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9.xml" ContentType="application/vnd.openxmlformats-officedocument.drawing+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0.xml" ContentType="application/vnd.openxmlformats-officedocument.drawing+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1.xml" ContentType="application/vnd.openxmlformats-officedocument.drawing+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2.xml" ContentType="application/vnd.openxmlformats-officedocument.drawing+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3.xml" ContentType="application/vnd.openxmlformats-officedocument.drawing+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9"/>
  <workbookPr/>
  <mc:AlternateContent xmlns:mc="http://schemas.openxmlformats.org/markup-compatibility/2006">
    <mc:Choice Requires="x15">
      <x15ac:absPath xmlns:x15ac="http://schemas.microsoft.com/office/spreadsheetml/2010/11/ac" url="G:\Centre for Cities\Research programme\Cities Outlook\2022 Cities Outlook\Chapter 2\Data\"/>
    </mc:Choice>
  </mc:AlternateContent>
  <xr:revisionPtr revIDLastSave="0" documentId="13_ncr:1_{573633C2-6693-4923-B8F6-D438E0F45E8E}" xr6:coauthVersionLast="36" xr6:coauthVersionMax="47" xr10:uidLastSave="{00000000-0000-0000-0000-000000000000}"/>
  <bookViews>
    <workbookView xWindow="0" yWindow="0" windowWidth="28800" windowHeight="18000" firstSheet="8" activeTab="8" xr2:uid="{00000000-000D-0000-FFFF-FFFF00000000}"/>
  </bookViews>
  <sheets>
    <sheet name="How to read" sheetId="22" r:id="rId1"/>
    <sheet name="overall city offline" sheetId="3" r:id="rId2"/>
    <sheet name="city centre offline" sheetId="2" r:id="rId3"/>
    <sheet name="GR recovery by sector &gt;&gt;" sheetId="29" r:id="rId4"/>
    <sheet name="Fashion&gt;&gt;" sheetId="45" r:id="rId5"/>
    <sheet name="Fashion offline city centre" sheetId="32" r:id="rId6"/>
    <sheet name="Fashion offline outside centre" sheetId="30" r:id="rId7"/>
    <sheet name="Food&gt;&gt;" sheetId="46" r:id="rId8"/>
    <sheet name="Food offline city centre" sheetId="31" r:id="rId9"/>
    <sheet name="Food offline outside centre" sheetId="24" r:id="rId10"/>
    <sheet name="Groceries&gt;&gt;" sheetId="44" r:id="rId11"/>
    <sheet name="Groceries offline city centre" sheetId="48" r:id="rId12"/>
    <sheet name="Grocerie offline outside centre" sheetId="49" r:id="rId13"/>
    <sheet name="Retail&gt;&gt;" sheetId="47" r:id="rId14"/>
    <sheet name="Retail offline city cent" sheetId="51" r:id="rId15"/>
    <sheet name="Retail offline outside centre" sheetId="53" r:id="rId16"/>
    <sheet name="Entertainment&gt;&gt;" sheetId="54" r:id="rId17"/>
    <sheet name="Ent offline city cent" sheetId="55" r:id="rId18"/>
    <sheet name="Ent offline outside cent" sheetId="56" r:id="rId19"/>
    <sheet name="All sales by area&gt;&gt;" sheetId="39" r:id="rId20"/>
    <sheet name="City centre recovery " sheetId="41" r:id="rId21"/>
    <sheet name="Outside city centre recovery" sheetId="42" r:id="rId22"/>
    <sheet name="All sales by area summary" sheetId="43" r:id="rId23"/>
    <sheet name="Offline sales by area &gt;" sheetId="38" r:id="rId24"/>
    <sheet name="City centre recovery offlin" sheetId="57" r:id="rId25"/>
    <sheet name="Out centre recovery offline" sheetId="59" r:id="rId26"/>
    <sheet name="Offline sales by area summa" sheetId="60" r:id="rId27"/>
    <sheet name="all sales summary" sheetId="1" r:id="rId28"/>
    <sheet name="Offline sales by area summary" sheetId="37" r:id="rId29"/>
    <sheet name="CC and outside recovery &gt;&gt;" sheetId="33" r:id="rId30"/>
    <sheet name="Calcs VQ&gt;&gt;&gt;" sheetId="4" r:id="rId31"/>
    <sheet name="Pivot sector CC offline" sheetId="17" r:id="rId32"/>
    <sheet name="Pre-Covid make up of sales CCof" sheetId="16" r:id="rId33"/>
    <sheet name="Pre Covid fashion and foodCCof " sheetId="18" r:id="rId34"/>
    <sheet name="Overall sales (all sales)" sheetId="5" r:id="rId35"/>
    <sheet name="Overall city offline (analysis)" sheetId="11" r:id="rId36"/>
    <sheet name="City centre offline (analysis)" sheetId="12" r:id="rId37"/>
    <sheet name="City centre vs local centre off" sheetId="15" r:id="rId38"/>
    <sheet name="Chart CC overall time series" sheetId="13" r:id="rId39"/>
    <sheet name="Link with online (residents)" sheetId="14" r:id="rId40"/>
    <sheet name="Share city centre spend offline" sheetId="6" r:id="rId41"/>
    <sheet name="Charts" sheetId="10" r:id="rId42"/>
    <sheet name="CC share tops bottoms" sheetId="9" r:id="rId43"/>
    <sheet name="Share coming from elsewhere " sheetId="7" r:id="rId44"/>
    <sheet name="Lost weeks of sales CC" sheetId="20" r:id="rId45"/>
    <sheet name="Lost week of sales ROC" sheetId="21" r:id="rId46"/>
  </sheets>
  <externalReferences>
    <externalReference r:id="rId47"/>
    <externalReference r:id="rId48"/>
    <externalReference r:id="rId49"/>
  </externalReferences>
  <definedNames>
    <definedName name="_xlnm._FilterDatabase" localSheetId="27" hidden="1">'all sales summary'!$A$1:$G$2047</definedName>
    <definedName name="_xlnm._FilterDatabase" localSheetId="2" hidden="1">'city centre offline'!$A$1:$Q$2047</definedName>
    <definedName name="_xlnm._FilterDatabase" localSheetId="1" hidden="1">'overall city offline'!$A$1:$Q$2047</definedName>
    <definedName name="_xlnm._FilterDatabase" localSheetId="40" hidden="1">'Share city centre spend offline'!$A$1:$AJ$63</definedName>
  </definedNames>
  <calcPr calcId="191029"/>
  <pivotCaches>
    <pivotCache cacheId="2" r:id="rId50"/>
    <pivotCache cacheId="3" r:id="rId51"/>
  </pivotCaches>
</workbook>
</file>

<file path=xl/calcChain.xml><?xml version="1.0" encoding="utf-8"?>
<calcChain xmlns="http://schemas.openxmlformats.org/spreadsheetml/2006/main">
  <c r="V4" i="59" l="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 i="1"/>
  <c r="B5" i="59"/>
  <c r="C5" i="59"/>
  <c r="D5" i="59"/>
  <c r="E5" i="59"/>
  <c r="F5" i="59"/>
  <c r="G5" i="59"/>
  <c r="H5" i="59"/>
  <c r="I5" i="59"/>
  <c r="J5" i="59"/>
  <c r="K5" i="59"/>
  <c r="L5" i="59"/>
  <c r="M5" i="59"/>
  <c r="N5" i="59"/>
  <c r="O5" i="59"/>
  <c r="P5" i="59"/>
  <c r="Q5" i="59"/>
  <c r="R5" i="59"/>
  <c r="S5" i="59"/>
  <c r="T5" i="59"/>
  <c r="U5" i="59"/>
  <c r="V5" i="59"/>
  <c r="B6" i="59"/>
  <c r="C6" i="59"/>
  <c r="D6" i="59"/>
  <c r="E6" i="59"/>
  <c r="F6" i="59"/>
  <c r="G6" i="59"/>
  <c r="H6" i="59"/>
  <c r="I6" i="59"/>
  <c r="J6" i="59"/>
  <c r="K6" i="59"/>
  <c r="L6" i="59"/>
  <c r="M6" i="59"/>
  <c r="N6" i="59"/>
  <c r="O6" i="59"/>
  <c r="P6" i="59"/>
  <c r="Q6" i="59"/>
  <c r="R6" i="59"/>
  <c r="S6" i="59"/>
  <c r="T6" i="59"/>
  <c r="U6" i="59"/>
  <c r="V6" i="59"/>
  <c r="B7" i="59"/>
  <c r="C7" i="59"/>
  <c r="D7" i="59"/>
  <c r="E7" i="59"/>
  <c r="F7" i="59"/>
  <c r="G7" i="59"/>
  <c r="H7" i="59"/>
  <c r="I7" i="59"/>
  <c r="J7" i="59"/>
  <c r="K7" i="59"/>
  <c r="L7" i="59"/>
  <c r="M7" i="59"/>
  <c r="N7" i="59"/>
  <c r="O7" i="59"/>
  <c r="P7" i="59"/>
  <c r="Q7" i="59"/>
  <c r="R7" i="59"/>
  <c r="S7" i="59"/>
  <c r="T7" i="59"/>
  <c r="U7" i="59"/>
  <c r="V7" i="59"/>
  <c r="B8" i="59"/>
  <c r="C8" i="59"/>
  <c r="D8" i="59"/>
  <c r="E8" i="59"/>
  <c r="F8" i="59"/>
  <c r="G8" i="59"/>
  <c r="H8" i="59"/>
  <c r="I8" i="59"/>
  <c r="J8" i="59"/>
  <c r="K8" i="59"/>
  <c r="L8" i="59"/>
  <c r="M8" i="59"/>
  <c r="N8" i="59"/>
  <c r="O8" i="59"/>
  <c r="P8" i="59"/>
  <c r="Q8" i="59"/>
  <c r="R8" i="59"/>
  <c r="S8" i="59"/>
  <c r="T8" i="59"/>
  <c r="U8" i="59"/>
  <c r="V8" i="59"/>
  <c r="B9" i="59"/>
  <c r="C9" i="59"/>
  <c r="D9" i="59"/>
  <c r="E9" i="59"/>
  <c r="F9" i="59"/>
  <c r="G9" i="59"/>
  <c r="H9" i="59"/>
  <c r="I9" i="59"/>
  <c r="J9" i="59"/>
  <c r="K9" i="59"/>
  <c r="L9" i="59"/>
  <c r="M9" i="59"/>
  <c r="N9" i="59"/>
  <c r="O9" i="59"/>
  <c r="P9" i="59"/>
  <c r="Q9" i="59"/>
  <c r="R9" i="59"/>
  <c r="S9" i="59"/>
  <c r="T9" i="59"/>
  <c r="U9" i="59"/>
  <c r="V9" i="59"/>
  <c r="B10" i="59"/>
  <c r="C10" i="59"/>
  <c r="D10" i="59"/>
  <c r="E10" i="59"/>
  <c r="F10" i="59"/>
  <c r="G10" i="59"/>
  <c r="H10" i="59"/>
  <c r="I10" i="59"/>
  <c r="J10" i="59"/>
  <c r="K10" i="59"/>
  <c r="L10" i="59"/>
  <c r="M10" i="59"/>
  <c r="N10" i="59"/>
  <c r="O10" i="59"/>
  <c r="P10" i="59"/>
  <c r="Q10" i="59"/>
  <c r="R10" i="59"/>
  <c r="S10" i="59"/>
  <c r="T10" i="59"/>
  <c r="U10" i="59"/>
  <c r="V10" i="59"/>
  <c r="B11" i="59"/>
  <c r="C11" i="59"/>
  <c r="D11" i="59"/>
  <c r="E11" i="59"/>
  <c r="F11" i="59"/>
  <c r="G11" i="59"/>
  <c r="H11" i="59"/>
  <c r="I11" i="59"/>
  <c r="J11" i="59"/>
  <c r="K11" i="59"/>
  <c r="L11" i="59"/>
  <c r="M11" i="59"/>
  <c r="N11" i="59"/>
  <c r="O11" i="59"/>
  <c r="P11" i="59"/>
  <c r="Q11" i="59"/>
  <c r="R11" i="59"/>
  <c r="S11" i="59"/>
  <c r="T11" i="59"/>
  <c r="U11" i="59"/>
  <c r="V11" i="59"/>
  <c r="B12" i="59"/>
  <c r="C12" i="59"/>
  <c r="D12" i="59"/>
  <c r="E12" i="59"/>
  <c r="F12" i="59"/>
  <c r="G12" i="59"/>
  <c r="H12" i="59"/>
  <c r="I12" i="59"/>
  <c r="J12" i="59"/>
  <c r="K12" i="59"/>
  <c r="L12" i="59"/>
  <c r="M12" i="59"/>
  <c r="N12" i="59"/>
  <c r="O12" i="59"/>
  <c r="P12" i="59"/>
  <c r="Q12" i="59"/>
  <c r="R12" i="59"/>
  <c r="S12" i="59"/>
  <c r="T12" i="59"/>
  <c r="U12" i="59"/>
  <c r="V12" i="59"/>
  <c r="B13" i="59"/>
  <c r="C13" i="59"/>
  <c r="D13" i="59"/>
  <c r="E13" i="59"/>
  <c r="F13" i="59"/>
  <c r="G13" i="59"/>
  <c r="H13" i="59"/>
  <c r="I13" i="59"/>
  <c r="J13" i="59"/>
  <c r="K13" i="59"/>
  <c r="L13" i="59"/>
  <c r="M13" i="59"/>
  <c r="N13" i="59"/>
  <c r="O13" i="59"/>
  <c r="P13" i="59"/>
  <c r="Q13" i="59"/>
  <c r="R13" i="59"/>
  <c r="S13" i="59"/>
  <c r="T13" i="59"/>
  <c r="U13" i="59"/>
  <c r="V13" i="59"/>
  <c r="B14" i="59"/>
  <c r="C14" i="59"/>
  <c r="D14" i="59"/>
  <c r="E14" i="59"/>
  <c r="F14" i="59"/>
  <c r="G14" i="59"/>
  <c r="H14" i="59"/>
  <c r="I14" i="59"/>
  <c r="J14" i="59"/>
  <c r="K14" i="59"/>
  <c r="L14" i="59"/>
  <c r="M14" i="59"/>
  <c r="N14" i="59"/>
  <c r="O14" i="59"/>
  <c r="P14" i="59"/>
  <c r="Q14" i="59"/>
  <c r="R14" i="59"/>
  <c r="S14" i="59"/>
  <c r="T14" i="59"/>
  <c r="U14" i="59"/>
  <c r="V14" i="59"/>
  <c r="B15" i="59"/>
  <c r="C15" i="59"/>
  <c r="D15" i="59"/>
  <c r="E15" i="59"/>
  <c r="F15" i="59"/>
  <c r="G15" i="59"/>
  <c r="H15" i="59"/>
  <c r="I15" i="59"/>
  <c r="J15" i="59"/>
  <c r="K15" i="59"/>
  <c r="L15" i="59"/>
  <c r="M15" i="59"/>
  <c r="N15" i="59"/>
  <c r="O15" i="59"/>
  <c r="P15" i="59"/>
  <c r="Q15" i="59"/>
  <c r="R15" i="59"/>
  <c r="S15" i="59"/>
  <c r="T15" i="59"/>
  <c r="U15" i="59"/>
  <c r="V15" i="59"/>
  <c r="B16" i="59"/>
  <c r="C16" i="59"/>
  <c r="D16" i="59"/>
  <c r="E16" i="59"/>
  <c r="F16" i="59"/>
  <c r="G16" i="59"/>
  <c r="H16" i="59"/>
  <c r="I16" i="59"/>
  <c r="J16" i="59"/>
  <c r="K16" i="59"/>
  <c r="L16" i="59"/>
  <c r="M16" i="59"/>
  <c r="N16" i="59"/>
  <c r="O16" i="59"/>
  <c r="P16" i="59"/>
  <c r="Q16" i="59"/>
  <c r="R16" i="59"/>
  <c r="S16" i="59"/>
  <c r="T16" i="59"/>
  <c r="U16" i="59"/>
  <c r="V16" i="59"/>
  <c r="B17" i="59"/>
  <c r="C17" i="59"/>
  <c r="D17" i="59"/>
  <c r="E17" i="59"/>
  <c r="F17" i="59"/>
  <c r="G17" i="59"/>
  <c r="H17" i="59"/>
  <c r="I17" i="59"/>
  <c r="J17" i="59"/>
  <c r="K17" i="59"/>
  <c r="L17" i="59"/>
  <c r="M17" i="59"/>
  <c r="N17" i="59"/>
  <c r="O17" i="59"/>
  <c r="P17" i="59"/>
  <c r="Q17" i="59"/>
  <c r="R17" i="59"/>
  <c r="S17" i="59"/>
  <c r="T17" i="59"/>
  <c r="U17" i="59"/>
  <c r="V17" i="59"/>
  <c r="B18" i="59"/>
  <c r="C18" i="59"/>
  <c r="D18" i="59"/>
  <c r="E18" i="59"/>
  <c r="F18" i="59"/>
  <c r="G18" i="59"/>
  <c r="H18" i="59"/>
  <c r="I18" i="59"/>
  <c r="J18" i="59"/>
  <c r="K18" i="59"/>
  <c r="L18" i="59"/>
  <c r="M18" i="59"/>
  <c r="N18" i="59"/>
  <c r="O18" i="59"/>
  <c r="P18" i="59"/>
  <c r="Q18" i="59"/>
  <c r="R18" i="59"/>
  <c r="S18" i="59"/>
  <c r="T18" i="59"/>
  <c r="U18" i="59"/>
  <c r="V18" i="59"/>
  <c r="B19" i="59"/>
  <c r="C19" i="59"/>
  <c r="D19" i="59"/>
  <c r="E19" i="59"/>
  <c r="F19" i="59"/>
  <c r="G19" i="59"/>
  <c r="H19" i="59"/>
  <c r="I19" i="59"/>
  <c r="J19" i="59"/>
  <c r="K19" i="59"/>
  <c r="L19" i="59"/>
  <c r="M19" i="59"/>
  <c r="N19" i="59"/>
  <c r="O19" i="59"/>
  <c r="P19" i="59"/>
  <c r="Q19" i="59"/>
  <c r="R19" i="59"/>
  <c r="S19" i="59"/>
  <c r="T19" i="59"/>
  <c r="U19" i="59"/>
  <c r="V19" i="59"/>
  <c r="B20" i="59"/>
  <c r="C20" i="59"/>
  <c r="D20" i="59"/>
  <c r="E20" i="59"/>
  <c r="F20" i="59"/>
  <c r="G20" i="59"/>
  <c r="H20" i="59"/>
  <c r="I20" i="59"/>
  <c r="J20" i="59"/>
  <c r="K20" i="59"/>
  <c r="L20" i="59"/>
  <c r="M20" i="59"/>
  <c r="N20" i="59"/>
  <c r="O20" i="59"/>
  <c r="P20" i="59"/>
  <c r="Q20" i="59"/>
  <c r="R20" i="59"/>
  <c r="S20" i="59"/>
  <c r="T20" i="59"/>
  <c r="U20" i="59"/>
  <c r="V20" i="59"/>
  <c r="B21" i="59"/>
  <c r="C21" i="59"/>
  <c r="D21" i="59"/>
  <c r="E21" i="59"/>
  <c r="F21" i="59"/>
  <c r="G21" i="59"/>
  <c r="H21" i="59"/>
  <c r="I21" i="59"/>
  <c r="J21" i="59"/>
  <c r="K21" i="59"/>
  <c r="L21" i="59"/>
  <c r="M21" i="59"/>
  <c r="N21" i="59"/>
  <c r="O21" i="59"/>
  <c r="P21" i="59"/>
  <c r="Q21" i="59"/>
  <c r="R21" i="59"/>
  <c r="S21" i="59"/>
  <c r="T21" i="59"/>
  <c r="U21" i="59"/>
  <c r="V21" i="59"/>
  <c r="B22" i="59"/>
  <c r="C22" i="59"/>
  <c r="D22" i="59"/>
  <c r="E22" i="59"/>
  <c r="F22" i="59"/>
  <c r="G22" i="59"/>
  <c r="H22" i="59"/>
  <c r="I22" i="59"/>
  <c r="J22" i="59"/>
  <c r="K22" i="59"/>
  <c r="L22" i="59"/>
  <c r="M22" i="59"/>
  <c r="N22" i="59"/>
  <c r="O22" i="59"/>
  <c r="P22" i="59"/>
  <c r="Q22" i="59"/>
  <c r="R22" i="59"/>
  <c r="S22" i="59"/>
  <c r="T22" i="59"/>
  <c r="U22" i="59"/>
  <c r="V22" i="59"/>
  <c r="B23" i="59"/>
  <c r="C23" i="59"/>
  <c r="D23" i="59"/>
  <c r="E23" i="59"/>
  <c r="F23" i="59"/>
  <c r="G23" i="59"/>
  <c r="H23" i="59"/>
  <c r="I23" i="59"/>
  <c r="J23" i="59"/>
  <c r="K23" i="59"/>
  <c r="L23" i="59"/>
  <c r="M23" i="59"/>
  <c r="N23" i="59"/>
  <c r="O23" i="59"/>
  <c r="P23" i="59"/>
  <c r="Q23" i="59"/>
  <c r="R23" i="59"/>
  <c r="S23" i="59"/>
  <c r="T23" i="59"/>
  <c r="U23" i="59"/>
  <c r="V23" i="59"/>
  <c r="B24" i="59"/>
  <c r="C24" i="59"/>
  <c r="D24" i="59"/>
  <c r="E24" i="59"/>
  <c r="F24" i="59"/>
  <c r="G24" i="59"/>
  <c r="H24" i="59"/>
  <c r="I24" i="59"/>
  <c r="J24" i="59"/>
  <c r="K24" i="59"/>
  <c r="L24" i="59"/>
  <c r="M24" i="59"/>
  <c r="N24" i="59"/>
  <c r="O24" i="59"/>
  <c r="P24" i="59"/>
  <c r="Q24" i="59"/>
  <c r="R24" i="59"/>
  <c r="S24" i="59"/>
  <c r="T24" i="59"/>
  <c r="U24" i="59"/>
  <c r="V24" i="59"/>
  <c r="B25" i="59"/>
  <c r="C25" i="59"/>
  <c r="D25" i="59"/>
  <c r="E25" i="59"/>
  <c r="F25" i="59"/>
  <c r="G25" i="59"/>
  <c r="H25" i="59"/>
  <c r="I25" i="59"/>
  <c r="J25" i="59"/>
  <c r="K25" i="59"/>
  <c r="L25" i="59"/>
  <c r="M25" i="59"/>
  <c r="N25" i="59"/>
  <c r="O25" i="59"/>
  <c r="P25" i="59"/>
  <c r="Q25" i="59"/>
  <c r="R25" i="59"/>
  <c r="S25" i="59"/>
  <c r="T25" i="59"/>
  <c r="U25" i="59"/>
  <c r="V25" i="59"/>
  <c r="B26" i="59"/>
  <c r="C26" i="59"/>
  <c r="D26" i="59"/>
  <c r="E26" i="59"/>
  <c r="F26" i="59"/>
  <c r="G26" i="59"/>
  <c r="H26" i="59"/>
  <c r="I26" i="59"/>
  <c r="J26" i="59"/>
  <c r="K26" i="59"/>
  <c r="L26" i="59"/>
  <c r="M26" i="59"/>
  <c r="N26" i="59"/>
  <c r="O26" i="59"/>
  <c r="P26" i="59"/>
  <c r="Q26" i="59"/>
  <c r="R26" i="59"/>
  <c r="S26" i="59"/>
  <c r="T26" i="59"/>
  <c r="U26" i="59"/>
  <c r="V26" i="59"/>
  <c r="B27" i="59"/>
  <c r="C27" i="59"/>
  <c r="D27" i="59"/>
  <c r="E27" i="59"/>
  <c r="F27" i="59"/>
  <c r="G27" i="59"/>
  <c r="H27" i="59"/>
  <c r="I27" i="59"/>
  <c r="J27" i="59"/>
  <c r="K27" i="59"/>
  <c r="L27" i="59"/>
  <c r="M27" i="59"/>
  <c r="N27" i="59"/>
  <c r="O27" i="59"/>
  <c r="P27" i="59"/>
  <c r="Q27" i="59"/>
  <c r="R27" i="59"/>
  <c r="S27" i="59"/>
  <c r="T27" i="59"/>
  <c r="U27" i="59"/>
  <c r="V27" i="59"/>
  <c r="B28" i="59"/>
  <c r="C28" i="59"/>
  <c r="D28" i="59"/>
  <c r="E28" i="59"/>
  <c r="F28" i="59"/>
  <c r="G28" i="59"/>
  <c r="H28" i="59"/>
  <c r="I28" i="59"/>
  <c r="J28" i="59"/>
  <c r="K28" i="59"/>
  <c r="L28" i="59"/>
  <c r="M28" i="59"/>
  <c r="N28" i="59"/>
  <c r="O28" i="59"/>
  <c r="P28" i="59"/>
  <c r="Q28" i="59"/>
  <c r="R28" i="59"/>
  <c r="S28" i="59"/>
  <c r="T28" i="59"/>
  <c r="U28" i="59"/>
  <c r="V28" i="59"/>
  <c r="B29" i="59"/>
  <c r="C29" i="59"/>
  <c r="D29" i="59"/>
  <c r="E29" i="59"/>
  <c r="F29" i="59"/>
  <c r="G29" i="59"/>
  <c r="H29" i="59"/>
  <c r="I29" i="59"/>
  <c r="J29" i="59"/>
  <c r="K29" i="59"/>
  <c r="L29" i="59"/>
  <c r="M29" i="59"/>
  <c r="N29" i="59"/>
  <c r="O29" i="59"/>
  <c r="P29" i="59"/>
  <c r="Q29" i="59"/>
  <c r="R29" i="59"/>
  <c r="S29" i="59"/>
  <c r="T29" i="59"/>
  <c r="U29" i="59"/>
  <c r="V29" i="59"/>
  <c r="B30" i="59"/>
  <c r="C30" i="59"/>
  <c r="D30" i="59"/>
  <c r="E30" i="59"/>
  <c r="F30" i="59"/>
  <c r="G30" i="59"/>
  <c r="H30" i="59"/>
  <c r="I30" i="59"/>
  <c r="J30" i="59"/>
  <c r="K30" i="59"/>
  <c r="L30" i="59"/>
  <c r="M30" i="59"/>
  <c r="N30" i="59"/>
  <c r="O30" i="59"/>
  <c r="P30" i="59"/>
  <c r="Q30" i="59"/>
  <c r="R30" i="59"/>
  <c r="S30" i="59"/>
  <c r="T30" i="59"/>
  <c r="U30" i="59"/>
  <c r="V30" i="59"/>
  <c r="B31" i="59"/>
  <c r="C31" i="59"/>
  <c r="D31" i="59"/>
  <c r="E31" i="59"/>
  <c r="F31" i="59"/>
  <c r="G31" i="59"/>
  <c r="H31" i="59"/>
  <c r="I31" i="59"/>
  <c r="J31" i="59"/>
  <c r="K31" i="59"/>
  <c r="L31" i="59"/>
  <c r="M31" i="59"/>
  <c r="N31" i="59"/>
  <c r="O31" i="59"/>
  <c r="P31" i="59"/>
  <c r="Q31" i="59"/>
  <c r="R31" i="59"/>
  <c r="S31" i="59"/>
  <c r="T31" i="59"/>
  <c r="U31" i="59"/>
  <c r="V31" i="59"/>
  <c r="B32" i="59"/>
  <c r="C32" i="59"/>
  <c r="D32" i="59"/>
  <c r="E32" i="59"/>
  <c r="F32" i="59"/>
  <c r="G32" i="59"/>
  <c r="H32" i="59"/>
  <c r="I32" i="59"/>
  <c r="J32" i="59"/>
  <c r="K32" i="59"/>
  <c r="L32" i="59"/>
  <c r="M32" i="59"/>
  <c r="N32" i="59"/>
  <c r="O32" i="59"/>
  <c r="P32" i="59"/>
  <c r="Q32" i="59"/>
  <c r="R32" i="59"/>
  <c r="S32" i="59"/>
  <c r="T32" i="59"/>
  <c r="U32" i="59"/>
  <c r="V32" i="59"/>
  <c r="B33" i="59"/>
  <c r="C33" i="59"/>
  <c r="D33" i="59"/>
  <c r="E33" i="59"/>
  <c r="F33" i="59"/>
  <c r="G33" i="59"/>
  <c r="H33" i="59"/>
  <c r="I33" i="59"/>
  <c r="J33" i="59"/>
  <c r="K33" i="59"/>
  <c r="L33" i="59"/>
  <c r="M33" i="59"/>
  <c r="N33" i="59"/>
  <c r="O33" i="59"/>
  <c r="P33" i="59"/>
  <c r="Q33" i="59"/>
  <c r="R33" i="59"/>
  <c r="S33" i="59"/>
  <c r="T33" i="59"/>
  <c r="U33" i="59"/>
  <c r="V33" i="59"/>
  <c r="B34" i="59"/>
  <c r="C34" i="59"/>
  <c r="D34" i="59"/>
  <c r="E34" i="59"/>
  <c r="F34" i="59"/>
  <c r="G34" i="59"/>
  <c r="H34" i="59"/>
  <c r="I34" i="59"/>
  <c r="J34" i="59"/>
  <c r="K34" i="59"/>
  <c r="L34" i="59"/>
  <c r="M34" i="59"/>
  <c r="N34" i="59"/>
  <c r="O34" i="59"/>
  <c r="P34" i="59"/>
  <c r="Q34" i="59"/>
  <c r="R34" i="59"/>
  <c r="S34" i="59"/>
  <c r="T34" i="59"/>
  <c r="U34" i="59"/>
  <c r="V34" i="59"/>
  <c r="B35" i="59"/>
  <c r="C35" i="59"/>
  <c r="D35" i="59"/>
  <c r="E35" i="59"/>
  <c r="F35" i="59"/>
  <c r="G35" i="59"/>
  <c r="H35" i="59"/>
  <c r="I35" i="59"/>
  <c r="J35" i="59"/>
  <c r="K35" i="59"/>
  <c r="L35" i="59"/>
  <c r="M35" i="59"/>
  <c r="N35" i="59"/>
  <c r="O35" i="59"/>
  <c r="P35" i="59"/>
  <c r="Q35" i="59"/>
  <c r="R35" i="59"/>
  <c r="S35" i="59"/>
  <c r="T35" i="59"/>
  <c r="U35" i="59"/>
  <c r="V35" i="59"/>
  <c r="B36" i="59"/>
  <c r="C36" i="59"/>
  <c r="D36" i="59"/>
  <c r="E36" i="59"/>
  <c r="F36" i="59"/>
  <c r="G36" i="59"/>
  <c r="H36" i="59"/>
  <c r="I36" i="59"/>
  <c r="J36" i="59"/>
  <c r="K36" i="59"/>
  <c r="L36" i="59"/>
  <c r="M36" i="59"/>
  <c r="N36" i="59"/>
  <c r="O36" i="59"/>
  <c r="P36" i="59"/>
  <c r="Q36" i="59"/>
  <c r="R36" i="59"/>
  <c r="S36" i="59"/>
  <c r="T36" i="59"/>
  <c r="U36" i="59"/>
  <c r="V36" i="59"/>
  <c r="B37" i="59"/>
  <c r="C37" i="59"/>
  <c r="D37" i="59"/>
  <c r="E37" i="59"/>
  <c r="F37" i="59"/>
  <c r="G37" i="59"/>
  <c r="H37" i="59"/>
  <c r="I37" i="59"/>
  <c r="J37" i="59"/>
  <c r="K37" i="59"/>
  <c r="L37" i="59"/>
  <c r="M37" i="59"/>
  <c r="N37" i="59"/>
  <c r="O37" i="59"/>
  <c r="P37" i="59"/>
  <c r="Q37" i="59"/>
  <c r="R37" i="59"/>
  <c r="S37" i="59"/>
  <c r="T37" i="59"/>
  <c r="U37" i="59"/>
  <c r="V37" i="59"/>
  <c r="B38" i="59"/>
  <c r="C38" i="59"/>
  <c r="D38" i="59"/>
  <c r="E38" i="59"/>
  <c r="F38" i="59"/>
  <c r="G38" i="59"/>
  <c r="H38" i="59"/>
  <c r="I38" i="59"/>
  <c r="J38" i="59"/>
  <c r="K38" i="59"/>
  <c r="L38" i="59"/>
  <c r="M38" i="59"/>
  <c r="N38" i="59"/>
  <c r="O38" i="59"/>
  <c r="P38" i="59"/>
  <c r="Q38" i="59"/>
  <c r="R38" i="59"/>
  <c r="S38" i="59"/>
  <c r="T38" i="59"/>
  <c r="U38" i="59"/>
  <c r="V38" i="59"/>
  <c r="B39" i="59"/>
  <c r="C39" i="59"/>
  <c r="D39" i="59"/>
  <c r="E39" i="59"/>
  <c r="F39" i="59"/>
  <c r="G39" i="59"/>
  <c r="H39" i="59"/>
  <c r="I39" i="59"/>
  <c r="J39" i="59"/>
  <c r="K39" i="59"/>
  <c r="L39" i="59"/>
  <c r="M39" i="59"/>
  <c r="N39" i="59"/>
  <c r="O39" i="59"/>
  <c r="P39" i="59"/>
  <c r="Q39" i="59"/>
  <c r="R39" i="59"/>
  <c r="S39" i="59"/>
  <c r="T39" i="59"/>
  <c r="U39" i="59"/>
  <c r="V39" i="59"/>
  <c r="B40" i="59"/>
  <c r="C40" i="59"/>
  <c r="D40" i="59"/>
  <c r="E40" i="59"/>
  <c r="F40" i="59"/>
  <c r="G40" i="59"/>
  <c r="H40" i="59"/>
  <c r="I40" i="59"/>
  <c r="J40" i="59"/>
  <c r="K40" i="59"/>
  <c r="L40" i="59"/>
  <c r="M40" i="59"/>
  <c r="N40" i="59"/>
  <c r="O40" i="59"/>
  <c r="P40" i="59"/>
  <c r="Q40" i="59"/>
  <c r="R40" i="59"/>
  <c r="S40" i="59"/>
  <c r="T40" i="59"/>
  <c r="U40" i="59"/>
  <c r="V40" i="59"/>
  <c r="B41" i="59"/>
  <c r="C41" i="59"/>
  <c r="D41" i="59"/>
  <c r="E41" i="59"/>
  <c r="F41" i="59"/>
  <c r="G41" i="59"/>
  <c r="H41" i="59"/>
  <c r="I41" i="59"/>
  <c r="J41" i="59"/>
  <c r="K41" i="59"/>
  <c r="L41" i="59"/>
  <c r="M41" i="59"/>
  <c r="N41" i="59"/>
  <c r="O41" i="59"/>
  <c r="P41" i="59"/>
  <c r="Q41" i="59"/>
  <c r="R41" i="59"/>
  <c r="S41" i="59"/>
  <c r="T41" i="59"/>
  <c r="U41" i="59"/>
  <c r="V41" i="59"/>
  <c r="B42" i="59"/>
  <c r="C42" i="59"/>
  <c r="D42" i="59"/>
  <c r="E42" i="59"/>
  <c r="F42" i="59"/>
  <c r="G42" i="59"/>
  <c r="H42" i="59"/>
  <c r="I42" i="59"/>
  <c r="J42" i="59"/>
  <c r="K42" i="59"/>
  <c r="L42" i="59"/>
  <c r="M42" i="59"/>
  <c r="N42" i="59"/>
  <c r="O42" i="59"/>
  <c r="P42" i="59"/>
  <c r="Q42" i="59"/>
  <c r="R42" i="59"/>
  <c r="S42" i="59"/>
  <c r="T42" i="59"/>
  <c r="U42" i="59"/>
  <c r="V42" i="59"/>
  <c r="B43" i="59"/>
  <c r="C43" i="59"/>
  <c r="D43" i="59"/>
  <c r="E43" i="59"/>
  <c r="F43" i="59"/>
  <c r="G43" i="59"/>
  <c r="H43" i="59"/>
  <c r="I43" i="59"/>
  <c r="J43" i="59"/>
  <c r="K43" i="59"/>
  <c r="L43" i="59"/>
  <c r="M43" i="59"/>
  <c r="N43" i="59"/>
  <c r="O43" i="59"/>
  <c r="P43" i="59"/>
  <c r="Q43" i="59"/>
  <c r="R43" i="59"/>
  <c r="S43" i="59"/>
  <c r="T43" i="59"/>
  <c r="U43" i="59"/>
  <c r="V43" i="59"/>
  <c r="B44" i="59"/>
  <c r="C44" i="59"/>
  <c r="D44" i="59"/>
  <c r="E44" i="59"/>
  <c r="F44" i="59"/>
  <c r="G44" i="59"/>
  <c r="H44" i="59"/>
  <c r="I44" i="59"/>
  <c r="J44" i="59"/>
  <c r="K44" i="59"/>
  <c r="L44" i="59"/>
  <c r="M44" i="59"/>
  <c r="N44" i="59"/>
  <c r="O44" i="59"/>
  <c r="P44" i="59"/>
  <c r="Q44" i="59"/>
  <c r="R44" i="59"/>
  <c r="S44" i="59"/>
  <c r="T44" i="59"/>
  <c r="U44" i="59"/>
  <c r="V44" i="59"/>
  <c r="B45" i="59"/>
  <c r="C45" i="59"/>
  <c r="D45" i="59"/>
  <c r="E45" i="59"/>
  <c r="F45" i="59"/>
  <c r="G45" i="59"/>
  <c r="H45" i="59"/>
  <c r="I45" i="59"/>
  <c r="J45" i="59"/>
  <c r="K45" i="59"/>
  <c r="L45" i="59"/>
  <c r="M45" i="59"/>
  <c r="N45" i="59"/>
  <c r="O45" i="59"/>
  <c r="P45" i="59"/>
  <c r="Q45" i="59"/>
  <c r="R45" i="59"/>
  <c r="S45" i="59"/>
  <c r="T45" i="59"/>
  <c r="U45" i="59"/>
  <c r="V45" i="59"/>
  <c r="B46" i="59"/>
  <c r="C46" i="59"/>
  <c r="D46" i="59"/>
  <c r="E46" i="59"/>
  <c r="F46" i="59"/>
  <c r="G46" i="59"/>
  <c r="H46" i="59"/>
  <c r="I46" i="59"/>
  <c r="J46" i="59"/>
  <c r="K46" i="59"/>
  <c r="L46" i="59"/>
  <c r="M46" i="59"/>
  <c r="N46" i="59"/>
  <c r="O46" i="59"/>
  <c r="P46" i="59"/>
  <c r="Q46" i="59"/>
  <c r="R46" i="59"/>
  <c r="S46" i="59"/>
  <c r="T46" i="59"/>
  <c r="U46" i="59"/>
  <c r="V46" i="59"/>
  <c r="B47" i="59"/>
  <c r="C47" i="59"/>
  <c r="D47" i="59"/>
  <c r="E47" i="59"/>
  <c r="F47" i="59"/>
  <c r="G47" i="59"/>
  <c r="H47" i="59"/>
  <c r="I47" i="59"/>
  <c r="J47" i="59"/>
  <c r="K47" i="59"/>
  <c r="L47" i="59"/>
  <c r="M47" i="59"/>
  <c r="N47" i="59"/>
  <c r="O47" i="59"/>
  <c r="P47" i="59"/>
  <c r="Q47" i="59"/>
  <c r="R47" i="59"/>
  <c r="S47" i="59"/>
  <c r="T47" i="59"/>
  <c r="U47" i="59"/>
  <c r="V47" i="59"/>
  <c r="B48" i="59"/>
  <c r="C48" i="59"/>
  <c r="D48" i="59"/>
  <c r="E48" i="59"/>
  <c r="F48" i="59"/>
  <c r="G48" i="59"/>
  <c r="H48" i="59"/>
  <c r="I48" i="59"/>
  <c r="J48" i="59"/>
  <c r="K48" i="59"/>
  <c r="L48" i="59"/>
  <c r="M48" i="59"/>
  <c r="N48" i="59"/>
  <c r="O48" i="59"/>
  <c r="P48" i="59"/>
  <c r="Q48" i="59"/>
  <c r="R48" i="59"/>
  <c r="S48" i="59"/>
  <c r="T48" i="59"/>
  <c r="U48" i="59"/>
  <c r="V48" i="59"/>
  <c r="B49" i="59"/>
  <c r="C49" i="59"/>
  <c r="D49" i="59"/>
  <c r="E49" i="59"/>
  <c r="F49" i="59"/>
  <c r="G49" i="59"/>
  <c r="H49" i="59"/>
  <c r="I49" i="59"/>
  <c r="J49" i="59"/>
  <c r="K49" i="59"/>
  <c r="L49" i="59"/>
  <c r="M49" i="59"/>
  <c r="N49" i="59"/>
  <c r="O49" i="59"/>
  <c r="P49" i="59"/>
  <c r="Q49" i="59"/>
  <c r="R49" i="59"/>
  <c r="S49" i="59"/>
  <c r="T49" i="59"/>
  <c r="U49" i="59"/>
  <c r="V49" i="59"/>
  <c r="B50" i="59"/>
  <c r="C50" i="59"/>
  <c r="D50" i="59"/>
  <c r="E50" i="59"/>
  <c r="F50" i="59"/>
  <c r="G50" i="59"/>
  <c r="H50" i="59"/>
  <c r="I50" i="59"/>
  <c r="J50" i="59"/>
  <c r="K50" i="59"/>
  <c r="L50" i="59"/>
  <c r="M50" i="59"/>
  <c r="N50" i="59"/>
  <c r="O50" i="59"/>
  <c r="P50" i="59"/>
  <c r="Q50" i="59"/>
  <c r="R50" i="59"/>
  <c r="S50" i="59"/>
  <c r="T50" i="59"/>
  <c r="U50" i="59"/>
  <c r="V50" i="59"/>
  <c r="B51" i="59"/>
  <c r="C51" i="59"/>
  <c r="D51" i="59"/>
  <c r="E51" i="59"/>
  <c r="F51" i="59"/>
  <c r="G51" i="59"/>
  <c r="H51" i="59"/>
  <c r="I51" i="59"/>
  <c r="J51" i="59"/>
  <c r="K51" i="59"/>
  <c r="L51" i="59"/>
  <c r="M51" i="59"/>
  <c r="N51" i="59"/>
  <c r="O51" i="59"/>
  <c r="P51" i="59"/>
  <c r="Q51" i="59"/>
  <c r="R51" i="59"/>
  <c r="S51" i="59"/>
  <c r="T51" i="59"/>
  <c r="U51" i="59"/>
  <c r="V51" i="59"/>
  <c r="B52" i="59"/>
  <c r="C52" i="59"/>
  <c r="D52" i="59"/>
  <c r="E52" i="59"/>
  <c r="F52" i="59"/>
  <c r="G52" i="59"/>
  <c r="H52" i="59"/>
  <c r="I52" i="59"/>
  <c r="J52" i="59"/>
  <c r="K52" i="59"/>
  <c r="L52" i="59"/>
  <c r="M52" i="59"/>
  <c r="N52" i="59"/>
  <c r="O52" i="59"/>
  <c r="P52" i="59"/>
  <c r="Q52" i="59"/>
  <c r="R52" i="59"/>
  <c r="S52" i="59"/>
  <c r="T52" i="59"/>
  <c r="U52" i="59"/>
  <c r="V52" i="59"/>
  <c r="B53" i="59"/>
  <c r="C53" i="59"/>
  <c r="D53" i="59"/>
  <c r="E53" i="59"/>
  <c r="F53" i="59"/>
  <c r="G53" i="59"/>
  <c r="H53" i="59"/>
  <c r="I53" i="59"/>
  <c r="J53" i="59"/>
  <c r="K53" i="59"/>
  <c r="L53" i="59"/>
  <c r="M53" i="59"/>
  <c r="N53" i="59"/>
  <c r="O53" i="59"/>
  <c r="P53" i="59"/>
  <c r="Q53" i="59"/>
  <c r="R53" i="59"/>
  <c r="S53" i="59"/>
  <c r="T53" i="59"/>
  <c r="U53" i="59"/>
  <c r="V53" i="59"/>
  <c r="B54" i="59"/>
  <c r="C54" i="59"/>
  <c r="D54" i="59"/>
  <c r="E54" i="59"/>
  <c r="F54" i="59"/>
  <c r="G54" i="59"/>
  <c r="H54" i="59"/>
  <c r="I54" i="59"/>
  <c r="J54" i="59"/>
  <c r="K54" i="59"/>
  <c r="L54" i="59"/>
  <c r="M54" i="59"/>
  <c r="N54" i="59"/>
  <c r="O54" i="59"/>
  <c r="P54" i="59"/>
  <c r="Q54" i="59"/>
  <c r="R54" i="59"/>
  <c r="S54" i="59"/>
  <c r="T54" i="59"/>
  <c r="U54" i="59"/>
  <c r="V54" i="59"/>
  <c r="B55" i="59"/>
  <c r="C55" i="59"/>
  <c r="D55" i="59"/>
  <c r="E55" i="59"/>
  <c r="F55" i="59"/>
  <c r="G55" i="59"/>
  <c r="H55" i="59"/>
  <c r="I55" i="59"/>
  <c r="J55" i="59"/>
  <c r="K55" i="59"/>
  <c r="L55" i="59"/>
  <c r="M55" i="59"/>
  <c r="N55" i="59"/>
  <c r="O55" i="59"/>
  <c r="P55" i="59"/>
  <c r="Q55" i="59"/>
  <c r="R55" i="59"/>
  <c r="S55" i="59"/>
  <c r="T55" i="59"/>
  <c r="U55" i="59"/>
  <c r="V55" i="59"/>
  <c r="B56" i="59"/>
  <c r="C56" i="59"/>
  <c r="D56" i="59"/>
  <c r="E56" i="59"/>
  <c r="F56" i="59"/>
  <c r="G56" i="59"/>
  <c r="H56" i="59"/>
  <c r="I56" i="59"/>
  <c r="J56" i="59"/>
  <c r="K56" i="59"/>
  <c r="L56" i="59"/>
  <c r="M56" i="59"/>
  <c r="N56" i="59"/>
  <c r="O56" i="59"/>
  <c r="P56" i="59"/>
  <c r="Q56" i="59"/>
  <c r="R56" i="59"/>
  <c r="S56" i="59"/>
  <c r="T56" i="59"/>
  <c r="U56" i="59"/>
  <c r="V56" i="59"/>
  <c r="B57" i="59"/>
  <c r="C57" i="59"/>
  <c r="D57" i="59"/>
  <c r="E57" i="59"/>
  <c r="F57" i="59"/>
  <c r="G57" i="59"/>
  <c r="H57" i="59"/>
  <c r="I57" i="59"/>
  <c r="J57" i="59"/>
  <c r="K57" i="59"/>
  <c r="L57" i="59"/>
  <c r="M57" i="59"/>
  <c r="N57" i="59"/>
  <c r="O57" i="59"/>
  <c r="P57" i="59"/>
  <c r="Q57" i="59"/>
  <c r="R57" i="59"/>
  <c r="S57" i="59"/>
  <c r="T57" i="59"/>
  <c r="U57" i="59"/>
  <c r="V57" i="59"/>
  <c r="B58" i="59"/>
  <c r="C58" i="59"/>
  <c r="D58" i="59"/>
  <c r="E58" i="59"/>
  <c r="F58" i="59"/>
  <c r="G58" i="59"/>
  <c r="H58" i="59"/>
  <c r="I58" i="59"/>
  <c r="J58" i="59"/>
  <c r="K58" i="59"/>
  <c r="L58" i="59"/>
  <c r="M58" i="59"/>
  <c r="N58" i="59"/>
  <c r="O58" i="59"/>
  <c r="P58" i="59"/>
  <c r="Q58" i="59"/>
  <c r="R58" i="59"/>
  <c r="S58" i="59"/>
  <c r="T58" i="59"/>
  <c r="U58" i="59"/>
  <c r="V58" i="59"/>
  <c r="B59" i="59"/>
  <c r="C59" i="59"/>
  <c r="D59" i="59"/>
  <c r="E59" i="59"/>
  <c r="F59" i="59"/>
  <c r="G59" i="59"/>
  <c r="H59" i="59"/>
  <c r="I59" i="59"/>
  <c r="J59" i="59"/>
  <c r="K59" i="59"/>
  <c r="L59" i="59"/>
  <c r="M59" i="59"/>
  <c r="N59" i="59"/>
  <c r="O59" i="59"/>
  <c r="P59" i="59"/>
  <c r="Q59" i="59"/>
  <c r="R59" i="59"/>
  <c r="S59" i="59"/>
  <c r="T59" i="59"/>
  <c r="U59" i="59"/>
  <c r="V59" i="59"/>
  <c r="B60" i="59"/>
  <c r="C60" i="59"/>
  <c r="D60" i="59"/>
  <c r="E60" i="59"/>
  <c r="F60" i="59"/>
  <c r="G60" i="59"/>
  <c r="H60" i="59"/>
  <c r="I60" i="59"/>
  <c r="J60" i="59"/>
  <c r="K60" i="59"/>
  <c r="L60" i="59"/>
  <c r="M60" i="59"/>
  <c r="N60" i="59"/>
  <c r="O60" i="59"/>
  <c r="P60" i="59"/>
  <c r="Q60" i="59"/>
  <c r="R60" i="59"/>
  <c r="S60" i="59"/>
  <c r="T60" i="59"/>
  <c r="U60" i="59"/>
  <c r="V60" i="59"/>
  <c r="B61" i="59"/>
  <c r="C61" i="59"/>
  <c r="D61" i="59"/>
  <c r="E61" i="59"/>
  <c r="F61" i="59"/>
  <c r="G61" i="59"/>
  <c r="H61" i="59"/>
  <c r="I61" i="59"/>
  <c r="J61" i="59"/>
  <c r="K61" i="59"/>
  <c r="L61" i="59"/>
  <c r="M61" i="59"/>
  <c r="N61" i="59"/>
  <c r="O61" i="59"/>
  <c r="P61" i="59"/>
  <c r="Q61" i="59"/>
  <c r="R61" i="59"/>
  <c r="S61" i="59"/>
  <c r="T61" i="59"/>
  <c r="U61" i="59"/>
  <c r="V61" i="59"/>
  <c r="B62" i="59"/>
  <c r="C62" i="59"/>
  <c r="D62" i="59"/>
  <c r="E62" i="59"/>
  <c r="F62" i="59"/>
  <c r="G62" i="59"/>
  <c r="H62" i="59"/>
  <c r="I62" i="59"/>
  <c r="J62" i="59"/>
  <c r="K62" i="59"/>
  <c r="L62" i="59"/>
  <c r="M62" i="59"/>
  <c r="N62" i="59"/>
  <c r="O62" i="59"/>
  <c r="P62" i="59"/>
  <c r="Q62" i="59"/>
  <c r="R62" i="59"/>
  <c r="S62" i="59"/>
  <c r="T62" i="59"/>
  <c r="U62" i="59"/>
  <c r="V62" i="59"/>
  <c r="B63" i="59"/>
  <c r="C63" i="59"/>
  <c r="D63" i="59"/>
  <c r="E63" i="59"/>
  <c r="F63" i="59"/>
  <c r="G63" i="59"/>
  <c r="H63" i="59"/>
  <c r="I63" i="59"/>
  <c r="J63" i="59"/>
  <c r="K63" i="59"/>
  <c r="L63" i="59"/>
  <c r="M63" i="59"/>
  <c r="N63" i="59"/>
  <c r="O63" i="59"/>
  <c r="P63" i="59"/>
  <c r="Q63" i="59"/>
  <c r="R63" i="59"/>
  <c r="S63" i="59"/>
  <c r="T63" i="59"/>
  <c r="U63" i="59"/>
  <c r="V63" i="59"/>
  <c r="B64" i="59"/>
  <c r="C64" i="59"/>
  <c r="D64" i="59"/>
  <c r="E64" i="59"/>
  <c r="F64" i="59"/>
  <c r="G64" i="59"/>
  <c r="H64" i="59"/>
  <c r="I64" i="59"/>
  <c r="J64" i="59"/>
  <c r="K64" i="59"/>
  <c r="L64" i="59"/>
  <c r="M64" i="59"/>
  <c r="N64" i="59"/>
  <c r="O64" i="59"/>
  <c r="P64" i="59"/>
  <c r="Q64" i="59"/>
  <c r="R64" i="59"/>
  <c r="S64" i="59"/>
  <c r="T64" i="59"/>
  <c r="U64" i="59"/>
  <c r="V64" i="59"/>
  <c r="B65" i="59"/>
  <c r="C65" i="59"/>
  <c r="D65" i="59"/>
  <c r="E65" i="59"/>
  <c r="F65" i="59"/>
  <c r="G65" i="59"/>
  <c r="H65" i="59"/>
  <c r="I65" i="59"/>
  <c r="J65" i="59"/>
  <c r="K65" i="59"/>
  <c r="L65" i="59"/>
  <c r="M65" i="59"/>
  <c r="N65" i="59"/>
  <c r="O65" i="59"/>
  <c r="P65" i="59"/>
  <c r="Q65" i="59"/>
  <c r="R65" i="59"/>
  <c r="S65" i="59"/>
  <c r="T65" i="59"/>
  <c r="U65" i="59"/>
  <c r="V65" i="59"/>
  <c r="C4" i="59"/>
  <c r="D4" i="59"/>
  <c r="E4" i="59"/>
  <c r="F4" i="59"/>
  <c r="G4" i="59"/>
  <c r="H4" i="59"/>
  <c r="I4" i="59"/>
  <c r="J4" i="59"/>
  <c r="K4" i="59"/>
  <c r="L4" i="59"/>
  <c r="M4" i="59"/>
  <c r="N4" i="59"/>
  <c r="O4" i="59"/>
  <c r="P4" i="59"/>
  <c r="Q4" i="59"/>
  <c r="R4" i="59"/>
  <c r="S4" i="59"/>
  <c r="T4" i="59"/>
  <c r="U4" i="59"/>
  <c r="B4" i="59"/>
  <c r="B5" i="57"/>
  <c r="C5" i="57"/>
  <c r="D5" i="57"/>
  <c r="E5" i="57"/>
  <c r="F5" i="57"/>
  <c r="G5" i="57"/>
  <c r="H5" i="57"/>
  <c r="I5" i="57"/>
  <c r="J5" i="57"/>
  <c r="K5" i="57"/>
  <c r="L5" i="57"/>
  <c r="M5" i="57"/>
  <c r="N5" i="57"/>
  <c r="O5" i="57"/>
  <c r="P5" i="57"/>
  <c r="Q5" i="57"/>
  <c r="R5" i="57"/>
  <c r="S5" i="57"/>
  <c r="T5" i="57"/>
  <c r="U5" i="57"/>
  <c r="V5" i="57"/>
  <c r="B6" i="57"/>
  <c r="C6" i="57"/>
  <c r="D6" i="57"/>
  <c r="E6" i="57"/>
  <c r="F6" i="57"/>
  <c r="G6" i="57"/>
  <c r="H6" i="57"/>
  <c r="I6" i="57"/>
  <c r="J6" i="57"/>
  <c r="K6" i="57"/>
  <c r="L6" i="57"/>
  <c r="M6" i="57"/>
  <c r="N6" i="57"/>
  <c r="O6" i="57"/>
  <c r="P6" i="57"/>
  <c r="Q6" i="57"/>
  <c r="R6" i="57"/>
  <c r="S6" i="57"/>
  <c r="T6" i="57"/>
  <c r="U6" i="57"/>
  <c r="V6" i="57"/>
  <c r="B7" i="57"/>
  <c r="C7" i="57"/>
  <c r="D7" i="57"/>
  <c r="E7" i="57"/>
  <c r="F7" i="57"/>
  <c r="G7" i="57"/>
  <c r="H7" i="57"/>
  <c r="I7" i="57"/>
  <c r="J7" i="57"/>
  <c r="K7" i="57"/>
  <c r="L7" i="57"/>
  <c r="M7" i="57"/>
  <c r="N7" i="57"/>
  <c r="O7" i="57"/>
  <c r="P7" i="57"/>
  <c r="Q7" i="57"/>
  <c r="R7" i="57"/>
  <c r="S7" i="57"/>
  <c r="T7" i="57"/>
  <c r="U7" i="57"/>
  <c r="V7" i="57"/>
  <c r="B8" i="57"/>
  <c r="C8" i="57"/>
  <c r="D8" i="57"/>
  <c r="E8" i="57"/>
  <c r="F8" i="57"/>
  <c r="G8" i="57"/>
  <c r="H8" i="57"/>
  <c r="I8" i="57"/>
  <c r="J8" i="57"/>
  <c r="K8" i="57"/>
  <c r="L8" i="57"/>
  <c r="M8" i="57"/>
  <c r="N8" i="57"/>
  <c r="O8" i="57"/>
  <c r="P8" i="57"/>
  <c r="Q8" i="57"/>
  <c r="R8" i="57"/>
  <c r="S8" i="57"/>
  <c r="T8" i="57"/>
  <c r="U8" i="57"/>
  <c r="V8" i="57"/>
  <c r="B9" i="57"/>
  <c r="C9" i="57"/>
  <c r="D9" i="57"/>
  <c r="E9" i="57"/>
  <c r="F9" i="57"/>
  <c r="G9" i="57"/>
  <c r="H9" i="57"/>
  <c r="I9" i="57"/>
  <c r="J9" i="57"/>
  <c r="K9" i="57"/>
  <c r="L9" i="57"/>
  <c r="M9" i="57"/>
  <c r="N9" i="57"/>
  <c r="O9" i="57"/>
  <c r="P9" i="57"/>
  <c r="Q9" i="57"/>
  <c r="R9" i="57"/>
  <c r="S9" i="57"/>
  <c r="T9" i="57"/>
  <c r="U9" i="57"/>
  <c r="V9" i="57"/>
  <c r="B10" i="57"/>
  <c r="C10" i="57"/>
  <c r="D10" i="57"/>
  <c r="E10" i="57"/>
  <c r="F10" i="57"/>
  <c r="G10" i="57"/>
  <c r="H10" i="57"/>
  <c r="I10" i="57"/>
  <c r="J10" i="57"/>
  <c r="K10" i="57"/>
  <c r="L10" i="57"/>
  <c r="M10" i="57"/>
  <c r="N10" i="57"/>
  <c r="O10" i="57"/>
  <c r="P10" i="57"/>
  <c r="Q10" i="57"/>
  <c r="R10" i="57"/>
  <c r="S10" i="57"/>
  <c r="T10" i="57"/>
  <c r="U10" i="57"/>
  <c r="V10" i="57"/>
  <c r="B11" i="57"/>
  <c r="C11" i="57"/>
  <c r="D11" i="57"/>
  <c r="E11" i="57"/>
  <c r="F11" i="57"/>
  <c r="G11" i="57"/>
  <c r="H11" i="57"/>
  <c r="I11" i="57"/>
  <c r="J11" i="57"/>
  <c r="K11" i="57"/>
  <c r="L11" i="57"/>
  <c r="M11" i="57"/>
  <c r="N11" i="57"/>
  <c r="O11" i="57"/>
  <c r="P11" i="57"/>
  <c r="Q11" i="57"/>
  <c r="R11" i="57"/>
  <c r="S11" i="57"/>
  <c r="T11" i="57"/>
  <c r="U11" i="57"/>
  <c r="V11" i="57"/>
  <c r="B12" i="57"/>
  <c r="C12" i="57"/>
  <c r="D12" i="57"/>
  <c r="E12" i="57"/>
  <c r="F12" i="57"/>
  <c r="G12" i="57"/>
  <c r="H12" i="57"/>
  <c r="I12" i="57"/>
  <c r="J12" i="57"/>
  <c r="K12" i="57"/>
  <c r="L12" i="57"/>
  <c r="M12" i="57"/>
  <c r="N12" i="57"/>
  <c r="O12" i="57"/>
  <c r="P12" i="57"/>
  <c r="Q12" i="57"/>
  <c r="R12" i="57"/>
  <c r="S12" i="57"/>
  <c r="T12" i="57"/>
  <c r="U12" i="57"/>
  <c r="V12" i="57"/>
  <c r="B13" i="57"/>
  <c r="C13" i="57"/>
  <c r="D13" i="57"/>
  <c r="E13" i="57"/>
  <c r="F13" i="57"/>
  <c r="G13" i="57"/>
  <c r="H13" i="57"/>
  <c r="I13" i="57"/>
  <c r="J13" i="57"/>
  <c r="K13" i="57"/>
  <c r="L13" i="57"/>
  <c r="M13" i="57"/>
  <c r="N13" i="57"/>
  <c r="O13" i="57"/>
  <c r="P13" i="57"/>
  <c r="Q13" i="57"/>
  <c r="R13" i="57"/>
  <c r="S13" i="57"/>
  <c r="T13" i="57"/>
  <c r="U13" i="57"/>
  <c r="V13" i="57"/>
  <c r="B14" i="57"/>
  <c r="C14" i="57"/>
  <c r="D14" i="57"/>
  <c r="E14" i="57"/>
  <c r="F14" i="57"/>
  <c r="G14" i="57"/>
  <c r="H14" i="57"/>
  <c r="I14" i="57"/>
  <c r="J14" i="57"/>
  <c r="K14" i="57"/>
  <c r="L14" i="57"/>
  <c r="M14" i="57"/>
  <c r="N14" i="57"/>
  <c r="O14" i="57"/>
  <c r="P14" i="57"/>
  <c r="Q14" i="57"/>
  <c r="R14" i="57"/>
  <c r="S14" i="57"/>
  <c r="T14" i="57"/>
  <c r="U14" i="57"/>
  <c r="V14" i="57"/>
  <c r="B15" i="57"/>
  <c r="C15" i="57"/>
  <c r="D15" i="57"/>
  <c r="E15" i="57"/>
  <c r="F15" i="57"/>
  <c r="G15" i="57"/>
  <c r="H15" i="57"/>
  <c r="I15" i="57"/>
  <c r="J15" i="57"/>
  <c r="K15" i="57"/>
  <c r="L15" i="57"/>
  <c r="M15" i="57"/>
  <c r="N15" i="57"/>
  <c r="O15" i="57"/>
  <c r="P15" i="57"/>
  <c r="Q15" i="57"/>
  <c r="R15" i="57"/>
  <c r="S15" i="57"/>
  <c r="T15" i="57"/>
  <c r="U15" i="57"/>
  <c r="V15" i="57"/>
  <c r="B16" i="57"/>
  <c r="C16" i="57"/>
  <c r="D16" i="57"/>
  <c r="E16" i="57"/>
  <c r="F16" i="57"/>
  <c r="G16" i="57"/>
  <c r="H16" i="57"/>
  <c r="I16" i="57"/>
  <c r="J16" i="57"/>
  <c r="K16" i="57"/>
  <c r="L16" i="57"/>
  <c r="M16" i="57"/>
  <c r="N16" i="57"/>
  <c r="O16" i="57"/>
  <c r="P16" i="57"/>
  <c r="Q16" i="57"/>
  <c r="R16" i="57"/>
  <c r="S16" i="57"/>
  <c r="T16" i="57"/>
  <c r="U16" i="57"/>
  <c r="V16" i="57"/>
  <c r="B17" i="57"/>
  <c r="C17" i="57"/>
  <c r="D17" i="57"/>
  <c r="E17" i="57"/>
  <c r="F17" i="57"/>
  <c r="G17" i="57"/>
  <c r="H17" i="57"/>
  <c r="I17" i="57"/>
  <c r="J17" i="57"/>
  <c r="K17" i="57"/>
  <c r="L17" i="57"/>
  <c r="M17" i="57"/>
  <c r="N17" i="57"/>
  <c r="O17" i="57"/>
  <c r="P17" i="57"/>
  <c r="Q17" i="57"/>
  <c r="R17" i="57"/>
  <c r="S17" i="57"/>
  <c r="T17" i="57"/>
  <c r="U17" i="57"/>
  <c r="V17" i="57"/>
  <c r="B18" i="57"/>
  <c r="C18" i="57"/>
  <c r="D18" i="57"/>
  <c r="E18" i="57"/>
  <c r="F18" i="57"/>
  <c r="G18" i="57"/>
  <c r="H18" i="57"/>
  <c r="I18" i="57"/>
  <c r="J18" i="57"/>
  <c r="K18" i="57"/>
  <c r="L18" i="57"/>
  <c r="M18" i="57"/>
  <c r="N18" i="57"/>
  <c r="O18" i="57"/>
  <c r="P18" i="57"/>
  <c r="Q18" i="57"/>
  <c r="R18" i="57"/>
  <c r="S18" i="57"/>
  <c r="T18" i="57"/>
  <c r="U18" i="57"/>
  <c r="V18" i="57"/>
  <c r="B19" i="57"/>
  <c r="C19" i="57"/>
  <c r="D19" i="57"/>
  <c r="E19" i="57"/>
  <c r="F19" i="57"/>
  <c r="G19" i="57"/>
  <c r="H19" i="57"/>
  <c r="I19" i="57"/>
  <c r="J19" i="57"/>
  <c r="K19" i="57"/>
  <c r="L19" i="57"/>
  <c r="M19" i="57"/>
  <c r="N19" i="57"/>
  <c r="O19" i="57"/>
  <c r="P19" i="57"/>
  <c r="Q19" i="57"/>
  <c r="R19" i="57"/>
  <c r="S19" i="57"/>
  <c r="T19" i="57"/>
  <c r="U19" i="57"/>
  <c r="V19" i="57"/>
  <c r="B20" i="57"/>
  <c r="C20" i="57"/>
  <c r="D20" i="57"/>
  <c r="E20" i="57"/>
  <c r="F20" i="57"/>
  <c r="G20" i="57"/>
  <c r="H20" i="57"/>
  <c r="I20" i="57"/>
  <c r="J20" i="57"/>
  <c r="K20" i="57"/>
  <c r="L20" i="57"/>
  <c r="M20" i="57"/>
  <c r="N20" i="57"/>
  <c r="O20" i="57"/>
  <c r="P20" i="57"/>
  <c r="Q20" i="57"/>
  <c r="R20" i="57"/>
  <c r="S20" i="57"/>
  <c r="T20" i="57"/>
  <c r="U20" i="57"/>
  <c r="V20" i="57"/>
  <c r="B21" i="57"/>
  <c r="C21" i="57"/>
  <c r="D21" i="57"/>
  <c r="E21" i="57"/>
  <c r="F21" i="57"/>
  <c r="G21" i="57"/>
  <c r="H21" i="57"/>
  <c r="I21" i="57"/>
  <c r="J21" i="57"/>
  <c r="K21" i="57"/>
  <c r="L21" i="57"/>
  <c r="M21" i="57"/>
  <c r="N21" i="57"/>
  <c r="O21" i="57"/>
  <c r="P21" i="57"/>
  <c r="Q21" i="57"/>
  <c r="R21" i="57"/>
  <c r="S21" i="57"/>
  <c r="T21" i="57"/>
  <c r="U21" i="57"/>
  <c r="V21" i="57"/>
  <c r="B22" i="57"/>
  <c r="C22" i="57"/>
  <c r="D22" i="57"/>
  <c r="E22" i="57"/>
  <c r="F22" i="57"/>
  <c r="G22" i="57"/>
  <c r="H22" i="57"/>
  <c r="I22" i="57"/>
  <c r="J22" i="57"/>
  <c r="K22" i="57"/>
  <c r="L22" i="57"/>
  <c r="M22" i="57"/>
  <c r="N22" i="57"/>
  <c r="O22" i="57"/>
  <c r="P22" i="57"/>
  <c r="Q22" i="57"/>
  <c r="R22" i="57"/>
  <c r="S22" i="57"/>
  <c r="T22" i="57"/>
  <c r="U22" i="57"/>
  <c r="V22" i="57"/>
  <c r="B23" i="57"/>
  <c r="C23" i="57"/>
  <c r="D23" i="57"/>
  <c r="E23" i="57"/>
  <c r="F23" i="57"/>
  <c r="G23" i="57"/>
  <c r="H23" i="57"/>
  <c r="I23" i="57"/>
  <c r="J23" i="57"/>
  <c r="K23" i="57"/>
  <c r="L23" i="57"/>
  <c r="M23" i="57"/>
  <c r="N23" i="57"/>
  <c r="O23" i="57"/>
  <c r="P23" i="57"/>
  <c r="Q23" i="57"/>
  <c r="R23" i="57"/>
  <c r="S23" i="57"/>
  <c r="T23" i="57"/>
  <c r="U23" i="57"/>
  <c r="V23" i="57"/>
  <c r="B24" i="57"/>
  <c r="C24" i="57"/>
  <c r="D24" i="57"/>
  <c r="E24" i="57"/>
  <c r="F24" i="57"/>
  <c r="G24" i="57"/>
  <c r="H24" i="57"/>
  <c r="I24" i="57"/>
  <c r="J24" i="57"/>
  <c r="K24" i="57"/>
  <c r="L24" i="57"/>
  <c r="M24" i="57"/>
  <c r="N24" i="57"/>
  <c r="O24" i="57"/>
  <c r="P24" i="57"/>
  <c r="Q24" i="57"/>
  <c r="R24" i="57"/>
  <c r="S24" i="57"/>
  <c r="T24" i="57"/>
  <c r="U24" i="57"/>
  <c r="V24" i="57"/>
  <c r="B25" i="57"/>
  <c r="C25" i="57"/>
  <c r="D25" i="57"/>
  <c r="E25" i="57"/>
  <c r="F25" i="57"/>
  <c r="G25" i="57"/>
  <c r="H25" i="57"/>
  <c r="I25" i="57"/>
  <c r="J25" i="57"/>
  <c r="K25" i="57"/>
  <c r="L25" i="57"/>
  <c r="M25" i="57"/>
  <c r="N25" i="57"/>
  <c r="O25" i="57"/>
  <c r="P25" i="57"/>
  <c r="Q25" i="57"/>
  <c r="R25" i="57"/>
  <c r="S25" i="57"/>
  <c r="T25" i="57"/>
  <c r="U25" i="57"/>
  <c r="V25" i="57"/>
  <c r="B26" i="57"/>
  <c r="C26" i="57"/>
  <c r="D26" i="57"/>
  <c r="E26" i="57"/>
  <c r="F26" i="57"/>
  <c r="G26" i="57"/>
  <c r="H26" i="57"/>
  <c r="I26" i="57"/>
  <c r="J26" i="57"/>
  <c r="K26" i="57"/>
  <c r="L26" i="57"/>
  <c r="M26" i="57"/>
  <c r="N26" i="57"/>
  <c r="O26" i="57"/>
  <c r="P26" i="57"/>
  <c r="Q26" i="57"/>
  <c r="R26" i="57"/>
  <c r="S26" i="57"/>
  <c r="T26" i="57"/>
  <c r="U26" i="57"/>
  <c r="V26" i="57"/>
  <c r="B27" i="57"/>
  <c r="C27" i="57"/>
  <c r="D27" i="57"/>
  <c r="E27" i="57"/>
  <c r="F27" i="57"/>
  <c r="G27" i="57"/>
  <c r="H27" i="57"/>
  <c r="I27" i="57"/>
  <c r="J27" i="57"/>
  <c r="K27" i="57"/>
  <c r="L27" i="57"/>
  <c r="M27" i="57"/>
  <c r="N27" i="57"/>
  <c r="O27" i="57"/>
  <c r="P27" i="57"/>
  <c r="Q27" i="57"/>
  <c r="R27" i="57"/>
  <c r="S27" i="57"/>
  <c r="T27" i="57"/>
  <c r="U27" i="57"/>
  <c r="V27" i="57"/>
  <c r="B28" i="57"/>
  <c r="C28" i="57"/>
  <c r="D28" i="57"/>
  <c r="E28" i="57"/>
  <c r="F28" i="57"/>
  <c r="G28" i="57"/>
  <c r="H28" i="57"/>
  <c r="I28" i="57"/>
  <c r="J28" i="57"/>
  <c r="K28" i="57"/>
  <c r="L28" i="57"/>
  <c r="M28" i="57"/>
  <c r="N28" i="57"/>
  <c r="O28" i="57"/>
  <c r="P28" i="57"/>
  <c r="Q28" i="57"/>
  <c r="R28" i="57"/>
  <c r="S28" i="57"/>
  <c r="T28" i="57"/>
  <c r="U28" i="57"/>
  <c r="V28" i="57"/>
  <c r="B29" i="57"/>
  <c r="C29" i="57"/>
  <c r="D29" i="57"/>
  <c r="E29" i="57"/>
  <c r="F29" i="57"/>
  <c r="G29" i="57"/>
  <c r="H29" i="57"/>
  <c r="I29" i="57"/>
  <c r="J29" i="57"/>
  <c r="K29" i="57"/>
  <c r="L29" i="57"/>
  <c r="M29" i="57"/>
  <c r="N29" i="57"/>
  <c r="O29" i="57"/>
  <c r="P29" i="57"/>
  <c r="Q29" i="57"/>
  <c r="R29" i="57"/>
  <c r="S29" i="57"/>
  <c r="T29" i="57"/>
  <c r="U29" i="57"/>
  <c r="V29" i="57"/>
  <c r="B30" i="57"/>
  <c r="C30" i="57"/>
  <c r="D30" i="57"/>
  <c r="E30" i="57"/>
  <c r="F30" i="57"/>
  <c r="G30" i="57"/>
  <c r="H30" i="57"/>
  <c r="I30" i="57"/>
  <c r="J30" i="57"/>
  <c r="K30" i="57"/>
  <c r="L30" i="57"/>
  <c r="M30" i="57"/>
  <c r="N30" i="57"/>
  <c r="O30" i="57"/>
  <c r="P30" i="57"/>
  <c r="Q30" i="57"/>
  <c r="R30" i="57"/>
  <c r="S30" i="57"/>
  <c r="T30" i="57"/>
  <c r="U30" i="57"/>
  <c r="V30" i="57"/>
  <c r="B31" i="57"/>
  <c r="C31" i="57"/>
  <c r="D31" i="57"/>
  <c r="E31" i="57"/>
  <c r="F31" i="57"/>
  <c r="G31" i="57"/>
  <c r="H31" i="57"/>
  <c r="I31" i="57"/>
  <c r="J31" i="57"/>
  <c r="K31" i="57"/>
  <c r="L31" i="57"/>
  <c r="M31" i="57"/>
  <c r="N31" i="57"/>
  <c r="O31" i="57"/>
  <c r="P31" i="57"/>
  <c r="Q31" i="57"/>
  <c r="R31" i="57"/>
  <c r="S31" i="57"/>
  <c r="T31" i="57"/>
  <c r="U31" i="57"/>
  <c r="V31" i="57"/>
  <c r="B32" i="57"/>
  <c r="C32" i="57"/>
  <c r="D32" i="57"/>
  <c r="E32" i="57"/>
  <c r="F32" i="57"/>
  <c r="G32" i="57"/>
  <c r="H32" i="57"/>
  <c r="I32" i="57"/>
  <c r="J32" i="57"/>
  <c r="K32" i="57"/>
  <c r="L32" i="57"/>
  <c r="M32" i="57"/>
  <c r="N32" i="57"/>
  <c r="O32" i="57"/>
  <c r="P32" i="57"/>
  <c r="Q32" i="57"/>
  <c r="R32" i="57"/>
  <c r="S32" i="57"/>
  <c r="T32" i="57"/>
  <c r="U32" i="57"/>
  <c r="V32" i="57"/>
  <c r="B33" i="57"/>
  <c r="C33" i="57"/>
  <c r="D33" i="57"/>
  <c r="E33" i="57"/>
  <c r="F33" i="57"/>
  <c r="G33" i="57"/>
  <c r="H33" i="57"/>
  <c r="I33" i="57"/>
  <c r="J33" i="57"/>
  <c r="K33" i="57"/>
  <c r="L33" i="57"/>
  <c r="M33" i="57"/>
  <c r="N33" i="57"/>
  <c r="O33" i="57"/>
  <c r="P33" i="57"/>
  <c r="Q33" i="57"/>
  <c r="R33" i="57"/>
  <c r="S33" i="57"/>
  <c r="T33" i="57"/>
  <c r="U33" i="57"/>
  <c r="V33" i="57"/>
  <c r="B34" i="57"/>
  <c r="C34" i="57"/>
  <c r="D34" i="57"/>
  <c r="E34" i="57"/>
  <c r="F34" i="57"/>
  <c r="G34" i="57"/>
  <c r="H34" i="57"/>
  <c r="I34" i="57"/>
  <c r="J34" i="57"/>
  <c r="K34" i="57"/>
  <c r="L34" i="57"/>
  <c r="M34" i="57"/>
  <c r="N34" i="57"/>
  <c r="O34" i="57"/>
  <c r="P34" i="57"/>
  <c r="Q34" i="57"/>
  <c r="R34" i="57"/>
  <c r="S34" i="57"/>
  <c r="T34" i="57"/>
  <c r="U34" i="57"/>
  <c r="V34" i="57"/>
  <c r="B35" i="57"/>
  <c r="C35" i="57"/>
  <c r="D35" i="57"/>
  <c r="E35" i="57"/>
  <c r="F35" i="57"/>
  <c r="G35" i="57"/>
  <c r="H35" i="57"/>
  <c r="I35" i="57"/>
  <c r="J35" i="57"/>
  <c r="K35" i="57"/>
  <c r="L35" i="57"/>
  <c r="M35" i="57"/>
  <c r="N35" i="57"/>
  <c r="O35" i="57"/>
  <c r="P35" i="57"/>
  <c r="Q35" i="57"/>
  <c r="R35" i="57"/>
  <c r="S35" i="57"/>
  <c r="T35" i="57"/>
  <c r="U35" i="57"/>
  <c r="V35" i="57"/>
  <c r="B36" i="57"/>
  <c r="C36" i="57"/>
  <c r="D36" i="57"/>
  <c r="E36" i="57"/>
  <c r="F36" i="57"/>
  <c r="G36" i="57"/>
  <c r="H36" i="57"/>
  <c r="I36" i="57"/>
  <c r="J36" i="57"/>
  <c r="K36" i="57"/>
  <c r="L36" i="57"/>
  <c r="M36" i="57"/>
  <c r="N36" i="57"/>
  <c r="O36" i="57"/>
  <c r="P36" i="57"/>
  <c r="Q36" i="57"/>
  <c r="R36" i="57"/>
  <c r="S36" i="57"/>
  <c r="T36" i="57"/>
  <c r="U36" i="57"/>
  <c r="V36" i="57"/>
  <c r="B37" i="57"/>
  <c r="C37" i="57"/>
  <c r="D37" i="57"/>
  <c r="E37" i="57"/>
  <c r="F37" i="57"/>
  <c r="G37" i="57"/>
  <c r="H37" i="57"/>
  <c r="I37" i="57"/>
  <c r="J37" i="57"/>
  <c r="K37" i="57"/>
  <c r="L37" i="57"/>
  <c r="M37" i="57"/>
  <c r="N37" i="57"/>
  <c r="O37" i="57"/>
  <c r="P37" i="57"/>
  <c r="Q37" i="57"/>
  <c r="R37" i="57"/>
  <c r="S37" i="57"/>
  <c r="T37" i="57"/>
  <c r="U37" i="57"/>
  <c r="V37" i="57"/>
  <c r="B38" i="57"/>
  <c r="C38" i="57"/>
  <c r="D38" i="57"/>
  <c r="E38" i="57"/>
  <c r="F38" i="57"/>
  <c r="G38" i="57"/>
  <c r="H38" i="57"/>
  <c r="I38" i="57"/>
  <c r="J38" i="57"/>
  <c r="K38" i="57"/>
  <c r="L38" i="57"/>
  <c r="M38" i="57"/>
  <c r="N38" i="57"/>
  <c r="O38" i="57"/>
  <c r="P38" i="57"/>
  <c r="Q38" i="57"/>
  <c r="R38" i="57"/>
  <c r="S38" i="57"/>
  <c r="T38" i="57"/>
  <c r="U38" i="57"/>
  <c r="V38" i="57"/>
  <c r="B39" i="57"/>
  <c r="C39" i="57"/>
  <c r="D39" i="57"/>
  <c r="E39" i="57"/>
  <c r="F39" i="57"/>
  <c r="G39" i="57"/>
  <c r="H39" i="57"/>
  <c r="I39" i="57"/>
  <c r="J39" i="57"/>
  <c r="K39" i="57"/>
  <c r="L39" i="57"/>
  <c r="M39" i="57"/>
  <c r="N39" i="57"/>
  <c r="O39" i="57"/>
  <c r="P39" i="57"/>
  <c r="Q39" i="57"/>
  <c r="R39" i="57"/>
  <c r="S39" i="57"/>
  <c r="T39" i="57"/>
  <c r="U39" i="57"/>
  <c r="V39" i="57"/>
  <c r="B40" i="57"/>
  <c r="C40" i="57"/>
  <c r="D40" i="57"/>
  <c r="E40" i="57"/>
  <c r="F40" i="57"/>
  <c r="G40" i="57"/>
  <c r="H40" i="57"/>
  <c r="I40" i="57"/>
  <c r="J40" i="57"/>
  <c r="K40" i="57"/>
  <c r="L40" i="57"/>
  <c r="M40" i="57"/>
  <c r="N40" i="57"/>
  <c r="O40" i="57"/>
  <c r="P40" i="57"/>
  <c r="Q40" i="57"/>
  <c r="R40" i="57"/>
  <c r="S40" i="57"/>
  <c r="T40" i="57"/>
  <c r="U40" i="57"/>
  <c r="V40" i="57"/>
  <c r="B41" i="57"/>
  <c r="C41" i="57"/>
  <c r="D41" i="57"/>
  <c r="E41" i="57"/>
  <c r="F41" i="57"/>
  <c r="G41" i="57"/>
  <c r="H41" i="57"/>
  <c r="I41" i="57"/>
  <c r="J41" i="57"/>
  <c r="K41" i="57"/>
  <c r="L41" i="57"/>
  <c r="M41" i="57"/>
  <c r="N41" i="57"/>
  <c r="O41" i="57"/>
  <c r="P41" i="57"/>
  <c r="Q41" i="57"/>
  <c r="R41" i="57"/>
  <c r="S41" i="57"/>
  <c r="T41" i="57"/>
  <c r="U41" i="57"/>
  <c r="V41" i="57"/>
  <c r="B42" i="57"/>
  <c r="C42" i="57"/>
  <c r="D42" i="57"/>
  <c r="E42" i="57"/>
  <c r="F42" i="57"/>
  <c r="G42" i="57"/>
  <c r="H42" i="57"/>
  <c r="I42" i="57"/>
  <c r="J42" i="57"/>
  <c r="K42" i="57"/>
  <c r="L42" i="57"/>
  <c r="M42" i="57"/>
  <c r="N42" i="57"/>
  <c r="O42" i="57"/>
  <c r="P42" i="57"/>
  <c r="Q42" i="57"/>
  <c r="R42" i="57"/>
  <c r="S42" i="57"/>
  <c r="T42" i="57"/>
  <c r="U42" i="57"/>
  <c r="V42" i="57"/>
  <c r="B43" i="57"/>
  <c r="C43" i="57"/>
  <c r="D43" i="57"/>
  <c r="E43" i="57"/>
  <c r="F43" i="57"/>
  <c r="G43" i="57"/>
  <c r="H43" i="57"/>
  <c r="I43" i="57"/>
  <c r="J43" i="57"/>
  <c r="K43" i="57"/>
  <c r="L43" i="57"/>
  <c r="M43" i="57"/>
  <c r="N43" i="57"/>
  <c r="O43" i="57"/>
  <c r="P43" i="57"/>
  <c r="Q43" i="57"/>
  <c r="R43" i="57"/>
  <c r="S43" i="57"/>
  <c r="T43" i="57"/>
  <c r="U43" i="57"/>
  <c r="V43" i="57"/>
  <c r="B44" i="57"/>
  <c r="C44" i="57"/>
  <c r="D44" i="57"/>
  <c r="E44" i="57"/>
  <c r="F44" i="57"/>
  <c r="G44" i="57"/>
  <c r="H44" i="57"/>
  <c r="I44" i="57"/>
  <c r="J44" i="57"/>
  <c r="K44" i="57"/>
  <c r="L44" i="57"/>
  <c r="M44" i="57"/>
  <c r="N44" i="57"/>
  <c r="O44" i="57"/>
  <c r="P44" i="57"/>
  <c r="Q44" i="57"/>
  <c r="R44" i="57"/>
  <c r="S44" i="57"/>
  <c r="T44" i="57"/>
  <c r="U44" i="57"/>
  <c r="V44" i="57"/>
  <c r="B45" i="57"/>
  <c r="C45" i="57"/>
  <c r="D45" i="57"/>
  <c r="E45" i="57"/>
  <c r="F45" i="57"/>
  <c r="G45" i="57"/>
  <c r="H45" i="57"/>
  <c r="I45" i="57"/>
  <c r="J45" i="57"/>
  <c r="K45" i="57"/>
  <c r="L45" i="57"/>
  <c r="M45" i="57"/>
  <c r="N45" i="57"/>
  <c r="O45" i="57"/>
  <c r="P45" i="57"/>
  <c r="Q45" i="57"/>
  <c r="R45" i="57"/>
  <c r="S45" i="57"/>
  <c r="T45" i="57"/>
  <c r="U45" i="57"/>
  <c r="V45" i="57"/>
  <c r="B46" i="57"/>
  <c r="C46" i="57"/>
  <c r="D46" i="57"/>
  <c r="E46" i="57"/>
  <c r="F46" i="57"/>
  <c r="G46" i="57"/>
  <c r="H46" i="57"/>
  <c r="I46" i="57"/>
  <c r="J46" i="57"/>
  <c r="K46" i="57"/>
  <c r="L46" i="57"/>
  <c r="M46" i="57"/>
  <c r="N46" i="57"/>
  <c r="O46" i="57"/>
  <c r="P46" i="57"/>
  <c r="Q46" i="57"/>
  <c r="R46" i="57"/>
  <c r="S46" i="57"/>
  <c r="T46" i="57"/>
  <c r="U46" i="57"/>
  <c r="V46" i="57"/>
  <c r="B47" i="57"/>
  <c r="C47" i="57"/>
  <c r="D47" i="57"/>
  <c r="E47" i="57"/>
  <c r="F47" i="57"/>
  <c r="G47" i="57"/>
  <c r="H47" i="57"/>
  <c r="I47" i="57"/>
  <c r="J47" i="57"/>
  <c r="K47" i="57"/>
  <c r="L47" i="57"/>
  <c r="M47" i="57"/>
  <c r="N47" i="57"/>
  <c r="O47" i="57"/>
  <c r="P47" i="57"/>
  <c r="Q47" i="57"/>
  <c r="R47" i="57"/>
  <c r="S47" i="57"/>
  <c r="T47" i="57"/>
  <c r="U47" i="57"/>
  <c r="V47" i="57"/>
  <c r="B48" i="57"/>
  <c r="C48" i="57"/>
  <c r="D48" i="57"/>
  <c r="E48" i="57"/>
  <c r="F48" i="57"/>
  <c r="G48" i="57"/>
  <c r="H48" i="57"/>
  <c r="I48" i="57"/>
  <c r="J48" i="57"/>
  <c r="K48" i="57"/>
  <c r="L48" i="57"/>
  <c r="M48" i="57"/>
  <c r="N48" i="57"/>
  <c r="O48" i="57"/>
  <c r="P48" i="57"/>
  <c r="Q48" i="57"/>
  <c r="R48" i="57"/>
  <c r="S48" i="57"/>
  <c r="T48" i="57"/>
  <c r="U48" i="57"/>
  <c r="V48" i="57"/>
  <c r="B49" i="57"/>
  <c r="C49" i="57"/>
  <c r="D49" i="57"/>
  <c r="E49" i="57"/>
  <c r="F49" i="57"/>
  <c r="G49" i="57"/>
  <c r="H49" i="57"/>
  <c r="I49" i="57"/>
  <c r="J49" i="57"/>
  <c r="K49" i="57"/>
  <c r="L49" i="57"/>
  <c r="M49" i="57"/>
  <c r="N49" i="57"/>
  <c r="O49" i="57"/>
  <c r="P49" i="57"/>
  <c r="Q49" i="57"/>
  <c r="R49" i="57"/>
  <c r="S49" i="57"/>
  <c r="T49" i="57"/>
  <c r="U49" i="57"/>
  <c r="V49" i="57"/>
  <c r="B50" i="57"/>
  <c r="C50" i="57"/>
  <c r="D50" i="57"/>
  <c r="E50" i="57"/>
  <c r="F50" i="57"/>
  <c r="G50" i="57"/>
  <c r="H50" i="57"/>
  <c r="I50" i="57"/>
  <c r="J50" i="57"/>
  <c r="K50" i="57"/>
  <c r="L50" i="57"/>
  <c r="M50" i="57"/>
  <c r="N50" i="57"/>
  <c r="O50" i="57"/>
  <c r="P50" i="57"/>
  <c r="Q50" i="57"/>
  <c r="R50" i="57"/>
  <c r="S50" i="57"/>
  <c r="T50" i="57"/>
  <c r="U50" i="57"/>
  <c r="V50" i="57"/>
  <c r="B51" i="57"/>
  <c r="C51" i="57"/>
  <c r="D51" i="57"/>
  <c r="E51" i="57"/>
  <c r="F51" i="57"/>
  <c r="G51" i="57"/>
  <c r="H51" i="57"/>
  <c r="I51" i="57"/>
  <c r="J51" i="57"/>
  <c r="K51" i="57"/>
  <c r="L51" i="57"/>
  <c r="M51" i="57"/>
  <c r="N51" i="57"/>
  <c r="O51" i="57"/>
  <c r="P51" i="57"/>
  <c r="Q51" i="57"/>
  <c r="R51" i="57"/>
  <c r="S51" i="57"/>
  <c r="T51" i="57"/>
  <c r="U51" i="57"/>
  <c r="V51" i="57"/>
  <c r="B52" i="57"/>
  <c r="C52" i="57"/>
  <c r="D52" i="57"/>
  <c r="E52" i="57"/>
  <c r="F52" i="57"/>
  <c r="G52" i="57"/>
  <c r="H52" i="57"/>
  <c r="I52" i="57"/>
  <c r="J52" i="57"/>
  <c r="K52" i="57"/>
  <c r="L52" i="57"/>
  <c r="M52" i="57"/>
  <c r="N52" i="57"/>
  <c r="O52" i="57"/>
  <c r="P52" i="57"/>
  <c r="Q52" i="57"/>
  <c r="R52" i="57"/>
  <c r="S52" i="57"/>
  <c r="T52" i="57"/>
  <c r="U52" i="57"/>
  <c r="V52" i="57"/>
  <c r="B53" i="57"/>
  <c r="C53" i="57"/>
  <c r="D53" i="57"/>
  <c r="E53" i="57"/>
  <c r="F53" i="57"/>
  <c r="G53" i="57"/>
  <c r="H53" i="57"/>
  <c r="I53" i="57"/>
  <c r="J53" i="57"/>
  <c r="K53" i="57"/>
  <c r="L53" i="57"/>
  <c r="M53" i="57"/>
  <c r="N53" i="57"/>
  <c r="O53" i="57"/>
  <c r="P53" i="57"/>
  <c r="Q53" i="57"/>
  <c r="R53" i="57"/>
  <c r="S53" i="57"/>
  <c r="T53" i="57"/>
  <c r="U53" i="57"/>
  <c r="V53" i="57"/>
  <c r="B54" i="57"/>
  <c r="C54" i="57"/>
  <c r="D54" i="57"/>
  <c r="E54" i="57"/>
  <c r="F54" i="57"/>
  <c r="G54" i="57"/>
  <c r="H54" i="57"/>
  <c r="I54" i="57"/>
  <c r="J54" i="57"/>
  <c r="K54" i="57"/>
  <c r="L54" i="57"/>
  <c r="M54" i="57"/>
  <c r="N54" i="57"/>
  <c r="O54" i="57"/>
  <c r="P54" i="57"/>
  <c r="Q54" i="57"/>
  <c r="R54" i="57"/>
  <c r="S54" i="57"/>
  <c r="T54" i="57"/>
  <c r="U54" i="57"/>
  <c r="V54" i="57"/>
  <c r="B55" i="57"/>
  <c r="C55" i="57"/>
  <c r="D55" i="57"/>
  <c r="E55" i="57"/>
  <c r="F55" i="57"/>
  <c r="G55" i="57"/>
  <c r="H55" i="57"/>
  <c r="I55" i="57"/>
  <c r="J55" i="57"/>
  <c r="K55" i="57"/>
  <c r="L55" i="57"/>
  <c r="M55" i="57"/>
  <c r="N55" i="57"/>
  <c r="O55" i="57"/>
  <c r="P55" i="57"/>
  <c r="Q55" i="57"/>
  <c r="R55" i="57"/>
  <c r="S55" i="57"/>
  <c r="T55" i="57"/>
  <c r="U55" i="57"/>
  <c r="V55" i="57"/>
  <c r="B56" i="57"/>
  <c r="C56" i="57"/>
  <c r="D56" i="57"/>
  <c r="E56" i="57"/>
  <c r="F56" i="57"/>
  <c r="G56" i="57"/>
  <c r="H56" i="57"/>
  <c r="I56" i="57"/>
  <c r="J56" i="57"/>
  <c r="K56" i="57"/>
  <c r="L56" i="57"/>
  <c r="M56" i="57"/>
  <c r="N56" i="57"/>
  <c r="O56" i="57"/>
  <c r="P56" i="57"/>
  <c r="Q56" i="57"/>
  <c r="R56" i="57"/>
  <c r="S56" i="57"/>
  <c r="T56" i="57"/>
  <c r="U56" i="57"/>
  <c r="V56" i="57"/>
  <c r="B57" i="57"/>
  <c r="C57" i="57"/>
  <c r="D57" i="57"/>
  <c r="E57" i="57"/>
  <c r="F57" i="57"/>
  <c r="G57" i="57"/>
  <c r="H57" i="57"/>
  <c r="I57" i="57"/>
  <c r="J57" i="57"/>
  <c r="K57" i="57"/>
  <c r="L57" i="57"/>
  <c r="M57" i="57"/>
  <c r="N57" i="57"/>
  <c r="O57" i="57"/>
  <c r="P57" i="57"/>
  <c r="Q57" i="57"/>
  <c r="R57" i="57"/>
  <c r="S57" i="57"/>
  <c r="T57" i="57"/>
  <c r="U57" i="57"/>
  <c r="V57" i="57"/>
  <c r="B58" i="57"/>
  <c r="C58" i="57"/>
  <c r="D58" i="57"/>
  <c r="E58" i="57"/>
  <c r="F58" i="57"/>
  <c r="G58" i="57"/>
  <c r="H58" i="57"/>
  <c r="I58" i="57"/>
  <c r="J58" i="57"/>
  <c r="K58" i="57"/>
  <c r="L58" i="57"/>
  <c r="M58" i="57"/>
  <c r="N58" i="57"/>
  <c r="O58" i="57"/>
  <c r="P58" i="57"/>
  <c r="Q58" i="57"/>
  <c r="R58" i="57"/>
  <c r="S58" i="57"/>
  <c r="T58" i="57"/>
  <c r="U58" i="57"/>
  <c r="V58" i="57"/>
  <c r="B59" i="57"/>
  <c r="C59" i="57"/>
  <c r="D59" i="57"/>
  <c r="E59" i="57"/>
  <c r="F59" i="57"/>
  <c r="G59" i="57"/>
  <c r="H59" i="57"/>
  <c r="I59" i="57"/>
  <c r="J59" i="57"/>
  <c r="K59" i="57"/>
  <c r="L59" i="57"/>
  <c r="M59" i="57"/>
  <c r="N59" i="57"/>
  <c r="O59" i="57"/>
  <c r="P59" i="57"/>
  <c r="Q59" i="57"/>
  <c r="R59" i="57"/>
  <c r="S59" i="57"/>
  <c r="T59" i="57"/>
  <c r="U59" i="57"/>
  <c r="V59" i="57"/>
  <c r="B60" i="57"/>
  <c r="C60" i="57"/>
  <c r="D60" i="57"/>
  <c r="E60" i="57"/>
  <c r="F60" i="57"/>
  <c r="G60" i="57"/>
  <c r="H60" i="57"/>
  <c r="I60" i="57"/>
  <c r="J60" i="57"/>
  <c r="K60" i="57"/>
  <c r="L60" i="57"/>
  <c r="M60" i="57"/>
  <c r="N60" i="57"/>
  <c r="O60" i="57"/>
  <c r="P60" i="57"/>
  <c r="Q60" i="57"/>
  <c r="R60" i="57"/>
  <c r="S60" i="57"/>
  <c r="T60" i="57"/>
  <c r="U60" i="57"/>
  <c r="V60" i="57"/>
  <c r="B61" i="57"/>
  <c r="C61" i="57"/>
  <c r="D61" i="57"/>
  <c r="E61" i="57"/>
  <c r="F61" i="57"/>
  <c r="G61" i="57"/>
  <c r="H61" i="57"/>
  <c r="I61" i="57"/>
  <c r="J61" i="57"/>
  <c r="K61" i="57"/>
  <c r="L61" i="57"/>
  <c r="M61" i="57"/>
  <c r="N61" i="57"/>
  <c r="O61" i="57"/>
  <c r="P61" i="57"/>
  <c r="Q61" i="57"/>
  <c r="R61" i="57"/>
  <c r="S61" i="57"/>
  <c r="T61" i="57"/>
  <c r="U61" i="57"/>
  <c r="V61" i="57"/>
  <c r="B62" i="57"/>
  <c r="C62" i="57"/>
  <c r="D62" i="57"/>
  <c r="E62" i="57"/>
  <c r="F62" i="57"/>
  <c r="G62" i="57"/>
  <c r="H62" i="57"/>
  <c r="I62" i="57"/>
  <c r="J62" i="57"/>
  <c r="K62" i="57"/>
  <c r="L62" i="57"/>
  <c r="M62" i="57"/>
  <c r="N62" i="57"/>
  <c r="O62" i="57"/>
  <c r="P62" i="57"/>
  <c r="Q62" i="57"/>
  <c r="R62" i="57"/>
  <c r="S62" i="57"/>
  <c r="T62" i="57"/>
  <c r="U62" i="57"/>
  <c r="V62" i="57"/>
  <c r="B63" i="57"/>
  <c r="C63" i="57"/>
  <c r="D63" i="57"/>
  <c r="E63" i="57"/>
  <c r="F63" i="57"/>
  <c r="G63" i="57"/>
  <c r="H63" i="57"/>
  <c r="I63" i="57"/>
  <c r="J63" i="57"/>
  <c r="K63" i="57"/>
  <c r="L63" i="57"/>
  <c r="M63" i="57"/>
  <c r="N63" i="57"/>
  <c r="O63" i="57"/>
  <c r="P63" i="57"/>
  <c r="Q63" i="57"/>
  <c r="R63" i="57"/>
  <c r="S63" i="57"/>
  <c r="T63" i="57"/>
  <c r="U63" i="57"/>
  <c r="V63" i="57"/>
  <c r="B64" i="57"/>
  <c r="C64" i="57"/>
  <c r="D64" i="57"/>
  <c r="E64" i="57"/>
  <c r="F64" i="57"/>
  <c r="G64" i="57"/>
  <c r="H64" i="57"/>
  <c r="I64" i="57"/>
  <c r="J64" i="57"/>
  <c r="K64" i="57"/>
  <c r="L64" i="57"/>
  <c r="M64" i="57"/>
  <c r="N64" i="57"/>
  <c r="O64" i="57"/>
  <c r="P64" i="57"/>
  <c r="Q64" i="57"/>
  <c r="R64" i="57"/>
  <c r="S64" i="57"/>
  <c r="T64" i="57"/>
  <c r="U64" i="57"/>
  <c r="V64" i="57"/>
  <c r="B65" i="57"/>
  <c r="C65" i="57"/>
  <c r="D65" i="57"/>
  <c r="E65" i="57"/>
  <c r="F65" i="57"/>
  <c r="G65" i="57"/>
  <c r="H65" i="57"/>
  <c r="I65" i="57"/>
  <c r="J65" i="57"/>
  <c r="K65" i="57"/>
  <c r="L65" i="57"/>
  <c r="M65" i="57"/>
  <c r="N65" i="57"/>
  <c r="O65" i="57"/>
  <c r="P65" i="57"/>
  <c r="Q65" i="57"/>
  <c r="R65" i="57"/>
  <c r="S65" i="57"/>
  <c r="T65" i="57"/>
  <c r="U65" i="57"/>
  <c r="V65" i="57"/>
  <c r="C4" i="57"/>
  <c r="D4" i="57"/>
  <c r="E4" i="57"/>
  <c r="F4" i="57"/>
  <c r="G4" i="57"/>
  <c r="H4" i="57"/>
  <c r="I4" i="57"/>
  <c r="J4" i="57"/>
  <c r="K4" i="57"/>
  <c r="L4" i="57"/>
  <c r="M4" i="57"/>
  <c r="N4" i="57"/>
  <c r="O4" i="57"/>
  <c r="P4" i="57"/>
  <c r="Q4" i="57"/>
  <c r="R4" i="57"/>
  <c r="S4" i="57"/>
  <c r="T4" i="57"/>
  <c r="U4" i="57"/>
  <c r="V4" i="57"/>
  <c r="B4" i="57"/>
  <c r="H2" i="1"/>
  <c r="B5" i="56"/>
  <c r="C5" i="56"/>
  <c r="D5" i="56"/>
  <c r="E5" i="56"/>
  <c r="F5" i="56"/>
  <c r="G5" i="56"/>
  <c r="H5" i="56"/>
  <c r="I5" i="56"/>
  <c r="J5" i="56"/>
  <c r="K5" i="56"/>
  <c r="L5" i="56"/>
  <c r="M5" i="56"/>
  <c r="N5" i="56"/>
  <c r="O5" i="56"/>
  <c r="P5" i="56"/>
  <c r="Q5" i="56"/>
  <c r="R5" i="56"/>
  <c r="S5" i="56"/>
  <c r="T5" i="56"/>
  <c r="U5" i="56"/>
  <c r="V5" i="56"/>
  <c r="B6" i="56"/>
  <c r="C6" i="56"/>
  <c r="D6" i="56"/>
  <c r="E6" i="56"/>
  <c r="F6" i="56"/>
  <c r="G6" i="56"/>
  <c r="H6" i="56"/>
  <c r="I6" i="56"/>
  <c r="J6" i="56"/>
  <c r="K6" i="56"/>
  <c r="L6" i="56"/>
  <c r="M6" i="56"/>
  <c r="N6" i="56"/>
  <c r="O6" i="56"/>
  <c r="P6" i="56"/>
  <c r="Q6" i="56"/>
  <c r="R6" i="56"/>
  <c r="S6" i="56"/>
  <c r="T6" i="56"/>
  <c r="U6" i="56"/>
  <c r="V6" i="56"/>
  <c r="B7" i="56"/>
  <c r="C7" i="56"/>
  <c r="D7" i="56"/>
  <c r="E7" i="56"/>
  <c r="F7" i="56"/>
  <c r="G7" i="56"/>
  <c r="H7" i="56"/>
  <c r="I7" i="56"/>
  <c r="J7" i="56"/>
  <c r="K7" i="56"/>
  <c r="L7" i="56"/>
  <c r="M7" i="56"/>
  <c r="N7" i="56"/>
  <c r="O7" i="56"/>
  <c r="P7" i="56"/>
  <c r="Q7" i="56"/>
  <c r="R7" i="56"/>
  <c r="S7" i="56"/>
  <c r="T7" i="56"/>
  <c r="U7" i="56"/>
  <c r="V7" i="56"/>
  <c r="B8" i="56"/>
  <c r="C8" i="56"/>
  <c r="D8" i="56"/>
  <c r="E8" i="56"/>
  <c r="F8" i="56"/>
  <c r="G8" i="56"/>
  <c r="H8" i="56"/>
  <c r="I8" i="56"/>
  <c r="J8" i="56"/>
  <c r="K8" i="56"/>
  <c r="L8" i="56"/>
  <c r="M8" i="56"/>
  <c r="N8" i="56"/>
  <c r="O8" i="56"/>
  <c r="P8" i="56"/>
  <c r="Q8" i="56"/>
  <c r="R8" i="56"/>
  <c r="S8" i="56"/>
  <c r="T8" i="56"/>
  <c r="U8" i="56"/>
  <c r="V8" i="56"/>
  <c r="B9" i="56"/>
  <c r="C9" i="56"/>
  <c r="D9" i="56"/>
  <c r="E9" i="56"/>
  <c r="F9" i="56"/>
  <c r="G9" i="56"/>
  <c r="H9" i="56"/>
  <c r="I9" i="56"/>
  <c r="J9" i="56"/>
  <c r="K9" i="56"/>
  <c r="L9" i="56"/>
  <c r="M9" i="56"/>
  <c r="N9" i="56"/>
  <c r="O9" i="56"/>
  <c r="P9" i="56"/>
  <c r="Q9" i="56"/>
  <c r="R9" i="56"/>
  <c r="S9" i="56"/>
  <c r="T9" i="56"/>
  <c r="U9" i="56"/>
  <c r="V9" i="56"/>
  <c r="B10" i="56"/>
  <c r="C10" i="56"/>
  <c r="D10" i="56"/>
  <c r="E10" i="56"/>
  <c r="F10" i="56"/>
  <c r="G10" i="56"/>
  <c r="H10" i="56"/>
  <c r="I10" i="56"/>
  <c r="J10" i="56"/>
  <c r="K10" i="56"/>
  <c r="L10" i="56"/>
  <c r="M10" i="56"/>
  <c r="N10" i="56"/>
  <c r="O10" i="56"/>
  <c r="P10" i="56"/>
  <c r="Q10" i="56"/>
  <c r="R10" i="56"/>
  <c r="S10" i="56"/>
  <c r="T10" i="56"/>
  <c r="U10" i="56"/>
  <c r="V10" i="56"/>
  <c r="B11" i="56"/>
  <c r="C11" i="56"/>
  <c r="D11" i="56"/>
  <c r="E11" i="56"/>
  <c r="F11" i="56"/>
  <c r="G11" i="56"/>
  <c r="H11" i="56"/>
  <c r="I11" i="56"/>
  <c r="J11" i="56"/>
  <c r="K11" i="56"/>
  <c r="L11" i="56"/>
  <c r="M11" i="56"/>
  <c r="N11" i="56"/>
  <c r="O11" i="56"/>
  <c r="P11" i="56"/>
  <c r="Q11" i="56"/>
  <c r="R11" i="56"/>
  <c r="S11" i="56"/>
  <c r="T11" i="56"/>
  <c r="U11" i="56"/>
  <c r="V11" i="56"/>
  <c r="B12" i="56"/>
  <c r="C12" i="56"/>
  <c r="D12" i="56"/>
  <c r="E12" i="56"/>
  <c r="F12" i="56"/>
  <c r="G12" i="56"/>
  <c r="H12" i="56"/>
  <c r="I12" i="56"/>
  <c r="J12" i="56"/>
  <c r="K12" i="56"/>
  <c r="L12" i="56"/>
  <c r="M12" i="56"/>
  <c r="N12" i="56"/>
  <c r="O12" i="56"/>
  <c r="P12" i="56"/>
  <c r="Q12" i="56"/>
  <c r="R12" i="56"/>
  <c r="S12" i="56"/>
  <c r="T12" i="56"/>
  <c r="U12" i="56"/>
  <c r="V12" i="56"/>
  <c r="B13" i="56"/>
  <c r="C13" i="56"/>
  <c r="D13" i="56"/>
  <c r="E13" i="56"/>
  <c r="F13" i="56"/>
  <c r="G13" i="56"/>
  <c r="H13" i="56"/>
  <c r="I13" i="56"/>
  <c r="J13" i="56"/>
  <c r="K13" i="56"/>
  <c r="L13" i="56"/>
  <c r="M13" i="56"/>
  <c r="N13" i="56"/>
  <c r="O13" i="56"/>
  <c r="P13" i="56"/>
  <c r="Q13" i="56"/>
  <c r="R13" i="56"/>
  <c r="S13" i="56"/>
  <c r="T13" i="56"/>
  <c r="U13" i="56"/>
  <c r="V13" i="56"/>
  <c r="B14" i="56"/>
  <c r="C14" i="56"/>
  <c r="D14" i="56"/>
  <c r="E14" i="56"/>
  <c r="F14" i="56"/>
  <c r="G14" i="56"/>
  <c r="H14" i="56"/>
  <c r="I14" i="56"/>
  <c r="J14" i="56"/>
  <c r="K14" i="56"/>
  <c r="L14" i="56"/>
  <c r="M14" i="56"/>
  <c r="N14" i="56"/>
  <c r="O14" i="56"/>
  <c r="P14" i="56"/>
  <c r="Q14" i="56"/>
  <c r="R14" i="56"/>
  <c r="S14" i="56"/>
  <c r="T14" i="56"/>
  <c r="U14" i="56"/>
  <c r="V14" i="56"/>
  <c r="B15" i="56"/>
  <c r="C15" i="56"/>
  <c r="D15" i="56"/>
  <c r="E15" i="56"/>
  <c r="F15" i="56"/>
  <c r="G15" i="56"/>
  <c r="H15" i="56"/>
  <c r="I15" i="56"/>
  <c r="J15" i="56"/>
  <c r="K15" i="56"/>
  <c r="L15" i="56"/>
  <c r="M15" i="56"/>
  <c r="N15" i="56"/>
  <c r="O15" i="56"/>
  <c r="P15" i="56"/>
  <c r="Q15" i="56"/>
  <c r="R15" i="56"/>
  <c r="S15" i="56"/>
  <c r="T15" i="56"/>
  <c r="U15" i="56"/>
  <c r="V15" i="56"/>
  <c r="B16" i="56"/>
  <c r="C16" i="56"/>
  <c r="D16" i="56"/>
  <c r="E16" i="56"/>
  <c r="F16" i="56"/>
  <c r="G16" i="56"/>
  <c r="H16" i="56"/>
  <c r="I16" i="56"/>
  <c r="J16" i="56"/>
  <c r="K16" i="56"/>
  <c r="L16" i="56"/>
  <c r="M16" i="56"/>
  <c r="N16" i="56"/>
  <c r="O16" i="56"/>
  <c r="P16" i="56"/>
  <c r="Q16" i="56"/>
  <c r="R16" i="56"/>
  <c r="S16" i="56"/>
  <c r="T16" i="56"/>
  <c r="U16" i="56"/>
  <c r="V16" i="56"/>
  <c r="B17" i="56"/>
  <c r="C17" i="56"/>
  <c r="D17" i="56"/>
  <c r="E17" i="56"/>
  <c r="F17" i="56"/>
  <c r="G17" i="56"/>
  <c r="H17" i="56"/>
  <c r="I17" i="56"/>
  <c r="J17" i="56"/>
  <c r="K17" i="56"/>
  <c r="L17" i="56"/>
  <c r="M17" i="56"/>
  <c r="N17" i="56"/>
  <c r="O17" i="56"/>
  <c r="P17" i="56"/>
  <c r="Q17" i="56"/>
  <c r="R17" i="56"/>
  <c r="S17" i="56"/>
  <c r="T17" i="56"/>
  <c r="U17" i="56"/>
  <c r="V17" i="56"/>
  <c r="B18" i="56"/>
  <c r="C18" i="56"/>
  <c r="D18" i="56"/>
  <c r="E18" i="56"/>
  <c r="F18" i="56"/>
  <c r="G18" i="56"/>
  <c r="H18" i="56"/>
  <c r="I18" i="56"/>
  <c r="J18" i="56"/>
  <c r="K18" i="56"/>
  <c r="L18" i="56"/>
  <c r="M18" i="56"/>
  <c r="N18" i="56"/>
  <c r="O18" i="56"/>
  <c r="P18" i="56"/>
  <c r="Q18" i="56"/>
  <c r="R18" i="56"/>
  <c r="S18" i="56"/>
  <c r="T18" i="56"/>
  <c r="U18" i="56"/>
  <c r="V18" i="56"/>
  <c r="B19" i="56"/>
  <c r="C19" i="56"/>
  <c r="D19" i="56"/>
  <c r="E19" i="56"/>
  <c r="F19" i="56"/>
  <c r="G19" i="56"/>
  <c r="H19" i="56"/>
  <c r="I19" i="56"/>
  <c r="J19" i="56"/>
  <c r="K19" i="56"/>
  <c r="L19" i="56"/>
  <c r="M19" i="56"/>
  <c r="N19" i="56"/>
  <c r="O19" i="56"/>
  <c r="P19" i="56"/>
  <c r="Q19" i="56"/>
  <c r="R19" i="56"/>
  <c r="S19" i="56"/>
  <c r="T19" i="56"/>
  <c r="U19" i="56"/>
  <c r="V19" i="56"/>
  <c r="B20" i="56"/>
  <c r="C20" i="56"/>
  <c r="D20" i="56"/>
  <c r="E20" i="56"/>
  <c r="F20" i="56"/>
  <c r="G20" i="56"/>
  <c r="H20" i="56"/>
  <c r="I20" i="56"/>
  <c r="J20" i="56"/>
  <c r="K20" i="56"/>
  <c r="L20" i="56"/>
  <c r="M20" i="56"/>
  <c r="N20" i="56"/>
  <c r="O20" i="56"/>
  <c r="P20" i="56"/>
  <c r="Q20" i="56"/>
  <c r="R20" i="56"/>
  <c r="S20" i="56"/>
  <c r="T20" i="56"/>
  <c r="U20" i="56"/>
  <c r="V20" i="56"/>
  <c r="B21" i="56"/>
  <c r="C21" i="56"/>
  <c r="D21" i="56"/>
  <c r="E21" i="56"/>
  <c r="F21" i="56"/>
  <c r="G21" i="56"/>
  <c r="H21" i="56"/>
  <c r="I21" i="56"/>
  <c r="J21" i="56"/>
  <c r="K21" i="56"/>
  <c r="L21" i="56"/>
  <c r="M21" i="56"/>
  <c r="N21" i="56"/>
  <c r="O21" i="56"/>
  <c r="P21" i="56"/>
  <c r="Q21" i="56"/>
  <c r="R21" i="56"/>
  <c r="S21" i="56"/>
  <c r="T21" i="56"/>
  <c r="U21" i="56"/>
  <c r="V21" i="56"/>
  <c r="B22" i="56"/>
  <c r="C22" i="56"/>
  <c r="D22" i="56"/>
  <c r="E22" i="56"/>
  <c r="F22" i="56"/>
  <c r="G22" i="56"/>
  <c r="H22" i="56"/>
  <c r="I22" i="56"/>
  <c r="J22" i="56"/>
  <c r="K22" i="56"/>
  <c r="L22" i="56"/>
  <c r="M22" i="56"/>
  <c r="N22" i="56"/>
  <c r="O22" i="56"/>
  <c r="P22" i="56"/>
  <c r="Q22" i="56"/>
  <c r="R22" i="56"/>
  <c r="S22" i="56"/>
  <c r="T22" i="56"/>
  <c r="U22" i="56"/>
  <c r="V22" i="56"/>
  <c r="B23" i="56"/>
  <c r="C23" i="56"/>
  <c r="D23" i="56"/>
  <c r="E23" i="56"/>
  <c r="F23" i="56"/>
  <c r="G23" i="56"/>
  <c r="H23" i="56"/>
  <c r="I23" i="56"/>
  <c r="J23" i="56"/>
  <c r="K23" i="56"/>
  <c r="L23" i="56"/>
  <c r="M23" i="56"/>
  <c r="N23" i="56"/>
  <c r="O23" i="56"/>
  <c r="P23" i="56"/>
  <c r="Q23" i="56"/>
  <c r="R23" i="56"/>
  <c r="S23" i="56"/>
  <c r="T23" i="56"/>
  <c r="U23" i="56"/>
  <c r="V23" i="56"/>
  <c r="B24" i="56"/>
  <c r="C24" i="56"/>
  <c r="D24" i="56"/>
  <c r="E24" i="56"/>
  <c r="F24" i="56"/>
  <c r="G24" i="56"/>
  <c r="H24" i="56"/>
  <c r="I24" i="56"/>
  <c r="J24" i="56"/>
  <c r="K24" i="56"/>
  <c r="L24" i="56"/>
  <c r="M24" i="56"/>
  <c r="N24" i="56"/>
  <c r="O24" i="56"/>
  <c r="P24" i="56"/>
  <c r="Q24" i="56"/>
  <c r="R24" i="56"/>
  <c r="S24" i="56"/>
  <c r="T24" i="56"/>
  <c r="U24" i="56"/>
  <c r="V24" i="56"/>
  <c r="B25" i="56"/>
  <c r="C25" i="56"/>
  <c r="D25" i="56"/>
  <c r="E25" i="56"/>
  <c r="F25" i="56"/>
  <c r="G25" i="56"/>
  <c r="H25" i="56"/>
  <c r="I25" i="56"/>
  <c r="J25" i="56"/>
  <c r="K25" i="56"/>
  <c r="L25" i="56"/>
  <c r="M25" i="56"/>
  <c r="N25" i="56"/>
  <c r="O25" i="56"/>
  <c r="P25" i="56"/>
  <c r="Q25" i="56"/>
  <c r="R25" i="56"/>
  <c r="S25" i="56"/>
  <c r="T25" i="56"/>
  <c r="U25" i="56"/>
  <c r="V25" i="56"/>
  <c r="B26" i="56"/>
  <c r="C26" i="56"/>
  <c r="D26" i="56"/>
  <c r="E26" i="56"/>
  <c r="F26" i="56"/>
  <c r="G26" i="56"/>
  <c r="H26" i="56"/>
  <c r="I26" i="56"/>
  <c r="J26" i="56"/>
  <c r="K26" i="56"/>
  <c r="L26" i="56"/>
  <c r="M26" i="56"/>
  <c r="N26" i="56"/>
  <c r="O26" i="56"/>
  <c r="P26" i="56"/>
  <c r="Q26" i="56"/>
  <c r="R26" i="56"/>
  <c r="S26" i="56"/>
  <c r="T26" i="56"/>
  <c r="U26" i="56"/>
  <c r="V26" i="56"/>
  <c r="B27" i="56"/>
  <c r="C27" i="56"/>
  <c r="D27" i="56"/>
  <c r="E27" i="56"/>
  <c r="F27" i="56"/>
  <c r="G27" i="56"/>
  <c r="H27" i="56"/>
  <c r="I27" i="56"/>
  <c r="J27" i="56"/>
  <c r="K27" i="56"/>
  <c r="L27" i="56"/>
  <c r="M27" i="56"/>
  <c r="N27" i="56"/>
  <c r="O27" i="56"/>
  <c r="P27" i="56"/>
  <c r="Q27" i="56"/>
  <c r="R27" i="56"/>
  <c r="S27" i="56"/>
  <c r="T27" i="56"/>
  <c r="U27" i="56"/>
  <c r="V27" i="56"/>
  <c r="B28" i="56"/>
  <c r="C28" i="56"/>
  <c r="D28" i="56"/>
  <c r="E28" i="56"/>
  <c r="F28" i="56"/>
  <c r="G28" i="56"/>
  <c r="H28" i="56"/>
  <c r="I28" i="56"/>
  <c r="J28" i="56"/>
  <c r="K28" i="56"/>
  <c r="L28" i="56"/>
  <c r="M28" i="56"/>
  <c r="N28" i="56"/>
  <c r="O28" i="56"/>
  <c r="P28" i="56"/>
  <c r="Q28" i="56"/>
  <c r="R28" i="56"/>
  <c r="S28" i="56"/>
  <c r="T28" i="56"/>
  <c r="U28" i="56"/>
  <c r="V28" i="56"/>
  <c r="B29" i="56"/>
  <c r="C29" i="56"/>
  <c r="D29" i="56"/>
  <c r="E29" i="56"/>
  <c r="F29" i="56"/>
  <c r="G29" i="56"/>
  <c r="H29" i="56"/>
  <c r="I29" i="56"/>
  <c r="J29" i="56"/>
  <c r="K29" i="56"/>
  <c r="L29" i="56"/>
  <c r="M29" i="56"/>
  <c r="N29" i="56"/>
  <c r="O29" i="56"/>
  <c r="P29" i="56"/>
  <c r="Q29" i="56"/>
  <c r="R29" i="56"/>
  <c r="S29" i="56"/>
  <c r="T29" i="56"/>
  <c r="U29" i="56"/>
  <c r="V29" i="56"/>
  <c r="B30" i="56"/>
  <c r="C30" i="56"/>
  <c r="D30" i="56"/>
  <c r="E30" i="56"/>
  <c r="F30" i="56"/>
  <c r="G30" i="56"/>
  <c r="H30" i="56"/>
  <c r="I30" i="56"/>
  <c r="J30" i="56"/>
  <c r="K30" i="56"/>
  <c r="L30" i="56"/>
  <c r="M30" i="56"/>
  <c r="N30" i="56"/>
  <c r="O30" i="56"/>
  <c r="P30" i="56"/>
  <c r="Q30" i="56"/>
  <c r="R30" i="56"/>
  <c r="S30" i="56"/>
  <c r="T30" i="56"/>
  <c r="U30" i="56"/>
  <c r="V30" i="56"/>
  <c r="B31" i="56"/>
  <c r="C31" i="56"/>
  <c r="D31" i="56"/>
  <c r="E31" i="56"/>
  <c r="F31" i="56"/>
  <c r="G31" i="56"/>
  <c r="H31" i="56"/>
  <c r="I31" i="56"/>
  <c r="J31" i="56"/>
  <c r="K31" i="56"/>
  <c r="L31" i="56"/>
  <c r="M31" i="56"/>
  <c r="N31" i="56"/>
  <c r="O31" i="56"/>
  <c r="P31" i="56"/>
  <c r="Q31" i="56"/>
  <c r="R31" i="56"/>
  <c r="S31" i="56"/>
  <c r="T31" i="56"/>
  <c r="U31" i="56"/>
  <c r="V31" i="56"/>
  <c r="B32" i="56"/>
  <c r="C32" i="56"/>
  <c r="D32" i="56"/>
  <c r="E32" i="56"/>
  <c r="F32" i="56"/>
  <c r="G32" i="56"/>
  <c r="H32" i="56"/>
  <c r="I32" i="56"/>
  <c r="J32" i="56"/>
  <c r="K32" i="56"/>
  <c r="L32" i="56"/>
  <c r="M32" i="56"/>
  <c r="N32" i="56"/>
  <c r="O32" i="56"/>
  <c r="P32" i="56"/>
  <c r="Q32" i="56"/>
  <c r="R32" i="56"/>
  <c r="S32" i="56"/>
  <c r="T32" i="56"/>
  <c r="U32" i="56"/>
  <c r="V32" i="56"/>
  <c r="B33" i="56"/>
  <c r="C33" i="56"/>
  <c r="D33" i="56"/>
  <c r="E33" i="56"/>
  <c r="F33" i="56"/>
  <c r="G33" i="56"/>
  <c r="H33" i="56"/>
  <c r="I33" i="56"/>
  <c r="J33" i="56"/>
  <c r="K33" i="56"/>
  <c r="L33" i="56"/>
  <c r="M33" i="56"/>
  <c r="N33" i="56"/>
  <c r="O33" i="56"/>
  <c r="P33" i="56"/>
  <c r="Q33" i="56"/>
  <c r="R33" i="56"/>
  <c r="S33" i="56"/>
  <c r="T33" i="56"/>
  <c r="U33" i="56"/>
  <c r="V33" i="56"/>
  <c r="B34" i="56"/>
  <c r="C34" i="56"/>
  <c r="D34" i="56"/>
  <c r="E34" i="56"/>
  <c r="F34" i="56"/>
  <c r="G34" i="56"/>
  <c r="H34" i="56"/>
  <c r="I34" i="56"/>
  <c r="J34" i="56"/>
  <c r="K34" i="56"/>
  <c r="L34" i="56"/>
  <c r="M34" i="56"/>
  <c r="N34" i="56"/>
  <c r="O34" i="56"/>
  <c r="P34" i="56"/>
  <c r="Q34" i="56"/>
  <c r="R34" i="56"/>
  <c r="S34" i="56"/>
  <c r="T34" i="56"/>
  <c r="U34" i="56"/>
  <c r="V34" i="56"/>
  <c r="B35" i="56"/>
  <c r="C35" i="56"/>
  <c r="D35" i="56"/>
  <c r="E35" i="56"/>
  <c r="F35" i="56"/>
  <c r="G35" i="56"/>
  <c r="H35" i="56"/>
  <c r="I35" i="56"/>
  <c r="J35" i="56"/>
  <c r="K35" i="56"/>
  <c r="L35" i="56"/>
  <c r="M35" i="56"/>
  <c r="N35" i="56"/>
  <c r="O35" i="56"/>
  <c r="P35" i="56"/>
  <c r="Q35" i="56"/>
  <c r="R35" i="56"/>
  <c r="S35" i="56"/>
  <c r="T35" i="56"/>
  <c r="U35" i="56"/>
  <c r="V35" i="56"/>
  <c r="B36" i="56"/>
  <c r="C36" i="56"/>
  <c r="D36" i="56"/>
  <c r="E36" i="56"/>
  <c r="F36" i="56"/>
  <c r="G36" i="56"/>
  <c r="H36" i="56"/>
  <c r="I36" i="56"/>
  <c r="J36" i="56"/>
  <c r="K36" i="56"/>
  <c r="L36" i="56"/>
  <c r="M36" i="56"/>
  <c r="N36" i="56"/>
  <c r="O36" i="56"/>
  <c r="P36" i="56"/>
  <c r="Q36" i="56"/>
  <c r="R36" i="56"/>
  <c r="S36" i="56"/>
  <c r="T36" i="56"/>
  <c r="U36" i="56"/>
  <c r="V36" i="56"/>
  <c r="B37" i="56"/>
  <c r="C37" i="56"/>
  <c r="D37" i="56"/>
  <c r="E37" i="56"/>
  <c r="F37" i="56"/>
  <c r="G37" i="56"/>
  <c r="H37" i="56"/>
  <c r="I37" i="56"/>
  <c r="J37" i="56"/>
  <c r="K37" i="56"/>
  <c r="L37" i="56"/>
  <c r="M37" i="56"/>
  <c r="N37" i="56"/>
  <c r="O37" i="56"/>
  <c r="P37" i="56"/>
  <c r="Q37" i="56"/>
  <c r="R37" i="56"/>
  <c r="S37" i="56"/>
  <c r="T37" i="56"/>
  <c r="U37" i="56"/>
  <c r="V37" i="56"/>
  <c r="B38" i="56"/>
  <c r="C38" i="56"/>
  <c r="D38" i="56"/>
  <c r="E38" i="56"/>
  <c r="F38" i="56"/>
  <c r="G38" i="56"/>
  <c r="H38" i="56"/>
  <c r="I38" i="56"/>
  <c r="J38" i="56"/>
  <c r="K38" i="56"/>
  <c r="L38" i="56"/>
  <c r="M38" i="56"/>
  <c r="N38" i="56"/>
  <c r="O38" i="56"/>
  <c r="P38" i="56"/>
  <c r="Q38" i="56"/>
  <c r="R38" i="56"/>
  <c r="S38" i="56"/>
  <c r="T38" i="56"/>
  <c r="U38" i="56"/>
  <c r="V38" i="56"/>
  <c r="B39" i="56"/>
  <c r="C39" i="56"/>
  <c r="D39" i="56"/>
  <c r="E39" i="56"/>
  <c r="F39" i="56"/>
  <c r="G39" i="56"/>
  <c r="H39" i="56"/>
  <c r="I39" i="56"/>
  <c r="J39" i="56"/>
  <c r="K39" i="56"/>
  <c r="L39" i="56"/>
  <c r="M39" i="56"/>
  <c r="N39" i="56"/>
  <c r="O39" i="56"/>
  <c r="P39" i="56"/>
  <c r="Q39" i="56"/>
  <c r="R39" i="56"/>
  <c r="S39" i="56"/>
  <c r="T39" i="56"/>
  <c r="U39" i="56"/>
  <c r="V39" i="56"/>
  <c r="B40" i="56"/>
  <c r="C40" i="56"/>
  <c r="D40" i="56"/>
  <c r="E40" i="56"/>
  <c r="F40" i="56"/>
  <c r="G40" i="56"/>
  <c r="H40" i="56"/>
  <c r="I40" i="56"/>
  <c r="J40" i="56"/>
  <c r="K40" i="56"/>
  <c r="L40" i="56"/>
  <c r="M40" i="56"/>
  <c r="N40" i="56"/>
  <c r="O40" i="56"/>
  <c r="P40" i="56"/>
  <c r="Q40" i="56"/>
  <c r="R40" i="56"/>
  <c r="S40" i="56"/>
  <c r="T40" i="56"/>
  <c r="U40" i="56"/>
  <c r="V40" i="56"/>
  <c r="B41" i="56"/>
  <c r="C41" i="56"/>
  <c r="D41" i="56"/>
  <c r="E41" i="56"/>
  <c r="F41" i="56"/>
  <c r="G41" i="56"/>
  <c r="H41" i="56"/>
  <c r="I41" i="56"/>
  <c r="J41" i="56"/>
  <c r="K41" i="56"/>
  <c r="L41" i="56"/>
  <c r="M41" i="56"/>
  <c r="N41" i="56"/>
  <c r="O41" i="56"/>
  <c r="P41" i="56"/>
  <c r="Q41" i="56"/>
  <c r="R41" i="56"/>
  <c r="S41" i="56"/>
  <c r="T41" i="56"/>
  <c r="U41" i="56"/>
  <c r="V41" i="56"/>
  <c r="B42" i="56"/>
  <c r="C42" i="56"/>
  <c r="D42" i="56"/>
  <c r="E42" i="56"/>
  <c r="F42" i="56"/>
  <c r="G42" i="56"/>
  <c r="H42" i="56"/>
  <c r="I42" i="56"/>
  <c r="J42" i="56"/>
  <c r="K42" i="56"/>
  <c r="L42" i="56"/>
  <c r="M42" i="56"/>
  <c r="N42" i="56"/>
  <c r="O42" i="56"/>
  <c r="P42" i="56"/>
  <c r="Q42" i="56"/>
  <c r="R42" i="56"/>
  <c r="S42" i="56"/>
  <c r="T42" i="56"/>
  <c r="U42" i="56"/>
  <c r="V42" i="56"/>
  <c r="B43" i="56"/>
  <c r="C43" i="56"/>
  <c r="D43" i="56"/>
  <c r="E43" i="56"/>
  <c r="F43" i="56"/>
  <c r="G43" i="56"/>
  <c r="H43" i="56"/>
  <c r="I43" i="56"/>
  <c r="J43" i="56"/>
  <c r="K43" i="56"/>
  <c r="L43" i="56"/>
  <c r="M43" i="56"/>
  <c r="N43" i="56"/>
  <c r="O43" i="56"/>
  <c r="P43" i="56"/>
  <c r="Q43" i="56"/>
  <c r="R43" i="56"/>
  <c r="S43" i="56"/>
  <c r="T43" i="56"/>
  <c r="U43" i="56"/>
  <c r="V43" i="56"/>
  <c r="B44" i="56"/>
  <c r="C44" i="56"/>
  <c r="D44" i="56"/>
  <c r="E44" i="56"/>
  <c r="F44" i="56"/>
  <c r="G44" i="56"/>
  <c r="H44" i="56"/>
  <c r="I44" i="56"/>
  <c r="J44" i="56"/>
  <c r="K44" i="56"/>
  <c r="L44" i="56"/>
  <c r="M44" i="56"/>
  <c r="N44" i="56"/>
  <c r="O44" i="56"/>
  <c r="P44" i="56"/>
  <c r="Q44" i="56"/>
  <c r="R44" i="56"/>
  <c r="S44" i="56"/>
  <c r="T44" i="56"/>
  <c r="U44" i="56"/>
  <c r="V44" i="56"/>
  <c r="B45" i="56"/>
  <c r="C45" i="56"/>
  <c r="D45" i="56"/>
  <c r="E45" i="56"/>
  <c r="F45" i="56"/>
  <c r="G45" i="56"/>
  <c r="H45" i="56"/>
  <c r="I45" i="56"/>
  <c r="J45" i="56"/>
  <c r="K45" i="56"/>
  <c r="L45" i="56"/>
  <c r="M45" i="56"/>
  <c r="N45" i="56"/>
  <c r="O45" i="56"/>
  <c r="P45" i="56"/>
  <c r="Q45" i="56"/>
  <c r="R45" i="56"/>
  <c r="S45" i="56"/>
  <c r="T45" i="56"/>
  <c r="U45" i="56"/>
  <c r="V45" i="56"/>
  <c r="B46" i="56"/>
  <c r="C46" i="56"/>
  <c r="D46" i="56"/>
  <c r="E46" i="56"/>
  <c r="F46" i="56"/>
  <c r="G46" i="56"/>
  <c r="H46" i="56"/>
  <c r="I46" i="56"/>
  <c r="J46" i="56"/>
  <c r="K46" i="56"/>
  <c r="L46" i="56"/>
  <c r="M46" i="56"/>
  <c r="N46" i="56"/>
  <c r="O46" i="56"/>
  <c r="P46" i="56"/>
  <c r="Q46" i="56"/>
  <c r="R46" i="56"/>
  <c r="S46" i="56"/>
  <c r="T46" i="56"/>
  <c r="U46" i="56"/>
  <c r="V46" i="56"/>
  <c r="B47" i="56"/>
  <c r="C47" i="56"/>
  <c r="D47" i="56"/>
  <c r="E47" i="56"/>
  <c r="F47" i="56"/>
  <c r="G47" i="56"/>
  <c r="H47" i="56"/>
  <c r="I47" i="56"/>
  <c r="J47" i="56"/>
  <c r="K47" i="56"/>
  <c r="L47" i="56"/>
  <c r="M47" i="56"/>
  <c r="N47" i="56"/>
  <c r="O47" i="56"/>
  <c r="P47" i="56"/>
  <c r="Q47" i="56"/>
  <c r="R47" i="56"/>
  <c r="S47" i="56"/>
  <c r="T47" i="56"/>
  <c r="U47" i="56"/>
  <c r="V47" i="56"/>
  <c r="B48" i="56"/>
  <c r="C48" i="56"/>
  <c r="D48" i="56"/>
  <c r="E48" i="56"/>
  <c r="F48" i="56"/>
  <c r="G48" i="56"/>
  <c r="H48" i="56"/>
  <c r="I48" i="56"/>
  <c r="J48" i="56"/>
  <c r="K48" i="56"/>
  <c r="L48" i="56"/>
  <c r="M48" i="56"/>
  <c r="N48" i="56"/>
  <c r="O48" i="56"/>
  <c r="P48" i="56"/>
  <c r="Q48" i="56"/>
  <c r="R48" i="56"/>
  <c r="S48" i="56"/>
  <c r="T48" i="56"/>
  <c r="U48" i="56"/>
  <c r="V48" i="56"/>
  <c r="B49" i="56"/>
  <c r="C49" i="56"/>
  <c r="D49" i="56"/>
  <c r="E49" i="56"/>
  <c r="F49" i="56"/>
  <c r="G49" i="56"/>
  <c r="H49" i="56"/>
  <c r="I49" i="56"/>
  <c r="J49" i="56"/>
  <c r="K49" i="56"/>
  <c r="L49" i="56"/>
  <c r="M49" i="56"/>
  <c r="N49" i="56"/>
  <c r="O49" i="56"/>
  <c r="P49" i="56"/>
  <c r="Q49" i="56"/>
  <c r="R49" i="56"/>
  <c r="S49" i="56"/>
  <c r="T49" i="56"/>
  <c r="U49" i="56"/>
  <c r="V49" i="56"/>
  <c r="B50" i="56"/>
  <c r="C50" i="56"/>
  <c r="D50" i="56"/>
  <c r="E50" i="56"/>
  <c r="F50" i="56"/>
  <c r="G50" i="56"/>
  <c r="H50" i="56"/>
  <c r="I50" i="56"/>
  <c r="J50" i="56"/>
  <c r="K50" i="56"/>
  <c r="L50" i="56"/>
  <c r="M50" i="56"/>
  <c r="N50" i="56"/>
  <c r="O50" i="56"/>
  <c r="P50" i="56"/>
  <c r="Q50" i="56"/>
  <c r="R50" i="56"/>
  <c r="S50" i="56"/>
  <c r="T50" i="56"/>
  <c r="U50" i="56"/>
  <c r="V50" i="56"/>
  <c r="B51" i="56"/>
  <c r="C51" i="56"/>
  <c r="D51" i="56"/>
  <c r="E51" i="56"/>
  <c r="F51" i="56"/>
  <c r="G51" i="56"/>
  <c r="H51" i="56"/>
  <c r="I51" i="56"/>
  <c r="J51" i="56"/>
  <c r="K51" i="56"/>
  <c r="L51" i="56"/>
  <c r="M51" i="56"/>
  <c r="N51" i="56"/>
  <c r="O51" i="56"/>
  <c r="P51" i="56"/>
  <c r="Q51" i="56"/>
  <c r="R51" i="56"/>
  <c r="S51" i="56"/>
  <c r="T51" i="56"/>
  <c r="U51" i="56"/>
  <c r="V51" i="56"/>
  <c r="B52" i="56"/>
  <c r="C52" i="56"/>
  <c r="D52" i="56"/>
  <c r="E52" i="56"/>
  <c r="F52" i="56"/>
  <c r="G52" i="56"/>
  <c r="H52" i="56"/>
  <c r="I52" i="56"/>
  <c r="J52" i="56"/>
  <c r="K52" i="56"/>
  <c r="L52" i="56"/>
  <c r="M52" i="56"/>
  <c r="N52" i="56"/>
  <c r="O52" i="56"/>
  <c r="P52" i="56"/>
  <c r="Q52" i="56"/>
  <c r="R52" i="56"/>
  <c r="S52" i="56"/>
  <c r="T52" i="56"/>
  <c r="U52" i="56"/>
  <c r="V52" i="56"/>
  <c r="B53" i="56"/>
  <c r="C53" i="56"/>
  <c r="D53" i="56"/>
  <c r="E53" i="56"/>
  <c r="F53" i="56"/>
  <c r="G53" i="56"/>
  <c r="H53" i="56"/>
  <c r="I53" i="56"/>
  <c r="J53" i="56"/>
  <c r="K53" i="56"/>
  <c r="L53" i="56"/>
  <c r="M53" i="56"/>
  <c r="N53" i="56"/>
  <c r="O53" i="56"/>
  <c r="P53" i="56"/>
  <c r="Q53" i="56"/>
  <c r="R53" i="56"/>
  <c r="S53" i="56"/>
  <c r="T53" i="56"/>
  <c r="U53" i="56"/>
  <c r="V53" i="56"/>
  <c r="B54" i="56"/>
  <c r="C54" i="56"/>
  <c r="D54" i="56"/>
  <c r="E54" i="56"/>
  <c r="F54" i="56"/>
  <c r="G54" i="56"/>
  <c r="H54" i="56"/>
  <c r="I54" i="56"/>
  <c r="J54" i="56"/>
  <c r="K54" i="56"/>
  <c r="L54" i="56"/>
  <c r="M54" i="56"/>
  <c r="N54" i="56"/>
  <c r="O54" i="56"/>
  <c r="P54" i="56"/>
  <c r="Q54" i="56"/>
  <c r="R54" i="56"/>
  <c r="S54" i="56"/>
  <c r="T54" i="56"/>
  <c r="U54" i="56"/>
  <c r="V54" i="56"/>
  <c r="B55" i="56"/>
  <c r="C55" i="56"/>
  <c r="D55" i="56"/>
  <c r="E55" i="56"/>
  <c r="F55" i="56"/>
  <c r="G55" i="56"/>
  <c r="H55" i="56"/>
  <c r="I55" i="56"/>
  <c r="J55" i="56"/>
  <c r="K55" i="56"/>
  <c r="L55" i="56"/>
  <c r="M55" i="56"/>
  <c r="N55" i="56"/>
  <c r="O55" i="56"/>
  <c r="P55" i="56"/>
  <c r="Q55" i="56"/>
  <c r="R55" i="56"/>
  <c r="S55" i="56"/>
  <c r="T55" i="56"/>
  <c r="U55" i="56"/>
  <c r="V55" i="56"/>
  <c r="B56" i="56"/>
  <c r="C56" i="56"/>
  <c r="D56" i="56"/>
  <c r="E56" i="56"/>
  <c r="F56" i="56"/>
  <c r="G56" i="56"/>
  <c r="H56" i="56"/>
  <c r="I56" i="56"/>
  <c r="J56" i="56"/>
  <c r="K56" i="56"/>
  <c r="L56" i="56"/>
  <c r="M56" i="56"/>
  <c r="N56" i="56"/>
  <c r="O56" i="56"/>
  <c r="P56" i="56"/>
  <c r="Q56" i="56"/>
  <c r="R56" i="56"/>
  <c r="S56" i="56"/>
  <c r="T56" i="56"/>
  <c r="U56" i="56"/>
  <c r="V56" i="56"/>
  <c r="B57" i="56"/>
  <c r="C57" i="56"/>
  <c r="D57" i="56"/>
  <c r="E57" i="56"/>
  <c r="F57" i="56"/>
  <c r="G57" i="56"/>
  <c r="H57" i="56"/>
  <c r="I57" i="56"/>
  <c r="J57" i="56"/>
  <c r="K57" i="56"/>
  <c r="L57" i="56"/>
  <c r="M57" i="56"/>
  <c r="N57" i="56"/>
  <c r="O57" i="56"/>
  <c r="P57" i="56"/>
  <c r="Q57" i="56"/>
  <c r="R57" i="56"/>
  <c r="S57" i="56"/>
  <c r="T57" i="56"/>
  <c r="U57" i="56"/>
  <c r="V57" i="56"/>
  <c r="B58" i="56"/>
  <c r="C58" i="56"/>
  <c r="D58" i="56"/>
  <c r="E58" i="56"/>
  <c r="F58" i="56"/>
  <c r="G58" i="56"/>
  <c r="H58" i="56"/>
  <c r="I58" i="56"/>
  <c r="J58" i="56"/>
  <c r="K58" i="56"/>
  <c r="L58" i="56"/>
  <c r="M58" i="56"/>
  <c r="N58" i="56"/>
  <c r="O58" i="56"/>
  <c r="P58" i="56"/>
  <c r="Q58" i="56"/>
  <c r="R58" i="56"/>
  <c r="S58" i="56"/>
  <c r="T58" i="56"/>
  <c r="U58" i="56"/>
  <c r="V58" i="56"/>
  <c r="B59" i="56"/>
  <c r="C59" i="56"/>
  <c r="D59" i="56"/>
  <c r="E59" i="56"/>
  <c r="F59" i="56"/>
  <c r="G59" i="56"/>
  <c r="H59" i="56"/>
  <c r="I59" i="56"/>
  <c r="J59" i="56"/>
  <c r="K59" i="56"/>
  <c r="L59" i="56"/>
  <c r="M59" i="56"/>
  <c r="N59" i="56"/>
  <c r="O59" i="56"/>
  <c r="P59" i="56"/>
  <c r="Q59" i="56"/>
  <c r="R59" i="56"/>
  <c r="S59" i="56"/>
  <c r="T59" i="56"/>
  <c r="U59" i="56"/>
  <c r="V59" i="56"/>
  <c r="B60" i="56"/>
  <c r="C60" i="56"/>
  <c r="D60" i="56"/>
  <c r="E60" i="56"/>
  <c r="F60" i="56"/>
  <c r="G60" i="56"/>
  <c r="H60" i="56"/>
  <c r="I60" i="56"/>
  <c r="J60" i="56"/>
  <c r="K60" i="56"/>
  <c r="L60" i="56"/>
  <c r="M60" i="56"/>
  <c r="N60" i="56"/>
  <c r="O60" i="56"/>
  <c r="P60" i="56"/>
  <c r="Q60" i="56"/>
  <c r="R60" i="56"/>
  <c r="S60" i="56"/>
  <c r="T60" i="56"/>
  <c r="U60" i="56"/>
  <c r="V60" i="56"/>
  <c r="B61" i="56"/>
  <c r="C61" i="56"/>
  <c r="D61" i="56"/>
  <c r="E61" i="56"/>
  <c r="F61" i="56"/>
  <c r="G61" i="56"/>
  <c r="H61" i="56"/>
  <c r="I61" i="56"/>
  <c r="J61" i="56"/>
  <c r="K61" i="56"/>
  <c r="L61" i="56"/>
  <c r="M61" i="56"/>
  <c r="N61" i="56"/>
  <c r="O61" i="56"/>
  <c r="P61" i="56"/>
  <c r="Q61" i="56"/>
  <c r="R61" i="56"/>
  <c r="S61" i="56"/>
  <c r="T61" i="56"/>
  <c r="U61" i="56"/>
  <c r="V61" i="56"/>
  <c r="B62" i="56"/>
  <c r="C62" i="56"/>
  <c r="D62" i="56"/>
  <c r="E62" i="56"/>
  <c r="F62" i="56"/>
  <c r="G62" i="56"/>
  <c r="H62" i="56"/>
  <c r="I62" i="56"/>
  <c r="J62" i="56"/>
  <c r="K62" i="56"/>
  <c r="L62" i="56"/>
  <c r="M62" i="56"/>
  <c r="N62" i="56"/>
  <c r="O62" i="56"/>
  <c r="P62" i="56"/>
  <c r="Q62" i="56"/>
  <c r="R62" i="56"/>
  <c r="S62" i="56"/>
  <c r="T62" i="56"/>
  <c r="U62" i="56"/>
  <c r="V62" i="56"/>
  <c r="B63" i="56"/>
  <c r="C63" i="56"/>
  <c r="D63" i="56"/>
  <c r="E63" i="56"/>
  <c r="F63" i="56"/>
  <c r="G63" i="56"/>
  <c r="H63" i="56"/>
  <c r="I63" i="56"/>
  <c r="J63" i="56"/>
  <c r="K63" i="56"/>
  <c r="L63" i="56"/>
  <c r="M63" i="56"/>
  <c r="N63" i="56"/>
  <c r="O63" i="56"/>
  <c r="P63" i="56"/>
  <c r="Q63" i="56"/>
  <c r="R63" i="56"/>
  <c r="S63" i="56"/>
  <c r="T63" i="56"/>
  <c r="U63" i="56"/>
  <c r="V63" i="56"/>
  <c r="B64" i="56"/>
  <c r="C64" i="56"/>
  <c r="D64" i="56"/>
  <c r="E64" i="56"/>
  <c r="F64" i="56"/>
  <c r="G64" i="56"/>
  <c r="H64" i="56"/>
  <c r="I64" i="56"/>
  <c r="J64" i="56"/>
  <c r="K64" i="56"/>
  <c r="L64" i="56"/>
  <c r="M64" i="56"/>
  <c r="N64" i="56"/>
  <c r="O64" i="56"/>
  <c r="P64" i="56"/>
  <c r="Q64" i="56"/>
  <c r="R64" i="56"/>
  <c r="S64" i="56"/>
  <c r="T64" i="56"/>
  <c r="U64" i="56"/>
  <c r="V64" i="56"/>
  <c r="B65" i="56"/>
  <c r="C65" i="56"/>
  <c r="D65" i="56"/>
  <c r="E65" i="56"/>
  <c r="F65" i="56"/>
  <c r="G65" i="56"/>
  <c r="H65" i="56"/>
  <c r="I65" i="56"/>
  <c r="J65" i="56"/>
  <c r="K65" i="56"/>
  <c r="L65" i="56"/>
  <c r="M65" i="56"/>
  <c r="N65" i="56"/>
  <c r="O65" i="56"/>
  <c r="P65" i="56"/>
  <c r="Q65" i="56"/>
  <c r="R65" i="56"/>
  <c r="S65" i="56"/>
  <c r="T65" i="56"/>
  <c r="U65" i="56"/>
  <c r="V65" i="56"/>
  <c r="C4" i="56"/>
  <c r="D4" i="56"/>
  <c r="E4" i="56"/>
  <c r="F4" i="56"/>
  <c r="G4" i="56"/>
  <c r="H4" i="56"/>
  <c r="I4" i="56"/>
  <c r="J4" i="56"/>
  <c r="K4" i="56"/>
  <c r="L4" i="56"/>
  <c r="M4" i="56"/>
  <c r="N4" i="56"/>
  <c r="O4" i="56"/>
  <c r="P4" i="56"/>
  <c r="Q4" i="56"/>
  <c r="R4" i="56"/>
  <c r="S4" i="56"/>
  <c r="T4" i="56"/>
  <c r="U4" i="56"/>
  <c r="V4" i="56"/>
  <c r="B4" i="56"/>
  <c r="B5" i="55"/>
  <c r="C5" i="55"/>
  <c r="D5" i="55"/>
  <c r="E5" i="55"/>
  <c r="F5" i="55"/>
  <c r="G5" i="55"/>
  <c r="H5" i="55"/>
  <c r="I5" i="55"/>
  <c r="J5" i="55"/>
  <c r="K5" i="55"/>
  <c r="L5" i="55"/>
  <c r="M5" i="55"/>
  <c r="N5" i="55"/>
  <c r="O5" i="55"/>
  <c r="P5" i="55"/>
  <c r="Q5" i="55"/>
  <c r="R5" i="55"/>
  <c r="S5" i="55"/>
  <c r="T5" i="55"/>
  <c r="U5" i="55"/>
  <c r="V5" i="55"/>
  <c r="B6" i="55"/>
  <c r="C6" i="55"/>
  <c r="D6" i="55"/>
  <c r="E6" i="55"/>
  <c r="F6" i="55"/>
  <c r="G6" i="55"/>
  <c r="H6" i="55"/>
  <c r="I6" i="55"/>
  <c r="J6" i="55"/>
  <c r="K6" i="55"/>
  <c r="L6" i="55"/>
  <c r="M6" i="55"/>
  <c r="N6" i="55"/>
  <c r="O6" i="55"/>
  <c r="P6" i="55"/>
  <c r="Q6" i="55"/>
  <c r="R6" i="55"/>
  <c r="S6" i="55"/>
  <c r="T6" i="55"/>
  <c r="U6" i="55"/>
  <c r="V6" i="55"/>
  <c r="B7" i="55"/>
  <c r="C7" i="55"/>
  <c r="D7" i="55"/>
  <c r="E7" i="55"/>
  <c r="F7" i="55"/>
  <c r="G7" i="55"/>
  <c r="H7" i="55"/>
  <c r="I7" i="55"/>
  <c r="J7" i="55"/>
  <c r="K7" i="55"/>
  <c r="L7" i="55"/>
  <c r="M7" i="55"/>
  <c r="N7" i="55"/>
  <c r="O7" i="55"/>
  <c r="P7" i="55"/>
  <c r="Q7" i="55"/>
  <c r="R7" i="55"/>
  <c r="S7" i="55"/>
  <c r="T7" i="55"/>
  <c r="U7" i="55"/>
  <c r="V7" i="55"/>
  <c r="B8" i="55"/>
  <c r="C8" i="55"/>
  <c r="D8" i="55"/>
  <c r="E8" i="55"/>
  <c r="F8" i="55"/>
  <c r="G8" i="55"/>
  <c r="H8" i="55"/>
  <c r="I8" i="55"/>
  <c r="J8" i="55"/>
  <c r="K8" i="55"/>
  <c r="L8" i="55"/>
  <c r="M8" i="55"/>
  <c r="N8" i="55"/>
  <c r="O8" i="55"/>
  <c r="P8" i="55"/>
  <c r="Q8" i="55"/>
  <c r="R8" i="55"/>
  <c r="S8" i="55"/>
  <c r="T8" i="55"/>
  <c r="U8" i="55"/>
  <c r="V8" i="55"/>
  <c r="B9" i="55"/>
  <c r="C9" i="55"/>
  <c r="D9" i="55"/>
  <c r="E9" i="55"/>
  <c r="F9" i="55"/>
  <c r="G9" i="55"/>
  <c r="H9" i="55"/>
  <c r="I9" i="55"/>
  <c r="J9" i="55"/>
  <c r="K9" i="55"/>
  <c r="L9" i="55"/>
  <c r="M9" i="55"/>
  <c r="N9" i="55"/>
  <c r="O9" i="55"/>
  <c r="P9" i="55"/>
  <c r="Q9" i="55"/>
  <c r="R9" i="55"/>
  <c r="S9" i="55"/>
  <c r="T9" i="55"/>
  <c r="U9" i="55"/>
  <c r="V9" i="55"/>
  <c r="B10" i="55"/>
  <c r="C10" i="55"/>
  <c r="D10" i="55"/>
  <c r="E10" i="55"/>
  <c r="F10" i="55"/>
  <c r="G10" i="55"/>
  <c r="H10" i="55"/>
  <c r="I10" i="55"/>
  <c r="J10" i="55"/>
  <c r="K10" i="55"/>
  <c r="L10" i="55"/>
  <c r="M10" i="55"/>
  <c r="N10" i="55"/>
  <c r="O10" i="55"/>
  <c r="P10" i="55"/>
  <c r="Q10" i="55"/>
  <c r="R10" i="55"/>
  <c r="S10" i="55"/>
  <c r="T10" i="55"/>
  <c r="U10" i="55"/>
  <c r="V10" i="55"/>
  <c r="B11" i="55"/>
  <c r="C11" i="55"/>
  <c r="D11" i="55"/>
  <c r="E11" i="55"/>
  <c r="F11" i="55"/>
  <c r="G11" i="55"/>
  <c r="H11" i="55"/>
  <c r="I11" i="55"/>
  <c r="J11" i="55"/>
  <c r="K11" i="55"/>
  <c r="L11" i="55"/>
  <c r="M11" i="55"/>
  <c r="N11" i="55"/>
  <c r="O11" i="55"/>
  <c r="P11" i="55"/>
  <c r="Q11" i="55"/>
  <c r="R11" i="55"/>
  <c r="S11" i="55"/>
  <c r="T11" i="55"/>
  <c r="U11" i="55"/>
  <c r="V11" i="55"/>
  <c r="B12" i="55"/>
  <c r="C12" i="55"/>
  <c r="D12" i="55"/>
  <c r="E12" i="55"/>
  <c r="F12" i="55"/>
  <c r="G12" i="55"/>
  <c r="H12" i="55"/>
  <c r="I12" i="55"/>
  <c r="J12" i="55"/>
  <c r="K12" i="55"/>
  <c r="L12" i="55"/>
  <c r="M12" i="55"/>
  <c r="N12" i="55"/>
  <c r="O12" i="55"/>
  <c r="P12" i="55"/>
  <c r="Q12" i="55"/>
  <c r="R12" i="55"/>
  <c r="S12" i="55"/>
  <c r="T12" i="55"/>
  <c r="U12" i="55"/>
  <c r="V12" i="55"/>
  <c r="B13" i="55"/>
  <c r="C13" i="55"/>
  <c r="D13" i="55"/>
  <c r="E13" i="55"/>
  <c r="F13" i="55"/>
  <c r="G13" i="55"/>
  <c r="H13" i="55"/>
  <c r="I13" i="55"/>
  <c r="J13" i="55"/>
  <c r="K13" i="55"/>
  <c r="L13" i="55"/>
  <c r="M13" i="55"/>
  <c r="N13" i="55"/>
  <c r="O13" i="55"/>
  <c r="P13" i="55"/>
  <c r="Q13" i="55"/>
  <c r="R13" i="55"/>
  <c r="S13" i="55"/>
  <c r="T13" i="55"/>
  <c r="U13" i="55"/>
  <c r="V13" i="55"/>
  <c r="B14" i="55"/>
  <c r="C14" i="55"/>
  <c r="D14" i="55"/>
  <c r="E14" i="55"/>
  <c r="F14" i="55"/>
  <c r="G14" i="55"/>
  <c r="H14" i="55"/>
  <c r="I14" i="55"/>
  <c r="J14" i="55"/>
  <c r="K14" i="55"/>
  <c r="L14" i="55"/>
  <c r="M14" i="55"/>
  <c r="N14" i="55"/>
  <c r="O14" i="55"/>
  <c r="P14" i="55"/>
  <c r="Q14" i="55"/>
  <c r="R14" i="55"/>
  <c r="S14" i="55"/>
  <c r="T14" i="55"/>
  <c r="U14" i="55"/>
  <c r="V14" i="55"/>
  <c r="B15" i="55"/>
  <c r="C15" i="55"/>
  <c r="D15" i="55"/>
  <c r="E15" i="55"/>
  <c r="F15" i="55"/>
  <c r="G15" i="55"/>
  <c r="H15" i="55"/>
  <c r="I15" i="55"/>
  <c r="J15" i="55"/>
  <c r="K15" i="55"/>
  <c r="L15" i="55"/>
  <c r="M15" i="55"/>
  <c r="N15" i="55"/>
  <c r="O15" i="55"/>
  <c r="P15" i="55"/>
  <c r="Q15" i="55"/>
  <c r="R15" i="55"/>
  <c r="S15" i="55"/>
  <c r="T15" i="55"/>
  <c r="U15" i="55"/>
  <c r="V15" i="55"/>
  <c r="B16" i="55"/>
  <c r="C16" i="55"/>
  <c r="D16" i="55"/>
  <c r="E16" i="55"/>
  <c r="F16" i="55"/>
  <c r="G16" i="55"/>
  <c r="H16" i="55"/>
  <c r="I16" i="55"/>
  <c r="J16" i="55"/>
  <c r="K16" i="55"/>
  <c r="L16" i="55"/>
  <c r="M16" i="55"/>
  <c r="N16" i="55"/>
  <c r="O16" i="55"/>
  <c r="P16" i="55"/>
  <c r="Q16" i="55"/>
  <c r="R16" i="55"/>
  <c r="S16" i="55"/>
  <c r="T16" i="55"/>
  <c r="U16" i="55"/>
  <c r="V16" i="55"/>
  <c r="B17" i="55"/>
  <c r="C17" i="55"/>
  <c r="D17" i="55"/>
  <c r="E17" i="55"/>
  <c r="F17" i="55"/>
  <c r="G17" i="55"/>
  <c r="H17" i="55"/>
  <c r="I17" i="55"/>
  <c r="J17" i="55"/>
  <c r="K17" i="55"/>
  <c r="L17" i="55"/>
  <c r="M17" i="55"/>
  <c r="N17" i="55"/>
  <c r="O17" i="55"/>
  <c r="P17" i="55"/>
  <c r="Q17" i="55"/>
  <c r="R17" i="55"/>
  <c r="S17" i="55"/>
  <c r="T17" i="55"/>
  <c r="U17" i="55"/>
  <c r="V17" i="55"/>
  <c r="B18" i="55"/>
  <c r="C18" i="55"/>
  <c r="D18" i="55"/>
  <c r="E18" i="55"/>
  <c r="F18" i="55"/>
  <c r="G18" i="55"/>
  <c r="H18" i="55"/>
  <c r="I18" i="55"/>
  <c r="J18" i="55"/>
  <c r="K18" i="55"/>
  <c r="L18" i="55"/>
  <c r="M18" i="55"/>
  <c r="N18" i="55"/>
  <c r="O18" i="55"/>
  <c r="P18" i="55"/>
  <c r="Q18" i="55"/>
  <c r="R18" i="55"/>
  <c r="S18" i="55"/>
  <c r="T18" i="55"/>
  <c r="U18" i="55"/>
  <c r="V18" i="55"/>
  <c r="B19" i="55"/>
  <c r="C19" i="55"/>
  <c r="D19" i="55"/>
  <c r="E19" i="55"/>
  <c r="F19" i="55"/>
  <c r="G19" i="55"/>
  <c r="H19" i="55"/>
  <c r="I19" i="55"/>
  <c r="J19" i="55"/>
  <c r="K19" i="55"/>
  <c r="L19" i="55"/>
  <c r="M19" i="55"/>
  <c r="N19" i="55"/>
  <c r="O19" i="55"/>
  <c r="P19" i="55"/>
  <c r="Q19" i="55"/>
  <c r="R19" i="55"/>
  <c r="S19" i="55"/>
  <c r="T19" i="55"/>
  <c r="U19" i="55"/>
  <c r="V19" i="55"/>
  <c r="B20" i="55"/>
  <c r="C20" i="55"/>
  <c r="D20" i="55"/>
  <c r="E20" i="55"/>
  <c r="F20" i="55"/>
  <c r="G20" i="55"/>
  <c r="H20" i="55"/>
  <c r="I20" i="55"/>
  <c r="J20" i="55"/>
  <c r="K20" i="55"/>
  <c r="L20" i="55"/>
  <c r="M20" i="55"/>
  <c r="N20" i="55"/>
  <c r="O20" i="55"/>
  <c r="P20" i="55"/>
  <c r="Q20" i="55"/>
  <c r="R20" i="55"/>
  <c r="S20" i="55"/>
  <c r="T20" i="55"/>
  <c r="U20" i="55"/>
  <c r="V20" i="55"/>
  <c r="B21" i="55"/>
  <c r="C21" i="55"/>
  <c r="D21" i="55"/>
  <c r="E21" i="55"/>
  <c r="F21" i="55"/>
  <c r="G21" i="55"/>
  <c r="H21" i="55"/>
  <c r="I21" i="55"/>
  <c r="J21" i="55"/>
  <c r="K21" i="55"/>
  <c r="L21" i="55"/>
  <c r="M21" i="55"/>
  <c r="N21" i="55"/>
  <c r="O21" i="55"/>
  <c r="P21" i="55"/>
  <c r="Q21" i="55"/>
  <c r="R21" i="55"/>
  <c r="S21" i="55"/>
  <c r="T21" i="55"/>
  <c r="U21" i="55"/>
  <c r="V21" i="55"/>
  <c r="B22" i="55"/>
  <c r="C22" i="55"/>
  <c r="D22" i="55"/>
  <c r="E22" i="55"/>
  <c r="F22" i="55"/>
  <c r="G22" i="55"/>
  <c r="H22" i="55"/>
  <c r="I22" i="55"/>
  <c r="J22" i="55"/>
  <c r="K22" i="55"/>
  <c r="L22" i="55"/>
  <c r="M22" i="55"/>
  <c r="N22" i="55"/>
  <c r="O22" i="55"/>
  <c r="P22" i="55"/>
  <c r="Q22" i="55"/>
  <c r="R22" i="55"/>
  <c r="S22" i="55"/>
  <c r="T22" i="55"/>
  <c r="U22" i="55"/>
  <c r="V22" i="55"/>
  <c r="B23" i="55"/>
  <c r="C23" i="55"/>
  <c r="D23" i="55"/>
  <c r="E23" i="55"/>
  <c r="F23" i="55"/>
  <c r="G23" i="55"/>
  <c r="H23" i="55"/>
  <c r="I23" i="55"/>
  <c r="J23" i="55"/>
  <c r="K23" i="55"/>
  <c r="L23" i="55"/>
  <c r="M23" i="55"/>
  <c r="N23" i="55"/>
  <c r="O23" i="55"/>
  <c r="P23" i="55"/>
  <c r="Q23" i="55"/>
  <c r="R23" i="55"/>
  <c r="S23" i="55"/>
  <c r="T23" i="55"/>
  <c r="U23" i="55"/>
  <c r="V23" i="55"/>
  <c r="B24" i="55"/>
  <c r="C24" i="55"/>
  <c r="D24" i="55"/>
  <c r="E24" i="55"/>
  <c r="F24" i="55"/>
  <c r="G24" i="55"/>
  <c r="H24" i="55"/>
  <c r="I24" i="55"/>
  <c r="J24" i="55"/>
  <c r="K24" i="55"/>
  <c r="L24" i="55"/>
  <c r="M24" i="55"/>
  <c r="N24" i="55"/>
  <c r="O24" i="55"/>
  <c r="P24" i="55"/>
  <c r="Q24" i="55"/>
  <c r="R24" i="55"/>
  <c r="S24" i="55"/>
  <c r="T24" i="55"/>
  <c r="U24" i="55"/>
  <c r="V24" i="55"/>
  <c r="B25" i="55"/>
  <c r="C25" i="55"/>
  <c r="D25" i="55"/>
  <c r="E25" i="55"/>
  <c r="F25" i="55"/>
  <c r="G25" i="55"/>
  <c r="H25" i="55"/>
  <c r="I25" i="55"/>
  <c r="J25" i="55"/>
  <c r="K25" i="55"/>
  <c r="L25" i="55"/>
  <c r="M25" i="55"/>
  <c r="N25" i="55"/>
  <c r="O25" i="55"/>
  <c r="P25" i="55"/>
  <c r="Q25" i="55"/>
  <c r="R25" i="55"/>
  <c r="S25" i="55"/>
  <c r="T25" i="55"/>
  <c r="U25" i="55"/>
  <c r="V25" i="55"/>
  <c r="B26" i="55"/>
  <c r="C26" i="55"/>
  <c r="D26" i="55"/>
  <c r="E26" i="55"/>
  <c r="F26" i="55"/>
  <c r="G26" i="55"/>
  <c r="H26" i="55"/>
  <c r="I26" i="55"/>
  <c r="J26" i="55"/>
  <c r="K26" i="55"/>
  <c r="L26" i="55"/>
  <c r="M26" i="55"/>
  <c r="N26" i="55"/>
  <c r="O26" i="55"/>
  <c r="P26" i="55"/>
  <c r="Q26" i="55"/>
  <c r="R26" i="55"/>
  <c r="S26" i="55"/>
  <c r="T26" i="55"/>
  <c r="U26" i="55"/>
  <c r="V26" i="55"/>
  <c r="B27" i="55"/>
  <c r="C27" i="55"/>
  <c r="D27" i="55"/>
  <c r="E27" i="55"/>
  <c r="F27" i="55"/>
  <c r="G27" i="55"/>
  <c r="H27" i="55"/>
  <c r="I27" i="55"/>
  <c r="J27" i="55"/>
  <c r="K27" i="55"/>
  <c r="L27" i="55"/>
  <c r="M27" i="55"/>
  <c r="N27" i="55"/>
  <c r="O27" i="55"/>
  <c r="P27" i="55"/>
  <c r="Q27" i="55"/>
  <c r="R27" i="55"/>
  <c r="S27" i="55"/>
  <c r="T27" i="55"/>
  <c r="U27" i="55"/>
  <c r="V27" i="55"/>
  <c r="B28" i="55"/>
  <c r="C28" i="55"/>
  <c r="D28" i="55"/>
  <c r="E28" i="55"/>
  <c r="F28" i="55"/>
  <c r="G28" i="55"/>
  <c r="H28" i="55"/>
  <c r="I28" i="55"/>
  <c r="J28" i="55"/>
  <c r="K28" i="55"/>
  <c r="L28" i="55"/>
  <c r="M28" i="55"/>
  <c r="N28" i="55"/>
  <c r="O28" i="55"/>
  <c r="P28" i="55"/>
  <c r="Q28" i="55"/>
  <c r="R28" i="55"/>
  <c r="S28" i="55"/>
  <c r="T28" i="55"/>
  <c r="U28" i="55"/>
  <c r="V28" i="55"/>
  <c r="B29" i="55"/>
  <c r="C29" i="55"/>
  <c r="D29" i="55"/>
  <c r="E29" i="55"/>
  <c r="F29" i="55"/>
  <c r="G29" i="55"/>
  <c r="H29" i="55"/>
  <c r="I29" i="55"/>
  <c r="J29" i="55"/>
  <c r="K29" i="55"/>
  <c r="L29" i="55"/>
  <c r="M29" i="55"/>
  <c r="N29" i="55"/>
  <c r="O29" i="55"/>
  <c r="P29" i="55"/>
  <c r="Q29" i="55"/>
  <c r="R29" i="55"/>
  <c r="S29" i="55"/>
  <c r="T29" i="55"/>
  <c r="U29" i="55"/>
  <c r="V29" i="55"/>
  <c r="B30" i="55"/>
  <c r="C30" i="55"/>
  <c r="D30" i="55"/>
  <c r="E30" i="55"/>
  <c r="F30" i="55"/>
  <c r="G30" i="55"/>
  <c r="H30" i="55"/>
  <c r="I30" i="55"/>
  <c r="J30" i="55"/>
  <c r="K30" i="55"/>
  <c r="L30" i="55"/>
  <c r="M30" i="55"/>
  <c r="N30" i="55"/>
  <c r="O30" i="55"/>
  <c r="P30" i="55"/>
  <c r="Q30" i="55"/>
  <c r="R30" i="55"/>
  <c r="S30" i="55"/>
  <c r="T30" i="55"/>
  <c r="U30" i="55"/>
  <c r="V30" i="55"/>
  <c r="B31" i="55"/>
  <c r="C31" i="55"/>
  <c r="D31" i="55"/>
  <c r="E31" i="55"/>
  <c r="F31" i="55"/>
  <c r="G31" i="55"/>
  <c r="H31" i="55"/>
  <c r="I31" i="55"/>
  <c r="J31" i="55"/>
  <c r="K31" i="55"/>
  <c r="L31" i="55"/>
  <c r="M31" i="55"/>
  <c r="N31" i="55"/>
  <c r="O31" i="55"/>
  <c r="P31" i="55"/>
  <c r="Q31" i="55"/>
  <c r="R31" i="55"/>
  <c r="S31" i="55"/>
  <c r="T31" i="55"/>
  <c r="U31" i="55"/>
  <c r="V31" i="55"/>
  <c r="B32" i="55"/>
  <c r="C32" i="55"/>
  <c r="D32" i="55"/>
  <c r="E32" i="55"/>
  <c r="F32" i="55"/>
  <c r="G32" i="55"/>
  <c r="H32" i="55"/>
  <c r="I32" i="55"/>
  <c r="J32" i="55"/>
  <c r="K32" i="55"/>
  <c r="L32" i="55"/>
  <c r="M32" i="55"/>
  <c r="N32" i="55"/>
  <c r="O32" i="55"/>
  <c r="P32" i="55"/>
  <c r="Q32" i="55"/>
  <c r="R32" i="55"/>
  <c r="S32" i="55"/>
  <c r="T32" i="55"/>
  <c r="U32" i="55"/>
  <c r="V32" i="55"/>
  <c r="B33" i="55"/>
  <c r="C33" i="55"/>
  <c r="D33" i="55"/>
  <c r="E33" i="55"/>
  <c r="F33" i="55"/>
  <c r="G33" i="55"/>
  <c r="H33" i="55"/>
  <c r="I33" i="55"/>
  <c r="J33" i="55"/>
  <c r="K33" i="55"/>
  <c r="L33" i="55"/>
  <c r="M33" i="55"/>
  <c r="N33" i="55"/>
  <c r="O33" i="55"/>
  <c r="P33" i="55"/>
  <c r="Q33" i="55"/>
  <c r="R33" i="55"/>
  <c r="S33" i="55"/>
  <c r="T33" i="55"/>
  <c r="U33" i="55"/>
  <c r="V33" i="55"/>
  <c r="B34" i="55"/>
  <c r="C34" i="55"/>
  <c r="D34" i="55"/>
  <c r="E34" i="55"/>
  <c r="F34" i="55"/>
  <c r="G34" i="55"/>
  <c r="H34" i="55"/>
  <c r="I34" i="55"/>
  <c r="J34" i="55"/>
  <c r="K34" i="55"/>
  <c r="L34" i="55"/>
  <c r="M34" i="55"/>
  <c r="N34" i="55"/>
  <c r="O34" i="55"/>
  <c r="P34" i="55"/>
  <c r="Q34" i="55"/>
  <c r="R34" i="55"/>
  <c r="S34" i="55"/>
  <c r="T34" i="55"/>
  <c r="U34" i="55"/>
  <c r="V34" i="55"/>
  <c r="B35" i="55"/>
  <c r="C35" i="55"/>
  <c r="D35" i="55"/>
  <c r="E35" i="55"/>
  <c r="F35" i="55"/>
  <c r="G35" i="55"/>
  <c r="H35" i="55"/>
  <c r="I35" i="55"/>
  <c r="J35" i="55"/>
  <c r="K35" i="55"/>
  <c r="L35" i="55"/>
  <c r="M35" i="55"/>
  <c r="N35" i="55"/>
  <c r="O35" i="55"/>
  <c r="P35" i="55"/>
  <c r="Q35" i="55"/>
  <c r="R35" i="55"/>
  <c r="S35" i="55"/>
  <c r="T35" i="55"/>
  <c r="U35" i="55"/>
  <c r="V35" i="55"/>
  <c r="B36" i="55"/>
  <c r="C36" i="55"/>
  <c r="D36" i="55"/>
  <c r="E36" i="55"/>
  <c r="F36" i="55"/>
  <c r="G36" i="55"/>
  <c r="H36" i="55"/>
  <c r="I36" i="55"/>
  <c r="J36" i="55"/>
  <c r="K36" i="55"/>
  <c r="L36" i="55"/>
  <c r="M36" i="55"/>
  <c r="N36" i="55"/>
  <c r="O36" i="55"/>
  <c r="P36" i="55"/>
  <c r="Q36" i="55"/>
  <c r="R36" i="55"/>
  <c r="S36" i="55"/>
  <c r="T36" i="55"/>
  <c r="U36" i="55"/>
  <c r="V36" i="55"/>
  <c r="B37" i="55"/>
  <c r="C37" i="55"/>
  <c r="D37" i="55"/>
  <c r="E37" i="55"/>
  <c r="F37" i="55"/>
  <c r="G37" i="55"/>
  <c r="H37" i="55"/>
  <c r="I37" i="55"/>
  <c r="J37" i="55"/>
  <c r="K37" i="55"/>
  <c r="L37" i="55"/>
  <c r="M37" i="55"/>
  <c r="N37" i="55"/>
  <c r="O37" i="55"/>
  <c r="P37" i="55"/>
  <c r="Q37" i="55"/>
  <c r="R37" i="55"/>
  <c r="S37" i="55"/>
  <c r="T37" i="55"/>
  <c r="U37" i="55"/>
  <c r="V37" i="55"/>
  <c r="B38" i="55"/>
  <c r="C38" i="55"/>
  <c r="D38" i="55"/>
  <c r="E38" i="55"/>
  <c r="F38" i="55"/>
  <c r="G38" i="55"/>
  <c r="H38" i="55"/>
  <c r="I38" i="55"/>
  <c r="J38" i="55"/>
  <c r="K38" i="55"/>
  <c r="L38" i="55"/>
  <c r="M38" i="55"/>
  <c r="N38" i="55"/>
  <c r="O38" i="55"/>
  <c r="P38" i="55"/>
  <c r="Q38" i="55"/>
  <c r="R38" i="55"/>
  <c r="S38" i="55"/>
  <c r="T38" i="55"/>
  <c r="U38" i="55"/>
  <c r="V38" i="55"/>
  <c r="B39" i="55"/>
  <c r="C39" i="55"/>
  <c r="D39" i="55"/>
  <c r="E39" i="55"/>
  <c r="F39" i="55"/>
  <c r="G39" i="55"/>
  <c r="H39" i="55"/>
  <c r="I39" i="55"/>
  <c r="J39" i="55"/>
  <c r="K39" i="55"/>
  <c r="L39" i="55"/>
  <c r="M39" i="55"/>
  <c r="N39" i="55"/>
  <c r="O39" i="55"/>
  <c r="P39" i="55"/>
  <c r="Q39" i="55"/>
  <c r="R39" i="55"/>
  <c r="S39" i="55"/>
  <c r="T39" i="55"/>
  <c r="U39" i="55"/>
  <c r="V39" i="55"/>
  <c r="B40" i="55"/>
  <c r="C40" i="55"/>
  <c r="D40" i="55"/>
  <c r="E40" i="55"/>
  <c r="F40" i="55"/>
  <c r="G40" i="55"/>
  <c r="H40" i="55"/>
  <c r="I40" i="55"/>
  <c r="J40" i="55"/>
  <c r="K40" i="55"/>
  <c r="L40" i="55"/>
  <c r="M40" i="55"/>
  <c r="N40" i="55"/>
  <c r="O40" i="55"/>
  <c r="P40" i="55"/>
  <c r="Q40" i="55"/>
  <c r="R40" i="55"/>
  <c r="S40" i="55"/>
  <c r="T40" i="55"/>
  <c r="U40" i="55"/>
  <c r="V40" i="55"/>
  <c r="B41" i="55"/>
  <c r="C41" i="55"/>
  <c r="D41" i="55"/>
  <c r="E41" i="55"/>
  <c r="F41" i="55"/>
  <c r="G41" i="55"/>
  <c r="H41" i="55"/>
  <c r="I41" i="55"/>
  <c r="J41" i="55"/>
  <c r="K41" i="55"/>
  <c r="L41" i="55"/>
  <c r="M41" i="55"/>
  <c r="N41" i="55"/>
  <c r="O41" i="55"/>
  <c r="P41" i="55"/>
  <c r="Q41" i="55"/>
  <c r="R41" i="55"/>
  <c r="S41" i="55"/>
  <c r="T41" i="55"/>
  <c r="U41" i="55"/>
  <c r="V41" i="55"/>
  <c r="B42" i="55"/>
  <c r="C42" i="55"/>
  <c r="D42" i="55"/>
  <c r="E42" i="55"/>
  <c r="F42" i="55"/>
  <c r="G42" i="55"/>
  <c r="H42" i="55"/>
  <c r="I42" i="55"/>
  <c r="J42" i="55"/>
  <c r="K42" i="55"/>
  <c r="L42" i="55"/>
  <c r="M42" i="55"/>
  <c r="N42" i="55"/>
  <c r="O42" i="55"/>
  <c r="P42" i="55"/>
  <c r="Q42" i="55"/>
  <c r="R42" i="55"/>
  <c r="S42" i="55"/>
  <c r="T42" i="55"/>
  <c r="U42" i="55"/>
  <c r="V42" i="55"/>
  <c r="B43" i="55"/>
  <c r="C43" i="55"/>
  <c r="D43" i="55"/>
  <c r="E43" i="55"/>
  <c r="F43" i="55"/>
  <c r="G43" i="55"/>
  <c r="H43" i="55"/>
  <c r="I43" i="55"/>
  <c r="J43" i="55"/>
  <c r="K43" i="55"/>
  <c r="L43" i="55"/>
  <c r="M43" i="55"/>
  <c r="N43" i="55"/>
  <c r="O43" i="55"/>
  <c r="P43" i="55"/>
  <c r="Q43" i="55"/>
  <c r="R43" i="55"/>
  <c r="S43" i="55"/>
  <c r="T43" i="55"/>
  <c r="U43" i="55"/>
  <c r="V43" i="55"/>
  <c r="B44" i="55"/>
  <c r="C44" i="55"/>
  <c r="D44" i="55"/>
  <c r="E44" i="55"/>
  <c r="F44" i="55"/>
  <c r="G44" i="55"/>
  <c r="H44" i="55"/>
  <c r="I44" i="55"/>
  <c r="J44" i="55"/>
  <c r="K44" i="55"/>
  <c r="L44" i="55"/>
  <c r="M44" i="55"/>
  <c r="N44" i="55"/>
  <c r="O44" i="55"/>
  <c r="P44" i="55"/>
  <c r="Q44" i="55"/>
  <c r="R44" i="55"/>
  <c r="S44" i="55"/>
  <c r="T44" i="55"/>
  <c r="U44" i="55"/>
  <c r="V44" i="55"/>
  <c r="B45" i="55"/>
  <c r="C45" i="55"/>
  <c r="D45" i="55"/>
  <c r="E45" i="55"/>
  <c r="F45" i="55"/>
  <c r="G45" i="55"/>
  <c r="H45" i="55"/>
  <c r="I45" i="55"/>
  <c r="J45" i="55"/>
  <c r="K45" i="55"/>
  <c r="L45" i="55"/>
  <c r="M45" i="55"/>
  <c r="N45" i="55"/>
  <c r="O45" i="55"/>
  <c r="P45" i="55"/>
  <c r="Q45" i="55"/>
  <c r="R45" i="55"/>
  <c r="S45" i="55"/>
  <c r="T45" i="55"/>
  <c r="U45" i="55"/>
  <c r="V45" i="55"/>
  <c r="B46" i="55"/>
  <c r="C46" i="55"/>
  <c r="D46" i="55"/>
  <c r="E46" i="55"/>
  <c r="F46" i="55"/>
  <c r="G46" i="55"/>
  <c r="H46" i="55"/>
  <c r="I46" i="55"/>
  <c r="J46" i="55"/>
  <c r="K46" i="55"/>
  <c r="L46" i="55"/>
  <c r="M46" i="55"/>
  <c r="N46" i="55"/>
  <c r="O46" i="55"/>
  <c r="P46" i="55"/>
  <c r="Q46" i="55"/>
  <c r="R46" i="55"/>
  <c r="S46" i="55"/>
  <c r="T46" i="55"/>
  <c r="U46" i="55"/>
  <c r="V46" i="55"/>
  <c r="B47" i="55"/>
  <c r="C47" i="55"/>
  <c r="D47" i="55"/>
  <c r="E47" i="55"/>
  <c r="F47" i="55"/>
  <c r="G47" i="55"/>
  <c r="H47" i="55"/>
  <c r="I47" i="55"/>
  <c r="J47" i="55"/>
  <c r="K47" i="55"/>
  <c r="L47" i="55"/>
  <c r="M47" i="55"/>
  <c r="N47" i="55"/>
  <c r="O47" i="55"/>
  <c r="P47" i="55"/>
  <c r="Q47" i="55"/>
  <c r="R47" i="55"/>
  <c r="S47" i="55"/>
  <c r="T47" i="55"/>
  <c r="U47" i="55"/>
  <c r="V47" i="55"/>
  <c r="B48" i="55"/>
  <c r="C48" i="55"/>
  <c r="D48" i="55"/>
  <c r="E48" i="55"/>
  <c r="F48" i="55"/>
  <c r="G48" i="55"/>
  <c r="H48" i="55"/>
  <c r="I48" i="55"/>
  <c r="J48" i="55"/>
  <c r="K48" i="55"/>
  <c r="L48" i="55"/>
  <c r="M48" i="55"/>
  <c r="N48" i="55"/>
  <c r="O48" i="55"/>
  <c r="P48" i="55"/>
  <c r="Q48" i="55"/>
  <c r="R48" i="55"/>
  <c r="S48" i="55"/>
  <c r="T48" i="55"/>
  <c r="U48" i="55"/>
  <c r="V48" i="55"/>
  <c r="B49" i="55"/>
  <c r="C49" i="55"/>
  <c r="D49" i="55"/>
  <c r="E49" i="55"/>
  <c r="F49" i="55"/>
  <c r="G49" i="55"/>
  <c r="H49" i="55"/>
  <c r="I49" i="55"/>
  <c r="J49" i="55"/>
  <c r="K49" i="55"/>
  <c r="L49" i="55"/>
  <c r="M49" i="55"/>
  <c r="N49" i="55"/>
  <c r="O49" i="55"/>
  <c r="P49" i="55"/>
  <c r="Q49" i="55"/>
  <c r="R49" i="55"/>
  <c r="S49" i="55"/>
  <c r="T49" i="55"/>
  <c r="U49" i="55"/>
  <c r="V49" i="55"/>
  <c r="B50" i="55"/>
  <c r="C50" i="55"/>
  <c r="D50" i="55"/>
  <c r="E50" i="55"/>
  <c r="F50" i="55"/>
  <c r="G50" i="55"/>
  <c r="H50" i="55"/>
  <c r="I50" i="55"/>
  <c r="J50" i="55"/>
  <c r="K50" i="55"/>
  <c r="L50" i="55"/>
  <c r="M50" i="55"/>
  <c r="N50" i="55"/>
  <c r="O50" i="55"/>
  <c r="P50" i="55"/>
  <c r="Q50" i="55"/>
  <c r="R50" i="55"/>
  <c r="S50" i="55"/>
  <c r="T50" i="55"/>
  <c r="U50" i="55"/>
  <c r="V50" i="55"/>
  <c r="B51" i="55"/>
  <c r="C51" i="55"/>
  <c r="D51" i="55"/>
  <c r="E51" i="55"/>
  <c r="F51" i="55"/>
  <c r="G51" i="55"/>
  <c r="H51" i="55"/>
  <c r="I51" i="55"/>
  <c r="J51" i="55"/>
  <c r="K51" i="55"/>
  <c r="L51" i="55"/>
  <c r="M51" i="55"/>
  <c r="N51" i="55"/>
  <c r="O51" i="55"/>
  <c r="P51" i="55"/>
  <c r="Q51" i="55"/>
  <c r="R51" i="55"/>
  <c r="S51" i="55"/>
  <c r="T51" i="55"/>
  <c r="U51" i="55"/>
  <c r="V51" i="55"/>
  <c r="B52" i="55"/>
  <c r="C52" i="55"/>
  <c r="D52" i="55"/>
  <c r="E52" i="55"/>
  <c r="F52" i="55"/>
  <c r="G52" i="55"/>
  <c r="H52" i="55"/>
  <c r="I52" i="55"/>
  <c r="J52" i="55"/>
  <c r="K52" i="55"/>
  <c r="L52" i="55"/>
  <c r="M52" i="55"/>
  <c r="N52" i="55"/>
  <c r="O52" i="55"/>
  <c r="P52" i="55"/>
  <c r="Q52" i="55"/>
  <c r="R52" i="55"/>
  <c r="S52" i="55"/>
  <c r="T52" i="55"/>
  <c r="U52" i="55"/>
  <c r="V52" i="55"/>
  <c r="B53" i="55"/>
  <c r="C53" i="55"/>
  <c r="D53" i="55"/>
  <c r="E53" i="55"/>
  <c r="F53" i="55"/>
  <c r="G53" i="55"/>
  <c r="H53" i="55"/>
  <c r="I53" i="55"/>
  <c r="J53" i="55"/>
  <c r="K53" i="55"/>
  <c r="L53" i="55"/>
  <c r="M53" i="55"/>
  <c r="N53" i="55"/>
  <c r="O53" i="55"/>
  <c r="P53" i="55"/>
  <c r="Q53" i="55"/>
  <c r="R53" i="55"/>
  <c r="S53" i="55"/>
  <c r="T53" i="55"/>
  <c r="U53" i="55"/>
  <c r="V53" i="55"/>
  <c r="B54" i="55"/>
  <c r="C54" i="55"/>
  <c r="D54" i="55"/>
  <c r="E54" i="55"/>
  <c r="F54" i="55"/>
  <c r="G54" i="55"/>
  <c r="H54" i="55"/>
  <c r="I54" i="55"/>
  <c r="J54" i="55"/>
  <c r="K54" i="55"/>
  <c r="L54" i="55"/>
  <c r="M54" i="55"/>
  <c r="N54" i="55"/>
  <c r="O54" i="55"/>
  <c r="P54" i="55"/>
  <c r="Q54" i="55"/>
  <c r="R54" i="55"/>
  <c r="S54" i="55"/>
  <c r="T54" i="55"/>
  <c r="U54" i="55"/>
  <c r="V54" i="55"/>
  <c r="B55" i="55"/>
  <c r="C55" i="55"/>
  <c r="D55" i="55"/>
  <c r="E55" i="55"/>
  <c r="F55" i="55"/>
  <c r="G55" i="55"/>
  <c r="H55" i="55"/>
  <c r="I55" i="55"/>
  <c r="J55" i="55"/>
  <c r="K55" i="55"/>
  <c r="L55" i="55"/>
  <c r="M55" i="55"/>
  <c r="N55" i="55"/>
  <c r="O55" i="55"/>
  <c r="P55" i="55"/>
  <c r="Q55" i="55"/>
  <c r="R55" i="55"/>
  <c r="S55" i="55"/>
  <c r="T55" i="55"/>
  <c r="U55" i="55"/>
  <c r="V55" i="55"/>
  <c r="B56" i="55"/>
  <c r="C56" i="55"/>
  <c r="D56" i="55"/>
  <c r="E56" i="55"/>
  <c r="F56" i="55"/>
  <c r="G56" i="55"/>
  <c r="H56" i="55"/>
  <c r="I56" i="55"/>
  <c r="J56" i="55"/>
  <c r="K56" i="55"/>
  <c r="L56" i="55"/>
  <c r="M56" i="55"/>
  <c r="N56" i="55"/>
  <c r="O56" i="55"/>
  <c r="P56" i="55"/>
  <c r="Q56" i="55"/>
  <c r="R56" i="55"/>
  <c r="S56" i="55"/>
  <c r="T56" i="55"/>
  <c r="U56" i="55"/>
  <c r="V56" i="55"/>
  <c r="B57" i="55"/>
  <c r="C57" i="55"/>
  <c r="D57" i="55"/>
  <c r="E57" i="55"/>
  <c r="F57" i="55"/>
  <c r="G57" i="55"/>
  <c r="H57" i="55"/>
  <c r="I57" i="55"/>
  <c r="J57" i="55"/>
  <c r="K57" i="55"/>
  <c r="L57" i="55"/>
  <c r="M57" i="55"/>
  <c r="N57" i="55"/>
  <c r="O57" i="55"/>
  <c r="P57" i="55"/>
  <c r="Q57" i="55"/>
  <c r="R57" i="55"/>
  <c r="S57" i="55"/>
  <c r="T57" i="55"/>
  <c r="U57" i="55"/>
  <c r="V57" i="55"/>
  <c r="B58" i="55"/>
  <c r="C58" i="55"/>
  <c r="D58" i="55"/>
  <c r="E58" i="55"/>
  <c r="F58" i="55"/>
  <c r="G58" i="55"/>
  <c r="H58" i="55"/>
  <c r="I58" i="55"/>
  <c r="J58" i="55"/>
  <c r="K58" i="55"/>
  <c r="L58" i="55"/>
  <c r="M58" i="55"/>
  <c r="N58" i="55"/>
  <c r="O58" i="55"/>
  <c r="P58" i="55"/>
  <c r="Q58" i="55"/>
  <c r="R58" i="55"/>
  <c r="S58" i="55"/>
  <c r="T58" i="55"/>
  <c r="U58" i="55"/>
  <c r="V58" i="55"/>
  <c r="B59" i="55"/>
  <c r="C59" i="55"/>
  <c r="D59" i="55"/>
  <c r="E59" i="55"/>
  <c r="F59" i="55"/>
  <c r="G59" i="55"/>
  <c r="H59" i="55"/>
  <c r="I59" i="55"/>
  <c r="J59" i="55"/>
  <c r="K59" i="55"/>
  <c r="L59" i="55"/>
  <c r="M59" i="55"/>
  <c r="N59" i="55"/>
  <c r="O59" i="55"/>
  <c r="P59" i="55"/>
  <c r="Q59" i="55"/>
  <c r="R59" i="55"/>
  <c r="S59" i="55"/>
  <c r="T59" i="55"/>
  <c r="U59" i="55"/>
  <c r="V59" i="55"/>
  <c r="B60" i="55"/>
  <c r="C60" i="55"/>
  <c r="D60" i="55"/>
  <c r="E60" i="55"/>
  <c r="F60" i="55"/>
  <c r="G60" i="55"/>
  <c r="H60" i="55"/>
  <c r="I60" i="55"/>
  <c r="J60" i="55"/>
  <c r="K60" i="55"/>
  <c r="L60" i="55"/>
  <c r="M60" i="55"/>
  <c r="N60" i="55"/>
  <c r="O60" i="55"/>
  <c r="P60" i="55"/>
  <c r="Q60" i="55"/>
  <c r="R60" i="55"/>
  <c r="S60" i="55"/>
  <c r="T60" i="55"/>
  <c r="U60" i="55"/>
  <c r="V60" i="55"/>
  <c r="B61" i="55"/>
  <c r="C61" i="55"/>
  <c r="D61" i="55"/>
  <c r="E61" i="55"/>
  <c r="F61" i="55"/>
  <c r="G61" i="55"/>
  <c r="H61" i="55"/>
  <c r="I61" i="55"/>
  <c r="J61" i="55"/>
  <c r="K61" i="55"/>
  <c r="L61" i="55"/>
  <c r="M61" i="55"/>
  <c r="N61" i="55"/>
  <c r="O61" i="55"/>
  <c r="P61" i="55"/>
  <c r="Q61" i="55"/>
  <c r="R61" i="55"/>
  <c r="S61" i="55"/>
  <c r="T61" i="55"/>
  <c r="U61" i="55"/>
  <c r="V61" i="55"/>
  <c r="B62" i="55"/>
  <c r="C62" i="55"/>
  <c r="D62" i="55"/>
  <c r="E62" i="55"/>
  <c r="F62" i="55"/>
  <c r="G62" i="55"/>
  <c r="H62" i="55"/>
  <c r="I62" i="55"/>
  <c r="J62" i="55"/>
  <c r="K62" i="55"/>
  <c r="L62" i="55"/>
  <c r="M62" i="55"/>
  <c r="N62" i="55"/>
  <c r="O62" i="55"/>
  <c r="P62" i="55"/>
  <c r="Q62" i="55"/>
  <c r="R62" i="55"/>
  <c r="S62" i="55"/>
  <c r="T62" i="55"/>
  <c r="U62" i="55"/>
  <c r="V62" i="55"/>
  <c r="B63" i="55"/>
  <c r="C63" i="55"/>
  <c r="D63" i="55"/>
  <c r="E63" i="55"/>
  <c r="F63" i="55"/>
  <c r="G63" i="55"/>
  <c r="H63" i="55"/>
  <c r="I63" i="55"/>
  <c r="J63" i="55"/>
  <c r="K63" i="55"/>
  <c r="L63" i="55"/>
  <c r="M63" i="55"/>
  <c r="N63" i="55"/>
  <c r="O63" i="55"/>
  <c r="P63" i="55"/>
  <c r="Q63" i="55"/>
  <c r="R63" i="55"/>
  <c r="S63" i="55"/>
  <c r="T63" i="55"/>
  <c r="U63" i="55"/>
  <c r="V63" i="55"/>
  <c r="B64" i="55"/>
  <c r="C64" i="55"/>
  <c r="D64" i="55"/>
  <c r="E64" i="55"/>
  <c r="F64" i="55"/>
  <c r="G64" i="55"/>
  <c r="H64" i="55"/>
  <c r="I64" i="55"/>
  <c r="J64" i="55"/>
  <c r="K64" i="55"/>
  <c r="L64" i="55"/>
  <c r="M64" i="55"/>
  <c r="N64" i="55"/>
  <c r="O64" i="55"/>
  <c r="P64" i="55"/>
  <c r="Q64" i="55"/>
  <c r="R64" i="55"/>
  <c r="S64" i="55"/>
  <c r="T64" i="55"/>
  <c r="U64" i="55"/>
  <c r="V64" i="55"/>
  <c r="B65" i="55"/>
  <c r="C65" i="55"/>
  <c r="D65" i="55"/>
  <c r="E65" i="55"/>
  <c r="F65" i="55"/>
  <c r="G65" i="55"/>
  <c r="H65" i="55"/>
  <c r="I65" i="55"/>
  <c r="J65" i="55"/>
  <c r="K65" i="55"/>
  <c r="L65" i="55"/>
  <c r="M65" i="55"/>
  <c r="N65" i="55"/>
  <c r="O65" i="55"/>
  <c r="P65" i="55"/>
  <c r="Q65" i="55"/>
  <c r="R65" i="55"/>
  <c r="S65" i="55"/>
  <c r="T65" i="55"/>
  <c r="U65" i="55"/>
  <c r="V65" i="55"/>
  <c r="C4" i="55"/>
  <c r="D4" i="55"/>
  <c r="E4" i="55"/>
  <c r="F4" i="55"/>
  <c r="G4" i="55"/>
  <c r="H4" i="55"/>
  <c r="I4" i="55"/>
  <c r="J4" i="55"/>
  <c r="K4" i="55"/>
  <c r="L4" i="55"/>
  <c r="M4" i="55"/>
  <c r="N4" i="55"/>
  <c r="O4" i="55"/>
  <c r="P4" i="55"/>
  <c r="Q4" i="55"/>
  <c r="R4" i="55"/>
  <c r="S4" i="55"/>
  <c r="T4" i="55"/>
  <c r="U4" i="55"/>
  <c r="V4" i="55"/>
  <c r="B4" i="55"/>
  <c r="B5" i="53"/>
  <c r="C5" i="53"/>
  <c r="D5" i="53"/>
  <c r="E5" i="53"/>
  <c r="F5" i="53"/>
  <c r="G5" i="53"/>
  <c r="H5" i="53"/>
  <c r="I5" i="53"/>
  <c r="J5" i="53"/>
  <c r="K5" i="53"/>
  <c r="L5" i="53"/>
  <c r="M5" i="53"/>
  <c r="N5" i="53"/>
  <c r="O5" i="53"/>
  <c r="P5" i="53"/>
  <c r="Q5" i="53"/>
  <c r="R5" i="53"/>
  <c r="S5" i="53"/>
  <c r="T5" i="53"/>
  <c r="U5" i="53"/>
  <c r="V5" i="53"/>
  <c r="B6" i="53"/>
  <c r="C6" i="53"/>
  <c r="D6" i="53"/>
  <c r="E6" i="53"/>
  <c r="F6" i="53"/>
  <c r="G6" i="53"/>
  <c r="H6" i="53"/>
  <c r="I6" i="53"/>
  <c r="J6" i="53"/>
  <c r="K6" i="53"/>
  <c r="L6" i="53"/>
  <c r="M6" i="53"/>
  <c r="N6" i="53"/>
  <c r="O6" i="53"/>
  <c r="P6" i="53"/>
  <c r="Q6" i="53"/>
  <c r="R6" i="53"/>
  <c r="S6" i="53"/>
  <c r="T6" i="53"/>
  <c r="U6" i="53"/>
  <c r="V6" i="53"/>
  <c r="B7" i="53"/>
  <c r="C7" i="53"/>
  <c r="D7" i="53"/>
  <c r="E7" i="53"/>
  <c r="F7" i="53"/>
  <c r="G7" i="53"/>
  <c r="H7" i="53"/>
  <c r="I7" i="53"/>
  <c r="J7" i="53"/>
  <c r="K7" i="53"/>
  <c r="L7" i="53"/>
  <c r="M7" i="53"/>
  <c r="N7" i="53"/>
  <c r="O7" i="53"/>
  <c r="P7" i="53"/>
  <c r="Q7" i="53"/>
  <c r="R7" i="53"/>
  <c r="S7" i="53"/>
  <c r="T7" i="53"/>
  <c r="U7" i="53"/>
  <c r="V7" i="53"/>
  <c r="B8" i="53"/>
  <c r="C8" i="53"/>
  <c r="D8" i="53"/>
  <c r="E8" i="53"/>
  <c r="F8" i="53"/>
  <c r="G8" i="53"/>
  <c r="H8" i="53"/>
  <c r="I8" i="53"/>
  <c r="J8" i="53"/>
  <c r="K8" i="53"/>
  <c r="L8" i="53"/>
  <c r="M8" i="53"/>
  <c r="N8" i="53"/>
  <c r="O8" i="53"/>
  <c r="P8" i="53"/>
  <c r="Q8" i="53"/>
  <c r="R8" i="53"/>
  <c r="S8" i="53"/>
  <c r="T8" i="53"/>
  <c r="U8" i="53"/>
  <c r="V8" i="53"/>
  <c r="B9" i="53"/>
  <c r="C9" i="53"/>
  <c r="D9" i="53"/>
  <c r="E9" i="53"/>
  <c r="F9" i="53"/>
  <c r="G9" i="53"/>
  <c r="H9" i="53"/>
  <c r="I9" i="53"/>
  <c r="J9" i="53"/>
  <c r="K9" i="53"/>
  <c r="L9" i="53"/>
  <c r="M9" i="53"/>
  <c r="N9" i="53"/>
  <c r="O9" i="53"/>
  <c r="P9" i="53"/>
  <c r="Q9" i="53"/>
  <c r="R9" i="53"/>
  <c r="S9" i="53"/>
  <c r="T9" i="53"/>
  <c r="U9" i="53"/>
  <c r="V9" i="53"/>
  <c r="B10" i="53"/>
  <c r="C10" i="53"/>
  <c r="D10" i="53"/>
  <c r="E10" i="53"/>
  <c r="F10" i="53"/>
  <c r="G10" i="53"/>
  <c r="H10" i="53"/>
  <c r="I10" i="53"/>
  <c r="J10" i="53"/>
  <c r="K10" i="53"/>
  <c r="L10" i="53"/>
  <c r="M10" i="53"/>
  <c r="N10" i="53"/>
  <c r="O10" i="53"/>
  <c r="P10" i="53"/>
  <c r="Q10" i="53"/>
  <c r="R10" i="53"/>
  <c r="S10" i="53"/>
  <c r="T10" i="53"/>
  <c r="U10" i="53"/>
  <c r="V10" i="53"/>
  <c r="B11" i="53"/>
  <c r="C11" i="53"/>
  <c r="D11" i="53"/>
  <c r="E11" i="53"/>
  <c r="F11" i="53"/>
  <c r="G11" i="53"/>
  <c r="H11" i="53"/>
  <c r="I11" i="53"/>
  <c r="J11" i="53"/>
  <c r="K11" i="53"/>
  <c r="L11" i="53"/>
  <c r="M11" i="53"/>
  <c r="N11" i="53"/>
  <c r="O11" i="53"/>
  <c r="P11" i="53"/>
  <c r="Q11" i="53"/>
  <c r="R11" i="53"/>
  <c r="S11" i="53"/>
  <c r="T11" i="53"/>
  <c r="U11" i="53"/>
  <c r="V11" i="53"/>
  <c r="B12" i="53"/>
  <c r="C12" i="53"/>
  <c r="D12" i="53"/>
  <c r="E12" i="53"/>
  <c r="F12" i="53"/>
  <c r="G12" i="53"/>
  <c r="H12" i="53"/>
  <c r="I12" i="53"/>
  <c r="J12" i="53"/>
  <c r="K12" i="53"/>
  <c r="L12" i="53"/>
  <c r="M12" i="53"/>
  <c r="N12" i="53"/>
  <c r="O12" i="53"/>
  <c r="P12" i="53"/>
  <c r="Q12" i="53"/>
  <c r="R12" i="53"/>
  <c r="S12" i="53"/>
  <c r="T12" i="53"/>
  <c r="U12" i="53"/>
  <c r="V12" i="53"/>
  <c r="B13" i="53"/>
  <c r="C13" i="53"/>
  <c r="D13" i="53"/>
  <c r="E13" i="53"/>
  <c r="F13" i="53"/>
  <c r="G13" i="53"/>
  <c r="H13" i="53"/>
  <c r="I13" i="53"/>
  <c r="J13" i="53"/>
  <c r="K13" i="53"/>
  <c r="L13" i="53"/>
  <c r="M13" i="53"/>
  <c r="N13" i="53"/>
  <c r="O13" i="53"/>
  <c r="P13" i="53"/>
  <c r="Q13" i="53"/>
  <c r="R13" i="53"/>
  <c r="S13" i="53"/>
  <c r="T13" i="53"/>
  <c r="U13" i="53"/>
  <c r="V13" i="53"/>
  <c r="B14" i="53"/>
  <c r="C14" i="53"/>
  <c r="D14" i="53"/>
  <c r="E14" i="53"/>
  <c r="F14" i="53"/>
  <c r="G14" i="53"/>
  <c r="H14" i="53"/>
  <c r="I14" i="53"/>
  <c r="J14" i="53"/>
  <c r="K14" i="53"/>
  <c r="L14" i="53"/>
  <c r="M14" i="53"/>
  <c r="N14" i="53"/>
  <c r="O14" i="53"/>
  <c r="P14" i="53"/>
  <c r="Q14" i="53"/>
  <c r="R14" i="53"/>
  <c r="S14" i="53"/>
  <c r="T14" i="53"/>
  <c r="U14" i="53"/>
  <c r="V14" i="53"/>
  <c r="B15" i="53"/>
  <c r="C15" i="53"/>
  <c r="D15" i="53"/>
  <c r="E15" i="53"/>
  <c r="F15" i="53"/>
  <c r="G15" i="53"/>
  <c r="H15" i="53"/>
  <c r="I15" i="53"/>
  <c r="J15" i="53"/>
  <c r="K15" i="53"/>
  <c r="L15" i="53"/>
  <c r="M15" i="53"/>
  <c r="N15" i="53"/>
  <c r="O15" i="53"/>
  <c r="P15" i="53"/>
  <c r="Q15" i="53"/>
  <c r="R15" i="53"/>
  <c r="S15" i="53"/>
  <c r="T15" i="53"/>
  <c r="U15" i="53"/>
  <c r="V15" i="53"/>
  <c r="B16" i="53"/>
  <c r="C16" i="53"/>
  <c r="D16" i="53"/>
  <c r="E16" i="53"/>
  <c r="F16" i="53"/>
  <c r="G16" i="53"/>
  <c r="H16" i="53"/>
  <c r="I16" i="53"/>
  <c r="J16" i="53"/>
  <c r="K16" i="53"/>
  <c r="L16" i="53"/>
  <c r="M16" i="53"/>
  <c r="N16" i="53"/>
  <c r="O16" i="53"/>
  <c r="P16" i="53"/>
  <c r="Q16" i="53"/>
  <c r="R16" i="53"/>
  <c r="S16" i="53"/>
  <c r="T16" i="53"/>
  <c r="U16" i="53"/>
  <c r="V16" i="53"/>
  <c r="B17" i="53"/>
  <c r="C17" i="53"/>
  <c r="D17" i="53"/>
  <c r="E17" i="53"/>
  <c r="F17" i="53"/>
  <c r="G17" i="53"/>
  <c r="H17" i="53"/>
  <c r="I17" i="53"/>
  <c r="J17" i="53"/>
  <c r="K17" i="53"/>
  <c r="L17" i="53"/>
  <c r="M17" i="53"/>
  <c r="N17" i="53"/>
  <c r="O17" i="53"/>
  <c r="P17" i="53"/>
  <c r="Q17" i="53"/>
  <c r="R17" i="53"/>
  <c r="S17" i="53"/>
  <c r="T17" i="53"/>
  <c r="U17" i="53"/>
  <c r="V17" i="53"/>
  <c r="B18" i="53"/>
  <c r="C18" i="53"/>
  <c r="D18" i="53"/>
  <c r="E18" i="53"/>
  <c r="F18" i="53"/>
  <c r="G18" i="53"/>
  <c r="H18" i="53"/>
  <c r="I18" i="53"/>
  <c r="J18" i="53"/>
  <c r="K18" i="53"/>
  <c r="L18" i="53"/>
  <c r="M18" i="53"/>
  <c r="N18" i="53"/>
  <c r="O18" i="53"/>
  <c r="P18" i="53"/>
  <c r="Q18" i="53"/>
  <c r="R18" i="53"/>
  <c r="S18" i="53"/>
  <c r="T18" i="53"/>
  <c r="U18" i="53"/>
  <c r="V18" i="53"/>
  <c r="B19" i="53"/>
  <c r="C19" i="53"/>
  <c r="D19" i="53"/>
  <c r="E19" i="53"/>
  <c r="F19" i="53"/>
  <c r="G19" i="53"/>
  <c r="H19" i="53"/>
  <c r="I19" i="53"/>
  <c r="J19" i="53"/>
  <c r="K19" i="53"/>
  <c r="L19" i="53"/>
  <c r="M19" i="53"/>
  <c r="N19" i="53"/>
  <c r="O19" i="53"/>
  <c r="P19" i="53"/>
  <c r="Q19" i="53"/>
  <c r="R19" i="53"/>
  <c r="S19" i="53"/>
  <c r="T19" i="53"/>
  <c r="U19" i="53"/>
  <c r="V19" i="53"/>
  <c r="B20" i="53"/>
  <c r="C20" i="53"/>
  <c r="D20" i="53"/>
  <c r="E20" i="53"/>
  <c r="F20" i="53"/>
  <c r="G20" i="53"/>
  <c r="H20" i="53"/>
  <c r="I20" i="53"/>
  <c r="J20" i="53"/>
  <c r="K20" i="53"/>
  <c r="L20" i="53"/>
  <c r="M20" i="53"/>
  <c r="N20" i="53"/>
  <c r="O20" i="53"/>
  <c r="P20" i="53"/>
  <c r="Q20" i="53"/>
  <c r="R20" i="53"/>
  <c r="S20" i="53"/>
  <c r="T20" i="53"/>
  <c r="U20" i="53"/>
  <c r="V20" i="53"/>
  <c r="B21" i="53"/>
  <c r="C21" i="53"/>
  <c r="D21" i="53"/>
  <c r="E21" i="53"/>
  <c r="F21" i="53"/>
  <c r="G21" i="53"/>
  <c r="H21" i="53"/>
  <c r="I21" i="53"/>
  <c r="J21" i="53"/>
  <c r="K21" i="53"/>
  <c r="L21" i="53"/>
  <c r="M21" i="53"/>
  <c r="N21" i="53"/>
  <c r="O21" i="53"/>
  <c r="P21" i="53"/>
  <c r="Q21" i="53"/>
  <c r="R21" i="53"/>
  <c r="S21" i="53"/>
  <c r="T21" i="53"/>
  <c r="U21" i="53"/>
  <c r="V21" i="53"/>
  <c r="B22" i="53"/>
  <c r="C22" i="53"/>
  <c r="D22" i="53"/>
  <c r="E22" i="53"/>
  <c r="F22" i="53"/>
  <c r="G22" i="53"/>
  <c r="H22" i="53"/>
  <c r="I22" i="53"/>
  <c r="J22" i="53"/>
  <c r="K22" i="53"/>
  <c r="L22" i="53"/>
  <c r="M22" i="53"/>
  <c r="N22" i="53"/>
  <c r="O22" i="53"/>
  <c r="P22" i="53"/>
  <c r="Q22" i="53"/>
  <c r="R22" i="53"/>
  <c r="S22" i="53"/>
  <c r="T22" i="53"/>
  <c r="U22" i="53"/>
  <c r="V22" i="53"/>
  <c r="B23" i="53"/>
  <c r="C23" i="53"/>
  <c r="D23" i="53"/>
  <c r="E23" i="53"/>
  <c r="F23" i="53"/>
  <c r="G23" i="53"/>
  <c r="H23" i="53"/>
  <c r="I23" i="53"/>
  <c r="J23" i="53"/>
  <c r="K23" i="53"/>
  <c r="L23" i="53"/>
  <c r="M23" i="53"/>
  <c r="N23" i="53"/>
  <c r="O23" i="53"/>
  <c r="P23" i="53"/>
  <c r="Q23" i="53"/>
  <c r="R23" i="53"/>
  <c r="S23" i="53"/>
  <c r="T23" i="53"/>
  <c r="U23" i="53"/>
  <c r="V23" i="53"/>
  <c r="B24" i="53"/>
  <c r="C24" i="53"/>
  <c r="D24" i="53"/>
  <c r="E24" i="53"/>
  <c r="F24" i="53"/>
  <c r="G24" i="53"/>
  <c r="H24" i="53"/>
  <c r="I24" i="53"/>
  <c r="J24" i="53"/>
  <c r="K24" i="53"/>
  <c r="L24" i="53"/>
  <c r="M24" i="53"/>
  <c r="N24" i="53"/>
  <c r="O24" i="53"/>
  <c r="P24" i="53"/>
  <c r="Q24" i="53"/>
  <c r="R24" i="53"/>
  <c r="S24" i="53"/>
  <c r="T24" i="53"/>
  <c r="U24" i="53"/>
  <c r="V24" i="53"/>
  <c r="B25" i="53"/>
  <c r="C25" i="53"/>
  <c r="D25" i="53"/>
  <c r="E25" i="53"/>
  <c r="F25" i="53"/>
  <c r="G25" i="53"/>
  <c r="H25" i="53"/>
  <c r="I25" i="53"/>
  <c r="J25" i="53"/>
  <c r="K25" i="53"/>
  <c r="L25" i="53"/>
  <c r="M25" i="53"/>
  <c r="N25" i="53"/>
  <c r="O25" i="53"/>
  <c r="P25" i="53"/>
  <c r="Q25" i="53"/>
  <c r="R25" i="53"/>
  <c r="S25" i="53"/>
  <c r="T25" i="53"/>
  <c r="U25" i="53"/>
  <c r="V25" i="53"/>
  <c r="B26" i="53"/>
  <c r="C26" i="53"/>
  <c r="D26" i="53"/>
  <c r="E26" i="53"/>
  <c r="F26" i="53"/>
  <c r="G26" i="53"/>
  <c r="H26" i="53"/>
  <c r="I26" i="53"/>
  <c r="J26" i="53"/>
  <c r="K26" i="53"/>
  <c r="L26" i="53"/>
  <c r="M26" i="53"/>
  <c r="N26" i="53"/>
  <c r="O26" i="53"/>
  <c r="P26" i="53"/>
  <c r="Q26" i="53"/>
  <c r="R26" i="53"/>
  <c r="S26" i="53"/>
  <c r="T26" i="53"/>
  <c r="U26" i="53"/>
  <c r="V26" i="53"/>
  <c r="B27" i="53"/>
  <c r="C27" i="53"/>
  <c r="D27" i="53"/>
  <c r="E27" i="53"/>
  <c r="F27" i="53"/>
  <c r="G27" i="53"/>
  <c r="H27" i="53"/>
  <c r="I27" i="53"/>
  <c r="J27" i="53"/>
  <c r="K27" i="53"/>
  <c r="L27" i="53"/>
  <c r="M27" i="53"/>
  <c r="N27" i="53"/>
  <c r="O27" i="53"/>
  <c r="P27" i="53"/>
  <c r="Q27" i="53"/>
  <c r="R27" i="53"/>
  <c r="S27" i="53"/>
  <c r="T27" i="53"/>
  <c r="U27" i="53"/>
  <c r="V27" i="53"/>
  <c r="B28" i="53"/>
  <c r="C28" i="53"/>
  <c r="D28" i="53"/>
  <c r="E28" i="53"/>
  <c r="F28" i="53"/>
  <c r="G28" i="53"/>
  <c r="H28" i="53"/>
  <c r="I28" i="53"/>
  <c r="J28" i="53"/>
  <c r="K28" i="53"/>
  <c r="L28" i="53"/>
  <c r="M28" i="53"/>
  <c r="N28" i="53"/>
  <c r="O28" i="53"/>
  <c r="P28" i="53"/>
  <c r="Q28" i="53"/>
  <c r="R28" i="53"/>
  <c r="S28" i="53"/>
  <c r="T28" i="53"/>
  <c r="U28" i="53"/>
  <c r="V28" i="53"/>
  <c r="B29" i="53"/>
  <c r="C29" i="53"/>
  <c r="D29" i="53"/>
  <c r="E29" i="53"/>
  <c r="F29" i="53"/>
  <c r="G29" i="53"/>
  <c r="H29" i="53"/>
  <c r="I29" i="53"/>
  <c r="J29" i="53"/>
  <c r="K29" i="53"/>
  <c r="L29" i="53"/>
  <c r="M29" i="53"/>
  <c r="N29" i="53"/>
  <c r="O29" i="53"/>
  <c r="P29" i="53"/>
  <c r="Q29" i="53"/>
  <c r="R29" i="53"/>
  <c r="S29" i="53"/>
  <c r="T29" i="53"/>
  <c r="U29" i="53"/>
  <c r="V29" i="53"/>
  <c r="B30" i="53"/>
  <c r="C30" i="53"/>
  <c r="D30" i="53"/>
  <c r="E30" i="53"/>
  <c r="F30" i="53"/>
  <c r="G30" i="53"/>
  <c r="H30" i="53"/>
  <c r="I30" i="53"/>
  <c r="J30" i="53"/>
  <c r="K30" i="53"/>
  <c r="L30" i="53"/>
  <c r="M30" i="53"/>
  <c r="N30" i="53"/>
  <c r="O30" i="53"/>
  <c r="P30" i="53"/>
  <c r="Q30" i="53"/>
  <c r="R30" i="53"/>
  <c r="S30" i="53"/>
  <c r="T30" i="53"/>
  <c r="U30" i="53"/>
  <c r="V30" i="53"/>
  <c r="B31" i="53"/>
  <c r="C31" i="53"/>
  <c r="D31" i="53"/>
  <c r="E31" i="53"/>
  <c r="F31" i="53"/>
  <c r="G31" i="53"/>
  <c r="H31" i="53"/>
  <c r="I31" i="53"/>
  <c r="J31" i="53"/>
  <c r="K31" i="53"/>
  <c r="L31" i="53"/>
  <c r="M31" i="53"/>
  <c r="N31" i="53"/>
  <c r="O31" i="53"/>
  <c r="P31" i="53"/>
  <c r="Q31" i="53"/>
  <c r="R31" i="53"/>
  <c r="S31" i="53"/>
  <c r="T31" i="53"/>
  <c r="U31" i="53"/>
  <c r="V31" i="53"/>
  <c r="B32" i="53"/>
  <c r="C32" i="53"/>
  <c r="D32" i="53"/>
  <c r="E32" i="53"/>
  <c r="F32" i="53"/>
  <c r="G32" i="53"/>
  <c r="H32" i="53"/>
  <c r="I32" i="53"/>
  <c r="J32" i="53"/>
  <c r="K32" i="53"/>
  <c r="L32" i="53"/>
  <c r="M32" i="53"/>
  <c r="N32" i="53"/>
  <c r="O32" i="53"/>
  <c r="P32" i="53"/>
  <c r="Q32" i="53"/>
  <c r="R32" i="53"/>
  <c r="S32" i="53"/>
  <c r="T32" i="53"/>
  <c r="U32" i="53"/>
  <c r="V32" i="53"/>
  <c r="B33" i="53"/>
  <c r="C33" i="53"/>
  <c r="D33" i="53"/>
  <c r="E33" i="53"/>
  <c r="F33" i="53"/>
  <c r="G33" i="53"/>
  <c r="H33" i="53"/>
  <c r="I33" i="53"/>
  <c r="J33" i="53"/>
  <c r="K33" i="53"/>
  <c r="L33" i="53"/>
  <c r="M33" i="53"/>
  <c r="N33" i="53"/>
  <c r="O33" i="53"/>
  <c r="P33" i="53"/>
  <c r="Q33" i="53"/>
  <c r="R33" i="53"/>
  <c r="S33" i="53"/>
  <c r="T33" i="53"/>
  <c r="U33" i="53"/>
  <c r="V33" i="53"/>
  <c r="B34" i="53"/>
  <c r="C34" i="53"/>
  <c r="D34" i="53"/>
  <c r="E34" i="53"/>
  <c r="F34" i="53"/>
  <c r="G34" i="53"/>
  <c r="H34" i="53"/>
  <c r="I34" i="53"/>
  <c r="J34" i="53"/>
  <c r="K34" i="53"/>
  <c r="L34" i="53"/>
  <c r="M34" i="53"/>
  <c r="N34" i="53"/>
  <c r="O34" i="53"/>
  <c r="P34" i="53"/>
  <c r="Q34" i="53"/>
  <c r="R34" i="53"/>
  <c r="S34" i="53"/>
  <c r="T34" i="53"/>
  <c r="U34" i="53"/>
  <c r="V34" i="53"/>
  <c r="B35" i="53"/>
  <c r="C35" i="53"/>
  <c r="D35" i="53"/>
  <c r="E35" i="53"/>
  <c r="F35" i="53"/>
  <c r="G35" i="53"/>
  <c r="H35" i="53"/>
  <c r="I35" i="53"/>
  <c r="J35" i="53"/>
  <c r="K35" i="53"/>
  <c r="L35" i="53"/>
  <c r="M35" i="53"/>
  <c r="N35" i="53"/>
  <c r="O35" i="53"/>
  <c r="P35" i="53"/>
  <c r="Q35" i="53"/>
  <c r="R35" i="53"/>
  <c r="S35" i="53"/>
  <c r="T35" i="53"/>
  <c r="U35" i="53"/>
  <c r="V35" i="53"/>
  <c r="B36" i="53"/>
  <c r="C36" i="53"/>
  <c r="D36" i="53"/>
  <c r="E36" i="53"/>
  <c r="F36" i="53"/>
  <c r="G36" i="53"/>
  <c r="H36" i="53"/>
  <c r="I36" i="53"/>
  <c r="J36" i="53"/>
  <c r="K36" i="53"/>
  <c r="L36" i="53"/>
  <c r="M36" i="53"/>
  <c r="N36" i="53"/>
  <c r="O36" i="53"/>
  <c r="P36" i="53"/>
  <c r="Q36" i="53"/>
  <c r="R36" i="53"/>
  <c r="S36" i="53"/>
  <c r="T36" i="53"/>
  <c r="U36" i="53"/>
  <c r="V36" i="53"/>
  <c r="B37" i="53"/>
  <c r="C37" i="53"/>
  <c r="D37" i="53"/>
  <c r="E37" i="53"/>
  <c r="F37" i="53"/>
  <c r="G37" i="53"/>
  <c r="H37" i="53"/>
  <c r="I37" i="53"/>
  <c r="J37" i="53"/>
  <c r="K37" i="53"/>
  <c r="L37" i="53"/>
  <c r="M37" i="53"/>
  <c r="N37" i="53"/>
  <c r="O37" i="53"/>
  <c r="P37" i="53"/>
  <c r="Q37" i="53"/>
  <c r="R37" i="53"/>
  <c r="S37" i="53"/>
  <c r="T37" i="53"/>
  <c r="U37" i="53"/>
  <c r="V37" i="53"/>
  <c r="B38" i="53"/>
  <c r="C38" i="53"/>
  <c r="D38" i="53"/>
  <c r="E38" i="53"/>
  <c r="F38" i="53"/>
  <c r="G38" i="53"/>
  <c r="H38" i="53"/>
  <c r="I38" i="53"/>
  <c r="J38" i="53"/>
  <c r="K38" i="53"/>
  <c r="L38" i="53"/>
  <c r="M38" i="53"/>
  <c r="N38" i="53"/>
  <c r="O38" i="53"/>
  <c r="P38" i="53"/>
  <c r="Q38" i="53"/>
  <c r="R38" i="53"/>
  <c r="S38" i="53"/>
  <c r="T38" i="53"/>
  <c r="U38" i="53"/>
  <c r="V38" i="53"/>
  <c r="B39" i="53"/>
  <c r="C39" i="53"/>
  <c r="D39" i="53"/>
  <c r="E39" i="53"/>
  <c r="F39" i="53"/>
  <c r="G39" i="53"/>
  <c r="H39" i="53"/>
  <c r="I39" i="53"/>
  <c r="J39" i="53"/>
  <c r="K39" i="53"/>
  <c r="L39" i="53"/>
  <c r="M39" i="53"/>
  <c r="N39" i="53"/>
  <c r="O39" i="53"/>
  <c r="P39" i="53"/>
  <c r="Q39" i="53"/>
  <c r="R39" i="53"/>
  <c r="S39" i="53"/>
  <c r="T39" i="53"/>
  <c r="U39" i="53"/>
  <c r="V39" i="53"/>
  <c r="B40" i="53"/>
  <c r="C40" i="53"/>
  <c r="D40" i="53"/>
  <c r="E40" i="53"/>
  <c r="F40" i="53"/>
  <c r="G40" i="53"/>
  <c r="H40" i="53"/>
  <c r="I40" i="53"/>
  <c r="J40" i="53"/>
  <c r="K40" i="53"/>
  <c r="L40" i="53"/>
  <c r="M40" i="53"/>
  <c r="N40" i="53"/>
  <c r="O40" i="53"/>
  <c r="P40" i="53"/>
  <c r="Q40" i="53"/>
  <c r="R40" i="53"/>
  <c r="S40" i="53"/>
  <c r="T40" i="53"/>
  <c r="U40" i="53"/>
  <c r="V40" i="53"/>
  <c r="B41" i="53"/>
  <c r="C41" i="53"/>
  <c r="D41" i="53"/>
  <c r="E41" i="53"/>
  <c r="F41" i="53"/>
  <c r="G41" i="53"/>
  <c r="H41" i="53"/>
  <c r="I41" i="53"/>
  <c r="J41" i="53"/>
  <c r="K41" i="53"/>
  <c r="L41" i="53"/>
  <c r="M41" i="53"/>
  <c r="N41" i="53"/>
  <c r="O41" i="53"/>
  <c r="P41" i="53"/>
  <c r="Q41" i="53"/>
  <c r="R41" i="53"/>
  <c r="S41" i="53"/>
  <c r="T41" i="53"/>
  <c r="U41" i="53"/>
  <c r="V41" i="53"/>
  <c r="B42" i="53"/>
  <c r="C42" i="53"/>
  <c r="D42" i="53"/>
  <c r="E42" i="53"/>
  <c r="F42" i="53"/>
  <c r="G42" i="53"/>
  <c r="H42" i="53"/>
  <c r="I42" i="53"/>
  <c r="J42" i="53"/>
  <c r="K42" i="53"/>
  <c r="L42" i="53"/>
  <c r="M42" i="53"/>
  <c r="N42" i="53"/>
  <c r="O42" i="53"/>
  <c r="P42" i="53"/>
  <c r="Q42" i="53"/>
  <c r="R42" i="53"/>
  <c r="S42" i="53"/>
  <c r="T42" i="53"/>
  <c r="U42" i="53"/>
  <c r="V42" i="53"/>
  <c r="B43" i="53"/>
  <c r="C43" i="53"/>
  <c r="D43" i="53"/>
  <c r="E43" i="53"/>
  <c r="F43" i="53"/>
  <c r="G43" i="53"/>
  <c r="H43" i="53"/>
  <c r="I43" i="53"/>
  <c r="J43" i="53"/>
  <c r="K43" i="53"/>
  <c r="L43" i="53"/>
  <c r="M43" i="53"/>
  <c r="N43" i="53"/>
  <c r="O43" i="53"/>
  <c r="P43" i="53"/>
  <c r="Q43" i="53"/>
  <c r="R43" i="53"/>
  <c r="S43" i="53"/>
  <c r="T43" i="53"/>
  <c r="U43" i="53"/>
  <c r="V43" i="53"/>
  <c r="B44" i="53"/>
  <c r="C44" i="53"/>
  <c r="D44" i="53"/>
  <c r="E44" i="53"/>
  <c r="F44" i="53"/>
  <c r="G44" i="53"/>
  <c r="H44" i="53"/>
  <c r="I44" i="53"/>
  <c r="J44" i="53"/>
  <c r="K44" i="53"/>
  <c r="L44" i="53"/>
  <c r="M44" i="53"/>
  <c r="N44" i="53"/>
  <c r="O44" i="53"/>
  <c r="P44" i="53"/>
  <c r="Q44" i="53"/>
  <c r="R44" i="53"/>
  <c r="S44" i="53"/>
  <c r="T44" i="53"/>
  <c r="U44" i="53"/>
  <c r="V44" i="53"/>
  <c r="B45" i="53"/>
  <c r="C45" i="53"/>
  <c r="D45" i="53"/>
  <c r="E45" i="53"/>
  <c r="F45" i="53"/>
  <c r="G45" i="53"/>
  <c r="H45" i="53"/>
  <c r="I45" i="53"/>
  <c r="J45" i="53"/>
  <c r="K45" i="53"/>
  <c r="L45" i="53"/>
  <c r="M45" i="53"/>
  <c r="N45" i="53"/>
  <c r="O45" i="53"/>
  <c r="P45" i="53"/>
  <c r="Q45" i="53"/>
  <c r="R45" i="53"/>
  <c r="S45" i="53"/>
  <c r="T45" i="53"/>
  <c r="U45" i="53"/>
  <c r="V45" i="53"/>
  <c r="B46" i="53"/>
  <c r="C46" i="53"/>
  <c r="D46" i="53"/>
  <c r="E46" i="53"/>
  <c r="F46" i="53"/>
  <c r="G46" i="53"/>
  <c r="H46" i="53"/>
  <c r="I46" i="53"/>
  <c r="J46" i="53"/>
  <c r="K46" i="53"/>
  <c r="L46" i="53"/>
  <c r="M46" i="53"/>
  <c r="N46" i="53"/>
  <c r="O46" i="53"/>
  <c r="P46" i="53"/>
  <c r="Q46" i="53"/>
  <c r="R46" i="53"/>
  <c r="S46" i="53"/>
  <c r="T46" i="53"/>
  <c r="U46" i="53"/>
  <c r="V46" i="53"/>
  <c r="B47" i="53"/>
  <c r="C47" i="53"/>
  <c r="D47" i="53"/>
  <c r="E47" i="53"/>
  <c r="F47" i="53"/>
  <c r="G47" i="53"/>
  <c r="H47" i="53"/>
  <c r="I47" i="53"/>
  <c r="J47" i="53"/>
  <c r="K47" i="53"/>
  <c r="L47" i="53"/>
  <c r="M47" i="53"/>
  <c r="N47" i="53"/>
  <c r="O47" i="53"/>
  <c r="P47" i="53"/>
  <c r="Q47" i="53"/>
  <c r="R47" i="53"/>
  <c r="S47" i="53"/>
  <c r="T47" i="53"/>
  <c r="U47" i="53"/>
  <c r="V47" i="53"/>
  <c r="B48" i="53"/>
  <c r="C48" i="53"/>
  <c r="D48" i="53"/>
  <c r="E48" i="53"/>
  <c r="F48" i="53"/>
  <c r="G48" i="53"/>
  <c r="H48" i="53"/>
  <c r="I48" i="53"/>
  <c r="J48" i="53"/>
  <c r="K48" i="53"/>
  <c r="L48" i="53"/>
  <c r="M48" i="53"/>
  <c r="N48" i="53"/>
  <c r="O48" i="53"/>
  <c r="P48" i="53"/>
  <c r="Q48" i="53"/>
  <c r="R48" i="53"/>
  <c r="S48" i="53"/>
  <c r="T48" i="53"/>
  <c r="U48" i="53"/>
  <c r="V48" i="53"/>
  <c r="B49" i="53"/>
  <c r="C49" i="53"/>
  <c r="D49" i="53"/>
  <c r="E49" i="53"/>
  <c r="F49" i="53"/>
  <c r="G49" i="53"/>
  <c r="H49" i="53"/>
  <c r="I49" i="53"/>
  <c r="J49" i="53"/>
  <c r="K49" i="53"/>
  <c r="L49" i="53"/>
  <c r="M49" i="53"/>
  <c r="N49" i="53"/>
  <c r="O49" i="53"/>
  <c r="P49" i="53"/>
  <c r="Q49" i="53"/>
  <c r="R49" i="53"/>
  <c r="S49" i="53"/>
  <c r="T49" i="53"/>
  <c r="U49" i="53"/>
  <c r="V49" i="53"/>
  <c r="B50" i="53"/>
  <c r="C50" i="53"/>
  <c r="D50" i="53"/>
  <c r="E50" i="53"/>
  <c r="F50" i="53"/>
  <c r="G50" i="53"/>
  <c r="H50" i="53"/>
  <c r="I50" i="53"/>
  <c r="J50" i="53"/>
  <c r="K50" i="53"/>
  <c r="L50" i="53"/>
  <c r="M50" i="53"/>
  <c r="N50" i="53"/>
  <c r="O50" i="53"/>
  <c r="P50" i="53"/>
  <c r="Q50" i="53"/>
  <c r="R50" i="53"/>
  <c r="S50" i="53"/>
  <c r="T50" i="53"/>
  <c r="U50" i="53"/>
  <c r="V50" i="53"/>
  <c r="B51" i="53"/>
  <c r="C51" i="53"/>
  <c r="D51" i="53"/>
  <c r="E51" i="53"/>
  <c r="F51" i="53"/>
  <c r="G51" i="53"/>
  <c r="H51" i="53"/>
  <c r="I51" i="53"/>
  <c r="J51" i="53"/>
  <c r="K51" i="53"/>
  <c r="L51" i="53"/>
  <c r="M51" i="53"/>
  <c r="N51" i="53"/>
  <c r="O51" i="53"/>
  <c r="P51" i="53"/>
  <c r="Q51" i="53"/>
  <c r="R51" i="53"/>
  <c r="S51" i="53"/>
  <c r="T51" i="53"/>
  <c r="U51" i="53"/>
  <c r="V51" i="53"/>
  <c r="B52" i="53"/>
  <c r="C52" i="53"/>
  <c r="D52" i="53"/>
  <c r="E52" i="53"/>
  <c r="F52" i="53"/>
  <c r="G52" i="53"/>
  <c r="H52" i="53"/>
  <c r="I52" i="53"/>
  <c r="J52" i="53"/>
  <c r="K52" i="53"/>
  <c r="L52" i="53"/>
  <c r="M52" i="53"/>
  <c r="N52" i="53"/>
  <c r="O52" i="53"/>
  <c r="P52" i="53"/>
  <c r="Q52" i="53"/>
  <c r="R52" i="53"/>
  <c r="S52" i="53"/>
  <c r="T52" i="53"/>
  <c r="U52" i="53"/>
  <c r="V52" i="53"/>
  <c r="B53" i="53"/>
  <c r="C53" i="53"/>
  <c r="D53" i="53"/>
  <c r="E53" i="53"/>
  <c r="F53" i="53"/>
  <c r="G53" i="53"/>
  <c r="H53" i="53"/>
  <c r="I53" i="53"/>
  <c r="J53" i="53"/>
  <c r="K53" i="53"/>
  <c r="L53" i="53"/>
  <c r="M53" i="53"/>
  <c r="N53" i="53"/>
  <c r="O53" i="53"/>
  <c r="P53" i="53"/>
  <c r="Q53" i="53"/>
  <c r="R53" i="53"/>
  <c r="S53" i="53"/>
  <c r="T53" i="53"/>
  <c r="U53" i="53"/>
  <c r="V53" i="53"/>
  <c r="B54" i="53"/>
  <c r="C54" i="53"/>
  <c r="D54" i="53"/>
  <c r="E54" i="53"/>
  <c r="F54" i="53"/>
  <c r="G54" i="53"/>
  <c r="H54" i="53"/>
  <c r="I54" i="53"/>
  <c r="J54" i="53"/>
  <c r="K54" i="53"/>
  <c r="L54" i="53"/>
  <c r="M54" i="53"/>
  <c r="N54" i="53"/>
  <c r="O54" i="53"/>
  <c r="P54" i="53"/>
  <c r="Q54" i="53"/>
  <c r="R54" i="53"/>
  <c r="S54" i="53"/>
  <c r="T54" i="53"/>
  <c r="U54" i="53"/>
  <c r="V54" i="53"/>
  <c r="B55" i="53"/>
  <c r="C55" i="53"/>
  <c r="D55" i="53"/>
  <c r="E55" i="53"/>
  <c r="F55" i="53"/>
  <c r="G55" i="53"/>
  <c r="H55" i="53"/>
  <c r="I55" i="53"/>
  <c r="J55" i="53"/>
  <c r="K55" i="53"/>
  <c r="L55" i="53"/>
  <c r="M55" i="53"/>
  <c r="N55" i="53"/>
  <c r="O55" i="53"/>
  <c r="P55" i="53"/>
  <c r="Q55" i="53"/>
  <c r="R55" i="53"/>
  <c r="S55" i="53"/>
  <c r="T55" i="53"/>
  <c r="U55" i="53"/>
  <c r="V55" i="53"/>
  <c r="B56" i="53"/>
  <c r="C56" i="53"/>
  <c r="D56" i="53"/>
  <c r="E56" i="53"/>
  <c r="F56" i="53"/>
  <c r="G56" i="53"/>
  <c r="H56" i="53"/>
  <c r="I56" i="53"/>
  <c r="J56" i="53"/>
  <c r="K56" i="53"/>
  <c r="L56" i="53"/>
  <c r="M56" i="53"/>
  <c r="N56" i="53"/>
  <c r="O56" i="53"/>
  <c r="P56" i="53"/>
  <c r="Q56" i="53"/>
  <c r="R56" i="53"/>
  <c r="S56" i="53"/>
  <c r="T56" i="53"/>
  <c r="U56" i="53"/>
  <c r="V56" i="53"/>
  <c r="B57" i="53"/>
  <c r="C57" i="53"/>
  <c r="D57" i="53"/>
  <c r="E57" i="53"/>
  <c r="F57" i="53"/>
  <c r="G57" i="53"/>
  <c r="H57" i="53"/>
  <c r="I57" i="53"/>
  <c r="J57" i="53"/>
  <c r="K57" i="53"/>
  <c r="L57" i="53"/>
  <c r="M57" i="53"/>
  <c r="N57" i="53"/>
  <c r="O57" i="53"/>
  <c r="P57" i="53"/>
  <c r="Q57" i="53"/>
  <c r="R57" i="53"/>
  <c r="S57" i="53"/>
  <c r="T57" i="53"/>
  <c r="U57" i="53"/>
  <c r="V57" i="53"/>
  <c r="B58" i="53"/>
  <c r="C58" i="53"/>
  <c r="D58" i="53"/>
  <c r="E58" i="53"/>
  <c r="F58" i="53"/>
  <c r="G58" i="53"/>
  <c r="H58" i="53"/>
  <c r="I58" i="53"/>
  <c r="J58" i="53"/>
  <c r="K58" i="53"/>
  <c r="L58" i="53"/>
  <c r="M58" i="53"/>
  <c r="N58" i="53"/>
  <c r="O58" i="53"/>
  <c r="P58" i="53"/>
  <c r="Q58" i="53"/>
  <c r="R58" i="53"/>
  <c r="S58" i="53"/>
  <c r="T58" i="53"/>
  <c r="U58" i="53"/>
  <c r="V58" i="53"/>
  <c r="B59" i="53"/>
  <c r="C59" i="53"/>
  <c r="D59" i="53"/>
  <c r="E59" i="53"/>
  <c r="F59" i="53"/>
  <c r="G59" i="53"/>
  <c r="H59" i="53"/>
  <c r="I59" i="53"/>
  <c r="J59" i="53"/>
  <c r="K59" i="53"/>
  <c r="L59" i="53"/>
  <c r="M59" i="53"/>
  <c r="N59" i="53"/>
  <c r="O59" i="53"/>
  <c r="P59" i="53"/>
  <c r="Q59" i="53"/>
  <c r="R59" i="53"/>
  <c r="S59" i="53"/>
  <c r="T59" i="53"/>
  <c r="U59" i="53"/>
  <c r="V59" i="53"/>
  <c r="B60" i="53"/>
  <c r="C60" i="53"/>
  <c r="D60" i="53"/>
  <c r="E60" i="53"/>
  <c r="F60" i="53"/>
  <c r="G60" i="53"/>
  <c r="H60" i="53"/>
  <c r="I60" i="53"/>
  <c r="J60" i="53"/>
  <c r="K60" i="53"/>
  <c r="L60" i="53"/>
  <c r="M60" i="53"/>
  <c r="N60" i="53"/>
  <c r="O60" i="53"/>
  <c r="P60" i="53"/>
  <c r="Q60" i="53"/>
  <c r="R60" i="53"/>
  <c r="S60" i="53"/>
  <c r="T60" i="53"/>
  <c r="U60" i="53"/>
  <c r="V60" i="53"/>
  <c r="B61" i="53"/>
  <c r="C61" i="53"/>
  <c r="D61" i="53"/>
  <c r="E61" i="53"/>
  <c r="F61" i="53"/>
  <c r="G61" i="53"/>
  <c r="H61" i="53"/>
  <c r="I61" i="53"/>
  <c r="J61" i="53"/>
  <c r="K61" i="53"/>
  <c r="L61" i="53"/>
  <c r="M61" i="53"/>
  <c r="N61" i="53"/>
  <c r="O61" i="53"/>
  <c r="P61" i="53"/>
  <c r="Q61" i="53"/>
  <c r="R61" i="53"/>
  <c r="S61" i="53"/>
  <c r="T61" i="53"/>
  <c r="U61" i="53"/>
  <c r="V61" i="53"/>
  <c r="B62" i="53"/>
  <c r="C62" i="53"/>
  <c r="D62" i="53"/>
  <c r="E62" i="53"/>
  <c r="F62" i="53"/>
  <c r="G62" i="53"/>
  <c r="H62" i="53"/>
  <c r="I62" i="53"/>
  <c r="J62" i="53"/>
  <c r="K62" i="53"/>
  <c r="L62" i="53"/>
  <c r="M62" i="53"/>
  <c r="N62" i="53"/>
  <c r="O62" i="53"/>
  <c r="P62" i="53"/>
  <c r="Q62" i="53"/>
  <c r="R62" i="53"/>
  <c r="S62" i="53"/>
  <c r="T62" i="53"/>
  <c r="U62" i="53"/>
  <c r="V62" i="53"/>
  <c r="B63" i="53"/>
  <c r="C63" i="53"/>
  <c r="D63" i="53"/>
  <c r="E63" i="53"/>
  <c r="F63" i="53"/>
  <c r="G63" i="53"/>
  <c r="H63" i="53"/>
  <c r="I63" i="53"/>
  <c r="J63" i="53"/>
  <c r="K63" i="53"/>
  <c r="L63" i="53"/>
  <c r="M63" i="53"/>
  <c r="N63" i="53"/>
  <c r="O63" i="53"/>
  <c r="P63" i="53"/>
  <c r="Q63" i="53"/>
  <c r="R63" i="53"/>
  <c r="S63" i="53"/>
  <c r="T63" i="53"/>
  <c r="U63" i="53"/>
  <c r="V63" i="53"/>
  <c r="B64" i="53"/>
  <c r="C64" i="53"/>
  <c r="D64" i="53"/>
  <c r="E64" i="53"/>
  <c r="F64" i="53"/>
  <c r="G64" i="53"/>
  <c r="H64" i="53"/>
  <c r="I64" i="53"/>
  <c r="J64" i="53"/>
  <c r="K64" i="53"/>
  <c r="L64" i="53"/>
  <c r="M64" i="53"/>
  <c r="N64" i="53"/>
  <c r="O64" i="53"/>
  <c r="P64" i="53"/>
  <c r="Q64" i="53"/>
  <c r="R64" i="53"/>
  <c r="S64" i="53"/>
  <c r="T64" i="53"/>
  <c r="U64" i="53"/>
  <c r="V64" i="53"/>
  <c r="B65" i="53"/>
  <c r="C65" i="53"/>
  <c r="D65" i="53"/>
  <c r="E65" i="53"/>
  <c r="F65" i="53"/>
  <c r="G65" i="53"/>
  <c r="H65" i="53"/>
  <c r="I65" i="53"/>
  <c r="J65" i="53"/>
  <c r="K65" i="53"/>
  <c r="L65" i="53"/>
  <c r="M65" i="53"/>
  <c r="N65" i="53"/>
  <c r="O65" i="53"/>
  <c r="P65" i="53"/>
  <c r="Q65" i="53"/>
  <c r="R65" i="53"/>
  <c r="S65" i="53"/>
  <c r="T65" i="53"/>
  <c r="U65" i="53"/>
  <c r="V65" i="53"/>
  <c r="R4" i="53"/>
  <c r="S4" i="53"/>
  <c r="T4" i="53"/>
  <c r="U4" i="53"/>
  <c r="V4" i="53"/>
  <c r="C4" i="53"/>
  <c r="D4" i="53"/>
  <c r="E4" i="53"/>
  <c r="F4" i="53"/>
  <c r="G4" i="53"/>
  <c r="H4" i="53"/>
  <c r="I4" i="53"/>
  <c r="J4" i="53"/>
  <c r="K4" i="53"/>
  <c r="L4" i="53"/>
  <c r="M4" i="53"/>
  <c r="N4" i="53"/>
  <c r="O4" i="53"/>
  <c r="P4" i="53"/>
  <c r="Q4" i="53"/>
  <c r="B4" i="53"/>
  <c r="B5" i="51"/>
  <c r="C5" i="51"/>
  <c r="D5" i="51"/>
  <c r="E5" i="51"/>
  <c r="F5" i="51"/>
  <c r="G5" i="51"/>
  <c r="H5" i="51"/>
  <c r="I5" i="51"/>
  <c r="J5" i="51"/>
  <c r="K5" i="51"/>
  <c r="L5" i="51"/>
  <c r="M5" i="51"/>
  <c r="N5" i="51"/>
  <c r="O5" i="51"/>
  <c r="P5" i="51"/>
  <c r="Q5" i="51"/>
  <c r="R5" i="51"/>
  <c r="S5" i="51"/>
  <c r="T5" i="51"/>
  <c r="U5" i="51"/>
  <c r="V5" i="51"/>
  <c r="B6" i="51"/>
  <c r="C6" i="51"/>
  <c r="D6" i="51"/>
  <c r="E6" i="51"/>
  <c r="F6" i="51"/>
  <c r="G6" i="51"/>
  <c r="H6" i="51"/>
  <c r="I6" i="51"/>
  <c r="J6" i="51"/>
  <c r="K6" i="51"/>
  <c r="L6" i="51"/>
  <c r="M6" i="51"/>
  <c r="N6" i="51"/>
  <c r="O6" i="51"/>
  <c r="P6" i="51"/>
  <c r="Q6" i="51"/>
  <c r="R6" i="51"/>
  <c r="S6" i="51"/>
  <c r="T6" i="51"/>
  <c r="U6" i="51"/>
  <c r="V6" i="51"/>
  <c r="B7" i="51"/>
  <c r="C7" i="51"/>
  <c r="D7" i="51"/>
  <c r="E7" i="51"/>
  <c r="F7" i="51"/>
  <c r="G7" i="51"/>
  <c r="H7" i="51"/>
  <c r="I7" i="51"/>
  <c r="J7" i="51"/>
  <c r="K7" i="51"/>
  <c r="L7" i="51"/>
  <c r="M7" i="51"/>
  <c r="N7" i="51"/>
  <c r="O7" i="51"/>
  <c r="P7" i="51"/>
  <c r="Q7" i="51"/>
  <c r="R7" i="51"/>
  <c r="S7" i="51"/>
  <c r="T7" i="51"/>
  <c r="U7" i="51"/>
  <c r="V7" i="51"/>
  <c r="B8" i="51"/>
  <c r="C8" i="51"/>
  <c r="D8" i="51"/>
  <c r="E8" i="51"/>
  <c r="F8" i="51"/>
  <c r="G8" i="51"/>
  <c r="H8" i="51"/>
  <c r="I8" i="51"/>
  <c r="J8" i="51"/>
  <c r="K8" i="51"/>
  <c r="L8" i="51"/>
  <c r="M8" i="51"/>
  <c r="N8" i="51"/>
  <c r="O8" i="51"/>
  <c r="P8" i="51"/>
  <c r="Q8" i="51"/>
  <c r="R8" i="51"/>
  <c r="S8" i="51"/>
  <c r="T8" i="51"/>
  <c r="U8" i="51"/>
  <c r="V8" i="51"/>
  <c r="B9" i="51"/>
  <c r="C9" i="51"/>
  <c r="D9" i="51"/>
  <c r="E9" i="51"/>
  <c r="F9" i="51"/>
  <c r="G9" i="51"/>
  <c r="H9" i="51"/>
  <c r="I9" i="51"/>
  <c r="J9" i="51"/>
  <c r="K9" i="51"/>
  <c r="L9" i="51"/>
  <c r="M9" i="51"/>
  <c r="N9" i="51"/>
  <c r="O9" i="51"/>
  <c r="P9" i="51"/>
  <c r="Q9" i="51"/>
  <c r="R9" i="51"/>
  <c r="S9" i="51"/>
  <c r="T9" i="51"/>
  <c r="U9" i="51"/>
  <c r="V9" i="51"/>
  <c r="B10" i="51"/>
  <c r="C10" i="51"/>
  <c r="D10" i="51"/>
  <c r="E10" i="51"/>
  <c r="F10" i="51"/>
  <c r="G10" i="51"/>
  <c r="H10" i="51"/>
  <c r="I10" i="51"/>
  <c r="J10" i="51"/>
  <c r="K10" i="51"/>
  <c r="L10" i="51"/>
  <c r="M10" i="51"/>
  <c r="N10" i="51"/>
  <c r="O10" i="51"/>
  <c r="P10" i="51"/>
  <c r="Q10" i="51"/>
  <c r="R10" i="51"/>
  <c r="S10" i="51"/>
  <c r="T10" i="51"/>
  <c r="U10" i="51"/>
  <c r="V10" i="51"/>
  <c r="B11" i="51"/>
  <c r="C11" i="51"/>
  <c r="D11" i="51"/>
  <c r="E11" i="51"/>
  <c r="F11" i="51"/>
  <c r="G11" i="51"/>
  <c r="H11" i="51"/>
  <c r="I11" i="51"/>
  <c r="J11" i="51"/>
  <c r="K11" i="51"/>
  <c r="L11" i="51"/>
  <c r="M11" i="51"/>
  <c r="N11" i="51"/>
  <c r="O11" i="51"/>
  <c r="P11" i="51"/>
  <c r="Q11" i="51"/>
  <c r="R11" i="51"/>
  <c r="S11" i="51"/>
  <c r="T11" i="51"/>
  <c r="U11" i="51"/>
  <c r="V11" i="51"/>
  <c r="B12" i="51"/>
  <c r="C12" i="51"/>
  <c r="D12" i="51"/>
  <c r="E12" i="51"/>
  <c r="F12" i="51"/>
  <c r="G12" i="51"/>
  <c r="H12" i="51"/>
  <c r="I12" i="51"/>
  <c r="J12" i="51"/>
  <c r="K12" i="51"/>
  <c r="L12" i="51"/>
  <c r="M12" i="51"/>
  <c r="N12" i="51"/>
  <c r="O12" i="51"/>
  <c r="P12" i="51"/>
  <c r="Q12" i="51"/>
  <c r="R12" i="51"/>
  <c r="S12" i="51"/>
  <c r="T12" i="51"/>
  <c r="U12" i="51"/>
  <c r="V12" i="51"/>
  <c r="B13" i="51"/>
  <c r="C13" i="51"/>
  <c r="D13" i="51"/>
  <c r="E13" i="51"/>
  <c r="F13" i="51"/>
  <c r="G13" i="51"/>
  <c r="H13" i="51"/>
  <c r="I13" i="51"/>
  <c r="J13" i="51"/>
  <c r="K13" i="51"/>
  <c r="L13" i="51"/>
  <c r="M13" i="51"/>
  <c r="N13" i="51"/>
  <c r="O13" i="51"/>
  <c r="P13" i="51"/>
  <c r="Q13" i="51"/>
  <c r="R13" i="51"/>
  <c r="S13" i="51"/>
  <c r="T13" i="51"/>
  <c r="U13" i="51"/>
  <c r="V13" i="51"/>
  <c r="B14" i="51"/>
  <c r="C14" i="51"/>
  <c r="D14" i="51"/>
  <c r="E14" i="51"/>
  <c r="F14" i="51"/>
  <c r="G14" i="51"/>
  <c r="H14" i="51"/>
  <c r="I14" i="51"/>
  <c r="J14" i="51"/>
  <c r="K14" i="51"/>
  <c r="L14" i="51"/>
  <c r="M14" i="51"/>
  <c r="N14" i="51"/>
  <c r="O14" i="51"/>
  <c r="P14" i="51"/>
  <c r="Q14" i="51"/>
  <c r="R14" i="51"/>
  <c r="S14" i="51"/>
  <c r="T14" i="51"/>
  <c r="U14" i="51"/>
  <c r="V14" i="51"/>
  <c r="B15" i="51"/>
  <c r="C15" i="51"/>
  <c r="D15" i="51"/>
  <c r="E15" i="51"/>
  <c r="F15" i="51"/>
  <c r="G15" i="51"/>
  <c r="H15" i="51"/>
  <c r="I15" i="51"/>
  <c r="J15" i="51"/>
  <c r="K15" i="51"/>
  <c r="L15" i="51"/>
  <c r="M15" i="51"/>
  <c r="N15" i="51"/>
  <c r="O15" i="51"/>
  <c r="P15" i="51"/>
  <c r="Q15" i="51"/>
  <c r="R15" i="51"/>
  <c r="S15" i="51"/>
  <c r="T15" i="51"/>
  <c r="U15" i="51"/>
  <c r="V15" i="51"/>
  <c r="B16" i="51"/>
  <c r="C16" i="51"/>
  <c r="D16" i="51"/>
  <c r="E16" i="51"/>
  <c r="F16" i="51"/>
  <c r="G16" i="51"/>
  <c r="H16" i="51"/>
  <c r="I16" i="51"/>
  <c r="J16" i="51"/>
  <c r="K16" i="51"/>
  <c r="L16" i="51"/>
  <c r="M16" i="51"/>
  <c r="N16" i="51"/>
  <c r="O16" i="51"/>
  <c r="P16" i="51"/>
  <c r="Q16" i="51"/>
  <c r="R16" i="51"/>
  <c r="S16" i="51"/>
  <c r="T16" i="51"/>
  <c r="U16" i="51"/>
  <c r="V16" i="51"/>
  <c r="B17" i="51"/>
  <c r="C17" i="51"/>
  <c r="D17" i="51"/>
  <c r="E17" i="51"/>
  <c r="F17" i="51"/>
  <c r="G17" i="51"/>
  <c r="H17" i="51"/>
  <c r="I17" i="51"/>
  <c r="J17" i="51"/>
  <c r="K17" i="51"/>
  <c r="L17" i="51"/>
  <c r="M17" i="51"/>
  <c r="N17" i="51"/>
  <c r="O17" i="51"/>
  <c r="P17" i="51"/>
  <c r="Q17" i="51"/>
  <c r="R17" i="51"/>
  <c r="S17" i="51"/>
  <c r="T17" i="51"/>
  <c r="U17" i="51"/>
  <c r="V17" i="51"/>
  <c r="B18" i="51"/>
  <c r="C18" i="51"/>
  <c r="D18" i="51"/>
  <c r="E18" i="51"/>
  <c r="F18" i="51"/>
  <c r="G18" i="51"/>
  <c r="H18" i="51"/>
  <c r="I18" i="51"/>
  <c r="J18" i="51"/>
  <c r="K18" i="51"/>
  <c r="L18" i="51"/>
  <c r="M18" i="51"/>
  <c r="N18" i="51"/>
  <c r="O18" i="51"/>
  <c r="P18" i="51"/>
  <c r="Q18" i="51"/>
  <c r="R18" i="51"/>
  <c r="S18" i="51"/>
  <c r="T18" i="51"/>
  <c r="U18" i="51"/>
  <c r="V18" i="51"/>
  <c r="B19" i="51"/>
  <c r="C19" i="51"/>
  <c r="D19" i="51"/>
  <c r="E19" i="51"/>
  <c r="F19" i="51"/>
  <c r="G19" i="51"/>
  <c r="H19" i="51"/>
  <c r="I19" i="51"/>
  <c r="J19" i="51"/>
  <c r="K19" i="51"/>
  <c r="L19" i="51"/>
  <c r="M19" i="51"/>
  <c r="N19" i="51"/>
  <c r="O19" i="51"/>
  <c r="P19" i="51"/>
  <c r="Q19" i="51"/>
  <c r="R19" i="51"/>
  <c r="S19" i="51"/>
  <c r="T19" i="51"/>
  <c r="U19" i="51"/>
  <c r="V19" i="51"/>
  <c r="B20" i="51"/>
  <c r="C20" i="51"/>
  <c r="D20" i="51"/>
  <c r="E20" i="51"/>
  <c r="F20" i="51"/>
  <c r="G20" i="51"/>
  <c r="H20" i="51"/>
  <c r="I20" i="51"/>
  <c r="J20" i="51"/>
  <c r="K20" i="51"/>
  <c r="L20" i="51"/>
  <c r="M20" i="51"/>
  <c r="N20" i="51"/>
  <c r="O20" i="51"/>
  <c r="P20" i="51"/>
  <c r="Q20" i="51"/>
  <c r="R20" i="51"/>
  <c r="S20" i="51"/>
  <c r="T20" i="51"/>
  <c r="U20" i="51"/>
  <c r="V20" i="51"/>
  <c r="B21" i="51"/>
  <c r="C21" i="51"/>
  <c r="D21" i="51"/>
  <c r="E21" i="51"/>
  <c r="F21" i="51"/>
  <c r="G21" i="51"/>
  <c r="H21" i="51"/>
  <c r="I21" i="51"/>
  <c r="J21" i="51"/>
  <c r="K21" i="51"/>
  <c r="L21" i="51"/>
  <c r="M21" i="51"/>
  <c r="N21" i="51"/>
  <c r="O21" i="51"/>
  <c r="P21" i="51"/>
  <c r="Q21" i="51"/>
  <c r="R21" i="51"/>
  <c r="S21" i="51"/>
  <c r="T21" i="51"/>
  <c r="U21" i="51"/>
  <c r="V21" i="51"/>
  <c r="B22" i="51"/>
  <c r="C22" i="51"/>
  <c r="D22" i="51"/>
  <c r="E22" i="51"/>
  <c r="F22" i="51"/>
  <c r="G22" i="51"/>
  <c r="H22" i="51"/>
  <c r="I22" i="51"/>
  <c r="J22" i="51"/>
  <c r="K22" i="51"/>
  <c r="L22" i="51"/>
  <c r="M22" i="51"/>
  <c r="N22" i="51"/>
  <c r="O22" i="51"/>
  <c r="P22" i="51"/>
  <c r="Q22" i="51"/>
  <c r="R22" i="51"/>
  <c r="S22" i="51"/>
  <c r="T22" i="51"/>
  <c r="U22" i="51"/>
  <c r="V22" i="51"/>
  <c r="B23" i="51"/>
  <c r="C23" i="51"/>
  <c r="D23" i="51"/>
  <c r="E23" i="51"/>
  <c r="F23" i="51"/>
  <c r="G23" i="51"/>
  <c r="H23" i="51"/>
  <c r="I23" i="51"/>
  <c r="J23" i="51"/>
  <c r="K23" i="51"/>
  <c r="L23" i="51"/>
  <c r="M23" i="51"/>
  <c r="N23" i="51"/>
  <c r="O23" i="51"/>
  <c r="P23" i="51"/>
  <c r="Q23" i="51"/>
  <c r="R23" i="51"/>
  <c r="S23" i="51"/>
  <c r="T23" i="51"/>
  <c r="U23" i="51"/>
  <c r="V23" i="51"/>
  <c r="B24" i="51"/>
  <c r="C24" i="51"/>
  <c r="D24" i="51"/>
  <c r="E24" i="51"/>
  <c r="F24" i="51"/>
  <c r="G24" i="51"/>
  <c r="H24" i="51"/>
  <c r="I24" i="51"/>
  <c r="J24" i="51"/>
  <c r="K24" i="51"/>
  <c r="L24" i="51"/>
  <c r="M24" i="51"/>
  <c r="N24" i="51"/>
  <c r="O24" i="51"/>
  <c r="P24" i="51"/>
  <c r="Q24" i="51"/>
  <c r="R24" i="51"/>
  <c r="S24" i="51"/>
  <c r="T24" i="51"/>
  <c r="U24" i="51"/>
  <c r="V24" i="51"/>
  <c r="B25" i="51"/>
  <c r="C25" i="51"/>
  <c r="D25" i="51"/>
  <c r="E25" i="51"/>
  <c r="F25" i="51"/>
  <c r="G25" i="51"/>
  <c r="H25" i="51"/>
  <c r="I25" i="51"/>
  <c r="J25" i="51"/>
  <c r="K25" i="51"/>
  <c r="L25" i="51"/>
  <c r="M25" i="51"/>
  <c r="N25" i="51"/>
  <c r="O25" i="51"/>
  <c r="P25" i="51"/>
  <c r="Q25" i="51"/>
  <c r="R25" i="51"/>
  <c r="S25" i="51"/>
  <c r="T25" i="51"/>
  <c r="U25" i="51"/>
  <c r="V25" i="51"/>
  <c r="B26" i="51"/>
  <c r="C26" i="51"/>
  <c r="D26" i="51"/>
  <c r="E26" i="51"/>
  <c r="F26" i="51"/>
  <c r="G26" i="51"/>
  <c r="H26" i="51"/>
  <c r="I26" i="51"/>
  <c r="J26" i="51"/>
  <c r="K26" i="51"/>
  <c r="L26" i="51"/>
  <c r="M26" i="51"/>
  <c r="N26" i="51"/>
  <c r="O26" i="51"/>
  <c r="P26" i="51"/>
  <c r="Q26" i="51"/>
  <c r="R26" i="51"/>
  <c r="S26" i="51"/>
  <c r="T26" i="51"/>
  <c r="U26" i="51"/>
  <c r="V26" i="51"/>
  <c r="B27" i="51"/>
  <c r="C27" i="51"/>
  <c r="D27" i="51"/>
  <c r="E27" i="51"/>
  <c r="F27" i="51"/>
  <c r="G27" i="51"/>
  <c r="H27" i="51"/>
  <c r="I27" i="51"/>
  <c r="J27" i="51"/>
  <c r="K27" i="51"/>
  <c r="L27" i="51"/>
  <c r="M27" i="51"/>
  <c r="N27" i="51"/>
  <c r="O27" i="51"/>
  <c r="P27" i="51"/>
  <c r="Q27" i="51"/>
  <c r="R27" i="51"/>
  <c r="S27" i="51"/>
  <c r="T27" i="51"/>
  <c r="U27" i="51"/>
  <c r="V27" i="51"/>
  <c r="B28" i="51"/>
  <c r="C28" i="51"/>
  <c r="D28" i="51"/>
  <c r="E28" i="51"/>
  <c r="F28" i="51"/>
  <c r="G28" i="51"/>
  <c r="H28" i="51"/>
  <c r="I28" i="51"/>
  <c r="J28" i="51"/>
  <c r="K28" i="51"/>
  <c r="L28" i="51"/>
  <c r="M28" i="51"/>
  <c r="N28" i="51"/>
  <c r="O28" i="51"/>
  <c r="P28" i="51"/>
  <c r="Q28" i="51"/>
  <c r="R28" i="51"/>
  <c r="S28" i="51"/>
  <c r="T28" i="51"/>
  <c r="U28" i="51"/>
  <c r="V28" i="51"/>
  <c r="B29" i="51"/>
  <c r="C29" i="51"/>
  <c r="D29" i="51"/>
  <c r="E29" i="51"/>
  <c r="F29" i="51"/>
  <c r="G29" i="51"/>
  <c r="H29" i="51"/>
  <c r="I29" i="51"/>
  <c r="J29" i="51"/>
  <c r="K29" i="51"/>
  <c r="L29" i="51"/>
  <c r="M29" i="51"/>
  <c r="N29" i="51"/>
  <c r="O29" i="51"/>
  <c r="P29" i="51"/>
  <c r="Q29" i="51"/>
  <c r="R29" i="51"/>
  <c r="S29" i="51"/>
  <c r="T29" i="51"/>
  <c r="U29" i="51"/>
  <c r="V29" i="51"/>
  <c r="B30" i="51"/>
  <c r="C30" i="51"/>
  <c r="D30" i="51"/>
  <c r="E30" i="51"/>
  <c r="F30" i="51"/>
  <c r="G30" i="51"/>
  <c r="H30" i="51"/>
  <c r="I30" i="51"/>
  <c r="J30" i="51"/>
  <c r="K30" i="51"/>
  <c r="L30" i="51"/>
  <c r="M30" i="51"/>
  <c r="N30" i="51"/>
  <c r="O30" i="51"/>
  <c r="P30" i="51"/>
  <c r="Q30" i="51"/>
  <c r="R30" i="51"/>
  <c r="S30" i="51"/>
  <c r="T30" i="51"/>
  <c r="U30" i="51"/>
  <c r="V30" i="51"/>
  <c r="B31" i="51"/>
  <c r="C31" i="51"/>
  <c r="D31" i="51"/>
  <c r="E31" i="51"/>
  <c r="F31" i="51"/>
  <c r="G31" i="51"/>
  <c r="H31" i="51"/>
  <c r="I31" i="51"/>
  <c r="J31" i="51"/>
  <c r="K31" i="51"/>
  <c r="L31" i="51"/>
  <c r="M31" i="51"/>
  <c r="N31" i="51"/>
  <c r="O31" i="51"/>
  <c r="P31" i="51"/>
  <c r="Q31" i="51"/>
  <c r="R31" i="51"/>
  <c r="S31" i="51"/>
  <c r="T31" i="51"/>
  <c r="U31" i="51"/>
  <c r="V31" i="51"/>
  <c r="B32" i="51"/>
  <c r="C32" i="51"/>
  <c r="D32" i="51"/>
  <c r="E32" i="51"/>
  <c r="F32" i="51"/>
  <c r="G32" i="51"/>
  <c r="H32" i="51"/>
  <c r="I32" i="51"/>
  <c r="J32" i="51"/>
  <c r="K32" i="51"/>
  <c r="L32" i="51"/>
  <c r="M32" i="51"/>
  <c r="N32" i="51"/>
  <c r="O32" i="51"/>
  <c r="P32" i="51"/>
  <c r="Q32" i="51"/>
  <c r="R32" i="51"/>
  <c r="S32" i="51"/>
  <c r="T32" i="51"/>
  <c r="U32" i="51"/>
  <c r="V32" i="51"/>
  <c r="B33" i="51"/>
  <c r="C33" i="51"/>
  <c r="D33" i="51"/>
  <c r="E33" i="51"/>
  <c r="F33" i="51"/>
  <c r="G33" i="51"/>
  <c r="H33" i="51"/>
  <c r="I33" i="51"/>
  <c r="J33" i="51"/>
  <c r="K33" i="51"/>
  <c r="L33" i="51"/>
  <c r="M33" i="51"/>
  <c r="N33" i="51"/>
  <c r="O33" i="51"/>
  <c r="P33" i="51"/>
  <c r="Q33" i="51"/>
  <c r="R33" i="51"/>
  <c r="S33" i="51"/>
  <c r="T33" i="51"/>
  <c r="U33" i="51"/>
  <c r="V33" i="51"/>
  <c r="B34" i="51"/>
  <c r="C34" i="51"/>
  <c r="D34" i="51"/>
  <c r="E34" i="51"/>
  <c r="F34" i="51"/>
  <c r="G34" i="51"/>
  <c r="H34" i="51"/>
  <c r="I34" i="51"/>
  <c r="J34" i="51"/>
  <c r="K34" i="51"/>
  <c r="L34" i="51"/>
  <c r="M34" i="51"/>
  <c r="N34" i="51"/>
  <c r="O34" i="51"/>
  <c r="P34" i="51"/>
  <c r="Q34" i="51"/>
  <c r="R34" i="51"/>
  <c r="S34" i="51"/>
  <c r="T34" i="51"/>
  <c r="U34" i="51"/>
  <c r="V34" i="51"/>
  <c r="B35" i="51"/>
  <c r="C35" i="51"/>
  <c r="D35" i="51"/>
  <c r="E35" i="51"/>
  <c r="F35" i="51"/>
  <c r="G35" i="51"/>
  <c r="H35" i="51"/>
  <c r="I35" i="51"/>
  <c r="J35" i="51"/>
  <c r="K35" i="51"/>
  <c r="L35" i="51"/>
  <c r="M35" i="51"/>
  <c r="N35" i="51"/>
  <c r="O35" i="51"/>
  <c r="P35" i="51"/>
  <c r="Q35" i="51"/>
  <c r="R35" i="51"/>
  <c r="S35" i="51"/>
  <c r="T35" i="51"/>
  <c r="U35" i="51"/>
  <c r="V35" i="51"/>
  <c r="B36" i="51"/>
  <c r="C36" i="51"/>
  <c r="D36" i="51"/>
  <c r="E36" i="51"/>
  <c r="F36" i="51"/>
  <c r="G36" i="51"/>
  <c r="H36" i="51"/>
  <c r="I36" i="51"/>
  <c r="J36" i="51"/>
  <c r="K36" i="51"/>
  <c r="L36" i="51"/>
  <c r="M36" i="51"/>
  <c r="N36" i="51"/>
  <c r="O36" i="51"/>
  <c r="P36" i="51"/>
  <c r="Q36" i="51"/>
  <c r="R36" i="51"/>
  <c r="S36" i="51"/>
  <c r="T36" i="51"/>
  <c r="U36" i="51"/>
  <c r="V36" i="51"/>
  <c r="B37" i="51"/>
  <c r="C37" i="51"/>
  <c r="D37" i="51"/>
  <c r="E37" i="51"/>
  <c r="F37" i="51"/>
  <c r="G37" i="51"/>
  <c r="H37" i="51"/>
  <c r="I37" i="51"/>
  <c r="J37" i="51"/>
  <c r="K37" i="51"/>
  <c r="L37" i="51"/>
  <c r="M37" i="51"/>
  <c r="N37" i="51"/>
  <c r="O37" i="51"/>
  <c r="P37" i="51"/>
  <c r="Q37" i="51"/>
  <c r="R37" i="51"/>
  <c r="S37" i="51"/>
  <c r="T37" i="51"/>
  <c r="U37" i="51"/>
  <c r="V37" i="51"/>
  <c r="B38" i="51"/>
  <c r="C38" i="51"/>
  <c r="D38" i="51"/>
  <c r="E38" i="51"/>
  <c r="F38" i="51"/>
  <c r="G38" i="51"/>
  <c r="H38" i="51"/>
  <c r="I38" i="51"/>
  <c r="J38" i="51"/>
  <c r="K38" i="51"/>
  <c r="L38" i="51"/>
  <c r="M38" i="51"/>
  <c r="N38" i="51"/>
  <c r="O38" i="51"/>
  <c r="P38" i="51"/>
  <c r="Q38" i="51"/>
  <c r="R38" i="51"/>
  <c r="S38" i="51"/>
  <c r="T38" i="51"/>
  <c r="U38" i="51"/>
  <c r="V38" i="51"/>
  <c r="B39" i="51"/>
  <c r="C39" i="51"/>
  <c r="D39" i="51"/>
  <c r="E39" i="51"/>
  <c r="F39" i="51"/>
  <c r="G39" i="51"/>
  <c r="H39" i="51"/>
  <c r="I39" i="51"/>
  <c r="J39" i="51"/>
  <c r="K39" i="51"/>
  <c r="L39" i="51"/>
  <c r="M39" i="51"/>
  <c r="N39" i="51"/>
  <c r="O39" i="51"/>
  <c r="P39" i="51"/>
  <c r="Q39" i="51"/>
  <c r="R39" i="51"/>
  <c r="S39" i="51"/>
  <c r="T39" i="51"/>
  <c r="U39" i="51"/>
  <c r="V39" i="51"/>
  <c r="B40" i="51"/>
  <c r="C40" i="51"/>
  <c r="D40" i="51"/>
  <c r="E40" i="51"/>
  <c r="F40" i="51"/>
  <c r="G40" i="51"/>
  <c r="H40" i="51"/>
  <c r="I40" i="51"/>
  <c r="J40" i="51"/>
  <c r="K40" i="51"/>
  <c r="L40" i="51"/>
  <c r="M40" i="51"/>
  <c r="N40" i="51"/>
  <c r="O40" i="51"/>
  <c r="P40" i="51"/>
  <c r="Q40" i="51"/>
  <c r="R40" i="51"/>
  <c r="S40" i="51"/>
  <c r="T40" i="51"/>
  <c r="U40" i="51"/>
  <c r="V40" i="51"/>
  <c r="B41" i="51"/>
  <c r="C41" i="51"/>
  <c r="D41" i="51"/>
  <c r="E41" i="51"/>
  <c r="F41" i="51"/>
  <c r="G41" i="51"/>
  <c r="H41" i="51"/>
  <c r="I41" i="51"/>
  <c r="J41" i="51"/>
  <c r="K41" i="51"/>
  <c r="L41" i="51"/>
  <c r="M41" i="51"/>
  <c r="N41" i="51"/>
  <c r="O41" i="51"/>
  <c r="P41" i="51"/>
  <c r="Q41" i="51"/>
  <c r="R41" i="51"/>
  <c r="S41" i="51"/>
  <c r="T41" i="51"/>
  <c r="U41" i="51"/>
  <c r="V41" i="51"/>
  <c r="B42" i="51"/>
  <c r="C42" i="51"/>
  <c r="D42" i="51"/>
  <c r="E42" i="51"/>
  <c r="F42" i="51"/>
  <c r="G42" i="51"/>
  <c r="H42" i="51"/>
  <c r="I42" i="51"/>
  <c r="J42" i="51"/>
  <c r="K42" i="51"/>
  <c r="L42" i="51"/>
  <c r="M42" i="51"/>
  <c r="N42" i="51"/>
  <c r="O42" i="51"/>
  <c r="P42" i="51"/>
  <c r="Q42" i="51"/>
  <c r="R42" i="51"/>
  <c r="S42" i="51"/>
  <c r="T42" i="51"/>
  <c r="U42" i="51"/>
  <c r="V42" i="51"/>
  <c r="B43" i="51"/>
  <c r="C43" i="51"/>
  <c r="D43" i="51"/>
  <c r="E43" i="51"/>
  <c r="F43" i="51"/>
  <c r="G43" i="51"/>
  <c r="H43" i="51"/>
  <c r="I43" i="51"/>
  <c r="J43" i="51"/>
  <c r="K43" i="51"/>
  <c r="L43" i="51"/>
  <c r="M43" i="51"/>
  <c r="N43" i="51"/>
  <c r="O43" i="51"/>
  <c r="P43" i="51"/>
  <c r="Q43" i="51"/>
  <c r="R43" i="51"/>
  <c r="S43" i="51"/>
  <c r="T43" i="51"/>
  <c r="U43" i="51"/>
  <c r="V43" i="51"/>
  <c r="B44" i="51"/>
  <c r="C44" i="51"/>
  <c r="D44" i="51"/>
  <c r="E44" i="51"/>
  <c r="F44" i="51"/>
  <c r="G44" i="51"/>
  <c r="H44" i="51"/>
  <c r="I44" i="51"/>
  <c r="J44" i="51"/>
  <c r="K44" i="51"/>
  <c r="L44" i="51"/>
  <c r="M44" i="51"/>
  <c r="N44" i="51"/>
  <c r="O44" i="51"/>
  <c r="P44" i="51"/>
  <c r="Q44" i="51"/>
  <c r="R44" i="51"/>
  <c r="S44" i="51"/>
  <c r="T44" i="51"/>
  <c r="U44" i="51"/>
  <c r="V44" i="51"/>
  <c r="B45" i="51"/>
  <c r="C45" i="51"/>
  <c r="D45" i="51"/>
  <c r="E45" i="51"/>
  <c r="F45" i="51"/>
  <c r="G45" i="51"/>
  <c r="H45" i="51"/>
  <c r="I45" i="51"/>
  <c r="J45" i="51"/>
  <c r="K45" i="51"/>
  <c r="L45" i="51"/>
  <c r="M45" i="51"/>
  <c r="N45" i="51"/>
  <c r="O45" i="51"/>
  <c r="P45" i="51"/>
  <c r="Q45" i="51"/>
  <c r="R45" i="51"/>
  <c r="S45" i="51"/>
  <c r="T45" i="51"/>
  <c r="U45" i="51"/>
  <c r="V45" i="51"/>
  <c r="B46" i="51"/>
  <c r="C46" i="51"/>
  <c r="D46" i="51"/>
  <c r="E46" i="51"/>
  <c r="F46" i="51"/>
  <c r="G46" i="51"/>
  <c r="H46" i="51"/>
  <c r="I46" i="51"/>
  <c r="J46" i="51"/>
  <c r="K46" i="51"/>
  <c r="L46" i="51"/>
  <c r="M46" i="51"/>
  <c r="N46" i="51"/>
  <c r="O46" i="51"/>
  <c r="P46" i="51"/>
  <c r="Q46" i="51"/>
  <c r="R46" i="51"/>
  <c r="S46" i="51"/>
  <c r="T46" i="51"/>
  <c r="U46" i="51"/>
  <c r="V46" i="51"/>
  <c r="B47" i="51"/>
  <c r="C47" i="51"/>
  <c r="D47" i="51"/>
  <c r="E47" i="51"/>
  <c r="F47" i="51"/>
  <c r="G47" i="51"/>
  <c r="H47" i="51"/>
  <c r="I47" i="51"/>
  <c r="J47" i="51"/>
  <c r="K47" i="51"/>
  <c r="L47" i="51"/>
  <c r="M47" i="51"/>
  <c r="N47" i="51"/>
  <c r="O47" i="51"/>
  <c r="P47" i="51"/>
  <c r="Q47" i="51"/>
  <c r="R47" i="51"/>
  <c r="S47" i="51"/>
  <c r="T47" i="51"/>
  <c r="U47" i="51"/>
  <c r="V47" i="51"/>
  <c r="B48" i="51"/>
  <c r="C48" i="51"/>
  <c r="D48" i="51"/>
  <c r="E48" i="51"/>
  <c r="F48" i="51"/>
  <c r="G48" i="51"/>
  <c r="H48" i="51"/>
  <c r="I48" i="51"/>
  <c r="J48" i="51"/>
  <c r="K48" i="51"/>
  <c r="L48" i="51"/>
  <c r="M48" i="51"/>
  <c r="N48" i="51"/>
  <c r="O48" i="51"/>
  <c r="P48" i="51"/>
  <c r="Q48" i="51"/>
  <c r="R48" i="51"/>
  <c r="S48" i="51"/>
  <c r="T48" i="51"/>
  <c r="U48" i="51"/>
  <c r="V48" i="51"/>
  <c r="B49" i="51"/>
  <c r="C49" i="51"/>
  <c r="D49" i="51"/>
  <c r="E49" i="51"/>
  <c r="F49" i="51"/>
  <c r="G49" i="51"/>
  <c r="H49" i="51"/>
  <c r="I49" i="51"/>
  <c r="J49" i="51"/>
  <c r="K49" i="51"/>
  <c r="L49" i="51"/>
  <c r="M49" i="51"/>
  <c r="N49" i="51"/>
  <c r="O49" i="51"/>
  <c r="P49" i="51"/>
  <c r="Q49" i="51"/>
  <c r="R49" i="51"/>
  <c r="S49" i="51"/>
  <c r="T49" i="51"/>
  <c r="U49" i="51"/>
  <c r="V49" i="51"/>
  <c r="B50" i="51"/>
  <c r="C50" i="51"/>
  <c r="D50" i="51"/>
  <c r="E50" i="51"/>
  <c r="F50" i="51"/>
  <c r="G50" i="51"/>
  <c r="H50" i="51"/>
  <c r="I50" i="51"/>
  <c r="J50" i="51"/>
  <c r="K50" i="51"/>
  <c r="L50" i="51"/>
  <c r="M50" i="51"/>
  <c r="N50" i="51"/>
  <c r="O50" i="51"/>
  <c r="P50" i="51"/>
  <c r="Q50" i="51"/>
  <c r="R50" i="51"/>
  <c r="S50" i="51"/>
  <c r="T50" i="51"/>
  <c r="U50" i="51"/>
  <c r="V50" i="51"/>
  <c r="B51" i="51"/>
  <c r="C51" i="51"/>
  <c r="D51" i="51"/>
  <c r="E51" i="51"/>
  <c r="F51" i="51"/>
  <c r="G51" i="51"/>
  <c r="H51" i="51"/>
  <c r="I51" i="51"/>
  <c r="J51" i="51"/>
  <c r="K51" i="51"/>
  <c r="L51" i="51"/>
  <c r="M51" i="51"/>
  <c r="N51" i="51"/>
  <c r="O51" i="51"/>
  <c r="P51" i="51"/>
  <c r="Q51" i="51"/>
  <c r="R51" i="51"/>
  <c r="S51" i="51"/>
  <c r="T51" i="51"/>
  <c r="U51" i="51"/>
  <c r="V51" i="51"/>
  <c r="B52" i="51"/>
  <c r="C52" i="51"/>
  <c r="D52" i="51"/>
  <c r="E52" i="51"/>
  <c r="F52" i="51"/>
  <c r="G52" i="51"/>
  <c r="H52" i="51"/>
  <c r="I52" i="51"/>
  <c r="J52" i="51"/>
  <c r="K52" i="51"/>
  <c r="L52" i="51"/>
  <c r="M52" i="51"/>
  <c r="N52" i="51"/>
  <c r="O52" i="51"/>
  <c r="P52" i="51"/>
  <c r="Q52" i="51"/>
  <c r="R52" i="51"/>
  <c r="S52" i="51"/>
  <c r="T52" i="51"/>
  <c r="U52" i="51"/>
  <c r="V52" i="51"/>
  <c r="B53" i="51"/>
  <c r="C53" i="51"/>
  <c r="D53" i="51"/>
  <c r="E53" i="51"/>
  <c r="F53" i="51"/>
  <c r="G53" i="51"/>
  <c r="H53" i="51"/>
  <c r="I53" i="51"/>
  <c r="J53" i="51"/>
  <c r="K53" i="51"/>
  <c r="L53" i="51"/>
  <c r="M53" i="51"/>
  <c r="N53" i="51"/>
  <c r="O53" i="51"/>
  <c r="P53" i="51"/>
  <c r="Q53" i="51"/>
  <c r="R53" i="51"/>
  <c r="S53" i="51"/>
  <c r="T53" i="51"/>
  <c r="U53" i="51"/>
  <c r="V53" i="51"/>
  <c r="B54" i="51"/>
  <c r="C54" i="51"/>
  <c r="D54" i="51"/>
  <c r="E54" i="51"/>
  <c r="F54" i="51"/>
  <c r="G54" i="51"/>
  <c r="H54" i="51"/>
  <c r="I54" i="51"/>
  <c r="J54" i="51"/>
  <c r="K54" i="51"/>
  <c r="L54" i="51"/>
  <c r="M54" i="51"/>
  <c r="N54" i="51"/>
  <c r="O54" i="51"/>
  <c r="P54" i="51"/>
  <c r="Q54" i="51"/>
  <c r="R54" i="51"/>
  <c r="S54" i="51"/>
  <c r="T54" i="51"/>
  <c r="U54" i="51"/>
  <c r="V54" i="51"/>
  <c r="B55" i="51"/>
  <c r="C55" i="51"/>
  <c r="D55" i="51"/>
  <c r="E55" i="51"/>
  <c r="F55" i="51"/>
  <c r="G55" i="51"/>
  <c r="H55" i="51"/>
  <c r="I55" i="51"/>
  <c r="J55" i="51"/>
  <c r="K55" i="51"/>
  <c r="L55" i="51"/>
  <c r="M55" i="51"/>
  <c r="N55" i="51"/>
  <c r="O55" i="51"/>
  <c r="P55" i="51"/>
  <c r="Q55" i="51"/>
  <c r="R55" i="51"/>
  <c r="S55" i="51"/>
  <c r="T55" i="51"/>
  <c r="U55" i="51"/>
  <c r="V55" i="51"/>
  <c r="B56" i="51"/>
  <c r="C56" i="51"/>
  <c r="D56" i="51"/>
  <c r="E56" i="51"/>
  <c r="F56" i="51"/>
  <c r="G56" i="51"/>
  <c r="H56" i="51"/>
  <c r="I56" i="51"/>
  <c r="J56" i="51"/>
  <c r="K56" i="51"/>
  <c r="L56" i="51"/>
  <c r="M56" i="51"/>
  <c r="N56" i="51"/>
  <c r="O56" i="51"/>
  <c r="P56" i="51"/>
  <c r="Q56" i="51"/>
  <c r="R56" i="51"/>
  <c r="S56" i="51"/>
  <c r="T56" i="51"/>
  <c r="U56" i="51"/>
  <c r="V56" i="51"/>
  <c r="B57" i="51"/>
  <c r="C57" i="51"/>
  <c r="D57" i="51"/>
  <c r="E57" i="51"/>
  <c r="F57" i="51"/>
  <c r="G57" i="51"/>
  <c r="H57" i="51"/>
  <c r="I57" i="51"/>
  <c r="J57" i="51"/>
  <c r="K57" i="51"/>
  <c r="L57" i="51"/>
  <c r="M57" i="51"/>
  <c r="N57" i="51"/>
  <c r="O57" i="51"/>
  <c r="P57" i="51"/>
  <c r="Q57" i="51"/>
  <c r="R57" i="51"/>
  <c r="S57" i="51"/>
  <c r="T57" i="51"/>
  <c r="U57" i="51"/>
  <c r="V57" i="51"/>
  <c r="B58" i="51"/>
  <c r="C58" i="51"/>
  <c r="D58" i="51"/>
  <c r="E58" i="51"/>
  <c r="F58" i="51"/>
  <c r="G58" i="51"/>
  <c r="H58" i="51"/>
  <c r="I58" i="51"/>
  <c r="J58" i="51"/>
  <c r="K58" i="51"/>
  <c r="L58" i="51"/>
  <c r="M58" i="51"/>
  <c r="N58" i="51"/>
  <c r="O58" i="51"/>
  <c r="P58" i="51"/>
  <c r="Q58" i="51"/>
  <c r="R58" i="51"/>
  <c r="S58" i="51"/>
  <c r="T58" i="51"/>
  <c r="U58" i="51"/>
  <c r="V58" i="51"/>
  <c r="B59" i="51"/>
  <c r="C59" i="51"/>
  <c r="D59" i="51"/>
  <c r="E59" i="51"/>
  <c r="F59" i="51"/>
  <c r="G59" i="51"/>
  <c r="H59" i="51"/>
  <c r="I59" i="51"/>
  <c r="J59" i="51"/>
  <c r="K59" i="51"/>
  <c r="L59" i="51"/>
  <c r="M59" i="51"/>
  <c r="N59" i="51"/>
  <c r="O59" i="51"/>
  <c r="P59" i="51"/>
  <c r="Q59" i="51"/>
  <c r="R59" i="51"/>
  <c r="S59" i="51"/>
  <c r="T59" i="51"/>
  <c r="U59" i="51"/>
  <c r="V59" i="51"/>
  <c r="B60" i="51"/>
  <c r="C60" i="51"/>
  <c r="D60" i="51"/>
  <c r="E60" i="51"/>
  <c r="F60" i="51"/>
  <c r="G60" i="51"/>
  <c r="H60" i="51"/>
  <c r="I60" i="51"/>
  <c r="J60" i="51"/>
  <c r="K60" i="51"/>
  <c r="L60" i="51"/>
  <c r="M60" i="51"/>
  <c r="N60" i="51"/>
  <c r="O60" i="51"/>
  <c r="P60" i="51"/>
  <c r="Q60" i="51"/>
  <c r="R60" i="51"/>
  <c r="S60" i="51"/>
  <c r="T60" i="51"/>
  <c r="U60" i="51"/>
  <c r="V60" i="51"/>
  <c r="B61" i="51"/>
  <c r="C61" i="51"/>
  <c r="D61" i="51"/>
  <c r="E61" i="51"/>
  <c r="F61" i="51"/>
  <c r="G61" i="51"/>
  <c r="H61" i="51"/>
  <c r="I61" i="51"/>
  <c r="J61" i="51"/>
  <c r="K61" i="51"/>
  <c r="L61" i="51"/>
  <c r="M61" i="51"/>
  <c r="N61" i="51"/>
  <c r="O61" i="51"/>
  <c r="P61" i="51"/>
  <c r="Q61" i="51"/>
  <c r="R61" i="51"/>
  <c r="S61" i="51"/>
  <c r="T61" i="51"/>
  <c r="U61" i="51"/>
  <c r="V61" i="51"/>
  <c r="B62" i="51"/>
  <c r="C62" i="51"/>
  <c r="D62" i="51"/>
  <c r="E62" i="51"/>
  <c r="F62" i="51"/>
  <c r="G62" i="51"/>
  <c r="H62" i="51"/>
  <c r="I62" i="51"/>
  <c r="J62" i="51"/>
  <c r="K62" i="51"/>
  <c r="L62" i="51"/>
  <c r="M62" i="51"/>
  <c r="N62" i="51"/>
  <c r="O62" i="51"/>
  <c r="P62" i="51"/>
  <c r="Q62" i="51"/>
  <c r="R62" i="51"/>
  <c r="S62" i="51"/>
  <c r="T62" i="51"/>
  <c r="U62" i="51"/>
  <c r="V62" i="51"/>
  <c r="B63" i="51"/>
  <c r="C63" i="51"/>
  <c r="D63" i="51"/>
  <c r="E63" i="51"/>
  <c r="F63" i="51"/>
  <c r="G63" i="51"/>
  <c r="H63" i="51"/>
  <c r="I63" i="51"/>
  <c r="J63" i="51"/>
  <c r="K63" i="51"/>
  <c r="L63" i="51"/>
  <c r="M63" i="51"/>
  <c r="N63" i="51"/>
  <c r="O63" i="51"/>
  <c r="P63" i="51"/>
  <c r="Q63" i="51"/>
  <c r="R63" i="51"/>
  <c r="S63" i="51"/>
  <c r="T63" i="51"/>
  <c r="U63" i="51"/>
  <c r="V63" i="51"/>
  <c r="B64" i="51"/>
  <c r="C64" i="51"/>
  <c r="D64" i="51"/>
  <c r="E64" i="51"/>
  <c r="F64" i="51"/>
  <c r="G64" i="51"/>
  <c r="H64" i="51"/>
  <c r="I64" i="51"/>
  <c r="J64" i="51"/>
  <c r="K64" i="51"/>
  <c r="L64" i="51"/>
  <c r="M64" i="51"/>
  <c r="N64" i="51"/>
  <c r="O64" i="51"/>
  <c r="P64" i="51"/>
  <c r="Q64" i="51"/>
  <c r="R64" i="51"/>
  <c r="S64" i="51"/>
  <c r="T64" i="51"/>
  <c r="U64" i="51"/>
  <c r="V64" i="51"/>
  <c r="B65" i="51"/>
  <c r="C65" i="51"/>
  <c r="D65" i="51"/>
  <c r="E65" i="51"/>
  <c r="F65" i="51"/>
  <c r="G65" i="51"/>
  <c r="H65" i="51"/>
  <c r="I65" i="51"/>
  <c r="J65" i="51"/>
  <c r="K65" i="51"/>
  <c r="L65" i="51"/>
  <c r="M65" i="51"/>
  <c r="N65" i="51"/>
  <c r="O65" i="51"/>
  <c r="P65" i="51"/>
  <c r="Q65" i="51"/>
  <c r="R65" i="51"/>
  <c r="S65" i="51"/>
  <c r="T65" i="51"/>
  <c r="U65" i="51"/>
  <c r="V65" i="51"/>
  <c r="F4" i="51"/>
  <c r="G4" i="51"/>
  <c r="H4" i="51"/>
  <c r="I4" i="51"/>
  <c r="J4" i="51"/>
  <c r="K4" i="51"/>
  <c r="L4" i="51"/>
  <c r="M4" i="51"/>
  <c r="N4" i="51"/>
  <c r="O4" i="51"/>
  <c r="P4" i="51"/>
  <c r="Q4" i="51"/>
  <c r="R4" i="51"/>
  <c r="S4" i="51"/>
  <c r="T4" i="51"/>
  <c r="U4" i="51"/>
  <c r="V4" i="51"/>
  <c r="C4" i="51"/>
  <c r="D4" i="51"/>
  <c r="E4" i="51"/>
  <c r="B4" i="51"/>
  <c r="B5" i="49"/>
  <c r="C5" i="49"/>
  <c r="D5" i="49"/>
  <c r="E5" i="49"/>
  <c r="F5" i="49"/>
  <c r="G5" i="49"/>
  <c r="H5" i="49"/>
  <c r="I5" i="49"/>
  <c r="J5" i="49"/>
  <c r="K5" i="49"/>
  <c r="L5" i="49"/>
  <c r="M5" i="49"/>
  <c r="N5" i="49"/>
  <c r="O5" i="49"/>
  <c r="P5" i="49"/>
  <c r="Q5" i="49"/>
  <c r="R5" i="49"/>
  <c r="S5" i="49"/>
  <c r="T5" i="49"/>
  <c r="U5" i="49"/>
  <c r="V5" i="49"/>
  <c r="B6" i="49"/>
  <c r="C6" i="49"/>
  <c r="D6" i="49"/>
  <c r="E6" i="49"/>
  <c r="F6" i="49"/>
  <c r="G6" i="49"/>
  <c r="H6" i="49"/>
  <c r="I6" i="49"/>
  <c r="J6" i="49"/>
  <c r="K6" i="49"/>
  <c r="L6" i="49"/>
  <c r="M6" i="49"/>
  <c r="N6" i="49"/>
  <c r="O6" i="49"/>
  <c r="P6" i="49"/>
  <c r="Q6" i="49"/>
  <c r="R6" i="49"/>
  <c r="S6" i="49"/>
  <c r="T6" i="49"/>
  <c r="U6" i="49"/>
  <c r="V6" i="49"/>
  <c r="B7" i="49"/>
  <c r="C7" i="49"/>
  <c r="D7" i="49"/>
  <c r="E7" i="49"/>
  <c r="F7" i="49"/>
  <c r="G7" i="49"/>
  <c r="H7" i="49"/>
  <c r="I7" i="49"/>
  <c r="J7" i="49"/>
  <c r="K7" i="49"/>
  <c r="L7" i="49"/>
  <c r="M7" i="49"/>
  <c r="N7" i="49"/>
  <c r="O7" i="49"/>
  <c r="P7" i="49"/>
  <c r="Q7" i="49"/>
  <c r="R7" i="49"/>
  <c r="S7" i="49"/>
  <c r="T7" i="49"/>
  <c r="U7" i="49"/>
  <c r="V7" i="49"/>
  <c r="B8" i="49"/>
  <c r="C8" i="49"/>
  <c r="D8" i="49"/>
  <c r="E8" i="49"/>
  <c r="F8" i="49"/>
  <c r="G8" i="49"/>
  <c r="H8" i="49"/>
  <c r="I8" i="49"/>
  <c r="J8" i="49"/>
  <c r="K8" i="49"/>
  <c r="L8" i="49"/>
  <c r="M8" i="49"/>
  <c r="N8" i="49"/>
  <c r="O8" i="49"/>
  <c r="P8" i="49"/>
  <c r="Q8" i="49"/>
  <c r="R8" i="49"/>
  <c r="S8" i="49"/>
  <c r="T8" i="49"/>
  <c r="U8" i="49"/>
  <c r="V8" i="49"/>
  <c r="B9" i="49"/>
  <c r="C9" i="49"/>
  <c r="D9" i="49"/>
  <c r="E9" i="49"/>
  <c r="F9" i="49"/>
  <c r="G9" i="49"/>
  <c r="H9" i="49"/>
  <c r="I9" i="49"/>
  <c r="J9" i="49"/>
  <c r="K9" i="49"/>
  <c r="L9" i="49"/>
  <c r="M9" i="49"/>
  <c r="N9" i="49"/>
  <c r="O9" i="49"/>
  <c r="P9" i="49"/>
  <c r="Q9" i="49"/>
  <c r="R9" i="49"/>
  <c r="S9" i="49"/>
  <c r="T9" i="49"/>
  <c r="U9" i="49"/>
  <c r="V9" i="49"/>
  <c r="B10" i="49"/>
  <c r="C10" i="49"/>
  <c r="D10" i="49"/>
  <c r="E10" i="49"/>
  <c r="F10" i="49"/>
  <c r="G10" i="49"/>
  <c r="H10" i="49"/>
  <c r="I10" i="49"/>
  <c r="J10" i="49"/>
  <c r="K10" i="49"/>
  <c r="L10" i="49"/>
  <c r="M10" i="49"/>
  <c r="N10" i="49"/>
  <c r="O10" i="49"/>
  <c r="P10" i="49"/>
  <c r="Q10" i="49"/>
  <c r="R10" i="49"/>
  <c r="S10" i="49"/>
  <c r="T10" i="49"/>
  <c r="U10" i="49"/>
  <c r="V10" i="49"/>
  <c r="B11" i="49"/>
  <c r="C11" i="49"/>
  <c r="D11" i="49"/>
  <c r="E11" i="49"/>
  <c r="F11" i="49"/>
  <c r="G11" i="49"/>
  <c r="H11" i="49"/>
  <c r="I11" i="49"/>
  <c r="J11" i="49"/>
  <c r="K11" i="49"/>
  <c r="L11" i="49"/>
  <c r="M11" i="49"/>
  <c r="N11" i="49"/>
  <c r="O11" i="49"/>
  <c r="P11" i="49"/>
  <c r="Q11" i="49"/>
  <c r="R11" i="49"/>
  <c r="S11" i="49"/>
  <c r="T11" i="49"/>
  <c r="U11" i="49"/>
  <c r="V11" i="49"/>
  <c r="B12" i="49"/>
  <c r="C12" i="49"/>
  <c r="D12" i="49"/>
  <c r="E12" i="49"/>
  <c r="F12" i="49"/>
  <c r="G12" i="49"/>
  <c r="H12" i="49"/>
  <c r="I12" i="49"/>
  <c r="J12" i="49"/>
  <c r="K12" i="49"/>
  <c r="L12" i="49"/>
  <c r="M12" i="49"/>
  <c r="N12" i="49"/>
  <c r="O12" i="49"/>
  <c r="P12" i="49"/>
  <c r="Q12" i="49"/>
  <c r="R12" i="49"/>
  <c r="S12" i="49"/>
  <c r="T12" i="49"/>
  <c r="U12" i="49"/>
  <c r="V12" i="49"/>
  <c r="B13" i="49"/>
  <c r="C13" i="49"/>
  <c r="D13" i="49"/>
  <c r="E13" i="49"/>
  <c r="F13" i="49"/>
  <c r="G13" i="49"/>
  <c r="H13" i="49"/>
  <c r="I13" i="49"/>
  <c r="J13" i="49"/>
  <c r="K13" i="49"/>
  <c r="L13" i="49"/>
  <c r="M13" i="49"/>
  <c r="N13" i="49"/>
  <c r="O13" i="49"/>
  <c r="P13" i="49"/>
  <c r="Q13" i="49"/>
  <c r="R13" i="49"/>
  <c r="S13" i="49"/>
  <c r="T13" i="49"/>
  <c r="U13" i="49"/>
  <c r="V13" i="49"/>
  <c r="B14" i="49"/>
  <c r="C14" i="49"/>
  <c r="D14" i="49"/>
  <c r="E14" i="49"/>
  <c r="F14" i="49"/>
  <c r="G14" i="49"/>
  <c r="H14" i="49"/>
  <c r="I14" i="49"/>
  <c r="J14" i="49"/>
  <c r="K14" i="49"/>
  <c r="L14" i="49"/>
  <c r="M14" i="49"/>
  <c r="N14" i="49"/>
  <c r="O14" i="49"/>
  <c r="P14" i="49"/>
  <c r="Q14" i="49"/>
  <c r="R14" i="49"/>
  <c r="S14" i="49"/>
  <c r="T14" i="49"/>
  <c r="U14" i="49"/>
  <c r="V14" i="49"/>
  <c r="B15" i="49"/>
  <c r="C15" i="49"/>
  <c r="D15" i="49"/>
  <c r="E15" i="49"/>
  <c r="F15" i="49"/>
  <c r="G15" i="49"/>
  <c r="H15" i="49"/>
  <c r="I15" i="49"/>
  <c r="J15" i="49"/>
  <c r="K15" i="49"/>
  <c r="L15" i="49"/>
  <c r="M15" i="49"/>
  <c r="N15" i="49"/>
  <c r="O15" i="49"/>
  <c r="P15" i="49"/>
  <c r="Q15" i="49"/>
  <c r="R15" i="49"/>
  <c r="S15" i="49"/>
  <c r="T15" i="49"/>
  <c r="U15" i="49"/>
  <c r="V15" i="49"/>
  <c r="B16" i="49"/>
  <c r="C16" i="49"/>
  <c r="D16" i="49"/>
  <c r="E16" i="49"/>
  <c r="F16" i="49"/>
  <c r="G16" i="49"/>
  <c r="H16" i="49"/>
  <c r="I16" i="49"/>
  <c r="J16" i="49"/>
  <c r="K16" i="49"/>
  <c r="L16" i="49"/>
  <c r="M16" i="49"/>
  <c r="N16" i="49"/>
  <c r="O16" i="49"/>
  <c r="P16" i="49"/>
  <c r="Q16" i="49"/>
  <c r="R16" i="49"/>
  <c r="S16" i="49"/>
  <c r="T16" i="49"/>
  <c r="U16" i="49"/>
  <c r="V16" i="49"/>
  <c r="B17" i="49"/>
  <c r="C17" i="49"/>
  <c r="D17" i="49"/>
  <c r="E17" i="49"/>
  <c r="F17" i="49"/>
  <c r="G17" i="49"/>
  <c r="H17" i="49"/>
  <c r="I17" i="49"/>
  <c r="J17" i="49"/>
  <c r="K17" i="49"/>
  <c r="L17" i="49"/>
  <c r="M17" i="49"/>
  <c r="N17" i="49"/>
  <c r="O17" i="49"/>
  <c r="P17" i="49"/>
  <c r="Q17" i="49"/>
  <c r="R17" i="49"/>
  <c r="S17" i="49"/>
  <c r="T17" i="49"/>
  <c r="U17" i="49"/>
  <c r="V17" i="49"/>
  <c r="B18" i="49"/>
  <c r="C18" i="49"/>
  <c r="D18" i="49"/>
  <c r="E18" i="49"/>
  <c r="F18" i="49"/>
  <c r="G18" i="49"/>
  <c r="H18" i="49"/>
  <c r="I18" i="49"/>
  <c r="J18" i="49"/>
  <c r="K18" i="49"/>
  <c r="L18" i="49"/>
  <c r="M18" i="49"/>
  <c r="N18" i="49"/>
  <c r="O18" i="49"/>
  <c r="P18" i="49"/>
  <c r="Q18" i="49"/>
  <c r="R18" i="49"/>
  <c r="S18" i="49"/>
  <c r="T18" i="49"/>
  <c r="U18" i="49"/>
  <c r="V18" i="49"/>
  <c r="B19" i="49"/>
  <c r="C19" i="49"/>
  <c r="D19" i="49"/>
  <c r="E19" i="49"/>
  <c r="F19" i="49"/>
  <c r="G19" i="49"/>
  <c r="H19" i="49"/>
  <c r="I19" i="49"/>
  <c r="J19" i="49"/>
  <c r="K19" i="49"/>
  <c r="L19" i="49"/>
  <c r="M19" i="49"/>
  <c r="N19" i="49"/>
  <c r="O19" i="49"/>
  <c r="P19" i="49"/>
  <c r="Q19" i="49"/>
  <c r="R19" i="49"/>
  <c r="S19" i="49"/>
  <c r="T19" i="49"/>
  <c r="U19" i="49"/>
  <c r="V19" i="49"/>
  <c r="B20" i="49"/>
  <c r="C20" i="49"/>
  <c r="D20" i="49"/>
  <c r="E20" i="49"/>
  <c r="F20" i="49"/>
  <c r="G20" i="49"/>
  <c r="H20" i="49"/>
  <c r="I20" i="49"/>
  <c r="J20" i="49"/>
  <c r="K20" i="49"/>
  <c r="L20" i="49"/>
  <c r="M20" i="49"/>
  <c r="N20" i="49"/>
  <c r="O20" i="49"/>
  <c r="P20" i="49"/>
  <c r="Q20" i="49"/>
  <c r="R20" i="49"/>
  <c r="S20" i="49"/>
  <c r="T20" i="49"/>
  <c r="U20" i="49"/>
  <c r="V20" i="49"/>
  <c r="B21" i="49"/>
  <c r="C21" i="49"/>
  <c r="D21" i="49"/>
  <c r="E21" i="49"/>
  <c r="F21" i="49"/>
  <c r="G21" i="49"/>
  <c r="H21" i="49"/>
  <c r="I21" i="49"/>
  <c r="J21" i="49"/>
  <c r="K21" i="49"/>
  <c r="L21" i="49"/>
  <c r="M21" i="49"/>
  <c r="N21" i="49"/>
  <c r="O21" i="49"/>
  <c r="P21" i="49"/>
  <c r="Q21" i="49"/>
  <c r="R21" i="49"/>
  <c r="S21" i="49"/>
  <c r="T21" i="49"/>
  <c r="U21" i="49"/>
  <c r="V21" i="49"/>
  <c r="B22" i="49"/>
  <c r="C22" i="49"/>
  <c r="D22" i="49"/>
  <c r="E22" i="49"/>
  <c r="F22" i="49"/>
  <c r="G22" i="49"/>
  <c r="H22" i="49"/>
  <c r="I22" i="49"/>
  <c r="J22" i="49"/>
  <c r="K22" i="49"/>
  <c r="L22" i="49"/>
  <c r="M22" i="49"/>
  <c r="N22" i="49"/>
  <c r="O22" i="49"/>
  <c r="P22" i="49"/>
  <c r="Q22" i="49"/>
  <c r="R22" i="49"/>
  <c r="S22" i="49"/>
  <c r="T22" i="49"/>
  <c r="U22" i="49"/>
  <c r="V22" i="49"/>
  <c r="B23" i="49"/>
  <c r="C23" i="49"/>
  <c r="D23" i="49"/>
  <c r="E23" i="49"/>
  <c r="F23" i="49"/>
  <c r="G23" i="49"/>
  <c r="H23" i="49"/>
  <c r="I23" i="49"/>
  <c r="J23" i="49"/>
  <c r="K23" i="49"/>
  <c r="L23" i="49"/>
  <c r="M23" i="49"/>
  <c r="N23" i="49"/>
  <c r="O23" i="49"/>
  <c r="P23" i="49"/>
  <c r="Q23" i="49"/>
  <c r="R23" i="49"/>
  <c r="S23" i="49"/>
  <c r="T23" i="49"/>
  <c r="U23" i="49"/>
  <c r="V23" i="49"/>
  <c r="B24" i="49"/>
  <c r="C24" i="49"/>
  <c r="D24" i="49"/>
  <c r="E24" i="49"/>
  <c r="F24" i="49"/>
  <c r="G24" i="49"/>
  <c r="H24" i="49"/>
  <c r="I24" i="49"/>
  <c r="J24" i="49"/>
  <c r="K24" i="49"/>
  <c r="L24" i="49"/>
  <c r="M24" i="49"/>
  <c r="N24" i="49"/>
  <c r="O24" i="49"/>
  <c r="P24" i="49"/>
  <c r="Q24" i="49"/>
  <c r="R24" i="49"/>
  <c r="S24" i="49"/>
  <c r="T24" i="49"/>
  <c r="U24" i="49"/>
  <c r="V24" i="49"/>
  <c r="B25" i="49"/>
  <c r="C25" i="49"/>
  <c r="D25" i="49"/>
  <c r="E25" i="49"/>
  <c r="F25" i="49"/>
  <c r="G25" i="49"/>
  <c r="H25" i="49"/>
  <c r="I25" i="49"/>
  <c r="J25" i="49"/>
  <c r="K25" i="49"/>
  <c r="L25" i="49"/>
  <c r="M25" i="49"/>
  <c r="N25" i="49"/>
  <c r="O25" i="49"/>
  <c r="P25" i="49"/>
  <c r="Q25" i="49"/>
  <c r="R25" i="49"/>
  <c r="S25" i="49"/>
  <c r="T25" i="49"/>
  <c r="U25" i="49"/>
  <c r="V25" i="49"/>
  <c r="B26" i="49"/>
  <c r="C26" i="49"/>
  <c r="D26" i="49"/>
  <c r="E26" i="49"/>
  <c r="F26" i="49"/>
  <c r="G26" i="49"/>
  <c r="H26" i="49"/>
  <c r="I26" i="49"/>
  <c r="J26" i="49"/>
  <c r="K26" i="49"/>
  <c r="L26" i="49"/>
  <c r="M26" i="49"/>
  <c r="N26" i="49"/>
  <c r="O26" i="49"/>
  <c r="P26" i="49"/>
  <c r="Q26" i="49"/>
  <c r="R26" i="49"/>
  <c r="S26" i="49"/>
  <c r="T26" i="49"/>
  <c r="U26" i="49"/>
  <c r="V26" i="49"/>
  <c r="B27" i="49"/>
  <c r="C27" i="49"/>
  <c r="D27" i="49"/>
  <c r="E27" i="49"/>
  <c r="F27" i="49"/>
  <c r="G27" i="49"/>
  <c r="H27" i="49"/>
  <c r="I27" i="49"/>
  <c r="J27" i="49"/>
  <c r="K27" i="49"/>
  <c r="L27" i="49"/>
  <c r="M27" i="49"/>
  <c r="N27" i="49"/>
  <c r="O27" i="49"/>
  <c r="P27" i="49"/>
  <c r="Q27" i="49"/>
  <c r="R27" i="49"/>
  <c r="S27" i="49"/>
  <c r="T27" i="49"/>
  <c r="U27" i="49"/>
  <c r="V27" i="49"/>
  <c r="B28" i="49"/>
  <c r="C28" i="49"/>
  <c r="D28" i="49"/>
  <c r="E28" i="49"/>
  <c r="F28" i="49"/>
  <c r="G28" i="49"/>
  <c r="H28" i="49"/>
  <c r="I28" i="49"/>
  <c r="J28" i="49"/>
  <c r="K28" i="49"/>
  <c r="L28" i="49"/>
  <c r="M28" i="49"/>
  <c r="N28" i="49"/>
  <c r="O28" i="49"/>
  <c r="P28" i="49"/>
  <c r="Q28" i="49"/>
  <c r="R28" i="49"/>
  <c r="S28" i="49"/>
  <c r="T28" i="49"/>
  <c r="U28" i="49"/>
  <c r="V28" i="49"/>
  <c r="B29" i="49"/>
  <c r="C29" i="49"/>
  <c r="D29" i="49"/>
  <c r="E29" i="49"/>
  <c r="F29" i="49"/>
  <c r="G29" i="49"/>
  <c r="H29" i="49"/>
  <c r="I29" i="49"/>
  <c r="J29" i="49"/>
  <c r="K29" i="49"/>
  <c r="L29" i="49"/>
  <c r="M29" i="49"/>
  <c r="N29" i="49"/>
  <c r="O29" i="49"/>
  <c r="P29" i="49"/>
  <c r="Q29" i="49"/>
  <c r="R29" i="49"/>
  <c r="S29" i="49"/>
  <c r="T29" i="49"/>
  <c r="U29" i="49"/>
  <c r="V29" i="49"/>
  <c r="B30" i="49"/>
  <c r="C30" i="49"/>
  <c r="D30" i="49"/>
  <c r="E30" i="49"/>
  <c r="F30" i="49"/>
  <c r="G30" i="49"/>
  <c r="H30" i="49"/>
  <c r="I30" i="49"/>
  <c r="J30" i="49"/>
  <c r="K30" i="49"/>
  <c r="L30" i="49"/>
  <c r="M30" i="49"/>
  <c r="N30" i="49"/>
  <c r="O30" i="49"/>
  <c r="P30" i="49"/>
  <c r="Q30" i="49"/>
  <c r="R30" i="49"/>
  <c r="S30" i="49"/>
  <c r="T30" i="49"/>
  <c r="U30" i="49"/>
  <c r="V30" i="49"/>
  <c r="B31" i="49"/>
  <c r="C31" i="49"/>
  <c r="D31" i="49"/>
  <c r="E31" i="49"/>
  <c r="F31" i="49"/>
  <c r="G31" i="49"/>
  <c r="H31" i="49"/>
  <c r="I31" i="49"/>
  <c r="J31" i="49"/>
  <c r="K31" i="49"/>
  <c r="L31" i="49"/>
  <c r="M31" i="49"/>
  <c r="N31" i="49"/>
  <c r="O31" i="49"/>
  <c r="P31" i="49"/>
  <c r="Q31" i="49"/>
  <c r="R31" i="49"/>
  <c r="S31" i="49"/>
  <c r="T31" i="49"/>
  <c r="U31" i="49"/>
  <c r="V31" i="49"/>
  <c r="B32" i="49"/>
  <c r="C32" i="49"/>
  <c r="D32" i="49"/>
  <c r="E32" i="49"/>
  <c r="F32" i="49"/>
  <c r="G32" i="49"/>
  <c r="H32" i="49"/>
  <c r="I32" i="49"/>
  <c r="J32" i="49"/>
  <c r="K32" i="49"/>
  <c r="L32" i="49"/>
  <c r="M32" i="49"/>
  <c r="N32" i="49"/>
  <c r="O32" i="49"/>
  <c r="P32" i="49"/>
  <c r="Q32" i="49"/>
  <c r="R32" i="49"/>
  <c r="S32" i="49"/>
  <c r="T32" i="49"/>
  <c r="U32" i="49"/>
  <c r="V32" i="49"/>
  <c r="B33" i="49"/>
  <c r="C33" i="49"/>
  <c r="D33" i="49"/>
  <c r="E33" i="49"/>
  <c r="F33" i="49"/>
  <c r="G33" i="49"/>
  <c r="H33" i="49"/>
  <c r="I33" i="49"/>
  <c r="J33" i="49"/>
  <c r="K33" i="49"/>
  <c r="L33" i="49"/>
  <c r="M33" i="49"/>
  <c r="N33" i="49"/>
  <c r="O33" i="49"/>
  <c r="P33" i="49"/>
  <c r="Q33" i="49"/>
  <c r="R33" i="49"/>
  <c r="S33" i="49"/>
  <c r="T33" i="49"/>
  <c r="U33" i="49"/>
  <c r="V33" i="49"/>
  <c r="B34" i="49"/>
  <c r="C34" i="49"/>
  <c r="D34" i="49"/>
  <c r="E34" i="49"/>
  <c r="F34" i="49"/>
  <c r="G34" i="49"/>
  <c r="H34" i="49"/>
  <c r="I34" i="49"/>
  <c r="J34" i="49"/>
  <c r="K34" i="49"/>
  <c r="L34" i="49"/>
  <c r="M34" i="49"/>
  <c r="N34" i="49"/>
  <c r="O34" i="49"/>
  <c r="P34" i="49"/>
  <c r="Q34" i="49"/>
  <c r="R34" i="49"/>
  <c r="S34" i="49"/>
  <c r="T34" i="49"/>
  <c r="U34" i="49"/>
  <c r="V34" i="49"/>
  <c r="B35" i="49"/>
  <c r="C35" i="49"/>
  <c r="D35" i="49"/>
  <c r="E35" i="49"/>
  <c r="F35" i="49"/>
  <c r="G35" i="49"/>
  <c r="H35" i="49"/>
  <c r="I35" i="49"/>
  <c r="J35" i="49"/>
  <c r="K35" i="49"/>
  <c r="L35" i="49"/>
  <c r="M35" i="49"/>
  <c r="N35" i="49"/>
  <c r="O35" i="49"/>
  <c r="P35" i="49"/>
  <c r="Q35" i="49"/>
  <c r="R35" i="49"/>
  <c r="S35" i="49"/>
  <c r="T35" i="49"/>
  <c r="U35" i="49"/>
  <c r="V35" i="49"/>
  <c r="B36" i="49"/>
  <c r="C36" i="49"/>
  <c r="D36" i="49"/>
  <c r="E36" i="49"/>
  <c r="F36" i="49"/>
  <c r="G36" i="49"/>
  <c r="H36" i="49"/>
  <c r="I36" i="49"/>
  <c r="J36" i="49"/>
  <c r="K36" i="49"/>
  <c r="L36" i="49"/>
  <c r="M36" i="49"/>
  <c r="N36" i="49"/>
  <c r="O36" i="49"/>
  <c r="P36" i="49"/>
  <c r="Q36" i="49"/>
  <c r="R36" i="49"/>
  <c r="S36" i="49"/>
  <c r="T36" i="49"/>
  <c r="U36" i="49"/>
  <c r="V36" i="49"/>
  <c r="B37" i="49"/>
  <c r="C37" i="49"/>
  <c r="D37" i="49"/>
  <c r="E37" i="49"/>
  <c r="F37" i="49"/>
  <c r="G37" i="49"/>
  <c r="H37" i="49"/>
  <c r="I37" i="49"/>
  <c r="J37" i="49"/>
  <c r="K37" i="49"/>
  <c r="L37" i="49"/>
  <c r="M37" i="49"/>
  <c r="N37" i="49"/>
  <c r="O37" i="49"/>
  <c r="P37" i="49"/>
  <c r="Q37" i="49"/>
  <c r="R37" i="49"/>
  <c r="S37" i="49"/>
  <c r="T37" i="49"/>
  <c r="U37" i="49"/>
  <c r="V37" i="49"/>
  <c r="B38" i="49"/>
  <c r="C38" i="49"/>
  <c r="D38" i="49"/>
  <c r="E38" i="49"/>
  <c r="F38" i="49"/>
  <c r="G38" i="49"/>
  <c r="H38" i="49"/>
  <c r="I38" i="49"/>
  <c r="J38" i="49"/>
  <c r="K38" i="49"/>
  <c r="L38" i="49"/>
  <c r="M38" i="49"/>
  <c r="N38" i="49"/>
  <c r="O38" i="49"/>
  <c r="P38" i="49"/>
  <c r="Q38" i="49"/>
  <c r="R38" i="49"/>
  <c r="S38" i="49"/>
  <c r="T38" i="49"/>
  <c r="U38" i="49"/>
  <c r="V38" i="49"/>
  <c r="B39" i="49"/>
  <c r="C39" i="49"/>
  <c r="D39" i="49"/>
  <c r="E39" i="49"/>
  <c r="F39" i="49"/>
  <c r="G39" i="49"/>
  <c r="H39" i="49"/>
  <c r="I39" i="49"/>
  <c r="J39" i="49"/>
  <c r="K39" i="49"/>
  <c r="L39" i="49"/>
  <c r="M39" i="49"/>
  <c r="N39" i="49"/>
  <c r="O39" i="49"/>
  <c r="P39" i="49"/>
  <c r="Q39" i="49"/>
  <c r="R39" i="49"/>
  <c r="S39" i="49"/>
  <c r="T39" i="49"/>
  <c r="U39" i="49"/>
  <c r="V39" i="49"/>
  <c r="B40" i="49"/>
  <c r="C40" i="49"/>
  <c r="D40" i="49"/>
  <c r="E40" i="49"/>
  <c r="F40" i="49"/>
  <c r="G40" i="49"/>
  <c r="H40" i="49"/>
  <c r="I40" i="49"/>
  <c r="J40" i="49"/>
  <c r="K40" i="49"/>
  <c r="L40" i="49"/>
  <c r="M40" i="49"/>
  <c r="N40" i="49"/>
  <c r="O40" i="49"/>
  <c r="P40" i="49"/>
  <c r="Q40" i="49"/>
  <c r="R40" i="49"/>
  <c r="S40" i="49"/>
  <c r="T40" i="49"/>
  <c r="U40" i="49"/>
  <c r="V40" i="49"/>
  <c r="B41" i="49"/>
  <c r="C41" i="49"/>
  <c r="D41" i="49"/>
  <c r="E41" i="49"/>
  <c r="F41" i="49"/>
  <c r="G41" i="49"/>
  <c r="H41" i="49"/>
  <c r="I41" i="49"/>
  <c r="J41" i="49"/>
  <c r="K41" i="49"/>
  <c r="L41" i="49"/>
  <c r="M41" i="49"/>
  <c r="N41" i="49"/>
  <c r="O41" i="49"/>
  <c r="P41" i="49"/>
  <c r="Q41" i="49"/>
  <c r="R41" i="49"/>
  <c r="S41" i="49"/>
  <c r="T41" i="49"/>
  <c r="U41" i="49"/>
  <c r="V41" i="49"/>
  <c r="B42" i="49"/>
  <c r="C42" i="49"/>
  <c r="D42" i="49"/>
  <c r="E42" i="49"/>
  <c r="F42" i="49"/>
  <c r="G42" i="49"/>
  <c r="H42" i="49"/>
  <c r="I42" i="49"/>
  <c r="J42" i="49"/>
  <c r="K42" i="49"/>
  <c r="L42" i="49"/>
  <c r="M42" i="49"/>
  <c r="N42" i="49"/>
  <c r="O42" i="49"/>
  <c r="P42" i="49"/>
  <c r="Q42" i="49"/>
  <c r="R42" i="49"/>
  <c r="S42" i="49"/>
  <c r="T42" i="49"/>
  <c r="U42" i="49"/>
  <c r="V42" i="49"/>
  <c r="B43" i="49"/>
  <c r="C43" i="49"/>
  <c r="D43" i="49"/>
  <c r="E43" i="49"/>
  <c r="F43" i="49"/>
  <c r="G43" i="49"/>
  <c r="H43" i="49"/>
  <c r="I43" i="49"/>
  <c r="J43" i="49"/>
  <c r="K43" i="49"/>
  <c r="L43" i="49"/>
  <c r="M43" i="49"/>
  <c r="N43" i="49"/>
  <c r="O43" i="49"/>
  <c r="P43" i="49"/>
  <c r="Q43" i="49"/>
  <c r="R43" i="49"/>
  <c r="S43" i="49"/>
  <c r="T43" i="49"/>
  <c r="U43" i="49"/>
  <c r="V43" i="49"/>
  <c r="B44" i="49"/>
  <c r="C44" i="49"/>
  <c r="D44" i="49"/>
  <c r="E44" i="49"/>
  <c r="F44" i="49"/>
  <c r="G44" i="49"/>
  <c r="H44" i="49"/>
  <c r="I44" i="49"/>
  <c r="J44" i="49"/>
  <c r="K44" i="49"/>
  <c r="L44" i="49"/>
  <c r="M44" i="49"/>
  <c r="N44" i="49"/>
  <c r="O44" i="49"/>
  <c r="P44" i="49"/>
  <c r="Q44" i="49"/>
  <c r="R44" i="49"/>
  <c r="S44" i="49"/>
  <c r="T44" i="49"/>
  <c r="U44" i="49"/>
  <c r="V44" i="49"/>
  <c r="B45" i="49"/>
  <c r="C45" i="49"/>
  <c r="D45" i="49"/>
  <c r="E45" i="49"/>
  <c r="F45" i="49"/>
  <c r="G45" i="49"/>
  <c r="H45" i="49"/>
  <c r="I45" i="49"/>
  <c r="J45" i="49"/>
  <c r="K45" i="49"/>
  <c r="L45" i="49"/>
  <c r="M45" i="49"/>
  <c r="N45" i="49"/>
  <c r="O45" i="49"/>
  <c r="P45" i="49"/>
  <c r="Q45" i="49"/>
  <c r="R45" i="49"/>
  <c r="S45" i="49"/>
  <c r="T45" i="49"/>
  <c r="U45" i="49"/>
  <c r="V45" i="49"/>
  <c r="B46" i="49"/>
  <c r="C46" i="49"/>
  <c r="D46" i="49"/>
  <c r="E46" i="49"/>
  <c r="F46" i="49"/>
  <c r="G46" i="49"/>
  <c r="H46" i="49"/>
  <c r="I46" i="49"/>
  <c r="J46" i="49"/>
  <c r="K46" i="49"/>
  <c r="L46" i="49"/>
  <c r="M46" i="49"/>
  <c r="N46" i="49"/>
  <c r="O46" i="49"/>
  <c r="P46" i="49"/>
  <c r="Q46" i="49"/>
  <c r="R46" i="49"/>
  <c r="S46" i="49"/>
  <c r="T46" i="49"/>
  <c r="U46" i="49"/>
  <c r="V46" i="49"/>
  <c r="B47" i="49"/>
  <c r="C47" i="49"/>
  <c r="D47" i="49"/>
  <c r="E47" i="49"/>
  <c r="F47" i="49"/>
  <c r="G47" i="49"/>
  <c r="H47" i="49"/>
  <c r="I47" i="49"/>
  <c r="J47" i="49"/>
  <c r="K47" i="49"/>
  <c r="L47" i="49"/>
  <c r="M47" i="49"/>
  <c r="N47" i="49"/>
  <c r="O47" i="49"/>
  <c r="P47" i="49"/>
  <c r="Q47" i="49"/>
  <c r="R47" i="49"/>
  <c r="S47" i="49"/>
  <c r="T47" i="49"/>
  <c r="U47" i="49"/>
  <c r="V47" i="49"/>
  <c r="B48" i="49"/>
  <c r="C48" i="49"/>
  <c r="D48" i="49"/>
  <c r="E48" i="49"/>
  <c r="F48" i="49"/>
  <c r="G48" i="49"/>
  <c r="H48" i="49"/>
  <c r="I48" i="49"/>
  <c r="J48" i="49"/>
  <c r="K48" i="49"/>
  <c r="L48" i="49"/>
  <c r="M48" i="49"/>
  <c r="N48" i="49"/>
  <c r="O48" i="49"/>
  <c r="P48" i="49"/>
  <c r="Q48" i="49"/>
  <c r="R48" i="49"/>
  <c r="S48" i="49"/>
  <c r="T48" i="49"/>
  <c r="U48" i="49"/>
  <c r="V48" i="49"/>
  <c r="B49" i="49"/>
  <c r="C49" i="49"/>
  <c r="D49" i="49"/>
  <c r="E49" i="49"/>
  <c r="F49" i="49"/>
  <c r="G49" i="49"/>
  <c r="H49" i="49"/>
  <c r="I49" i="49"/>
  <c r="J49" i="49"/>
  <c r="K49" i="49"/>
  <c r="L49" i="49"/>
  <c r="M49" i="49"/>
  <c r="N49" i="49"/>
  <c r="O49" i="49"/>
  <c r="P49" i="49"/>
  <c r="Q49" i="49"/>
  <c r="R49" i="49"/>
  <c r="S49" i="49"/>
  <c r="T49" i="49"/>
  <c r="U49" i="49"/>
  <c r="V49" i="49"/>
  <c r="B50" i="49"/>
  <c r="C50" i="49"/>
  <c r="D50" i="49"/>
  <c r="E50" i="49"/>
  <c r="F50" i="49"/>
  <c r="G50" i="49"/>
  <c r="H50" i="49"/>
  <c r="I50" i="49"/>
  <c r="J50" i="49"/>
  <c r="K50" i="49"/>
  <c r="L50" i="49"/>
  <c r="M50" i="49"/>
  <c r="N50" i="49"/>
  <c r="O50" i="49"/>
  <c r="P50" i="49"/>
  <c r="Q50" i="49"/>
  <c r="R50" i="49"/>
  <c r="S50" i="49"/>
  <c r="T50" i="49"/>
  <c r="U50" i="49"/>
  <c r="V50" i="49"/>
  <c r="B51" i="49"/>
  <c r="C51" i="49"/>
  <c r="D51" i="49"/>
  <c r="E51" i="49"/>
  <c r="F51" i="49"/>
  <c r="G51" i="49"/>
  <c r="H51" i="49"/>
  <c r="I51" i="49"/>
  <c r="J51" i="49"/>
  <c r="K51" i="49"/>
  <c r="L51" i="49"/>
  <c r="M51" i="49"/>
  <c r="N51" i="49"/>
  <c r="O51" i="49"/>
  <c r="P51" i="49"/>
  <c r="Q51" i="49"/>
  <c r="R51" i="49"/>
  <c r="S51" i="49"/>
  <c r="T51" i="49"/>
  <c r="U51" i="49"/>
  <c r="V51" i="49"/>
  <c r="B52" i="49"/>
  <c r="C52" i="49"/>
  <c r="D52" i="49"/>
  <c r="E52" i="49"/>
  <c r="F52" i="49"/>
  <c r="G52" i="49"/>
  <c r="H52" i="49"/>
  <c r="I52" i="49"/>
  <c r="J52" i="49"/>
  <c r="K52" i="49"/>
  <c r="L52" i="49"/>
  <c r="M52" i="49"/>
  <c r="N52" i="49"/>
  <c r="O52" i="49"/>
  <c r="P52" i="49"/>
  <c r="Q52" i="49"/>
  <c r="R52" i="49"/>
  <c r="S52" i="49"/>
  <c r="T52" i="49"/>
  <c r="U52" i="49"/>
  <c r="V52" i="49"/>
  <c r="B53" i="49"/>
  <c r="C53" i="49"/>
  <c r="D53" i="49"/>
  <c r="E53" i="49"/>
  <c r="F53" i="49"/>
  <c r="G53" i="49"/>
  <c r="H53" i="49"/>
  <c r="I53" i="49"/>
  <c r="J53" i="49"/>
  <c r="K53" i="49"/>
  <c r="L53" i="49"/>
  <c r="M53" i="49"/>
  <c r="N53" i="49"/>
  <c r="O53" i="49"/>
  <c r="P53" i="49"/>
  <c r="Q53" i="49"/>
  <c r="R53" i="49"/>
  <c r="S53" i="49"/>
  <c r="T53" i="49"/>
  <c r="U53" i="49"/>
  <c r="V53" i="49"/>
  <c r="B54" i="49"/>
  <c r="C54" i="49"/>
  <c r="D54" i="49"/>
  <c r="E54" i="49"/>
  <c r="F54" i="49"/>
  <c r="G54" i="49"/>
  <c r="H54" i="49"/>
  <c r="I54" i="49"/>
  <c r="J54" i="49"/>
  <c r="K54" i="49"/>
  <c r="L54" i="49"/>
  <c r="M54" i="49"/>
  <c r="N54" i="49"/>
  <c r="O54" i="49"/>
  <c r="P54" i="49"/>
  <c r="Q54" i="49"/>
  <c r="R54" i="49"/>
  <c r="S54" i="49"/>
  <c r="T54" i="49"/>
  <c r="U54" i="49"/>
  <c r="V54" i="49"/>
  <c r="B55" i="49"/>
  <c r="C55" i="49"/>
  <c r="D55" i="49"/>
  <c r="E55" i="49"/>
  <c r="F55" i="49"/>
  <c r="G55" i="49"/>
  <c r="H55" i="49"/>
  <c r="I55" i="49"/>
  <c r="J55" i="49"/>
  <c r="K55" i="49"/>
  <c r="L55" i="49"/>
  <c r="M55" i="49"/>
  <c r="N55" i="49"/>
  <c r="O55" i="49"/>
  <c r="P55" i="49"/>
  <c r="Q55" i="49"/>
  <c r="R55" i="49"/>
  <c r="S55" i="49"/>
  <c r="T55" i="49"/>
  <c r="U55" i="49"/>
  <c r="V55" i="49"/>
  <c r="B56" i="49"/>
  <c r="C56" i="49"/>
  <c r="D56" i="49"/>
  <c r="E56" i="49"/>
  <c r="F56" i="49"/>
  <c r="G56" i="49"/>
  <c r="H56" i="49"/>
  <c r="I56" i="49"/>
  <c r="J56" i="49"/>
  <c r="K56" i="49"/>
  <c r="L56" i="49"/>
  <c r="M56" i="49"/>
  <c r="N56" i="49"/>
  <c r="O56" i="49"/>
  <c r="P56" i="49"/>
  <c r="Q56" i="49"/>
  <c r="R56" i="49"/>
  <c r="S56" i="49"/>
  <c r="T56" i="49"/>
  <c r="U56" i="49"/>
  <c r="V56" i="49"/>
  <c r="B57" i="49"/>
  <c r="C57" i="49"/>
  <c r="D57" i="49"/>
  <c r="E57" i="49"/>
  <c r="F57" i="49"/>
  <c r="G57" i="49"/>
  <c r="H57" i="49"/>
  <c r="I57" i="49"/>
  <c r="J57" i="49"/>
  <c r="K57" i="49"/>
  <c r="L57" i="49"/>
  <c r="M57" i="49"/>
  <c r="N57" i="49"/>
  <c r="O57" i="49"/>
  <c r="P57" i="49"/>
  <c r="Q57" i="49"/>
  <c r="R57" i="49"/>
  <c r="S57" i="49"/>
  <c r="T57" i="49"/>
  <c r="U57" i="49"/>
  <c r="V57" i="49"/>
  <c r="B58" i="49"/>
  <c r="C58" i="49"/>
  <c r="D58" i="49"/>
  <c r="E58" i="49"/>
  <c r="F58" i="49"/>
  <c r="G58" i="49"/>
  <c r="H58" i="49"/>
  <c r="I58" i="49"/>
  <c r="J58" i="49"/>
  <c r="K58" i="49"/>
  <c r="L58" i="49"/>
  <c r="M58" i="49"/>
  <c r="N58" i="49"/>
  <c r="O58" i="49"/>
  <c r="P58" i="49"/>
  <c r="Q58" i="49"/>
  <c r="R58" i="49"/>
  <c r="S58" i="49"/>
  <c r="T58" i="49"/>
  <c r="U58" i="49"/>
  <c r="V58" i="49"/>
  <c r="B59" i="49"/>
  <c r="C59" i="49"/>
  <c r="D59" i="49"/>
  <c r="E59" i="49"/>
  <c r="F59" i="49"/>
  <c r="G59" i="49"/>
  <c r="H59" i="49"/>
  <c r="I59" i="49"/>
  <c r="J59" i="49"/>
  <c r="K59" i="49"/>
  <c r="L59" i="49"/>
  <c r="M59" i="49"/>
  <c r="N59" i="49"/>
  <c r="O59" i="49"/>
  <c r="P59" i="49"/>
  <c r="Q59" i="49"/>
  <c r="R59" i="49"/>
  <c r="S59" i="49"/>
  <c r="T59" i="49"/>
  <c r="U59" i="49"/>
  <c r="V59" i="49"/>
  <c r="B60" i="49"/>
  <c r="C60" i="49"/>
  <c r="D60" i="49"/>
  <c r="E60" i="49"/>
  <c r="F60" i="49"/>
  <c r="G60" i="49"/>
  <c r="H60" i="49"/>
  <c r="I60" i="49"/>
  <c r="J60" i="49"/>
  <c r="K60" i="49"/>
  <c r="L60" i="49"/>
  <c r="M60" i="49"/>
  <c r="N60" i="49"/>
  <c r="O60" i="49"/>
  <c r="P60" i="49"/>
  <c r="Q60" i="49"/>
  <c r="R60" i="49"/>
  <c r="S60" i="49"/>
  <c r="T60" i="49"/>
  <c r="U60" i="49"/>
  <c r="V60" i="49"/>
  <c r="B61" i="49"/>
  <c r="C61" i="49"/>
  <c r="D61" i="49"/>
  <c r="E61" i="49"/>
  <c r="F61" i="49"/>
  <c r="G61" i="49"/>
  <c r="H61" i="49"/>
  <c r="I61" i="49"/>
  <c r="J61" i="49"/>
  <c r="K61" i="49"/>
  <c r="L61" i="49"/>
  <c r="M61" i="49"/>
  <c r="N61" i="49"/>
  <c r="O61" i="49"/>
  <c r="P61" i="49"/>
  <c r="Q61" i="49"/>
  <c r="R61" i="49"/>
  <c r="S61" i="49"/>
  <c r="T61" i="49"/>
  <c r="U61" i="49"/>
  <c r="V61" i="49"/>
  <c r="B62" i="49"/>
  <c r="C62" i="49"/>
  <c r="D62" i="49"/>
  <c r="E62" i="49"/>
  <c r="F62" i="49"/>
  <c r="G62" i="49"/>
  <c r="H62" i="49"/>
  <c r="I62" i="49"/>
  <c r="J62" i="49"/>
  <c r="K62" i="49"/>
  <c r="L62" i="49"/>
  <c r="M62" i="49"/>
  <c r="N62" i="49"/>
  <c r="O62" i="49"/>
  <c r="P62" i="49"/>
  <c r="Q62" i="49"/>
  <c r="R62" i="49"/>
  <c r="S62" i="49"/>
  <c r="T62" i="49"/>
  <c r="U62" i="49"/>
  <c r="V62" i="49"/>
  <c r="B63" i="49"/>
  <c r="C63" i="49"/>
  <c r="D63" i="49"/>
  <c r="E63" i="49"/>
  <c r="F63" i="49"/>
  <c r="G63" i="49"/>
  <c r="H63" i="49"/>
  <c r="I63" i="49"/>
  <c r="J63" i="49"/>
  <c r="K63" i="49"/>
  <c r="L63" i="49"/>
  <c r="M63" i="49"/>
  <c r="N63" i="49"/>
  <c r="O63" i="49"/>
  <c r="P63" i="49"/>
  <c r="Q63" i="49"/>
  <c r="R63" i="49"/>
  <c r="S63" i="49"/>
  <c r="T63" i="49"/>
  <c r="U63" i="49"/>
  <c r="V63" i="49"/>
  <c r="B64" i="49"/>
  <c r="C64" i="49"/>
  <c r="D64" i="49"/>
  <c r="E64" i="49"/>
  <c r="F64" i="49"/>
  <c r="G64" i="49"/>
  <c r="H64" i="49"/>
  <c r="I64" i="49"/>
  <c r="J64" i="49"/>
  <c r="K64" i="49"/>
  <c r="L64" i="49"/>
  <c r="M64" i="49"/>
  <c r="N64" i="49"/>
  <c r="O64" i="49"/>
  <c r="P64" i="49"/>
  <c r="Q64" i="49"/>
  <c r="R64" i="49"/>
  <c r="S64" i="49"/>
  <c r="T64" i="49"/>
  <c r="U64" i="49"/>
  <c r="V64" i="49"/>
  <c r="B65" i="49"/>
  <c r="C65" i="49"/>
  <c r="D65" i="49"/>
  <c r="E65" i="49"/>
  <c r="F65" i="49"/>
  <c r="G65" i="49"/>
  <c r="H65" i="49"/>
  <c r="I65" i="49"/>
  <c r="J65" i="49"/>
  <c r="K65" i="49"/>
  <c r="L65" i="49"/>
  <c r="M65" i="49"/>
  <c r="N65" i="49"/>
  <c r="O65" i="49"/>
  <c r="P65" i="49"/>
  <c r="Q65" i="49"/>
  <c r="R65" i="49"/>
  <c r="S65" i="49"/>
  <c r="T65" i="49"/>
  <c r="U65" i="49"/>
  <c r="V65" i="49"/>
  <c r="Q4" i="49"/>
  <c r="R4" i="49"/>
  <c r="S4" i="49"/>
  <c r="T4" i="49"/>
  <c r="U4" i="49"/>
  <c r="V4" i="49"/>
  <c r="C4" i="49"/>
  <c r="D4" i="49"/>
  <c r="E4" i="49"/>
  <c r="F4" i="49"/>
  <c r="G4" i="49"/>
  <c r="H4" i="49"/>
  <c r="I4" i="49"/>
  <c r="J4" i="49"/>
  <c r="K4" i="49"/>
  <c r="L4" i="49"/>
  <c r="M4" i="49"/>
  <c r="N4" i="49"/>
  <c r="O4" i="49"/>
  <c r="P4" i="49"/>
  <c r="B4" i="49"/>
  <c r="B4" i="48"/>
  <c r="B5" i="48"/>
  <c r="C5" i="48"/>
  <c r="D5" i="48"/>
  <c r="E5" i="48"/>
  <c r="F5" i="48"/>
  <c r="G5" i="48"/>
  <c r="H5" i="48"/>
  <c r="I5" i="48"/>
  <c r="J5" i="48"/>
  <c r="K5" i="48"/>
  <c r="L5" i="48"/>
  <c r="M5" i="48"/>
  <c r="N5" i="48"/>
  <c r="O5" i="48"/>
  <c r="P5" i="48"/>
  <c r="Q5" i="48"/>
  <c r="R5" i="48"/>
  <c r="S5" i="48"/>
  <c r="T5" i="48"/>
  <c r="U5" i="48"/>
  <c r="V5" i="48"/>
  <c r="B6" i="48"/>
  <c r="C6" i="48"/>
  <c r="D6" i="48"/>
  <c r="E6" i="48"/>
  <c r="F6" i="48"/>
  <c r="G6" i="48"/>
  <c r="H6" i="48"/>
  <c r="I6" i="48"/>
  <c r="J6" i="48"/>
  <c r="K6" i="48"/>
  <c r="L6" i="48"/>
  <c r="M6" i="48"/>
  <c r="N6" i="48"/>
  <c r="O6" i="48"/>
  <c r="P6" i="48"/>
  <c r="Q6" i="48"/>
  <c r="R6" i="48"/>
  <c r="S6" i="48"/>
  <c r="T6" i="48"/>
  <c r="U6" i="48"/>
  <c r="V6" i="48"/>
  <c r="B7" i="48"/>
  <c r="C7" i="48"/>
  <c r="D7" i="48"/>
  <c r="E7" i="48"/>
  <c r="F7" i="48"/>
  <c r="G7" i="48"/>
  <c r="H7" i="48"/>
  <c r="I7" i="48"/>
  <c r="J7" i="48"/>
  <c r="K7" i="48"/>
  <c r="L7" i="48"/>
  <c r="M7" i="48"/>
  <c r="N7" i="48"/>
  <c r="O7" i="48"/>
  <c r="P7" i="48"/>
  <c r="Q7" i="48"/>
  <c r="R7" i="48"/>
  <c r="S7" i="48"/>
  <c r="T7" i="48"/>
  <c r="U7" i="48"/>
  <c r="V7" i="48"/>
  <c r="B8" i="48"/>
  <c r="C8" i="48"/>
  <c r="D8" i="48"/>
  <c r="E8" i="48"/>
  <c r="F8" i="48"/>
  <c r="G8" i="48"/>
  <c r="H8" i="48"/>
  <c r="I8" i="48"/>
  <c r="J8" i="48"/>
  <c r="K8" i="48"/>
  <c r="L8" i="48"/>
  <c r="M8" i="48"/>
  <c r="N8" i="48"/>
  <c r="O8" i="48"/>
  <c r="P8" i="48"/>
  <c r="Q8" i="48"/>
  <c r="R8" i="48"/>
  <c r="S8" i="48"/>
  <c r="T8" i="48"/>
  <c r="U8" i="48"/>
  <c r="V8" i="48"/>
  <c r="B9" i="48"/>
  <c r="C9" i="48"/>
  <c r="D9" i="48"/>
  <c r="E9" i="48"/>
  <c r="F9" i="48"/>
  <c r="G9" i="48"/>
  <c r="H9" i="48"/>
  <c r="I9" i="48"/>
  <c r="J9" i="48"/>
  <c r="K9" i="48"/>
  <c r="L9" i="48"/>
  <c r="M9" i="48"/>
  <c r="N9" i="48"/>
  <c r="O9" i="48"/>
  <c r="P9" i="48"/>
  <c r="Q9" i="48"/>
  <c r="R9" i="48"/>
  <c r="S9" i="48"/>
  <c r="T9" i="48"/>
  <c r="U9" i="48"/>
  <c r="V9" i="48"/>
  <c r="B10" i="48"/>
  <c r="C10" i="48"/>
  <c r="D10" i="48"/>
  <c r="E10" i="48"/>
  <c r="F10" i="48"/>
  <c r="G10" i="48"/>
  <c r="H10" i="48"/>
  <c r="I10" i="48"/>
  <c r="J10" i="48"/>
  <c r="K10" i="48"/>
  <c r="L10" i="48"/>
  <c r="M10" i="48"/>
  <c r="N10" i="48"/>
  <c r="O10" i="48"/>
  <c r="P10" i="48"/>
  <c r="Q10" i="48"/>
  <c r="R10" i="48"/>
  <c r="S10" i="48"/>
  <c r="T10" i="48"/>
  <c r="U10" i="48"/>
  <c r="V10" i="48"/>
  <c r="B11" i="48"/>
  <c r="C11" i="48"/>
  <c r="D11" i="48"/>
  <c r="E11" i="48"/>
  <c r="F11" i="48"/>
  <c r="G11" i="48"/>
  <c r="H11" i="48"/>
  <c r="I11" i="48"/>
  <c r="J11" i="48"/>
  <c r="K11" i="48"/>
  <c r="L11" i="48"/>
  <c r="M11" i="48"/>
  <c r="N11" i="48"/>
  <c r="O11" i="48"/>
  <c r="P11" i="48"/>
  <c r="Q11" i="48"/>
  <c r="R11" i="48"/>
  <c r="S11" i="48"/>
  <c r="T11" i="48"/>
  <c r="U11" i="48"/>
  <c r="V11" i="48"/>
  <c r="B12" i="48"/>
  <c r="C12" i="48"/>
  <c r="D12" i="48"/>
  <c r="E12" i="48"/>
  <c r="F12" i="48"/>
  <c r="G12" i="48"/>
  <c r="H12" i="48"/>
  <c r="I12" i="48"/>
  <c r="J12" i="48"/>
  <c r="K12" i="48"/>
  <c r="L12" i="48"/>
  <c r="M12" i="48"/>
  <c r="N12" i="48"/>
  <c r="O12" i="48"/>
  <c r="P12" i="48"/>
  <c r="Q12" i="48"/>
  <c r="R12" i="48"/>
  <c r="S12" i="48"/>
  <c r="T12" i="48"/>
  <c r="U12" i="48"/>
  <c r="V12" i="48"/>
  <c r="B13" i="48"/>
  <c r="C13" i="48"/>
  <c r="D13" i="48"/>
  <c r="E13" i="48"/>
  <c r="F13" i="48"/>
  <c r="G13" i="48"/>
  <c r="H13" i="48"/>
  <c r="I13" i="48"/>
  <c r="J13" i="48"/>
  <c r="K13" i="48"/>
  <c r="L13" i="48"/>
  <c r="M13" i="48"/>
  <c r="N13" i="48"/>
  <c r="O13" i="48"/>
  <c r="P13" i="48"/>
  <c r="Q13" i="48"/>
  <c r="R13" i="48"/>
  <c r="S13" i="48"/>
  <c r="T13" i="48"/>
  <c r="U13" i="48"/>
  <c r="V13" i="48"/>
  <c r="B14" i="48"/>
  <c r="C14" i="48"/>
  <c r="D14" i="48"/>
  <c r="E14" i="48"/>
  <c r="F14" i="48"/>
  <c r="G14" i="48"/>
  <c r="H14" i="48"/>
  <c r="I14" i="48"/>
  <c r="J14" i="48"/>
  <c r="K14" i="48"/>
  <c r="L14" i="48"/>
  <c r="M14" i="48"/>
  <c r="N14" i="48"/>
  <c r="O14" i="48"/>
  <c r="P14" i="48"/>
  <c r="Q14" i="48"/>
  <c r="R14" i="48"/>
  <c r="S14" i="48"/>
  <c r="T14" i="48"/>
  <c r="U14" i="48"/>
  <c r="V14" i="48"/>
  <c r="B15" i="48"/>
  <c r="C15" i="48"/>
  <c r="D15" i="48"/>
  <c r="E15" i="48"/>
  <c r="F15" i="48"/>
  <c r="G15" i="48"/>
  <c r="H15" i="48"/>
  <c r="I15" i="48"/>
  <c r="J15" i="48"/>
  <c r="K15" i="48"/>
  <c r="L15" i="48"/>
  <c r="M15" i="48"/>
  <c r="N15" i="48"/>
  <c r="O15" i="48"/>
  <c r="P15" i="48"/>
  <c r="Q15" i="48"/>
  <c r="R15" i="48"/>
  <c r="S15" i="48"/>
  <c r="T15" i="48"/>
  <c r="U15" i="48"/>
  <c r="V15" i="48"/>
  <c r="B16" i="48"/>
  <c r="C16" i="48"/>
  <c r="D16" i="48"/>
  <c r="E16" i="48"/>
  <c r="F16" i="48"/>
  <c r="G16" i="48"/>
  <c r="H16" i="48"/>
  <c r="I16" i="48"/>
  <c r="J16" i="48"/>
  <c r="K16" i="48"/>
  <c r="L16" i="48"/>
  <c r="M16" i="48"/>
  <c r="N16" i="48"/>
  <c r="O16" i="48"/>
  <c r="P16" i="48"/>
  <c r="Q16" i="48"/>
  <c r="R16" i="48"/>
  <c r="S16" i="48"/>
  <c r="T16" i="48"/>
  <c r="U16" i="48"/>
  <c r="V16" i="48"/>
  <c r="B17" i="48"/>
  <c r="C17" i="48"/>
  <c r="D17" i="48"/>
  <c r="E17" i="48"/>
  <c r="F17" i="48"/>
  <c r="G17" i="48"/>
  <c r="H17" i="48"/>
  <c r="I17" i="48"/>
  <c r="J17" i="48"/>
  <c r="K17" i="48"/>
  <c r="L17" i="48"/>
  <c r="M17" i="48"/>
  <c r="N17" i="48"/>
  <c r="O17" i="48"/>
  <c r="P17" i="48"/>
  <c r="Q17" i="48"/>
  <c r="R17" i="48"/>
  <c r="S17" i="48"/>
  <c r="T17" i="48"/>
  <c r="U17" i="48"/>
  <c r="V17" i="48"/>
  <c r="B18" i="48"/>
  <c r="C18" i="48"/>
  <c r="D18" i="48"/>
  <c r="E18" i="48"/>
  <c r="F18" i="48"/>
  <c r="G18" i="48"/>
  <c r="H18" i="48"/>
  <c r="I18" i="48"/>
  <c r="J18" i="48"/>
  <c r="K18" i="48"/>
  <c r="L18" i="48"/>
  <c r="M18" i="48"/>
  <c r="N18" i="48"/>
  <c r="O18" i="48"/>
  <c r="P18" i="48"/>
  <c r="Q18" i="48"/>
  <c r="R18" i="48"/>
  <c r="S18" i="48"/>
  <c r="T18" i="48"/>
  <c r="U18" i="48"/>
  <c r="V18" i="48"/>
  <c r="B19" i="48"/>
  <c r="C19" i="48"/>
  <c r="D19" i="48"/>
  <c r="E19" i="48"/>
  <c r="F19" i="48"/>
  <c r="G19" i="48"/>
  <c r="H19" i="48"/>
  <c r="I19" i="48"/>
  <c r="J19" i="48"/>
  <c r="K19" i="48"/>
  <c r="L19" i="48"/>
  <c r="M19" i="48"/>
  <c r="N19" i="48"/>
  <c r="O19" i="48"/>
  <c r="P19" i="48"/>
  <c r="Q19" i="48"/>
  <c r="R19" i="48"/>
  <c r="S19" i="48"/>
  <c r="T19" i="48"/>
  <c r="U19" i="48"/>
  <c r="V19" i="48"/>
  <c r="B20" i="48"/>
  <c r="C20" i="48"/>
  <c r="D20" i="48"/>
  <c r="E20" i="48"/>
  <c r="F20" i="48"/>
  <c r="G20" i="48"/>
  <c r="H20" i="48"/>
  <c r="I20" i="48"/>
  <c r="J20" i="48"/>
  <c r="K20" i="48"/>
  <c r="L20" i="48"/>
  <c r="M20" i="48"/>
  <c r="N20" i="48"/>
  <c r="O20" i="48"/>
  <c r="P20" i="48"/>
  <c r="Q20" i="48"/>
  <c r="R20" i="48"/>
  <c r="S20" i="48"/>
  <c r="T20" i="48"/>
  <c r="U20" i="48"/>
  <c r="V20" i="48"/>
  <c r="B21" i="48"/>
  <c r="C21" i="48"/>
  <c r="D21" i="48"/>
  <c r="E21" i="48"/>
  <c r="F21" i="48"/>
  <c r="G21" i="48"/>
  <c r="H21" i="48"/>
  <c r="I21" i="48"/>
  <c r="J21" i="48"/>
  <c r="K21" i="48"/>
  <c r="L21" i="48"/>
  <c r="M21" i="48"/>
  <c r="N21" i="48"/>
  <c r="O21" i="48"/>
  <c r="P21" i="48"/>
  <c r="Q21" i="48"/>
  <c r="R21" i="48"/>
  <c r="S21" i="48"/>
  <c r="T21" i="48"/>
  <c r="U21" i="48"/>
  <c r="V21" i="48"/>
  <c r="B22" i="48"/>
  <c r="C22" i="48"/>
  <c r="D22" i="48"/>
  <c r="E22" i="48"/>
  <c r="F22" i="48"/>
  <c r="G22" i="48"/>
  <c r="H22" i="48"/>
  <c r="I22" i="48"/>
  <c r="J22" i="48"/>
  <c r="K22" i="48"/>
  <c r="L22" i="48"/>
  <c r="M22" i="48"/>
  <c r="N22" i="48"/>
  <c r="O22" i="48"/>
  <c r="P22" i="48"/>
  <c r="Q22" i="48"/>
  <c r="R22" i="48"/>
  <c r="S22" i="48"/>
  <c r="T22" i="48"/>
  <c r="U22" i="48"/>
  <c r="V22" i="48"/>
  <c r="B23" i="48"/>
  <c r="C23" i="48"/>
  <c r="D23" i="48"/>
  <c r="E23" i="48"/>
  <c r="F23" i="48"/>
  <c r="G23" i="48"/>
  <c r="H23" i="48"/>
  <c r="I23" i="48"/>
  <c r="J23" i="48"/>
  <c r="K23" i="48"/>
  <c r="L23" i="48"/>
  <c r="M23" i="48"/>
  <c r="N23" i="48"/>
  <c r="O23" i="48"/>
  <c r="P23" i="48"/>
  <c r="Q23" i="48"/>
  <c r="R23" i="48"/>
  <c r="S23" i="48"/>
  <c r="T23" i="48"/>
  <c r="U23" i="48"/>
  <c r="V23" i="48"/>
  <c r="B24" i="48"/>
  <c r="C24" i="48"/>
  <c r="D24" i="48"/>
  <c r="E24" i="48"/>
  <c r="F24" i="48"/>
  <c r="G24" i="48"/>
  <c r="H24" i="48"/>
  <c r="I24" i="48"/>
  <c r="J24" i="48"/>
  <c r="K24" i="48"/>
  <c r="L24" i="48"/>
  <c r="M24" i="48"/>
  <c r="N24" i="48"/>
  <c r="O24" i="48"/>
  <c r="P24" i="48"/>
  <c r="Q24" i="48"/>
  <c r="R24" i="48"/>
  <c r="S24" i="48"/>
  <c r="T24" i="48"/>
  <c r="U24" i="48"/>
  <c r="V24" i="48"/>
  <c r="B25" i="48"/>
  <c r="C25" i="48"/>
  <c r="D25" i="48"/>
  <c r="E25" i="48"/>
  <c r="F25" i="48"/>
  <c r="G25" i="48"/>
  <c r="H25" i="48"/>
  <c r="I25" i="48"/>
  <c r="J25" i="48"/>
  <c r="K25" i="48"/>
  <c r="L25" i="48"/>
  <c r="M25" i="48"/>
  <c r="N25" i="48"/>
  <c r="O25" i="48"/>
  <c r="P25" i="48"/>
  <c r="Q25" i="48"/>
  <c r="R25" i="48"/>
  <c r="S25" i="48"/>
  <c r="T25" i="48"/>
  <c r="U25" i="48"/>
  <c r="V25" i="48"/>
  <c r="B26" i="48"/>
  <c r="C26" i="48"/>
  <c r="D26" i="48"/>
  <c r="E26" i="48"/>
  <c r="F26" i="48"/>
  <c r="G26" i="48"/>
  <c r="H26" i="48"/>
  <c r="I26" i="48"/>
  <c r="J26" i="48"/>
  <c r="K26" i="48"/>
  <c r="L26" i="48"/>
  <c r="M26" i="48"/>
  <c r="N26" i="48"/>
  <c r="O26" i="48"/>
  <c r="P26" i="48"/>
  <c r="Q26" i="48"/>
  <c r="R26" i="48"/>
  <c r="S26" i="48"/>
  <c r="T26" i="48"/>
  <c r="U26" i="48"/>
  <c r="V26" i="48"/>
  <c r="B27" i="48"/>
  <c r="C27" i="48"/>
  <c r="D27" i="48"/>
  <c r="E27" i="48"/>
  <c r="F27" i="48"/>
  <c r="G27" i="48"/>
  <c r="H27" i="48"/>
  <c r="I27" i="48"/>
  <c r="J27" i="48"/>
  <c r="K27" i="48"/>
  <c r="L27" i="48"/>
  <c r="M27" i="48"/>
  <c r="N27" i="48"/>
  <c r="O27" i="48"/>
  <c r="P27" i="48"/>
  <c r="Q27" i="48"/>
  <c r="R27" i="48"/>
  <c r="S27" i="48"/>
  <c r="T27" i="48"/>
  <c r="U27" i="48"/>
  <c r="V27" i="48"/>
  <c r="B28" i="48"/>
  <c r="C28" i="48"/>
  <c r="D28" i="48"/>
  <c r="E28" i="48"/>
  <c r="F28" i="48"/>
  <c r="G28" i="48"/>
  <c r="H28" i="48"/>
  <c r="I28" i="48"/>
  <c r="J28" i="48"/>
  <c r="K28" i="48"/>
  <c r="L28" i="48"/>
  <c r="M28" i="48"/>
  <c r="N28" i="48"/>
  <c r="O28" i="48"/>
  <c r="P28" i="48"/>
  <c r="Q28" i="48"/>
  <c r="R28" i="48"/>
  <c r="S28" i="48"/>
  <c r="T28" i="48"/>
  <c r="U28" i="48"/>
  <c r="V28" i="48"/>
  <c r="B29" i="48"/>
  <c r="C29" i="48"/>
  <c r="D29" i="48"/>
  <c r="E29" i="48"/>
  <c r="F29" i="48"/>
  <c r="G29" i="48"/>
  <c r="H29" i="48"/>
  <c r="I29" i="48"/>
  <c r="J29" i="48"/>
  <c r="K29" i="48"/>
  <c r="L29" i="48"/>
  <c r="M29" i="48"/>
  <c r="N29" i="48"/>
  <c r="O29" i="48"/>
  <c r="P29" i="48"/>
  <c r="Q29" i="48"/>
  <c r="R29" i="48"/>
  <c r="S29" i="48"/>
  <c r="T29" i="48"/>
  <c r="U29" i="48"/>
  <c r="V29" i="48"/>
  <c r="B30" i="48"/>
  <c r="C30" i="48"/>
  <c r="D30" i="48"/>
  <c r="E30" i="48"/>
  <c r="F30" i="48"/>
  <c r="G30" i="48"/>
  <c r="H30" i="48"/>
  <c r="I30" i="48"/>
  <c r="J30" i="48"/>
  <c r="K30" i="48"/>
  <c r="L30" i="48"/>
  <c r="M30" i="48"/>
  <c r="N30" i="48"/>
  <c r="O30" i="48"/>
  <c r="P30" i="48"/>
  <c r="Q30" i="48"/>
  <c r="R30" i="48"/>
  <c r="S30" i="48"/>
  <c r="T30" i="48"/>
  <c r="U30" i="48"/>
  <c r="V30" i="48"/>
  <c r="B31" i="48"/>
  <c r="C31" i="48"/>
  <c r="D31" i="48"/>
  <c r="E31" i="48"/>
  <c r="F31" i="48"/>
  <c r="G31" i="48"/>
  <c r="H31" i="48"/>
  <c r="I31" i="48"/>
  <c r="J31" i="48"/>
  <c r="K31" i="48"/>
  <c r="L31" i="48"/>
  <c r="M31" i="48"/>
  <c r="N31" i="48"/>
  <c r="O31" i="48"/>
  <c r="P31" i="48"/>
  <c r="Q31" i="48"/>
  <c r="R31" i="48"/>
  <c r="S31" i="48"/>
  <c r="T31" i="48"/>
  <c r="U31" i="48"/>
  <c r="V31" i="48"/>
  <c r="B32" i="48"/>
  <c r="C32" i="48"/>
  <c r="D32" i="48"/>
  <c r="E32" i="48"/>
  <c r="F32" i="48"/>
  <c r="G32" i="48"/>
  <c r="H32" i="48"/>
  <c r="I32" i="48"/>
  <c r="J32" i="48"/>
  <c r="K32" i="48"/>
  <c r="L32" i="48"/>
  <c r="M32" i="48"/>
  <c r="N32" i="48"/>
  <c r="O32" i="48"/>
  <c r="P32" i="48"/>
  <c r="Q32" i="48"/>
  <c r="R32" i="48"/>
  <c r="S32" i="48"/>
  <c r="T32" i="48"/>
  <c r="U32" i="48"/>
  <c r="V32" i="48"/>
  <c r="B33" i="48"/>
  <c r="C33" i="48"/>
  <c r="D33" i="48"/>
  <c r="E33" i="48"/>
  <c r="F33" i="48"/>
  <c r="G33" i="48"/>
  <c r="H33" i="48"/>
  <c r="I33" i="48"/>
  <c r="J33" i="48"/>
  <c r="K33" i="48"/>
  <c r="L33" i="48"/>
  <c r="M33" i="48"/>
  <c r="N33" i="48"/>
  <c r="O33" i="48"/>
  <c r="P33" i="48"/>
  <c r="Q33" i="48"/>
  <c r="R33" i="48"/>
  <c r="S33" i="48"/>
  <c r="T33" i="48"/>
  <c r="U33" i="48"/>
  <c r="V33" i="48"/>
  <c r="B34" i="48"/>
  <c r="C34" i="48"/>
  <c r="D34" i="48"/>
  <c r="E34" i="48"/>
  <c r="F34" i="48"/>
  <c r="G34" i="48"/>
  <c r="H34" i="48"/>
  <c r="I34" i="48"/>
  <c r="J34" i="48"/>
  <c r="K34" i="48"/>
  <c r="L34" i="48"/>
  <c r="M34" i="48"/>
  <c r="N34" i="48"/>
  <c r="O34" i="48"/>
  <c r="P34" i="48"/>
  <c r="Q34" i="48"/>
  <c r="R34" i="48"/>
  <c r="S34" i="48"/>
  <c r="T34" i="48"/>
  <c r="U34" i="48"/>
  <c r="V34" i="48"/>
  <c r="B35" i="48"/>
  <c r="C35" i="48"/>
  <c r="D35" i="48"/>
  <c r="E35" i="48"/>
  <c r="F35" i="48"/>
  <c r="G35" i="48"/>
  <c r="H35" i="48"/>
  <c r="I35" i="48"/>
  <c r="J35" i="48"/>
  <c r="K35" i="48"/>
  <c r="L35" i="48"/>
  <c r="M35" i="48"/>
  <c r="N35" i="48"/>
  <c r="O35" i="48"/>
  <c r="P35" i="48"/>
  <c r="Q35" i="48"/>
  <c r="R35" i="48"/>
  <c r="S35" i="48"/>
  <c r="T35" i="48"/>
  <c r="U35" i="48"/>
  <c r="V35" i="48"/>
  <c r="B36" i="48"/>
  <c r="C36" i="48"/>
  <c r="D36" i="48"/>
  <c r="E36" i="48"/>
  <c r="F36" i="48"/>
  <c r="G36" i="48"/>
  <c r="H36" i="48"/>
  <c r="I36" i="48"/>
  <c r="J36" i="48"/>
  <c r="K36" i="48"/>
  <c r="L36" i="48"/>
  <c r="M36" i="48"/>
  <c r="N36" i="48"/>
  <c r="O36" i="48"/>
  <c r="P36" i="48"/>
  <c r="Q36" i="48"/>
  <c r="R36" i="48"/>
  <c r="S36" i="48"/>
  <c r="T36" i="48"/>
  <c r="U36" i="48"/>
  <c r="V36" i="48"/>
  <c r="B37" i="48"/>
  <c r="C37" i="48"/>
  <c r="D37" i="48"/>
  <c r="E37" i="48"/>
  <c r="F37" i="48"/>
  <c r="G37" i="48"/>
  <c r="H37" i="48"/>
  <c r="I37" i="48"/>
  <c r="J37" i="48"/>
  <c r="K37" i="48"/>
  <c r="L37" i="48"/>
  <c r="M37" i="48"/>
  <c r="N37" i="48"/>
  <c r="O37" i="48"/>
  <c r="P37" i="48"/>
  <c r="Q37" i="48"/>
  <c r="R37" i="48"/>
  <c r="S37" i="48"/>
  <c r="T37" i="48"/>
  <c r="U37" i="48"/>
  <c r="V37" i="48"/>
  <c r="B38" i="48"/>
  <c r="C38" i="48"/>
  <c r="D38" i="48"/>
  <c r="E38" i="48"/>
  <c r="F38" i="48"/>
  <c r="G38" i="48"/>
  <c r="H38" i="48"/>
  <c r="I38" i="48"/>
  <c r="J38" i="48"/>
  <c r="K38" i="48"/>
  <c r="L38" i="48"/>
  <c r="M38" i="48"/>
  <c r="N38" i="48"/>
  <c r="O38" i="48"/>
  <c r="P38" i="48"/>
  <c r="Q38" i="48"/>
  <c r="R38" i="48"/>
  <c r="S38" i="48"/>
  <c r="T38" i="48"/>
  <c r="U38" i="48"/>
  <c r="V38" i="48"/>
  <c r="B39" i="48"/>
  <c r="C39" i="48"/>
  <c r="D39" i="48"/>
  <c r="E39" i="48"/>
  <c r="F39" i="48"/>
  <c r="G39" i="48"/>
  <c r="H39" i="48"/>
  <c r="I39" i="48"/>
  <c r="J39" i="48"/>
  <c r="K39" i="48"/>
  <c r="L39" i="48"/>
  <c r="M39" i="48"/>
  <c r="N39" i="48"/>
  <c r="O39" i="48"/>
  <c r="P39" i="48"/>
  <c r="Q39" i="48"/>
  <c r="R39" i="48"/>
  <c r="S39" i="48"/>
  <c r="T39" i="48"/>
  <c r="U39" i="48"/>
  <c r="V39" i="48"/>
  <c r="B40" i="48"/>
  <c r="C40" i="48"/>
  <c r="D40" i="48"/>
  <c r="E40" i="48"/>
  <c r="F40" i="48"/>
  <c r="G40" i="48"/>
  <c r="H40" i="48"/>
  <c r="I40" i="48"/>
  <c r="J40" i="48"/>
  <c r="K40" i="48"/>
  <c r="L40" i="48"/>
  <c r="M40" i="48"/>
  <c r="N40" i="48"/>
  <c r="O40" i="48"/>
  <c r="P40" i="48"/>
  <c r="Q40" i="48"/>
  <c r="R40" i="48"/>
  <c r="S40" i="48"/>
  <c r="T40" i="48"/>
  <c r="U40" i="48"/>
  <c r="V40" i="48"/>
  <c r="B41" i="48"/>
  <c r="C41" i="48"/>
  <c r="D41" i="48"/>
  <c r="E41" i="48"/>
  <c r="F41" i="48"/>
  <c r="G41" i="48"/>
  <c r="H41" i="48"/>
  <c r="I41" i="48"/>
  <c r="J41" i="48"/>
  <c r="K41" i="48"/>
  <c r="L41" i="48"/>
  <c r="M41" i="48"/>
  <c r="N41" i="48"/>
  <c r="O41" i="48"/>
  <c r="P41" i="48"/>
  <c r="Q41" i="48"/>
  <c r="R41" i="48"/>
  <c r="S41" i="48"/>
  <c r="T41" i="48"/>
  <c r="U41" i="48"/>
  <c r="V41" i="48"/>
  <c r="B42" i="48"/>
  <c r="C42" i="48"/>
  <c r="D42" i="48"/>
  <c r="E42" i="48"/>
  <c r="F42" i="48"/>
  <c r="G42" i="48"/>
  <c r="H42" i="48"/>
  <c r="I42" i="48"/>
  <c r="J42" i="48"/>
  <c r="K42" i="48"/>
  <c r="L42" i="48"/>
  <c r="M42" i="48"/>
  <c r="N42" i="48"/>
  <c r="O42" i="48"/>
  <c r="P42" i="48"/>
  <c r="Q42" i="48"/>
  <c r="R42" i="48"/>
  <c r="S42" i="48"/>
  <c r="T42" i="48"/>
  <c r="U42" i="48"/>
  <c r="V42" i="48"/>
  <c r="B43" i="48"/>
  <c r="C43" i="48"/>
  <c r="D43" i="48"/>
  <c r="E43" i="48"/>
  <c r="F43" i="48"/>
  <c r="G43" i="48"/>
  <c r="H43" i="48"/>
  <c r="I43" i="48"/>
  <c r="J43" i="48"/>
  <c r="K43" i="48"/>
  <c r="L43" i="48"/>
  <c r="M43" i="48"/>
  <c r="N43" i="48"/>
  <c r="O43" i="48"/>
  <c r="P43" i="48"/>
  <c r="Q43" i="48"/>
  <c r="R43" i="48"/>
  <c r="S43" i="48"/>
  <c r="T43" i="48"/>
  <c r="U43" i="48"/>
  <c r="V43" i="48"/>
  <c r="B44" i="48"/>
  <c r="C44" i="48"/>
  <c r="D44" i="48"/>
  <c r="E44" i="48"/>
  <c r="F44" i="48"/>
  <c r="G44" i="48"/>
  <c r="H44" i="48"/>
  <c r="I44" i="48"/>
  <c r="J44" i="48"/>
  <c r="K44" i="48"/>
  <c r="L44" i="48"/>
  <c r="M44" i="48"/>
  <c r="N44" i="48"/>
  <c r="O44" i="48"/>
  <c r="P44" i="48"/>
  <c r="Q44" i="48"/>
  <c r="R44" i="48"/>
  <c r="S44" i="48"/>
  <c r="T44" i="48"/>
  <c r="U44" i="48"/>
  <c r="V44" i="48"/>
  <c r="B45" i="48"/>
  <c r="C45" i="48"/>
  <c r="D45" i="48"/>
  <c r="E45" i="48"/>
  <c r="F45" i="48"/>
  <c r="G45" i="48"/>
  <c r="H45" i="48"/>
  <c r="I45" i="48"/>
  <c r="J45" i="48"/>
  <c r="K45" i="48"/>
  <c r="L45" i="48"/>
  <c r="M45" i="48"/>
  <c r="N45" i="48"/>
  <c r="O45" i="48"/>
  <c r="P45" i="48"/>
  <c r="Q45" i="48"/>
  <c r="R45" i="48"/>
  <c r="S45" i="48"/>
  <c r="T45" i="48"/>
  <c r="U45" i="48"/>
  <c r="V45" i="48"/>
  <c r="B46" i="48"/>
  <c r="C46" i="48"/>
  <c r="D46" i="48"/>
  <c r="E46" i="48"/>
  <c r="F46" i="48"/>
  <c r="G46" i="48"/>
  <c r="H46" i="48"/>
  <c r="I46" i="48"/>
  <c r="J46" i="48"/>
  <c r="K46" i="48"/>
  <c r="L46" i="48"/>
  <c r="M46" i="48"/>
  <c r="N46" i="48"/>
  <c r="O46" i="48"/>
  <c r="P46" i="48"/>
  <c r="Q46" i="48"/>
  <c r="R46" i="48"/>
  <c r="S46" i="48"/>
  <c r="T46" i="48"/>
  <c r="U46" i="48"/>
  <c r="V46" i="48"/>
  <c r="B47" i="48"/>
  <c r="C47" i="48"/>
  <c r="D47" i="48"/>
  <c r="E47" i="48"/>
  <c r="F47" i="48"/>
  <c r="G47" i="48"/>
  <c r="H47" i="48"/>
  <c r="I47" i="48"/>
  <c r="J47" i="48"/>
  <c r="K47" i="48"/>
  <c r="L47" i="48"/>
  <c r="M47" i="48"/>
  <c r="N47" i="48"/>
  <c r="O47" i="48"/>
  <c r="P47" i="48"/>
  <c r="Q47" i="48"/>
  <c r="R47" i="48"/>
  <c r="S47" i="48"/>
  <c r="T47" i="48"/>
  <c r="U47" i="48"/>
  <c r="V47" i="48"/>
  <c r="B48" i="48"/>
  <c r="C48" i="48"/>
  <c r="D48" i="48"/>
  <c r="E48" i="48"/>
  <c r="F48" i="48"/>
  <c r="G48" i="48"/>
  <c r="H48" i="48"/>
  <c r="I48" i="48"/>
  <c r="J48" i="48"/>
  <c r="K48" i="48"/>
  <c r="L48" i="48"/>
  <c r="M48" i="48"/>
  <c r="N48" i="48"/>
  <c r="O48" i="48"/>
  <c r="P48" i="48"/>
  <c r="Q48" i="48"/>
  <c r="R48" i="48"/>
  <c r="S48" i="48"/>
  <c r="T48" i="48"/>
  <c r="U48" i="48"/>
  <c r="V48" i="48"/>
  <c r="B49" i="48"/>
  <c r="C49" i="48"/>
  <c r="D49" i="48"/>
  <c r="E49" i="48"/>
  <c r="F49" i="48"/>
  <c r="G49" i="48"/>
  <c r="H49" i="48"/>
  <c r="I49" i="48"/>
  <c r="J49" i="48"/>
  <c r="K49" i="48"/>
  <c r="L49" i="48"/>
  <c r="M49" i="48"/>
  <c r="N49" i="48"/>
  <c r="O49" i="48"/>
  <c r="P49" i="48"/>
  <c r="Q49" i="48"/>
  <c r="R49" i="48"/>
  <c r="S49" i="48"/>
  <c r="T49" i="48"/>
  <c r="U49" i="48"/>
  <c r="V49" i="48"/>
  <c r="B50" i="48"/>
  <c r="C50" i="48"/>
  <c r="D50" i="48"/>
  <c r="E50" i="48"/>
  <c r="F50" i="48"/>
  <c r="G50" i="48"/>
  <c r="H50" i="48"/>
  <c r="I50" i="48"/>
  <c r="J50" i="48"/>
  <c r="K50" i="48"/>
  <c r="L50" i="48"/>
  <c r="M50" i="48"/>
  <c r="N50" i="48"/>
  <c r="O50" i="48"/>
  <c r="P50" i="48"/>
  <c r="Q50" i="48"/>
  <c r="R50" i="48"/>
  <c r="S50" i="48"/>
  <c r="T50" i="48"/>
  <c r="U50" i="48"/>
  <c r="V50" i="48"/>
  <c r="B51" i="48"/>
  <c r="C51" i="48"/>
  <c r="D51" i="48"/>
  <c r="E51" i="48"/>
  <c r="F51" i="48"/>
  <c r="G51" i="48"/>
  <c r="H51" i="48"/>
  <c r="I51" i="48"/>
  <c r="J51" i="48"/>
  <c r="K51" i="48"/>
  <c r="L51" i="48"/>
  <c r="M51" i="48"/>
  <c r="N51" i="48"/>
  <c r="O51" i="48"/>
  <c r="P51" i="48"/>
  <c r="Q51" i="48"/>
  <c r="R51" i="48"/>
  <c r="S51" i="48"/>
  <c r="T51" i="48"/>
  <c r="U51" i="48"/>
  <c r="V51" i="48"/>
  <c r="B52" i="48"/>
  <c r="C52" i="48"/>
  <c r="D52" i="48"/>
  <c r="E52" i="48"/>
  <c r="F52" i="48"/>
  <c r="G52" i="48"/>
  <c r="H52" i="48"/>
  <c r="I52" i="48"/>
  <c r="J52" i="48"/>
  <c r="K52" i="48"/>
  <c r="L52" i="48"/>
  <c r="M52" i="48"/>
  <c r="N52" i="48"/>
  <c r="O52" i="48"/>
  <c r="P52" i="48"/>
  <c r="Q52" i="48"/>
  <c r="R52" i="48"/>
  <c r="S52" i="48"/>
  <c r="T52" i="48"/>
  <c r="U52" i="48"/>
  <c r="V52" i="48"/>
  <c r="B53" i="48"/>
  <c r="C53" i="48"/>
  <c r="D53" i="48"/>
  <c r="E53" i="48"/>
  <c r="F53" i="48"/>
  <c r="G53" i="48"/>
  <c r="H53" i="48"/>
  <c r="I53" i="48"/>
  <c r="J53" i="48"/>
  <c r="K53" i="48"/>
  <c r="L53" i="48"/>
  <c r="M53" i="48"/>
  <c r="N53" i="48"/>
  <c r="O53" i="48"/>
  <c r="P53" i="48"/>
  <c r="Q53" i="48"/>
  <c r="R53" i="48"/>
  <c r="S53" i="48"/>
  <c r="T53" i="48"/>
  <c r="U53" i="48"/>
  <c r="V53" i="48"/>
  <c r="B54" i="48"/>
  <c r="C54" i="48"/>
  <c r="D54" i="48"/>
  <c r="E54" i="48"/>
  <c r="F54" i="48"/>
  <c r="G54" i="48"/>
  <c r="H54" i="48"/>
  <c r="I54" i="48"/>
  <c r="J54" i="48"/>
  <c r="K54" i="48"/>
  <c r="L54" i="48"/>
  <c r="M54" i="48"/>
  <c r="N54" i="48"/>
  <c r="O54" i="48"/>
  <c r="P54" i="48"/>
  <c r="Q54" i="48"/>
  <c r="R54" i="48"/>
  <c r="S54" i="48"/>
  <c r="T54" i="48"/>
  <c r="U54" i="48"/>
  <c r="V54" i="48"/>
  <c r="B55" i="48"/>
  <c r="C55" i="48"/>
  <c r="D55" i="48"/>
  <c r="E55" i="48"/>
  <c r="F55" i="48"/>
  <c r="G55" i="48"/>
  <c r="H55" i="48"/>
  <c r="I55" i="48"/>
  <c r="J55" i="48"/>
  <c r="K55" i="48"/>
  <c r="L55" i="48"/>
  <c r="M55" i="48"/>
  <c r="N55" i="48"/>
  <c r="O55" i="48"/>
  <c r="P55" i="48"/>
  <c r="Q55" i="48"/>
  <c r="R55" i="48"/>
  <c r="S55" i="48"/>
  <c r="T55" i="48"/>
  <c r="U55" i="48"/>
  <c r="V55" i="48"/>
  <c r="B56" i="48"/>
  <c r="C56" i="48"/>
  <c r="D56" i="48"/>
  <c r="E56" i="48"/>
  <c r="F56" i="48"/>
  <c r="G56" i="48"/>
  <c r="H56" i="48"/>
  <c r="I56" i="48"/>
  <c r="J56" i="48"/>
  <c r="K56" i="48"/>
  <c r="L56" i="48"/>
  <c r="M56" i="48"/>
  <c r="N56" i="48"/>
  <c r="O56" i="48"/>
  <c r="P56" i="48"/>
  <c r="Q56" i="48"/>
  <c r="R56" i="48"/>
  <c r="S56" i="48"/>
  <c r="T56" i="48"/>
  <c r="U56" i="48"/>
  <c r="V56" i="48"/>
  <c r="B57" i="48"/>
  <c r="C57" i="48"/>
  <c r="D57" i="48"/>
  <c r="E57" i="48"/>
  <c r="F57" i="48"/>
  <c r="G57" i="48"/>
  <c r="H57" i="48"/>
  <c r="I57" i="48"/>
  <c r="J57" i="48"/>
  <c r="K57" i="48"/>
  <c r="L57" i="48"/>
  <c r="M57" i="48"/>
  <c r="N57" i="48"/>
  <c r="O57" i="48"/>
  <c r="P57" i="48"/>
  <c r="Q57" i="48"/>
  <c r="R57" i="48"/>
  <c r="S57" i="48"/>
  <c r="T57" i="48"/>
  <c r="U57" i="48"/>
  <c r="V57" i="48"/>
  <c r="B58" i="48"/>
  <c r="C58" i="48"/>
  <c r="D58" i="48"/>
  <c r="E58" i="48"/>
  <c r="F58" i="48"/>
  <c r="G58" i="48"/>
  <c r="H58" i="48"/>
  <c r="I58" i="48"/>
  <c r="J58" i="48"/>
  <c r="K58" i="48"/>
  <c r="L58" i="48"/>
  <c r="M58" i="48"/>
  <c r="N58" i="48"/>
  <c r="O58" i="48"/>
  <c r="P58" i="48"/>
  <c r="Q58" i="48"/>
  <c r="R58" i="48"/>
  <c r="S58" i="48"/>
  <c r="T58" i="48"/>
  <c r="U58" i="48"/>
  <c r="V58" i="48"/>
  <c r="B59" i="48"/>
  <c r="C59" i="48"/>
  <c r="D59" i="48"/>
  <c r="E59" i="48"/>
  <c r="F59" i="48"/>
  <c r="G59" i="48"/>
  <c r="H59" i="48"/>
  <c r="I59" i="48"/>
  <c r="J59" i="48"/>
  <c r="K59" i="48"/>
  <c r="L59" i="48"/>
  <c r="M59" i="48"/>
  <c r="N59" i="48"/>
  <c r="O59" i="48"/>
  <c r="P59" i="48"/>
  <c r="Q59" i="48"/>
  <c r="R59" i="48"/>
  <c r="S59" i="48"/>
  <c r="T59" i="48"/>
  <c r="U59" i="48"/>
  <c r="V59" i="48"/>
  <c r="B60" i="48"/>
  <c r="C60" i="48"/>
  <c r="D60" i="48"/>
  <c r="E60" i="48"/>
  <c r="F60" i="48"/>
  <c r="G60" i="48"/>
  <c r="H60" i="48"/>
  <c r="I60" i="48"/>
  <c r="J60" i="48"/>
  <c r="K60" i="48"/>
  <c r="L60" i="48"/>
  <c r="M60" i="48"/>
  <c r="N60" i="48"/>
  <c r="O60" i="48"/>
  <c r="P60" i="48"/>
  <c r="Q60" i="48"/>
  <c r="R60" i="48"/>
  <c r="S60" i="48"/>
  <c r="T60" i="48"/>
  <c r="U60" i="48"/>
  <c r="V60" i="48"/>
  <c r="B61" i="48"/>
  <c r="C61" i="48"/>
  <c r="D61" i="48"/>
  <c r="E61" i="48"/>
  <c r="F61" i="48"/>
  <c r="G61" i="48"/>
  <c r="H61" i="48"/>
  <c r="I61" i="48"/>
  <c r="J61" i="48"/>
  <c r="K61" i="48"/>
  <c r="L61" i="48"/>
  <c r="M61" i="48"/>
  <c r="N61" i="48"/>
  <c r="O61" i="48"/>
  <c r="P61" i="48"/>
  <c r="Q61" i="48"/>
  <c r="R61" i="48"/>
  <c r="S61" i="48"/>
  <c r="T61" i="48"/>
  <c r="U61" i="48"/>
  <c r="V61" i="48"/>
  <c r="B62" i="48"/>
  <c r="C62" i="48"/>
  <c r="D62" i="48"/>
  <c r="E62" i="48"/>
  <c r="F62" i="48"/>
  <c r="G62" i="48"/>
  <c r="H62" i="48"/>
  <c r="I62" i="48"/>
  <c r="J62" i="48"/>
  <c r="K62" i="48"/>
  <c r="L62" i="48"/>
  <c r="M62" i="48"/>
  <c r="N62" i="48"/>
  <c r="O62" i="48"/>
  <c r="P62" i="48"/>
  <c r="Q62" i="48"/>
  <c r="R62" i="48"/>
  <c r="S62" i="48"/>
  <c r="T62" i="48"/>
  <c r="U62" i="48"/>
  <c r="V62" i="48"/>
  <c r="B63" i="48"/>
  <c r="C63" i="48"/>
  <c r="D63" i="48"/>
  <c r="E63" i="48"/>
  <c r="F63" i="48"/>
  <c r="G63" i="48"/>
  <c r="H63" i="48"/>
  <c r="I63" i="48"/>
  <c r="J63" i="48"/>
  <c r="K63" i="48"/>
  <c r="L63" i="48"/>
  <c r="M63" i="48"/>
  <c r="N63" i="48"/>
  <c r="O63" i="48"/>
  <c r="P63" i="48"/>
  <c r="Q63" i="48"/>
  <c r="R63" i="48"/>
  <c r="S63" i="48"/>
  <c r="T63" i="48"/>
  <c r="U63" i="48"/>
  <c r="V63" i="48"/>
  <c r="B64" i="48"/>
  <c r="C64" i="48"/>
  <c r="D64" i="48"/>
  <c r="E64" i="48"/>
  <c r="F64" i="48"/>
  <c r="G64" i="48"/>
  <c r="H64" i="48"/>
  <c r="I64" i="48"/>
  <c r="J64" i="48"/>
  <c r="K64" i="48"/>
  <c r="L64" i="48"/>
  <c r="M64" i="48"/>
  <c r="N64" i="48"/>
  <c r="O64" i="48"/>
  <c r="P64" i="48"/>
  <c r="Q64" i="48"/>
  <c r="R64" i="48"/>
  <c r="S64" i="48"/>
  <c r="T64" i="48"/>
  <c r="U64" i="48"/>
  <c r="V64" i="48"/>
  <c r="B65" i="48"/>
  <c r="C65" i="48"/>
  <c r="D65" i="48"/>
  <c r="E65" i="48"/>
  <c r="F65" i="48"/>
  <c r="G65" i="48"/>
  <c r="H65" i="48"/>
  <c r="I65" i="48"/>
  <c r="J65" i="48"/>
  <c r="K65" i="48"/>
  <c r="L65" i="48"/>
  <c r="M65" i="48"/>
  <c r="N65" i="48"/>
  <c r="O65" i="48"/>
  <c r="P65" i="48"/>
  <c r="Q65" i="48"/>
  <c r="R65" i="48"/>
  <c r="S65" i="48"/>
  <c r="T65" i="48"/>
  <c r="U65" i="48"/>
  <c r="V65" i="48"/>
  <c r="P4" i="48"/>
  <c r="Q4" i="48"/>
  <c r="R4" i="48"/>
  <c r="S4" i="48"/>
  <c r="T4" i="48"/>
  <c r="U4" i="48"/>
  <c r="V4" i="48"/>
  <c r="C4" i="48"/>
  <c r="D4" i="48"/>
  <c r="E4" i="48"/>
  <c r="F4" i="48"/>
  <c r="G4" i="48"/>
  <c r="H4" i="48"/>
  <c r="I4" i="48"/>
  <c r="J4" i="48"/>
  <c r="K4" i="48"/>
  <c r="L4" i="48"/>
  <c r="M4" i="48"/>
  <c r="N4" i="48"/>
  <c r="O4" i="48"/>
  <c r="D3" i="43" l="1"/>
  <c r="D4" i="43"/>
  <c r="D5" i="43"/>
  <c r="D6" i="43"/>
  <c r="D7" i="43"/>
  <c r="D8" i="43"/>
  <c r="D9" i="43"/>
  <c r="D10" i="43"/>
  <c r="D11" i="43"/>
  <c r="D12" i="43"/>
  <c r="D13" i="43"/>
  <c r="D14" i="43"/>
  <c r="D15" i="43"/>
  <c r="D16" i="43"/>
  <c r="D17" i="43"/>
  <c r="D18" i="43"/>
  <c r="D19" i="43"/>
  <c r="D20" i="43"/>
  <c r="D21" i="43"/>
  <c r="D22" i="43"/>
  <c r="D23" i="43"/>
  <c r="D24" i="43"/>
  <c r="D25" i="43"/>
  <c r="D26" i="43"/>
  <c r="D27" i="43"/>
  <c r="D28" i="43"/>
  <c r="D29" i="43"/>
  <c r="D30" i="43"/>
  <c r="D31" i="43"/>
  <c r="D32" i="43"/>
  <c r="D33" i="43"/>
  <c r="D34" i="43"/>
  <c r="D35" i="43"/>
  <c r="D36" i="43"/>
  <c r="D37" i="43"/>
  <c r="D38" i="43"/>
  <c r="D39" i="43"/>
  <c r="D40" i="43"/>
  <c r="D41" i="43"/>
  <c r="D42" i="43"/>
  <c r="D43" i="43"/>
  <c r="D44" i="43"/>
  <c r="D45" i="43"/>
  <c r="D46" i="43"/>
  <c r="D47" i="43"/>
  <c r="D48" i="43"/>
  <c r="D49" i="43"/>
  <c r="D50" i="43"/>
  <c r="D51" i="43"/>
  <c r="D52" i="43"/>
  <c r="D53" i="43"/>
  <c r="D54" i="43"/>
  <c r="D55" i="43"/>
  <c r="D56" i="43"/>
  <c r="D57" i="43"/>
  <c r="D58" i="43"/>
  <c r="D59" i="43"/>
  <c r="D60" i="43"/>
  <c r="D61" i="43"/>
  <c r="D62" i="43"/>
  <c r="D63" i="43"/>
  <c r="D2" i="43"/>
  <c r="W5" i="42"/>
  <c r="W6" i="42"/>
  <c r="W7" i="42"/>
  <c r="W8" i="42"/>
  <c r="W9" i="42"/>
  <c r="W10" i="42"/>
  <c r="W11" i="42"/>
  <c r="W12" i="42"/>
  <c r="W13" i="42"/>
  <c r="W14" i="42"/>
  <c r="W15" i="42"/>
  <c r="W16" i="42"/>
  <c r="W17" i="42"/>
  <c r="W18" i="42"/>
  <c r="W19" i="42"/>
  <c r="W20" i="42"/>
  <c r="W21" i="42"/>
  <c r="W22" i="42"/>
  <c r="W23" i="42"/>
  <c r="W24" i="42"/>
  <c r="W25" i="42"/>
  <c r="W26" i="42"/>
  <c r="W27" i="42"/>
  <c r="W28" i="42"/>
  <c r="W29" i="42"/>
  <c r="W30" i="42"/>
  <c r="W31" i="42"/>
  <c r="W32" i="42"/>
  <c r="W33" i="42"/>
  <c r="W34" i="42"/>
  <c r="W35" i="42"/>
  <c r="W36" i="42"/>
  <c r="W37" i="42"/>
  <c r="W38" i="42"/>
  <c r="W39" i="42"/>
  <c r="W40" i="42"/>
  <c r="W41" i="42"/>
  <c r="W42" i="42"/>
  <c r="W43" i="42"/>
  <c r="W44" i="42"/>
  <c r="W45" i="42"/>
  <c r="W46" i="42"/>
  <c r="W47" i="42"/>
  <c r="W48" i="42"/>
  <c r="W49" i="42"/>
  <c r="W50" i="42"/>
  <c r="W51" i="42"/>
  <c r="W52" i="42"/>
  <c r="W53" i="42"/>
  <c r="W54" i="42"/>
  <c r="W55" i="42"/>
  <c r="W56" i="42"/>
  <c r="W57" i="42"/>
  <c r="W58" i="42"/>
  <c r="W59" i="42"/>
  <c r="W60" i="42"/>
  <c r="W61" i="42"/>
  <c r="W62" i="42"/>
  <c r="W63" i="42"/>
  <c r="W64" i="42"/>
  <c r="W65" i="42"/>
  <c r="W4" i="42"/>
  <c r="W5" i="41"/>
  <c r="W6" i="41"/>
  <c r="W7" i="41"/>
  <c r="W8" i="41"/>
  <c r="W9" i="41"/>
  <c r="W10" i="41"/>
  <c r="W11" i="41"/>
  <c r="W12" i="41"/>
  <c r="W13" i="41"/>
  <c r="W14" i="41"/>
  <c r="W15" i="41"/>
  <c r="W16" i="41"/>
  <c r="W17" i="41"/>
  <c r="W18" i="41"/>
  <c r="W19" i="41"/>
  <c r="W20" i="41"/>
  <c r="W21" i="41"/>
  <c r="W22" i="41"/>
  <c r="W23" i="41"/>
  <c r="W24" i="41"/>
  <c r="W25" i="41"/>
  <c r="W26" i="41"/>
  <c r="W27" i="41"/>
  <c r="W28" i="41"/>
  <c r="W29" i="41"/>
  <c r="W30" i="41"/>
  <c r="W31" i="41"/>
  <c r="W32" i="41"/>
  <c r="W33" i="41"/>
  <c r="W34" i="41"/>
  <c r="W35" i="41"/>
  <c r="W36" i="41"/>
  <c r="W37" i="41"/>
  <c r="W38" i="41"/>
  <c r="W39" i="41"/>
  <c r="W40" i="41"/>
  <c r="W41" i="41"/>
  <c r="W42" i="41"/>
  <c r="W43" i="41"/>
  <c r="W44" i="41"/>
  <c r="W45" i="41"/>
  <c r="W46" i="41"/>
  <c r="W47" i="41"/>
  <c r="W48" i="41"/>
  <c r="W49" i="41"/>
  <c r="W50" i="41"/>
  <c r="W51" i="41"/>
  <c r="W52" i="41"/>
  <c r="W53" i="41"/>
  <c r="W54" i="41"/>
  <c r="W55" i="41"/>
  <c r="W56" i="41"/>
  <c r="W57" i="41"/>
  <c r="W58" i="41"/>
  <c r="W59" i="41"/>
  <c r="W60" i="41"/>
  <c r="W61" i="41"/>
  <c r="W62" i="41"/>
  <c r="W63" i="41"/>
  <c r="W64" i="41"/>
  <c r="W65" i="41"/>
  <c r="W4" i="41"/>
  <c r="B5" i="32" l="1"/>
  <c r="C5" i="32"/>
  <c r="D5" i="32"/>
  <c r="E5" i="32"/>
  <c r="F5" i="32"/>
  <c r="G5" i="32"/>
  <c r="H5" i="32"/>
  <c r="I5" i="32"/>
  <c r="J5" i="32"/>
  <c r="K5" i="32"/>
  <c r="L5" i="32"/>
  <c r="M5" i="32"/>
  <c r="N5" i="32"/>
  <c r="O5" i="32"/>
  <c r="P5" i="32"/>
  <c r="Q5" i="32"/>
  <c r="R5" i="32"/>
  <c r="S5" i="32"/>
  <c r="T5" i="32"/>
  <c r="U5" i="32"/>
  <c r="V5" i="32"/>
  <c r="B6" i="32"/>
  <c r="C6" i="32"/>
  <c r="D6" i="32"/>
  <c r="E6" i="32"/>
  <c r="F6" i="32"/>
  <c r="G6" i="32"/>
  <c r="H6" i="32"/>
  <c r="I6" i="32"/>
  <c r="J6" i="32"/>
  <c r="K6" i="32"/>
  <c r="L6" i="32"/>
  <c r="M6" i="32"/>
  <c r="N6" i="32"/>
  <c r="O6" i="32"/>
  <c r="P6" i="32"/>
  <c r="Q6" i="32"/>
  <c r="R6" i="32"/>
  <c r="S6" i="32"/>
  <c r="T6" i="32"/>
  <c r="U6" i="32"/>
  <c r="V6" i="32"/>
  <c r="B7" i="32"/>
  <c r="C7" i="32"/>
  <c r="D7" i="32"/>
  <c r="E7" i="32"/>
  <c r="F7" i="32"/>
  <c r="G7" i="32"/>
  <c r="H7" i="32"/>
  <c r="I7" i="32"/>
  <c r="J7" i="32"/>
  <c r="K7" i="32"/>
  <c r="L7" i="32"/>
  <c r="M7" i="32"/>
  <c r="N7" i="32"/>
  <c r="O7" i="32"/>
  <c r="P7" i="32"/>
  <c r="Q7" i="32"/>
  <c r="R7" i="32"/>
  <c r="S7" i="32"/>
  <c r="T7" i="32"/>
  <c r="U7" i="32"/>
  <c r="V7" i="32"/>
  <c r="B8" i="32"/>
  <c r="C8" i="32"/>
  <c r="D8" i="32"/>
  <c r="E8" i="32"/>
  <c r="F8" i="32"/>
  <c r="G8" i="32"/>
  <c r="H8" i="32"/>
  <c r="I8" i="32"/>
  <c r="J8" i="32"/>
  <c r="K8" i="32"/>
  <c r="L8" i="32"/>
  <c r="M8" i="32"/>
  <c r="N8" i="32"/>
  <c r="O8" i="32"/>
  <c r="P8" i="32"/>
  <c r="Q8" i="32"/>
  <c r="R8" i="32"/>
  <c r="S8" i="32"/>
  <c r="T8" i="32"/>
  <c r="U8" i="32"/>
  <c r="V8" i="32"/>
  <c r="B9" i="32"/>
  <c r="C9" i="32"/>
  <c r="D9" i="32"/>
  <c r="E9" i="32"/>
  <c r="F9" i="32"/>
  <c r="G9" i="32"/>
  <c r="H9" i="32"/>
  <c r="I9" i="32"/>
  <c r="J9" i="32"/>
  <c r="K9" i="32"/>
  <c r="L9" i="32"/>
  <c r="M9" i="32"/>
  <c r="N9" i="32"/>
  <c r="O9" i="32"/>
  <c r="P9" i="32"/>
  <c r="Q9" i="32"/>
  <c r="R9" i="32"/>
  <c r="S9" i="32"/>
  <c r="T9" i="32"/>
  <c r="U9" i="32"/>
  <c r="V9" i="32"/>
  <c r="B10" i="32"/>
  <c r="C10" i="32"/>
  <c r="D10" i="32"/>
  <c r="E10" i="32"/>
  <c r="F10" i="32"/>
  <c r="G10" i="32"/>
  <c r="H10" i="32"/>
  <c r="I10" i="32"/>
  <c r="J10" i="32"/>
  <c r="K10" i="32"/>
  <c r="L10" i="32"/>
  <c r="M10" i="32"/>
  <c r="N10" i="32"/>
  <c r="O10" i="32"/>
  <c r="P10" i="32"/>
  <c r="Q10" i="32"/>
  <c r="R10" i="32"/>
  <c r="S10" i="32"/>
  <c r="T10" i="32"/>
  <c r="U10" i="32"/>
  <c r="V10" i="32"/>
  <c r="B11" i="32"/>
  <c r="C11" i="32"/>
  <c r="D11" i="32"/>
  <c r="E11" i="32"/>
  <c r="F11" i="32"/>
  <c r="G11" i="32"/>
  <c r="H11" i="32"/>
  <c r="I11" i="32"/>
  <c r="J11" i="32"/>
  <c r="K11" i="32"/>
  <c r="L11" i="32"/>
  <c r="M11" i="32"/>
  <c r="N11" i="32"/>
  <c r="O11" i="32"/>
  <c r="P11" i="32"/>
  <c r="Q11" i="32"/>
  <c r="R11" i="32"/>
  <c r="S11" i="32"/>
  <c r="T11" i="32"/>
  <c r="U11" i="32"/>
  <c r="V11" i="32"/>
  <c r="B12" i="32"/>
  <c r="C12" i="32"/>
  <c r="D12" i="32"/>
  <c r="E12" i="32"/>
  <c r="F12" i="32"/>
  <c r="G12" i="32"/>
  <c r="H12" i="32"/>
  <c r="I12" i="32"/>
  <c r="J12" i="32"/>
  <c r="K12" i="32"/>
  <c r="L12" i="32"/>
  <c r="M12" i="32"/>
  <c r="N12" i="32"/>
  <c r="O12" i="32"/>
  <c r="P12" i="32"/>
  <c r="Q12" i="32"/>
  <c r="R12" i="32"/>
  <c r="S12" i="32"/>
  <c r="T12" i="32"/>
  <c r="U12" i="32"/>
  <c r="V12" i="32"/>
  <c r="B13" i="32"/>
  <c r="C13" i="32"/>
  <c r="D13" i="32"/>
  <c r="E13" i="32"/>
  <c r="F13" i="32"/>
  <c r="G13" i="32"/>
  <c r="H13" i="32"/>
  <c r="I13" i="32"/>
  <c r="J13" i="32"/>
  <c r="K13" i="32"/>
  <c r="L13" i="32"/>
  <c r="M13" i="32"/>
  <c r="N13" i="32"/>
  <c r="O13" i="32"/>
  <c r="P13" i="32"/>
  <c r="Q13" i="32"/>
  <c r="R13" i="32"/>
  <c r="S13" i="32"/>
  <c r="T13" i="32"/>
  <c r="U13" i="32"/>
  <c r="V13" i="32"/>
  <c r="B14" i="32"/>
  <c r="C14" i="32"/>
  <c r="D14" i="32"/>
  <c r="E14" i="32"/>
  <c r="F14" i="32"/>
  <c r="G14" i="32"/>
  <c r="H14" i="32"/>
  <c r="I14" i="32"/>
  <c r="J14" i="32"/>
  <c r="K14" i="32"/>
  <c r="L14" i="32"/>
  <c r="M14" i="32"/>
  <c r="N14" i="32"/>
  <c r="O14" i="32"/>
  <c r="P14" i="32"/>
  <c r="Q14" i="32"/>
  <c r="R14" i="32"/>
  <c r="S14" i="32"/>
  <c r="T14" i="32"/>
  <c r="U14" i="32"/>
  <c r="V14" i="32"/>
  <c r="B15" i="32"/>
  <c r="C15" i="32"/>
  <c r="D15" i="32"/>
  <c r="E15" i="32"/>
  <c r="F15" i="32"/>
  <c r="G15" i="32"/>
  <c r="H15" i="32"/>
  <c r="I15" i="32"/>
  <c r="J15" i="32"/>
  <c r="K15" i="32"/>
  <c r="L15" i="32"/>
  <c r="M15" i="32"/>
  <c r="N15" i="32"/>
  <c r="O15" i="32"/>
  <c r="P15" i="32"/>
  <c r="Q15" i="32"/>
  <c r="R15" i="32"/>
  <c r="S15" i="32"/>
  <c r="T15" i="32"/>
  <c r="U15" i="32"/>
  <c r="V15" i="32"/>
  <c r="B16" i="32"/>
  <c r="C16" i="32"/>
  <c r="D16" i="32"/>
  <c r="E16" i="32"/>
  <c r="F16" i="32"/>
  <c r="G16" i="32"/>
  <c r="H16" i="32"/>
  <c r="I16" i="32"/>
  <c r="J16" i="32"/>
  <c r="K16" i="32"/>
  <c r="L16" i="32"/>
  <c r="M16" i="32"/>
  <c r="N16" i="32"/>
  <c r="O16" i="32"/>
  <c r="P16" i="32"/>
  <c r="Q16" i="32"/>
  <c r="R16" i="32"/>
  <c r="S16" i="32"/>
  <c r="T16" i="32"/>
  <c r="U16" i="32"/>
  <c r="V16" i="32"/>
  <c r="B17" i="32"/>
  <c r="C17" i="32"/>
  <c r="D17" i="32"/>
  <c r="E17" i="32"/>
  <c r="F17" i="32"/>
  <c r="G17" i="32"/>
  <c r="H17" i="32"/>
  <c r="I17" i="32"/>
  <c r="J17" i="32"/>
  <c r="K17" i="32"/>
  <c r="L17" i="32"/>
  <c r="M17" i="32"/>
  <c r="N17" i="32"/>
  <c r="O17" i="32"/>
  <c r="P17" i="32"/>
  <c r="Q17" i="32"/>
  <c r="R17" i="32"/>
  <c r="S17" i="32"/>
  <c r="T17" i="32"/>
  <c r="U17" i="32"/>
  <c r="V17" i="32"/>
  <c r="B18" i="32"/>
  <c r="C18" i="32"/>
  <c r="D18" i="32"/>
  <c r="E18" i="32"/>
  <c r="F18" i="32"/>
  <c r="G18" i="32"/>
  <c r="H18" i="32"/>
  <c r="I18" i="32"/>
  <c r="J18" i="32"/>
  <c r="K18" i="32"/>
  <c r="L18" i="32"/>
  <c r="M18" i="32"/>
  <c r="N18" i="32"/>
  <c r="O18" i="32"/>
  <c r="P18" i="32"/>
  <c r="Q18" i="32"/>
  <c r="R18" i="32"/>
  <c r="S18" i="32"/>
  <c r="T18" i="32"/>
  <c r="U18" i="32"/>
  <c r="V18" i="32"/>
  <c r="B19" i="32"/>
  <c r="C19" i="32"/>
  <c r="D19" i="32"/>
  <c r="E19" i="32"/>
  <c r="F19" i="32"/>
  <c r="G19" i="32"/>
  <c r="H19" i="32"/>
  <c r="I19" i="32"/>
  <c r="J19" i="32"/>
  <c r="K19" i="32"/>
  <c r="L19" i="32"/>
  <c r="M19" i="32"/>
  <c r="N19" i="32"/>
  <c r="O19" i="32"/>
  <c r="P19" i="32"/>
  <c r="Q19" i="32"/>
  <c r="R19" i="32"/>
  <c r="S19" i="32"/>
  <c r="T19" i="32"/>
  <c r="U19" i="32"/>
  <c r="V19" i="32"/>
  <c r="B20" i="32"/>
  <c r="C20" i="32"/>
  <c r="D20" i="32"/>
  <c r="E20" i="32"/>
  <c r="F20" i="32"/>
  <c r="G20" i="32"/>
  <c r="H20" i="32"/>
  <c r="I20" i="32"/>
  <c r="J20" i="32"/>
  <c r="K20" i="32"/>
  <c r="L20" i="32"/>
  <c r="M20" i="32"/>
  <c r="N20" i="32"/>
  <c r="O20" i="32"/>
  <c r="P20" i="32"/>
  <c r="Q20" i="32"/>
  <c r="R20" i="32"/>
  <c r="S20" i="32"/>
  <c r="T20" i="32"/>
  <c r="U20" i="32"/>
  <c r="V20" i="32"/>
  <c r="B21" i="32"/>
  <c r="C21" i="32"/>
  <c r="D21" i="32"/>
  <c r="E21" i="32"/>
  <c r="F21" i="32"/>
  <c r="G21" i="32"/>
  <c r="H21" i="32"/>
  <c r="I21" i="32"/>
  <c r="J21" i="32"/>
  <c r="K21" i="32"/>
  <c r="L21" i="32"/>
  <c r="M21" i="32"/>
  <c r="N21" i="32"/>
  <c r="O21" i="32"/>
  <c r="P21" i="32"/>
  <c r="Q21" i="32"/>
  <c r="R21" i="32"/>
  <c r="S21" i="32"/>
  <c r="T21" i="32"/>
  <c r="U21" i="32"/>
  <c r="V21" i="32"/>
  <c r="B22" i="32"/>
  <c r="C22" i="32"/>
  <c r="D22" i="32"/>
  <c r="E22" i="32"/>
  <c r="F22" i="32"/>
  <c r="G22" i="32"/>
  <c r="H22" i="32"/>
  <c r="I22" i="32"/>
  <c r="J22" i="32"/>
  <c r="K22" i="32"/>
  <c r="L22" i="32"/>
  <c r="M22" i="32"/>
  <c r="N22" i="32"/>
  <c r="O22" i="32"/>
  <c r="P22" i="32"/>
  <c r="Q22" i="32"/>
  <c r="R22" i="32"/>
  <c r="S22" i="32"/>
  <c r="T22" i="32"/>
  <c r="U22" i="32"/>
  <c r="V22" i="32"/>
  <c r="B23" i="32"/>
  <c r="C23" i="32"/>
  <c r="D23" i="32"/>
  <c r="E23" i="32"/>
  <c r="F23" i="32"/>
  <c r="G23" i="32"/>
  <c r="H23" i="32"/>
  <c r="I23" i="32"/>
  <c r="J23" i="32"/>
  <c r="K23" i="32"/>
  <c r="L23" i="32"/>
  <c r="M23" i="32"/>
  <c r="N23" i="32"/>
  <c r="O23" i="32"/>
  <c r="P23" i="32"/>
  <c r="Q23" i="32"/>
  <c r="R23" i="32"/>
  <c r="S23" i="32"/>
  <c r="T23" i="32"/>
  <c r="U23" i="32"/>
  <c r="V23" i="32"/>
  <c r="B24" i="32"/>
  <c r="C24" i="32"/>
  <c r="D24" i="32"/>
  <c r="E24" i="32"/>
  <c r="F24" i="32"/>
  <c r="G24" i="32"/>
  <c r="H24" i="32"/>
  <c r="I24" i="32"/>
  <c r="J24" i="32"/>
  <c r="K24" i="32"/>
  <c r="L24" i="32"/>
  <c r="M24" i="32"/>
  <c r="N24" i="32"/>
  <c r="O24" i="32"/>
  <c r="P24" i="32"/>
  <c r="Q24" i="32"/>
  <c r="R24" i="32"/>
  <c r="S24" i="32"/>
  <c r="T24" i="32"/>
  <c r="U24" i="32"/>
  <c r="V24" i="32"/>
  <c r="B25" i="32"/>
  <c r="C25" i="32"/>
  <c r="D25" i="32"/>
  <c r="E25" i="32"/>
  <c r="F25" i="32"/>
  <c r="G25" i="32"/>
  <c r="H25" i="32"/>
  <c r="I25" i="32"/>
  <c r="J25" i="32"/>
  <c r="K25" i="32"/>
  <c r="L25" i="32"/>
  <c r="M25" i="32"/>
  <c r="N25" i="32"/>
  <c r="O25" i="32"/>
  <c r="P25" i="32"/>
  <c r="Q25" i="32"/>
  <c r="R25" i="32"/>
  <c r="S25" i="32"/>
  <c r="T25" i="32"/>
  <c r="U25" i="32"/>
  <c r="V25" i="32"/>
  <c r="B26" i="32"/>
  <c r="C26" i="32"/>
  <c r="D26" i="32"/>
  <c r="E26" i="32"/>
  <c r="F26" i="32"/>
  <c r="G26" i="32"/>
  <c r="H26" i="32"/>
  <c r="I26" i="32"/>
  <c r="J26" i="32"/>
  <c r="K26" i="32"/>
  <c r="L26" i="32"/>
  <c r="M26" i="32"/>
  <c r="N26" i="32"/>
  <c r="O26" i="32"/>
  <c r="P26" i="32"/>
  <c r="Q26" i="32"/>
  <c r="R26" i="32"/>
  <c r="S26" i="32"/>
  <c r="T26" i="32"/>
  <c r="U26" i="32"/>
  <c r="V26" i="32"/>
  <c r="B27" i="32"/>
  <c r="C27" i="32"/>
  <c r="D27" i="32"/>
  <c r="E27" i="32"/>
  <c r="F27" i="32"/>
  <c r="G27" i="32"/>
  <c r="H27" i="32"/>
  <c r="I27" i="32"/>
  <c r="J27" i="32"/>
  <c r="K27" i="32"/>
  <c r="L27" i="32"/>
  <c r="M27" i="32"/>
  <c r="N27" i="32"/>
  <c r="O27" i="32"/>
  <c r="P27" i="32"/>
  <c r="Q27" i="32"/>
  <c r="R27" i="32"/>
  <c r="S27" i="32"/>
  <c r="T27" i="32"/>
  <c r="U27" i="32"/>
  <c r="V27" i="32"/>
  <c r="B28" i="32"/>
  <c r="C28" i="32"/>
  <c r="D28" i="32"/>
  <c r="E28" i="32"/>
  <c r="F28" i="32"/>
  <c r="G28" i="32"/>
  <c r="H28" i="32"/>
  <c r="I28" i="32"/>
  <c r="J28" i="32"/>
  <c r="K28" i="32"/>
  <c r="L28" i="32"/>
  <c r="M28" i="32"/>
  <c r="N28" i="32"/>
  <c r="O28" i="32"/>
  <c r="P28" i="32"/>
  <c r="Q28" i="32"/>
  <c r="R28" i="32"/>
  <c r="S28" i="32"/>
  <c r="T28" i="32"/>
  <c r="U28" i="32"/>
  <c r="V28" i="32"/>
  <c r="B29" i="32"/>
  <c r="C29" i="32"/>
  <c r="D29" i="32"/>
  <c r="E29" i="32"/>
  <c r="F29" i="32"/>
  <c r="G29" i="32"/>
  <c r="H29" i="32"/>
  <c r="I29" i="32"/>
  <c r="J29" i="32"/>
  <c r="K29" i="32"/>
  <c r="L29" i="32"/>
  <c r="M29" i="32"/>
  <c r="N29" i="32"/>
  <c r="O29" i="32"/>
  <c r="P29" i="32"/>
  <c r="Q29" i="32"/>
  <c r="R29" i="32"/>
  <c r="S29" i="32"/>
  <c r="T29" i="32"/>
  <c r="U29" i="32"/>
  <c r="V29" i="32"/>
  <c r="B30" i="32"/>
  <c r="C30" i="32"/>
  <c r="D30" i="32"/>
  <c r="E30" i="32"/>
  <c r="F30" i="32"/>
  <c r="G30" i="32"/>
  <c r="H30" i="32"/>
  <c r="I30" i="32"/>
  <c r="J30" i="32"/>
  <c r="K30" i="32"/>
  <c r="L30" i="32"/>
  <c r="M30" i="32"/>
  <c r="N30" i="32"/>
  <c r="O30" i="32"/>
  <c r="P30" i="32"/>
  <c r="Q30" i="32"/>
  <c r="R30" i="32"/>
  <c r="S30" i="32"/>
  <c r="T30" i="32"/>
  <c r="U30" i="32"/>
  <c r="V30" i="32"/>
  <c r="B31" i="32"/>
  <c r="C31" i="32"/>
  <c r="D31" i="32"/>
  <c r="E31" i="32"/>
  <c r="F31" i="32"/>
  <c r="G31" i="32"/>
  <c r="H31" i="32"/>
  <c r="I31" i="32"/>
  <c r="J31" i="32"/>
  <c r="K31" i="32"/>
  <c r="L31" i="32"/>
  <c r="M31" i="32"/>
  <c r="N31" i="32"/>
  <c r="O31" i="32"/>
  <c r="P31" i="32"/>
  <c r="Q31" i="32"/>
  <c r="R31" i="32"/>
  <c r="S31" i="32"/>
  <c r="T31" i="32"/>
  <c r="U31" i="32"/>
  <c r="V31" i="32"/>
  <c r="B32" i="32"/>
  <c r="C32" i="32"/>
  <c r="D32" i="32"/>
  <c r="E32" i="32"/>
  <c r="F32" i="32"/>
  <c r="G32" i="32"/>
  <c r="H32" i="32"/>
  <c r="I32" i="32"/>
  <c r="J32" i="32"/>
  <c r="K32" i="32"/>
  <c r="L32" i="32"/>
  <c r="M32" i="32"/>
  <c r="N32" i="32"/>
  <c r="O32" i="32"/>
  <c r="P32" i="32"/>
  <c r="Q32" i="32"/>
  <c r="R32" i="32"/>
  <c r="S32" i="32"/>
  <c r="T32" i="32"/>
  <c r="U32" i="32"/>
  <c r="V32" i="32"/>
  <c r="B33" i="32"/>
  <c r="C33" i="32"/>
  <c r="D33" i="32"/>
  <c r="E33" i="32"/>
  <c r="F33" i="32"/>
  <c r="G33" i="32"/>
  <c r="H33" i="32"/>
  <c r="I33" i="32"/>
  <c r="J33" i="32"/>
  <c r="K33" i="32"/>
  <c r="L33" i="32"/>
  <c r="M33" i="32"/>
  <c r="N33" i="32"/>
  <c r="O33" i="32"/>
  <c r="P33" i="32"/>
  <c r="Q33" i="32"/>
  <c r="R33" i="32"/>
  <c r="S33" i="32"/>
  <c r="T33" i="32"/>
  <c r="U33" i="32"/>
  <c r="V33" i="32"/>
  <c r="B34" i="32"/>
  <c r="C34" i="32"/>
  <c r="D34" i="32"/>
  <c r="E34" i="32"/>
  <c r="F34" i="32"/>
  <c r="G34" i="32"/>
  <c r="H34" i="32"/>
  <c r="I34" i="32"/>
  <c r="J34" i="32"/>
  <c r="K34" i="32"/>
  <c r="L34" i="32"/>
  <c r="M34" i="32"/>
  <c r="N34" i="32"/>
  <c r="O34" i="32"/>
  <c r="P34" i="32"/>
  <c r="Q34" i="32"/>
  <c r="R34" i="32"/>
  <c r="S34" i="32"/>
  <c r="T34" i="32"/>
  <c r="U34" i="32"/>
  <c r="V34" i="32"/>
  <c r="B35" i="32"/>
  <c r="C35" i="32"/>
  <c r="D35" i="32"/>
  <c r="E35" i="32"/>
  <c r="F35" i="32"/>
  <c r="G35" i="32"/>
  <c r="H35" i="32"/>
  <c r="I35" i="32"/>
  <c r="J35" i="32"/>
  <c r="K35" i="32"/>
  <c r="L35" i="32"/>
  <c r="M35" i="32"/>
  <c r="N35" i="32"/>
  <c r="O35" i="32"/>
  <c r="P35" i="32"/>
  <c r="Q35" i="32"/>
  <c r="R35" i="32"/>
  <c r="S35" i="32"/>
  <c r="T35" i="32"/>
  <c r="U35" i="32"/>
  <c r="V35" i="32"/>
  <c r="B36" i="32"/>
  <c r="C36" i="32"/>
  <c r="D36" i="32"/>
  <c r="E36" i="32"/>
  <c r="F36" i="32"/>
  <c r="G36" i="32"/>
  <c r="H36" i="32"/>
  <c r="I36" i="32"/>
  <c r="J36" i="32"/>
  <c r="K36" i="32"/>
  <c r="L36" i="32"/>
  <c r="M36" i="32"/>
  <c r="N36" i="32"/>
  <c r="O36" i="32"/>
  <c r="P36" i="32"/>
  <c r="Q36" i="32"/>
  <c r="R36" i="32"/>
  <c r="S36" i="32"/>
  <c r="T36" i="32"/>
  <c r="U36" i="32"/>
  <c r="V36" i="32"/>
  <c r="B37" i="32"/>
  <c r="C37" i="32"/>
  <c r="D37" i="32"/>
  <c r="E37" i="32"/>
  <c r="F37" i="32"/>
  <c r="G37" i="32"/>
  <c r="H37" i="32"/>
  <c r="I37" i="32"/>
  <c r="J37" i="32"/>
  <c r="K37" i="32"/>
  <c r="L37" i="32"/>
  <c r="M37" i="32"/>
  <c r="N37" i="32"/>
  <c r="O37" i="32"/>
  <c r="P37" i="32"/>
  <c r="Q37" i="32"/>
  <c r="R37" i="32"/>
  <c r="S37" i="32"/>
  <c r="T37" i="32"/>
  <c r="U37" i="32"/>
  <c r="V37" i="32"/>
  <c r="B38" i="32"/>
  <c r="C38" i="32"/>
  <c r="D38" i="32"/>
  <c r="E38" i="32"/>
  <c r="F38" i="32"/>
  <c r="G38" i="32"/>
  <c r="H38" i="32"/>
  <c r="I38" i="32"/>
  <c r="J38" i="32"/>
  <c r="K38" i="32"/>
  <c r="L38" i="32"/>
  <c r="M38" i="32"/>
  <c r="N38" i="32"/>
  <c r="O38" i="32"/>
  <c r="P38" i="32"/>
  <c r="Q38" i="32"/>
  <c r="R38" i="32"/>
  <c r="S38" i="32"/>
  <c r="T38" i="32"/>
  <c r="U38" i="32"/>
  <c r="V38" i="32"/>
  <c r="B39" i="32"/>
  <c r="C39" i="32"/>
  <c r="D39" i="32"/>
  <c r="E39" i="32"/>
  <c r="F39" i="32"/>
  <c r="G39" i="32"/>
  <c r="H39" i="32"/>
  <c r="I39" i="32"/>
  <c r="J39" i="32"/>
  <c r="K39" i="32"/>
  <c r="L39" i="32"/>
  <c r="M39" i="32"/>
  <c r="N39" i="32"/>
  <c r="O39" i="32"/>
  <c r="P39" i="32"/>
  <c r="Q39" i="32"/>
  <c r="R39" i="32"/>
  <c r="S39" i="32"/>
  <c r="T39" i="32"/>
  <c r="U39" i="32"/>
  <c r="V39" i="32"/>
  <c r="B40" i="32"/>
  <c r="C40" i="32"/>
  <c r="D40" i="32"/>
  <c r="E40" i="32"/>
  <c r="F40" i="32"/>
  <c r="G40" i="32"/>
  <c r="H40" i="32"/>
  <c r="I40" i="32"/>
  <c r="J40" i="32"/>
  <c r="K40" i="32"/>
  <c r="L40" i="32"/>
  <c r="M40" i="32"/>
  <c r="N40" i="32"/>
  <c r="O40" i="32"/>
  <c r="P40" i="32"/>
  <c r="Q40" i="32"/>
  <c r="R40" i="32"/>
  <c r="S40" i="32"/>
  <c r="T40" i="32"/>
  <c r="U40" i="32"/>
  <c r="V40" i="32"/>
  <c r="B41" i="32"/>
  <c r="C41" i="32"/>
  <c r="D41" i="32"/>
  <c r="E41" i="32"/>
  <c r="F41" i="32"/>
  <c r="G41" i="32"/>
  <c r="H41" i="32"/>
  <c r="I41" i="32"/>
  <c r="J41" i="32"/>
  <c r="K41" i="32"/>
  <c r="L41" i="32"/>
  <c r="M41" i="32"/>
  <c r="N41" i="32"/>
  <c r="O41" i="32"/>
  <c r="P41" i="32"/>
  <c r="Q41" i="32"/>
  <c r="R41" i="32"/>
  <c r="S41" i="32"/>
  <c r="T41" i="32"/>
  <c r="U41" i="32"/>
  <c r="V41" i="32"/>
  <c r="B42" i="32"/>
  <c r="C42" i="32"/>
  <c r="D42" i="32"/>
  <c r="E42" i="32"/>
  <c r="F42" i="32"/>
  <c r="G42" i="32"/>
  <c r="H42" i="32"/>
  <c r="I42" i="32"/>
  <c r="J42" i="32"/>
  <c r="K42" i="32"/>
  <c r="L42" i="32"/>
  <c r="M42" i="32"/>
  <c r="N42" i="32"/>
  <c r="O42" i="32"/>
  <c r="P42" i="32"/>
  <c r="Q42" i="32"/>
  <c r="R42" i="32"/>
  <c r="S42" i="32"/>
  <c r="T42" i="32"/>
  <c r="U42" i="32"/>
  <c r="V42" i="32"/>
  <c r="B43" i="32"/>
  <c r="C43" i="32"/>
  <c r="D43" i="32"/>
  <c r="E43" i="32"/>
  <c r="F43" i="32"/>
  <c r="G43" i="32"/>
  <c r="H43" i="32"/>
  <c r="I43" i="32"/>
  <c r="J43" i="32"/>
  <c r="K43" i="32"/>
  <c r="L43" i="32"/>
  <c r="M43" i="32"/>
  <c r="N43" i="32"/>
  <c r="O43" i="32"/>
  <c r="P43" i="32"/>
  <c r="Q43" i="32"/>
  <c r="R43" i="32"/>
  <c r="S43" i="32"/>
  <c r="T43" i="32"/>
  <c r="U43" i="32"/>
  <c r="V43" i="32"/>
  <c r="B44" i="32"/>
  <c r="C44" i="32"/>
  <c r="D44" i="32"/>
  <c r="E44" i="32"/>
  <c r="F44" i="32"/>
  <c r="G44" i="32"/>
  <c r="H44" i="32"/>
  <c r="I44" i="32"/>
  <c r="J44" i="32"/>
  <c r="K44" i="32"/>
  <c r="L44" i="32"/>
  <c r="M44" i="32"/>
  <c r="N44" i="32"/>
  <c r="O44" i="32"/>
  <c r="P44" i="32"/>
  <c r="Q44" i="32"/>
  <c r="R44" i="32"/>
  <c r="S44" i="32"/>
  <c r="T44" i="32"/>
  <c r="U44" i="32"/>
  <c r="V44" i="32"/>
  <c r="B45" i="32"/>
  <c r="C45" i="32"/>
  <c r="D45" i="32"/>
  <c r="E45" i="32"/>
  <c r="F45" i="32"/>
  <c r="G45" i="32"/>
  <c r="H45" i="32"/>
  <c r="I45" i="32"/>
  <c r="J45" i="32"/>
  <c r="K45" i="32"/>
  <c r="L45" i="32"/>
  <c r="M45" i="32"/>
  <c r="N45" i="32"/>
  <c r="O45" i="32"/>
  <c r="P45" i="32"/>
  <c r="Q45" i="32"/>
  <c r="R45" i="32"/>
  <c r="S45" i="32"/>
  <c r="T45" i="32"/>
  <c r="U45" i="32"/>
  <c r="V45" i="32"/>
  <c r="B46" i="32"/>
  <c r="C46" i="32"/>
  <c r="D46" i="32"/>
  <c r="E46" i="32"/>
  <c r="F46" i="32"/>
  <c r="G46" i="32"/>
  <c r="H46" i="32"/>
  <c r="I46" i="32"/>
  <c r="J46" i="32"/>
  <c r="K46" i="32"/>
  <c r="L46" i="32"/>
  <c r="M46" i="32"/>
  <c r="N46" i="32"/>
  <c r="O46" i="32"/>
  <c r="P46" i="32"/>
  <c r="Q46" i="32"/>
  <c r="R46" i="32"/>
  <c r="S46" i="32"/>
  <c r="T46" i="32"/>
  <c r="U46" i="32"/>
  <c r="V46" i="32"/>
  <c r="B47" i="32"/>
  <c r="C47" i="32"/>
  <c r="D47" i="32"/>
  <c r="E47" i="32"/>
  <c r="F47" i="32"/>
  <c r="G47" i="32"/>
  <c r="H47" i="32"/>
  <c r="I47" i="32"/>
  <c r="J47" i="32"/>
  <c r="K47" i="32"/>
  <c r="L47" i="32"/>
  <c r="M47" i="32"/>
  <c r="N47" i="32"/>
  <c r="O47" i="32"/>
  <c r="P47" i="32"/>
  <c r="Q47" i="32"/>
  <c r="R47" i="32"/>
  <c r="S47" i="32"/>
  <c r="T47" i="32"/>
  <c r="U47" i="32"/>
  <c r="V47" i="32"/>
  <c r="B48" i="32"/>
  <c r="C48" i="32"/>
  <c r="D48" i="32"/>
  <c r="E48" i="32"/>
  <c r="F48" i="32"/>
  <c r="G48" i="32"/>
  <c r="H48" i="32"/>
  <c r="I48" i="32"/>
  <c r="J48" i="32"/>
  <c r="K48" i="32"/>
  <c r="L48" i="32"/>
  <c r="M48" i="32"/>
  <c r="N48" i="32"/>
  <c r="O48" i="32"/>
  <c r="P48" i="32"/>
  <c r="Q48" i="32"/>
  <c r="R48" i="32"/>
  <c r="S48" i="32"/>
  <c r="T48" i="32"/>
  <c r="U48" i="32"/>
  <c r="V48" i="32"/>
  <c r="B49" i="32"/>
  <c r="C49" i="32"/>
  <c r="D49" i="32"/>
  <c r="E49" i="32"/>
  <c r="F49" i="32"/>
  <c r="G49" i="32"/>
  <c r="H49" i="32"/>
  <c r="I49" i="32"/>
  <c r="J49" i="32"/>
  <c r="K49" i="32"/>
  <c r="L49" i="32"/>
  <c r="M49" i="32"/>
  <c r="N49" i="32"/>
  <c r="O49" i="32"/>
  <c r="P49" i="32"/>
  <c r="Q49" i="32"/>
  <c r="R49" i="32"/>
  <c r="S49" i="32"/>
  <c r="T49" i="32"/>
  <c r="U49" i="32"/>
  <c r="V49" i="32"/>
  <c r="B50" i="32"/>
  <c r="C50" i="32"/>
  <c r="D50" i="32"/>
  <c r="E50" i="32"/>
  <c r="F50" i="32"/>
  <c r="G50" i="32"/>
  <c r="H50" i="32"/>
  <c r="I50" i="32"/>
  <c r="J50" i="32"/>
  <c r="K50" i="32"/>
  <c r="L50" i="32"/>
  <c r="M50" i="32"/>
  <c r="N50" i="32"/>
  <c r="O50" i="32"/>
  <c r="P50" i="32"/>
  <c r="Q50" i="32"/>
  <c r="R50" i="32"/>
  <c r="S50" i="32"/>
  <c r="T50" i="32"/>
  <c r="U50" i="32"/>
  <c r="V50" i="32"/>
  <c r="B51" i="32"/>
  <c r="C51" i="32"/>
  <c r="D51" i="32"/>
  <c r="E51" i="32"/>
  <c r="F51" i="32"/>
  <c r="G51" i="32"/>
  <c r="H51" i="32"/>
  <c r="I51" i="32"/>
  <c r="J51" i="32"/>
  <c r="K51" i="32"/>
  <c r="L51" i="32"/>
  <c r="M51" i="32"/>
  <c r="N51" i="32"/>
  <c r="O51" i="32"/>
  <c r="P51" i="32"/>
  <c r="Q51" i="32"/>
  <c r="R51" i="32"/>
  <c r="S51" i="32"/>
  <c r="T51" i="32"/>
  <c r="U51" i="32"/>
  <c r="V51" i="32"/>
  <c r="B52" i="32"/>
  <c r="C52" i="32"/>
  <c r="D52" i="32"/>
  <c r="E52" i="32"/>
  <c r="F52" i="32"/>
  <c r="G52" i="32"/>
  <c r="H52" i="32"/>
  <c r="I52" i="32"/>
  <c r="J52" i="32"/>
  <c r="K52" i="32"/>
  <c r="L52" i="32"/>
  <c r="M52" i="32"/>
  <c r="N52" i="32"/>
  <c r="O52" i="32"/>
  <c r="P52" i="32"/>
  <c r="Q52" i="32"/>
  <c r="R52" i="32"/>
  <c r="S52" i="32"/>
  <c r="T52" i="32"/>
  <c r="U52" i="32"/>
  <c r="V52" i="32"/>
  <c r="B53" i="32"/>
  <c r="C53" i="32"/>
  <c r="D53" i="32"/>
  <c r="E53" i="32"/>
  <c r="F53" i="32"/>
  <c r="G53" i="32"/>
  <c r="H53" i="32"/>
  <c r="I53" i="32"/>
  <c r="J53" i="32"/>
  <c r="K53" i="32"/>
  <c r="L53" i="32"/>
  <c r="M53" i="32"/>
  <c r="N53" i="32"/>
  <c r="O53" i="32"/>
  <c r="P53" i="32"/>
  <c r="Q53" i="32"/>
  <c r="R53" i="32"/>
  <c r="S53" i="32"/>
  <c r="T53" i="32"/>
  <c r="U53" i="32"/>
  <c r="V53" i="32"/>
  <c r="B54" i="32"/>
  <c r="C54" i="32"/>
  <c r="D54" i="32"/>
  <c r="E54" i="32"/>
  <c r="F54" i="32"/>
  <c r="G54" i="32"/>
  <c r="H54" i="32"/>
  <c r="I54" i="32"/>
  <c r="J54" i="32"/>
  <c r="K54" i="32"/>
  <c r="L54" i="32"/>
  <c r="M54" i="32"/>
  <c r="N54" i="32"/>
  <c r="O54" i="32"/>
  <c r="P54" i="32"/>
  <c r="Q54" i="32"/>
  <c r="R54" i="32"/>
  <c r="S54" i="32"/>
  <c r="T54" i="32"/>
  <c r="U54" i="32"/>
  <c r="V54" i="32"/>
  <c r="B55" i="32"/>
  <c r="C55" i="32"/>
  <c r="D55" i="32"/>
  <c r="E55" i="32"/>
  <c r="F55" i="32"/>
  <c r="G55" i="32"/>
  <c r="H55" i="32"/>
  <c r="I55" i="32"/>
  <c r="J55" i="32"/>
  <c r="K55" i="32"/>
  <c r="L55" i="32"/>
  <c r="M55" i="32"/>
  <c r="N55" i="32"/>
  <c r="O55" i="32"/>
  <c r="P55" i="32"/>
  <c r="Q55" i="32"/>
  <c r="R55" i="32"/>
  <c r="S55" i="32"/>
  <c r="T55" i="32"/>
  <c r="U55" i="32"/>
  <c r="V55" i="32"/>
  <c r="B56" i="32"/>
  <c r="C56" i="32"/>
  <c r="D56" i="32"/>
  <c r="E56" i="32"/>
  <c r="F56" i="32"/>
  <c r="G56" i="32"/>
  <c r="H56" i="32"/>
  <c r="I56" i="32"/>
  <c r="J56" i="32"/>
  <c r="K56" i="32"/>
  <c r="L56" i="32"/>
  <c r="M56" i="32"/>
  <c r="N56" i="32"/>
  <c r="O56" i="32"/>
  <c r="P56" i="32"/>
  <c r="Q56" i="32"/>
  <c r="R56" i="32"/>
  <c r="S56" i="32"/>
  <c r="T56" i="32"/>
  <c r="U56" i="32"/>
  <c r="V56" i="32"/>
  <c r="B57" i="32"/>
  <c r="C57" i="32"/>
  <c r="D57" i="32"/>
  <c r="E57" i="32"/>
  <c r="F57" i="32"/>
  <c r="G57" i="32"/>
  <c r="H57" i="32"/>
  <c r="I57" i="32"/>
  <c r="J57" i="32"/>
  <c r="K57" i="32"/>
  <c r="L57" i="32"/>
  <c r="M57" i="32"/>
  <c r="N57" i="32"/>
  <c r="O57" i="32"/>
  <c r="P57" i="32"/>
  <c r="Q57" i="32"/>
  <c r="R57" i="32"/>
  <c r="S57" i="32"/>
  <c r="T57" i="32"/>
  <c r="U57" i="32"/>
  <c r="V57" i="32"/>
  <c r="B58" i="32"/>
  <c r="C58" i="32"/>
  <c r="D58" i="32"/>
  <c r="E58" i="32"/>
  <c r="F58" i="32"/>
  <c r="G58" i="32"/>
  <c r="H58" i="32"/>
  <c r="I58" i="32"/>
  <c r="J58" i="32"/>
  <c r="K58" i="32"/>
  <c r="L58" i="32"/>
  <c r="M58" i="32"/>
  <c r="N58" i="32"/>
  <c r="O58" i="32"/>
  <c r="P58" i="32"/>
  <c r="Q58" i="32"/>
  <c r="R58" i="32"/>
  <c r="S58" i="32"/>
  <c r="T58" i="32"/>
  <c r="U58" i="32"/>
  <c r="V58" i="32"/>
  <c r="B59" i="32"/>
  <c r="C59" i="32"/>
  <c r="D59" i="32"/>
  <c r="E59" i="32"/>
  <c r="F59" i="32"/>
  <c r="G59" i="32"/>
  <c r="H59" i="32"/>
  <c r="I59" i="32"/>
  <c r="J59" i="32"/>
  <c r="K59" i="32"/>
  <c r="L59" i="32"/>
  <c r="M59" i="32"/>
  <c r="N59" i="32"/>
  <c r="O59" i="32"/>
  <c r="P59" i="32"/>
  <c r="Q59" i="32"/>
  <c r="R59" i="32"/>
  <c r="S59" i="32"/>
  <c r="T59" i="32"/>
  <c r="U59" i="32"/>
  <c r="V59" i="32"/>
  <c r="B60" i="32"/>
  <c r="C60" i="32"/>
  <c r="D60" i="32"/>
  <c r="E60" i="32"/>
  <c r="F60" i="32"/>
  <c r="G60" i="32"/>
  <c r="H60" i="32"/>
  <c r="I60" i="32"/>
  <c r="J60" i="32"/>
  <c r="K60" i="32"/>
  <c r="L60" i="32"/>
  <c r="M60" i="32"/>
  <c r="N60" i="32"/>
  <c r="O60" i="32"/>
  <c r="P60" i="32"/>
  <c r="Q60" i="32"/>
  <c r="R60" i="32"/>
  <c r="S60" i="32"/>
  <c r="T60" i="32"/>
  <c r="U60" i="32"/>
  <c r="V60" i="32"/>
  <c r="B61" i="32"/>
  <c r="C61" i="32"/>
  <c r="D61" i="32"/>
  <c r="E61" i="32"/>
  <c r="F61" i="32"/>
  <c r="G61" i="32"/>
  <c r="H61" i="32"/>
  <c r="I61" i="32"/>
  <c r="J61" i="32"/>
  <c r="K61" i="32"/>
  <c r="L61" i="32"/>
  <c r="M61" i="32"/>
  <c r="N61" i="32"/>
  <c r="O61" i="32"/>
  <c r="P61" i="32"/>
  <c r="Q61" i="32"/>
  <c r="R61" i="32"/>
  <c r="S61" i="32"/>
  <c r="T61" i="32"/>
  <c r="U61" i="32"/>
  <c r="V61" i="32"/>
  <c r="B62" i="32"/>
  <c r="C62" i="32"/>
  <c r="D62" i="32"/>
  <c r="E62" i="32"/>
  <c r="F62" i="32"/>
  <c r="G62" i="32"/>
  <c r="H62" i="32"/>
  <c r="I62" i="32"/>
  <c r="J62" i="32"/>
  <c r="K62" i="32"/>
  <c r="L62" i="32"/>
  <c r="M62" i="32"/>
  <c r="N62" i="32"/>
  <c r="O62" i="32"/>
  <c r="P62" i="32"/>
  <c r="Q62" i="32"/>
  <c r="R62" i="32"/>
  <c r="S62" i="32"/>
  <c r="T62" i="32"/>
  <c r="U62" i="32"/>
  <c r="V62" i="32"/>
  <c r="B63" i="32"/>
  <c r="C63" i="32"/>
  <c r="D63" i="32"/>
  <c r="E63" i="32"/>
  <c r="F63" i="32"/>
  <c r="G63" i="32"/>
  <c r="H63" i="32"/>
  <c r="I63" i="32"/>
  <c r="J63" i="32"/>
  <c r="K63" i="32"/>
  <c r="L63" i="32"/>
  <c r="M63" i="32"/>
  <c r="N63" i="32"/>
  <c r="O63" i="32"/>
  <c r="P63" i="32"/>
  <c r="Q63" i="32"/>
  <c r="R63" i="32"/>
  <c r="S63" i="32"/>
  <c r="T63" i="32"/>
  <c r="U63" i="32"/>
  <c r="V63" i="32"/>
  <c r="B64" i="32"/>
  <c r="C64" i="32"/>
  <c r="D64" i="32"/>
  <c r="E64" i="32"/>
  <c r="F64" i="32"/>
  <c r="G64" i="32"/>
  <c r="H64" i="32"/>
  <c r="I64" i="32"/>
  <c r="J64" i="32"/>
  <c r="K64" i="32"/>
  <c r="L64" i="32"/>
  <c r="M64" i="32"/>
  <c r="N64" i="32"/>
  <c r="O64" i="32"/>
  <c r="P64" i="32"/>
  <c r="Q64" i="32"/>
  <c r="R64" i="32"/>
  <c r="S64" i="32"/>
  <c r="T64" i="32"/>
  <c r="U64" i="32"/>
  <c r="V64" i="32"/>
  <c r="B65" i="32"/>
  <c r="C65" i="32"/>
  <c r="D65" i="32"/>
  <c r="E65" i="32"/>
  <c r="F65" i="32"/>
  <c r="G65" i="32"/>
  <c r="H65" i="32"/>
  <c r="I65" i="32"/>
  <c r="J65" i="32"/>
  <c r="K65" i="32"/>
  <c r="L65" i="32"/>
  <c r="M65" i="32"/>
  <c r="N65" i="32"/>
  <c r="O65" i="32"/>
  <c r="P65" i="32"/>
  <c r="Q65" i="32"/>
  <c r="R65" i="32"/>
  <c r="S65" i="32"/>
  <c r="T65" i="32"/>
  <c r="U65" i="32"/>
  <c r="V65" i="32"/>
  <c r="C4" i="32"/>
  <c r="D4" i="32"/>
  <c r="E4" i="32"/>
  <c r="F4" i="32"/>
  <c r="G4" i="32"/>
  <c r="H4" i="32"/>
  <c r="I4" i="32"/>
  <c r="J4" i="32"/>
  <c r="K4" i="32"/>
  <c r="L4" i="32"/>
  <c r="M4" i="32"/>
  <c r="N4" i="32"/>
  <c r="O4" i="32"/>
  <c r="P4" i="32"/>
  <c r="Q4" i="32"/>
  <c r="R4" i="32"/>
  <c r="S4" i="32"/>
  <c r="T4" i="32"/>
  <c r="U4" i="32"/>
  <c r="V4" i="32"/>
  <c r="B4" i="32"/>
  <c r="B5" i="31"/>
  <c r="C5" i="31"/>
  <c r="D5" i="31"/>
  <c r="E5" i="31"/>
  <c r="F5" i="31"/>
  <c r="G5" i="31"/>
  <c r="H5" i="31"/>
  <c r="I5" i="31"/>
  <c r="J5" i="31"/>
  <c r="K5" i="31"/>
  <c r="L5" i="31"/>
  <c r="M5" i="31"/>
  <c r="N5" i="31"/>
  <c r="O5" i="31"/>
  <c r="P5" i="31"/>
  <c r="Q5" i="31"/>
  <c r="R5" i="31"/>
  <c r="S5" i="31"/>
  <c r="T5" i="31"/>
  <c r="U5" i="31"/>
  <c r="V5" i="31"/>
  <c r="B6" i="31"/>
  <c r="C6" i="31"/>
  <c r="D6" i="31"/>
  <c r="E6" i="31"/>
  <c r="F6" i="31"/>
  <c r="G6" i="31"/>
  <c r="H6" i="31"/>
  <c r="I6" i="31"/>
  <c r="J6" i="31"/>
  <c r="K6" i="31"/>
  <c r="L6" i="31"/>
  <c r="M6" i="31"/>
  <c r="N6" i="31"/>
  <c r="O6" i="31"/>
  <c r="P6" i="31"/>
  <c r="Q6" i="31"/>
  <c r="R6" i="31"/>
  <c r="S6" i="31"/>
  <c r="T6" i="31"/>
  <c r="U6" i="31"/>
  <c r="V6" i="31"/>
  <c r="B7" i="31"/>
  <c r="C7" i="31"/>
  <c r="D7" i="31"/>
  <c r="E7" i="31"/>
  <c r="F7" i="31"/>
  <c r="G7" i="31"/>
  <c r="H7" i="31"/>
  <c r="I7" i="31"/>
  <c r="J7" i="31"/>
  <c r="K7" i="31"/>
  <c r="L7" i="31"/>
  <c r="M7" i="31"/>
  <c r="N7" i="31"/>
  <c r="O7" i="31"/>
  <c r="P7" i="31"/>
  <c r="Q7" i="31"/>
  <c r="R7" i="31"/>
  <c r="S7" i="31"/>
  <c r="T7" i="31"/>
  <c r="U7" i="31"/>
  <c r="V7" i="31"/>
  <c r="B8" i="31"/>
  <c r="C8" i="31"/>
  <c r="D8" i="31"/>
  <c r="E8" i="31"/>
  <c r="F8" i="31"/>
  <c r="G8" i="31"/>
  <c r="H8" i="31"/>
  <c r="I8" i="31"/>
  <c r="J8" i="31"/>
  <c r="K8" i="31"/>
  <c r="L8" i="31"/>
  <c r="M8" i="31"/>
  <c r="N8" i="31"/>
  <c r="O8" i="31"/>
  <c r="P8" i="31"/>
  <c r="Q8" i="31"/>
  <c r="R8" i="31"/>
  <c r="S8" i="31"/>
  <c r="T8" i="31"/>
  <c r="U8" i="31"/>
  <c r="V8" i="31"/>
  <c r="B9" i="31"/>
  <c r="C9" i="31"/>
  <c r="D9" i="31"/>
  <c r="E9" i="31"/>
  <c r="F9" i="31"/>
  <c r="G9" i="31"/>
  <c r="H9" i="31"/>
  <c r="I9" i="31"/>
  <c r="J9" i="31"/>
  <c r="K9" i="31"/>
  <c r="L9" i="31"/>
  <c r="M9" i="31"/>
  <c r="N9" i="31"/>
  <c r="O9" i="31"/>
  <c r="P9" i="31"/>
  <c r="Q9" i="31"/>
  <c r="R9" i="31"/>
  <c r="S9" i="31"/>
  <c r="T9" i="31"/>
  <c r="U9" i="31"/>
  <c r="V9" i="31"/>
  <c r="B10" i="31"/>
  <c r="C10" i="31"/>
  <c r="D10" i="31"/>
  <c r="E10" i="31"/>
  <c r="F10" i="31"/>
  <c r="G10" i="31"/>
  <c r="H10" i="31"/>
  <c r="I10" i="31"/>
  <c r="J10" i="31"/>
  <c r="K10" i="31"/>
  <c r="L10" i="31"/>
  <c r="M10" i="31"/>
  <c r="N10" i="31"/>
  <c r="O10" i="31"/>
  <c r="P10" i="31"/>
  <c r="Q10" i="31"/>
  <c r="R10" i="31"/>
  <c r="S10" i="31"/>
  <c r="T10" i="31"/>
  <c r="U10" i="31"/>
  <c r="V10" i="31"/>
  <c r="B11" i="31"/>
  <c r="C11" i="31"/>
  <c r="D11" i="31"/>
  <c r="E11" i="31"/>
  <c r="F11" i="31"/>
  <c r="G11" i="31"/>
  <c r="H11" i="31"/>
  <c r="I11" i="31"/>
  <c r="J11" i="31"/>
  <c r="K11" i="31"/>
  <c r="L11" i="31"/>
  <c r="M11" i="31"/>
  <c r="N11" i="31"/>
  <c r="O11" i="31"/>
  <c r="P11" i="31"/>
  <c r="Q11" i="31"/>
  <c r="R11" i="31"/>
  <c r="S11" i="31"/>
  <c r="T11" i="31"/>
  <c r="U11" i="31"/>
  <c r="V11" i="31"/>
  <c r="B12" i="31"/>
  <c r="C12" i="31"/>
  <c r="D12" i="31"/>
  <c r="E12" i="31"/>
  <c r="F12" i="31"/>
  <c r="G12" i="31"/>
  <c r="H12" i="31"/>
  <c r="I12" i="31"/>
  <c r="J12" i="31"/>
  <c r="K12" i="31"/>
  <c r="L12" i="31"/>
  <c r="M12" i="31"/>
  <c r="N12" i="31"/>
  <c r="O12" i="31"/>
  <c r="P12" i="31"/>
  <c r="Q12" i="31"/>
  <c r="R12" i="31"/>
  <c r="S12" i="31"/>
  <c r="T12" i="31"/>
  <c r="U12" i="31"/>
  <c r="V12" i="31"/>
  <c r="B13" i="31"/>
  <c r="C13" i="31"/>
  <c r="D13" i="31"/>
  <c r="E13" i="31"/>
  <c r="F13" i="31"/>
  <c r="G13" i="31"/>
  <c r="H13" i="31"/>
  <c r="I13" i="31"/>
  <c r="J13" i="31"/>
  <c r="K13" i="31"/>
  <c r="L13" i="31"/>
  <c r="M13" i="31"/>
  <c r="N13" i="31"/>
  <c r="O13" i="31"/>
  <c r="P13" i="31"/>
  <c r="Q13" i="31"/>
  <c r="R13" i="31"/>
  <c r="S13" i="31"/>
  <c r="T13" i="31"/>
  <c r="U13" i="31"/>
  <c r="V13" i="31"/>
  <c r="B14" i="31"/>
  <c r="C14" i="31"/>
  <c r="D14" i="31"/>
  <c r="E14" i="31"/>
  <c r="F14" i="31"/>
  <c r="G14" i="31"/>
  <c r="H14" i="31"/>
  <c r="I14" i="31"/>
  <c r="J14" i="31"/>
  <c r="K14" i="31"/>
  <c r="L14" i="31"/>
  <c r="M14" i="31"/>
  <c r="N14" i="31"/>
  <c r="O14" i="31"/>
  <c r="P14" i="31"/>
  <c r="Q14" i="31"/>
  <c r="R14" i="31"/>
  <c r="S14" i="31"/>
  <c r="T14" i="31"/>
  <c r="U14" i="31"/>
  <c r="V14" i="31"/>
  <c r="B15" i="31"/>
  <c r="C15" i="31"/>
  <c r="D15" i="31"/>
  <c r="E15" i="31"/>
  <c r="F15" i="31"/>
  <c r="G15" i="31"/>
  <c r="H15" i="31"/>
  <c r="I15" i="31"/>
  <c r="J15" i="31"/>
  <c r="K15" i="31"/>
  <c r="L15" i="31"/>
  <c r="M15" i="31"/>
  <c r="N15" i="31"/>
  <c r="O15" i="31"/>
  <c r="P15" i="31"/>
  <c r="Q15" i="31"/>
  <c r="R15" i="31"/>
  <c r="S15" i="31"/>
  <c r="T15" i="31"/>
  <c r="U15" i="31"/>
  <c r="V15" i="31"/>
  <c r="B16" i="31"/>
  <c r="C16" i="31"/>
  <c r="D16" i="31"/>
  <c r="E16" i="31"/>
  <c r="F16" i="31"/>
  <c r="G16" i="31"/>
  <c r="H16" i="31"/>
  <c r="I16" i="31"/>
  <c r="J16" i="31"/>
  <c r="K16" i="31"/>
  <c r="L16" i="31"/>
  <c r="M16" i="31"/>
  <c r="N16" i="31"/>
  <c r="O16" i="31"/>
  <c r="P16" i="31"/>
  <c r="Q16" i="31"/>
  <c r="R16" i="31"/>
  <c r="S16" i="31"/>
  <c r="T16" i="31"/>
  <c r="U16" i="31"/>
  <c r="V16" i="31"/>
  <c r="B17" i="31"/>
  <c r="C17" i="31"/>
  <c r="D17" i="31"/>
  <c r="E17" i="31"/>
  <c r="F17" i="31"/>
  <c r="G17" i="31"/>
  <c r="H17" i="31"/>
  <c r="I17" i="31"/>
  <c r="J17" i="31"/>
  <c r="K17" i="31"/>
  <c r="L17" i="31"/>
  <c r="M17" i="31"/>
  <c r="N17" i="31"/>
  <c r="O17" i="31"/>
  <c r="P17" i="31"/>
  <c r="Q17" i="31"/>
  <c r="R17" i="31"/>
  <c r="S17" i="31"/>
  <c r="T17" i="31"/>
  <c r="U17" i="31"/>
  <c r="V17" i="31"/>
  <c r="B18" i="31"/>
  <c r="C18" i="31"/>
  <c r="D18" i="31"/>
  <c r="E18" i="31"/>
  <c r="F18" i="31"/>
  <c r="G18" i="31"/>
  <c r="H18" i="31"/>
  <c r="I18" i="31"/>
  <c r="J18" i="31"/>
  <c r="K18" i="31"/>
  <c r="L18" i="31"/>
  <c r="M18" i="31"/>
  <c r="N18" i="31"/>
  <c r="O18" i="31"/>
  <c r="P18" i="31"/>
  <c r="Q18" i="31"/>
  <c r="R18" i="31"/>
  <c r="S18" i="31"/>
  <c r="T18" i="31"/>
  <c r="U18" i="31"/>
  <c r="V18" i="31"/>
  <c r="B19" i="31"/>
  <c r="C19" i="31"/>
  <c r="D19" i="31"/>
  <c r="E19" i="31"/>
  <c r="F19" i="31"/>
  <c r="G19" i="31"/>
  <c r="H19" i="31"/>
  <c r="I19" i="31"/>
  <c r="J19" i="31"/>
  <c r="K19" i="31"/>
  <c r="L19" i="31"/>
  <c r="M19" i="31"/>
  <c r="N19" i="31"/>
  <c r="O19" i="31"/>
  <c r="P19" i="31"/>
  <c r="Q19" i="31"/>
  <c r="R19" i="31"/>
  <c r="S19" i="31"/>
  <c r="T19" i="31"/>
  <c r="U19" i="31"/>
  <c r="V19" i="31"/>
  <c r="B20" i="31"/>
  <c r="C20" i="31"/>
  <c r="D20" i="31"/>
  <c r="E20" i="31"/>
  <c r="F20" i="31"/>
  <c r="G20" i="31"/>
  <c r="H20" i="31"/>
  <c r="I20" i="31"/>
  <c r="J20" i="31"/>
  <c r="K20" i="31"/>
  <c r="L20" i="31"/>
  <c r="M20" i="31"/>
  <c r="N20" i="31"/>
  <c r="O20" i="31"/>
  <c r="P20" i="31"/>
  <c r="Q20" i="31"/>
  <c r="R20" i="31"/>
  <c r="S20" i="31"/>
  <c r="T20" i="31"/>
  <c r="U20" i="31"/>
  <c r="V20" i="31"/>
  <c r="B21" i="31"/>
  <c r="C21" i="31"/>
  <c r="D21" i="31"/>
  <c r="E21" i="31"/>
  <c r="F21" i="31"/>
  <c r="G21" i="31"/>
  <c r="H21" i="31"/>
  <c r="I21" i="31"/>
  <c r="J21" i="31"/>
  <c r="K21" i="31"/>
  <c r="L21" i="31"/>
  <c r="M21" i="31"/>
  <c r="N21" i="31"/>
  <c r="O21" i="31"/>
  <c r="P21" i="31"/>
  <c r="Q21" i="31"/>
  <c r="R21" i="31"/>
  <c r="S21" i="31"/>
  <c r="T21" i="31"/>
  <c r="U21" i="31"/>
  <c r="V21" i="31"/>
  <c r="B22" i="31"/>
  <c r="C22" i="31"/>
  <c r="D22" i="31"/>
  <c r="E22" i="31"/>
  <c r="F22" i="31"/>
  <c r="G22" i="31"/>
  <c r="H22" i="31"/>
  <c r="I22" i="31"/>
  <c r="J22" i="31"/>
  <c r="K22" i="31"/>
  <c r="L22" i="31"/>
  <c r="M22" i="31"/>
  <c r="N22" i="31"/>
  <c r="O22" i="31"/>
  <c r="P22" i="31"/>
  <c r="Q22" i="31"/>
  <c r="R22" i="31"/>
  <c r="S22" i="31"/>
  <c r="T22" i="31"/>
  <c r="U22" i="31"/>
  <c r="V22" i="31"/>
  <c r="B23" i="31"/>
  <c r="C23" i="31"/>
  <c r="D23" i="31"/>
  <c r="E23" i="31"/>
  <c r="F23" i="31"/>
  <c r="G23" i="31"/>
  <c r="H23" i="31"/>
  <c r="I23" i="31"/>
  <c r="J23" i="31"/>
  <c r="K23" i="31"/>
  <c r="L23" i="31"/>
  <c r="M23" i="31"/>
  <c r="N23" i="31"/>
  <c r="O23" i="31"/>
  <c r="P23" i="31"/>
  <c r="Q23" i="31"/>
  <c r="R23" i="31"/>
  <c r="S23" i="31"/>
  <c r="T23" i="31"/>
  <c r="U23" i="31"/>
  <c r="V23" i="31"/>
  <c r="B24" i="31"/>
  <c r="C24" i="31"/>
  <c r="D24" i="31"/>
  <c r="E24" i="31"/>
  <c r="F24" i="31"/>
  <c r="G24" i="31"/>
  <c r="H24" i="31"/>
  <c r="I24" i="31"/>
  <c r="J24" i="31"/>
  <c r="K24" i="31"/>
  <c r="L24" i="31"/>
  <c r="M24" i="31"/>
  <c r="N24" i="31"/>
  <c r="O24" i="31"/>
  <c r="P24" i="31"/>
  <c r="Q24" i="31"/>
  <c r="R24" i="31"/>
  <c r="S24" i="31"/>
  <c r="T24" i="31"/>
  <c r="U24" i="31"/>
  <c r="V24" i="31"/>
  <c r="B25" i="31"/>
  <c r="C25" i="31"/>
  <c r="D25" i="31"/>
  <c r="E25" i="31"/>
  <c r="F25" i="31"/>
  <c r="G25" i="31"/>
  <c r="H25" i="31"/>
  <c r="I25" i="31"/>
  <c r="J25" i="31"/>
  <c r="K25" i="31"/>
  <c r="L25" i="31"/>
  <c r="M25" i="31"/>
  <c r="N25" i="31"/>
  <c r="O25" i="31"/>
  <c r="P25" i="31"/>
  <c r="Q25" i="31"/>
  <c r="R25" i="31"/>
  <c r="S25" i="31"/>
  <c r="T25" i="31"/>
  <c r="U25" i="31"/>
  <c r="V25" i="31"/>
  <c r="B26" i="31"/>
  <c r="C26" i="31"/>
  <c r="D26" i="31"/>
  <c r="E26" i="31"/>
  <c r="F26" i="31"/>
  <c r="G26" i="31"/>
  <c r="H26" i="31"/>
  <c r="I26" i="31"/>
  <c r="J26" i="31"/>
  <c r="K26" i="31"/>
  <c r="L26" i="31"/>
  <c r="M26" i="31"/>
  <c r="N26" i="31"/>
  <c r="O26" i="31"/>
  <c r="P26" i="31"/>
  <c r="Q26" i="31"/>
  <c r="R26" i="31"/>
  <c r="S26" i="31"/>
  <c r="T26" i="31"/>
  <c r="U26" i="31"/>
  <c r="V26" i="31"/>
  <c r="B27" i="31"/>
  <c r="C27" i="31"/>
  <c r="D27" i="31"/>
  <c r="E27" i="31"/>
  <c r="F27" i="31"/>
  <c r="G27" i="31"/>
  <c r="H27" i="31"/>
  <c r="I27" i="31"/>
  <c r="J27" i="31"/>
  <c r="K27" i="31"/>
  <c r="L27" i="31"/>
  <c r="M27" i="31"/>
  <c r="N27" i="31"/>
  <c r="O27" i="31"/>
  <c r="P27" i="31"/>
  <c r="Q27" i="31"/>
  <c r="R27" i="31"/>
  <c r="S27" i="31"/>
  <c r="T27" i="31"/>
  <c r="U27" i="31"/>
  <c r="V27" i="31"/>
  <c r="B28" i="31"/>
  <c r="C28" i="31"/>
  <c r="D28" i="31"/>
  <c r="E28" i="31"/>
  <c r="F28" i="31"/>
  <c r="G28" i="31"/>
  <c r="H28" i="31"/>
  <c r="I28" i="31"/>
  <c r="J28" i="31"/>
  <c r="K28" i="31"/>
  <c r="L28" i="31"/>
  <c r="M28" i="31"/>
  <c r="N28" i="31"/>
  <c r="O28" i="31"/>
  <c r="P28" i="31"/>
  <c r="Q28" i="31"/>
  <c r="R28" i="31"/>
  <c r="S28" i="31"/>
  <c r="T28" i="31"/>
  <c r="U28" i="31"/>
  <c r="V28" i="31"/>
  <c r="B29" i="31"/>
  <c r="C29" i="31"/>
  <c r="D29" i="31"/>
  <c r="E29" i="31"/>
  <c r="F29" i="31"/>
  <c r="G29" i="31"/>
  <c r="H29" i="31"/>
  <c r="I29" i="31"/>
  <c r="J29" i="31"/>
  <c r="K29" i="31"/>
  <c r="L29" i="31"/>
  <c r="M29" i="31"/>
  <c r="N29" i="31"/>
  <c r="O29" i="31"/>
  <c r="P29" i="31"/>
  <c r="Q29" i="31"/>
  <c r="R29" i="31"/>
  <c r="S29" i="31"/>
  <c r="T29" i="31"/>
  <c r="U29" i="31"/>
  <c r="V29" i="31"/>
  <c r="B30" i="31"/>
  <c r="C30" i="31"/>
  <c r="D30" i="31"/>
  <c r="E30" i="31"/>
  <c r="F30" i="31"/>
  <c r="G30" i="31"/>
  <c r="H30" i="31"/>
  <c r="I30" i="31"/>
  <c r="J30" i="31"/>
  <c r="K30" i="31"/>
  <c r="L30" i="31"/>
  <c r="M30" i="31"/>
  <c r="N30" i="31"/>
  <c r="O30" i="31"/>
  <c r="P30" i="31"/>
  <c r="Q30" i="31"/>
  <c r="R30" i="31"/>
  <c r="S30" i="31"/>
  <c r="T30" i="31"/>
  <c r="U30" i="31"/>
  <c r="V30" i="31"/>
  <c r="B31" i="31"/>
  <c r="C31" i="31"/>
  <c r="D31" i="31"/>
  <c r="E31" i="31"/>
  <c r="F31" i="31"/>
  <c r="G31" i="31"/>
  <c r="H31" i="31"/>
  <c r="I31" i="31"/>
  <c r="J31" i="31"/>
  <c r="K31" i="31"/>
  <c r="L31" i="31"/>
  <c r="M31" i="31"/>
  <c r="N31" i="31"/>
  <c r="O31" i="31"/>
  <c r="P31" i="31"/>
  <c r="Q31" i="31"/>
  <c r="R31" i="31"/>
  <c r="S31" i="31"/>
  <c r="T31" i="31"/>
  <c r="U31" i="31"/>
  <c r="V31" i="31"/>
  <c r="B32" i="31"/>
  <c r="C32" i="31"/>
  <c r="D32" i="31"/>
  <c r="E32" i="31"/>
  <c r="F32" i="31"/>
  <c r="G32" i="31"/>
  <c r="H32" i="31"/>
  <c r="I32" i="31"/>
  <c r="J32" i="31"/>
  <c r="K32" i="31"/>
  <c r="L32" i="31"/>
  <c r="M32" i="31"/>
  <c r="N32" i="31"/>
  <c r="O32" i="31"/>
  <c r="P32" i="31"/>
  <c r="Q32" i="31"/>
  <c r="R32" i="31"/>
  <c r="S32" i="31"/>
  <c r="T32" i="31"/>
  <c r="U32" i="31"/>
  <c r="V32" i="31"/>
  <c r="B33" i="31"/>
  <c r="C33" i="31"/>
  <c r="D33" i="31"/>
  <c r="E33" i="31"/>
  <c r="F33" i="31"/>
  <c r="G33" i="31"/>
  <c r="H33" i="31"/>
  <c r="I33" i="31"/>
  <c r="J33" i="31"/>
  <c r="K33" i="31"/>
  <c r="L33" i="31"/>
  <c r="M33" i="31"/>
  <c r="N33" i="31"/>
  <c r="O33" i="31"/>
  <c r="P33" i="31"/>
  <c r="Q33" i="31"/>
  <c r="R33" i="31"/>
  <c r="S33" i="31"/>
  <c r="T33" i="31"/>
  <c r="U33" i="31"/>
  <c r="V33" i="31"/>
  <c r="B34" i="31"/>
  <c r="C34" i="31"/>
  <c r="D34" i="31"/>
  <c r="E34" i="31"/>
  <c r="F34" i="31"/>
  <c r="G34" i="31"/>
  <c r="H34" i="31"/>
  <c r="I34" i="31"/>
  <c r="J34" i="31"/>
  <c r="K34" i="31"/>
  <c r="L34" i="31"/>
  <c r="M34" i="31"/>
  <c r="N34" i="31"/>
  <c r="O34" i="31"/>
  <c r="P34" i="31"/>
  <c r="Q34" i="31"/>
  <c r="R34" i="31"/>
  <c r="S34" i="31"/>
  <c r="T34" i="31"/>
  <c r="U34" i="31"/>
  <c r="V34" i="31"/>
  <c r="B35" i="31"/>
  <c r="C35" i="31"/>
  <c r="D35" i="31"/>
  <c r="E35" i="31"/>
  <c r="F35" i="31"/>
  <c r="G35" i="31"/>
  <c r="H35" i="31"/>
  <c r="I35" i="31"/>
  <c r="J35" i="31"/>
  <c r="K35" i="31"/>
  <c r="L35" i="31"/>
  <c r="M35" i="31"/>
  <c r="N35" i="31"/>
  <c r="O35" i="31"/>
  <c r="P35" i="31"/>
  <c r="Q35" i="31"/>
  <c r="R35" i="31"/>
  <c r="S35" i="31"/>
  <c r="T35" i="31"/>
  <c r="U35" i="31"/>
  <c r="V35" i="31"/>
  <c r="B36" i="31"/>
  <c r="C36" i="31"/>
  <c r="D36" i="31"/>
  <c r="E36" i="31"/>
  <c r="F36" i="31"/>
  <c r="G36" i="31"/>
  <c r="H36" i="31"/>
  <c r="I36" i="31"/>
  <c r="J36" i="31"/>
  <c r="K36" i="31"/>
  <c r="L36" i="31"/>
  <c r="M36" i="31"/>
  <c r="N36" i="31"/>
  <c r="O36" i="31"/>
  <c r="P36" i="31"/>
  <c r="Q36" i="31"/>
  <c r="R36" i="31"/>
  <c r="S36" i="31"/>
  <c r="T36" i="31"/>
  <c r="U36" i="31"/>
  <c r="V36" i="31"/>
  <c r="B37" i="31"/>
  <c r="C37" i="31"/>
  <c r="D37" i="31"/>
  <c r="E37" i="31"/>
  <c r="F37" i="31"/>
  <c r="G37" i="31"/>
  <c r="H37" i="31"/>
  <c r="I37" i="31"/>
  <c r="J37" i="31"/>
  <c r="K37" i="31"/>
  <c r="L37" i="31"/>
  <c r="M37" i="31"/>
  <c r="N37" i="31"/>
  <c r="O37" i="31"/>
  <c r="P37" i="31"/>
  <c r="Q37" i="31"/>
  <c r="R37" i="31"/>
  <c r="S37" i="31"/>
  <c r="T37" i="31"/>
  <c r="U37" i="31"/>
  <c r="V37" i="31"/>
  <c r="B38" i="31"/>
  <c r="C38" i="31"/>
  <c r="D38" i="31"/>
  <c r="E38" i="31"/>
  <c r="F38" i="31"/>
  <c r="G38" i="31"/>
  <c r="H38" i="31"/>
  <c r="I38" i="31"/>
  <c r="J38" i="31"/>
  <c r="K38" i="31"/>
  <c r="L38" i="31"/>
  <c r="M38" i="31"/>
  <c r="N38" i="31"/>
  <c r="O38" i="31"/>
  <c r="P38" i="31"/>
  <c r="Q38" i="31"/>
  <c r="R38" i="31"/>
  <c r="S38" i="31"/>
  <c r="T38" i="31"/>
  <c r="U38" i="31"/>
  <c r="V38" i="31"/>
  <c r="B39" i="31"/>
  <c r="C39" i="31"/>
  <c r="D39" i="31"/>
  <c r="E39" i="31"/>
  <c r="F39" i="31"/>
  <c r="G39" i="31"/>
  <c r="H39" i="31"/>
  <c r="I39" i="31"/>
  <c r="J39" i="31"/>
  <c r="K39" i="31"/>
  <c r="L39" i="31"/>
  <c r="M39" i="31"/>
  <c r="N39" i="31"/>
  <c r="O39" i="31"/>
  <c r="P39" i="31"/>
  <c r="Q39" i="31"/>
  <c r="R39" i="31"/>
  <c r="S39" i="31"/>
  <c r="T39" i="31"/>
  <c r="U39" i="31"/>
  <c r="V39" i="31"/>
  <c r="B40" i="31"/>
  <c r="C40" i="31"/>
  <c r="D40" i="31"/>
  <c r="E40" i="31"/>
  <c r="F40" i="31"/>
  <c r="G40" i="31"/>
  <c r="H40" i="31"/>
  <c r="I40" i="31"/>
  <c r="J40" i="31"/>
  <c r="K40" i="31"/>
  <c r="L40" i="31"/>
  <c r="M40" i="31"/>
  <c r="N40" i="31"/>
  <c r="O40" i="31"/>
  <c r="P40" i="31"/>
  <c r="Q40" i="31"/>
  <c r="R40" i="31"/>
  <c r="S40" i="31"/>
  <c r="T40" i="31"/>
  <c r="U40" i="31"/>
  <c r="V40" i="31"/>
  <c r="B41" i="31"/>
  <c r="C41" i="31"/>
  <c r="D41" i="31"/>
  <c r="E41" i="31"/>
  <c r="F41" i="31"/>
  <c r="G41" i="31"/>
  <c r="H41" i="31"/>
  <c r="I41" i="31"/>
  <c r="J41" i="31"/>
  <c r="K41" i="31"/>
  <c r="L41" i="31"/>
  <c r="M41" i="31"/>
  <c r="N41" i="31"/>
  <c r="O41" i="31"/>
  <c r="P41" i="31"/>
  <c r="Q41" i="31"/>
  <c r="R41" i="31"/>
  <c r="S41" i="31"/>
  <c r="T41" i="31"/>
  <c r="U41" i="31"/>
  <c r="V41" i="31"/>
  <c r="B42" i="31"/>
  <c r="C42" i="31"/>
  <c r="D42" i="31"/>
  <c r="E42" i="31"/>
  <c r="F42" i="31"/>
  <c r="G42" i="31"/>
  <c r="H42" i="31"/>
  <c r="I42" i="31"/>
  <c r="J42" i="31"/>
  <c r="K42" i="31"/>
  <c r="L42" i="31"/>
  <c r="M42" i="31"/>
  <c r="N42" i="31"/>
  <c r="O42" i="31"/>
  <c r="P42" i="31"/>
  <c r="Q42" i="31"/>
  <c r="R42" i="31"/>
  <c r="S42" i="31"/>
  <c r="T42" i="31"/>
  <c r="U42" i="31"/>
  <c r="V42" i="31"/>
  <c r="B43" i="31"/>
  <c r="C43" i="31"/>
  <c r="D43" i="31"/>
  <c r="E43" i="31"/>
  <c r="F43" i="31"/>
  <c r="G43" i="31"/>
  <c r="H43" i="31"/>
  <c r="I43" i="31"/>
  <c r="J43" i="31"/>
  <c r="K43" i="31"/>
  <c r="L43" i="31"/>
  <c r="M43" i="31"/>
  <c r="N43" i="31"/>
  <c r="O43" i="31"/>
  <c r="P43" i="31"/>
  <c r="Q43" i="31"/>
  <c r="R43" i="31"/>
  <c r="S43" i="31"/>
  <c r="T43" i="31"/>
  <c r="U43" i="31"/>
  <c r="V43" i="31"/>
  <c r="B44" i="31"/>
  <c r="C44" i="31"/>
  <c r="D44" i="31"/>
  <c r="E44" i="31"/>
  <c r="F44" i="31"/>
  <c r="G44" i="31"/>
  <c r="H44" i="31"/>
  <c r="I44" i="31"/>
  <c r="J44" i="31"/>
  <c r="K44" i="31"/>
  <c r="L44" i="31"/>
  <c r="M44" i="31"/>
  <c r="N44" i="31"/>
  <c r="O44" i="31"/>
  <c r="P44" i="31"/>
  <c r="Q44" i="31"/>
  <c r="R44" i="31"/>
  <c r="S44" i="31"/>
  <c r="T44" i="31"/>
  <c r="U44" i="31"/>
  <c r="V44" i="31"/>
  <c r="B45" i="31"/>
  <c r="C45" i="31"/>
  <c r="D45" i="31"/>
  <c r="E45" i="31"/>
  <c r="F45" i="31"/>
  <c r="G45" i="31"/>
  <c r="H45" i="31"/>
  <c r="I45" i="31"/>
  <c r="J45" i="31"/>
  <c r="K45" i="31"/>
  <c r="L45" i="31"/>
  <c r="M45" i="31"/>
  <c r="N45" i="31"/>
  <c r="O45" i="31"/>
  <c r="P45" i="31"/>
  <c r="Q45" i="31"/>
  <c r="R45" i="31"/>
  <c r="S45" i="31"/>
  <c r="T45" i="31"/>
  <c r="U45" i="31"/>
  <c r="V45" i="31"/>
  <c r="B46" i="31"/>
  <c r="C46" i="31"/>
  <c r="D46" i="31"/>
  <c r="E46" i="31"/>
  <c r="F46" i="31"/>
  <c r="G46" i="31"/>
  <c r="H46" i="31"/>
  <c r="I46" i="31"/>
  <c r="J46" i="31"/>
  <c r="K46" i="31"/>
  <c r="L46" i="31"/>
  <c r="M46" i="31"/>
  <c r="N46" i="31"/>
  <c r="O46" i="31"/>
  <c r="P46" i="31"/>
  <c r="Q46" i="31"/>
  <c r="R46" i="31"/>
  <c r="S46" i="31"/>
  <c r="T46" i="31"/>
  <c r="U46" i="31"/>
  <c r="V46" i="31"/>
  <c r="B47" i="31"/>
  <c r="C47" i="31"/>
  <c r="D47" i="31"/>
  <c r="E47" i="31"/>
  <c r="F47" i="31"/>
  <c r="G47" i="31"/>
  <c r="H47" i="31"/>
  <c r="I47" i="31"/>
  <c r="J47" i="31"/>
  <c r="K47" i="31"/>
  <c r="L47" i="31"/>
  <c r="M47" i="31"/>
  <c r="N47" i="31"/>
  <c r="O47" i="31"/>
  <c r="P47" i="31"/>
  <c r="Q47" i="31"/>
  <c r="R47" i="31"/>
  <c r="S47" i="31"/>
  <c r="T47" i="31"/>
  <c r="U47" i="31"/>
  <c r="V47" i="31"/>
  <c r="B48" i="31"/>
  <c r="C48" i="31"/>
  <c r="D48" i="31"/>
  <c r="E48" i="31"/>
  <c r="F48" i="31"/>
  <c r="G48" i="31"/>
  <c r="H48" i="31"/>
  <c r="I48" i="31"/>
  <c r="J48" i="31"/>
  <c r="K48" i="31"/>
  <c r="L48" i="31"/>
  <c r="M48" i="31"/>
  <c r="N48" i="31"/>
  <c r="O48" i="31"/>
  <c r="P48" i="31"/>
  <c r="Q48" i="31"/>
  <c r="R48" i="31"/>
  <c r="S48" i="31"/>
  <c r="T48" i="31"/>
  <c r="U48" i="31"/>
  <c r="V48" i="31"/>
  <c r="B49" i="31"/>
  <c r="C49" i="31"/>
  <c r="D49" i="31"/>
  <c r="E49" i="31"/>
  <c r="F49" i="31"/>
  <c r="G49" i="31"/>
  <c r="H49" i="31"/>
  <c r="I49" i="31"/>
  <c r="J49" i="31"/>
  <c r="K49" i="31"/>
  <c r="L49" i="31"/>
  <c r="M49" i="31"/>
  <c r="N49" i="31"/>
  <c r="O49" i="31"/>
  <c r="P49" i="31"/>
  <c r="Q49" i="31"/>
  <c r="R49" i="31"/>
  <c r="S49" i="31"/>
  <c r="T49" i="31"/>
  <c r="U49" i="31"/>
  <c r="V49" i="31"/>
  <c r="B50" i="31"/>
  <c r="C50" i="31"/>
  <c r="D50" i="31"/>
  <c r="E50" i="31"/>
  <c r="F50" i="31"/>
  <c r="G50" i="31"/>
  <c r="H50" i="31"/>
  <c r="I50" i="31"/>
  <c r="J50" i="31"/>
  <c r="K50" i="31"/>
  <c r="L50" i="31"/>
  <c r="M50" i="31"/>
  <c r="N50" i="31"/>
  <c r="O50" i="31"/>
  <c r="P50" i="31"/>
  <c r="Q50" i="31"/>
  <c r="R50" i="31"/>
  <c r="S50" i="31"/>
  <c r="T50" i="31"/>
  <c r="U50" i="31"/>
  <c r="V50" i="31"/>
  <c r="B51" i="31"/>
  <c r="C51" i="31"/>
  <c r="D51" i="31"/>
  <c r="E51" i="31"/>
  <c r="F51" i="31"/>
  <c r="G51" i="31"/>
  <c r="H51" i="31"/>
  <c r="I51" i="31"/>
  <c r="J51" i="31"/>
  <c r="K51" i="31"/>
  <c r="L51" i="31"/>
  <c r="M51" i="31"/>
  <c r="N51" i="31"/>
  <c r="O51" i="31"/>
  <c r="P51" i="31"/>
  <c r="Q51" i="31"/>
  <c r="R51" i="31"/>
  <c r="S51" i="31"/>
  <c r="T51" i="31"/>
  <c r="U51" i="31"/>
  <c r="V51" i="31"/>
  <c r="B52" i="31"/>
  <c r="C52" i="31"/>
  <c r="D52" i="31"/>
  <c r="E52" i="31"/>
  <c r="F52" i="31"/>
  <c r="G52" i="31"/>
  <c r="H52" i="31"/>
  <c r="I52" i="31"/>
  <c r="J52" i="31"/>
  <c r="K52" i="31"/>
  <c r="L52" i="31"/>
  <c r="M52" i="31"/>
  <c r="N52" i="31"/>
  <c r="O52" i="31"/>
  <c r="P52" i="31"/>
  <c r="Q52" i="31"/>
  <c r="R52" i="31"/>
  <c r="S52" i="31"/>
  <c r="T52" i="31"/>
  <c r="U52" i="31"/>
  <c r="V52" i="31"/>
  <c r="B53" i="31"/>
  <c r="C53" i="31"/>
  <c r="D53" i="31"/>
  <c r="E53" i="31"/>
  <c r="F53" i="31"/>
  <c r="G53" i="31"/>
  <c r="H53" i="31"/>
  <c r="I53" i="31"/>
  <c r="J53" i="31"/>
  <c r="K53" i="31"/>
  <c r="L53" i="31"/>
  <c r="M53" i="31"/>
  <c r="N53" i="31"/>
  <c r="O53" i="31"/>
  <c r="P53" i="31"/>
  <c r="Q53" i="31"/>
  <c r="R53" i="31"/>
  <c r="S53" i="31"/>
  <c r="T53" i="31"/>
  <c r="U53" i="31"/>
  <c r="V53" i="31"/>
  <c r="B54" i="31"/>
  <c r="C54" i="31"/>
  <c r="D54" i="31"/>
  <c r="E54" i="31"/>
  <c r="F54" i="31"/>
  <c r="G54" i="31"/>
  <c r="H54" i="31"/>
  <c r="I54" i="31"/>
  <c r="J54" i="31"/>
  <c r="K54" i="31"/>
  <c r="L54" i="31"/>
  <c r="M54" i="31"/>
  <c r="N54" i="31"/>
  <c r="O54" i="31"/>
  <c r="P54" i="31"/>
  <c r="Q54" i="31"/>
  <c r="R54" i="31"/>
  <c r="S54" i="31"/>
  <c r="T54" i="31"/>
  <c r="U54" i="31"/>
  <c r="V54" i="31"/>
  <c r="B55" i="31"/>
  <c r="C55" i="31"/>
  <c r="D55" i="31"/>
  <c r="E55" i="31"/>
  <c r="F55" i="31"/>
  <c r="G55" i="31"/>
  <c r="H55" i="31"/>
  <c r="I55" i="31"/>
  <c r="J55" i="31"/>
  <c r="K55" i="31"/>
  <c r="L55" i="31"/>
  <c r="M55" i="31"/>
  <c r="N55" i="31"/>
  <c r="O55" i="31"/>
  <c r="P55" i="31"/>
  <c r="Q55" i="31"/>
  <c r="R55" i="31"/>
  <c r="S55" i="31"/>
  <c r="T55" i="31"/>
  <c r="U55" i="31"/>
  <c r="V55" i="31"/>
  <c r="B56" i="31"/>
  <c r="C56" i="31"/>
  <c r="D56" i="31"/>
  <c r="E56" i="31"/>
  <c r="F56" i="31"/>
  <c r="G56" i="31"/>
  <c r="H56" i="31"/>
  <c r="I56" i="31"/>
  <c r="J56" i="31"/>
  <c r="K56" i="31"/>
  <c r="L56" i="31"/>
  <c r="M56" i="31"/>
  <c r="N56" i="31"/>
  <c r="O56" i="31"/>
  <c r="P56" i="31"/>
  <c r="Q56" i="31"/>
  <c r="R56" i="31"/>
  <c r="S56" i="31"/>
  <c r="T56" i="31"/>
  <c r="U56" i="31"/>
  <c r="V56" i="31"/>
  <c r="B57" i="31"/>
  <c r="C57" i="31"/>
  <c r="D57" i="31"/>
  <c r="E57" i="31"/>
  <c r="F57" i="31"/>
  <c r="G57" i="31"/>
  <c r="H57" i="31"/>
  <c r="I57" i="31"/>
  <c r="J57" i="31"/>
  <c r="K57" i="31"/>
  <c r="L57" i="31"/>
  <c r="M57" i="31"/>
  <c r="N57" i="31"/>
  <c r="O57" i="31"/>
  <c r="P57" i="31"/>
  <c r="Q57" i="31"/>
  <c r="R57" i="31"/>
  <c r="S57" i="31"/>
  <c r="T57" i="31"/>
  <c r="U57" i="31"/>
  <c r="V57" i="31"/>
  <c r="B58" i="31"/>
  <c r="C58" i="31"/>
  <c r="D58" i="31"/>
  <c r="E58" i="31"/>
  <c r="F58" i="31"/>
  <c r="G58" i="31"/>
  <c r="H58" i="31"/>
  <c r="I58" i="31"/>
  <c r="J58" i="31"/>
  <c r="K58" i="31"/>
  <c r="L58" i="31"/>
  <c r="M58" i="31"/>
  <c r="N58" i="31"/>
  <c r="O58" i="31"/>
  <c r="P58" i="31"/>
  <c r="Q58" i="31"/>
  <c r="R58" i="31"/>
  <c r="S58" i="31"/>
  <c r="T58" i="31"/>
  <c r="U58" i="31"/>
  <c r="V58" i="31"/>
  <c r="B59" i="31"/>
  <c r="C59" i="31"/>
  <c r="D59" i="31"/>
  <c r="E59" i="31"/>
  <c r="F59" i="31"/>
  <c r="G59" i="31"/>
  <c r="H59" i="31"/>
  <c r="I59" i="31"/>
  <c r="J59" i="31"/>
  <c r="K59" i="31"/>
  <c r="L59" i="31"/>
  <c r="M59" i="31"/>
  <c r="N59" i="31"/>
  <c r="O59" i="31"/>
  <c r="P59" i="31"/>
  <c r="Q59" i="31"/>
  <c r="R59" i="31"/>
  <c r="S59" i="31"/>
  <c r="T59" i="31"/>
  <c r="U59" i="31"/>
  <c r="V59" i="31"/>
  <c r="B60" i="31"/>
  <c r="C60" i="31"/>
  <c r="D60" i="31"/>
  <c r="E60" i="31"/>
  <c r="F60" i="31"/>
  <c r="G60" i="31"/>
  <c r="H60" i="31"/>
  <c r="I60" i="31"/>
  <c r="J60" i="31"/>
  <c r="K60" i="31"/>
  <c r="L60" i="31"/>
  <c r="M60" i="31"/>
  <c r="N60" i="31"/>
  <c r="O60" i="31"/>
  <c r="P60" i="31"/>
  <c r="Q60" i="31"/>
  <c r="R60" i="31"/>
  <c r="S60" i="31"/>
  <c r="T60" i="31"/>
  <c r="U60" i="31"/>
  <c r="V60" i="31"/>
  <c r="B61" i="31"/>
  <c r="C61" i="31"/>
  <c r="D61" i="31"/>
  <c r="E61" i="31"/>
  <c r="F61" i="31"/>
  <c r="G61" i="31"/>
  <c r="H61" i="31"/>
  <c r="I61" i="31"/>
  <c r="J61" i="31"/>
  <c r="K61" i="31"/>
  <c r="L61" i="31"/>
  <c r="M61" i="31"/>
  <c r="N61" i="31"/>
  <c r="O61" i="31"/>
  <c r="P61" i="31"/>
  <c r="Q61" i="31"/>
  <c r="R61" i="31"/>
  <c r="S61" i="31"/>
  <c r="T61" i="31"/>
  <c r="U61" i="31"/>
  <c r="V61" i="31"/>
  <c r="B62" i="31"/>
  <c r="C62" i="31"/>
  <c r="D62" i="31"/>
  <c r="E62" i="31"/>
  <c r="F62" i="31"/>
  <c r="G62" i="31"/>
  <c r="H62" i="31"/>
  <c r="I62" i="31"/>
  <c r="J62" i="31"/>
  <c r="K62" i="31"/>
  <c r="L62" i="31"/>
  <c r="M62" i="31"/>
  <c r="N62" i="31"/>
  <c r="O62" i="31"/>
  <c r="P62" i="31"/>
  <c r="Q62" i="31"/>
  <c r="R62" i="31"/>
  <c r="S62" i="31"/>
  <c r="T62" i="31"/>
  <c r="U62" i="31"/>
  <c r="V62" i="31"/>
  <c r="B63" i="31"/>
  <c r="C63" i="31"/>
  <c r="D63" i="31"/>
  <c r="E63" i="31"/>
  <c r="F63" i="31"/>
  <c r="G63" i="31"/>
  <c r="H63" i="31"/>
  <c r="I63" i="31"/>
  <c r="J63" i="31"/>
  <c r="K63" i="31"/>
  <c r="L63" i="31"/>
  <c r="M63" i="31"/>
  <c r="N63" i="31"/>
  <c r="O63" i="31"/>
  <c r="P63" i="31"/>
  <c r="Q63" i="31"/>
  <c r="R63" i="31"/>
  <c r="S63" i="31"/>
  <c r="T63" i="31"/>
  <c r="U63" i="31"/>
  <c r="V63" i="31"/>
  <c r="B64" i="31"/>
  <c r="C64" i="31"/>
  <c r="D64" i="31"/>
  <c r="E64" i="31"/>
  <c r="F64" i="31"/>
  <c r="G64" i="31"/>
  <c r="H64" i="31"/>
  <c r="I64" i="31"/>
  <c r="J64" i="31"/>
  <c r="K64" i="31"/>
  <c r="L64" i="31"/>
  <c r="M64" i="31"/>
  <c r="N64" i="31"/>
  <c r="O64" i="31"/>
  <c r="P64" i="31"/>
  <c r="Q64" i="31"/>
  <c r="R64" i="31"/>
  <c r="S64" i="31"/>
  <c r="T64" i="31"/>
  <c r="U64" i="31"/>
  <c r="V64" i="31"/>
  <c r="B65" i="31"/>
  <c r="C65" i="31"/>
  <c r="D65" i="31"/>
  <c r="E65" i="31"/>
  <c r="F65" i="31"/>
  <c r="G65" i="31"/>
  <c r="H65" i="31"/>
  <c r="I65" i="31"/>
  <c r="J65" i="31"/>
  <c r="K65" i="31"/>
  <c r="L65" i="31"/>
  <c r="M65" i="31"/>
  <c r="N65" i="31"/>
  <c r="O65" i="31"/>
  <c r="P65" i="31"/>
  <c r="Q65" i="31"/>
  <c r="R65" i="31"/>
  <c r="S65" i="31"/>
  <c r="T65" i="31"/>
  <c r="U65" i="31"/>
  <c r="V65" i="31"/>
  <c r="C4" i="31"/>
  <c r="D4" i="31"/>
  <c r="E4" i="31"/>
  <c r="F4" i="31"/>
  <c r="G4" i="31"/>
  <c r="H4" i="31"/>
  <c r="I4" i="31"/>
  <c r="J4" i="31"/>
  <c r="K4" i="31"/>
  <c r="L4" i="31"/>
  <c r="M4" i="31"/>
  <c r="N4" i="31"/>
  <c r="O4" i="31"/>
  <c r="P4" i="31"/>
  <c r="Q4" i="31"/>
  <c r="R4" i="31"/>
  <c r="S4" i="31"/>
  <c r="T4" i="31"/>
  <c r="U4" i="31"/>
  <c r="V4" i="31"/>
  <c r="B4" i="31"/>
  <c r="B6" i="30"/>
  <c r="B7" i="30"/>
  <c r="B8" i="30"/>
  <c r="B9" i="30"/>
  <c r="B10" i="30"/>
  <c r="B11" i="30"/>
  <c r="B12" i="30"/>
  <c r="B13" i="30"/>
  <c r="B14" i="30"/>
  <c r="B15" i="30"/>
  <c r="B16" i="30"/>
  <c r="B17" i="30"/>
  <c r="B18" i="30"/>
  <c r="B19" i="30"/>
  <c r="B20" i="30"/>
  <c r="B21" i="30"/>
  <c r="B22" i="30"/>
  <c r="B23" i="30"/>
  <c r="B24" i="30"/>
  <c r="B25" i="30"/>
  <c r="B26" i="30"/>
  <c r="B27" i="30"/>
  <c r="B28" i="30"/>
  <c r="B29" i="30"/>
  <c r="B30" i="30"/>
  <c r="B31" i="30"/>
  <c r="B32" i="30"/>
  <c r="B33" i="30"/>
  <c r="B34" i="30"/>
  <c r="B35" i="30"/>
  <c r="B36" i="30"/>
  <c r="B37" i="30"/>
  <c r="B38" i="30"/>
  <c r="B39" i="30"/>
  <c r="B40" i="30"/>
  <c r="B41" i="30"/>
  <c r="B42" i="30"/>
  <c r="B43" i="30"/>
  <c r="B44" i="30"/>
  <c r="B45" i="30"/>
  <c r="B46" i="30"/>
  <c r="B47" i="30"/>
  <c r="B48" i="30"/>
  <c r="B49" i="30"/>
  <c r="B50" i="30"/>
  <c r="B51" i="30"/>
  <c r="B52" i="30"/>
  <c r="B53" i="30"/>
  <c r="B54" i="30"/>
  <c r="B55" i="30"/>
  <c r="B56" i="30"/>
  <c r="B57" i="30"/>
  <c r="B58" i="30"/>
  <c r="B59" i="30"/>
  <c r="B60" i="30"/>
  <c r="B61" i="30"/>
  <c r="B62" i="30"/>
  <c r="B63" i="30"/>
  <c r="B64" i="30"/>
  <c r="B65" i="30"/>
  <c r="B4" i="30"/>
  <c r="B5" i="30"/>
  <c r="B5" i="24"/>
  <c r="B6" i="24"/>
  <c r="B7" i="24"/>
  <c r="B8" i="24"/>
  <c r="B9" i="24"/>
  <c r="B10" i="24"/>
  <c r="B11" i="24"/>
  <c r="B12" i="24"/>
  <c r="B13" i="24"/>
  <c r="B14" i="24"/>
  <c r="B15" i="24"/>
  <c r="B16" i="24"/>
  <c r="B17" i="24"/>
  <c r="B18" i="24"/>
  <c r="B19" i="24"/>
  <c r="B20" i="24"/>
  <c r="B21" i="24"/>
  <c r="B22" i="24"/>
  <c r="B23" i="24"/>
  <c r="B24" i="24"/>
  <c r="B25" i="24"/>
  <c r="B26" i="24"/>
  <c r="B27" i="24"/>
  <c r="B28" i="24"/>
  <c r="B29" i="24"/>
  <c r="B30" i="24"/>
  <c r="B31" i="24"/>
  <c r="B32" i="24"/>
  <c r="B33" i="24"/>
  <c r="B34" i="24"/>
  <c r="B35" i="24"/>
  <c r="B36" i="24"/>
  <c r="B37" i="24"/>
  <c r="B38" i="24"/>
  <c r="B39" i="24"/>
  <c r="B40" i="24"/>
  <c r="B41" i="24"/>
  <c r="B42" i="24"/>
  <c r="B43" i="24"/>
  <c r="B44" i="24"/>
  <c r="B45" i="24"/>
  <c r="B46" i="24"/>
  <c r="B47" i="24"/>
  <c r="B48" i="24"/>
  <c r="B49" i="24"/>
  <c r="B50" i="24"/>
  <c r="B51" i="24"/>
  <c r="B52" i="24"/>
  <c r="B53" i="24"/>
  <c r="B54" i="24"/>
  <c r="B55" i="24"/>
  <c r="B56" i="24"/>
  <c r="B57" i="24"/>
  <c r="B58" i="24"/>
  <c r="B59" i="24"/>
  <c r="B60" i="24"/>
  <c r="B61" i="24"/>
  <c r="B62" i="24"/>
  <c r="B63" i="24"/>
  <c r="B64" i="24"/>
  <c r="B65" i="24"/>
  <c r="B4" i="24"/>
  <c r="C5" i="30"/>
  <c r="D5" i="30"/>
  <c r="E5" i="30"/>
  <c r="F5" i="30"/>
  <c r="G5" i="30"/>
  <c r="H5" i="30"/>
  <c r="I5" i="30"/>
  <c r="J5" i="30"/>
  <c r="K5" i="30"/>
  <c r="L5" i="30"/>
  <c r="M5" i="30"/>
  <c r="N5" i="30"/>
  <c r="O5" i="30"/>
  <c r="P5" i="30"/>
  <c r="Q5" i="30"/>
  <c r="R5" i="30"/>
  <c r="S5" i="30"/>
  <c r="T5" i="30"/>
  <c r="U5" i="30"/>
  <c r="V5" i="30"/>
  <c r="C6" i="30"/>
  <c r="D6" i="30"/>
  <c r="E6" i="30"/>
  <c r="F6" i="30"/>
  <c r="G6" i="30"/>
  <c r="H6" i="30"/>
  <c r="I6" i="30"/>
  <c r="J6" i="30"/>
  <c r="K6" i="30"/>
  <c r="L6" i="30"/>
  <c r="M6" i="30"/>
  <c r="N6" i="30"/>
  <c r="O6" i="30"/>
  <c r="P6" i="30"/>
  <c r="Q6" i="30"/>
  <c r="R6" i="30"/>
  <c r="S6" i="30"/>
  <c r="T6" i="30"/>
  <c r="U6" i="30"/>
  <c r="V6" i="30"/>
  <c r="C7" i="30"/>
  <c r="D7" i="30"/>
  <c r="E7" i="30"/>
  <c r="F7" i="30"/>
  <c r="G7" i="30"/>
  <c r="H7" i="30"/>
  <c r="I7" i="30"/>
  <c r="J7" i="30"/>
  <c r="K7" i="30"/>
  <c r="L7" i="30"/>
  <c r="M7" i="30"/>
  <c r="N7" i="30"/>
  <c r="O7" i="30"/>
  <c r="P7" i="30"/>
  <c r="Q7" i="30"/>
  <c r="R7" i="30"/>
  <c r="S7" i="30"/>
  <c r="T7" i="30"/>
  <c r="U7" i="30"/>
  <c r="V7" i="30"/>
  <c r="C8" i="30"/>
  <c r="D8" i="30"/>
  <c r="E8" i="30"/>
  <c r="F8" i="30"/>
  <c r="G8" i="30"/>
  <c r="H8" i="30"/>
  <c r="I8" i="30"/>
  <c r="J8" i="30"/>
  <c r="K8" i="30"/>
  <c r="L8" i="30"/>
  <c r="M8" i="30"/>
  <c r="N8" i="30"/>
  <c r="O8" i="30"/>
  <c r="P8" i="30"/>
  <c r="Q8" i="30"/>
  <c r="R8" i="30"/>
  <c r="S8" i="30"/>
  <c r="T8" i="30"/>
  <c r="U8" i="30"/>
  <c r="V8" i="30"/>
  <c r="C9" i="30"/>
  <c r="D9" i="30"/>
  <c r="E9" i="30"/>
  <c r="F9" i="30"/>
  <c r="G9" i="30"/>
  <c r="H9" i="30"/>
  <c r="I9" i="30"/>
  <c r="J9" i="30"/>
  <c r="K9" i="30"/>
  <c r="L9" i="30"/>
  <c r="M9" i="30"/>
  <c r="N9" i="30"/>
  <c r="O9" i="30"/>
  <c r="P9" i="30"/>
  <c r="Q9" i="30"/>
  <c r="R9" i="30"/>
  <c r="S9" i="30"/>
  <c r="T9" i="30"/>
  <c r="U9" i="30"/>
  <c r="V9" i="30"/>
  <c r="C10" i="30"/>
  <c r="D10" i="30"/>
  <c r="E10" i="30"/>
  <c r="F10" i="30"/>
  <c r="G10" i="30"/>
  <c r="H10" i="30"/>
  <c r="I10" i="30"/>
  <c r="J10" i="30"/>
  <c r="K10" i="30"/>
  <c r="L10" i="30"/>
  <c r="M10" i="30"/>
  <c r="N10" i="30"/>
  <c r="O10" i="30"/>
  <c r="P10" i="30"/>
  <c r="Q10" i="30"/>
  <c r="R10" i="30"/>
  <c r="S10" i="30"/>
  <c r="T10" i="30"/>
  <c r="U10" i="30"/>
  <c r="V10" i="30"/>
  <c r="C11" i="30"/>
  <c r="D11" i="30"/>
  <c r="E11" i="30"/>
  <c r="F11" i="30"/>
  <c r="G11" i="30"/>
  <c r="H11" i="30"/>
  <c r="I11" i="30"/>
  <c r="J11" i="30"/>
  <c r="K11" i="30"/>
  <c r="L11" i="30"/>
  <c r="M11" i="30"/>
  <c r="N11" i="30"/>
  <c r="O11" i="30"/>
  <c r="P11" i="30"/>
  <c r="Q11" i="30"/>
  <c r="R11" i="30"/>
  <c r="S11" i="30"/>
  <c r="T11" i="30"/>
  <c r="U11" i="30"/>
  <c r="V11" i="30"/>
  <c r="C12" i="30"/>
  <c r="D12" i="30"/>
  <c r="E12" i="30"/>
  <c r="F12" i="30"/>
  <c r="G12" i="30"/>
  <c r="H12" i="30"/>
  <c r="I12" i="30"/>
  <c r="J12" i="30"/>
  <c r="K12" i="30"/>
  <c r="L12" i="30"/>
  <c r="M12" i="30"/>
  <c r="N12" i="30"/>
  <c r="O12" i="30"/>
  <c r="P12" i="30"/>
  <c r="Q12" i="30"/>
  <c r="R12" i="30"/>
  <c r="S12" i="30"/>
  <c r="T12" i="30"/>
  <c r="U12" i="30"/>
  <c r="V12" i="30"/>
  <c r="C13" i="30"/>
  <c r="D13" i="30"/>
  <c r="E13" i="30"/>
  <c r="F13" i="30"/>
  <c r="G13" i="30"/>
  <c r="H13" i="30"/>
  <c r="I13" i="30"/>
  <c r="J13" i="30"/>
  <c r="K13" i="30"/>
  <c r="L13" i="30"/>
  <c r="M13" i="30"/>
  <c r="N13" i="30"/>
  <c r="O13" i="30"/>
  <c r="P13" i="30"/>
  <c r="Q13" i="30"/>
  <c r="R13" i="30"/>
  <c r="S13" i="30"/>
  <c r="T13" i="30"/>
  <c r="U13" i="30"/>
  <c r="V13" i="30"/>
  <c r="C14" i="30"/>
  <c r="D14" i="30"/>
  <c r="E14" i="30"/>
  <c r="F14" i="30"/>
  <c r="G14" i="30"/>
  <c r="H14" i="30"/>
  <c r="I14" i="30"/>
  <c r="J14" i="30"/>
  <c r="K14" i="30"/>
  <c r="L14" i="30"/>
  <c r="M14" i="30"/>
  <c r="N14" i="30"/>
  <c r="O14" i="30"/>
  <c r="P14" i="30"/>
  <c r="Q14" i="30"/>
  <c r="R14" i="30"/>
  <c r="S14" i="30"/>
  <c r="T14" i="30"/>
  <c r="U14" i="30"/>
  <c r="V14" i="30"/>
  <c r="C15" i="30"/>
  <c r="D15" i="30"/>
  <c r="E15" i="30"/>
  <c r="F15" i="30"/>
  <c r="G15" i="30"/>
  <c r="H15" i="30"/>
  <c r="I15" i="30"/>
  <c r="J15" i="30"/>
  <c r="K15" i="30"/>
  <c r="L15" i="30"/>
  <c r="M15" i="30"/>
  <c r="N15" i="30"/>
  <c r="O15" i="30"/>
  <c r="P15" i="30"/>
  <c r="Q15" i="30"/>
  <c r="R15" i="30"/>
  <c r="S15" i="30"/>
  <c r="T15" i="30"/>
  <c r="U15" i="30"/>
  <c r="V15" i="30"/>
  <c r="C16" i="30"/>
  <c r="D16" i="30"/>
  <c r="E16" i="30"/>
  <c r="F16" i="30"/>
  <c r="G16" i="30"/>
  <c r="H16" i="30"/>
  <c r="I16" i="30"/>
  <c r="J16" i="30"/>
  <c r="K16" i="30"/>
  <c r="L16" i="30"/>
  <c r="M16" i="30"/>
  <c r="N16" i="30"/>
  <c r="O16" i="30"/>
  <c r="P16" i="30"/>
  <c r="Q16" i="30"/>
  <c r="R16" i="30"/>
  <c r="S16" i="30"/>
  <c r="T16" i="30"/>
  <c r="U16" i="30"/>
  <c r="V16" i="30"/>
  <c r="C17" i="30"/>
  <c r="D17" i="30"/>
  <c r="E17" i="30"/>
  <c r="F17" i="30"/>
  <c r="G17" i="30"/>
  <c r="H17" i="30"/>
  <c r="I17" i="30"/>
  <c r="J17" i="30"/>
  <c r="K17" i="30"/>
  <c r="L17" i="30"/>
  <c r="M17" i="30"/>
  <c r="N17" i="30"/>
  <c r="O17" i="30"/>
  <c r="P17" i="30"/>
  <c r="Q17" i="30"/>
  <c r="R17" i="30"/>
  <c r="S17" i="30"/>
  <c r="T17" i="30"/>
  <c r="U17" i="30"/>
  <c r="V17" i="30"/>
  <c r="C18" i="30"/>
  <c r="D18" i="30"/>
  <c r="E18" i="30"/>
  <c r="F18" i="30"/>
  <c r="G18" i="30"/>
  <c r="H18" i="30"/>
  <c r="I18" i="30"/>
  <c r="J18" i="30"/>
  <c r="K18" i="30"/>
  <c r="L18" i="30"/>
  <c r="M18" i="30"/>
  <c r="N18" i="30"/>
  <c r="O18" i="30"/>
  <c r="P18" i="30"/>
  <c r="Q18" i="30"/>
  <c r="R18" i="30"/>
  <c r="S18" i="30"/>
  <c r="T18" i="30"/>
  <c r="U18" i="30"/>
  <c r="V18" i="30"/>
  <c r="C19" i="30"/>
  <c r="D19" i="30"/>
  <c r="E19" i="30"/>
  <c r="F19" i="30"/>
  <c r="G19" i="30"/>
  <c r="H19" i="30"/>
  <c r="I19" i="30"/>
  <c r="J19" i="30"/>
  <c r="K19" i="30"/>
  <c r="L19" i="30"/>
  <c r="M19" i="30"/>
  <c r="N19" i="30"/>
  <c r="O19" i="30"/>
  <c r="P19" i="30"/>
  <c r="Q19" i="30"/>
  <c r="R19" i="30"/>
  <c r="S19" i="30"/>
  <c r="T19" i="30"/>
  <c r="U19" i="30"/>
  <c r="V19" i="30"/>
  <c r="C20" i="30"/>
  <c r="D20" i="30"/>
  <c r="E20" i="30"/>
  <c r="F20" i="30"/>
  <c r="G20" i="30"/>
  <c r="H20" i="30"/>
  <c r="I20" i="30"/>
  <c r="J20" i="30"/>
  <c r="K20" i="30"/>
  <c r="L20" i="30"/>
  <c r="M20" i="30"/>
  <c r="N20" i="30"/>
  <c r="O20" i="30"/>
  <c r="P20" i="30"/>
  <c r="Q20" i="30"/>
  <c r="R20" i="30"/>
  <c r="S20" i="30"/>
  <c r="T20" i="30"/>
  <c r="U20" i="30"/>
  <c r="V20" i="30"/>
  <c r="C21" i="30"/>
  <c r="D21" i="30"/>
  <c r="E21" i="30"/>
  <c r="F21" i="30"/>
  <c r="G21" i="30"/>
  <c r="H21" i="30"/>
  <c r="I21" i="30"/>
  <c r="J21" i="30"/>
  <c r="K21" i="30"/>
  <c r="L21" i="30"/>
  <c r="M21" i="30"/>
  <c r="N21" i="30"/>
  <c r="O21" i="30"/>
  <c r="P21" i="30"/>
  <c r="Q21" i="30"/>
  <c r="R21" i="30"/>
  <c r="S21" i="30"/>
  <c r="T21" i="30"/>
  <c r="U21" i="30"/>
  <c r="V21" i="30"/>
  <c r="C22" i="30"/>
  <c r="D22" i="30"/>
  <c r="E22" i="30"/>
  <c r="F22" i="30"/>
  <c r="G22" i="30"/>
  <c r="H22" i="30"/>
  <c r="I22" i="30"/>
  <c r="J22" i="30"/>
  <c r="K22" i="30"/>
  <c r="L22" i="30"/>
  <c r="M22" i="30"/>
  <c r="N22" i="30"/>
  <c r="O22" i="30"/>
  <c r="P22" i="30"/>
  <c r="Q22" i="30"/>
  <c r="R22" i="30"/>
  <c r="S22" i="30"/>
  <c r="T22" i="30"/>
  <c r="U22" i="30"/>
  <c r="V22" i="30"/>
  <c r="C23" i="30"/>
  <c r="D23" i="30"/>
  <c r="E23" i="30"/>
  <c r="F23" i="30"/>
  <c r="G23" i="30"/>
  <c r="H23" i="30"/>
  <c r="I23" i="30"/>
  <c r="J23" i="30"/>
  <c r="K23" i="30"/>
  <c r="L23" i="30"/>
  <c r="M23" i="30"/>
  <c r="N23" i="30"/>
  <c r="O23" i="30"/>
  <c r="P23" i="30"/>
  <c r="Q23" i="30"/>
  <c r="R23" i="30"/>
  <c r="S23" i="30"/>
  <c r="T23" i="30"/>
  <c r="U23" i="30"/>
  <c r="V23" i="30"/>
  <c r="C24" i="30"/>
  <c r="D24" i="30"/>
  <c r="E24" i="30"/>
  <c r="F24" i="30"/>
  <c r="G24" i="30"/>
  <c r="H24" i="30"/>
  <c r="I24" i="30"/>
  <c r="J24" i="30"/>
  <c r="K24" i="30"/>
  <c r="L24" i="30"/>
  <c r="M24" i="30"/>
  <c r="N24" i="30"/>
  <c r="O24" i="30"/>
  <c r="P24" i="30"/>
  <c r="Q24" i="30"/>
  <c r="R24" i="30"/>
  <c r="S24" i="30"/>
  <c r="T24" i="30"/>
  <c r="U24" i="30"/>
  <c r="V24" i="30"/>
  <c r="C25" i="30"/>
  <c r="D25" i="30"/>
  <c r="E25" i="30"/>
  <c r="F25" i="30"/>
  <c r="G25" i="30"/>
  <c r="H25" i="30"/>
  <c r="I25" i="30"/>
  <c r="J25" i="30"/>
  <c r="K25" i="30"/>
  <c r="L25" i="30"/>
  <c r="M25" i="30"/>
  <c r="N25" i="30"/>
  <c r="O25" i="30"/>
  <c r="P25" i="30"/>
  <c r="Q25" i="30"/>
  <c r="R25" i="30"/>
  <c r="S25" i="30"/>
  <c r="T25" i="30"/>
  <c r="U25" i="30"/>
  <c r="V25" i="30"/>
  <c r="C26" i="30"/>
  <c r="D26" i="30"/>
  <c r="E26" i="30"/>
  <c r="F26" i="30"/>
  <c r="G26" i="30"/>
  <c r="H26" i="30"/>
  <c r="I26" i="30"/>
  <c r="J26" i="30"/>
  <c r="K26" i="30"/>
  <c r="L26" i="30"/>
  <c r="M26" i="30"/>
  <c r="N26" i="30"/>
  <c r="O26" i="30"/>
  <c r="P26" i="30"/>
  <c r="Q26" i="30"/>
  <c r="R26" i="30"/>
  <c r="S26" i="30"/>
  <c r="T26" i="30"/>
  <c r="U26" i="30"/>
  <c r="V26" i="30"/>
  <c r="C27" i="30"/>
  <c r="D27" i="30"/>
  <c r="E27" i="30"/>
  <c r="F27" i="30"/>
  <c r="G27" i="30"/>
  <c r="H27" i="30"/>
  <c r="I27" i="30"/>
  <c r="J27" i="30"/>
  <c r="K27" i="30"/>
  <c r="L27" i="30"/>
  <c r="M27" i="30"/>
  <c r="N27" i="30"/>
  <c r="O27" i="30"/>
  <c r="P27" i="30"/>
  <c r="Q27" i="30"/>
  <c r="R27" i="30"/>
  <c r="S27" i="30"/>
  <c r="T27" i="30"/>
  <c r="U27" i="30"/>
  <c r="V27" i="30"/>
  <c r="C28" i="30"/>
  <c r="D28" i="30"/>
  <c r="E28" i="30"/>
  <c r="F28" i="30"/>
  <c r="G28" i="30"/>
  <c r="H28" i="30"/>
  <c r="I28" i="30"/>
  <c r="J28" i="30"/>
  <c r="K28" i="30"/>
  <c r="L28" i="30"/>
  <c r="M28" i="30"/>
  <c r="N28" i="30"/>
  <c r="O28" i="30"/>
  <c r="P28" i="30"/>
  <c r="Q28" i="30"/>
  <c r="R28" i="30"/>
  <c r="S28" i="30"/>
  <c r="T28" i="30"/>
  <c r="U28" i="30"/>
  <c r="V28" i="30"/>
  <c r="C29" i="30"/>
  <c r="D29" i="30"/>
  <c r="E29" i="30"/>
  <c r="F29" i="30"/>
  <c r="G29" i="30"/>
  <c r="H29" i="30"/>
  <c r="I29" i="30"/>
  <c r="J29" i="30"/>
  <c r="K29" i="30"/>
  <c r="L29" i="30"/>
  <c r="M29" i="30"/>
  <c r="N29" i="30"/>
  <c r="O29" i="30"/>
  <c r="P29" i="30"/>
  <c r="Q29" i="30"/>
  <c r="R29" i="30"/>
  <c r="S29" i="30"/>
  <c r="T29" i="30"/>
  <c r="U29" i="30"/>
  <c r="V29" i="30"/>
  <c r="C30" i="30"/>
  <c r="D30" i="30"/>
  <c r="E30" i="30"/>
  <c r="F30" i="30"/>
  <c r="G30" i="30"/>
  <c r="H30" i="30"/>
  <c r="I30" i="30"/>
  <c r="J30" i="30"/>
  <c r="K30" i="30"/>
  <c r="L30" i="30"/>
  <c r="M30" i="30"/>
  <c r="N30" i="30"/>
  <c r="O30" i="30"/>
  <c r="P30" i="30"/>
  <c r="Q30" i="30"/>
  <c r="R30" i="30"/>
  <c r="S30" i="30"/>
  <c r="T30" i="30"/>
  <c r="U30" i="30"/>
  <c r="V30" i="30"/>
  <c r="C31" i="30"/>
  <c r="D31" i="30"/>
  <c r="E31" i="30"/>
  <c r="F31" i="30"/>
  <c r="G31" i="30"/>
  <c r="H31" i="30"/>
  <c r="I31" i="30"/>
  <c r="J31" i="30"/>
  <c r="K31" i="30"/>
  <c r="L31" i="30"/>
  <c r="M31" i="30"/>
  <c r="N31" i="30"/>
  <c r="O31" i="30"/>
  <c r="P31" i="30"/>
  <c r="Q31" i="30"/>
  <c r="R31" i="30"/>
  <c r="S31" i="30"/>
  <c r="T31" i="30"/>
  <c r="U31" i="30"/>
  <c r="V31" i="30"/>
  <c r="C32" i="30"/>
  <c r="D32" i="30"/>
  <c r="E32" i="30"/>
  <c r="F32" i="30"/>
  <c r="G32" i="30"/>
  <c r="H32" i="30"/>
  <c r="I32" i="30"/>
  <c r="J32" i="30"/>
  <c r="K32" i="30"/>
  <c r="L32" i="30"/>
  <c r="M32" i="30"/>
  <c r="N32" i="30"/>
  <c r="O32" i="30"/>
  <c r="P32" i="30"/>
  <c r="Q32" i="30"/>
  <c r="R32" i="30"/>
  <c r="S32" i="30"/>
  <c r="T32" i="30"/>
  <c r="U32" i="30"/>
  <c r="V32" i="30"/>
  <c r="C33" i="30"/>
  <c r="D33" i="30"/>
  <c r="E33" i="30"/>
  <c r="F33" i="30"/>
  <c r="G33" i="30"/>
  <c r="H33" i="30"/>
  <c r="I33" i="30"/>
  <c r="J33" i="30"/>
  <c r="K33" i="30"/>
  <c r="L33" i="30"/>
  <c r="M33" i="30"/>
  <c r="N33" i="30"/>
  <c r="O33" i="30"/>
  <c r="P33" i="30"/>
  <c r="Q33" i="30"/>
  <c r="R33" i="30"/>
  <c r="S33" i="30"/>
  <c r="T33" i="30"/>
  <c r="U33" i="30"/>
  <c r="V33" i="30"/>
  <c r="C34" i="30"/>
  <c r="D34" i="30"/>
  <c r="E34" i="30"/>
  <c r="F34" i="30"/>
  <c r="G34" i="30"/>
  <c r="H34" i="30"/>
  <c r="I34" i="30"/>
  <c r="J34" i="30"/>
  <c r="K34" i="30"/>
  <c r="L34" i="30"/>
  <c r="M34" i="30"/>
  <c r="N34" i="30"/>
  <c r="O34" i="30"/>
  <c r="P34" i="30"/>
  <c r="Q34" i="30"/>
  <c r="R34" i="30"/>
  <c r="S34" i="30"/>
  <c r="T34" i="30"/>
  <c r="U34" i="30"/>
  <c r="V34" i="30"/>
  <c r="C35" i="30"/>
  <c r="D35" i="30"/>
  <c r="E35" i="30"/>
  <c r="F35" i="30"/>
  <c r="G35" i="30"/>
  <c r="H35" i="30"/>
  <c r="I35" i="30"/>
  <c r="J35" i="30"/>
  <c r="K35" i="30"/>
  <c r="L35" i="30"/>
  <c r="M35" i="30"/>
  <c r="N35" i="30"/>
  <c r="O35" i="30"/>
  <c r="P35" i="30"/>
  <c r="Q35" i="30"/>
  <c r="R35" i="30"/>
  <c r="S35" i="30"/>
  <c r="T35" i="30"/>
  <c r="U35" i="30"/>
  <c r="V35" i="30"/>
  <c r="C36" i="30"/>
  <c r="D36" i="30"/>
  <c r="E36" i="30"/>
  <c r="F36" i="30"/>
  <c r="G36" i="30"/>
  <c r="H36" i="30"/>
  <c r="I36" i="30"/>
  <c r="J36" i="30"/>
  <c r="K36" i="30"/>
  <c r="L36" i="30"/>
  <c r="M36" i="30"/>
  <c r="N36" i="30"/>
  <c r="O36" i="30"/>
  <c r="P36" i="30"/>
  <c r="Q36" i="30"/>
  <c r="R36" i="30"/>
  <c r="S36" i="30"/>
  <c r="T36" i="30"/>
  <c r="U36" i="30"/>
  <c r="V36" i="30"/>
  <c r="C37" i="30"/>
  <c r="D37" i="30"/>
  <c r="E37" i="30"/>
  <c r="F37" i="30"/>
  <c r="G37" i="30"/>
  <c r="H37" i="30"/>
  <c r="I37" i="30"/>
  <c r="J37" i="30"/>
  <c r="K37" i="30"/>
  <c r="L37" i="30"/>
  <c r="M37" i="30"/>
  <c r="N37" i="30"/>
  <c r="O37" i="30"/>
  <c r="P37" i="30"/>
  <c r="Q37" i="30"/>
  <c r="R37" i="30"/>
  <c r="S37" i="30"/>
  <c r="T37" i="30"/>
  <c r="U37" i="30"/>
  <c r="V37" i="30"/>
  <c r="C38" i="30"/>
  <c r="D38" i="30"/>
  <c r="E38" i="30"/>
  <c r="F38" i="30"/>
  <c r="G38" i="30"/>
  <c r="H38" i="30"/>
  <c r="I38" i="30"/>
  <c r="J38" i="30"/>
  <c r="K38" i="30"/>
  <c r="L38" i="30"/>
  <c r="M38" i="30"/>
  <c r="N38" i="30"/>
  <c r="O38" i="30"/>
  <c r="P38" i="30"/>
  <c r="Q38" i="30"/>
  <c r="R38" i="30"/>
  <c r="S38" i="30"/>
  <c r="T38" i="30"/>
  <c r="U38" i="30"/>
  <c r="V38" i="30"/>
  <c r="C39" i="30"/>
  <c r="D39" i="30"/>
  <c r="E39" i="30"/>
  <c r="F39" i="30"/>
  <c r="G39" i="30"/>
  <c r="H39" i="30"/>
  <c r="I39" i="30"/>
  <c r="J39" i="30"/>
  <c r="K39" i="30"/>
  <c r="L39" i="30"/>
  <c r="M39" i="30"/>
  <c r="N39" i="30"/>
  <c r="O39" i="30"/>
  <c r="P39" i="30"/>
  <c r="Q39" i="30"/>
  <c r="R39" i="30"/>
  <c r="S39" i="30"/>
  <c r="T39" i="30"/>
  <c r="U39" i="30"/>
  <c r="V39" i="30"/>
  <c r="C40" i="30"/>
  <c r="D40" i="30"/>
  <c r="E40" i="30"/>
  <c r="F40" i="30"/>
  <c r="G40" i="30"/>
  <c r="H40" i="30"/>
  <c r="I40" i="30"/>
  <c r="J40" i="30"/>
  <c r="K40" i="30"/>
  <c r="L40" i="30"/>
  <c r="M40" i="30"/>
  <c r="N40" i="30"/>
  <c r="O40" i="30"/>
  <c r="P40" i="30"/>
  <c r="Q40" i="30"/>
  <c r="R40" i="30"/>
  <c r="S40" i="30"/>
  <c r="T40" i="30"/>
  <c r="U40" i="30"/>
  <c r="V40" i="30"/>
  <c r="C41" i="30"/>
  <c r="D41" i="30"/>
  <c r="E41" i="30"/>
  <c r="F41" i="30"/>
  <c r="G41" i="30"/>
  <c r="H41" i="30"/>
  <c r="I41" i="30"/>
  <c r="J41" i="30"/>
  <c r="K41" i="30"/>
  <c r="L41" i="30"/>
  <c r="M41" i="30"/>
  <c r="N41" i="30"/>
  <c r="O41" i="30"/>
  <c r="P41" i="30"/>
  <c r="Q41" i="30"/>
  <c r="R41" i="30"/>
  <c r="S41" i="30"/>
  <c r="T41" i="30"/>
  <c r="U41" i="30"/>
  <c r="V41" i="30"/>
  <c r="C42" i="30"/>
  <c r="D42" i="30"/>
  <c r="E42" i="30"/>
  <c r="F42" i="30"/>
  <c r="G42" i="30"/>
  <c r="H42" i="30"/>
  <c r="I42" i="30"/>
  <c r="J42" i="30"/>
  <c r="K42" i="30"/>
  <c r="L42" i="30"/>
  <c r="M42" i="30"/>
  <c r="N42" i="30"/>
  <c r="O42" i="30"/>
  <c r="P42" i="30"/>
  <c r="Q42" i="30"/>
  <c r="R42" i="30"/>
  <c r="S42" i="30"/>
  <c r="T42" i="30"/>
  <c r="U42" i="30"/>
  <c r="V42" i="30"/>
  <c r="C43" i="30"/>
  <c r="D43" i="30"/>
  <c r="E43" i="30"/>
  <c r="F43" i="30"/>
  <c r="G43" i="30"/>
  <c r="H43" i="30"/>
  <c r="I43" i="30"/>
  <c r="J43" i="30"/>
  <c r="K43" i="30"/>
  <c r="L43" i="30"/>
  <c r="M43" i="30"/>
  <c r="N43" i="30"/>
  <c r="O43" i="30"/>
  <c r="P43" i="30"/>
  <c r="Q43" i="30"/>
  <c r="R43" i="30"/>
  <c r="S43" i="30"/>
  <c r="T43" i="30"/>
  <c r="U43" i="30"/>
  <c r="V43" i="30"/>
  <c r="C44" i="30"/>
  <c r="D44" i="30"/>
  <c r="E44" i="30"/>
  <c r="F44" i="30"/>
  <c r="G44" i="30"/>
  <c r="H44" i="30"/>
  <c r="I44" i="30"/>
  <c r="J44" i="30"/>
  <c r="K44" i="30"/>
  <c r="L44" i="30"/>
  <c r="M44" i="30"/>
  <c r="N44" i="30"/>
  <c r="O44" i="30"/>
  <c r="P44" i="30"/>
  <c r="Q44" i="30"/>
  <c r="R44" i="30"/>
  <c r="S44" i="30"/>
  <c r="T44" i="30"/>
  <c r="U44" i="30"/>
  <c r="V44" i="30"/>
  <c r="C45" i="30"/>
  <c r="D45" i="30"/>
  <c r="E45" i="30"/>
  <c r="F45" i="30"/>
  <c r="G45" i="30"/>
  <c r="H45" i="30"/>
  <c r="I45" i="30"/>
  <c r="J45" i="30"/>
  <c r="K45" i="30"/>
  <c r="L45" i="30"/>
  <c r="M45" i="30"/>
  <c r="N45" i="30"/>
  <c r="O45" i="30"/>
  <c r="P45" i="30"/>
  <c r="Q45" i="30"/>
  <c r="R45" i="30"/>
  <c r="S45" i="30"/>
  <c r="T45" i="30"/>
  <c r="U45" i="30"/>
  <c r="V45" i="30"/>
  <c r="C46" i="30"/>
  <c r="D46" i="30"/>
  <c r="E46" i="30"/>
  <c r="F46" i="30"/>
  <c r="G46" i="30"/>
  <c r="H46" i="30"/>
  <c r="I46" i="30"/>
  <c r="J46" i="30"/>
  <c r="K46" i="30"/>
  <c r="L46" i="30"/>
  <c r="M46" i="30"/>
  <c r="N46" i="30"/>
  <c r="O46" i="30"/>
  <c r="P46" i="30"/>
  <c r="Q46" i="30"/>
  <c r="R46" i="30"/>
  <c r="S46" i="30"/>
  <c r="T46" i="30"/>
  <c r="U46" i="30"/>
  <c r="V46" i="30"/>
  <c r="C47" i="30"/>
  <c r="D47" i="30"/>
  <c r="E47" i="30"/>
  <c r="F47" i="30"/>
  <c r="G47" i="30"/>
  <c r="H47" i="30"/>
  <c r="I47" i="30"/>
  <c r="J47" i="30"/>
  <c r="K47" i="30"/>
  <c r="L47" i="30"/>
  <c r="M47" i="30"/>
  <c r="N47" i="30"/>
  <c r="O47" i="30"/>
  <c r="P47" i="30"/>
  <c r="Q47" i="30"/>
  <c r="R47" i="30"/>
  <c r="S47" i="30"/>
  <c r="T47" i="30"/>
  <c r="U47" i="30"/>
  <c r="V47" i="30"/>
  <c r="C48" i="30"/>
  <c r="D48" i="30"/>
  <c r="E48" i="30"/>
  <c r="F48" i="30"/>
  <c r="G48" i="30"/>
  <c r="H48" i="30"/>
  <c r="I48" i="30"/>
  <c r="J48" i="30"/>
  <c r="K48" i="30"/>
  <c r="L48" i="30"/>
  <c r="M48" i="30"/>
  <c r="N48" i="30"/>
  <c r="O48" i="30"/>
  <c r="P48" i="30"/>
  <c r="Q48" i="30"/>
  <c r="R48" i="30"/>
  <c r="S48" i="30"/>
  <c r="T48" i="30"/>
  <c r="U48" i="30"/>
  <c r="V48" i="30"/>
  <c r="C49" i="30"/>
  <c r="D49" i="30"/>
  <c r="E49" i="30"/>
  <c r="F49" i="30"/>
  <c r="G49" i="30"/>
  <c r="H49" i="30"/>
  <c r="I49" i="30"/>
  <c r="J49" i="30"/>
  <c r="K49" i="30"/>
  <c r="L49" i="30"/>
  <c r="M49" i="30"/>
  <c r="N49" i="30"/>
  <c r="O49" i="30"/>
  <c r="P49" i="30"/>
  <c r="Q49" i="30"/>
  <c r="R49" i="30"/>
  <c r="S49" i="30"/>
  <c r="T49" i="30"/>
  <c r="U49" i="30"/>
  <c r="V49" i="30"/>
  <c r="C50" i="30"/>
  <c r="D50" i="30"/>
  <c r="E50" i="30"/>
  <c r="F50" i="30"/>
  <c r="G50" i="30"/>
  <c r="H50" i="30"/>
  <c r="I50" i="30"/>
  <c r="J50" i="30"/>
  <c r="K50" i="30"/>
  <c r="L50" i="30"/>
  <c r="M50" i="30"/>
  <c r="N50" i="30"/>
  <c r="O50" i="30"/>
  <c r="P50" i="30"/>
  <c r="Q50" i="30"/>
  <c r="R50" i="30"/>
  <c r="S50" i="30"/>
  <c r="T50" i="30"/>
  <c r="U50" i="30"/>
  <c r="V50" i="30"/>
  <c r="C51" i="30"/>
  <c r="D51" i="30"/>
  <c r="E51" i="30"/>
  <c r="F51" i="30"/>
  <c r="G51" i="30"/>
  <c r="H51" i="30"/>
  <c r="I51" i="30"/>
  <c r="J51" i="30"/>
  <c r="K51" i="30"/>
  <c r="L51" i="30"/>
  <c r="M51" i="30"/>
  <c r="N51" i="30"/>
  <c r="O51" i="30"/>
  <c r="P51" i="30"/>
  <c r="Q51" i="30"/>
  <c r="R51" i="30"/>
  <c r="S51" i="30"/>
  <c r="T51" i="30"/>
  <c r="U51" i="30"/>
  <c r="V51" i="30"/>
  <c r="C52" i="30"/>
  <c r="D52" i="30"/>
  <c r="E52" i="30"/>
  <c r="F52" i="30"/>
  <c r="G52" i="30"/>
  <c r="H52" i="30"/>
  <c r="I52" i="30"/>
  <c r="J52" i="30"/>
  <c r="K52" i="30"/>
  <c r="L52" i="30"/>
  <c r="M52" i="30"/>
  <c r="N52" i="30"/>
  <c r="O52" i="30"/>
  <c r="P52" i="30"/>
  <c r="Q52" i="30"/>
  <c r="R52" i="30"/>
  <c r="S52" i="30"/>
  <c r="T52" i="30"/>
  <c r="U52" i="30"/>
  <c r="V52" i="30"/>
  <c r="C53" i="30"/>
  <c r="D53" i="30"/>
  <c r="E53" i="30"/>
  <c r="F53" i="30"/>
  <c r="G53" i="30"/>
  <c r="H53" i="30"/>
  <c r="I53" i="30"/>
  <c r="J53" i="30"/>
  <c r="K53" i="30"/>
  <c r="L53" i="30"/>
  <c r="M53" i="30"/>
  <c r="N53" i="30"/>
  <c r="O53" i="30"/>
  <c r="P53" i="30"/>
  <c r="Q53" i="30"/>
  <c r="R53" i="30"/>
  <c r="S53" i="30"/>
  <c r="T53" i="30"/>
  <c r="U53" i="30"/>
  <c r="V53" i="30"/>
  <c r="C54" i="30"/>
  <c r="D54" i="30"/>
  <c r="E54" i="30"/>
  <c r="F54" i="30"/>
  <c r="G54" i="30"/>
  <c r="H54" i="30"/>
  <c r="I54" i="30"/>
  <c r="J54" i="30"/>
  <c r="K54" i="30"/>
  <c r="L54" i="30"/>
  <c r="M54" i="30"/>
  <c r="N54" i="30"/>
  <c r="O54" i="30"/>
  <c r="P54" i="30"/>
  <c r="Q54" i="30"/>
  <c r="R54" i="30"/>
  <c r="S54" i="30"/>
  <c r="T54" i="30"/>
  <c r="U54" i="30"/>
  <c r="V54" i="30"/>
  <c r="C55" i="30"/>
  <c r="D55" i="30"/>
  <c r="E55" i="30"/>
  <c r="F55" i="30"/>
  <c r="G55" i="30"/>
  <c r="H55" i="30"/>
  <c r="I55" i="30"/>
  <c r="J55" i="30"/>
  <c r="K55" i="30"/>
  <c r="L55" i="30"/>
  <c r="M55" i="30"/>
  <c r="N55" i="30"/>
  <c r="O55" i="30"/>
  <c r="P55" i="30"/>
  <c r="Q55" i="30"/>
  <c r="R55" i="30"/>
  <c r="S55" i="30"/>
  <c r="T55" i="30"/>
  <c r="U55" i="30"/>
  <c r="V55" i="30"/>
  <c r="C56" i="30"/>
  <c r="D56" i="30"/>
  <c r="E56" i="30"/>
  <c r="F56" i="30"/>
  <c r="G56" i="30"/>
  <c r="H56" i="30"/>
  <c r="I56" i="30"/>
  <c r="J56" i="30"/>
  <c r="K56" i="30"/>
  <c r="L56" i="30"/>
  <c r="M56" i="30"/>
  <c r="N56" i="30"/>
  <c r="O56" i="30"/>
  <c r="P56" i="30"/>
  <c r="Q56" i="30"/>
  <c r="R56" i="30"/>
  <c r="S56" i="30"/>
  <c r="T56" i="30"/>
  <c r="U56" i="30"/>
  <c r="V56" i="30"/>
  <c r="C57" i="30"/>
  <c r="D57" i="30"/>
  <c r="E57" i="30"/>
  <c r="F57" i="30"/>
  <c r="G57" i="30"/>
  <c r="H57" i="30"/>
  <c r="I57" i="30"/>
  <c r="J57" i="30"/>
  <c r="K57" i="30"/>
  <c r="L57" i="30"/>
  <c r="M57" i="30"/>
  <c r="N57" i="30"/>
  <c r="O57" i="30"/>
  <c r="P57" i="30"/>
  <c r="Q57" i="30"/>
  <c r="R57" i="30"/>
  <c r="S57" i="30"/>
  <c r="T57" i="30"/>
  <c r="U57" i="30"/>
  <c r="V57" i="30"/>
  <c r="C58" i="30"/>
  <c r="D58" i="30"/>
  <c r="E58" i="30"/>
  <c r="F58" i="30"/>
  <c r="G58" i="30"/>
  <c r="H58" i="30"/>
  <c r="I58" i="30"/>
  <c r="J58" i="30"/>
  <c r="K58" i="30"/>
  <c r="L58" i="30"/>
  <c r="M58" i="30"/>
  <c r="N58" i="30"/>
  <c r="O58" i="30"/>
  <c r="P58" i="30"/>
  <c r="Q58" i="30"/>
  <c r="R58" i="30"/>
  <c r="S58" i="30"/>
  <c r="T58" i="30"/>
  <c r="U58" i="30"/>
  <c r="V58" i="30"/>
  <c r="C59" i="30"/>
  <c r="D59" i="30"/>
  <c r="E59" i="30"/>
  <c r="F59" i="30"/>
  <c r="G59" i="30"/>
  <c r="H59" i="30"/>
  <c r="I59" i="30"/>
  <c r="J59" i="30"/>
  <c r="K59" i="30"/>
  <c r="L59" i="30"/>
  <c r="M59" i="30"/>
  <c r="N59" i="30"/>
  <c r="O59" i="30"/>
  <c r="P59" i="30"/>
  <c r="Q59" i="30"/>
  <c r="R59" i="30"/>
  <c r="S59" i="30"/>
  <c r="T59" i="30"/>
  <c r="U59" i="30"/>
  <c r="V59" i="30"/>
  <c r="C60" i="30"/>
  <c r="D60" i="30"/>
  <c r="E60" i="30"/>
  <c r="F60" i="30"/>
  <c r="G60" i="30"/>
  <c r="H60" i="30"/>
  <c r="I60" i="30"/>
  <c r="J60" i="30"/>
  <c r="K60" i="30"/>
  <c r="L60" i="30"/>
  <c r="M60" i="30"/>
  <c r="N60" i="30"/>
  <c r="O60" i="30"/>
  <c r="P60" i="30"/>
  <c r="Q60" i="30"/>
  <c r="R60" i="30"/>
  <c r="S60" i="30"/>
  <c r="T60" i="30"/>
  <c r="U60" i="30"/>
  <c r="V60" i="30"/>
  <c r="C61" i="30"/>
  <c r="D61" i="30"/>
  <c r="E61" i="30"/>
  <c r="F61" i="30"/>
  <c r="G61" i="30"/>
  <c r="H61" i="30"/>
  <c r="I61" i="30"/>
  <c r="J61" i="30"/>
  <c r="K61" i="30"/>
  <c r="L61" i="30"/>
  <c r="M61" i="30"/>
  <c r="N61" i="30"/>
  <c r="O61" i="30"/>
  <c r="P61" i="30"/>
  <c r="Q61" i="30"/>
  <c r="R61" i="30"/>
  <c r="S61" i="30"/>
  <c r="T61" i="30"/>
  <c r="U61" i="30"/>
  <c r="V61" i="30"/>
  <c r="C62" i="30"/>
  <c r="D62" i="30"/>
  <c r="E62" i="30"/>
  <c r="F62" i="30"/>
  <c r="G62" i="30"/>
  <c r="H62" i="30"/>
  <c r="I62" i="30"/>
  <c r="J62" i="30"/>
  <c r="K62" i="30"/>
  <c r="L62" i="30"/>
  <c r="M62" i="30"/>
  <c r="N62" i="30"/>
  <c r="O62" i="30"/>
  <c r="P62" i="30"/>
  <c r="Q62" i="30"/>
  <c r="R62" i="30"/>
  <c r="S62" i="30"/>
  <c r="T62" i="30"/>
  <c r="U62" i="30"/>
  <c r="V62" i="30"/>
  <c r="C63" i="30"/>
  <c r="D63" i="30"/>
  <c r="E63" i="30"/>
  <c r="F63" i="30"/>
  <c r="G63" i="30"/>
  <c r="H63" i="30"/>
  <c r="I63" i="30"/>
  <c r="J63" i="30"/>
  <c r="K63" i="30"/>
  <c r="L63" i="30"/>
  <c r="M63" i="30"/>
  <c r="N63" i="30"/>
  <c r="O63" i="30"/>
  <c r="P63" i="30"/>
  <c r="Q63" i="30"/>
  <c r="R63" i="30"/>
  <c r="S63" i="30"/>
  <c r="T63" i="30"/>
  <c r="U63" i="30"/>
  <c r="V63" i="30"/>
  <c r="C64" i="30"/>
  <c r="D64" i="30"/>
  <c r="E64" i="30"/>
  <c r="F64" i="30"/>
  <c r="G64" i="30"/>
  <c r="H64" i="30"/>
  <c r="I64" i="30"/>
  <c r="J64" i="30"/>
  <c r="K64" i="30"/>
  <c r="L64" i="30"/>
  <c r="M64" i="30"/>
  <c r="N64" i="30"/>
  <c r="O64" i="30"/>
  <c r="P64" i="30"/>
  <c r="Q64" i="30"/>
  <c r="R64" i="30"/>
  <c r="S64" i="30"/>
  <c r="T64" i="30"/>
  <c r="U64" i="30"/>
  <c r="V64" i="30"/>
  <c r="C65" i="30"/>
  <c r="D65" i="30"/>
  <c r="E65" i="30"/>
  <c r="F65" i="30"/>
  <c r="G65" i="30"/>
  <c r="H65" i="30"/>
  <c r="I65" i="30"/>
  <c r="J65" i="30"/>
  <c r="K65" i="30"/>
  <c r="L65" i="30"/>
  <c r="M65" i="30"/>
  <c r="N65" i="30"/>
  <c r="O65" i="30"/>
  <c r="P65" i="30"/>
  <c r="Q65" i="30"/>
  <c r="R65" i="30"/>
  <c r="S65" i="30"/>
  <c r="T65" i="30"/>
  <c r="U65" i="30"/>
  <c r="V65" i="30"/>
  <c r="C4" i="30"/>
  <c r="D4" i="30"/>
  <c r="E4" i="30"/>
  <c r="F4" i="30"/>
  <c r="G4" i="30"/>
  <c r="H4" i="30"/>
  <c r="I4" i="30"/>
  <c r="J4" i="30"/>
  <c r="K4" i="30"/>
  <c r="L4" i="30"/>
  <c r="M4" i="30"/>
  <c r="N4" i="30"/>
  <c r="O4" i="30"/>
  <c r="P4" i="30"/>
  <c r="Q4" i="30"/>
  <c r="R4" i="30"/>
  <c r="S4" i="30"/>
  <c r="T4" i="30"/>
  <c r="U4" i="30"/>
  <c r="V4" i="30"/>
  <c r="C5" i="24"/>
  <c r="D5" i="24"/>
  <c r="E5" i="24"/>
  <c r="F5" i="24"/>
  <c r="G5" i="24"/>
  <c r="H5" i="24"/>
  <c r="I5" i="24"/>
  <c r="J5" i="24"/>
  <c r="K5" i="24"/>
  <c r="L5" i="24"/>
  <c r="M5" i="24"/>
  <c r="N5" i="24"/>
  <c r="O5" i="24"/>
  <c r="P5" i="24"/>
  <c r="Q5" i="24"/>
  <c r="R5" i="24"/>
  <c r="S5" i="24"/>
  <c r="T5" i="24"/>
  <c r="U5" i="24"/>
  <c r="V5" i="24"/>
  <c r="C6" i="24"/>
  <c r="D6" i="24"/>
  <c r="E6" i="24"/>
  <c r="F6" i="24"/>
  <c r="G6" i="24"/>
  <c r="H6" i="24"/>
  <c r="I6" i="24"/>
  <c r="J6" i="24"/>
  <c r="K6" i="24"/>
  <c r="L6" i="24"/>
  <c r="M6" i="24"/>
  <c r="N6" i="24"/>
  <c r="O6" i="24"/>
  <c r="P6" i="24"/>
  <c r="Q6" i="24"/>
  <c r="R6" i="24"/>
  <c r="S6" i="24"/>
  <c r="T6" i="24"/>
  <c r="U6" i="24"/>
  <c r="V6" i="24"/>
  <c r="C7" i="24"/>
  <c r="D7" i="24"/>
  <c r="E7" i="24"/>
  <c r="F7" i="24"/>
  <c r="G7" i="24"/>
  <c r="H7" i="24"/>
  <c r="I7" i="24"/>
  <c r="J7" i="24"/>
  <c r="K7" i="24"/>
  <c r="L7" i="24"/>
  <c r="M7" i="24"/>
  <c r="N7" i="24"/>
  <c r="O7" i="24"/>
  <c r="P7" i="24"/>
  <c r="Q7" i="24"/>
  <c r="R7" i="24"/>
  <c r="S7" i="24"/>
  <c r="T7" i="24"/>
  <c r="U7" i="24"/>
  <c r="V7" i="24"/>
  <c r="C8" i="24"/>
  <c r="D8" i="24"/>
  <c r="E8" i="24"/>
  <c r="F8" i="24"/>
  <c r="G8" i="24"/>
  <c r="H8" i="24"/>
  <c r="I8" i="24"/>
  <c r="J8" i="24"/>
  <c r="K8" i="24"/>
  <c r="L8" i="24"/>
  <c r="M8" i="24"/>
  <c r="N8" i="24"/>
  <c r="O8" i="24"/>
  <c r="P8" i="24"/>
  <c r="Q8" i="24"/>
  <c r="R8" i="24"/>
  <c r="S8" i="24"/>
  <c r="T8" i="24"/>
  <c r="U8" i="24"/>
  <c r="V8" i="24"/>
  <c r="C9" i="24"/>
  <c r="D9" i="24"/>
  <c r="E9" i="24"/>
  <c r="F9" i="24"/>
  <c r="G9" i="24"/>
  <c r="H9" i="24"/>
  <c r="I9" i="24"/>
  <c r="J9" i="24"/>
  <c r="K9" i="24"/>
  <c r="L9" i="24"/>
  <c r="M9" i="24"/>
  <c r="N9" i="24"/>
  <c r="O9" i="24"/>
  <c r="P9" i="24"/>
  <c r="Q9" i="24"/>
  <c r="R9" i="24"/>
  <c r="S9" i="24"/>
  <c r="T9" i="24"/>
  <c r="U9" i="24"/>
  <c r="V9" i="24"/>
  <c r="C10" i="24"/>
  <c r="D10" i="24"/>
  <c r="E10" i="24"/>
  <c r="F10" i="24"/>
  <c r="G10" i="24"/>
  <c r="H10" i="24"/>
  <c r="I10" i="24"/>
  <c r="J10" i="24"/>
  <c r="K10" i="24"/>
  <c r="L10" i="24"/>
  <c r="M10" i="24"/>
  <c r="N10" i="24"/>
  <c r="O10" i="24"/>
  <c r="P10" i="24"/>
  <c r="Q10" i="24"/>
  <c r="R10" i="24"/>
  <c r="S10" i="24"/>
  <c r="T10" i="24"/>
  <c r="U10" i="24"/>
  <c r="V10" i="24"/>
  <c r="C11" i="24"/>
  <c r="D11" i="24"/>
  <c r="E11" i="24"/>
  <c r="F11" i="24"/>
  <c r="G11" i="24"/>
  <c r="H11" i="24"/>
  <c r="I11" i="24"/>
  <c r="J11" i="24"/>
  <c r="K11" i="24"/>
  <c r="L11" i="24"/>
  <c r="M11" i="24"/>
  <c r="N11" i="24"/>
  <c r="O11" i="24"/>
  <c r="P11" i="24"/>
  <c r="Q11" i="24"/>
  <c r="R11" i="24"/>
  <c r="S11" i="24"/>
  <c r="T11" i="24"/>
  <c r="U11" i="24"/>
  <c r="V11" i="24"/>
  <c r="C12" i="24"/>
  <c r="D12" i="24"/>
  <c r="E12" i="24"/>
  <c r="F12" i="24"/>
  <c r="G12" i="24"/>
  <c r="H12" i="24"/>
  <c r="I12" i="24"/>
  <c r="J12" i="24"/>
  <c r="K12" i="24"/>
  <c r="L12" i="24"/>
  <c r="M12" i="24"/>
  <c r="N12" i="24"/>
  <c r="O12" i="24"/>
  <c r="P12" i="24"/>
  <c r="Q12" i="24"/>
  <c r="R12" i="24"/>
  <c r="S12" i="24"/>
  <c r="T12" i="24"/>
  <c r="U12" i="24"/>
  <c r="V12" i="24"/>
  <c r="C13" i="24"/>
  <c r="D13" i="24"/>
  <c r="E13" i="24"/>
  <c r="F13" i="24"/>
  <c r="G13" i="24"/>
  <c r="H13" i="24"/>
  <c r="I13" i="24"/>
  <c r="J13" i="24"/>
  <c r="K13" i="24"/>
  <c r="L13" i="24"/>
  <c r="M13" i="24"/>
  <c r="N13" i="24"/>
  <c r="O13" i="24"/>
  <c r="P13" i="24"/>
  <c r="Q13" i="24"/>
  <c r="R13" i="24"/>
  <c r="S13" i="24"/>
  <c r="T13" i="24"/>
  <c r="U13" i="24"/>
  <c r="V13" i="24"/>
  <c r="C14" i="24"/>
  <c r="D14" i="24"/>
  <c r="E14" i="24"/>
  <c r="F14" i="24"/>
  <c r="G14" i="24"/>
  <c r="H14" i="24"/>
  <c r="I14" i="24"/>
  <c r="J14" i="24"/>
  <c r="K14" i="24"/>
  <c r="L14" i="24"/>
  <c r="M14" i="24"/>
  <c r="N14" i="24"/>
  <c r="O14" i="24"/>
  <c r="P14" i="24"/>
  <c r="Q14" i="24"/>
  <c r="R14" i="24"/>
  <c r="S14" i="24"/>
  <c r="T14" i="24"/>
  <c r="U14" i="24"/>
  <c r="V14" i="24"/>
  <c r="C15" i="24"/>
  <c r="D15" i="24"/>
  <c r="E15" i="24"/>
  <c r="F15" i="24"/>
  <c r="G15" i="24"/>
  <c r="H15" i="24"/>
  <c r="I15" i="24"/>
  <c r="J15" i="24"/>
  <c r="K15" i="24"/>
  <c r="L15" i="24"/>
  <c r="M15" i="24"/>
  <c r="N15" i="24"/>
  <c r="O15" i="24"/>
  <c r="P15" i="24"/>
  <c r="Q15" i="24"/>
  <c r="R15" i="24"/>
  <c r="S15" i="24"/>
  <c r="T15" i="24"/>
  <c r="U15" i="24"/>
  <c r="V15" i="24"/>
  <c r="C16" i="24"/>
  <c r="D16" i="24"/>
  <c r="E16" i="24"/>
  <c r="F16" i="24"/>
  <c r="G16" i="24"/>
  <c r="H16" i="24"/>
  <c r="I16" i="24"/>
  <c r="J16" i="24"/>
  <c r="K16" i="24"/>
  <c r="L16" i="24"/>
  <c r="M16" i="24"/>
  <c r="N16" i="24"/>
  <c r="O16" i="24"/>
  <c r="P16" i="24"/>
  <c r="Q16" i="24"/>
  <c r="R16" i="24"/>
  <c r="S16" i="24"/>
  <c r="T16" i="24"/>
  <c r="U16" i="24"/>
  <c r="V16" i="24"/>
  <c r="C17" i="24"/>
  <c r="D17" i="24"/>
  <c r="E17" i="24"/>
  <c r="F17" i="24"/>
  <c r="G17" i="24"/>
  <c r="H17" i="24"/>
  <c r="I17" i="24"/>
  <c r="J17" i="24"/>
  <c r="K17" i="24"/>
  <c r="L17" i="24"/>
  <c r="M17" i="24"/>
  <c r="N17" i="24"/>
  <c r="O17" i="24"/>
  <c r="P17" i="24"/>
  <c r="Q17" i="24"/>
  <c r="R17" i="24"/>
  <c r="S17" i="24"/>
  <c r="T17" i="24"/>
  <c r="U17" i="24"/>
  <c r="V17" i="24"/>
  <c r="C18" i="24"/>
  <c r="D18" i="24"/>
  <c r="E18" i="24"/>
  <c r="F18" i="24"/>
  <c r="G18" i="24"/>
  <c r="H18" i="24"/>
  <c r="I18" i="24"/>
  <c r="J18" i="24"/>
  <c r="K18" i="24"/>
  <c r="L18" i="24"/>
  <c r="M18" i="24"/>
  <c r="N18" i="24"/>
  <c r="O18" i="24"/>
  <c r="P18" i="24"/>
  <c r="Q18" i="24"/>
  <c r="R18" i="24"/>
  <c r="S18" i="24"/>
  <c r="T18" i="24"/>
  <c r="U18" i="24"/>
  <c r="V18" i="24"/>
  <c r="C19" i="24"/>
  <c r="D19" i="24"/>
  <c r="E19" i="24"/>
  <c r="F19" i="24"/>
  <c r="G19" i="24"/>
  <c r="H19" i="24"/>
  <c r="I19" i="24"/>
  <c r="J19" i="24"/>
  <c r="K19" i="24"/>
  <c r="L19" i="24"/>
  <c r="M19" i="24"/>
  <c r="N19" i="24"/>
  <c r="O19" i="24"/>
  <c r="P19" i="24"/>
  <c r="Q19" i="24"/>
  <c r="R19" i="24"/>
  <c r="S19" i="24"/>
  <c r="T19" i="24"/>
  <c r="U19" i="24"/>
  <c r="V19" i="24"/>
  <c r="C20" i="24"/>
  <c r="D20" i="24"/>
  <c r="E20" i="24"/>
  <c r="F20" i="24"/>
  <c r="G20" i="24"/>
  <c r="H20" i="24"/>
  <c r="I20" i="24"/>
  <c r="J20" i="24"/>
  <c r="K20" i="24"/>
  <c r="L20" i="24"/>
  <c r="M20" i="24"/>
  <c r="N20" i="24"/>
  <c r="O20" i="24"/>
  <c r="P20" i="24"/>
  <c r="Q20" i="24"/>
  <c r="R20" i="24"/>
  <c r="S20" i="24"/>
  <c r="T20" i="24"/>
  <c r="U20" i="24"/>
  <c r="V20" i="24"/>
  <c r="C21" i="24"/>
  <c r="D21" i="24"/>
  <c r="E21" i="24"/>
  <c r="F21" i="24"/>
  <c r="G21" i="24"/>
  <c r="H21" i="24"/>
  <c r="I21" i="24"/>
  <c r="J21" i="24"/>
  <c r="K21" i="24"/>
  <c r="L21" i="24"/>
  <c r="M21" i="24"/>
  <c r="N21" i="24"/>
  <c r="O21" i="24"/>
  <c r="P21" i="24"/>
  <c r="Q21" i="24"/>
  <c r="R21" i="24"/>
  <c r="S21" i="24"/>
  <c r="T21" i="24"/>
  <c r="U21" i="24"/>
  <c r="V21" i="24"/>
  <c r="C22" i="24"/>
  <c r="D22" i="24"/>
  <c r="E22" i="24"/>
  <c r="F22" i="24"/>
  <c r="G22" i="24"/>
  <c r="H22" i="24"/>
  <c r="I22" i="24"/>
  <c r="J22" i="24"/>
  <c r="K22" i="24"/>
  <c r="L22" i="24"/>
  <c r="M22" i="24"/>
  <c r="N22" i="24"/>
  <c r="O22" i="24"/>
  <c r="P22" i="24"/>
  <c r="Q22" i="24"/>
  <c r="R22" i="24"/>
  <c r="S22" i="24"/>
  <c r="T22" i="24"/>
  <c r="U22" i="24"/>
  <c r="V22" i="24"/>
  <c r="C23" i="24"/>
  <c r="D23" i="24"/>
  <c r="E23" i="24"/>
  <c r="F23" i="24"/>
  <c r="G23" i="24"/>
  <c r="H23" i="24"/>
  <c r="I23" i="24"/>
  <c r="J23" i="24"/>
  <c r="K23" i="24"/>
  <c r="L23" i="24"/>
  <c r="M23" i="24"/>
  <c r="N23" i="24"/>
  <c r="O23" i="24"/>
  <c r="P23" i="24"/>
  <c r="Q23" i="24"/>
  <c r="R23" i="24"/>
  <c r="S23" i="24"/>
  <c r="T23" i="24"/>
  <c r="U23" i="24"/>
  <c r="V23" i="24"/>
  <c r="C24" i="24"/>
  <c r="D24" i="24"/>
  <c r="E24" i="24"/>
  <c r="F24" i="24"/>
  <c r="G24" i="24"/>
  <c r="H24" i="24"/>
  <c r="I24" i="24"/>
  <c r="J24" i="24"/>
  <c r="K24" i="24"/>
  <c r="L24" i="24"/>
  <c r="M24" i="24"/>
  <c r="N24" i="24"/>
  <c r="O24" i="24"/>
  <c r="P24" i="24"/>
  <c r="Q24" i="24"/>
  <c r="R24" i="24"/>
  <c r="S24" i="24"/>
  <c r="T24" i="24"/>
  <c r="U24" i="24"/>
  <c r="V24" i="24"/>
  <c r="C25" i="24"/>
  <c r="D25" i="24"/>
  <c r="E25" i="24"/>
  <c r="F25" i="24"/>
  <c r="G25" i="24"/>
  <c r="H25" i="24"/>
  <c r="I25" i="24"/>
  <c r="J25" i="24"/>
  <c r="K25" i="24"/>
  <c r="L25" i="24"/>
  <c r="M25" i="24"/>
  <c r="N25" i="24"/>
  <c r="O25" i="24"/>
  <c r="P25" i="24"/>
  <c r="Q25" i="24"/>
  <c r="R25" i="24"/>
  <c r="S25" i="24"/>
  <c r="T25" i="24"/>
  <c r="U25" i="24"/>
  <c r="V25" i="24"/>
  <c r="C26" i="24"/>
  <c r="D26" i="24"/>
  <c r="E26" i="24"/>
  <c r="F26" i="24"/>
  <c r="G26" i="24"/>
  <c r="H26" i="24"/>
  <c r="I26" i="24"/>
  <c r="J26" i="24"/>
  <c r="K26" i="24"/>
  <c r="L26" i="24"/>
  <c r="M26" i="24"/>
  <c r="N26" i="24"/>
  <c r="O26" i="24"/>
  <c r="P26" i="24"/>
  <c r="Q26" i="24"/>
  <c r="R26" i="24"/>
  <c r="S26" i="24"/>
  <c r="T26" i="24"/>
  <c r="U26" i="24"/>
  <c r="V26" i="24"/>
  <c r="C27" i="24"/>
  <c r="D27" i="24"/>
  <c r="E27" i="24"/>
  <c r="F27" i="24"/>
  <c r="G27" i="24"/>
  <c r="H27" i="24"/>
  <c r="I27" i="24"/>
  <c r="J27" i="24"/>
  <c r="K27" i="24"/>
  <c r="L27" i="24"/>
  <c r="M27" i="24"/>
  <c r="N27" i="24"/>
  <c r="O27" i="24"/>
  <c r="P27" i="24"/>
  <c r="Q27" i="24"/>
  <c r="R27" i="24"/>
  <c r="S27" i="24"/>
  <c r="T27" i="24"/>
  <c r="U27" i="24"/>
  <c r="V27" i="24"/>
  <c r="C28" i="24"/>
  <c r="D28" i="24"/>
  <c r="E28" i="24"/>
  <c r="F28" i="24"/>
  <c r="G28" i="24"/>
  <c r="H28" i="24"/>
  <c r="I28" i="24"/>
  <c r="J28" i="24"/>
  <c r="K28" i="24"/>
  <c r="L28" i="24"/>
  <c r="M28" i="24"/>
  <c r="N28" i="24"/>
  <c r="O28" i="24"/>
  <c r="P28" i="24"/>
  <c r="Q28" i="24"/>
  <c r="R28" i="24"/>
  <c r="S28" i="24"/>
  <c r="T28" i="24"/>
  <c r="U28" i="24"/>
  <c r="V28" i="24"/>
  <c r="C29" i="24"/>
  <c r="D29" i="24"/>
  <c r="E29" i="24"/>
  <c r="F29" i="24"/>
  <c r="G29" i="24"/>
  <c r="H29" i="24"/>
  <c r="I29" i="24"/>
  <c r="J29" i="24"/>
  <c r="K29" i="24"/>
  <c r="L29" i="24"/>
  <c r="M29" i="24"/>
  <c r="N29" i="24"/>
  <c r="O29" i="24"/>
  <c r="P29" i="24"/>
  <c r="Q29" i="24"/>
  <c r="R29" i="24"/>
  <c r="S29" i="24"/>
  <c r="T29" i="24"/>
  <c r="U29" i="24"/>
  <c r="V29" i="24"/>
  <c r="C30" i="24"/>
  <c r="D30" i="24"/>
  <c r="E30" i="24"/>
  <c r="F30" i="24"/>
  <c r="G30" i="24"/>
  <c r="H30" i="24"/>
  <c r="I30" i="24"/>
  <c r="J30" i="24"/>
  <c r="K30" i="24"/>
  <c r="L30" i="24"/>
  <c r="M30" i="24"/>
  <c r="N30" i="24"/>
  <c r="O30" i="24"/>
  <c r="P30" i="24"/>
  <c r="Q30" i="24"/>
  <c r="R30" i="24"/>
  <c r="S30" i="24"/>
  <c r="T30" i="24"/>
  <c r="U30" i="24"/>
  <c r="V30" i="24"/>
  <c r="C31" i="24"/>
  <c r="D31" i="24"/>
  <c r="E31" i="24"/>
  <c r="F31" i="24"/>
  <c r="G31" i="24"/>
  <c r="H31" i="24"/>
  <c r="I31" i="24"/>
  <c r="J31" i="24"/>
  <c r="K31" i="24"/>
  <c r="L31" i="24"/>
  <c r="M31" i="24"/>
  <c r="N31" i="24"/>
  <c r="O31" i="24"/>
  <c r="P31" i="24"/>
  <c r="Q31" i="24"/>
  <c r="R31" i="24"/>
  <c r="S31" i="24"/>
  <c r="T31" i="24"/>
  <c r="U31" i="24"/>
  <c r="V31" i="24"/>
  <c r="C32" i="24"/>
  <c r="D32" i="24"/>
  <c r="E32" i="24"/>
  <c r="F32" i="24"/>
  <c r="G32" i="24"/>
  <c r="H32" i="24"/>
  <c r="I32" i="24"/>
  <c r="J32" i="24"/>
  <c r="K32" i="24"/>
  <c r="L32" i="24"/>
  <c r="M32" i="24"/>
  <c r="N32" i="24"/>
  <c r="O32" i="24"/>
  <c r="P32" i="24"/>
  <c r="Q32" i="24"/>
  <c r="R32" i="24"/>
  <c r="S32" i="24"/>
  <c r="T32" i="24"/>
  <c r="U32" i="24"/>
  <c r="V32" i="24"/>
  <c r="C33" i="24"/>
  <c r="D33" i="24"/>
  <c r="E33" i="24"/>
  <c r="F33" i="24"/>
  <c r="G33" i="24"/>
  <c r="H33" i="24"/>
  <c r="I33" i="24"/>
  <c r="J33" i="24"/>
  <c r="K33" i="24"/>
  <c r="L33" i="24"/>
  <c r="M33" i="24"/>
  <c r="N33" i="24"/>
  <c r="O33" i="24"/>
  <c r="P33" i="24"/>
  <c r="Q33" i="24"/>
  <c r="R33" i="24"/>
  <c r="S33" i="24"/>
  <c r="T33" i="24"/>
  <c r="U33" i="24"/>
  <c r="V33" i="24"/>
  <c r="C34" i="24"/>
  <c r="D34" i="24"/>
  <c r="E34" i="24"/>
  <c r="F34" i="24"/>
  <c r="G34" i="24"/>
  <c r="H34" i="24"/>
  <c r="I34" i="24"/>
  <c r="J34" i="24"/>
  <c r="K34" i="24"/>
  <c r="L34" i="24"/>
  <c r="M34" i="24"/>
  <c r="N34" i="24"/>
  <c r="O34" i="24"/>
  <c r="P34" i="24"/>
  <c r="Q34" i="24"/>
  <c r="R34" i="24"/>
  <c r="S34" i="24"/>
  <c r="T34" i="24"/>
  <c r="U34" i="24"/>
  <c r="V34" i="24"/>
  <c r="C35" i="24"/>
  <c r="D35" i="24"/>
  <c r="E35" i="24"/>
  <c r="F35" i="24"/>
  <c r="G35" i="24"/>
  <c r="H35" i="24"/>
  <c r="I35" i="24"/>
  <c r="J35" i="24"/>
  <c r="K35" i="24"/>
  <c r="L35" i="24"/>
  <c r="M35" i="24"/>
  <c r="N35" i="24"/>
  <c r="O35" i="24"/>
  <c r="P35" i="24"/>
  <c r="Q35" i="24"/>
  <c r="R35" i="24"/>
  <c r="S35" i="24"/>
  <c r="T35" i="24"/>
  <c r="U35" i="24"/>
  <c r="V35" i="24"/>
  <c r="C36" i="24"/>
  <c r="D36" i="24"/>
  <c r="E36" i="24"/>
  <c r="F36" i="24"/>
  <c r="G36" i="24"/>
  <c r="H36" i="24"/>
  <c r="I36" i="24"/>
  <c r="J36" i="24"/>
  <c r="K36" i="24"/>
  <c r="L36" i="24"/>
  <c r="M36" i="24"/>
  <c r="N36" i="24"/>
  <c r="O36" i="24"/>
  <c r="P36" i="24"/>
  <c r="Q36" i="24"/>
  <c r="R36" i="24"/>
  <c r="S36" i="24"/>
  <c r="T36" i="24"/>
  <c r="U36" i="24"/>
  <c r="V36" i="24"/>
  <c r="C37" i="24"/>
  <c r="D37" i="24"/>
  <c r="E37" i="24"/>
  <c r="F37" i="24"/>
  <c r="G37" i="24"/>
  <c r="H37" i="24"/>
  <c r="I37" i="24"/>
  <c r="J37" i="24"/>
  <c r="K37" i="24"/>
  <c r="L37" i="24"/>
  <c r="M37" i="24"/>
  <c r="N37" i="24"/>
  <c r="O37" i="24"/>
  <c r="P37" i="24"/>
  <c r="Q37" i="24"/>
  <c r="R37" i="24"/>
  <c r="S37" i="24"/>
  <c r="T37" i="24"/>
  <c r="U37" i="24"/>
  <c r="V37" i="24"/>
  <c r="C38" i="24"/>
  <c r="D38" i="24"/>
  <c r="E38" i="24"/>
  <c r="F38" i="24"/>
  <c r="G38" i="24"/>
  <c r="H38" i="24"/>
  <c r="I38" i="24"/>
  <c r="J38" i="24"/>
  <c r="K38" i="24"/>
  <c r="L38" i="24"/>
  <c r="M38" i="24"/>
  <c r="N38" i="24"/>
  <c r="O38" i="24"/>
  <c r="P38" i="24"/>
  <c r="Q38" i="24"/>
  <c r="R38" i="24"/>
  <c r="S38" i="24"/>
  <c r="T38" i="24"/>
  <c r="U38" i="24"/>
  <c r="V38" i="24"/>
  <c r="C39" i="24"/>
  <c r="D39" i="24"/>
  <c r="E39" i="24"/>
  <c r="F39" i="24"/>
  <c r="G39" i="24"/>
  <c r="H39" i="24"/>
  <c r="I39" i="24"/>
  <c r="J39" i="24"/>
  <c r="K39" i="24"/>
  <c r="L39" i="24"/>
  <c r="M39" i="24"/>
  <c r="N39" i="24"/>
  <c r="O39" i="24"/>
  <c r="P39" i="24"/>
  <c r="Q39" i="24"/>
  <c r="R39" i="24"/>
  <c r="S39" i="24"/>
  <c r="T39" i="24"/>
  <c r="U39" i="24"/>
  <c r="V39" i="24"/>
  <c r="C40" i="24"/>
  <c r="D40" i="24"/>
  <c r="E40" i="24"/>
  <c r="F40" i="24"/>
  <c r="G40" i="24"/>
  <c r="H40" i="24"/>
  <c r="I40" i="24"/>
  <c r="J40" i="24"/>
  <c r="K40" i="24"/>
  <c r="L40" i="24"/>
  <c r="M40" i="24"/>
  <c r="N40" i="24"/>
  <c r="O40" i="24"/>
  <c r="P40" i="24"/>
  <c r="Q40" i="24"/>
  <c r="R40" i="24"/>
  <c r="S40" i="24"/>
  <c r="T40" i="24"/>
  <c r="U40" i="24"/>
  <c r="V40" i="24"/>
  <c r="C41" i="24"/>
  <c r="D41" i="24"/>
  <c r="E41" i="24"/>
  <c r="F41" i="24"/>
  <c r="G41" i="24"/>
  <c r="H41" i="24"/>
  <c r="I41" i="24"/>
  <c r="J41" i="24"/>
  <c r="K41" i="24"/>
  <c r="L41" i="24"/>
  <c r="M41" i="24"/>
  <c r="N41" i="24"/>
  <c r="O41" i="24"/>
  <c r="P41" i="24"/>
  <c r="Q41" i="24"/>
  <c r="R41" i="24"/>
  <c r="S41" i="24"/>
  <c r="T41" i="24"/>
  <c r="U41" i="24"/>
  <c r="V41" i="24"/>
  <c r="C42" i="24"/>
  <c r="D42" i="24"/>
  <c r="E42" i="24"/>
  <c r="F42" i="24"/>
  <c r="G42" i="24"/>
  <c r="H42" i="24"/>
  <c r="I42" i="24"/>
  <c r="J42" i="24"/>
  <c r="K42" i="24"/>
  <c r="L42" i="24"/>
  <c r="M42" i="24"/>
  <c r="N42" i="24"/>
  <c r="O42" i="24"/>
  <c r="P42" i="24"/>
  <c r="Q42" i="24"/>
  <c r="R42" i="24"/>
  <c r="S42" i="24"/>
  <c r="T42" i="24"/>
  <c r="U42" i="24"/>
  <c r="V42" i="24"/>
  <c r="C43" i="24"/>
  <c r="D43" i="24"/>
  <c r="E43" i="24"/>
  <c r="F43" i="24"/>
  <c r="G43" i="24"/>
  <c r="H43" i="24"/>
  <c r="I43" i="24"/>
  <c r="J43" i="24"/>
  <c r="K43" i="24"/>
  <c r="L43" i="24"/>
  <c r="M43" i="24"/>
  <c r="N43" i="24"/>
  <c r="O43" i="24"/>
  <c r="P43" i="24"/>
  <c r="Q43" i="24"/>
  <c r="R43" i="24"/>
  <c r="S43" i="24"/>
  <c r="T43" i="24"/>
  <c r="U43" i="24"/>
  <c r="V43" i="24"/>
  <c r="C44" i="24"/>
  <c r="D44" i="24"/>
  <c r="E44" i="24"/>
  <c r="F44" i="24"/>
  <c r="G44" i="24"/>
  <c r="H44" i="24"/>
  <c r="I44" i="24"/>
  <c r="J44" i="24"/>
  <c r="K44" i="24"/>
  <c r="L44" i="24"/>
  <c r="M44" i="24"/>
  <c r="N44" i="24"/>
  <c r="O44" i="24"/>
  <c r="P44" i="24"/>
  <c r="Q44" i="24"/>
  <c r="R44" i="24"/>
  <c r="S44" i="24"/>
  <c r="T44" i="24"/>
  <c r="U44" i="24"/>
  <c r="V44" i="24"/>
  <c r="C45" i="24"/>
  <c r="D45" i="24"/>
  <c r="E45" i="24"/>
  <c r="F45" i="24"/>
  <c r="G45" i="24"/>
  <c r="H45" i="24"/>
  <c r="I45" i="24"/>
  <c r="J45" i="24"/>
  <c r="K45" i="24"/>
  <c r="L45" i="24"/>
  <c r="M45" i="24"/>
  <c r="N45" i="24"/>
  <c r="O45" i="24"/>
  <c r="P45" i="24"/>
  <c r="Q45" i="24"/>
  <c r="R45" i="24"/>
  <c r="S45" i="24"/>
  <c r="T45" i="24"/>
  <c r="U45" i="24"/>
  <c r="V45" i="24"/>
  <c r="C46" i="24"/>
  <c r="D46" i="24"/>
  <c r="E46" i="24"/>
  <c r="F46" i="24"/>
  <c r="G46" i="24"/>
  <c r="H46" i="24"/>
  <c r="I46" i="24"/>
  <c r="J46" i="24"/>
  <c r="K46" i="24"/>
  <c r="L46" i="24"/>
  <c r="M46" i="24"/>
  <c r="N46" i="24"/>
  <c r="O46" i="24"/>
  <c r="P46" i="24"/>
  <c r="Q46" i="24"/>
  <c r="R46" i="24"/>
  <c r="S46" i="24"/>
  <c r="T46" i="24"/>
  <c r="U46" i="24"/>
  <c r="V46" i="24"/>
  <c r="C47" i="24"/>
  <c r="D47" i="24"/>
  <c r="E47" i="24"/>
  <c r="F47" i="24"/>
  <c r="G47" i="24"/>
  <c r="H47" i="24"/>
  <c r="I47" i="24"/>
  <c r="J47" i="24"/>
  <c r="K47" i="24"/>
  <c r="L47" i="24"/>
  <c r="M47" i="24"/>
  <c r="N47" i="24"/>
  <c r="O47" i="24"/>
  <c r="P47" i="24"/>
  <c r="Q47" i="24"/>
  <c r="R47" i="24"/>
  <c r="S47" i="24"/>
  <c r="T47" i="24"/>
  <c r="U47" i="24"/>
  <c r="V47" i="24"/>
  <c r="C48" i="24"/>
  <c r="D48" i="24"/>
  <c r="E48" i="24"/>
  <c r="F48" i="24"/>
  <c r="G48" i="24"/>
  <c r="H48" i="24"/>
  <c r="I48" i="24"/>
  <c r="J48" i="24"/>
  <c r="K48" i="24"/>
  <c r="L48" i="24"/>
  <c r="M48" i="24"/>
  <c r="N48" i="24"/>
  <c r="O48" i="24"/>
  <c r="P48" i="24"/>
  <c r="Q48" i="24"/>
  <c r="R48" i="24"/>
  <c r="S48" i="24"/>
  <c r="T48" i="24"/>
  <c r="U48" i="24"/>
  <c r="V48" i="24"/>
  <c r="C49" i="24"/>
  <c r="D49" i="24"/>
  <c r="E49" i="24"/>
  <c r="F49" i="24"/>
  <c r="G49" i="24"/>
  <c r="H49" i="24"/>
  <c r="I49" i="24"/>
  <c r="J49" i="24"/>
  <c r="K49" i="24"/>
  <c r="L49" i="24"/>
  <c r="M49" i="24"/>
  <c r="N49" i="24"/>
  <c r="O49" i="24"/>
  <c r="P49" i="24"/>
  <c r="Q49" i="24"/>
  <c r="R49" i="24"/>
  <c r="S49" i="24"/>
  <c r="T49" i="24"/>
  <c r="U49" i="24"/>
  <c r="V49" i="24"/>
  <c r="C50" i="24"/>
  <c r="D50" i="24"/>
  <c r="E50" i="24"/>
  <c r="F50" i="24"/>
  <c r="G50" i="24"/>
  <c r="H50" i="24"/>
  <c r="I50" i="24"/>
  <c r="J50" i="24"/>
  <c r="K50" i="24"/>
  <c r="L50" i="24"/>
  <c r="M50" i="24"/>
  <c r="N50" i="24"/>
  <c r="O50" i="24"/>
  <c r="P50" i="24"/>
  <c r="Q50" i="24"/>
  <c r="R50" i="24"/>
  <c r="S50" i="24"/>
  <c r="T50" i="24"/>
  <c r="U50" i="24"/>
  <c r="V50" i="24"/>
  <c r="C51" i="24"/>
  <c r="D51" i="24"/>
  <c r="E51" i="24"/>
  <c r="F51" i="24"/>
  <c r="G51" i="24"/>
  <c r="H51" i="24"/>
  <c r="I51" i="24"/>
  <c r="J51" i="24"/>
  <c r="K51" i="24"/>
  <c r="L51" i="24"/>
  <c r="M51" i="24"/>
  <c r="N51" i="24"/>
  <c r="O51" i="24"/>
  <c r="P51" i="24"/>
  <c r="Q51" i="24"/>
  <c r="R51" i="24"/>
  <c r="S51" i="24"/>
  <c r="T51" i="24"/>
  <c r="U51" i="24"/>
  <c r="V51" i="24"/>
  <c r="C52" i="24"/>
  <c r="D52" i="24"/>
  <c r="E52" i="24"/>
  <c r="F52" i="24"/>
  <c r="G52" i="24"/>
  <c r="H52" i="24"/>
  <c r="I52" i="24"/>
  <c r="J52" i="24"/>
  <c r="K52" i="24"/>
  <c r="L52" i="24"/>
  <c r="M52" i="24"/>
  <c r="N52" i="24"/>
  <c r="O52" i="24"/>
  <c r="P52" i="24"/>
  <c r="Q52" i="24"/>
  <c r="R52" i="24"/>
  <c r="S52" i="24"/>
  <c r="T52" i="24"/>
  <c r="U52" i="24"/>
  <c r="V52" i="24"/>
  <c r="C53" i="24"/>
  <c r="D53" i="24"/>
  <c r="E53" i="24"/>
  <c r="F53" i="24"/>
  <c r="G53" i="24"/>
  <c r="H53" i="24"/>
  <c r="I53" i="24"/>
  <c r="J53" i="24"/>
  <c r="K53" i="24"/>
  <c r="L53" i="24"/>
  <c r="M53" i="24"/>
  <c r="N53" i="24"/>
  <c r="O53" i="24"/>
  <c r="P53" i="24"/>
  <c r="Q53" i="24"/>
  <c r="R53" i="24"/>
  <c r="S53" i="24"/>
  <c r="T53" i="24"/>
  <c r="U53" i="24"/>
  <c r="V53" i="24"/>
  <c r="C54" i="24"/>
  <c r="D54" i="24"/>
  <c r="E54" i="24"/>
  <c r="F54" i="24"/>
  <c r="G54" i="24"/>
  <c r="H54" i="24"/>
  <c r="I54" i="24"/>
  <c r="J54" i="24"/>
  <c r="K54" i="24"/>
  <c r="L54" i="24"/>
  <c r="M54" i="24"/>
  <c r="N54" i="24"/>
  <c r="O54" i="24"/>
  <c r="P54" i="24"/>
  <c r="Q54" i="24"/>
  <c r="R54" i="24"/>
  <c r="S54" i="24"/>
  <c r="T54" i="24"/>
  <c r="U54" i="24"/>
  <c r="V54" i="24"/>
  <c r="C55" i="24"/>
  <c r="D55" i="24"/>
  <c r="E55" i="24"/>
  <c r="F55" i="24"/>
  <c r="G55" i="24"/>
  <c r="H55" i="24"/>
  <c r="I55" i="24"/>
  <c r="J55" i="24"/>
  <c r="K55" i="24"/>
  <c r="L55" i="24"/>
  <c r="M55" i="24"/>
  <c r="N55" i="24"/>
  <c r="O55" i="24"/>
  <c r="P55" i="24"/>
  <c r="Q55" i="24"/>
  <c r="R55" i="24"/>
  <c r="S55" i="24"/>
  <c r="T55" i="24"/>
  <c r="U55" i="24"/>
  <c r="V55" i="24"/>
  <c r="C56" i="24"/>
  <c r="D56" i="24"/>
  <c r="E56" i="24"/>
  <c r="F56" i="24"/>
  <c r="G56" i="24"/>
  <c r="H56" i="24"/>
  <c r="I56" i="24"/>
  <c r="J56" i="24"/>
  <c r="K56" i="24"/>
  <c r="L56" i="24"/>
  <c r="M56" i="24"/>
  <c r="N56" i="24"/>
  <c r="O56" i="24"/>
  <c r="P56" i="24"/>
  <c r="Q56" i="24"/>
  <c r="R56" i="24"/>
  <c r="S56" i="24"/>
  <c r="T56" i="24"/>
  <c r="U56" i="24"/>
  <c r="V56" i="24"/>
  <c r="C57" i="24"/>
  <c r="D57" i="24"/>
  <c r="E57" i="24"/>
  <c r="F57" i="24"/>
  <c r="G57" i="24"/>
  <c r="H57" i="24"/>
  <c r="I57" i="24"/>
  <c r="J57" i="24"/>
  <c r="K57" i="24"/>
  <c r="L57" i="24"/>
  <c r="M57" i="24"/>
  <c r="N57" i="24"/>
  <c r="O57" i="24"/>
  <c r="P57" i="24"/>
  <c r="Q57" i="24"/>
  <c r="R57" i="24"/>
  <c r="S57" i="24"/>
  <c r="T57" i="24"/>
  <c r="U57" i="24"/>
  <c r="V57" i="24"/>
  <c r="C58" i="24"/>
  <c r="D58" i="24"/>
  <c r="E58" i="24"/>
  <c r="F58" i="24"/>
  <c r="G58" i="24"/>
  <c r="H58" i="24"/>
  <c r="I58" i="24"/>
  <c r="J58" i="24"/>
  <c r="K58" i="24"/>
  <c r="L58" i="24"/>
  <c r="M58" i="24"/>
  <c r="N58" i="24"/>
  <c r="O58" i="24"/>
  <c r="P58" i="24"/>
  <c r="Q58" i="24"/>
  <c r="R58" i="24"/>
  <c r="S58" i="24"/>
  <c r="T58" i="24"/>
  <c r="U58" i="24"/>
  <c r="V58" i="24"/>
  <c r="C59" i="24"/>
  <c r="D59" i="24"/>
  <c r="E59" i="24"/>
  <c r="F59" i="24"/>
  <c r="G59" i="24"/>
  <c r="H59" i="24"/>
  <c r="I59" i="24"/>
  <c r="J59" i="24"/>
  <c r="K59" i="24"/>
  <c r="L59" i="24"/>
  <c r="M59" i="24"/>
  <c r="N59" i="24"/>
  <c r="O59" i="24"/>
  <c r="P59" i="24"/>
  <c r="Q59" i="24"/>
  <c r="R59" i="24"/>
  <c r="S59" i="24"/>
  <c r="T59" i="24"/>
  <c r="U59" i="24"/>
  <c r="V59" i="24"/>
  <c r="C60" i="24"/>
  <c r="D60" i="24"/>
  <c r="E60" i="24"/>
  <c r="F60" i="24"/>
  <c r="G60" i="24"/>
  <c r="H60" i="24"/>
  <c r="I60" i="24"/>
  <c r="J60" i="24"/>
  <c r="K60" i="24"/>
  <c r="L60" i="24"/>
  <c r="M60" i="24"/>
  <c r="N60" i="24"/>
  <c r="O60" i="24"/>
  <c r="P60" i="24"/>
  <c r="Q60" i="24"/>
  <c r="R60" i="24"/>
  <c r="S60" i="24"/>
  <c r="T60" i="24"/>
  <c r="U60" i="24"/>
  <c r="V60" i="24"/>
  <c r="C61" i="24"/>
  <c r="D61" i="24"/>
  <c r="E61" i="24"/>
  <c r="F61" i="24"/>
  <c r="G61" i="24"/>
  <c r="H61" i="24"/>
  <c r="I61" i="24"/>
  <c r="J61" i="24"/>
  <c r="K61" i="24"/>
  <c r="L61" i="24"/>
  <c r="M61" i="24"/>
  <c r="N61" i="24"/>
  <c r="O61" i="24"/>
  <c r="P61" i="24"/>
  <c r="Q61" i="24"/>
  <c r="R61" i="24"/>
  <c r="S61" i="24"/>
  <c r="T61" i="24"/>
  <c r="U61" i="24"/>
  <c r="V61" i="24"/>
  <c r="C62" i="24"/>
  <c r="D62" i="24"/>
  <c r="E62" i="24"/>
  <c r="F62" i="24"/>
  <c r="G62" i="24"/>
  <c r="H62" i="24"/>
  <c r="I62" i="24"/>
  <c r="J62" i="24"/>
  <c r="K62" i="24"/>
  <c r="L62" i="24"/>
  <c r="M62" i="24"/>
  <c r="N62" i="24"/>
  <c r="O62" i="24"/>
  <c r="P62" i="24"/>
  <c r="Q62" i="24"/>
  <c r="R62" i="24"/>
  <c r="S62" i="24"/>
  <c r="T62" i="24"/>
  <c r="U62" i="24"/>
  <c r="V62" i="24"/>
  <c r="C63" i="24"/>
  <c r="D63" i="24"/>
  <c r="E63" i="24"/>
  <c r="F63" i="24"/>
  <c r="G63" i="24"/>
  <c r="H63" i="24"/>
  <c r="I63" i="24"/>
  <c r="J63" i="24"/>
  <c r="K63" i="24"/>
  <c r="L63" i="24"/>
  <c r="M63" i="24"/>
  <c r="N63" i="24"/>
  <c r="O63" i="24"/>
  <c r="P63" i="24"/>
  <c r="Q63" i="24"/>
  <c r="R63" i="24"/>
  <c r="S63" i="24"/>
  <c r="T63" i="24"/>
  <c r="U63" i="24"/>
  <c r="V63" i="24"/>
  <c r="C64" i="24"/>
  <c r="D64" i="24"/>
  <c r="E64" i="24"/>
  <c r="F64" i="24"/>
  <c r="G64" i="24"/>
  <c r="H64" i="24"/>
  <c r="I64" i="24"/>
  <c r="J64" i="24"/>
  <c r="K64" i="24"/>
  <c r="L64" i="24"/>
  <c r="M64" i="24"/>
  <c r="N64" i="24"/>
  <c r="O64" i="24"/>
  <c r="P64" i="24"/>
  <c r="Q64" i="24"/>
  <c r="R64" i="24"/>
  <c r="S64" i="24"/>
  <c r="T64" i="24"/>
  <c r="U64" i="24"/>
  <c r="V64" i="24"/>
  <c r="C65" i="24"/>
  <c r="D65" i="24"/>
  <c r="E65" i="24"/>
  <c r="F65" i="24"/>
  <c r="G65" i="24"/>
  <c r="H65" i="24"/>
  <c r="I65" i="24"/>
  <c r="J65" i="24"/>
  <c r="K65" i="24"/>
  <c r="L65" i="24"/>
  <c r="M65" i="24"/>
  <c r="N65" i="24"/>
  <c r="O65" i="24"/>
  <c r="P65" i="24"/>
  <c r="Q65" i="24"/>
  <c r="R65" i="24"/>
  <c r="S65" i="24"/>
  <c r="T65" i="24"/>
  <c r="U65" i="24"/>
  <c r="V65" i="24"/>
  <c r="C4" i="24"/>
  <c r="D4" i="24"/>
  <c r="E4" i="24"/>
  <c r="F4" i="24"/>
  <c r="G4" i="24"/>
  <c r="H4" i="24"/>
  <c r="I4" i="24"/>
  <c r="J4" i="24"/>
  <c r="K4" i="24"/>
  <c r="L4" i="24"/>
  <c r="M4" i="24"/>
  <c r="N4" i="24"/>
  <c r="O4" i="24"/>
  <c r="P4" i="24"/>
  <c r="Q4" i="24"/>
  <c r="R4" i="24"/>
  <c r="S4" i="24"/>
  <c r="T4" i="24"/>
  <c r="U4" i="24"/>
  <c r="V4" i="24"/>
  <c r="BE3" i="20" l="1"/>
  <c r="BE4" i="20"/>
  <c r="BE5" i="20"/>
  <c r="BE6" i="20"/>
  <c r="BE7" i="20"/>
  <c r="BE8" i="20"/>
  <c r="BE9" i="20"/>
  <c r="BE10" i="20"/>
  <c r="BE11" i="20"/>
  <c r="BE12" i="20"/>
  <c r="BE13" i="20"/>
  <c r="BE14" i="20"/>
  <c r="BE15" i="20"/>
  <c r="BE16" i="20"/>
  <c r="BE17" i="20"/>
  <c r="BE18" i="20"/>
  <c r="BE19" i="20"/>
  <c r="BE20" i="20"/>
  <c r="BE21" i="20"/>
  <c r="BE22" i="20"/>
  <c r="BE23" i="20"/>
  <c r="BE24" i="20"/>
  <c r="BE25" i="20"/>
  <c r="BE26" i="20"/>
  <c r="BE27" i="20"/>
  <c r="BE28" i="20"/>
  <c r="BE29" i="20"/>
  <c r="BE30" i="20"/>
  <c r="BE31" i="20"/>
  <c r="BE32" i="20"/>
  <c r="BE33" i="20"/>
  <c r="BE34" i="20"/>
  <c r="BE35" i="20"/>
  <c r="BE36" i="20"/>
  <c r="BE37" i="20"/>
  <c r="BE38" i="20"/>
  <c r="BE39" i="20"/>
  <c r="BE40" i="20"/>
  <c r="BE41" i="20"/>
  <c r="BE42" i="20"/>
  <c r="BE43" i="20"/>
  <c r="BE44" i="20"/>
  <c r="BE45" i="20"/>
  <c r="BE46" i="20"/>
  <c r="BE47" i="20"/>
  <c r="BE48" i="20"/>
  <c r="BE49" i="20"/>
  <c r="BE50" i="20"/>
  <c r="BE51" i="20"/>
  <c r="BE52" i="20"/>
  <c r="BE53" i="20"/>
  <c r="BE54" i="20"/>
  <c r="BE55" i="20"/>
  <c r="BE56" i="20"/>
  <c r="BE57" i="20"/>
  <c r="BE58" i="20"/>
  <c r="BE59" i="20"/>
  <c r="BE60" i="20"/>
  <c r="BE61" i="20"/>
  <c r="BE62" i="20"/>
  <c r="BE63" i="20"/>
  <c r="AK4" i="20"/>
  <c r="AL4" i="20"/>
  <c r="AM4" i="20"/>
  <c r="AN4" i="20"/>
  <c r="AO4" i="20"/>
  <c r="AP4" i="20"/>
  <c r="AQ4" i="20"/>
  <c r="AR4" i="20"/>
  <c r="AS4" i="20"/>
  <c r="AT4" i="20"/>
  <c r="AU4" i="20"/>
  <c r="AV4" i="20"/>
  <c r="AW4" i="20"/>
  <c r="AX4" i="20"/>
  <c r="AY4" i="20"/>
  <c r="AZ4" i="20"/>
  <c r="BA4" i="20"/>
  <c r="BB4" i="20"/>
  <c r="BC4" i="20"/>
  <c r="AK5" i="20"/>
  <c r="AL5" i="20"/>
  <c r="AM5" i="20"/>
  <c r="AN5" i="20"/>
  <c r="AO5" i="20"/>
  <c r="AP5" i="20"/>
  <c r="AQ5" i="20"/>
  <c r="AR5" i="20"/>
  <c r="AS5" i="20"/>
  <c r="AT5" i="20"/>
  <c r="AU5" i="20"/>
  <c r="AV5" i="20"/>
  <c r="AW5" i="20"/>
  <c r="AX5" i="20"/>
  <c r="AY5" i="20"/>
  <c r="AZ5" i="20"/>
  <c r="BA5" i="20"/>
  <c r="BB5" i="20"/>
  <c r="BC5" i="20"/>
  <c r="AK6" i="20"/>
  <c r="AL6" i="20"/>
  <c r="AM6" i="20"/>
  <c r="AN6" i="20"/>
  <c r="AO6" i="20"/>
  <c r="AP6" i="20"/>
  <c r="AQ6" i="20"/>
  <c r="AR6" i="20"/>
  <c r="AS6" i="20"/>
  <c r="AT6" i="20"/>
  <c r="AU6" i="20"/>
  <c r="AV6" i="20"/>
  <c r="AW6" i="20"/>
  <c r="AX6" i="20"/>
  <c r="AY6" i="20"/>
  <c r="AZ6" i="20"/>
  <c r="BA6" i="20"/>
  <c r="BB6" i="20"/>
  <c r="BC6" i="20"/>
  <c r="AK7" i="20"/>
  <c r="AL7" i="20"/>
  <c r="AM7" i="20"/>
  <c r="AN7" i="20"/>
  <c r="AO7" i="20"/>
  <c r="AP7" i="20"/>
  <c r="AQ7" i="20"/>
  <c r="AR7" i="20"/>
  <c r="AS7" i="20"/>
  <c r="AT7" i="20"/>
  <c r="AU7" i="20"/>
  <c r="AV7" i="20"/>
  <c r="AW7" i="20"/>
  <c r="AX7" i="20"/>
  <c r="AY7" i="20"/>
  <c r="AZ7" i="20"/>
  <c r="BA7" i="20"/>
  <c r="BB7" i="20"/>
  <c r="BC7" i="20"/>
  <c r="AK8" i="20"/>
  <c r="AL8" i="20"/>
  <c r="AM8" i="20"/>
  <c r="AN8" i="20"/>
  <c r="AO8" i="20"/>
  <c r="AP8" i="20"/>
  <c r="AQ8" i="20"/>
  <c r="AR8" i="20"/>
  <c r="AS8" i="20"/>
  <c r="AT8" i="20"/>
  <c r="AU8" i="20"/>
  <c r="AV8" i="20"/>
  <c r="AW8" i="20"/>
  <c r="AX8" i="20"/>
  <c r="AY8" i="20"/>
  <c r="AZ8" i="20"/>
  <c r="BA8" i="20"/>
  <c r="BB8" i="20"/>
  <c r="BC8" i="20"/>
  <c r="AK9" i="20"/>
  <c r="AL9" i="20"/>
  <c r="AM9" i="20"/>
  <c r="AN9" i="20"/>
  <c r="AO9" i="20"/>
  <c r="AP9" i="20"/>
  <c r="AQ9" i="20"/>
  <c r="AR9" i="20"/>
  <c r="AS9" i="20"/>
  <c r="AT9" i="20"/>
  <c r="AU9" i="20"/>
  <c r="AV9" i="20"/>
  <c r="AW9" i="20"/>
  <c r="AX9" i="20"/>
  <c r="AY9" i="20"/>
  <c r="AZ9" i="20"/>
  <c r="BA9" i="20"/>
  <c r="BB9" i="20"/>
  <c r="BC9" i="20"/>
  <c r="AK10" i="20"/>
  <c r="AL10" i="20"/>
  <c r="AM10" i="20"/>
  <c r="AN10" i="20"/>
  <c r="AO10" i="20"/>
  <c r="AP10" i="20"/>
  <c r="AQ10" i="20"/>
  <c r="AR10" i="20"/>
  <c r="AS10" i="20"/>
  <c r="AT10" i="20"/>
  <c r="AU10" i="20"/>
  <c r="AV10" i="20"/>
  <c r="AW10" i="20"/>
  <c r="AX10" i="20"/>
  <c r="AY10" i="20"/>
  <c r="AZ10" i="20"/>
  <c r="BA10" i="20"/>
  <c r="BB10" i="20"/>
  <c r="BC10" i="20"/>
  <c r="AK11" i="20"/>
  <c r="AL11" i="20"/>
  <c r="AM11" i="20"/>
  <c r="AN11" i="20"/>
  <c r="AO11" i="20"/>
  <c r="AP11" i="20"/>
  <c r="AQ11" i="20"/>
  <c r="AR11" i="20"/>
  <c r="AS11" i="20"/>
  <c r="AT11" i="20"/>
  <c r="AU11" i="20"/>
  <c r="AV11" i="20"/>
  <c r="AW11" i="20"/>
  <c r="AX11" i="20"/>
  <c r="AY11" i="20"/>
  <c r="AZ11" i="20"/>
  <c r="BA11" i="20"/>
  <c r="BB11" i="20"/>
  <c r="BC11" i="20"/>
  <c r="AK12" i="20"/>
  <c r="AL12" i="20"/>
  <c r="AM12" i="20"/>
  <c r="AN12" i="20"/>
  <c r="AO12" i="20"/>
  <c r="AP12" i="20"/>
  <c r="AQ12" i="20"/>
  <c r="AR12" i="20"/>
  <c r="AS12" i="20"/>
  <c r="AT12" i="20"/>
  <c r="AU12" i="20"/>
  <c r="AV12" i="20"/>
  <c r="AW12" i="20"/>
  <c r="AX12" i="20"/>
  <c r="AY12" i="20"/>
  <c r="AZ12" i="20"/>
  <c r="BA12" i="20"/>
  <c r="BB12" i="20"/>
  <c r="BC12" i="20"/>
  <c r="AK13" i="20"/>
  <c r="AL13" i="20"/>
  <c r="AM13" i="20"/>
  <c r="AN13" i="20"/>
  <c r="AO13" i="20"/>
  <c r="AP13" i="20"/>
  <c r="AQ13" i="20"/>
  <c r="AR13" i="20"/>
  <c r="AS13" i="20"/>
  <c r="AT13" i="20"/>
  <c r="AU13" i="20"/>
  <c r="AV13" i="20"/>
  <c r="AW13" i="20"/>
  <c r="AX13" i="20"/>
  <c r="AY13" i="20"/>
  <c r="AZ13" i="20"/>
  <c r="BA13" i="20"/>
  <c r="BB13" i="20"/>
  <c r="BC13" i="20"/>
  <c r="AK14" i="20"/>
  <c r="AL14" i="20"/>
  <c r="AM14" i="20"/>
  <c r="AN14" i="20"/>
  <c r="AO14" i="20"/>
  <c r="AP14" i="20"/>
  <c r="AQ14" i="20"/>
  <c r="AR14" i="20"/>
  <c r="AS14" i="20"/>
  <c r="AT14" i="20"/>
  <c r="AU14" i="20"/>
  <c r="AV14" i="20"/>
  <c r="AW14" i="20"/>
  <c r="AX14" i="20"/>
  <c r="AY14" i="20"/>
  <c r="AZ14" i="20"/>
  <c r="BA14" i="20"/>
  <c r="BB14" i="20"/>
  <c r="BC14" i="20"/>
  <c r="AK15" i="20"/>
  <c r="AL15" i="20"/>
  <c r="AM15" i="20"/>
  <c r="AN15" i="20"/>
  <c r="AO15" i="20"/>
  <c r="AP15" i="20"/>
  <c r="AQ15" i="20"/>
  <c r="AR15" i="20"/>
  <c r="AS15" i="20"/>
  <c r="AT15" i="20"/>
  <c r="AU15" i="20"/>
  <c r="AV15" i="20"/>
  <c r="AW15" i="20"/>
  <c r="AX15" i="20"/>
  <c r="AY15" i="20"/>
  <c r="AZ15" i="20"/>
  <c r="BA15" i="20"/>
  <c r="BB15" i="20"/>
  <c r="BC15" i="20"/>
  <c r="AK16" i="20"/>
  <c r="AL16" i="20"/>
  <c r="AM16" i="20"/>
  <c r="AN16" i="20"/>
  <c r="AO16" i="20"/>
  <c r="AP16" i="20"/>
  <c r="AQ16" i="20"/>
  <c r="AR16" i="20"/>
  <c r="AS16" i="20"/>
  <c r="AT16" i="20"/>
  <c r="AU16" i="20"/>
  <c r="AV16" i="20"/>
  <c r="AW16" i="20"/>
  <c r="AX16" i="20"/>
  <c r="AY16" i="20"/>
  <c r="AZ16" i="20"/>
  <c r="BA16" i="20"/>
  <c r="BB16" i="20"/>
  <c r="BC16" i="20"/>
  <c r="AK17" i="20"/>
  <c r="AL17" i="20"/>
  <c r="AM17" i="20"/>
  <c r="AN17" i="20"/>
  <c r="AO17" i="20"/>
  <c r="AP17" i="20"/>
  <c r="AQ17" i="20"/>
  <c r="AR17" i="20"/>
  <c r="AS17" i="20"/>
  <c r="AT17" i="20"/>
  <c r="AU17" i="20"/>
  <c r="AV17" i="20"/>
  <c r="AW17" i="20"/>
  <c r="AX17" i="20"/>
  <c r="AY17" i="20"/>
  <c r="AZ17" i="20"/>
  <c r="BA17" i="20"/>
  <c r="BB17" i="20"/>
  <c r="BC17" i="20"/>
  <c r="AK18" i="20"/>
  <c r="AL18" i="20"/>
  <c r="AM18" i="20"/>
  <c r="AN18" i="20"/>
  <c r="AO18" i="20"/>
  <c r="AP18" i="20"/>
  <c r="AQ18" i="20"/>
  <c r="AR18" i="20"/>
  <c r="AS18" i="20"/>
  <c r="AT18" i="20"/>
  <c r="AU18" i="20"/>
  <c r="AV18" i="20"/>
  <c r="AW18" i="20"/>
  <c r="AX18" i="20"/>
  <c r="AY18" i="20"/>
  <c r="AZ18" i="20"/>
  <c r="BA18" i="20"/>
  <c r="BB18" i="20"/>
  <c r="BC18" i="20"/>
  <c r="AK19" i="20"/>
  <c r="AL19" i="20"/>
  <c r="AM19" i="20"/>
  <c r="AN19" i="20"/>
  <c r="AO19" i="20"/>
  <c r="AP19" i="20"/>
  <c r="AQ19" i="20"/>
  <c r="AR19" i="20"/>
  <c r="AS19" i="20"/>
  <c r="AT19" i="20"/>
  <c r="AU19" i="20"/>
  <c r="AV19" i="20"/>
  <c r="AW19" i="20"/>
  <c r="AX19" i="20"/>
  <c r="AY19" i="20"/>
  <c r="AZ19" i="20"/>
  <c r="BA19" i="20"/>
  <c r="BB19" i="20"/>
  <c r="BC19" i="20"/>
  <c r="AK20" i="20"/>
  <c r="AL20" i="20"/>
  <c r="AM20" i="20"/>
  <c r="AN20" i="20"/>
  <c r="AO20" i="20"/>
  <c r="AP20" i="20"/>
  <c r="AQ20" i="20"/>
  <c r="AR20" i="20"/>
  <c r="AS20" i="20"/>
  <c r="AT20" i="20"/>
  <c r="AU20" i="20"/>
  <c r="AV20" i="20"/>
  <c r="AW20" i="20"/>
  <c r="AX20" i="20"/>
  <c r="AY20" i="20"/>
  <c r="AZ20" i="20"/>
  <c r="BA20" i="20"/>
  <c r="BB20" i="20"/>
  <c r="BC20" i="20"/>
  <c r="AK21" i="20"/>
  <c r="AL21" i="20"/>
  <c r="AM21" i="20"/>
  <c r="AN21" i="20"/>
  <c r="AO21" i="20"/>
  <c r="AP21" i="20"/>
  <c r="AQ21" i="20"/>
  <c r="AR21" i="20"/>
  <c r="AS21" i="20"/>
  <c r="AT21" i="20"/>
  <c r="AU21" i="20"/>
  <c r="AV21" i="20"/>
  <c r="AW21" i="20"/>
  <c r="AX21" i="20"/>
  <c r="AY21" i="20"/>
  <c r="AZ21" i="20"/>
  <c r="BA21" i="20"/>
  <c r="BB21" i="20"/>
  <c r="BC21" i="20"/>
  <c r="AK22" i="20"/>
  <c r="AL22" i="20"/>
  <c r="AM22" i="20"/>
  <c r="AN22" i="20"/>
  <c r="AO22" i="20"/>
  <c r="AP22" i="20"/>
  <c r="AQ22" i="20"/>
  <c r="AR22" i="20"/>
  <c r="AS22" i="20"/>
  <c r="AT22" i="20"/>
  <c r="AU22" i="20"/>
  <c r="AV22" i="20"/>
  <c r="AW22" i="20"/>
  <c r="AX22" i="20"/>
  <c r="AY22" i="20"/>
  <c r="AZ22" i="20"/>
  <c r="BA22" i="20"/>
  <c r="BB22" i="20"/>
  <c r="BC22" i="20"/>
  <c r="AK23" i="20"/>
  <c r="AL23" i="20"/>
  <c r="AM23" i="20"/>
  <c r="AN23" i="20"/>
  <c r="AO23" i="20"/>
  <c r="AP23" i="20"/>
  <c r="AQ23" i="20"/>
  <c r="AR23" i="20"/>
  <c r="AS23" i="20"/>
  <c r="AT23" i="20"/>
  <c r="AU23" i="20"/>
  <c r="AV23" i="20"/>
  <c r="AW23" i="20"/>
  <c r="AX23" i="20"/>
  <c r="AY23" i="20"/>
  <c r="AZ23" i="20"/>
  <c r="BA23" i="20"/>
  <c r="BB23" i="20"/>
  <c r="BC23" i="20"/>
  <c r="AK24" i="20"/>
  <c r="AL24" i="20"/>
  <c r="AM24" i="20"/>
  <c r="AN24" i="20"/>
  <c r="AO24" i="20"/>
  <c r="AP24" i="20"/>
  <c r="AQ24" i="20"/>
  <c r="AR24" i="20"/>
  <c r="AS24" i="20"/>
  <c r="AT24" i="20"/>
  <c r="AU24" i="20"/>
  <c r="AV24" i="20"/>
  <c r="AW24" i="20"/>
  <c r="AX24" i="20"/>
  <c r="AY24" i="20"/>
  <c r="AZ24" i="20"/>
  <c r="BA24" i="20"/>
  <c r="BB24" i="20"/>
  <c r="BC24" i="20"/>
  <c r="AK25" i="20"/>
  <c r="AL25" i="20"/>
  <c r="AM25" i="20"/>
  <c r="AN25" i="20"/>
  <c r="AO25" i="20"/>
  <c r="AP25" i="20"/>
  <c r="AQ25" i="20"/>
  <c r="AR25" i="20"/>
  <c r="AS25" i="20"/>
  <c r="AT25" i="20"/>
  <c r="AU25" i="20"/>
  <c r="AV25" i="20"/>
  <c r="AW25" i="20"/>
  <c r="AX25" i="20"/>
  <c r="AY25" i="20"/>
  <c r="AZ25" i="20"/>
  <c r="BA25" i="20"/>
  <c r="BB25" i="20"/>
  <c r="BC25" i="20"/>
  <c r="AK26" i="20"/>
  <c r="AL26" i="20"/>
  <c r="AM26" i="20"/>
  <c r="AN26" i="20"/>
  <c r="AO26" i="20"/>
  <c r="AP26" i="20"/>
  <c r="AQ26" i="20"/>
  <c r="AR26" i="20"/>
  <c r="AS26" i="20"/>
  <c r="AT26" i="20"/>
  <c r="AU26" i="20"/>
  <c r="AV26" i="20"/>
  <c r="AW26" i="20"/>
  <c r="AX26" i="20"/>
  <c r="AY26" i="20"/>
  <c r="AZ26" i="20"/>
  <c r="BA26" i="20"/>
  <c r="BB26" i="20"/>
  <c r="BC26" i="20"/>
  <c r="AK27" i="20"/>
  <c r="AL27" i="20"/>
  <c r="AM27" i="20"/>
  <c r="AN27" i="20"/>
  <c r="AO27" i="20"/>
  <c r="AP27" i="20"/>
  <c r="AQ27" i="20"/>
  <c r="AR27" i="20"/>
  <c r="AS27" i="20"/>
  <c r="AT27" i="20"/>
  <c r="AU27" i="20"/>
  <c r="AV27" i="20"/>
  <c r="AW27" i="20"/>
  <c r="AX27" i="20"/>
  <c r="AY27" i="20"/>
  <c r="AZ27" i="20"/>
  <c r="BA27" i="20"/>
  <c r="BB27" i="20"/>
  <c r="BC27" i="20"/>
  <c r="AK28" i="20"/>
  <c r="AL28" i="20"/>
  <c r="AM28" i="20"/>
  <c r="AN28" i="20"/>
  <c r="AO28" i="20"/>
  <c r="AP28" i="20"/>
  <c r="AQ28" i="20"/>
  <c r="AR28" i="20"/>
  <c r="AS28" i="20"/>
  <c r="AT28" i="20"/>
  <c r="AU28" i="20"/>
  <c r="AV28" i="20"/>
  <c r="AW28" i="20"/>
  <c r="AX28" i="20"/>
  <c r="AY28" i="20"/>
  <c r="AZ28" i="20"/>
  <c r="BA28" i="20"/>
  <c r="BB28" i="20"/>
  <c r="BC28" i="20"/>
  <c r="AK29" i="20"/>
  <c r="AL29" i="20"/>
  <c r="AM29" i="20"/>
  <c r="AN29" i="20"/>
  <c r="AO29" i="20"/>
  <c r="AP29" i="20"/>
  <c r="AQ29" i="20"/>
  <c r="AR29" i="20"/>
  <c r="AS29" i="20"/>
  <c r="AT29" i="20"/>
  <c r="AU29" i="20"/>
  <c r="AV29" i="20"/>
  <c r="AW29" i="20"/>
  <c r="AX29" i="20"/>
  <c r="AY29" i="20"/>
  <c r="AZ29" i="20"/>
  <c r="BA29" i="20"/>
  <c r="BB29" i="20"/>
  <c r="BC29" i="20"/>
  <c r="AK30" i="20"/>
  <c r="AL30" i="20"/>
  <c r="AM30" i="20"/>
  <c r="AN30" i="20"/>
  <c r="AO30" i="20"/>
  <c r="AP30" i="20"/>
  <c r="AQ30" i="20"/>
  <c r="AR30" i="20"/>
  <c r="AS30" i="20"/>
  <c r="AT30" i="20"/>
  <c r="AU30" i="20"/>
  <c r="AV30" i="20"/>
  <c r="AW30" i="20"/>
  <c r="AX30" i="20"/>
  <c r="AY30" i="20"/>
  <c r="AZ30" i="20"/>
  <c r="BA30" i="20"/>
  <c r="BB30" i="20"/>
  <c r="BC30" i="20"/>
  <c r="AK31" i="20"/>
  <c r="AL31" i="20"/>
  <c r="AM31" i="20"/>
  <c r="AN31" i="20"/>
  <c r="AO31" i="20"/>
  <c r="AP31" i="20"/>
  <c r="AQ31" i="20"/>
  <c r="AR31" i="20"/>
  <c r="AS31" i="20"/>
  <c r="AT31" i="20"/>
  <c r="AU31" i="20"/>
  <c r="AV31" i="20"/>
  <c r="AW31" i="20"/>
  <c r="AX31" i="20"/>
  <c r="AY31" i="20"/>
  <c r="AZ31" i="20"/>
  <c r="BA31" i="20"/>
  <c r="BB31" i="20"/>
  <c r="BC31" i="20"/>
  <c r="AK32" i="20"/>
  <c r="AL32" i="20"/>
  <c r="AM32" i="20"/>
  <c r="AN32" i="20"/>
  <c r="AO32" i="20"/>
  <c r="AP32" i="20"/>
  <c r="AQ32" i="20"/>
  <c r="AR32" i="20"/>
  <c r="AS32" i="20"/>
  <c r="AT32" i="20"/>
  <c r="AU32" i="20"/>
  <c r="AV32" i="20"/>
  <c r="AW32" i="20"/>
  <c r="AX32" i="20"/>
  <c r="AY32" i="20"/>
  <c r="AZ32" i="20"/>
  <c r="BA32" i="20"/>
  <c r="BB32" i="20"/>
  <c r="BC32" i="20"/>
  <c r="AK33" i="20"/>
  <c r="AL33" i="20"/>
  <c r="AM33" i="20"/>
  <c r="AN33" i="20"/>
  <c r="AO33" i="20"/>
  <c r="AP33" i="20"/>
  <c r="AQ33" i="20"/>
  <c r="AR33" i="20"/>
  <c r="AS33" i="20"/>
  <c r="AT33" i="20"/>
  <c r="AU33" i="20"/>
  <c r="AV33" i="20"/>
  <c r="AW33" i="20"/>
  <c r="AX33" i="20"/>
  <c r="AY33" i="20"/>
  <c r="AZ33" i="20"/>
  <c r="BA33" i="20"/>
  <c r="BB33" i="20"/>
  <c r="BC33" i="20"/>
  <c r="AK34" i="20"/>
  <c r="AL34" i="20"/>
  <c r="AM34" i="20"/>
  <c r="AN34" i="20"/>
  <c r="AO34" i="20"/>
  <c r="AP34" i="20"/>
  <c r="AQ34" i="20"/>
  <c r="AR34" i="20"/>
  <c r="AS34" i="20"/>
  <c r="AT34" i="20"/>
  <c r="AU34" i="20"/>
  <c r="AV34" i="20"/>
  <c r="AW34" i="20"/>
  <c r="AX34" i="20"/>
  <c r="AY34" i="20"/>
  <c r="AZ34" i="20"/>
  <c r="BA34" i="20"/>
  <c r="BB34" i="20"/>
  <c r="BC34" i="20"/>
  <c r="AK35" i="20"/>
  <c r="AL35" i="20"/>
  <c r="AM35" i="20"/>
  <c r="AN35" i="20"/>
  <c r="AO35" i="20"/>
  <c r="AP35" i="20"/>
  <c r="AQ35" i="20"/>
  <c r="AR35" i="20"/>
  <c r="AS35" i="20"/>
  <c r="AT35" i="20"/>
  <c r="AU35" i="20"/>
  <c r="AV35" i="20"/>
  <c r="AW35" i="20"/>
  <c r="AX35" i="20"/>
  <c r="AY35" i="20"/>
  <c r="AZ35" i="20"/>
  <c r="BA35" i="20"/>
  <c r="BB35" i="20"/>
  <c r="BC35" i="20"/>
  <c r="AK36" i="20"/>
  <c r="AL36" i="20"/>
  <c r="AM36" i="20"/>
  <c r="AN36" i="20"/>
  <c r="AO36" i="20"/>
  <c r="AP36" i="20"/>
  <c r="AQ36" i="20"/>
  <c r="AR36" i="20"/>
  <c r="AS36" i="20"/>
  <c r="AT36" i="20"/>
  <c r="AU36" i="20"/>
  <c r="AV36" i="20"/>
  <c r="AW36" i="20"/>
  <c r="AX36" i="20"/>
  <c r="AY36" i="20"/>
  <c r="AZ36" i="20"/>
  <c r="BA36" i="20"/>
  <c r="BB36" i="20"/>
  <c r="BC36" i="20"/>
  <c r="AK37" i="20"/>
  <c r="AL37" i="20"/>
  <c r="AM37" i="20"/>
  <c r="AN37" i="20"/>
  <c r="AO37" i="20"/>
  <c r="AP37" i="20"/>
  <c r="AQ37" i="20"/>
  <c r="AR37" i="20"/>
  <c r="AS37" i="20"/>
  <c r="AT37" i="20"/>
  <c r="AU37" i="20"/>
  <c r="AV37" i="20"/>
  <c r="AW37" i="20"/>
  <c r="AX37" i="20"/>
  <c r="AY37" i="20"/>
  <c r="AZ37" i="20"/>
  <c r="BA37" i="20"/>
  <c r="BB37" i="20"/>
  <c r="BC37" i="20"/>
  <c r="AK38" i="20"/>
  <c r="AL38" i="20"/>
  <c r="AM38" i="20"/>
  <c r="AN38" i="20"/>
  <c r="AO38" i="20"/>
  <c r="AP38" i="20"/>
  <c r="AQ38" i="20"/>
  <c r="AR38" i="20"/>
  <c r="AS38" i="20"/>
  <c r="AT38" i="20"/>
  <c r="AU38" i="20"/>
  <c r="AV38" i="20"/>
  <c r="AW38" i="20"/>
  <c r="AX38" i="20"/>
  <c r="AY38" i="20"/>
  <c r="AZ38" i="20"/>
  <c r="BA38" i="20"/>
  <c r="BB38" i="20"/>
  <c r="BC38" i="20"/>
  <c r="AK39" i="20"/>
  <c r="AL39" i="20"/>
  <c r="AM39" i="20"/>
  <c r="AN39" i="20"/>
  <c r="AO39" i="20"/>
  <c r="AP39" i="20"/>
  <c r="AQ39" i="20"/>
  <c r="AR39" i="20"/>
  <c r="AS39" i="20"/>
  <c r="AT39" i="20"/>
  <c r="AU39" i="20"/>
  <c r="AV39" i="20"/>
  <c r="AW39" i="20"/>
  <c r="AX39" i="20"/>
  <c r="AY39" i="20"/>
  <c r="AZ39" i="20"/>
  <c r="BA39" i="20"/>
  <c r="BB39" i="20"/>
  <c r="BC39" i="20"/>
  <c r="AK40" i="20"/>
  <c r="AL40" i="20"/>
  <c r="AM40" i="20"/>
  <c r="AN40" i="20"/>
  <c r="AO40" i="20"/>
  <c r="AP40" i="20"/>
  <c r="AQ40" i="20"/>
  <c r="AR40" i="20"/>
  <c r="AS40" i="20"/>
  <c r="AT40" i="20"/>
  <c r="AU40" i="20"/>
  <c r="AV40" i="20"/>
  <c r="AW40" i="20"/>
  <c r="AX40" i="20"/>
  <c r="AY40" i="20"/>
  <c r="AZ40" i="20"/>
  <c r="BA40" i="20"/>
  <c r="BB40" i="20"/>
  <c r="BC40" i="20"/>
  <c r="AK41" i="20"/>
  <c r="AL41" i="20"/>
  <c r="AM41" i="20"/>
  <c r="AN41" i="20"/>
  <c r="AO41" i="20"/>
  <c r="AP41" i="20"/>
  <c r="AQ41" i="20"/>
  <c r="AR41" i="20"/>
  <c r="AS41" i="20"/>
  <c r="AT41" i="20"/>
  <c r="AU41" i="20"/>
  <c r="AV41" i="20"/>
  <c r="AW41" i="20"/>
  <c r="AX41" i="20"/>
  <c r="AY41" i="20"/>
  <c r="AZ41" i="20"/>
  <c r="BA41" i="20"/>
  <c r="BB41" i="20"/>
  <c r="BC41" i="20"/>
  <c r="AK42" i="20"/>
  <c r="AL42" i="20"/>
  <c r="AM42" i="20"/>
  <c r="AN42" i="20"/>
  <c r="AO42" i="20"/>
  <c r="AP42" i="20"/>
  <c r="AQ42" i="20"/>
  <c r="AR42" i="20"/>
  <c r="AS42" i="20"/>
  <c r="AT42" i="20"/>
  <c r="AU42" i="20"/>
  <c r="AV42" i="20"/>
  <c r="AW42" i="20"/>
  <c r="AX42" i="20"/>
  <c r="AY42" i="20"/>
  <c r="AZ42" i="20"/>
  <c r="BA42" i="20"/>
  <c r="BB42" i="20"/>
  <c r="BC42" i="20"/>
  <c r="AK43" i="20"/>
  <c r="AL43" i="20"/>
  <c r="AM43" i="20"/>
  <c r="AN43" i="20"/>
  <c r="AO43" i="20"/>
  <c r="AP43" i="20"/>
  <c r="AQ43" i="20"/>
  <c r="AR43" i="20"/>
  <c r="AS43" i="20"/>
  <c r="AT43" i="20"/>
  <c r="AU43" i="20"/>
  <c r="AV43" i="20"/>
  <c r="AW43" i="20"/>
  <c r="AX43" i="20"/>
  <c r="AY43" i="20"/>
  <c r="AZ43" i="20"/>
  <c r="BA43" i="20"/>
  <c r="BB43" i="20"/>
  <c r="BC43" i="20"/>
  <c r="AK44" i="20"/>
  <c r="AL44" i="20"/>
  <c r="AM44" i="20"/>
  <c r="AN44" i="20"/>
  <c r="AO44" i="20"/>
  <c r="AP44" i="20"/>
  <c r="AQ44" i="20"/>
  <c r="AR44" i="20"/>
  <c r="AS44" i="20"/>
  <c r="AT44" i="20"/>
  <c r="AU44" i="20"/>
  <c r="AV44" i="20"/>
  <c r="AW44" i="20"/>
  <c r="AX44" i="20"/>
  <c r="AY44" i="20"/>
  <c r="AZ44" i="20"/>
  <c r="BA44" i="20"/>
  <c r="BB44" i="20"/>
  <c r="BC44" i="20"/>
  <c r="AK45" i="20"/>
  <c r="AL45" i="20"/>
  <c r="AM45" i="20"/>
  <c r="AN45" i="20"/>
  <c r="AO45" i="20"/>
  <c r="AP45" i="20"/>
  <c r="AQ45" i="20"/>
  <c r="AR45" i="20"/>
  <c r="AS45" i="20"/>
  <c r="AT45" i="20"/>
  <c r="AU45" i="20"/>
  <c r="AV45" i="20"/>
  <c r="AW45" i="20"/>
  <c r="AX45" i="20"/>
  <c r="AY45" i="20"/>
  <c r="AZ45" i="20"/>
  <c r="BA45" i="20"/>
  <c r="BB45" i="20"/>
  <c r="BC45" i="20"/>
  <c r="AK46" i="20"/>
  <c r="AL46" i="20"/>
  <c r="AM46" i="20"/>
  <c r="AN46" i="20"/>
  <c r="AO46" i="20"/>
  <c r="AP46" i="20"/>
  <c r="AQ46" i="20"/>
  <c r="AR46" i="20"/>
  <c r="AS46" i="20"/>
  <c r="AT46" i="20"/>
  <c r="AU46" i="20"/>
  <c r="AV46" i="20"/>
  <c r="AW46" i="20"/>
  <c r="AX46" i="20"/>
  <c r="AY46" i="20"/>
  <c r="AZ46" i="20"/>
  <c r="BA46" i="20"/>
  <c r="BB46" i="20"/>
  <c r="BC46" i="20"/>
  <c r="AK47" i="20"/>
  <c r="AL47" i="20"/>
  <c r="AM47" i="20"/>
  <c r="AN47" i="20"/>
  <c r="AO47" i="20"/>
  <c r="AP47" i="20"/>
  <c r="AQ47" i="20"/>
  <c r="AR47" i="20"/>
  <c r="AS47" i="20"/>
  <c r="AT47" i="20"/>
  <c r="AU47" i="20"/>
  <c r="AV47" i="20"/>
  <c r="AW47" i="20"/>
  <c r="AX47" i="20"/>
  <c r="AY47" i="20"/>
  <c r="AZ47" i="20"/>
  <c r="BA47" i="20"/>
  <c r="BB47" i="20"/>
  <c r="BC47" i="20"/>
  <c r="AK48" i="20"/>
  <c r="AL48" i="20"/>
  <c r="AM48" i="20"/>
  <c r="AN48" i="20"/>
  <c r="AO48" i="20"/>
  <c r="AP48" i="20"/>
  <c r="AQ48" i="20"/>
  <c r="AR48" i="20"/>
  <c r="AS48" i="20"/>
  <c r="AT48" i="20"/>
  <c r="AU48" i="20"/>
  <c r="AV48" i="20"/>
  <c r="AW48" i="20"/>
  <c r="AX48" i="20"/>
  <c r="AY48" i="20"/>
  <c r="AZ48" i="20"/>
  <c r="BA48" i="20"/>
  <c r="BB48" i="20"/>
  <c r="BC48" i="20"/>
  <c r="AK49" i="20"/>
  <c r="AL49" i="20"/>
  <c r="AM49" i="20"/>
  <c r="AN49" i="20"/>
  <c r="AO49" i="20"/>
  <c r="AP49" i="20"/>
  <c r="AQ49" i="20"/>
  <c r="AR49" i="20"/>
  <c r="AS49" i="20"/>
  <c r="AT49" i="20"/>
  <c r="AU49" i="20"/>
  <c r="AV49" i="20"/>
  <c r="AW49" i="20"/>
  <c r="AX49" i="20"/>
  <c r="AY49" i="20"/>
  <c r="AZ49" i="20"/>
  <c r="BA49" i="20"/>
  <c r="BB49" i="20"/>
  <c r="BC49" i="20"/>
  <c r="AK50" i="20"/>
  <c r="AL50" i="20"/>
  <c r="AM50" i="20"/>
  <c r="AN50" i="20"/>
  <c r="AO50" i="20"/>
  <c r="AP50" i="20"/>
  <c r="AQ50" i="20"/>
  <c r="AR50" i="20"/>
  <c r="AS50" i="20"/>
  <c r="AT50" i="20"/>
  <c r="AU50" i="20"/>
  <c r="AV50" i="20"/>
  <c r="AW50" i="20"/>
  <c r="AX50" i="20"/>
  <c r="AY50" i="20"/>
  <c r="AZ50" i="20"/>
  <c r="BA50" i="20"/>
  <c r="BB50" i="20"/>
  <c r="BC50" i="20"/>
  <c r="AK51" i="20"/>
  <c r="AL51" i="20"/>
  <c r="AM51" i="20"/>
  <c r="AN51" i="20"/>
  <c r="AO51" i="20"/>
  <c r="AP51" i="20"/>
  <c r="AQ51" i="20"/>
  <c r="AR51" i="20"/>
  <c r="AS51" i="20"/>
  <c r="AT51" i="20"/>
  <c r="AU51" i="20"/>
  <c r="AV51" i="20"/>
  <c r="AW51" i="20"/>
  <c r="AX51" i="20"/>
  <c r="AY51" i="20"/>
  <c r="AZ51" i="20"/>
  <c r="BA51" i="20"/>
  <c r="BB51" i="20"/>
  <c r="BC51" i="20"/>
  <c r="AK52" i="20"/>
  <c r="AL52" i="20"/>
  <c r="AM52" i="20"/>
  <c r="AN52" i="20"/>
  <c r="AO52" i="20"/>
  <c r="AP52" i="20"/>
  <c r="AQ52" i="20"/>
  <c r="AR52" i="20"/>
  <c r="AS52" i="20"/>
  <c r="AT52" i="20"/>
  <c r="AU52" i="20"/>
  <c r="AV52" i="20"/>
  <c r="AW52" i="20"/>
  <c r="AX52" i="20"/>
  <c r="AY52" i="20"/>
  <c r="AZ52" i="20"/>
  <c r="BA52" i="20"/>
  <c r="BB52" i="20"/>
  <c r="BC52" i="20"/>
  <c r="AK53" i="20"/>
  <c r="AL53" i="20"/>
  <c r="AM53" i="20"/>
  <c r="AN53" i="20"/>
  <c r="AO53" i="20"/>
  <c r="AP53" i="20"/>
  <c r="AQ53" i="20"/>
  <c r="AR53" i="20"/>
  <c r="AS53" i="20"/>
  <c r="AT53" i="20"/>
  <c r="AU53" i="20"/>
  <c r="AV53" i="20"/>
  <c r="AW53" i="20"/>
  <c r="AX53" i="20"/>
  <c r="AY53" i="20"/>
  <c r="AZ53" i="20"/>
  <c r="BA53" i="20"/>
  <c r="BB53" i="20"/>
  <c r="BC53" i="20"/>
  <c r="AK54" i="20"/>
  <c r="AL54" i="20"/>
  <c r="AM54" i="20"/>
  <c r="AN54" i="20"/>
  <c r="AO54" i="20"/>
  <c r="AP54" i="20"/>
  <c r="AQ54" i="20"/>
  <c r="AR54" i="20"/>
  <c r="AS54" i="20"/>
  <c r="AT54" i="20"/>
  <c r="AU54" i="20"/>
  <c r="AV54" i="20"/>
  <c r="AW54" i="20"/>
  <c r="AX54" i="20"/>
  <c r="AY54" i="20"/>
  <c r="AZ54" i="20"/>
  <c r="BA54" i="20"/>
  <c r="BB54" i="20"/>
  <c r="BC54" i="20"/>
  <c r="AK55" i="20"/>
  <c r="AL55" i="20"/>
  <c r="AM55" i="20"/>
  <c r="AN55" i="20"/>
  <c r="AO55" i="20"/>
  <c r="AP55" i="20"/>
  <c r="AQ55" i="20"/>
  <c r="AR55" i="20"/>
  <c r="AS55" i="20"/>
  <c r="AT55" i="20"/>
  <c r="AU55" i="20"/>
  <c r="AV55" i="20"/>
  <c r="AW55" i="20"/>
  <c r="AX55" i="20"/>
  <c r="AY55" i="20"/>
  <c r="AZ55" i="20"/>
  <c r="BA55" i="20"/>
  <c r="BB55" i="20"/>
  <c r="BC55" i="20"/>
  <c r="AK56" i="20"/>
  <c r="AL56" i="20"/>
  <c r="AM56" i="20"/>
  <c r="AN56" i="20"/>
  <c r="AO56" i="20"/>
  <c r="AP56" i="20"/>
  <c r="AQ56" i="20"/>
  <c r="AR56" i="20"/>
  <c r="AS56" i="20"/>
  <c r="AT56" i="20"/>
  <c r="AU56" i="20"/>
  <c r="AV56" i="20"/>
  <c r="AW56" i="20"/>
  <c r="AX56" i="20"/>
  <c r="AY56" i="20"/>
  <c r="AZ56" i="20"/>
  <c r="BA56" i="20"/>
  <c r="BB56" i="20"/>
  <c r="BC56" i="20"/>
  <c r="AK57" i="20"/>
  <c r="AL57" i="20"/>
  <c r="AM57" i="20"/>
  <c r="AN57" i="20"/>
  <c r="AO57" i="20"/>
  <c r="AP57" i="20"/>
  <c r="AQ57" i="20"/>
  <c r="AR57" i="20"/>
  <c r="AS57" i="20"/>
  <c r="AT57" i="20"/>
  <c r="AU57" i="20"/>
  <c r="AV57" i="20"/>
  <c r="AW57" i="20"/>
  <c r="AX57" i="20"/>
  <c r="AY57" i="20"/>
  <c r="AZ57" i="20"/>
  <c r="BA57" i="20"/>
  <c r="BB57" i="20"/>
  <c r="BC57" i="20"/>
  <c r="AK58" i="20"/>
  <c r="AL58" i="20"/>
  <c r="AM58" i="20"/>
  <c r="AN58" i="20"/>
  <c r="AO58" i="20"/>
  <c r="AP58" i="20"/>
  <c r="AQ58" i="20"/>
  <c r="AR58" i="20"/>
  <c r="AS58" i="20"/>
  <c r="AT58" i="20"/>
  <c r="AU58" i="20"/>
  <c r="AV58" i="20"/>
  <c r="AW58" i="20"/>
  <c r="AX58" i="20"/>
  <c r="AY58" i="20"/>
  <c r="AZ58" i="20"/>
  <c r="BA58" i="20"/>
  <c r="BB58" i="20"/>
  <c r="BC58" i="20"/>
  <c r="AK59" i="20"/>
  <c r="AL59" i="20"/>
  <c r="AM59" i="20"/>
  <c r="AN59" i="20"/>
  <c r="AO59" i="20"/>
  <c r="AP59" i="20"/>
  <c r="AQ59" i="20"/>
  <c r="AR59" i="20"/>
  <c r="AS59" i="20"/>
  <c r="AT59" i="20"/>
  <c r="AU59" i="20"/>
  <c r="AV59" i="20"/>
  <c r="AW59" i="20"/>
  <c r="AX59" i="20"/>
  <c r="AY59" i="20"/>
  <c r="AZ59" i="20"/>
  <c r="BA59" i="20"/>
  <c r="BB59" i="20"/>
  <c r="BC59" i="20"/>
  <c r="AK60" i="20"/>
  <c r="AL60" i="20"/>
  <c r="AM60" i="20"/>
  <c r="AN60" i="20"/>
  <c r="AO60" i="20"/>
  <c r="AP60" i="20"/>
  <c r="AQ60" i="20"/>
  <c r="AR60" i="20"/>
  <c r="AS60" i="20"/>
  <c r="AT60" i="20"/>
  <c r="AU60" i="20"/>
  <c r="AV60" i="20"/>
  <c r="AW60" i="20"/>
  <c r="AX60" i="20"/>
  <c r="AY60" i="20"/>
  <c r="AZ60" i="20"/>
  <c r="BA60" i="20"/>
  <c r="BB60" i="20"/>
  <c r="BC60" i="20"/>
  <c r="AK61" i="20"/>
  <c r="AL61" i="20"/>
  <c r="AM61" i="20"/>
  <c r="AN61" i="20"/>
  <c r="AO61" i="20"/>
  <c r="AP61" i="20"/>
  <c r="AQ61" i="20"/>
  <c r="AR61" i="20"/>
  <c r="AS61" i="20"/>
  <c r="AT61" i="20"/>
  <c r="AU61" i="20"/>
  <c r="AV61" i="20"/>
  <c r="AW61" i="20"/>
  <c r="AX61" i="20"/>
  <c r="AY61" i="20"/>
  <c r="AZ61" i="20"/>
  <c r="BA61" i="20"/>
  <c r="BB61" i="20"/>
  <c r="BC61" i="20"/>
  <c r="AK62" i="20"/>
  <c r="AL62" i="20"/>
  <c r="AM62" i="20"/>
  <c r="AN62" i="20"/>
  <c r="AO62" i="20"/>
  <c r="AP62" i="20"/>
  <c r="AQ62" i="20"/>
  <c r="AR62" i="20"/>
  <c r="AS62" i="20"/>
  <c r="AT62" i="20"/>
  <c r="AU62" i="20"/>
  <c r="AV62" i="20"/>
  <c r="AW62" i="20"/>
  <c r="AX62" i="20"/>
  <c r="AY62" i="20"/>
  <c r="AZ62" i="20"/>
  <c r="BA62" i="20"/>
  <c r="BB62" i="20"/>
  <c r="BC62" i="20"/>
  <c r="AK63" i="20"/>
  <c r="AL63" i="20"/>
  <c r="AM63" i="20"/>
  <c r="AN63" i="20"/>
  <c r="AO63" i="20"/>
  <c r="AP63" i="20"/>
  <c r="AQ63" i="20"/>
  <c r="AR63" i="20"/>
  <c r="AS63" i="20"/>
  <c r="AT63" i="20"/>
  <c r="AU63" i="20"/>
  <c r="AV63" i="20"/>
  <c r="AW63" i="20"/>
  <c r="AX63" i="20"/>
  <c r="AY63" i="20"/>
  <c r="AZ63" i="20"/>
  <c r="BA63" i="20"/>
  <c r="BB63" i="20"/>
  <c r="BC63" i="20"/>
  <c r="AL3" i="20"/>
  <c r="AM3" i="20"/>
  <c r="AN3" i="20"/>
  <c r="AO3" i="20"/>
  <c r="AP3" i="20"/>
  <c r="AQ3" i="20"/>
  <c r="AR3" i="20"/>
  <c r="AS3" i="20"/>
  <c r="AT3" i="20"/>
  <c r="AU3" i="20"/>
  <c r="AV3" i="20"/>
  <c r="AW3" i="20"/>
  <c r="AX3" i="20"/>
  <c r="AY3" i="20"/>
  <c r="AZ3" i="20"/>
  <c r="BA3" i="20"/>
  <c r="BB3" i="20"/>
  <c r="BC3" i="20"/>
  <c r="AL2" i="20"/>
  <c r="AM2" i="20"/>
  <c r="AN2" i="20"/>
  <c r="AO2" i="20"/>
  <c r="AP2" i="20"/>
  <c r="AQ2" i="20"/>
  <c r="AR2" i="20"/>
  <c r="AS2" i="20"/>
  <c r="AT2" i="20"/>
  <c r="AU2" i="20"/>
  <c r="AV2" i="20"/>
  <c r="AW2" i="20"/>
  <c r="AX2" i="20"/>
  <c r="AY2" i="20"/>
  <c r="AZ2" i="20"/>
  <c r="BA2" i="20"/>
  <c r="BB2" i="20"/>
  <c r="BC2" i="20"/>
  <c r="AK3" i="20"/>
  <c r="AK2" i="20"/>
  <c r="BE2" i="20" l="1"/>
  <c r="M3" i="16"/>
  <c r="M4" i="16"/>
  <c r="M5" i="16"/>
  <c r="M6" i="16"/>
  <c r="M7" i="16"/>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2" i="16"/>
  <c r="S3" i="16" l="1"/>
  <c r="R3" i="16"/>
  <c r="Y2" i="16"/>
  <c r="Z3" i="16"/>
  <c r="X2" i="16"/>
  <c r="Y3" i="16"/>
  <c r="W2" i="16"/>
  <c r="X3" i="16"/>
  <c r="V2" i="16"/>
  <c r="W3" i="16"/>
  <c r="U2" i="16"/>
  <c r="V3" i="16"/>
  <c r="Q2" i="16"/>
  <c r="T2" i="16"/>
  <c r="U3" i="16"/>
  <c r="R2" i="16"/>
  <c r="S2" i="16"/>
  <c r="T3" i="16"/>
  <c r="Z2" i="16"/>
  <c r="Q3" i="16"/>
  <c r="I2" i="1"/>
  <c r="AM1" i="21"/>
  <c r="AK3" i="21"/>
  <c r="AK4" i="21"/>
  <c r="AK5" i="21"/>
  <c r="AK6" i="21"/>
  <c r="AK7" i="21"/>
  <c r="AK8" i="21"/>
  <c r="AK9" i="21"/>
  <c r="AK10" i="21"/>
  <c r="AK11" i="21"/>
  <c r="AK12" i="21"/>
  <c r="AK13" i="21"/>
  <c r="AK14" i="21"/>
  <c r="AK15" i="21"/>
  <c r="AK16" i="21"/>
  <c r="AK17" i="21"/>
  <c r="AK18" i="21"/>
  <c r="AK19" i="21"/>
  <c r="AK20" i="21"/>
  <c r="AK21" i="21"/>
  <c r="AK22" i="21"/>
  <c r="AK23" i="21"/>
  <c r="AK24" i="21"/>
  <c r="AK25" i="21"/>
  <c r="AK26" i="21"/>
  <c r="AK27" i="21"/>
  <c r="AK28" i="21"/>
  <c r="AK29" i="21"/>
  <c r="AK30" i="21"/>
  <c r="AK31" i="21"/>
  <c r="AK32" i="21"/>
  <c r="AK33" i="21"/>
  <c r="AK34" i="21"/>
  <c r="AK35" i="21"/>
  <c r="AK36" i="21"/>
  <c r="AK37" i="21"/>
  <c r="AK38" i="21"/>
  <c r="AK39" i="21"/>
  <c r="AK40" i="21"/>
  <c r="AK41" i="21"/>
  <c r="AK42" i="21"/>
  <c r="AK43" i="21"/>
  <c r="AK44" i="21"/>
  <c r="AK45" i="21"/>
  <c r="AK46" i="21"/>
  <c r="AK47" i="21"/>
  <c r="AK48" i="21"/>
  <c r="AK49" i="21"/>
  <c r="AK50" i="21"/>
  <c r="AK51" i="21"/>
  <c r="AK52" i="21"/>
  <c r="AK53" i="21"/>
  <c r="AK54" i="21"/>
  <c r="AK55" i="21"/>
  <c r="AK56" i="21"/>
  <c r="AK57" i="21"/>
  <c r="AK58" i="21"/>
  <c r="AK59" i="21"/>
  <c r="AK60" i="21"/>
  <c r="AK61" i="21"/>
  <c r="AK62" i="21"/>
  <c r="AK63" i="21"/>
  <c r="AK2" i="21"/>
  <c r="AJ3" i="21"/>
  <c r="AJ4" i="21"/>
  <c r="AJ5" i="21"/>
  <c r="AJ6" i="21"/>
  <c r="AJ7" i="21"/>
  <c r="AJ8" i="21"/>
  <c r="AJ9" i="21"/>
  <c r="AJ10" i="21"/>
  <c r="AJ11" i="21"/>
  <c r="AJ12" i="21"/>
  <c r="AJ13" i="21"/>
  <c r="AJ14" i="21"/>
  <c r="AJ15" i="21"/>
  <c r="AJ16" i="21"/>
  <c r="AJ17" i="21"/>
  <c r="AJ18" i="21"/>
  <c r="AJ19" i="21"/>
  <c r="AJ20" i="21"/>
  <c r="AJ21" i="21"/>
  <c r="AJ22" i="21"/>
  <c r="AJ23" i="21"/>
  <c r="AJ24" i="21"/>
  <c r="AJ25" i="21"/>
  <c r="AJ26" i="21"/>
  <c r="AJ27" i="21"/>
  <c r="AJ28" i="21"/>
  <c r="AJ29" i="21"/>
  <c r="AJ30" i="21"/>
  <c r="AJ31" i="21"/>
  <c r="AJ32" i="21"/>
  <c r="AJ33" i="21"/>
  <c r="AJ34" i="21"/>
  <c r="AJ35" i="21"/>
  <c r="AJ36" i="21"/>
  <c r="AJ37" i="21"/>
  <c r="AJ38" i="21"/>
  <c r="AJ39" i="21"/>
  <c r="AJ40" i="21"/>
  <c r="AJ41" i="21"/>
  <c r="AJ42" i="21"/>
  <c r="AJ43" i="21"/>
  <c r="AJ44" i="21"/>
  <c r="AJ45" i="21"/>
  <c r="AJ46" i="21"/>
  <c r="AJ47" i="21"/>
  <c r="AJ48" i="21"/>
  <c r="AJ49" i="21"/>
  <c r="AJ50" i="21"/>
  <c r="AJ51" i="21"/>
  <c r="AJ52" i="21"/>
  <c r="AJ53" i="21"/>
  <c r="AJ54" i="21"/>
  <c r="AJ55" i="21"/>
  <c r="AJ56" i="21"/>
  <c r="AJ57" i="21"/>
  <c r="AJ58" i="21"/>
  <c r="AJ59" i="21"/>
  <c r="AJ60" i="21"/>
  <c r="AJ61" i="21"/>
  <c r="AJ62" i="21"/>
  <c r="AJ63" i="21"/>
  <c r="AJ2" i="21"/>
  <c r="D3" i="18"/>
  <c r="I27" i="18" s="1"/>
  <c r="D4" i="18"/>
  <c r="I45" i="18" s="1"/>
  <c r="D5" i="18"/>
  <c r="I28" i="18" s="1"/>
  <c r="D6" i="18"/>
  <c r="I34" i="18" s="1"/>
  <c r="D7" i="18"/>
  <c r="I19" i="18" s="1"/>
  <c r="D8" i="18"/>
  <c r="I35" i="18" s="1"/>
  <c r="D9" i="18"/>
  <c r="I39" i="18" s="1"/>
  <c r="D10" i="18"/>
  <c r="I21" i="18" s="1"/>
  <c r="D11" i="18"/>
  <c r="I13" i="18" s="1"/>
  <c r="D12" i="18"/>
  <c r="I38" i="18" s="1"/>
  <c r="D13" i="18"/>
  <c r="I30" i="18" s="1"/>
  <c r="D14" i="18"/>
  <c r="I36" i="18" s="1"/>
  <c r="D15" i="18"/>
  <c r="I63" i="18" s="1"/>
  <c r="D16" i="18"/>
  <c r="I52" i="18" s="1"/>
  <c r="D17" i="18"/>
  <c r="I37" i="18" s="1"/>
  <c r="D18" i="18"/>
  <c r="I22" i="18" s="1"/>
  <c r="D19" i="18"/>
  <c r="I23" i="18" s="1"/>
  <c r="D20" i="18"/>
  <c r="I29" i="18" s="1"/>
  <c r="D21" i="18"/>
  <c r="I33" i="18" s="1"/>
  <c r="D22" i="18"/>
  <c r="I44" i="18" s="1"/>
  <c r="D23" i="18"/>
  <c r="I42" i="18" s="1"/>
  <c r="D24" i="18"/>
  <c r="I12" i="18" s="1"/>
  <c r="D25" i="18"/>
  <c r="I43" i="18" s="1"/>
  <c r="D26" i="18"/>
  <c r="I49" i="18" s="1"/>
  <c r="D27" i="18"/>
  <c r="I16" i="18" s="1"/>
  <c r="D28" i="18"/>
  <c r="I26" i="18" s="1"/>
  <c r="D29" i="18"/>
  <c r="I20" i="18" s="1"/>
  <c r="D30" i="18"/>
  <c r="I15" i="18" s="1"/>
  <c r="D31" i="18"/>
  <c r="I18" i="18" s="1"/>
  <c r="D32" i="18"/>
  <c r="I31" i="18" s="1"/>
  <c r="D33" i="18"/>
  <c r="I40" i="18" s="1"/>
  <c r="D34" i="18"/>
  <c r="I14" i="18" s="1"/>
  <c r="D35" i="18"/>
  <c r="I9" i="18" s="1"/>
  <c r="D36" i="18"/>
  <c r="I6" i="18" s="1"/>
  <c r="D37" i="18"/>
  <c r="I24" i="18" s="1"/>
  <c r="D38" i="18"/>
  <c r="I59" i="18" s="1"/>
  <c r="D39" i="18"/>
  <c r="I41" i="18" s="1"/>
  <c r="D40" i="18"/>
  <c r="I62" i="18" s="1"/>
  <c r="D41" i="18"/>
  <c r="I5" i="18" s="1"/>
  <c r="D42" i="18"/>
  <c r="I56" i="18" s="1"/>
  <c r="D43" i="18"/>
  <c r="I10" i="18" s="1"/>
  <c r="D44" i="18"/>
  <c r="I47" i="18" s="1"/>
  <c r="D45" i="18"/>
  <c r="I50" i="18" s="1"/>
  <c r="D46" i="18"/>
  <c r="I3" i="18" s="1"/>
  <c r="D47" i="18"/>
  <c r="I7" i="18" s="1"/>
  <c r="D48" i="18"/>
  <c r="I32" i="18" s="1"/>
  <c r="D49" i="18"/>
  <c r="I8" i="18" s="1"/>
  <c r="D50" i="18"/>
  <c r="I25" i="18" s="1"/>
  <c r="D51" i="18"/>
  <c r="I54" i="18" s="1"/>
  <c r="D52" i="18"/>
  <c r="I61" i="18" s="1"/>
  <c r="D53" i="18"/>
  <c r="I11" i="18" s="1"/>
  <c r="D54" i="18"/>
  <c r="I60" i="18" s="1"/>
  <c r="D55" i="18"/>
  <c r="I17" i="18" s="1"/>
  <c r="D56" i="18"/>
  <c r="I58" i="18" s="1"/>
  <c r="D57" i="18"/>
  <c r="I48" i="18" s="1"/>
  <c r="D58" i="18"/>
  <c r="I53" i="18" s="1"/>
  <c r="D59" i="18"/>
  <c r="I55" i="18" s="1"/>
  <c r="D60" i="18"/>
  <c r="I4" i="18" s="1"/>
  <c r="D61" i="18"/>
  <c r="I51" i="18" s="1"/>
  <c r="D62" i="18"/>
  <c r="I2" i="18" s="1"/>
  <c r="D63" i="18"/>
  <c r="I57" i="18" s="1"/>
  <c r="D2" i="18"/>
  <c r="I46" i="18" s="1"/>
  <c r="C64" i="16" l="1"/>
  <c r="D64" i="16"/>
  <c r="E64" i="16"/>
  <c r="F64" i="16"/>
  <c r="G64" i="16"/>
  <c r="H64" i="16"/>
  <c r="I64" i="16"/>
  <c r="J64" i="16"/>
  <c r="K64" i="16"/>
  <c r="L64" i="16"/>
  <c r="B64" i="16"/>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H49" i="18"/>
  <c r="H50" i="18"/>
  <c r="H51" i="18"/>
  <c r="H52" i="18"/>
  <c r="H53" i="18"/>
  <c r="H54" i="18"/>
  <c r="H55" i="18"/>
  <c r="H56" i="18"/>
  <c r="H57" i="18"/>
  <c r="H58" i="18"/>
  <c r="H59" i="18"/>
  <c r="H60" i="18"/>
  <c r="H61" i="18"/>
  <c r="H62" i="18"/>
  <c r="H63" i="18"/>
  <c r="H2" i="18"/>
  <c r="C3" i="18"/>
  <c r="C4" i="18"/>
  <c r="C5" i="18"/>
  <c r="C6" i="18"/>
  <c r="C7" i="18"/>
  <c r="C8"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1" i="18"/>
  <c r="C42" i="18"/>
  <c r="C43" i="18"/>
  <c r="C44" i="18"/>
  <c r="C45" i="18"/>
  <c r="C46" i="18"/>
  <c r="C47" i="18"/>
  <c r="C48" i="18"/>
  <c r="C49" i="18"/>
  <c r="C50" i="18"/>
  <c r="C51" i="18"/>
  <c r="C52" i="18"/>
  <c r="C53" i="18"/>
  <c r="C54" i="18"/>
  <c r="C55" i="18"/>
  <c r="C56" i="18"/>
  <c r="C57" i="18"/>
  <c r="C58" i="18"/>
  <c r="C59" i="18"/>
  <c r="C60" i="18"/>
  <c r="C61" i="18"/>
  <c r="C62" i="18"/>
  <c r="C63" i="18"/>
  <c r="C2" i="18"/>
  <c r="AR3" i="12"/>
  <c r="H3" i="9" l="1"/>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2" i="9"/>
  <c r="C3" i="14"/>
  <c r="C4" i="14"/>
  <c r="C5" i="14"/>
  <c r="C6" i="14"/>
  <c r="C7" i="14"/>
  <c r="C8" i="14"/>
  <c r="C9" i="14"/>
  <c r="C10" i="14"/>
  <c r="C11" i="14"/>
  <c r="C12" i="14"/>
  <c r="C13" i="14"/>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54" i="14"/>
  <c r="C55" i="14"/>
  <c r="C56" i="14"/>
  <c r="C57" i="14"/>
  <c r="C58" i="14"/>
  <c r="C59" i="14"/>
  <c r="C60" i="14"/>
  <c r="C61" i="14"/>
  <c r="C62" i="14"/>
  <c r="C63" i="14"/>
  <c r="C2" i="14"/>
  <c r="D49" i="14"/>
  <c r="D25" i="14"/>
  <c r="D4" i="14"/>
  <c r="D50" i="14"/>
  <c r="D36" i="14"/>
  <c r="D57" i="14"/>
  <c r="D16" i="14"/>
  <c r="D3" i="14"/>
  <c r="D6" i="14"/>
  <c r="D45" i="14"/>
  <c r="D15" i="14"/>
  <c r="D35" i="14"/>
  <c r="D10" i="14"/>
  <c r="D46" i="14"/>
  <c r="D40" i="14"/>
  <c r="D62" i="14"/>
  <c r="D58" i="14"/>
  <c r="D41" i="14"/>
  <c r="D29" i="14"/>
  <c r="D30" i="14"/>
  <c r="D8" i="14"/>
  <c r="D26" i="14"/>
  <c r="D39" i="14"/>
  <c r="D18" i="14"/>
  <c r="D11" i="14"/>
  <c r="D9" i="14"/>
  <c r="D51" i="14"/>
  <c r="D24" i="14"/>
  <c r="D38" i="14"/>
  <c r="D5" i="14"/>
  <c r="D53" i="14"/>
  <c r="D44" i="14"/>
  <c r="D23" i="14"/>
  <c r="D17" i="14"/>
  <c r="D20" i="14"/>
  <c r="D56" i="14"/>
  <c r="D7" i="14"/>
  <c r="D34" i="14"/>
  <c r="D31" i="14"/>
  <c r="D32" i="14"/>
  <c r="D37" i="14"/>
  <c r="D55" i="14"/>
  <c r="D59" i="14"/>
  <c r="D14" i="14"/>
  <c r="D43" i="14"/>
  <c r="D27" i="14"/>
  <c r="D60" i="14"/>
  <c r="D28" i="14"/>
  <c r="D52" i="14"/>
  <c r="D61" i="14"/>
  <c r="D42" i="14"/>
  <c r="D63" i="14"/>
  <c r="D21" i="14"/>
  <c r="D13" i="14"/>
  <c r="D47" i="14"/>
  <c r="D33" i="14"/>
  <c r="D22" i="14"/>
  <c r="D12" i="14"/>
  <c r="D48" i="14"/>
  <c r="D19" i="14"/>
  <c r="D2" i="14"/>
  <c r="D54" i="14"/>
  <c r="AR4" i="12" l="1"/>
  <c r="AR5" i="12"/>
  <c r="AR6" i="12"/>
  <c r="AR7" i="12"/>
  <c r="AR8" i="12"/>
  <c r="AR9" i="12"/>
  <c r="AR10" i="12"/>
  <c r="AR11" i="12"/>
  <c r="AR12" i="12"/>
  <c r="AR13" i="12"/>
  <c r="AR14" i="12"/>
  <c r="AR15" i="12"/>
  <c r="AR16" i="12"/>
  <c r="AR17" i="12"/>
  <c r="AR18" i="12"/>
  <c r="AR19" i="12"/>
  <c r="AR20" i="12"/>
  <c r="AR21" i="12"/>
  <c r="AR22" i="12"/>
  <c r="AR23" i="12"/>
  <c r="AR24" i="12"/>
  <c r="AR25" i="12"/>
  <c r="AR26" i="12"/>
  <c r="AR27" i="12"/>
  <c r="AR28" i="12"/>
  <c r="AR29" i="12"/>
  <c r="AR30" i="12"/>
  <c r="AR31" i="12"/>
  <c r="AR32" i="12"/>
  <c r="AR33" i="12"/>
  <c r="AR34" i="12"/>
  <c r="AR35" i="12"/>
  <c r="AR36" i="12"/>
  <c r="AR37" i="12"/>
  <c r="AR38" i="12"/>
  <c r="AR39" i="12"/>
  <c r="AR40" i="12"/>
  <c r="AR41" i="12"/>
  <c r="AR42" i="12"/>
  <c r="AR43" i="12"/>
  <c r="AR44" i="12"/>
  <c r="AR45" i="12"/>
  <c r="AR46" i="12"/>
  <c r="AR47" i="12"/>
  <c r="AR48" i="12"/>
  <c r="AR49" i="12"/>
  <c r="AR50" i="12"/>
  <c r="AR51" i="12"/>
  <c r="AR52" i="12"/>
  <c r="AR53" i="12"/>
  <c r="AR54" i="12"/>
  <c r="AR55" i="12"/>
  <c r="AR56" i="12"/>
  <c r="AR57" i="12"/>
  <c r="AR58" i="12"/>
  <c r="AR59" i="12"/>
  <c r="AR60" i="12"/>
  <c r="AR61" i="12"/>
  <c r="AR62" i="12"/>
  <c r="AR63" i="12"/>
  <c r="AR64" i="12"/>
  <c r="AQ4" i="12"/>
  <c r="AQ5" i="12"/>
  <c r="AQ6" i="12"/>
  <c r="AQ7" i="12"/>
  <c r="AQ8" i="12"/>
  <c r="AQ9" i="12"/>
  <c r="AQ10" i="12"/>
  <c r="AQ11" i="12"/>
  <c r="AQ12" i="12"/>
  <c r="AQ13" i="12"/>
  <c r="AQ14" i="12"/>
  <c r="AQ15" i="12"/>
  <c r="AQ16" i="12"/>
  <c r="AQ17" i="12"/>
  <c r="AQ18" i="12"/>
  <c r="AQ19" i="12"/>
  <c r="AQ20" i="12"/>
  <c r="AQ21" i="12"/>
  <c r="AQ22" i="12"/>
  <c r="AQ23" i="12"/>
  <c r="AQ24" i="12"/>
  <c r="AQ25" i="12"/>
  <c r="AQ26" i="12"/>
  <c r="AQ27" i="12"/>
  <c r="AQ28" i="12"/>
  <c r="AQ29" i="12"/>
  <c r="AQ30" i="12"/>
  <c r="AQ31" i="12"/>
  <c r="AQ32" i="12"/>
  <c r="AQ33" i="12"/>
  <c r="AQ34" i="12"/>
  <c r="AQ35" i="12"/>
  <c r="AQ36" i="12"/>
  <c r="AQ37" i="12"/>
  <c r="AQ38" i="12"/>
  <c r="AQ39" i="12"/>
  <c r="AQ40" i="12"/>
  <c r="AQ41" i="12"/>
  <c r="AQ42" i="12"/>
  <c r="AQ43" i="12"/>
  <c r="AQ44" i="12"/>
  <c r="AQ45" i="12"/>
  <c r="AQ46" i="12"/>
  <c r="AQ47" i="12"/>
  <c r="AQ48" i="12"/>
  <c r="AQ49" i="12"/>
  <c r="AQ50" i="12"/>
  <c r="AQ51" i="12"/>
  <c r="AQ52" i="12"/>
  <c r="AQ53" i="12"/>
  <c r="AQ54" i="12"/>
  <c r="AQ55" i="12"/>
  <c r="AQ56" i="12"/>
  <c r="AQ57" i="12"/>
  <c r="AQ58" i="12"/>
  <c r="AQ59" i="12"/>
  <c r="AQ60" i="12"/>
  <c r="AQ61" i="12"/>
  <c r="AQ62" i="12"/>
  <c r="AQ63" i="12"/>
  <c r="AQ64" i="12"/>
  <c r="AQ3" i="12"/>
  <c r="B3" i="12"/>
  <c r="C3" i="12"/>
  <c r="D3" i="12"/>
  <c r="E3" i="12"/>
  <c r="F3" i="12"/>
  <c r="G3" i="12"/>
  <c r="H3" i="12"/>
  <c r="I3" i="12"/>
  <c r="J3" i="12"/>
  <c r="K3" i="12"/>
  <c r="L3" i="12"/>
  <c r="M3" i="12"/>
  <c r="N3" i="12"/>
  <c r="O3" i="12"/>
  <c r="P3" i="12"/>
  <c r="Q3" i="12"/>
  <c r="R3" i="12"/>
  <c r="S3" i="12"/>
  <c r="T3" i="12"/>
  <c r="U3" i="12"/>
  <c r="V3" i="12"/>
  <c r="W3" i="12"/>
  <c r="X3" i="12"/>
  <c r="Y3" i="12"/>
  <c r="Z3" i="12"/>
  <c r="AA3" i="12"/>
  <c r="AB3" i="12"/>
  <c r="AC3" i="12"/>
  <c r="AD3" i="12"/>
  <c r="AE3" i="12"/>
  <c r="AF3" i="12"/>
  <c r="AG3" i="12"/>
  <c r="AH3" i="12"/>
  <c r="B4" i="12"/>
  <c r="C4" i="12"/>
  <c r="D4" i="12"/>
  <c r="E4" i="12"/>
  <c r="F4" i="12"/>
  <c r="G4" i="12"/>
  <c r="H4" i="12"/>
  <c r="I4" i="12"/>
  <c r="J4" i="12"/>
  <c r="K4" i="12"/>
  <c r="L4" i="12"/>
  <c r="M4" i="12"/>
  <c r="N4" i="12"/>
  <c r="O4" i="12"/>
  <c r="P4" i="12"/>
  <c r="Q4" i="12"/>
  <c r="R4" i="12"/>
  <c r="S4" i="12"/>
  <c r="T4" i="12"/>
  <c r="U4" i="12"/>
  <c r="V4" i="12"/>
  <c r="W4" i="12"/>
  <c r="X4" i="12"/>
  <c r="Y4" i="12"/>
  <c r="Z4" i="12"/>
  <c r="AA4" i="12"/>
  <c r="AB4" i="12"/>
  <c r="AC4" i="12"/>
  <c r="AD4" i="12"/>
  <c r="AE4" i="12"/>
  <c r="AF4" i="12"/>
  <c r="AG4" i="12"/>
  <c r="AH4" i="12"/>
  <c r="B5" i="12"/>
  <c r="C5" i="12"/>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AF5" i="12"/>
  <c r="AG5" i="12"/>
  <c r="AH5" i="12"/>
  <c r="B6" i="12"/>
  <c r="C6" i="12"/>
  <c r="D6" i="12"/>
  <c r="E6" i="12"/>
  <c r="F6" i="12"/>
  <c r="G6" i="12"/>
  <c r="H6" i="12"/>
  <c r="I6" i="12"/>
  <c r="J6" i="12"/>
  <c r="K6" i="12"/>
  <c r="L6" i="12"/>
  <c r="M6" i="12"/>
  <c r="N6" i="12"/>
  <c r="O6" i="12"/>
  <c r="P6" i="12"/>
  <c r="Q6" i="12"/>
  <c r="R6" i="12"/>
  <c r="S6" i="12"/>
  <c r="T6" i="12"/>
  <c r="U6" i="12"/>
  <c r="V6" i="12"/>
  <c r="W6" i="12"/>
  <c r="X6" i="12"/>
  <c r="Y6" i="12"/>
  <c r="Z6" i="12"/>
  <c r="AA6" i="12"/>
  <c r="AB6" i="12"/>
  <c r="AC6" i="12"/>
  <c r="AD6" i="12"/>
  <c r="AE6" i="12"/>
  <c r="AF6" i="12"/>
  <c r="AG6" i="12"/>
  <c r="AH6" i="12"/>
  <c r="B7" i="12"/>
  <c r="C7" i="12"/>
  <c r="D7" i="12"/>
  <c r="E7" i="12"/>
  <c r="F7" i="12"/>
  <c r="G7" i="12"/>
  <c r="H7" i="12"/>
  <c r="I7" i="12"/>
  <c r="J7" i="12"/>
  <c r="K7" i="12"/>
  <c r="L7" i="12"/>
  <c r="M7" i="12"/>
  <c r="N7" i="12"/>
  <c r="O7" i="12"/>
  <c r="P7" i="12"/>
  <c r="Q7" i="12"/>
  <c r="R7" i="12"/>
  <c r="S7" i="12"/>
  <c r="T7" i="12"/>
  <c r="U7" i="12"/>
  <c r="V7" i="12"/>
  <c r="W7" i="12"/>
  <c r="X7" i="12"/>
  <c r="Y7" i="12"/>
  <c r="Z7" i="12"/>
  <c r="AA7" i="12"/>
  <c r="AB7" i="12"/>
  <c r="AC7" i="12"/>
  <c r="AD7" i="12"/>
  <c r="AE7" i="12"/>
  <c r="AF7" i="12"/>
  <c r="AG7" i="12"/>
  <c r="AH7" i="12"/>
  <c r="B8" i="12"/>
  <c r="C8" i="12"/>
  <c r="D8" i="12"/>
  <c r="E8" i="12"/>
  <c r="F8" i="12"/>
  <c r="G8" i="12"/>
  <c r="H8" i="12"/>
  <c r="I8" i="12"/>
  <c r="J8" i="12"/>
  <c r="K8" i="12"/>
  <c r="L8" i="12"/>
  <c r="M8" i="12"/>
  <c r="N8" i="12"/>
  <c r="O8" i="12"/>
  <c r="P8" i="12"/>
  <c r="Q8" i="12"/>
  <c r="R8" i="12"/>
  <c r="S8" i="12"/>
  <c r="T8" i="12"/>
  <c r="U8" i="12"/>
  <c r="V8" i="12"/>
  <c r="W8" i="12"/>
  <c r="X8" i="12"/>
  <c r="Y8" i="12"/>
  <c r="Z8" i="12"/>
  <c r="AA8" i="12"/>
  <c r="AB8" i="12"/>
  <c r="AC8" i="12"/>
  <c r="AD8" i="12"/>
  <c r="AE8" i="12"/>
  <c r="AF8" i="12"/>
  <c r="AG8" i="12"/>
  <c r="AH8" i="12"/>
  <c r="B9" i="12"/>
  <c r="C9" i="12"/>
  <c r="D9" i="12"/>
  <c r="E9" i="12"/>
  <c r="F9" i="12"/>
  <c r="G9" i="12"/>
  <c r="H9" i="12"/>
  <c r="I9" i="12"/>
  <c r="J9" i="12"/>
  <c r="K9" i="12"/>
  <c r="L9" i="12"/>
  <c r="M9" i="12"/>
  <c r="N9" i="12"/>
  <c r="O9" i="12"/>
  <c r="P9" i="12"/>
  <c r="Q9" i="12"/>
  <c r="R9" i="12"/>
  <c r="S9" i="12"/>
  <c r="T9" i="12"/>
  <c r="U9" i="12"/>
  <c r="V9" i="12"/>
  <c r="W9" i="12"/>
  <c r="X9" i="12"/>
  <c r="Y9" i="12"/>
  <c r="Z9" i="12"/>
  <c r="AA9" i="12"/>
  <c r="AB9" i="12"/>
  <c r="AC9" i="12"/>
  <c r="AD9" i="12"/>
  <c r="AE9" i="12"/>
  <c r="AF9" i="12"/>
  <c r="AG9" i="12"/>
  <c r="AH9" i="12"/>
  <c r="B10" i="12"/>
  <c r="C10" i="12"/>
  <c r="D10" i="12"/>
  <c r="E10" i="12"/>
  <c r="F10" i="12"/>
  <c r="G10" i="12"/>
  <c r="H10" i="12"/>
  <c r="I10" i="12"/>
  <c r="J10" i="12"/>
  <c r="K10" i="12"/>
  <c r="L10" i="12"/>
  <c r="M10" i="12"/>
  <c r="N10" i="12"/>
  <c r="O10" i="12"/>
  <c r="P10" i="12"/>
  <c r="Q10" i="12"/>
  <c r="R10" i="12"/>
  <c r="S10" i="12"/>
  <c r="T10" i="12"/>
  <c r="U10" i="12"/>
  <c r="V10" i="12"/>
  <c r="W10" i="12"/>
  <c r="X10" i="12"/>
  <c r="Y10" i="12"/>
  <c r="Z10" i="12"/>
  <c r="AA10" i="12"/>
  <c r="AB10" i="12"/>
  <c r="AC10" i="12"/>
  <c r="AD10" i="12"/>
  <c r="AE10" i="12"/>
  <c r="AF10" i="12"/>
  <c r="AG10" i="12"/>
  <c r="AH10" i="12"/>
  <c r="B11" i="12"/>
  <c r="C11" i="12"/>
  <c r="D11" i="12"/>
  <c r="E11" i="12"/>
  <c r="F11" i="12"/>
  <c r="G11" i="12"/>
  <c r="H11" i="12"/>
  <c r="I11" i="12"/>
  <c r="J11" i="12"/>
  <c r="K11" i="12"/>
  <c r="L11" i="12"/>
  <c r="M11" i="12"/>
  <c r="N11" i="12"/>
  <c r="O11" i="12"/>
  <c r="P11" i="12"/>
  <c r="Q11" i="12"/>
  <c r="R11" i="12"/>
  <c r="S11" i="12"/>
  <c r="T11" i="12"/>
  <c r="U11" i="12"/>
  <c r="V11" i="12"/>
  <c r="W11" i="12"/>
  <c r="X11" i="12"/>
  <c r="Y11" i="12"/>
  <c r="Z11" i="12"/>
  <c r="AA11" i="12"/>
  <c r="AB11" i="12"/>
  <c r="AC11" i="12"/>
  <c r="AD11" i="12"/>
  <c r="AE11" i="12"/>
  <c r="AF11" i="12"/>
  <c r="AG11" i="12"/>
  <c r="AH11" i="12"/>
  <c r="B12" i="12"/>
  <c r="C12" i="12"/>
  <c r="D12" i="12"/>
  <c r="E12" i="12"/>
  <c r="F12" i="12"/>
  <c r="G12" i="12"/>
  <c r="H12" i="12"/>
  <c r="I12" i="12"/>
  <c r="J12" i="12"/>
  <c r="K12" i="12"/>
  <c r="L12" i="12"/>
  <c r="M12" i="12"/>
  <c r="N12" i="12"/>
  <c r="O12" i="12"/>
  <c r="P12" i="12"/>
  <c r="Q12" i="12"/>
  <c r="R12" i="12"/>
  <c r="S12" i="12"/>
  <c r="T12" i="12"/>
  <c r="U12" i="12"/>
  <c r="V12" i="12"/>
  <c r="W12" i="12"/>
  <c r="X12" i="12"/>
  <c r="Y12" i="12"/>
  <c r="Z12" i="12"/>
  <c r="AA12" i="12"/>
  <c r="AB12" i="12"/>
  <c r="AC12" i="12"/>
  <c r="AD12" i="12"/>
  <c r="AE12" i="12"/>
  <c r="AF12" i="12"/>
  <c r="AG12" i="12"/>
  <c r="AH12" i="12"/>
  <c r="B13" i="12"/>
  <c r="C13" i="12"/>
  <c r="D13" i="12"/>
  <c r="E13" i="12"/>
  <c r="F13" i="12"/>
  <c r="G13" i="12"/>
  <c r="H13" i="12"/>
  <c r="I13" i="12"/>
  <c r="J13" i="12"/>
  <c r="K13" i="12"/>
  <c r="L13" i="12"/>
  <c r="M13" i="12"/>
  <c r="N13" i="12"/>
  <c r="O13" i="12"/>
  <c r="P13" i="12"/>
  <c r="Q13" i="12"/>
  <c r="R13" i="12"/>
  <c r="S13" i="12"/>
  <c r="T13" i="12"/>
  <c r="U13" i="12"/>
  <c r="V13" i="12"/>
  <c r="W13" i="12"/>
  <c r="X13" i="12"/>
  <c r="Y13" i="12"/>
  <c r="Z13" i="12"/>
  <c r="AA13" i="12"/>
  <c r="AB13" i="12"/>
  <c r="AC13" i="12"/>
  <c r="AD13" i="12"/>
  <c r="AE13" i="12"/>
  <c r="AF13" i="12"/>
  <c r="AG13" i="12"/>
  <c r="AH13" i="12"/>
  <c r="B14" i="12"/>
  <c r="C14" i="12"/>
  <c r="D14" i="12"/>
  <c r="E14" i="12"/>
  <c r="F14" i="12"/>
  <c r="G14" i="12"/>
  <c r="H14" i="12"/>
  <c r="I14" i="12"/>
  <c r="J14" i="12"/>
  <c r="K14" i="12"/>
  <c r="L14" i="12"/>
  <c r="M14" i="12"/>
  <c r="N14" i="12"/>
  <c r="D2" i="13" s="1"/>
  <c r="O14" i="12"/>
  <c r="D3" i="13" s="1"/>
  <c r="P14" i="12"/>
  <c r="D4" i="13" s="1"/>
  <c r="Q14" i="12"/>
  <c r="D5" i="13" s="1"/>
  <c r="R14" i="12"/>
  <c r="D6" i="13" s="1"/>
  <c r="S14" i="12"/>
  <c r="D7" i="13" s="1"/>
  <c r="T14" i="12"/>
  <c r="D8" i="13" s="1"/>
  <c r="U14" i="12"/>
  <c r="D9" i="13" s="1"/>
  <c r="V14" i="12"/>
  <c r="D10" i="13" s="1"/>
  <c r="W14" i="12"/>
  <c r="D11" i="13" s="1"/>
  <c r="X14" i="12"/>
  <c r="D12" i="13" s="1"/>
  <c r="Y14" i="12"/>
  <c r="D13" i="13" s="1"/>
  <c r="Z14" i="12"/>
  <c r="D14" i="13" s="1"/>
  <c r="AA14" i="12"/>
  <c r="D15" i="13" s="1"/>
  <c r="AB14" i="12"/>
  <c r="D16" i="13" s="1"/>
  <c r="AC14" i="12"/>
  <c r="D17" i="13" s="1"/>
  <c r="AD14" i="12"/>
  <c r="D18" i="13" s="1"/>
  <c r="AE14" i="12"/>
  <c r="D19" i="13" s="1"/>
  <c r="AF14" i="12"/>
  <c r="D20" i="13" s="1"/>
  <c r="AG14" i="12"/>
  <c r="D21" i="13" s="1"/>
  <c r="AH14" i="12"/>
  <c r="D22" i="13" s="1"/>
  <c r="B15" i="12"/>
  <c r="C15" i="12"/>
  <c r="D15" i="12"/>
  <c r="E15" i="12"/>
  <c r="F15" i="12"/>
  <c r="G15" i="12"/>
  <c r="H15" i="12"/>
  <c r="I15" i="12"/>
  <c r="J15" i="12"/>
  <c r="K15" i="12"/>
  <c r="L15" i="12"/>
  <c r="M15" i="12"/>
  <c r="N15" i="12"/>
  <c r="O15" i="12"/>
  <c r="P15" i="12"/>
  <c r="Q15" i="12"/>
  <c r="R15" i="12"/>
  <c r="S15" i="12"/>
  <c r="T15" i="12"/>
  <c r="U15" i="12"/>
  <c r="V15" i="12"/>
  <c r="W15" i="12"/>
  <c r="X15" i="12"/>
  <c r="Y15" i="12"/>
  <c r="Z15" i="12"/>
  <c r="AA15" i="12"/>
  <c r="AB15" i="12"/>
  <c r="AC15" i="12"/>
  <c r="AD15" i="12"/>
  <c r="AE15" i="12"/>
  <c r="AF15" i="12"/>
  <c r="AG15" i="12"/>
  <c r="AH15" i="12"/>
  <c r="B16" i="12"/>
  <c r="C16" i="12"/>
  <c r="D16" i="12"/>
  <c r="E16" i="12"/>
  <c r="F16" i="12"/>
  <c r="G16" i="12"/>
  <c r="H16" i="12"/>
  <c r="I16" i="12"/>
  <c r="J16" i="12"/>
  <c r="K16" i="12"/>
  <c r="L16" i="12"/>
  <c r="M16" i="12"/>
  <c r="N16" i="12"/>
  <c r="O16" i="12"/>
  <c r="P16" i="12"/>
  <c r="Q16" i="12"/>
  <c r="R16" i="12"/>
  <c r="S16" i="12"/>
  <c r="T16" i="12"/>
  <c r="U16" i="12"/>
  <c r="V16" i="12"/>
  <c r="W16" i="12"/>
  <c r="X16" i="12"/>
  <c r="Y16" i="12"/>
  <c r="Z16" i="12"/>
  <c r="AA16" i="12"/>
  <c r="AB16" i="12"/>
  <c r="AC16" i="12"/>
  <c r="AD16" i="12"/>
  <c r="AE16" i="12"/>
  <c r="AF16" i="12"/>
  <c r="AG16" i="12"/>
  <c r="AH16" i="12"/>
  <c r="B17" i="12"/>
  <c r="C17" i="12"/>
  <c r="D17" i="12"/>
  <c r="E17" i="12"/>
  <c r="F17" i="12"/>
  <c r="G17" i="12"/>
  <c r="H17" i="12"/>
  <c r="I17" i="12"/>
  <c r="J17" i="12"/>
  <c r="K17" i="12"/>
  <c r="L17" i="12"/>
  <c r="M17" i="12"/>
  <c r="N17" i="12"/>
  <c r="O17" i="12"/>
  <c r="P17" i="12"/>
  <c r="Q17" i="12"/>
  <c r="R17" i="12"/>
  <c r="S17" i="12"/>
  <c r="T17" i="12"/>
  <c r="U17" i="12"/>
  <c r="V17" i="12"/>
  <c r="W17" i="12"/>
  <c r="X17" i="12"/>
  <c r="Y17" i="12"/>
  <c r="Z17" i="12"/>
  <c r="AA17" i="12"/>
  <c r="AB17" i="12"/>
  <c r="AC17" i="12"/>
  <c r="AD17" i="12"/>
  <c r="AE17" i="12"/>
  <c r="AF17" i="12"/>
  <c r="AG17" i="12"/>
  <c r="AH17" i="12"/>
  <c r="B18" i="12"/>
  <c r="C18" i="12"/>
  <c r="D18" i="12"/>
  <c r="E18" i="12"/>
  <c r="F18" i="12"/>
  <c r="G18" i="12"/>
  <c r="H18" i="12"/>
  <c r="I18" i="12"/>
  <c r="J18" i="12"/>
  <c r="K18" i="12"/>
  <c r="L18" i="12"/>
  <c r="M18" i="12"/>
  <c r="N18" i="12"/>
  <c r="O18" i="12"/>
  <c r="P18" i="12"/>
  <c r="Q18" i="12"/>
  <c r="R18" i="12"/>
  <c r="S18" i="12"/>
  <c r="T18" i="12"/>
  <c r="U18" i="12"/>
  <c r="V18" i="12"/>
  <c r="W18" i="12"/>
  <c r="X18" i="12"/>
  <c r="Y18" i="12"/>
  <c r="Z18" i="12"/>
  <c r="AA18" i="12"/>
  <c r="AB18" i="12"/>
  <c r="AC18" i="12"/>
  <c r="AD18" i="12"/>
  <c r="AE18" i="12"/>
  <c r="AF18" i="12"/>
  <c r="AG18" i="12"/>
  <c r="AH18" i="12"/>
  <c r="B19" i="12"/>
  <c r="C19" i="12"/>
  <c r="D19" i="12"/>
  <c r="E19" i="12"/>
  <c r="F19" i="12"/>
  <c r="G19" i="12"/>
  <c r="H19" i="12"/>
  <c r="I19" i="12"/>
  <c r="J19" i="12"/>
  <c r="K19" i="12"/>
  <c r="L19" i="12"/>
  <c r="M19" i="12"/>
  <c r="N19" i="12"/>
  <c r="O19" i="12"/>
  <c r="P19" i="12"/>
  <c r="Q19" i="12"/>
  <c r="R19" i="12"/>
  <c r="S19" i="12"/>
  <c r="T19" i="12"/>
  <c r="U19" i="12"/>
  <c r="V19" i="12"/>
  <c r="W19" i="12"/>
  <c r="X19" i="12"/>
  <c r="Y19" i="12"/>
  <c r="Z19" i="12"/>
  <c r="AA19" i="12"/>
  <c r="AB19" i="12"/>
  <c r="AC19" i="12"/>
  <c r="AD19" i="12"/>
  <c r="AE19" i="12"/>
  <c r="AF19" i="12"/>
  <c r="AG19" i="12"/>
  <c r="AH19" i="12"/>
  <c r="B20" i="12"/>
  <c r="C20" i="12"/>
  <c r="D20" i="12"/>
  <c r="E20" i="12"/>
  <c r="F20" i="12"/>
  <c r="G20" i="12"/>
  <c r="H20" i="12"/>
  <c r="I20" i="12"/>
  <c r="J20" i="12"/>
  <c r="K20" i="12"/>
  <c r="L20" i="12"/>
  <c r="M20" i="12"/>
  <c r="N20" i="12"/>
  <c r="O20" i="12"/>
  <c r="P20" i="12"/>
  <c r="Q20" i="12"/>
  <c r="R20" i="12"/>
  <c r="S20" i="12"/>
  <c r="T20" i="12"/>
  <c r="U20" i="12"/>
  <c r="V20" i="12"/>
  <c r="W20" i="12"/>
  <c r="X20" i="12"/>
  <c r="Y20" i="12"/>
  <c r="Z20" i="12"/>
  <c r="AA20" i="12"/>
  <c r="AB20" i="12"/>
  <c r="AC20" i="12"/>
  <c r="AD20" i="12"/>
  <c r="AE20" i="12"/>
  <c r="AF20" i="12"/>
  <c r="AG20" i="12"/>
  <c r="AH20" i="12"/>
  <c r="B21" i="12"/>
  <c r="C21" i="12"/>
  <c r="D21" i="12"/>
  <c r="E21" i="12"/>
  <c r="F21" i="12"/>
  <c r="G21" i="12"/>
  <c r="H21" i="12"/>
  <c r="I21" i="12"/>
  <c r="J21" i="12"/>
  <c r="K21" i="12"/>
  <c r="L21" i="12"/>
  <c r="M21" i="12"/>
  <c r="N21" i="12"/>
  <c r="O21" i="12"/>
  <c r="P21" i="12"/>
  <c r="Q21" i="12"/>
  <c r="R21" i="12"/>
  <c r="S21" i="12"/>
  <c r="T21" i="12"/>
  <c r="U21" i="12"/>
  <c r="V21" i="12"/>
  <c r="W21" i="12"/>
  <c r="X21" i="12"/>
  <c r="Y21" i="12"/>
  <c r="Z21" i="12"/>
  <c r="AA21" i="12"/>
  <c r="AB21" i="12"/>
  <c r="AC21" i="12"/>
  <c r="AD21" i="12"/>
  <c r="AE21" i="12"/>
  <c r="AF21" i="12"/>
  <c r="AG21" i="12"/>
  <c r="AH21" i="12"/>
  <c r="B22" i="12"/>
  <c r="C22" i="12"/>
  <c r="D22" i="12"/>
  <c r="E22" i="12"/>
  <c r="F22" i="12"/>
  <c r="G22" i="12"/>
  <c r="H22" i="12"/>
  <c r="I22" i="12"/>
  <c r="J22" i="12"/>
  <c r="K22" i="12"/>
  <c r="L22" i="12"/>
  <c r="M22" i="12"/>
  <c r="N22" i="12"/>
  <c r="O22" i="12"/>
  <c r="P22" i="12"/>
  <c r="Q22" i="12"/>
  <c r="R22" i="12"/>
  <c r="S22" i="12"/>
  <c r="T22" i="12"/>
  <c r="U22" i="12"/>
  <c r="V22" i="12"/>
  <c r="W22" i="12"/>
  <c r="X22" i="12"/>
  <c r="Y22" i="12"/>
  <c r="Z22" i="12"/>
  <c r="AA22" i="12"/>
  <c r="AB22" i="12"/>
  <c r="AC22" i="12"/>
  <c r="AD22" i="12"/>
  <c r="AE22" i="12"/>
  <c r="AF22" i="12"/>
  <c r="AG22" i="12"/>
  <c r="AH22" i="12"/>
  <c r="B23" i="12"/>
  <c r="C23" i="12"/>
  <c r="D23" i="12"/>
  <c r="E23" i="12"/>
  <c r="F23" i="12"/>
  <c r="G23" i="12"/>
  <c r="H23" i="12"/>
  <c r="I23" i="12"/>
  <c r="J23" i="12"/>
  <c r="K23" i="12"/>
  <c r="L23" i="12"/>
  <c r="M23" i="12"/>
  <c r="N23" i="12"/>
  <c r="O23" i="12"/>
  <c r="P23" i="12"/>
  <c r="Q23" i="12"/>
  <c r="R23" i="12"/>
  <c r="S23" i="12"/>
  <c r="T23" i="12"/>
  <c r="U23" i="12"/>
  <c r="V23" i="12"/>
  <c r="W23" i="12"/>
  <c r="X23" i="12"/>
  <c r="Y23" i="12"/>
  <c r="Z23" i="12"/>
  <c r="AA23" i="12"/>
  <c r="AB23" i="12"/>
  <c r="AC23" i="12"/>
  <c r="AD23" i="12"/>
  <c r="AE23" i="12"/>
  <c r="AF23" i="12"/>
  <c r="AG23" i="12"/>
  <c r="AH23" i="12"/>
  <c r="B24" i="12"/>
  <c r="C24" i="12"/>
  <c r="D24" i="12"/>
  <c r="E24" i="12"/>
  <c r="F24" i="12"/>
  <c r="G24" i="12"/>
  <c r="H24" i="12"/>
  <c r="I24" i="12"/>
  <c r="J24" i="12"/>
  <c r="K24" i="12"/>
  <c r="L24" i="12"/>
  <c r="M24" i="12"/>
  <c r="N24" i="12"/>
  <c r="O24" i="12"/>
  <c r="P24" i="12"/>
  <c r="Q24" i="12"/>
  <c r="R24" i="12"/>
  <c r="S24" i="12"/>
  <c r="T24" i="12"/>
  <c r="U24" i="12"/>
  <c r="V24" i="12"/>
  <c r="W24" i="12"/>
  <c r="X24" i="12"/>
  <c r="Y24" i="12"/>
  <c r="Z24" i="12"/>
  <c r="AA24" i="12"/>
  <c r="AB24" i="12"/>
  <c r="AC24" i="12"/>
  <c r="AD24" i="12"/>
  <c r="AE24" i="12"/>
  <c r="AF24" i="12"/>
  <c r="AG24" i="12"/>
  <c r="AH24" i="12"/>
  <c r="B25" i="12"/>
  <c r="C25" i="12"/>
  <c r="D25" i="12"/>
  <c r="E25" i="12"/>
  <c r="F25" i="12"/>
  <c r="G25" i="12"/>
  <c r="H25" i="12"/>
  <c r="I25" i="12"/>
  <c r="J25" i="12"/>
  <c r="K25" i="12"/>
  <c r="L25" i="12"/>
  <c r="M25" i="12"/>
  <c r="N25" i="12"/>
  <c r="O25" i="12"/>
  <c r="P25" i="12"/>
  <c r="Q25" i="12"/>
  <c r="R25" i="12"/>
  <c r="S25" i="12"/>
  <c r="T25" i="12"/>
  <c r="U25" i="12"/>
  <c r="V25" i="12"/>
  <c r="W25" i="12"/>
  <c r="X25" i="12"/>
  <c r="Y25" i="12"/>
  <c r="Z25" i="12"/>
  <c r="AA25" i="12"/>
  <c r="AB25" i="12"/>
  <c r="AC25" i="12"/>
  <c r="AD25" i="12"/>
  <c r="AE25" i="12"/>
  <c r="AF25" i="12"/>
  <c r="AG25" i="12"/>
  <c r="AH25" i="12"/>
  <c r="B26" i="12"/>
  <c r="C26" i="12"/>
  <c r="D26" i="12"/>
  <c r="E26" i="12"/>
  <c r="F26" i="12"/>
  <c r="G26" i="12"/>
  <c r="H26" i="12"/>
  <c r="I26" i="12"/>
  <c r="J26" i="12"/>
  <c r="K26" i="12"/>
  <c r="L26" i="12"/>
  <c r="M26" i="12"/>
  <c r="N26" i="12"/>
  <c r="O26" i="12"/>
  <c r="P26" i="12"/>
  <c r="Q26" i="12"/>
  <c r="R26" i="12"/>
  <c r="S26" i="12"/>
  <c r="T26" i="12"/>
  <c r="U26" i="12"/>
  <c r="V26" i="12"/>
  <c r="W26" i="12"/>
  <c r="X26" i="12"/>
  <c r="Y26" i="12"/>
  <c r="Z26" i="12"/>
  <c r="AA26" i="12"/>
  <c r="AB26" i="12"/>
  <c r="AC26" i="12"/>
  <c r="AD26" i="12"/>
  <c r="AE26" i="12"/>
  <c r="AF26" i="12"/>
  <c r="AG26" i="12"/>
  <c r="AH26" i="12"/>
  <c r="B27" i="12"/>
  <c r="C27" i="12"/>
  <c r="D27" i="12"/>
  <c r="E27" i="12"/>
  <c r="F27" i="12"/>
  <c r="G27" i="12"/>
  <c r="H27" i="12"/>
  <c r="I27" i="12"/>
  <c r="J27" i="12"/>
  <c r="K27" i="12"/>
  <c r="L27" i="12"/>
  <c r="M27" i="12"/>
  <c r="N27" i="12"/>
  <c r="O27" i="12"/>
  <c r="P27" i="12"/>
  <c r="Q27" i="12"/>
  <c r="R27" i="12"/>
  <c r="S27" i="12"/>
  <c r="T27" i="12"/>
  <c r="U27" i="12"/>
  <c r="V27" i="12"/>
  <c r="W27" i="12"/>
  <c r="X27" i="12"/>
  <c r="Y27" i="12"/>
  <c r="Z27" i="12"/>
  <c r="AA27" i="12"/>
  <c r="AB27" i="12"/>
  <c r="AC27" i="12"/>
  <c r="AD27" i="12"/>
  <c r="AE27" i="12"/>
  <c r="AF27" i="12"/>
  <c r="AG27" i="12"/>
  <c r="AH27" i="12"/>
  <c r="B28" i="12"/>
  <c r="C28" i="12"/>
  <c r="D28" i="12"/>
  <c r="E28" i="12"/>
  <c r="F28" i="12"/>
  <c r="G28" i="12"/>
  <c r="H28" i="12"/>
  <c r="I28" i="12"/>
  <c r="J28" i="12"/>
  <c r="K28" i="12"/>
  <c r="L28" i="12"/>
  <c r="M28" i="12"/>
  <c r="N28" i="12"/>
  <c r="O28" i="12"/>
  <c r="P28" i="12"/>
  <c r="Q28" i="12"/>
  <c r="R28" i="12"/>
  <c r="S28" i="12"/>
  <c r="T28" i="12"/>
  <c r="U28" i="12"/>
  <c r="V28" i="12"/>
  <c r="W28" i="12"/>
  <c r="X28" i="12"/>
  <c r="Y28" i="12"/>
  <c r="Z28" i="12"/>
  <c r="AA28" i="12"/>
  <c r="AB28" i="12"/>
  <c r="AC28" i="12"/>
  <c r="AD28" i="12"/>
  <c r="AE28" i="12"/>
  <c r="AF28" i="12"/>
  <c r="AG28" i="12"/>
  <c r="AH28" i="12"/>
  <c r="B29" i="12"/>
  <c r="C29" i="12"/>
  <c r="D29" i="12"/>
  <c r="E29" i="12"/>
  <c r="F29" i="12"/>
  <c r="G29" i="12"/>
  <c r="H29" i="12"/>
  <c r="I29" i="12"/>
  <c r="J29" i="12"/>
  <c r="K29" i="12"/>
  <c r="L29" i="12"/>
  <c r="M29" i="12"/>
  <c r="N29" i="12"/>
  <c r="O29" i="12"/>
  <c r="P29" i="12"/>
  <c r="Q29" i="12"/>
  <c r="R29" i="12"/>
  <c r="S29" i="12"/>
  <c r="T29" i="12"/>
  <c r="U29" i="12"/>
  <c r="V29" i="12"/>
  <c r="W29" i="12"/>
  <c r="X29" i="12"/>
  <c r="Y29" i="12"/>
  <c r="Z29" i="12"/>
  <c r="AA29" i="12"/>
  <c r="AB29" i="12"/>
  <c r="AC29" i="12"/>
  <c r="AD29" i="12"/>
  <c r="AE29" i="12"/>
  <c r="AF29" i="12"/>
  <c r="AG29" i="12"/>
  <c r="AH29" i="12"/>
  <c r="B30" i="12"/>
  <c r="C30" i="12"/>
  <c r="D30" i="12"/>
  <c r="E30" i="12"/>
  <c r="F30" i="12"/>
  <c r="G30" i="12"/>
  <c r="H30" i="12"/>
  <c r="I30" i="12"/>
  <c r="J30" i="12"/>
  <c r="K30" i="12"/>
  <c r="L30" i="12"/>
  <c r="M30" i="12"/>
  <c r="N30" i="12"/>
  <c r="O30" i="12"/>
  <c r="P30" i="12"/>
  <c r="Q30" i="12"/>
  <c r="R30" i="12"/>
  <c r="S30" i="12"/>
  <c r="T30" i="12"/>
  <c r="U30" i="12"/>
  <c r="V30" i="12"/>
  <c r="W30" i="12"/>
  <c r="X30" i="12"/>
  <c r="Y30" i="12"/>
  <c r="Z30" i="12"/>
  <c r="AA30" i="12"/>
  <c r="AB30" i="12"/>
  <c r="AC30" i="12"/>
  <c r="AD30" i="12"/>
  <c r="AE30" i="12"/>
  <c r="AF30" i="12"/>
  <c r="AG30" i="12"/>
  <c r="AH30" i="12"/>
  <c r="B31" i="12"/>
  <c r="C31" i="12"/>
  <c r="D31" i="12"/>
  <c r="E31" i="12"/>
  <c r="F31" i="12"/>
  <c r="G31" i="12"/>
  <c r="H31" i="12"/>
  <c r="I31" i="12"/>
  <c r="J31" i="12"/>
  <c r="K31" i="12"/>
  <c r="L31" i="12"/>
  <c r="M31" i="12"/>
  <c r="N31" i="12"/>
  <c r="O31" i="12"/>
  <c r="P31" i="12"/>
  <c r="Q31" i="12"/>
  <c r="R31" i="12"/>
  <c r="S31" i="12"/>
  <c r="T31" i="12"/>
  <c r="U31" i="12"/>
  <c r="V31" i="12"/>
  <c r="W31" i="12"/>
  <c r="X31" i="12"/>
  <c r="Y31" i="12"/>
  <c r="Z31" i="12"/>
  <c r="AA31" i="12"/>
  <c r="AB31" i="12"/>
  <c r="AC31" i="12"/>
  <c r="AD31" i="12"/>
  <c r="AE31" i="12"/>
  <c r="AF31" i="12"/>
  <c r="AG31" i="12"/>
  <c r="AH31" i="12"/>
  <c r="B32" i="12"/>
  <c r="C32" i="12"/>
  <c r="D32" i="12"/>
  <c r="E32" i="12"/>
  <c r="F32" i="12"/>
  <c r="G32" i="12"/>
  <c r="H32" i="12"/>
  <c r="I32" i="12"/>
  <c r="J32" i="12"/>
  <c r="K32" i="12"/>
  <c r="L32" i="12"/>
  <c r="M32" i="12"/>
  <c r="N32" i="12"/>
  <c r="O32" i="12"/>
  <c r="P32" i="12"/>
  <c r="Q32" i="12"/>
  <c r="R32" i="12"/>
  <c r="S32" i="12"/>
  <c r="T32" i="12"/>
  <c r="U32" i="12"/>
  <c r="V32" i="12"/>
  <c r="W32" i="12"/>
  <c r="X32" i="12"/>
  <c r="Y32" i="12"/>
  <c r="Z32" i="12"/>
  <c r="AA32" i="12"/>
  <c r="AB32" i="12"/>
  <c r="AC32" i="12"/>
  <c r="AD32" i="12"/>
  <c r="AE32" i="12"/>
  <c r="AF32" i="12"/>
  <c r="AG32" i="12"/>
  <c r="AH32" i="12"/>
  <c r="B33" i="12"/>
  <c r="C33" i="12"/>
  <c r="D33" i="12"/>
  <c r="E33" i="12"/>
  <c r="F33" i="12"/>
  <c r="G33" i="12"/>
  <c r="H33" i="12"/>
  <c r="I33" i="12"/>
  <c r="J33" i="12"/>
  <c r="K33" i="12"/>
  <c r="L33" i="12"/>
  <c r="M33" i="12"/>
  <c r="N33" i="12"/>
  <c r="O33" i="12"/>
  <c r="P33" i="12"/>
  <c r="Q33" i="12"/>
  <c r="R33" i="12"/>
  <c r="S33" i="12"/>
  <c r="T33" i="12"/>
  <c r="U33" i="12"/>
  <c r="V33" i="12"/>
  <c r="W33" i="12"/>
  <c r="X33" i="12"/>
  <c r="Y33" i="12"/>
  <c r="Z33" i="12"/>
  <c r="AA33" i="12"/>
  <c r="AB33" i="12"/>
  <c r="AC33" i="12"/>
  <c r="AD33" i="12"/>
  <c r="AE33" i="12"/>
  <c r="AF33" i="12"/>
  <c r="AG33" i="12"/>
  <c r="AH33" i="12"/>
  <c r="B34" i="12"/>
  <c r="C34" i="12"/>
  <c r="D34" i="12"/>
  <c r="E34" i="12"/>
  <c r="F34" i="12"/>
  <c r="G34" i="12"/>
  <c r="H34" i="12"/>
  <c r="I34" i="12"/>
  <c r="J34" i="12"/>
  <c r="K34" i="12"/>
  <c r="L34" i="12"/>
  <c r="M34" i="12"/>
  <c r="N34" i="12"/>
  <c r="O34" i="12"/>
  <c r="P34" i="12"/>
  <c r="Q34" i="12"/>
  <c r="R34" i="12"/>
  <c r="S34" i="12"/>
  <c r="T34" i="12"/>
  <c r="U34" i="12"/>
  <c r="V34" i="12"/>
  <c r="W34" i="12"/>
  <c r="X34" i="12"/>
  <c r="Y34" i="12"/>
  <c r="Z34" i="12"/>
  <c r="AA34" i="12"/>
  <c r="AB34" i="12"/>
  <c r="AC34" i="12"/>
  <c r="AD34" i="12"/>
  <c r="AE34" i="12"/>
  <c r="AF34" i="12"/>
  <c r="AG34" i="12"/>
  <c r="AH34" i="12"/>
  <c r="B35" i="12"/>
  <c r="C35" i="12"/>
  <c r="D35" i="12"/>
  <c r="E35" i="12"/>
  <c r="F35" i="12"/>
  <c r="G35" i="12"/>
  <c r="H35" i="12"/>
  <c r="I35" i="12"/>
  <c r="J35" i="12"/>
  <c r="K35" i="12"/>
  <c r="L35" i="12"/>
  <c r="M35" i="12"/>
  <c r="N35" i="12"/>
  <c r="O35" i="12"/>
  <c r="P35" i="12"/>
  <c r="Q35" i="12"/>
  <c r="R35" i="12"/>
  <c r="S35" i="12"/>
  <c r="T35" i="12"/>
  <c r="U35" i="12"/>
  <c r="V35" i="12"/>
  <c r="W35" i="12"/>
  <c r="X35" i="12"/>
  <c r="Y35" i="12"/>
  <c r="Z35" i="12"/>
  <c r="AA35" i="12"/>
  <c r="AB35" i="12"/>
  <c r="AC35" i="12"/>
  <c r="AD35" i="12"/>
  <c r="AE35" i="12"/>
  <c r="AF35" i="12"/>
  <c r="AG35" i="12"/>
  <c r="AH35" i="12"/>
  <c r="B36" i="12"/>
  <c r="C36" i="12"/>
  <c r="D36" i="12"/>
  <c r="E36" i="12"/>
  <c r="F36" i="12"/>
  <c r="G36" i="12"/>
  <c r="H36" i="12"/>
  <c r="I36" i="12"/>
  <c r="J36" i="12"/>
  <c r="K36" i="12"/>
  <c r="L36" i="12"/>
  <c r="M36" i="12"/>
  <c r="N36" i="12"/>
  <c r="O36" i="12"/>
  <c r="P36" i="12"/>
  <c r="Q36" i="12"/>
  <c r="R36" i="12"/>
  <c r="S36" i="12"/>
  <c r="T36" i="12"/>
  <c r="U36" i="12"/>
  <c r="V36" i="12"/>
  <c r="W36" i="12"/>
  <c r="X36" i="12"/>
  <c r="Y36" i="12"/>
  <c r="Z36" i="12"/>
  <c r="AA36" i="12"/>
  <c r="AB36" i="12"/>
  <c r="AC36" i="12"/>
  <c r="AD36" i="12"/>
  <c r="AE36" i="12"/>
  <c r="AF36" i="12"/>
  <c r="AG36" i="12"/>
  <c r="AH36" i="12"/>
  <c r="B37" i="12"/>
  <c r="C37" i="12"/>
  <c r="D37" i="12"/>
  <c r="E37" i="12"/>
  <c r="F37" i="12"/>
  <c r="G37" i="12"/>
  <c r="H37" i="12"/>
  <c r="I37" i="12"/>
  <c r="J37" i="12"/>
  <c r="K37" i="12"/>
  <c r="L37" i="12"/>
  <c r="M37" i="12"/>
  <c r="N37" i="12"/>
  <c r="O37" i="12"/>
  <c r="P37" i="12"/>
  <c r="Q37" i="12"/>
  <c r="R37" i="12"/>
  <c r="S37" i="12"/>
  <c r="T37" i="12"/>
  <c r="U37" i="12"/>
  <c r="V37" i="12"/>
  <c r="W37" i="12"/>
  <c r="X37" i="12"/>
  <c r="Y37" i="12"/>
  <c r="Z37" i="12"/>
  <c r="AA37" i="12"/>
  <c r="AB37" i="12"/>
  <c r="AC37" i="12"/>
  <c r="AD37" i="12"/>
  <c r="AE37" i="12"/>
  <c r="AF37" i="12"/>
  <c r="AG37" i="12"/>
  <c r="AH37" i="12"/>
  <c r="B38" i="12"/>
  <c r="C38" i="12"/>
  <c r="D38" i="12"/>
  <c r="E38" i="12"/>
  <c r="F38" i="12"/>
  <c r="G38" i="12"/>
  <c r="H38" i="12"/>
  <c r="I38" i="12"/>
  <c r="J38" i="12"/>
  <c r="K38" i="12"/>
  <c r="L38" i="12"/>
  <c r="M38" i="12"/>
  <c r="N38" i="12"/>
  <c r="O38" i="12"/>
  <c r="P38" i="12"/>
  <c r="Q38" i="12"/>
  <c r="R38" i="12"/>
  <c r="S38" i="12"/>
  <c r="T38" i="12"/>
  <c r="U38" i="12"/>
  <c r="V38" i="12"/>
  <c r="W38" i="12"/>
  <c r="X38" i="12"/>
  <c r="Y38" i="12"/>
  <c r="Z38" i="12"/>
  <c r="AA38" i="12"/>
  <c r="AB38" i="12"/>
  <c r="AC38" i="12"/>
  <c r="AD38" i="12"/>
  <c r="AE38" i="12"/>
  <c r="AF38" i="12"/>
  <c r="AG38" i="12"/>
  <c r="AH38" i="12"/>
  <c r="B39" i="12"/>
  <c r="C39" i="12"/>
  <c r="D39" i="12"/>
  <c r="E39" i="12"/>
  <c r="F39" i="12"/>
  <c r="G39" i="12"/>
  <c r="H39" i="12"/>
  <c r="I39" i="12"/>
  <c r="J39" i="12"/>
  <c r="K39" i="12"/>
  <c r="L39" i="12"/>
  <c r="M39" i="12"/>
  <c r="N39" i="12"/>
  <c r="O39" i="12"/>
  <c r="P39" i="12"/>
  <c r="Q39" i="12"/>
  <c r="R39" i="12"/>
  <c r="S39" i="12"/>
  <c r="T39" i="12"/>
  <c r="U39" i="12"/>
  <c r="V39" i="12"/>
  <c r="W39" i="12"/>
  <c r="X39" i="12"/>
  <c r="Y39" i="12"/>
  <c r="Z39" i="12"/>
  <c r="AA39" i="12"/>
  <c r="AB39" i="12"/>
  <c r="AC39" i="12"/>
  <c r="AD39" i="12"/>
  <c r="AE39" i="12"/>
  <c r="AF39" i="12"/>
  <c r="AG39" i="12"/>
  <c r="AH39" i="12"/>
  <c r="B40" i="12"/>
  <c r="C40" i="12"/>
  <c r="D40" i="12"/>
  <c r="E40" i="12"/>
  <c r="F40" i="12"/>
  <c r="G40" i="12"/>
  <c r="H40" i="12"/>
  <c r="I40" i="12"/>
  <c r="J40" i="12"/>
  <c r="K40" i="12"/>
  <c r="L40" i="12"/>
  <c r="M40" i="12"/>
  <c r="N40" i="12"/>
  <c r="O40" i="12"/>
  <c r="P40" i="12"/>
  <c r="Q40" i="12"/>
  <c r="R40" i="12"/>
  <c r="S40" i="12"/>
  <c r="T40" i="12"/>
  <c r="U40" i="12"/>
  <c r="V40" i="12"/>
  <c r="W40" i="12"/>
  <c r="X40" i="12"/>
  <c r="Y40" i="12"/>
  <c r="Z40" i="12"/>
  <c r="AA40" i="12"/>
  <c r="AB40" i="12"/>
  <c r="AC40" i="12"/>
  <c r="AD40" i="12"/>
  <c r="AE40" i="12"/>
  <c r="AF40" i="12"/>
  <c r="AG40" i="12"/>
  <c r="AH40" i="12"/>
  <c r="B41" i="12"/>
  <c r="C41" i="12"/>
  <c r="D41" i="12"/>
  <c r="E41" i="12"/>
  <c r="F41" i="12"/>
  <c r="G41" i="12"/>
  <c r="H41" i="12"/>
  <c r="I41" i="12"/>
  <c r="J41" i="12"/>
  <c r="K41" i="12"/>
  <c r="L41" i="12"/>
  <c r="M41" i="12"/>
  <c r="N41" i="12"/>
  <c r="O41" i="12"/>
  <c r="P41" i="12"/>
  <c r="Q41" i="12"/>
  <c r="R41" i="12"/>
  <c r="S41" i="12"/>
  <c r="T41" i="12"/>
  <c r="U41" i="12"/>
  <c r="V41" i="12"/>
  <c r="W41" i="12"/>
  <c r="X41" i="12"/>
  <c r="Y41" i="12"/>
  <c r="Z41" i="12"/>
  <c r="AA41" i="12"/>
  <c r="AB41" i="12"/>
  <c r="AC41" i="12"/>
  <c r="AD41" i="12"/>
  <c r="AE41" i="12"/>
  <c r="AF41" i="12"/>
  <c r="AG41" i="12"/>
  <c r="AH41" i="12"/>
  <c r="B42" i="12"/>
  <c r="C42" i="12"/>
  <c r="D42" i="12"/>
  <c r="E42" i="12"/>
  <c r="F42" i="12"/>
  <c r="G42" i="12"/>
  <c r="H42" i="12"/>
  <c r="I42" i="12"/>
  <c r="J42" i="12"/>
  <c r="K42" i="12"/>
  <c r="L42" i="12"/>
  <c r="M42" i="12"/>
  <c r="N42" i="12"/>
  <c r="O42" i="12"/>
  <c r="P42" i="12"/>
  <c r="Q42" i="12"/>
  <c r="R42" i="12"/>
  <c r="S42" i="12"/>
  <c r="T42" i="12"/>
  <c r="U42" i="12"/>
  <c r="V42" i="12"/>
  <c r="W42" i="12"/>
  <c r="X42" i="12"/>
  <c r="Y42" i="12"/>
  <c r="Z42" i="12"/>
  <c r="AA42" i="12"/>
  <c r="AB42" i="12"/>
  <c r="AC42" i="12"/>
  <c r="AD42" i="12"/>
  <c r="AE42" i="12"/>
  <c r="AF42" i="12"/>
  <c r="AG42" i="12"/>
  <c r="AH42" i="12"/>
  <c r="B43" i="12"/>
  <c r="C43" i="12"/>
  <c r="D43" i="12"/>
  <c r="E43" i="12"/>
  <c r="F43" i="12"/>
  <c r="G43" i="12"/>
  <c r="H43" i="12"/>
  <c r="I43" i="12"/>
  <c r="J43" i="12"/>
  <c r="K43" i="12"/>
  <c r="L43" i="12"/>
  <c r="M43" i="12"/>
  <c r="N43" i="12"/>
  <c r="O43" i="12"/>
  <c r="P43" i="12"/>
  <c r="Q43" i="12"/>
  <c r="R43" i="12"/>
  <c r="S43" i="12"/>
  <c r="T43" i="12"/>
  <c r="U43" i="12"/>
  <c r="V43" i="12"/>
  <c r="W43" i="12"/>
  <c r="X43" i="12"/>
  <c r="Y43" i="12"/>
  <c r="Z43" i="12"/>
  <c r="AA43" i="12"/>
  <c r="AB43" i="12"/>
  <c r="AC43" i="12"/>
  <c r="AD43" i="12"/>
  <c r="AE43" i="12"/>
  <c r="AF43" i="12"/>
  <c r="AG43" i="12"/>
  <c r="AH43" i="12"/>
  <c r="B44" i="12"/>
  <c r="C44" i="12"/>
  <c r="D44" i="12"/>
  <c r="E44" i="12"/>
  <c r="F44" i="12"/>
  <c r="G44" i="12"/>
  <c r="H44" i="12"/>
  <c r="I44" i="12"/>
  <c r="J44" i="12"/>
  <c r="K44" i="12"/>
  <c r="L44" i="12"/>
  <c r="M44" i="12"/>
  <c r="N44" i="12"/>
  <c r="O44" i="12"/>
  <c r="P44" i="12"/>
  <c r="Q44" i="12"/>
  <c r="R44" i="12"/>
  <c r="S44" i="12"/>
  <c r="T44" i="12"/>
  <c r="U44" i="12"/>
  <c r="V44" i="12"/>
  <c r="W44" i="12"/>
  <c r="X44" i="12"/>
  <c r="Y44" i="12"/>
  <c r="Z44" i="12"/>
  <c r="AA44" i="12"/>
  <c r="AB44" i="12"/>
  <c r="AC44" i="12"/>
  <c r="AD44" i="12"/>
  <c r="AE44" i="12"/>
  <c r="AF44" i="12"/>
  <c r="AG44" i="12"/>
  <c r="AH44" i="12"/>
  <c r="B45" i="12"/>
  <c r="C45" i="12"/>
  <c r="D45" i="12"/>
  <c r="E45" i="12"/>
  <c r="F45" i="12"/>
  <c r="G45" i="12"/>
  <c r="H45" i="12"/>
  <c r="I45" i="12"/>
  <c r="J45" i="12"/>
  <c r="K45" i="12"/>
  <c r="L45" i="12"/>
  <c r="M45" i="12"/>
  <c r="N45" i="12"/>
  <c r="O45" i="12"/>
  <c r="P45" i="12"/>
  <c r="Q45" i="12"/>
  <c r="R45" i="12"/>
  <c r="S45" i="12"/>
  <c r="T45" i="12"/>
  <c r="U45" i="12"/>
  <c r="V45" i="12"/>
  <c r="W45" i="12"/>
  <c r="X45" i="12"/>
  <c r="Y45" i="12"/>
  <c r="Z45" i="12"/>
  <c r="AA45" i="12"/>
  <c r="AB45" i="12"/>
  <c r="AC45" i="12"/>
  <c r="AD45" i="12"/>
  <c r="AE45" i="12"/>
  <c r="AF45" i="12"/>
  <c r="AG45" i="12"/>
  <c r="AH45" i="12"/>
  <c r="B46" i="12"/>
  <c r="C46" i="12"/>
  <c r="D46" i="12"/>
  <c r="E46" i="12"/>
  <c r="F46" i="12"/>
  <c r="G46" i="12"/>
  <c r="H46" i="12"/>
  <c r="I46" i="12"/>
  <c r="J46" i="12"/>
  <c r="K46" i="12"/>
  <c r="L46" i="12"/>
  <c r="M46" i="12"/>
  <c r="N46" i="12"/>
  <c r="O46" i="12"/>
  <c r="P46" i="12"/>
  <c r="Q46" i="12"/>
  <c r="R46" i="12"/>
  <c r="S46" i="12"/>
  <c r="T46" i="12"/>
  <c r="U46" i="12"/>
  <c r="V46" i="12"/>
  <c r="W46" i="12"/>
  <c r="X46" i="12"/>
  <c r="Y46" i="12"/>
  <c r="Z46" i="12"/>
  <c r="AA46" i="12"/>
  <c r="AB46" i="12"/>
  <c r="AC46" i="12"/>
  <c r="AD46" i="12"/>
  <c r="AE46" i="12"/>
  <c r="AF46" i="12"/>
  <c r="AG46" i="12"/>
  <c r="AH46" i="12"/>
  <c r="B47" i="12"/>
  <c r="C47" i="12"/>
  <c r="D47" i="12"/>
  <c r="E47" i="12"/>
  <c r="F47" i="12"/>
  <c r="G47" i="12"/>
  <c r="H47" i="12"/>
  <c r="I47" i="12"/>
  <c r="J47" i="12"/>
  <c r="K47" i="12"/>
  <c r="L47" i="12"/>
  <c r="M47" i="12"/>
  <c r="N47" i="12"/>
  <c r="O47" i="12"/>
  <c r="P47" i="12"/>
  <c r="Q47" i="12"/>
  <c r="R47" i="12"/>
  <c r="S47" i="12"/>
  <c r="T47" i="12"/>
  <c r="U47" i="12"/>
  <c r="V47" i="12"/>
  <c r="W47" i="12"/>
  <c r="X47" i="12"/>
  <c r="Y47" i="12"/>
  <c r="Z47" i="12"/>
  <c r="AA47" i="12"/>
  <c r="AB47" i="12"/>
  <c r="AC47" i="12"/>
  <c r="AD47" i="12"/>
  <c r="AE47" i="12"/>
  <c r="AF47" i="12"/>
  <c r="AG47" i="12"/>
  <c r="AH47" i="12"/>
  <c r="B48" i="12"/>
  <c r="C48" i="12"/>
  <c r="D48" i="12"/>
  <c r="E48" i="12"/>
  <c r="F48" i="12"/>
  <c r="G48" i="12"/>
  <c r="H48" i="12"/>
  <c r="I48" i="12"/>
  <c r="J48" i="12"/>
  <c r="K48" i="12"/>
  <c r="L48" i="12"/>
  <c r="M48" i="12"/>
  <c r="N48" i="12"/>
  <c r="O48" i="12"/>
  <c r="P48" i="12"/>
  <c r="Q48" i="12"/>
  <c r="R48" i="12"/>
  <c r="S48" i="12"/>
  <c r="T48" i="12"/>
  <c r="U48" i="12"/>
  <c r="V48" i="12"/>
  <c r="W48" i="12"/>
  <c r="X48" i="12"/>
  <c r="Y48" i="12"/>
  <c r="Z48" i="12"/>
  <c r="AA48" i="12"/>
  <c r="AB48" i="12"/>
  <c r="AC48" i="12"/>
  <c r="AD48" i="12"/>
  <c r="AE48" i="12"/>
  <c r="AF48" i="12"/>
  <c r="AG48" i="12"/>
  <c r="AH48" i="12"/>
  <c r="B49" i="12"/>
  <c r="C49" i="12"/>
  <c r="D49" i="12"/>
  <c r="E49" i="12"/>
  <c r="F49" i="12"/>
  <c r="G49" i="12"/>
  <c r="H49" i="12"/>
  <c r="I49" i="12"/>
  <c r="J49" i="12"/>
  <c r="K49" i="12"/>
  <c r="L49" i="12"/>
  <c r="M49" i="12"/>
  <c r="N49" i="12"/>
  <c r="O49" i="12"/>
  <c r="P49" i="12"/>
  <c r="Q49" i="12"/>
  <c r="R49" i="12"/>
  <c r="S49" i="12"/>
  <c r="T49" i="12"/>
  <c r="U49" i="12"/>
  <c r="V49" i="12"/>
  <c r="W49" i="12"/>
  <c r="X49" i="12"/>
  <c r="Y49" i="12"/>
  <c r="Z49" i="12"/>
  <c r="AA49" i="12"/>
  <c r="AB49" i="12"/>
  <c r="AC49" i="12"/>
  <c r="AD49" i="12"/>
  <c r="AE49" i="12"/>
  <c r="AF49" i="12"/>
  <c r="AG49" i="12"/>
  <c r="AH49" i="12"/>
  <c r="B50" i="12"/>
  <c r="C50" i="12"/>
  <c r="D50" i="12"/>
  <c r="E50" i="12"/>
  <c r="F50" i="12"/>
  <c r="G50" i="12"/>
  <c r="H50" i="12"/>
  <c r="I50" i="12"/>
  <c r="J50" i="12"/>
  <c r="K50" i="12"/>
  <c r="L50" i="12"/>
  <c r="M50" i="12"/>
  <c r="N50" i="12"/>
  <c r="O50" i="12"/>
  <c r="P50" i="12"/>
  <c r="Q50" i="12"/>
  <c r="R50" i="12"/>
  <c r="S50" i="12"/>
  <c r="T50" i="12"/>
  <c r="U50" i="12"/>
  <c r="V50" i="12"/>
  <c r="W50" i="12"/>
  <c r="X50" i="12"/>
  <c r="Y50" i="12"/>
  <c r="Z50" i="12"/>
  <c r="AA50" i="12"/>
  <c r="AB50" i="12"/>
  <c r="AC50" i="12"/>
  <c r="AD50" i="12"/>
  <c r="AE50" i="12"/>
  <c r="AF50" i="12"/>
  <c r="AG50" i="12"/>
  <c r="AH50" i="12"/>
  <c r="B51" i="12"/>
  <c r="C51" i="12"/>
  <c r="D51" i="12"/>
  <c r="E51" i="12"/>
  <c r="F51" i="12"/>
  <c r="G51" i="12"/>
  <c r="H51" i="12"/>
  <c r="I51" i="12"/>
  <c r="J51" i="12"/>
  <c r="K51" i="12"/>
  <c r="L51" i="12"/>
  <c r="M51" i="12"/>
  <c r="N51" i="12"/>
  <c r="O51" i="12"/>
  <c r="P51" i="12"/>
  <c r="Q51" i="12"/>
  <c r="R51" i="12"/>
  <c r="S51" i="12"/>
  <c r="T51" i="12"/>
  <c r="U51" i="12"/>
  <c r="V51" i="12"/>
  <c r="W51" i="12"/>
  <c r="X51" i="12"/>
  <c r="Y51" i="12"/>
  <c r="Z51" i="12"/>
  <c r="AA51" i="12"/>
  <c r="AB51" i="12"/>
  <c r="AC51" i="12"/>
  <c r="AD51" i="12"/>
  <c r="AE51" i="12"/>
  <c r="AF51" i="12"/>
  <c r="AG51" i="12"/>
  <c r="AH51" i="12"/>
  <c r="B52" i="12"/>
  <c r="C52" i="12"/>
  <c r="D52" i="12"/>
  <c r="E52" i="12"/>
  <c r="F52" i="12"/>
  <c r="G52" i="12"/>
  <c r="H52" i="12"/>
  <c r="I52" i="12"/>
  <c r="J52" i="12"/>
  <c r="K52" i="12"/>
  <c r="L52" i="12"/>
  <c r="M52" i="12"/>
  <c r="N52" i="12"/>
  <c r="O52" i="12"/>
  <c r="P52" i="12"/>
  <c r="Q52" i="12"/>
  <c r="R52" i="12"/>
  <c r="S52" i="12"/>
  <c r="T52" i="12"/>
  <c r="U52" i="12"/>
  <c r="V52" i="12"/>
  <c r="W52" i="12"/>
  <c r="X52" i="12"/>
  <c r="Y52" i="12"/>
  <c r="Z52" i="12"/>
  <c r="AA52" i="12"/>
  <c r="AB52" i="12"/>
  <c r="AC52" i="12"/>
  <c r="AD52" i="12"/>
  <c r="AE52" i="12"/>
  <c r="AF52" i="12"/>
  <c r="AG52" i="12"/>
  <c r="AH52" i="12"/>
  <c r="B53" i="12"/>
  <c r="C53" i="12"/>
  <c r="D53" i="12"/>
  <c r="E53" i="12"/>
  <c r="F53" i="12"/>
  <c r="G53" i="12"/>
  <c r="H53" i="12"/>
  <c r="I53" i="12"/>
  <c r="J53" i="12"/>
  <c r="K53" i="12"/>
  <c r="L53" i="12"/>
  <c r="M53" i="12"/>
  <c r="N53" i="12"/>
  <c r="O53" i="12"/>
  <c r="P53" i="12"/>
  <c r="Q53" i="12"/>
  <c r="R53" i="12"/>
  <c r="S53" i="12"/>
  <c r="T53" i="12"/>
  <c r="U53" i="12"/>
  <c r="V53" i="12"/>
  <c r="W53" i="12"/>
  <c r="X53" i="12"/>
  <c r="Y53" i="12"/>
  <c r="Z53" i="12"/>
  <c r="AA53" i="12"/>
  <c r="AB53" i="12"/>
  <c r="AC53" i="12"/>
  <c r="AD53" i="12"/>
  <c r="AE53" i="12"/>
  <c r="AF53" i="12"/>
  <c r="AG53" i="12"/>
  <c r="AH53" i="12"/>
  <c r="B54" i="12"/>
  <c r="C54" i="12"/>
  <c r="D54" i="12"/>
  <c r="E54" i="12"/>
  <c r="F54" i="12"/>
  <c r="G54" i="12"/>
  <c r="H54" i="12"/>
  <c r="I54" i="12"/>
  <c r="J54" i="12"/>
  <c r="K54" i="12"/>
  <c r="L54" i="12"/>
  <c r="M54" i="12"/>
  <c r="N54" i="12"/>
  <c r="O54" i="12"/>
  <c r="P54" i="12"/>
  <c r="Q54" i="12"/>
  <c r="R54" i="12"/>
  <c r="S54" i="12"/>
  <c r="T54" i="12"/>
  <c r="U54" i="12"/>
  <c r="V54" i="12"/>
  <c r="W54" i="12"/>
  <c r="X54" i="12"/>
  <c r="Y54" i="12"/>
  <c r="Z54" i="12"/>
  <c r="AA54" i="12"/>
  <c r="AB54" i="12"/>
  <c r="AC54" i="12"/>
  <c r="AD54" i="12"/>
  <c r="AE54" i="12"/>
  <c r="AF54" i="12"/>
  <c r="AG54" i="12"/>
  <c r="AH54" i="12"/>
  <c r="B55" i="12"/>
  <c r="C55" i="12"/>
  <c r="D55" i="12"/>
  <c r="E55" i="12"/>
  <c r="F55" i="12"/>
  <c r="G55" i="12"/>
  <c r="H55" i="12"/>
  <c r="I55" i="12"/>
  <c r="J55" i="12"/>
  <c r="K55" i="12"/>
  <c r="L55" i="12"/>
  <c r="M55" i="12"/>
  <c r="N55" i="12"/>
  <c r="O55" i="12"/>
  <c r="P55" i="12"/>
  <c r="Q55" i="12"/>
  <c r="R55" i="12"/>
  <c r="S55" i="12"/>
  <c r="T55" i="12"/>
  <c r="U55" i="12"/>
  <c r="V55" i="12"/>
  <c r="W55" i="12"/>
  <c r="X55" i="12"/>
  <c r="Y55" i="12"/>
  <c r="Z55" i="12"/>
  <c r="AA55" i="12"/>
  <c r="AB55" i="12"/>
  <c r="AC55" i="12"/>
  <c r="AD55" i="12"/>
  <c r="AE55" i="12"/>
  <c r="AF55" i="12"/>
  <c r="AG55" i="12"/>
  <c r="AH55" i="12"/>
  <c r="B56" i="12"/>
  <c r="C56" i="12"/>
  <c r="D56" i="12"/>
  <c r="E56" i="12"/>
  <c r="F56" i="12"/>
  <c r="G56" i="12"/>
  <c r="H56" i="12"/>
  <c r="I56" i="12"/>
  <c r="J56" i="12"/>
  <c r="K56" i="12"/>
  <c r="L56" i="12"/>
  <c r="M56" i="12"/>
  <c r="N56" i="12"/>
  <c r="O56" i="12"/>
  <c r="P56" i="12"/>
  <c r="Q56" i="12"/>
  <c r="R56" i="12"/>
  <c r="S56" i="12"/>
  <c r="T56" i="12"/>
  <c r="U56" i="12"/>
  <c r="V56" i="12"/>
  <c r="W56" i="12"/>
  <c r="X56" i="12"/>
  <c r="Y56" i="12"/>
  <c r="Z56" i="12"/>
  <c r="AA56" i="12"/>
  <c r="AB56" i="12"/>
  <c r="AC56" i="12"/>
  <c r="AD56" i="12"/>
  <c r="AE56" i="12"/>
  <c r="AF56" i="12"/>
  <c r="AG56" i="12"/>
  <c r="AH56" i="12"/>
  <c r="B57" i="12"/>
  <c r="C57" i="12"/>
  <c r="D57" i="12"/>
  <c r="E57" i="12"/>
  <c r="F57" i="12"/>
  <c r="G57" i="12"/>
  <c r="H57" i="12"/>
  <c r="I57" i="12"/>
  <c r="J57" i="12"/>
  <c r="K57" i="12"/>
  <c r="L57" i="12"/>
  <c r="M57" i="12"/>
  <c r="N57" i="12"/>
  <c r="O57" i="12"/>
  <c r="P57" i="12"/>
  <c r="Q57" i="12"/>
  <c r="R57" i="12"/>
  <c r="S57" i="12"/>
  <c r="T57" i="12"/>
  <c r="U57" i="12"/>
  <c r="V57" i="12"/>
  <c r="W57" i="12"/>
  <c r="X57" i="12"/>
  <c r="Y57" i="12"/>
  <c r="Z57" i="12"/>
  <c r="AA57" i="12"/>
  <c r="AB57" i="12"/>
  <c r="AC57" i="12"/>
  <c r="AD57" i="12"/>
  <c r="AE57" i="12"/>
  <c r="AF57" i="12"/>
  <c r="AG57" i="12"/>
  <c r="AH57" i="12"/>
  <c r="B58" i="12"/>
  <c r="C58" i="12"/>
  <c r="D58" i="12"/>
  <c r="E58" i="12"/>
  <c r="F58" i="12"/>
  <c r="G58" i="12"/>
  <c r="H58" i="12"/>
  <c r="I58" i="12"/>
  <c r="J58" i="12"/>
  <c r="K58" i="12"/>
  <c r="L58" i="12"/>
  <c r="M58" i="12"/>
  <c r="N58" i="12"/>
  <c r="O58" i="12"/>
  <c r="P58" i="12"/>
  <c r="Q58" i="12"/>
  <c r="R58" i="12"/>
  <c r="S58" i="12"/>
  <c r="T58" i="12"/>
  <c r="U58" i="12"/>
  <c r="V58" i="12"/>
  <c r="W58" i="12"/>
  <c r="X58" i="12"/>
  <c r="Y58" i="12"/>
  <c r="Z58" i="12"/>
  <c r="AA58" i="12"/>
  <c r="AB58" i="12"/>
  <c r="AC58" i="12"/>
  <c r="AD58" i="12"/>
  <c r="AE58" i="12"/>
  <c r="AF58" i="12"/>
  <c r="AG58" i="12"/>
  <c r="AH58" i="12"/>
  <c r="B59" i="12"/>
  <c r="C59" i="12"/>
  <c r="D59" i="12"/>
  <c r="E59" i="12"/>
  <c r="F59" i="12"/>
  <c r="G59" i="12"/>
  <c r="H59" i="12"/>
  <c r="I59" i="12"/>
  <c r="J59" i="12"/>
  <c r="K59" i="12"/>
  <c r="L59" i="12"/>
  <c r="M59" i="12"/>
  <c r="N59" i="12"/>
  <c r="O59" i="12"/>
  <c r="P59" i="12"/>
  <c r="Q59" i="12"/>
  <c r="R59" i="12"/>
  <c r="S59" i="12"/>
  <c r="T59" i="12"/>
  <c r="U59" i="12"/>
  <c r="V59" i="12"/>
  <c r="W59" i="12"/>
  <c r="X59" i="12"/>
  <c r="Y59" i="12"/>
  <c r="Z59" i="12"/>
  <c r="AA59" i="12"/>
  <c r="AB59" i="12"/>
  <c r="AC59" i="12"/>
  <c r="AD59" i="12"/>
  <c r="AE59" i="12"/>
  <c r="AF59" i="12"/>
  <c r="AG59" i="12"/>
  <c r="AH59" i="12"/>
  <c r="B60" i="12"/>
  <c r="C60" i="12"/>
  <c r="D60" i="12"/>
  <c r="E60" i="12"/>
  <c r="F60" i="12"/>
  <c r="G60" i="12"/>
  <c r="H60" i="12"/>
  <c r="I60" i="12"/>
  <c r="J60" i="12"/>
  <c r="K60" i="12"/>
  <c r="L60" i="12"/>
  <c r="M60" i="12"/>
  <c r="N60" i="12"/>
  <c r="O60" i="12"/>
  <c r="P60" i="12"/>
  <c r="Q60" i="12"/>
  <c r="R60" i="12"/>
  <c r="S60" i="12"/>
  <c r="T60" i="12"/>
  <c r="U60" i="12"/>
  <c r="V60" i="12"/>
  <c r="W60" i="12"/>
  <c r="X60" i="12"/>
  <c r="Y60" i="12"/>
  <c r="Z60" i="12"/>
  <c r="AA60" i="12"/>
  <c r="AB60" i="12"/>
  <c r="AC60" i="12"/>
  <c r="AD60" i="12"/>
  <c r="AE60" i="12"/>
  <c r="AF60" i="12"/>
  <c r="AG60" i="12"/>
  <c r="AH60" i="12"/>
  <c r="B61" i="12"/>
  <c r="C61" i="12"/>
  <c r="D61" i="12"/>
  <c r="E61" i="12"/>
  <c r="F61" i="12"/>
  <c r="G61" i="12"/>
  <c r="H61" i="12"/>
  <c r="I61" i="12"/>
  <c r="J61" i="12"/>
  <c r="K61" i="12"/>
  <c r="L61" i="12"/>
  <c r="M61" i="12"/>
  <c r="N61" i="12"/>
  <c r="O61" i="12"/>
  <c r="P61" i="12"/>
  <c r="Q61" i="12"/>
  <c r="R61" i="12"/>
  <c r="S61" i="12"/>
  <c r="T61" i="12"/>
  <c r="U61" i="12"/>
  <c r="V61" i="12"/>
  <c r="W61" i="12"/>
  <c r="X61" i="12"/>
  <c r="Y61" i="12"/>
  <c r="Z61" i="12"/>
  <c r="AA61" i="12"/>
  <c r="AB61" i="12"/>
  <c r="AC61" i="12"/>
  <c r="AD61" i="12"/>
  <c r="AE61" i="12"/>
  <c r="AF61" i="12"/>
  <c r="AG61" i="12"/>
  <c r="AH61" i="12"/>
  <c r="B62" i="12"/>
  <c r="C62" i="12"/>
  <c r="D62" i="12"/>
  <c r="E62" i="12"/>
  <c r="F62" i="12"/>
  <c r="G62" i="12"/>
  <c r="H62" i="12"/>
  <c r="I62" i="12"/>
  <c r="J62" i="12"/>
  <c r="K62" i="12"/>
  <c r="L62" i="12"/>
  <c r="M62" i="12"/>
  <c r="N62" i="12"/>
  <c r="O62" i="12"/>
  <c r="P62" i="12"/>
  <c r="Q62" i="12"/>
  <c r="R62" i="12"/>
  <c r="S62" i="12"/>
  <c r="T62" i="12"/>
  <c r="U62" i="12"/>
  <c r="V62" i="12"/>
  <c r="W62" i="12"/>
  <c r="X62" i="12"/>
  <c r="Y62" i="12"/>
  <c r="Z62" i="12"/>
  <c r="AA62" i="12"/>
  <c r="AB62" i="12"/>
  <c r="AC62" i="12"/>
  <c r="AD62" i="12"/>
  <c r="AE62" i="12"/>
  <c r="AF62" i="12"/>
  <c r="AG62" i="12"/>
  <c r="AH62" i="12"/>
  <c r="B63" i="12"/>
  <c r="C63" i="12"/>
  <c r="D63" i="12"/>
  <c r="E63" i="12"/>
  <c r="F63" i="12"/>
  <c r="G63" i="12"/>
  <c r="H63" i="12"/>
  <c r="I63" i="12"/>
  <c r="J63" i="12"/>
  <c r="K63" i="12"/>
  <c r="L63" i="12"/>
  <c r="M63" i="12"/>
  <c r="N63" i="12"/>
  <c r="O63" i="12"/>
  <c r="P63" i="12"/>
  <c r="Q63" i="12"/>
  <c r="R63" i="12"/>
  <c r="S63" i="12"/>
  <c r="T63" i="12"/>
  <c r="U63" i="12"/>
  <c r="V63" i="12"/>
  <c r="W63" i="12"/>
  <c r="X63" i="12"/>
  <c r="Y63" i="12"/>
  <c r="Z63" i="12"/>
  <c r="AA63" i="12"/>
  <c r="AB63" i="12"/>
  <c r="AC63" i="12"/>
  <c r="AD63" i="12"/>
  <c r="AE63" i="12"/>
  <c r="AF63" i="12"/>
  <c r="AG63" i="12"/>
  <c r="AH63" i="12"/>
  <c r="C2" i="12"/>
  <c r="D2" i="12"/>
  <c r="E2" i="12"/>
  <c r="F2" i="12"/>
  <c r="G2" i="12"/>
  <c r="H2" i="12"/>
  <c r="I2" i="12"/>
  <c r="J2" i="12"/>
  <c r="K2" i="12"/>
  <c r="L2" i="12"/>
  <c r="M2" i="12"/>
  <c r="N2" i="12"/>
  <c r="O2" i="12"/>
  <c r="P2" i="12"/>
  <c r="Q2" i="12"/>
  <c r="R2" i="12"/>
  <c r="S2" i="12"/>
  <c r="T2" i="12"/>
  <c r="U2" i="12"/>
  <c r="V2" i="12"/>
  <c r="W2" i="12"/>
  <c r="X2" i="12"/>
  <c r="Y2" i="12"/>
  <c r="Z2" i="12"/>
  <c r="AA2" i="12"/>
  <c r="AB2" i="12"/>
  <c r="AC2" i="12"/>
  <c r="AD2" i="12"/>
  <c r="AE2" i="12"/>
  <c r="AF2" i="12"/>
  <c r="AG2" i="12"/>
  <c r="AH2" i="12"/>
  <c r="B2" i="12"/>
  <c r="C3" i="11"/>
  <c r="D3" i="11"/>
  <c r="E3" i="11"/>
  <c r="F3" i="11"/>
  <c r="G3" i="11"/>
  <c r="H3" i="11"/>
  <c r="I3" i="11"/>
  <c r="J3" i="11"/>
  <c r="K3" i="11"/>
  <c r="L3" i="11"/>
  <c r="M3" i="11"/>
  <c r="N3" i="11"/>
  <c r="O3" i="11"/>
  <c r="P3" i="11"/>
  <c r="Q3" i="11"/>
  <c r="R3" i="11"/>
  <c r="S3" i="11"/>
  <c r="T3" i="11"/>
  <c r="U3" i="11"/>
  <c r="V3" i="11"/>
  <c r="W3" i="11"/>
  <c r="X3" i="11"/>
  <c r="Y3" i="11"/>
  <c r="Z3" i="11"/>
  <c r="AA3" i="11"/>
  <c r="AB3" i="11"/>
  <c r="AC3" i="11"/>
  <c r="AD3" i="11"/>
  <c r="AE3" i="11"/>
  <c r="AF3" i="11"/>
  <c r="AG3" i="11"/>
  <c r="AH3" i="11"/>
  <c r="C4" i="11"/>
  <c r="D4" i="11"/>
  <c r="E4" i="11"/>
  <c r="F4" i="11"/>
  <c r="G4" i="11"/>
  <c r="H4" i="11"/>
  <c r="I4" i="11"/>
  <c r="J4" i="11"/>
  <c r="K4" i="11"/>
  <c r="L4" i="11"/>
  <c r="M4" i="11"/>
  <c r="N4" i="11"/>
  <c r="O4" i="11"/>
  <c r="P4" i="11"/>
  <c r="Q4" i="11"/>
  <c r="R4" i="11"/>
  <c r="S4" i="11"/>
  <c r="T4" i="11"/>
  <c r="U4" i="11"/>
  <c r="V4" i="11"/>
  <c r="W4" i="11"/>
  <c r="X4" i="11"/>
  <c r="Y4" i="11"/>
  <c r="Z4" i="11"/>
  <c r="AA4" i="11"/>
  <c r="AB4" i="11"/>
  <c r="AC4" i="11"/>
  <c r="AD4" i="11"/>
  <c r="AE4" i="11"/>
  <c r="AF4" i="11"/>
  <c r="AG4" i="11"/>
  <c r="AH4" i="11"/>
  <c r="C5" i="1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AG5" i="11"/>
  <c r="AH5" i="11"/>
  <c r="C6" i="11"/>
  <c r="D6" i="11"/>
  <c r="E6" i="11"/>
  <c r="F6" i="11"/>
  <c r="G6" i="11"/>
  <c r="H6" i="11"/>
  <c r="I6" i="11"/>
  <c r="J6" i="11"/>
  <c r="K6" i="11"/>
  <c r="L6" i="11"/>
  <c r="M6" i="11"/>
  <c r="N6" i="11"/>
  <c r="O6" i="11"/>
  <c r="P6" i="11"/>
  <c r="Q6" i="11"/>
  <c r="R6" i="11"/>
  <c r="S6" i="11"/>
  <c r="T6" i="11"/>
  <c r="U6" i="11"/>
  <c r="V6" i="11"/>
  <c r="W6" i="11"/>
  <c r="X6" i="11"/>
  <c r="Y6" i="11"/>
  <c r="Z6" i="11"/>
  <c r="AA6" i="11"/>
  <c r="AB6" i="11"/>
  <c r="AC6" i="11"/>
  <c r="AD6" i="11"/>
  <c r="AE6" i="11"/>
  <c r="AF6" i="11"/>
  <c r="AG6" i="11"/>
  <c r="AH6" i="11"/>
  <c r="C7" i="11"/>
  <c r="D7" i="11"/>
  <c r="E7" i="11"/>
  <c r="F7" i="11"/>
  <c r="G7" i="11"/>
  <c r="H7" i="11"/>
  <c r="I7" i="11"/>
  <c r="J7" i="11"/>
  <c r="K7" i="11"/>
  <c r="L7" i="11"/>
  <c r="M7" i="11"/>
  <c r="N7" i="11"/>
  <c r="O7" i="11"/>
  <c r="P7" i="11"/>
  <c r="Q7" i="11"/>
  <c r="R7" i="11"/>
  <c r="S7" i="11"/>
  <c r="T7" i="11"/>
  <c r="U7" i="11"/>
  <c r="V7" i="11"/>
  <c r="W7" i="11"/>
  <c r="X7" i="11"/>
  <c r="Y7" i="11"/>
  <c r="Z7" i="11"/>
  <c r="AA7" i="11"/>
  <c r="AB7" i="11"/>
  <c r="AC7" i="11"/>
  <c r="AD7" i="11"/>
  <c r="AE7" i="11"/>
  <c r="AF7" i="11"/>
  <c r="AG7" i="11"/>
  <c r="AH7" i="11"/>
  <c r="C8" i="11"/>
  <c r="D8" i="11"/>
  <c r="E8" i="11"/>
  <c r="F8" i="11"/>
  <c r="G8" i="11"/>
  <c r="H8" i="11"/>
  <c r="I8" i="11"/>
  <c r="J8" i="11"/>
  <c r="K8" i="11"/>
  <c r="L8" i="11"/>
  <c r="M8" i="11"/>
  <c r="N8" i="11"/>
  <c r="O8" i="11"/>
  <c r="P8" i="11"/>
  <c r="Q8" i="11"/>
  <c r="R8" i="11"/>
  <c r="S8" i="11"/>
  <c r="T8" i="11"/>
  <c r="U8" i="11"/>
  <c r="V8" i="11"/>
  <c r="W8" i="11"/>
  <c r="X8" i="11"/>
  <c r="Y8" i="11"/>
  <c r="Z8" i="11"/>
  <c r="AA8" i="11"/>
  <c r="AB8" i="11"/>
  <c r="AC8" i="11"/>
  <c r="AD8" i="11"/>
  <c r="AE8" i="11"/>
  <c r="AF8" i="11"/>
  <c r="AG8" i="11"/>
  <c r="AH8" i="11"/>
  <c r="C9" i="11"/>
  <c r="D9" i="11"/>
  <c r="E9" i="11"/>
  <c r="F9" i="11"/>
  <c r="G9" i="11"/>
  <c r="H9" i="11"/>
  <c r="I9" i="11"/>
  <c r="J9" i="11"/>
  <c r="K9" i="11"/>
  <c r="L9" i="11"/>
  <c r="M9" i="11"/>
  <c r="N9" i="11"/>
  <c r="O9" i="11"/>
  <c r="P9" i="11"/>
  <c r="Q9" i="11"/>
  <c r="R9" i="11"/>
  <c r="S9" i="11"/>
  <c r="T9" i="11"/>
  <c r="U9" i="11"/>
  <c r="V9" i="11"/>
  <c r="W9" i="11"/>
  <c r="X9" i="11"/>
  <c r="Y9" i="11"/>
  <c r="Z9" i="11"/>
  <c r="AA9" i="11"/>
  <c r="AB9" i="11"/>
  <c r="AC9" i="11"/>
  <c r="AD9" i="11"/>
  <c r="AE9" i="11"/>
  <c r="AF9" i="11"/>
  <c r="AG9" i="11"/>
  <c r="AH9" i="11"/>
  <c r="C10" i="11"/>
  <c r="D10" i="11"/>
  <c r="E10" i="11"/>
  <c r="F10" i="11"/>
  <c r="G10" i="11"/>
  <c r="H10" i="11"/>
  <c r="I10" i="11"/>
  <c r="J10" i="11"/>
  <c r="K10" i="11"/>
  <c r="L10" i="11"/>
  <c r="M10" i="11"/>
  <c r="N10" i="11"/>
  <c r="O10" i="11"/>
  <c r="P10" i="11"/>
  <c r="Q10" i="11"/>
  <c r="R10" i="11"/>
  <c r="S10" i="11"/>
  <c r="T10" i="11"/>
  <c r="U10" i="11"/>
  <c r="V10" i="11"/>
  <c r="W10" i="11"/>
  <c r="X10" i="11"/>
  <c r="Y10" i="11"/>
  <c r="Z10" i="11"/>
  <c r="AA10" i="11"/>
  <c r="AB10" i="11"/>
  <c r="AC10" i="11"/>
  <c r="AD10" i="11"/>
  <c r="AE10" i="11"/>
  <c r="AF10" i="11"/>
  <c r="AG10" i="11"/>
  <c r="AH10" i="11"/>
  <c r="C11" i="11"/>
  <c r="D11" i="11"/>
  <c r="E11" i="11"/>
  <c r="F11" i="11"/>
  <c r="G11" i="11"/>
  <c r="H11" i="11"/>
  <c r="I11" i="11"/>
  <c r="J11" i="11"/>
  <c r="K11" i="11"/>
  <c r="L11" i="11"/>
  <c r="M11" i="11"/>
  <c r="N11" i="11"/>
  <c r="O11" i="11"/>
  <c r="P11" i="11"/>
  <c r="Q11" i="11"/>
  <c r="R11" i="11"/>
  <c r="S11" i="11"/>
  <c r="T11" i="11"/>
  <c r="U11" i="11"/>
  <c r="V11" i="11"/>
  <c r="W11" i="11"/>
  <c r="X11" i="11"/>
  <c r="Y11" i="11"/>
  <c r="Z11" i="11"/>
  <c r="AA11" i="11"/>
  <c r="AB11" i="11"/>
  <c r="AC11" i="11"/>
  <c r="AD11" i="11"/>
  <c r="AE11" i="11"/>
  <c r="AF11" i="11"/>
  <c r="AG11" i="11"/>
  <c r="AH11" i="11"/>
  <c r="C12" i="11"/>
  <c r="D12" i="11"/>
  <c r="E12" i="11"/>
  <c r="F12" i="11"/>
  <c r="G12" i="11"/>
  <c r="H12" i="11"/>
  <c r="I12" i="11"/>
  <c r="J12" i="11"/>
  <c r="K12" i="11"/>
  <c r="L12" i="11"/>
  <c r="M12" i="11"/>
  <c r="N12" i="11"/>
  <c r="O12" i="11"/>
  <c r="P12" i="11"/>
  <c r="Q12" i="11"/>
  <c r="R12" i="11"/>
  <c r="S12" i="11"/>
  <c r="T12" i="11"/>
  <c r="U12" i="11"/>
  <c r="V12" i="11"/>
  <c r="W12" i="11"/>
  <c r="X12" i="11"/>
  <c r="Y12" i="11"/>
  <c r="Z12" i="11"/>
  <c r="AA12" i="11"/>
  <c r="AB12" i="11"/>
  <c r="AC12" i="11"/>
  <c r="AD12" i="11"/>
  <c r="AE12" i="11"/>
  <c r="AF12" i="11"/>
  <c r="AG12" i="11"/>
  <c r="AH12" i="11"/>
  <c r="C13" i="11"/>
  <c r="D13" i="11"/>
  <c r="E13" i="11"/>
  <c r="F13" i="11"/>
  <c r="G13" i="11"/>
  <c r="H13" i="11"/>
  <c r="I13" i="11"/>
  <c r="J13" i="11"/>
  <c r="K13" i="11"/>
  <c r="L13" i="11"/>
  <c r="M13" i="11"/>
  <c r="N13" i="11"/>
  <c r="O13" i="11"/>
  <c r="P13" i="11"/>
  <c r="Q13" i="11"/>
  <c r="R13" i="11"/>
  <c r="S13" i="11"/>
  <c r="T13" i="11"/>
  <c r="U13" i="11"/>
  <c r="V13" i="11"/>
  <c r="W13" i="11"/>
  <c r="X13" i="11"/>
  <c r="Y13" i="11"/>
  <c r="Z13" i="11"/>
  <c r="AA13" i="11"/>
  <c r="AB13" i="11"/>
  <c r="AC13" i="11"/>
  <c r="AD13" i="11"/>
  <c r="AE13" i="11"/>
  <c r="AF13" i="11"/>
  <c r="AG13" i="11"/>
  <c r="AH13" i="11"/>
  <c r="C14" i="11"/>
  <c r="D14" i="11"/>
  <c r="E14" i="11"/>
  <c r="F14" i="11"/>
  <c r="G14" i="11"/>
  <c r="H14" i="11"/>
  <c r="I14" i="11"/>
  <c r="J14" i="11"/>
  <c r="K14" i="11"/>
  <c r="L14" i="11"/>
  <c r="M14" i="11"/>
  <c r="N14" i="11"/>
  <c r="E2" i="13" s="1"/>
  <c r="O14" i="11"/>
  <c r="E3" i="13" s="1"/>
  <c r="P14" i="11"/>
  <c r="E4" i="13" s="1"/>
  <c r="Q14" i="11"/>
  <c r="E5" i="13" s="1"/>
  <c r="R14" i="11"/>
  <c r="E6" i="13" s="1"/>
  <c r="S14" i="11"/>
  <c r="E7" i="13" s="1"/>
  <c r="T14" i="11"/>
  <c r="E8" i="13" s="1"/>
  <c r="U14" i="11"/>
  <c r="E9" i="13" s="1"/>
  <c r="V14" i="11"/>
  <c r="E10" i="13" s="1"/>
  <c r="W14" i="11"/>
  <c r="E11" i="13" s="1"/>
  <c r="X14" i="11"/>
  <c r="E12" i="13" s="1"/>
  <c r="Y14" i="11"/>
  <c r="E13" i="13" s="1"/>
  <c r="Z14" i="11"/>
  <c r="E14" i="13" s="1"/>
  <c r="AA14" i="11"/>
  <c r="E15" i="13" s="1"/>
  <c r="AB14" i="11"/>
  <c r="E16" i="13" s="1"/>
  <c r="AC14" i="11"/>
  <c r="E17" i="13" s="1"/>
  <c r="AD14" i="11"/>
  <c r="E18" i="13" s="1"/>
  <c r="AE14" i="11"/>
  <c r="E19" i="13" s="1"/>
  <c r="AF14" i="11"/>
  <c r="E20" i="13" s="1"/>
  <c r="AG14" i="11"/>
  <c r="E21" i="13" s="1"/>
  <c r="AH14" i="11"/>
  <c r="E22" i="13" s="1"/>
  <c r="C15" i="11"/>
  <c r="D15" i="11"/>
  <c r="E15" i="11"/>
  <c r="F15" i="11"/>
  <c r="G15" i="11"/>
  <c r="H15" i="11"/>
  <c r="I15" i="11"/>
  <c r="J15" i="11"/>
  <c r="K15" i="11"/>
  <c r="L15" i="11"/>
  <c r="M15" i="11"/>
  <c r="N15" i="11"/>
  <c r="O15" i="11"/>
  <c r="P15" i="11"/>
  <c r="Q15" i="11"/>
  <c r="R15" i="11"/>
  <c r="S15" i="11"/>
  <c r="T15" i="11"/>
  <c r="U15" i="11"/>
  <c r="V15" i="11"/>
  <c r="W15" i="11"/>
  <c r="X15" i="11"/>
  <c r="Y15" i="11"/>
  <c r="Z15" i="11"/>
  <c r="AA15" i="11"/>
  <c r="AB15" i="11"/>
  <c r="AC15" i="11"/>
  <c r="AD15" i="11"/>
  <c r="AE15" i="11"/>
  <c r="AF15" i="11"/>
  <c r="AG15" i="11"/>
  <c r="AH15" i="11"/>
  <c r="C16" i="11"/>
  <c r="D16" i="11"/>
  <c r="E16" i="11"/>
  <c r="F16" i="11"/>
  <c r="G16" i="11"/>
  <c r="H16" i="11"/>
  <c r="I16" i="11"/>
  <c r="J16" i="11"/>
  <c r="K16" i="11"/>
  <c r="L16" i="11"/>
  <c r="M16" i="11"/>
  <c r="N16" i="11"/>
  <c r="O16" i="11"/>
  <c r="P16" i="11"/>
  <c r="Q16" i="11"/>
  <c r="R16" i="11"/>
  <c r="S16" i="11"/>
  <c r="T16" i="11"/>
  <c r="U16" i="11"/>
  <c r="V16" i="11"/>
  <c r="W16" i="11"/>
  <c r="X16" i="11"/>
  <c r="Y16" i="11"/>
  <c r="Z16" i="11"/>
  <c r="AA16" i="11"/>
  <c r="AB16" i="11"/>
  <c r="AC16" i="11"/>
  <c r="AD16" i="11"/>
  <c r="AE16" i="11"/>
  <c r="AF16" i="11"/>
  <c r="AG16" i="11"/>
  <c r="AH16" i="11"/>
  <c r="C17" i="11"/>
  <c r="D17" i="11"/>
  <c r="E17" i="11"/>
  <c r="F17" i="11"/>
  <c r="G17" i="11"/>
  <c r="H17" i="11"/>
  <c r="I17" i="11"/>
  <c r="J17" i="11"/>
  <c r="K17" i="11"/>
  <c r="L17" i="11"/>
  <c r="M17" i="11"/>
  <c r="N17" i="11"/>
  <c r="O17" i="11"/>
  <c r="P17" i="11"/>
  <c r="Q17" i="11"/>
  <c r="R17" i="11"/>
  <c r="S17" i="11"/>
  <c r="T17" i="11"/>
  <c r="U17" i="11"/>
  <c r="V17" i="11"/>
  <c r="W17" i="11"/>
  <c r="X17" i="11"/>
  <c r="Y17" i="11"/>
  <c r="Z17" i="11"/>
  <c r="AA17" i="11"/>
  <c r="AB17" i="11"/>
  <c r="AC17" i="11"/>
  <c r="AD17" i="11"/>
  <c r="AE17" i="11"/>
  <c r="AF17" i="11"/>
  <c r="AG17" i="11"/>
  <c r="AH17" i="11"/>
  <c r="C18" i="11"/>
  <c r="D18" i="11"/>
  <c r="E18" i="11"/>
  <c r="F18" i="11"/>
  <c r="G18" i="11"/>
  <c r="H18" i="11"/>
  <c r="I18" i="11"/>
  <c r="J18" i="11"/>
  <c r="K18" i="11"/>
  <c r="L18" i="11"/>
  <c r="M18" i="11"/>
  <c r="N18" i="11"/>
  <c r="O18" i="11"/>
  <c r="P18" i="11"/>
  <c r="Q18" i="11"/>
  <c r="R18" i="11"/>
  <c r="S18" i="11"/>
  <c r="T18" i="11"/>
  <c r="U18" i="11"/>
  <c r="V18" i="11"/>
  <c r="W18" i="11"/>
  <c r="X18" i="11"/>
  <c r="Y18" i="11"/>
  <c r="Z18" i="11"/>
  <c r="AA18" i="11"/>
  <c r="AB18" i="11"/>
  <c r="AC18" i="11"/>
  <c r="AD18" i="11"/>
  <c r="AE18" i="11"/>
  <c r="AF18" i="11"/>
  <c r="AG18" i="11"/>
  <c r="AH18" i="11"/>
  <c r="C19" i="11"/>
  <c r="D19" i="11"/>
  <c r="E19" i="11"/>
  <c r="F19" i="11"/>
  <c r="G19" i="11"/>
  <c r="H19" i="11"/>
  <c r="I19" i="11"/>
  <c r="J19" i="11"/>
  <c r="K19" i="11"/>
  <c r="L19" i="11"/>
  <c r="M19" i="11"/>
  <c r="N19" i="11"/>
  <c r="O19" i="11"/>
  <c r="P19" i="11"/>
  <c r="Q19" i="11"/>
  <c r="R19" i="11"/>
  <c r="S19" i="11"/>
  <c r="T19" i="11"/>
  <c r="U19" i="11"/>
  <c r="V19" i="11"/>
  <c r="W19" i="11"/>
  <c r="X19" i="11"/>
  <c r="Y19" i="11"/>
  <c r="Z19" i="11"/>
  <c r="AA19" i="11"/>
  <c r="AB19" i="11"/>
  <c r="AC19" i="11"/>
  <c r="AD19" i="11"/>
  <c r="AE19" i="11"/>
  <c r="AF19" i="11"/>
  <c r="AG19" i="11"/>
  <c r="AH19" i="11"/>
  <c r="C20" i="11"/>
  <c r="D20" i="11"/>
  <c r="E20" i="11"/>
  <c r="F20" i="11"/>
  <c r="G20" i="11"/>
  <c r="H20" i="11"/>
  <c r="I20" i="11"/>
  <c r="J20" i="11"/>
  <c r="K20" i="11"/>
  <c r="L20" i="11"/>
  <c r="M20" i="11"/>
  <c r="N20" i="11"/>
  <c r="O20" i="11"/>
  <c r="P20" i="11"/>
  <c r="Q20" i="11"/>
  <c r="R20" i="11"/>
  <c r="S20" i="11"/>
  <c r="T20" i="11"/>
  <c r="U20" i="11"/>
  <c r="V20" i="11"/>
  <c r="W20" i="11"/>
  <c r="X20" i="11"/>
  <c r="Y20" i="11"/>
  <c r="Z20" i="11"/>
  <c r="AA20" i="11"/>
  <c r="AB20" i="11"/>
  <c r="AC20" i="11"/>
  <c r="AD20" i="11"/>
  <c r="AE20" i="11"/>
  <c r="AF20" i="11"/>
  <c r="AG20" i="11"/>
  <c r="AH20" i="11"/>
  <c r="C21" i="11"/>
  <c r="D21" i="11"/>
  <c r="E21" i="11"/>
  <c r="F21" i="11"/>
  <c r="G21" i="11"/>
  <c r="H21" i="11"/>
  <c r="I21" i="11"/>
  <c r="J21" i="11"/>
  <c r="K21" i="11"/>
  <c r="L21" i="11"/>
  <c r="M21" i="11"/>
  <c r="N21" i="11"/>
  <c r="O21" i="11"/>
  <c r="P21" i="11"/>
  <c r="Q21" i="11"/>
  <c r="R21" i="11"/>
  <c r="S21" i="11"/>
  <c r="T21" i="11"/>
  <c r="U21" i="11"/>
  <c r="V21" i="11"/>
  <c r="W21" i="11"/>
  <c r="X21" i="11"/>
  <c r="Y21" i="11"/>
  <c r="Z21" i="11"/>
  <c r="AA21" i="11"/>
  <c r="AB21" i="11"/>
  <c r="AC21" i="11"/>
  <c r="AD21" i="11"/>
  <c r="AE21" i="11"/>
  <c r="AF21" i="11"/>
  <c r="AG21" i="11"/>
  <c r="AH21" i="11"/>
  <c r="C22" i="11"/>
  <c r="D22" i="11"/>
  <c r="E22" i="11"/>
  <c r="F22" i="11"/>
  <c r="G22" i="11"/>
  <c r="H22" i="11"/>
  <c r="I22" i="11"/>
  <c r="J22" i="11"/>
  <c r="K22" i="11"/>
  <c r="L22" i="11"/>
  <c r="M22" i="11"/>
  <c r="N22" i="11"/>
  <c r="O22" i="11"/>
  <c r="P22" i="11"/>
  <c r="Q22" i="11"/>
  <c r="R22" i="11"/>
  <c r="S22" i="11"/>
  <c r="T22" i="11"/>
  <c r="U22" i="11"/>
  <c r="V22" i="11"/>
  <c r="W22" i="11"/>
  <c r="X22" i="11"/>
  <c r="Y22" i="11"/>
  <c r="Z22" i="11"/>
  <c r="AA22" i="11"/>
  <c r="AB22" i="11"/>
  <c r="AC22" i="11"/>
  <c r="AD22" i="11"/>
  <c r="AE22" i="11"/>
  <c r="AF22" i="11"/>
  <c r="AG22" i="11"/>
  <c r="AH22" i="11"/>
  <c r="C23" i="11"/>
  <c r="D23" i="11"/>
  <c r="E23" i="11"/>
  <c r="F23" i="11"/>
  <c r="G23" i="11"/>
  <c r="H23" i="11"/>
  <c r="I23" i="11"/>
  <c r="J23" i="11"/>
  <c r="K23" i="11"/>
  <c r="L23" i="11"/>
  <c r="M23" i="11"/>
  <c r="N23" i="11"/>
  <c r="O23" i="11"/>
  <c r="P23" i="11"/>
  <c r="Q23" i="11"/>
  <c r="R23" i="11"/>
  <c r="S23" i="11"/>
  <c r="T23" i="11"/>
  <c r="U23" i="11"/>
  <c r="V23" i="11"/>
  <c r="W23" i="11"/>
  <c r="X23" i="11"/>
  <c r="Y23" i="11"/>
  <c r="Z23" i="11"/>
  <c r="AA23" i="11"/>
  <c r="AB23" i="11"/>
  <c r="AC23" i="11"/>
  <c r="AD23" i="11"/>
  <c r="AE23" i="11"/>
  <c r="AF23" i="11"/>
  <c r="AG23" i="11"/>
  <c r="AH23" i="11"/>
  <c r="C24" i="11"/>
  <c r="D24" i="11"/>
  <c r="E24" i="11"/>
  <c r="F24" i="11"/>
  <c r="G24" i="11"/>
  <c r="H24" i="11"/>
  <c r="I24" i="11"/>
  <c r="J24" i="11"/>
  <c r="K24" i="11"/>
  <c r="L24" i="11"/>
  <c r="M24" i="11"/>
  <c r="N24" i="11"/>
  <c r="O24" i="11"/>
  <c r="P24" i="11"/>
  <c r="Q24" i="11"/>
  <c r="R24" i="11"/>
  <c r="S24" i="11"/>
  <c r="T24" i="11"/>
  <c r="U24" i="11"/>
  <c r="V24" i="11"/>
  <c r="W24" i="11"/>
  <c r="X24" i="11"/>
  <c r="Y24" i="11"/>
  <c r="Z24" i="11"/>
  <c r="AA24" i="11"/>
  <c r="AB24" i="11"/>
  <c r="AC24" i="11"/>
  <c r="AD24" i="11"/>
  <c r="AE24" i="11"/>
  <c r="AF24" i="11"/>
  <c r="AG24" i="11"/>
  <c r="AH24" i="11"/>
  <c r="C25" i="11"/>
  <c r="D25" i="11"/>
  <c r="E25" i="11"/>
  <c r="F25" i="11"/>
  <c r="G25" i="11"/>
  <c r="H25" i="11"/>
  <c r="I25" i="11"/>
  <c r="J25" i="11"/>
  <c r="K25" i="11"/>
  <c r="L25" i="11"/>
  <c r="M25" i="11"/>
  <c r="N25" i="11"/>
  <c r="O25" i="11"/>
  <c r="P25" i="11"/>
  <c r="Q25" i="11"/>
  <c r="R25" i="11"/>
  <c r="S25" i="11"/>
  <c r="T25" i="11"/>
  <c r="U25" i="11"/>
  <c r="V25" i="11"/>
  <c r="W25" i="11"/>
  <c r="X25" i="11"/>
  <c r="Y25" i="11"/>
  <c r="Z25" i="11"/>
  <c r="AA25" i="11"/>
  <c r="AB25" i="11"/>
  <c r="AC25" i="11"/>
  <c r="AD25" i="11"/>
  <c r="AE25" i="11"/>
  <c r="AF25" i="11"/>
  <c r="AG25" i="11"/>
  <c r="AH25" i="11"/>
  <c r="C26" i="11"/>
  <c r="D26" i="11"/>
  <c r="E26" i="11"/>
  <c r="F26" i="11"/>
  <c r="G26" i="11"/>
  <c r="H26" i="11"/>
  <c r="I26" i="11"/>
  <c r="J26" i="11"/>
  <c r="K26" i="11"/>
  <c r="L26" i="11"/>
  <c r="M26" i="11"/>
  <c r="N26" i="11"/>
  <c r="O26" i="11"/>
  <c r="P26" i="11"/>
  <c r="Q26" i="11"/>
  <c r="R26" i="11"/>
  <c r="S26" i="11"/>
  <c r="T26" i="11"/>
  <c r="U26" i="11"/>
  <c r="V26" i="11"/>
  <c r="W26" i="11"/>
  <c r="X26" i="11"/>
  <c r="Y26" i="11"/>
  <c r="Z26" i="11"/>
  <c r="AA26" i="11"/>
  <c r="AB26" i="11"/>
  <c r="AC26" i="11"/>
  <c r="AD26" i="11"/>
  <c r="AE26" i="11"/>
  <c r="AF26" i="11"/>
  <c r="AG26" i="11"/>
  <c r="AH26" i="11"/>
  <c r="C27" i="11"/>
  <c r="D27" i="11"/>
  <c r="E27" i="11"/>
  <c r="F27" i="11"/>
  <c r="G27" i="11"/>
  <c r="H27" i="11"/>
  <c r="I27" i="11"/>
  <c r="J27" i="11"/>
  <c r="K27" i="11"/>
  <c r="L27" i="11"/>
  <c r="M27" i="11"/>
  <c r="N27" i="11"/>
  <c r="O27" i="11"/>
  <c r="P27" i="11"/>
  <c r="Q27" i="11"/>
  <c r="R27" i="11"/>
  <c r="S27" i="11"/>
  <c r="T27" i="11"/>
  <c r="U27" i="11"/>
  <c r="V27" i="11"/>
  <c r="W27" i="11"/>
  <c r="X27" i="11"/>
  <c r="Y27" i="11"/>
  <c r="Z27" i="11"/>
  <c r="AA27" i="11"/>
  <c r="AB27" i="11"/>
  <c r="AC27" i="11"/>
  <c r="AD27" i="11"/>
  <c r="AE27" i="11"/>
  <c r="AF27" i="11"/>
  <c r="AG27" i="11"/>
  <c r="AH27" i="11"/>
  <c r="C28" i="11"/>
  <c r="D28" i="11"/>
  <c r="E28" i="11"/>
  <c r="F28" i="11"/>
  <c r="G28" i="11"/>
  <c r="H28" i="11"/>
  <c r="I28" i="11"/>
  <c r="J28" i="11"/>
  <c r="K28" i="11"/>
  <c r="L28" i="11"/>
  <c r="M28" i="11"/>
  <c r="N28" i="11"/>
  <c r="O28" i="11"/>
  <c r="P28" i="11"/>
  <c r="Q28" i="11"/>
  <c r="R28" i="11"/>
  <c r="S28" i="11"/>
  <c r="T28" i="11"/>
  <c r="U28" i="11"/>
  <c r="V28" i="11"/>
  <c r="W28" i="11"/>
  <c r="X28" i="11"/>
  <c r="Y28" i="11"/>
  <c r="Z28" i="11"/>
  <c r="AA28" i="11"/>
  <c r="AB28" i="11"/>
  <c r="AC28" i="11"/>
  <c r="AD28" i="11"/>
  <c r="AE28" i="11"/>
  <c r="AF28" i="11"/>
  <c r="AG28" i="11"/>
  <c r="AH28" i="11"/>
  <c r="C29" i="11"/>
  <c r="D29" i="11"/>
  <c r="E29" i="11"/>
  <c r="F29" i="11"/>
  <c r="G29" i="11"/>
  <c r="H29" i="11"/>
  <c r="I29" i="11"/>
  <c r="J29" i="11"/>
  <c r="K29" i="11"/>
  <c r="L29" i="11"/>
  <c r="M29" i="11"/>
  <c r="N29" i="11"/>
  <c r="O29" i="11"/>
  <c r="P29" i="11"/>
  <c r="Q29" i="11"/>
  <c r="R29" i="11"/>
  <c r="S29" i="11"/>
  <c r="T29" i="11"/>
  <c r="U29" i="11"/>
  <c r="V29" i="11"/>
  <c r="W29" i="11"/>
  <c r="X29" i="11"/>
  <c r="Y29" i="11"/>
  <c r="Z29" i="11"/>
  <c r="AA29" i="11"/>
  <c r="AB29" i="11"/>
  <c r="AC29" i="11"/>
  <c r="AD29" i="11"/>
  <c r="AE29" i="11"/>
  <c r="AF29" i="11"/>
  <c r="AG29" i="11"/>
  <c r="AH29" i="11"/>
  <c r="C30" i="11"/>
  <c r="D30" i="11"/>
  <c r="E30" i="11"/>
  <c r="F30" i="11"/>
  <c r="G30" i="11"/>
  <c r="H30" i="11"/>
  <c r="I30" i="11"/>
  <c r="J30" i="11"/>
  <c r="K30" i="11"/>
  <c r="L30" i="11"/>
  <c r="M30" i="11"/>
  <c r="N30" i="11"/>
  <c r="O30" i="11"/>
  <c r="P30" i="11"/>
  <c r="Q30" i="11"/>
  <c r="R30" i="11"/>
  <c r="S30" i="11"/>
  <c r="T30" i="11"/>
  <c r="U30" i="11"/>
  <c r="V30" i="11"/>
  <c r="W30" i="11"/>
  <c r="X30" i="11"/>
  <c r="Y30" i="11"/>
  <c r="Z30" i="11"/>
  <c r="AA30" i="11"/>
  <c r="AB30" i="11"/>
  <c r="AC30" i="11"/>
  <c r="AD30" i="11"/>
  <c r="AE30" i="11"/>
  <c r="AF30" i="11"/>
  <c r="AG30" i="11"/>
  <c r="AH30" i="11"/>
  <c r="C31" i="11"/>
  <c r="D31" i="11"/>
  <c r="E31" i="11"/>
  <c r="F31" i="11"/>
  <c r="G31" i="11"/>
  <c r="H31" i="11"/>
  <c r="I31" i="11"/>
  <c r="J31" i="11"/>
  <c r="K31" i="11"/>
  <c r="L31" i="11"/>
  <c r="M31" i="11"/>
  <c r="N31" i="11"/>
  <c r="O31" i="11"/>
  <c r="P31" i="11"/>
  <c r="Q31" i="11"/>
  <c r="R31" i="11"/>
  <c r="S31" i="11"/>
  <c r="T31" i="11"/>
  <c r="U31" i="11"/>
  <c r="V31" i="11"/>
  <c r="W31" i="11"/>
  <c r="X31" i="11"/>
  <c r="Y31" i="11"/>
  <c r="Z31" i="11"/>
  <c r="AA31" i="11"/>
  <c r="AB31" i="11"/>
  <c r="AC31" i="11"/>
  <c r="AD31" i="11"/>
  <c r="AE31" i="11"/>
  <c r="AF31" i="11"/>
  <c r="AG31" i="11"/>
  <c r="AH31" i="11"/>
  <c r="C32" i="11"/>
  <c r="D32" i="11"/>
  <c r="E32" i="11"/>
  <c r="F32" i="11"/>
  <c r="G32" i="11"/>
  <c r="H32" i="11"/>
  <c r="I32" i="11"/>
  <c r="J32" i="11"/>
  <c r="K32" i="11"/>
  <c r="L32" i="11"/>
  <c r="M32" i="11"/>
  <c r="N32" i="11"/>
  <c r="O32" i="11"/>
  <c r="P32" i="11"/>
  <c r="Q32" i="11"/>
  <c r="R32" i="11"/>
  <c r="S32" i="11"/>
  <c r="T32" i="11"/>
  <c r="U32" i="11"/>
  <c r="V32" i="11"/>
  <c r="W32" i="11"/>
  <c r="X32" i="11"/>
  <c r="Y32" i="11"/>
  <c r="Z32" i="11"/>
  <c r="AA32" i="11"/>
  <c r="AB32" i="11"/>
  <c r="AC32" i="11"/>
  <c r="AD32" i="11"/>
  <c r="AE32" i="11"/>
  <c r="AF32" i="11"/>
  <c r="AG32" i="11"/>
  <c r="AH32" i="11"/>
  <c r="C33" i="11"/>
  <c r="D33" i="11"/>
  <c r="E33" i="11"/>
  <c r="F33" i="11"/>
  <c r="G33" i="11"/>
  <c r="H33" i="11"/>
  <c r="I33" i="11"/>
  <c r="J33" i="11"/>
  <c r="K33" i="11"/>
  <c r="L33" i="11"/>
  <c r="M33" i="11"/>
  <c r="N33" i="11"/>
  <c r="O33" i="11"/>
  <c r="P33" i="11"/>
  <c r="Q33" i="11"/>
  <c r="R33" i="11"/>
  <c r="S33" i="11"/>
  <c r="T33" i="11"/>
  <c r="U33" i="11"/>
  <c r="V33" i="11"/>
  <c r="W33" i="11"/>
  <c r="X33" i="11"/>
  <c r="Y33" i="11"/>
  <c r="Z33" i="11"/>
  <c r="AA33" i="11"/>
  <c r="AB33" i="11"/>
  <c r="AC33" i="11"/>
  <c r="AD33" i="11"/>
  <c r="AE33" i="11"/>
  <c r="AF33" i="11"/>
  <c r="AG33" i="11"/>
  <c r="AH33" i="11"/>
  <c r="C34" i="11"/>
  <c r="D34" i="11"/>
  <c r="E34" i="11"/>
  <c r="F34" i="11"/>
  <c r="G34" i="11"/>
  <c r="H34" i="11"/>
  <c r="I34" i="11"/>
  <c r="J34" i="11"/>
  <c r="K34" i="11"/>
  <c r="L34" i="11"/>
  <c r="M34" i="11"/>
  <c r="N34" i="11"/>
  <c r="O34" i="11"/>
  <c r="P34" i="11"/>
  <c r="Q34" i="11"/>
  <c r="R34" i="11"/>
  <c r="S34" i="11"/>
  <c r="T34" i="11"/>
  <c r="U34" i="11"/>
  <c r="V34" i="11"/>
  <c r="W34" i="11"/>
  <c r="X34" i="11"/>
  <c r="Y34" i="11"/>
  <c r="Z34" i="11"/>
  <c r="AA34" i="11"/>
  <c r="AB34" i="11"/>
  <c r="AC34" i="11"/>
  <c r="AD34" i="11"/>
  <c r="AE34" i="11"/>
  <c r="AF34" i="11"/>
  <c r="AG34" i="11"/>
  <c r="AH34" i="11"/>
  <c r="C35" i="11"/>
  <c r="D35" i="11"/>
  <c r="E35" i="11"/>
  <c r="F35" i="11"/>
  <c r="G35" i="11"/>
  <c r="H35" i="11"/>
  <c r="I35" i="11"/>
  <c r="J35" i="11"/>
  <c r="K35" i="11"/>
  <c r="L35" i="11"/>
  <c r="M35" i="11"/>
  <c r="N35" i="11"/>
  <c r="O35" i="11"/>
  <c r="P35" i="11"/>
  <c r="Q35" i="11"/>
  <c r="R35" i="11"/>
  <c r="S35" i="11"/>
  <c r="T35" i="11"/>
  <c r="U35" i="11"/>
  <c r="V35" i="11"/>
  <c r="W35" i="11"/>
  <c r="X35" i="11"/>
  <c r="Y35" i="11"/>
  <c r="Z35" i="11"/>
  <c r="AA35" i="11"/>
  <c r="AB35" i="11"/>
  <c r="AC35" i="11"/>
  <c r="AD35" i="11"/>
  <c r="AE35" i="11"/>
  <c r="AF35" i="11"/>
  <c r="AG35" i="11"/>
  <c r="AH35" i="11"/>
  <c r="C36" i="11"/>
  <c r="D36" i="11"/>
  <c r="E36" i="11"/>
  <c r="F36" i="11"/>
  <c r="G36" i="11"/>
  <c r="H36" i="11"/>
  <c r="I36" i="11"/>
  <c r="J36" i="11"/>
  <c r="K36" i="11"/>
  <c r="L36" i="11"/>
  <c r="M36" i="11"/>
  <c r="N36" i="11"/>
  <c r="O36" i="11"/>
  <c r="P36" i="11"/>
  <c r="Q36" i="11"/>
  <c r="R36" i="11"/>
  <c r="S36" i="11"/>
  <c r="T36" i="11"/>
  <c r="U36" i="11"/>
  <c r="V36" i="11"/>
  <c r="W36" i="11"/>
  <c r="X36" i="11"/>
  <c r="Y36" i="11"/>
  <c r="Z36" i="11"/>
  <c r="AA36" i="11"/>
  <c r="AB36" i="11"/>
  <c r="AC36" i="11"/>
  <c r="AD36" i="11"/>
  <c r="AE36" i="11"/>
  <c r="AF36" i="11"/>
  <c r="AG36" i="11"/>
  <c r="AH36" i="11"/>
  <c r="C37" i="11"/>
  <c r="D37" i="11"/>
  <c r="E37" i="11"/>
  <c r="F37" i="11"/>
  <c r="G37" i="11"/>
  <c r="H37" i="11"/>
  <c r="I37" i="11"/>
  <c r="J37" i="11"/>
  <c r="K37" i="11"/>
  <c r="L37" i="11"/>
  <c r="M37" i="11"/>
  <c r="N37" i="11"/>
  <c r="O37" i="11"/>
  <c r="P37" i="11"/>
  <c r="Q37" i="11"/>
  <c r="R37" i="11"/>
  <c r="S37" i="11"/>
  <c r="T37" i="11"/>
  <c r="U37" i="11"/>
  <c r="V37" i="11"/>
  <c r="W37" i="11"/>
  <c r="X37" i="11"/>
  <c r="Y37" i="11"/>
  <c r="Z37" i="11"/>
  <c r="AA37" i="11"/>
  <c r="AB37" i="11"/>
  <c r="AC37" i="11"/>
  <c r="AD37" i="11"/>
  <c r="AE37" i="11"/>
  <c r="AF37" i="11"/>
  <c r="AG37" i="11"/>
  <c r="AH37" i="11"/>
  <c r="C38" i="11"/>
  <c r="D38" i="11"/>
  <c r="E38" i="11"/>
  <c r="F38" i="11"/>
  <c r="G38" i="11"/>
  <c r="H38" i="11"/>
  <c r="I38" i="11"/>
  <c r="J38" i="11"/>
  <c r="K38" i="11"/>
  <c r="L38" i="11"/>
  <c r="M38" i="11"/>
  <c r="N38" i="11"/>
  <c r="O38" i="11"/>
  <c r="P38" i="11"/>
  <c r="Q38" i="11"/>
  <c r="R38" i="11"/>
  <c r="S38" i="11"/>
  <c r="T38" i="11"/>
  <c r="U38" i="11"/>
  <c r="V38" i="11"/>
  <c r="W38" i="11"/>
  <c r="X38" i="11"/>
  <c r="Y38" i="11"/>
  <c r="Z38" i="11"/>
  <c r="AA38" i="11"/>
  <c r="AB38" i="11"/>
  <c r="AC38" i="11"/>
  <c r="AD38" i="11"/>
  <c r="AE38" i="11"/>
  <c r="AF38" i="11"/>
  <c r="AG38" i="11"/>
  <c r="AH38" i="11"/>
  <c r="C39" i="11"/>
  <c r="D39" i="11"/>
  <c r="E39" i="11"/>
  <c r="F39" i="11"/>
  <c r="G39" i="11"/>
  <c r="H39" i="11"/>
  <c r="I39" i="11"/>
  <c r="J39" i="11"/>
  <c r="K39" i="11"/>
  <c r="L39" i="11"/>
  <c r="M39" i="11"/>
  <c r="N39" i="11"/>
  <c r="O39" i="11"/>
  <c r="P39" i="11"/>
  <c r="Q39" i="11"/>
  <c r="R39" i="11"/>
  <c r="S39" i="11"/>
  <c r="T39" i="11"/>
  <c r="U39" i="11"/>
  <c r="V39" i="11"/>
  <c r="W39" i="11"/>
  <c r="X39" i="11"/>
  <c r="Y39" i="11"/>
  <c r="Z39" i="11"/>
  <c r="AA39" i="11"/>
  <c r="AB39" i="11"/>
  <c r="AC39" i="11"/>
  <c r="AD39" i="11"/>
  <c r="AE39" i="11"/>
  <c r="AF39" i="11"/>
  <c r="AG39" i="11"/>
  <c r="AH39" i="11"/>
  <c r="C40" i="11"/>
  <c r="D40" i="11"/>
  <c r="E40" i="11"/>
  <c r="F40" i="11"/>
  <c r="G40" i="11"/>
  <c r="H40" i="11"/>
  <c r="I40" i="11"/>
  <c r="J40" i="11"/>
  <c r="K40" i="11"/>
  <c r="L40" i="11"/>
  <c r="M40" i="11"/>
  <c r="N40" i="11"/>
  <c r="O40" i="11"/>
  <c r="P40" i="11"/>
  <c r="Q40" i="11"/>
  <c r="R40" i="11"/>
  <c r="S40" i="11"/>
  <c r="T40" i="11"/>
  <c r="U40" i="11"/>
  <c r="V40" i="11"/>
  <c r="W40" i="11"/>
  <c r="X40" i="11"/>
  <c r="Y40" i="11"/>
  <c r="Z40" i="11"/>
  <c r="AA40" i="11"/>
  <c r="AB40" i="11"/>
  <c r="AC40" i="11"/>
  <c r="AD40" i="11"/>
  <c r="AE40" i="11"/>
  <c r="AF40" i="11"/>
  <c r="AG40" i="11"/>
  <c r="AH40" i="11"/>
  <c r="C41" i="11"/>
  <c r="D41" i="11"/>
  <c r="E41" i="11"/>
  <c r="F41" i="11"/>
  <c r="G41" i="11"/>
  <c r="H41" i="11"/>
  <c r="I41" i="11"/>
  <c r="J41" i="11"/>
  <c r="K41" i="11"/>
  <c r="L41" i="11"/>
  <c r="M41" i="11"/>
  <c r="N41" i="11"/>
  <c r="O41" i="11"/>
  <c r="P41" i="11"/>
  <c r="Q41" i="11"/>
  <c r="R41" i="11"/>
  <c r="S41" i="11"/>
  <c r="T41" i="11"/>
  <c r="U41" i="11"/>
  <c r="V41" i="11"/>
  <c r="W41" i="11"/>
  <c r="X41" i="11"/>
  <c r="Y41" i="11"/>
  <c r="Z41" i="11"/>
  <c r="AA41" i="11"/>
  <c r="AB41" i="11"/>
  <c r="AC41" i="11"/>
  <c r="AD41" i="11"/>
  <c r="AE41" i="11"/>
  <c r="AF41" i="11"/>
  <c r="AG41" i="11"/>
  <c r="AH41" i="11"/>
  <c r="C42" i="11"/>
  <c r="D42" i="11"/>
  <c r="E42" i="11"/>
  <c r="F42" i="11"/>
  <c r="G42" i="11"/>
  <c r="H42" i="11"/>
  <c r="I42" i="11"/>
  <c r="J42" i="11"/>
  <c r="K42" i="11"/>
  <c r="L42" i="11"/>
  <c r="M42" i="11"/>
  <c r="N42" i="11"/>
  <c r="O42" i="11"/>
  <c r="P42" i="11"/>
  <c r="Q42" i="11"/>
  <c r="R42" i="11"/>
  <c r="S42" i="11"/>
  <c r="T42" i="11"/>
  <c r="U42" i="11"/>
  <c r="V42" i="11"/>
  <c r="W42" i="11"/>
  <c r="X42" i="11"/>
  <c r="Y42" i="11"/>
  <c r="Z42" i="11"/>
  <c r="AA42" i="11"/>
  <c r="AB42" i="11"/>
  <c r="AC42" i="11"/>
  <c r="AD42" i="11"/>
  <c r="AE42" i="11"/>
  <c r="AF42" i="11"/>
  <c r="AG42" i="11"/>
  <c r="AH42" i="11"/>
  <c r="C43" i="11"/>
  <c r="D43" i="11"/>
  <c r="E43" i="11"/>
  <c r="F43" i="11"/>
  <c r="G43" i="11"/>
  <c r="H43" i="11"/>
  <c r="I43" i="11"/>
  <c r="J43" i="11"/>
  <c r="K43" i="11"/>
  <c r="L43" i="11"/>
  <c r="M43" i="11"/>
  <c r="N43" i="11"/>
  <c r="O43" i="11"/>
  <c r="P43" i="11"/>
  <c r="Q43" i="11"/>
  <c r="R43" i="11"/>
  <c r="S43" i="11"/>
  <c r="T43" i="11"/>
  <c r="U43" i="11"/>
  <c r="V43" i="11"/>
  <c r="W43" i="11"/>
  <c r="X43" i="11"/>
  <c r="Y43" i="11"/>
  <c r="Z43" i="11"/>
  <c r="AA43" i="11"/>
  <c r="AB43" i="11"/>
  <c r="AC43" i="11"/>
  <c r="AD43" i="11"/>
  <c r="AE43" i="11"/>
  <c r="AF43" i="11"/>
  <c r="AG43" i="11"/>
  <c r="AH43" i="11"/>
  <c r="C44" i="11"/>
  <c r="D44" i="11"/>
  <c r="E44" i="11"/>
  <c r="F44" i="11"/>
  <c r="G44" i="11"/>
  <c r="H44" i="11"/>
  <c r="I44" i="11"/>
  <c r="J44" i="11"/>
  <c r="K44" i="11"/>
  <c r="L44" i="11"/>
  <c r="M44" i="11"/>
  <c r="N44" i="11"/>
  <c r="O44" i="11"/>
  <c r="P44" i="11"/>
  <c r="Q44" i="11"/>
  <c r="R44" i="11"/>
  <c r="S44" i="11"/>
  <c r="T44" i="11"/>
  <c r="U44" i="11"/>
  <c r="V44" i="11"/>
  <c r="W44" i="11"/>
  <c r="X44" i="11"/>
  <c r="Y44" i="11"/>
  <c r="Z44" i="11"/>
  <c r="AA44" i="11"/>
  <c r="AB44" i="11"/>
  <c r="AC44" i="11"/>
  <c r="AD44" i="11"/>
  <c r="AE44" i="11"/>
  <c r="AF44" i="11"/>
  <c r="AG44" i="11"/>
  <c r="AH44" i="11"/>
  <c r="C45" i="11"/>
  <c r="D45" i="11"/>
  <c r="E45" i="11"/>
  <c r="F45" i="11"/>
  <c r="G45" i="11"/>
  <c r="H45" i="11"/>
  <c r="I45" i="11"/>
  <c r="J45" i="11"/>
  <c r="K45" i="11"/>
  <c r="L45" i="11"/>
  <c r="M45" i="11"/>
  <c r="N45" i="11"/>
  <c r="O45" i="11"/>
  <c r="P45" i="11"/>
  <c r="Q45" i="11"/>
  <c r="R45" i="11"/>
  <c r="S45" i="11"/>
  <c r="T45" i="11"/>
  <c r="U45" i="11"/>
  <c r="V45" i="11"/>
  <c r="W45" i="11"/>
  <c r="X45" i="11"/>
  <c r="Y45" i="11"/>
  <c r="Z45" i="11"/>
  <c r="AA45" i="11"/>
  <c r="AB45" i="11"/>
  <c r="AC45" i="11"/>
  <c r="AD45" i="11"/>
  <c r="AE45" i="11"/>
  <c r="AF45" i="11"/>
  <c r="AG45" i="11"/>
  <c r="AH45" i="11"/>
  <c r="C46" i="11"/>
  <c r="D46" i="11"/>
  <c r="E46" i="11"/>
  <c r="F46" i="11"/>
  <c r="G46" i="11"/>
  <c r="H46" i="11"/>
  <c r="I46" i="11"/>
  <c r="J46" i="11"/>
  <c r="K46" i="11"/>
  <c r="L46" i="11"/>
  <c r="M46" i="11"/>
  <c r="N46" i="11"/>
  <c r="O46" i="11"/>
  <c r="P46" i="11"/>
  <c r="Q46" i="11"/>
  <c r="R46" i="11"/>
  <c r="S46" i="11"/>
  <c r="T46" i="11"/>
  <c r="U46" i="11"/>
  <c r="V46" i="11"/>
  <c r="W46" i="11"/>
  <c r="X46" i="11"/>
  <c r="Y46" i="11"/>
  <c r="Z46" i="11"/>
  <c r="AA46" i="11"/>
  <c r="AB46" i="11"/>
  <c r="AC46" i="11"/>
  <c r="AD46" i="11"/>
  <c r="AE46" i="11"/>
  <c r="AF46" i="11"/>
  <c r="AG46" i="11"/>
  <c r="AH46" i="11"/>
  <c r="C47" i="11"/>
  <c r="D47" i="11"/>
  <c r="E47" i="11"/>
  <c r="F47" i="11"/>
  <c r="G47" i="11"/>
  <c r="H47" i="11"/>
  <c r="I47" i="11"/>
  <c r="J47" i="11"/>
  <c r="K47" i="11"/>
  <c r="L47" i="11"/>
  <c r="M47" i="11"/>
  <c r="N47" i="11"/>
  <c r="O47" i="11"/>
  <c r="P47" i="11"/>
  <c r="Q47" i="11"/>
  <c r="R47" i="11"/>
  <c r="S47" i="11"/>
  <c r="T47" i="11"/>
  <c r="U47" i="11"/>
  <c r="V47" i="11"/>
  <c r="W47" i="11"/>
  <c r="X47" i="11"/>
  <c r="Y47" i="11"/>
  <c r="Z47" i="11"/>
  <c r="AA47" i="11"/>
  <c r="AB47" i="11"/>
  <c r="AC47" i="11"/>
  <c r="AD47" i="11"/>
  <c r="AE47" i="11"/>
  <c r="AF47" i="11"/>
  <c r="AG47" i="11"/>
  <c r="AH47" i="11"/>
  <c r="C48" i="11"/>
  <c r="D48" i="11"/>
  <c r="E48" i="11"/>
  <c r="F48" i="11"/>
  <c r="G48" i="11"/>
  <c r="H48" i="11"/>
  <c r="I48" i="11"/>
  <c r="J48" i="11"/>
  <c r="K48" i="11"/>
  <c r="L48" i="11"/>
  <c r="M48" i="11"/>
  <c r="N48" i="11"/>
  <c r="O48" i="11"/>
  <c r="P48" i="11"/>
  <c r="Q48" i="11"/>
  <c r="R48" i="11"/>
  <c r="S48" i="11"/>
  <c r="T48" i="11"/>
  <c r="U48" i="11"/>
  <c r="V48" i="11"/>
  <c r="W48" i="11"/>
  <c r="X48" i="11"/>
  <c r="Y48" i="11"/>
  <c r="Z48" i="11"/>
  <c r="AA48" i="11"/>
  <c r="AB48" i="11"/>
  <c r="AC48" i="11"/>
  <c r="AD48" i="11"/>
  <c r="AE48" i="11"/>
  <c r="AF48" i="11"/>
  <c r="AG48" i="11"/>
  <c r="AH48" i="11"/>
  <c r="C49" i="11"/>
  <c r="D49" i="11"/>
  <c r="E49" i="11"/>
  <c r="F49" i="11"/>
  <c r="G49" i="11"/>
  <c r="H49" i="11"/>
  <c r="I49" i="11"/>
  <c r="J49" i="11"/>
  <c r="K49" i="11"/>
  <c r="L49" i="11"/>
  <c r="M49" i="11"/>
  <c r="N49" i="11"/>
  <c r="O49" i="11"/>
  <c r="P49" i="11"/>
  <c r="Q49" i="11"/>
  <c r="R49" i="11"/>
  <c r="S49" i="11"/>
  <c r="T49" i="11"/>
  <c r="U49" i="11"/>
  <c r="V49" i="11"/>
  <c r="W49" i="11"/>
  <c r="X49" i="11"/>
  <c r="Y49" i="11"/>
  <c r="Z49" i="11"/>
  <c r="AA49" i="11"/>
  <c r="AB49" i="11"/>
  <c r="AC49" i="11"/>
  <c r="AD49" i="11"/>
  <c r="AE49" i="11"/>
  <c r="AF49" i="11"/>
  <c r="AG49" i="11"/>
  <c r="AH49" i="11"/>
  <c r="C50" i="11"/>
  <c r="D50" i="11"/>
  <c r="E50" i="11"/>
  <c r="F50" i="11"/>
  <c r="G50" i="11"/>
  <c r="H50" i="11"/>
  <c r="I50" i="11"/>
  <c r="J50" i="11"/>
  <c r="K50" i="11"/>
  <c r="L50" i="11"/>
  <c r="M50" i="11"/>
  <c r="N50" i="11"/>
  <c r="O50" i="11"/>
  <c r="P50" i="11"/>
  <c r="Q50" i="11"/>
  <c r="R50" i="11"/>
  <c r="S50" i="11"/>
  <c r="T50" i="11"/>
  <c r="U50" i="11"/>
  <c r="V50" i="11"/>
  <c r="W50" i="11"/>
  <c r="X50" i="11"/>
  <c r="Y50" i="11"/>
  <c r="Z50" i="11"/>
  <c r="AA50" i="11"/>
  <c r="AB50" i="11"/>
  <c r="AC50" i="11"/>
  <c r="AD50" i="11"/>
  <c r="AE50" i="11"/>
  <c r="AF50" i="11"/>
  <c r="AG50" i="11"/>
  <c r="AH50" i="11"/>
  <c r="C51" i="11"/>
  <c r="D51" i="11"/>
  <c r="E51" i="11"/>
  <c r="F51" i="11"/>
  <c r="G51" i="11"/>
  <c r="H51" i="11"/>
  <c r="I51" i="11"/>
  <c r="J51" i="11"/>
  <c r="K51" i="11"/>
  <c r="L51" i="11"/>
  <c r="M51" i="11"/>
  <c r="N51" i="11"/>
  <c r="O51" i="11"/>
  <c r="P51" i="11"/>
  <c r="Q51" i="11"/>
  <c r="R51" i="11"/>
  <c r="S51" i="11"/>
  <c r="T51" i="11"/>
  <c r="U51" i="11"/>
  <c r="V51" i="11"/>
  <c r="W51" i="11"/>
  <c r="X51" i="11"/>
  <c r="Y51" i="11"/>
  <c r="Z51" i="11"/>
  <c r="AA51" i="11"/>
  <c r="AB51" i="11"/>
  <c r="AC51" i="11"/>
  <c r="AD51" i="11"/>
  <c r="AE51" i="11"/>
  <c r="AF51" i="11"/>
  <c r="AG51" i="11"/>
  <c r="AH51" i="11"/>
  <c r="C52" i="11"/>
  <c r="D52" i="11"/>
  <c r="E52" i="11"/>
  <c r="F52" i="11"/>
  <c r="G52" i="11"/>
  <c r="H52" i="11"/>
  <c r="I52" i="11"/>
  <c r="J52" i="11"/>
  <c r="K52" i="11"/>
  <c r="L52" i="11"/>
  <c r="M52" i="11"/>
  <c r="N52" i="11"/>
  <c r="O52" i="11"/>
  <c r="P52" i="11"/>
  <c r="Q52" i="11"/>
  <c r="R52" i="11"/>
  <c r="S52" i="11"/>
  <c r="T52" i="11"/>
  <c r="U52" i="11"/>
  <c r="V52" i="11"/>
  <c r="W52" i="11"/>
  <c r="X52" i="11"/>
  <c r="Y52" i="11"/>
  <c r="Z52" i="11"/>
  <c r="AA52" i="11"/>
  <c r="AB52" i="11"/>
  <c r="AC52" i="11"/>
  <c r="AD52" i="11"/>
  <c r="AE52" i="11"/>
  <c r="AF52" i="11"/>
  <c r="AG52" i="11"/>
  <c r="AH52" i="11"/>
  <c r="C53" i="11"/>
  <c r="D53" i="11"/>
  <c r="E53" i="11"/>
  <c r="F53" i="11"/>
  <c r="G53" i="11"/>
  <c r="H53" i="11"/>
  <c r="I53" i="11"/>
  <c r="J53" i="11"/>
  <c r="K53" i="11"/>
  <c r="L53" i="11"/>
  <c r="M53" i="11"/>
  <c r="N53" i="11"/>
  <c r="O53" i="11"/>
  <c r="P53" i="11"/>
  <c r="Q53" i="11"/>
  <c r="R53" i="11"/>
  <c r="S53" i="11"/>
  <c r="T53" i="11"/>
  <c r="U53" i="11"/>
  <c r="V53" i="11"/>
  <c r="W53" i="11"/>
  <c r="X53" i="11"/>
  <c r="Y53" i="11"/>
  <c r="Z53" i="11"/>
  <c r="AA53" i="11"/>
  <c r="AB53" i="11"/>
  <c r="AC53" i="11"/>
  <c r="AD53" i="11"/>
  <c r="AE53" i="11"/>
  <c r="AF53" i="11"/>
  <c r="AG53" i="11"/>
  <c r="AH53" i="11"/>
  <c r="C54" i="11"/>
  <c r="D54" i="11"/>
  <c r="E54" i="11"/>
  <c r="F54" i="11"/>
  <c r="G54" i="11"/>
  <c r="H54" i="11"/>
  <c r="I54" i="11"/>
  <c r="J54" i="11"/>
  <c r="K54" i="11"/>
  <c r="L54" i="11"/>
  <c r="M54" i="11"/>
  <c r="N54" i="11"/>
  <c r="O54" i="11"/>
  <c r="P54" i="11"/>
  <c r="Q54" i="11"/>
  <c r="R54" i="11"/>
  <c r="S54" i="11"/>
  <c r="T54" i="11"/>
  <c r="U54" i="11"/>
  <c r="V54" i="11"/>
  <c r="W54" i="11"/>
  <c r="X54" i="11"/>
  <c r="Y54" i="11"/>
  <c r="Z54" i="11"/>
  <c r="AA54" i="11"/>
  <c r="AB54" i="11"/>
  <c r="AC54" i="11"/>
  <c r="AD54" i="11"/>
  <c r="AE54" i="11"/>
  <c r="AF54" i="11"/>
  <c r="AG54" i="11"/>
  <c r="AH54" i="11"/>
  <c r="C55" i="11"/>
  <c r="D55" i="11"/>
  <c r="E55" i="11"/>
  <c r="F55" i="11"/>
  <c r="G55" i="11"/>
  <c r="H55" i="11"/>
  <c r="I55" i="11"/>
  <c r="J55" i="11"/>
  <c r="K55" i="11"/>
  <c r="L55" i="11"/>
  <c r="M55" i="11"/>
  <c r="N55" i="11"/>
  <c r="O55" i="11"/>
  <c r="P55" i="11"/>
  <c r="Q55" i="11"/>
  <c r="R55" i="11"/>
  <c r="S55" i="11"/>
  <c r="T55" i="11"/>
  <c r="U55" i="11"/>
  <c r="V55" i="11"/>
  <c r="W55" i="11"/>
  <c r="X55" i="11"/>
  <c r="Y55" i="11"/>
  <c r="Z55" i="11"/>
  <c r="AA55" i="11"/>
  <c r="AB55" i="11"/>
  <c r="AC55" i="11"/>
  <c r="AD55" i="11"/>
  <c r="AE55" i="11"/>
  <c r="AF55" i="11"/>
  <c r="AG55" i="11"/>
  <c r="AH55" i="11"/>
  <c r="C56" i="11"/>
  <c r="D56" i="11"/>
  <c r="E56" i="11"/>
  <c r="F56" i="11"/>
  <c r="G56" i="11"/>
  <c r="H56" i="11"/>
  <c r="I56" i="11"/>
  <c r="J56" i="11"/>
  <c r="K56" i="11"/>
  <c r="L56" i="11"/>
  <c r="M56" i="11"/>
  <c r="N56" i="11"/>
  <c r="O56" i="11"/>
  <c r="P56" i="11"/>
  <c r="Q56" i="11"/>
  <c r="R56" i="11"/>
  <c r="S56" i="11"/>
  <c r="T56" i="11"/>
  <c r="U56" i="11"/>
  <c r="V56" i="11"/>
  <c r="W56" i="11"/>
  <c r="X56" i="11"/>
  <c r="Y56" i="11"/>
  <c r="Z56" i="11"/>
  <c r="AA56" i="11"/>
  <c r="AB56" i="11"/>
  <c r="AC56" i="11"/>
  <c r="AD56" i="11"/>
  <c r="AE56" i="11"/>
  <c r="AF56" i="11"/>
  <c r="AG56" i="11"/>
  <c r="AH56" i="11"/>
  <c r="C57" i="11"/>
  <c r="D57" i="11"/>
  <c r="E57" i="11"/>
  <c r="F57" i="11"/>
  <c r="G57" i="11"/>
  <c r="H57" i="11"/>
  <c r="I57" i="11"/>
  <c r="J57" i="11"/>
  <c r="K57" i="11"/>
  <c r="L57" i="11"/>
  <c r="M57" i="11"/>
  <c r="N57" i="11"/>
  <c r="O57" i="11"/>
  <c r="P57" i="11"/>
  <c r="Q57" i="11"/>
  <c r="R57" i="11"/>
  <c r="S57" i="11"/>
  <c r="T57" i="11"/>
  <c r="U57" i="11"/>
  <c r="V57" i="11"/>
  <c r="W57" i="11"/>
  <c r="X57" i="11"/>
  <c r="Y57" i="11"/>
  <c r="Z57" i="11"/>
  <c r="AA57" i="11"/>
  <c r="AB57" i="11"/>
  <c r="AC57" i="11"/>
  <c r="AD57" i="11"/>
  <c r="AE57" i="11"/>
  <c r="AF57" i="11"/>
  <c r="AG57" i="11"/>
  <c r="AH57" i="11"/>
  <c r="C58" i="11"/>
  <c r="D58" i="11"/>
  <c r="E58" i="11"/>
  <c r="F58" i="11"/>
  <c r="G58" i="11"/>
  <c r="H58" i="11"/>
  <c r="I58" i="11"/>
  <c r="J58" i="11"/>
  <c r="K58" i="11"/>
  <c r="L58" i="11"/>
  <c r="M58" i="11"/>
  <c r="N58" i="11"/>
  <c r="O58" i="11"/>
  <c r="P58" i="11"/>
  <c r="Q58" i="11"/>
  <c r="R58" i="11"/>
  <c r="S58" i="11"/>
  <c r="T58" i="11"/>
  <c r="U58" i="11"/>
  <c r="V58" i="11"/>
  <c r="W58" i="11"/>
  <c r="X58" i="11"/>
  <c r="Y58" i="11"/>
  <c r="Z58" i="11"/>
  <c r="AA58" i="11"/>
  <c r="AB58" i="11"/>
  <c r="AC58" i="11"/>
  <c r="AD58" i="11"/>
  <c r="AE58" i="11"/>
  <c r="AF58" i="11"/>
  <c r="AG58" i="11"/>
  <c r="AH58" i="11"/>
  <c r="C59" i="11"/>
  <c r="D59" i="11"/>
  <c r="E59" i="11"/>
  <c r="F59" i="11"/>
  <c r="G59" i="11"/>
  <c r="H59" i="11"/>
  <c r="I59" i="11"/>
  <c r="J59" i="11"/>
  <c r="K59" i="11"/>
  <c r="L59" i="11"/>
  <c r="M59" i="11"/>
  <c r="N59" i="11"/>
  <c r="O59" i="11"/>
  <c r="P59" i="11"/>
  <c r="Q59" i="11"/>
  <c r="R59" i="11"/>
  <c r="S59" i="11"/>
  <c r="T59" i="11"/>
  <c r="U59" i="11"/>
  <c r="V59" i="11"/>
  <c r="W59" i="11"/>
  <c r="X59" i="11"/>
  <c r="Y59" i="11"/>
  <c r="Z59" i="11"/>
  <c r="AA59" i="11"/>
  <c r="AB59" i="11"/>
  <c r="AC59" i="11"/>
  <c r="AD59" i="11"/>
  <c r="AE59" i="11"/>
  <c r="AF59" i="11"/>
  <c r="AG59" i="11"/>
  <c r="AH59" i="11"/>
  <c r="C60" i="11"/>
  <c r="D60" i="11"/>
  <c r="E60" i="11"/>
  <c r="F60" i="11"/>
  <c r="G60" i="11"/>
  <c r="H60" i="11"/>
  <c r="I60" i="11"/>
  <c r="J60" i="11"/>
  <c r="K60" i="11"/>
  <c r="L60" i="11"/>
  <c r="M60" i="11"/>
  <c r="N60" i="11"/>
  <c r="O60" i="11"/>
  <c r="P60" i="11"/>
  <c r="Q60" i="11"/>
  <c r="R60" i="11"/>
  <c r="S60" i="11"/>
  <c r="T60" i="11"/>
  <c r="U60" i="11"/>
  <c r="V60" i="11"/>
  <c r="W60" i="11"/>
  <c r="X60" i="11"/>
  <c r="Y60" i="11"/>
  <c r="Z60" i="11"/>
  <c r="AA60" i="11"/>
  <c r="AB60" i="11"/>
  <c r="AC60" i="11"/>
  <c r="AD60" i="11"/>
  <c r="AE60" i="11"/>
  <c r="AF60" i="11"/>
  <c r="AG60" i="11"/>
  <c r="AH60" i="11"/>
  <c r="C61" i="11"/>
  <c r="D61" i="11"/>
  <c r="E61" i="11"/>
  <c r="F61" i="11"/>
  <c r="G61" i="11"/>
  <c r="H61" i="11"/>
  <c r="I61" i="11"/>
  <c r="J61" i="11"/>
  <c r="K61" i="11"/>
  <c r="L61" i="11"/>
  <c r="M61" i="11"/>
  <c r="N61" i="11"/>
  <c r="O61" i="11"/>
  <c r="P61" i="11"/>
  <c r="Q61" i="11"/>
  <c r="R61" i="11"/>
  <c r="S61" i="11"/>
  <c r="T61" i="11"/>
  <c r="U61" i="11"/>
  <c r="V61" i="11"/>
  <c r="W61" i="11"/>
  <c r="X61" i="11"/>
  <c r="Y61" i="11"/>
  <c r="Z61" i="11"/>
  <c r="AA61" i="11"/>
  <c r="AB61" i="11"/>
  <c r="AC61" i="11"/>
  <c r="AD61" i="11"/>
  <c r="AE61" i="11"/>
  <c r="AF61" i="11"/>
  <c r="AG61" i="11"/>
  <c r="AH61" i="11"/>
  <c r="C62" i="11"/>
  <c r="D62" i="11"/>
  <c r="E62" i="11"/>
  <c r="F62" i="11"/>
  <c r="G62" i="11"/>
  <c r="H62" i="11"/>
  <c r="I62" i="11"/>
  <c r="J62" i="11"/>
  <c r="K62" i="11"/>
  <c r="L62" i="11"/>
  <c r="M62" i="11"/>
  <c r="N62" i="11"/>
  <c r="O62" i="11"/>
  <c r="P62" i="11"/>
  <c r="Q62" i="11"/>
  <c r="R62" i="11"/>
  <c r="S62" i="11"/>
  <c r="T62" i="11"/>
  <c r="U62" i="11"/>
  <c r="V62" i="11"/>
  <c r="W62" i="11"/>
  <c r="X62" i="11"/>
  <c r="Y62" i="11"/>
  <c r="Z62" i="11"/>
  <c r="AA62" i="11"/>
  <c r="AB62" i="11"/>
  <c r="AC62" i="11"/>
  <c r="AD62" i="11"/>
  <c r="AE62" i="11"/>
  <c r="AF62" i="11"/>
  <c r="AG62" i="11"/>
  <c r="AH62" i="11"/>
  <c r="C63" i="11"/>
  <c r="D63" i="11"/>
  <c r="E63" i="11"/>
  <c r="F63" i="11"/>
  <c r="G63" i="11"/>
  <c r="H63" i="11"/>
  <c r="I63" i="11"/>
  <c r="J63" i="11"/>
  <c r="K63" i="11"/>
  <c r="L63" i="11"/>
  <c r="M63" i="11"/>
  <c r="N63" i="11"/>
  <c r="O63" i="11"/>
  <c r="P63" i="11"/>
  <c r="Q63" i="11"/>
  <c r="R63" i="11"/>
  <c r="S63" i="11"/>
  <c r="T63" i="11"/>
  <c r="U63" i="11"/>
  <c r="V63" i="11"/>
  <c r="W63" i="11"/>
  <c r="X63" i="11"/>
  <c r="Y63" i="11"/>
  <c r="Z63" i="11"/>
  <c r="AA63" i="11"/>
  <c r="AB63" i="11"/>
  <c r="AC63" i="11"/>
  <c r="AD63" i="11"/>
  <c r="AE63" i="11"/>
  <c r="AF63" i="11"/>
  <c r="AG63" i="11"/>
  <c r="AH63" i="11"/>
  <c r="D2" i="11"/>
  <c r="E2" i="11"/>
  <c r="F2" i="11"/>
  <c r="G2" i="11"/>
  <c r="H2" i="11"/>
  <c r="I2" i="11"/>
  <c r="J2" i="11"/>
  <c r="K2" i="11"/>
  <c r="L2" i="11"/>
  <c r="M2" i="11"/>
  <c r="N2" i="11"/>
  <c r="O2" i="11"/>
  <c r="P2" i="11"/>
  <c r="Q2" i="11"/>
  <c r="R2" i="11"/>
  <c r="S2" i="11"/>
  <c r="T2" i="11"/>
  <c r="U2" i="11"/>
  <c r="V2" i="11"/>
  <c r="W2" i="11"/>
  <c r="X2" i="11"/>
  <c r="Y2" i="11"/>
  <c r="Z2" i="11"/>
  <c r="AA2" i="11"/>
  <c r="AB2" i="11"/>
  <c r="AC2" i="11"/>
  <c r="AD2" i="11"/>
  <c r="AE2" i="11"/>
  <c r="AF2" i="11"/>
  <c r="AG2" i="11"/>
  <c r="AH2" i="11"/>
  <c r="C2" i="11"/>
  <c r="B3" i="11"/>
  <c r="B4" i="11"/>
  <c r="B5" i="11"/>
  <c r="B6" i="11"/>
  <c r="B7" i="11"/>
  <c r="B8" i="11"/>
  <c r="B9" i="11"/>
  <c r="B10" i="11"/>
  <c r="B11" i="11"/>
  <c r="B12" i="11"/>
  <c r="B13" i="11"/>
  <c r="B14" i="11"/>
  <c r="B15" i="11"/>
  <c r="B16" i="11"/>
  <c r="B17" i="11"/>
  <c r="B18" i="11"/>
  <c r="B19" i="11"/>
  <c r="B20" i="11"/>
  <c r="B21" i="11"/>
  <c r="B22" i="11"/>
  <c r="B23" i="11"/>
  <c r="B24" i="11"/>
  <c r="B25" i="11"/>
  <c r="B26" i="11"/>
  <c r="B27" i="11"/>
  <c r="B28" i="11"/>
  <c r="B29" i="11"/>
  <c r="B30" i="11"/>
  <c r="B31" i="11"/>
  <c r="B32" i="11"/>
  <c r="B33" i="11"/>
  <c r="B34" i="11"/>
  <c r="B35" i="11"/>
  <c r="B36" i="11"/>
  <c r="B37" i="11"/>
  <c r="B38" i="11"/>
  <c r="B39" i="11"/>
  <c r="B40" i="11"/>
  <c r="B41" i="11"/>
  <c r="B42" i="11"/>
  <c r="B43" i="11"/>
  <c r="B44" i="11"/>
  <c r="B45" i="11"/>
  <c r="B46" i="11"/>
  <c r="B47" i="11"/>
  <c r="B48" i="11"/>
  <c r="B49" i="11"/>
  <c r="B50" i="11"/>
  <c r="B51" i="11"/>
  <c r="B52" i="11"/>
  <c r="B53" i="11"/>
  <c r="B54" i="11"/>
  <c r="B55" i="11"/>
  <c r="B56" i="11"/>
  <c r="B57" i="11"/>
  <c r="B58" i="11"/>
  <c r="B59" i="11"/>
  <c r="B60" i="11"/>
  <c r="B61" i="11"/>
  <c r="B62" i="11"/>
  <c r="B63" i="11"/>
  <c r="B2" i="11"/>
  <c r="L10" i="9"/>
  <c r="L9" i="9" s="1"/>
  <c r="L8" i="9" s="1"/>
  <c r="L7" i="9" s="1"/>
  <c r="L6" i="9" s="1"/>
  <c r="L5" i="9" s="1"/>
  <c r="L4" i="9" s="1"/>
  <c r="L3" i="9" s="1"/>
  <c r="L2" i="9" s="1"/>
  <c r="B2" i="6"/>
  <c r="I3" i="1"/>
  <c r="C2" i="6" s="1"/>
  <c r="I4" i="1"/>
  <c r="D2" i="6" s="1"/>
  <c r="I5" i="1"/>
  <c r="E2" i="6" s="1"/>
  <c r="I6" i="1"/>
  <c r="F2" i="6" s="1"/>
  <c r="I7" i="1"/>
  <c r="G2" i="6" s="1"/>
  <c r="I8" i="1"/>
  <c r="H2" i="6" s="1"/>
  <c r="I9" i="1"/>
  <c r="I2" i="6" s="1"/>
  <c r="I10" i="1"/>
  <c r="I11" i="1"/>
  <c r="K2" i="6" s="1"/>
  <c r="I12" i="1"/>
  <c r="L2" i="6" s="1"/>
  <c r="I13" i="1"/>
  <c r="M2" i="6" s="1"/>
  <c r="I14" i="1"/>
  <c r="I15" i="1"/>
  <c r="I16" i="1"/>
  <c r="I17" i="1"/>
  <c r="I18" i="1"/>
  <c r="I19" i="1"/>
  <c r="I20" i="1"/>
  <c r="I21" i="1"/>
  <c r="I22" i="1"/>
  <c r="I23" i="1"/>
  <c r="I24" i="1"/>
  <c r="I25" i="1"/>
  <c r="I26" i="1"/>
  <c r="I27" i="1"/>
  <c r="I28" i="1"/>
  <c r="I29" i="1"/>
  <c r="I30" i="1"/>
  <c r="I31" i="1"/>
  <c r="I32" i="1"/>
  <c r="I33" i="1"/>
  <c r="I34" i="1"/>
  <c r="I35" i="1"/>
  <c r="B3" i="6" s="1"/>
  <c r="I36" i="1"/>
  <c r="C3" i="6" s="1"/>
  <c r="I37" i="1"/>
  <c r="D3" i="6" s="1"/>
  <c r="I38" i="1"/>
  <c r="E3" i="6" s="1"/>
  <c r="I39" i="1"/>
  <c r="F3" i="6" s="1"/>
  <c r="I40" i="1"/>
  <c r="G3" i="6" s="1"/>
  <c r="I41" i="1"/>
  <c r="H3" i="6" s="1"/>
  <c r="I42" i="1"/>
  <c r="I3" i="6" s="1"/>
  <c r="I43" i="1"/>
  <c r="I44" i="1"/>
  <c r="K3" i="6" s="1"/>
  <c r="I45" i="1"/>
  <c r="L3" i="6" s="1"/>
  <c r="I46" i="1"/>
  <c r="M3" i="6" s="1"/>
  <c r="I47" i="1"/>
  <c r="I48" i="1"/>
  <c r="I49" i="1"/>
  <c r="I50" i="1"/>
  <c r="I51" i="1"/>
  <c r="I52" i="1"/>
  <c r="I53" i="1"/>
  <c r="I54" i="1"/>
  <c r="I55" i="1"/>
  <c r="I56" i="1"/>
  <c r="I57" i="1"/>
  <c r="I58" i="1"/>
  <c r="I59" i="1"/>
  <c r="I60" i="1"/>
  <c r="I61" i="1"/>
  <c r="I62" i="1"/>
  <c r="I63" i="1"/>
  <c r="I64" i="1"/>
  <c r="I65" i="1"/>
  <c r="I66" i="1"/>
  <c r="I67" i="1"/>
  <c r="I68" i="1"/>
  <c r="B4" i="6" s="1"/>
  <c r="I69" i="1"/>
  <c r="C4" i="6" s="1"/>
  <c r="I70" i="1"/>
  <c r="D4" i="6" s="1"/>
  <c r="I71" i="1"/>
  <c r="E4" i="6" s="1"/>
  <c r="I72" i="1"/>
  <c r="F4" i="6" s="1"/>
  <c r="I73" i="1"/>
  <c r="G4" i="6" s="1"/>
  <c r="I74" i="1"/>
  <c r="H4" i="6" s="1"/>
  <c r="I75" i="1"/>
  <c r="I4" i="6" s="1"/>
  <c r="I76" i="1"/>
  <c r="I77" i="1"/>
  <c r="K4" i="6" s="1"/>
  <c r="I78" i="1"/>
  <c r="L4" i="6" s="1"/>
  <c r="I79" i="1"/>
  <c r="M4" i="6" s="1"/>
  <c r="I80" i="1"/>
  <c r="I81" i="1"/>
  <c r="I82" i="1"/>
  <c r="I83" i="1"/>
  <c r="I84" i="1"/>
  <c r="I85" i="1"/>
  <c r="I86" i="1"/>
  <c r="I87" i="1"/>
  <c r="I88" i="1"/>
  <c r="I89" i="1"/>
  <c r="I90" i="1"/>
  <c r="I91" i="1"/>
  <c r="I92" i="1"/>
  <c r="I93" i="1"/>
  <c r="I94" i="1"/>
  <c r="I95" i="1"/>
  <c r="I96" i="1"/>
  <c r="I97" i="1"/>
  <c r="I98" i="1"/>
  <c r="I99" i="1"/>
  <c r="I100" i="1"/>
  <c r="I101" i="1"/>
  <c r="B5" i="6" s="1"/>
  <c r="I102" i="1"/>
  <c r="C5" i="6" s="1"/>
  <c r="I103" i="1"/>
  <c r="D5" i="6" s="1"/>
  <c r="I104" i="1"/>
  <c r="E5" i="6" s="1"/>
  <c r="I105" i="1"/>
  <c r="F5" i="6" s="1"/>
  <c r="I106" i="1"/>
  <c r="G5" i="6" s="1"/>
  <c r="I107" i="1"/>
  <c r="H5" i="6" s="1"/>
  <c r="I108" i="1"/>
  <c r="I5" i="6" s="1"/>
  <c r="I109" i="1"/>
  <c r="I110" i="1"/>
  <c r="K5" i="6" s="1"/>
  <c r="I111" i="1"/>
  <c r="L5" i="6" s="1"/>
  <c r="I112" i="1"/>
  <c r="M5" i="6" s="1"/>
  <c r="I113" i="1"/>
  <c r="I114" i="1"/>
  <c r="I115" i="1"/>
  <c r="I116" i="1"/>
  <c r="I117" i="1"/>
  <c r="I118" i="1"/>
  <c r="I119" i="1"/>
  <c r="I120" i="1"/>
  <c r="I121" i="1"/>
  <c r="I122" i="1"/>
  <c r="I123" i="1"/>
  <c r="I124" i="1"/>
  <c r="I125" i="1"/>
  <c r="I126" i="1"/>
  <c r="I127" i="1"/>
  <c r="I128" i="1"/>
  <c r="I129" i="1"/>
  <c r="I130" i="1"/>
  <c r="I131" i="1"/>
  <c r="I132" i="1"/>
  <c r="I133" i="1"/>
  <c r="I134" i="1"/>
  <c r="B6" i="6" s="1"/>
  <c r="I135" i="1"/>
  <c r="C6" i="6" s="1"/>
  <c r="I136" i="1"/>
  <c r="D6" i="6" s="1"/>
  <c r="I137" i="1"/>
  <c r="E6" i="6" s="1"/>
  <c r="I138" i="1"/>
  <c r="F6" i="6" s="1"/>
  <c r="I139" i="1"/>
  <c r="G6" i="6" s="1"/>
  <c r="I140" i="1"/>
  <c r="H6" i="6" s="1"/>
  <c r="I141" i="1"/>
  <c r="I6" i="6" s="1"/>
  <c r="I142" i="1"/>
  <c r="I143" i="1"/>
  <c r="K6" i="6" s="1"/>
  <c r="I144" i="1"/>
  <c r="L6" i="6" s="1"/>
  <c r="I145" i="1"/>
  <c r="M6" i="6" s="1"/>
  <c r="I146" i="1"/>
  <c r="I147" i="1"/>
  <c r="I148" i="1"/>
  <c r="I149" i="1"/>
  <c r="I150" i="1"/>
  <c r="I151" i="1"/>
  <c r="I152" i="1"/>
  <c r="I153" i="1"/>
  <c r="I154" i="1"/>
  <c r="I155" i="1"/>
  <c r="I156" i="1"/>
  <c r="I157" i="1"/>
  <c r="I158" i="1"/>
  <c r="I159" i="1"/>
  <c r="I160" i="1"/>
  <c r="I161" i="1"/>
  <c r="I162" i="1"/>
  <c r="I163" i="1"/>
  <c r="I164" i="1"/>
  <c r="I165" i="1"/>
  <c r="I166" i="1"/>
  <c r="I167" i="1"/>
  <c r="B7" i="6" s="1"/>
  <c r="I168" i="1"/>
  <c r="C7" i="6" s="1"/>
  <c r="I169" i="1"/>
  <c r="D7" i="6" s="1"/>
  <c r="I170" i="1"/>
  <c r="E7" i="6" s="1"/>
  <c r="I171" i="1"/>
  <c r="F7" i="6" s="1"/>
  <c r="I172" i="1"/>
  <c r="G7" i="6" s="1"/>
  <c r="I173" i="1"/>
  <c r="H7" i="6" s="1"/>
  <c r="I174" i="1"/>
  <c r="I7" i="6" s="1"/>
  <c r="I175" i="1"/>
  <c r="I176" i="1"/>
  <c r="K7" i="6" s="1"/>
  <c r="I177" i="1"/>
  <c r="L7" i="6" s="1"/>
  <c r="I178" i="1"/>
  <c r="M7" i="6" s="1"/>
  <c r="I179" i="1"/>
  <c r="I180" i="1"/>
  <c r="I181" i="1"/>
  <c r="I182" i="1"/>
  <c r="I183" i="1"/>
  <c r="I184" i="1"/>
  <c r="I185" i="1"/>
  <c r="I186" i="1"/>
  <c r="I187" i="1"/>
  <c r="I188" i="1"/>
  <c r="I189" i="1"/>
  <c r="I190" i="1"/>
  <c r="I191" i="1"/>
  <c r="I192" i="1"/>
  <c r="I193" i="1"/>
  <c r="I194" i="1"/>
  <c r="I195" i="1"/>
  <c r="I196" i="1"/>
  <c r="I197" i="1"/>
  <c r="I198" i="1"/>
  <c r="I199" i="1"/>
  <c r="I200" i="1"/>
  <c r="B8" i="6" s="1"/>
  <c r="I201" i="1"/>
  <c r="C8" i="6" s="1"/>
  <c r="I202" i="1"/>
  <c r="D8" i="6" s="1"/>
  <c r="I203" i="1"/>
  <c r="E8" i="6" s="1"/>
  <c r="I204" i="1"/>
  <c r="F8" i="6" s="1"/>
  <c r="I205" i="1"/>
  <c r="G8" i="6" s="1"/>
  <c r="I206" i="1"/>
  <c r="H8" i="6" s="1"/>
  <c r="I207" i="1"/>
  <c r="I8" i="6" s="1"/>
  <c r="I208" i="1"/>
  <c r="I209" i="1"/>
  <c r="K8" i="6" s="1"/>
  <c r="I210" i="1"/>
  <c r="L8" i="6" s="1"/>
  <c r="I211" i="1"/>
  <c r="M8" i="6" s="1"/>
  <c r="I212" i="1"/>
  <c r="I213" i="1"/>
  <c r="I214" i="1"/>
  <c r="I215" i="1"/>
  <c r="I216" i="1"/>
  <c r="I217" i="1"/>
  <c r="I218" i="1"/>
  <c r="I219" i="1"/>
  <c r="I220" i="1"/>
  <c r="I221" i="1"/>
  <c r="I222" i="1"/>
  <c r="I223" i="1"/>
  <c r="I224" i="1"/>
  <c r="I225" i="1"/>
  <c r="I226" i="1"/>
  <c r="I227" i="1"/>
  <c r="I228" i="1"/>
  <c r="I229" i="1"/>
  <c r="I230" i="1"/>
  <c r="I231" i="1"/>
  <c r="I232" i="1"/>
  <c r="I233" i="1"/>
  <c r="B9" i="6" s="1"/>
  <c r="I234" i="1"/>
  <c r="C9" i="6" s="1"/>
  <c r="I235" i="1"/>
  <c r="D9" i="6" s="1"/>
  <c r="I236" i="1"/>
  <c r="E9" i="6" s="1"/>
  <c r="I237" i="1"/>
  <c r="F9" i="6" s="1"/>
  <c r="I238" i="1"/>
  <c r="G9" i="6" s="1"/>
  <c r="I239" i="1"/>
  <c r="H9" i="6" s="1"/>
  <c r="I240" i="1"/>
  <c r="I9" i="6" s="1"/>
  <c r="I241" i="1"/>
  <c r="I242" i="1"/>
  <c r="K9" i="6" s="1"/>
  <c r="I243" i="1"/>
  <c r="L9" i="6" s="1"/>
  <c r="I244" i="1"/>
  <c r="M9" i="6" s="1"/>
  <c r="I245" i="1"/>
  <c r="I246" i="1"/>
  <c r="I247" i="1"/>
  <c r="I248" i="1"/>
  <c r="I249" i="1"/>
  <c r="I250" i="1"/>
  <c r="I251" i="1"/>
  <c r="I252" i="1"/>
  <c r="I253" i="1"/>
  <c r="I254" i="1"/>
  <c r="I255" i="1"/>
  <c r="I256" i="1"/>
  <c r="I257" i="1"/>
  <c r="I258" i="1"/>
  <c r="I259" i="1"/>
  <c r="I260" i="1"/>
  <c r="I261" i="1"/>
  <c r="I262" i="1"/>
  <c r="I263" i="1"/>
  <c r="I264" i="1"/>
  <c r="I265" i="1"/>
  <c r="I266" i="1"/>
  <c r="B10" i="6" s="1"/>
  <c r="I267" i="1"/>
  <c r="C10" i="6" s="1"/>
  <c r="I268" i="1"/>
  <c r="D10" i="6" s="1"/>
  <c r="I269" i="1"/>
  <c r="E10" i="6" s="1"/>
  <c r="I270" i="1"/>
  <c r="F10" i="6" s="1"/>
  <c r="I271" i="1"/>
  <c r="G10" i="6" s="1"/>
  <c r="I272" i="1"/>
  <c r="H10" i="6" s="1"/>
  <c r="I273" i="1"/>
  <c r="I10" i="6" s="1"/>
  <c r="I274" i="1"/>
  <c r="I275" i="1"/>
  <c r="K10" i="6" s="1"/>
  <c r="I276" i="1"/>
  <c r="L10" i="6" s="1"/>
  <c r="I277" i="1"/>
  <c r="M10" i="6" s="1"/>
  <c r="I278" i="1"/>
  <c r="I279" i="1"/>
  <c r="I280" i="1"/>
  <c r="I281" i="1"/>
  <c r="I282" i="1"/>
  <c r="I283" i="1"/>
  <c r="I284" i="1"/>
  <c r="I285" i="1"/>
  <c r="I286" i="1"/>
  <c r="I287" i="1"/>
  <c r="I288" i="1"/>
  <c r="I289" i="1"/>
  <c r="I290" i="1"/>
  <c r="I291" i="1"/>
  <c r="I292" i="1"/>
  <c r="I293" i="1"/>
  <c r="I294" i="1"/>
  <c r="I295" i="1"/>
  <c r="I296" i="1"/>
  <c r="I297" i="1"/>
  <c r="I298" i="1"/>
  <c r="I299" i="1"/>
  <c r="B11" i="6" s="1"/>
  <c r="I300" i="1"/>
  <c r="C11" i="6" s="1"/>
  <c r="I301" i="1"/>
  <c r="D11" i="6" s="1"/>
  <c r="I302" i="1"/>
  <c r="E11" i="6" s="1"/>
  <c r="I303" i="1"/>
  <c r="F11" i="6" s="1"/>
  <c r="I304" i="1"/>
  <c r="G11" i="6" s="1"/>
  <c r="I305" i="1"/>
  <c r="H11" i="6" s="1"/>
  <c r="I306" i="1"/>
  <c r="I11" i="6" s="1"/>
  <c r="I307" i="1"/>
  <c r="I308" i="1"/>
  <c r="K11" i="6" s="1"/>
  <c r="I309" i="1"/>
  <c r="L11" i="6" s="1"/>
  <c r="I310" i="1"/>
  <c r="M11" i="6" s="1"/>
  <c r="I311" i="1"/>
  <c r="I312" i="1"/>
  <c r="I313" i="1"/>
  <c r="I314" i="1"/>
  <c r="I315" i="1"/>
  <c r="I316" i="1"/>
  <c r="I317" i="1"/>
  <c r="I318" i="1"/>
  <c r="I319" i="1"/>
  <c r="I320" i="1"/>
  <c r="I321" i="1"/>
  <c r="I322" i="1"/>
  <c r="I323" i="1"/>
  <c r="I324" i="1"/>
  <c r="I325" i="1"/>
  <c r="I326" i="1"/>
  <c r="I327" i="1"/>
  <c r="I328" i="1"/>
  <c r="I329" i="1"/>
  <c r="I330" i="1"/>
  <c r="I331" i="1"/>
  <c r="I332" i="1"/>
  <c r="B12" i="6" s="1"/>
  <c r="I333" i="1"/>
  <c r="C12" i="6" s="1"/>
  <c r="I334" i="1"/>
  <c r="D12" i="6" s="1"/>
  <c r="I335" i="1"/>
  <c r="E12" i="6" s="1"/>
  <c r="I336" i="1"/>
  <c r="F12" i="6" s="1"/>
  <c r="I337" i="1"/>
  <c r="G12" i="6" s="1"/>
  <c r="I338" i="1"/>
  <c r="H12" i="6" s="1"/>
  <c r="I339" i="1"/>
  <c r="I12" i="6" s="1"/>
  <c r="I340" i="1"/>
  <c r="I341" i="1"/>
  <c r="K12" i="6" s="1"/>
  <c r="I342" i="1"/>
  <c r="L12" i="6" s="1"/>
  <c r="I343" i="1"/>
  <c r="M12" i="6" s="1"/>
  <c r="I344" i="1"/>
  <c r="I345" i="1"/>
  <c r="I346" i="1"/>
  <c r="I347" i="1"/>
  <c r="I348" i="1"/>
  <c r="I349" i="1"/>
  <c r="I350" i="1"/>
  <c r="I351" i="1"/>
  <c r="I352" i="1"/>
  <c r="I353" i="1"/>
  <c r="I354" i="1"/>
  <c r="I355" i="1"/>
  <c r="I356" i="1"/>
  <c r="I357" i="1"/>
  <c r="I358" i="1"/>
  <c r="I359" i="1"/>
  <c r="I360" i="1"/>
  <c r="I361" i="1"/>
  <c r="I362" i="1"/>
  <c r="I363" i="1"/>
  <c r="I364" i="1"/>
  <c r="I365" i="1"/>
  <c r="B13" i="6" s="1"/>
  <c r="I366" i="1"/>
  <c r="C13" i="6" s="1"/>
  <c r="I367" i="1"/>
  <c r="D13" i="6" s="1"/>
  <c r="I368" i="1"/>
  <c r="E13" i="6" s="1"/>
  <c r="I369" i="1"/>
  <c r="F13" i="6" s="1"/>
  <c r="I370" i="1"/>
  <c r="G13" i="6" s="1"/>
  <c r="I371" i="1"/>
  <c r="H13" i="6" s="1"/>
  <c r="I372" i="1"/>
  <c r="I13" i="6" s="1"/>
  <c r="I373" i="1"/>
  <c r="I374" i="1"/>
  <c r="K13" i="6" s="1"/>
  <c r="I375" i="1"/>
  <c r="L13" i="6" s="1"/>
  <c r="I376" i="1"/>
  <c r="M13" i="6" s="1"/>
  <c r="I377" i="1"/>
  <c r="I378" i="1"/>
  <c r="I379" i="1"/>
  <c r="I380" i="1"/>
  <c r="I381" i="1"/>
  <c r="I382" i="1"/>
  <c r="I383" i="1"/>
  <c r="I384" i="1"/>
  <c r="I385" i="1"/>
  <c r="I386" i="1"/>
  <c r="I387" i="1"/>
  <c r="I388" i="1"/>
  <c r="I389" i="1"/>
  <c r="I390" i="1"/>
  <c r="I391" i="1"/>
  <c r="I392" i="1"/>
  <c r="I393" i="1"/>
  <c r="I394" i="1"/>
  <c r="I395" i="1"/>
  <c r="I396" i="1"/>
  <c r="I397" i="1"/>
  <c r="I398" i="1"/>
  <c r="B14" i="6" s="1"/>
  <c r="I399" i="1"/>
  <c r="C14" i="6" s="1"/>
  <c r="I400" i="1"/>
  <c r="D14" i="6" s="1"/>
  <c r="I401" i="1"/>
  <c r="E14" i="6" s="1"/>
  <c r="I402" i="1"/>
  <c r="F14" i="6" s="1"/>
  <c r="I403" i="1"/>
  <c r="G14" i="6" s="1"/>
  <c r="I404" i="1"/>
  <c r="H14" i="6" s="1"/>
  <c r="I405" i="1"/>
  <c r="I14" i="6" s="1"/>
  <c r="I406" i="1"/>
  <c r="I407" i="1"/>
  <c r="K14" i="6" s="1"/>
  <c r="I408" i="1"/>
  <c r="L14" i="6" s="1"/>
  <c r="I409" i="1"/>
  <c r="M14" i="6" s="1"/>
  <c r="I410" i="1"/>
  <c r="I411" i="1"/>
  <c r="I412" i="1"/>
  <c r="I413" i="1"/>
  <c r="I414" i="1"/>
  <c r="I415" i="1"/>
  <c r="I416" i="1"/>
  <c r="I417" i="1"/>
  <c r="I418" i="1"/>
  <c r="I419" i="1"/>
  <c r="I420" i="1"/>
  <c r="I421" i="1"/>
  <c r="I422" i="1"/>
  <c r="I423" i="1"/>
  <c r="I424" i="1"/>
  <c r="I425" i="1"/>
  <c r="I426" i="1"/>
  <c r="I427" i="1"/>
  <c r="I428" i="1"/>
  <c r="I429" i="1"/>
  <c r="I430" i="1"/>
  <c r="I431" i="1"/>
  <c r="B15" i="6" s="1"/>
  <c r="I432" i="1"/>
  <c r="C15" i="6" s="1"/>
  <c r="I433" i="1"/>
  <c r="D15" i="6" s="1"/>
  <c r="I434" i="1"/>
  <c r="E15" i="6" s="1"/>
  <c r="I435" i="1"/>
  <c r="F15" i="6" s="1"/>
  <c r="I436" i="1"/>
  <c r="G15" i="6" s="1"/>
  <c r="I437" i="1"/>
  <c r="H15" i="6" s="1"/>
  <c r="I438" i="1"/>
  <c r="I15" i="6" s="1"/>
  <c r="I439" i="1"/>
  <c r="I440" i="1"/>
  <c r="K15" i="6" s="1"/>
  <c r="I441" i="1"/>
  <c r="L15" i="6" s="1"/>
  <c r="I442" i="1"/>
  <c r="M15" i="6" s="1"/>
  <c r="I443" i="1"/>
  <c r="I444" i="1"/>
  <c r="I445" i="1"/>
  <c r="I446" i="1"/>
  <c r="I447" i="1"/>
  <c r="I448" i="1"/>
  <c r="I449" i="1"/>
  <c r="I450" i="1"/>
  <c r="I451" i="1"/>
  <c r="I452" i="1"/>
  <c r="I453" i="1"/>
  <c r="I454" i="1"/>
  <c r="I455" i="1"/>
  <c r="I456" i="1"/>
  <c r="I457" i="1"/>
  <c r="I458" i="1"/>
  <c r="I459" i="1"/>
  <c r="I460" i="1"/>
  <c r="I461" i="1"/>
  <c r="I462" i="1"/>
  <c r="I463" i="1"/>
  <c r="I464" i="1"/>
  <c r="B16" i="6" s="1"/>
  <c r="I465" i="1"/>
  <c r="C16" i="6" s="1"/>
  <c r="I466" i="1"/>
  <c r="D16" i="6" s="1"/>
  <c r="I467" i="1"/>
  <c r="E16" i="6" s="1"/>
  <c r="I468" i="1"/>
  <c r="F16" i="6" s="1"/>
  <c r="I469" i="1"/>
  <c r="G16" i="6" s="1"/>
  <c r="I470" i="1"/>
  <c r="H16" i="6" s="1"/>
  <c r="I471" i="1"/>
  <c r="I16" i="6" s="1"/>
  <c r="I472" i="1"/>
  <c r="I473" i="1"/>
  <c r="K16" i="6" s="1"/>
  <c r="I474" i="1"/>
  <c r="L16" i="6" s="1"/>
  <c r="I475" i="1"/>
  <c r="M16" i="6" s="1"/>
  <c r="I476" i="1"/>
  <c r="I477" i="1"/>
  <c r="I478" i="1"/>
  <c r="I479" i="1"/>
  <c r="I480" i="1"/>
  <c r="I481" i="1"/>
  <c r="I482" i="1"/>
  <c r="I483" i="1"/>
  <c r="I484" i="1"/>
  <c r="I485" i="1"/>
  <c r="I486" i="1"/>
  <c r="I487" i="1"/>
  <c r="I488" i="1"/>
  <c r="I489" i="1"/>
  <c r="I490" i="1"/>
  <c r="I491" i="1"/>
  <c r="I492" i="1"/>
  <c r="I493" i="1"/>
  <c r="I494" i="1"/>
  <c r="I495" i="1"/>
  <c r="I496" i="1"/>
  <c r="I497" i="1"/>
  <c r="B17" i="6" s="1"/>
  <c r="I498" i="1"/>
  <c r="C17" i="6" s="1"/>
  <c r="I499" i="1"/>
  <c r="D17" i="6" s="1"/>
  <c r="I500" i="1"/>
  <c r="E17" i="6" s="1"/>
  <c r="I501" i="1"/>
  <c r="F17" i="6" s="1"/>
  <c r="I502" i="1"/>
  <c r="G17" i="6" s="1"/>
  <c r="I503" i="1"/>
  <c r="H17" i="6" s="1"/>
  <c r="I504" i="1"/>
  <c r="I17" i="6" s="1"/>
  <c r="I505" i="1"/>
  <c r="I506" i="1"/>
  <c r="K17" i="6" s="1"/>
  <c r="I507" i="1"/>
  <c r="L17" i="6" s="1"/>
  <c r="I508" i="1"/>
  <c r="M17" i="6" s="1"/>
  <c r="I509" i="1"/>
  <c r="I510" i="1"/>
  <c r="I511" i="1"/>
  <c r="I512" i="1"/>
  <c r="I513" i="1"/>
  <c r="I514" i="1"/>
  <c r="I515" i="1"/>
  <c r="I516" i="1"/>
  <c r="I517" i="1"/>
  <c r="I518" i="1"/>
  <c r="I519" i="1"/>
  <c r="I520" i="1"/>
  <c r="I521" i="1"/>
  <c r="I522" i="1"/>
  <c r="I523" i="1"/>
  <c r="I524" i="1"/>
  <c r="I525" i="1"/>
  <c r="I526" i="1"/>
  <c r="I527" i="1"/>
  <c r="I528" i="1"/>
  <c r="I529" i="1"/>
  <c r="I530" i="1"/>
  <c r="B18" i="6" s="1"/>
  <c r="I531" i="1"/>
  <c r="C18" i="6" s="1"/>
  <c r="I532" i="1"/>
  <c r="D18" i="6" s="1"/>
  <c r="I533" i="1"/>
  <c r="E18" i="6" s="1"/>
  <c r="I534" i="1"/>
  <c r="F18" i="6" s="1"/>
  <c r="I535" i="1"/>
  <c r="G18" i="6" s="1"/>
  <c r="I536" i="1"/>
  <c r="H18" i="6" s="1"/>
  <c r="I537" i="1"/>
  <c r="I18" i="6" s="1"/>
  <c r="I538" i="1"/>
  <c r="I539" i="1"/>
  <c r="K18" i="6" s="1"/>
  <c r="I540" i="1"/>
  <c r="L18" i="6" s="1"/>
  <c r="I541" i="1"/>
  <c r="M18" i="6" s="1"/>
  <c r="I542" i="1"/>
  <c r="I543" i="1"/>
  <c r="I544" i="1"/>
  <c r="I545" i="1"/>
  <c r="I546" i="1"/>
  <c r="I547" i="1"/>
  <c r="I548" i="1"/>
  <c r="I549" i="1"/>
  <c r="I550" i="1"/>
  <c r="I551" i="1"/>
  <c r="I552" i="1"/>
  <c r="I553" i="1"/>
  <c r="I554" i="1"/>
  <c r="I555" i="1"/>
  <c r="I556" i="1"/>
  <c r="I557" i="1"/>
  <c r="I558" i="1"/>
  <c r="I559" i="1"/>
  <c r="I560" i="1"/>
  <c r="I561" i="1"/>
  <c r="I562" i="1"/>
  <c r="I563" i="1"/>
  <c r="B19" i="6" s="1"/>
  <c r="I564" i="1"/>
  <c r="C19" i="6" s="1"/>
  <c r="I565" i="1"/>
  <c r="D19" i="6" s="1"/>
  <c r="I566" i="1"/>
  <c r="E19" i="6" s="1"/>
  <c r="I567" i="1"/>
  <c r="F19" i="6" s="1"/>
  <c r="I568" i="1"/>
  <c r="G19" i="6" s="1"/>
  <c r="I569" i="1"/>
  <c r="H19" i="6" s="1"/>
  <c r="I570" i="1"/>
  <c r="I19" i="6" s="1"/>
  <c r="I571" i="1"/>
  <c r="I572" i="1"/>
  <c r="K19" i="6" s="1"/>
  <c r="I573" i="1"/>
  <c r="L19" i="6" s="1"/>
  <c r="I574" i="1"/>
  <c r="M19" i="6" s="1"/>
  <c r="I575" i="1"/>
  <c r="I576" i="1"/>
  <c r="I577" i="1"/>
  <c r="I578" i="1"/>
  <c r="I579" i="1"/>
  <c r="I580" i="1"/>
  <c r="I581" i="1"/>
  <c r="I582" i="1"/>
  <c r="I583" i="1"/>
  <c r="I584" i="1"/>
  <c r="I585" i="1"/>
  <c r="I586" i="1"/>
  <c r="I587" i="1"/>
  <c r="I588" i="1"/>
  <c r="I589" i="1"/>
  <c r="I590" i="1"/>
  <c r="I591" i="1"/>
  <c r="I592" i="1"/>
  <c r="I593" i="1"/>
  <c r="I594" i="1"/>
  <c r="I595" i="1"/>
  <c r="I596" i="1"/>
  <c r="B20" i="6" s="1"/>
  <c r="I597" i="1"/>
  <c r="C20" i="6" s="1"/>
  <c r="I598" i="1"/>
  <c r="D20" i="6" s="1"/>
  <c r="I599" i="1"/>
  <c r="E20" i="6" s="1"/>
  <c r="I600" i="1"/>
  <c r="F20" i="6" s="1"/>
  <c r="I601" i="1"/>
  <c r="G20" i="6" s="1"/>
  <c r="I602" i="1"/>
  <c r="H20" i="6" s="1"/>
  <c r="I603" i="1"/>
  <c r="I20" i="6" s="1"/>
  <c r="I604" i="1"/>
  <c r="I605" i="1"/>
  <c r="K20" i="6" s="1"/>
  <c r="I606" i="1"/>
  <c r="L20" i="6" s="1"/>
  <c r="I607" i="1"/>
  <c r="M20" i="6" s="1"/>
  <c r="I608" i="1"/>
  <c r="I609" i="1"/>
  <c r="I610" i="1"/>
  <c r="I611" i="1"/>
  <c r="I612" i="1"/>
  <c r="I613" i="1"/>
  <c r="I614" i="1"/>
  <c r="I615" i="1"/>
  <c r="I616" i="1"/>
  <c r="I617" i="1"/>
  <c r="I618" i="1"/>
  <c r="I619" i="1"/>
  <c r="I620" i="1"/>
  <c r="I621" i="1"/>
  <c r="I622" i="1"/>
  <c r="I623" i="1"/>
  <c r="I624" i="1"/>
  <c r="I625" i="1"/>
  <c r="I626" i="1"/>
  <c r="I627" i="1"/>
  <c r="I628" i="1"/>
  <c r="I629" i="1"/>
  <c r="B21" i="6" s="1"/>
  <c r="I630" i="1"/>
  <c r="C21" i="6" s="1"/>
  <c r="I631" i="1"/>
  <c r="D21" i="6" s="1"/>
  <c r="I632" i="1"/>
  <c r="E21" i="6" s="1"/>
  <c r="I633" i="1"/>
  <c r="F21" i="6" s="1"/>
  <c r="I634" i="1"/>
  <c r="G21" i="6" s="1"/>
  <c r="I635" i="1"/>
  <c r="H21" i="6" s="1"/>
  <c r="I636" i="1"/>
  <c r="I21" i="6" s="1"/>
  <c r="I637" i="1"/>
  <c r="I638" i="1"/>
  <c r="K21" i="6" s="1"/>
  <c r="I639" i="1"/>
  <c r="L21" i="6" s="1"/>
  <c r="I640" i="1"/>
  <c r="M21" i="6" s="1"/>
  <c r="I641" i="1"/>
  <c r="I642" i="1"/>
  <c r="I643" i="1"/>
  <c r="I644" i="1"/>
  <c r="I645" i="1"/>
  <c r="I646" i="1"/>
  <c r="I647" i="1"/>
  <c r="I648" i="1"/>
  <c r="I649" i="1"/>
  <c r="I650" i="1"/>
  <c r="I651" i="1"/>
  <c r="I652" i="1"/>
  <c r="I653" i="1"/>
  <c r="I654" i="1"/>
  <c r="I655" i="1"/>
  <c r="I656" i="1"/>
  <c r="I657" i="1"/>
  <c r="I658" i="1"/>
  <c r="I659" i="1"/>
  <c r="I660" i="1"/>
  <c r="I661" i="1"/>
  <c r="I662" i="1"/>
  <c r="B22" i="6" s="1"/>
  <c r="I663" i="1"/>
  <c r="C22" i="6" s="1"/>
  <c r="I664" i="1"/>
  <c r="D22" i="6" s="1"/>
  <c r="I665" i="1"/>
  <c r="E22" i="6" s="1"/>
  <c r="I666" i="1"/>
  <c r="F22" i="6" s="1"/>
  <c r="I667" i="1"/>
  <c r="G22" i="6" s="1"/>
  <c r="I668" i="1"/>
  <c r="H22" i="6" s="1"/>
  <c r="I669" i="1"/>
  <c r="I22" i="6" s="1"/>
  <c r="I670" i="1"/>
  <c r="I671" i="1"/>
  <c r="K22" i="6" s="1"/>
  <c r="I672" i="1"/>
  <c r="L22" i="6" s="1"/>
  <c r="I673" i="1"/>
  <c r="M22" i="6" s="1"/>
  <c r="I674" i="1"/>
  <c r="I675" i="1"/>
  <c r="I676" i="1"/>
  <c r="I677" i="1"/>
  <c r="I678" i="1"/>
  <c r="I679" i="1"/>
  <c r="I680" i="1"/>
  <c r="I681" i="1"/>
  <c r="I682" i="1"/>
  <c r="I683" i="1"/>
  <c r="I684" i="1"/>
  <c r="I685" i="1"/>
  <c r="I686" i="1"/>
  <c r="I687" i="1"/>
  <c r="I688" i="1"/>
  <c r="I689" i="1"/>
  <c r="I690" i="1"/>
  <c r="I691" i="1"/>
  <c r="I692" i="1"/>
  <c r="I693" i="1"/>
  <c r="I694" i="1"/>
  <c r="I695" i="1"/>
  <c r="B23" i="6" s="1"/>
  <c r="I696" i="1"/>
  <c r="C23" i="6" s="1"/>
  <c r="I697" i="1"/>
  <c r="D23" i="6" s="1"/>
  <c r="I698" i="1"/>
  <c r="E23" i="6" s="1"/>
  <c r="I699" i="1"/>
  <c r="F23" i="6" s="1"/>
  <c r="I700" i="1"/>
  <c r="G23" i="6" s="1"/>
  <c r="I701" i="1"/>
  <c r="H23" i="6" s="1"/>
  <c r="I702" i="1"/>
  <c r="I23" i="6" s="1"/>
  <c r="I703" i="1"/>
  <c r="I704" i="1"/>
  <c r="K23" i="6" s="1"/>
  <c r="I705" i="1"/>
  <c r="L23" i="6" s="1"/>
  <c r="I706" i="1"/>
  <c r="M23" i="6" s="1"/>
  <c r="I707" i="1"/>
  <c r="I708" i="1"/>
  <c r="I709" i="1"/>
  <c r="I710" i="1"/>
  <c r="I711" i="1"/>
  <c r="I712" i="1"/>
  <c r="I713" i="1"/>
  <c r="I714" i="1"/>
  <c r="I715" i="1"/>
  <c r="I716" i="1"/>
  <c r="I717" i="1"/>
  <c r="I718" i="1"/>
  <c r="I719" i="1"/>
  <c r="I720" i="1"/>
  <c r="I721" i="1"/>
  <c r="I722" i="1"/>
  <c r="I723" i="1"/>
  <c r="I724" i="1"/>
  <c r="I725" i="1"/>
  <c r="I726" i="1"/>
  <c r="I727" i="1"/>
  <c r="I728" i="1"/>
  <c r="B24" i="6" s="1"/>
  <c r="I729" i="1"/>
  <c r="C24" i="6" s="1"/>
  <c r="I730" i="1"/>
  <c r="D24" i="6" s="1"/>
  <c r="I731" i="1"/>
  <c r="E24" i="6" s="1"/>
  <c r="I732" i="1"/>
  <c r="F24" i="6" s="1"/>
  <c r="I733" i="1"/>
  <c r="G24" i="6" s="1"/>
  <c r="I734" i="1"/>
  <c r="H24" i="6" s="1"/>
  <c r="I735" i="1"/>
  <c r="I24" i="6" s="1"/>
  <c r="I736" i="1"/>
  <c r="I737" i="1"/>
  <c r="K24" i="6" s="1"/>
  <c r="I738" i="1"/>
  <c r="L24" i="6" s="1"/>
  <c r="I739" i="1"/>
  <c r="M24" i="6" s="1"/>
  <c r="I740" i="1"/>
  <c r="I741" i="1"/>
  <c r="I742" i="1"/>
  <c r="I743" i="1"/>
  <c r="I744" i="1"/>
  <c r="I745" i="1"/>
  <c r="I746" i="1"/>
  <c r="I747" i="1"/>
  <c r="I748" i="1"/>
  <c r="I749" i="1"/>
  <c r="I750" i="1"/>
  <c r="I751" i="1"/>
  <c r="I752" i="1"/>
  <c r="I753" i="1"/>
  <c r="I754" i="1"/>
  <c r="I755" i="1"/>
  <c r="I756" i="1"/>
  <c r="I757" i="1"/>
  <c r="I758" i="1"/>
  <c r="I759" i="1"/>
  <c r="I760" i="1"/>
  <c r="I761" i="1"/>
  <c r="B25" i="6" s="1"/>
  <c r="I762" i="1"/>
  <c r="C25" i="6" s="1"/>
  <c r="I763" i="1"/>
  <c r="D25" i="6" s="1"/>
  <c r="I764" i="1"/>
  <c r="E25" i="6" s="1"/>
  <c r="I765" i="1"/>
  <c r="F25" i="6" s="1"/>
  <c r="I766" i="1"/>
  <c r="G25" i="6" s="1"/>
  <c r="I767" i="1"/>
  <c r="H25" i="6" s="1"/>
  <c r="I768" i="1"/>
  <c r="I25" i="6" s="1"/>
  <c r="I769" i="1"/>
  <c r="I770" i="1"/>
  <c r="K25" i="6" s="1"/>
  <c r="I771" i="1"/>
  <c r="L25" i="6" s="1"/>
  <c r="I772" i="1"/>
  <c r="M25" i="6" s="1"/>
  <c r="I773" i="1"/>
  <c r="I774" i="1"/>
  <c r="I775" i="1"/>
  <c r="I776" i="1"/>
  <c r="I777" i="1"/>
  <c r="I778" i="1"/>
  <c r="I779" i="1"/>
  <c r="I780" i="1"/>
  <c r="I781" i="1"/>
  <c r="I782" i="1"/>
  <c r="I783" i="1"/>
  <c r="I784" i="1"/>
  <c r="I785" i="1"/>
  <c r="I786" i="1"/>
  <c r="I787" i="1"/>
  <c r="I788" i="1"/>
  <c r="I789" i="1"/>
  <c r="I790" i="1"/>
  <c r="I791" i="1"/>
  <c r="I792" i="1"/>
  <c r="I793" i="1"/>
  <c r="I794" i="1"/>
  <c r="B26" i="6" s="1"/>
  <c r="I795" i="1"/>
  <c r="C26" i="6" s="1"/>
  <c r="I796" i="1"/>
  <c r="D26" i="6" s="1"/>
  <c r="I797" i="1"/>
  <c r="E26" i="6" s="1"/>
  <c r="I798" i="1"/>
  <c r="F26" i="6" s="1"/>
  <c r="I799" i="1"/>
  <c r="G26" i="6" s="1"/>
  <c r="I800" i="1"/>
  <c r="H26" i="6" s="1"/>
  <c r="I801" i="1"/>
  <c r="I26" i="6" s="1"/>
  <c r="I802" i="1"/>
  <c r="I803" i="1"/>
  <c r="K26" i="6" s="1"/>
  <c r="I804" i="1"/>
  <c r="L26" i="6" s="1"/>
  <c r="I805" i="1"/>
  <c r="M26" i="6" s="1"/>
  <c r="I806" i="1"/>
  <c r="I807" i="1"/>
  <c r="I808" i="1"/>
  <c r="I809" i="1"/>
  <c r="I810" i="1"/>
  <c r="I811" i="1"/>
  <c r="I812" i="1"/>
  <c r="I813" i="1"/>
  <c r="I814" i="1"/>
  <c r="I815" i="1"/>
  <c r="I816" i="1"/>
  <c r="I817" i="1"/>
  <c r="I818" i="1"/>
  <c r="I819" i="1"/>
  <c r="I820" i="1"/>
  <c r="I821" i="1"/>
  <c r="I822" i="1"/>
  <c r="I823" i="1"/>
  <c r="I824" i="1"/>
  <c r="I825" i="1"/>
  <c r="I826" i="1"/>
  <c r="I827" i="1"/>
  <c r="B27" i="6" s="1"/>
  <c r="I828" i="1"/>
  <c r="C27" i="6" s="1"/>
  <c r="I829" i="1"/>
  <c r="D27" i="6" s="1"/>
  <c r="I830" i="1"/>
  <c r="E27" i="6" s="1"/>
  <c r="I831" i="1"/>
  <c r="F27" i="6" s="1"/>
  <c r="I832" i="1"/>
  <c r="G27" i="6" s="1"/>
  <c r="I833" i="1"/>
  <c r="H27" i="6" s="1"/>
  <c r="I834" i="1"/>
  <c r="I27" i="6" s="1"/>
  <c r="I835" i="1"/>
  <c r="I836" i="1"/>
  <c r="K27" i="6" s="1"/>
  <c r="I837" i="1"/>
  <c r="L27" i="6" s="1"/>
  <c r="I838" i="1"/>
  <c r="M27" i="6" s="1"/>
  <c r="I839" i="1"/>
  <c r="I840" i="1"/>
  <c r="I841" i="1"/>
  <c r="I842" i="1"/>
  <c r="I843" i="1"/>
  <c r="I844" i="1"/>
  <c r="I845" i="1"/>
  <c r="I846" i="1"/>
  <c r="I847" i="1"/>
  <c r="I848" i="1"/>
  <c r="I849" i="1"/>
  <c r="I850" i="1"/>
  <c r="I851" i="1"/>
  <c r="I852" i="1"/>
  <c r="I853" i="1"/>
  <c r="I854" i="1"/>
  <c r="I855" i="1"/>
  <c r="I856" i="1"/>
  <c r="I857" i="1"/>
  <c r="I858" i="1"/>
  <c r="I859" i="1"/>
  <c r="I860" i="1"/>
  <c r="B28" i="6" s="1"/>
  <c r="I861" i="1"/>
  <c r="C28" i="6" s="1"/>
  <c r="I862" i="1"/>
  <c r="D28" i="6" s="1"/>
  <c r="I863" i="1"/>
  <c r="E28" i="6" s="1"/>
  <c r="I864" i="1"/>
  <c r="F28" i="6" s="1"/>
  <c r="I865" i="1"/>
  <c r="G28" i="6" s="1"/>
  <c r="I866" i="1"/>
  <c r="H28" i="6" s="1"/>
  <c r="I867" i="1"/>
  <c r="I28" i="6" s="1"/>
  <c r="I868" i="1"/>
  <c r="I869" i="1"/>
  <c r="K28" i="6" s="1"/>
  <c r="I870" i="1"/>
  <c r="L28" i="6" s="1"/>
  <c r="I871" i="1"/>
  <c r="M28" i="6" s="1"/>
  <c r="I872" i="1"/>
  <c r="I873" i="1"/>
  <c r="I874" i="1"/>
  <c r="I875" i="1"/>
  <c r="I876" i="1"/>
  <c r="I877" i="1"/>
  <c r="I878" i="1"/>
  <c r="I879" i="1"/>
  <c r="I880" i="1"/>
  <c r="I881" i="1"/>
  <c r="I882" i="1"/>
  <c r="I883" i="1"/>
  <c r="I884" i="1"/>
  <c r="I885" i="1"/>
  <c r="I886" i="1"/>
  <c r="I887" i="1"/>
  <c r="I888" i="1"/>
  <c r="I889" i="1"/>
  <c r="I890" i="1"/>
  <c r="I891" i="1"/>
  <c r="I892" i="1"/>
  <c r="I893" i="1"/>
  <c r="B29" i="6" s="1"/>
  <c r="I894" i="1"/>
  <c r="C29" i="6" s="1"/>
  <c r="I895" i="1"/>
  <c r="D29" i="6" s="1"/>
  <c r="I896" i="1"/>
  <c r="E29" i="6" s="1"/>
  <c r="I897" i="1"/>
  <c r="F29" i="6" s="1"/>
  <c r="I898" i="1"/>
  <c r="G29" i="6" s="1"/>
  <c r="I899" i="1"/>
  <c r="H29" i="6" s="1"/>
  <c r="I900" i="1"/>
  <c r="I29" i="6" s="1"/>
  <c r="I901" i="1"/>
  <c r="I902" i="1"/>
  <c r="K29" i="6" s="1"/>
  <c r="I903" i="1"/>
  <c r="L29" i="6" s="1"/>
  <c r="I904" i="1"/>
  <c r="M29" i="6" s="1"/>
  <c r="I905" i="1"/>
  <c r="I906" i="1"/>
  <c r="I907" i="1"/>
  <c r="I908" i="1"/>
  <c r="I909" i="1"/>
  <c r="I910" i="1"/>
  <c r="I911" i="1"/>
  <c r="I912" i="1"/>
  <c r="I913" i="1"/>
  <c r="I914" i="1"/>
  <c r="I915" i="1"/>
  <c r="I916" i="1"/>
  <c r="I917" i="1"/>
  <c r="I918" i="1"/>
  <c r="I919" i="1"/>
  <c r="I920" i="1"/>
  <c r="I921" i="1"/>
  <c r="I922" i="1"/>
  <c r="I923" i="1"/>
  <c r="I924" i="1"/>
  <c r="I925" i="1"/>
  <c r="I926" i="1"/>
  <c r="B30" i="6" s="1"/>
  <c r="I927" i="1"/>
  <c r="C30" i="6" s="1"/>
  <c r="I928" i="1"/>
  <c r="D30" i="6" s="1"/>
  <c r="I929" i="1"/>
  <c r="E30" i="6" s="1"/>
  <c r="I930" i="1"/>
  <c r="F30" i="6" s="1"/>
  <c r="I931" i="1"/>
  <c r="G30" i="6" s="1"/>
  <c r="I932" i="1"/>
  <c r="H30" i="6" s="1"/>
  <c r="I933" i="1"/>
  <c r="I30" i="6" s="1"/>
  <c r="I934" i="1"/>
  <c r="I935" i="1"/>
  <c r="K30" i="6" s="1"/>
  <c r="I936" i="1"/>
  <c r="L30" i="6" s="1"/>
  <c r="I937" i="1"/>
  <c r="M30" i="6" s="1"/>
  <c r="I938" i="1"/>
  <c r="I939" i="1"/>
  <c r="I940" i="1"/>
  <c r="I941" i="1"/>
  <c r="I942" i="1"/>
  <c r="I943" i="1"/>
  <c r="I944" i="1"/>
  <c r="I945" i="1"/>
  <c r="I946" i="1"/>
  <c r="I947" i="1"/>
  <c r="I948" i="1"/>
  <c r="I949" i="1"/>
  <c r="I950" i="1"/>
  <c r="I951" i="1"/>
  <c r="I952" i="1"/>
  <c r="I953" i="1"/>
  <c r="I954" i="1"/>
  <c r="I955" i="1"/>
  <c r="I956" i="1"/>
  <c r="I957" i="1"/>
  <c r="I958" i="1"/>
  <c r="I959" i="1"/>
  <c r="B31" i="6" s="1"/>
  <c r="I960" i="1"/>
  <c r="C31" i="6" s="1"/>
  <c r="I961" i="1"/>
  <c r="D31" i="6" s="1"/>
  <c r="I962" i="1"/>
  <c r="E31" i="6" s="1"/>
  <c r="I963" i="1"/>
  <c r="F31" i="6" s="1"/>
  <c r="I964" i="1"/>
  <c r="G31" i="6" s="1"/>
  <c r="I965" i="1"/>
  <c r="H31" i="6" s="1"/>
  <c r="I966" i="1"/>
  <c r="I31" i="6" s="1"/>
  <c r="I967" i="1"/>
  <c r="I968" i="1"/>
  <c r="K31" i="6" s="1"/>
  <c r="I969" i="1"/>
  <c r="L31" i="6" s="1"/>
  <c r="I970" i="1"/>
  <c r="M31" i="6" s="1"/>
  <c r="I971" i="1"/>
  <c r="I972" i="1"/>
  <c r="I973" i="1"/>
  <c r="I974" i="1"/>
  <c r="I975" i="1"/>
  <c r="I976" i="1"/>
  <c r="I977" i="1"/>
  <c r="I978" i="1"/>
  <c r="I979" i="1"/>
  <c r="I980" i="1"/>
  <c r="I981" i="1"/>
  <c r="I982" i="1"/>
  <c r="I983" i="1"/>
  <c r="I984" i="1"/>
  <c r="I985" i="1"/>
  <c r="I986" i="1"/>
  <c r="I987" i="1"/>
  <c r="I988" i="1"/>
  <c r="I989" i="1"/>
  <c r="I990" i="1"/>
  <c r="I991" i="1"/>
  <c r="I992" i="1"/>
  <c r="B32" i="6" s="1"/>
  <c r="I993" i="1"/>
  <c r="C32" i="6" s="1"/>
  <c r="I994" i="1"/>
  <c r="D32" i="6" s="1"/>
  <c r="I995" i="1"/>
  <c r="E32" i="6" s="1"/>
  <c r="I996" i="1"/>
  <c r="F32" i="6" s="1"/>
  <c r="I997" i="1"/>
  <c r="G32" i="6" s="1"/>
  <c r="I998" i="1"/>
  <c r="H32" i="6" s="1"/>
  <c r="I999" i="1"/>
  <c r="I32" i="6" s="1"/>
  <c r="I1000" i="1"/>
  <c r="I1001" i="1"/>
  <c r="K32" i="6" s="1"/>
  <c r="I1002" i="1"/>
  <c r="L32" i="6" s="1"/>
  <c r="I1003" i="1"/>
  <c r="M32" i="6" s="1"/>
  <c r="I1004" i="1"/>
  <c r="I1005" i="1"/>
  <c r="I1006" i="1"/>
  <c r="I1007" i="1"/>
  <c r="I1008" i="1"/>
  <c r="I1009" i="1"/>
  <c r="I1010" i="1"/>
  <c r="I1011" i="1"/>
  <c r="I1012" i="1"/>
  <c r="I1013" i="1"/>
  <c r="I1014" i="1"/>
  <c r="I1015" i="1"/>
  <c r="I1016" i="1"/>
  <c r="I1017" i="1"/>
  <c r="I1018" i="1"/>
  <c r="I1019" i="1"/>
  <c r="I1020" i="1"/>
  <c r="I1021" i="1"/>
  <c r="I1022" i="1"/>
  <c r="I1023" i="1"/>
  <c r="I1024" i="1"/>
  <c r="I1025" i="1"/>
  <c r="B33" i="6" s="1"/>
  <c r="I1026" i="1"/>
  <c r="C33" i="6" s="1"/>
  <c r="I1027" i="1"/>
  <c r="D33" i="6" s="1"/>
  <c r="I1028" i="1"/>
  <c r="E33" i="6" s="1"/>
  <c r="I1029" i="1"/>
  <c r="F33" i="6" s="1"/>
  <c r="I1030" i="1"/>
  <c r="G33" i="6" s="1"/>
  <c r="I1031" i="1"/>
  <c r="H33" i="6" s="1"/>
  <c r="I1032" i="1"/>
  <c r="I33" i="6" s="1"/>
  <c r="I1033" i="1"/>
  <c r="I1034" i="1"/>
  <c r="K33" i="6" s="1"/>
  <c r="I1035" i="1"/>
  <c r="L33" i="6" s="1"/>
  <c r="I1036" i="1"/>
  <c r="M33" i="6" s="1"/>
  <c r="I1037" i="1"/>
  <c r="I1038" i="1"/>
  <c r="I1039" i="1"/>
  <c r="I1040" i="1"/>
  <c r="I1041" i="1"/>
  <c r="I1042" i="1"/>
  <c r="I1043" i="1"/>
  <c r="I1044" i="1"/>
  <c r="I1045" i="1"/>
  <c r="I1046" i="1"/>
  <c r="I1047" i="1"/>
  <c r="I1048" i="1"/>
  <c r="I1049" i="1"/>
  <c r="I1050" i="1"/>
  <c r="I1051" i="1"/>
  <c r="I1052" i="1"/>
  <c r="I1053" i="1"/>
  <c r="I1054" i="1"/>
  <c r="I1055" i="1"/>
  <c r="I1056" i="1"/>
  <c r="I1057" i="1"/>
  <c r="I1058" i="1"/>
  <c r="B34" i="6" s="1"/>
  <c r="I1059" i="1"/>
  <c r="C34" i="6" s="1"/>
  <c r="I1060" i="1"/>
  <c r="D34" i="6" s="1"/>
  <c r="I1061" i="1"/>
  <c r="E34" i="6" s="1"/>
  <c r="I1062" i="1"/>
  <c r="F34" i="6" s="1"/>
  <c r="I1063" i="1"/>
  <c r="G34" i="6" s="1"/>
  <c r="I1064" i="1"/>
  <c r="H34" i="6" s="1"/>
  <c r="I1065" i="1"/>
  <c r="I34" i="6" s="1"/>
  <c r="I1066" i="1"/>
  <c r="I1067" i="1"/>
  <c r="K34" i="6" s="1"/>
  <c r="I1068" i="1"/>
  <c r="L34" i="6" s="1"/>
  <c r="I1069" i="1"/>
  <c r="M34" i="6" s="1"/>
  <c r="I1070" i="1"/>
  <c r="I1071" i="1"/>
  <c r="I1072" i="1"/>
  <c r="I1073" i="1"/>
  <c r="I1074" i="1"/>
  <c r="I1075" i="1"/>
  <c r="I1076" i="1"/>
  <c r="I1077" i="1"/>
  <c r="I1078" i="1"/>
  <c r="I1079" i="1"/>
  <c r="I1080" i="1"/>
  <c r="I1081" i="1"/>
  <c r="I1082" i="1"/>
  <c r="I1083" i="1"/>
  <c r="I1084" i="1"/>
  <c r="I1085" i="1"/>
  <c r="I1086" i="1"/>
  <c r="I1087" i="1"/>
  <c r="I1088" i="1"/>
  <c r="I1089" i="1"/>
  <c r="I1090" i="1"/>
  <c r="I1091" i="1"/>
  <c r="B35" i="6" s="1"/>
  <c r="I1092" i="1"/>
  <c r="C35" i="6" s="1"/>
  <c r="I1093" i="1"/>
  <c r="D35" i="6" s="1"/>
  <c r="I1094" i="1"/>
  <c r="E35" i="6" s="1"/>
  <c r="I1095" i="1"/>
  <c r="F35" i="6" s="1"/>
  <c r="I1096" i="1"/>
  <c r="G35" i="6" s="1"/>
  <c r="I1097" i="1"/>
  <c r="H35" i="6" s="1"/>
  <c r="I1098" i="1"/>
  <c r="I35" i="6" s="1"/>
  <c r="I1099" i="1"/>
  <c r="I1100" i="1"/>
  <c r="K35" i="6" s="1"/>
  <c r="I1101" i="1"/>
  <c r="L35" i="6" s="1"/>
  <c r="I1102" i="1"/>
  <c r="M35" i="6" s="1"/>
  <c r="I1103" i="1"/>
  <c r="I1104" i="1"/>
  <c r="I1105" i="1"/>
  <c r="I1106" i="1"/>
  <c r="I1107" i="1"/>
  <c r="I1108" i="1"/>
  <c r="I1109" i="1"/>
  <c r="I1110" i="1"/>
  <c r="I1111" i="1"/>
  <c r="I1112" i="1"/>
  <c r="I1113" i="1"/>
  <c r="I1114" i="1"/>
  <c r="I1115" i="1"/>
  <c r="I1116" i="1"/>
  <c r="I1117" i="1"/>
  <c r="I1118" i="1"/>
  <c r="I1119" i="1"/>
  <c r="I1120" i="1"/>
  <c r="I1121" i="1"/>
  <c r="I1122" i="1"/>
  <c r="I1123" i="1"/>
  <c r="I1124" i="1"/>
  <c r="B36" i="6" s="1"/>
  <c r="I1125" i="1"/>
  <c r="C36" i="6" s="1"/>
  <c r="I1126" i="1"/>
  <c r="D36" i="6" s="1"/>
  <c r="I1127" i="1"/>
  <c r="E36" i="6" s="1"/>
  <c r="I1128" i="1"/>
  <c r="F36" i="6" s="1"/>
  <c r="I1129" i="1"/>
  <c r="G36" i="6" s="1"/>
  <c r="I1130" i="1"/>
  <c r="H36" i="6" s="1"/>
  <c r="I1131" i="1"/>
  <c r="I36" i="6" s="1"/>
  <c r="I1132" i="1"/>
  <c r="I1133" i="1"/>
  <c r="K36" i="6" s="1"/>
  <c r="I1134" i="1"/>
  <c r="L36" i="6" s="1"/>
  <c r="I1135" i="1"/>
  <c r="M36" i="6" s="1"/>
  <c r="I1136" i="1"/>
  <c r="I1137" i="1"/>
  <c r="I1138" i="1"/>
  <c r="I1139" i="1"/>
  <c r="I1140" i="1"/>
  <c r="I1141" i="1"/>
  <c r="I1142" i="1"/>
  <c r="I1143" i="1"/>
  <c r="I1144" i="1"/>
  <c r="I1145" i="1"/>
  <c r="I1146" i="1"/>
  <c r="I1147" i="1"/>
  <c r="I1148" i="1"/>
  <c r="I1149" i="1"/>
  <c r="I1150" i="1"/>
  <c r="I1151" i="1"/>
  <c r="I1152" i="1"/>
  <c r="I1153" i="1"/>
  <c r="I1154" i="1"/>
  <c r="I1155" i="1"/>
  <c r="I1156" i="1"/>
  <c r="I1157" i="1"/>
  <c r="B37" i="6" s="1"/>
  <c r="I1158" i="1"/>
  <c r="C37" i="6" s="1"/>
  <c r="I1159" i="1"/>
  <c r="D37" i="6" s="1"/>
  <c r="I1160" i="1"/>
  <c r="E37" i="6" s="1"/>
  <c r="I1161" i="1"/>
  <c r="F37" i="6" s="1"/>
  <c r="I1162" i="1"/>
  <c r="G37" i="6" s="1"/>
  <c r="I1163" i="1"/>
  <c r="H37" i="6" s="1"/>
  <c r="I1164" i="1"/>
  <c r="I37" i="6" s="1"/>
  <c r="I1165" i="1"/>
  <c r="I1166" i="1"/>
  <c r="K37" i="6" s="1"/>
  <c r="I1167" i="1"/>
  <c r="L37" i="6" s="1"/>
  <c r="I1168" i="1"/>
  <c r="M37" i="6" s="1"/>
  <c r="I1169" i="1"/>
  <c r="I1170" i="1"/>
  <c r="I1171" i="1"/>
  <c r="I1172" i="1"/>
  <c r="I1173" i="1"/>
  <c r="I1174" i="1"/>
  <c r="I1175" i="1"/>
  <c r="I1176" i="1"/>
  <c r="I1177" i="1"/>
  <c r="I1178" i="1"/>
  <c r="I1179" i="1"/>
  <c r="I1180" i="1"/>
  <c r="I1181" i="1"/>
  <c r="I1182" i="1"/>
  <c r="I1183" i="1"/>
  <c r="I1184" i="1"/>
  <c r="I1185" i="1"/>
  <c r="I1186" i="1"/>
  <c r="I1187" i="1"/>
  <c r="I1188" i="1"/>
  <c r="I1189" i="1"/>
  <c r="I1190" i="1"/>
  <c r="B38" i="6" s="1"/>
  <c r="I1191" i="1"/>
  <c r="C38" i="6" s="1"/>
  <c r="I1192" i="1"/>
  <c r="D38" i="6" s="1"/>
  <c r="I1193" i="1"/>
  <c r="E38" i="6" s="1"/>
  <c r="I1194" i="1"/>
  <c r="F38" i="6" s="1"/>
  <c r="I1195" i="1"/>
  <c r="G38" i="6" s="1"/>
  <c r="I1196" i="1"/>
  <c r="H38" i="6" s="1"/>
  <c r="I1197" i="1"/>
  <c r="I38" i="6" s="1"/>
  <c r="I1198" i="1"/>
  <c r="I1199" i="1"/>
  <c r="K38" i="6" s="1"/>
  <c r="I1200" i="1"/>
  <c r="L38" i="6" s="1"/>
  <c r="I1201" i="1"/>
  <c r="M38" i="6" s="1"/>
  <c r="I1202" i="1"/>
  <c r="I1203" i="1"/>
  <c r="I1204" i="1"/>
  <c r="I1205" i="1"/>
  <c r="I1206" i="1"/>
  <c r="I1207" i="1"/>
  <c r="I1208" i="1"/>
  <c r="I1209" i="1"/>
  <c r="I1210" i="1"/>
  <c r="I1211" i="1"/>
  <c r="I1212" i="1"/>
  <c r="I1213" i="1"/>
  <c r="I1214" i="1"/>
  <c r="I1215" i="1"/>
  <c r="I1216" i="1"/>
  <c r="I1217" i="1"/>
  <c r="I1218" i="1"/>
  <c r="I1219" i="1"/>
  <c r="I1220" i="1"/>
  <c r="I1221" i="1"/>
  <c r="I1222" i="1"/>
  <c r="I1223" i="1"/>
  <c r="B39" i="6" s="1"/>
  <c r="I1224" i="1"/>
  <c r="C39" i="6" s="1"/>
  <c r="I1225" i="1"/>
  <c r="D39" i="6" s="1"/>
  <c r="I1226" i="1"/>
  <c r="E39" i="6" s="1"/>
  <c r="I1227" i="1"/>
  <c r="F39" i="6" s="1"/>
  <c r="I1228" i="1"/>
  <c r="G39" i="6" s="1"/>
  <c r="I1229" i="1"/>
  <c r="H39" i="6" s="1"/>
  <c r="I1230" i="1"/>
  <c r="I39" i="6" s="1"/>
  <c r="I1231" i="1"/>
  <c r="I1232" i="1"/>
  <c r="K39" i="6" s="1"/>
  <c r="I1233" i="1"/>
  <c r="L39" i="6" s="1"/>
  <c r="I1234" i="1"/>
  <c r="M39" i="6" s="1"/>
  <c r="I1235" i="1"/>
  <c r="I1236" i="1"/>
  <c r="I1237" i="1"/>
  <c r="I1238" i="1"/>
  <c r="I1239" i="1"/>
  <c r="I1240" i="1"/>
  <c r="I1241" i="1"/>
  <c r="I1242" i="1"/>
  <c r="I1243" i="1"/>
  <c r="I1244" i="1"/>
  <c r="I1245" i="1"/>
  <c r="I1246" i="1"/>
  <c r="I1247" i="1"/>
  <c r="I1248" i="1"/>
  <c r="I1249" i="1"/>
  <c r="I1250" i="1"/>
  <c r="I1251" i="1"/>
  <c r="I1252" i="1"/>
  <c r="I1253" i="1"/>
  <c r="I1254" i="1"/>
  <c r="I1255" i="1"/>
  <c r="I1256" i="1"/>
  <c r="B40" i="6" s="1"/>
  <c r="I1257" i="1"/>
  <c r="C40" i="6" s="1"/>
  <c r="I1258" i="1"/>
  <c r="D40" i="6" s="1"/>
  <c r="I1259" i="1"/>
  <c r="E40" i="6" s="1"/>
  <c r="I1260" i="1"/>
  <c r="F40" i="6" s="1"/>
  <c r="I1261" i="1"/>
  <c r="G40" i="6" s="1"/>
  <c r="I1262" i="1"/>
  <c r="H40" i="6" s="1"/>
  <c r="I1263" i="1"/>
  <c r="I40" i="6" s="1"/>
  <c r="I1264" i="1"/>
  <c r="I1265" i="1"/>
  <c r="K40" i="6" s="1"/>
  <c r="I1266" i="1"/>
  <c r="L40" i="6" s="1"/>
  <c r="I1267" i="1"/>
  <c r="M40" i="6" s="1"/>
  <c r="I1268" i="1"/>
  <c r="I1269" i="1"/>
  <c r="I1270" i="1"/>
  <c r="I1271" i="1"/>
  <c r="I1272" i="1"/>
  <c r="I1273" i="1"/>
  <c r="I1274" i="1"/>
  <c r="I1275" i="1"/>
  <c r="I1276" i="1"/>
  <c r="I1277" i="1"/>
  <c r="I1278" i="1"/>
  <c r="I1279" i="1"/>
  <c r="I1280" i="1"/>
  <c r="I1281" i="1"/>
  <c r="I1282" i="1"/>
  <c r="I1283" i="1"/>
  <c r="I1284" i="1"/>
  <c r="I1285" i="1"/>
  <c r="I1286" i="1"/>
  <c r="I1287" i="1"/>
  <c r="I1288" i="1"/>
  <c r="I1289" i="1"/>
  <c r="B41" i="6" s="1"/>
  <c r="I1290" i="1"/>
  <c r="C41" i="6" s="1"/>
  <c r="I1291" i="1"/>
  <c r="D41" i="6" s="1"/>
  <c r="I1292" i="1"/>
  <c r="E41" i="6" s="1"/>
  <c r="I1293" i="1"/>
  <c r="F41" i="6" s="1"/>
  <c r="I1294" i="1"/>
  <c r="G41" i="6" s="1"/>
  <c r="I1295" i="1"/>
  <c r="H41" i="6" s="1"/>
  <c r="I1296" i="1"/>
  <c r="I41" i="6" s="1"/>
  <c r="I1297" i="1"/>
  <c r="I1298" i="1"/>
  <c r="K41" i="6" s="1"/>
  <c r="I1299" i="1"/>
  <c r="L41" i="6" s="1"/>
  <c r="I1300" i="1"/>
  <c r="M41" i="6" s="1"/>
  <c r="I1301" i="1"/>
  <c r="I1302" i="1"/>
  <c r="I1303" i="1"/>
  <c r="I1304" i="1"/>
  <c r="I1305" i="1"/>
  <c r="I1306" i="1"/>
  <c r="I1307" i="1"/>
  <c r="I1308" i="1"/>
  <c r="I1309" i="1"/>
  <c r="I1310" i="1"/>
  <c r="I1311" i="1"/>
  <c r="I1312" i="1"/>
  <c r="I1313" i="1"/>
  <c r="I1314" i="1"/>
  <c r="I1315" i="1"/>
  <c r="I1316" i="1"/>
  <c r="I1317" i="1"/>
  <c r="I1318" i="1"/>
  <c r="I1319" i="1"/>
  <c r="I1320" i="1"/>
  <c r="I1321" i="1"/>
  <c r="I1322" i="1"/>
  <c r="B42" i="6" s="1"/>
  <c r="I1323" i="1"/>
  <c r="C42" i="6" s="1"/>
  <c r="I1324" i="1"/>
  <c r="D42" i="6" s="1"/>
  <c r="I1325" i="1"/>
  <c r="E42" i="6" s="1"/>
  <c r="I1326" i="1"/>
  <c r="F42" i="6" s="1"/>
  <c r="I1327" i="1"/>
  <c r="G42" i="6" s="1"/>
  <c r="I1328" i="1"/>
  <c r="H42" i="6" s="1"/>
  <c r="I1329" i="1"/>
  <c r="I42" i="6" s="1"/>
  <c r="I1330" i="1"/>
  <c r="I1331" i="1"/>
  <c r="K42" i="6" s="1"/>
  <c r="I1332" i="1"/>
  <c r="L42" i="6" s="1"/>
  <c r="I1333" i="1"/>
  <c r="M42" i="6" s="1"/>
  <c r="I1334" i="1"/>
  <c r="I1335" i="1"/>
  <c r="I1336" i="1"/>
  <c r="I1337" i="1"/>
  <c r="I1338" i="1"/>
  <c r="I1339" i="1"/>
  <c r="I1340" i="1"/>
  <c r="I1341" i="1"/>
  <c r="I1342" i="1"/>
  <c r="I1343" i="1"/>
  <c r="I1344" i="1"/>
  <c r="I1345" i="1"/>
  <c r="I1346" i="1"/>
  <c r="I1347" i="1"/>
  <c r="I1348" i="1"/>
  <c r="I1349" i="1"/>
  <c r="I1350" i="1"/>
  <c r="I1351" i="1"/>
  <c r="I1352" i="1"/>
  <c r="I1353" i="1"/>
  <c r="I1354" i="1"/>
  <c r="I1355" i="1"/>
  <c r="B43" i="6" s="1"/>
  <c r="I1356" i="1"/>
  <c r="C43" i="6" s="1"/>
  <c r="I1357" i="1"/>
  <c r="D43" i="6" s="1"/>
  <c r="I1358" i="1"/>
  <c r="E43" i="6" s="1"/>
  <c r="I1359" i="1"/>
  <c r="F43" i="6" s="1"/>
  <c r="I1360" i="1"/>
  <c r="G43" i="6" s="1"/>
  <c r="I1361" i="1"/>
  <c r="H43" i="6" s="1"/>
  <c r="I1362" i="1"/>
  <c r="I43" i="6" s="1"/>
  <c r="I1363" i="1"/>
  <c r="I1364" i="1"/>
  <c r="K43" i="6" s="1"/>
  <c r="I1365" i="1"/>
  <c r="L43" i="6" s="1"/>
  <c r="I1366" i="1"/>
  <c r="M43" i="6" s="1"/>
  <c r="I1367" i="1"/>
  <c r="I1368" i="1"/>
  <c r="I1369" i="1"/>
  <c r="I1370" i="1"/>
  <c r="I1371" i="1"/>
  <c r="I1372" i="1"/>
  <c r="I1373" i="1"/>
  <c r="I1374" i="1"/>
  <c r="I1375" i="1"/>
  <c r="I1376" i="1"/>
  <c r="I1377" i="1"/>
  <c r="I1378" i="1"/>
  <c r="I1379" i="1"/>
  <c r="I1380" i="1"/>
  <c r="I1381" i="1"/>
  <c r="I1382" i="1"/>
  <c r="I1383" i="1"/>
  <c r="I1384" i="1"/>
  <c r="I1385" i="1"/>
  <c r="I1386" i="1"/>
  <c r="I1387" i="1"/>
  <c r="I1388" i="1"/>
  <c r="B44" i="6" s="1"/>
  <c r="I1389" i="1"/>
  <c r="C44" i="6" s="1"/>
  <c r="I1390" i="1"/>
  <c r="D44" i="6" s="1"/>
  <c r="I1391" i="1"/>
  <c r="E44" i="6" s="1"/>
  <c r="I1392" i="1"/>
  <c r="F44" i="6" s="1"/>
  <c r="I1393" i="1"/>
  <c r="G44" i="6" s="1"/>
  <c r="I1394" i="1"/>
  <c r="H44" i="6" s="1"/>
  <c r="I1395" i="1"/>
  <c r="I44" i="6" s="1"/>
  <c r="I1396" i="1"/>
  <c r="I1397" i="1"/>
  <c r="K44" i="6" s="1"/>
  <c r="I1398" i="1"/>
  <c r="L44" i="6" s="1"/>
  <c r="I1399" i="1"/>
  <c r="M44" i="6" s="1"/>
  <c r="I1400" i="1"/>
  <c r="I1401" i="1"/>
  <c r="I1402" i="1"/>
  <c r="I1403" i="1"/>
  <c r="I1404" i="1"/>
  <c r="I1405" i="1"/>
  <c r="I1406" i="1"/>
  <c r="I1407" i="1"/>
  <c r="I1408" i="1"/>
  <c r="I1409" i="1"/>
  <c r="I1410" i="1"/>
  <c r="I1411" i="1"/>
  <c r="I1412" i="1"/>
  <c r="I1413" i="1"/>
  <c r="I1414" i="1"/>
  <c r="I1415" i="1"/>
  <c r="I1416" i="1"/>
  <c r="I1417" i="1"/>
  <c r="I1418" i="1"/>
  <c r="I1419" i="1"/>
  <c r="I1420" i="1"/>
  <c r="I1421" i="1"/>
  <c r="B45" i="6" s="1"/>
  <c r="I1422" i="1"/>
  <c r="C45" i="6" s="1"/>
  <c r="I1423" i="1"/>
  <c r="D45" i="6" s="1"/>
  <c r="I1424" i="1"/>
  <c r="E45" i="6" s="1"/>
  <c r="I1425" i="1"/>
  <c r="F45" i="6" s="1"/>
  <c r="I1426" i="1"/>
  <c r="G45" i="6" s="1"/>
  <c r="I1427" i="1"/>
  <c r="H45" i="6" s="1"/>
  <c r="I1428" i="1"/>
  <c r="I45" i="6" s="1"/>
  <c r="I1429" i="1"/>
  <c r="I1430" i="1"/>
  <c r="K45" i="6" s="1"/>
  <c r="I1431" i="1"/>
  <c r="L45" i="6" s="1"/>
  <c r="I1432" i="1"/>
  <c r="M45" i="6" s="1"/>
  <c r="I1433" i="1"/>
  <c r="I1434" i="1"/>
  <c r="I1435" i="1"/>
  <c r="I1436" i="1"/>
  <c r="I1437" i="1"/>
  <c r="I1438" i="1"/>
  <c r="I1439" i="1"/>
  <c r="I1440" i="1"/>
  <c r="I1441" i="1"/>
  <c r="I1442" i="1"/>
  <c r="I1443" i="1"/>
  <c r="I1444" i="1"/>
  <c r="I1445" i="1"/>
  <c r="I1446" i="1"/>
  <c r="I1447" i="1"/>
  <c r="I1448" i="1"/>
  <c r="I1449" i="1"/>
  <c r="I1450" i="1"/>
  <c r="I1451" i="1"/>
  <c r="I1452" i="1"/>
  <c r="I1453" i="1"/>
  <c r="I1454" i="1"/>
  <c r="B46" i="6" s="1"/>
  <c r="I1455" i="1"/>
  <c r="C46" i="6" s="1"/>
  <c r="I1456" i="1"/>
  <c r="D46" i="6" s="1"/>
  <c r="I1457" i="1"/>
  <c r="E46" i="6" s="1"/>
  <c r="I1458" i="1"/>
  <c r="F46" i="6" s="1"/>
  <c r="I1459" i="1"/>
  <c r="G46" i="6" s="1"/>
  <c r="I1460" i="1"/>
  <c r="H46" i="6" s="1"/>
  <c r="I1461" i="1"/>
  <c r="I46" i="6" s="1"/>
  <c r="I1462" i="1"/>
  <c r="I1463" i="1"/>
  <c r="K46" i="6" s="1"/>
  <c r="I1464" i="1"/>
  <c r="L46" i="6" s="1"/>
  <c r="I1465" i="1"/>
  <c r="M46" i="6" s="1"/>
  <c r="I1466" i="1"/>
  <c r="I1467" i="1"/>
  <c r="I1468" i="1"/>
  <c r="I1469" i="1"/>
  <c r="I1470" i="1"/>
  <c r="I1471" i="1"/>
  <c r="I1472" i="1"/>
  <c r="I1473" i="1"/>
  <c r="I1474" i="1"/>
  <c r="I1475" i="1"/>
  <c r="I1476" i="1"/>
  <c r="I1477" i="1"/>
  <c r="I1478" i="1"/>
  <c r="I1479" i="1"/>
  <c r="I1480" i="1"/>
  <c r="I1481" i="1"/>
  <c r="I1482" i="1"/>
  <c r="I1483" i="1"/>
  <c r="I1484" i="1"/>
  <c r="I1485" i="1"/>
  <c r="I1486" i="1"/>
  <c r="I1487" i="1"/>
  <c r="B47" i="6" s="1"/>
  <c r="I1488" i="1"/>
  <c r="C47" i="6" s="1"/>
  <c r="I1489" i="1"/>
  <c r="D47" i="6" s="1"/>
  <c r="I1490" i="1"/>
  <c r="E47" i="6" s="1"/>
  <c r="I1491" i="1"/>
  <c r="F47" i="6" s="1"/>
  <c r="I1492" i="1"/>
  <c r="G47" i="6" s="1"/>
  <c r="I1493" i="1"/>
  <c r="H47" i="6" s="1"/>
  <c r="I1494" i="1"/>
  <c r="I47" i="6" s="1"/>
  <c r="I1495" i="1"/>
  <c r="I1496" i="1"/>
  <c r="K47" i="6" s="1"/>
  <c r="I1497" i="1"/>
  <c r="L47" i="6" s="1"/>
  <c r="I1498" i="1"/>
  <c r="M47" i="6" s="1"/>
  <c r="I1499" i="1"/>
  <c r="I1500" i="1"/>
  <c r="I1501" i="1"/>
  <c r="I1502" i="1"/>
  <c r="I1503" i="1"/>
  <c r="I1504" i="1"/>
  <c r="I1505" i="1"/>
  <c r="I1506" i="1"/>
  <c r="I1507" i="1"/>
  <c r="I1508" i="1"/>
  <c r="I1509" i="1"/>
  <c r="I1510" i="1"/>
  <c r="I1511" i="1"/>
  <c r="I1512" i="1"/>
  <c r="I1513" i="1"/>
  <c r="I1514" i="1"/>
  <c r="I1515" i="1"/>
  <c r="I1516" i="1"/>
  <c r="I1517" i="1"/>
  <c r="I1518" i="1"/>
  <c r="I1519" i="1"/>
  <c r="I1520" i="1"/>
  <c r="B48" i="6" s="1"/>
  <c r="I1521" i="1"/>
  <c r="C48" i="6" s="1"/>
  <c r="I1522" i="1"/>
  <c r="D48" i="6" s="1"/>
  <c r="I1523" i="1"/>
  <c r="E48" i="6" s="1"/>
  <c r="I1524" i="1"/>
  <c r="F48" i="6" s="1"/>
  <c r="I1525" i="1"/>
  <c r="G48" i="6" s="1"/>
  <c r="I1526" i="1"/>
  <c r="H48" i="6" s="1"/>
  <c r="I1527" i="1"/>
  <c r="I48" i="6" s="1"/>
  <c r="I1528" i="1"/>
  <c r="I1529" i="1"/>
  <c r="K48" i="6" s="1"/>
  <c r="I1530" i="1"/>
  <c r="L48" i="6" s="1"/>
  <c r="I1531" i="1"/>
  <c r="M48" i="6" s="1"/>
  <c r="I1532" i="1"/>
  <c r="I1533" i="1"/>
  <c r="I1534" i="1"/>
  <c r="I1535" i="1"/>
  <c r="I1536" i="1"/>
  <c r="I1537" i="1"/>
  <c r="I1538" i="1"/>
  <c r="I1539" i="1"/>
  <c r="I1540" i="1"/>
  <c r="I1541" i="1"/>
  <c r="I1542" i="1"/>
  <c r="I1543" i="1"/>
  <c r="I1544" i="1"/>
  <c r="I1545" i="1"/>
  <c r="I1546" i="1"/>
  <c r="I1547" i="1"/>
  <c r="I1548" i="1"/>
  <c r="I1549" i="1"/>
  <c r="I1550" i="1"/>
  <c r="I1551" i="1"/>
  <c r="I1552" i="1"/>
  <c r="I1553" i="1"/>
  <c r="B49" i="6" s="1"/>
  <c r="I1554" i="1"/>
  <c r="C49" i="6" s="1"/>
  <c r="I1555" i="1"/>
  <c r="D49" i="6" s="1"/>
  <c r="I1556" i="1"/>
  <c r="E49" i="6" s="1"/>
  <c r="I1557" i="1"/>
  <c r="F49" i="6" s="1"/>
  <c r="I1558" i="1"/>
  <c r="G49" i="6" s="1"/>
  <c r="I1559" i="1"/>
  <c r="H49" i="6" s="1"/>
  <c r="I1560" i="1"/>
  <c r="I49" i="6" s="1"/>
  <c r="I1561" i="1"/>
  <c r="I1562" i="1"/>
  <c r="K49" i="6" s="1"/>
  <c r="I1563" i="1"/>
  <c r="L49" i="6" s="1"/>
  <c r="I1564" i="1"/>
  <c r="M49" i="6" s="1"/>
  <c r="I1565" i="1"/>
  <c r="I1566" i="1"/>
  <c r="I1567" i="1"/>
  <c r="I1568" i="1"/>
  <c r="I1569" i="1"/>
  <c r="I1570" i="1"/>
  <c r="I1571" i="1"/>
  <c r="I1572" i="1"/>
  <c r="I1573" i="1"/>
  <c r="I1574" i="1"/>
  <c r="I1575" i="1"/>
  <c r="I1576" i="1"/>
  <c r="I1577" i="1"/>
  <c r="I1578" i="1"/>
  <c r="I1579" i="1"/>
  <c r="I1580" i="1"/>
  <c r="I1581" i="1"/>
  <c r="I1582" i="1"/>
  <c r="I1583" i="1"/>
  <c r="I1584" i="1"/>
  <c r="I1585" i="1"/>
  <c r="I1586" i="1"/>
  <c r="B50" i="6" s="1"/>
  <c r="I1587" i="1"/>
  <c r="C50" i="6" s="1"/>
  <c r="I1588" i="1"/>
  <c r="D50" i="6" s="1"/>
  <c r="I1589" i="1"/>
  <c r="E50" i="6" s="1"/>
  <c r="I1590" i="1"/>
  <c r="F50" i="6" s="1"/>
  <c r="I1591" i="1"/>
  <c r="G50" i="6" s="1"/>
  <c r="I1592" i="1"/>
  <c r="H50" i="6" s="1"/>
  <c r="I1593" i="1"/>
  <c r="I50" i="6" s="1"/>
  <c r="I1594" i="1"/>
  <c r="I1595" i="1"/>
  <c r="K50" i="6" s="1"/>
  <c r="I1596" i="1"/>
  <c r="L50" i="6" s="1"/>
  <c r="I1597" i="1"/>
  <c r="M50" i="6" s="1"/>
  <c r="I1598" i="1"/>
  <c r="I1599" i="1"/>
  <c r="I1600" i="1"/>
  <c r="I1601" i="1"/>
  <c r="I1602" i="1"/>
  <c r="I1603" i="1"/>
  <c r="I1604" i="1"/>
  <c r="I1605" i="1"/>
  <c r="I1606" i="1"/>
  <c r="I1607" i="1"/>
  <c r="I1608" i="1"/>
  <c r="I1609" i="1"/>
  <c r="I1610" i="1"/>
  <c r="I1611" i="1"/>
  <c r="I1612" i="1"/>
  <c r="I1613" i="1"/>
  <c r="I1614" i="1"/>
  <c r="I1615" i="1"/>
  <c r="I1616" i="1"/>
  <c r="I1617" i="1"/>
  <c r="I1618" i="1"/>
  <c r="I1619" i="1"/>
  <c r="B51" i="6" s="1"/>
  <c r="I1620" i="1"/>
  <c r="C51" i="6" s="1"/>
  <c r="I1621" i="1"/>
  <c r="D51" i="6" s="1"/>
  <c r="I1622" i="1"/>
  <c r="E51" i="6" s="1"/>
  <c r="I1623" i="1"/>
  <c r="F51" i="6" s="1"/>
  <c r="I1624" i="1"/>
  <c r="G51" i="6" s="1"/>
  <c r="I1625" i="1"/>
  <c r="H51" i="6" s="1"/>
  <c r="I1626" i="1"/>
  <c r="I51" i="6" s="1"/>
  <c r="I1627" i="1"/>
  <c r="I1628" i="1"/>
  <c r="K51" i="6" s="1"/>
  <c r="I1629" i="1"/>
  <c r="L51" i="6" s="1"/>
  <c r="I1630" i="1"/>
  <c r="M51" i="6" s="1"/>
  <c r="I1631" i="1"/>
  <c r="I1632" i="1"/>
  <c r="I1633" i="1"/>
  <c r="I1634" i="1"/>
  <c r="I1635" i="1"/>
  <c r="I1636" i="1"/>
  <c r="I1637" i="1"/>
  <c r="I1638" i="1"/>
  <c r="I1639" i="1"/>
  <c r="I1640" i="1"/>
  <c r="I1641" i="1"/>
  <c r="I1642" i="1"/>
  <c r="I1643" i="1"/>
  <c r="I1644" i="1"/>
  <c r="I1645" i="1"/>
  <c r="I1646" i="1"/>
  <c r="I1647" i="1"/>
  <c r="I1648" i="1"/>
  <c r="I1649" i="1"/>
  <c r="I1650" i="1"/>
  <c r="I1651" i="1"/>
  <c r="I1652" i="1"/>
  <c r="B52" i="6" s="1"/>
  <c r="I1653" i="1"/>
  <c r="C52" i="6" s="1"/>
  <c r="I1654" i="1"/>
  <c r="D52" i="6" s="1"/>
  <c r="I1655" i="1"/>
  <c r="E52" i="6" s="1"/>
  <c r="I1656" i="1"/>
  <c r="F52" i="6" s="1"/>
  <c r="I1657" i="1"/>
  <c r="G52" i="6" s="1"/>
  <c r="I1658" i="1"/>
  <c r="H52" i="6" s="1"/>
  <c r="I1659" i="1"/>
  <c r="I52" i="6" s="1"/>
  <c r="I1660" i="1"/>
  <c r="I1661" i="1"/>
  <c r="K52" i="6" s="1"/>
  <c r="I1662" i="1"/>
  <c r="L52" i="6" s="1"/>
  <c r="I1663" i="1"/>
  <c r="M52" i="6" s="1"/>
  <c r="I1664" i="1"/>
  <c r="I1665" i="1"/>
  <c r="I1666" i="1"/>
  <c r="I1667" i="1"/>
  <c r="I1668" i="1"/>
  <c r="I1669" i="1"/>
  <c r="I1670" i="1"/>
  <c r="I1671" i="1"/>
  <c r="I1672" i="1"/>
  <c r="I1673" i="1"/>
  <c r="I1674" i="1"/>
  <c r="I1675" i="1"/>
  <c r="I1676" i="1"/>
  <c r="I1677" i="1"/>
  <c r="I1678" i="1"/>
  <c r="I1679" i="1"/>
  <c r="I1680" i="1"/>
  <c r="I1681" i="1"/>
  <c r="I1682" i="1"/>
  <c r="I1683" i="1"/>
  <c r="I1684" i="1"/>
  <c r="I1685" i="1"/>
  <c r="B53" i="6" s="1"/>
  <c r="I1686" i="1"/>
  <c r="C53" i="6" s="1"/>
  <c r="I1687" i="1"/>
  <c r="D53" i="6" s="1"/>
  <c r="I1688" i="1"/>
  <c r="E53" i="6" s="1"/>
  <c r="I1689" i="1"/>
  <c r="F53" i="6" s="1"/>
  <c r="I1690" i="1"/>
  <c r="G53" i="6" s="1"/>
  <c r="I1691" i="1"/>
  <c r="H53" i="6" s="1"/>
  <c r="I1692" i="1"/>
  <c r="I53" i="6" s="1"/>
  <c r="I1693" i="1"/>
  <c r="I1694" i="1"/>
  <c r="K53" i="6" s="1"/>
  <c r="I1695" i="1"/>
  <c r="L53" i="6" s="1"/>
  <c r="I1696" i="1"/>
  <c r="M53" i="6" s="1"/>
  <c r="I1697" i="1"/>
  <c r="I1698" i="1"/>
  <c r="I1699" i="1"/>
  <c r="I1700" i="1"/>
  <c r="I1701" i="1"/>
  <c r="I1702" i="1"/>
  <c r="I1703" i="1"/>
  <c r="I1704" i="1"/>
  <c r="I1705" i="1"/>
  <c r="I1706" i="1"/>
  <c r="I1707" i="1"/>
  <c r="I1708" i="1"/>
  <c r="I1709" i="1"/>
  <c r="I1710" i="1"/>
  <c r="I1711" i="1"/>
  <c r="I1712" i="1"/>
  <c r="I1713" i="1"/>
  <c r="I1714" i="1"/>
  <c r="I1715" i="1"/>
  <c r="I1716" i="1"/>
  <c r="I1717" i="1"/>
  <c r="I1718" i="1"/>
  <c r="B54" i="6" s="1"/>
  <c r="I1719" i="1"/>
  <c r="C54" i="6" s="1"/>
  <c r="I1720" i="1"/>
  <c r="D54" i="6" s="1"/>
  <c r="I1721" i="1"/>
  <c r="E54" i="6" s="1"/>
  <c r="I1722" i="1"/>
  <c r="F54" i="6" s="1"/>
  <c r="I1723" i="1"/>
  <c r="G54" i="6" s="1"/>
  <c r="I1724" i="1"/>
  <c r="H54" i="6" s="1"/>
  <c r="I1725" i="1"/>
  <c r="I54" i="6" s="1"/>
  <c r="I1726" i="1"/>
  <c r="I1727" i="1"/>
  <c r="K54" i="6" s="1"/>
  <c r="I1728" i="1"/>
  <c r="L54" i="6" s="1"/>
  <c r="I1729" i="1"/>
  <c r="M54" i="6" s="1"/>
  <c r="I1730" i="1"/>
  <c r="I1731" i="1"/>
  <c r="I1732" i="1"/>
  <c r="I1733" i="1"/>
  <c r="I1734" i="1"/>
  <c r="I1735" i="1"/>
  <c r="I1736" i="1"/>
  <c r="I1737" i="1"/>
  <c r="I1738" i="1"/>
  <c r="I1739" i="1"/>
  <c r="I1740" i="1"/>
  <c r="I1741" i="1"/>
  <c r="I1742" i="1"/>
  <c r="I1743" i="1"/>
  <c r="I1744" i="1"/>
  <c r="I1745" i="1"/>
  <c r="I1746" i="1"/>
  <c r="I1747" i="1"/>
  <c r="I1748" i="1"/>
  <c r="I1749" i="1"/>
  <c r="I1750" i="1"/>
  <c r="I1751" i="1"/>
  <c r="B55" i="6" s="1"/>
  <c r="I1752" i="1"/>
  <c r="C55" i="6" s="1"/>
  <c r="I1753" i="1"/>
  <c r="D55" i="6" s="1"/>
  <c r="I1754" i="1"/>
  <c r="E55" i="6" s="1"/>
  <c r="I1755" i="1"/>
  <c r="F55" i="6" s="1"/>
  <c r="I1756" i="1"/>
  <c r="G55" i="6" s="1"/>
  <c r="I1757" i="1"/>
  <c r="H55" i="6" s="1"/>
  <c r="I1758" i="1"/>
  <c r="I55" i="6" s="1"/>
  <c r="I1759" i="1"/>
  <c r="I1760" i="1"/>
  <c r="K55" i="6" s="1"/>
  <c r="I1761" i="1"/>
  <c r="L55" i="6" s="1"/>
  <c r="I1762" i="1"/>
  <c r="M55" i="6" s="1"/>
  <c r="I1763" i="1"/>
  <c r="I1764" i="1"/>
  <c r="I1765" i="1"/>
  <c r="I1766" i="1"/>
  <c r="I1767" i="1"/>
  <c r="I1768" i="1"/>
  <c r="I1769" i="1"/>
  <c r="I1770" i="1"/>
  <c r="I1771" i="1"/>
  <c r="I1772" i="1"/>
  <c r="I1773" i="1"/>
  <c r="I1774" i="1"/>
  <c r="I1775" i="1"/>
  <c r="I1776" i="1"/>
  <c r="I1777" i="1"/>
  <c r="I1778" i="1"/>
  <c r="I1779" i="1"/>
  <c r="I1780" i="1"/>
  <c r="I1781" i="1"/>
  <c r="I1782" i="1"/>
  <c r="I1783" i="1"/>
  <c r="I1784" i="1"/>
  <c r="B56" i="6" s="1"/>
  <c r="I1785" i="1"/>
  <c r="C56" i="6" s="1"/>
  <c r="I1786" i="1"/>
  <c r="D56" i="6" s="1"/>
  <c r="I1787" i="1"/>
  <c r="E56" i="6" s="1"/>
  <c r="I1788" i="1"/>
  <c r="F56" i="6" s="1"/>
  <c r="I1789" i="1"/>
  <c r="G56" i="6" s="1"/>
  <c r="I1790" i="1"/>
  <c r="H56" i="6" s="1"/>
  <c r="I1791" i="1"/>
  <c r="I56" i="6" s="1"/>
  <c r="I1792" i="1"/>
  <c r="I1793" i="1"/>
  <c r="K56" i="6" s="1"/>
  <c r="I1794" i="1"/>
  <c r="L56" i="6" s="1"/>
  <c r="I1795" i="1"/>
  <c r="M56" i="6" s="1"/>
  <c r="I1796" i="1"/>
  <c r="I1797" i="1"/>
  <c r="I1798" i="1"/>
  <c r="I1799" i="1"/>
  <c r="I1800" i="1"/>
  <c r="I1801" i="1"/>
  <c r="I1802" i="1"/>
  <c r="I1803" i="1"/>
  <c r="I1804" i="1"/>
  <c r="I1805" i="1"/>
  <c r="I1806" i="1"/>
  <c r="I1807" i="1"/>
  <c r="I1808" i="1"/>
  <c r="I1809" i="1"/>
  <c r="I1810" i="1"/>
  <c r="I1811" i="1"/>
  <c r="I1812" i="1"/>
  <c r="I1813" i="1"/>
  <c r="I1814" i="1"/>
  <c r="I1815" i="1"/>
  <c r="I1816" i="1"/>
  <c r="I1817" i="1"/>
  <c r="B57" i="6" s="1"/>
  <c r="I1818" i="1"/>
  <c r="C57" i="6" s="1"/>
  <c r="I1819" i="1"/>
  <c r="D57" i="6" s="1"/>
  <c r="I1820" i="1"/>
  <c r="E57" i="6" s="1"/>
  <c r="I1821" i="1"/>
  <c r="F57" i="6" s="1"/>
  <c r="I1822" i="1"/>
  <c r="G57" i="6" s="1"/>
  <c r="I1823" i="1"/>
  <c r="H57" i="6" s="1"/>
  <c r="I1824" i="1"/>
  <c r="I57" i="6" s="1"/>
  <c r="I1825" i="1"/>
  <c r="I1826" i="1"/>
  <c r="K57" i="6" s="1"/>
  <c r="I1827" i="1"/>
  <c r="L57" i="6" s="1"/>
  <c r="I1828" i="1"/>
  <c r="M57" i="6" s="1"/>
  <c r="I1829" i="1"/>
  <c r="I1830" i="1"/>
  <c r="I1831" i="1"/>
  <c r="I1832" i="1"/>
  <c r="I1833" i="1"/>
  <c r="I1834" i="1"/>
  <c r="I1835" i="1"/>
  <c r="I1836" i="1"/>
  <c r="I1837" i="1"/>
  <c r="I1838" i="1"/>
  <c r="I1839" i="1"/>
  <c r="I1840" i="1"/>
  <c r="I1841" i="1"/>
  <c r="I1842" i="1"/>
  <c r="I1843" i="1"/>
  <c r="I1844" i="1"/>
  <c r="I1845" i="1"/>
  <c r="I1846" i="1"/>
  <c r="I1847" i="1"/>
  <c r="I1848" i="1"/>
  <c r="I1849" i="1"/>
  <c r="I1850" i="1"/>
  <c r="B58" i="6" s="1"/>
  <c r="I1851" i="1"/>
  <c r="C58" i="6" s="1"/>
  <c r="I1852" i="1"/>
  <c r="D58" i="6" s="1"/>
  <c r="I1853" i="1"/>
  <c r="E58" i="6" s="1"/>
  <c r="I1854" i="1"/>
  <c r="F58" i="6" s="1"/>
  <c r="I1855" i="1"/>
  <c r="G58" i="6" s="1"/>
  <c r="I1856" i="1"/>
  <c r="H58" i="6" s="1"/>
  <c r="I1857" i="1"/>
  <c r="I58" i="6" s="1"/>
  <c r="I1858" i="1"/>
  <c r="I1859" i="1"/>
  <c r="K58" i="6" s="1"/>
  <c r="I1860" i="1"/>
  <c r="L58" i="6" s="1"/>
  <c r="I1861" i="1"/>
  <c r="M58" i="6" s="1"/>
  <c r="I1862" i="1"/>
  <c r="I1863" i="1"/>
  <c r="I1864" i="1"/>
  <c r="I1865" i="1"/>
  <c r="I1866" i="1"/>
  <c r="I1867" i="1"/>
  <c r="I1868" i="1"/>
  <c r="I1869" i="1"/>
  <c r="I1870" i="1"/>
  <c r="I1871" i="1"/>
  <c r="I1872" i="1"/>
  <c r="I1873" i="1"/>
  <c r="I1874" i="1"/>
  <c r="I1875" i="1"/>
  <c r="I1876" i="1"/>
  <c r="I1877" i="1"/>
  <c r="I1878" i="1"/>
  <c r="I1879" i="1"/>
  <c r="I1880" i="1"/>
  <c r="I1881" i="1"/>
  <c r="I1882" i="1"/>
  <c r="I1883" i="1"/>
  <c r="B59" i="6" s="1"/>
  <c r="I1884" i="1"/>
  <c r="C59" i="6" s="1"/>
  <c r="I1885" i="1"/>
  <c r="D59" i="6" s="1"/>
  <c r="I1886" i="1"/>
  <c r="E59" i="6" s="1"/>
  <c r="I1887" i="1"/>
  <c r="F59" i="6" s="1"/>
  <c r="I1888" i="1"/>
  <c r="G59" i="6" s="1"/>
  <c r="I1889" i="1"/>
  <c r="H59" i="6" s="1"/>
  <c r="I1890" i="1"/>
  <c r="I59" i="6" s="1"/>
  <c r="I1891" i="1"/>
  <c r="I1892" i="1"/>
  <c r="K59" i="6" s="1"/>
  <c r="I1893" i="1"/>
  <c r="L59" i="6" s="1"/>
  <c r="I1894" i="1"/>
  <c r="M59" i="6" s="1"/>
  <c r="I1895" i="1"/>
  <c r="I1896" i="1"/>
  <c r="I1897" i="1"/>
  <c r="I1898" i="1"/>
  <c r="I1899" i="1"/>
  <c r="I1900" i="1"/>
  <c r="I1901" i="1"/>
  <c r="I1902" i="1"/>
  <c r="I1903" i="1"/>
  <c r="I1904" i="1"/>
  <c r="I1905" i="1"/>
  <c r="I1906" i="1"/>
  <c r="I1907" i="1"/>
  <c r="I1908" i="1"/>
  <c r="I1909" i="1"/>
  <c r="I1910" i="1"/>
  <c r="I1911" i="1"/>
  <c r="I1912" i="1"/>
  <c r="I1913" i="1"/>
  <c r="I1914" i="1"/>
  <c r="I1915" i="1"/>
  <c r="I1916" i="1"/>
  <c r="B60" i="6" s="1"/>
  <c r="I1917" i="1"/>
  <c r="C60" i="6" s="1"/>
  <c r="I1918" i="1"/>
  <c r="D60" i="6" s="1"/>
  <c r="I1919" i="1"/>
  <c r="E60" i="6" s="1"/>
  <c r="I1920" i="1"/>
  <c r="F60" i="6" s="1"/>
  <c r="I1921" i="1"/>
  <c r="G60" i="6" s="1"/>
  <c r="I1922" i="1"/>
  <c r="H60" i="6" s="1"/>
  <c r="I1923" i="1"/>
  <c r="I60" i="6" s="1"/>
  <c r="I1924" i="1"/>
  <c r="I1925" i="1"/>
  <c r="K60" i="6" s="1"/>
  <c r="I1926" i="1"/>
  <c r="L60" i="6" s="1"/>
  <c r="I1927" i="1"/>
  <c r="M60" i="6" s="1"/>
  <c r="I1928" i="1"/>
  <c r="I1929" i="1"/>
  <c r="I1930" i="1"/>
  <c r="I1931" i="1"/>
  <c r="I1932" i="1"/>
  <c r="I1933" i="1"/>
  <c r="I1934" i="1"/>
  <c r="I1935" i="1"/>
  <c r="I1936" i="1"/>
  <c r="I1937" i="1"/>
  <c r="I1938" i="1"/>
  <c r="I1939" i="1"/>
  <c r="I1940" i="1"/>
  <c r="I1941" i="1"/>
  <c r="I1942" i="1"/>
  <c r="I1943" i="1"/>
  <c r="I1944" i="1"/>
  <c r="I1945" i="1"/>
  <c r="I1946" i="1"/>
  <c r="I1947" i="1"/>
  <c r="I1948" i="1"/>
  <c r="I1949" i="1"/>
  <c r="B61" i="6" s="1"/>
  <c r="I1950" i="1"/>
  <c r="C61" i="6" s="1"/>
  <c r="I1951" i="1"/>
  <c r="D61" i="6" s="1"/>
  <c r="I1952" i="1"/>
  <c r="E61" i="6" s="1"/>
  <c r="I1953" i="1"/>
  <c r="F61" i="6" s="1"/>
  <c r="I1954" i="1"/>
  <c r="G61" i="6" s="1"/>
  <c r="I1955" i="1"/>
  <c r="H61" i="6" s="1"/>
  <c r="I1956" i="1"/>
  <c r="I61" i="6" s="1"/>
  <c r="I1957" i="1"/>
  <c r="I1958" i="1"/>
  <c r="K61" i="6" s="1"/>
  <c r="I1959" i="1"/>
  <c r="L61" i="6" s="1"/>
  <c r="I1960" i="1"/>
  <c r="M61" i="6" s="1"/>
  <c r="I1961" i="1"/>
  <c r="I1962" i="1"/>
  <c r="I1963" i="1"/>
  <c r="I1964" i="1"/>
  <c r="I1965" i="1"/>
  <c r="I1966" i="1"/>
  <c r="I1967" i="1"/>
  <c r="I1968" i="1"/>
  <c r="I1969" i="1"/>
  <c r="I1970" i="1"/>
  <c r="I1971" i="1"/>
  <c r="I1972" i="1"/>
  <c r="I1973" i="1"/>
  <c r="I1974" i="1"/>
  <c r="I1975" i="1"/>
  <c r="I1976" i="1"/>
  <c r="I1977" i="1"/>
  <c r="I1978" i="1"/>
  <c r="I1979" i="1"/>
  <c r="I1980" i="1"/>
  <c r="I1981" i="1"/>
  <c r="I1982" i="1"/>
  <c r="B62" i="6" s="1"/>
  <c r="I1983" i="1"/>
  <c r="C62" i="6" s="1"/>
  <c r="I1984" i="1"/>
  <c r="D62" i="6" s="1"/>
  <c r="I1985" i="1"/>
  <c r="E62" i="6" s="1"/>
  <c r="I1986" i="1"/>
  <c r="F62" i="6" s="1"/>
  <c r="I1987" i="1"/>
  <c r="G62" i="6" s="1"/>
  <c r="I1988" i="1"/>
  <c r="H62" i="6" s="1"/>
  <c r="I1989" i="1"/>
  <c r="I62" i="6" s="1"/>
  <c r="I1990" i="1"/>
  <c r="I1991" i="1"/>
  <c r="K62" i="6" s="1"/>
  <c r="I1992" i="1"/>
  <c r="L62" i="6" s="1"/>
  <c r="I1993" i="1"/>
  <c r="M62" i="6" s="1"/>
  <c r="I1994" i="1"/>
  <c r="I1995" i="1"/>
  <c r="I1996" i="1"/>
  <c r="I1997" i="1"/>
  <c r="I1998" i="1"/>
  <c r="I1999" i="1"/>
  <c r="I2000" i="1"/>
  <c r="I2001" i="1"/>
  <c r="I2002" i="1"/>
  <c r="I2003" i="1"/>
  <c r="I2004" i="1"/>
  <c r="I2005" i="1"/>
  <c r="I2006" i="1"/>
  <c r="I2007" i="1"/>
  <c r="I2008" i="1"/>
  <c r="I2009" i="1"/>
  <c r="I2010" i="1"/>
  <c r="I2011" i="1"/>
  <c r="I2012" i="1"/>
  <c r="I2013" i="1"/>
  <c r="I2014" i="1"/>
  <c r="I2015" i="1"/>
  <c r="B63" i="6" s="1"/>
  <c r="I2016" i="1"/>
  <c r="C63" i="6" s="1"/>
  <c r="I2017" i="1"/>
  <c r="D63" i="6" s="1"/>
  <c r="I2018" i="1"/>
  <c r="E63" i="6" s="1"/>
  <c r="I2019" i="1"/>
  <c r="F63" i="6" s="1"/>
  <c r="I2020" i="1"/>
  <c r="G63" i="6" s="1"/>
  <c r="I2021" i="1"/>
  <c r="H63" i="6" s="1"/>
  <c r="I2022" i="1"/>
  <c r="I63" i="6" s="1"/>
  <c r="I2023" i="1"/>
  <c r="I2024" i="1"/>
  <c r="K63" i="6" s="1"/>
  <c r="I2025" i="1"/>
  <c r="L63" i="6" s="1"/>
  <c r="I2026" i="1"/>
  <c r="M63" i="6" s="1"/>
  <c r="I2027" i="1"/>
  <c r="I2028" i="1"/>
  <c r="I2029" i="1"/>
  <c r="I2030" i="1"/>
  <c r="I2031" i="1"/>
  <c r="I2032" i="1"/>
  <c r="I2033" i="1"/>
  <c r="I2034" i="1"/>
  <c r="I2035" i="1"/>
  <c r="I2036" i="1"/>
  <c r="I2037" i="1"/>
  <c r="I2038" i="1"/>
  <c r="I2039" i="1"/>
  <c r="I2040" i="1"/>
  <c r="I2041" i="1"/>
  <c r="I2042" i="1"/>
  <c r="I2043" i="1"/>
  <c r="I2044" i="1"/>
  <c r="I2045" i="1"/>
  <c r="I2046" i="1"/>
  <c r="I2047" i="1"/>
  <c r="X64" i="59" l="1"/>
  <c r="Y64" i="59" s="1"/>
  <c r="C65" i="60" s="1"/>
  <c r="X64" i="57"/>
  <c r="Y64" i="57" s="1"/>
  <c r="B65" i="60" s="1"/>
  <c r="X62" i="59"/>
  <c r="Y62" i="59" s="1"/>
  <c r="C63" i="60" s="1"/>
  <c r="E63" i="60" s="1"/>
  <c r="X62" i="57"/>
  <c r="Y62" i="57" s="1"/>
  <c r="B63" i="60" s="1"/>
  <c r="X60" i="59"/>
  <c r="Y60" i="59" s="1"/>
  <c r="C61" i="60" s="1"/>
  <c r="E61" i="60" s="1"/>
  <c r="X60" i="57"/>
  <c r="Y60" i="57" s="1"/>
  <c r="B61" i="60" s="1"/>
  <c r="X58" i="57"/>
  <c r="Y58" i="57" s="1"/>
  <c r="B59" i="60" s="1"/>
  <c r="X58" i="59"/>
  <c r="Y58" i="59" s="1"/>
  <c r="C59" i="60" s="1"/>
  <c r="X56" i="59"/>
  <c r="Y56" i="59" s="1"/>
  <c r="C57" i="60" s="1"/>
  <c r="E57" i="60" s="1"/>
  <c r="X56" i="57"/>
  <c r="Y56" i="57" s="1"/>
  <c r="B57" i="60" s="1"/>
  <c r="X54" i="59"/>
  <c r="Y54" i="59" s="1"/>
  <c r="C55" i="60" s="1"/>
  <c r="E55" i="60" s="1"/>
  <c r="X54" i="57"/>
  <c r="Y54" i="57" s="1"/>
  <c r="B55" i="60" s="1"/>
  <c r="X52" i="59"/>
  <c r="Y52" i="59" s="1"/>
  <c r="C53" i="60" s="1"/>
  <c r="E53" i="60" s="1"/>
  <c r="X52" i="57"/>
  <c r="Y52" i="57" s="1"/>
  <c r="B53" i="60" s="1"/>
  <c r="X50" i="59"/>
  <c r="Y50" i="59" s="1"/>
  <c r="C51" i="60" s="1"/>
  <c r="E51" i="60" s="1"/>
  <c r="X50" i="57"/>
  <c r="Y50" i="57" s="1"/>
  <c r="B51" i="60" s="1"/>
  <c r="X48" i="59"/>
  <c r="Y48" i="59" s="1"/>
  <c r="C49" i="60" s="1"/>
  <c r="E49" i="60" s="1"/>
  <c r="X48" i="57"/>
  <c r="Y48" i="57" s="1"/>
  <c r="B49" i="60" s="1"/>
  <c r="X46" i="57"/>
  <c r="Y46" i="57" s="1"/>
  <c r="B47" i="60" s="1"/>
  <c r="D47" i="60" s="1"/>
  <c r="X46" i="59"/>
  <c r="Y46" i="59" s="1"/>
  <c r="C47" i="60" s="1"/>
  <c r="E47" i="60" s="1"/>
  <c r="X44" i="59"/>
  <c r="Y44" i="59" s="1"/>
  <c r="C45" i="60" s="1"/>
  <c r="E45" i="60" s="1"/>
  <c r="X44" i="57"/>
  <c r="Y44" i="57" s="1"/>
  <c r="B45" i="60" s="1"/>
  <c r="X42" i="57"/>
  <c r="Y42" i="57" s="1"/>
  <c r="B43" i="60" s="1"/>
  <c r="D43" i="60" s="1"/>
  <c r="X42" i="59"/>
  <c r="Y42" i="59" s="1"/>
  <c r="C43" i="60" s="1"/>
  <c r="X40" i="59"/>
  <c r="Y40" i="59" s="1"/>
  <c r="C41" i="60" s="1"/>
  <c r="E41" i="60" s="1"/>
  <c r="X40" i="57"/>
  <c r="Y40" i="57" s="1"/>
  <c r="B41" i="60" s="1"/>
  <c r="X38" i="59"/>
  <c r="Y38" i="59" s="1"/>
  <c r="C39" i="60" s="1"/>
  <c r="E39" i="60" s="1"/>
  <c r="X38" i="57"/>
  <c r="Y38" i="57" s="1"/>
  <c r="B39" i="60" s="1"/>
  <c r="X36" i="59"/>
  <c r="Y36" i="59" s="1"/>
  <c r="C37" i="60" s="1"/>
  <c r="E37" i="60" s="1"/>
  <c r="X36" i="57"/>
  <c r="Y36" i="57" s="1"/>
  <c r="B37" i="60" s="1"/>
  <c r="X34" i="57"/>
  <c r="Y34" i="57" s="1"/>
  <c r="B35" i="60" s="1"/>
  <c r="D35" i="60" s="1"/>
  <c r="X34" i="59"/>
  <c r="Y34" i="59" s="1"/>
  <c r="C35" i="60" s="1"/>
  <c r="X32" i="59"/>
  <c r="Y32" i="59" s="1"/>
  <c r="C33" i="60" s="1"/>
  <c r="E33" i="60" s="1"/>
  <c r="X32" i="57"/>
  <c r="Y32" i="57" s="1"/>
  <c r="B33" i="60" s="1"/>
  <c r="X30" i="59"/>
  <c r="Y30" i="59" s="1"/>
  <c r="C31" i="60" s="1"/>
  <c r="E31" i="60" s="1"/>
  <c r="X30" i="57"/>
  <c r="Y30" i="57" s="1"/>
  <c r="B31" i="60" s="1"/>
  <c r="X28" i="59"/>
  <c r="Y28" i="59" s="1"/>
  <c r="C29" i="60" s="1"/>
  <c r="E29" i="60" s="1"/>
  <c r="X28" i="57"/>
  <c r="Y28" i="57" s="1"/>
  <c r="B29" i="60" s="1"/>
  <c r="X26" i="59"/>
  <c r="Y26" i="59" s="1"/>
  <c r="C27" i="60" s="1"/>
  <c r="E27" i="60" s="1"/>
  <c r="X26" i="57"/>
  <c r="Y26" i="57" s="1"/>
  <c r="B27" i="60" s="1"/>
  <c r="X24" i="59"/>
  <c r="Y24" i="59" s="1"/>
  <c r="C25" i="60" s="1"/>
  <c r="E25" i="60" s="1"/>
  <c r="X24" i="57"/>
  <c r="Y24" i="57" s="1"/>
  <c r="B25" i="60" s="1"/>
  <c r="X22" i="57"/>
  <c r="Y22" i="57" s="1"/>
  <c r="B23" i="60" s="1"/>
  <c r="D23" i="60" s="1"/>
  <c r="X22" i="59"/>
  <c r="Y22" i="59" s="1"/>
  <c r="C23" i="60" s="1"/>
  <c r="E23" i="60" s="1"/>
  <c r="X20" i="59"/>
  <c r="Y20" i="59" s="1"/>
  <c r="C21" i="60" s="1"/>
  <c r="E21" i="60" s="1"/>
  <c r="X20" i="57"/>
  <c r="Y20" i="57" s="1"/>
  <c r="B21" i="60" s="1"/>
  <c r="X18" i="59"/>
  <c r="Y18" i="59" s="1"/>
  <c r="C19" i="60" s="1"/>
  <c r="E19" i="60" s="1"/>
  <c r="X18" i="57"/>
  <c r="Y18" i="57" s="1"/>
  <c r="B19" i="60" s="1"/>
  <c r="X16" i="59"/>
  <c r="Y16" i="59" s="1"/>
  <c r="C17" i="60" s="1"/>
  <c r="X16" i="57"/>
  <c r="Y16" i="57" s="1"/>
  <c r="B17" i="60" s="1"/>
  <c r="X14" i="57"/>
  <c r="Y14" i="57" s="1"/>
  <c r="B15" i="60" s="1"/>
  <c r="D15" i="60" s="1"/>
  <c r="X14" i="59"/>
  <c r="Y14" i="59" s="1"/>
  <c r="C15" i="60" s="1"/>
  <c r="X12" i="59"/>
  <c r="Y12" i="59" s="1"/>
  <c r="C13" i="60" s="1"/>
  <c r="E13" i="60" s="1"/>
  <c r="X12" i="57"/>
  <c r="Y12" i="57" s="1"/>
  <c r="B13" i="60" s="1"/>
  <c r="X10" i="57"/>
  <c r="Y10" i="57" s="1"/>
  <c r="B11" i="60" s="1"/>
  <c r="D11" i="60" s="1"/>
  <c r="X10" i="59"/>
  <c r="Y10" i="59" s="1"/>
  <c r="C11" i="60" s="1"/>
  <c r="X8" i="59"/>
  <c r="Y8" i="59" s="1"/>
  <c r="C9" i="60" s="1"/>
  <c r="E9" i="60" s="1"/>
  <c r="X8" i="57"/>
  <c r="Y8" i="57" s="1"/>
  <c r="B9" i="60" s="1"/>
  <c r="X6" i="57"/>
  <c r="Y6" i="57" s="1"/>
  <c r="B7" i="60" s="1"/>
  <c r="D7" i="60" s="1"/>
  <c r="X6" i="59"/>
  <c r="Y6" i="59" s="1"/>
  <c r="C7" i="60" s="1"/>
  <c r="X4" i="57"/>
  <c r="Y4" i="57" s="1"/>
  <c r="B5" i="60" s="1"/>
  <c r="X4" i="59"/>
  <c r="Y4" i="59" s="1"/>
  <c r="C5" i="60" s="1"/>
  <c r="X65" i="59"/>
  <c r="Y65" i="59" s="1"/>
  <c r="C66" i="60" s="1"/>
  <c r="E66" i="60" s="1"/>
  <c r="X65" i="57"/>
  <c r="Y65" i="57" s="1"/>
  <c r="B66" i="60" s="1"/>
  <c r="X63" i="57"/>
  <c r="Y63" i="57" s="1"/>
  <c r="B64" i="60" s="1"/>
  <c r="D64" i="60" s="1"/>
  <c r="X63" i="59"/>
  <c r="Y63" i="59" s="1"/>
  <c r="C64" i="60" s="1"/>
  <c r="X61" i="57"/>
  <c r="Y61" i="57" s="1"/>
  <c r="B62" i="60" s="1"/>
  <c r="D62" i="60" s="1"/>
  <c r="X61" i="59"/>
  <c r="Y61" i="59" s="1"/>
  <c r="C62" i="60" s="1"/>
  <c r="X59" i="57"/>
  <c r="Y59" i="57" s="1"/>
  <c r="B60" i="60" s="1"/>
  <c r="D60" i="60" s="1"/>
  <c r="X59" i="59"/>
  <c r="Y59" i="59" s="1"/>
  <c r="C60" i="60" s="1"/>
  <c r="E60" i="60" s="1"/>
  <c r="X57" i="57"/>
  <c r="Y57" i="57" s="1"/>
  <c r="B58" i="60" s="1"/>
  <c r="D58" i="60" s="1"/>
  <c r="X57" i="59"/>
  <c r="Y57" i="59" s="1"/>
  <c r="C58" i="60" s="1"/>
  <c r="X55" i="59"/>
  <c r="Y55" i="59" s="1"/>
  <c r="C56" i="60" s="1"/>
  <c r="E56" i="60" s="1"/>
  <c r="X55" i="57"/>
  <c r="Y55" i="57" s="1"/>
  <c r="B56" i="60" s="1"/>
  <c r="X53" i="59"/>
  <c r="Y53" i="59" s="1"/>
  <c r="C54" i="60" s="1"/>
  <c r="E54" i="60" s="1"/>
  <c r="X53" i="57"/>
  <c r="Y53" i="57" s="1"/>
  <c r="B54" i="60" s="1"/>
  <c r="X51" i="57"/>
  <c r="Y51" i="57" s="1"/>
  <c r="B52" i="60" s="1"/>
  <c r="D52" i="60" s="1"/>
  <c r="X51" i="59"/>
  <c r="Y51" i="59" s="1"/>
  <c r="C52" i="60" s="1"/>
  <c r="E52" i="60" s="1"/>
  <c r="X49" i="59"/>
  <c r="Y49" i="59" s="1"/>
  <c r="C50" i="60" s="1"/>
  <c r="E50" i="60" s="1"/>
  <c r="X49" i="57"/>
  <c r="Y49" i="57" s="1"/>
  <c r="B50" i="60" s="1"/>
  <c r="X47" i="59"/>
  <c r="Y47" i="59" s="1"/>
  <c r="C48" i="60" s="1"/>
  <c r="E48" i="60" s="1"/>
  <c r="X47" i="57"/>
  <c r="Y47" i="57" s="1"/>
  <c r="B48" i="60" s="1"/>
  <c r="X45" i="57"/>
  <c r="Y45" i="57" s="1"/>
  <c r="B46" i="60" s="1"/>
  <c r="D46" i="60" s="1"/>
  <c r="X45" i="59"/>
  <c r="Y45" i="59" s="1"/>
  <c r="C46" i="60" s="1"/>
  <c r="X43" i="59"/>
  <c r="Y43" i="59" s="1"/>
  <c r="C44" i="60" s="1"/>
  <c r="E44" i="60" s="1"/>
  <c r="X43" i="57"/>
  <c r="Y43" i="57" s="1"/>
  <c r="B44" i="60" s="1"/>
  <c r="X41" i="59"/>
  <c r="Y41" i="59" s="1"/>
  <c r="C42" i="60" s="1"/>
  <c r="E42" i="60" s="1"/>
  <c r="X41" i="57"/>
  <c r="Y41" i="57" s="1"/>
  <c r="B42" i="60" s="1"/>
  <c r="X39" i="57"/>
  <c r="Y39" i="57" s="1"/>
  <c r="B40" i="60" s="1"/>
  <c r="X39" i="59"/>
  <c r="Y39" i="59" s="1"/>
  <c r="C40" i="60" s="1"/>
  <c r="X37" i="59"/>
  <c r="Y37" i="59" s="1"/>
  <c r="C38" i="60" s="1"/>
  <c r="E38" i="60" s="1"/>
  <c r="X37" i="57"/>
  <c r="Y37" i="57" s="1"/>
  <c r="B38" i="60" s="1"/>
  <c r="X35" i="59"/>
  <c r="Y35" i="59" s="1"/>
  <c r="C36" i="60" s="1"/>
  <c r="E36" i="60" s="1"/>
  <c r="X35" i="57"/>
  <c r="Y35" i="57" s="1"/>
  <c r="B36" i="60" s="1"/>
  <c r="X33" i="57"/>
  <c r="Y33" i="57" s="1"/>
  <c r="B34" i="60" s="1"/>
  <c r="X33" i="59"/>
  <c r="Y33" i="59" s="1"/>
  <c r="C34" i="60" s="1"/>
  <c r="X31" i="59"/>
  <c r="Y31" i="59" s="1"/>
  <c r="C32" i="60" s="1"/>
  <c r="E32" i="60" s="1"/>
  <c r="X31" i="57"/>
  <c r="Y31" i="57" s="1"/>
  <c r="B32" i="60" s="1"/>
  <c r="X29" i="57"/>
  <c r="Y29" i="57" s="1"/>
  <c r="B30" i="60" s="1"/>
  <c r="D30" i="60" s="1"/>
  <c r="X29" i="59"/>
  <c r="Y29" i="59" s="1"/>
  <c r="C30" i="60" s="1"/>
  <c r="X27" i="57"/>
  <c r="Y27" i="57" s="1"/>
  <c r="B28" i="60" s="1"/>
  <c r="D28" i="60" s="1"/>
  <c r="X27" i="59"/>
  <c r="Y27" i="59" s="1"/>
  <c r="C28" i="60" s="1"/>
  <c r="X25" i="59"/>
  <c r="Y25" i="59" s="1"/>
  <c r="C26" i="60" s="1"/>
  <c r="E26" i="60" s="1"/>
  <c r="X25" i="57"/>
  <c r="Y25" i="57" s="1"/>
  <c r="B26" i="60" s="1"/>
  <c r="X23" i="59"/>
  <c r="Y23" i="59" s="1"/>
  <c r="C24" i="60" s="1"/>
  <c r="E24" i="60" s="1"/>
  <c r="X23" i="57"/>
  <c r="Y23" i="57" s="1"/>
  <c r="B24" i="60" s="1"/>
  <c r="X21" i="57"/>
  <c r="Y21" i="57" s="1"/>
  <c r="B22" i="60" s="1"/>
  <c r="D22" i="60" s="1"/>
  <c r="X21" i="59"/>
  <c r="Y21" i="59" s="1"/>
  <c r="C22" i="60" s="1"/>
  <c r="E22" i="60" s="1"/>
  <c r="X19" i="59"/>
  <c r="Y19" i="59" s="1"/>
  <c r="C20" i="60" s="1"/>
  <c r="E20" i="60" s="1"/>
  <c r="X19" i="57"/>
  <c r="Y19" i="57" s="1"/>
  <c r="B20" i="60" s="1"/>
  <c r="X17" i="57"/>
  <c r="Y17" i="57" s="1"/>
  <c r="B18" i="60" s="1"/>
  <c r="D18" i="60" s="1"/>
  <c r="X17" i="59"/>
  <c r="Y17" i="59" s="1"/>
  <c r="C18" i="60" s="1"/>
  <c r="E18" i="60" s="1"/>
  <c r="X15" i="57"/>
  <c r="Y15" i="57" s="1"/>
  <c r="B16" i="60" s="1"/>
  <c r="D16" i="60" s="1"/>
  <c r="X15" i="59"/>
  <c r="Y15" i="59" s="1"/>
  <c r="C16" i="60" s="1"/>
  <c r="X13" i="59"/>
  <c r="Y13" i="59" s="1"/>
  <c r="C14" i="60" s="1"/>
  <c r="E14" i="60" s="1"/>
  <c r="X13" i="57"/>
  <c r="Y13" i="57" s="1"/>
  <c r="B14" i="60" s="1"/>
  <c r="X11" i="57"/>
  <c r="Y11" i="57" s="1"/>
  <c r="B12" i="60" s="1"/>
  <c r="D12" i="60" s="1"/>
  <c r="X11" i="59"/>
  <c r="Y11" i="59" s="1"/>
  <c r="C12" i="60" s="1"/>
  <c r="X9" i="57"/>
  <c r="Y9" i="57" s="1"/>
  <c r="B10" i="60" s="1"/>
  <c r="X9" i="59"/>
  <c r="Y9" i="59" s="1"/>
  <c r="C10" i="60" s="1"/>
  <c r="X7" i="59"/>
  <c r="Y7" i="59" s="1"/>
  <c r="C8" i="60" s="1"/>
  <c r="E8" i="60" s="1"/>
  <c r="X7" i="57"/>
  <c r="Y7" i="57" s="1"/>
  <c r="B8" i="60" s="1"/>
  <c r="X5" i="59"/>
  <c r="Y5" i="59" s="1"/>
  <c r="C6" i="60" s="1"/>
  <c r="E6" i="60" s="1"/>
  <c r="X5" i="57"/>
  <c r="Y5" i="57" s="1"/>
  <c r="B6" i="60" s="1"/>
  <c r="AA63" i="6"/>
  <c r="U63" i="6"/>
  <c r="O63" i="6"/>
  <c r="AG62" i="6"/>
  <c r="AA62" i="6"/>
  <c r="U62" i="6"/>
  <c r="O62" i="6"/>
  <c r="AD59" i="6"/>
  <c r="X59" i="6"/>
  <c r="R59" i="6"/>
  <c r="AG56" i="6"/>
  <c r="AA56" i="6"/>
  <c r="U56" i="6"/>
  <c r="O56" i="6"/>
  <c r="AD55" i="6"/>
  <c r="X55" i="6"/>
  <c r="R55" i="6"/>
  <c r="AG54" i="6"/>
  <c r="AA54" i="6"/>
  <c r="U54" i="6"/>
  <c r="O54" i="6"/>
  <c r="AD53" i="6"/>
  <c r="X53" i="6"/>
  <c r="R53" i="6"/>
  <c r="AG52" i="6"/>
  <c r="AA52" i="6"/>
  <c r="U52" i="6"/>
  <c r="O52" i="6"/>
  <c r="AD51" i="6"/>
  <c r="X51" i="6"/>
  <c r="R51" i="6"/>
  <c r="AG50" i="6"/>
  <c r="AA50" i="6"/>
  <c r="U50" i="6"/>
  <c r="O50" i="6"/>
  <c r="AD49" i="6"/>
  <c r="X49" i="6"/>
  <c r="R49" i="6"/>
  <c r="AG48" i="6"/>
  <c r="AA48" i="6"/>
  <c r="U48" i="6"/>
  <c r="O48" i="6"/>
  <c r="AD47" i="6"/>
  <c r="X47" i="6"/>
  <c r="R47" i="6"/>
  <c r="AG46" i="6"/>
  <c r="AA46" i="6"/>
  <c r="U46" i="6"/>
  <c r="O46" i="6"/>
  <c r="AD45" i="6"/>
  <c r="X45" i="6"/>
  <c r="R45" i="6"/>
  <c r="AG44" i="6"/>
  <c r="AA44" i="6"/>
  <c r="U44" i="6"/>
  <c r="O44" i="6"/>
  <c r="AD43" i="6"/>
  <c r="X43" i="6"/>
  <c r="R43" i="6"/>
  <c r="AG42" i="6"/>
  <c r="AA42" i="6"/>
  <c r="U42" i="6"/>
  <c r="O42" i="6"/>
  <c r="AD41" i="6"/>
  <c r="X41" i="6"/>
  <c r="R41" i="6"/>
  <c r="AG40" i="6"/>
  <c r="AA40" i="6"/>
  <c r="U40" i="6"/>
  <c r="O40" i="6"/>
  <c r="AD39" i="6"/>
  <c r="X39" i="6"/>
  <c r="R39" i="6"/>
  <c r="AG38" i="6"/>
  <c r="AA38" i="6"/>
  <c r="U38" i="6"/>
  <c r="O38" i="6"/>
  <c r="AD37" i="6"/>
  <c r="X37" i="6"/>
  <c r="R37" i="6"/>
  <c r="AG36" i="6"/>
  <c r="AA36" i="6"/>
  <c r="U36" i="6"/>
  <c r="O36" i="6"/>
  <c r="AD35" i="6"/>
  <c r="X35" i="6"/>
  <c r="R35" i="6"/>
  <c r="AG34" i="6"/>
  <c r="AA34" i="6"/>
  <c r="U34" i="6"/>
  <c r="O34" i="6"/>
  <c r="AD33" i="6"/>
  <c r="X33" i="6"/>
  <c r="R33" i="6"/>
  <c r="AG32" i="6"/>
  <c r="AA32" i="6"/>
  <c r="U32" i="6"/>
  <c r="O32" i="6"/>
  <c r="AD31" i="6"/>
  <c r="X31" i="6"/>
  <c r="R31" i="6"/>
  <c r="AG30" i="6"/>
  <c r="AA30" i="6"/>
  <c r="U30" i="6"/>
  <c r="O30" i="6"/>
  <c r="AD29" i="6"/>
  <c r="X29" i="6"/>
  <c r="R29" i="6"/>
  <c r="AG28" i="6"/>
  <c r="AA28" i="6"/>
  <c r="U28" i="6"/>
  <c r="O28" i="6"/>
  <c r="AD27" i="6"/>
  <c r="X27" i="6"/>
  <c r="R27" i="6"/>
  <c r="AG26" i="6"/>
  <c r="AA26" i="6"/>
  <c r="U26" i="6"/>
  <c r="O26" i="6"/>
  <c r="AD25" i="6"/>
  <c r="X25" i="6"/>
  <c r="R25" i="6"/>
  <c r="AG24" i="6"/>
  <c r="AA24" i="6"/>
  <c r="U24" i="6"/>
  <c r="O24" i="6"/>
  <c r="AD23" i="6"/>
  <c r="X23" i="6"/>
  <c r="R23" i="6"/>
  <c r="AG22" i="6"/>
  <c r="AA22" i="6"/>
  <c r="U22" i="6"/>
  <c r="O22" i="6"/>
  <c r="AD21" i="6"/>
  <c r="X21" i="6"/>
  <c r="R21" i="6"/>
  <c r="AG20" i="6"/>
  <c r="AA20" i="6"/>
  <c r="U20" i="6"/>
  <c r="O20" i="6"/>
  <c r="AD19" i="6"/>
  <c r="X19" i="6"/>
  <c r="R19" i="6"/>
  <c r="AG18" i="6"/>
  <c r="AA18" i="6"/>
  <c r="U18" i="6"/>
  <c r="O18" i="6"/>
  <c r="AD17" i="6"/>
  <c r="X17" i="6"/>
  <c r="R17" i="6"/>
  <c r="AG16" i="6"/>
  <c r="AA16" i="6"/>
  <c r="U16" i="6"/>
  <c r="O16" i="6"/>
  <c r="AD15" i="6"/>
  <c r="X15" i="6"/>
  <c r="R15" i="6"/>
  <c r="AG14" i="6"/>
  <c r="AA14" i="6"/>
  <c r="U14" i="6"/>
  <c r="O14" i="6"/>
  <c r="AD13" i="6"/>
  <c r="X13" i="6"/>
  <c r="R13" i="6"/>
  <c r="AG12" i="6"/>
  <c r="AA12" i="6"/>
  <c r="U12" i="6"/>
  <c r="O12" i="6"/>
  <c r="AD11" i="6"/>
  <c r="X11" i="6"/>
  <c r="R11" i="6"/>
  <c r="AG10" i="6"/>
  <c r="AA10" i="6"/>
  <c r="U10" i="6"/>
  <c r="O10" i="6"/>
  <c r="AD9" i="6"/>
  <c r="X9" i="6"/>
  <c r="R9" i="6"/>
  <c r="AG8" i="6"/>
  <c r="AA8" i="6"/>
  <c r="U8" i="6"/>
  <c r="O8" i="6"/>
  <c r="AD7" i="6"/>
  <c r="X7" i="6"/>
  <c r="R7" i="6"/>
  <c r="AG6" i="6"/>
  <c r="AA6" i="6"/>
  <c r="U6" i="6"/>
  <c r="O6" i="6"/>
  <c r="AD5" i="6"/>
  <c r="X5" i="6"/>
  <c r="R5" i="6"/>
  <c r="AG4" i="6"/>
  <c r="AA4" i="6"/>
  <c r="U4" i="6"/>
  <c r="O4" i="6"/>
  <c r="AD3" i="6"/>
  <c r="X3" i="6"/>
  <c r="R3" i="6"/>
  <c r="AG2" i="6"/>
  <c r="AA2" i="6"/>
  <c r="U2" i="6"/>
  <c r="O2" i="6"/>
  <c r="AG63" i="6"/>
  <c r="AD61" i="6"/>
  <c r="X61" i="6"/>
  <c r="R61" i="6"/>
  <c r="AG58" i="6"/>
  <c r="U58" i="6"/>
  <c r="O58" i="6"/>
  <c r="AC63" i="6"/>
  <c r="Q63" i="6"/>
  <c r="AF62" i="6"/>
  <c r="Z62" i="6"/>
  <c r="T62" i="6"/>
  <c r="N62" i="6"/>
  <c r="W61" i="6"/>
  <c r="Q61" i="6"/>
  <c r="Z60" i="6"/>
  <c r="T60" i="6"/>
  <c r="N60" i="6"/>
  <c r="AC59" i="6"/>
  <c r="W59" i="6"/>
  <c r="Q59" i="6"/>
  <c r="Z58" i="6"/>
  <c r="T58" i="6"/>
  <c r="N58" i="6"/>
  <c r="AC57" i="6"/>
  <c r="W57" i="6"/>
  <c r="Q57" i="6"/>
  <c r="AF56" i="6"/>
  <c r="Z56" i="6"/>
  <c r="T56" i="6"/>
  <c r="N56" i="6"/>
  <c r="AC55" i="6"/>
  <c r="W55" i="6"/>
  <c r="Q55" i="6"/>
  <c r="AF54" i="6"/>
  <c r="Z54" i="6"/>
  <c r="T54" i="6"/>
  <c r="N54" i="6"/>
  <c r="AC53" i="6"/>
  <c r="W53" i="6"/>
  <c r="Q53" i="6"/>
  <c r="AF52" i="6"/>
  <c r="Z52" i="6"/>
  <c r="T52" i="6"/>
  <c r="N52" i="6"/>
  <c r="AC51" i="6"/>
  <c r="W51" i="6"/>
  <c r="Q51" i="6"/>
  <c r="AF50" i="6"/>
  <c r="Z50" i="6"/>
  <c r="T50" i="6"/>
  <c r="AC49" i="6"/>
  <c r="W49" i="6"/>
  <c r="Q49" i="6"/>
  <c r="AF48" i="6"/>
  <c r="Z48" i="6"/>
  <c r="T48" i="6"/>
  <c r="N48" i="6"/>
  <c r="AC47" i="6"/>
  <c r="W47" i="6"/>
  <c r="Q47" i="6"/>
  <c r="AF46" i="6"/>
  <c r="Z46" i="6"/>
  <c r="T46" i="6"/>
  <c r="N46" i="6"/>
  <c r="AC45" i="6"/>
  <c r="W45" i="6"/>
  <c r="Q45" i="6"/>
  <c r="AF44" i="6"/>
  <c r="Z44" i="6"/>
  <c r="T44" i="6"/>
  <c r="N44" i="6"/>
  <c r="AC43" i="6"/>
  <c r="W43" i="6"/>
  <c r="Q43" i="6"/>
  <c r="AF42" i="6"/>
  <c r="Z42" i="6"/>
  <c r="T42" i="6"/>
  <c r="N42" i="6"/>
  <c r="AC41" i="6"/>
  <c r="W41" i="6"/>
  <c r="Q41" i="6"/>
  <c r="AF40" i="6"/>
  <c r="Z40" i="6"/>
  <c r="T40" i="6"/>
  <c r="N40" i="6"/>
  <c r="AC39" i="6"/>
  <c r="W39" i="6"/>
  <c r="Q39" i="6"/>
  <c r="AF38" i="6"/>
  <c r="Z38" i="6"/>
  <c r="T38" i="6"/>
  <c r="N38" i="6"/>
  <c r="AC37" i="6"/>
  <c r="W37" i="6"/>
  <c r="Q37" i="6"/>
  <c r="AF36" i="6"/>
  <c r="Z36" i="6"/>
  <c r="T36" i="6"/>
  <c r="N36" i="6"/>
  <c r="AC35" i="6"/>
  <c r="W35" i="6"/>
  <c r="Q35" i="6"/>
  <c r="AF34" i="6"/>
  <c r="Z34" i="6"/>
  <c r="T34" i="6"/>
  <c r="N34" i="6"/>
  <c r="AC33" i="6"/>
  <c r="W33" i="6"/>
  <c r="Q33" i="6"/>
  <c r="AF32" i="6"/>
  <c r="Z32" i="6"/>
  <c r="T32" i="6"/>
  <c r="N32" i="6"/>
  <c r="AC31" i="6"/>
  <c r="W31" i="6"/>
  <c r="Q31" i="6"/>
  <c r="AF30" i="6"/>
  <c r="Z30" i="6"/>
  <c r="T30" i="6"/>
  <c r="N30" i="6"/>
  <c r="AC29" i="6"/>
  <c r="W29" i="6"/>
  <c r="Q29" i="6"/>
  <c r="AF28" i="6"/>
  <c r="Z28" i="6"/>
  <c r="T28" i="6"/>
  <c r="N28" i="6"/>
  <c r="AC27" i="6"/>
  <c r="W27" i="6"/>
  <c r="Q27" i="6"/>
  <c r="AF26" i="6"/>
  <c r="Z26" i="6"/>
  <c r="T26" i="6"/>
  <c r="N26" i="6"/>
  <c r="AC25" i="6"/>
  <c r="W25" i="6"/>
  <c r="Q25" i="6"/>
  <c r="AF24" i="6"/>
  <c r="Z24" i="6"/>
  <c r="T24" i="6"/>
  <c r="N24" i="6"/>
  <c r="AC23" i="6"/>
  <c r="W23" i="6"/>
  <c r="Q23" i="6"/>
  <c r="AF22" i="6"/>
  <c r="Z22" i="6"/>
  <c r="T22" i="6"/>
  <c r="N22" i="6"/>
  <c r="AC21" i="6"/>
  <c r="W21" i="6"/>
  <c r="Q21" i="6"/>
  <c r="AF20" i="6"/>
  <c r="Z20" i="6"/>
  <c r="T20" i="6"/>
  <c r="N20" i="6"/>
  <c r="AC19" i="6"/>
  <c r="W19" i="6"/>
  <c r="Q19" i="6"/>
  <c r="AF18" i="6"/>
  <c r="Z18" i="6"/>
  <c r="T18" i="6"/>
  <c r="N18" i="6"/>
  <c r="AC17" i="6"/>
  <c r="W17" i="6"/>
  <c r="Q17" i="6"/>
  <c r="AF16" i="6"/>
  <c r="Z16" i="6"/>
  <c r="T16" i="6"/>
  <c r="N16" i="6"/>
  <c r="AC15" i="6"/>
  <c r="W15" i="6"/>
  <c r="Q15" i="6"/>
  <c r="AF14" i="6"/>
  <c r="Z14" i="6"/>
  <c r="T14" i="6"/>
  <c r="N14" i="6"/>
  <c r="AC13" i="6"/>
  <c r="W13" i="6"/>
  <c r="Q13" i="6"/>
  <c r="AF12" i="6"/>
  <c r="Z12" i="6"/>
  <c r="T12" i="6"/>
  <c r="N12" i="6"/>
  <c r="AC11" i="6"/>
  <c r="W11" i="6"/>
  <c r="Q11" i="6"/>
  <c r="AF10" i="6"/>
  <c r="Z10" i="6"/>
  <c r="T10" i="6"/>
  <c r="N10" i="6"/>
  <c r="AC9" i="6"/>
  <c r="W9" i="6"/>
  <c r="Q9" i="6"/>
  <c r="AF8" i="6"/>
  <c r="Z8" i="6"/>
  <c r="T8" i="6"/>
  <c r="N8" i="6"/>
  <c r="AC7" i="6"/>
  <c r="W7" i="6"/>
  <c r="Q7" i="6"/>
  <c r="AF6" i="6"/>
  <c r="Z6" i="6"/>
  <c r="T6" i="6"/>
  <c r="N6" i="6"/>
  <c r="AC5" i="6"/>
  <c r="W5" i="6"/>
  <c r="Q5" i="6"/>
  <c r="AF4" i="6"/>
  <c r="Z4" i="6"/>
  <c r="T4" i="6"/>
  <c r="N4" i="6"/>
  <c r="AC3" i="6"/>
  <c r="W3" i="6"/>
  <c r="Q3" i="6"/>
  <c r="AF2" i="6"/>
  <c r="Z2" i="6"/>
  <c r="T2" i="6"/>
  <c r="N2" i="6"/>
  <c r="AG61" i="6"/>
  <c r="AA61" i="6"/>
  <c r="U61" i="6"/>
  <c r="O61" i="6"/>
  <c r="AD63" i="6"/>
  <c r="X63" i="6"/>
  <c r="R63" i="6"/>
  <c r="AG60" i="6"/>
  <c r="AA60" i="6"/>
  <c r="U60" i="6"/>
  <c r="O60" i="6"/>
  <c r="AA58" i="6"/>
  <c r="AD57" i="6"/>
  <c r="X57" i="6"/>
  <c r="R57" i="6"/>
  <c r="W63" i="6"/>
  <c r="AC61" i="6"/>
  <c r="AF60" i="6"/>
  <c r="AF58" i="6"/>
  <c r="N50" i="6"/>
  <c r="AH63" i="6"/>
  <c r="D63" i="9" s="1"/>
  <c r="AB63" i="6"/>
  <c r="V63" i="6"/>
  <c r="P63" i="6"/>
  <c r="J63" i="6"/>
  <c r="B63" i="9" s="1"/>
  <c r="B64" i="37"/>
  <c r="AE62" i="6"/>
  <c r="Y62" i="6"/>
  <c r="S62" i="6"/>
  <c r="AH61" i="6"/>
  <c r="D61" i="9" s="1"/>
  <c r="AB61" i="6"/>
  <c r="V61" i="6"/>
  <c r="P61" i="6"/>
  <c r="J61" i="6"/>
  <c r="B61" i="9" s="1"/>
  <c r="B62" i="37"/>
  <c r="AE60" i="6"/>
  <c r="Y60" i="6"/>
  <c r="S60" i="6"/>
  <c r="AH59" i="6"/>
  <c r="D59" i="9" s="1"/>
  <c r="AB59" i="6"/>
  <c r="V59" i="6"/>
  <c r="P59" i="6"/>
  <c r="J59" i="6"/>
  <c r="B59" i="9" s="1"/>
  <c r="B60" i="37"/>
  <c r="AE58" i="6"/>
  <c r="Y58" i="6"/>
  <c r="S58" i="6"/>
  <c r="AH57" i="6"/>
  <c r="D57" i="9" s="1"/>
  <c r="AB57" i="6"/>
  <c r="V57" i="6"/>
  <c r="P57" i="6"/>
  <c r="J57" i="6"/>
  <c r="B57" i="9" s="1"/>
  <c r="B58" i="37"/>
  <c r="AE56" i="6"/>
  <c r="Y56" i="6"/>
  <c r="S56" i="6"/>
  <c r="AH55" i="6"/>
  <c r="D55" i="9" s="1"/>
  <c r="AB55" i="6"/>
  <c r="V55" i="6"/>
  <c r="P55" i="6"/>
  <c r="J55" i="6"/>
  <c r="B55" i="9" s="1"/>
  <c r="B56" i="37"/>
  <c r="AE54" i="6"/>
  <c r="Y54" i="6"/>
  <c r="S54" i="6"/>
  <c r="AH53" i="6"/>
  <c r="D53" i="9" s="1"/>
  <c r="B54" i="37"/>
  <c r="AB53" i="6"/>
  <c r="V53" i="6"/>
  <c r="P53" i="6"/>
  <c r="J53" i="6"/>
  <c r="B53" i="9" s="1"/>
  <c r="AE52" i="6"/>
  <c r="Y52" i="6"/>
  <c r="S52" i="6"/>
  <c r="AH51" i="6"/>
  <c r="D51" i="9" s="1"/>
  <c r="AB51" i="6"/>
  <c r="V51" i="6"/>
  <c r="P51" i="6"/>
  <c r="J51" i="6"/>
  <c r="B51" i="9" s="1"/>
  <c r="AE50" i="6"/>
  <c r="Y50" i="6"/>
  <c r="S50" i="6"/>
  <c r="AH49" i="6"/>
  <c r="D49" i="9" s="1"/>
  <c r="AB49" i="6"/>
  <c r="V49" i="6"/>
  <c r="P49" i="6"/>
  <c r="J49" i="6"/>
  <c r="B49" i="9" s="1"/>
  <c r="B50" i="37"/>
  <c r="AE48" i="6"/>
  <c r="Y48" i="6"/>
  <c r="S48" i="6"/>
  <c r="AH47" i="6"/>
  <c r="D47" i="9" s="1"/>
  <c r="B48" i="37"/>
  <c r="AB47" i="6"/>
  <c r="V47" i="6"/>
  <c r="P47" i="6"/>
  <c r="J47" i="6"/>
  <c r="B47" i="9" s="1"/>
  <c r="AE46" i="6"/>
  <c r="Y46" i="6"/>
  <c r="S46" i="6"/>
  <c r="AH45" i="6"/>
  <c r="D45" i="9" s="1"/>
  <c r="AB45" i="6"/>
  <c r="V45" i="6"/>
  <c r="P45" i="6"/>
  <c r="J45" i="6"/>
  <c r="B45" i="9" s="1"/>
  <c r="B46" i="37"/>
  <c r="AE44" i="6"/>
  <c r="Y44" i="6"/>
  <c r="S44" i="6"/>
  <c r="AH43" i="6"/>
  <c r="D43" i="9" s="1"/>
  <c r="AB43" i="6"/>
  <c r="V43" i="6"/>
  <c r="P43" i="6"/>
  <c r="J43" i="6"/>
  <c r="B43" i="9" s="1"/>
  <c r="B44" i="37"/>
  <c r="AE42" i="6"/>
  <c r="Y42" i="6"/>
  <c r="S42" i="6"/>
  <c r="AH41" i="6"/>
  <c r="D41" i="9" s="1"/>
  <c r="AB41" i="6"/>
  <c r="V41" i="6"/>
  <c r="P41" i="6"/>
  <c r="J41" i="6"/>
  <c r="B41" i="9" s="1"/>
  <c r="AE40" i="6"/>
  <c r="Y40" i="6"/>
  <c r="S40" i="6"/>
  <c r="AH39" i="6"/>
  <c r="D39" i="9" s="1"/>
  <c r="AB39" i="6"/>
  <c r="V39" i="6"/>
  <c r="P39" i="6"/>
  <c r="J39" i="6"/>
  <c r="B39" i="9" s="1"/>
  <c r="B40" i="37"/>
  <c r="AE38" i="6"/>
  <c r="Y38" i="6"/>
  <c r="S38" i="6"/>
  <c r="AH37" i="6"/>
  <c r="D37" i="9" s="1"/>
  <c r="AB37" i="6"/>
  <c r="V37" i="6"/>
  <c r="P37" i="6"/>
  <c r="J37" i="6"/>
  <c r="B37" i="9" s="1"/>
  <c r="B38" i="37"/>
  <c r="AE36" i="6"/>
  <c r="Y36" i="6"/>
  <c r="S36" i="6"/>
  <c r="AH35" i="6"/>
  <c r="D35" i="9" s="1"/>
  <c r="B36" i="37"/>
  <c r="AB35" i="6"/>
  <c r="V35" i="6"/>
  <c r="P35" i="6"/>
  <c r="J35" i="6"/>
  <c r="B35" i="9" s="1"/>
  <c r="AE34" i="6"/>
  <c r="Y34" i="6"/>
  <c r="S34" i="6"/>
  <c r="AH33" i="6"/>
  <c r="D33" i="9" s="1"/>
  <c r="AB33" i="6"/>
  <c r="V33" i="6"/>
  <c r="P33" i="6"/>
  <c r="J33" i="6"/>
  <c r="B33" i="9" s="1"/>
  <c r="AE32" i="6"/>
  <c r="Y32" i="6"/>
  <c r="S32" i="6"/>
  <c r="AH31" i="6"/>
  <c r="D31" i="9" s="1"/>
  <c r="AB31" i="6"/>
  <c r="V31" i="6"/>
  <c r="P31" i="6"/>
  <c r="J31" i="6"/>
  <c r="B31" i="9" s="1"/>
  <c r="B32" i="37"/>
  <c r="AE30" i="6"/>
  <c r="Y30" i="6"/>
  <c r="S30" i="6"/>
  <c r="AH29" i="6"/>
  <c r="D29" i="9" s="1"/>
  <c r="B30" i="37"/>
  <c r="AB29" i="6"/>
  <c r="V29" i="6"/>
  <c r="P29" i="6"/>
  <c r="J29" i="6"/>
  <c r="B29" i="9" s="1"/>
  <c r="AE28" i="6"/>
  <c r="Y28" i="6"/>
  <c r="S28" i="6"/>
  <c r="AH27" i="6"/>
  <c r="D27" i="9" s="1"/>
  <c r="AB27" i="6"/>
  <c r="V27" i="6"/>
  <c r="P27" i="6"/>
  <c r="J27" i="6"/>
  <c r="B27" i="9" s="1"/>
  <c r="B28" i="37"/>
  <c r="AE26" i="6"/>
  <c r="Y26" i="6"/>
  <c r="S26" i="6"/>
  <c r="AH25" i="6"/>
  <c r="D25" i="9" s="1"/>
  <c r="AB25" i="6"/>
  <c r="V25" i="6"/>
  <c r="P25" i="6"/>
  <c r="J25" i="6"/>
  <c r="B25" i="9" s="1"/>
  <c r="B26" i="37"/>
  <c r="AE24" i="6"/>
  <c r="Y24" i="6"/>
  <c r="S24" i="6"/>
  <c r="AH23" i="6"/>
  <c r="D23" i="9" s="1"/>
  <c r="AB23" i="6"/>
  <c r="V23" i="6"/>
  <c r="P23" i="6"/>
  <c r="J23" i="6"/>
  <c r="B23" i="9" s="1"/>
  <c r="AE22" i="6"/>
  <c r="Y22" i="6"/>
  <c r="S22" i="6"/>
  <c r="AH21" i="6"/>
  <c r="D21" i="9" s="1"/>
  <c r="AB21" i="6"/>
  <c r="V21" i="6"/>
  <c r="P21" i="6"/>
  <c r="J21" i="6"/>
  <c r="B21" i="9" s="1"/>
  <c r="B22" i="37"/>
  <c r="AE20" i="6"/>
  <c r="Y20" i="6"/>
  <c r="S20" i="6"/>
  <c r="AH19" i="6"/>
  <c r="D19" i="9" s="1"/>
  <c r="AB19" i="6"/>
  <c r="V19" i="6"/>
  <c r="P19" i="6"/>
  <c r="J19" i="6"/>
  <c r="B19" i="9" s="1"/>
  <c r="B20" i="37"/>
  <c r="AE18" i="6"/>
  <c r="Y18" i="6"/>
  <c r="S18" i="6"/>
  <c r="AH17" i="6"/>
  <c r="D17" i="9" s="1"/>
  <c r="B18" i="37"/>
  <c r="AB17" i="6"/>
  <c r="V17" i="6"/>
  <c r="P17" i="6"/>
  <c r="J17" i="6"/>
  <c r="B17" i="9" s="1"/>
  <c r="AE16" i="6"/>
  <c r="Y16" i="6"/>
  <c r="S16" i="6"/>
  <c r="AH15" i="6"/>
  <c r="D15" i="9" s="1"/>
  <c r="AB15" i="6"/>
  <c r="V15" i="6"/>
  <c r="P15" i="6"/>
  <c r="J15" i="6"/>
  <c r="B15" i="9" s="1"/>
  <c r="AE14" i="6"/>
  <c r="Y14" i="6"/>
  <c r="S14" i="6"/>
  <c r="AH13" i="6"/>
  <c r="D13" i="9" s="1"/>
  <c r="AB13" i="6"/>
  <c r="V13" i="6"/>
  <c r="P13" i="6"/>
  <c r="J13" i="6"/>
  <c r="B13" i="9" s="1"/>
  <c r="B14" i="37"/>
  <c r="AE12" i="6"/>
  <c r="Y12" i="6"/>
  <c r="S12" i="6"/>
  <c r="AH11" i="6"/>
  <c r="D11" i="9" s="1"/>
  <c r="B12" i="37"/>
  <c r="AB11" i="6"/>
  <c r="V11" i="6"/>
  <c r="P11" i="6"/>
  <c r="J11" i="6"/>
  <c r="B11" i="9" s="1"/>
  <c r="AE10" i="6"/>
  <c r="Y10" i="6"/>
  <c r="S10" i="6"/>
  <c r="AH9" i="6"/>
  <c r="D9" i="9" s="1"/>
  <c r="AB9" i="6"/>
  <c r="V9" i="6"/>
  <c r="P9" i="6"/>
  <c r="J9" i="6"/>
  <c r="B9" i="9" s="1"/>
  <c r="B10" i="37"/>
  <c r="AE8" i="6"/>
  <c r="Y8" i="6"/>
  <c r="S8" i="6"/>
  <c r="AH7" i="6"/>
  <c r="D7" i="9" s="1"/>
  <c r="AB7" i="6"/>
  <c r="V7" i="6"/>
  <c r="P7" i="6"/>
  <c r="J7" i="6"/>
  <c r="B7" i="9" s="1"/>
  <c r="B8" i="37"/>
  <c r="AE6" i="6"/>
  <c r="Y6" i="6"/>
  <c r="S6" i="6"/>
  <c r="AH5" i="6"/>
  <c r="D5" i="9" s="1"/>
  <c r="AB5" i="6"/>
  <c r="V5" i="6"/>
  <c r="P5" i="6"/>
  <c r="J5" i="6"/>
  <c r="B5" i="9" s="1"/>
  <c r="AE4" i="6"/>
  <c r="Y4" i="6"/>
  <c r="S4" i="6"/>
  <c r="AH3" i="6"/>
  <c r="D3" i="9" s="1"/>
  <c r="AB3" i="6"/>
  <c r="V3" i="6"/>
  <c r="P3" i="6"/>
  <c r="J3" i="6"/>
  <c r="B3" i="9" s="1"/>
  <c r="B4" i="37"/>
  <c r="AE2" i="6"/>
  <c r="Y2" i="6"/>
  <c r="S2" i="6"/>
  <c r="AG59" i="6"/>
  <c r="AA59" i="6"/>
  <c r="U59" i="6"/>
  <c r="O59" i="6"/>
  <c r="AD56" i="6"/>
  <c r="X56" i="6"/>
  <c r="R56" i="6"/>
  <c r="AG55" i="6"/>
  <c r="AA55" i="6"/>
  <c r="U55" i="6"/>
  <c r="O55" i="6"/>
  <c r="AD54" i="6"/>
  <c r="X54" i="6"/>
  <c r="R54" i="6"/>
  <c r="AG53" i="6"/>
  <c r="AA53" i="6"/>
  <c r="U53" i="6"/>
  <c r="O53" i="6"/>
  <c r="AD52" i="6"/>
  <c r="X52" i="6"/>
  <c r="R52" i="6"/>
  <c r="AG51" i="6"/>
  <c r="AA51" i="6"/>
  <c r="U51" i="6"/>
  <c r="O51" i="6"/>
  <c r="AD50" i="6"/>
  <c r="X50" i="6"/>
  <c r="R50" i="6"/>
  <c r="AG49" i="6"/>
  <c r="AA49" i="6"/>
  <c r="U49" i="6"/>
  <c r="O49" i="6"/>
  <c r="AD48" i="6"/>
  <c r="X48" i="6"/>
  <c r="R48" i="6"/>
  <c r="AG47" i="6"/>
  <c r="AA47" i="6"/>
  <c r="U47" i="6"/>
  <c r="O47" i="6"/>
  <c r="AD46" i="6"/>
  <c r="X46" i="6"/>
  <c r="R46" i="6"/>
  <c r="AG45" i="6"/>
  <c r="AA45" i="6"/>
  <c r="U45" i="6"/>
  <c r="O45" i="6"/>
  <c r="AD44" i="6"/>
  <c r="X44" i="6"/>
  <c r="R44" i="6"/>
  <c r="AG43" i="6"/>
  <c r="AA43" i="6"/>
  <c r="U43" i="6"/>
  <c r="O43" i="6"/>
  <c r="AD42" i="6"/>
  <c r="X42" i="6"/>
  <c r="R42" i="6"/>
  <c r="AG41" i="6"/>
  <c r="AA41" i="6"/>
  <c r="U41" i="6"/>
  <c r="O41" i="6"/>
  <c r="AD40" i="6"/>
  <c r="X40" i="6"/>
  <c r="R40" i="6"/>
  <c r="AG39" i="6"/>
  <c r="AA39" i="6"/>
  <c r="U39" i="6"/>
  <c r="O39" i="6"/>
  <c r="AD38" i="6"/>
  <c r="X38" i="6"/>
  <c r="R38" i="6"/>
  <c r="AG37" i="6"/>
  <c r="AA37" i="6"/>
  <c r="U37" i="6"/>
  <c r="O37" i="6"/>
  <c r="AD36" i="6"/>
  <c r="X36" i="6"/>
  <c r="R36" i="6"/>
  <c r="AG35" i="6"/>
  <c r="AA35" i="6"/>
  <c r="U35" i="6"/>
  <c r="O35" i="6"/>
  <c r="AD34" i="6"/>
  <c r="X34" i="6"/>
  <c r="R34" i="6"/>
  <c r="AG33" i="6"/>
  <c r="AA33" i="6"/>
  <c r="U33" i="6"/>
  <c r="O33" i="6"/>
  <c r="AD32" i="6"/>
  <c r="X32" i="6"/>
  <c r="R32" i="6"/>
  <c r="AG31" i="6"/>
  <c r="AA31" i="6"/>
  <c r="U31" i="6"/>
  <c r="O31" i="6"/>
  <c r="AD30" i="6"/>
  <c r="X30" i="6"/>
  <c r="R30" i="6"/>
  <c r="AG29" i="6"/>
  <c r="AA29" i="6"/>
  <c r="U29" i="6"/>
  <c r="O29" i="6"/>
  <c r="AD28" i="6"/>
  <c r="X28" i="6"/>
  <c r="R28" i="6"/>
  <c r="AG27" i="6"/>
  <c r="AA27" i="6"/>
  <c r="U27" i="6"/>
  <c r="O27" i="6"/>
  <c r="AD26" i="6"/>
  <c r="X26" i="6"/>
  <c r="R26" i="6"/>
  <c r="AG25" i="6"/>
  <c r="AA25" i="6"/>
  <c r="U25" i="6"/>
  <c r="O25" i="6"/>
  <c r="AD24" i="6"/>
  <c r="X24" i="6"/>
  <c r="R24" i="6"/>
  <c r="AG23" i="6"/>
  <c r="AA23" i="6"/>
  <c r="U23" i="6"/>
  <c r="O23" i="6"/>
  <c r="AD22" i="6"/>
  <c r="X22" i="6"/>
  <c r="R22" i="6"/>
  <c r="AG21" i="6"/>
  <c r="AA21" i="6"/>
  <c r="U21" i="6"/>
  <c r="O21" i="6"/>
  <c r="AD20" i="6"/>
  <c r="X20" i="6"/>
  <c r="R20" i="6"/>
  <c r="AG19" i="6"/>
  <c r="AA19" i="6"/>
  <c r="U19" i="6"/>
  <c r="O19" i="6"/>
  <c r="AD18" i="6"/>
  <c r="X18" i="6"/>
  <c r="R18" i="6"/>
  <c r="AG17" i="6"/>
  <c r="AA17" i="6"/>
  <c r="U17" i="6"/>
  <c r="O17" i="6"/>
  <c r="AD16" i="6"/>
  <c r="X16" i="6"/>
  <c r="R16" i="6"/>
  <c r="AG15" i="6"/>
  <c r="AA15" i="6"/>
  <c r="U15" i="6"/>
  <c r="O15" i="6"/>
  <c r="AD14" i="6"/>
  <c r="X14" i="6"/>
  <c r="R14" i="6"/>
  <c r="AG13" i="6"/>
  <c r="AA13" i="6"/>
  <c r="U13" i="6"/>
  <c r="O13" i="6"/>
  <c r="AD12" i="6"/>
  <c r="X12" i="6"/>
  <c r="R12" i="6"/>
  <c r="AG11" i="6"/>
  <c r="AA11" i="6"/>
  <c r="U11" i="6"/>
  <c r="O11" i="6"/>
  <c r="AD10" i="6"/>
  <c r="X10" i="6"/>
  <c r="R10" i="6"/>
  <c r="AG9" i="6"/>
  <c r="AA9" i="6"/>
  <c r="U9" i="6"/>
  <c r="O9" i="6"/>
  <c r="AD8" i="6"/>
  <c r="X8" i="6"/>
  <c r="R8" i="6"/>
  <c r="AG7" i="6"/>
  <c r="AA7" i="6"/>
  <c r="U7" i="6"/>
  <c r="O7" i="6"/>
  <c r="AD6" i="6"/>
  <c r="X6" i="6"/>
  <c r="R6" i="6"/>
  <c r="AG5" i="6"/>
  <c r="AA5" i="6"/>
  <c r="U5" i="6"/>
  <c r="O5" i="6"/>
  <c r="AD4" i="6"/>
  <c r="X4" i="6"/>
  <c r="R4" i="6"/>
  <c r="AG3" i="6"/>
  <c r="AA3" i="6"/>
  <c r="U3" i="6"/>
  <c r="O3" i="6"/>
  <c r="AD2" i="6"/>
  <c r="X2" i="6"/>
  <c r="R2" i="6"/>
  <c r="AD58" i="6"/>
  <c r="X58" i="6"/>
  <c r="R58" i="6"/>
  <c r="AC52" i="6"/>
  <c r="W52" i="6"/>
  <c r="Q52" i="6"/>
  <c r="AF51" i="6"/>
  <c r="Z51" i="6"/>
  <c r="T51" i="6"/>
  <c r="N51" i="6"/>
  <c r="AC50" i="6"/>
  <c r="W50" i="6"/>
  <c r="Q50" i="6"/>
  <c r="AF49" i="6"/>
  <c r="Z49" i="6"/>
  <c r="T49" i="6"/>
  <c r="N49" i="6"/>
  <c r="AC48" i="6"/>
  <c r="W48" i="6"/>
  <c r="Q48" i="6"/>
  <c r="AF47" i="6"/>
  <c r="Z47" i="6"/>
  <c r="T47" i="6"/>
  <c r="N47" i="6"/>
  <c r="AC46" i="6"/>
  <c r="W46" i="6"/>
  <c r="Q46" i="6"/>
  <c r="AF45" i="6"/>
  <c r="Z45" i="6"/>
  <c r="T45" i="6"/>
  <c r="N45" i="6"/>
  <c r="AC44" i="6"/>
  <c r="W44" i="6"/>
  <c r="Q44" i="6"/>
  <c r="AF43" i="6"/>
  <c r="Z43" i="6"/>
  <c r="T43" i="6"/>
  <c r="N43" i="6"/>
  <c r="AC42" i="6"/>
  <c r="W42" i="6"/>
  <c r="Q42" i="6"/>
  <c r="AF41" i="6"/>
  <c r="Z41" i="6"/>
  <c r="T41" i="6"/>
  <c r="N41" i="6"/>
  <c r="AC40" i="6"/>
  <c r="W40" i="6"/>
  <c r="Q40" i="6"/>
  <c r="AF39" i="6"/>
  <c r="Z39" i="6"/>
  <c r="T39" i="6"/>
  <c r="N39" i="6"/>
  <c r="AC38" i="6"/>
  <c r="W38" i="6"/>
  <c r="Q38" i="6"/>
  <c r="AF37" i="6"/>
  <c r="Z37" i="6"/>
  <c r="T37" i="6"/>
  <c r="N37" i="6"/>
  <c r="AC36" i="6"/>
  <c r="W36" i="6"/>
  <c r="Q36" i="6"/>
  <c r="AF35" i="6"/>
  <c r="Z35" i="6"/>
  <c r="T35" i="6"/>
  <c r="N35" i="6"/>
  <c r="AC34" i="6"/>
  <c r="W34" i="6"/>
  <c r="Q34" i="6"/>
  <c r="AF33" i="6"/>
  <c r="Z33" i="6"/>
  <c r="T33" i="6"/>
  <c r="N33" i="6"/>
  <c r="AC32" i="6"/>
  <c r="W32" i="6"/>
  <c r="Q32" i="6"/>
  <c r="AF31" i="6"/>
  <c r="Z31" i="6"/>
  <c r="T31" i="6"/>
  <c r="N31" i="6"/>
  <c r="AC30" i="6"/>
  <c r="W30" i="6"/>
  <c r="Q30" i="6"/>
  <c r="AF29" i="6"/>
  <c r="Z29" i="6"/>
  <c r="T29" i="6"/>
  <c r="N29" i="6"/>
  <c r="AC28" i="6"/>
  <c r="W28" i="6"/>
  <c r="Q28" i="6"/>
  <c r="AF27" i="6"/>
  <c r="Z27" i="6"/>
  <c r="T27" i="6"/>
  <c r="N27" i="6"/>
  <c r="AC26" i="6"/>
  <c r="W26" i="6"/>
  <c r="Q26" i="6"/>
  <c r="AF25" i="6"/>
  <c r="Z25" i="6"/>
  <c r="T25" i="6"/>
  <c r="N25" i="6"/>
  <c r="AC24" i="6"/>
  <c r="W24" i="6"/>
  <c r="Q24" i="6"/>
  <c r="AF23" i="6"/>
  <c r="Z23" i="6"/>
  <c r="T23" i="6"/>
  <c r="N23" i="6"/>
  <c r="AC22" i="6"/>
  <c r="W22" i="6"/>
  <c r="Q22" i="6"/>
  <c r="AF21" i="6"/>
  <c r="Z21" i="6"/>
  <c r="T21" i="6"/>
  <c r="N21" i="6"/>
  <c r="AC20" i="6"/>
  <c r="W20" i="6"/>
  <c r="Q20" i="6"/>
  <c r="AF19" i="6"/>
  <c r="Z19" i="6"/>
  <c r="T19" i="6"/>
  <c r="N19" i="6"/>
  <c r="AC18" i="6"/>
  <c r="W18" i="6"/>
  <c r="Q18" i="6"/>
  <c r="AF17" i="6"/>
  <c r="Z17" i="6"/>
  <c r="T17" i="6"/>
  <c r="N17" i="6"/>
  <c r="AC16" i="6"/>
  <c r="W16" i="6"/>
  <c r="Q16" i="6"/>
  <c r="AF15" i="6"/>
  <c r="Z15" i="6"/>
  <c r="T15" i="6"/>
  <c r="N15" i="6"/>
  <c r="AC14" i="6"/>
  <c r="W14" i="6"/>
  <c r="Q14" i="6"/>
  <c r="AF13" i="6"/>
  <c r="Z13" i="6"/>
  <c r="T13" i="6"/>
  <c r="N13" i="6"/>
  <c r="AC12" i="6"/>
  <c r="W12" i="6"/>
  <c r="Q12" i="6"/>
  <c r="AF11" i="6"/>
  <c r="Z11" i="6"/>
  <c r="T11" i="6"/>
  <c r="N11" i="6"/>
  <c r="AC10" i="6"/>
  <c r="W10" i="6"/>
  <c r="Q10" i="6"/>
  <c r="AF9" i="6"/>
  <c r="Z9" i="6"/>
  <c r="T9" i="6"/>
  <c r="N9" i="6"/>
  <c r="AC8" i="6"/>
  <c r="W8" i="6"/>
  <c r="Q8" i="6"/>
  <c r="AF7" i="6"/>
  <c r="Z7" i="6"/>
  <c r="T7" i="6"/>
  <c r="N7" i="6"/>
  <c r="AC6" i="6"/>
  <c r="W6" i="6"/>
  <c r="Q6" i="6"/>
  <c r="AF5" i="6"/>
  <c r="Z5" i="6"/>
  <c r="T5" i="6"/>
  <c r="N5" i="6"/>
  <c r="AC4" i="6"/>
  <c r="W4" i="6"/>
  <c r="Q4" i="6"/>
  <c r="AF3" i="6"/>
  <c r="Z3" i="6"/>
  <c r="T3" i="6"/>
  <c r="N3" i="6"/>
  <c r="AC2" i="6"/>
  <c r="W2" i="6"/>
  <c r="Q2" i="6"/>
  <c r="AD62" i="6"/>
  <c r="X62" i="6"/>
  <c r="R62" i="6"/>
  <c r="AD60" i="6"/>
  <c r="X60" i="6"/>
  <c r="R60" i="6"/>
  <c r="AG57" i="6"/>
  <c r="AA57" i="6"/>
  <c r="U57" i="6"/>
  <c r="O57" i="6"/>
  <c r="AF63" i="6"/>
  <c r="Z63" i="6"/>
  <c r="T63" i="6"/>
  <c r="N63" i="6"/>
  <c r="AC62" i="6"/>
  <c r="W62" i="6"/>
  <c r="Q62" i="6"/>
  <c r="AF61" i="6"/>
  <c r="Z61" i="6"/>
  <c r="T61" i="6"/>
  <c r="N61" i="6"/>
  <c r="AC60" i="6"/>
  <c r="W60" i="6"/>
  <c r="Q60" i="6"/>
  <c r="AF59" i="6"/>
  <c r="Z59" i="6"/>
  <c r="T59" i="6"/>
  <c r="N59" i="6"/>
  <c r="AC58" i="6"/>
  <c r="W58" i="6"/>
  <c r="Q58" i="6"/>
  <c r="AF57" i="6"/>
  <c r="Z57" i="6"/>
  <c r="T57" i="6"/>
  <c r="N57" i="6"/>
  <c r="AC56" i="6"/>
  <c r="W56" i="6"/>
  <c r="Q56" i="6"/>
  <c r="AF55" i="6"/>
  <c r="Z55" i="6"/>
  <c r="T55" i="6"/>
  <c r="N55" i="6"/>
  <c r="AC54" i="6"/>
  <c r="W54" i="6"/>
  <c r="Q54" i="6"/>
  <c r="AF53" i="6"/>
  <c r="Z53" i="6"/>
  <c r="T53" i="6"/>
  <c r="N53" i="6"/>
  <c r="AE63" i="6"/>
  <c r="Y63" i="6"/>
  <c r="S63" i="6"/>
  <c r="AH62" i="6"/>
  <c r="D62" i="9" s="1"/>
  <c r="F62" i="9" s="1"/>
  <c r="AS20" i="12" s="1"/>
  <c r="AB62" i="6"/>
  <c r="V62" i="6"/>
  <c r="P62" i="6"/>
  <c r="J62" i="6"/>
  <c r="B62" i="9" s="1"/>
  <c r="AE61" i="6"/>
  <c r="Y61" i="6"/>
  <c r="S61" i="6"/>
  <c r="AH60" i="6"/>
  <c r="D60" i="9" s="1"/>
  <c r="AB60" i="6"/>
  <c r="V60" i="6"/>
  <c r="P60" i="6"/>
  <c r="J60" i="6"/>
  <c r="B60" i="9" s="1"/>
  <c r="F60" i="9" s="1"/>
  <c r="AS13" i="12" s="1"/>
  <c r="AE59" i="6"/>
  <c r="Y59" i="6"/>
  <c r="S59" i="6"/>
  <c r="AH58" i="6"/>
  <c r="D58" i="9" s="1"/>
  <c r="AB58" i="6"/>
  <c r="V58" i="6"/>
  <c r="P58" i="6"/>
  <c r="J58" i="6"/>
  <c r="B58" i="9" s="1"/>
  <c r="B59" i="37"/>
  <c r="AE57" i="6"/>
  <c r="Y57" i="6"/>
  <c r="S57" i="6"/>
  <c r="AH56" i="6"/>
  <c r="D56" i="9" s="1"/>
  <c r="B57" i="37"/>
  <c r="AB56" i="6"/>
  <c r="V56" i="6"/>
  <c r="P56" i="6"/>
  <c r="J56" i="6"/>
  <c r="B56" i="9" s="1"/>
  <c r="C57" i="37"/>
  <c r="E57" i="37" s="1"/>
  <c r="AE55" i="6"/>
  <c r="Y55" i="6"/>
  <c r="S55" i="6"/>
  <c r="AH54" i="6"/>
  <c r="D54" i="9" s="1"/>
  <c r="AB54" i="6"/>
  <c r="V54" i="6"/>
  <c r="P54" i="6"/>
  <c r="J54" i="6"/>
  <c r="B54" i="9" s="1"/>
  <c r="AE53" i="6"/>
  <c r="Y53" i="6"/>
  <c r="S53" i="6"/>
  <c r="AH52" i="6"/>
  <c r="D52" i="9" s="1"/>
  <c r="AB52" i="6"/>
  <c r="V52" i="6"/>
  <c r="P52" i="6"/>
  <c r="J52" i="6"/>
  <c r="B52" i="9" s="1"/>
  <c r="AE51" i="6"/>
  <c r="Y51" i="6"/>
  <c r="S51" i="6"/>
  <c r="AH50" i="6"/>
  <c r="D50" i="9" s="1"/>
  <c r="AB50" i="6"/>
  <c r="V50" i="6"/>
  <c r="P50" i="6"/>
  <c r="J50" i="6"/>
  <c r="B50" i="9" s="1"/>
  <c r="AE49" i="6"/>
  <c r="Y49" i="6"/>
  <c r="S49" i="6"/>
  <c r="AH48" i="6"/>
  <c r="D48" i="9" s="1"/>
  <c r="AB48" i="6"/>
  <c r="V48" i="6"/>
  <c r="P48" i="6"/>
  <c r="J48" i="6"/>
  <c r="B48" i="9" s="1"/>
  <c r="AE47" i="6"/>
  <c r="Y47" i="6"/>
  <c r="S47" i="6"/>
  <c r="AH46" i="6"/>
  <c r="D46" i="9" s="1"/>
  <c r="AB46" i="6"/>
  <c r="V46" i="6"/>
  <c r="P46" i="6"/>
  <c r="J46" i="6"/>
  <c r="B46" i="9" s="1"/>
  <c r="B47" i="37"/>
  <c r="AE45" i="6"/>
  <c r="Y45" i="6"/>
  <c r="S45" i="6"/>
  <c r="AH44" i="6"/>
  <c r="D44" i="9" s="1"/>
  <c r="AB44" i="6"/>
  <c r="V44" i="6"/>
  <c r="P44" i="6"/>
  <c r="J44" i="6"/>
  <c r="B44" i="9" s="1"/>
  <c r="C45" i="37"/>
  <c r="E45" i="37" s="1"/>
  <c r="AE43" i="6"/>
  <c r="Y43" i="6"/>
  <c r="S43" i="6"/>
  <c r="AH42" i="6"/>
  <c r="D42" i="9" s="1"/>
  <c r="AB42" i="6"/>
  <c r="V42" i="6"/>
  <c r="P42" i="6"/>
  <c r="J42" i="6"/>
  <c r="B42" i="9" s="1"/>
  <c r="AE41" i="6"/>
  <c r="Y41" i="6"/>
  <c r="S41" i="6"/>
  <c r="AH40" i="6"/>
  <c r="D40" i="9" s="1"/>
  <c r="AB40" i="6"/>
  <c r="V40" i="6"/>
  <c r="P40" i="6"/>
  <c r="J40" i="6"/>
  <c r="B40" i="9" s="1"/>
  <c r="B41" i="37"/>
  <c r="AE39" i="6"/>
  <c r="Y39" i="6"/>
  <c r="S39" i="6"/>
  <c r="AH38" i="6"/>
  <c r="D38" i="9" s="1"/>
  <c r="F38" i="9" s="1"/>
  <c r="AS57" i="12" s="1"/>
  <c r="B39" i="37"/>
  <c r="AB38" i="6"/>
  <c r="V38" i="6"/>
  <c r="P38" i="6"/>
  <c r="J38" i="6"/>
  <c r="B38" i="9" s="1"/>
  <c r="C39" i="37"/>
  <c r="E39" i="37" s="1"/>
  <c r="AE37" i="6"/>
  <c r="Y37" i="6"/>
  <c r="S37" i="6"/>
  <c r="AH36" i="6"/>
  <c r="D36" i="9" s="1"/>
  <c r="AB36" i="6"/>
  <c r="V36" i="6"/>
  <c r="P36" i="6"/>
  <c r="J36" i="6"/>
  <c r="B36" i="9" s="1"/>
  <c r="AE35" i="6"/>
  <c r="Y35" i="6"/>
  <c r="S35" i="6"/>
  <c r="AH34" i="6"/>
  <c r="D34" i="9" s="1"/>
  <c r="F34" i="9" s="1"/>
  <c r="AS45" i="12" s="1"/>
  <c r="AB34" i="6"/>
  <c r="V34" i="6"/>
  <c r="P34" i="6"/>
  <c r="J34" i="6"/>
  <c r="B34" i="9" s="1"/>
  <c r="AE33" i="6"/>
  <c r="Y33" i="6"/>
  <c r="S33" i="6"/>
  <c r="AH32" i="6"/>
  <c r="D32" i="9" s="1"/>
  <c r="AB32" i="6"/>
  <c r="V32" i="6"/>
  <c r="P32" i="6"/>
  <c r="J32" i="6"/>
  <c r="B32" i="9" s="1"/>
  <c r="C32" i="9" s="1"/>
  <c r="AE31" i="6"/>
  <c r="Y31" i="6"/>
  <c r="S31" i="6"/>
  <c r="AH30" i="6"/>
  <c r="D30" i="9" s="1"/>
  <c r="AB30" i="6"/>
  <c r="V30" i="6"/>
  <c r="P30" i="6"/>
  <c r="J30" i="6"/>
  <c r="B30" i="9" s="1"/>
  <c r="AE29" i="6"/>
  <c r="Y29" i="6"/>
  <c r="S29" i="6"/>
  <c r="AH28" i="6"/>
  <c r="D28" i="9" s="1"/>
  <c r="AB28" i="6"/>
  <c r="V28" i="6"/>
  <c r="P28" i="6"/>
  <c r="J28" i="6"/>
  <c r="B28" i="9" s="1"/>
  <c r="B29" i="37"/>
  <c r="AE27" i="6"/>
  <c r="Y27" i="6"/>
  <c r="S27" i="6"/>
  <c r="AH26" i="6"/>
  <c r="D26" i="9" s="1"/>
  <c r="AB26" i="6"/>
  <c r="V26" i="6"/>
  <c r="P26" i="6"/>
  <c r="J26" i="6"/>
  <c r="B26" i="9" s="1"/>
  <c r="F26" i="9" s="1"/>
  <c r="AS19" i="12" s="1"/>
  <c r="C27" i="37"/>
  <c r="E27" i="37" s="1"/>
  <c r="AE25" i="6"/>
  <c r="Y25" i="6"/>
  <c r="S25" i="6"/>
  <c r="AH24" i="6"/>
  <c r="D24" i="9" s="1"/>
  <c r="F24" i="9" s="1"/>
  <c r="AS27" i="12" s="1"/>
  <c r="AB24" i="6"/>
  <c r="V24" i="6"/>
  <c r="P24" i="6"/>
  <c r="J24" i="6"/>
  <c r="B24" i="9" s="1"/>
  <c r="C24" i="9" s="1"/>
  <c r="AE23" i="6"/>
  <c r="Y23" i="6"/>
  <c r="S23" i="6"/>
  <c r="AH22" i="6"/>
  <c r="D22" i="9" s="1"/>
  <c r="AB22" i="6"/>
  <c r="V22" i="6"/>
  <c r="P22" i="6"/>
  <c r="J22" i="6"/>
  <c r="B22" i="9" s="1"/>
  <c r="B23" i="37"/>
  <c r="AE21" i="6"/>
  <c r="Y21" i="6"/>
  <c r="S21" i="6"/>
  <c r="AH20" i="6"/>
  <c r="D20" i="9" s="1"/>
  <c r="B21" i="37"/>
  <c r="AB20" i="6"/>
  <c r="V20" i="6"/>
  <c r="P20" i="6"/>
  <c r="J20" i="6"/>
  <c r="B20" i="9" s="1"/>
  <c r="F20" i="9" s="1"/>
  <c r="AS42" i="12" s="1"/>
  <c r="C21" i="37"/>
  <c r="E21" i="37" s="1"/>
  <c r="AE19" i="6"/>
  <c r="Y19" i="6"/>
  <c r="S19" i="6"/>
  <c r="AH18" i="6"/>
  <c r="D18" i="9" s="1"/>
  <c r="AB18" i="6"/>
  <c r="V18" i="6"/>
  <c r="P18" i="6"/>
  <c r="J18" i="6"/>
  <c r="B18" i="9" s="1"/>
  <c r="AE17" i="6"/>
  <c r="Y17" i="6"/>
  <c r="S17" i="6"/>
  <c r="AH16" i="6"/>
  <c r="D16" i="9" s="1"/>
  <c r="AB16" i="6"/>
  <c r="V16" i="6"/>
  <c r="P16" i="6"/>
  <c r="J16" i="6"/>
  <c r="B16" i="9" s="1"/>
  <c r="AE15" i="6"/>
  <c r="Y15" i="6"/>
  <c r="S15" i="6"/>
  <c r="AH14" i="6"/>
  <c r="D14" i="9" s="1"/>
  <c r="F14" i="9" s="1"/>
  <c r="AS11" i="12" s="1"/>
  <c r="AB14" i="6"/>
  <c r="V14" i="6"/>
  <c r="P14" i="6"/>
  <c r="J14" i="6"/>
  <c r="B14" i="9" s="1"/>
  <c r="AE13" i="6"/>
  <c r="Y13" i="6"/>
  <c r="S13" i="6"/>
  <c r="AH12" i="6"/>
  <c r="D12" i="9" s="1"/>
  <c r="F12" i="9" s="1"/>
  <c r="AS16" i="12" s="1"/>
  <c r="AB12" i="6"/>
  <c r="V12" i="6"/>
  <c r="P12" i="6"/>
  <c r="J12" i="6"/>
  <c r="B12" i="9" s="1"/>
  <c r="C12" i="9" s="1"/>
  <c r="AE11" i="6"/>
  <c r="Y11" i="6"/>
  <c r="S11" i="6"/>
  <c r="AH10" i="6"/>
  <c r="D10" i="9" s="1"/>
  <c r="AB10" i="6"/>
  <c r="V10" i="6"/>
  <c r="P10" i="6"/>
  <c r="J10" i="6"/>
  <c r="B10" i="9" s="1"/>
  <c r="AE9" i="6"/>
  <c r="Y9" i="6"/>
  <c r="S9" i="6"/>
  <c r="AH8" i="6"/>
  <c r="D8" i="9" s="1"/>
  <c r="F8" i="9" s="1"/>
  <c r="AS17" i="12" s="1"/>
  <c r="AB8" i="6"/>
  <c r="V8" i="6"/>
  <c r="P8" i="6"/>
  <c r="J8" i="6"/>
  <c r="B8" i="9" s="1"/>
  <c r="C9" i="37"/>
  <c r="AE7" i="6"/>
  <c r="Y7" i="6"/>
  <c r="S7" i="6"/>
  <c r="AH6" i="6"/>
  <c r="D6" i="9" s="1"/>
  <c r="AB6" i="6"/>
  <c r="V6" i="6"/>
  <c r="P6" i="6"/>
  <c r="J6" i="6"/>
  <c r="B6" i="9" s="1"/>
  <c r="AE5" i="6"/>
  <c r="Y5" i="6"/>
  <c r="S5" i="6"/>
  <c r="AH4" i="6"/>
  <c r="D4" i="9" s="1"/>
  <c r="AB4" i="6"/>
  <c r="V4" i="6"/>
  <c r="P4" i="6"/>
  <c r="J4" i="6"/>
  <c r="B4" i="9" s="1"/>
  <c r="C4" i="9" s="1"/>
  <c r="AE3" i="6"/>
  <c r="Y3" i="6"/>
  <c r="S3" i="6"/>
  <c r="AH2" i="6"/>
  <c r="B3" i="37"/>
  <c r="AB2" i="6"/>
  <c r="V2" i="6"/>
  <c r="P2" i="6"/>
  <c r="J2" i="6"/>
  <c r="B2" i="9" s="1"/>
  <c r="C51" i="9" s="1"/>
  <c r="F58" i="9"/>
  <c r="AS34" i="12" s="1"/>
  <c r="F54" i="9"/>
  <c r="AS64" i="12" s="1"/>
  <c r="F50" i="9"/>
  <c r="AS29" i="12" s="1"/>
  <c r="F46" i="9"/>
  <c r="AS15" i="12" s="1"/>
  <c r="F42" i="9"/>
  <c r="AS33" i="12" s="1"/>
  <c r="F30" i="9"/>
  <c r="AS25" i="12" s="1"/>
  <c r="F22" i="9"/>
  <c r="AS31" i="12" s="1"/>
  <c r="F18" i="9"/>
  <c r="AS63" i="12" s="1"/>
  <c r="F10" i="9"/>
  <c r="AS7" i="12" s="1"/>
  <c r="F6" i="9"/>
  <c r="AS37" i="12" s="1"/>
  <c r="D2" i="9"/>
  <c r="F56" i="9"/>
  <c r="AS14" i="12" s="1"/>
  <c r="F52" i="9"/>
  <c r="AS62" i="12" s="1"/>
  <c r="F48" i="9"/>
  <c r="AS28" i="12" s="1"/>
  <c r="F44" i="9"/>
  <c r="AS56" i="12" s="1"/>
  <c r="F40" i="9"/>
  <c r="AS35" i="12" s="1"/>
  <c r="F36" i="9"/>
  <c r="AS18" i="12" s="1"/>
  <c r="F32" i="9"/>
  <c r="AS6" i="12" s="1"/>
  <c r="F28" i="9"/>
  <c r="AS10" i="12" s="1"/>
  <c r="F16" i="9"/>
  <c r="AS47" i="12" s="1"/>
  <c r="F4" i="9"/>
  <c r="AS5" i="12" s="1"/>
  <c r="F59" i="9"/>
  <c r="AS23" i="12" s="1"/>
  <c r="F55" i="9"/>
  <c r="AS22" i="12" s="1"/>
  <c r="F51" i="9"/>
  <c r="AS53" i="12" s="1"/>
  <c r="F47" i="9"/>
  <c r="AS44" i="12" s="1"/>
  <c r="F43" i="9"/>
  <c r="AS38" i="12" s="1"/>
  <c r="F39" i="9"/>
  <c r="AS8" i="12" s="1"/>
  <c r="F35" i="9"/>
  <c r="AS24" i="12" s="1"/>
  <c r="F31" i="9"/>
  <c r="AS39" i="12" s="1"/>
  <c r="F27" i="9"/>
  <c r="AS12" i="12" s="1"/>
  <c r="F23" i="9"/>
  <c r="AS9" i="12" s="1"/>
  <c r="F19" i="9"/>
  <c r="AS59" i="12" s="1"/>
  <c r="F15" i="9"/>
  <c r="AS50" i="12" s="1"/>
  <c r="F11" i="9"/>
  <c r="AS46" i="12" s="1"/>
  <c r="F7" i="9"/>
  <c r="AS58" i="12" s="1"/>
  <c r="F3" i="9"/>
  <c r="AS26" i="12" s="1"/>
  <c r="F61" i="9"/>
  <c r="AS49" i="12" s="1"/>
  <c r="F57" i="9"/>
  <c r="AS48" i="12" s="1"/>
  <c r="F53" i="9"/>
  <c r="AS43" i="12" s="1"/>
  <c r="F49" i="9"/>
  <c r="AS61" i="12" s="1"/>
  <c r="F45" i="9"/>
  <c r="AS60" i="12" s="1"/>
  <c r="F41" i="9"/>
  <c r="AS32" i="12" s="1"/>
  <c r="F37" i="9"/>
  <c r="AS21" i="12" s="1"/>
  <c r="F33" i="9"/>
  <c r="AS54" i="12" s="1"/>
  <c r="F29" i="9"/>
  <c r="AS52" i="12" s="1"/>
  <c r="F25" i="9"/>
  <c r="AS40" i="12" s="1"/>
  <c r="F21" i="9"/>
  <c r="AS30" i="12" s="1"/>
  <c r="F17" i="9"/>
  <c r="F13" i="9"/>
  <c r="AS36" i="12" s="1"/>
  <c r="F9" i="9"/>
  <c r="F5" i="9"/>
  <c r="H68" i="1"/>
  <c r="K6" i="7"/>
  <c r="K7" i="7"/>
  <c r="K8" i="7"/>
  <c r="K9" i="7"/>
  <c r="K10" i="7"/>
  <c r="K11" i="7"/>
  <c r="K12" i="7"/>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5" i="7"/>
  <c r="E10" i="60" l="1"/>
  <c r="E16" i="60"/>
  <c r="E34" i="60"/>
  <c r="E40" i="60"/>
  <c r="E65" i="60"/>
  <c r="C34" i="9"/>
  <c r="C56" i="9"/>
  <c r="E28" i="60"/>
  <c r="E46" i="60"/>
  <c r="E58" i="60"/>
  <c r="E64" i="60"/>
  <c r="E7" i="60"/>
  <c r="D13" i="60"/>
  <c r="D19" i="60"/>
  <c r="D25" i="60"/>
  <c r="D31" i="60"/>
  <c r="D37" i="60"/>
  <c r="E43" i="60"/>
  <c r="D49" i="60"/>
  <c r="D55" i="60"/>
  <c r="D61" i="60"/>
  <c r="C10" i="9"/>
  <c r="C58" i="9"/>
  <c r="C8" i="9"/>
  <c r="C13" i="9"/>
  <c r="C37" i="9"/>
  <c r="C61" i="9"/>
  <c r="C19" i="9"/>
  <c r="C55" i="9"/>
  <c r="C14" i="9"/>
  <c r="C38" i="9"/>
  <c r="C62" i="9"/>
  <c r="C36" i="9"/>
  <c r="C60" i="9"/>
  <c r="C17" i="9"/>
  <c r="C41" i="9"/>
  <c r="C35" i="9"/>
  <c r="C23" i="9"/>
  <c r="C59" i="9"/>
  <c r="D10" i="60"/>
  <c r="D34" i="60"/>
  <c r="D40" i="60"/>
  <c r="D6" i="60"/>
  <c r="E12" i="60"/>
  <c r="D24" i="60"/>
  <c r="E30" i="60"/>
  <c r="D36" i="60"/>
  <c r="D42" i="60"/>
  <c r="D48" i="60"/>
  <c r="D54" i="60"/>
  <c r="D66" i="60"/>
  <c r="D9" i="60"/>
  <c r="E15" i="60"/>
  <c r="D21" i="60"/>
  <c r="D27" i="60"/>
  <c r="D33" i="60"/>
  <c r="D39" i="60"/>
  <c r="D45" i="60"/>
  <c r="D51" i="60"/>
  <c r="D57" i="60"/>
  <c r="D63" i="60"/>
  <c r="C22" i="9"/>
  <c r="C46" i="9"/>
  <c r="C20" i="9"/>
  <c r="C44" i="9"/>
  <c r="C39" i="9"/>
  <c r="C25" i="9"/>
  <c r="C49" i="9"/>
  <c r="C7" i="9"/>
  <c r="C31" i="9"/>
  <c r="E58" i="9"/>
  <c r="C26" i="9"/>
  <c r="C50" i="9"/>
  <c r="C48" i="9"/>
  <c r="C5" i="9"/>
  <c r="C29" i="9"/>
  <c r="C53" i="9"/>
  <c r="C11" i="9"/>
  <c r="C43" i="9"/>
  <c r="C47" i="9"/>
  <c r="D8" i="60"/>
  <c r="D14" i="60"/>
  <c r="D20" i="60"/>
  <c r="D26" i="60"/>
  <c r="D32" i="60"/>
  <c r="D38" i="60"/>
  <c r="D44" i="60"/>
  <c r="D50" i="60"/>
  <c r="D56" i="60"/>
  <c r="E62" i="60"/>
  <c r="D5" i="60"/>
  <c r="E5" i="60"/>
  <c r="E11" i="60"/>
  <c r="D29" i="60"/>
  <c r="E35" i="60"/>
  <c r="D41" i="60"/>
  <c r="D53" i="60"/>
  <c r="D59" i="60"/>
  <c r="E59" i="60"/>
  <c r="D65" i="60"/>
  <c r="C18" i="9"/>
  <c r="C42" i="9"/>
  <c r="C16" i="9"/>
  <c r="C40" i="9"/>
  <c r="C2" i="9"/>
  <c r="C21" i="9"/>
  <c r="C45" i="9"/>
  <c r="C3" i="9"/>
  <c r="C27" i="9"/>
  <c r="C63" i="9"/>
  <c r="C6" i="9"/>
  <c r="C30" i="9"/>
  <c r="C54" i="9"/>
  <c r="C28" i="9"/>
  <c r="C52" i="9"/>
  <c r="C9" i="9"/>
  <c r="M3" i="9" s="1"/>
  <c r="C33" i="9"/>
  <c r="C57" i="9"/>
  <c r="C15" i="9"/>
  <c r="D17" i="60"/>
  <c r="E17" i="60"/>
  <c r="B11" i="37"/>
  <c r="C5" i="37"/>
  <c r="B13" i="37"/>
  <c r="C13" i="37"/>
  <c r="B17" i="37"/>
  <c r="C17" i="37"/>
  <c r="E17" i="37" s="1"/>
  <c r="B25" i="37"/>
  <c r="D25" i="37" s="1"/>
  <c r="C25" i="37"/>
  <c r="E25" i="37" s="1"/>
  <c r="C29" i="37"/>
  <c r="E29" i="37" s="1"/>
  <c r="C33" i="37"/>
  <c r="B37" i="37"/>
  <c r="C37" i="37"/>
  <c r="E37" i="37" s="1"/>
  <c r="C41" i="37"/>
  <c r="E41" i="37" s="1"/>
  <c r="B49" i="37"/>
  <c r="C49" i="37"/>
  <c r="E49" i="37" s="1"/>
  <c r="B53" i="37"/>
  <c r="C53" i="37"/>
  <c r="E53" i="37" s="1"/>
  <c r="C59" i="37"/>
  <c r="E59" i="37" s="1"/>
  <c r="B9" i="37"/>
  <c r="D9" i="37" s="1"/>
  <c r="B15" i="37"/>
  <c r="D21" i="37"/>
  <c r="B27" i="37"/>
  <c r="D27" i="37" s="1"/>
  <c r="B33" i="37"/>
  <c r="D39" i="37"/>
  <c r="B45" i="37"/>
  <c r="D45" i="37" s="1"/>
  <c r="B51" i="37"/>
  <c r="D57" i="37"/>
  <c r="B61" i="37"/>
  <c r="B63" i="37"/>
  <c r="C3" i="37"/>
  <c r="E3" i="37" s="1"/>
  <c r="B7" i="37"/>
  <c r="C7" i="37"/>
  <c r="E7" i="37" s="1"/>
  <c r="C11" i="37"/>
  <c r="E11" i="37" s="1"/>
  <c r="C15" i="37"/>
  <c r="E15" i="37" s="1"/>
  <c r="B19" i="37"/>
  <c r="C19" i="37"/>
  <c r="E19" i="37" s="1"/>
  <c r="C23" i="37"/>
  <c r="E23" i="37" s="1"/>
  <c r="B31" i="37"/>
  <c r="C31" i="37"/>
  <c r="E31" i="37" s="1"/>
  <c r="B35" i="37"/>
  <c r="D35" i="37" s="1"/>
  <c r="C35" i="37"/>
  <c r="B43" i="37"/>
  <c r="C43" i="37"/>
  <c r="E43" i="37" s="1"/>
  <c r="C47" i="37"/>
  <c r="E47" i="37" s="1"/>
  <c r="C51" i="37"/>
  <c r="E51" i="37" s="1"/>
  <c r="B55" i="37"/>
  <c r="D55" i="37" s="1"/>
  <c r="C55" i="37"/>
  <c r="E55" i="37" s="1"/>
  <c r="C61" i="37"/>
  <c r="C63" i="37"/>
  <c r="AJ2" i="6"/>
  <c r="B6" i="37"/>
  <c r="B24" i="37"/>
  <c r="B42" i="37"/>
  <c r="C4" i="37"/>
  <c r="E4" i="37" s="1"/>
  <c r="C8" i="37"/>
  <c r="E8" i="37" s="1"/>
  <c r="C12" i="37"/>
  <c r="E12" i="37" s="1"/>
  <c r="B16" i="37"/>
  <c r="C16" i="37"/>
  <c r="E16" i="37" s="1"/>
  <c r="C20" i="37"/>
  <c r="E20" i="37" s="1"/>
  <c r="C22" i="37"/>
  <c r="E22" i="37" s="1"/>
  <c r="C26" i="37"/>
  <c r="E26" i="37" s="1"/>
  <c r="C30" i="37"/>
  <c r="E30" i="37" s="1"/>
  <c r="B34" i="37"/>
  <c r="C34" i="37"/>
  <c r="E34" i="37" s="1"/>
  <c r="C38" i="37"/>
  <c r="E38" i="37" s="1"/>
  <c r="C44" i="37"/>
  <c r="E44" i="37" s="1"/>
  <c r="C48" i="37"/>
  <c r="E48" i="37" s="1"/>
  <c r="B52" i="37"/>
  <c r="C52" i="37"/>
  <c r="E52" i="37" s="1"/>
  <c r="C56" i="37"/>
  <c r="E56" i="37" s="1"/>
  <c r="C58" i="37"/>
  <c r="E58" i="37" s="1"/>
  <c r="C60" i="37"/>
  <c r="E60" i="37" s="1"/>
  <c r="C62" i="37"/>
  <c r="E62" i="37" s="1"/>
  <c r="C64" i="37"/>
  <c r="E64" i="37" s="1"/>
  <c r="B5" i="37"/>
  <c r="D5" i="37" s="1"/>
  <c r="C6" i="37"/>
  <c r="E6" i="37" s="1"/>
  <c r="C10" i="37"/>
  <c r="E10" i="37" s="1"/>
  <c r="C14" i="37"/>
  <c r="E14" i="37" s="1"/>
  <c r="C18" i="37"/>
  <c r="E18" i="37" s="1"/>
  <c r="C24" i="37"/>
  <c r="C28" i="37"/>
  <c r="E28" i="37" s="1"/>
  <c r="C32" i="37"/>
  <c r="E32" i="37" s="1"/>
  <c r="C36" i="37"/>
  <c r="E36" i="37" s="1"/>
  <c r="C40" i="37"/>
  <c r="E40" i="37" s="1"/>
  <c r="C42" i="37"/>
  <c r="E42" i="37" s="1"/>
  <c r="C46" i="37"/>
  <c r="E46" i="37" s="1"/>
  <c r="C50" i="37"/>
  <c r="E50" i="37" s="1"/>
  <c r="C54" i="37"/>
  <c r="E54" i="37" s="1"/>
  <c r="F63" i="9"/>
  <c r="AS3" i="12" s="1"/>
  <c r="E15" i="9"/>
  <c r="E47" i="9"/>
  <c r="E23" i="9"/>
  <c r="E55" i="9"/>
  <c r="E52" i="9"/>
  <c r="E57" i="9"/>
  <c r="E31" i="9"/>
  <c r="E63" i="9"/>
  <c r="E4" i="9"/>
  <c r="E9" i="9"/>
  <c r="E7" i="9"/>
  <c r="E39" i="9"/>
  <c r="E20" i="9"/>
  <c r="E25" i="9"/>
  <c r="E36" i="9"/>
  <c r="E41" i="9"/>
  <c r="AS51" i="12"/>
  <c r="AS4" i="12"/>
  <c r="E3" i="9"/>
  <c r="E19" i="9"/>
  <c r="E35" i="9"/>
  <c r="E51" i="9"/>
  <c r="E8" i="9"/>
  <c r="E24" i="9"/>
  <c r="E40" i="9"/>
  <c r="E56" i="9"/>
  <c r="E13" i="9"/>
  <c r="E29" i="9"/>
  <c r="E45" i="9"/>
  <c r="E61" i="9"/>
  <c r="E10" i="9"/>
  <c r="E18" i="9"/>
  <c r="E26" i="9"/>
  <c r="E34" i="9"/>
  <c r="E42" i="9"/>
  <c r="E50" i="9"/>
  <c r="E2" i="9"/>
  <c r="N25" i="9" s="1"/>
  <c r="F2" i="9"/>
  <c r="AS55" i="12" s="1"/>
  <c r="E12" i="9"/>
  <c r="E28" i="9"/>
  <c r="E44" i="9"/>
  <c r="E60" i="9"/>
  <c r="E17" i="9"/>
  <c r="E33" i="9"/>
  <c r="E49" i="9"/>
  <c r="AS41" i="12"/>
  <c r="E11" i="9"/>
  <c r="E27" i="9"/>
  <c r="E43" i="9"/>
  <c r="E59" i="9"/>
  <c r="E16" i="9"/>
  <c r="E32" i="9"/>
  <c r="E48" i="9"/>
  <c r="E5" i="9"/>
  <c r="E21" i="9"/>
  <c r="E37" i="9"/>
  <c r="E53" i="9"/>
  <c r="E6" i="9"/>
  <c r="E14" i="9"/>
  <c r="E22" i="9"/>
  <c r="E30" i="9"/>
  <c r="E38" i="9"/>
  <c r="E46" i="9"/>
  <c r="E54" i="9"/>
  <c r="E62" i="9"/>
  <c r="G11" i="9"/>
  <c r="G32" i="9"/>
  <c r="G2" i="9"/>
  <c r="G10" i="9"/>
  <c r="G34" i="9"/>
  <c r="G42" i="9"/>
  <c r="G50" i="9"/>
  <c r="G58" i="9"/>
  <c r="M11" i="9"/>
  <c r="K8" i="9"/>
  <c r="K2" i="9"/>
  <c r="J6" i="9"/>
  <c r="K5" i="9"/>
  <c r="J3" i="9"/>
  <c r="J7" i="9"/>
  <c r="J11" i="9"/>
  <c r="N11" i="9"/>
  <c r="K6" i="9"/>
  <c r="J4" i="9"/>
  <c r="J8" i="9"/>
  <c r="J2" i="9"/>
  <c r="N8" i="9"/>
  <c r="M6" i="9"/>
  <c r="M10" i="9"/>
  <c r="K3" i="9"/>
  <c r="K11" i="9"/>
  <c r="J9" i="9"/>
  <c r="M4" i="9"/>
  <c r="M5" i="9"/>
  <c r="G45" i="9"/>
  <c r="G61" i="9"/>
  <c r="G15" i="9"/>
  <c r="G31" i="9"/>
  <c r="G4" i="9"/>
  <c r="G20" i="9"/>
  <c r="G36" i="9"/>
  <c r="G52" i="9"/>
  <c r="M8" i="9"/>
  <c r="M9" i="9"/>
  <c r="G33" i="9"/>
  <c r="G49" i="9"/>
  <c r="G3" i="9"/>
  <c r="G51" i="9"/>
  <c r="G8" i="9"/>
  <c r="G24" i="9"/>
  <c r="G40" i="9"/>
  <c r="N9" i="9"/>
  <c r="N6" i="9"/>
  <c r="G21" i="9"/>
  <c r="G37" i="9"/>
  <c r="G23" i="9"/>
  <c r="G39" i="9"/>
  <c r="G55" i="9"/>
  <c r="G12" i="9"/>
  <c r="G60" i="9"/>
  <c r="N10" i="9"/>
  <c r="N7" i="9"/>
  <c r="M2" i="9"/>
  <c r="AJ12" i="6"/>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AH17" i="5"/>
  <c r="B3" i="5"/>
  <c r="C3" i="5"/>
  <c r="D3" i="5"/>
  <c r="E3" i="5"/>
  <c r="F3" i="5"/>
  <c r="G3" i="5"/>
  <c r="H3" i="5"/>
  <c r="I3" i="5"/>
  <c r="J3" i="5"/>
  <c r="K3" i="5"/>
  <c r="L3" i="5"/>
  <c r="M3" i="5"/>
  <c r="N3" i="5"/>
  <c r="O3" i="5"/>
  <c r="P3" i="5"/>
  <c r="Q3" i="5"/>
  <c r="R3" i="5"/>
  <c r="S3" i="5"/>
  <c r="T3" i="5"/>
  <c r="U3" i="5"/>
  <c r="V3" i="5"/>
  <c r="W3" i="5"/>
  <c r="X3" i="5"/>
  <c r="Y3" i="5"/>
  <c r="Z3" i="5"/>
  <c r="AA3" i="5"/>
  <c r="AB3" i="5"/>
  <c r="AC3" i="5"/>
  <c r="AD3" i="5"/>
  <c r="AE3" i="5"/>
  <c r="AF3" i="5"/>
  <c r="AG3" i="5"/>
  <c r="AH3" i="5"/>
  <c r="B4" i="5"/>
  <c r="C4" i="5"/>
  <c r="D4" i="5"/>
  <c r="E4" i="5"/>
  <c r="F4" i="5"/>
  <c r="G4" i="5"/>
  <c r="H4" i="5"/>
  <c r="I4" i="5"/>
  <c r="J4" i="5"/>
  <c r="K4" i="5"/>
  <c r="L4" i="5"/>
  <c r="M4" i="5"/>
  <c r="N4" i="5"/>
  <c r="O4" i="5"/>
  <c r="P4" i="5"/>
  <c r="Q4" i="5"/>
  <c r="R4" i="5"/>
  <c r="S4" i="5"/>
  <c r="T4" i="5"/>
  <c r="U4" i="5"/>
  <c r="V4" i="5"/>
  <c r="W4" i="5"/>
  <c r="X4" i="5"/>
  <c r="Y4" i="5"/>
  <c r="Z4" i="5"/>
  <c r="AA4" i="5"/>
  <c r="AB4" i="5"/>
  <c r="AC4" i="5"/>
  <c r="AD4" i="5"/>
  <c r="AE4" i="5"/>
  <c r="AF4" i="5"/>
  <c r="AG4" i="5"/>
  <c r="AH4" i="5"/>
  <c r="B5" i="5"/>
  <c r="C5" i="5"/>
  <c r="D5" i="5"/>
  <c r="E5" i="5"/>
  <c r="F5" i="5"/>
  <c r="G5" i="5"/>
  <c r="H5" i="5"/>
  <c r="I5" i="5"/>
  <c r="J5" i="5"/>
  <c r="K5" i="5"/>
  <c r="L5" i="5"/>
  <c r="M5" i="5"/>
  <c r="N5" i="5"/>
  <c r="O5" i="5"/>
  <c r="P5" i="5"/>
  <c r="Q5" i="5"/>
  <c r="R5" i="5"/>
  <c r="S5" i="5"/>
  <c r="T5" i="5"/>
  <c r="U5" i="5"/>
  <c r="V5" i="5"/>
  <c r="W5" i="5"/>
  <c r="X5" i="5"/>
  <c r="Y5" i="5"/>
  <c r="Z5" i="5"/>
  <c r="AA5" i="5"/>
  <c r="AB5" i="5"/>
  <c r="AC5" i="5"/>
  <c r="AD5" i="5"/>
  <c r="AE5" i="5"/>
  <c r="AF5" i="5"/>
  <c r="AG5" i="5"/>
  <c r="AH5" i="5"/>
  <c r="B6" i="5"/>
  <c r="C6" i="5"/>
  <c r="D6" i="5"/>
  <c r="E6" i="5"/>
  <c r="F6" i="5"/>
  <c r="G6" i="5"/>
  <c r="H6" i="5"/>
  <c r="I6" i="5"/>
  <c r="J6" i="5"/>
  <c r="K6" i="5"/>
  <c r="L6" i="5"/>
  <c r="M6" i="5"/>
  <c r="N6" i="5"/>
  <c r="O6" i="5"/>
  <c r="P6" i="5"/>
  <c r="Q6" i="5"/>
  <c r="R6" i="5"/>
  <c r="S6" i="5"/>
  <c r="T6" i="5"/>
  <c r="U6" i="5"/>
  <c r="V6" i="5"/>
  <c r="W6" i="5"/>
  <c r="X6" i="5"/>
  <c r="Y6" i="5"/>
  <c r="Z6" i="5"/>
  <c r="AA6" i="5"/>
  <c r="AB6" i="5"/>
  <c r="AC6" i="5"/>
  <c r="AD6" i="5"/>
  <c r="AE6" i="5"/>
  <c r="AF6" i="5"/>
  <c r="AG6" i="5"/>
  <c r="AH6" i="5"/>
  <c r="B7" i="5"/>
  <c r="C7" i="5"/>
  <c r="D7" i="5"/>
  <c r="E7" i="5"/>
  <c r="F7" i="5"/>
  <c r="G7" i="5"/>
  <c r="H7" i="5"/>
  <c r="I7" i="5"/>
  <c r="J7" i="5"/>
  <c r="K7" i="5"/>
  <c r="L7" i="5"/>
  <c r="M7" i="5"/>
  <c r="N7" i="5"/>
  <c r="O7" i="5"/>
  <c r="P7" i="5"/>
  <c r="Q7" i="5"/>
  <c r="R7" i="5"/>
  <c r="S7" i="5"/>
  <c r="T7" i="5"/>
  <c r="U7" i="5"/>
  <c r="V7" i="5"/>
  <c r="W7" i="5"/>
  <c r="X7" i="5"/>
  <c r="Y7" i="5"/>
  <c r="Z7" i="5"/>
  <c r="AA7" i="5"/>
  <c r="AB7" i="5"/>
  <c r="AC7" i="5"/>
  <c r="AD7" i="5"/>
  <c r="AE7" i="5"/>
  <c r="AF7" i="5"/>
  <c r="AG7" i="5"/>
  <c r="AH7" i="5"/>
  <c r="B8" i="5"/>
  <c r="C8" i="5"/>
  <c r="D8" i="5"/>
  <c r="E8" i="5"/>
  <c r="F8" i="5"/>
  <c r="G8" i="5"/>
  <c r="H8" i="5"/>
  <c r="I8" i="5"/>
  <c r="J8" i="5"/>
  <c r="K8" i="5"/>
  <c r="L8" i="5"/>
  <c r="M8" i="5"/>
  <c r="N8" i="5"/>
  <c r="O8" i="5"/>
  <c r="P8" i="5"/>
  <c r="Q8" i="5"/>
  <c r="R8" i="5"/>
  <c r="S8" i="5"/>
  <c r="T8" i="5"/>
  <c r="U8" i="5"/>
  <c r="V8" i="5"/>
  <c r="W8" i="5"/>
  <c r="X8" i="5"/>
  <c r="Y8" i="5"/>
  <c r="Z8" i="5"/>
  <c r="AA8" i="5"/>
  <c r="AB8" i="5"/>
  <c r="AC8" i="5"/>
  <c r="AD8" i="5"/>
  <c r="AE8" i="5"/>
  <c r="AF8" i="5"/>
  <c r="AG8" i="5"/>
  <c r="AH8" i="5"/>
  <c r="B9" i="5"/>
  <c r="C9" i="5"/>
  <c r="D9" i="5"/>
  <c r="E9" i="5"/>
  <c r="F9" i="5"/>
  <c r="G9" i="5"/>
  <c r="H9" i="5"/>
  <c r="I9" i="5"/>
  <c r="J9" i="5"/>
  <c r="K9" i="5"/>
  <c r="L9" i="5"/>
  <c r="M9" i="5"/>
  <c r="N9" i="5"/>
  <c r="O9" i="5"/>
  <c r="P9" i="5"/>
  <c r="Q9" i="5"/>
  <c r="R9" i="5"/>
  <c r="S9" i="5"/>
  <c r="T9" i="5"/>
  <c r="U9" i="5"/>
  <c r="V9" i="5"/>
  <c r="W9" i="5"/>
  <c r="X9" i="5"/>
  <c r="Y9" i="5"/>
  <c r="Z9" i="5"/>
  <c r="AA9" i="5"/>
  <c r="AB9" i="5"/>
  <c r="AC9" i="5"/>
  <c r="AD9" i="5"/>
  <c r="AE9" i="5"/>
  <c r="AF9" i="5"/>
  <c r="AG9" i="5"/>
  <c r="AH9" i="5"/>
  <c r="B10" i="5"/>
  <c r="C10" i="5"/>
  <c r="D10" i="5"/>
  <c r="E10" i="5"/>
  <c r="F10" i="5"/>
  <c r="G10" i="5"/>
  <c r="H10" i="5"/>
  <c r="I10" i="5"/>
  <c r="J10" i="5"/>
  <c r="K10" i="5"/>
  <c r="L10" i="5"/>
  <c r="M10" i="5"/>
  <c r="N10" i="5"/>
  <c r="O10" i="5"/>
  <c r="P10" i="5"/>
  <c r="Q10" i="5"/>
  <c r="R10" i="5"/>
  <c r="S10" i="5"/>
  <c r="T10" i="5"/>
  <c r="U10" i="5"/>
  <c r="V10" i="5"/>
  <c r="W10" i="5"/>
  <c r="X10" i="5"/>
  <c r="Y10" i="5"/>
  <c r="Z10" i="5"/>
  <c r="AA10" i="5"/>
  <c r="AB10" i="5"/>
  <c r="AC10" i="5"/>
  <c r="AD10" i="5"/>
  <c r="AE10" i="5"/>
  <c r="AF10" i="5"/>
  <c r="AG10" i="5"/>
  <c r="AH10" i="5"/>
  <c r="B11" i="5"/>
  <c r="C11" i="5"/>
  <c r="D11" i="5"/>
  <c r="E11" i="5"/>
  <c r="F11" i="5"/>
  <c r="G11" i="5"/>
  <c r="H11" i="5"/>
  <c r="I11" i="5"/>
  <c r="J11" i="5"/>
  <c r="K11" i="5"/>
  <c r="L11" i="5"/>
  <c r="M11" i="5"/>
  <c r="N11" i="5"/>
  <c r="O11" i="5"/>
  <c r="P11" i="5"/>
  <c r="Q11" i="5"/>
  <c r="R11" i="5"/>
  <c r="S11" i="5"/>
  <c r="T11" i="5"/>
  <c r="U11" i="5"/>
  <c r="V11" i="5"/>
  <c r="W11" i="5"/>
  <c r="X11" i="5"/>
  <c r="Y11" i="5"/>
  <c r="Z11" i="5"/>
  <c r="AA11" i="5"/>
  <c r="AB11" i="5"/>
  <c r="AC11" i="5"/>
  <c r="AD11" i="5"/>
  <c r="AE11" i="5"/>
  <c r="AF11" i="5"/>
  <c r="AG11" i="5"/>
  <c r="AH11" i="5"/>
  <c r="B12" i="5"/>
  <c r="C12" i="5"/>
  <c r="D12" i="5"/>
  <c r="E12" i="5"/>
  <c r="F12" i="5"/>
  <c r="G12" i="5"/>
  <c r="H12" i="5"/>
  <c r="I12" i="5"/>
  <c r="J12" i="5"/>
  <c r="K12" i="5"/>
  <c r="L12" i="5"/>
  <c r="M12" i="5"/>
  <c r="N12" i="5"/>
  <c r="O12" i="5"/>
  <c r="P12" i="5"/>
  <c r="Q12" i="5"/>
  <c r="R12" i="5"/>
  <c r="S12" i="5"/>
  <c r="T12" i="5"/>
  <c r="U12" i="5"/>
  <c r="V12" i="5"/>
  <c r="W12" i="5"/>
  <c r="X12" i="5"/>
  <c r="Y12" i="5"/>
  <c r="Z12" i="5"/>
  <c r="AA12" i="5"/>
  <c r="AB12" i="5"/>
  <c r="AC12" i="5"/>
  <c r="AD12" i="5"/>
  <c r="AE12" i="5"/>
  <c r="AF12" i="5"/>
  <c r="AG12" i="5"/>
  <c r="AH12" i="5"/>
  <c r="B13" i="5"/>
  <c r="C13" i="5"/>
  <c r="D13" i="5"/>
  <c r="E13" i="5"/>
  <c r="F13" i="5"/>
  <c r="G13" i="5"/>
  <c r="H13" i="5"/>
  <c r="I13" i="5"/>
  <c r="J13" i="5"/>
  <c r="K13" i="5"/>
  <c r="L13" i="5"/>
  <c r="M13" i="5"/>
  <c r="N13" i="5"/>
  <c r="O13" i="5"/>
  <c r="P13" i="5"/>
  <c r="Q13" i="5"/>
  <c r="R13" i="5"/>
  <c r="S13" i="5"/>
  <c r="T13" i="5"/>
  <c r="U13" i="5"/>
  <c r="V13" i="5"/>
  <c r="W13" i="5"/>
  <c r="X13" i="5"/>
  <c r="Y13" i="5"/>
  <c r="Z13" i="5"/>
  <c r="AA13" i="5"/>
  <c r="AB13" i="5"/>
  <c r="AC13" i="5"/>
  <c r="AD13" i="5"/>
  <c r="AE13" i="5"/>
  <c r="AF13" i="5"/>
  <c r="AG13" i="5"/>
  <c r="AH13" i="5"/>
  <c r="B14" i="5"/>
  <c r="C14" i="5"/>
  <c r="D14" i="5"/>
  <c r="E14" i="5"/>
  <c r="F14" i="5"/>
  <c r="G14" i="5"/>
  <c r="H14" i="5"/>
  <c r="I14" i="5"/>
  <c r="J14" i="5"/>
  <c r="K14" i="5"/>
  <c r="L14" i="5"/>
  <c r="M14" i="5"/>
  <c r="N14" i="5"/>
  <c r="O14" i="5"/>
  <c r="P14" i="5"/>
  <c r="Q14" i="5"/>
  <c r="R14" i="5"/>
  <c r="S14" i="5"/>
  <c r="T14" i="5"/>
  <c r="U14" i="5"/>
  <c r="V14" i="5"/>
  <c r="W14" i="5"/>
  <c r="X14" i="5"/>
  <c r="Y14" i="5"/>
  <c r="Z14" i="5"/>
  <c r="AA14" i="5"/>
  <c r="AB14" i="5"/>
  <c r="AC14" i="5"/>
  <c r="AD14" i="5"/>
  <c r="AE14" i="5"/>
  <c r="AF14" i="5"/>
  <c r="AG14" i="5"/>
  <c r="AH14" i="5"/>
  <c r="B15" i="5"/>
  <c r="C15" i="5"/>
  <c r="D15" i="5"/>
  <c r="E15" i="5"/>
  <c r="F15" i="5"/>
  <c r="G15" i="5"/>
  <c r="H15" i="5"/>
  <c r="I15" i="5"/>
  <c r="J15" i="5"/>
  <c r="K15" i="5"/>
  <c r="L15" i="5"/>
  <c r="M15" i="5"/>
  <c r="N15" i="5"/>
  <c r="O15" i="5"/>
  <c r="P15" i="5"/>
  <c r="Q15" i="5"/>
  <c r="R15" i="5"/>
  <c r="S15" i="5"/>
  <c r="T15" i="5"/>
  <c r="U15" i="5"/>
  <c r="V15" i="5"/>
  <c r="W15" i="5"/>
  <c r="X15" i="5"/>
  <c r="Y15" i="5"/>
  <c r="Z15" i="5"/>
  <c r="AA15" i="5"/>
  <c r="AB15" i="5"/>
  <c r="AC15" i="5"/>
  <c r="AD15" i="5"/>
  <c r="AE15" i="5"/>
  <c r="AF15" i="5"/>
  <c r="AG15" i="5"/>
  <c r="AH15" i="5"/>
  <c r="B16" i="5"/>
  <c r="C16" i="5"/>
  <c r="D16" i="5"/>
  <c r="E16" i="5"/>
  <c r="F16" i="5"/>
  <c r="G16" i="5"/>
  <c r="H16" i="5"/>
  <c r="I16" i="5"/>
  <c r="J16" i="5"/>
  <c r="K16" i="5"/>
  <c r="L16" i="5"/>
  <c r="M16" i="5"/>
  <c r="N16" i="5"/>
  <c r="O16" i="5"/>
  <c r="P16" i="5"/>
  <c r="Q16" i="5"/>
  <c r="R16" i="5"/>
  <c r="S16" i="5"/>
  <c r="T16" i="5"/>
  <c r="U16" i="5"/>
  <c r="V16" i="5"/>
  <c r="W16" i="5"/>
  <c r="X16" i="5"/>
  <c r="Y16" i="5"/>
  <c r="Z16" i="5"/>
  <c r="AA16" i="5"/>
  <c r="AB16" i="5"/>
  <c r="AC16" i="5"/>
  <c r="AD16" i="5"/>
  <c r="AE16" i="5"/>
  <c r="AF16" i="5"/>
  <c r="AG16" i="5"/>
  <c r="AH16" i="5"/>
  <c r="B17" i="5"/>
  <c r="C17" i="5"/>
  <c r="D17" i="5"/>
  <c r="E17" i="5"/>
  <c r="F17" i="5"/>
  <c r="G17" i="5"/>
  <c r="H17" i="5"/>
  <c r="I17" i="5"/>
  <c r="J17" i="5"/>
  <c r="K17" i="5"/>
  <c r="L17" i="5"/>
  <c r="M17" i="5"/>
  <c r="N17" i="5"/>
  <c r="O17" i="5"/>
  <c r="P17" i="5"/>
  <c r="Q17" i="5"/>
  <c r="R17" i="5"/>
  <c r="S17" i="5"/>
  <c r="T17" i="5"/>
  <c r="U17" i="5"/>
  <c r="V17" i="5"/>
  <c r="W17" i="5"/>
  <c r="X17" i="5"/>
  <c r="Y17" i="5"/>
  <c r="Z17" i="5"/>
  <c r="AA17" i="5"/>
  <c r="AB17" i="5"/>
  <c r="AC17" i="5"/>
  <c r="AD17" i="5"/>
  <c r="AE17" i="5"/>
  <c r="AF17" i="5"/>
  <c r="AG17" i="5"/>
  <c r="B18" i="5"/>
  <c r="C18" i="5"/>
  <c r="D18" i="5"/>
  <c r="E18" i="5"/>
  <c r="F18" i="5"/>
  <c r="G18" i="5"/>
  <c r="H18" i="5"/>
  <c r="I18" i="5"/>
  <c r="J18" i="5"/>
  <c r="K18" i="5"/>
  <c r="L18" i="5"/>
  <c r="M18" i="5"/>
  <c r="N18" i="5"/>
  <c r="O18" i="5"/>
  <c r="P18" i="5"/>
  <c r="Q18" i="5"/>
  <c r="R18" i="5"/>
  <c r="S18" i="5"/>
  <c r="T18" i="5"/>
  <c r="U18" i="5"/>
  <c r="V18" i="5"/>
  <c r="W18" i="5"/>
  <c r="X18" i="5"/>
  <c r="Y18" i="5"/>
  <c r="Z18" i="5"/>
  <c r="AA18" i="5"/>
  <c r="AB18" i="5"/>
  <c r="AC18" i="5"/>
  <c r="AD18" i="5"/>
  <c r="AE18" i="5"/>
  <c r="AF18" i="5"/>
  <c r="AG18" i="5"/>
  <c r="AH18" i="5"/>
  <c r="B19" i="5"/>
  <c r="C19" i="5"/>
  <c r="D19" i="5"/>
  <c r="E19" i="5"/>
  <c r="F19" i="5"/>
  <c r="G19" i="5"/>
  <c r="H19" i="5"/>
  <c r="I19" i="5"/>
  <c r="J19" i="5"/>
  <c r="K19" i="5"/>
  <c r="L19" i="5"/>
  <c r="M19" i="5"/>
  <c r="N19" i="5"/>
  <c r="O19" i="5"/>
  <c r="P19" i="5"/>
  <c r="Q19" i="5"/>
  <c r="R19" i="5"/>
  <c r="S19" i="5"/>
  <c r="T19" i="5"/>
  <c r="U19" i="5"/>
  <c r="V19" i="5"/>
  <c r="W19" i="5"/>
  <c r="X19" i="5"/>
  <c r="Y19" i="5"/>
  <c r="Z19" i="5"/>
  <c r="AA19" i="5"/>
  <c r="AB19" i="5"/>
  <c r="AC19" i="5"/>
  <c r="AD19" i="5"/>
  <c r="AE19" i="5"/>
  <c r="AF19" i="5"/>
  <c r="AG19" i="5"/>
  <c r="AH19" i="5"/>
  <c r="B20" i="5"/>
  <c r="C20" i="5"/>
  <c r="D20" i="5"/>
  <c r="E20" i="5"/>
  <c r="F20" i="5"/>
  <c r="G20" i="5"/>
  <c r="H20" i="5"/>
  <c r="I20" i="5"/>
  <c r="J20" i="5"/>
  <c r="K20" i="5"/>
  <c r="L20" i="5"/>
  <c r="M20" i="5"/>
  <c r="N20" i="5"/>
  <c r="O20" i="5"/>
  <c r="P20" i="5"/>
  <c r="Q20" i="5"/>
  <c r="R20" i="5"/>
  <c r="S20" i="5"/>
  <c r="T20" i="5"/>
  <c r="U20" i="5"/>
  <c r="V20" i="5"/>
  <c r="W20" i="5"/>
  <c r="X20" i="5"/>
  <c r="Y20" i="5"/>
  <c r="Z20" i="5"/>
  <c r="AA20" i="5"/>
  <c r="AB20" i="5"/>
  <c r="AC20" i="5"/>
  <c r="AD20" i="5"/>
  <c r="AE20" i="5"/>
  <c r="AF20" i="5"/>
  <c r="AG20" i="5"/>
  <c r="AH20" i="5"/>
  <c r="B21" i="5"/>
  <c r="C21" i="5"/>
  <c r="D21" i="5"/>
  <c r="E21" i="5"/>
  <c r="F21" i="5"/>
  <c r="G21" i="5"/>
  <c r="H21" i="5"/>
  <c r="I21" i="5"/>
  <c r="J21" i="5"/>
  <c r="K21" i="5"/>
  <c r="L21" i="5"/>
  <c r="M21" i="5"/>
  <c r="N21" i="5"/>
  <c r="O21" i="5"/>
  <c r="P21" i="5"/>
  <c r="Q21" i="5"/>
  <c r="R21" i="5"/>
  <c r="S21" i="5"/>
  <c r="T21" i="5"/>
  <c r="U21" i="5"/>
  <c r="V21" i="5"/>
  <c r="W21" i="5"/>
  <c r="X21" i="5"/>
  <c r="Y21" i="5"/>
  <c r="Z21" i="5"/>
  <c r="AA21" i="5"/>
  <c r="AB21" i="5"/>
  <c r="AC21" i="5"/>
  <c r="AD21" i="5"/>
  <c r="AE21" i="5"/>
  <c r="AF21" i="5"/>
  <c r="AG21" i="5"/>
  <c r="AH21" i="5"/>
  <c r="B22" i="5"/>
  <c r="C22" i="5"/>
  <c r="D22" i="5"/>
  <c r="E22" i="5"/>
  <c r="F22" i="5"/>
  <c r="G22" i="5"/>
  <c r="H22" i="5"/>
  <c r="I22" i="5"/>
  <c r="J22" i="5"/>
  <c r="K22" i="5"/>
  <c r="L22" i="5"/>
  <c r="M22" i="5"/>
  <c r="N22" i="5"/>
  <c r="O22" i="5"/>
  <c r="P22" i="5"/>
  <c r="Q22" i="5"/>
  <c r="R22" i="5"/>
  <c r="S22" i="5"/>
  <c r="T22" i="5"/>
  <c r="U22" i="5"/>
  <c r="V22" i="5"/>
  <c r="W22" i="5"/>
  <c r="X22" i="5"/>
  <c r="Y22" i="5"/>
  <c r="Z22" i="5"/>
  <c r="AA22" i="5"/>
  <c r="AB22" i="5"/>
  <c r="AC22" i="5"/>
  <c r="AD22" i="5"/>
  <c r="AE22" i="5"/>
  <c r="AF22" i="5"/>
  <c r="AG22" i="5"/>
  <c r="AH22" i="5"/>
  <c r="B23" i="5"/>
  <c r="C23" i="5"/>
  <c r="D23" i="5"/>
  <c r="E23" i="5"/>
  <c r="F23" i="5"/>
  <c r="G23" i="5"/>
  <c r="H23" i="5"/>
  <c r="I23" i="5"/>
  <c r="J23" i="5"/>
  <c r="K23" i="5"/>
  <c r="L23" i="5"/>
  <c r="M23" i="5"/>
  <c r="N23" i="5"/>
  <c r="O23" i="5"/>
  <c r="P23" i="5"/>
  <c r="Q23" i="5"/>
  <c r="R23" i="5"/>
  <c r="S23" i="5"/>
  <c r="T23" i="5"/>
  <c r="U23" i="5"/>
  <c r="V23" i="5"/>
  <c r="W23" i="5"/>
  <c r="X23" i="5"/>
  <c r="Y23" i="5"/>
  <c r="Z23" i="5"/>
  <c r="AA23" i="5"/>
  <c r="AB23" i="5"/>
  <c r="AC23" i="5"/>
  <c r="AD23" i="5"/>
  <c r="AE23" i="5"/>
  <c r="AF23" i="5"/>
  <c r="AG23" i="5"/>
  <c r="AH23" i="5"/>
  <c r="B24" i="5"/>
  <c r="C24" i="5"/>
  <c r="D24" i="5"/>
  <c r="E24" i="5"/>
  <c r="F24" i="5"/>
  <c r="G24" i="5"/>
  <c r="H24" i="5"/>
  <c r="I24" i="5"/>
  <c r="J24" i="5"/>
  <c r="K24" i="5"/>
  <c r="L24" i="5"/>
  <c r="M24" i="5"/>
  <c r="N24" i="5"/>
  <c r="O24" i="5"/>
  <c r="P24" i="5"/>
  <c r="Q24" i="5"/>
  <c r="R24" i="5"/>
  <c r="S24" i="5"/>
  <c r="T24" i="5"/>
  <c r="U24" i="5"/>
  <c r="V24" i="5"/>
  <c r="W24" i="5"/>
  <c r="X24" i="5"/>
  <c r="Y24" i="5"/>
  <c r="Z24" i="5"/>
  <c r="AA24" i="5"/>
  <c r="AB24" i="5"/>
  <c r="AC24" i="5"/>
  <c r="AD24" i="5"/>
  <c r="AE24" i="5"/>
  <c r="AF24" i="5"/>
  <c r="AG24" i="5"/>
  <c r="AH24" i="5"/>
  <c r="B25" i="5"/>
  <c r="C25" i="5"/>
  <c r="D25" i="5"/>
  <c r="E25" i="5"/>
  <c r="F25" i="5"/>
  <c r="G25" i="5"/>
  <c r="H25" i="5"/>
  <c r="I25" i="5"/>
  <c r="J25" i="5"/>
  <c r="K25" i="5"/>
  <c r="L25" i="5"/>
  <c r="M25" i="5"/>
  <c r="N25" i="5"/>
  <c r="O25" i="5"/>
  <c r="P25" i="5"/>
  <c r="Q25" i="5"/>
  <c r="R25" i="5"/>
  <c r="S25" i="5"/>
  <c r="T25" i="5"/>
  <c r="U25" i="5"/>
  <c r="V25" i="5"/>
  <c r="W25" i="5"/>
  <c r="X25" i="5"/>
  <c r="Y25" i="5"/>
  <c r="Z25" i="5"/>
  <c r="AA25" i="5"/>
  <c r="AB25" i="5"/>
  <c r="AC25" i="5"/>
  <c r="AD25" i="5"/>
  <c r="AE25" i="5"/>
  <c r="AF25" i="5"/>
  <c r="AG25" i="5"/>
  <c r="AH25" i="5"/>
  <c r="B26" i="5"/>
  <c r="C26" i="5"/>
  <c r="D26" i="5"/>
  <c r="E26" i="5"/>
  <c r="F26" i="5"/>
  <c r="G26" i="5"/>
  <c r="H26" i="5"/>
  <c r="I26" i="5"/>
  <c r="J26" i="5"/>
  <c r="K26" i="5"/>
  <c r="L26" i="5"/>
  <c r="M26" i="5"/>
  <c r="N26" i="5"/>
  <c r="O26" i="5"/>
  <c r="P26" i="5"/>
  <c r="Q26" i="5"/>
  <c r="R26" i="5"/>
  <c r="S26" i="5"/>
  <c r="T26" i="5"/>
  <c r="U26" i="5"/>
  <c r="V26" i="5"/>
  <c r="W26" i="5"/>
  <c r="X26" i="5"/>
  <c r="Y26" i="5"/>
  <c r="Z26" i="5"/>
  <c r="AA26" i="5"/>
  <c r="AB26" i="5"/>
  <c r="AC26" i="5"/>
  <c r="AD26" i="5"/>
  <c r="AE26" i="5"/>
  <c r="AF26" i="5"/>
  <c r="AG26" i="5"/>
  <c r="AH26" i="5"/>
  <c r="B27" i="5"/>
  <c r="C27" i="5"/>
  <c r="D27" i="5"/>
  <c r="E27" i="5"/>
  <c r="F27" i="5"/>
  <c r="G27" i="5"/>
  <c r="H27" i="5"/>
  <c r="I27" i="5"/>
  <c r="J27" i="5"/>
  <c r="K27" i="5"/>
  <c r="L27" i="5"/>
  <c r="M27" i="5"/>
  <c r="N27" i="5"/>
  <c r="O27" i="5"/>
  <c r="P27" i="5"/>
  <c r="Q27" i="5"/>
  <c r="R27" i="5"/>
  <c r="S27" i="5"/>
  <c r="T27" i="5"/>
  <c r="U27" i="5"/>
  <c r="V27" i="5"/>
  <c r="W27" i="5"/>
  <c r="X27" i="5"/>
  <c r="Y27" i="5"/>
  <c r="Z27" i="5"/>
  <c r="AA27" i="5"/>
  <c r="AB27" i="5"/>
  <c r="AC27" i="5"/>
  <c r="AD27" i="5"/>
  <c r="AE27" i="5"/>
  <c r="AF27" i="5"/>
  <c r="AG27" i="5"/>
  <c r="AH27" i="5"/>
  <c r="B28" i="5"/>
  <c r="C28" i="5"/>
  <c r="D28" i="5"/>
  <c r="E28" i="5"/>
  <c r="F28" i="5"/>
  <c r="G28" i="5"/>
  <c r="H28" i="5"/>
  <c r="I28" i="5"/>
  <c r="J28" i="5"/>
  <c r="K28" i="5"/>
  <c r="L28" i="5"/>
  <c r="M28" i="5"/>
  <c r="N28" i="5"/>
  <c r="O28" i="5"/>
  <c r="P28" i="5"/>
  <c r="Q28" i="5"/>
  <c r="R28" i="5"/>
  <c r="S28" i="5"/>
  <c r="T28" i="5"/>
  <c r="U28" i="5"/>
  <c r="V28" i="5"/>
  <c r="W28" i="5"/>
  <c r="X28" i="5"/>
  <c r="Y28" i="5"/>
  <c r="Z28" i="5"/>
  <c r="AA28" i="5"/>
  <c r="AB28" i="5"/>
  <c r="AC28" i="5"/>
  <c r="AD28" i="5"/>
  <c r="AE28" i="5"/>
  <c r="AF28" i="5"/>
  <c r="AG28" i="5"/>
  <c r="AH28" i="5"/>
  <c r="B29" i="5"/>
  <c r="C29" i="5"/>
  <c r="D29" i="5"/>
  <c r="E29" i="5"/>
  <c r="F29" i="5"/>
  <c r="G29" i="5"/>
  <c r="H29" i="5"/>
  <c r="I29" i="5"/>
  <c r="J29" i="5"/>
  <c r="K29" i="5"/>
  <c r="L29" i="5"/>
  <c r="M29" i="5"/>
  <c r="N29" i="5"/>
  <c r="O29" i="5"/>
  <c r="P29" i="5"/>
  <c r="Q29" i="5"/>
  <c r="R29" i="5"/>
  <c r="S29" i="5"/>
  <c r="T29" i="5"/>
  <c r="U29" i="5"/>
  <c r="V29" i="5"/>
  <c r="W29" i="5"/>
  <c r="X29" i="5"/>
  <c r="Y29" i="5"/>
  <c r="Z29" i="5"/>
  <c r="AA29" i="5"/>
  <c r="AB29" i="5"/>
  <c r="AC29" i="5"/>
  <c r="AD29" i="5"/>
  <c r="AE29" i="5"/>
  <c r="AF29" i="5"/>
  <c r="AG29" i="5"/>
  <c r="AH29" i="5"/>
  <c r="B30" i="5"/>
  <c r="C30" i="5"/>
  <c r="D30" i="5"/>
  <c r="E30" i="5"/>
  <c r="F30" i="5"/>
  <c r="G30" i="5"/>
  <c r="H30" i="5"/>
  <c r="I30" i="5"/>
  <c r="J30" i="5"/>
  <c r="K30" i="5"/>
  <c r="L30" i="5"/>
  <c r="M30" i="5"/>
  <c r="N30" i="5"/>
  <c r="O30" i="5"/>
  <c r="P30" i="5"/>
  <c r="Q30" i="5"/>
  <c r="R30" i="5"/>
  <c r="S30" i="5"/>
  <c r="T30" i="5"/>
  <c r="U30" i="5"/>
  <c r="V30" i="5"/>
  <c r="W30" i="5"/>
  <c r="X30" i="5"/>
  <c r="Y30" i="5"/>
  <c r="Z30" i="5"/>
  <c r="AA30" i="5"/>
  <c r="AB30" i="5"/>
  <c r="AC30" i="5"/>
  <c r="AD30" i="5"/>
  <c r="AE30" i="5"/>
  <c r="AF30" i="5"/>
  <c r="AG30" i="5"/>
  <c r="AH30" i="5"/>
  <c r="B31" i="5"/>
  <c r="C31" i="5"/>
  <c r="D31" i="5"/>
  <c r="E31" i="5"/>
  <c r="F31" i="5"/>
  <c r="G31" i="5"/>
  <c r="H31" i="5"/>
  <c r="I31" i="5"/>
  <c r="J31" i="5"/>
  <c r="K31" i="5"/>
  <c r="L31" i="5"/>
  <c r="M31" i="5"/>
  <c r="N31" i="5"/>
  <c r="O31" i="5"/>
  <c r="P31" i="5"/>
  <c r="Q31" i="5"/>
  <c r="R31" i="5"/>
  <c r="S31" i="5"/>
  <c r="T31" i="5"/>
  <c r="U31" i="5"/>
  <c r="V31" i="5"/>
  <c r="W31" i="5"/>
  <c r="X31" i="5"/>
  <c r="Y31" i="5"/>
  <c r="Z31" i="5"/>
  <c r="AA31" i="5"/>
  <c r="AB31" i="5"/>
  <c r="AC31" i="5"/>
  <c r="AD31" i="5"/>
  <c r="AE31" i="5"/>
  <c r="AF31" i="5"/>
  <c r="AG31" i="5"/>
  <c r="AH31" i="5"/>
  <c r="B32" i="5"/>
  <c r="C32" i="5"/>
  <c r="D32" i="5"/>
  <c r="E32" i="5"/>
  <c r="F32" i="5"/>
  <c r="G32" i="5"/>
  <c r="H32" i="5"/>
  <c r="I32" i="5"/>
  <c r="J32" i="5"/>
  <c r="K32" i="5"/>
  <c r="L32" i="5"/>
  <c r="M32" i="5"/>
  <c r="N32" i="5"/>
  <c r="O32" i="5"/>
  <c r="P32" i="5"/>
  <c r="Q32" i="5"/>
  <c r="R32" i="5"/>
  <c r="S32" i="5"/>
  <c r="T32" i="5"/>
  <c r="U32" i="5"/>
  <c r="V32" i="5"/>
  <c r="W32" i="5"/>
  <c r="X32" i="5"/>
  <c r="Y32" i="5"/>
  <c r="Z32" i="5"/>
  <c r="AA32" i="5"/>
  <c r="AB32" i="5"/>
  <c r="AC32" i="5"/>
  <c r="AD32" i="5"/>
  <c r="AE32" i="5"/>
  <c r="AF32" i="5"/>
  <c r="AG32" i="5"/>
  <c r="AH32" i="5"/>
  <c r="B33" i="5"/>
  <c r="C33" i="5"/>
  <c r="D33" i="5"/>
  <c r="E33" i="5"/>
  <c r="F33" i="5"/>
  <c r="G33" i="5"/>
  <c r="H33" i="5"/>
  <c r="I33" i="5"/>
  <c r="J33" i="5"/>
  <c r="K33" i="5"/>
  <c r="L33" i="5"/>
  <c r="M33" i="5"/>
  <c r="N33" i="5"/>
  <c r="O33" i="5"/>
  <c r="P33" i="5"/>
  <c r="Q33" i="5"/>
  <c r="R33" i="5"/>
  <c r="S33" i="5"/>
  <c r="T33" i="5"/>
  <c r="U33" i="5"/>
  <c r="V33" i="5"/>
  <c r="W33" i="5"/>
  <c r="X33" i="5"/>
  <c r="Y33" i="5"/>
  <c r="Z33" i="5"/>
  <c r="AA33" i="5"/>
  <c r="AB33" i="5"/>
  <c r="AC33" i="5"/>
  <c r="AD33" i="5"/>
  <c r="AE33" i="5"/>
  <c r="AF33" i="5"/>
  <c r="AG33" i="5"/>
  <c r="AH33" i="5"/>
  <c r="B34" i="5"/>
  <c r="C34" i="5"/>
  <c r="D34" i="5"/>
  <c r="E34" i="5"/>
  <c r="F34" i="5"/>
  <c r="G34" i="5"/>
  <c r="H34" i="5"/>
  <c r="I34" i="5"/>
  <c r="J34" i="5"/>
  <c r="K34" i="5"/>
  <c r="L34" i="5"/>
  <c r="M34" i="5"/>
  <c r="N34" i="5"/>
  <c r="O34" i="5"/>
  <c r="P34" i="5"/>
  <c r="Q34" i="5"/>
  <c r="R34" i="5"/>
  <c r="S34" i="5"/>
  <c r="T34" i="5"/>
  <c r="U34" i="5"/>
  <c r="V34" i="5"/>
  <c r="W34" i="5"/>
  <c r="X34" i="5"/>
  <c r="Y34" i="5"/>
  <c r="Z34" i="5"/>
  <c r="AA34" i="5"/>
  <c r="AB34" i="5"/>
  <c r="AC34" i="5"/>
  <c r="AD34" i="5"/>
  <c r="AE34" i="5"/>
  <c r="AF34" i="5"/>
  <c r="AG34" i="5"/>
  <c r="AH34" i="5"/>
  <c r="B35" i="5"/>
  <c r="C35" i="5"/>
  <c r="D35" i="5"/>
  <c r="E35" i="5"/>
  <c r="F35" i="5"/>
  <c r="G35" i="5"/>
  <c r="H35" i="5"/>
  <c r="I35" i="5"/>
  <c r="J35" i="5"/>
  <c r="K35" i="5"/>
  <c r="L35" i="5"/>
  <c r="M35" i="5"/>
  <c r="N35" i="5"/>
  <c r="O35" i="5"/>
  <c r="P35" i="5"/>
  <c r="Q35" i="5"/>
  <c r="R35" i="5"/>
  <c r="S35" i="5"/>
  <c r="T35" i="5"/>
  <c r="U35" i="5"/>
  <c r="V35" i="5"/>
  <c r="W35" i="5"/>
  <c r="X35" i="5"/>
  <c r="Y35" i="5"/>
  <c r="Z35" i="5"/>
  <c r="AA35" i="5"/>
  <c r="AB35" i="5"/>
  <c r="AC35" i="5"/>
  <c r="AD35" i="5"/>
  <c r="AE35" i="5"/>
  <c r="AF35" i="5"/>
  <c r="AG35" i="5"/>
  <c r="AH35" i="5"/>
  <c r="B36" i="5"/>
  <c r="C36" i="5"/>
  <c r="D36" i="5"/>
  <c r="E36" i="5"/>
  <c r="F36" i="5"/>
  <c r="G36" i="5"/>
  <c r="H36" i="5"/>
  <c r="I36" i="5"/>
  <c r="J36" i="5"/>
  <c r="K36" i="5"/>
  <c r="L36" i="5"/>
  <c r="M36" i="5"/>
  <c r="N36" i="5"/>
  <c r="O36" i="5"/>
  <c r="P36" i="5"/>
  <c r="Q36" i="5"/>
  <c r="R36" i="5"/>
  <c r="S36" i="5"/>
  <c r="T36" i="5"/>
  <c r="U36" i="5"/>
  <c r="V36" i="5"/>
  <c r="W36" i="5"/>
  <c r="X36" i="5"/>
  <c r="Y36" i="5"/>
  <c r="Z36" i="5"/>
  <c r="AA36" i="5"/>
  <c r="AB36" i="5"/>
  <c r="AC36" i="5"/>
  <c r="AD36" i="5"/>
  <c r="AE36" i="5"/>
  <c r="AF36" i="5"/>
  <c r="AG36" i="5"/>
  <c r="AH36" i="5"/>
  <c r="B37" i="5"/>
  <c r="C37" i="5"/>
  <c r="D37" i="5"/>
  <c r="E37" i="5"/>
  <c r="F37" i="5"/>
  <c r="G37" i="5"/>
  <c r="H37" i="5"/>
  <c r="I37" i="5"/>
  <c r="J37" i="5"/>
  <c r="K37" i="5"/>
  <c r="L37" i="5"/>
  <c r="M37" i="5"/>
  <c r="N37" i="5"/>
  <c r="O37" i="5"/>
  <c r="P37" i="5"/>
  <c r="Q37" i="5"/>
  <c r="R37" i="5"/>
  <c r="S37" i="5"/>
  <c r="T37" i="5"/>
  <c r="U37" i="5"/>
  <c r="V37" i="5"/>
  <c r="W37" i="5"/>
  <c r="X37" i="5"/>
  <c r="Y37" i="5"/>
  <c r="Z37" i="5"/>
  <c r="AA37" i="5"/>
  <c r="AB37" i="5"/>
  <c r="AC37" i="5"/>
  <c r="AD37" i="5"/>
  <c r="AE37" i="5"/>
  <c r="AF37" i="5"/>
  <c r="AG37" i="5"/>
  <c r="AH37" i="5"/>
  <c r="B38" i="5"/>
  <c r="C38" i="5"/>
  <c r="D38" i="5"/>
  <c r="E38" i="5"/>
  <c r="F38" i="5"/>
  <c r="G38" i="5"/>
  <c r="H38" i="5"/>
  <c r="I38" i="5"/>
  <c r="J38" i="5"/>
  <c r="K38" i="5"/>
  <c r="L38" i="5"/>
  <c r="M38" i="5"/>
  <c r="N38" i="5"/>
  <c r="O38" i="5"/>
  <c r="P38" i="5"/>
  <c r="Q38" i="5"/>
  <c r="R38" i="5"/>
  <c r="S38" i="5"/>
  <c r="T38" i="5"/>
  <c r="U38" i="5"/>
  <c r="V38" i="5"/>
  <c r="W38" i="5"/>
  <c r="X38" i="5"/>
  <c r="Y38" i="5"/>
  <c r="Z38" i="5"/>
  <c r="AA38" i="5"/>
  <c r="AB38" i="5"/>
  <c r="AC38" i="5"/>
  <c r="AD38" i="5"/>
  <c r="AE38" i="5"/>
  <c r="AF38" i="5"/>
  <c r="AG38" i="5"/>
  <c r="AH38" i="5"/>
  <c r="B39" i="5"/>
  <c r="C39" i="5"/>
  <c r="D39" i="5"/>
  <c r="E39" i="5"/>
  <c r="F39" i="5"/>
  <c r="G39" i="5"/>
  <c r="H39" i="5"/>
  <c r="I39" i="5"/>
  <c r="J39" i="5"/>
  <c r="K39" i="5"/>
  <c r="L39" i="5"/>
  <c r="M39" i="5"/>
  <c r="N39" i="5"/>
  <c r="O39" i="5"/>
  <c r="P39" i="5"/>
  <c r="Q39" i="5"/>
  <c r="R39" i="5"/>
  <c r="S39" i="5"/>
  <c r="T39" i="5"/>
  <c r="U39" i="5"/>
  <c r="V39" i="5"/>
  <c r="W39" i="5"/>
  <c r="X39" i="5"/>
  <c r="Y39" i="5"/>
  <c r="Z39" i="5"/>
  <c r="AA39" i="5"/>
  <c r="AB39" i="5"/>
  <c r="AC39" i="5"/>
  <c r="AD39" i="5"/>
  <c r="AE39" i="5"/>
  <c r="AF39" i="5"/>
  <c r="AG39" i="5"/>
  <c r="AH39" i="5"/>
  <c r="B40" i="5"/>
  <c r="C40" i="5"/>
  <c r="D40" i="5"/>
  <c r="E40" i="5"/>
  <c r="F40" i="5"/>
  <c r="G40" i="5"/>
  <c r="H40" i="5"/>
  <c r="I40" i="5"/>
  <c r="J40" i="5"/>
  <c r="K40" i="5"/>
  <c r="L40" i="5"/>
  <c r="M40" i="5"/>
  <c r="N40" i="5"/>
  <c r="O40" i="5"/>
  <c r="P40" i="5"/>
  <c r="Q40" i="5"/>
  <c r="R40" i="5"/>
  <c r="S40" i="5"/>
  <c r="T40" i="5"/>
  <c r="U40" i="5"/>
  <c r="V40" i="5"/>
  <c r="W40" i="5"/>
  <c r="X40" i="5"/>
  <c r="Y40" i="5"/>
  <c r="Z40" i="5"/>
  <c r="AA40" i="5"/>
  <c r="AB40" i="5"/>
  <c r="AC40" i="5"/>
  <c r="AD40" i="5"/>
  <c r="AE40" i="5"/>
  <c r="AF40" i="5"/>
  <c r="AG40" i="5"/>
  <c r="AH40" i="5"/>
  <c r="B41" i="5"/>
  <c r="C41" i="5"/>
  <c r="D41" i="5"/>
  <c r="E41" i="5"/>
  <c r="F41" i="5"/>
  <c r="G41" i="5"/>
  <c r="H41" i="5"/>
  <c r="I41" i="5"/>
  <c r="J41" i="5"/>
  <c r="K41" i="5"/>
  <c r="L41" i="5"/>
  <c r="M41" i="5"/>
  <c r="N41" i="5"/>
  <c r="O41" i="5"/>
  <c r="P41" i="5"/>
  <c r="Q41" i="5"/>
  <c r="R41" i="5"/>
  <c r="S41" i="5"/>
  <c r="T41" i="5"/>
  <c r="U41" i="5"/>
  <c r="V41" i="5"/>
  <c r="W41" i="5"/>
  <c r="X41" i="5"/>
  <c r="Y41" i="5"/>
  <c r="Z41" i="5"/>
  <c r="AA41" i="5"/>
  <c r="AB41" i="5"/>
  <c r="AC41" i="5"/>
  <c r="AD41" i="5"/>
  <c r="AE41" i="5"/>
  <c r="AF41" i="5"/>
  <c r="AG41" i="5"/>
  <c r="AH41" i="5"/>
  <c r="B42" i="5"/>
  <c r="C42" i="5"/>
  <c r="D42" i="5"/>
  <c r="E42" i="5"/>
  <c r="F42" i="5"/>
  <c r="G42" i="5"/>
  <c r="H42" i="5"/>
  <c r="I42" i="5"/>
  <c r="J42" i="5"/>
  <c r="K42" i="5"/>
  <c r="L42" i="5"/>
  <c r="M42" i="5"/>
  <c r="N42" i="5"/>
  <c r="O42" i="5"/>
  <c r="P42" i="5"/>
  <c r="Q42" i="5"/>
  <c r="R42" i="5"/>
  <c r="S42" i="5"/>
  <c r="T42" i="5"/>
  <c r="U42" i="5"/>
  <c r="V42" i="5"/>
  <c r="W42" i="5"/>
  <c r="X42" i="5"/>
  <c r="Y42" i="5"/>
  <c r="Z42" i="5"/>
  <c r="AA42" i="5"/>
  <c r="AB42" i="5"/>
  <c r="AC42" i="5"/>
  <c r="AD42" i="5"/>
  <c r="AE42" i="5"/>
  <c r="AF42" i="5"/>
  <c r="AG42" i="5"/>
  <c r="AH42" i="5"/>
  <c r="B43" i="5"/>
  <c r="C43" i="5"/>
  <c r="D43" i="5"/>
  <c r="E43" i="5"/>
  <c r="F43" i="5"/>
  <c r="G43" i="5"/>
  <c r="H43" i="5"/>
  <c r="I43" i="5"/>
  <c r="J43" i="5"/>
  <c r="K43" i="5"/>
  <c r="L43" i="5"/>
  <c r="M43" i="5"/>
  <c r="N43" i="5"/>
  <c r="O43" i="5"/>
  <c r="P43" i="5"/>
  <c r="Q43" i="5"/>
  <c r="R43" i="5"/>
  <c r="S43" i="5"/>
  <c r="T43" i="5"/>
  <c r="U43" i="5"/>
  <c r="V43" i="5"/>
  <c r="W43" i="5"/>
  <c r="X43" i="5"/>
  <c r="Y43" i="5"/>
  <c r="Z43" i="5"/>
  <c r="AA43" i="5"/>
  <c r="AB43" i="5"/>
  <c r="AC43" i="5"/>
  <c r="AD43" i="5"/>
  <c r="AE43" i="5"/>
  <c r="AF43" i="5"/>
  <c r="AG43" i="5"/>
  <c r="AH43" i="5"/>
  <c r="B44" i="5"/>
  <c r="C44" i="5"/>
  <c r="D44" i="5"/>
  <c r="E44" i="5"/>
  <c r="F44" i="5"/>
  <c r="G44" i="5"/>
  <c r="H44" i="5"/>
  <c r="I44" i="5"/>
  <c r="J44" i="5"/>
  <c r="K44" i="5"/>
  <c r="L44" i="5"/>
  <c r="M44" i="5"/>
  <c r="N44" i="5"/>
  <c r="O44" i="5"/>
  <c r="P44" i="5"/>
  <c r="Q44" i="5"/>
  <c r="R44" i="5"/>
  <c r="S44" i="5"/>
  <c r="T44" i="5"/>
  <c r="U44" i="5"/>
  <c r="V44" i="5"/>
  <c r="W44" i="5"/>
  <c r="X44" i="5"/>
  <c r="Y44" i="5"/>
  <c r="Z44" i="5"/>
  <c r="AA44" i="5"/>
  <c r="AB44" i="5"/>
  <c r="AC44" i="5"/>
  <c r="AD44" i="5"/>
  <c r="AE44" i="5"/>
  <c r="AF44" i="5"/>
  <c r="AG44" i="5"/>
  <c r="AH44" i="5"/>
  <c r="B45" i="5"/>
  <c r="C45" i="5"/>
  <c r="D45" i="5"/>
  <c r="E45" i="5"/>
  <c r="F45" i="5"/>
  <c r="G45" i="5"/>
  <c r="H45" i="5"/>
  <c r="I45" i="5"/>
  <c r="J45" i="5"/>
  <c r="K45" i="5"/>
  <c r="L45" i="5"/>
  <c r="M45" i="5"/>
  <c r="N45" i="5"/>
  <c r="O45" i="5"/>
  <c r="P45" i="5"/>
  <c r="Q45" i="5"/>
  <c r="R45" i="5"/>
  <c r="S45" i="5"/>
  <c r="T45" i="5"/>
  <c r="U45" i="5"/>
  <c r="V45" i="5"/>
  <c r="W45" i="5"/>
  <c r="X45" i="5"/>
  <c r="Y45" i="5"/>
  <c r="Z45" i="5"/>
  <c r="AA45" i="5"/>
  <c r="AB45" i="5"/>
  <c r="AC45" i="5"/>
  <c r="AD45" i="5"/>
  <c r="AE45" i="5"/>
  <c r="AF45" i="5"/>
  <c r="AG45" i="5"/>
  <c r="AH45" i="5"/>
  <c r="B46" i="5"/>
  <c r="C46" i="5"/>
  <c r="D46" i="5"/>
  <c r="E46" i="5"/>
  <c r="F46" i="5"/>
  <c r="G46" i="5"/>
  <c r="H46" i="5"/>
  <c r="I46" i="5"/>
  <c r="J46" i="5"/>
  <c r="K46" i="5"/>
  <c r="L46" i="5"/>
  <c r="M46" i="5"/>
  <c r="N46" i="5"/>
  <c r="O46" i="5"/>
  <c r="P46" i="5"/>
  <c r="Q46" i="5"/>
  <c r="R46" i="5"/>
  <c r="S46" i="5"/>
  <c r="T46" i="5"/>
  <c r="U46" i="5"/>
  <c r="V46" i="5"/>
  <c r="W46" i="5"/>
  <c r="X46" i="5"/>
  <c r="Y46" i="5"/>
  <c r="Z46" i="5"/>
  <c r="AA46" i="5"/>
  <c r="AB46" i="5"/>
  <c r="AC46" i="5"/>
  <c r="AD46" i="5"/>
  <c r="AE46" i="5"/>
  <c r="AF46" i="5"/>
  <c r="AG46" i="5"/>
  <c r="AH46" i="5"/>
  <c r="B47" i="5"/>
  <c r="C47" i="5"/>
  <c r="D47" i="5"/>
  <c r="E47" i="5"/>
  <c r="F47" i="5"/>
  <c r="G47" i="5"/>
  <c r="H47" i="5"/>
  <c r="I47" i="5"/>
  <c r="J47" i="5"/>
  <c r="K47" i="5"/>
  <c r="L47" i="5"/>
  <c r="M47" i="5"/>
  <c r="N47" i="5"/>
  <c r="O47" i="5"/>
  <c r="P47" i="5"/>
  <c r="Q47" i="5"/>
  <c r="R47" i="5"/>
  <c r="S47" i="5"/>
  <c r="T47" i="5"/>
  <c r="U47" i="5"/>
  <c r="V47" i="5"/>
  <c r="W47" i="5"/>
  <c r="X47" i="5"/>
  <c r="Y47" i="5"/>
  <c r="Z47" i="5"/>
  <c r="AA47" i="5"/>
  <c r="AB47" i="5"/>
  <c r="AC47" i="5"/>
  <c r="AD47" i="5"/>
  <c r="AE47" i="5"/>
  <c r="AF47" i="5"/>
  <c r="AG47" i="5"/>
  <c r="AH47" i="5"/>
  <c r="B48" i="5"/>
  <c r="C48" i="5"/>
  <c r="D48" i="5"/>
  <c r="E48" i="5"/>
  <c r="F48" i="5"/>
  <c r="G48" i="5"/>
  <c r="H48" i="5"/>
  <c r="I48" i="5"/>
  <c r="J48" i="5"/>
  <c r="K48" i="5"/>
  <c r="L48" i="5"/>
  <c r="M48" i="5"/>
  <c r="N48" i="5"/>
  <c r="O48" i="5"/>
  <c r="P48" i="5"/>
  <c r="Q48" i="5"/>
  <c r="R48" i="5"/>
  <c r="S48" i="5"/>
  <c r="T48" i="5"/>
  <c r="U48" i="5"/>
  <c r="V48" i="5"/>
  <c r="W48" i="5"/>
  <c r="X48" i="5"/>
  <c r="Y48" i="5"/>
  <c r="Z48" i="5"/>
  <c r="AA48" i="5"/>
  <c r="AB48" i="5"/>
  <c r="AC48" i="5"/>
  <c r="AD48" i="5"/>
  <c r="AE48" i="5"/>
  <c r="AF48" i="5"/>
  <c r="AG48" i="5"/>
  <c r="AH48" i="5"/>
  <c r="B49" i="5"/>
  <c r="C49" i="5"/>
  <c r="D49" i="5"/>
  <c r="E49" i="5"/>
  <c r="F49" i="5"/>
  <c r="G49" i="5"/>
  <c r="H49" i="5"/>
  <c r="I49" i="5"/>
  <c r="J49" i="5"/>
  <c r="K49" i="5"/>
  <c r="L49" i="5"/>
  <c r="M49" i="5"/>
  <c r="N49" i="5"/>
  <c r="O49" i="5"/>
  <c r="P49" i="5"/>
  <c r="Q49" i="5"/>
  <c r="R49" i="5"/>
  <c r="S49" i="5"/>
  <c r="T49" i="5"/>
  <c r="U49" i="5"/>
  <c r="V49" i="5"/>
  <c r="W49" i="5"/>
  <c r="X49" i="5"/>
  <c r="Y49" i="5"/>
  <c r="Z49" i="5"/>
  <c r="AA49" i="5"/>
  <c r="AB49" i="5"/>
  <c r="AC49" i="5"/>
  <c r="AD49" i="5"/>
  <c r="AE49" i="5"/>
  <c r="AF49" i="5"/>
  <c r="AG49" i="5"/>
  <c r="AH49" i="5"/>
  <c r="B50" i="5"/>
  <c r="C50" i="5"/>
  <c r="D50" i="5"/>
  <c r="E50" i="5"/>
  <c r="F50" i="5"/>
  <c r="G50" i="5"/>
  <c r="H50" i="5"/>
  <c r="I50" i="5"/>
  <c r="J50" i="5"/>
  <c r="K50" i="5"/>
  <c r="L50" i="5"/>
  <c r="M50" i="5"/>
  <c r="N50" i="5"/>
  <c r="O50" i="5"/>
  <c r="P50" i="5"/>
  <c r="Q50" i="5"/>
  <c r="R50" i="5"/>
  <c r="S50" i="5"/>
  <c r="T50" i="5"/>
  <c r="U50" i="5"/>
  <c r="V50" i="5"/>
  <c r="W50" i="5"/>
  <c r="X50" i="5"/>
  <c r="Y50" i="5"/>
  <c r="Z50" i="5"/>
  <c r="AA50" i="5"/>
  <c r="AB50" i="5"/>
  <c r="AC50" i="5"/>
  <c r="AD50" i="5"/>
  <c r="AE50" i="5"/>
  <c r="AF50" i="5"/>
  <c r="AG50" i="5"/>
  <c r="AH50" i="5"/>
  <c r="B51" i="5"/>
  <c r="C51" i="5"/>
  <c r="D51" i="5"/>
  <c r="E51" i="5"/>
  <c r="F51" i="5"/>
  <c r="G51" i="5"/>
  <c r="H51" i="5"/>
  <c r="I51" i="5"/>
  <c r="J51" i="5"/>
  <c r="K51" i="5"/>
  <c r="L51" i="5"/>
  <c r="M51" i="5"/>
  <c r="N51" i="5"/>
  <c r="O51" i="5"/>
  <c r="P51" i="5"/>
  <c r="Q51" i="5"/>
  <c r="R51" i="5"/>
  <c r="S51" i="5"/>
  <c r="T51" i="5"/>
  <c r="U51" i="5"/>
  <c r="V51" i="5"/>
  <c r="W51" i="5"/>
  <c r="X51" i="5"/>
  <c r="Y51" i="5"/>
  <c r="Z51" i="5"/>
  <c r="AA51" i="5"/>
  <c r="AB51" i="5"/>
  <c r="AC51" i="5"/>
  <c r="AD51" i="5"/>
  <c r="AE51" i="5"/>
  <c r="AF51" i="5"/>
  <c r="AG51" i="5"/>
  <c r="AH51" i="5"/>
  <c r="B52" i="5"/>
  <c r="C52" i="5"/>
  <c r="D52" i="5"/>
  <c r="E52" i="5"/>
  <c r="F52" i="5"/>
  <c r="G52" i="5"/>
  <c r="H52" i="5"/>
  <c r="I52" i="5"/>
  <c r="J52" i="5"/>
  <c r="K52" i="5"/>
  <c r="L52" i="5"/>
  <c r="M52" i="5"/>
  <c r="N52" i="5"/>
  <c r="O52" i="5"/>
  <c r="P52" i="5"/>
  <c r="Q52" i="5"/>
  <c r="R52" i="5"/>
  <c r="S52" i="5"/>
  <c r="T52" i="5"/>
  <c r="U52" i="5"/>
  <c r="V52" i="5"/>
  <c r="W52" i="5"/>
  <c r="X52" i="5"/>
  <c r="Y52" i="5"/>
  <c r="Z52" i="5"/>
  <c r="AA52" i="5"/>
  <c r="AB52" i="5"/>
  <c r="AC52" i="5"/>
  <c r="AD52" i="5"/>
  <c r="AE52" i="5"/>
  <c r="AF52" i="5"/>
  <c r="AG52" i="5"/>
  <c r="AH52" i="5"/>
  <c r="B53" i="5"/>
  <c r="C53" i="5"/>
  <c r="D53" i="5"/>
  <c r="E53" i="5"/>
  <c r="F53" i="5"/>
  <c r="G53" i="5"/>
  <c r="H53" i="5"/>
  <c r="I53" i="5"/>
  <c r="J53" i="5"/>
  <c r="K53" i="5"/>
  <c r="L53" i="5"/>
  <c r="M53" i="5"/>
  <c r="N53" i="5"/>
  <c r="O53" i="5"/>
  <c r="P53" i="5"/>
  <c r="Q53" i="5"/>
  <c r="R53" i="5"/>
  <c r="S53" i="5"/>
  <c r="T53" i="5"/>
  <c r="U53" i="5"/>
  <c r="V53" i="5"/>
  <c r="W53" i="5"/>
  <c r="X53" i="5"/>
  <c r="Y53" i="5"/>
  <c r="Z53" i="5"/>
  <c r="AA53" i="5"/>
  <c r="AB53" i="5"/>
  <c r="AC53" i="5"/>
  <c r="AD53" i="5"/>
  <c r="AE53" i="5"/>
  <c r="AF53" i="5"/>
  <c r="AG53" i="5"/>
  <c r="AH53" i="5"/>
  <c r="B54" i="5"/>
  <c r="C54" i="5"/>
  <c r="D54" i="5"/>
  <c r="E54" i="5"/>
  <c r="F54" i="5"/>
  <c r="G54" i="5"/>
  <c r="H54" i="5"/>
  <c r="I54" i="5"/>
  <c r="J54" i="5"/>
  <c r="K54" i="5"/>
  <c r="L54" i="5"/>
  <c r="M54" i="5"/>
  <c r="N54" i="5"/>
  <c r="O54" i="5"/>
  <c r="P54" i="5"/>
  <c r="Q54" i="5"/>
  <c r="R54" i="5"/>
  <c r="S54" i="5"/>
  <c r="T54" i="5"/>
  <c r="U54" i="5"/>
  <c r="V54" i="5"/>
  <c r="W54" i="5"/>
  <c r="X54" i="5"/>
  <c r="Y54" i="5"/>
  <c r="Z54" i="5"/>
  <c r="AA54" i="5"/>
  <c r="AB54" i="5"/>
  <c r="AC54" i="5"/>
  <c r="AD54" i="5"/>
  <c r="AE54" i="5"/>
  <c r="AF54" i="5"/>
  <c r="AG54" i="5"/>
  <c r="AH54" i="5"/>
  <c r="B55" i="5"/>
  <c r="C55" i="5"/>
  <c r="D55" i="5"/>
  <c r="E55" i="5"/>
  <c r="F55" i="5"/>
  <c r="G55" i="5"/>
  <c r="H55" i="5"/>
  <c r="I55" i="5"/>
  <c r="J55" i="5"/>
  <c r="K55" i="5"/>
  <c r="L55" i="5"/>
  <c r="M55" i="5"/>
  <c r="N55" i="5"/>
  <c r="O55" i="5"/>
  <c r="P55" i="5"/>
  <c r="Q55" i="5"/>
  <c r="R55" i="5"/>
  <c r="S55" i="5"/>
  <c r="T55" i="5"/>
  <c r="U55" i="5"/>
  <c r="V55" i="5"/>
  <c r="W55" i="5"/>
  <c r="X55" i="5"/>
  <c r="Y55" i="5"/>
  <c r="Z55" i="5"/>
  <c r="AA55" i="5"/>
  <c r="AB55" i="5"/>
  <c r="AC55" i="5"/>
  <c r="AD55" i="5"/>
  <c r="AE55" i="5"/>
  <c r="AF55" i="5"/>
  <c r="AG55" i="5"/>
  <c r="AH55" i="5"/>
  <c r="B56" i="5"/>
  <c r="C56" i="5"/>
  <c r="D56" i="5"/>
  <c r="E56" i="5"/>
  <c r="F56" i="5"/>
  <c r="G56" i="5"/>
  <c r="H56" i="5"/>
  <c r="I56" i="5"/>
  <c r="J56" i="5"/>
  <c r="K56" i="5"/>
  <c r="L56" i="5"/>
  <c r="M56" i="5"/>
  <c r="N56" i="5"/>
  <c r="O56" i="5"/>
  <c r="P56" i="5"/>
  <c r="Q56" i="5"/>
  <c r="R56" i="5"/>
  <c r="S56" i="5"/>
  <c r="T56" i="5"/>
  <c r="U56" i="5"/>
  <c r="V56" i="5"/>
  <c r="W56" i="5"/>
  <c r="X56" i="5"/>
  <c r="Y56" i="5"/>
  <c r="Z56" i="5"/>
  <c r="AA56" i="5"/>
  <c r="AB56" i="5"/>
  <c r="AC56" i="5"/>
  <c r="AD56" i="5"/>
  <c r="AE56" i="5"/>
  <c r="AF56" i="5"/>
  <c r="AG56" i="5"/>
  <c r="AH56" i="5"/>
  <c r="B57" i="5"/>
  <c r="C57" i="5"/>
  <c r="D57" i="5"/>
  <c r="E57" i="5"/>
  <c r="F57" i="5"/>
  <c r="G57" i="5"/>
  <c r="H57" i="5"/>
  <c r="I57" i="5"/>
  <c r="J57" i="5"/>
  <c r="K57" i="5"/>
  <c r="L57" i="5"/>
  <c r="M57" i="5"/>
  <c r="N57" i="5"/>
  <c r="O57" i="5"/>
  <c r="P57" i="5"/>
  <c r="Q57" i="5"/>
  <c r="R57" i="5"/>
  <c r="S57" i="5"/>
  <c r="T57" i="5"/>
  <c r="U57" i="5"/>
  <c r="V57" i="5"/>
  <c r="W57" i="5"/>
  <c r="X57" i="5"/>
  <c r="Y57" i="5"/>
  <c r="Z57" i="5"/>
  <c r="AA57" i="5"/>
  <c r="AB57" i="5"/>
  <c r="AC57" i="5"/>
  <c r="AD57" i="5"/>
  <c r="AE57" i="5"/>
  <c r="AF57" i="5"/>
  <c r="AG57" i="5"/>
  <c r="AH57" i="5"/>
  <c r="B58" i="5"/>
  <c r="C58" i="5"/>
  <c r="D58" i="5"/>
  <c r="E58" i="5"/>
  <c r="F58" i="5"/>
  <c r="G58" i="5"/>
  <c r="H58" i="5"/>
  <c r="I58" i="5"/>
  <c r="J58" i="5"/>
  <c r="K58" i="5"/>
  <c r="L58" i="5"/>
  <c r="M58" i="5"/>
  <c r="N58" i="5"/>
  <c r="O58" i="5"/>
  <c r="P58" i="5"/>
  <c r="Q58" i="5"/>
  <c r="R58" i="5"/>
  <c r="S58" i="5"/>
  <c r="T58" i="5"/>
  <c r="U58" i="5"/>
  <c r="V58" i="5"/>
  <c r="W58" i="5"/>
  <c r="X58" i="5"/>
  <c r="Y58" i="5"/>
  <c r="Z58" i="5"/>
  <c r="AA58" i="5"/>
  <c r="AB58" i="5"/>
  <c r="AC58" i="5"/>
  <c r="AD58" i="5"/>
  <c r="AE58" i="5"/>
  <c r="AF58" i="5"/>
  <c r="AG58" i="5"/>
  <c r="AH58" i="5"/>
  <c r="B59" i="5"/>
  <c r="C59" i="5"/>
  <c r="D59" i="5"/>
  <c r="E59" i="5"/>
  <c r="F59" i="5"/>
  <c r="G59" i="5"/>
  <c r="H59" i="5"/>
  <c r="I59" i="5"/>
  <c r="J59" i="5"/>
  <c r="K59" i="5"/>
  <c r="L59" i="5"/>
  <c r="M59" i="5"/>
  <c r="N59" i="5"/>
  <c r="O59" i="5"/>
  <c r="P59" i="5"/>
  <c r="Q59" i="5"/>
  <c r="R59" i="5"/>
  <c r="S59" i="5"/>
  <c r="T59" i="5"/>
  <c r="U59" i="5"/>
  <c r="V59" i="5"/>
  <c r="W59" i="5"/>
  <c r="X59" i="5"/>
  <c r="Y59" i="5"/>
  <c r="Z59" i="5"/>
  <c r="AA59" i="5"/>
  <c r="AB59" i="5"/>
  <c r="AC59" i="5"/>
  <c r="AD59" i="5"/>
  <c r="AE59" i="5"/>
  <c r="AF59" i="5"/>
  <c r="AG59" i="5"/>
  <c r="AH59" i="5"/>
  <c r="B60" i="5"/>
  <c r="C60" i="5"/>
  <c r="D60" i="5"/>
  <c r="E60" i="5"/>
  <c r="F60" i="5"/>
  <c r="G60" i="5"/>
  <c r="H60" i="5"/>
  <c r="I60" i="5"/>
  <c r="J60" i="5"/>
  <c r="K60" i="5"/>
  <c r="L60" i="5"/>
  <c r="M60" i="5"/>
  <c r="N60" i="5"/>
  <c r="O60" i="5"/>
  <c r="P60" i="5"/>
  <c r="Q60" i="5"/>
  <c r="R60" i="5"/>
  <c r="S60" i="5"/>
  <c r="T60" i="5"/>
  <c r="U60" i="5"/>
  <c r="V60" i="5"/>
  <c r="W60" i="5"/>
  <c r="X60" i="5"/>
  <c r="Y60" i="5"/>
  <c r="Z60" i="5"/>
  <c r="AA60" i="5"/>
  <c r="AB60" i="5"/>
  <c r="AC60" i="5"/>
  <c r="AD60" i="5"/>
  <c r="AE60" i="5"/>
  <c r="AF60" i="5"/>
  <c r="AG60" i="5"/>
  <c r="AH60" i="5"/>
  <c r="B61" i="5"/>
  <c r="C61" i="5"/>
  <c r="D61" i="5"/>
  <c r="E61" i="5"/>
  <c r="F61" i="5"/>
  <c r="G61" i="5"/>
  <c r="H61" i="5"/>
  <c r="I61" i="5"/>
  <c r="J61" i="5"/>
  <c r="K61" i="5"/>
  <c r="L61" i="5"/>
  <c r="M61" i="5"/>
  <c r="N61" i="5"/>
  <c r="O61" i="5"/>
  <c r="P61" i="5"/>
  <c r="Q61" i="5"/>
  <c r="R61" i="5"/>
  <c r="S61" i="5"/>
  <c r="T61" i="5"/>
  <c r="U61" i="5"/>
  <c r="V61" i="5"/>
  <c r="W61" i="5"/>
  <c r="X61" i="5"/>
  <c r="Y61" i="5"/>
  <c r="Z61" i="5"/>
  <c r="AA61" i="5"/>
  <c r="AB61" i="5"/>
  <c r="AC61" i="5"/>
  <c r="AD61" i="5"/>
  <c r="AE61" i="5"/>
  <c r="AF61" i="5"/>
  <c r="AG61" i="5"/>
  <c r="AH61" i="5"/>
  <c r="B62" i="5"/>
  <c r="C62" i="5"/>
  <c r="D62" i="5"/>
  <c r="E62" i="5"/>
  <c r="F62" i="5"/>
  <c r="G62" i="5"/>
  <c r="H62" i="5"/>
  <c r="I62" i="5"/>
  <c r="J62" i="5"/>
  <c r="K62" i="5"/>
  <c r="L62" i="5"/>
  <c r="M62" i="5"/>
  <c r="N62" i="5"/>
  <c r="O62" i="5"/>
  <c r="P62" i="5"/>
  <c r="Q62" i="5"/>
  <c r="R62" i="5"/>
  <c r="S62" i="5"/>
  <c r="T62" i="5"/>
  <c r="U62" i="5"/>
  <c r="V62" i="5"/>
  <c r="W62" i="5"/>
  <c r="X62" i="5"/>
  <c r="Y62" i="5"/>
  <c r="Z62" i="5"/>
  <c r="AA62" i="5"/>
  <c r="AB62" i="5"/>
  <c r="AC62" i="5"/>
  <c r="AD62" i="5"/>
  <c r="AE62" i="5"/>
  <c r="AF62" i="5"/>
  <c r="AG62" i="5"/>
  <c r="AH62" i="5"/>
  <c r="B63" i="5"/>
  <c r="C63" i="5"/>
  <c r="D63" i="5"/>
  <c r="E63" i="5"/>
  <c r="F63" i="5"/>
  <c r="G63" i="5"/>
  <c r="H63" i="5"/>
  <c r="I63" i="5"/>
  <c r="J63" i="5"/>
  <c r="K63" i="5"/>
  <c r="L63" i="5"/>
  <c r="M63" i="5"/>
  <c r="N63" i="5"/>
  <c r="O63" i="5"/>
  <c r="P63" i="5"/>
  <c r="Q63" i="5"/>
  <c r="R63" i="5"/>
  <c r="S63" i="5"/>
  <c r="T63" i="5"/>
  <c r="U63" i="5"/>
  <c r="V63" i="5"/>
  <c r="W63" i="5"/>
  <c r="X63" i="5"/>
  <c r="Y63" i="5"/>
  <c r="Z63" i="5"/>
  <c r="AA63" i="5"/>
  <c r="AB63" i="5"/>
  <c r="AC63" i="5"/>
  <c r="AD63" i="5"/>
  <c r="AE63" i="5"/>
  <c r="AF63" i="5"/>
  <c r="AG63" i="5"/>
  <c r="AH63" i="5"/>
  <c r="C2" i="5"/>
  <c r="D2" i="5"/>
  <c r="E2" i="5"/>
  <c r="F2" i="5"/>
  <c r="G2" i="5"/>
  <c r="H2" i="5"/>
  <c r="I2" i="5"/>
  <c r="J2" i="5"/>
  <c r="K2" i="5"/>
  <c r="L2" i="5"/>
  <c r="M2" i="5"/>
  <c r="N2" i="5"/>
  <c r="O2" i="5"/>
  <c r="P2" i="5"/>
  <c r="Q2" i="5"/>
  <c r="R2" i="5"/>
  <c r="S2" i="5"/>
  <c r="T2" i="5"/>
  <c r="U2" i="5"/>
  <c r="V2" i="5"/>
  <c r="W2" i="5"/>
  <c r="X2" i="5"/>
  <c r="Y2" i="5"/>
  <c r="Z2" i="5"/>
  <c r="AA2" i="5"/>
  <c r="AB2" i="5"/>
  <c r="AC2" i="5"/>
  <c r="AD2" i="5"/>
  <c r="AE2" i="5"/>
  <c r="AF2" i="5"/>
  <c r="AG2" i="5"/>
  <c r="AH2" i="5"/>
  <c r="B2" i="5"/>
  <c r="N3" i="9" l="1"/>
  <c r="N5" i="9"/>
  <c r="J5" i="9"/>
  <c r="N2" i="9"/>
  <c r="K10" i="9"/>
  <c r="K9" i="9"/>
  <c r="K4" i="9"/>
  <c r="K7" i="9"/>
  <c r="N4" i="9"/>
  <c r="J10" i="9"/>
  <c r="M7" i="9"/>
  <c r="D34" i="37"/>
  <c r="D16" i="37"/>
  <c r="D32" i="37"/>
  <c r="D61" i="37"/>
  <c r="D6" i="37"/>
  <c r="D56" i="37"/>
  <c r="E63" i="37"/>
  <c r="G28" i="9"/>
  <c r="G53" i="9"/>
  <c r="G56" i="9"/>
  <c r="G19" i="9"/>
  <c r="G47" i="9"/>
  <c r="G13" i="9"/>
  <c r="G18" i="9"/>
  <c r="D60" i="37"/>
  <c r="D20" i="37"/>
  <c r="D33" i="37"/>
  <c r="D37" i="37"/>
  <c r="D17" i="37"/>
  <c r="D14" i="37"/>
  <c r="D46" i="37"/>
  <c r="D13" i="37"/>
  <c r="D31" i="37"/>
  <c r="D11" i="37"/>
  <c r="G44" i="9"/>
  <c r="G7" i="9"/>
  <c r="G35" i="9"/>
  <c r="G63" i="9"/>
  <c r="G29" i="9"/>
  <c r="G26" i="9"/>
  <c r="D64" i="37"/>
  <c r="D24" i="37"/>
  <c r="E61" i="37"/>
  <c r="D43" i="37"/>
  <c r="Q65" i="42"/>
  <c r="Q65" i="41"/>
  <c r="K65" i="42"/>
  <c r="K65" i="41"/>
  <c r="E65" i="42"/>
  <c r="E65" i="41"/>
  <c r="T64" i="42"/>
  <c r="T64" i="41"/>
  <c r="N64" i="42"/>
  <c r="N64" i="41"/>
  <c r="H64" i="42"/>
  <c r="H64" i="41"/>
  <c r="B64" i="42"/>
  <c r="B64" i="41"/>
  <c r="Q63" i="42"/>
  <c r="Q63" i="41"/>
  <c r="K63" i="42"/>
  <c r="K63" i="41"/>
  <c r="E63" i="42"/>
  <c r="E63" i="41"/>
  <c r="T62" i="42"/>
  <c r="T62" i="41"/>
  <c r="N62" i="42"/>
  <c r="N62" i="41"/>
  <c r="H62" i="42"/>
  <c r="H62" i="41"/>
  <c r="B62" i="42"/>
  <c r="B62" i="41"/>
  <c r="Q61" i="42"/>
  <c r="Q61" i="41"/>
  <c r="K61" i="42"/>
  <c r="K61" i="41"/>
  <c r="E61" i="42"/>
  <c r="E61" i="41"/>
  <c r="T60" i="42"/>
  <c r="T60" i="41"/>
  <c r="N60" i="42"/>
  <c r="N60" i="41"/>
  <c r="H60" i="42"/>
  <c r="H60" i="41"/>
  <c r="B60" i="42"/>
  <c r="B60" i="41"/>
  <c r="Q59" i="42"/>
  <c r="Q59" i="41"/>
  <c r="K59" i="42"/>
  <c r="K59" i="41"/>
  <c r="E59" i="42"/>
  <c r="E59" i="41"/>
  <c r="T58" i="42"/>
  <c r="T58" i="41"/>
  <c r="N58" i="42"/>
  <c r="N58" i="41"/>
  <c r="H58" i="42"/>
  <c r="H58" i="41"/>
  <c r="B58" i="42"/>
  <c r="B58" i="41"/>
  <c r="Q57" i="42"/>
  <c r="Q57" i="41"/>
  <c r="K57" i="42"/>
  <c r="K57" i="41"/>
  <c r="E57" i="42"/>
  <c r="E57" i="41"/>
  <c r="T56" i="42"/>
  <c r="T56" i="41"/>
  <c r="N56" i="42"/>
  <c r="N56" i="41"/>
  <c r="H56" i="42"/>
  <c r="H56" i="41"/>
  <c r="B56" i="42"/>
  <c r="B56" i="41"/>
  <c r="Q55" i="42"/>
  <c r="Q55" i="41"/>
  <c r="K55" i="42"/>
  <c r="K55" i="41"/>
  <c r="E55" i="42"/>
  <c r="E55" i="41"/>
  <c r="T54" i="42"/>
  <c r="T54" i="41"/>
  <c r="N54" i="42"/>
  <c r="N54" i="41"/>
  <c r="H54" i="42"/>
  <c r="H54" i="41"/>
  <c r="B54" i="42"/>
  <c r="B54" i="41"/>
  <c r="Q53" i="42"/>
  <c r="Q53" i="41"/>
  <c r="K53" i="42"/>
  <c r="K53" i="41"/>
  <c r="E53" i="42"/>
  <c r="E53" i="41"/>
  <c r="T52" i="42"/>
  <c r="T52" i="41"/>
  <c r="N52" i="42"/>
  <c r="N52" i="41"/>
  <c r="H52" i="42"/>
  <c r="H52" i="41"/>
  <c r="B52" i="42"/>
  <c r="B52" i="41"/>
  <c r="Q51" i="42"/>
  <c r="Q51" i="41"/>
  <c r="K51" i="42"/>
  <c r="K51" i="41"/>
  <c r="E51" i="42"/>
  <c r="E51" i="41"/>
  <c r="T50" i="42"/>
  <c r="T50" i="41"/>
  <c r="N50" i="42"/>
  <c r="N50" i="41"/>
  <c r="H50" i="42"/>
  <c r="H50" i="41"/>
  <c r="B50" i="42"/>
  <c r="B50" i="41"/>
  <c r="Q49" i="42"/>
  <c r="Q49" i="41"/>
  <c r="K49" i="42"/>
  <c r="K49" i="41"/>
  <c r="E49" i="42"/>
  <c r="E49" i="41"/>
  <c r="T48" i="42"/>
  <c r="T48" i="41"/>
  <c r="N48" i="42"/>
  <c r="N48" i="41"/>
  <c r="H48" i="42"/>
  <c r="H48" i="41"/>
  <c r="B48" i="42"/>
  <c r="B48" i="41"/>
  <c r="Q47" i="42"/>
  <c r="Q47" i="41"/>
  <c r="K47" i="42"/>
  <c r="K47" i="41"/>
  <c r="E47" i="42"/>
  <c r="E47" i="41"/>
  <c r="T46" i="42"/>
  <c r="T46" i="41"/>
  <c r="N46" i="42"/>
  <c r="N46" i="41"/>
  <c r="H46" i="42"/>
  <c r="H46" i="41"/>
  <c r="B46" i="42"/>
  <c r="B46" i="41"/>
  <c r="Q45" i="42"/>
  <c r="Q45" i="41"/>
  <c r="K45" i="42"/>
  <c r="K45" i="41"/>
  <c r="E45" i="42"/>
  <c r="E45" i="41"/>
  <c r="T44" i="42"/>
  <c r="T44" i="41"/>
  <c r="N44" i="42"/>
  <c r="N44" i="41"/>
  <c r="H44" i="42"/>
  <c r="H44" i="41"/>
  <c r="B44" i="42"/>
  <c r="B44" i="41"/>
  <c r="Q43" i="42"/>
  <c r="Q43" i="41"/>
  <c r="K43" i="42"/>
  <c r="K43" i="41"/>
  <c r="E43" i="42"/>
  <c r="E43" i="41"/>
  <c r="T42" i="42"/>
  <c r="T42" i="41"/>
  <c r="N42" i="42"/>
  <c r="N42" i="41"/>
  <c r="H42" i="42"/>
  <c r="H42" i="41"/>
  <c r="B42" i="42"/>
  <c r="B42" i="41"/>
  <c r="Q41" i="42"/>
  <c r="Q41" i="41"/>
  <c r="K41" i="42"/>
  <c r="K41" i="41"/>
  <c r="E41" i="42"/>
  <c r="E41" i="41"/>
  <c r="T40" i="42"/>
  <c r="T40" i="41"/>
  <c r="N40" i="42"/>
  <c r="N40" i="41"/>
  <c r="H40" i="42"/>
  <c r="H40" i="41"/>
  <c r="B40" i="42"/>
  <c r="B40" i="41"/>
  <c r="Q39" i="42"/>
  <c r="Q39" i="41"/>
  <c r="K39" i="42"/>
  <c r="K39" i="41"/>
  <c r="E39" i="42"/>
  <c r="E39" i="41"/>
  <c r="T38" i="42"/>
  <c r="T38" i="41"/>
  <c r="N38" i="42"/>
  <c r="N38" i="41"/>
  <c r="H38" i="42"/>
  <c r="H38" i="41"/>
  <c r="B38" i="42"/>
  <c r="B38" i="41"/>
  <c r="Q37" i="42"/>
  <c r="Q37" i="41"/>
  <c r="K37" i="42"/>
  <c r="K37" i="41"/>
  <c r="E37" i="42"/>
  <c r="E37" i="41"/>
  <c r="T36" i="42"/>
  <c r="T36" i="41"/>
  <c r="N36" i="42"/>
  <c r="N36" i="41"/>
  <c r="H36" i="42"/>
  <c r="H36" i="41"/>
  <c r="B36" i="42"/>
  <c r="B36" i="41"/>
  <c r="Q35" i="42"/>
  <c r="Q35" i="41"/>
  <c r="K35" i="42"/>
  <c r="K35" i="41"/>
  <c r="E35" i="42"/>
  <c r="E35" i="41"/>
  <c r="T34" i="42"/>
  <c r="T34" i="41"/>
  <c r="N34" i="42"/>
  <c r="N34" i="41"/>
  <c r="H34" i="42"/>
  <c r="H34" i="41"/>
  <c r="B34" i="42"/>
  <c r="B34" i="41"/>
  <c r="Q33" i="42"/>
  <c r="Q33" i="41"/>
  <c r="K33" i="42"/>
  <c r="K33" i="41"/>
  <c r="E33" i="42"/>
  <c r="E33" i="41"/>
  <c r="T32" i="42"/>
  <c r="T32" i="41"/>
  <c r="N32" i="42"/>
  <c r="N32" i="41"/>
  <c r="H32" i="42"/>
  <c r="H32" i="41"/>
  <c r="B32" i="42"/>
  <c r="B32" i="41"/>
  <c r="Q31" i="42"/>
  <c r="Q31" i="41"/>
  <c r="K31" i="42"/>
  <c r="K31" i="41"/>
  <c r="E31" i="42"/>
  <c r="E31" i="41"/>
  <c r="T30" i="42"/>
  <c r="T30" i="41"/>
  <c r="N30" i="42"/>
  <c r="N30" i="41"/>
  <c r="H30" i="42"/>
  <c r="H30" i="41"/>
  <c r="B30" i="42"/>
  <c r="B30" i="41"/>
  <c r="Q29" i="42"/>
  <c r="Q29" i="41"/>
  <c r="K29" i="42"/>
  <c r="K29" i="41"/>
  <c r="E29" i="42"/>
  <c r="E29" i="41"/>
  <c r="T28" i="42"/>
  <c r="T28" i="41"/>
  <c r="N28" i="42"/>
  <c r="N28" i="41"/>
  <c r="H28" i="42"/>
  <c r="H28" i="41"/>
  <c r="B28" i="42"/>
  <c r="B28" i="41"/>
  <c r="Q27" i="42"/>
  <c r="Q27" i="41"/>
  <c r="K27" i="42"/>
  <c r="K27" i="41"/>
  <c r="E27" i="42"/>
  <c r="E27" i="41"/>
  <c r="T26" i="42"/>
  <c r="T26" i="41"/>
  <c r="N26" i="42"/>
  <c r="N26" i="41"/>
  <c r="H26" i="42"/>
  <c r="H26" i="41"/>
  <c r="B26" i="42"/>
  <c r="B26" i="41"/>
  <c r="Q25" i="42"/>
  <c r="Q25" i="41"/>
  <c r="K25" i="42"/>
  <c r="K25" i="41"/>
  <c r="E25" i="42"/>
  <c r="E25" i="41"/>
  <c r="T24" i="42"/>
  <c r="T24" i="41"/>
  <c r="N24" i="42"/>
  <c r="N24" i="41"/>
  <c r="H24" i="42"/>
  <c r="H24" i="41"/>
  <c r="B24" i="42"/>
  <c r="B24" i="41"/>
  <c r="Q23" i="42"/>
  <c r="Q23" i="41"/>
  <c r="K23" i="42"/>
  <c r="K23" i="41"/>
  <c r="E23" i="42"/>
  <c r="E23" i="41"/>
  <c r="T22" i="42"/>
  <c r="T22" i="41"/>
  <c r="N22" i="42"/>
  <c r="N22" i="41"/>
  <c r="H22" i="42"/>
  <c r="H22" i="41"/>
  <c r="B22" i="42"/>
  <c r="B22" i="41"/>
  <c r="Q21" i="42"/>
  <c r="Q21" i="41"/>
  <c r="K21" i="42"/>
  <c r="K21" i="41"/>
  <c r="E21" i="42"/>
  <c r="E21" i="41"/>
  <c r="T20" i="42"/>
  <c r="T20" i="41"/>
  <c r="N20" i="42"/>
  <c r="N20" i="41"/>
  <c r="H20" i="42"/>
  <c r="H20" i="41"/>
  <c r="B20" i="42"/>
  <c r="B20" i="41"/>
  <c r="Q19" i="42"/>
  <c r="Q19" i="41"/>
  <c r="K19" i="42"/>
  <c r="K19" i="41"/>
  <c r="E19" i="42"/>
  <c r="E19" i="41"/>
  <c r="T18" i="42"/>
  <c r="T18" i="41"/>
  <c r="N18" i="42"/>
  <c r="N18" i="41"/>
  <c r="H18" i="42"/>
  <c r="H18" i="41"/>
  <c r="B18" i="42"/>
  <c r="B18" i="41"/>
  <c r="Q17" i="42"/>
  <c r="Q17" i="41"/>
  <c r="K17" i="42"/>
  <c r="K17" i="41"/>
  <c r="E17" i="42"/>
  <c r="E17" i="41"/>
  <c r="T16" i="42"/>
  <c r="T16" i="41"/>
  <c r="N16" i="42"/>
  <c r="N16" i="41"/>
  <c r="H16" i="42"/>
  <c r="H16" i="41"/>
  <c r="B16" i="42"/>
  <c r="B16" i="41"/>
  <c r="Q15" i="42"/>
  <c r="Q15" i="41"/>
  <c r="K15" i="42"/>
  <c r="K15" i="41"/>
  <c r="E15" i="42"/>
  <c r="E15" i="41"/>
  <c r="T14" i="42"/>
  <c r="T14" i="41"/>
  <c r="N14" i="42"/>
  <c r="N14" i="41"/>
  <c r="H14" i="42"/>
  <c r="H14" i="41"/>
  <c r="B14" i="42"/>
  <c r="B14" i="41"/>
  <c r="Q13" i="42"/>
  <c r="Q13" i="41"/>
  <c r="K13" i="42"/>
  <c r="K13" i="41"/>
  <c r="E13" i="42"/>
  <c r="E13" i="41"/>
  <c r="T12" i="42"/>
  <c r="T12" i="41"/>
  <c r="N12" i="42"/>
  <c r="N12" i="41"/>
  <c r="H12" i="42"/>
  <c r="H12" i="41"/>
  <c r="B12" i="42"/>
  <c r="B12" i="41"/>
  <c r="Q11" i="42"/>
  <c r="Q11" i="41"/>
  <c r="K11" i="42"/>
  <c r="K11" i="41"/>
  <c r="E11" i="42"/>
  <c r="E11" i="41"/>
  <c r="T10" i="42"/>
  <c r="T10" i="41"/>
  <c r="N10" i="42"/>
  <c r="N10" i="41"/>
  <c r="H10" i="42"/>
  <c r="H10" i="41"/>
  <c r="B10" i="42"/>
  <c r="B10" i="41"/>
  <c r="Q9" i="42"/>
  <c r="Q9" i="41"/>
  <c r="K9" i="42"/>
  <c r="K9" i="41"/>
  <c r="E9" i="42"/>
  <c r="E9" i="41"/>
  <c r="T8" i="42"/>
  <c r="T8" i="41"/>
  <c r="N8" i="42"/>
  <c r="N8" i="41"/>
  <c r="H8" i="42"/>
  <c r="H8" i="41"/>
  <c r="B8" i="42"/>
  <c r="B8" i="41"/>
  <c r="Q7" i="42"/>
  <c r="Q7" i="41"/>
  <c r="K7" i="42"/>
  <c r="K7" i="41"/>
  <c r="E7" i="42"/>
  <c r="E7" i="41"/>
  <c r="T6" i="42"/>
  <c r="T6" i="41"/>
  <c r="N6" i="42"/>
  <c r="N6" i="41"/>
  <c r="H6" i="42"/>
  <c r="H6" i="41"/>
  <c r="B6" i="42"/>
  <c r="B6" i="41"/>
  <c r="V5" i="42"/>
  <c r="V5" i="41"/>
  <c r="P5" i="42"/>
  <c r="P5" i="41"/>
  <c r="J5" i="42"/>
  <c r="J5" i="41"/>
  <c r="D5" i="42"/>
  <c r="D5" i="41"/>
  <c r="X5" i="42"/>
  <c r="X5" i="41"/>
  <c r="S4" i="42"/>
  <c r="S4" i="41"/>
  <c r="M4" i="42"/>
  <c r="M4" i="41"/>
  <c r="G4" i="42"/>
  <c r="G4" i="41"/>
  <c r="M25" i="9"/>
  <c r="G46" i="9"/>
  <c r="G22" i="9"/>
  <c r="G48" i="9"/>
  <c r="G17" i="9"/>
  <c r="D62" i="37"/>
  <c r="D48" i="37"/>
  <c r="D36" i="37"/>
  <c r="D22" i="37"/>
  <c r="D8" i="37"/>
  <c r="E35" i="37"/>
  <c r="D19" i="37"/>
  <c r="D63" i="37"/>
  <c r="D3" i="37"/>
  <c r="V65" i="42"/>
  <c r="V65" i="41"/>
  <c r="P65" i="42"/>
  <c r="P65" i="41"/>
  <c r="J65" i="42"/>
  <c r="J65" i="41"/>
  <c r="D65" i="42"/>
  <c r="D65" i="41"/>
  <c r="X65" i="42"/>
  <c r="X65" i="41"/>
  <c r="S64" i="42"/>
  <c r="S64" i="41"/>
  <c r="M64" i="42"/>
  <c r="M64" i="41"/>
  <c r="G64" i="42"/>
  <c r="G64" i="41"/>
  <c r="V63" i="42"/>
  <c r="V63" i="41"/>
  <c r="P63" i="42"/>
  <c r="P63" i="41"/>
  <c r="J63" i="42"/>
  <c r="J63" i="41"/>
  <c r="D63" i="42"/>
  <c r="D63" i="41"/>
  <c r="X63" i="42"/>
  <c r="X63" i="41"/>
  <c r="S62" i="42"/>
  <c r="S62" i="41"/>
  <c r="M62" i="42"/>
  <c r="M62" i="41"/>
  <c r="G62" i="42"/>
  <c r="G62" i="41"/>
  <c r="V61" i="42"/>
  <c r="V61" i="41"/>
  <c r="P61" i="42"/>
  <c r="P61" i="41"/>
  <c r="J61" i="42"/>
  <c r="J61" i="41"/>
  <c r="D61" i="42"/>
  <c r="D61" i="41"/>
  <c r="X61" i="42"/>
  <c r="X61" i="41"/>
  <c r="S60" i="42"/>
  <c r="S60" i="41"/>
  <c r="M60" i="42"/>
  <c r="M60" i="41"/>
  <c r="G60" i="42"/>
  <c r="G60" i="41"/>
  <c r="V59" i="42"/>
  <c r="V59" i="41"/>
  <c r="P59" i="42"/>
  <c r="P59" i="41"/>
  <c r="J59" i="42"/>
  <c r="J59" i="41"/>
  <c r="D59" i="42"/>
  <c r="D59" i="41"/>
  <c r="X59" i="42"/>
  <c r="X59" i="41"/>
  <c r="S58" i="42"/>
  <c r="S58" i="41"/>
  <c r="M58" i="42"/>
  <c r="M58" i="41"/>
  <c r="G58" i="42"/>
  <c r="G58" i="41"/>
  <c r="V57" i="42"/>
  <c r="V57" i="41"/>
  <c r="P57" i="42"/>
  <c r="P57" i="41"/>
  <c r="J57" i="42"/>
  <c r="J57" i="41"/>
  <c r="D57" i="42"/>
  <c r="D57" i="41"/>
  <c r="X57" i="42"/>
  <c r="X57" i="41"/>
  <c r="S56" i="42"/>
  <c r="S56" i="41"/>
  <c r="M56" i="42"/>
  <c r="M56" i="41"/>
  <c r="G56" i="42"/>
  <c r="G56" i="41"/>
  <c r="V55" i="42"/>
  <c r="V55" i="41"/>
  <c r="P55" i="42"/>
  <c r="P55" i="41"/>
  <c r="J55" i="42"/>
  <c r="J55" i="41"/>
  <c r="D55" i="42"/>
  <c r="D55" i="41"/>
  <c r="X55" i="42"/>
  <c r="X55" i="41"/>
  <c r="S54" i="42"/>
  <c r="S54" i="41"/>
  <c r="M54" i="42"/>
  <c r="M54" i="41"/>
  <c r="G54" i="42"/>
  <c r="G54" i="41"/>
  <c r="V53" i="42"/>
  <c r="V53" i="41"/>
  <c r="P53" i="42"/>
  <c r="P53" i="41"/>
  <c r="J53" i="42"/>
  <c r="J53" i="41"/>
  <c r="D53" i="42"/>
  <c r="D53" i="41"/>
  <c r="X53" i="42"/>
  <c r="X53" i="41"/>
  <c r="S52" i="42"/>
  <c r="S52" i="41"/>
  <c r="M52" i="42"/>
  <c r="M52" i="41"/>
  <c r="G52" i="42"/>
  <c r="G52" i="41"/>
  <c r="V51" i="42"/>
  <c r="V51" i="41"/>
  <c r="P51" i="42"/>
  <c r="P51" i="41"/>
  <c r="J51" i="42"/>
  <c r="J51" i="41"/>
  <c r="D51" i="42"/>
  <c r="D51" i="41"/>
  <c r="X51" i="42"/>
  <c r="X51" i="41"/>
  <c r="S50" i="42"/>
  <c r="S50" i="41"/>
  <c r="M50" i="42"/>
  <c r="M50" i="41"/>
  <c r="G50" i="42"/>
  <c r="G50" i="41"/>
  <c r="V49" i="42"/>
  <c r="V49" i="41"/>
  <c r="P49" i="42"/>
  <c r="P49" i="41"/>
  <c r="J49" i="42"/>
  <c r="J49" i="41"/>
  <c r="D49" i="42"/>
  <c r="D49" i="41"/>
  <c r="X49" i="42"/>
  <c r="X49" i="41"/>
  <c r="S48" i="42"/>
  <c r="S48" i="41"/>
  <c r="M48" i="42"/>
  <c r="M48" i="41"/>
  <c r="G48" i="42"/>
  <c r="G48" i="41"/>
  <c r="V47" i="42"/>
  <c r="V47" i="41"/>
  <c r="P47" i="42"/>
  <c r="P47" i="41"/>
  <c r="J47" i="42"/>
  <c r="J47" i="41"/>
  <c r="D47" i="42"/>
  <c r="D47" i="41"/>
  <c r="X47" i="42"/>
  <c r="X47" i="41"/>
  <c r="S46" i="42"/>
  <c r="S46" i="41"/>
  <c r="M46" i="42"/>
  <c r="M46" i="41"/>
  <c r="G46" i="42"/>
  <c r="G46" i="41"/>
  <c r="V45" i="42"/>
  <c r="V45" i="41"/>
  <c r="Y45" i="41" s="1"/>
  <c r="B43" i="43" s="1"/>
  <c r="P45" i="42"/>
  <c r="P45" i="41"/>
  <c r="J45" i="42"/>
  <c r="J45" i="41"/>
  <c r="D45" i="42"/>
  <c r="D45" i="41"/>
  <c r="X45" i="42"/>
  <c r="X45" i="41"/>
  <c r="S44" i="42"/>
  <c r="S44" i="41"/>
  <c r="M44" i="42"/>
  <c r="M44" i="41"/>
  <c r="G44" i="42"/>
  <c r="G44" i="41"/>
  <c r="V43" i="42"/>
  <c r="Y43" i="42" s="1"/>
  <c r="C41" i="43" s="1"/>
  <c r="F41" i="43" s="1"/>
  <c r="V43" i="41"/>
  <c r="P43" i="42"/>
  <c r="P43" i="41"/>
  <c r="J43" i="42"/>
  <c r="J43" i="41"/>
  <c r="D43" i="42"/>
  <c r="D43" i="41"/>
  <c r="X43" i="42"/>
  <c r="X43" i="41"/>
  <c r="S42" i="42"/>
  <c r="S42" i="41"/>
  <c r="M42" i="42"/>
  <c r="M42" i="41"/>
  <c r="G42" i="42"/>
  <c r="G42" i="41"/>
  <c r="V41" i="42"/>
  <c r="V41" i="41"/>
  <c r="P41" i="42"/>
  <c r="P41" i="41"/>
  <c r="J41" i="42"/>
  <c r="J41" i="41"/>
  <c r="D41" i="42"/>
  <c r="D41" i="41"/>
  <c r="X41" i="42"/>
  <c r="X41" i="41"/>
  <c r="S40" i="42"/>
  <c r="S40" i="41"/>
  <c r="M40" i="42"/>
  <c r="M40" i="41"/>
  <c r="G40" i="42"/>
  <c r="G40" i="41"/>
  <c r="V39" i="42"/>
  <c r="V39" i="41"/>
  <c r="Y39" i="41" s="1"/>
  <c r="B37" i="43" s="1"/>
  <c r="P39" i="42"/>
  <c r="P39" i="41"/>
  <c r="J39" i="42"/>
  <c r="J39" i="41"/>
  <c r="D39" i="42"/>
  <c r="D39" i="41"/>
  <c r="X39" i="42"/>
  <c r="X39" i="41"/>
  <c r="S38" i="42"/>
  <c r="S38" i="41"/>
  <c r="M38" i="42"/>
  <c r="M38" i="41"/>
  <c r="G38" i="42"/>
  <c r="G38" i="41"/>
  <c r="V37" i="42"/>
  <c r="Y37" i="42" s="1"/>
  <c r="C35" i="43" s="1"/>
  <c r="V37" i="41"/>
  <c r="P37" i="42"/>
  <c r="P37" i="41"/>
  <c r="J37" i="42"/>
  <c r="J37" i="41"/>
  <c r="D37" i="42"/>
  <c r="D37" i="41"/>
  <c r="X37" i="42"/>
  <c r="X37" i="41"/>
  <c r="S36" i="42"/>
  <c r="S36" i="41"/>
  <c r="M36" i="42"/>
  <c r="M36" i="41"/>
  <c r="G36" i="42"/>
  <c r="G36" i="41"/>
  <c r="V35" i="42"/>
  <c r="V35" i="41"/>
  <c r="P35" i="42"/>
  <c r="P35" i="41"/>
  <c r="J35" i="42"/>
  <c r="J35" i="41"/>
  <c r="D35" i="42"/>
  <c r="D35" i="41"/>
  <c r="X35" i="42"/>
  <c r="X35" i="41"/>
  <c r="S34" i="42"/>
  <c r="S34" i="41"/>
  <c r="M34" i="42"/>
  <c r="M34" i="41"/>
  <c r="G34" i="42"/>
  <c r="G34" i="41"/>
  <c r="V33" i="42"/>
  <c r="V33" i="41"/>
  <c r="Y33" i="41" s="1"/>
  <c r="B31" i="43" s="1"/>
  <c r="P33" i="42"/>
  <c r="P33" i="41"/>
  <c r="J33" i="42"/>
  <c r="J33" i="41"/>
  <c r="D33" i="42"/>
  <c r="D33" i="41"/>
  <c r="X33" i="42"/>
  <c r="X33" i="41"/>
  <c r="S32" i="42"/>
  <c r="S32" i="41"/>
  <c r="M32" i="42"/>
  <c r="M32" i="41"/>
  <c r="G32" i="42"/>
  <c r="G32" i="41"/>
  <c r="V31" i="42"/>
  <c r="Y31" i="42" s="1"/>
  <c r="C29" i="43" s="1"/>
  <c r="F29" i="43" s="1"/>
  <c r="V31" i="41"/>
  <c r="P31" i="42"/>
  <c r="P31" i="41"/>
  <c r="J31" i="42"/>
  <c r="J31" i="41"/>
  <c r="D31" i="42"/>
  <c r="D31" i="41"/>
  <c r="X31" i="42"/>
  <c r="X31" i="41"/>
  <c r="S30" i="42"/>
  <c r="S30" i="41"/>
  <c r="M30" i="42"/>
  <c r="M30" i="41"/>
  <c r="G30" i="42"/>
  <c r="G30" i="41"/>
  <c r="V29" i="42"/>
  <c r="V29" i="41"/>
  <c r="P29" i="42"/>
  <c r="P29" i="41"/>
  <c r="J29" i="42"/>
  <c r="J29" i="41"/>
  <c r="D29" i="42"/>
  <c r="D29" i="41"/>
  <c r="X29" i="42"/>
  <c r="X29" i="41"/>
  <c r="S28" i="42"/>
  <c r="S28" i="41"/>
  <c r="M28" i="42"/>
  <c r="M28" i="41"/>
  <c r="G28" i="42"/>
  <c r="G28" i="41"/>
  <c r="V27" i="42"/>
  <c r="V27" i="41"/>
  <c r="Y27" i="41" s="1"/>
  <c r="B25" i="43" s="1"/>
  <c r="P27" i="42"/>
  <c r="P27" i="41"/>
  <c r="J27" i="42"/>
  <c r="J27" i="41"/>
  <c r="D27" i="42"/>
  <c r="D27" i="41"/>
  <c r="X27" i="42"/>
  <c r="X27" i="41"/>
  <c r="S26" i="42"/>
  <c r="S26" i="41"/>
  <c r="M26" i="42"/>
  <c r="M26" i="41"/>
  <c r="G26" i="42"/>
  <c r="G26" i="41"/>
  <c r="V25" i="42"/>
  <c r="Y25" i="42" s="1"/>
  <c r="C23" i="43" s="1"/>
  <c r="V25" i="41"/>
  <c r="P25" i="42"/>
  <c r="P25" i="41"/>
  <c r="J25" i="42"/>
  <c r="J25" i="41"/>
  <c r="D25" i="42"/>
  <c r="D25" i="41"/>
  <c r="X25" i="42"/>
  <c r="X25" i="41"/>
  <c r="S24" i="42"/>
  <c r="S24" i="41"/>
  <c r="M24" i="42"/>
  <c r="M24" i="41"/>
  <c r="G24" i="42"/>
  <c r="G24" i="41"/>
  <c r="V23" i="42"/>
  <c r="V23" i="41"/>
  <c r="P23" i="42"/>
  <c r="P23" i="41"/>
  <c r="J23" i="42"/>
  <c r="J23" i="41"/>
  <c r="D23" i="42"/>
  <c r="D23" i="41"/>
  <c r="X23" i="42"/>
  <c r="X23" i="41"/>
  <c r="S22" i="42"/>
  <c r="S22" i="41"/>
  <c r="M22" i="42"/>
  <c r="M22" i="41"/>
  <c r="G22" i="42"/>
  <c r="G22" i="41"/>
  <c r="V21" i="42"/>
  <c r="V21" i="41"/>
  <c r="Y21" i="41" s="1"/>
  <c r="B19" i="43" s="1"/>
  <c r="P21" i="42"/>
  <c r="P21" i="41"/>
  <c r="J21" i="42"/>
  <c r="J21" i="41"/>
  <c r="D21" i="42"/>
  <c r="D21" i="41"/>
  <c r="X21" i="42"/>
  <c r="X21" i="41"/>
  <c r="S20" i="42"/>
  <c r="S20" i="41"/>
  <c r="M20" i="42"/>
  <c r="M20" i="41"/>
  <c r="G20" i="42"/>
  <c r="G20" i="41"/>
  <c r="V19" i="42"/>
  <c r="Y19" i="42" s="1"/>
  <c r="C17" i="43" s="1"/>
  <c r="V19" i="41"/>
  <c r="P19" i="42"/>
  <c r="P19" i="41"/>
  <c r="J19" i="42"/>
  <c r="J19" i="41"/>
  <c r="D19" i="42"/>
  <c r="D19" i="41"/>
  <c r="X19" i="42"/>
  <c r="X19" i="41"/>
  <c r="S18" i="42"/>
  <c r="S18" i="41"/>
  <c r="M18" i="42"/>
  <c r="M18" i="41"/>
  <c r="G18" i="42"/>
  <c r="G18" i="41"/>
  <c r="V17" i="42"/>
  <c r="V17" i="41"/>
  <c r="P17" i="42"/>
  <c r="P17" i="41"/>
  <c r="J17" i="42"/>
  <c r="J17" i="41"/>
  <c r="D17" i="42"/>
  <c r="D17" i="41"/>
  <c r="X17" i="42"/>
  <c r="X17" i="41"/>
  <c r="S16" i="42"/>
  <c r="S16" i="41"/>
  <c r="M16" i="42"/>
  <c r="M16" i="41"/>
  <c r="G16" i="42"/>
  <c r="G16" i="41"/>
  <c r="V15" i="42"/>
  <c r="V15" i="41"/>
  <c r="Y15" i="41" s="1"/>
  <c r="B13" i="43" s="1"/>
  <c r="P15" i="42"/>
  <c r="P15" i="41"/>
  <c r="J15" i="42"/>
  <c r="J15" i="41"/>
  <c r="D15" i="42"/>
  <c r="D15" i="41"/>
  <c r="X15" i="42"/>
  <c r="X15" i="41"/>
  <c r="S14" i="42"/>
  <c r="S14" i="41"/>
  <c r="M14" i="42"/>
  <c r="M14" i="41"/>
  <c r="G14" i="42"/>
  <c r="G14" i="41"/>
  <c r="V13" i="42"/>
  <c r="Y13" i="42" s="1"/>
  <c r="C11" i="43" s="1"/>
  <c r="V13" i="41"/>
  <c r="P13" i="42"/>
  <c r="P13" i="41"/>
  <c r="J13" i="42"/>
  <c r="J13" i="41"/>
  <c r="D13" i="42"/>
  <c r="D13" i="41"/>
  <c r="X13" i="42"/>
  <c r="X13" i="41"/>
  <c r="S12" i="42"/>
  <c r="S12" i="41"/>
  <c r="M12" i="42"/>
  <c r="M12" i="41"/>
  <c r="G12" i="42"/>
  <c r="G12" i="41"/>
  <c r="V11" i="42"/>
  <c r="V11" i="41"/>
  <c r="P11" i="42"/>
  <c r="P11" i="41"/>
  <c r="J11" i="42"/>
  <c r="J11" i="41"/>
  <c r="D11" i="42"/>
  <c r="D11" i="41"/>
  <c r="X11" i="42"/>
  <c r="X11" i="41"/>
  <c r="S10" i="42"/>
  <c r="S10" i="41"/>
  <c r="M10" i="42"/>
  <c r="M10" i="41"/>
  <c r="G10" i="42"/>
  <c r="G10" i="41"/>
  <c r="V9" i="42"/>
  <c r="V9" i="41"/>
  <c r="Y9" i="41" s="1"/>
  <c r="B7" i="43" s="1"/>
  <c r="P9" i="42"/>
  <c r="P9" i="41"/>
  <c r="J9" i="42"/>
  <c r="J9" i="41"/>
  <c r="D9" i="42"/>
  <c r="D9" i="41"/>
  <c r="X9" i="42"/>
  <c r="X9" i="41"/>
  <c r="S8" i="42"/>
  <c r="S8" i="41"/>
  <c r="M8" i="42"/>
  <c r="M8" i="41"/>
  <c r="G8" i="42"/>
  <c r="G8" i="41"/>
  <c r="V7" i="42"/>
  <c r="Y7" i="42" s="1"/>
  <c r="C5" i="43" s="1"/>
  <c r="V7" i="41"/>
  <c r="P7" i="42"/>
  <c r="P7" i="41"/>
  <c r="J7" i="42"/>
  <c r="J7" i="41"/>
  <c r="D7" i="42"/>
  <c r="D7" i="41"/>
  <c r="X7" i="42"/>
  <c r="X7" i="41"/>
  <c r="S6" i="42"/>
  <c r="S6" i="41"/>
  <c r="M6" i="42"/>
  <c r="M6" i="41"/>
  <c r="G6" i="42"/>
  <c r="G6" i="41"/>
  <c r="U5" i="42"/>
  <c r="U5" i="41"/>
  <c r="O5" i="42"/>
  <c r="O5" i="41"/>
  <c r="I5" i="42"/>
  <c r="I5" i="41"/>
  <c r="C5" i="42"/>
  <c r="C5" i="41"/>
  <c r="R4" i="42"/>
  <c r="R4" i="41"/>
  <c r="L4" i="42"/>
  <c r="L4" i="41"/>
  <c r="F4" i="42"/>
  <c r="F4" i="41"/>
  <c r="M20" i="9"/>
  <c r="D47" i="37"/>
  <c r="U65" i="42"/>
  <c r="U65" i="41"/>
  <c r="O65" i="42"/>
  <c r="O65" i="41"/>
  <c r="I65" i="42"/>
  <c r="I65" i="41"/>
  <c r="C65" i="42"/>
  <c r="C65" i="41"/>
  <c r="R64" i="42"/>
  <c r="R64" i="41"/>
  <c r="L64" i="42"/>
  <c r="L64" i="41"/>
  <c r="F64" i="42"/>
  <c r="F64" i="41"/>
  <c r="U63" i="42"/>
  <c r="U63" i="41"/>
  <c r="O63" i="42"/>
  <c r="O63" i="41"/>
  <c r="I63" i="42"/>
  <c r="I63" i="41"/>
  <c r="C63" i="42"/>
  <c r="C63" i="41"/>
  <c r="R62" i="42"/>
  <c r="R62" i="41"/>
  <c r="L62" i="42"/>
  <c r="L62" i="41"/>
  <c r="F62" i="42"/>
  <c r="F62" i="41"/>
  <c r="U61" i="42"/>
  <c r="U61" i="41"/>
  <c r="O61" i="42"/>
  <c r="O61" i="41"/>
  <c r="I61" i="42"/>
  <c r="I61" i="41"/>
  <c r="C61" i="42"/>
  <c r="C61" i="41"/>
  <c r="R60" i="42"/>
  <c r="R60" i="41"/>
  <c r="L60" i="42"/>
  <c r="L60" i="41"/>
  <c r="F60" i="42"/>
  <c r="F60" i="41"/>
  <c r="U59" i="42"/>
  <c r="U59" i="41"/>
  <c r="O59" i="42"/>
  <c r="O59" i="41"/>
  <c r="I59" i="42"/>
  <c r="I59" i="41"/>
  <c r="C59" i="42"/>
  <c r="C59" i="41"/>
  <c r="R58" i="42"/>
  <c r="R58" i="41"/>
  <c r="L58" i="42"/>
  <c r="L58" i="41"/>
  <c r="F58" i="42"/>
  <c r="F58" i="41"/>
  <c r="U57" i="42"/>
  <c r="U57" i="41"/>
  <c r="O57" i="42"/>
  <c r="O57" i="41"/>
  <c r="I57" i="42"/>
  <c r="I57" i="41"/>
  <c r="C57" i="42"/>
  <c r="C57" i="41"/>
  <c r="R56" i="42"/>
  <c r="R56" i="41"/>
  <c r="L56" i="42"/>
  <c r="L56" i="41"/>
  <c r="F56" i="42"/>
  <c r="F56" i="41"/>
  <c r="U55" i="42"/>
  <c r="U55" i="41"/>
  <c r="O55" i="42"/>
  <c r="O55" i="41"/>
  <c r="I55" i="42"/>
  <c r="I55" i="41"/>
  <c r="C55" i="42"/>
  <c r="C55" i="41"/>
  <c r="R54" i="42"/>
  <c r="R54" i="41"/>
  <c r="L54" i="42"/>
  <c r="L54" i="41"/>
  <c r="F54" i="42"/>
  <c r="F54" i="41"/>
  <c r="U53" i="42"/>
  <c r="U53" i="41"/>
  <c r="O53" i="42"/>
  <c r="O53" i="41"/>
  <c r="I53" i="42"/>
  <c r="I53" i="41"/>
  <c r="C53" i="42"/>
  <c r="C53" i="41"/>
  <c r="R52" i="42"/>
  <c r="R52" i="41"/>
  <c r="L52" i="42"/>
  <c r="L52" i="41"/>
  <c r="F52" i="42"/>
  <c r="F52" i="41"/>
  <c r="U51" i="42"/>
  <c r="U51" i="41"/>
  <c r="O51" i="42"/>
  <c r="O51" i="41"/>
  <c r="I51" i="42"/>
  <c r="I51" i="41"/>
  <c r="C51" i="42"/>
  <c r="C51" i="41"/>
  <c r="R50" i="42"/>
  <c r="R50" i="41"/>
  <c r="L50" i="42"/>
  <c r="L50" i="41"/>
  <c r="F50" i="42"/>
  <c r="F50" i="41"/>
  <c r="U49" i="42"/>
  <c r="U49" i="41"/>
  <c r="O49" i="42"/>
  <c r="O49" i="41"/>
  <c r="I49" i="42"/>
  <c r="I49" i="41"/>
  <c r="C49" i="42"/>
  <c r="C49" i="41"/>
  <c r="R48" i="42"/>
  <c r="R48" i="41"/>
  <c r="L48" i="42"/>
  <c r="L48" i="41"/>
  <c r="F48" i="42"/>
  <c r="F48" i="41"/>
  <c r="U47" i="42"/>
  <c r="U47" i="41"/>
  <c r="O47" i="42"/>
  <c r="O47" i="41"/>
  <c r="I47" i="42"/>
  <c r="I47" i="41"/>
  <c r="C47" i="42"/>
  <c r="C47" i="41"/>
  <c r="R46" i="42"/>
  <c r="R46" i="41"/>
  <c r="L46" i="42"/>
  <c r="L46" i="41"/>
  <c r="F46" i="42"/>
  <c r="F46" i="41"/>
  <c r="U45" i="42"/>
  <c r="U45" i="41"/>
  <c r="O45" i="42"/>
  <c r="O45" i="41"/>
  <c r="I45" i="42"/>
  <c r="I45" i="41"/>
  <c r="C45" i="42"/>
  <c r="C45" i="41"/>
  <c r="R44" i="42"/>
  <c r="R44" i="41"/>
  <c r="L44" i="42"/>
  <c r="L44" i="41"/>
  <c r="F44" i="42"/>
  <c r="F44" i="41"/>
  <c r="U43" i="42"/>
  <c r="U43" i="41"/>
  <c r="O43" i="42"/>
  <c r="O43" i="41"/>
  <c r="I43" i="42"/>
  <c r="I43" i="41"/>
  <c r="C43" i="42"/>
  <c r="C43" i="41"/>
  <c r="R42" i="42"/>
  <c r="R42" i="41"/>
  <c r="L42" i="42"/>
  <c r="L42" i="41"/>
  <c r="F42" i="42"/>
  <c r="F42" i="41"/>
  <c r="U41" i="42"/>
  <c r="U41" i="41"/>
  <c r="O41" i="42"/>
  <c r="O41" i="41"/>
  <c r="I41" i="42"/>
  <c r="I41" i="41"/>
  <c r="C41" i="42"/>
  <c r="C41" i="41"/>
  <c r="R40" i="42"/>
  <c r="R40" i="41"/>
  <c r="L40" i="42"/>
  <c r="L40" i="41"/>
  <c r="F40" i="42"/>
  <c r="F40" i="41"/>
  <c r="U39" i="42"/>
  <c r="U39" i="41"/>
  <c r="O39" i="42"/>
  <c r="O39" i="41"/>
  <c r="I39" i="42"/>
  <c r="I39" i="41"/>
  <c r="C39" i="42"/>
  <c r="C39" i="41"/>
  <c r="R38" i="42"/>
  <c r="R38" i="41"/>
  <c r="L38" i="42"/>
  <c r="L38" i="41"/>
  <c r="F38" i="42"/>
  <c r="F38" i="41"/>
  <c r="U37" i="42"/>
  <c r="U37" i="41"/>
  <c r="O37" i="42"/>
  <c r="O37" i="41"/>
  <c r="I37" i="42"/>
  <c r="I37" i="41"/>
  <c r="C37" i="42"/>
  <c r="C37" i="41"/>
  <c r="R36" i="42"/>
  <c r="R36" i="41"/>
  <c r="L36" i="42"/>
  <c r="L36" i="41"/>
  <c r="F36" i="42"/>
  <c r="F36" i="41"/>
  <c r="U35" i="42"/>
  <c r="U35" i="41"/>
  <c r="O35" i="42"/>
  <c r="O35" i="41"/>
  <c r="I35" i="42"/>
  <c r="I35" i="41"/>
  <c r="C35" i="42"/>
  <c r="C35" i="41"/>
  <c r="R34" i="42"/>
  <c r="R34" i="41"/>
  <c r="L34" i="42"/>
  <c r="L34" i="41"/>
  <c r="F34" i="42"/>
  <c r="F34" i="41"/>
  <c r="U33" i="42"/>
  <c r="U33" i="41"/>
  <c r="O33" i="42"/>
  <c r="O33" i="41"/>
  <c r="I33" i="42"/>
  <c r="I33" i="41"/>
  <c r="C33" i="42"/>
  <c r="C33" i="41"/>
  <c r="R32" i="42"/>
  <c r="R32" i="41"/>
  <c r="L32" i="42"/>
  <c r="L32" i="41"/>
  <c r="F32" i="42"/>
  <c r="F32" i="41"/>
  <c r="U31" i="42"/>
  <c r="U31" i="41"/>
  <c r="O31" i="42"/>
  <c r="O31" i="41"/>
  <c r="I31" i="42"/>
  <c r="I31" i="41"/>
  <c r="C31" i="42"/>
  <c r="C31" i="41"/>
  <c r="R30" i="42"/>
  <c r="R30" i="41"/>
  <c r="L30" i="42"/>
  <c r="L30" i="41"/>
  <c r="F30" i="42"/>
  <c r="F30" i="41"/>
  <c r="U29" i="42"/>
  <c r="U29" i="41"/>
  <c r="O29" i="42"/>
  <c r="O29" i="41"/>
  <c r="I29" i="42"/>
  <c r="I29" i="41"/>
  <c r="C29" i="42"/>
  <c r="C29" i="41"/>
  <c r="R28" i="42"/>
  <c r="R28" i="41"/>
  <c r="L28" i="42"/>
  <c r="L28" i="41"/>
  <c r="F28" i="42"/>
  <c r="F28" i="41"/>
  <c r="U27" i="42"/>
  <c r="U27" i="41"/>
  <c r="O27" i="42"/>
  <c r="O27" i="41"/>
  <c r="I27" i="42"/>
  <c r="I27" i="41"/>
  <c r="C27" i="42"/>
  <c r="C27" i="41"/>
  <c r="R26" i="42"/>
  <c r="R26" i="41"/>
  <c r="L26" i="42"/>
  <c r="L26" i="41"/>
  <c r="F26" i="42"/>
  <c r="F26" i="41"/>
  <c r="U25" i="42"/>
  <c r="U25" i="41"/>
  <c r="O25" i="42"/>
  <c r="O25" i="41"/>
  <c r="I25" i="42"/>
  <c r="I25" i="41"/>
  <c r="C25" i="42"/>
  <c r="C25" i="41"/>
  <c r="R24" i="42"/>
  <c r="R24" i="41"/>
  <c r="L24" i="42"/>
  <c r="L24" i="41"/>
  <c r="F24" i="42"/>
  <c r="F24" i="41"/>
  <c r="U23" i="42"/>
  <c r="U23" i="41"/>
  <c r="O23" i="42"/>
  <c r="O23" i="41"/>
  <c r="I23" i="42"/>
  <c r="I23" i="41"/>
  <c r="C23" i="42"/>
  <c r="C23" i="41"/>
  <c r="R22" i="42"/>
  <c r="R22" i="41"/>
  <c r="L22" i="42"/>
  <c r="L22" i="41"/>
  <c r="F22" i="42"/>
  <c r="F22" i="41"/>
  <c r="U21" i="42"/>
  <c r="U21" i="41"/>
  <c r="O21" i="42"/>
  <c r="O21" i="41"/>
  <c r="I21" i="42"/>
  <c r="I21" i="41"/>
  <c r="C21" i="42"/>
  <c r="C21" i="41"/>
  <c r="R20" i="42"/>
  <c r="R20" i="41"/>
  <c r="L20" i="42"/>
  <c r="L20" i="41"/>
  <c r="F20" i="42"/>
  <c r="F20" i="41"/>
  <c r="U19" i="42"/>
  <c r="U19" i="41"/>
  <c r="O19" i="42"/>
  <c r="O19" i="41"/>
  <c r="I19" i="42"/>
  <c r="I19" i="41"/>
  <c r="C19" i="42"/>
  <c r="C19" i="41"/>
  <c r="R18" i="42"/>
  <c r="R18" i="41"/>
  <c r="L18" i="42"/>
  <c r="L18" i="41"/>
  <c r="F18" i="42"/>
  <c r="F18" i="41"/>
  <c r="U17" i="42"/>
  <c r="U17" i="41"/>
  <c r="O17" i="42"/>
  <c r="O17" i="41"/>
  <c r="I17" i="42"/>
  <c r="I17" i="41"/>
  <c r="C17" i="42"/>
  <c r="C17" i="41"/>
  <c r="R16" i="42"/>
  <c r="R16" i="41"/>
  <c r="L16" i="42"/>
  <c r="L16" i="41"/>
  <c r="F16" i="42"/>
  <c r="F16" i="41"/>
  <c r="U15" i="42"/>
  <c r="U15" i="41"/>
  <c r="O15" i="42"/>
  <c r="O15" i="41"/>
  <c r="I15" i="42"/>
  <c r="I15" i="41"/>
  <c r="C15" i="42"/>
  <c r="C15" i="41"/>
  <c r="R14" i="42"/>
  <c r="R14" i="41"/>
  <c r="L14" i="42"/>
  <c r="L14" i="41"/>
  <c r="F14" i="42"/>
  <c r="F14" i="41"/>
  <c r="U13" i="42"/>
  <c r="U13" i="41"/>
  <c r="O13" i="42"/>
  <c r="O13" i="41"/>
  <c r="I13" i="42"/>
  <c r="I13" i="41"/>
  <c r="C13" i="42"/>
  <c r="C13" i="41"/>
  <c r="R12" i="42"/>
  <c r="R12" i="41"/>
  <c r="L12" i="42"/>
  <c r="L12" i="41"/>
  <c r="F12" i="42"/>
  <c r="F12" i="41"/>
  <c r="U11" i="42"/>
  <c r="U11" i="41"/>
  <c r="O11" i="42"/>
  <c r="O11" i="41"/>
  <c r="I11" i="42"/>
  <c r="I11" i="41"/>
  <c r="C11" i="42"/>
  <c r="C11" i="41"/>
  <c r="R10" i="42"/>
  <c r="R10" i="41"/>
  <c r="L10" i="42"/>
  <c r="L10" i="41"/>
  <c r="F10" i="42"/>
  <c r="F10" i="41"/>
  <c r="U9" i="42"/>
  <c r="U9" i="41"/>
  <c r="O9" i="42"/>
  <c r="O9" i="41"/>
  <c r="I9" i="42"/>
  <c r="I9" i="41"/>
  <c r="C9" i="42"/>
  <c r="C9" i="41"/>
  <c r="R8" i="42"/>
  <c r="R8" i="41"/>
  <c r="L8" i="42"/>
  <c r="L8" i="41"/>
  <c r="F8" i="42"/>
  <c r="F8" i="41"/>
  <c r="U7" i="42"/>
  <c r="U7" i="41"/>
  <c r="O7" i="42"/>
  <c r="O7" i="41"/>
  <c r="I7" i="42"/>
  <c r="I7" i="41"/>
  <c r="C7" i="42"/>
  <c r="C7" i="41"/>
  <c r="R6" i="42"/>
  <c r="R6" i="41"/>
  <c r="L6" i="42"/>
  <c r="L6" i="41"/>
  <c r="F6" i="42"/>
  <c r="F6" i="41"/>
  <c r="T5" i="42"/>
  <c r="T5" i="41"/>
  <c r="N5" i="42"/>
  <c r="N5" i="41"/>
  <c r="H5" i="42"/>
  <c r="H5" i="41"/>
  <c r="B5" i="42"/>
  <c r="B5" i="41"/>
  <c r="Q4" i="42"/>
  <c r="Q4" i="41"/>
  <c r="K4" i="42"/>
  <c r="K4" i="41"/>
  <c r="E4" i="42"/>
  <c r="E4" i="41"/>
  <c r="G62" i="9"/>
  <c r="G38" i="9"/>
  <c r="G14" i="9"/>
  <c r="G27" i="9"/>
  <c r="E24" i="37"/>
  <c r="D52" i="37"/>
  <c r="D58" i="37"/>
  <c r="D44" i="37"/>
  <c r="D30" i="37"/>
  <c r="D18" i="37"/>
  <c r="D4" i="37"/>
  <c r="D59" i="37"/>
  <c r="D53" i="37"/>
  <c r="E33" i="37"/>
  <c r="E13" i="37"/>
  <c r="D41" i="37"/>
  <c r="T65" i="42"/>
  <c r="T65" i="41"/>
  <c r="N65" i="42"/>
  <c r="N65" i="41"/>
  <c r="H65" i="42"/>
  <c r="H65" i="41"/>
  <c r="B65" i="42"/>
  <c r="B65" i="41"/>
  <c r="Q64" i="42"/>
  <c r="Q64" i="41"/>
  <c r="K64" i="42"/>
  <c r="K64" i="41"/>
  <c r="E64" i="42"/>
  <c r="E64" i="41"/>
  <c r="T63" i="42"/>
  <c r="T63" i="41"/>
  <c r="N63" i="42"/>
  <c r="N63" i="41"/>
  <c r="H63" i="42"/>
  <c r="H63" i="41"/>
  <c r="B63" i="42"/>
  <c r="B63" i="41"/>
  <c r="Q62" i="42"/>
  <c r="Q62" i="41"/>
  <c r="K62" i="42"/>
  <c r="K62" i="41"/>
  <c r="E62" i="42"/>
  <c r="E62" i="41"/>
  <c r="T61" i="42"/>
  <c r="T61" i="41"/>
  <c r="N61" i="42"/>
  <c r="N61" i="41"/>
  <c r="H61" i="42"/>
  <c r="H61" i="41"/>
  <c r="B61" i="42"/>
  <c r="B61" i="41"/>
  <c r="Q60" i="42"/>
  <c r="Q60" i="41"/>
  <c r="K60" i="42"/>
  <c r="K60" i="41"/>
  <c r="E60" i="42"/>
  <c r="E60" i="41"/>
  <c r="T59" i="42"/>
  <c r="T59" i="41"/>
  <c r="N59" i="42"/>
  <c r="N59" i="41"/>
  <c r="H59" i="42"/>
  <c r="H59" i="41"/>
  <c r="B59" i="42"/>
  <c r="B59" i="41"/>
  <c r="Q58" i="42"/>
  <c r="Q58" i="41"/>
  <c r="K58" i="42"/>
  <c r="K58" i="41"/>
  <c r="E58" i="42"/>
  <c r="E58" i="41"/>
  <c r="T57" i="42"/>
  <c r="T57" i="41"/>
  <c r="N57" i="42"/>
  <c r="N57" i="41"/>
  <c r="H57" i="42"/>
  <c r="H57" i="41"/>
  <c r="B57" i="42"/>
  <c r="B57" i="41"/>
  <c r="Q56" i="42"/>
  <c r="Q56" i="41"/>
  <c r="K56" i="42"/>
  <c r="K56" i="41"/>
  <c r="E56" i="42"/>
  <c r="E56" i="41"/>
  <c r="T55" i="42"/>
  <c r="T55" i="41"/>
  <c r="N55" i="42"/>
  <c r="N55" i="41"/>
  <c r="H55" i="42"/>
  <c r="H55" i="41"/>
  <c r="B55" i="42"/>
  <c r="B55" i="41"/>
  <c r="Q54" i="42"/>
  <c r="Q54" i="41"/>
  <c r="K54" i="42"/>
  <c r="K54" i="41"/>
  <c r="E54" i="42"/>
  <c r="E54" i="41"/>
  <c r="T53" i="42"/>
  <c r="T53" i="41"/>
  <c r="N53" i="42"/>
  <c r="N53" i="41"/>
  <c r="H53" i="42"/>
  <c r="H53" i="41"/>
  <c r="B53" i="42"/>
  <c r="B53" i="41"/>
  <c r="Q52" i="42"/>
  <c r="Q52" i="41"/>
  <c r="K52" i="42"/>
  <c r="K52" i="41"/>
  <c r="E52" i="42"/>
  <c r="E52" i="41"/>
  <c r="T51" i="42"/>
  <c r="T51" i="41"/>
  <c r="N51" i="42"/>
  <c r="N51" i="41"/>
  <c r="H51" i="42"/>
  <c r="H51" i="41"/>
  <c r="B51" i="42"/>
  <c r="B51" i="41"/>
  <c r="Q50" i="42"/>
  <c r="Q50" i="41"/>
  <c r="K50" i="42"/>
  <c r="K50" i="41"/>
  <c r="E50" i="42"/>
  <c r="E50" i="41"/>
  <c r="T49" i="42"/>
  <c r="T49" i="41"/>
  <c r="N49" i="42"/>
  <c r="N49" i="41"/>
  <c r="H49" i="42"/>
  <c r="H49" i="41"/>
  <c r="B49" i="42"/>
  <c r="B49" i="41"/>
  <c r="Q48" i="42"/>
  <c r="Q48" i="41"/>
  <c r="K48" i="42"/>
  <c r="K48" i="41"/>
  <c r="E48" i="42"/>
  <c r="E48" i="41"/>
  <c r="T47" i="42"/>
  <c r="T47" i="41"/>
  <c r="N47" i="42"/>
  <c r="N47" i="41"/>
  <c r="H47" i="42"/>
  <c r="H47" i="41"/>
  <c r="B47" i="42"/>
  <c r="B47" i="41"/>
  <c r="Q46" i="42"/>
  <c r="Q46" i="41"/>
  <c r="K46" i="42"/>
  <c r="K46" i="41"/>
  <c r="E46" i="42"/>
  <c r="E46" i="41"/>
  <c r="T45" i="42"/>
  <c r="T45" i="41"/>
  <c r="N45" i="42"/>
  <c r="N45" i="41"/>
  <c r="H45" i="42"/>
  <c r="H45" i="41"/>
  <c r="B45" i="42"/>
  <c r="B45" i="41"/>
  <c r="Q44" i="42"/>
  <c r="Q44" i="41"/>
  <c r="K44" i="42"/>
  <c r="K44" i="41"/>
  <c r="E44" i="42"/>
  <c r="E44" i="41"/>
  <c r="T43" i="42"/>
  <c r="T43" i="41"/>
  <c r="N43" i="42"/>
  <c r="N43" i="41"/>
  <c r="H43" i="42"/>
  <c r="H43" i="41"/>
  <c r="B43" i="42"/>
  <c r="B43" i="41"/>
  <c r="Q42" i="42"/>
  <c r="Q42" i="41"/>
  <c r="K42" i="42"/>
  <c r="K42" i="41"/>
  <c r="E42" i="42"/>
  <c r="E42" i="41"/>
  <c r="T41" i="42"/>
  <c r="T41" i="41"/>
  <c r="N41" i="42"/>
  <c r="N41" i="41"/>
  <c r="H41" i="42"/>
  <c r="H41" i="41"/>
  <c r="B41" i="42"/>
  <c r="B41" i="41"/>
  <c r="Q40" i="42"/>
  <c r="Q40" i="41"/>
  <c r="K40" i="42"/>
  <c r="K40" i="41"/>
  <c r="E40" i="42"/>
  <c r="E40" i="41"/>
  <c r="T39" i="42"/>
  <c r="T39" i="41"/>
  <c r="N39" i="42"/>
  <c r="N39" i="41"/>
  <c r="H39" i="42"/>
  <c r="H39" i="41"/>
  <c r="B39" i="42"/>
  <c r="B39" i="41"/>
  <c r="Q38" i="42"/>
  <c r="Q38" i="41"/>
  <c r="K38" i="42"/>
  <c r="K38" i="41"/>
  <c r="E38" i="42"/>
  <c r="E38" i="41"/>
  <c r="T37" i="42"/>
  <c r="T37" i="41"/>
  <c r="N37" i="42"/>
  <c r="N37" i="41"/>
  <c r="H37" i="42"/>
  <c r="H37" i="41"/>
  <c r="B37" i="42"/>
  <c r="B37" i="41"/>
  <c r="Q36" i="42"/>
  <c r="Q36" i="41"/>
  <c r="K36" i="42"/>
  <c r="K36" i="41"/>
  <c r="E36" i="42"/>
  <c r="E36" i="41"/>
  <c r="T35" i="42"/>
  <c r="T35" i="41"/>
  <c r="N35" i="42"/>
  <c r="N35" i="41"/>
  <c r="H35" i="42"/>
  <c r="H35" i="41"/>
  <c r="B35" i="42"/>
  <c r="B35" i="41"/>
  <c r="Q34" i="42"/>
  <c r="Q34" i="41"/>
  <c r="K34" i="42"/>
  <c r="K34" i="41"/>
  <c r="E34" i="42"/>
  <c r="E34" i="41"/>
  <c r="T33" i="42"/>
  <c r="T33" i="41"/>
  <c r="N33" i="42"/>
  <c r="N33" i="41"/>
  <c r="H33" i="42"/>
  <c r="H33" i="41"/>
  <c r="B33" i="42"/>
  <c r="B33" i="41"/>
  <c r="Q32" i="42"/>
  <c r="Q32" i="41"/>
  <c r="K32" i="42"/>
  <c r="K32" i="41"/>
  <c r="E32" i="42"/>
  <c r="E32" i="41"/>
  <c r="T31" i="42"/>
  <c r="T31" i="41"/>
  <c r="N31" i="42"/>
  <c r="N31" i="41"/>
  <c r="H31" i="42"/>
  <c r="H31" i="41"/>
  <c r="B31" i="42"/>
  <c r="B31" i="41"/>
  <c r="Q30" i="42"/>
  <c r="Q30" i="41"/>
  <c r="K30" i="42"/>
  <c r="K30" i="41"/>
  <c r="E30" i="42"/>
  <c r="E30" i="41"/>
  <c r="T29" i="42"/>
  <c r="T29" i="41"/>
  <c r="N29" i="42"/>
  <c r="N29" i="41"/>
  <c r="H29" i="42"/>
  <c r="H29" i="41"/>
  <c r="B29" i="42"/>
  <c r="B29" i="41"/>
  <c r="Q28" i="42"/>
  <c r="Q28" i="41"/>
  <c r="K28" i="42"/>
  <c r="K28" i="41"/>
  <c r="E28" i="42"/>
  <c r="E28" i="41"/>
  <c r="T27" i="42"/>
  <c r="T27" i="41"/>
  <c r="N27" i="42"/>
  <c r="N27" i="41"/>
  <c r="H27" i="42"/>
  <c r="H27" i="41"/>
  <c r="B27" i="42"/>
  <c r="B27" i="41"/>
  <c r="Q26" i="42"/>
  <c r="Q26" i="41"/>
  <c r="K26" i="42"/>
  <c r="K26" i="41"/>
  <c r="E26" i="42"/>
  <c r="E26" i="41"/>
  <c r="T25" i="42"/>
  <c r="T25" i="41"/>
  <c r="N25" i="42"/>
  <c r="N25" i="41"/>
  <c r="H25" i="42"/>
  <c r="H25" i="41"/>
  <c r="B25" i="42"/>
  <c r="B25" i="41"/>
  <c r="Q24" i="42"/>
  <c r="Q24" i="41"/>
  <c r="K24" i="42"/>
  <c r="K24" i="41"/>
  <c r="E24" i="42"/>
  <c r="E24" i="41"/>
  <c r="T23" i="42"/>
  <c r="T23" i="41"/>
  <c r="N23" i="42"/>
  <c r="N23" i="41"/>
  <c r="H23" i="42"/>
  <c r="H23" i="41"/>
  <c r="B23" i="42"/>
  <c r="B23" i="41"/>
  <c r="Q22" i="42"/>
  <c r="Q22" i="41"/>
  <c r="K22" i="42"/>
  <c r="K22" i="41"/>
  <c r="E22" i="42"/>
  <c r="E22" i="41"/>
  <c r="T21" i="42"/>
  <c r="T21" i="41"/>
  <c r="N21" i="42"/>
  <c r="N21" i="41"/>
  <c r="H21" i="42"/>
  <c r="H21" i="41"/>
  <c r="B21" i="42"/>
  <c r="B21" i="41"/>
  <c r="Q20" i="42"/>
  <c r="Q20" i="41"/>
  <c r="K20" i="42"/>
  <c r="K20" i="41"/>
  <c r="E20" i="42"/>
  <c r="E20" i="41"/>
  <c r="T19" i="42"/>
  <c r="T19" i="41"/>
  <c r="N19" i="42"/>
  <c r="N19" i="41"/>
  <c r="H19" i="42"/>
  <c r="H19" i="41"/>
  <c r="B19" i="42"/>
  <c r="B19" i="41"/>
  <c r="Q18" i="42"/>
  <c r="Q18" i="41"/>
  <c r="K18" i="42"/>
  <c r="K18" i="41"/>
  <c r="E18" i="42"/>
  <c r="E18" i="41"/>
  <c r="T17" i="42"/>
  <c r="T17" i="41"/>
  <c r="N17" i="42"/>
  <c r="N17" i="41"/>
  <c r="H17" i="42"/>
  <c r="H17" i="41"/>
  <c r="B17" i="42"/>
  <c r="B17" i="41"/>
  <c r="Q16" i="42"/>
  <c r="Q16" i="41"/>
  <c r="K16" i="42"/>
  <c r="K16" i="41"/>
  <c r="E16" i="42"/>
  <c r="E16" i="41"/>
  <c r="T15" i="42"/>
  <c r="T15" i="41"/>
  <c r="N15" i="42"/>
  <c r="N15" i="41"/>
  <c r="H15" i="42"/>
  <c r="H15" i="41"/>
  <c r="B15" i="42"/>
  <c r="B15" i="41"/>
  <c r="Q14" i="42"/>
  <c r="Q14" i="41"/>
  <c r="K14" i="42"/>
  <c r="K14" i="41"/>
  <c r="E14" i="42"/>
  <c r="E14" i="41"/>
  <c r="T13" i="42"/>
  <c r="T13" i="41"/>
  <c r="N13" i="42"/>
  <c r="N13" i="41"/>
  <c r="H13" i="42"/>
  <c r="H13" i="41"/>
  <c r="B13" i="42"/>
  <c r="B13" i="41"/>
  <c r="Q12" i="42"/>
  <c r="Q12" i="41"/>
  <c r="K12" i="42"/>
  <c r="K12" i="41"/>
  <c r="E12" i="42"/>
  <c r="E12" i="41"/>
  <c r="T11" i="42"/>
  <c r="T11" i="41"/>
  <c r="N11" i="42"/>
  <c r="N11" i="41"/>
  <c r="H11" i="42"/>
  <c r="H11" i="41"/>
  <c r="B11" i="42"/>
  <c r="B11" i="41"/>
  <c r="Q10" i="42"/>
  <c r="Q10" i="41"/>
  <c r="K10" i="42"/>
  <c r="K10" i="41"/>
  <c r="E10" i="42"/>
  <c r="E10" i="41"/>
  <c r="T9" i="42"/>
  <c r="T9" i="41"/>
  <c r="N9" i="42"/>
  <c r="N9" i="41"/>
  <c r="H9" i="42"/>
  <c r="H9" i="41"/>
  <c r="B9" i="42"/>
  <c r="B9" i="41"/>
  <c r="Q8" i="42"/>
  <c r="Q8" i="41"/>
  <c r="K8" i="42"/>
  <c r="K8" i="41"/>
  <c r="E8" i="42"/>
  <c r="E8" i="41"/>
  <c r="T7" i="42"/>
  <c r="T7" i="41"/>
  <c r="N7" i="42"/>
  <c r="N7" i="41"/>
  <c r="H7" i="42"/>
  <c r="H7" i="41"/>
  <c r="B7" i="42"/>
  <c r="B7" i="41"/>
  <c r="Q6" i="42"/>
  <c r="Q6" i="41"/>
  <c r="K6" i="42"/>
  <c r="K6" i="41"/>
  <c r="E6" i="42"/>
  <c r="E6" i="41"/>
  <c r="S5" i="42"/>
  <c r="S5" i="41"/>
  <c r="M5" i="42"/>
  <c r="M5" i="41"/>
  <c r="G5" i="42"/>
  <c r="G5" i="41"/>
  <c r="V4" i="42"/>
  <c r="V4" i="41"/>
  <c r="P4" i="42"/>
  <c r="P4" i="41"/>
  <c r="J4" i="42"/>
  <c r="J4" i="41"/>
  <c r="D4" i="42"/>
  <c r="D4" i="41"/>
  <c r="X4" i="42"/>
  <c r="X4" i="41"/>
  <c r="K18" i="9"/>
  <c r="D42" i="37"/>
  <c r="D28" i="37"/>
  <c r="D29" i="37"/>
  <c r="S65" i="42"/>
  <c r="S65" i="41"/>
  <c r="M65" i="42"/>
  <c r="M65" i="41"/>
  <c r="G65" i="42"/>
  <c r="G65" i="41"/>
  <c r="V64" i="42"/>
  <c r="V64" i="41"/>
  <c r="P64" i="42"/>
  <c r="P64" i="41"/>
  <c r="J64" i="42"/>
  <c r="J64" i="41"/>
  <c r="D64" i="42"/>
  <c r="D64" i="41"/>
  <c r="X64" i="42"/>
  <c r="X64" i="41"/>
  <c r="S63" i="42"/>
  <c r="S63" i="41"/>
  <c r="M63" i="42"/>
  <c r="M63" i="41"/>
  <c r="G63" i="42"/>
  <c r="G63" i="41"/>
  <c r="V62" i="42"/>
  <c r="V62" i="41"/>
  <c r="P62" i="42"/>
  <c r="P62" i="41"/>
  <c r="J62" i="42"/>
  <c r="J62" i="41"/>
  <c r="D62" i="42"/>
  <c r="D62" i="41"/>
  <c r="X62" i="42"/>
  <c r="X62" i="41"/>
  <c r="S61" i="42"/>
  <c r="S61" i="41"/>
  <c r="M61" i="42"/>
  <c r="M61" i="41"/>
  <c r="G61" i="42"/>
  <c r="G61" i="41"/>
  <c r="V60" i="42"/>
  <c r="V60" i="41"/>
  <c r="P60" i="42"/>
  <c r="P60" i="41"/>
  <c r="J60" i="42"/>
  <c r="J60" i="41"/>
  <c r="D60" i="42"/>
  <c r="D60" i="41"/>
  <c r="X60" i="42"/>
  <c r="X60" i="41"/>
  <c r="S59" i="42"/>
  <c r="S59" i="41"/>
  <c r="M59" i="42"/>
  <c r="M59" i="41"/>
  <c r="G59" i="42"/>
  <c r="G59" i="41"/>
  <c r="V58" i="42"/>
  <c r="V58" i="41"/>
  <c r="P58" i="42"/>
  <c r="P58" i="41"/>
  <c r="J58" i="42"/>
  <c r="J58" i="41"/>
  <c r="D58" i="42"/>
  <c r="D58" i="41"/>
  <c r="X58" i="42"/>
  <c r="X58" i="41"/>
  <c r="S57" i="42"/>
  <c r="S57" i="41"/>
  <c r="M57" i="42"/>
  <c r="M57" i="41"/>
  <c r="G57" i="42"/>
  <c r="G57" i="41"/>
  <c r="V56" i="42"/>
  <c r="V56" i="41"/>
  <c r="P56" i="42"/>
  <c r="P56" i="41"/>
  <c r="J56" i="42"/>
  <c r="J56" i="41"/>
  <c r="D56" i="42"/>
  <c r="D56" i="41"/>
  <c r="X56" i="42"/>
  <c r="X56" i="41"/>
  <c r="S55" i="42"/>
  <c r="S55" i="41"/>
  <c r="M55" i="42"/>
  <c r="M55" i="41"/>
  <c r="G55" i="42"/>
  <c r="G55" i="41"/>
  <c r="V54" i="42"/>
  <c r="V54" i="41"/>
  <c r="P54" i="42"/>
  <c r="P54" i="41"/>
  <c r="J54" i="42"/>
  <c r="J54" i="41"/>
  <c r="D54" i="42"/>
  <c r="D54" i="41"/>
  <c r="X54" i="42"/>
  <c r="X54" i="41"/>
  <c r="S53" i="42"/>
  <c r="S53" i="41"/>
  <c r="M53" i="42"/>
  <c r="M53" i="41"/>
  <c r="G53" i="42"/>
  <c r="G53" i="41"/>
  <c r="V52" i="42"/>
  <c r="V52" i="41"/>
  <c r="P52" i="42"/>
  <c r="P52" i="41"/>
  <c r="J52" i="42"/>
  <c r="J52" i="41"/>
  <c r="D52" i="42"/>
  <c r="D52" i="41"/>
  <c r="X52" i="42"/>
  <c r="X52" i="41"/>
  <c r="S51" i="42"/>
  <c r="S51" i="41"/>
  <c r="M51" i="42"/>
  <c r="M51" i="41"/>
  <c r="G51" i="42"/>
  <c r="G51" i="41"/>
  <c r="V50" i="42"/>
  <c r="V50" i="41"/>
  <c r="P50" i="42"/>
  <c r="P50" i="41"/>
  <c r="J50" i="42"/>
  <c r="J50" i="41"/>
  <c r="D50" i="42"/>
  <c r="D50" i="41"/>
  <c r="X50" i="42"/>
  <c r="X50" i="41"/>
  <c r="S49" i="42"/>
  <c r="S49" i="41"/>
  <c r="M49" i="42"/>
  <c r="M49" i="41"/>
  <c r="G49" i="42"/>
  <c r="G49" i="41"/>
  <c r="V48" i="42"/>
  <c r="V48" i="41"/>
  <c r="P48" i="42"/>
  <c r="P48" i="41"/>
  <c r="J48" i="42"/>
  <c r="J48" i="41"/>
  <c r="D48" i="42"/>
  <c r="D48" i="41"/>
  <c r="X48" i="42"/>
  <c r="X48" i="41"/>
  <c r="S47" i="42"/>
  <c r="S47" i="41"/>
  <c r="M47" i="42"/>
  <c r="M47" i="41"/>
  <c r="G47" i="42"/>
  <c r="G47" i="41"/>
  <c r="V46" i="42"/>
  <c r="V46" i="41"/>
  <c r="P46" i="42"/>
  <c r="P46" i="41"/>
  <c r="J46" i="42"/>
  <c r="J46" i="41"/>
  <c r="D46" i="42"/>
  <c r="D46" i="41"/>
  <c r="X46" i="42"/>
  <c r="X46" i="41"/>
  <c r="S45" i="42"/>
  <c r="S45" i="41"/>
  <c r="M45" i="42"/>
  <c r="M45" i="41"/>
  <c r="G45" i="42"/>
  <c r="G45" i="41"/>
  <c r="V44" i="42"/>
  <c r="V44" i="41"/>
  <c r="P44" i="42"/>
  <c r="P44" i="41"/>
  <c r="J44" i="42"/>
  <c r="J44" i="41"/>
  <c r="D44" i="42"/>
  <c r="D44" i="41"/>
  <c r="X44" i="42"/>
  <c r="X44" i="41"/>
  <c r="S43" i="42"/>
  <c r="S43" i="41"/>
  <c r="M43" i="42"/>
  <c r="M43" i="41"/>
  <c r="G43" i="42"/>
  <c r="G43" i="41"/>
  <c r="V42" i="42"/>
  <c r="V42" i="41"/>
  <c r="P42" i="42"/>
  <c r="P42" i="41"/>
  <c r="J42" i="42"/>
  <c r="J42" i="41"/>
  <c r="D42" i="42"/>
  <c r="D42" i="41"/>
  <c r="X42" i="42"/>
  <c r="X42" i="41"/>
  <c r="S41" i="42"/>
  <c r="S41" i="41"/>
  <c r="M41" i="42"/>
  <c r="M41" i="41"/>
  <c r="G41" i="42"/>
  <c r="G41" i="41"/>
  <c r="V40" i="42"/>
  <c r="V40" i="41"/>
  <c r="P40" i="42"/>
  <c r="P40" i="41"/>
  <c r="J40" i="42"/>
  <c r="J40" i="41"/>
  <c r="D40" i="42"/>
  <c r="D40" i="41"/>
  <c r="X40" i="42"/>
  <c r="X40" i="41"/>
  <c r="S39" i="42"/>
  <c r="S39" i="41"/>
  <c r="M39" i="42"/>
  <c r="M39" i="41"/>
  <c r="G39" i="42"/>
  <c r="G39" i="41"/>
  <c r="V38" i="42"/>
  <c r="V38" i="41"/>
  <c r="P38" i="42"/>
  <c r="P38" i="41"/>
  <c r="J38" i="42"/>
  <c r="J38" i="41"/>
  <c r="D38" i="42"/>
  <c r="D38" i="41"/>
  <c r="X38" i="42"/>
  <c r="X38" i="41"/>
  <c r="S37" i="42"/>
  <c r="S37" i="41"/>
  <c r="M37" i="42"/>
  <c r="M37" i="41"/>
  <c r="G37" i="42"/>
  <c r="G37" i="41"/>
  <c r="V36" i="42"/>
  <c r="V36" i="41"/>
  <c r="P36" i="42"/>
  <c r="P36" i="41"/>
  <c r="J36" i="42"/>
  <c r="J36" i="41"/>
  <c r="D36" i="42"/>
  <c r="D36" i="41"/>
  <c r="X36" i="42"/>
  <c r="X36" i="41"/>
  <c r="S35" i="42"/>
  <c r="S35" i="41"/>
  <c r="M35" i="42"/>
  <c r="M35" i="41"/>
  <c r="G35" i="42"/>
  <c r="G35" i="41"/>
  <c r="V34" i="42"/>
  <c r="V34" i="41"/>
  <c r="P34" i="42"/>
  <c r="P34" i="41"/>
  <c r="J34" i="42"/>
  <c r="J34" i="41"/>
  <c r="D34" i="42"/>
  <c r="D34" i="41"/>
  <c r="X34" i="42"/>
  <c r="X34" i="41"/>
  <c r="S33" i="42"/>
  <c r="S33" i="41"/>
  <c r="M33" i="42"/>
  <c r="M33" i="41"/>
  <c r="G33" i="42"/>
  <c r="G33" i="41"/>
  <c r="V32" i="42"/>
  <c r="V32" i="41"/>
  <c r="Y32" i="41" s="1"/>
  <c r="B30" i="43" s="1"/>
  <c r="P32" i="42"/>
  <c r="P32" i="41"/>
  <c r="J32" i="42"/>
  <c r="J32" i="41"/>
  <c r="D32" i="42"/>
  <c r="D32" i="41"/>
  <c r="X32" i="42"/>
  <c r="X32" i="41"/>
  <c r="S31" i="42"/>
  <c r="S31" i="41"/>
  <c r="M31" i="42"/>
  <c r="M31" i="41"/>
  <c r="G31" i="42"/>
  <c r="G31" i="41"/>
  <c r="V30" i="42"/>
  <c r="V30" i="41"/>
  <c r="P30" i="42"/>
  <c r="P30" i="41"/>
  <c r="J30" i="42"/>
  <c r="J30" i="41"/>
  <c r="D30" i="42"/>
  <c r="D30" i="41"/>
  <c r="X30" i="42"/>
  <c r="X30" i="41"/>
  <c r="S29" i="42"/>
  <c r="S29" i="41"/>
  <c r="M29" i="42"/>
  <c r="M29" i="41"/>
  <c r="G29" i="42"/>
  <c r="G29" i="41"/>
  <c r="V28" i="42"/>
  <c r="V28" i="41"/>
  <c r="P28" i="42"/>
  <c r="P28" i="41"/>
  <c r="J28" i="42"/>
  <c r="J28" i="41"/>
  <c r="D28" i="42"/>
  <c r="D28" i="41"/>
  <c r="X28" i="42"/>
  <c r="X28" i="41"/>
  <c r="S27" i="42"/>
  <c r="S27" i="41"/>
  <c r="M27" i="42"/>
  <c r="M27" i="41"/>
  <c r="G27" i="42"/>
  <c r="G27" i="41"/>
  <c r="V26" i="42"/>
  <c r="V26" i="41"/>
  <c r="Y26" i="41" s="1"/>
  <c r="B24" i="43" s="1"/>
  <c r="P26" i="42"/>
  <c r="P26" i="41"/>
  <c r="J26" i="42"/>
  <c r="J26" i="41"/>
  <c r="D26" i="42"/>
  <c r="D26" i="41"/>
  <c r="X26" i="42"/>
  <c r="X26" i="41"/>
  <c r="S25" i="42"/>
  <c r="S25" i="41"/>
  <c r="M25" i="42"/>
  <c r="M25" i="41"/>
  <c r="G25" i="42"/>
  <c r="G25" i="41"/>
  <c r="V24" i="42"/>
  <c r="V24" i="41"/>
  <c r="P24" i="42"/>
  <c r="P24" i="41"/>
  <c r="J24" i="42"/>
  <c r="J24" i="41"/>
  <c r="D24" i="42"/>
  <c r="D24" i="41"/>
  <c r="X24" i="42"/>
  <c r="X24" i="41"/>
  <c r="S23" i="42"/>
  <c r="S23" i="41"/>
  <c r="M23" i="42"/>
  <c r="M23" i="41"/>
  <c r="G23" i="42"/>
  <c r="G23" i="41"/>
  <c r="V22" i="42"/>
  <c r="V22" i="41"/>
  <c r="P22" i="42"/>
  <c r="P22" i="41"/>
  <c r="J22" i="42"/>
  <c r="J22" i="41"/>
  <c r="D22" i="42"/>
  <c r="D22" i="41"/>
  <c r="X22" i="42"/>
  <c r="Y22" i="42" s="1"/>
  <c r="C20" i="43" s="1"/>
  <c r="X22" i="41"/>
  <c r="S21" i="42"/>
  <c r="S21" i="41"/>
  <c r="M21" i="42"/>
  <c r="M21" i="41"/>
  <c r="G21" i="42"/>
  <c r="G21" i="41"/>
  <c r="V20" i="42"/>
  <c r="V20" i="41"/>
  <c r="Y20" i="41" s="1"/>
  <c r="B18" i="43" s="1"/>
  <c r="P20" i="42"/>
  <c r="P20" i="41"/>
  <c r="J20" i="42"/>
  <c r="J20" i="41"/>
  <c r="D20" i="42"/>
  <c r="D20" i="41"/>
  <c r="X20" i="42"/>
  <c r="X20" i="41"/>
  <c r="S19" i="42"/>
  <c r="S19" i="41"/>
  <c r="M19" i="42"/>
  <c r="M19" i="41"/>
  <c r="G19" i="42"/>
  <c r="G19" i="41"/>
  <c r="V18" i="42"/>
  <c r="Y18" i="42" s="1"/>
  <c r="C16" i="43" s="1"/>
  <c r="V18" i="41"/>
  <c r="P18" i="42"/>
  <c r="P18" i="41"/>
  <c r="J18" i="42"/>
  <c r="J18" i="41"/>
  <c r="D18" i="42"/>
  <c r="D18" i="41"/>
  <c r="X18" i="42"/>
  <c r="X18" i="41"/>
  <c r="S17" i="42"/>
  <c r="S17" i="41"/>
  <c r="M17" i="42"/>
  <c r="M17" i="41"/>
  <c r="G17" i="42"/>
  <c r="G17" i="41"/>
  <c r="V16" i="42"/>
  <c r="V16" i="41"/>
  <c r="P16" i="42"/>
  <c r="P16" i="41"/>
  <c r="J16" i="42"/>
  <c r="J16" i="41"/>
  <c r="D16" i="42"/>
  <c r="D16" i="41"/>
  <c r="X16" i="42"/>
  <c r="Y16" i="42" s="1"/>
  <c r="C14" i="43" s="1"/>
  <c r="X16" i="41"/>
  <c r="S15" i="42"/>
  <c r="S15" i="41"/>
  <c r="M15" i="42"/>
  <c r="M15" i="41"/>
  <c r="G15" i="42"/>
  <c r="G15" i="41"/>
  <c r="V14" i="42"/>
  <c r="V14" i="41"/>
  <c r="Y14" i="41" s="1"/>
  <c r="B12" i="43" s="1"/>
  <c r="P14" i="42"/>
  <c r="P14" i="41"/>
  <c r="J14" i="42"/>
  <c r="J14" i="41"/>
  <c r="D14" i="42"/>
  <c r="D14" i="41"/>
  <c r="X14" i="42"/>
  <c r="X14" i="41"/>
  <c r="S13" i="42"/>
  <c r="S13" i="41"/>
  <c r="M13" i="42"/>
  <c r="M13" i="41"/>
  <c r="G13" i="42"/>
  <c r="G13" i="41"/>
  <c r="V12" i="42"/>
  <c r="Y12" i="42" s="1"/>
  <c r="C10" i="43" s="1"/>
  <c r="V12" i="41"/>
  <c r="P12" i="42"/>
  <c r="P12" i="41"/>
  <c r="J12" i="42"/>
  <c r="J12" i="41"/>
  <c r="D12" i="42"/>
  <c r="D12" i="41"/>
  <c r="X12" i="42"/>
  <c r="X12" i="41"/>
  <c r="S11" i="42"/>
  <c r="S11" i="41"/>
  <c r="M11" i="42"/>
  <c r="M11" i="41"/>
  <c r="G11" i="42"/>
  <c r="G11" i="41"/>
  <c r="V10" i="42"/>
  <c r="V10" i="41"/>
  <c r="P10" i="42"/>
  <c r="P10" i="41"/>
  <c r="J10" i="42"/>
  <c r="J10" i="41"/>
  <c r="D10" i="42"/>
  <c r="D10" i="41"/>
  <c r="X10" i="42"/>
  <c r="Y10" i="42" s="1"/>
  <c r="C8" i="43" s="1"/>
  <c r="X10" i="41"/>
  <c r="S9" i="42"/>
  <c r="S9" i="41"/>
  <c r="M9" i="42"/>
  <c r="M9" i="41"/>
  <c r="G9" i="42"/>
  <c r="G9" i="41"/>
  <c r="V8" i="42"/>
  <c r="V8" i="41"/>
  <c r="Y8" i="41" s="1"/>
  <c r="B6" i="43" s="1"/>
  <c r="P8" i="42"/>
  <c r="P8" i="41"/>
  <c r="J8" i="42"/>
  <c r="J8" i="41"/>
  <c r="D8" i="42"/>
  <c r="D8" i="41"/>
  <c r="X8" i="42"/>
  <c r="X8" i="41"/>
  <c r="S7" i="42"/>
  <c r="S7" i="41"/>
  <c r="M7" i="42"/>
  <c r="M7" i="41"/>
  <c r="G7" i="42"/>
  <c r="G7" i="41"/>
  <c r="V6" i="42"/>
  <c r="Y6" i="42" s="1"/>
  <c r="C4" i="43" s="1"/>
  <c r="V6" i="41"/>
  <c r="P6" i="42"/>
  <c r="P6" i="41"/>
  <c r="J6" i="42"/>
  <c r="J6" i="41"/>
  <c r="D6" i="42"/>
  <c r="D6" i="41"/>
  <c r="X6" i="42"/>
  <c r="X6" i="41"/>
  <c r="R5" i="42"/>
  <c r="R5" i="41"/>
  <c r="L5" i="42"/>
  <c r="L5" i="41"/>
  <c r="F5" i="42"/>
  <c r="F5" i="41"/>
  <c r="U4" i="42"/>
  <c r="U4" i="41"/>
  <c r="O4" i="42"/>
  <c r="O4" i="41"/>
  <c r="I4" i="42"/>
  <c r="I4" i="41"/>
  <c r="C4" i="42"/>
  <c r="C4" i="41"/>
  <c r="G54" i="9"/>
  <c r="G30" i="9"/>
  <c r="G6" i="9"/>
  <c r="D54" i="37"/>
  <c r="D40" i="37"/>
  <c r="D26" i="37"/>
  <c r="D12" i="37"/>
  <c r="D7" i="37"/>
  <c r="D51" i="37"/>
  <c r="D15" i="37"/>
  <c r="D49" i="37"/>
  <c r="E9" i="37"/>
  <c r="D23" i="37"/>
  <c r="R65" i="42"/>
  <c r="R65" i="41"/>
  <c r="L65" i="42"/>
  <c r="L65" i="41"/>
  <c r="F65" i="42"/>
  <c r="F65" i="41"/>
  <c r="U64" i="42"/>
  <c r="U64" i="41"/>
  <c r="O64" i="42"/>
  <c r="O64" i="41"/>
  <c r="I64" i="42"/>
  <c r="I64" i="41"/>
  <c r="C64" i="42"/>
  <c r="C64" i="41"/>
  <c r="R63" i="42"/>
  <c r="R63" i="41"/>
  <c r="L63" i="42"/>
  <c r="L63" i="41"/>
  <c r="F63" i="42"/>
  <c r="F63" i="41"/>
  <c r="U62" i="42"/>
  <c r="U62" i="41"/>
  <c r="O62" i="42"/>
  <c r="O62" i="41"/>
  <c r="I62" i="42"/>
  <c r="I62" i="41"/>
  <c r="C62" i="42"/>
  <c r="C62" i="41"/>
  <c r="R61" i="42"/>
  <c r="R61" i="41"/>
  <c r="L61" i="42"/>
  <c r="L61" i="41"/>
  <c r="F61" i="42"/>
  <c r="F61" i="41"/>
  <c r="U60" i="42"/>
  <c r="U60" i="41"/>
  <c r="O60" i="42"/>
  <c r="O60" i="41"/>
  <c r="I60" i="42"/>
  <c r="I60" i="41"/>
  <c r="C60" i="42"/>
  <c r="C60" i="41"/>
  <c r="R59" i="42"/>
  <c r="R59" i="41"/>
  <c r="L59" i="42"/>
  <c r="L59" i="41"/>
  <c r="F59" i="42"/>
  <c r="F59" i="41"/>
  <c r="U58" i="42"/>
  <c r="U58" i="41"/>
  <c r="O58" i="42"/>
  <c r="O58" i="41"/>
  <c r="I58" i="42"/>
  <c r="I58" i="41"/>
  <c r="C58" i="42"/>
  <c r="C58" i="41"/>
  <c r="R57" i="42"/>
  <c r="R57" i="41"/>
  <c r="L57" i="42"/>
  <c r="L57" i="41"/>
  <c r="F57" i="42"/>
  <c r="F57" i="41"/>
  <c r="U56" i="42"/>
  <c r="U56" i="41"/>
  <c r="O56" i="42"/>
  <c r="O56" i="41"/>
  <c r="I56" i="42"/>
  <c r="I56" i="41"/>
  <c r="C56" i="42"/>
  <c r="C56" i="41"/>
  <c r="R55" i="42"/>
  <c r="R55" i="41"/>
  <c r="L55" i="42"/>
  <c r="L55" i="41"/>
  <c r="F55" i="42"/>
  <c r="F55" i="41"/>
  <c r="U54" i="42"/>
  <c r="U54" i="41"/>
  <c r="O54" i="42"/>
  <c r="O54" i="41"/>
  <c r="I54" i="42"/>
  <c r="I54" i="41"/>
  <c r="C54" i="42"/>
  <c r="C54" i="41"/>
  <c r="R53" i="42"/>
  <c r="R53" i="41"/>
  <c r="L53" i="42"/>
  <c r="L53" i="41"/>
  <c r="F53" i="42"/>
  <c r="F53" i="41"/>
  <c r="U52" i="42"/>
  <c r="U52" i="41"/>
  <c r="O52" i="42"/>
  <c r="O52" i="41"/>
  <c r="I52" i="42"/>
  <c r="I52" i="41"/>
  <c r="C52" i="42"/>
  <c r="C52" i="41"/>
  <c r="R51" i="42"/>
  <c r="R51" i="41"/>
  <c r="L51" i="42"/>
  <c r="L51" i="41"/>
  <c r="F51" i="42"/>
  <c r="F51" i="41"/>
  <c r="U50" i="42"/>
  <c r="U50" i="41"/>
  <c r="O50" i="42"/>
  <c r="O50" i="41"/>
  <c r="I50" i="42"/>
  <c r="I50" i="41"/>
  <c r="C50" i="42"/>
  <c r="C50" i="41"/>
  <c r="R49" i="42"/>
  <c r="R49" i="41"/>
  <c r="L49" i="42"/>
  <c r="L49" i="41"/>
  <c r="F49" i="42"/>
  <c r="F49" i="41"/>
  <c r="U48" i="42"/>
  <c r="U48" i="41"/>
  <c r="O48" i="42"/>
  <c r="O48" i="41"/>
  <c r="I48" i="42"/>
  <c r="I48" i="41"/>
  <c r="C48" i="42"/>
  <c r="C48" i="41"/>
  <c r="R47" i="42"/>
  <c r="R47" i="41"/>
  <c r="L47" i="42"/>
  <c r="L47" i="41"/>
  <c r="F47" i="42"/>
  <c r="F47" i="41"/>
  <c r="U46" i="42"/>
  <c r="U46" i="41"/>
  <c r="O46" i="42"/>
  <c r="O46" i="41"/>
  <c r="I46" i="42"/>
  <c r="I46" i="41"/>
  <c r="C46" i="42"/>
  <c r="C46" i="41"/>
  <c r="R45" i="42"/>
  <c r="R45" i="41"/>
  <c r="L45" i="42"/>
  <c r="L45" i="41"/>
  <c r="F45" i="42"/>
  <c r="F45" i="41"/>
  <c r="U44" i="42"/>
  <c r="U44" i="41"/>
  <c r="O44" i="42"/>
  <c r="O44" i="41"/>
  <c r="I44" i="42"/>
  <c r="I44" i="41"/>
  <c r="C44" i="42"/>
  <c r="C44" i="41"/>
  <c r="R43" i="42"/>
  <c r="R43" i="41"/>
  <c r="L43" i="42"/>
  <c r="L43" i="41"/>
  <c r="F43" i="42"/>
  <c r="F43" i="41"/>
  <c r="U42" i="42"/>
  <c r="U42" i="41"/>
  <c r="O42" i="42"/>
  <c r="O42" i="41"/>
  <c r="I42" i="42"/>
  <c r="I42" i="41"/>
  <c r="C42" i="42"/>
  <c r="C42" i="41"/>
  <c r="R41" i="42"/>
  <c r="R41" i="41"/>
  <c r="L41" i="42"/>
  <c r="L41" i="41"/>
  <c r="F41" i="42"/>
  <c r="F41" i="41"/>
  <c r="U40" i="42"/>
  <c r="U40" i="41"/>
  <c r="O40" i="42"/>
  <c r="O40" i="41"/>
  <c r="I40" i="42"/>
  <c r="I40" i="41"/>
  <c r="C40" i="42"/>
  <c r="C40" i="41"/>
  <c r="R39" i="42"/>
  <c r="R39" i="41"/>
  <c r="L39" i="42"/>
  <c r="L39" i="41"/>
  <c r="F39" i="42"/>
  <c r="F39" i="41"/>
  <c r="U38" i="42"/>
  <c r="U38" i="41"/>
  <c r="O38" i="42"/>
  <c r="O38" i="41"/>
  <c r="I38" i="42"/>
  <c r="I38" i="41"/>
  <c r="C38" i="42"/>
  <c r="C38" i="41"/>
  <c r="R37" i="42"/>
  <c r="R37" i="41"/>
  <c r="L37" i="42"/>
  <c r="L37" i="41"/>
  <c r="F37" i="42"/>
  <c r="F37" i="41"/>
  <c r="U36" i="42"/>
  <c r="U36" i="41"/>
  <c r="O36" i="42"/>
  <c r="O36" i="41"/>
  <c r="I36" i="42"/>
  <c r="I36" i="41"/>
  <c r="C36" i="42"/>
  <c r="C36" i="41"/>
  <c r="R35" i="42"/>
  <c r="R35" i="41"/>
  <c r="L35" i="42"/>
  <c r="L35" i="41"/>
  <c r="F35" i="42"/>
  <c r="F35" i="41"/>
  <c r="U34" i="42"/>
  <c r="U34" i="41"/>
  <c r="O34" i="42"/>
  <c r="O34" i="41"/>
  <c r="I34" i="42"/>
  <c r="I34" i="41"/>
  <c r="C34" i="42"/>
  <c r="C34" i="41"/>
  <c r="R33" i="42"/>
  <c r="R33" i="41"/>
  <c r="L33" i="42"/>
  <c r="L33" i="41"/>
  <c r="F33" i="42"/>
  <c r="F33" i="41"/>
  <c r="U32" i="42"/>
  <c r="U32" i="41"/>
  <c r="O32" i="42"/>
  <c r="O32" i="41"/>
  <c r="I32" i="42"/>
  <c r="I32" i="41"/>
  <c r="C32" i="42"/>
  <c r="C32" i="41"/>
  <c r="R31" i="42"/>
  <c r="R31" i="41"/>
  <c r="L31" i="42"/>
  <c r="L31" i="41"/>
  <c r="F31" i="42"/>
  <c r="F31" i="41"/>
  <c r="U30" i="42"/>
  <c r="U30" i="41"/>
  <c r="O30" i="42"/>
  <c r="O30" i="41"/>
  <c r="I30" i="42"/>
  <c r="I30" i="41"/>
  <c r="C30" i="42"/>
  <c r="C30" i="41"/>
  <c r="R29" i="42"/>
  <c r="R29" i="41"/>
  <c r="L29" i="42"/>
  <c r="L29" i="41"/>
  <c r="F29" i="42"/>
  <c r="F29" i="41"/>
  <c r="U28" i="42"/>
  <c r="U28" i="41"/>
  <c r="O28" i="42"/>
  <c r="O28" i="41"/>
  <c r="I28" i="42"/>
  <c r="I28" i="41"/>
  <c r="C28" i="42"/>
  <c r="C28" i="41"/>
  <c r="R27" i="42"/>
  <c r="R27" i="41"/>
  <c r="L27" i="42"/>
  <c r="L27" i="41"/>
  <c r="F27" i="42"/>
  <c r="F27" i="41"/>
  <c r="U26" i="42"/>
  <c r="U26" i="41"/>
  <c r="O26" i="42"/>
  <c r="O26" i="41"/>
  <c r="I26" i="42"/>
  <c r="I26" i="41"/>
  <c r="C26" i="42"/>
  <c r="C26" i="41"/>
  <c r="R25" i="42"/>
  <c r="R25" i="41"/>
  <c r="L25" i="42"/>
  <c r="L25" i="41"/>
  <c r="F25" i="42"/>
  <c r="F25" i="41"/>
  <c r="U24" i="42"/>
  <c r="U24" i="41"/>
  <c r="O24" i="42"/>
  <c r="O24" i="41"/>
  <c r="I24" i="42"/>
  <c r="I24" i="41"/>
  <c r="C24" i="42"/>
  <c r="C24" i="41"/>
  <c r="R23" i="42"/>
  <c r="R23" i="41"/>
  <c r="L23" i="42"/>
  <c r="L23" i="41"/>
  <c r="F23" i="42"/>
  <c r="F23" i="41"/>
  <c r="U22" i="42"/>
  <c r="U22" i="41"/>
  <c r="O22" i="42"/>
  <c r="O22" i="41"/>
  <c r="I22" i="42"/>
  <c r="I22" i="41"/>
  <c r="C22" i="42"/>
  <c r="C22" i="41"/>
  <c r="R21" i="42"/>
  <c r="R21" i="41"/>
  <c r="L21" i="42"/>
  <c r="L21" i="41"/>
  <c r="F21" i="42"/>
  <c r="F21" i="41"/>
  <c r="U20" i="42"/>
  <c r="U20" i="41"/>
  <c r="O20" i="42"/>
  <c r="O20" i="41"/>
  <c r="I20" i="42"/>
  <c r="I20" i="41"/>
  <c r="C20" i="42"/>
  <c r="C20" i="41"/>
  <c r="R19" i="42"/>
  <c r="R19" i="41"/>
  <c r="L19" i="42"/>
  <c r="L19" i="41"/>
  <c r="F19" i="42"/>
  <c r="F19" i="41"/>
  <c r="U18" i="42"/>
  <c r="U18" i="41"/>
  <c r="O18" i="42"/>
  <c r="O18" i="41"/>
  <c r="I18" i="42"/>
  <c r="I18" i="41"/>
  <c r="C18" i="42"/>
  <c r="C18" i="41"/>
  <c r="R17" i="42"/>
  <c r="R17" i="41"/>
  <c r="L17" i="42"/>
  <c r="L17" i="41"/>
  <c r="F17" i="42"/>
  <c r="F17" i="41"/>
  <c r="U16" i="42"/>
  <c r="U16" i="41"/>
  <c r="O16" i="42"/>
  <c r="O16" i="41"/>
  <c r="I16" i="42"/>
  <c r="I16" i="41"/>
  <c r="C16" i="42"/>
  <c r="C16" i="41"/>
  <c r="R15" i="42"/>
  <c r="R15" i="41"/>
  <c r="L15" i="42"/>
  <c r="L15" i="41"/>
  <c r="F15" i="42"/>
  <c r="F15" i="41"/>
  <c r="U14" i="42"/>
  <c r="U14" i="41"/>
  <c r="O14" i="42"/>
  <c r="O14" i="41"/>
  <c r="I14" i="42"/>
  <c r="I14" i="41"/>
  <c r="C14" i="42"/>
  <c r="C14" i="41"/>
  <c r="R13" i="42"/>
  <c r="R13" i="41"/>
  <c r="L13" i="42"/>
  <c r="L13" i="41"/>
  <c r="F13" i="42"/>
  <c r="F13" i="41"/>
  <c r="U12" i="42"/>
  <c r="U12" i="41"/>
  <c r="O12" i="42"/>
  <c r="O12" i="41"/>
  <c r="I12" i="42"/>
  <c r="I12" i="41"/>
  <c r="C12" i="42"/>
  <c r="C12" i="41"/>
  <c r="R11" i="42"/>
  <c r="R11" i="41"/>
  <c r="L11" i="42"/>
  <c r="L11" i="41"/>
  <c r="F11" i="42"/>
  <c r="F11" i="41"/>
  <c r="U10" i="42"/>
  <c r="U10" i="41"/>
  <c r="O10" i="42"/>
  <c r="O10" i="41"/>
  <c r="I10" i="42"/>
  <c r="I10" i="41"/>
  <c r="C10" i="42"/>
  <c r="C10" i="41"/>
  <c r="R9" i="42"/>
  <c r="R9" i="41"/>
  <c r="L9" i="42"/>
  <c r="L9" i="41"/>
  <c r="F9" i="42"/>
  <c r="F9" i="41"/>
  <c r="U8" i="42"/>
  <c r="U8" i="41"/>
  <c r="O8" i="42"/>
  <c r="O8" i="41"/>
  <c r="I8" i="42"/>
  <c r="I8" i="41"/>
  <c r="C8" i="42"/>
  <c r="C8" i="41"/>
  <c r="R7" i="42"/>
  <c r="R7" i="41"/>
  <c r="L7" i="42"/>
  <c r="L7" i="41"/>
  <c r="F7" i="42"/>
  <c r="F7" i="41"/>
  <c r="U6" i="42"/>
  <c r="U6" i="41"/>
  <c r="O6" i="42"/>
  <c r="O6" i="41"/>
  <c r="I6" i="42"/>
  <c r="I6" i="41"/>
  <c r="C6" i="42"/>
  <c r="C6" i="41"/>
  <c r="Q5" i="42"/>
  <c r="Q5" i="41"/>
  <c r="K5" i="42"/>
  <c r="K5" i="41"/>
  <c r="E5" i="42"/>
  <c r="E5" i="41"/>
  <c r="T4" i="42"/>
  <c r="T4" i="41"/>
  <c r="N4" i="42"/>
  <c r="N4" i="41"/>
  <c r="H4" i="42"/>
  <c r="H4" i="41"/>
  <c r="B4" i="42"/>
  <c r="B4" i="41"/>
  <c r="D50" i="37"/>
  <c r="D38" i="37"/>
  <c r="D10" i="37"/>
  <c r="E5" i="37"/>
  <c r="N18" i="9"/>
  <c r="J24" i="9"/>
  <c r="J20" i="9"/>
  <c r="M18" i="9"/>
  <c r="M22" i="9"/>
  <c r="M24" i="9"/>
  <c r="K17" i="9"/>
  <c r="K23" i="9"/>
  <c r="J17" i="9"/>
  <c r="J23" i="9"/>
  <c r="N17" i="9"/>
  <c r="N21" i="9"/>
  <c r="M23" i="9"/>
  <c r="M16" i="9"/>
  <c r="M17" i="9"/>
  <c r="J18" i="9"/>
  <c r="J22" i="9"/>
  <c r="J16" i="9"/>
  <c r="N16" i="9"/>
  <c r="N23" i="9"/>
  <c r="K25" i="9"/>
  <c r="J21" i="9"/>
  <c r="K21" i="9"/>
  <c r="K16" i="9"/>
  <c r="G57" i="9"/>
  <c r="G41" i="9"/>
  <c r="G25" i="9"/>
  <c r="G16" i="9"/>
  <c r="G59" i="9"/>
  <c r="G43" i="9"/>
  <c r="M19" i="9"/>
  <c r="K22" i="9"/>
  <c r="J19" i="9"/>
  <c r="M21" i="9"/>
  <c r="N20" i="9"/>
  <c r="K20" i="9"/>
  <c r="N22" i="9"/>
  <c r="J25" i="9"/>
  <c r="N24" i="9"/>
  <c r="K24" i="9"/>
  <c r="K19" i="9"/>
  <c r="N35" i="9"/>
  <c r="J37" i="9"/>
  <c r="M35" i="9"/>
  <c r="K37" i="9"/>
  <c r="G9" i="9"/>
  <c r="N19" i="9"/>
  <c r="G5" i="9"/>
  <c r="AI2" i="6"/>
  <c r="AI63" i="6"/>
  <c r="AJ63" i="6"/>
  <c r="AI59" i="6"/>
  <c r="AJ59" i="6"/>
  <c r="AI55" i="6"/>
  <c r="AJ55" i="6"/>
  <c r="AI51" i="6"/>
  <c r="AJ51" i="6"/>
  <c r="AI47" i="6"/>
  <c r="AJ47" i="6"/>
  <c r="AI43" i="6"/>
  <c r="AJ43" i="6"/>
  <c r="AI39" i="6"/>
  <c r="AJ39" i="6"/>
  <c r="AI35" i="6"/>
  <c r="AJ35" i="6"/>
  <c r="AI31" i="6"/>
  <c r="AJ31" i="6"/>
  <c r="AI27" i="6"/>
  <c r="AJ27" i="6"/>
  <c r="AI23" i="6"/>
  <c r="AJ23" i="6"/>
  <c r="AI19" i="6"/>
  <c r="AJ19" i="6"/>
  <c r="AI15" i="6"/>
  <c r="AJ15" i="6"/>
  <c r="AI10" i="6"/>
  <c r="AJ10" i="6"/>
  <c r="AI6" i="6"/>
  <c r="AJ6" i="6"/>
  <c r="AI62" i="6"/>
  <c r="AJ62" i="6"/>
  <c r="AI58" i="6"/>
  <c r="AJ58" i="6"/>
  <c r="AI54" i="6"/>
  <c r="AJ54" i="6"/>
  <c r="AI50" i="6"/>
  <c r="AJ50" i="6"/>
  <c r="AI46" i="6"/>
  <c r="AJ46" i="6"/>
  <c r="AI42" i="6"/>
  <c r="AJ42" i="6"/>
  <c r="AI38" i="6"/>
  <c r="AJ38" i="6"/>
  <c r="AI34" i="6"/>
  <c r="AJ34" i="6"/>
  <c r="AI30" i="6"/>
  <c r="AJ30" i="6"/>
  <c r="AI26" i="6"/>
  <c r="AJ26" i="6"/>
  <c r="AI22" i="6"/>
  <c r="AJ22" i="6"/>
  <c r="AI18" i="6"/>
  <c r="AJ18" i="6"/>
  <c r="AI14" i="6"/>
  <c r="AJ14" i="6"/>
  <c r="AI9" i="6"/>
  <c r="AJ9" i="6"/>
  <c r="AI5" i="6"/>
  <c r="AJ5" i="6"/>
  <c r="AI61" i="6"/>
  <c r="AJ61" i="6"/>
  <c r="AI57" i="6"/>
  <c r="AJ57" i="6"/>
  <c r="AI53" i="6"/>
  <c r="AJ53" i="6"/>
  <c r="AI49" i="6"/>
  <c r="AJ49" i="6"/>
  <c r="AI45" i="6"/>
  <c r="AJ45" i="6"/>
  <c r="AI41" i="6"/>
  <c r="AJ41" i="6"/>
  <c r="AI37" i="6"/>
  <c r="AJ37" i="6"/>
  <c r="AI33" i="6"/>
  <c r="AJ33" i="6"/>
  <c r="AI29" i="6"/>
  <c r="AJ29" i="6"/>
  <c r="AI25" i="6"/>
  <c r="AJ25" i="6"/>
  <c r="AI21" i="6"/>
  <c r="AJ21" i="6"/>
  <c r="AI17" i="6"/>
  <c r="AJ17" i="6"/>
  <c r="AI13" i="6"/>
  <c r="AJ13" i="6"/>
  <c r="AI8" i="6"/>
  <c r="AJ8" i="6"/>
  <c r="AI4" i="6"/>
  <c r="AJ4" i="6"/>
  <c r="AI60" i="6"/>
  <c r="AJ60" i="6"/>
  <c r="AI56" i="6"/>
  <c r="AJ56" i="6"/>
  <c r="AI52" i="6"/>
  <c r="AJ52" i="6"/>
  <c r="AI48" i="6"/>
  <c r="AJ48" i="6"/>
  <c r="AI44" i="6"/>
  <c r="AJ44" i="6"/>
  <c r="AI40" i="6"/>
  <c r="AJ40" i="6"/>
  <c r="AI36" i="6"/>
  <c r="AJ36" i="6"/>
  <c r="AI32" i="6"/>
  <c r="AJ32" i="6"/>
  <c r="AI28" i="6"/>
  <c r="AJ28" i="6"/>
  <c r="AI24" i="6"/>
  <c r="AJ24" i="6"/>
  <c r="AI20" i="6"/>
  <c r="AJ20" i="6"/>
  <c r="AI16" i="6"/>
  <c r="AJ16" i="6"/>
  <c r="AI11" i="6"/>
  <c r="AJ11" i="6"/>
  <c r="AI7" i="6"/>
  <c r="AJ7" i="6"/>
  <c r="AI3" i="6"/>
  <c r="AJ3" i="6"/>
  <c r="AI12" i="6"/>
  <c r="Y38" i="41" l="1"/>
  <c r="B36" i="43" s="1"/>
  <c r="Y44" i="41"/>
  <c r="B42" i="43" s="1"/>
  <c r="Y50" i="41"/>
  <c r="B48" i="43" s="1"/>
  <c r="Y56" i="41"/>
  <c r="B54" i="43" s="1"/>
  <c r="Y62" i="41"/>
  <c r="B60" i="43" s="1"/>
  <c r="Y4" i="41"/>
  <c r="B2" i="43" s="1"/>
  <c r="F6" i="37"/>
  <c r="Y11" i="42"/>
  <c r="C9" i="43" s="1"/>
  <c r="Y17" i="42"/>
  <c r="C15" i="43" s="1"/>
  <c r="F15" i="43" s="1"/>
  <c r="Y23" i="42"/>
  <c r="C21" i="43" s="1"/>
  <c r="Y29" i="42"/>
  <c r="C27" i="43" s="1"/>
  <c r="Y35" i="42"/>
  <c r="C33" i="43" s="1"/>
  <c r="Y41" i="42"/>
  <c r="C39" i="43" s="1"/>
  <c r="Y47" i="42"/>
  <c r="C45" i="43" s="1"/>
  <c r="F45" i="43" s="1"/>
  <c r="Y53" i="42"/>
  <c r="C51" i="43" s="1"/>
  <c r="F51" i="43" s="1"/>
  <c r="Y51" i="41"/>
  <c r="B49" i="43" s="1"/>
  <c r="Y57" i="41"/>
  <c r="B55" i="43" s="1"/>
  <c r="Y63" i="41"/>
  <c r="B61" i="43" s="1"/>
  <c r="Y61" i="42"/>
  <c r="C59" i="43" s="1"/>
  <c r="Y8" i="42"/>
  <c r="C6" i="43" s="1"/>
  <c r="F6" i="43" s="1"/>
  <c r="Y14" i="42"/>
  <c r="C12" i="43" s="1"/>
  <c r="F12" i="43" s="1"/>
  <c r="Y20" i="42"/>
  <c r="C18" i="43" s="1"/>
  <c r="F18" i="43" s="1"/>
  <c r="Y26" i="42"/>
  <c r="C24" i="43" s="1"/>
  <c r="F24" i="43" s="1"/>
  <c r="Y32" i="42"/>
  <c r="C30" i="43" s="1"/>
  <c r="F30" i="43" s="1"/>
  <c r="Y38" i="42"/>
  <c r="C36" i="43" s="1"/>
  <c r="F36" i="43" s="1"/>
  <c r="Y44" i="42"/>
  <c r="C42" i="43" s="1"/>
  <c r="F42" i="43" s="1"/>
  <c r="Y50" i="42"/>
  <c r="C48" i="43" s="1"/>
  <c r="F48" i="43" s="1"/>
  <c r="Y56" i="42"/>
  <c r="C54" i="43" s="1"/>
  <c r="F54" i="43" s="1"/>
  <c r="Y62" i="42"/>
  <c r="C60" i="43" s="1"/>
  <c r="F60" i="43" s="1"/>
  <c r="Y4" i="42"/>
  <c r="C2" i="43" s="1"/>
  <c r="F2" i="43" s="1"/>
  <c r="Y9" i="42"/>
  <c r="C7" i="43" s="1"/>
  <c r="Y15" i="42"/>
  <c r="C13" i="43" s="1"/>
  <c r="F13" i="43" s="1"/>
  <c r="Y21" i="42"/>
  <c r="C19" i="43" s="1"/>
  <c r="Y27" i="42"/>
  <c r="C25" i="43" s="1"/>
  <c r="F25" i="43" s="1"/>
  <c r="Y33" i="42"/>
  <c r="C31" i="43" s="1"/>
  <c r="Y39" i="42"/>
  <c r="C37" i="43" s="1"/>
  <c r="Y45" i="42"/>
  <c r="C43" i="43" s="1"/>
  <c r="F43" i="43" s="1"/>
  <c r="Y51" i="42"/>
  <c r="C49" i="43" s="1"/>
  <c r="Y57" i="42"/>
  <c r="C55" i="43" s="1"/>
  <c r="Y63" i="42"/>
  <c r="C61" i="43" s="1"/>
  <c r="Y6" i="41"/>
  <c r="B4" i="43" s="1"/>
  <c r="E4" i="43" s="1"/>
  <c r="Y12" i="41"/>
  <c r="B10" i="43" s="1"/>
  <c r="E10" i="43" s="1"/>
  <c r="Y18" i="41"/>
  <c r="B16" i="43" s="1"/>
  <c r="E16" i="43" s="1"/>
  <c r="Y24" i="41"/>
  <c r="B22" i="43" s="1"/>
  <c r="Y30" i="41"/>
  <c r="B28" i="43" s="1"/>
  <c r="Y36" i="41"/>
  <c r="B34" i="43" s="1"/>
  <c r="Y42" i="41"/>
  <c r="B40" i="43" s="1"/>
  <c r="Y48" i="41"/>
  <c r="B46" i="43" s="1"/>
  <c r="Y54" i="41"/>
  <c r="B52" i="43" s="1"/>
  <c r="Y60" i="41"/>
  <c r="B58" i="43" s="1"/>
  <c r="Y7" i="41"/>
  <c r="B5" i="43" s="1"/>
  <c r="F5" i="43" s="1"/>
  <c r="Y13" i="41"/>
  <c r="B11" i="43" s="1"/>
  <c r="E11" i="43" s="1"/>
  <c r="Y19" i="41"/>
  <c r="B17" i="43" s="1"/>
  <c r="Y25" i="41"/>
  <c r="B23" i="43" s="1"/>
  <c r="E23" i="43" s="1"/>
  <c r="Y31" i="41"/>
  <c r="B29" i="43" s="1"/>
  <c r="E29" i="43" s="1"/>
  <c r="Y37" i="41"/>
  <c r="B35" i="43" s="1"/>
  <c r="E35" i="43" s="1"/>
  <c r="Y43" i="41"/>
  <c r="B41" i="43" s="1"/>
  <c r="E41" i="43" s="1"/>
  <c r="Y49" i="41"/>
  <c r="B47" i="43" s="1"/>
  <c r="Y55" i="41"/>
  <c r="B53" i="43" s="1"/>
  <c r="Y61" i="41"/>
  <c r="B59" i="43" s="1"/>
  <c r="E59" i="43" s="1"/>
  <c r="F4" i="43"/>
  <c r="F16" i="43"/>
  <c r="Y24" i="42"/>
  <c r="C22" i="43" s="1"/>
  <c r="Y28" i="42"/>
  <c r="C26" i="43" s="1"/>
  <c r="Y30" i="42"/>
  <c r="C28" i="43" s="1"/>
  <c r="F28" i="43" s="1"/>
  <c r="Y34" i="42"/>
  <c r="C32" i="43" s="1"/>
  <c r="Y36" i="42"/>
  <c r="C34" i="43" s="1"/>
  <c r="F34" i="43" s="1"/>
  <c r="Y40" i="42"/>
  <c r="C38" i="43" s="1"/>
  <c r="Y42" i="42"/>
  <c r="C40" i="43" s="1"/>
  <c r="F40" i="43" s="1"/>
  <c r="Y46" i="42"/>
  <c r="C44" i="43" s="1"/>
  <c r="Y48" i="42"/>
  <c r="C46" i="43" s="1"/>
  <c r="F46" i="43" s="1"/>
  <c r="Y52" i="42"/>
  <c r="C50" i="43" s="1"/>
  <c r="Y54" i="42"/>
  <c r="C52" i="43" s="1"/>
  <c r="F52" i="43" s="1"/>
  <c r="Y58" i="42"/>
  <c r="C56" i="43" s="1"/>
  <c r="Y60" i="42"/>
  <c r="C58" i="43" s="1"/>
  <c r="Y64" i="42"/>
  <c r="C62" i="43" s="1"/>
  <c r="E5" i="43"/>
  <c r="F11" i="43"/>
  <c r="E17" i="43"/>
  <c r="F17" i="43"/>
  <c r="F35" i="43"/>
  <c r="Y49" i="42"/>
  <c r="C47" i="43" s="1"/>
  <c r="F47" i="43" s="1"/>
  <c r="Y55" i="42"/>
  <c r="C53" i="43" s="1"/>
  <c r="Y59" i="42"/>
  <c r="C57" i="43" s="1"/>
  <c r="Y65" i="42"/>
  <c r="C63" i="43" s="1"/>
  <c r="Y10" i="41"/>
  <c r="B8" i="43" s="1"/>
  <c r="E8" i="43" s="1"/>
  <c r="Y16" i="41"/>
  <c r="B14" i="43" s="1"/>
  <c r="F14" i="43" s="1"/>
  <c r="Y22" i="41"/>
  <c r="B20" i="43" s="1"/>
  <c r="E20" i="43" s="1"/>
  <c r="Y28" i="41"/>
  <c r="B26" i="43" s="1"/>
  <c r="Y34" i="41"/>
  <c r="B32" i="43" s="1"/>
  <c r="Y40" i="41"/>
  <c r="B38" i="43" s="1"/>
  <c r="Y46" i="41"/>
  <c r="B44" i="43" s="1"/>
  <c r="Y52" i="41"/>
  <c r="B50" i="43" s="1"/>
  <c r="Y58" i="41"/>
  <c r="B56" i="43" s="1"/>
  <c r="Y64" i="41"/>
  <c r="B62" i="43" s="1"/>
  <c r="Y11" i="41"/>
  <c r="B9" i="43" s="1"/>
  <c r="E9" i="43" s="1"/>
  <c r="Y17" i="41"/>
  <c r="B15" i="43" s="1"/>
  <c r="E15" i="43" s="1"/>
  <c r="Y23" i="41"/>
  <c r="B21" i="43" s="1"/>
  <c r="Y29" i="41"/>
  <c r="B27" i="43" s="1"/>
  <c r="E27" i="43" s="1"/>
  <c r="Y35" i="41"/>
  <c r="B33" i="43" s="1"/>
  <c r="Y41" i="41"/>
  <c r="B39" i="43" s="1"/>
  <c r="E39" i="43" s="1"/>
  <c r="Y47" i="41"/>
  <c r="B45" i="43" s="1"/>
  <c r="E45" i="43" s="1"/>
  <c r="Y53" i="41"/>
  <c r="B51" i="43" s="1"/>
  <c r="E51" i="43" s="1"/>
  <c r="Y59" i="41"/>
  <c r="B57" i="43" s="1"/>
  <c r="Y65" i="41"/>
  <c r="B63" i="43" s="1"/>
  <c r="Y5" i="41"/>
  <c r="B3" i="43" s="1"/>
  <c r="E21" i="43"/>
  <c r="F21" i="43"/>
  <c r="F33" i="43"/>
  <c r="Y5" i="42"/>
  <c r="C3" i="43" s="1"/>
  <c r="F3" i="43" s="1"/>
  <c r="N31" i="9"/>
  <c r="J32" i="9"/>
  <c r="M36" i="9"/>
  <c r="J39" i="9"/>
  <c r="J30" i="9"/>
  <c r="K34" i="9"/>
  <c r="N38" i="9"/>
  <c r="J31" i="9"/>
  <c r="J38" i="9"/>
  <c r="K32" i="9"/>
  <c r="N36" i="9"/>
  <c r="K39" i="9"/>
  <c r="M33" i="9"/>
  <c r="J36" i="9"/>
  <c r="M30" i="9"/>
  <c r="N34" i="9"/>
  <c r="M31" i="9"/>
  <c r="J34" i="9"/>
  <c r="M38" i="9"/>
  <c r="N32" i="9"/>
  <c r="K35" i="9"/>
  <c r="N39" i="9"/>
  <c r="K33" i="9"/>
  <c r="N37" i="9"/>
  <c r="K30" i="9"/>
  <c r="M34" i="9"/>
  <c r="K31" i="9"/>
  <c r="K38" i="9"/>
  <c r="M32" i="9"/>
  <c r="J35" i="9"/>
  <c r="M39" i="9"/>
  <c r="N33" i="9"/>
  <c r="K36" i="9"/>
  <c r="N30" i="9"/>
  <c r="J33" i="9"/>
  <c r="M37" i="9"/>
  <c r="F27" i="43" l="1"/>
  <c r="E57" i="43"/>
  <c r="F23" i="43"/>
  <c r="F58" i="43"/>
  <c r="F22" i="43"/>
  <c r="F10" i="43"/>
  <c r="F9" i="43"/>
  <c r="F39" i="43"/>
  <c r="E3" i="43"/>
  <c r="E33" i="43"/>
  <c r="E62" i="43"/>
  <c r="F62" i="43"/>
  <c r="E44" i="43"/>
  <c r="F44" i="43"/>
  <c r="E26" i="43"/>
  <c r="F26" i="43"/>
  <c r="E14" i="43"/>
  <c r="E47" i="43"/>
  <c r="E34" i="43"/>
  <c r="E61" i="43"/>
  <c r="F61" i="43"/>
  <c r="E31" i="43"/>
  <c r="F31" i="43"/>
  <c r="E13" i="43"/>
  <c r="E36" i="43"/>
  <c r="E63" i="43"/>
  <c r="F63" i="43"/>
  <c r="E28" i="43"/>
  <c r="F59" i="43"/>
  <c r="E2" i="43"/>
  <c r="E30" i="43"/>
  <c r="F57" i="43"/>
  <c r="E56" i="43"/>
  <c r="F56" i="43"/>
  <c r="E38" i="43"/>
  <c r="F38" i="43"/>
  <c r="F20" i="43"/>
  <c r="F8" i="43"/>
  <c r="E58" i="43"/>
  <c r="E22" i="43"/>
  <c r="E55" i="43"/>
  <c r="F55" i="43"/>
  <c r="E19" i="43"/>
  <c r="F19" i="43"/>
  <c r="E60" i="43"/>
  <c r="E24" i="43"/>
  <c r="E53" i="43"/>
  <c r="F53" i="43"/>
  <c r="E52" i="43"/>
  <c r="E49" i="43"/>
  <c r="F49" i="43"/>
  <c r="E54" i="43"/>
  <c r="E18" i="43"/>
  <c r="E50" i="43"/>
  <c r="F50" i="43"/>
  <c r="E32" i="43"/>
  <c r="F32" i="43"/>
  <c r="E46" i="43"/>
  <c r="E7" i="43"/>
  <c r="F7" i="43"/>
  <c r="G3" i="43" s="1"/>
  <c r="E43" i="43"/>
  <c r="E48" i="43"/>
  <c r="E12" i="43"/>
  <c r="E40" i="43"/>
  <c r="E37" i="43"/>
  <c r="F37" i="43"/>
  <c r="E25" i="43"/>
  <c r="E42" i="43"/>
  <c r="E6" i="43"/>
</calcChain>
</file>

<file path=xl/sharedStrings.xml><?xml version="1.0" encoding="utf-8"?>
<sst xmlns="http://schemas.openxmlformats.org/spreadsheetml/2006/main" count="8692" uniqueCount="178">
  <si>
    <t>city</t>
  </si>
  <si>
    <t>month</t>
  </si>
  <si>
    <t>sales</t>
  </si>
  <si>
    <t>city_centre_offline</t>
  </si>
  <si>
    <t>city_centre_online</t>
  </si>
  <si>
    <t>overall_city_offline</t>
  </si>
  <si>
    <t>overall_city_online</t>
  </si>
  <si>
    <t>Aberdeen</t>
  </si>
  <si>
    <t>Aldershot</t>
  </si>
  <si>
    <t>Barnsley</t>
  </si>
  <si>
    <t>Basildon</t>
  </si>
  <si>
    <t>Birkenhead</t>
  </si>
  <si>
    <t>Birmingham</t>
  </si>
  <si>
    <t>Blackburn</t>
  </si>
  <si>
    <t>Blackpool</t>
  </si>
  <si>
    <t>Bournemouth</t>
  </si>
  <si>
    <t>Bradford</t>
  </si>
  <si>
    <t>Brighton</t>
  </si>
  <si>
    <t>Bristol</t>
  </si>
  <si>
    <t>Burnley</t>
  </si>
  <si>
    <t>Cambridge</t>
  </si>
  <si>
    <t>Cardiff</t>
  </si>
  <si>
    <t>Chatham</t>
  </si>
  <si>
    <t>Coventry</t>
  </si>
  <si>
    <t>Crawley</t>
  </si>
  <si>
    <t>Derby</t>
  </si>
  <si>
    <t>Doncaster</t>
  </si>
  <si>
    <t>Dundee</t>
  </si>
  <si>
    <t>Edinburgh</t>
  </si>
  <si>
    <t>Exeter</t>
  </si>
  <si>
    <t>Glasgow</t>
  </si>
  <si>
    <t>Gloucester</t>
  </si>
  <si>
    <t>Huddersfield</t>
  </si>
  <si>
    <t>Hull</t>
  </si>
  <si>
    <t>Ipswich</t>
  </si>
  <si>
    <t>Leeds</t>
  </si>
  <si>
    <t>Leicester</t>
  </si>
  <si>
    <t>Liverpool</t>
  </si>
  <si>
    <t>London</t>
  </si>
  <si>
    <t>Luton</t>
  </si>
  <si>
    <t>Manchester</t>
  </si>
  <si>
    <t>Mansfield</t>
  </si>
  <si>
    <t>Middlesbrough</t>
  </si>
  <si>
    <t>Milton Keynes</t>
  </si>
  <si>
    <t>Newcastle</t>
  </si>
  <si>
    <t>Newport</t>
  </si>
  <si>
    <t>Northampton</t>
  </si>
  <si>
    <t>Norwich</t>
  </si>
  <si>
    <t>Nottingham</t>
  </si>
  <si>
    <t>Oxford</t>
  </si>
  <si>
    <t>Peterborough</t>
  </si>
  <si>
    <t>Plymouth</t>
  </si>
  <si>
    <t>Portsmouth</t>
  </si>
  <si>
    <t>Preston</t>
  </si>
  <si>
    <t>Reading</t>
  </si>
  <si>
    <t>Sheffield</t>
  </si>
  <si>
    <t>Slough</t>
  </si>
  <si>
    <t>Southampton</t>
  </si>
  <si>
    <t>Southend</t>
  </si>
  <si>
    <t>Stoke</t>
  </si>
  <si>
    <t>Sunderland</t>
  </si>
  <si>
    <t>Swansea</t>
  </si>
  <si>
    <t>Swindon</t>
  </si>
  <si>
    <t>Telford</t>
  </si>
  <si>
    <t>Wakefield</t>
  </si>
  <si>
    <t>Warrington</t>
  </si>
  <si>
    <t>Wigan</t>
  </si>
  <si>
    <t>Worthing</t>
  </si>
  <si>
    <t>York</t>
  </si>
  <si>
    <t>city_centre</t>
  </si>
  <si>
    <t>overall_city</t>
  </si>
  <si>
    <t>rest_of_GB</t>
  </si>
  <si>
    <t>Consumer Services</t>
  </si>
  <si>
    <t>Entertainment</t>
  </si>
  <si>
    <t>Fashion</t>
  </si>
  <si>
    <t>Food and Drink</t>
  </si>
  <si>
    <t>General Retail</t>
  </si>
  <si>
    <t>Grocery</t>
  </si>
  <si>
    <t>Health and Beauty</t>
  </si>
  <si>
    <t>Household</t>
  </si>
  <si>
    <t>Travel and Accommodation</t>
  </si>
  <si>
    <t>Vehicles</t>
  </si>
  <si>
    <t>cameo</t>
  </si>
  <si>
    <t>City centre share</t>
  </si>
  <si>
    <t>Change (pp)</t>
  </si>
  <si>
    <t>Row Labels</t>
  </si>
  <si>
    <t>Grand Total</t>
  </si>
  <si>
    <t>Column Labels</t>
  </si>
  <si>
    <t>Sum of rest_of_GB</t>
  </si>
  <si>
    <t>Analysis&gt;&gt;&gt;</t>
  </si>
  <si>
    <t>Change since pandemic</t>
  </si>
  <si>
    <t>Chance Sept-Sept</t>
  </si>
  <si>
    <t>Pre pandemic top/bottom 10 &gt;&gt;&gt;</t>
  </si>
  <si>
    <t>Post pandemic top/bottom 10</t>
  </si>
  <si>
    <t>City centre share of all offline</t>
  </si>
  <si>
    <t>Rank</t>
  </si>
  <si>
    <t>Change</t>
  </si>
  <si>
    <t>Analysis  &gt;&gt;&gt;</t>
  </si>
  <si>
    <t>September 2021 (recovery to Sept 2019)</t>
  </si>
  <si>
    <t>Analysis &gt;&gt;&gt;</t>
  </si>
  <si>
    <t>September 2021 (rel to Sep 2019)</t>
  </si>
  <si>
    <t>City</t>
  </si>
  <si>
    <t>Sept 2021 (baseline Sept 2019)</t>
  </si>
  <si>
    <t>Comparison w/overall city</t>
  </si>
  <si>
    <t>CC Sept 2021 (baseline Sept 2019)</t>
  </si>
  <si>
    <t>OVERALL CITY Sept 2021 (baseline Sept 2019)</t>
  </si>
  <si>
    <t>Change Sept-Sept</t>
  </si>
  <si>
    <t>Difference CC city recovery</t>
  </si>
  <si>
    <t>Change in share CC (&lt;0 means less in CC)</t>
  </si>
  <si>
    <t>City centre recovery- offline</t>
  </si>
  <si>
    <t>Overall city recovery- offline</t>
  </si>
  <si>
    <t>Share all spend made online by residents (Sept 21)</t>
  </si>
  <si>
    <t>Change online share 19-21</t>
  </si>
  <si>
    <t>CC offline spend relative to baseline</t>
  </si>
  <si>
    <t>Average of Consumer Services</t>
  </si>
  <si>
    <t>Average of Entertainment</t>
  </si>
  <si>
    <t>Average of Fashion</t>
  </si>
  <si>
    <t>Average of Food and Drink</t>
  </si>
  <si>
    <t>Average of General Retail</t>
  </si>
  <si>
    <t>Average of Grocery</t>
  </si>
  <si>
    <t>Average of Health and Beauty</t>
  </si>
  <si>
    <t>Average of Household</t>
  </si>
  <si>
    <t>Average of Travel and Accommodation</t>
  </si>
  <si>
    <t>Average of Vehicles</t>
  </si>
  <si>
    <t>(Multiple Items)</t>
  </si>
  <si>
    <t>Average of cameo</t>
  </si>
  <si>
    <t>Average CAMEO</t>
  </si>
  <si>
    <t>Average CAMEO (low=affluent)</t>
  </si>
  <si>
    <t xml:space="preserve">Average CAMEO </t>
  </si>
  <si>
    <t>Average</t>
  </si>
  <si>
    <t>Share of sales-fashion (2019)</t>
  </si>
  <si>
    <t>Top 10</t>
  </si>
  <si>
    <t>Bottom 10</t>
  </si>
  <si>
    <t>Column1</t>
  </si>
  <si>
    <t>Column2</t>
  </si>
  <si>
    <t>Column3</t>
  </si>
  <si>
    <t>Column4</t>
  </si>
  <si>
    <t>Share of sales-food and drink (2019)</t>
  </si>
  <si>
    <t>Vacancy rate</t>
  </si>
  <si>
    <t>Nb of weeks</t>
  </si>
  <si>
    <t>Lost months of spend</t>
  </si>
  <si>
    <t>In weeks</t>
  </si>
  <si>
    <t>CC strength</t>
  </si>
  <si>
    <t>Strong</t>
  </si>
  <si>
    <t>Weak</t>
  </si>
  <si>
    <t>LOST WEEKS</t>
  </si>
  <si>
    <t>Nb of weeks: 76</t>
  </si>
  <si>
    <t>Compared against</t>
  </si>
  <si>
    <t>Current Month</t>
  </si>
  <si>
    <t>EXPLAIN METHODOLOGY HERE</t>
  </si>
  <si>
    <t>Idea is to compare their recoveries in terms of pre-covid total spend. Check if one compensated the other</t>
  </si>
  <si>
    <t>CC offline weight</t>
  </si>
  <si>
    <t>Contribution to overall spend</t>
  </si>
  <si>
    <t>September</t>
  </si>
  <si>
    <t>CC offline spend</t>
  </si>
  <si>
    <t>Outside offline spend</t>
  </si>
  <si>
    <t>Joint contribution</t>
  </si>
  <si>
    <t>CC weight</t>
  </si>
  <si>
    <t>CC</t>
  </si>
  <si>
    <t>outside CC</t>
  </si>
  <si>
    <t>Total from original file</t>
  </si>
  <si>
    <t>double check data</t>
  </si>
  <si>
    <t>suburbs more than offsetting city centre?</t>
  </si>
  <si>
    <t>outside weight</t>
  </si>
  <si>
    <t>Basically we know how overall sales moved and the weight of each sector overtime</t>
  </si>
  <si>
    <t>If this is about the high street, we want to understand how sales in each sector are performing after the pandemic in the CC and outside</t>
  </si>
  <si>
    <t>1. As we have the weight of the sector before and after the pandemic +  the sales growth: we can induce its performance</t>
  </si>
  <si>
    <t>[ (Share of fashion offline, in terms of all sales in April 2021) * (Offline sales growth in April 2021, in terms of April 2019) ] / Share of fashion offline, in terms of all sales in April 2019</t>
  </si>
  <si>
    <t>Please let me know if you believe the formula above makes sense</t>
  </si>
  <si>
    <t>File columns C from the tabs "overall city offline" and "city centre offline" is the variations compared with the same month in 2019. For 2019, it compared the month in the monthly average for the exact same year</t>
  </si>
  <si>
    <t>Offline share</t>
  </si>
  <si>
    <t>PUA</t>
  </si>
  <si>
    <t>September 2021 vs. September 2019</t>
  </si>
  <si>
    <t>We know how offline sales performed in each area, tabs "overall city offline" and "city centre offline"</t>
  </si>
  <si>
    <t xml:space="preserve">In this case we just want to know </t>
  </si>
  <si>
    <r>
      <rPr>
        <b/>
        <sz val="11"/>
        <color rgb="FF000000"/>
        <rFont val="Calibri"/>
        <family val="2"/>
        <scheme val="minor"/>
      </rPr>
      <t xml:space="preserve">Example: </t>
    </r>
    <r>
      <rPr>
        <sz val="11"/>
        <color rgb="FF000000"/>
        <rFont val="Calibri"/>
        <family val="2"/>
        <scheme val="minor"/>
      </rPr>
      <t>how  fashion offline in the city centre perfomed in April 2021 vs. April 2019?</t>
    </r>
  </si>
  <si>
    <r>
      <rPr>
        <b/>
        <sz val="11"/>
        <color rgb="FF000000"/>
        <rFont val="Calibri"/>
        <family val="2"/>
        <scheme val="minor"/>
      </rPr>
      <t xml:space="preserve">Example: </t>
    </r>
    <r>
      <rPr>
        <sz val="11"/>
        <color rgb="FF000000"/>
        <rFont val="Calibri"/>
        <family val="2"/>
        <scheme val="minor"/>
      </rPr>
      <t>what was the contribution offline sales in the city centre perfomed in April 2021 vs. April 2019 in terms of all offline sales</t>
    </r>
  </si>
  <si>
    <t>(Growth of offline city centre sales April 2021) * (Share of offline city centre in terms of all offline in April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</si>
</sst>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dd/yyyy"/>
    <numFmt numFmtId="165" formatCode="0.0"/>
    <numFmt numFmtId="177" formatCode="0.0000%"/>
    <numFmt numFmtId="178" formatCode="0.0%"/>
  </numFmts>
  <fonts count="9" x14ac:knownFonts="1">
    <font>
      <sz val="11"/>
      <color rgb="FF000000"/>
      <name val="Calibri"/>
      <family val="2"/>
      <scheme val="minor"/>
    </font>
    <font>
      <b/>
      <sz val="11"/>
      <color rgb="FF000000"/>
      <name val="Calibri"/>
      <family val="2"/>
    </font>
    <font>
      <sz val="11"/>
      <color rgb="FF000000"/>
      <name val="Calibri"/>
      <family val="2"/>
    </font>
    <font>
      <sz val="11"/>
      <color rgb="FF000000"/>
      <name val="Calibri"/>
      <family val="2"/>
      <scheme val="minor"/>
    </font>
    <font>
      <b/>
      <sz val="11"/>
      <color rgb="FFFF0000"/>
      <name val="Calibri"/>
      <family val="2"/>
      <scheme val="minor"/>
    </font>
    <font>
      <b/>
      <sz val="11"/>
      <color rgb="FF000000"/>
      <name val="Calibri"/>
      <family val="2"/>
    </font>
    <font>
      <sz val="11"/>
      <color rgb="FFFF0000"/>
      <name val="Calibri"/>
      <family val="2"/>
      <scheme val="minor"/>
    </font>
    <font>
      <b/>
      <sz val="11"/>
      <color rgb="FF000000"/>
      <name val="Calibri"/>
      <family val="2"/>
      <scheme val="minor"/>
    </font>
    <font>
      <sz val="11"/>
      <color rgb="FFFF0000"/>
      <name val="Calibri"/>
      <family val="2"/>
    </font>
  </fonts>
  <fills count="6">
    <fill>
      <patternFill patternType="none"/>
    </fill>
    <fill>
      <patternFill patternType="gray125"/>
    </fill>
    <fill>
      <patternFill patternType="solid">
        <fgColor theme="6" tint="0.59999389629810485"/>
        <bgColor indexed="64"/>
      </patternFill>
    </fill>
    <fill>
      <patternFill patternType="solid">
        <fgColor rgb="FFFFFF00"/>
        <bgColor indexed="64"/>
      </patternFill>
    </fill>
    <fill>
      <patternFill patternType="solid">
        <fgColor rgb="FF92D050"/>
        <bgColor indexed="64"/>
      </patternFill>
    </fill>
    <fill>
      <patternFill patternType="solid">
        <fgColor rgb="FFFFC000"/>
        <bgColor indexed="64"/>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top/>
      <bottom style="thin">
        <color indexed="64"/>
      </bottom>
      <diagonal/>
    </border>
    <border>
      <left style="thin">
        <color rgb="FF000000"/>
      </left>
      <right/>
      <top/>
      <bottom style="thin">
        <color indexed="64"/>
      </bottom>
      <diagonal/>
    </border>
  </borders>
  <cellStyleXfs count="2">
    <xf numFmtId="0" fontId="0" fillId="0" borderId="0"/>
    <xf numFmtId="9" fontId="3" fillId="0" borderId="0" applyFont="0" applyFill="0" applyBorder="0" applyAlignment="0" applyProtection="0"/>
  </cellStyleXfs>
  <cellXfs count="58">
    <xf numFmtId="0" fontId="0" fillId="0" borderId="0" xfId="0"/>
    <xf numFmtId="0" fontId="1" fillId="0" borderId="1" xfId="0" applyFont="1" applyBorder="1"/>
    <xf numFmtId="164" fontId="2" fillId="0" borderId="1" xfId="0" applyNumberFormat="1" applyFont="1" applyBorder="1"/>
    <xf numFmtId="0" fontId="2" fillId="0" borderId="1" xfId="0" applyFont="1" applyBorder="1"/>
    <xf numFmtId="14" fontId="2" fillId="0" borderId="1" xfId="0" applyNumberFormat="1" applyFont="1" applyBorder="1"/>
    <xf numFmtId="9" fontId="0" fillId="0" borderId="0" xfId="1" applyNumberFormat="1" applyFont="1" applyFill="1" applyAlignment="1">
      <alignment horizontal="center"/>
    </xf>
    <xf numFmtId="9" fontId="0" fillId="0" borderId="0" xfId="1" applyFont="1"/>
    <xf numFmtId="9" fontId="2" fillId="0" borderId="1" xfId="1" applyFont="1" applyBorder="1"/>
    <xf numFmtId="9" fontId="0" fillId="0" borderId="0" xfId="0" applyNumberFormat="1"/>
    <xf numFmtId="9" fontId="0" fillId="2" borderId="0" xfId="0" applyNumberFormat="1" applyFill="1"/>
    <xf numFmtId="0" fontId="0" fillId="2" borderId="0" xfId="0" applyFill="1"/>
    <xf numFmtId="14" fontId="0" fillId="0" borderId="0" xfId="0" applyNumberFormat="1"/>
    <xf numFmtId="1" fontId="0" fillId="0" borderId="0" xfId="1" applyNumberFormat="1" applyFont="1"/>
    <xf numFmtId="0" fontId="1" fillId="2" borderId="1" xfId="0" applyFont="1" applyFill="1" applyBorder="1"/>
    <xf numFmtId="9" fontId="2" fillId="2" borderId="1" xfId="1" applyFont="1" applyFill="1" applyBorder="1"/>
    <xf numFmtId="0" fontId="0" fillId="0" borderId="0" xfId="0" pivotButton="1"/>
    <xf numFmtId="0" fontId="0" fillId="0" borderId="0" xfId="0" applyAlignment="1">
      <alignment horizontal="left"/>
    </xf>
    <xf numFmtId="165" fontId="0" fillId="0" borderId="0" xfId="0" applyNumberFormat="1"/>
    <xf numFmtId="165" fontId="0" fillId="2" borderId="0" xfId="0" applyNumberFormat="1" applyFill="1"/>
    <xf numFmtId="0" fontId="0" fillId="0" borderId="0" xfId="0" applyNumberFormat="1"/>
    <xf numFmtId="1" fontId="0" fillId="0" borderId="0" xfId="0" applyNumberFormat="1"/>
    <xf numFmtId="0" fontId="4" fillId="0" borderId="0" xfId="0" applyFont="1"/>
    <xf numFmtId="10" fontId="0" fillId="0" borderId="0" xfId="0" applyNumberFormat="1"/>
    <xf numFmtId="0" fontId="1" fillId="2" borderId="2" xfId="0" applyFont="1" applyFill="1" applyBorder="1" applyAlignment="1">
      <alignment wrapText="1"/>
    </xf>
    <xf numFmtId="0" fontId="5" fillId="2" borderId="2" xfId="0" applyFont="1" applyFill="1" applyBorder="1" applyAlignment="1">
      <alignment wrapText="1"/>
    </xf>
    <xf numFmtId="0" fontId="0" fillId="0" borderId="0" xfId="1" applyNumberFormat="1" applyFont="1"/>
    <xf numFmtId="0" fontId="1" fillId="0" borderId="2" xfId="0" applyFont="1" applyFill="1" applyBorder="1"/>
    <xf numFmtId="14" fontId="0" fillId="3" borderId="0" xfId="0" applyNumberFormat="1" applyFill="1"/>
    <xf numFmtId="0" fontId="7" fillId="0" borderId="3" xfId="0" applyFont="1" applyBorder="1"/>
    <xf numFmtId="0" fontId="1" fillId="3" borderId="1" xfId="0" applyFont="1" applyFill="1" applyBorder="1"/>
    <xf numFmtId="9" fontId="2" fillId="3" borderId="1" xfId="1" applyFont="1" applyFill="1" applyBorder="1"/>
    <xf numFmtId="0" fontId="0" fillId="3" borderId="0" xfId="0" applyFill="1"/>
    <xf numFmtId="0" fontId="6" fillId="0" borderId="0" xfId="0" applyFont="1"/>
    <xf numFmtId="0" fontId="1" fillId="4" borderId="1" xfId="0" applyFont="1" applyFill="1" applyBorder="1"/>
    <xf numFmtId="9" fontId="2" fillId="4" borderId="1" xfId="1" applyFont="1" applyFill="1" applyBorder="1"/>
    <xf numFmtId="0" fontId="0" fillId="4" borderId="0" xfId="0" applyFill="1"/>
    <xf numFmtId="10" fontId="2" fillId="3" borderId="1" xfId="1" applyNumberFormat="1" applyFont="1" applyFill="1" applyBorder="1"/>
    <xf numFmtId="9" fontId="6" fillId="0" borderId="0" xfId="1" applyFont="1"/>
    <xf numFmtId="9" fontId="8" fillId="4" borderId="1" xfId="1" applyFont="1" applyFill="1" applyBorder="1"/>
    <xf numFmtId="177" fontId="0" fillId="0" borderId="0" xfId="1" applyNumberFormat="1" applyFont="1"/>
    <xf numFmtId="9" fontId="0" fillId="3" borderId="0" xfId="1" applyNumberFormat="1" applyFont="1" applyFill="1" applyAlignment="1">
      <alignment horizontal="center"/>
    </xf>
    <xf numFmtId="9" fontId="0" fillId="3" borderId="0" xfId="0" applyNumberFormat="1" applyFill="1"/>
    <xf numFmtId="9" fontId="6" fillId="3" borderId="0" xfId="1" applyFont="1" applyFill="1"/>
    <xf numFmtId="9" fontId="6" fillId="0" borderId="0" xfId="0" applyNumberFormat="1" applyFont="1"/>
    <xf numFmtId="178" fontId="0" fillId="0" borderId="0" xfId="1" applyNumberFormat="1" applyFont="1"/>
    <xf numFmtId="0" fontId="7" fillId="0" borderId="0" xfId="0" applyFont="1"/>
    <xf numFmtId="0" fontId="7" fillId="0" borderId="4" xfId="0" applyFont="1" applyBorder="1"/>
    <xf numFmtId="0" fontId="7" fillId="0" borderId="0" xfId="0" applyFont="1" applyFill="1" applyBorder="1"/>
    <xf numFmtId="0" fontId="0" fillId="0" borderId="0" xfId="0" applyFill="1"/>
    <xf numFmtId="9" fontId="6" fillId="0" borderId="0" xfId="1" applyNumberFormat="1" applyFont="1"/>
    <xf numFmtId="9" fontId="6" fillId="5" borderId="0" xfId="1" applyFont="1" applyFill="1"/>
    <xf numFmtId="9" fontId="8" fillId="0" borderId="1" xfId="1" applyFont="1" applyBorder="1"/>
    <xf numFmtId="9" fontId="8" fillId="5" borderId="1" xfId="1" applyFont="1" applyFill="1" applyBorder="1"/>
    <xf numFmtId="0" fontId="7" fillId="5" borderId="0" xfId="0" applyFont="1" applyFill="1"/>
    <xf numFmtId="0" fontId="6" fillId="5" borderId="0" xfId="0" applyFont="1" applyFill="1"/>
    <xf numFmtId="0" fontId="8" fillId="0" borderId="1" xfId="0" applyFont="1" applyBorder="1"/>
    <xf numFmtId="164" fontId="8" fillId="0" borderId="1" xfId="0" applyNumberFormat="1" applyFont="1" applyBorder="1"/>
    <xf numFmtId="9" fontId="6" fillId="2" borderId="0" xfId="0" applyNumberFormat="1" applyFont="1" applyFill="1"/>
  </cellXfs>
  <cellStyles count="2">
    <cellStyle name="Normal" xfId="0" builtinId="0"/>
    <cellStyle name="Percent" xfId="1" builtinId="5"/>
  </cellStyles>
  <dxfs count="5">
    <dxf>
      <numFmt numFmtId="13" formatCode="0%"/>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1.xml"/><Relationship Id="rId50" Type="http://schemas.openxmlformats.org/officeDocument/2006/relationships/pivotCacheDefinition" Target="pivotCache/pivotCacheDefinition1.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London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6582458487889489E-2"/>
          <c:y val="0.10009189049825805"/>
          <c:w val="0.85793464118250196"/>
          <c:h val="0.66541898321070259"/>
        </c:manualLayout>
      </c:layout>
      <c:lineChart>
        <c:grouping val="standard"/>
        <c:varyColors val="0"/>
        <c:ser>
          <c:idx val="0"/>
          <c:order val="0"/>
          <c:tx>
            <c:v>London: Food offline cc</c:v>
          </c:tx>
          <c:spPr>
            <a:ln w="28575" cap="rnd">
              <a:solidFill>
                <a:schemeClr val="accent1"/>
              </a:solidFill>
              <a:round/>
            </a:ln>
            <a:effectLst/>
          </c:spPr>
          <c:marker>
            <c:symbol val="none"/>
          </c:marker>
          <c:cat>
            <c:numRef>
              <c:f>'Food offline city centre'!$B$3:$V$3</c:f>
              <c:numCache>
                <c:formatCode>mm/dd/yyyy</c:formatCode>
                <c:ptCount val="21"/>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numCache>
            </c:numRef>
          </c:cat>
          <c:val>
            <c:numRef>
              <c:f>'Food offline city centre'!$B$35:$V$35</c:f>
              <c:numCache>
                <c:formatCode>0%</c:formatCode>
                <c:ptCount val="21"/>
                <c:pt idx="0">
                  <c:v>0.90601931159888083</c:v>
                </c:pt>
                <c:pt idx="1">
                  <c:v>0.91194048099786529</c:v>
                </c:pt>
                <c:pt idx="2">
                  <c:v>0.44152668299218062</c:v>
                </c:pt>
                <c:pt idx="3">
                  <c:v>9.1786610343237256E-3</c:v>
                </c:pt>
                <c:pt idx="4">
                  <c:v>2.2292974741797561E-2</c:v>
                </c:pt>
                <c:pt idx="5">
                  <c:v>5.9060764519780089E-2</c:v>
                </c:pt>
                <c:pt idx="6">
                  <c:v>0.26815356695020182</c:v>
                </c:pt>
                <c:pt idx="7">
                  <c:v>0.41398938985256939</c:v>
                </c:pt>
                <c:pt idx="8">
                  <c:v>0.48027479941089851</c:v>
                </c:pt>
                <c:pt idx="9">
                  <c:v>0.46051484644106511</c:v>
                </c:pt>
                <c:pt idx="10">
                  <c:v>0.13681274608765073</c:v>
                </c:pt>
                <c:pt idx="11">
                  <c:v>0.30698602438280503</c:v>
                </c:pt>
                <c:pt idx="12">
                  <c:v>4.7618623870709052E-2</c:v>
                </c:pt>
                <c:pt idx="13">
                  <c:v>5.1617514353888318E-2</c:v>
                </c:pt>
                <c:pt idx="14">
                  <c:v>7.6473462114591828E-2</c:v>
                </c:pt>
                <c:pt idx="15">
                  <c:v>0.25680956086991991</c:v>
                </c:pt>
                <c:pt idx="16">
                  <c:v>0.5337976286077365</c:v>
                </c:pt>
                <c:pt idx="17">
                  <c:v>0.67421020026629208</c:v>
                </c:pt>
                <c:pt idx="18">
                  <c:v>0.77862305863236103</c:v>
                </c:pt>
                <c:pt idx="19">
                  <c:v>0.87141253393086637</c:v>
                </c:pt>
                <c:pt idx="20">
                  <c:v>0.93517935864454327</c:v>
                </c:pt>
              </c:numCache>
            </c:numRef>
          </c:val>
          <c:smooth val="0"/>
          <c:extLst>
            <c:ext xmlns:c16="http://schemas.microsoft.com/office/drawing/2014/chart" uri="{C3380CC4-5D6E-409C-BE32-E72D297353CC}">
              <c16:uniqueId val="{00000000-FAE6-41AB-A33D-3288F70F01B4}"/>
            </c:ext>
          </c:extLst>
        </c:ser>
        <c:ser>
          <c:idx val="1"/>
          <c:order val="1"/>
          <c:tx>
            <c:v>London: Food offline outside CC</c:v>
          </c:tx>
          <c:spPr>
            <a:ln w="28575" cap="rnd">
              <a:solidFill>
                <a:schemeClr val="accent2"/>
              </a:solidFill>
              <a:round/>
            </a:ln>
            <a:effectLst/>
          </c:spPr>
          <c:marker>
            <c:symbol val="none"/>
          </c:marker>
          <c:cat>
            <c:numRef>
              <c:f>'Food offline city centre'!$B$3:$V$3</c:f>
              <c:numCache>
                <c:formatCode>mm/dd/yyyy</c:formatCode>
                <c:ptCount val="21"/>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numCache>
            </c:numRef>
          </c:cat>
          <c:val>
            <c:numRef>
              <c:f>'Food offline outside centre'!$B$35:$V$35</c:f>
              <c:numCache>
                <c:formatCode>0%</c:formatCode>
                <c:ptCount val="21"/>
                <c:pt idx="0">
                  <c:v>0.95732887411578482</c:v>
                </c:pt>
                <c:pt idx="1">
                  <c:v>0.8970375364808274</c:v>
                </c:pt>
                <c:pt idx="2">
                  <c:v>0.68343699141367797</c:v>
                </c:pt>
                <c:pt idx="3">
                  <c:v>0.20277778546691597</c:v>
                </c:pt>
                <c:pt idx="4">
                  <c:v>0.30868359430000269</c:v>
                </c:pt>
                <c:pt idx="5">
                  <c:v>0.3769272712626146</c:v>
                </c:pt>
                <c:pt idx="6">
                  <c:v>0.74580928665465995</c:v>
                </c:pt>
                <c:pt idx="7">
                  <c:v>0.88461710285242545</c:v>
                </c:pt>
                <c:pt idx="8">
                  <c:v>0.84887474959133935</c:v>
                </c:pt>
                <c:pt idx="9">
                  <c:v>0.84861114442611063</c:v>
                </c:pt>
                <c:pt idx="10">
                  <c:v>0.54209179304746113</c:v>
                </c:pt>
                <c:pt idx="11">
                  <c:v>0.70820942032984446</c:v>
                </c:pt>
                <c:pt idx="12">
                  <c:v>0.40334892484780077</c:v>
                </c:pt>
                <c:pt idx="13">
                  <c:v>0.38941821790305386</c:v>
                </c:pt>
                <c:pt idx="14">
                  <c:v>0.46366481329158793</c:v>
                </c:pt>
                <c:pt idx="15">
                  <c:v>0.64623690756431706</c:v>
                </c:pt>
                <c:pt idx="16">
                  <c:v>0.89398865117627491</c:v>
                </c:pt>
                <c:pt idx="17">
                  <c:v>0.96127346410324166</c:v>
                </c:pt>
                <c:pt idx="18">
                  <c:v>1.0339284409928859</c:v>
                </c:pt>
                <c:pt idx="19">
                  <c:v>1.0228500724410148</c:v>
                </c:pt>
                <c:pt idx="20">
                  <c:v>1.0228431686261055</c:v>
                </c:pt>
              </c:numCache>
            </c:numRef>
          </c:val>
          <c:smooth val="0"/>
          <c:extLst>
            <c:ext xmlns:c16="http://schemas.microsoft.com/office/drawing/2014/chart" uri="{C3380CC4-5D6E-409C-BE32-E72D297353CC}">
              <c16:uniqueId val="{00000001-FAE6-41AB-A33D-3288F70F01B4}"/>
            </c:ext>
          </c:extLst>
        </c:ser>
        <c:ser>
          <c:idx val="2"/>
          <c:order val="2"/>
          <c:tx>
            <c:v>London: Fashion offline cc</c:v>
          </c:tx>
          <c:spPr>
            <a:ln w="28575" cap="rnd">
              <a:solidFill>
                <a:schemeClr val="accent3"/>
              </a:solidFill>
              <a:round/>
            </a:ln>
            <a:effectLst/>
          </c:spPr>
          <c:marker>
            <c:symbol val="none"/>
          </c:marker>
          <c:val>
            <c:numRef>
              <c:f>'Fashion offline city centre'!$B$35:$V$35</c:f>
              <c:numCache>
                <c:formatCode>0%</c:formatCode>
                <c:ptCount val="21"/>
                <c:pt idx="0">
                  <c:v>0.80477552975119704</c:v>
                </c:pt>
                <c:pt idx="1">
                  <c:v>0.82150207094314598</c:v>
                </c:pt>
                <c:pt idx="2">
                  <c:v>0.4212091134494399</c:v>
                </c:pt>
                <c:pt idx="3">
                  <c:v>3.7653787441936218E-2</c:v>
                </c:pt>
                <c:pt idx="4">
                  <c:v>5.0096324864442494E-2</c:v>
                </c:pt>
                <c:pt idx="5">
                  <c:v>0.2041672513317781</c:v>
                </c:pt>
                <c:pt idx="6">
                  <c:v>0.44092992873437697</c:v>
                </c:pt>
                <c:pt idx="7">
                  <c:v>0.54167443766063494</c:v>
                </c:pt>
                <c:pt idx="8">
                  <c:v>0.5474537497696883</c:v>
                </c:pt>
                <c:pt idx="9">
                  <c:v>0.5911112919359317</c:v>
                </c:pt>
                <c:pt idx="10">
                  <c:v>0.15341340891009547</c:v>
                </c:pt>
                <c:pt idx="11">
                  <c:v>0.47650818039388337</c:v>
                </c:pt>
                <c:pt idx="12">
                  <c:v>5.1670675297998285E-2</c:v>
                </c:pt>
                <c:pt idx="13">
                  <c:v>6.5345894023849438E-2</c:v>
                </c:pt>
                <c:pt idx="14">
                  <c:v>8.5616404020249059E-2</c:v>
                </c:pt>
                <c:pt idx="15">
                  <c:v>0.49117572595780645</c:v>
                </c:pt>
                <c:pt idx="16">
                  <c:v>0.64205242114064998</c:v>
                </c:pt>
                <c:pt idx="17">
                  <c:v>0.6247743544815012</c:v>
                </c:pt>
                <c:pt idx="18">
                  <c:v>0.68003434642804339</c:v>
                </c:pt>
                <c:pt idx="19">
                  <c:v>0.76253837143221115</c:v>
                </c:pt>
                <c:pt idx="20">
                  <c:v>0.71561847161551007</c:v>
                </c:pt>
              </c:numCache>
            </c:numRef>
          </c:val>
          <c:smooth val="0"/>
          <c:extLst>
            <c:ext xmlns:c16="http://schemas.microsoft.com/office/drawing/2014/chart" uri="{C3380CC4-5D6E-409C-BE32-E72D297353CC}">
              <c16:uniqueId val="{00000002-FAE6-41AB-A33D-3288F70F01B4}"/>
            </c:ext>
          </c:extLst>
        </c:ser>
        <c:ser>
          <c:idx val="3"/>
          <c:order val="3"/>
          <c:tx>
            <c:v>London: Fashion outside cc</c:v>
          </c:tx>
          <c:spPr>
            <a:ln w="28575" cap="rnd">
              <a:solidFill>
                <a:schemeClr val="accent4"/>
              </a:solidFill>
              <a:round/>
            </a:ln>
            <a:effectLst/>
          </c:spPr>
          <c:marker>
            <c:symbol val="none"/>
          </c:marker>
          <c:val>
            <c:numRef>
              <c:f>'Fashion offline outside centre'!$B$35:$V$35</c:f>
              <c:numCache>
                <c:formatCode>0%</c:formatCode>
                <c:ptCount val="21"/>
                <c:pt idx="0">
                  <c:v>0.84380594427237532</c:v>
                </c:pt>
                <c:pt idx="1">
                  <c:v>0.88018274731741497</c:v>
                </c:pt>
                <c:pt idx="2">
                  <c:v>0.53477313893336276</c:v>
                </c:pt>
                <c:pt idx="3">
                  <c:v>0.12131921973354977</c:v>
                </c:pt>
                <c:pt idx="4">
                  <c:v>0.15805276642009974</c:v>
                </c:pt>
                <c:pt idx="5">
                  <c:v>0.48966222518905494</c:v>
                </c:pt>
                <c:pt idx="6">
                  <c:v>0.79382560390898638</c:v>
                </c:pt>
                <c:pt idx="7">
                  <c:v>0.87311087283888988</c:v>
                </c:pt>
                <c:pt idx="8">
                  <c:v>0.82791982931741093</c:v>
                </c:pt>
                <c:pt idx="9">
                  <c:v>0.84270055481400397</c:v>
                </c:pt>
                <c:pt idx="10">
                  <c:v>0.28262272346197442</c:v>
                </c:pt>
                <c:pt idx="11">
                  <c:v>0.71829865756258215</c:v>
                </c:pt>
                <c:pt idx="12">
                  <c:v>0.15668469695541698</c:v>
                </c:pt>
                <c:pt idx="13">
                  <c:v>0.17396574393110836</c:v>
                </c:pt>
                <c:pt idx="14">
                  <c:v>0.21644866441123661</c:v>
                </c:pt>
                <c:pt idx="15">
                  <c:v>0.79490866974804919</c:v>
                </c:pt>
                <c:pt idx="16">
                  <c:v>0.97040787425227237</c:v>
                </c:pt>
                <c:pt idx="17">
                  <c:v>0.88527691529254526</c:v>
                </c:pt>
                <c:pt idx="18">
                  <c:v>0.93101402400209143</c:v>
                </c:pt>
                <c:pt idx="19">
                  <c:v>0.95040391138161162</c:v>
                </c:pt>
                <c:pt idx="20">
                  <c:v>0.88242119640438188</c:v>
                </c:pt>
              </c:numCache>
            </c:numRef>
          </c:val>
          <c:smooth val="0"/>
          <c:extLst>
            <c:ext xmlns:c16="http://schemas.microsoft.com/office/drawing/2014/chart" uri="{C3380CC4-5D6E-409C-BE32-E72D297353CC}">
              <c16:uniqueId val="{00000003-FAE6-41AB-A33D-3288F70F01B4}"/>
            </c:ext>
          </c:extLst>
        </c:ser>
        <c:ser>
          <c:idx val="4"/>
          <c:order val="4"/>
          <c:tx>
            <c:v>London: Groceries offline cc</c:v>
          </c:tx>
          <c:spPr>
            <a:ln w="28575" cap="rnd">
              <a:solidFill>
                <a:schemeClr val="accent5"/>
              </a:solidFill>
              <a:round/>
            </a:ln>
            <a:effectLst/>
          </c:spPr>
          <c:marker>
            <c:symbol val="none"/>
          </c:marker>
          <c:val>
            <c:numRef>
              <c:f>'Groceries offline city centre'!$B$35:$V$35</c:f>
              <c:numCache>
                <c:formatCode>0%</c:formatCode>
                <c:ptCount val="21"/>
                <c:pt idx="0">
                  <c:v>0.91400862752807377</c:v>
                </c:pt>
                <c:pt idx="1">
                  <c:v>0.92325768535414088</c:v>
                </c:pt>
                <c:pt idx="2">
                  <c:v>0.91724329142658212</c:v>
                </c:pt>
                <c:pt idx="3">
                  <c:v>0.54105624467531976</c:v>
                </c:pt>
                <c:pt idx="4">
                  <c:v>0.58531192617939953</c:v>
                </c:pt>
                <c:pt idx="5">
                  <c:v>0.58467249623851703</c:v>
                </c:pt>
                <c:pt idx="6">
                  <c:v>0.5844433524503746</c:v>
                </c:pt>
                <c:pt idx="7">
                  <c:v>0.57804105560444141</c:v>
                </c:pt>
                <c:pt idx="8">
                  <c:v>0.64592012329077297</c:v>
                </c:pt>
                <c:pt idx="9">
                  <c:v>0.69450724278823672</c:v>
                </c:pt>
                <c:pt idx="10">
                  <c:v>0.66004994861738919</c:v>
                </c:pt>
                <c:pt idx="11">
                  <c:v>0.78926139617136282</c:v>
                </c:pt>
                <c:pt idx="12">
                  <c:v>0.50849181179798708</c:v>
                </c:pt>
                <c:pt idx="13">
                  <c:v>0.52743843136193835</c:v>
                </c:pt>
                <c:pt idx="14">
                  <c:v>0.64374009378203434</c:v>
                </c:pt>
                <c:pt idx="15">
                  <c:v>0.66643916270796055</c:v>
                </c:pt>
                <c:pt idx="16">
                  <c:v>0.72961425078428743</c:v>
                </c:pt>
                <c:pt idx="17">
                  <c:v>0.757568474956962</c:v>
                </c:pt>
                <c:pt idx="18">
                  <c:v>0.77185873785325299</c:v>
                </c:pt>
                <c:pt idx="19">
                  <c:v>0.75609339138961296</c:v>
                </c:pt>
                <c:pt idx="20">
                  <c:v>0.78883329836961535</c:v>
                </c:pt>
              </c:numCache>
            </c:numRef>
          </c:val>
          <c:smooth val="0"/>
          <c:extLst>
            <c:ext xmlns:c16="http://schemas.microsoft.com/office/drawing/2014/chart" uri="{C3380CC4-5D6E-409C-BE32-E72D297353CC}">
              <c16:uniqueId val="{00000004-FAE6-41AB-A33D-3288F70F01B4}"/>
            </c:ext>
          </c:extLst>
        </c:ser>
        <c:ser>
          <c:idx val="5"/>
          <c:order val="5"/>
          <c:tx>
            <c:v>London: Groceries offline outside cc</c:v>
          </c:tx>
          <c:spPr>
            <a:ln w="28575" cap="rnd">
              <a:solidFill>
                <a:schemeClr val="accent6"/>
              </a:solidFill>
              <a:round/>
            </a:ln>
            <a:effectLst/>
          </c:spPr>
          <c:marker>
            <c:symbol val="none"/>
          </c:marker>
          <c:val>
            <c:numRef>
              <c:f>'Grocerie offline outside centre'!$B$35:$V$35</c:f>
              <c:numCache>
                <c:formatCode>0%</c:formatCode>
                <c:ptCount val="21"/>
                <c:pt idx="0">
                  <c:v>0.91105916779827478</c:v>
                </c:pt>
                <c:pt idx="1">
                  <c:v>0.93881360180849982</c:v>
                </c:pt>
                <c:pt idx="2">
                  <c:v>1.2762585734445955</c:v>
                </c:pt>
                <c:pt idx="3">
                  <c:v>1.1262446614513539</c:v>
                </c:pt>
                <c:pt idx="4">
                  <c:v>1.2408239457479184</c:v>
                </c:pt>
                <c:pt idx="5">
                  <c:v>1.1626997159224146</c:v>
                </c:pt>
                <c:pt idx="6">
                  <c:v>1.1282549497937657</c:v>
                </c:pt>
                <c:pt idx="7">
                  <c:v>1.0666459544619999</c:v>
                </c:pt>
                <c:pt idx="8">
                  <c:v>1.0596834817797665</c:v>
                </c:pt>
                <c:pt idx="9">
                  <c:v>1.1133845187909104</c:v>
                </c:pt>
                <c:pt idx="10">
                  <c:v>1.1284590498147502</c:v>
                </c:pt>
                <c:pt idx="11">
                  <c:v>1.25532718762651</c:v>
                </c:pt>
                <c:pt idx="12">
                  <c:v>0.98952518925856325</c:v>
                </c:pt>
                <c:pt idx="13">
                  <c:v>0.98482698534393986</c:v>
                </c:pt>
                <c:pt idx="14">
                  <c:v>1.166729822694224</c:v>
                </c:pt>
                <c:pt idx="15">
                  <c:v>1.1076954608866247</c:v>
                </c:pt>
                <c:pt idx="16">
                  <c:v>1.1445163563214624</c:v>
                </c:pt>
                <c:pt idx="17">
                  <c:v>1.1025669663945921</c:v>
                </c:pt>
                <c:pt idx="18">
                  <c:v>1.1459583575390115</c:v>
                </c:pt>
                <c:pt idx="19">
                  <c:v>1.0507854755911461</c:v>
                </c:pt>
                <c:pt idx="20">
                  <c:v>1.0435089932691026</c:v>
                </c:pt>
              </c:numCache>
            </c:numRef>
          </c:val>
          <c:smooth val="0"/>
          <c:extLst>
            <c:ext xmlns:c16="http://schemas.microsoft.com/office/drawing/2014/chart" uri="{C3380CC4-5D6E-409C-BE32-E72D297353CC}">
              <c16:uniqueId val="{00000005-FAE6-41AB-A33D-3288F70F01B4}"/>
            </c:ext>
          </c:extLst>
        </c:ser>
        <c:ser>
          <c:idx val="6"/>
          <c:order val="6"/>
          <c:tx>
            <c:v>London: Retail offline cc</c:v>
          </c:tx>
          <c:spPr>
            <a:ln w="28575" cap="rnd">
              <a:solidFill>
                <a:schemeClr val="accent1">
                  <a:lumMod val="60000"/>
                </a:schemeClr>
              </a:solidFill>
              <a:round/>
            </a:ln>
            <a:effectLst/>
          </c:spPr>
          <c:marker>
            <c:symbol val="none"/>
          </c:marker>
          <c:val>
            <c:numRef>
              <c:f>'Retail offline city cent'!$B$35:$V$35</c:f>
              <c:numCache>
                <c:formatCode>0%</c:formatCode>
                <c:ptCount val="21"/>
                <c:pt idx="0">
                  <c:v>0.87962335383271628</c:v>
                </c:pt>
                <c:pt idx="1">
                  <c:v>0.84198694311093303</c:v>
                </c:pt>
                <c:pt idx="2">
                  <c:v>0.47506726285745288</c:v>
                </c:pt>
                <c:pt idx="3">
                  <c:v>1.0158042509737668E-2</c:v>
                </c:pt>
                <c:pt idx="4">
                  <c:v>1.9137229235955247E-2</c:v>
                </c:pt>
                <c:pt idx="5">
                  <c:v>0.16414170250272045</c:v>
                </c:pt>
                <c:pt idx="6">
                  <c:v>0.5187665454360566</c:v>
                </c:pt>
                <c:pt idx="7">
                  <c:v>0.577072177855809</c:v>
                </c:pt>
                <c:pt idx="8">
                  <c:v>0.53749483255363295</c:v>
                </c:pt>
                <c:pt idx="9">
                  <c:v>0.6372390313752907</c:v>
                </c:pt>
                <c:pt idx="10">
                  <c:v>0.14863659247631456</c:v>
                </c:pt>
                <c:pt idx="11">
                  <c:v>0.48404381633200766</c:v>
                </c:pt>
                <c:pt idx="12">
                  <c:v>3.1764287292568895E-2</c:v>
                </c:pt>
                <c:pt idx="13">
                  <c:v>3.8451172395407983E-2</c:v>
                </c:pt>
                <c:pt idx="14">
                  <c:v>5.7150072232363833E-2</c:v>
                </c:pt>
                <c:pt idx="15">
                  <c:v>0.48967829354171477</c:v>
                </c:pt>
                <c:pt idx="16">
                  <c:v>0.7281853908329744</c:v>
                </c:pt>
                <c:pt idx="17">
                  <c:v>0.69740973559691477</c:v>
                </c:pt>
                <c:pt idx="18">
                  <c:v>0.79863306641387188</c:v>
                </c:pt>
                <c:pt idx="19">
                  <c:v>0.81277095754751272</c:v>
                </c:pt>
                <c:pt idx="20">
                  <c:v>0.72352478772022977</c:v>
                </c:pt>
              </c:numCache>
            </c:numRef>
          </c:val>
          <c:smooth val="0"/>
          <c:extLst>
            <c:ext xmlns:c16="http://schemas.microsoft.com/office/drawing/2014/chart" uri="{C3380CC4-5D6E-409C-BE32-E72D297353CC}">
              <c16:uniqueId val="{00000006-FAE6-41AB-A33D-3288F70F01B4}"/>
            </c:ext>
          </c:extLst>
        </c:ser>
        <c:ser>
          <c:idx val="7"/>
          <c:order val="7"/>
          <c:tx>
            <c:v>London: Retial offline outside cc</c:v>
          </c:tx>
          <c:spPr>
            <a:ln w="28575" cap="rnd">
              <a:solidFill>
                <a:schemeClr val="accent2">
                  <a:lumMod val="60000"/>
                </a:schemeClr>
              </a:solidFill>
              <a:round/>
            </a:ln>
            <a:effectLst/>
          </c:spPr>
          <c:marker>
            <c:symbol val="none"/>
          </c:marker>
          <c:val>
            <c:numRef>
              <c:f>'Retail offline outside centre'!$B$35:$V$35</c:f>
              <c:numCache>
                <c:formatCode>0%</c:formatCode>
                <c:ptCount val="21"/>
                <c:pt idx="0">
                  <c:v>0.8840137781776366</c:v>
                </c:pt>
                <c:pt idx="1">
                  <c:v>0.90447422798624766</c:v>
                </c:pt>
                <c:pt idx="2">
                  <c:v>0.77289746928250325</c:v>
                </c:pt>
                <c:pt idx="3">
                  <c:v>0.23831599878107845</c:v>
                </c:pt>
                <c:pt idx="4">
                  <c:v>0.31793499949091147</c:v>
                </c:pt>
                <c:pt idx="5">
                  <c:v>0.50045466268406358</c:v>
                </c:pt>
                <c:pt idx="6">
                  <c:v>0.7348155977082369</c:v>
                </c:pt>
                <c:pt idx="7">
                  <c:v>0.78255115981107337</c:v>
                </c:pt>
                <c:pt idx="8">
                  <c:v>0.75642248604071427</c:v>
                </c:pt>
                <c:pt idx="9">
                  <c:v>0.79863897742023515</c:v>
                </c:pt>
                <c:pt idx="10">
                  <c:v>0.41062286580781437</c:v>
                </c:pt>
                <c:pt idx="11">
                  <c:v>0.67671823229068795</c:v>
                </c:pt>
                <c:pt idx="12">
                  <c:v>0.28846029812908364</c:v>
                </c:pt>
                <c:pt idx="13">
                  <c:v>0.32945880768388996</c:v>
                </c:pt>
                <c:pt idx="14">
                  <c:v>0.40181888879793948</c:v>
                </c:pt>
                <c:pt idx="15">
                  <c:v>0.70113558757402938</c:v>
                </c:pt>
                <c:pt idx="16">
                  <c:v>0.83818061005773326</c:v>
                </c:pt>
                <c:pt idx="17">
                  <c:v>0.78645713311271603</c:v>
                </c:pt>
                <c:pt idx="18">
                  <c:v>0.8584073566616176</c:v>
                </c:pt>
                <c:pt idx="19">
                  <c:v>0.85731154623139094</c:v>
                </c:pt>
                <c:pt idx="20">
                  <c:v>0.81076205480597641</c:v>
                </c:pt>
              </c:numCache>
            </c:numRef>
          </c:val>
          <c:smooth val="0"/>
          <c:extLst>
            <c:ext xmlns:c16="http://schemas.microsoft.com/office/drawing/2014/chart" uri="{C3380CC4-5D6E-409C-BE32-E72D297353CC}">
              <c16:uniqueId val="{00000007-FAE6-41AB-A33D-3288F70F01B4}"/>
            </c:ext>
          </c:extLst>
        </c:ser>
        <c:ser>
          <c:idx val="8"/>
          <c:order val="8"/>
          <c:tx>
            <c:v>London: Entertainment offline cc</c:v>
          </c:tx>
          <c:spPr>
            <a:ln w="28575" cap="rnd">
              <a:solidFill>
                <a:schemeClr val="accent3">
                  <a:lumMod val="60000"/>
                </a:schemeClr>
              </a:solidFill>
              <a:round/>
            </a:ln>
            <a:effectLst/>
          </c:spPr>
          <c:marker>
            <c:symbol val="none"/>
          </c:marker>
          <c:val>
            <c:numRef>
              <c:f>'Ent offline city cent'!$B$35:$V$35</c:f>
              <c:numCache>
                <c:formatCode>0%</c:formatCode>
                <c:ptCount val="21"/>
                <c:pt idx="0">
                  <c:v>0.84098711143269722</c:v>
                </c:pt>
                <c:pt idx="1">
                  <c:v>0.92445025216584464</c:v>
                </c:pt>
                <c:pt idx="2">
                  <c:v>0.50570168036677343</c:v>
                </c:pt>
                <c:pt idx="3">
                  <c:v>3.799504378930358E-3</c:v>
                </c:pt>
                <c:pt idx="4">
                  <c:v>2.0733032761143518E-2</c:v>
                </c:pt>
                <c:pt idx="5">
                  <c:v>8.5548817969648694E-2</c:v>
                </c:pt>
                <c:pt idx="6">
                  <c:v>0.15647776395153554</c:v>
                </c:pt>
                <c:pt idx="7">
                  <c:v>0.21012810301506188</c:v>
                </c:pt>
                <c:pt idx="8">
                  <c:v>0.2934707457149765</c:v>
                </c:pt>
                <c:pt idx="9">
                  <c:v>0.29982405500533299</c:v>
                </c:pt>
                <c:pt idx="10">
                  <c:v>7.1883523712969216E-2</c:v>
                </c:pt>
                <c:pt idx="11">
                  <c:v>0.24582831147407802</c:v>
                </c:pt>
                <c:pt idx="12">
                  <c:v>1.9674648525152057E-2</c:v>
                </c:pt>
                <c:pt idx="13">
                  <c:v>1.9002600058214688E-2</c:v>
                </c:pt>
                <c:pt idx="14">
                  <c:v>2.5784752591197058E-2</c:v>
                </c:pt>
                <c:pt idx="15">
                  <c:v>0.17031471232873382</c:v>
                </c:pt>
                <c:pt idx="16">
                  <c:v>0.27740346049718012</c:v>
                </c:pt>
                <c:pt idx="17">
                  <c:v>0.41617670801772427</c:v>
                </c:pt>
                <c:pt idx="18">
                  <c:v>0.51593011593415727</c:v>
                </c:pt>
                <c:pt idx="19">
                  <c:v>0.88659558063871691</c:v>
                </c:pt>
                <c:pt idx="20">
                  <c:v>0.81250731739821069</c:v>
                </c:pt>
              </c:numCache>
            </c:numRef>
          </c:val>
          <c:smooth val="0"/>
          <c:extLst>
            <c:ext xmlns:c16="http://schemas.microsoft.com/office/drawing/2014/chart" uri="{C3380CC4-5D6E-409C-BE32-E72D297353CC}">
              <c16:uniqueId val="{00000008-FAE6-41AB-A33D-3288F70F01B4}"/>
            </c:ext>
          </c:extLst>
        </c:ser>
        <c:ser>
          <c:idx val="9"/>
          <c:order val="9"/>
          <c:tx>
            <c:v>London: Entertainment offline outside cc</c:v>
          </c:tx>
          <c:spPr>
            <a:ln w="28575" cap="rnd">
              <a:solidFill>
                <a:schemeClr val="accent4">
                  <a:lumMod val="60000"/>
                </a:schemeClr>
              </a:solidFill>
              <a:round/>
            </a:ln>
            <a:effectLst/>
          </c:spPr>
          <c:marker>
            <c:symbol val="none"/>
          </c:marker>
          <c:val>
            <c:numRef>
              <c:f>'Ent offline outside cent'!$B$35:$V$35</c:f>
              <c:numCache>
                <c:formatCode>0%</c:formatCode>
                <c:ptCount val="21"/>
                <c:pt idx="0">
                  <c:v>0.81433148350080586</c:v>
                </c:pt>
                <c:pt idx="1">
                  <c:v>0.84558522244955181</c:v>
                </c:pt>
                <c:pt idx="2">
                  <c:v>0.5354658642594301</c:v>
                </c:pt>
                <c:pt idx="3">
                  <c:v>2.1389996934786937E-2</c:v>
                </c:pt>
                <c:pt idx="4">
                  <c:v>7.6229974870087133E-2</c:v>
                </c:pt>
                <c:pt idx="5">
                  <c:v>0.26690420011903149</c:v>
                </c:pt>
                <c:pt idx="6">
                  <c:v>0.44152758215698562</c:v>
                </c:pt>
                <c:pt idx="7">
                  <c:v>0.49548409070239341</c:v>
                </c:pt>
                <c:pt idx="8">
                  <c:v>0.59049891382421471</c:v>
                </c:pt>
                <c:pt idx="9">
                  <c:v>0.62512517776002829</c:v>
                </c:pt>
                <c:pt idx="10">
                  <c:v>0.22821458780885978</c:v>
                </c:pt>
                <c:pt idx="11">
                  <c:v>0.52173522716268794</c:v>
                </c:pt>
                <c:pt idx="12">
                  <c:v>7.7512943082688288E-2</c:v>
                </c:pt>
                <c:pt idx="13">
                  <c:v>6.948937116856084E-2</c:v>
                </c:pt>
                <c:pt idx="14">
                  <c:v>0.10212272071457694</c:v>
                </c:pt>
                <c:pt idx="15">
                  <c:v>0.35347552146326827</c:v>
                </c:pt>
                <c:pt idx="16">
                  <c:v>0.61622885471032884</c:v>
                </c:pt>
                <c:pt idx="17">
                  <c:v>0.70490714230989138</c:v>
                </c:pt>
                <c:pt idx="18">
                  <c:v>0.80550870292211241</c:v>
                </c:pt>
                <c:pt idx="19">
                  <c:v>0.82638006768604344</c:v>
                </c:pt>
                <c:pt idx="20">
                  <c:v>0.87899660075352837</c:v>
                </c:pt>
              </c:numCache>
            </c:numRef>
          </c:val>
          <c:smooth val="0"/>
          <c:extLst>
            <c:ext xmlns:c16="http://schemas.microsoft.com/office/drawing/2014/chart" uri="{C3380CC4-5D6E-409C-BE32-E72D297353CC}">
              <c16:uniqueId val="{00000009-FAE6-41AB-A33D-3288F70F01B4}"/>
            </c:ext>
          </c:extLst>
        </c:ser>
        <c:ser>
          <c:idx val="10"/>
          <c:order val="10"/>
          <c:spPr>
            <a:ln w="28575" cap="rnd">
              <a:solidFill>
                <a:schemeClr val="accent5">
                  <a:lumMod val="60000"/>
                </a:schemeClr>
              </a:solidFill>
              <a:round/>
            </a:ln>
            <a:effectLst/>
          </c:spPr>
          <c:marker>
            <c:symbol val="none"/>
          </c:marker>
          <c:val>
            <c:numRef>
              <c:f>'Food offline city centre'!$B$67:$V$67</c:f>
              <c:numCache>
                <c:formatCode>General</c:formatCode>
                <c:ptCount val="2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numCache>
            </c:numRef>
          </c:val>
          <c:smooth val="0"/>
          <c:extLst>
            <c:ext xmlns:c16="http://schemas.microsoft.com/office/drawing/2014/chart" uri="{C3380CC4-5D6E-409C-BE32-E72D297353CC}">
              <c16:uniqueId val="{0000000A-FAE6-41AB-A33D-3288F70F01B4}"/>
            </c:ext>
          </c:extLst>
        </c:ser>
        <c:dLbls>
          <c:showLegendKey val="0"/>
          <c:showVal val="0"/>
          <c:showCatName val="0"/>
          <c:showSerName val="0"/>
          <c:showPercent val="0"/>
          <c:showBubbleSize val="0"/>
        </c:dLbls>
        <c:smooth val="0"/>
        <c:axId val="377474735"/>
        <c:axId val="214299695"/>
      </c:lineChart>
      <c:dateAx>
        <c:axId val="377474735"/>
        <c:scaling>
          <c:orientation val="minMax"/>
        </c:scaling>
        <c:delete val="0"/>
        <c:axPos val="b"/>
        <c:numFmt formatCode="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299695"/>
        <c:crosses val="autoZero"/>
        <c:auto val="1"/>
        <c:lblOffset val="100"/>
        <c:baseTimeUnit val="months"/>
      </c:dateAx>
      <c:valAx>
        <c:axId val="21429969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4735"/>
        <c:crosses val="autoZero"/>
        <c:crossBetween val="between"/>
      </c:valAx>
      <c:spPr>
        <a:noFill/>
        <a:ln>
          <a:noFill/>
        </a:ln>
        <a:effectLst/>
      </c:spPr>
    </c:plotArea>
    <c:legend>
      <c:legendPos val="r"/>
      <c:layout>
        <c:manualLayout>
          <c:xMode val="edge"/>
          <c:yMode val="edge"/>
          <c:x val="8.2869791764091233E-3"/>
          <c:y val="0.88699826575966112"/>
          <c:w val="0.98743620004811228"/>
          <c:h val="0.111507907651151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Liverpool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6582458487889489E-2"/>
          <c:y val="0.10009189049825805"/>
          <c:w val="0.85793464118250196"/>
          <c:h val="0.66541898321070259"/>
        </c:manualLayout>
      </c:layout>
      <c:lineChart>
        <c:grouping val="standard"/>
        <c:varyColors val="0"/>
        <c:ser>
          <c:idx val="0"/>
          <c:order val="0"/>
          <c:tx>
            <c:v>Food offline cc</c:v>
          </c:tx>
          <c:spPr>
            <a:ln w="28575" cap="rnd">
              <a:solidFill>
                <a:schemeClr val="accent1"/>
              </a:solidFill>
              <a:round/>
            </a:ln>
            <a:effectLst/>
          </c:spPr>
          <c:marker>
            <c:symbol val="none"/>
          </c:marker>
          <c:cat>
            <c:numRef>
              <c:f>'Food offline city centre'!$B$3:$V$3</c:f>
              <c:numCache>
                <c:formatCode>mm/dd/yyyy</c:formatCode>
                <c:ptCount val="21"/>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numCache>
            </c:numRef>
          </c:cat>
          <c:val>
            <c:numRef>
              <c:f>'Food offline city centre'!$B$34:$V$34</c:f>
              <c:numCache>
                <c:formatCode>0%</c:formatCode>
                <c:ptCount val="21"/>
                <c:pt idx="0">
                  <c:v>0.86174654854584321</c:v>
                </c:pt>
                <c:pt idx="1">
                  <c:v>0.94380955089996144</c:v>
                </c:pt>
                <c:pt idx="2">
                  <c:v>0.52477082214148896</c:v>
                </c:pt>
                <c:pt idx="3">
                  <c:v>6.8417674114615674E-3</c:v>
                </c:pt>
                <c:pt idx="4">
                  <c:v>1.5214811651302326E-2</c:v>
                </c:pt>
                <c:pt idx="5">
                  <c:v>7.547707379707834E-2</c:v>
                </c:pt>
                <c:pt idx="6">
                  <c:v>0.61801993668894717</c:v>
                </c:pt>
                <c:pt idx="7">
                  <c:v>1.0634248583972969</c:v>
                </c:pt>
                <c:pt idx="8">
                  <c:v>0.81972484926248601</c:v>
                </c:pt>
                <c:pt idx="9">
                  <c:v>0.50388280657078155</c:v>
                </c:pt>
                <c:pt idx="10">
                  <c:v>0.16482031982981951</c:v>
                </c:pt>
                <c:pt idx="11">
                  <c:v>1.2439782568321158</c:v>
                </c:pt>
                <c:pt idx="12">
                  <c:v>6.7370624753789868E-2</c:v>
                </c:pt>
                <c:pt idx="13">
                  <c:v>5.9582248403826532E-2</c:v>
                </c:pt>
                <c:pt idx="14">
                  <c:v>9.2998770194551494E-2</c:v>
                </c:pt>
                <c:pt idx="15">
                  <c:v>0.45373708775930449</c:v>
                </c:pt>
                <c:pt idx="16">
                  <c:v>0.93267306525416316</c:v>
                </c:pt>
                <c:pt idx="17">
                  <c:v>1.1508542863173783</c:v>
                </c:pt>
                <c:pt idx="18">
                  <c:v>1.4108270676882522</c:v>
                </c:pt>
                <c:pt idx="19">
                  <c:v>1.5471579532617643</c:v>
                </c:pt>
                <c:pt idx="20">
                  <c:v>1.3728410480051123</c:v>
                </c:pt>
              </c:numCache>
            </c:numRef>
          </c:val>
          <c:smooth val="0"/>
          <c:extLst>
            <c:ext xmlns:c16="http://schemas.microsoft.com/office/drawing/2014/chart" uri="{C3380CC4-5D6E-409C-BE32-E72D297353CC}">
              <c16:uniqueId val="{00000000-B78B-4AFF-8C1E-9FB44DEBBF26}"/>
            </c:ext>
          </c:extLst>
        </c:ser>
        <c:ser>
          <c:idx val="1"/>
          <c:order val="1"/>
          <c:tx>
            <c:v>Food offline outside CC</c:v>
          </c:tx>
          <c:spPr>
            <a:ln w="28575" cap="rnd">
              <a:solidFill>
                <a:schemeClr val="accent2"/>
              </a:solidFill>
              <a:prstDash val="dash"/>
              <a:round/>
            </a:ln>
            <a:effectLst/>
          </c:spPr>
          <c:marker>
            <c:symbol val="none"/>
          </c:marker>
          <c:cat>
            <c:numRef>
              <c:f>'Food offline city centre'!$B$3:$V$3</c:f>
              <c:numCache>
                <c:formatCode>mm/dd/yyyy</c:formatCode>
                <c:ptCount val="21"/>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numCache>
            </c:numRef>
          </c:cat>
          <c:val>
            <c:numRef>
              <c:f>'Food offline outside centre'!$B$34:$V$34</c:f>
              <c:numCache>
                <c:formatCode>0%</c:formatCode>
                <c:ptCount val="21"/>
                <c:pt idx="0">
                  <c:v>0.95308812189748671</c:v>
                </c:pt>
                <c:pt idx="1">
                  <c:v>0.91223524011314716</c:v>
                </c:pt>
                <c:pt idx="2">
                  <c:v>0.75655586611653736</c:v>
                </c:pt>
                <c:pt idx="3">
                  <c:v>0.17892825788061592</c:v>
                </c:pt>
                <c:pt idx="4">
                  <c:v>0.23395618909949342</c:v>
                </c:pt>
                <c:pt idx="5">
                  <c:v>0.37087558050192448</c:v>
                </c:pt>
                <c:pt idx="6">
                  <c:v>0.82278331308240493</c:v>
                </c:pt>
                <c:pt idx="7">
                  <c:v>1.047717885087827</c:v>
                </c:pt>
                <c:pt idx="8">
                  <c:v>0.89050750216519836</c:v>
                </c:pt>
                <c:pt idx="9">
                  <c:v>0.7232299486632886</c:v>
                </c:pt>
                <c:pt idx="10">
                  <c:v>0.52646451712914</c:v>
                </c:pt>
                <c:pt idx="11">
                  <c:v>1.1703103631249236</c:v>
                </c:pt>
                <c:pt idx="12">
                  <c:v>0.36611362650170054</c:v>
                </c:pt>
                <c:pt idx="13">
                  <c:v>0.34162755166075454</c:v>
                </c:pt>
                <c:pt idx="14">
                  <c:v>0.41750591994765557</c:v>
                </c:pt>
                <c:pt idx="15">
                  <c:v>0.6472840924114891</c:v>
                </c:pt>
                <c:pt idx="16">
                  <c:v>0.92652602079869051</c:v>
                </c:pt>
                <c:pt idx="17">
                  <c:v>1.03617732168708</c:v>
                </c:pt>
                <c:pt idx="18">
                  <c:v>1.1361084472932848</c:v>
                </c:pt>
                <c:pt idx="19">
                  <c:v>1.1935634860665636</c:v>
                </c:pt>
                <c:pt idx="20">
                  <c:v>1.1072692396819335</c:v>
                </c:pt>
              </c:numCache>
            </c:numRef>
          </c:val>
          <c:smooth val="0"/>
          <c:extLst>
            <c:ext xmlns:c16="http://schemas.microsoft.com/office/drawing/2014/chart" uri="{C3380CC4-5D6E-409C-BE32-E72D297353CC}">
              <c16:uniqueId val="{00000001-B78B-4AFF-8C1E-9FB44DEBBF26}"/>
            </c:ext>
          </c:extLst>
        </c:ser>
        <c:ser>
          <c:idx val="2"/>
          <c:order val="2"/>
          <c:tx>
            <c:v>Fashion offline cc</c:v>
          </c:tx>
          <c:spPr>
            <a:ln w="28575" cap="rnd">
              <a:solidFill>
                <a:schemeClr val="accent3"/>
              </a:solidFill>
              <a:round/>
            </a:ln>
            <a:effectLst/>
          </c:spPr>
          <c:marker>
            <c:symbol val="none"/>
          </c:marker>
          <c:val>
            <c:numRef>
              <c:f>'Fashion offline city centre'!$B$34:$V$34</c:f>
              <c:numCache>
                <c:formatCode>0%</c:formatCode>
                <c:ptCount val="21"/>
                <c:pt idx="0">
                  <c:v>0.72071924777219631</c:v>
                </c:pt>
                <c:pt idx="1">
                  <c:v>0.80886643537179104</c:v>
                </c:pt>
                <c:pt idx="2">
                  <c:v>0.4071428887205924</c:v>
                </c:pt>
                <c:pt idx="3">
                  <c:v>1.9060714777475181E-2</c:v>
                </c:pt>
                <c:pt idx="4">
                  <c:v>2.6826060027104828E-2</c:v>
                </c:pt>
                <c:pt idx="5">
                  <c:v>0.36289949285900724</c:v>
                </c:pt>
                <c:pt idx="6">
                  <c:v>0.80159652866704545</c:v>
                </c:pt>
                <c:pt idx="7">
                  <c:v>0.98555145251841281</c:v>
                </c:pt>
                <c:pt idx="8">
                  <c:v>0.84945844024101169</c:v>
                </c:pt>
                <c:pt idx="9">
                  <c:v>0.83825652188662858</c:v>
                </c:pt>
                <c:pt idx="10">
                  <c:v>0.21443461724264765</c:v>
                </c:pt>
                <c:pt idx="11">
                  <c:v>1.4411153487795028</c:v>
                </c:pt>
                <c:pt idx="12">
                  <c:v>0.10787080321420824</c:v>
                </c:pt>
                <c:pt idx="13">
                  <c:v>4.0375639559429688E-2</c:v>
                </c:pt>
                <c:pt idx="14">
                  <c:v>5.1817377263455325E-2</c:v>
                </c:pt>
                <c:pt idx="15">
                  <c:v>0.75745494680179082</c:v>
                </c:pt>
                <c:pt idx="16">
                  <c:v>0.96336225838307488</c:v>
                </c:pt>
                <c:pt idx="17">
                  <c:v>0.97369858111538776</c:v>
                </c:pt>
                <c:pt idx="18">
                  <c:v>1.010817242463683</c:v>
                </c:pt>
                <c:pt idx="19">
                  <c:v>1.0932554759317095</c:v>
                </c:pt>
                <c:pt idx="20">
                  <c:v>0.95275421764070312</c:v>
                </c:pt>
              </c:numCache>
            </c:numRef>
          </c:val>
          <c:smooth val="0"/>
          <c:extLst>
            <c:ext xmlns:c16="http://schemas.microsoft.com/office/drawing/2014/chart" uri="{C3380CC4-5D6E-409C-BE32-E72D297353CC}">
              <c16:uniqueId val="{00000002-B78B-4AFF-8C1E-9FB44DEBBF26}"/>
            </c:ext>
          </c:extLst>
        </c:ser>
        <c:ser>
          <c:idx val="3"/>
          <c:order val="3"/>
          <c:tx>
            <c:v>Fashion outside cc</c:v>
          </c:tx>
          <c:spPr>
            <a:ln w="28575" cap="rnd">
              <a:solidFill>
                <a:schemeClr val="accent4"/>
              </a:solidFill>
              <a:round/>
            </a:ln>
            <a:effectLst/>
          </c:spPr>
          <c:marker>
            <c:symbol val="none"/>
          </c:marker>
          <c:val>
            <c:numRef>
              <c:f>'Fashion offline outside centre'!$B$34:$V$34</c:f>
              <c:numCache>
                <c:formatCode>0%</c:formatCode>
                <c:ptCount val="21"/>
                <c:pt idx="0">
                  <c:v>0.82624977932712385</c:v>
                </c:pt>
                <c:pt idx="1">
                  <c:v>0.85925397722836605</c:v>
                </c:pt>
                <c:pt idx="2">
                  <c:v>0.47723263837414182</c:v>
                </c:pt>
                <c:pt idx="3">
                  <c:v>4.8594691831805106E-2</c:v>
                </c:pt>
                <c:pt idx="4">
                  <c:v>7.3496193417421196E-2</c:v>
                </c:pt>
                <c:pt idx="5">
                  <c:v>0.47314174354864358</c:v>
                </c:pt>
                <c:pt idx="6">
                  <c:v>0.87904049963801167</c:v>
                </c:pt>
                <c:pt idx="7">
                  <c:v>1.0358250521028598</c:v>
                </c:pt>
                <c:pt idx="8">
                  <c:v>0.90726589540978897</c:v>
                </c:pt>
                <c:pt idx="9">
                  <c:v>0.88277601114095006</c:v>
                </c:pt>
                <c:pt idx="10">
                  <c:v>0.23852388899894172</c:v>
                </c:pt>
                <c:pt idx="11">
                  <c:v>1.2710156063523499</c:v>
                </c:pt>
                <c:pt idx="12">
                  <c:v>0.16720668665816932</c:v>
                </c:pt>
                <c:pt idx="13">
                  <c:v>8.7980785357936422E-2</c:v>
                </c:pt>
                <c:pt idx="14">
                  <c:v>0.10633731313890075</c:v>
                </c:pt>
                <c:pt idx="15">
                  <c:v>0.83043751064766891</c:v>
                </c:pt>
                <c:pt idx="16">
                  <c:v>1.0173285560999747</c:v>
                </c:pt>
                <c:pt idx="17">
                  <c:v>1.0117629065277205</c:v>
                </c:pt>
                <c:pt idx="18">
                  <c:v>1.0633325640671165</c:v>
                </c:pt>
                <c:pt idx="19">
                  <c:v>1.0933431862176068</c:v>
                </c:pt>
                <c:pt idx="20">
                  <c:v>0.98051370087119405</c:v>
                </c:pt>
              </c:numCache>
            </c:numRef>
          </c:val>
          <c:smooth val="0"/>
          <c:extLst>
            <c:ext xmlns:c16="http://schemas.microsoft.com/office/drawing/2014/chart" uri="{C3380CC4-5D6E-409C-BE32-E72D297353CC}">
              <c16:uniqueId val="{00000003-B78B-4AFF-8C1E-9FB44DEBBF26}"/>
            </c:ext>
          </c:extLst>
        </c:ser>
        <c:ser>
          <c:idx val="4"/>
          <c:order val="4"/>
          <c:tx>
            <c:v>Groceries offline cc</c:v>
          </c:tx>
          <c:spPr>
            <a:ln w="28575" cap="rnd">
              <a:solidFill>
                <a:schemeClr val="accent5"/>
              </a:solidFill>
              <a:round/>
            </a:ln>
            <a:effectLst/>
          </c:spPr>
          <c:marker>
            <c:symbol val="none"/>
          </c:marker>
          <c:val>
            <c:numRef>
              <c:f>'Groceries offline city centre'!$B$34:$V$34</c:f>
              <c:numCache>
                <c:formatCode>0%</c:formatCode>
                <c:ptCount val="21"/>
                <c:pt idx="0">
                  <c:v>0.98875389073626962</c:v>
                </c:pt>
                <c:pt idx="1">
                  <c:v>1.0065598985567692</c:v>
                </c:pt>
                <c:pt idx="2">
                  <c:v>1.0969838443251678</c:v>
                </c:pt>
                <c:pt idx="3">
                  <c:v>0.70450643958914716</c:v>
                </c:pt>
                <c:pt idx="4">
                  <c:v>0.84764230010719188</c:v>
                </c:pt>
                <c:pt idx="5">
                  <c:v>0.94619670380647436</c:v>
                </c:pt>
                <c:pt idx="6">
                  <c:v>0.90729297491825445</c:v>
                </c:pt>
                <c:pt idx="7">
                  <c:v>0.98135663615497359</c:v>
                </c:pt>
                <c:pt idx="8">
                  <c:v>0.93730863356111593</c:v>
                </c:pt>
                <c:pt idx="9">
                  <c:v>0.99547331583702492</c:v>
                </c:pt>
                <c:pt idx="10">
                  <c:v>1.1026370953920268</c:v>
                </c:pt>
                <c:pt idx="11">
                  <c:v>1.4047937953025902</c:v>
                </c:pt>
                <c:pt idx="12">
                  <c:v>0.85946684988849309</c:v>
                </c:pt>
                <c:pt idx="13">
                  <c:v>0.88100222333200207</c:v>
                </c:pt>
                <c:pt idx="14">
                  <c:v>1.0475250750710301</c:v>
                </c:pt>
                <c:pt idx="15">
                  <c:v>0.97749375724966769</c:v>
                </c:pt>
                <c:pt idx="16">
                  <c:v>1.0389381585198292</c:v>
                </c:pt>
                <c:pt idx="17">
                  <c:v>1.0397329708320875</c:v>
                </c:pt>
                <c:pt idx="18">
                  <c:v>1.0377842238040929</c:v>
                </c:pt>
                <c:pt idx="19">
                  <c:v>1.0986230537754333</c:v>
                </c:pt>
                <c:pt idx="20">
                  <c:v>1.1140270658796838</c:v>
                </c:pt>
              </c:numCache>
            </c:numRef>
          </c:val>
          <c:smooth val="0"/>
          <c:extLst>
            <c:ext xmlns:c16="http://schemas.microsoft.com/office/drawing/2014/chart" uri="{C3380CC4-5D6E-409C-BE32-E72D297353CC}">
              <c16:uniqueId val="{00000004-B78B-4AFF-8C1E-9FB44DEBBF26}"/>
            </c:ext>
          </c:extLst>
        </c:ser>
        <c:ser>
          <c:idx val="5"/>
          <c:order val="5"/>
          <c:tx>
            <c:v>Groceries offline outside cc</c:v>
          </c:tx>
          <c:spPr>
            <a:ln w="28575" cap="rnd">
              <a:solidFill>
                <a:schemeClr val="accent6"/>
              </a:solidFill>
              <a:round/>
            </a:ln>
            <a:effectLst/>
          </c:spPr>
          <c:marker>
            <c:symbol val="none"/>
          </c:marker>
          <c:val>
            <c:numRef>
              <c:f>'Grocerie offline outside centre'!$B$34:$V$34</c:f>
              <c:numCache>
                <c:formatCode>0%</c:formatCode>
                <c:ptCount val="21"/>
                <c:pt idx="0">
                  <c:v>0.86752384057707166</c:v>
                </c:pt>
                <c:pt idx="1">
                  <c:v>0.91199118940539714</c:v>
                </c:pt>
                <c:pt idx="2">
                  <c:v>1.1822526977620902</c:v>
                </c:pt>
                <c:pt idx="3">
                  <c:v>1.129083645059149</c:v>
                </c:pt>
                <c:pt idx="4">
                  <c:v>1.2774971040171126</c:v>
                </c:pt>
                <c:pt idx="5">
                  <c:v>1.2029065262399918</c:v>
                </c:pt>
                <c:pt idx="6">
                  <c:v>1.1519026310831657</c:v>
                </c:pt>
                <c:pt idx="7">
                  <c:v>1.1379133236415462</c:v>
                </c:pt>
                <c:pt idx="8">
                  <c:v>1.1103136288724238</c:v>
                </c:pt>
                <c:pt idx="9">
                  <c:v>1.2139813626810714</c:v>
                </c:pt>
                <c:pt idx="10">
                  <c:v>1.3154687606201214</c:v>
                </c:pt>
                <c:pt idx="11">
                  <c:v>1.4746482853859504</c:v>
                </c:pt>
                <c:pt idx="12">
                  <c:v>1.0293339248856885</c:v>
                </c:pt>
                <c:pt idx="13">
                  <c:v>1.0582492753062001</c:v>
                </c:pt>
                <c:pt idx="14">
                  <c:v>1.2747993400424231</c:v>
                </c:pt>
                <c:pt idx="15">
                  <c:v>1.2044129453349481</c:v>
                </c:pt>
                <c:pt idx="16">
                  <c:v>1.2867773141803689</c:v>
                </c:pt>
                <c:pt idx="17">
                  <c:v>1.2365357776348562</c:v>
                </c:pt>
                <c:pt idx="18">
                  <c:v>1.2836626202304742</c:v>
                </c:pt>
                <c:pt idx="19">
                  <c:v>1.2348754898715577</c:v>
                </c:pt>
                <c:pt idx="20">
                  <c:v>1.2183961808154906</c:v>
                </c:pt>
              </c:numCache>
            </c:numRef>
          </c:val>
          <c:smooth val="0"/>
          <c:extLst>
            <c:ext xmlns:c16="http://schemas.microsoft.com/office/drawing/2014/chart" uri="{C3380CC4-5D6E-409C-BE32-E72D297353CC}">
              <c16:uniqueId val="{00000005-B78B-4AFF-8C1E-9FB44DEBBF26}"/>
            </c:ext>
          </c:extLst>
        </c:ser>
        <c:ser>
          <c:idx val="6"/>
          <c:order val="6"/>
          <c:tx>
            <c:v>Retail offline cc</c:v>
          </c:tx>
          <c:spPr>
            <a:ln w="28575" cap="rnd">
              <a:solidFill>
                <a:schemeClr val="accent1">
                  <a:lumMod val="60000"/>
                </a:schemeClr>
              </a:solidFill>
              <a:prstDash val="sysDash"/>
              <a:round/>
            </a:ln>
            <a:effectLst/>
          </c:spPr>
          <c:marker>
            <c:symbol val="none"/>
          </c:marker>
          <c:val>
            <c:numRef>
              <c:f>'Retail offline city cent'!$B$34:$V$34</c:f>
              <c:numCache>
                <c:formatCode>0%</c:formatCode>
                <c:ptCount val="21"/>
                <c:pt idx="0">
                  <c:v>0.79461414429550203</c:v>
                </c:pt>
                <c:pt idx="1">
                  <c:v>0.84489663397448389</c:v>
                </c:pt>
                <c:pt idx="2">
                  <c:v>0.55611210328891048</c:v>
                </c:pt>
                <c:pt idx="3">
                  <c:v>0.10546379484279914</c:v>
                </c:pt>
                <c:pt idx="4">
                  <c:v>0.13860951113953671</c:v>
                </c:pt>
                <c:pt idx="5">
                  <c:v>0.30446976171967349</c:v>
                </c:pt>
                <c:pt idx="6">
                  <c:v>0.65623099341432678</c:v>
                </c:pt>
                <c:pt idx="7">
                  <c:v>0.7474949593636222</c:v>
                </c:pt>
                <c:pt idx="8">
                  <c:v>0.66990685534604133</c:v>
                </c:pt>
                <c:pt idx="9">
                  <c:v>0.67044862780368641</c:v>
                </c:pt>
                <c:pt idx="10">
                  <c:v>0.26520120002598424</c:v>
                </c:pt>
                <c:pt idx="11">
                  <c:v>1.1964151586270853</c:v>
                </c:pt>
                <c:pt idx="12">
                  <c:v>0.1541363885691393</c:v>
                </c:pt>
                <c:pt idx="13">
                  <c:v>0.114030679348891</c:v>
                </c:pt>
                <c:pt idx="14">
                  <c:v>0.17064361586819204</c:v>
                </c:pt>
                <c:pt idx="15">
                  <c:v>0.69406636656035514</c:v>
                </c:pt>
                <c:pt idx="16">
                  <c:v>0.8707638253713198</c:v>
                </c:pt>
                <c:pt idx="17">
                  <c:v>0.76559021848665831</c:v>
                </c:pt>
                <c:pt idx="18">
                  <c:v>0.78369714590361739</c:v>
                </c:pt>
                <c:pt idx="19">
                  <c:v>0.87514158036356737</c:v>
                </c:pt>
                <c:pt idx="20">
                  <c:v>0.76847153354797959</c:v>
                </c:pt>
              </c:numCache>
            </c:numRef>
          </c:val>
          <c:smooth val="0"/>
          <c:extLst>
            <c:ext xmlns:c16="http://schemas.microsoft.com/office/drawing/2014/chart" uri="{C3380CC4-5D6E-409C-BE32-E72D297353CC}">
              <c16:uniqueId val="{00000006-B78B-4AFF-8C1E-9FB44DEBBF26}"/>
            </c:ext>
          </c:extLst>
        </c:ser>
        <c:ser>
          <c:idx val="7"/>
          <c:order val="7"/>
          <c:tx>
            <c:v>Retail offline outside cc</c:v>
          </c:tx>
          <c:spPr>
            <a:ln w="28575" cap="rnd">
              <a:solidFill>
                <a:schemeClr val="accent2">
                  <a:lumMod val="60000"/>
                </a:schemeClr>
              </a:solidFill>
              <a:round/>
            </a:ln>
            <a:effectLst/>
          </c:spPr>
          <c:marker>
            <c:symbol val="none"/>
          </c:marker>
          <c:val>
            <c:numRef>
              <c:f>'Retail offline outside centre'!$B$34:$V$34</c:f>
              <c:numCache>
                <c:formatCode>0%</c:formatCode>
                <c:ptCount val="21"/>
                <c:pt idx="0">
                  <c:v>0.90655636891667846</c:v>
                </c:pt>
                <c:pt idx="1">
                  <c:v>0.92423822000238809</c:v>
                </c:pt>
                <c:pt idx="2">
                  <c:v>0.96254494245102595</c:v>
                </c:pt>
                <c:pt idx="3">
                  <c:v>0.70677639174400786</c:v>
                </c:pt>
                <c:pt idx="4">
                  <c:v>0.81182210111064557</c:v>
                </c:pt>
                <c:pt idx="5">
                  <c:v>0.81692243739598858</c:v>
                </c:pt>
                <c:pt idx="6">
                  <c:v>0.95408608805324646</c:v>
                </c:pt>
                <c:pt idx="7">
                  <c:v>0.9878795313881682</c:v>
                </c:pt>
                <c:pt idx="8">
                  <c:v>0.95267676317790917</c:v>
                </c:pt>
                <c:pt idx="9">
                  <c:v>1.0293265074431339</c:v>
                </c:pt>
                <c:pt idx="10">
                  <c:v>0.83197276516509355</c:v>
                </c:pt>
                <c:pt idx="11">
                  <c:v>1.1620688821944691</c:v>
                </c:pt>
                <c:pt idx="12">
                  <c:v>0.67465945063306665</c:v>
                </c:pt>
                <c:pt idx="13">
                  <c:v>0.73166740306133882</c:v>
                </c:pt>
                <c:pt idx="14">
                  <c:v>0.89572165505379686</c:v>
                </c:pt>
                <c:pt idx="15">
                  <c:v>1.0161380264684277</c:v>
                </c:pt>
                <c:pt idx="16">
                  <c:v>1.0684267722340886</c:v>
                </c:pt>
                <c:pt idx="17">
                  <c:v>1.0085092092862313</c:v>
                </c:pt>
                <c:pt idx="18">
                  <c:v>1.0267234244987811</c:v>
                </c:pt>
                <c:pt idx="19">
                  <c:v>1.0475376735987387</c:v>
                </c:pt>
                <c:pt idx="20">
                  <c:v>1.018566561578846</c:v>
                </c:pt>
              </c:numCache>
            </c:numRef>
          </c:val>
          <c:smooth val="0"/>
          <c:extLst>
            <c:ext xmlns:c16="http://schemas.microsoft.com/office/drawing/2014/chart" uri="{C3380CC4-5D6E-409C-BE32-E72D297353CC}">
              <c16:uniqueId val="{00000007-B78B-4AFF-8C1E-9FB44DEBBF26}"/>
            </c:ext>
          </c:extLst>
        </c:ser>
        <c:ser>
          <c:idx val="8"/>
          <c:order val="8"/>
          <c:tx>
            <c:v>Entertainment offline cc</c:v>
          </c:tx>
          <c:spPr>
            <a:ln w="28575" cap="rnd">
              <a:solidFill>
                <a:schemeClr val="accent3">
                  <a:lumMod val="60000"/>
                </a:schemeClr>
              </a:solidFill>
              <a:round/>
            </a:ln>
            <a:effectLst/>
          </c:spPr>
          <c:marker>
            <c:symbol val="none"/>
          </c:marker>
          <c:val>
            <c:numRef>
              <c:f>'Ent offline city cent'!$B$34:$V$34</c:f>
              <c:numCache>
                <c:formatCode>0%</c:formatCode>
                <c:ptCount val="21"/>
                <c:pt idx="0">
                  <c:v>0.81336970609554871</c:v>
                </c:pt>
                <c:pt idx="1">
                  <c:v>0.98671415910267102</c:v>
                </c:pt>
                <c:pt idx="2">
                  <c:v>0.56731016456671346</c:v>
                </c:pt>
                <c:pt idx="3">
                  <c:v>3.2344854641806063E-3</c:v>
                </c:pt>
                <c:pt idx="4">
                  <c:v>1.3362922248934893E-2</c:v>
                </c:pt>
                <c:pt idx="5">
                  <c:v>0.17889633075526512</c:v>
                </c:pt>
                <c:pt idx="6">
                  <c:v>0.61343354579306231</c:v>
                </c:pt>
                <c:pt idx="7">
                  <c:v>0.74681404238498572</c:v>
                </c:pt>
                <c:pt idx="8">
                  <c:v>0.70685662710920338</c:v>
                </c:pt>
                <c:pt idx="9">
                  <c:v>0.52590123501215436</c:v>
                </c:pt>
                <c:pt idx="10">
                  <c:v>0.17668574341029525</c:v>
                </c:pt>
                <c:pt idx="11">
                  <c:v>1.0770073391742487</c:v>
                </c:pt>
                <c:pt idx="12">
                  <c:v>5.2944941664826224E-2</c:v>
                </c:pt>
                <c:pt idx="13">
                  <c:v>8.8699541036074882E-3</c:v>
                </c:pt>
                <c:pt idx="14">
                  <c:v>2.361788534193476E-2</c:v>
                </c:pt>
                <c:pt idx="15">
                  <c:v>0.33643633932739703</c:v>
                </c:pt>
                <c:pt idx="16">
                  <c:v>0.74678310508439372</c:v>
                </c:pt>
                <c:pt idx="17">
                  <c:v>0.82016020300081716</c:v>
                </c:pt>
                <c:pt idx="18">
                  <c:v>0.98031238547657207</c:v>
                </c:pt>
                <c:pt idx="19">
                  <c:v>1.1710878098947064</c:v>
                </c:pt>
                <c:pt idx="20">
                  <c:v>1.0499818221933608</c:v>
                </c:pt>
              </c:numCache>
            </c:numRef>
          </c:val>
          <c:smooth val="0"/>
          <c:extLst>
            <c:ext xmlns:c16="http://schemas.microsoft.com/office/drawing/2014/chart" uri="{C3380CC4-5D6E-409C-BE32-E72D297353CC}">
              <c16:uniqueId val="{00000008-B78B-4AFF-8C1E-9FB44DEBBF26}"/>
            </c:ext>
          </c:extLst>
        </c:ser>
        <c:ser>
          <c:idx val="9"/>
          <c:order val="9"/>
          <c:tx>
            <c:v>Entertainment offline outside cc</c:v>
          </c:tx>
          <c:spPr>
            <a:ln w="28575" cap="rnd">
              <a:solidFill>
                <a:schemeClr val="accent4">
                  <a:lumMod val="60000"/>
                </a:schemeClr>
              </a:solidFill>
              <a:round/>
            </a:ln>
            <a:effectLst/>
          </c:spPr>
          <c:marker>
            <c:symbol val="none"/>
          </c:marker>
          <c:val>
            <c:numRef>
              <c:f>'Ent offline outside cent'!$B$34:$V$34</c:f>
              <c:numCache>
                <c:formatCode>0%</c:formatCode>
                <c:ptCount val="21"/>
                <c:pt idx="0">
                  <c:v>0.9751076936405445</c:v>
                </c:pt>
                <c:pt idx="1">
                  <c:v>1.0012461835909818</c:v>
                </c:pt>
                <c:pt idx="2">
                  <c:v>0.67910506376815993</c:v>
                </c:pt>
                <c:pt idx="3">
                  <c:v>1.6871960169904221E-2</c:v>
                </c:pt>
                <c:pt idx="4">
                  <c:v>7.9929945597264018E-2</c:v>
                </c:pt>
                <c:pt idx="5">
                  <c:v>0.27911533990279724</c:v>
                </c:pt>
                <c:pt idx="6">
                  <c:v>0.76270164169169963</c:v>
                </c:pt>
                <c:pt idx="7">
                  <c:v>0.81991725618176936</c:v>
                </c:pt>
                <c:pt idx="8">
                  <c:v>0.80168754345790239</c:v>
                </c:pt>
                <c:pt idx="9">
                  <c:v>0.77111794289088109</c:v>
                </c:pt>
                <c:pt idx="10">
                  <c:v>0.27917446980536559</c:v>
                </c:pt>
                <c:pt idx="11">
                  <c:v>1.0477922851602866</c:v>
                </c:pt>
                <c:pt idx="12">
                  <c:v>0.11493321436869978</c:v>
                </c:pt>
                <c:pt idx="13">
                  <c:v>5.8553926302255213E-2</c:v>
                </c:pt>
                <c:pt idx="14">
                  <c:v>8.5795393550822066E-2</c:v>
                </c:pt>
                <c:pt idx="15">
                  <c:v>0.55624579683283748</c:v>
                </c:pt>
                <c:pt idx="16">
                  <c:v>0.9183496403666932</c:v>
                </c:pt>
                <c:pt idx="17">
                  <c:v>0.82607432828895033</c:v>
                </c:pt>
                <c:pt idx="18">
                  <c:v>1.0983521689042106</c:v>
                </c:pt>
                <c:pt idx="19">
                  <c:v>1.1070367592720987</c:v>
                </c:pt>
                <c:pt idx="20">
                  <c:v>0.98456504816413049</c:v>
                </c:pt>
              </c:numCache>
            </c:numRef>
          </c:val>
          <c:smooth val="0"/>
          <c:extLst>
            <c:ext xmlns:c16="http://schemas.microsoft.com/office/drawing/2014/chart" uri="{C3380CC4-5D6E-409C-BE32-E72D297353CC}">
              <c16:uniqueId val="{00000009-B78B-4AFF-8C1E-9FB44DEBBF26}"/>
            </c:ext>
          </c:extLst>
        </c:ser>
        <c:ser>
          <c:idx val="10"/>
          <c:order val="10"/>
          <c:spPr>
            <a:ln w="28575" cap="rnd">
              <a:solidFill>
                <a:schemeClr val="accent5">
                  <a:lumMod val="60000"/>
                </a:schemeClr>
              </a:solidFill>
              <a:round/>
            </a:ln>
            <a:effectLst/>
          </c:spPr>
          <c:marker>
            <c:symbol val="none"/>
          </c:marker>
          <c:val>
            <c:numRef>
              <c:f>'Food offline city centre'!$B$67:$V$67</c:f>
              <c:numCache>
                <c:formatCode>General</c:formatCode>
                <c:ptCount val="2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numCache>
            </c:numRef>
          </c:val>
          <c:smooth val="0"/>
          <c:extLst>
            <c:ext xmlns:c16="http://schemas.microsoft.com/office/drawing/2014/chart" uri="{C3380CC4-5D6E-409C-BE32-E72D297353CC}">
              <c16:uniqueId val="{0000000A-B78B-4AFF-8C1E-9FB44DEBBF26}"/>
            </c:ext>
          </c:extLst>
        </c:ser>
        <c:dLbls>
          <c:showLegendKey val="0"/>
          <c:showVal val="0"/>
          <c:showCatName val="0"/>
          <c:showSerName val="0"/>
          <c:showPercent val="0"/>
          <c:showBubbleSize val="0"/>
        </c:dLbls>
        <c:smooth val="0"/>
        <c:axId val="377474735"/>
        <c:axId val="214299695"/>
      </c:lineChart>
      <c:dateAx>
        <c:axId val="377474735"/>
        <c:scaling>
          <c:orientation val="minMax"/>
        </c:scaling>
        <c:delete val="0"/>
        <c:axPos val="b"/>
        <c:numFmt formatCode="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299695"/>
        <c:crosses val="autoZero"/>
        <c:auto val="1"/>
        <c:lblOffset val="100"/>
        <c:baseTimeUnit val="months"/>
      </c:dateAx>
      <c:valAx>
        <c:axId val="21429969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4735"/>
        <c:crosses val="autoZero"/>
        <c:crossBetween val="between"/>
      </c:valAx>
      <c:spPr>
        <a:noFill/>
        <a:ln>
          <a:noFill/>
        </a:ln>
        <a:effectLst/>
      </c:spPr>
    </c:plotArea>
    <c:legend>
      <c:legendPos val="r"/>
      <c:layout>
        <c:manualLayout>
          <c:xMode val="edge"/>
          <c:yMode val="edge"/>
          <c:x val="8.2869791764091233E-3"/>
          <c:y val="0.88699826575966112"/>
          <c:w val="0.98743620004811228"/>
          <c:h val="0.111507907651151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Brighton</a:t>
            </a:r>
          </a:p>
        </c:rich>
      </c:tx>
      <c:layout>
        <c:manualLayout>
          <c:xMode val="edge"/>
          <c:yMode val="edge"/>
          <c:x val="0.46823040762635948"/>
          <c:y val="1.31003218174856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6582458487889489E-2"/>
          <c:y val="0.10009189049825805"/>
          <c:w val="0.85793464118250196"/>
          <c:h val="0.66541898321070259"/>
        </c:manualLayout>
      </c:layout>
      <c:lineChart>
        <c:grouping val="standard"/>
        <c:varyColors val="0"/>
        <c:ser>
          <c:idx val="0"/>
          <c:order val="0"/>
          <c:tx>
            <c:v>Food offline cc</c:v>
          </c:tx>
          <c:spPr>
            <a:ln w="28575" cap="rnd">
              <a:solidFill>
                <a:schemeClr val="accent1"/>
              </a:solidFill>
              <a:round/>
            </a:ln>
            <a:effectLst/>
          </c:spPr>
          <c:marker>
            <c:symbol val="none"/>
          </c:marker>
          <c:cat>
            <c:numRef>
              <c:f>'Food offline city centre'!$B$3:$V$3</c:f>
              <c:numCache>
                <c:formatCode>mm/dd/yyyy</c:formatCode>
                <c:ptCount val="21"/>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numCache>
            </c:numRef>
          </c:cat>
          <c:val>
            <c:numRef>
              <c:f>'Food offline city centre'!$B$14:$V$14</c:f>
              <c:numCache>
                <c:formatCode>0%</c:formatCode>
                <c:ptCount val="21"/>
                <c:pt idx="0">
                  <c:v>0.89674915578817715</c:v>
                </c:pt>
                <c:pt idx="1">
                  <c:v>0.90419803733557724</c:v>
                </c:pt>
                <c:pt idx="2">
                  <c:v>0.49334235692110445</c:v>
                </c:pt>
                <c:pt idx="3">
                  <c:v>9.8981883575147041E-3</c:v>
                </c:pt>
                <c:pt idx="4">
                  <c:v>5.1071827168340168E-2</c:v>
                </c:pt>
                <c:pt idx="5">
                  <c:v>0.11893720584655502</c:v>
                </c:pt>
                <c:pt idx="6">
                  <c:v>0.66836654189799527</c:v>
                </c:pt>
                <c:pt idx="7">
                  <c:v>1.027685571938024</c:v>
                </c:pt>
                <c:pt idx="8">
                  <c:v>0.91184922314700978</c:v>
                </c:pt>
                <c:pt idx="9">
                  <c:v>0.7788789041034887</c:v>
                </c:pt>
                <c:pt idx="10">
                  <c:v>0.17053463414710676</c:v>
                </c:pt>
                <c:pt idx="11">
                  <c:v>0.5658999542068236</c:v>
                </c:pt>
                <c:pt idx="12">
                  <c:v>5.9177822670490668E-2</c:v>
                </c:pt>
                <c:pt idx="13">
                  <c:v>6.4003408219833205E-2</c:v>
                </c:pt>
                <c:pt idx="14">
                  <c:v>9.9491471087796324E-2</c:v>
                </c:pt>
                <c:pt idx="15">
                  <c:v>0.36751220757919223</c:v>
                </c:pt>
                <c:pt idx="16">
                  <c:v>0.73065558621649529</c:v>
                </c:pt>
                <c:pt idx="17">
                  <c:v>0.96896357459349924</c:v>
                </c:pt>
                <c:pt idx="18">
                  <c:v>1.2498634675554472</c:v>
                </c:pt>
                <c:pt idx="19">
                  <c:v>1.4199398089835871</c:v>
                </c:pt>
                <c:pt idx="20">
                  <c:v>1.2874864753842943</c:v>
                </c:pt>
              </c:numCache>
            </c:numRef>
          </c:val>
          <c:smooth val="0"/>
          <c:extLst>
            <c:ext xmlns:c16="http://schemas.microsoft.com/office/drawing/2014/chart" uri="{C3380CC4-5D6E-409C-BE32-E72D297353CC}">
              <c16:uniqueId val="{00000000-5A2A-41AD-B97E-3CA144178348}"/>
            </c:ext>
          </c:extLst>
        </c:ser>
        <c:ser>
          <c:idx val="1"/>
          <c:order val="1"/>
          <c:tx>
            <c:v>Food offline outside CC</c:v>
          </c:tx>
          <c:spPr>
            <a:ln w="28575" cap="rnd">
              <a:solidFill>
                <a:schemeClr val="accent2"/>
              </a:solidFill>
              <a:prstDash val="dash"/>
              <a:round/>
            </a:ln>
            <a:effectLst/>
          </c:spPr>
          <c:marker>
            <c:symbol val="none"/>
          </c:marker>
          <c:cat>
            <c:numRef>
              <c:f>'Food offline city centre'!$B$3:$V$3</c:f>
              <c:numCache>
                <c:formatCode>mm/dd/yyyy</c:formatCode>
                <c:ptCount val="21"/>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numCache>
            </c:numRef>
          </c:cat>
          <c:val>
            <c:numRef>
              <c:f>'Food offline outside centre'!$B$14:$V$14</c:f>
              <c:numCache>
                <c:formatCode>0%</c:formatCode>
                <c:ptCount val="21"/>
                <c:pt idx="0">
                  <c:v>0.96623511982036669</c:v>
                </c:pt>
                <c:pt idx="1">
                  <c:v>0.92220325725113628</c:v>
                </c:pt>
                <c:pt idx="2">
                  <c:v>0.71513417959866488</c:v>
                </c:pt>
                <c:pt idx="3">
                  <c:v>0.17673947603226009</c:v>
                </c:pt>
                <c:pt idx="4">
                  <c:v>0.27576195074387744</c:v>
                </c:pt>
                <c:pt idx="5">
                  <c:v>0.35070115079805825</c:v>
                </c:pt>
                <c:pt idx="6">
                  <c:v>0.86457502274124887</c:v>
                </c:pt>
                <c:pt idx="7">
                  <c:v>1.0746488847108686</c:v>
                </c:pt>
                <c:pt idx="8">
                  <c:v>0.95094728314203092</c:v>
                </c:pt>
                <c:pt idx="9">
                  <c:v>0.92356288363472483</c:v>
                </c:pt>
                <c:pt idx="10">
                  <c:v>0.48237181395366913</c:v>
                </c:pt>
                <c:pt idx="11">
                  <c:v>0.74826807409687646</c:v>
                </c:pt>
                <c:pt idx="12">
                  <c:v>0.30842701341684697</c:v>
                </c:pt>
                <c:pt idx="13">
                  <c:v>0.31204298639998534</c:v>
                </c:pt>
                <c:pt idx="14">
                  <c:v>0.37998285282697164</c:v>
                </c:pt>
                <c:pt idx="15">
                  <c:v>0.5870771005728681</c:v>
                </c:pt>
                <c:pt idx="16">
                  <c:v>0.8430954518463194</c:v>
                </c:pt>
                <c:pt idx="17">
                  <c:v>0.9734851490779588</c:v>
                </c:pt>
                <c:pt idx="18">
                  <c:v>1.1446131695414341</c:v>
                </c:pt>
                <c:pt idx="19">
                  <c:v>1.1989362655268994</c:v>
                </c:pt>
                <c:pt idx="20">
                  <c:v>1.1444757264362364</c:v>
                </c:pt>
              </c:numCache>
            </c:numRef>
          </c:val>
          <c:smooth val="0"/>
          <c:extLst>
            <c:ext xmlns:c16="http://schemas.microsoft.com/office/drawing/2014/chart" uri="{C3380CC4-5D6E-409C-BE32-E72D297353CC}">
              <c16:uniqueId val="{00000001-5A2A-41AD-B97E-3CA144178348}"/>
            </c:ext>
          </c:extLst>
        </c:ser>
        <c:ser>
          <c:idx val="2"/>
          <c:order val="2"/>
          <c:tx>
            <c:v>Fashion offline cc</c:v>
          </c:tx>
          <c:spPr>
            <a:ln w="28575" cap="rnd">
              <a:solidFill>
                <a:schemeClr val="accent3"/>
              </a:solidFill>
              <a:round/>
            </a:ln>
            <a:effectLst/>
          </c:spPr>
          <c:marker>
            <c:symbol val="none"/>
          </c:marker>
          <c:val>
            <c:numRef>
              <c:f>'Fashion offline city centre'!$B$14:$V$14</c:f>
              <c:numCache>
                <c:formatCode>0%</c:formatCode>
                <c:ptCount val="21"/>
                <c:pt idx="0">
                  <c:v>0.73752809020278587</c:v>
                </c:pt>
                <c:pt idx="1">
                  <c:v>0.7766554316230746</c:v>
                </c:pt>
                <c:pt idx="2">
                  <c:v>0.43249843053633241</c:v>
                </c:pt>
                <c:pt idx="3">
                  <c:v>4.2957927861209104E-2</c:v>
                </c:pt>
                <c:pt idx="4">
                  <c:v>6.2711264196766203E-2</c:v>
                </c:pt>
                <c:pt idx="5">
                  <c:v>0.36467327474079397</c:v>
                </c:pt>
                <c:pt idx="6">
                  <c:v>0.79232280181644932</c:v>
                </c:pt>
                <c:pt idx="7">
                  <c:v>1.0576245730554008</c:v>
                </c:pt>
                <c:pt idx="8">
                  <c:v>0.89836830764859243</c:v>
                </c:pt>
                <c:pt idx="9">
                  <c:v>0.91490595483512371</c:v>
                </c:pt>
                <c:pt idx="10">
                  <c:v>0.20740328574215222</c:v>
                </c:pt>
                <c:pt idx="11">
                  <c:v>1.0121704679252748</c:v>
                </c:pt>
                <c:pt idx="12">
                  <c:v>6.5140272803386065E-2</c:v>
                </c:pt>
                <c:pt idx="13">
                  <c:v>7.8211486049118442E-2</c:v>
                </c:pt>
                <c:pt idx="14">
                  <c:v>9.1599580375194029E-2</c:v>
                </c:pt>
                <c:pt idx="15">
                  <c:v>0.75702089736704226</c:v>
                </c:pt>
                <c:pt idx="16">
                  <c:v>1.0138072491378591</c:v>
                </c:pt>
                <c:pt idx="17">
                  <c:v>0.97164876076389362</c:v>
                </c:pt>
                <c:pt idx="18">
                  <c:v>1.0198696484771619</c:v>
                </c:pt>
                <c:pt idx="19">
                  <c:v>1.1242989837361617</c:v>
                </c:pt>
                <c:pt idx="20">
                  <c:v>0.90314142845096401</c:v>
                </c:pt>
              </c:numCache>
            </c:numRef>
          </c:val>
          <c:smooth val="0"/>
          <c:extLst>
            <c:ext xmlns:c16="http://schemas.microsoft.com/office/drawing/2014/chart" uri="{C3380CC4-5D6E-409C-BE32-E72D297353CC}">
              <c16:uniqueId val="{00000002-5A2A-41AD-B97E-3CA144178348}"/>
            </c:ext>
          </c:extLst>
        </c:ser>
        <c:ser>
          <c:idx val="3"/>
          <c:order val="3"/>
          <c:tx>
            <c:v>Fashion outside cc</c:v>
          </c:tx>
          <c:spPr>
            <a:ln w="28575" cap="rnd">
              <a:solidFill>
                <a:schemeClr val="accent4"/>
              </a:solidFill>
              <a:round/>
            </a:ln>
            <a:effectLst/>
          </c:spPr>
          <c:marker>
            <c:symbol val="none"/>
          </c:marker>
          <c:val>
            <c:numRef>
              <c:f>'Fashion offline outside centre'!$B$14:$V$14</c:f>
              <c:numCache>
                <c:formatCode>0%</c:formatCode>
                <c:ptCount val="21"/>
                <c:pt idx="0">
                  <c:v>0.81436303959562062</c:v>
                </c:pt>
                <c:pt idx="1">
                  <c:v>0.83901398382292991</c:v>
                </c:pt>
                <c:pt idx="2">
                  <c:v>0.49805240710600079</c:v>
                </c:pt>
                <c:pt idx="3">
                  <c:v>9.8587884489671193E-2</c:v>
                </c:pt>
                <c:pt idx="4">
                  <c:v>0.15540872196320382</c:v>
                </c:pt>
                <c:pt idx="5">
                  <c:v>0.48624045852495146</c:v>
                </c:pt>
                <c:pt idx="6">
                  <c:v>0.82221696517503506</c:v>
                </c:pt>
                <c:pt idx="7">
                  <c:v>1.0393063491450132</c:v>
                </c:pt>
                <c:pt idx="8">
                  <c:v>0.9286112779255038</c:v>
                </c:pt>
                <c:pt idx="9">
                  <c:v>0.94419835710939115</c:v>
                </c:pt>
                <c:pt idx="10">
                  <c:v>0.30298321075693002</c:v>
                </c:pt>
                <c:pt idx="11">
                  <c:v>0.96382400221813957</c:v>
                </c:pt>
                <c:pt idx="12">
                  <c:v>0.14203040894737315</c:v>
                </c:pt>
                <c:pt idx="13">
                  <c:v>0.1684910961680503</c:v>
                </c:pt>
                <c:pt idx="14">
                  <c:v>0.21999554722538919</c:v>
                </c:pt>
                <c:pt idx="15">
                  <c:v>0.8644566036278436</c:v>
                </c:pt>
                <c:pt idx="16">
                  <c:v>1.0388589116103966</c:v>
                </c:pt>
                <c:pt idx="17">
                  <c:v>1.0040665596644156</c:v>
                </c:pt>
                <c:pt idx="18">
                  <c:v>1.0417995225231922</c:v>
                </c:pt>
                <c:pt idx="19">
                  <c:v>1.1001203851826424</c:v>
                </c:pt>
                <c:pt idx="20">
                  <c:v>0.93453090877083844</c:v>
                </c:pt>
              </c:numCache>
            </c:numRef>
          </c:val>
          <c:smooth val="0"/>
          <c:extLst>
            <c:ext xmlns:c16="http://schemas.microsoft.com/office/drawing/2014/chart" uri="{C3380CC4-5D6E-409C-BE32-E72D297353CC}">
              <c16:uniqueId val="{00000003-5A2A-41AD-B97E-3CA144178348}"/>
            </c:ext>
          </c:extLst>
        </c:ser>
        <c:ser>
          <c:idx val="4"/>
          <c:order val="4"/>
          <c:tx>
            <c:v>Groceries offline cc</c:v>
          </c:tx>
          <c:spPr>
            <a:ln w="28575" cap="rnd">
              <a:solidFill>
                <a:schemeClr val="accent5"/>
              </a:solidFill>
              <a:round/>
            </a:ln>
            <a:effectLst/>
          </c:spPr>
          <c:marker>
            <c:symbol val="none"/>
          </c:marker>
          <c:val>
            <c:numRef>
              <c:f>'Groceries offline city centre'!$B$14:$V$14</c:f>
              <c:numCache>
                <c:formatCode>0%</c:formatCode>
                <c:ptCount val="21"/>
                <c:pt idx="0">
                  <c:v>0.80600145820532232</c:v>
                </c:pt>
                <c:pt idx="1">
                  <c:v>0.90093166675165925</c:v>
                </c:pt>
                <c:pt idx="2">
                  <c:v>1.0350793288598117</c:v>
                </c:pt>
                <c:pt idx="3">
                  <c:v>0.81318949174346211</c:v>
                </c:pt>
                <c:pt idx="4">
                  <c:v>0.91263481869594354</c:v>
                </c:pt>
                <c:pt idx="5">
                  <c:v>0.8916480547985054</c:v>
                </c:pt>
                <c:pt idx="6">
                  <c:v>0.93961618605079344</c:v>
                </c:pt>
                <c:pt idx="7">
                  <c:v>1.0293659152134416</c:v>
                </c:pt>
                <c:pt idx="8">
                  <c:v>0.91451809457985533</c:v>
                </c:pt>
                <c:pt idx="9">
                  <c:v>0.98741729396566891</c:v>
                </c:pt>
                <c:pt idx="10">
                  <c:v>0.87306626917829455</c:v>
                </c:pt>
                <c:pt idx="11">
                  <c:v>1.156338354351339</c:v>
                </c:pt>
                <c:pt idx="12">
                  <c:v>0.6496730731765249</c:v>
                </c:pt>
                <c:pt idx="13">
                  <c:v>0.69652262943228516</c:v>
                </c:pt>
                <c:pt idx="14">
                  <c:v>0.8428748462397252</c:v>
                </c:pt>
                <c:pt idx="15">
                  <c:v>0.92094289818704766</c:v>
                </c:pt>
                <c:pt idx="16">
                  <c:v>1.0645690164818147</c:v>
                </c:pt>
                <c:pt idx="17">
                  <c:v>1.0348185770419016</c:v>
                </c:pt>
                <c:pt idx="18">
                  <c:v>1.0997598258339312</c:v>
                </c:pt>
                <c:pt idx="19">
                  <c:v>1.1039885288707527</c:v>
                </c:pt>
                <c:pt idx="20">
                  <c:v>0.98709710928082484</c:v>
                </c:pt>
              </c:numCache>
            </c:numRef>
          </c:val>
          <c:smooth val="0"/>
          <c:extLst>
            <c:ext xmlns:c16="http://schemas.microsoft.com/office/drawing/2014/chart" uri="{C3380CC4-5D6E-409C-BE32-E72D297353CC}">
              <c16:uniqueId val="{00000004-5A2A-41AD-B97E-3CA144178348}"/>
            </c:ext>
          </c:extLst>
        </c:ser>
        <c:ser>
          <c:idx val="5"/>
          <c:order val="5"/>
          <c:tx>
            <c:v>Groceries offline outside cc</c:v>
          </c:tx>
          <c:spPr>
            <a:ln w="28575" cap="rnd">
              <a:solidFill>
                <a:schemeClr val="accent6"/>
              </a:solidFill>
              <a:round/>
            </a:ln>
            <a:effectLst/>
          </c:spPr>
          <c:marker>
            <c:symbol val="none"/>
          </c:marker>
          <c:val>
            <c:numRef>
              <c:f>'Grocerie offline outside centre'!$B$14:$V$14</c:f>
              <c:numCache>
                <c:formatCode>0%</c:formatCode>
                <c:ptCount val="21"/>
                <c:pt idx="0">
                  <c:v>0.85148977739945209</c:v>
                </c:pt>
                <c:pt idx="1">
                  <c:v>0.91756453631166035</c:v>
                </c:pt>
                <c:pt idx="2">
                  <c:v>1.1619206709560843</c:v>
                </c:pt>
                <c:pt idx="3">
                  <c:v>1.0708478622172688</c:v>
                </c:pt>
                <c:pt idx="4">
                  <c:v>1.1887263344716712</c:v>
                </c:pt>
                <c:pt idx="5">
                  <c:v>1.1053835955655058</c:v>
                </c:pt>
                <c:pt idx="6">
                  <c:v>1.1125547808865841</c:v>
                </c:pt>
                <c:pt idx="7">
                  <c:v>1.1278269181754284</c:v>
                </c:pt>
                <c:pt idx="8">
                  <c:v>1.0447958586594182</c:v>
                </c:pt>
                <c:pt idx="9">
                  <c:v>1.1213116963600906</c:v>
                </c:pt>
                <c:pt idx="10">
                  <c:v>1.0984865207435468</c:v>
                </c:pt>
                <c:pt idx="11">
                  <c:v>1.2445087242005874</c:v>
                </c:pt>
                <c:pt idx="12">
                  <c:v>0.90520505196674361</c:v>
                </c:pt>
                <c:pt idx="13">
                  <c:v>0.94658536561430651</c:v>
                </c:pt>
                <c:pt idx="14">
                  <c:v>1.1154382238681311</c:v>
                </c:pt>
                <c:pt idx="15">
                  <c:v>1.0900259421556262</c:v>
                </c:pt>
                <c:pt idx="16">
                  <c:v>1.172830615846129</c:v>
                </c:pt>
                <c:pt idx="17">
                  <c:v>1.1108594436065411</c:v>
                </c:pt>
                <c:pt idx="18">
                  <c:v>1.1905133915560888</c:v>
                </c:pt>
                <c:pt idx="19">
                  <c:v>1.1541550003729064</c:v>
                </c:pt>
                <c:pt idx="20">
                  <c:v>1.0700149792216882</c:v>
                </c:pt>
              </c:numCache>
            </c:numRef>
          </c:val>
          <c:smooth val="0"/>
          <c:extLst>
            <c:ext xmlns:c16="http://schemas.microsoft.com/office/drawing/2014/chart" uri="{C3380CC4-5D6E-409C-BE32-E72D297353CC}">
              <c16:uniqueId val="{00000005-5A2A-41AD-B97E-3CA144178348}"/>
            </c:ext>
          </c:extLst>
        </c:ser>
        <c:ser>
          <c:idx val="6"/>
          <c:order val="6"/>
          <c:tx>
            <c:v>Retail offline cc</c:v>
          </c:tx>
          <c:spPr>
            <a:ln w="28575" cap="rnd">
              <a:solidFill>
                <a:schemeClr val="accent1">
                  <a:lumMod val="60000"/>
                </a:schemeClr>
              </a:solidFill>
              <a:prstDash val="sysDash"/>
              <a:round/>
            </a:ln>
            <a:effectLst/>
          </c:spPr>
          <c:marker>
            <c:symbol val="none"/>
          </c:marker>
          <c:val>
            <c:numRef>
              <c:f>'Retail offline city cent'!$B$14:$V$14</c:f>
              <c:numCache>
                <c:formatCode>0%</c:formatCode>
                <c:ptCount val="21"/>
                <c:pt idx="0">
                  <c:v>0.72664592756819923</c:v>
                </c:pt>
                <c:pt idx="1">
                  <c:v>0.81903482378802517</c:v>
                </c:pt>
                <c:pt idx="2">
                  <c:v>0.5414485762342538</c:v>
                </c:pt>
                <c:pt idx="3">
                  <c:v>3.744884468556408E-2</c:v>
                </c:pt>
                <c:pt idx="4">
                  <c:v>5.3612434425198835E-2</c:v>
                </c:pt>
                <c:pt idx="5">
                  <c:v>0.29983749907204094</c:v>
                </c:pt>
                <c:pt idx="6">
                  <c:v>0.70627748390330103</c:v>
                </c:pt>
                <c:pt idx="7">
                  <c:v>0.85409564456584697</c:v>
                </c:pt>
                <c:pt idx="8">
                  <c:v>0.77022278826011492</c:v>
                </c:pt>
                <c:pt idx="9">
                  <c:v>0.75634825329924116</c:v>
                </c:pt>
                <c:pt idx="10">
                  <c:v>0.21781204917937078</c:v>
                </c:pt>
                <c:pt idx="11">
                  <c:v>0.95169702954200608</c:v>
                </c:pt>
                <c:pt idx="12">
                  <c:v>5.845115392063855E-2</c:v>
                </c:pt>
                <c:pt idx="13">
                  <c:v>9.9616706236732258E-2</c:v>
                </c:pt>
                <c:pt idx="14">
                  <c:v>0.1248051127546933</c:v>
                </c:pt>
                <c:pt idx="15">
                  <c:v>0.77125766427937315</c:v>
                </c:pt>
                <c:pt idx="16">
                  <c:v>0.89878495350444532</c:v>
                </c:pt>
                <c:pt idx="17">
                  <c:v>0.81248082012078493</c:v>
                </c:pt>
                <c:pt idx="18">
                  <c:v>0.82845831837758488</c:v>
                </c:pt>
                <c:pt idx="19">
                  <c:v>0.90434930490984966</c:v>
                </c:pt>
                <c:pt idx="20">
                  <c:v>0.66074236718567991</c:v>
                </c:pt>
              </c:numCache>
            </c:numRef>
          </c:val>
          <c:smooth val="0"/>
          <c:extLst>
            <c:ext xmlns:c16="http://schemas.microsoft.com/office/drawing/2014/chart" uri="{C3380CC4-5D6E-409C-BE32-E72D297353CC}">
              <c16:uniqueId val="{00000006-5A2A-41AD-B97E-3CA144178348}"/>
            </c:ext>
          </c:extLst>
        </c:ser>
        <c:ser>
          <c:idx val="7"/>
          <c:order val="7"/>
          <c:tx>
            <c:v>Retail offline outside cc</c:v>
          </c:tx>
          <c:spPr>
            <a:ln w="28575" cap="rnd">
              <a:solidFill>
                <a:schemeClr val="accent2">
                  <a:lumMod val="60000"/>
                </a:schemeClr>
              </a:solidFill>
              <a:round/>
            </a:ln>
            <a:effectLst/>
          </c:spPr>
          <c:marker>
            <c:symbol val="none"/>
          </c:marker>
          <c:val>
            <c:numRef>
              <c:f>'Retail offline outside centre'!$B$14:$V$14</c:f>
              <c:numCache>
                <c:formatCode>0%</c:formatCode>
                <c:ptCount val="21"/>
                <c:pt idx="0">
                  <c:v>0.79855739988679586</c:v>
                </c:pt>
                <c:pt idx="1">
                  <c:v>0.83056445291208114</c:v>
                </c:pt>
                <c:pt idx="2">
                  <c:v>0.70728641809615267</c:v>
                </c:pt>
                <c:pt idx="3">
                  <c:v>0.13520761545905471</c:v>
                </c:pt>
                <c:pt idx="4">
                  <c:v>0.17515085916778292</c:v>
                </c:pt>
                <c:pt idx="5">
                  <c:v>0.45637318568400187</c:v>
                </c:pt>
                <c:pt idx="6">
                  <c:v>0.80017537983283116</c:v>
                </c:pt>
                <c:pt idx="7">
                  <c:v>0.85915519196159706</c:v>
                </c:pt>
                <c:pt idx="8">
                  <c:v>0.80043195365743069</c:v>
                </c:pt>
                <c:pt idx="9">
                  <c:v>0.82408801207092786</c:v>
                </c:pt>
                <c:pt idx="10">
                  <c:v>0.30614640031818896</c:v>
                </c:pt>
                <c:pt idx="11">
                  <c:v>0.89684143283921203</c:v>
                </c:pt>
                <c:pt idx="12">
                  <c:v>0.17126283353223207</c:v>
                </c:pt>
                <c:pt idx="13">
                  <c:v>0.21058793417785096</c:v>
                </c:pt>
                <c:pt idx="14">
                  <c:v>0.25571595046853368</c:v>
                </c:pt>
                <c:pt idx="15">
                  <c:v>0.80270152356746061</c:v>
                </c:pt>
                <c:pt idx="16">
                  <c:v>0.96978192364764815</c:v>
                </c:pt>
                <c:pt idx="17">
                  <c:v>0.89129839327371918</c:v>
                </c:pt>
                <c:pt idx="18">
                  <c:v>0.91579840162882431</c:v>
                </c:pt>
                <c:pt idx="19">
                  <c:v>0.96115564396128828</c:v>
                </c:pt>
                <c:pt idx="20">
                  <c:v>0.77239570499963106</c:v>
                </c:pt>
              </c:numCache>
            </c:numRef>
          </c:val>
          <c:smooth val="0"/>
          <c:extLst>
            <c:ext xmlns:c16="http://schemas.microsoft.com/office/drawing/2014/chart" uri="{C3380CC4-5D6E-409C-BE32-E72D297353CC}">
              <c16:uniqueId val="{00000007-5A2A-41AD-B97E-3CA144178348}"/>
            </c:ext>
          </c:extLst>
        </c:ser>
        <c:ser>
          <c:idx val="8"/>
          <c:order val="8"/>
          <c:tx>
            <c:v>Entertainment offline cc</c:v>
          </c:tx>
          <c:spPr>
            <a:ln w="28575" cap="rnd">
              <a:solidFill>
                <a:schemeClr val="accent3">
                  <a:lumMod val="60000"/>
                </a:schemeClr>
              </a:solidFill>
              <a:round/>
            </a:ln>
            <a:effectLst/>
          </c:spPr>
          <c:marker>
            <c:symbol val="none"/>
          </c:marker>
          <c:val>
            <c:numRef>
              <c:f>'Ent offline city cent'!$B$14:$V$14</c:f>
              <c:numCache>
                <c:formatCode>0%</c:formatCode>
                <c:ptCount val="21"/>
                <c:pt idx="0">
                  <c:v>0.81385412104401278</c:v>
                </c:pt>
                <c:pt idx="1">
                  <c:v>0.86305842949667844</c:v>
                </c:pt>
                <c:pt idx="2">
                  <c:v>0.56891381677553576</c:v>
                </c:pt>
                <c:pt idx="3">
                  <c:v>7.0251863733782885E-3</c:v>
                </c:pt>
                <c:pt idx="4">
                  <c:v>3.5390262551906845E-2</c:v>
                </c:pt>
                <c:pt idx="5">
                  <c:v>0.25701955052788972</c:v>
                </c:pt>
                <c:pt idx="6">
                  <c:v>0.52299915359889282</c:v>
                </c:pt>
                <c:pt idx="7">
                  <c:v>0.60330561338440303</c:v>
                </c:pt>
                <c:pt idx="8">
                  <c:v>0.57783436222427786</c:v>
                </c:pt>
                <c:pt idx="9">
                  <c:v>0.62961285900876218</c:v>
                </c:pt>
                <c:pt idx="10">
                  <c:v>0.20435290235205045</c:v>
                </c:pt>
                <c:pt idx="11">
                  <c:v>0.67409664637131683</c:v>
                </c:pt>
                <c:pt idx="12">
                  <c:v>4.532692698030704E-2</c:v>
                </c:pt>
                <c:pt idx="13">
                  <c:v>1.7371341721188972E-2</c:v>
                </c:pt>
                <c:pt idx="14">
                  <c:v>2.3228767241105869E-2</c:v>
                </c:pt>
                <c:pt idx="15">
                  <c:v>0.44068173789018911</c:v>
                </c:pt>
                <c:pt idx="16">
                  <c:v>0.76987117481822009</c:v>
                </c:pt>
                <c:pt idx="17">
                  <c:v>0.76226943088341259</c:v>
                </c:pt>
                <c:pt idx="18">
                  <c:v>0.84648509160858165</c:v>
                </c:pt>
                <c:pt idx="19">
                  <c:v>1.1801793493154709</c:v>
                </c:pt>
                <c:pt idx="20">
                  <c:v>0.89889630692318012</c:v>
                </c:pt>
              </c:numCache>
            </c:numRef>
          </c:val>
          <c:smooth val="0"/>
          <c:extLst>
            <c:ext xmlns:c16="http://schemas.microsoft.com/office/drawing/2014/chart" uri="{C3380CC4-5D6E-409C-BE32-E72D297353CC}">
              <c16:uniqueId val="{00000008-5A2A-41AD-B97E-3CA144178348}"/>
            </c:ext>
          </c:extLst>
        </c:ser>
        <c:ser>
          <c:idx val="9"/>
          <c:order val="9"/>
          <c:tx>
            <c:v>Entertainment offline outside cc</c:v>
          </c:tx>
          <c:spPr>
            <a:ln w="28575" cap="rnd">
              <a:solidFill>
                <a:schemeClr val="accent4">
                  <a:lumMod val="60000"/>
                </a:schemeClr>
              </a:solidFill>
              <a:round/>
            </a:ln>
            <a:effectLst/>
          </c:spPr>
          <c:marker>
            <c:symbol val="none"/>
          </c:marker>
          <c:val>
            <c:numRef>
              <c:f>'Ent offline outside cent'!$B$14:$V$14</c:f>
              <c:numCache>
                <c:formatCode>0%</c:formatCode>
                <c:ptCount val="21"/>
                <c:pt idx="0">
                  <c:v>0.89075252197385502</c:v>
                </c:pt>
                <c:pt idx="1">
                  <c:v>0.8639738499307702</c:v>
                </c:pt>
                <c:pt idx="2">
                  <c:v>0.61420140888072627</c:v>
                </c:pt>
                <c:pt idx="3">
                  <c:v>1.1003788168490415E-2</c:v>
                </c:pt>
                <c:pt idx="4">
                  <c:v>5.635399150834932E-2</c:v>
                </c:pt>
                <c:pt idx="5">
                  <c:v>0.25007726953979437</c:v>
                </c:pt>
                <c:pt idx="6">
                  <c:v>0.62128787927979034</c:v>
                </c:pt>
                <c:pt idx="7">
                  <c:v>0.79949629610977502</c:v>
                </c:pt>
                <c:pt idx="8">
                  <c:v>0.74676397447816933</c:v>
                </c:pt>
                <c:pt idx="9">
                  <c:v>0.69527732318077962</c:v>
                </c:pt>
                <c:pt idx="10">
                  <c:v>0.21079786377886456</c:v>
                </c:pt>
                <c:pt idx="11">
                  <c:v>0.62605479144039189</c:v>
                </c:pt>
                <c:pt idx="12">
                  <c:v>6.5215795561057499E-2</c:v>
                </c:pt>
                <c:pt idx="13">
                  <c:v>3.7788588261618912E-2</c:v>
                </c:pt>
                <c:pt idx="14">
                  <c:v>6.8442481717400486E-2</c:v>
                </c:pt>
                <c:pt idx="15">
                  <c:v>0.7064309947416022</c:v>
                </c:pt>
                <c:pt idx="16">
                  <c:v>0.91795910223339827</c:v>
                </c:pt>
                <c:pt idx="17">
                  <c:v>1.0242319707869205</c:v>
                </c:pt>
                <c:pt idx="18">
                  <c:v>1.1011736832642192</c:v>
                </c:pt>
                <c:pt idx="19">
                  <c:v>1.3734930238222574</c:v>
                </c:pt>
                <c:pt idx="20">
                  <c:v>1.078509577718026</c:v>
                </c:pt>
              </c:numCache>
            </c:numRef>
          </c:val>
          <c:smooth val="0"/>
          <c:extLst>
            <c:ext xmlns:c16="http://schemas.microsoft.com/office/drawing/2014/chart" uri="{C3380CC4-5D6E-409C-BE32-E72D297353CC}">
              <c16:uniqueId val="{00000009-5A2A-41AD-B97E-3CA144178348}"/>
            </c:ext>
          </c:extLst>
        </c:ser>
        <c:ser>
          <c:idx val="10"/>
          <c:order val="10"/>
          <c:spPr>
            <a:ln w="28575" cap="rnd">
              <a:solidFill>
                <a:schemeClr val="accent5">
                  <a:lumMod val="60000"/>
                </a:schemeClr>
              </a:solidFill>
              <a:round/>
            </a:ln>
            <a:effectLst/>
          </c:spPr>
          <c:marker>
            <c:symbol val="none"/>
          </c:marker>
          <c:val>
            <c:numRef>
              <c:f>'Food offline city centre'!$B$67:$V$67</c:f>
              <c:numCache>
                <c:formatCode>General</c:formatCode>
                <c:ptCount val="2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numCache>
            </c:numRef>
          </c:val>
          <c:smooth val="0"/>
          <c:extLst>
            <c:ext xmlns:c16="http://schemas.microsoft.com/office/drawing/2014/chart" uri="{C3380CC4-5D6E-409C-BE32-E72D297353CC}">
              <c16:uniqueId val="{0000000A-5A2A-41AD-B97E-3CA144178348}"/>
            </c:ext>
          </c:extLst>
        </c:ser>
        <c:dLbls>
          <c:showLegendKey val="0"/>
          <c:showVal val="0"/>
          <c:showCatName val="0"/>
          <c:showSerName val="0"/>
          <c:showPercent val="0"/>
          <c:showBubbleSize val="0"/>
        </c:dLbls>
        <c:smooth val="0"/>
        <c:axId val="377474735"/>
        <c:axId val="214299695"/>
      </c:lineChart>
      <c:dateAx>
        <c:axId val="377474735"/>
        <c:scaling>
          <c:orientation val="minMax"/>
        </c:scaling>
        <c:delete val="0"/>
        <c:axPos val="b"/>
        <c:numFmt formatCode="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299695"/>
        <c:crosses val="autoZero"/>
        <c:auto val="1"/>
        <c:lblOffset val="100"/>
        <c:baseTimeUnit val="months"/>
      </c:dateAx>
      <c:valAx>
        <c:axId val="21429969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4735"/>
        <c:crosses val="autoZero"/>
        <c:crossBetween val="between"/>
      </c:valAx>
      <c:spPr>
        <a:noFill/>
        <a:ln>
          <a:noFill/>
        </a:ln>
        <a:effectLst/>
      </c:spPr>
    </c:plotArea>
    <c:legend>
      <c:legendPos val="r"/>
      <c:layout>
        <c:manualLayout>
          <c:xMode val="edge"/>
          <c:yMode val="edge"/>
          <c:x val="8.2869791764091233E-3"/>
          <c:y val="0.88699826575966112"/>
          <c:w val="0.98743620004811228"/>
          <c:h val="0.111507907651151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'Retail offline outside centre'!$B$4:$V$4</c:f>
              <c:numCache>
                <c:formatCode>0%</c:formatCode>
                <c:ptCount val="21"/>
                <c:pt idx="0">
                  <c:v>0.87362697746747842</c:v>
                </c:pt>
                <c:pt idx="1">
                  <c:v>0.98061513488498742</c:v>
                </c:pt>
                <c:pt idx="2">
                  <c:v>0.72898255121838362</c:v>
                </c:pt>
                <c:pt idx="3">
                  <c:v>0.21195767749997796</c:v>
                </c:pt>
                <c:pt idx="4">
                  <c:v>0.26215451000919643</c:v>
                </c:pt>
                <c:pt idx="5">
                  <c:v>0.26618534058434296</c:v>
                </c:pt>
                <c:pt idx="6">
                  <c:v>0.53740763900315769</c:v>
                </c:pt>
                <c:pt idx="7">
                  <c:v>0.67378976642993771</c:v>
                </c:pt>
                <c:pt idx="8">
                  <c:v>0.74102853648160527</c:v>
                </c:pt>
                <c:pt idx="9">
                  <c:v>0.81192670122366939</c:v>
                </c:pt>
                <c:pt idx="10">
                  <c:v>0.88383714547155601</c:v>
                </c:pt>
                <c:pt idx="11">
                  <c:v>0.87669957256449771</c:v>
                </c:pt>
                <c:pt idx="12">
                  <c:v>0.22316789940547441</c:v>
                </c:pt>
                <c:pt idx="13">
                  <c:v>0.28576982482162655</c:v>
                </c:pt>
                <c:pt idx="14">
                  <c:v>0.33273824173422317</c:v>
                </c:pt>
                <c:pt idx="15">
                  <c:v>0.36551514535021706</c:v>
                </c:pt>
                <c:pt idx="16">
                  <c:v>0.60939171255010738</c:v>
                </c:pt>
                <c:pt idx="17">
                  <c:v>0.48271241283841049</c:v>
                </c:pt>
                <c:pt idx="18">
                  <c:v>0.53235827322188845</c:v>
                </c:pt>
                <c:pt idx="19">
                  <c:v>0.54591610554520054</c:v>
                </c:pt>
                <c:pt idx="20">
                  <c:v>0.60662148708100139</c:v>
                </c:pt>
              </c:numCache>
            </c:numRef>
          </c:val>
          <c:smooth val="0"/>
          <c:extLst>
            <c:ext xmlns:c16="http://schemas.microsoft.com/office/drawing/2014/chart" uri="{C3380CC4-5D6E-409C-BE32-E72D297353CC}">
              <c16:uniqueId val="{00000000-D782-4266-B3B5-730BCF231BCC}"/>
            </c:ext>
          </c:extLst>
        </c:ser>
        <c:dLbls>
          <c:showLegendKey val="0"/>
          <c:showVal val="0"/>
          <c:showCatName val="0"/>
          <c:showSerName val="0"/>
          <c:showPercent val="0"/>
          <c:showBubbleSize val="0"/>
        </c:dLbls>
        <c:smooth val="0"/>
        <c:axId val="1156978239"/>
        <c:axId val="214314671"/>
      </c:lineChart>
      <c:catAx>
        <c:axId val="115697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314671"/>
        <c:crosses val="autoZero"/>
        <c:auto val="1"/>
        <c:lblAlgn val="ctr"/>
        <c:lblOffset val="100"/>
        <c:noMultiLvlLbl val="0"/>
      </c:catAx>
      <c:valAx>
        <c:axId val="2143146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6978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September 2021 vs. September</a:t>
            </a:r>
            <a:r>
              <a:rPr lang="en-GB" baseline="0"/>
              <a:t> 2019</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v>CC sales</c:v>
          </c:tx>
          <c:spPr>
            <a:solidFill>
              <a:schemeClr val="accent1"/>
            </a:solidFill>
            <a:ln>
              <a:noFill/>
            </a:ln>
            <a:effectLst/>
          </c:spPr>
          <c:invertIfNegative val="0"/>
          <c:cat>
            <c:strRef>
              <c:f>'All sales by area summary'!$A$2:$A$63</c:f>
              <c:strCache>
                <c:ptCount val="62"/>
                <c:pt idx="0">
                  <c:v>Aberdeen</c:v>
                </c:pt>
                <c:pt idx="1">
                  <c:v>Aldershot</c:v>
                </c:pt>
                <c:pt idx="2">
                  <c:v>Barnsley</c:v>
                </c:pt>
                <c:pt idx="3">
                  <c:v>Basildon</c:v>
                </c:pt>
                <c:pt idx="4">
                  <c:v>Birkenhead</c:v>
                </c:pt>
                <c:pt idx="5">
                  <c:v>Birmingham</c:v>
                </c:pt>
                <c:pt idx="6">
                  <c:v>Blackburn</c:v>
                </c:pt>
                <c:pt idx="7">
                  <c:v>Blackpool</c:v>
                </c:pt>
                <c:pt idx="8">
                  <c:v>Bournemouth</c:v>
                </c:pt>
                <c:pt idx="9">
                  <c:v>Bradford</c:v>
                </c:pt>
                <c:pt idx="10">
                  <c:v>Brighton</c:v>
                </c:pt>
                <c:pt idx="11">
                  <c:v>Bristol</c:v>
                </c:pt>
                <c:pt idx="12">
                  <c:v>Burnley</c:v>
                </c:pt>
                <c:pt idx="13">
                  <c:v>Cambridge</c:v>
                </c:pt>
                <c:pt idx="14">
                  <c:v>Cardiff</c:v>
                </c:pt>
                <c:pt idx="15">
                  <c:v>Chatham</c:v>
                </c:pt>
                <c:pt idx="16">
                  <c:v>Coventry</c:v>
                </c:pt>
                <c:pt idx="17">
                  <c:v>Crawley</c:v>
                </c:pt>
                <c:pt idx="18">
                  <c:v>Derby</c:v>
                </c:pt>
                <c:pt idx="19">
                  <c:v>Doncaster</c:v>
                </c:pt>
                <c:pt idx="20">
                  <c:v>Dundee</c:v>
                </c:pt>
                <c:pt idx="21">
                  <c:v>Edinburgh</c:v>
                </c:pt>
                <c:pt idx="22">
                  <c:v>Exeter</c:v>
                </c:pt>
                <c:pt idx="23">
                  <c:v>Glasgow</c:v>
                </c:pt>
                <c:pt idx="24">
                  <c:v>Gloucester</c:v>
                </c:pt>
                <c:pt idx="25">
                  <c:v>Huddersfield</c:v>
                </c:pt>
                <c:pt idx="26">
                  <c:v>Hull</c:v>
                </c:pt>
                <c:pt idx="27">
                  <c:v>Ipswich</c:v>
                </c:pt>
                <c:pt idx="28">
                  <c:v>Leeds</c:v>
                </c:pt>
                <c:pt idx="29">
                  <c:v>Leicester</c:v>
                </c:pt>
                <c:pt idx="30">
                  <c:v>Liverpool</c:v>
                </c:pt>
                <c:pt idx="31">
                  <c:v>London</c:v>
                </c:pt>
                <c:pt idx="32">
                  <c:v>Luton</c:v>
                </c:pt>
                <c:pt idx="33">
                  <c:v>Manchester</c:v>
                </c:pt>
                <c:pt idx="34">
                  <c:v>Mansfield</c:v>
                </c:pt>
                <c:pt idx="35">
                  <c:v>Middlesbrough</c:v>
                </c:pt>
                <c:pt idx="36">
                  <c:v>Milton Keynes</c:v>
                </c:pt>
                <c:pt idx="37">
                  <c:v>Newcastle</c:v>
                </c:pt>
                <c:pt idx="38">
                  <c:v>Newport</c:v>
                </c:pt>
                <c:pt idx="39">
                  <c:v>Northampton</c:v>
                </c:pt>
                <c:pt idx="40">
                  <c:v>Norwich</c:v>
                </c:pt>
                <c:pt idx="41">
                  <c:v>Nottingham</c:v>
                </c:pt>
                <c:pt idx="42">
                  <c:v>Oxford</c:v>
                </c:pt>
                <c:pt idx="43">
                  <c:v>Peterborough</c:v>
                </c:pt>
                <c:pt idx="44">
                  <c:v>Plymouth</c:v>
                </c:pt>
                <c:pt idx="45">
                  <c:v>Portsmouth</c:v>
                </c:pt>
                <c:pt idx="46">
                  <c:v>Preston</c:v>
                </c:pt>
                <c:pt idx="47">
                  <c:v>Reading</c:v>
                </c:pt>
                <c:pt idx="48">
                  <c:v>Sheffield</c:v>
                </c:pt>
                <c:pt idx="49">
                  <c:v>Slough</c:v>
                </c:pt>
                <c:pt idx="50">
                  <c:v>Southampton</c:v>
                </c:pt>
                <c:pt idx="51">
                  <c:v>Southend</c:v>
                </c:pt>
                <c:pt idx="52">
                  <c:v>Stoke</c:v>
                </c:pt>
                <c:pt idx="53">
                  <c:v>Sunderland</c:v>
                </c:pt>
                <c:pt idx="54">
                  <c:v>Swansea</c:v>
                </c:pt>
                <c:pt idx="55">
                  <c:v>Swindon</c:v>
                </c:pt>
                <c:pt idx="56">
                  <c:v>Telford</c:v>
                </c:pt>
                <c:pt idx="57">
                  <c:v>Wakefield</c:v>
                </c:pt>
                <c:pt idx="58">
                  <c:v>Warrington</c:v>
                </c:pt>
                <c:pt idx="59">
                  <c:v>Wigan</c:v>
                </c:pt>
                <c:pt idx="60">
                  <c:v>Worthing</c:v>
                </c:pt>
                <c:pt idx="61">
                  <c:v>York</c:v>
                </c:pt>
              </c:strCache>
            </c:strRef>
          </c:cat>
          <c:val>
            <c:numRef>
              <c:f>'All sales by area summary'!$B$2:$B$63</c:f>
              <c:numCache>
                <c:formatCode>0.0%</c:formatCode>
                <c:ptCount val="62"/>
                <c:pt idx="0">
                  <c:v>-2.6212780525672514E-2</c:v>
                </c:pt>
                <c:pt idx="1">
                  <c:v>-1.186840699255762E-3</c:v>
                </c:pt>
                <c:pt idx="2">
                  <c:v>1.8269388309017472E-2</c:v>
                </c:pt>
                <c:pt idx="3">
                  <c:v>-1.0187818068167083E-2</c:v>
                </c:pt>
                <c:pt idx="4">
                  <c:v>-5.5370705298784595E-3</c:v>
                </c:pt>
                <c:pt idx="5">
                  <c:v>1.0849891486160886E-2</c:v>
                </c:pt>
                <c:pt idx="6">
                  <c:v>6.1216964315936417E-4</c:v>
                </c:pt>
                <c:pt idx="7">
                  <c:v>1.7761839730410831E-2</c:v>
                </c:pt>
                <c:pt idx="8">
                  <c:v>6.0234264930699045E-3</c:v>
                </c:pt>
                <c:pt idx="9">
                  <c:v>2.1843839734837219E-2</c:v>
                </c:pt>
                <c:pt idx="10">
                  <c:v>7.8067354996773459E-3</c:v>
                </c:pt>
                <c:pt idx="11">
                  <c:v>1.6374645264906857E-2</c:v>
                </c:pt>
                <c:pt idx="12">
                  <c:v>-3.6335766522866595E-3</c:v>
                </c:pt>
                <c:pt idx="13">
                  <c:v>-2.0602945931476224E-2</c:v>
                </c:pt>
                <c:pt idx="14">
                  <c:v>-1.7348184194172365E-2</c:v>
                </c:pt>
                <c:pt idx="15">
                  <c:v>-8.6714639085458834E-3</c:v>
                </c:pt>
                <c:pt idx="16">
                  <c:v>-2.8854789311589892E-2</c:v>
                </c:pt>
                <c:pt idx="17">
                  <c:v>-1.6647032306941159E-2</c:v>
                </c:pt>
                <c:pt idx="18">
                  <c:v>-1.8127025227463782E-2</c:v>
                </c:pt>
                <c:pt idx="19">
                  <c:v>-3.4065468911997402E-3</c:v>
                </c:pt>
                <c:pt idx="20">
                  <c:v>1.9356222821908138E-2</c:v>
                </c:pt>
                <c:pt idx="21">
                  <c:v>7.7451992925113636E-3</c:v>
                </c:pt>
                <c:pt idx="22">
                  <c:v>2.0908928654624192E-2</c:v>
                </c:pt>
                <c:pt idx="23">
                  <c:v>-6.3059414337010211E-3</c:v>
                </c:pt>
                <c:pt idx="24">
                  <c:v>-4.9878979375368162E-3</c:v>
                </c:pt>
                <c:pt idx="25">
                  <c:v>1.772207632523876E-4</c:v>
                </c:pt>
                <c:pt idx="26">
                  <c:v>2.218195819586059E-2</c:v>
                </c:pt>
                <c:pt idx="27">
                  <c:v>-1.353944533905771E-2</c:v>
                </c:pt>
                <c:pt idx="28">
                  <c:v>0.14460414223301268</c:v>
                </c:pt>
                <c:pt idx="29">
                  <c:v>-6.7665119339774165E-3</c:v>
                </c:pt>
                <c:pt idx="30">
                  <c:v>3.6760557461232843E-2</c:v>
                </c:pt>
                <c:pt idx="31">
                  <c:v>0.20404696174631481</c:v>
                </c:pt>
                <c:pt idx="32">
                  <c:v>3.1464746684595419E-3</c:v>
                </c:pt>
                <c:pt idx="33">
                  <c:v>8.9319138600339354E-2</c:v>
                </c:pt>
                <c:pt idx="34">
                  <c:v>4.9382555891935732E-3</c:v>
                </c:pt>
                <c:pt idx="35">
                  <c:v>6.3905685604394974E-4</c:v>
                </c:pt>
                <c:pt idx="36">
                  <c:v>0.12763538453162332</c:v>
                </c:pt>
                <c:pt idx="37">
                  <c:v>1.9870309949903287E-2</c:v>
                </c:pt>
                <c:pt idx="38">
                  <c:v>-5.7939729569360223E-3</c:v>
                </c:pt>
                <c:pt idx="39">
                  <c:v>-5.1740766391417383E-3</c:v>
                </c:pt>
                <c:pt idx="40">
                  <c:v>6.5017729456369328E-2</c:v>
                </c:pt>
                <c:pt idx="41">
                  <c:v>-1.9816090179625767E-2</c:v>
                </c:pt>
                <c:pt idx="42">
                  <c:v>-2.7605078867067121E-2</c:v>
                </c:pt>
                <c:pt idx="43">
                  <c:v>-2.0329607577888029E-2</c:v>
                </c:pt>
                <c:pt idx="44">
                  <c:v>1.0385031522291428E-2</c:v>
                </c:pt>
                <c:pt idx="45">
                  <c:v>-1.1578166742358483E-2</c:v>
                </c:pt>
                <c:pt idx="46">
                  <c:v>-1.9643568105080266E-3</c:v>
                </c:pt>
                <c:pt idx="47">
                  <c:v>-2.9396244454991376E-2</c:v>
                </c:pt>
                <c:pt idx="48">
                  <c:v>-3.6318344660539043E-3</c:v>
                </c:pt>
                <c:pt idx="49">
                  <c:v>-5.9316072679442389E-2</c:v>
                </c:pt>
                <c:pt idx="50">
                  <c:v>-0.10868789614703593</c:v>
                </c:pt>
                <c:pt idx="51">
                  <c:v>-1.8518441144752849E-2</c:v>
                </c:pt>
                <c:pt idx="52">
                  <c:v>-2.3075227829581647E-2</c:v>
                </c:pt>
                <c:pt idx="53">
                  <c:v>0.23756380626185797</c:v>
                </c:pt>
                <c:pt idx="54">
                  <c:v>7.8457288814631973E-3</c:v>
                </c:pt>
                <c:pt idx="55">
                  <c:v>-1.5502430248657814E-2</c:v>
                </c:pt>
                <c:pt idx="56">
                  <c:v>-2.010611576881266E-2</c:v>
                </c:pt>
                <c:pt idx="57">
                  <c:v>-3.2956008964582051E-4</c:v>
                </c:pt>
                <c:pt idx="58">
                  <c:v>1.6657953194785225E-3</c:v>
                </c:pt>
                <c:pt idx="59">
                  <c:v>-6.0080816820106825E-3</c:v>
                </c:pt>
                <c:pt idx="60">
                  <c:v>2.2092307524473401E-2</c:v>
                </c:pt>
                <c:pt idx="61">
                  <c:v>4.4580231694290276E-2</c:v>
                </c:pt>
              </c:numCache>
            </c:numRef>
          </c:val>
          <c:extLst>
            <c:ext xmlns:c16="http://schemas.microsoft.com/office/drawing/2014/chart" uri="{C3380CC4-5D6E-409C-BE32-E72D297353CC}">
              <c16:uniqueId val="{00000000-8A9D-49AF-8497-E9F03608B4A1}"/>
            </c:ext>
          </c:extLst>
        </c:ser>
        <c:ser>
          <c:idx val="1"/>
          <c:order val="1"/>
          <c:tx>
            <c:v>Outside sales</c:v>
          </c:tx>
          <c:spPr>
            <a:solidFill>
              <a:schemeClr val="accent2"/>
            </a:solidFill>
            <a:ln>
              <a:noFill/>
            </a:ln>
            <a:effectLst/>
          </c:spPr>
          <c:invertIfNegative val="0"/>
          <c:cat>
            <c:strRef>
              <c:f>'All sales by area summary'!$A$2:$A$63</c:f>
              <c:strCache>
                <c:ptCount val="62"/>
                <c:pt idx="0">
                  <c:v>Aberdeen</c:v>
                </c:pt>
                <c:pt idx="1">
                  <c:v>Aldershot</c:v>
                </c:pt>
                <c:pt idx="2">
                  <c:v>Barnsley</c:v>
                </c:pt>
                <c:pt idx="3">
                  <c:v>Basildon</c:v>
                </c:pt>
                <c:pt idx="4">
                  <c:v>Birkenhead</c:v>
                </c:pt>
                <c:pt idx="5">
                  <c:v>Birmingham</c:v>
                </c:pt>
                <c:pt idx="6">
                  <c:v>Blackburn</c:v>
                </c:pt>
                <c:pt idx="7">
                  <c:v>Blackpool</c:v>
                </c:pt>
                <c:pt idx="8">
                  <c:v>Bournemouth</c:v>
                </c:pt>
                <c:pt idx="9">
                  <c:v>Bradford</c:v>
                </c:pt>
                <c:pt idx="10">
                  <c:v>Brighton</c:v>
                </c:pt>
                <c:pt idx="11">
                  <c:v>Bristol</c:v>
                </c:pt>
                <c:pt idx="12">
                  <c:v>Burnley</c:v>
                </c:pt>
                <c:pt idx="13">
                  <c:v>Cambridge</c:v>
                </c:pt>
                <c:pt idx="14">
                  <c:v>Cardiff</c:v>
                </c:pt>
                <c:pt idx="15">
                  <c:v>Chatham</c:v>
                </c:pt>
                <c:pt idx="16">
                  <c:v>Coventry</c:v>
                </c:pt>
                <c:pt idx="17">
                  <c:v>Crawley</c:v>
                </c:pt>
                <c:pt idx="18">
                  <c:v>Derby</c:v>
                </c:pt>
                <c:pt idx="19">
                  <c:v>Doncaster</c:v>
                </c:pt>
                <c:pt idx="20">
                  <c:v>Dundee</c:v>
                </c:pt>
                <c:pt idx="21">
                  <c:v>Edinburgh</c:v>
                </c:pt>
                <c:pt idx="22">
                  <c:v>Exeter</c:v>
                </c:pt>
                <c:pt idx="23">
                  <c:v>Glasgow</c:v>
                </c:pt>
                <c:pt idx="24">
                  <c:v>Gloucester</c:v>
                </c:pt>
                <c:pt idx="25">
                  <c:v>Huddersfield</c:v>
                </c:pt>
                <c:pt idx="26">
                  <c:v>Hull</c:v>
                </c:pt>
                <c:pt idx="27">
                  <c:v>Ipswich</c:v>
                </c:pt>
                <c:pt idx="28">
                  <c:v>Leeds</c:v>
                </c:pt>
                <c:pt idx="29">
                  <c:v>Leicester</c:v>
                </c:pt>
                <c:pt idx="30">
                  <c:v>Liverpool</c:v>
                </c:pt>
                <c:pt idx="31">
                  <c:v>London</c:v>
                </c:pt>
                <c:pt idx="32">
                  <c:v>Luton</c:v>
                </c:pt>
                <c:pt idx="33">
                  <c:v>Manchester</c:v>
                </c:pt>
                <c:pt idx="34">
                  <c:v>Mansfield</c:v>
                </c:pt>
                <c:pt idx="35">
                  <c:v>Middlesbrough</c:v>
                </c:pt>
                <c:pt idx="36">
                  <c:v>Milton Keynes</c:v>
                </c:pt>
                <c:pt idx="37">
                  <c:v>Newcastle</c:v>
                </c:pt>
                <c:pt idx="38">
                  <c:v>Newport</c:v>
                </c:pt>
                <c:pt idx="39">
                  <c:v>Northampton</c:v>
                </c:pt>
                <c:pt idx="40">
                  <c:v>Norwich</c:v>
                </c:pt>
                <c:pt idx="41">
                  <c:v>Nottingham</c:v>
                </c:pt>
                <c:pt idx="42">
                  <c:v>Oxford</c:v>
                </c:pt>
                <c:pt idx="43">
                  <c:v>Peterborough</c:v>
                </c:pt>
                <c:pt idx="44">
                  <c:v>Plymouth</c:v>
                </c:pt>
                <c:pt idx="45">
                  <c:v>Portsmouth</c:v>
                </c:pt>
                <c:pt idx="46">
                  <c:v>Preston</c:v>
                </c:pt>
                <c:pt idx="47">
                  <c:v>Reading</c:v>
                </c:pt>
                <c:pt idx="48">
                  <c:v>Sheffield</c:v>
                </c:pt>
                <c:pt idx="49">
                  <c:v>Slough</c:v>
                </c:pt>
                <c:pt idx="50">
                  <c:v>Southampton</c:v>
                </c:pt>
                <c:pt idx="51">
                  <c:v>Southend</c:v>
                </c:pt>
                <c:pt idx="52">
                  <c:v>Stoke</c:v>
                </c:pt>
                <c:pt idx="53">
                  <c:v>Sunderland</c:v>
                </c:pt>
                <c:pt idx="54">
                  <c:v>Swansea</c:v>
                </c:pt>
                <c:pt idx="55">
                  <c:v>Swindon</c:v>
                </c:pt>
                <c:pt idx="56">
                  <c:v>Telford</c:v>
                </c:pt>
                <c:pt idx="57">
                  <c:v>Wakefield</c:v>
                </c:pt>
                <c:pt idx="58">
                  <c:v>Warrington</c:v>
                </c:pt>
                <c:pt idx="59">
                  <c:v>Wigan</c:v>
                </c:pt>
                <c:pt idx="60">
                  <c:v>Worthing</c:v>
                </c:pt>
                <c:pt idx="61">
                  <c:v>York</c:v>
                </c:pt>
              </c:strCache>
            </c:strRef>
          </c:cat>
          <c:val>
            <c:numRef>
              <c:f>'All sales by area summary'!$C$2:$C$63</c:f>
              <c:numCache>
                <c:formatCode>0.0%</c:formatCode>
                <c:ptCount val="62"/>
                <c:pt idx="0">
                  <c:v>-1.3479716771839467E-2</c:v>
                </c:pt>
                <c:pt idx="1">
                  <c:v>-0.12707053206766031</c:v>
                </c:pt>
                <c:pt idx="2">
                  <c:v>0.20049055823912262</c:v>
                </c:pt>
                <c:pt idx="3">
                  <c:v>5.304276397061717E-2</c:v>
                </c:pt>
                <c:pt idx="4">
                  <c:v>0.10929818680744834</c:v>
                </c:pt>
                <c:pt idx="5">
                  <c:v>7.802192261379895E-2</c:v>
                </c:pt>
                <c:pt idx="6">
                  <c:v>9.226252649944057E-2</c:v>
                </c:pt>
                <c:pt idx="7">
                  <c:v>0.20070243568424923</c:v>
                </c:pt>
                <c:pt idx="8">
                  <c:v>8.6762266787760181E-2</c:v>
                </c:pt>
                <c:pt idx="9">
                  <c:v>0.45836256016349264</c:v>
                </c:pt>
                <c:pt idx="10">
                  <c:v>3.5159336044802522E-2</c:v>
                </c:pt>
                <c:pt idx="11">
                  <c:v>7.5607692575393168E-2</c:v>
                </c:pt>
                <c:pt idx="12">
                  <c:v>0.11010399841602676</c:v>
                </c:pt>
                <c:pt idx="13">
                  <c:v>-5.6311983276653904E-2</c:v>
                </c:pt>
                <c:pt idx="14">
                  <c:v>3.6562937391242278E-2</c:v>
                </c:pt>
                <c:pt idx="15">
                  <c:v>-1.2591340774928027E-2</c:v>
                </c:pt>
                <c:pt idx="16">
                  <c:v>9.1723288327919941E-2</c:v>
                </c:pt>
                <c:pt idx="17">
                  <c:v>-0.22748110952647183</c:v>
                </c:pt>
                <c:pt idx="18">
                  <c:v>5.8910889696703855E-2</c:v>
                </c:pt>
                <c:pt idx="19">
                  <c:v>0.12272275703197982</c:v>
                </c:pt>
                <c:pt idx="20">
                  <c:v>0.12540639669494197</c:v>
                </c:pt>
                <c:pt idx="21">
                  <c:v>3.8059838471458558E-2</c:v>
                </c:pt>
                <c:pt idx="22">
                  <c:v>3.4410838309285763E-2</c:v>
                </c:pt>
                <c:pt idx="23">
                  <c:v>7.5771436847231102E-2</c:v>
                </c:pt>
                <c:pt idx="24">
                  <c:v>6.464269259084672E-2</c:v>
                </c:pt>
                <c:pt idx="25">
                  <c:v>0.12719859855506782</c:v>
                </c:pt>
                <c:pt idx="26">
                  <c:v>0.18715034469020947</c:v>
                </c:pt>
                <c:pt idx="27">
                  <c:v>-3.4083363875701909E-3</c:v>
                </c:pt>
                <c:pt idx="28">
                  <c:v>0.15046725914216735</c:v>
                </c:pt>
                <c:pt idx="29">
                  <c:v>0.13537198171699724</c:v>
                </c:pt>
                <c:pt idx="30">
                  <c:v>0.13903315386929702</c:v>
                </c:pt>
                <c:pt idx="31">
                  <c:v>7.3189549355152138E-3</c:v>
                </c:pt>
                <c:pt idx="32">
                  <c:v>-0.24524767305328343</c:v>
                </c:pt>
                <c:pt idx="33">
                  <c:v>0.18803478420935069</c:v>
                </c:pt>
                <c:pt idx="34">
                  <c:v>4.4520506502206562E-2</c:v>
                </c:pt>
                <c:pt idx="35">
                  <c:v>0.14806785981665613</c:v>
                </c:pt>
                <c:pt idx="36">
                  <c:v>0.19437502516717647</c:v>
                </c:pt>
                <c:pt idx="37">
                  <c:v>0.13992400814187669</c:v>
                </c:pt>
                <c:pt idx="38">
                  <c:v>4.75769800066062E-2</c:v>
                </c:pt>
                <c:pt idx="39">
                  <c:v>-0.12354539115760231</c:v>
                </c:pt>
                <c:pt idx="40">
                  <c:v>0.1114327186458906</c:v>
                </c:pt>
                <c:pt idx="41">
                  <c:v>8.2145563112565545E-2</c:v>
                </c:pt>
                <c:pt idx="42">
                  <c:v>-6.3986966440885848E-2</c:v>
                </c:pt>
                <c:pt idx="43">
                  <c:v>-0.23510276863848797</c:v>
                </c:pt>
                <c:pt idx="44">
                  <c:v>4.6908601049288706E-2</c:v>
                </c:pt>
                <c:pt idx="45">
                  <c:v>2.4025947660808462E-2</c:v>
                </c:pt>
                <c:pt idx="46">
                  <c:v>8.741710681562806E-2</c:v>
                </c:pt>
                <c:pt idx="47">
                  <c:v>-3.0198645677942514E-2</c:v>
                </c:pt>
                <c:pt idx="48">
                  <c:v>7.3493775220963703E-2</c:v>
                </c:pt>
                <c:pt idx="49">
                  <c:v>-4.85239761568316E-2</c:v>
                </c:pt>
                <c:pt idx="50">
                  <c:v>-8.7836817206746118E-2</c:v>
                </c:pt>
                <c:pt idx="51">
                  <c:v>7.1199510230462795E-2</c:v>
                </c:pt>
                <c:pt idx="52">
                  <c:v>0.13651897957817166</c:v>
                </c:pt>
                <c:pt idx="53">
                  <c:v>0.3890219489852319</c:v>
                </c:pt>
                <c:pt idx="54">
                  <c:v>0.16844887380106671</c:v>
                </c:pt>
                <c:pt idx="55">
                  <c:v>5.7545139467547416E-3</c:v>
                </c:pt>
                <c:pt idx="56">
                  <c:v>2.9636206005252436E-2</c:v>
                </c:pt>
                <c:pt idx="57">
                  <c:v>0.13613481454235568</c:v>
                </c:pt>
                <c:pt idx="58">
                  <c:v>2.8115373642341283E-2</c:v>
                </c:pt>
                <c:pt idx="59">
                  <c:v>8.4106306772390657E-2</c:v>
                </c:pt>
                <c:pt idx="60">
                  <c:v>8.4386877512256306E-2</c:v>
                </c:pt>
                <c:pt idx="61">
                  <c:v>4.8095348137959834E-2</c:v>
                </c:pt>
              </c:numCache>
            </c:numRef>
          </c:val>
          <c:extLst>
            <c:ext xmlns:c16="http://schemas.microsoft.com/office/drawing/2014/chart" uri="{C3380CC4-5D6E-409C-BE32-E72D297353CC}">
              <c16:uniqueId val="{00000001-8A9D-49AF-8497-E9F03608B4A1}"/>
            </c:ext>
          </c:extLst>
        </c:ser>
        <c:dLbls>
          <c:showLegendKey val="0"/>
          <c:showVal val="0"/>
          <c:showCatName val="0"/>
          <c:showSerName val="0"/>
          <c:showPercent val="0"/>
          <c:showBubbleSize val="0"/>
        </c:dLbls>
        <c:gapWidth val="150"/>
        <c:overlap val="100"/>
        <c:axId val="1334390751"/>
        <c:axId val="1155792303"/>
      </c:barChart>
      <c:lineChart>
        <c:grouping val="standard"/>
        <c:varyColors val="0"/>
        <c:ser>
          <c:idx val="2"/>
          <c:order val="2"/>
          <c:tx>
            <c:v>overall sales</c:v>
          </c:tx>
          <c:spPr>
            <a:ln w="28575" cap="rnd">
              <a:solidFill>
                <a:schemeClr val="accent3"/>
              </a:solidFill>
              <a:round/>
            </a:ln>
            <a:effectLst/>
          </c:spPr>
          <c:marker>
            <c:symbol val="none"/>
          </c:marker>
          <c:val>
            <c:numRef>
              <c:f>'All sales by area summary'!$D$2:$D$63</c:f>
              <c:numCache>
                <c:formatCode>0%</c:formatCode>
                <c:ptCount val="62"/>
                <c:pt idx="0">
                  <c:v>-3.9692497297512008E-2</c:v>
                </c:pt>
                <c:pt idx="1">
                  <c:v>-0.12825737276691596</c:v>
                </c:pt>
                <c:pt idx="2">
                  <c:v>0.21875994654814002</c:v>
                </c:pt>
                <c:pt idx="3">
                  <c:v>4.2854945902450092E-2</c:v>
                </c:pt>
                <c:pt idx="4">
                  <c:v>0.10376111627757001</c:v>
                </c:pt>
                <c:pt idx="5">
                  <c:v>8.8871814099960034E-2</c:v>
                </c:pt>
                <c:pt idx="6">
                  <c:v>9.2874696142599911E-2</c:v>
                </c:pt>
                <c:pt idx="7">
                  <c:v>0.21846427541465996</c:v>
                </c:pt>
                <c:pt idx="8">
                  <c:v>9.2785693280829973E-2</c:v>
                </c:pt>
                <c:pt idx="9">
                  <c:v>0.48020639989832992</c:v>
                </c:pt>
                <c:pt idx="10">
                  <c:v>4.2966071544479956E-2</c:v>
                </c:pt>
                <c:pt idx="11">
                  <c:v>9.1982337840299966E-2</c:v>
                </c:pt>
                <c:pt idx="12">
                  <c:v>0.10647042176374</c:v>
                </c:pt>
                <c:pt idx="13">
                  <c:v>-7.6914929208130034E-2</c:v>
                </c:pt>
                <c:pt idx="14">
                  <c:v>1.9214753197069889E-2</c:v>
                </c:pt>
                <c:pt idx="15">
                  <c:v>-2.1262804683473968E-2</c:v>
                </c:pt>
                <c:pt idx="16">
                  <c:v>6.286849901632996E-2</c:v>
                </c:pt>
                <c:pt idx="17">
                  <c:v>-0.24412814183341303</c:v>
                </c:pt>
                <c:pt idx="18">
                  <c:v>4.0783864469239983E-2</c:v>
                </c:pt>
                <c:pt idx="19">
                  <c:v>0.11931621014078009</c:v>
                </c:pt>
                <c:pt idx="20">
                  <c:v>0.1447626195168501</c:v>
                </c:pt>
                <c:pt idx="21">
                  <c:v>4.5805037763970047E-2</c:v>
                </c:pt>
                <c:pt idx="22">
                  <c:v>5.5319766963910055E-2</c:v>
                </c:pt>
                <c:pt idx="23">
                  <c:v>6.9465495413530087E-2</c:v>
                </c:pt>
                <c:pt idx="24">
                  <c:v>5.9654794653309917E-2</c:v>
                </c:pt>
                <c:pt idx="25">
                  <c:v>0.12737581931832009</c:v>
                </c:pt>
                <c:pt idx="26">
                  <c:v>0.20933230288607008</c:v>
                </c:pt>
                <c:pt idx="27">
                  <c:v>-1.6947781726628031E-2</c:v>
                </c:pt>
                <c:pt idx="28">
                  <c:v>0.29507140137518006</c:v>
                </c:pt>
                <c:pt idx="29">
                  <c:v>0.1286054697830199</c:v>
                </c:pt>
                <c:pt idx="30">
                  <c:v>0.1757937113305299</c:v>
                </c:pt>
                <c:pt idx="31">
                  <c:v>0.21136591668183002</c:v>
                </c:pt>
                <c:pt idx="32">
                  <c:v>-0.24210119838482402</c:v>
                </c:pt>
                <c:pt idx="33">
                  <c:v>0.27735392280968996</c:v>
                </c:pt>
                <c:pt idx="34">
                  <c:v>4.9458762091399988E-2</c:v>
                </c:pt>
                <c:pt idx="35">
                  <c:v>0.14870691667269997</c:v>
                </c:pt>
                <c:pt idx="36">
                  <c:v>0.3220104096987999</c:v>
                </c:pt>
                <c:pt idx="37">
                  <c:v>0.15979431809178002</c:v>
                </c:pt>
                <c:pt idx="38">
                  <c:v>4.1783007049670084E-2</c:v>
                </c:pt>
                <c:pt idx="39">
                  <c:v>-0.12871946779674404</c:v>
                </c:pt>
                <c:pt idx="40">
                  <c:v>0.17645044810225996</c:v>
                </c:pt>
                <c:pt idx="41">
                  <c:v>6.232947293294E-2</c:v>
                </c:pt>
                <c:pt idx="42">
                  <c:v>-9.1592045307952952E-2</c:v>
                </c:pt>
                <c:pt idx="43">
                  <c:v>-0.25543237621637604</c:v>
                </c:pt>
                <c:pt idx="44">
                  <c:v>5.7293632571580044E-2</c:v>
                </c:pt>
                <c:pt idx="45">
                  <c:v>1.2447780918450002E-2</c:v>
                </c:pt>
                <c:pt idx="46">
                  <c:v>8.5452750005120093E-2</c:v>
                </c:pt>
                <c:pt idx="47">
                  <c:v>-5.9594890132933953E-2</c:v>
                </c:pt>
                <c:pt idx="48">
                  <c:v>6.9861940754909924E-2</c:v>
                </c:pt>
                <c:pt idx="49">
                  <c:v>-0.10784004883627396</c:v>
                </c:pt>
                <c:pt idx="50">
                  <c:v>-0.19652471335378197</c:v>
                </c:pt>
                <c:pt idx="51">
                  <c:v>5.2681069085710019E-2</c:v>
                </c:pt>
                <c:pt idx="52">
                  <c:v>0.11344375174859</c:v>
                </c:pt>
                <c:pt idx="53">
                  <c:v>0.62658575524708993</c:v>
                </c:pt>
                <c:pt idx="54">
                  <c:v>0.17629460268253005</c:v>
                </c:pt>
                <c:pt idx="55">
                  <c:v>-9.7479163019029702E-3</c:v>
                </c:pt>
                <c:pt idx="56">
                  <c:v>9.5300902364399143E-3</c:v>
                </c:pt>
                <c:pt idx="57">
                  <c:v>0.13580525445270997</c:v>
                </c:pt>
                <c:pt idx="58">
                  <c:v>2.9781168961819926E-2</c:v>
                </c:pt>
                <c:pt idx="59">
                  <c:v>7.8098225090379891E-2</c:v>
                </c:pt>
                <c:pt idx="60">
                  <c:v>0.10647918503672993</c:v>
                </c:pt>
                <c:pt idx="61">
                  <c:v>9.2675579832250055E-2</c:v>
                </c:pt>
              </c:numCache>
            </c:numRef>
          </c:val>
          <c:smooth val="0"/>
          <c:extLst>
            <c:ext xmlns:c16="http://schemas.microsoft.com/office/drawing/2014/chart" uri="{C3380CC4-5D6E-409C-BE32-E72D297353CC}">
              <c16:uniqueId val="{00000002-8A9D-49AF-8497-E9F03608B4A1}"/>
            </c:ext>
          </c:extLst>
        </c:ser>
        <c:dLbls>
          <c:showLegendKey val="0"/>
          <c:showVal val="0"/>
          <c:showCatName val="0"/>
          <c:showSerName val="0"/>
          <c:showPercent val="0"/>
          <c:showBubbleSize val="0"/>
        </c:dLbls>
        <c:marker val="1"/>
        <c:smooth val="0"/>
        <c:axId val="1334390751"/>
        <c:axId val="1155792303"/>
      </c:lineChart>
      <c:catAx>
        <c:axId val="1334390751"/>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792303"/>
        <c:crosses val="autoZero"/>
        <c:auto val="1"/>
        <c:lblAlgn val="ctr"/>
        <c:lblOffset val="100"/>
        <c:noMultiLvlLbl val="0"/>
      </c:catAx>
      <c:valAx>
        <c:axId val="1155792303"/>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43907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September 2021 vs. September</a:t>
            </a:r>
            <a:r>
              <a:rPr lang="en-GB" baseline="0"/>
              <a:t> 2019</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v>CC offline spend</c:v>
          </c:tx>
          <c:spPr>
            <a:solidFill>
              <a:schemeClr val="accent1"/>
            </a:solidFill>
            <a:ln>
              <a:noFill/>
            </a:ln>
            <a:effectLst/>
          </c:spPr>
          <c:invertIfNegative val="0"/>
          <c:cat>
            <c:strRef>
              <c:f>'Offline sales by area summa'!$A$5:$A$66</c:f>
              <c:strCache>
                <c:ptCount val="62"/>
                <c:pt idx="0">
                  <c:v>Aberdeen</c:v>
                </c:pt>
                <c:pt idx="1">
                  <c:v>Aldershot</c:v>
                </c:pt>
                <c:pt idx="2">
                  <c:v>Barnsley</c:v>
                </c:pt>
                <c:pt idx="3">
                  <c:v>Basildon</c:v>
                </c:pt>
                <c:pt idx="4">
                  <c:v>Birkenhead</c:v>
                </c:pt>
                <c:pt idx="5">
                  <c:v>Birmingham</c:v>
                </c:pt>
                <c:pt idx="6">
                  <c:v>Blackburn</c:v>
                </c:pt>
                <c:pt idx="7">
                  <c:v>Blackpool</c:v>
                </c:pt>
                <c:pt idx="8">
                  <c:v>Bournemouth</c:v>
                </c:pt>
                <c:pt idx="9">
                  <c:v>Bradford</c:v>
                </c:pt>
                <c:pt idx="10">
                  <c:v>Brighton</c:v>
                </c:pt>
                <c:pt idx="11">
                  <c:v>Bristol</c:v>
                </c:pt>
                <c:pt idx="12">
                  <c:v>Burnley</c:v>
                </c:pt>
                <c:pt idx="13">
                  <c:v>Cambridge</c:v>
                </c:pt>
                <c:pt idx="14">
                  <c:v>Cardiff</c:v>
                </c:pt>
                <c:pt idx="15">
                  <c:v>Chatham</c:v>
                </c:pt>
                <c:pt idx="16">
                  <c:v>Coventry</c:v>
                </c:pt>
                <c:pt idx="17">
                  <c:v>Crawley</c:v>
                </c:pt>
                <c:pt idx="18">
                  <c:v>Derby</c:v>
                </c:pt>
                <c:pt idx="19">
                  <c:v>Doncaster</c:v>
                </c:pt>
                <c:pt idx="20">
                  <c:v>Dundee</c:v>
                </c:pt>
                <c:pt idx="21">
                  <c:v>Edinburgh</c:v>
                </c:pt>
                <c:pt idx="22">
                  <c:v>Exeter</c:v>
                </c:pt>
                <c:pt idx="23">
                  <c:v>Glasgow</c:v>
                </c:pt>
                <c:pt idx="24">
                  <c:v>Gloucester</c:v>
                </c:pt>
                <c:pt idx="25">
                  <c:v>Huddersfield</c:v>
                </c:pt>
                <c:pt idx="26">
                  <c:v>Hull</c:v>
                </c:pt>
                <c:pt idx="27">
                  <c:v>Ipswich</c:v>
                </c:pt>
                <c:pt idx="28">
                  <c:v>Leeds</c:v>
                </c:pt>
                <c:pt idx="29">
                  <c:v>Leicester</c:v>
                </c:pt>
                <c:pt idx="30">
                  <c:v>Liverpool</c:v>
                </c:pt>
                <c:pt idx="31">
                  <c:v>London</c:v>
                </c:pt>
                <c:pt idx="32">
                  <c:v>Luton</c:v>
                </c:pt>
                <c:pt idx="33">
                  <c:v>Manchester</c:v>
                </c:pt>
                <c:pt idx="34">
                  <c:v>Mansfield</c:v>
                </c:pt>
                <c:pt idx="35">
                  <c:v>Middlesbrough</c:v>
                </c:pt>
                <c:pt idx="36">
                  <c:v>Milton Keynes</c:v>
                </c:pt>
                <c:pt idx="37">
                  <c:v>Newcastle</c:v>
                </c:pt>
                <c:pt idx="38">
                  <c:v>Newport</c:v>
                </c:pt>
                <c:pt idx="39">
                  <c:v>Northampton</c:v>
                </c:pt>
                <c:pt idx="40">
                  <c:v>Norwich</c:v>
                </c:pt>
                <c:pt idx="41">
                  <c:v>Nottingham</c:v>
                </c:pt>
                <c:pt idx="42">
                  <c:v>Oxford</c:v>
                </c:pt>
                <c:pt idx="43">
                  <c:v>Peterborough</c:v>
                </c:pt>
                <c:pt idx="44">
                  <c:v>Plymouth</c:v>
                </c:pt>
                <c:pt idx="45">
                  <c:v>Portsmouth</c:v>
                </c:pt>
                <c:pt idx="46">
                  <c:v>Preston</c:v>
                </c:pt>
                <c:pt idx="47">
                  <c:v>Reading</c:v>
                </c:pt>
                <c:pt idx="48">
                  <c:v>Sheffield</c:v>
                </c:pt>
                <c:pt idx="49">
                  <c:v>Slough</c:v>
                </c:pt>
                <c:pt idx="50">
                  <c:v>Southampton</c:v>
                </c:pt>
                <c:pt idx="51">
                  <c:v>Southend</c:v>
                </c:pt>
                <c:pt idx="52">
                  <c:v>Stoke</c:v>
                </c:pt>
                <c:pt idx="53">
                  <c:v>Sunderland</c:v>
                </c:pt>
                <c:pt idx="54">
                  <c:v>Swansea</c:v>
                </c:pt>
                <c:pt idx="55">
                  <c:v>Swindon</c:v>
                </c:pt>
                <c:pt idx="56">
                  <c:v>Telford</c:v>
                </c:pt>
                <c:pt idx="57">
                  <c:v>Wakefield</c:v>
                </c:pt>
                <c:pt idx="58">
                  <c:v>Warrington</c:v>
                </c:pt>
                <c:pt idx="59">
                  <c:v>Wigan</c:v>
                </c:pt>
                <c:pt idx="60">
                  <c:v>Worthing</c:v>
                </c:pt>
                <c:pt idx="61">
                  <c:v>York</c:v>
                </c:pt>
              </c:strCache>
            </c:strRef>
          </c:cat>
          <c:val>
            <c:numRef>
              <c:f>'Offline sales by area summa'!$B$5:$B$66</c:f>
              <c:numCache>
                <c:formatCode>0%</c:formatCode>
                <c:ptCount val="62"/>
                <c:pt idx="0" formatCode="0.0%">
                  <c:v>-3.5577810763571686E-2</c:v>
                </c:pt>
                <c:pt idx="1">
                  <c:v>-1.2312907844521212E-3</c:v>
                </c:pt>
                <c:pt idx="2">
                  <c:v>1.2532474710816912E-2</c:v>
                </c:pt>
                <c:pt idx="3">
                  <c:v>-2.1167033607838392E-2</c:v>
                </c:pt>
                <c:pt idx="4">
                  <c:v>-6.2496616719637469E-3</c:v>
                </c:pt>
                <c:pt idx="5">
                  <c:v>-2.3251211459732041E-2</c:v>
                </c:pt>
                <c:pt idx="6">
                  <c:v>-6.4022551220955359E-3</c:v>
                </c:pt>
                <c:pt idx="7">
                  <c:v>2.5513532873630913E-2</c:v>
                </c:pt>
                <c:pt idx="8">
                  <c:v>5.8293240314932198E-3</c:v>
                </c:pt>
                <c:pt idx="9">
                  <c:v>-9.7774999703398001E-3</c:v>
                </c:pt>
                <c:pt idx="10">
                  <c:v>-1.5745765764513843E-3</c:v>
                </c:pt>
                <c:pt idx="11">
                  <c:v>-1.3766504792061767E-2</c:v>
                </c:pt>
                <c:pt idx="12">
                  <c:v>3.2141320364332247E-3</c:v>
                </c:pt>
                <c:pt idx="13">
                  <c:v>-3.8101569515510511E-2</c:v>
                </c:pt>
                <c:pt idx="14">
                  <c:v>-2.8873240818572603E-2</c:v>
                </c:pt>
                <c:pt idx="15">
                  <c:v>-1.1117952924342644E-2</c:v>
                </c:pt>
                <c:pt idx="16">
                  <c:v>-3.0107540770652128E-2</c:v>
                </c:pt>
                <c:pt idx="17">
                  <c:v>-4.2915858715373123E-2</c:v>
                </c:pt>
                <c:pt idx="18">
                  <c:v>-2.0583545171239566E-2</c:v>
                </c:pt>
                <c:pt idx="19">
                  <c:v>-1.0931969086777675E-2</c:v>
                </c:pt>
                <c:pt idx="20">
                  <c:v>-2.0277573080647399E-2</c:v>
                </c:pt>
                <c:pt idx="21">
                  <c:v>3.0715579855786906E-3</c:v>
                </c:pt>
                <c:pt idx="22">
                  <c:v>-1.879594099107389E-2</c:v>
                </c:pt>
                <c:pt idx="23">
                  <c:v>-1.2806183789004666E-2</c:v>
                </c:pt>
                <c:pt idx="24">
                  <c:v>-7.6853535228246991E-3</c:v>
                </c:pt>
                <c:pt idx="25">
                  <c:v>2.5332856850171872E-3</c:v>
                </c:pt>
                <c:pt idx="26">
                  <c:v>4.4835659274653833E-3</c:v>
                </c:pt>
                <c:pt idx="27">
                  <c:v>-3.2657219684299521E-2</c:v>
                </c:pt>
                <c:pt idx="28">
                  <c:v>-1.2908277378577845E-2</c:v>
                </c:pt>
                <c:pt idx="29">
                  <c:v>-1.475035284821927E-2</c:v>
                </c:pt>
                <c:pt idx="30">
                  <c:v>2.1039694195563445E-2</c:v>
                </c:pt>
                <c:pt idx="31">
                  <c:v>-3.8891562993361675E-2</c:v>
                </c:pt>
                <c:pt idx="32">
                  <c:v>-1.6688881719250332E-2</c:v>
                </c:pt>
                <c:pt idx="33">
                  <c:v>-5.8429773800188949E-3</c:v>
                </c:pt>
                <c:pt idx="34">
                  <c:v>-3.4619573869895002E-3</c:v>
                </c:pt>
                <c:pt idx="35">
                  <c:v>-1.2335948995798826E-3</c:v>
                </c:pt>
                <c:pt idx="36">
                  <c:v>-4.008482150718428E-2</c:v>
                </c:pt>
                <c:pt idx="37">
                  <c:v>9.4650975776835958E-3</c:v>
                </c:pt>
                <c:pt idx="38">
                  <c:v>-9.155608412715302E-3</c:v>
                </c:pt>
                <c:pt idx="39">
                  <c:v>-1.7351344327290762E-2</c:v>
                </c:pt>
                <c:pt idx="40">
                  <c:v>-2.2862809618605102E-2</c:v>
                </c:pt>
                <c:pt idx="41">
                  <c:v>-1.6319346611929218E-2</c:v>
                </c:pt>
                <c:pt idx="42">
                  <c:v>-3.592846178755385E-2</c:v>
                </c:pt>
                <c:pt idx="43">
                  <c:v>-3.7166520745429484E-2</c:v>
                </c:pt>
                <c:pt idx="44">
                  <c:v>-5.9297227204526965E-4</c:v>
                </c:pt>
                <c:pt idx="45">
                  <c:v>-9.283424943353288E-3</c:v>
                </c:pt>
                <c:pt idx="46">
                  <c:v>-7.945156672190732E-3</c:v>
                </c:pt>
                <c:pt idx="47">
                  <c:v>-4.7402607305087871E-2</c:v>
                </c:pt>
                <c:pt idx="48">
                  <c:v>-8.9064961640433985E-3</c:v>
                </c:pt>
                <c:pt idx="49">
                  <c:v>-3.5720495737773028E-2</c:v>
                </c:pt>
                <c:pt idx="50">
                  <c:v>-4.766036009434705E-2</c:v>
                </c:pt>
                <c:pt idx="51">
                  <c:v>-1.4107639139653551E-2</c:v>
                </c:pt>
                <c:pt idx="52">
                  <c:v>-2.0448498221749281E-2</c:v>
                </c:pt>
                <c:pt idx="53">
                  <c:v>-6.6645991150648988E-3</c:v>
                </c:pt>
                <c:pt idx="54">
                  <c:v>-1.3144275088381469E-4</c:v>
                </c:pt>
                <c:pt idx="55">
                  <c:v>-1.8891872944465267E-2</c:v>
                </c:pt>
                <c:pt idx="56">
                  <c:v>-2.6550337305818416E-2</c:v>
                </c:pt>
                <c:pt idx="57">
                  <c:v>-7.0746376265573103E-3</c:v>
                </c:pt>
                <c:pt idx="58">
                  <c:v>2.4883612755003531E-4</c:v>
                </c:pt>
                <c:pt idx="59">
                  <c:v>-1.3647363457576412E-2</c:v>
                </c:pt>
                <c:pt idx="60">
                  <c:v>-9.3434860035544864E-3</c:v>
                </c:pt>
                <c:pt idx="61">
                  <c:v>4.5876607221756245E-2</c:v>
                </c:pt>
              </c:numCache>
            </c:numRef>
          </c:val>
          <c:extLst>
            <c:ext xmlns:c16="http://schemas.microsoft.com/office/drawing/2014/chart" uri="{C3380CC4-5D6E-409C-BE32-E72D297353CC}">
              <c16:uniqueId val="{00000000-2F89-4176-A1F3-636EC4867BFD}"/>
            </c:ext>
          </c:extLst>
        </c:ser>
        <c:ser>
          <c:idx val="1"/>
          <c:order val="1"/>
          <c:tx>
            <c:v>Suburbs offline spend</c:v>
          </c:tx>
          <c:spPr>
            <a:solidFill>
              <a:schemeClr val="accent2"/>
            </a:solidFill>
            <a:ln>
              <a:noFill/>
            </a:ln>
            <a:effectLst/>
          </c:spPr>
          <c:invertIfNegative val="0"/>
          <c:cat>
            <c:strRef>
              <c:f>'Offline sales by area summa'!$A$5:$A$66</c:f>
              <c:strCache>
                <c:ptCount val="62"/>
                <c:pt idx="0">
                  <c:v>Aberdeen</c:v>
                </c:pt>
                <c:pt idx="1">
                  <c:v>Aldershot</c:v>
                </c:pt>
                <c:pt idx="2">
                  <c:v>Barnsley</c:v>
                </c:pt>
                <c:pt idx="3">
                  <c:v>Basildon</c:v>
                </c:pt>
                <c:pt idx="4">
                  <c:v>Birkenhead</c:v>
                </c:pt>
                <c:pt idx="5">
                  <c:v>Birmingham</c:v>
                </c:pt>
                <c:pt idx="6">
                  <c:v>Blackburn</c:v>
                </c:pt>
                <c:pt idx="7">
                  <c:v>Blackpool</c:v>
                </c:pt>
                <c:pt idx="8">
                  <c:v>Bournemouth</c:v>
                </c:pt>
                <c:pt idx="9">
                  <c:v>Bradford</c:v>
                </c:pt>
                <c:pt idx="10">
                  <c:v>Brighton</c:v>
                </c:pt>
                <c:pt idx="11">
                  <c:v>Bristol</c:v>
                </c:pt>
                <c:pt idx="12">
                  <c:v>Burnley</c:v>
                </c:pt>
                <c:pt idx="13">
                  <c:v>Cambridge</c:v>
                </c:pt>
                <c:pt idx="14">
                  <c:v>Cardiff</c:v>
                </c:pt>
                <c:pt idx="15">
                  <c:v>Chatham</c:v>
                </c:pt>
                <c:pt idx="16">
                  <c:v>Coventry</c:v>
                </c:pt>
                <c:pt idx="17">
                  <c:v>Crawley</c:v>
                </c:pt>
                <c:pt idx="18">
                  <c:v>Derby</c:v>
                </c:pt>
                <c:pt idx="19">
                  <c:v>Doncaster</c:v>
                </c:pt>
                <c:pt idx="20">
                  <c:v>Dundee</c:v>
                </c:pt>
                <c:pt idx="21">
                  <c:v>Edinburgh</c:v>
                </c:pt>
                <c:pt idx="22">
                  <c:v>Exeter</c:v>
                </c:pt>
                <c:pt idx="23">
                  <c:v>Glasgow</c:v>
                </c:pt>
                <c:pt idx="24">
                  <c:v>Gloucester</c:v>
                </c:pt>
                <c:pt idx="25">
                  <c:v>Huddersfield</c:v>
                </c:pt>
                <c:pt idx="26">
                  <c:v>Hull</c:v>
                </c:pt>
                <c:pt idx="27">
                  <c:v>Ipswich</c:v>
                </c:pt>
                <c:pt idx="28">
                  <c:v>Leeds</c:v>
                </c:pt>
                <c:pt idx="29">
                  <c:v>Leicester</c:v>
                </c:pt>
                <c:pt idx="30">
                  <c:v>Liverpool</c:v>
                </c:pt>
                <c:pt idx="31">
                  <c:v>London</c:v>
                </c:pt>
                <c:pt idx="32">
                  <c:v>Luton</c:v>
                </c:pt>
                <c:pt idx="33">
                  <c:v>Manchester</c:v>
                </c:pt>
                <c:pt idx="34">
                  <c:v>Mansfield</c:v>
                </c:pt>
                <c:pt idx="35">
                  <c:v>Middlesbrough</c:v>
                </c:pt>
                <c:pt idx="36">
                  <c:v>Milton Keynes</c:v>
                </c:pt>
                <c:pt idx="37">
                  <c:v>Newcastle</c:v>
                </c:pt>
                <c:pt idx="38">
                  <c:v>Newport</c:v>
                </c:pt>
                <c:pt idx="39">
                  <c:v>Northampton</c:v>
                </c:pt>
                <c:pt idx="40">
                  <c:v>Norwich</c:v>
                </c:pt>
                <c:pt idx="41">
                  <c:v>Nottingham</c:v>
                </c:pt>
                <c:pt idx="42">
                  <c:v>Oxford</c:v>
                </c:pt>
                <c:pt idx="43">
                  <c:v>Peterborough</c:v>
                </c:pt>
                <c:pt idx="44">
                  <c:v>Plymouth</c:v>
                </c:pt>
                <c:pt idx="45">
                  <c:v>Portsmouth</c:v>
                </c:pt>
                <c:pt idx="46">
                  <c:v>Preston</c:v>
                </c:pt>
                <c:pt idx="47">
                  <c:v>Reading</c:v>
                </c:pt>
                <c:pt idx="48">
                  <c:v>Sheffield</c:v>
                </c:pt>
                <c:pt idx="49">
                  <c:v>Slough</c:v>
                </c:pt>
                <c:pt idx="50">
                  <c:v>Southampton</c:v>
                </c:pt>
                <c:pt idx="51">
                  <c:v>Southend</c:v>
                </c:pt>
                <c:pt idx="52">
                  <c:v>Stoke</c:v>
                </c:pt>
                <c:pt idx="53">
                  <c:v>Sunderland</c:v>
                </c:pt>
                <c:pt idx="54">
                  <c:v>Swansea</c:v>
                </c:pt>
                <c:pt idx="55">
                  <c:v>Swindon</c:v>
                </c:pt>
                <c:pt idx="56">
                  <c:v>Telford</c:v>
                </c:pt>
                <c:pt idx="57">
                  <c:v>Wakefield</c:v>
                </c:pt>
                <c:pt idx="58">
                  <c:v>Warrington</c:v>
                </c:pt>
                <c:pt idx="59">
                  <c:v>Wigan</c:v>
                </c:pt>
                <c:pt idx="60">
                  <c:v>Worthing</c:v>
                </c:pt>
                <c:pt idx="61">
                  <c:v>York</c:v>
                </c:pt>
              </c:strCache>
            </c:strRef>
          </c:cat>
          <c:val>
            <c:numRef>
              <c:f>'Offline sales by area summa'!$C$5:$C$66</c:f>
              <c:numCache>
                <c:formatCode>0%</c:formatCode>
                <c:ptCount val="62"/>
                <c:pt idx="0" formatCode="0.0%">
                  <c:v>-1.8048669917651E-2</c:v>
                </c:pt>
                <c:pt idx="1">
                  <c:v>-2.7149228463070548E-2</c:v>
                </c:pt>
                <c:pt idx="2">
                  <c:v>0.16838878541985011</c:v>
                </c:pt>
                <c:pt idx="3">
                  <c:v>3.4393569050492616E-2</c:v>
                </c:pt>
                <c:pt idx="4">
                  <c:v>0.10694737832267638</c:v>
                </c:pt>
                <c:pt idx="5">
                  <c:v>3.6479092414873016E-2</c:v>
                </c:pt>
                <c:pt idx="6">
                  <c:v>6.3956502097706355E-2</c:v>
                </c:pt>
                <c:pt idx="7">
                  <c:v>0.17907048941249251</c:v>
                </c:pt>
                <c:pt idx="8">
                  <c:v>6.4098523409049576E-2</c:v>
                </c:pt>
                <c:pt idx="9">
                  <c:v>0.13755224975763566</c:v>
                </c:pt>
                <c:pt idx="10">
                  <c:v>2.9669661274402129E-2</c:v>
                </c:pt>
                <c:pt idx="11">
                  <c:v>1.4954422881024464E-2</c:v>
                </c:pt>
                <c:pt idx="12">
                  <c:v>6.2919912580098769E-2</c:v>
                </c:pt>
                <c:pt idx="13">
                  <c:v>-6.2772261574060698E-2</c:v>
                </c:pt>
                <c:pt idx="14">
                  <c:v>2.3955391061661314E-2</c:v>
                </c:pt>
                <c:pt idx="15">
                  <c:v>-1.6685366725236437E-2</c:v>
                </c:pt>
                <c:pt idx="16">
                  <c:v>4.5259423940226931E-2</c:v>
                </c:pt>
                <c:pt idx="17">
                  <c:v>-4.8284820601566018E-2</c:v>
                </c:pt>
                <c:pt idx="18">
                  <c:v>-7.41145580137268E-3</c:v>
                </c:pt>
                <c:pt idx="19">
                  <c:v>0.10245765133031302</c:v>
                </c:pt>
                <c:pt idx="20">
                  <c:v>7.6789693515998389E-2</c:v>
                </c:pt>
                <c:pt idx="21">
                  <c:v>2.2009976515466757E-2</c:v>
                </c:pt>
                <c:pt idx="22">
                  <c:v>9.0203168384497719E-3</c:v>
                </c:pt>
                <c:pt idx="23">
                  <c:v>6.6044890188493341E-2</c:v>
                </c:pt>
                <c:pt idx="24">
                  <c:v>4.2611881427286447E-2</c:v>
                </c:pt>
                <c:pt idx="25">
                  <c:v>8.0929840484221749E-2</c:v>
                </c:pt>
                <c:pt idx="26">
                  <c:v>0.16465549626610779</c:v>
                </c:pt>
                <c:pt idx="27">
                  <c:v>-2.3907964577376392E-3</c:v>
                </c:pt>
                <c:pt idx="28">
                  <c:v>3.5764263901727336E-2</c:v>
                </c:pt>
                <c:pt idx="29">
                  <c:v>3.1775081929798286E-3</c:v>
                </c:pt>
                <c:pt idx="30">
                  <c:v>9.9994152978244544E-2</c:v>
                </c:pt>
                <c:pt idx="31">
                  <c:v>-2.0640099840493819E-2</c:v>
                </c:pt>
                <c:pt idx="32">
                  <c:v>-1.6530256093200506E-2</c:v>
                </c:pt>
                <c:pt idx="33">
                  <c:v>5.683176602856848E-2</c:v>
                </c:pt>
                <c:pt idx="34">
                  <c:v>-1.0088283792783901E-2</c:v>
                </c:pt>
                <c:pt idx="35">
                  <c:v>0.13478267217605303</c:v>
                </c:pt>
                <c:pt idx="36">
                  <c:v>-3.550378720616465E-2</c:v>
                </c:pt>
                <c:pt idx="37">
                  <c:v>9.2232285547234699E-2</c:v>
                </c:pt>
                <c:pt idx="38">
                  <c:v>3.416583601024345E-2</c:v>
                </c:pt>
                <c:pt idx="39">
                  <c:v>-2.1910202947543134E-2</c:v>
                </c:pt>
                <c:pt idx="40">
                  <c:v>8.9629979064448206E-3</c:v>
                </c:pt>
                <c:pt idx="41">
                  <c:v>3.2746301662035737E-2</c:v>
                </c:pt>
                <c:pt idx="42">
                  <c:v>-5.3370880825018147E-2</c:v>
                </c:pt>
                <c:pt idx="43">
                  <c:v>-3.9391925415168437E-3</c:v>
                </c:pt>
                <c:pt idx="44">
                  <c:v>6.154861513551152E-2</c:v>
                </c:pt>
                <c:pt idx="45">
                  <c:v>1.9703441187160792E-2</c:v>
                </c:pt>
                <c:pt idx="46">
                  <c:v>7.7933548451710091E-2</c:v>
                </c:pt>
                <c:pt idx="47">
                  <c:v>-5.478084610717493E-2</c:v>
                </c:pt>
                <c:pt idx="48">
                  <c:v>4.8120203617834548E-2</c:v>
                </c:pt>
                <c:pt idx="49">
                  <c:v>-7.8592722106151335E-3</c:v>
                </c:pt>
                <c:pt idx="50">
                  <c:v>-5.477632689719002E-3</c:v>
                </c:pt>
                <c:pt idx="51">
                  <c:v>7.1692918812625836E-2</c:v>
                </c:pt>
                <c:pt idx="52">
                  <c:v>6.6320177684149148E-2</c:v>
                </c:pt>
                <c:pt idx="53">
                  <c:v>0.14544432291835696</c:v>
                </c:pt>
                <c:pt idx="54">
                  <c:v>0.13536306856039598</c:v>
                </c:pt>
                <c:pt idx="55">
                  <c:v>-1.2302732402812794E-2</c:v>
                </c:pt>
                <c:pt idx="56">
                  <c:v>2.8627462652778364E-3</c:v>
                </c:pt>
                <c:pt idx="57">
                  <c:v>8.6248654353826781E-2</c:v>
                </c:pt>
                <c:pt idx="58">
                  <c:v>1.3297793703584254E-2</c:v>
                </c:pt>
                <c:pt idx="59">
                  <c:v>0.11485505190452444</c:v>
                </c:pt>
                <c:pt idx="60">
                  <c:v>5.2721123014236308E-2</c:v>
                </c:pt>
                <c:pt idx="61">
                  <c:v>4.536714429355572E-2</c:v>
                </c:pt>
              </c:numCache>
            </c:numRef>
          </c:val>
          <c:extLst>
            <c:ext xmlns:c16="http://schemas.microsoft.com/office/drawing/2014/chart" uri="{C3380CC4-5D6E-409C-BE32-E72D297353CC}">
              <c16:uniqueId val="{00000001-2F89-4176-A1F3-636EC4867BFD}"/>
            </c:ext>
          </c:extLst>
        </c:ser>
        <c:dLbls>
          <c:showLegendKey val="0"/>
          <c:showVal val="0"/>
          <c:showCatName val="0"/>
          <c:showSerName val="0"/>
          <c:showPercent val="0"/>
          <c:showBubbleSize val="0"/>
        </c:dLbls>
        <c:gapWidth val="150"/>
        <c:overlap val="100"/>
        <c:axId val="1340278639"/>
        <c:axId val="214306767"/>
      </c:barChart>
      <c:lineChart>
        <c:grouping val="standard"/>
        <c:varyColors val="0"/>
        <c:ser>
          <c:idx val="2"/>
          <c:order val="2"/>
          <c:tx>
            <c:v>Offline spend</c:v>
          </c:tx>
          <c:spPr>
            <a:ln w="28575" cap="rnd">
              <a:solidFill>
                <a:schemeClr val="accent3"/>
              </a:solidFill>
              <a:round/>
            </a:ln>
            <a:effectLst/>
          </c:spPr>
          <c:marker>
            <c:symbol val="none"/>
          </c:marker>
          <c:val>
            <c:numRef>
              <c:f>'Offline sales by area summa'!$D$5:$D$66</c:f>
              <c:numCache>
                <c:formatCode>0%</c:formatCode>
                <c:ptCount val="62"/>
                <c:pt idx="0">
                  <c:v>-5.3626480681222687E-2</c:v>
                </c:pt>
                <c:pt idx="1">
                  <c:v>-2.8380519247522669E-2</c:v>
                </c:pt>
                <c:pt idx="2">
                  <c:v>0.18092126013066703</c:v>
                </c:pt>
                <c:pt idx="3">
                  <c:v>1.3226535442654223E-2</c:v>
                </c:pt>
                <c:pt idx="4">
                  <c:v>0.10069771665071263</c:v>
                </c:pt>
                <c:pt idx="5">
                  <c:v>1.3227880955140974E-2</c:v>
                </c:pt>
                <c:pt idx="6">
                  <c:v>5.7554246975610818E-2</c:v>
                </c:pt>
                <c:pt idx="7">
                  <c:v>0.20458402228612343</c:v>
                </c:pt>
                <c:pt idx="8">
                  <c:v>6.9927847440542798E-2</c:v>
                </c:pt>
                <c:pt idx="9">
                  <c:v>0.12777474978729586</c:v>
                </c:pt>
                <c:pt idx="10">
                  <c:v>2.8095084697950745E-2</c:v>
                </c:pt>
                <c:pt idx="11">
                  <c:v>1.1879180889626962E-3</c:v>
                </c:pt>
                <c:pt idx="12">
                  <c:v>6.6134044616531995E-2</c:v>
                </c:pt>
                <c:pt idx="13">
                  <c:v>-0.10087383108957121</c:v>
                </c:pt>
                <c:pt idx="14">
                  <c:v>-4.917849756911289E-3</c:v>
                </c:pt>
                <c:pt idx="15">
                  <c:v>-2.7803319649579081E-2</c:v>
                </c:pt>
                <c:pt idx="16">
                  <c:v>1.5151883169574804E-2</c:v>
                </c:pt>
                <c:pt idx="17">
                  <c:v>-9.1200679316939148E-2</c:v>
                </c:pt>
                <c:pt idx="18">
                  <c:v>-2.7995000972612247E-2</c:v>
                </c:pt>
                <c:pt idx="19">
                  <c:v>9.1525682243535356E-2</c:v>
                </c:pt>
                <c:pt idx="20">
                  <c:v>5.651212043535099E-2</c:v>
                </c:pt>
                <c:pt idx="21">
                  <c:v>2.5081534501045447E-2</c:v>
                </c:pt>
                <c:pt idx="22">
                  <c:v>-9.7756241526241183E-3</c:v>
                </c:pt>
                <c:pt idx="23">
                  <c:v>5.3238706399488675E-2</c:v>
                </c:pt>
                <c:pt idx="24">
                  <c:v>3.4926527904461747E-2</c:v>
                </c:pt>
                <c:pt idx="25">
                  <c:v>8.3463126169238941E-2</c:v>
                </c:pt>
                <c:pt idx="26">
                  <c:v>0.16913906219357316</c:v>
                </c:pt>
                <c:pt idx="27">
                  <c:v>-3.5048016142037161E-2</c:v>
                </c:pt>
                <c:pt idx="28">
                  <c:v>2.2855986523149491E-2</c:v>
                </c:pt>
                <c:pt idx="29">
                  <c:v>-1.1572844655239441E-2</c:v>
                </c:pt>
                <c:pt idx="30">
                  <c:v>0.121033847173808</c:v>
                </c:pt>
                <c:pt idx="31">
                  <c:v>-5.9531662833855498E-2</c:v>
                </c:pt>
                <c:pt idx="32">
                  <c:v>-3.3219137812450839E-2</c:v>
                </c:pt>
                <c:pt idx="33">
                  <c:v>5.0988788648549582E-2</c:v>
                </c:pt>
                <c:pt idx="34">
                  <c:v>-1.3550241179773402E-2</c:v>
                </c:pt>
                <c:pt idx="35">
                  <c:v>0.13354907727647314</c:v>
                </c:pt>
                <c:pt idx="36">
                  <c:v>-7.5588608713348937E-2</c:v>
                </c:pt>
                <c:pt idx="37">
                  <c:v>0.1016973831249183</c:v>
                </c:pt>
                <c:pt idx="38">
                  <c:v>2.5010227597528148E-2</c:v>
                </c:pt>
                <c:pt idx="39">
                  <c:v>-3.92615472748339E-2</c:v>
                </c:pt>
                <c:pt idx="40">
                  <c:v>-1.3899811712160282E-2</c:v>
                </c:pt>
                <c:pt idx="41">
                  <c:v>1.642695505010652E-2</c:v>
                </c:pt>
                <c:pt idx="42">
                  <c:v>-8.9299342612571997E-2</c:v>
                </c:pt>
                <c:pt idx="43">
                  <c:v>-4.110571328694633E-2</c:v>
                </c:pt>
                <c:pt idx="44">
                  <c:v>6.0955642863466247E-2</c:v>
                </c:pt>
                <c:pt idx="45">
                  <c:v>1.0420016243807504E-2</c:v>
                </c:pt>
                <c:pt idx="46">
                  <c:v>6.9988391779519363E-2</c:v>
                </c:pt>
                <c:pt idx="47">
                  <c:v>-0.1021834534122628</c:v>
                </c:pt>
                <c:pt idx="48">
                  <c:v>3.9213707453791151E-2</c:v>
                </c:pt>
                <c:pt idx="49">
                  <c:v>-4.3579767948388165E-2</c:v>
                </c:pt>
                <c:pt idx="50">
                  <c:v>-5.313799278406605E-2</c:v>
                </c:pt>
                <c:pt idx="51">
                  <c:v>5.7585279672972285E-2</c:v>
                </c:pt>
                <c:pt idx="52">
                  <c:v>4.5871679462399867E-2</c:v>
                </c:pt>
                <c:pt idx="53">
                  <c:v>0.13877972380329207</c:v>
                </c:pt>
                <c:pt idx="54">
                  <c:v>0.13523162580951217</c:v>
                </c:pt>
                <c:pt idx="55">
                  <c:v>-3.1194605347278061E-2</c:v>
                </c:pt>
                <c:pt idx="56">
                  <c:v>-2.3687591040540579E-2</c:v>
                </c:pt>
                <c:pt idx="57">
                  <c:v>7.9174016727269467E-2</c:v>
                </c:pt>
                <c:pt idx="58">
                  <c:v>1.3546629831134289E-2</c:v>
                </c:pt>
                <c:pt idx="59">
                  <c:v>0.10120768844694802</c:v>
                </c:pt>
                <c:pt idx="60">
                  <c:v>4.337763701068182E-2</c:v>
                </c:pt>
                <c:pt idx="61">
                  <c:v>9.1243751515311972E-2</c:v>
                </c:pt>
              </c:numCache>
            </c:numRef>
          </c:val>
          <c:smooth val="0"/>
          <c:extLst>
            <c:ext xmlns:c16="http://schemas.microsoft.com/office/drawing/2014/chart" uri="{C3380CC4-5D6E-409C-BE32-E72D297353CC}">
              <c16:uniqueId val="{00000002-2F89-4176-A1F3-636EC4867BFD}"/>
            </c:ext>
          </c:extLst>
        </c:ser>
        <c:dLbls>
          <c:showLegendKey val="0"/>
          <c:showVal val="0"/>
          <c:showCatName val="0"/>
          <c:showSerName val="0"/>
          <c:showPercent val="0"/>
          <c:showBubbleSize val="0"/>
        </c:dLbls>
        <c:marker val="1"/>
        <c:smooth val="0"/>
        <c:axId val="1340278639"/>
        <c:axId val="214306767"/>
      </c:lineChart>
      <c:catAx>
        <c:axId val="1340278639"/>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306767"/>
        <c:crosses val="autoZero"/>
        <c:auto val="1"/>
        <c:lblAlgn val="ctr"/>
        <c:lblOffset val="100"/>
        <c:noMultiLvlLbl val="0"/>
      </c:catAx>
      <c:valAx>
        <c:axId val="214306767"/>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2786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September 2021 vs. September</a:t>
            </a:r>
            <a:r>
              <a:rPr lang="en-GB" baseline="0"/>
              <a:t> 2019</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v>CC offline spend</c:v>
          </c:tx>
          <c:spPr>
            <a:solidFill>
              <a:schemeClr val="accent1"/>
            </a:solidFill>
            <a:ln>
              <a:noFill/>
            </a:ln>
            <a:effectLst/>
          </c:spPr>
          <c:invertIfNegative val="0"/>
          <c:cat>
            <c:strRef>
              <c:f>'Offline sales by area summary'!$A$3:$A$64</c:f>
              <c:strCache>
                <c:ptCount val="62"/>
                <c:pt idx="0">
                  <c:v>Aberdeen</c:v>
                </c:pt>
                <c:pt idx="1">
                  <c:v>Aldershot</c:v>
                </c:pt>
                <c:pt idx="2">
                  <c:v>Barnsley</c:v>
                </c:pt>
                <c:pt idx="3">
                  <c:v>Basildon</c:v>
                </c:pt>
                <c:pt idx="4">
                  <c:v>Birkenhead</c:v>
                </c:pt>
                <c:pt idx="5">
                  <c:v>Birmingham</c:v>
                </c:pt>
                <c:pt idx="6">
                  <c:v>Blackburn</c:v>
                </c:pt>
                <c:pt idx="7">
                  <c:v>Blackpool</c:v>
                </c:pt>
                <c:pt idx="8">
                  <c:v>Bournemouth</c:v>
                </c:pt>
                <c:pt idx="9">
                  <c:v>Bradford</c:v>
                </c:pt>
                <c:pt idx="10">
                  <c:v>Brighton</c:v>
                </c:pt>
                <c:pt idx="11">
                  <c:v>Bristol</c:v>
                </c:pt>
                <c:pt idx="12">
                  <c:v>Burnley</c:v>
                </c:pt>
                <c:pt idx="13">
                  <c:v>Cambridge</c:v>
                </c:pt>
                <c:pt idx="14">
                  <c:v>Cardiff</c:v>
                </c:pt>
                <c:pt idx="15">
                  <c:v>Chatham</c:v>
                </c:pt>
                <c:pt idx="16">
                  <c:v>Coventry</c:v>
                </c:pt>
                <c:pt idx="17">
                  <c:v>Crawley</c:v>
                </c:pt>
                <c:pt idx="18">
                  <c:v>Derby</c:v>
                </c:pt>
                <c:pt idx="19">
                  <c:v>Doncaster</c:v>
                </c:pt>
                <c:pt idx="20">
                  <c:v>Dundee</c:v>
                </c:pt>
                <c:pt idx="21">
                  <c:v>Edinburgh</c:v>
                </c:pt>
                <c:pt idx="22">
                  <c:v>Exeter</c:v>
                </c:pt>
                <c:pt idx="23">
                  <c:v>Glasgow</c:v>
                </c:pt>
                <c:pt idx="24">
                  <c:v>Gloucester</c:v>
                </c:pt>
                <c:pt idx="25">
                  <c:v>Huddersfield</c:v>
                </c:pt>
                <c:pt idx="26">
                  <c:v>Hull</c:v>
                </c:pt>
                <c:pt idx="27">
                  <c:v>Ipswich</c:v>
                </c:pt>
                <c:pt idx="28">
                  <c:v>Leeds</c:v>
                </c:pt>
                <c:pt idx="29">
                  <c:v>Leicester</c:v>
                </c:pt>
                <c:pt idx="30">
                  <c:v>Liverpool</c:v>
                </c:pt>
                <c:pt idx="31">
                  <c:v>London</c:v>
                </c:pt>
                <c:pt idx="32">
                  <c:v>Luton</c:v>
                </c:pt>
                <c:pt idx="33">
                  <c:v>Manchester</c:v>
                </c:pt>
                <c:pt idx="34">
                  <c:v>Mansfield</c:v>
                </c:pt>
                <c:pt idx="35">
                  <c:v>Middlesbrough</c:v>
                </c:pt>
                <c:pt idx="36">
                  <c:v>Milton Keynes</c:v>
                </c:pt>
                <c:pt idx="37">
                  <c:v>Newcastle</c:v>
                </c:pt>
                <c:pt idx="38">
                  <c:v>Newport</c:v>
                </c:pt>
                <c:pt idx="39">
                  <c:v>Northampton</c:v>
                </c:pt>
                <c:pt idx="40">
                  <c:v>Norwich</c:v>
                </c:pt>
                <c:pt idx="41">
                  <c:v>Nottingham</c:v>
                </c:pt>
                <c:pt idx="42">
                  <c:v>Oxford</c:v>
                </c:pt>
                <c:pt idx="43">
                  <c:v>Peterborough</c:v>
                </c:pt>
                <c:pt idx="44">
                  <c:v>Plymouth</c:v>
                </c:pt>
                <c:pt idx="45">
                  <c:v>Portsmouth</c:v>
                </c:pt>
                <c:pt idx="46">
                  <c:v>Preston</c:v>
                </c:pt>
                <c:pt idx="47">
                  <c:v>Reading</c:v>
                </c:pt>
                <c:pt idx="48">
                  <c:v>Sheffield</c:v>
                </c:pt>
                <c:pt idx="49">
                  <c:v>Slough</c:v>
                </c:pt>
                <c:pt idx="50">
                  <c:v>Southampton</c:v>
                </c:pt>
                <c:pt idx="51">
                  <c:v>Southend</c:v>
                </c:pt>
                <c:pt idx="52">
                  <c:v>Stoke</c:v>
                </c:pt>
                <c:pt idx="53">
                  <c:v>Sunderland</c:v>
                </c:pt>
                <c:pt idx="54">
                  <c:v>Swansea</c:v>
                </c:pt>
                <c:pt idx="55">
                  <c:v>Swindon</c:v>
                </c:pt>
                <c:pt idx="56">
                  <c:v>Telford</c:v>
                </c:pt>
                <c:pt idx="57">
                  <c:v>Wakefield</c:v>
                </c:pt>
                <c:pt idx="58">
                  <c:v>Warrington</c:v>
                </c:pt>
                <c:pt idx="59">
                  <c:v>Wigan</c:v>
                </c:pt>
                <c:pt idx="60">
                  <c:v>Worthing</c:v>
                </c:pt>
                <c:pt idx="61">
                  <c:v>York</c:v>
                </c:pt>
              </c:strCache>
            </c:strRef>
          </c:cat>
          <c:val>
            <c:numRef>
              <c:f>'Offline sales by area summary'!$B$3:$B$64</c:f>
              <c:numCache>
                <c:formatCode>0%</c:formatCode>
                <c:ptCount val="6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numCache>
            </c:numRef>
          </c:val>
          <c:extLst>
            <c:ext xmlns:c16="http://schemas.microsoft.com/office/drawing/2014/chart" uri="{C3380CC4-5D6E-409C-BE32-E72D297353CC}">
              <c16:uniqueId val="{00000000-012B-45E1-968A-FB6B68D1FC46}"/>
            </c:ext>
          </c:extLst>
        </c:ser>
        <c:ser>
          <c:idx val="1"/>
          <c:order val="1"/>
          <c:tx>
            <c:v>Suburbs offline spend</c:v>
          </c:tx>
          <c:spPr>
            <a:solidFill>
              <a:schemeClr val="accent2"/>
            </a:solidFill>
            <a:ln>
              <a:noFill/>
            </a:ln>
            <a:effectLst/>
          </c:spPr>
          <c:invertIfNegative val="0"/>
          <c:cat>
            <c:strRef>
              <c:f>'Offline sales by area summary'!$A$3:$A$64</c:f>
              <c:strCache>
                <c:ptCount val="62"/>
                <c:pt idx="0">
                  <c:v>Aberdeen</c:v>
                </c:pt>
                <c:pt idx="1">
                  <c:v>Aldershot</c:v>
                </c:pt>
                <c:pt idx="2">
                  <c:v>Barnsley</c:v>
                </c:pt>
                <c:pt idx="3">
                  <c:v>Basildon</c:v>
                </c:pt>
                <c:pt idx="4">
                  <c:v>Birkenhead</c:v>
                </c:pt>
                <c:pt idx="5">
                  <c:v>Birmingham</c:v>
                </c:pt>
                <c:pt idx="6">
                  <c:v>Blackburn</c:v>
                </c:pt>
                <c:pt idx="7">
                  <c:v>Blackpool</c:v>
                </c:pt>
                <c:pt idx="8">
                  <c:v>Bournemouth</c:v>
                </c:pt>
                <c:pt idx="9">
                  <c:v>Bradford</c:v>
                </c:pt>
                <c:pt idx="10">
                  <c:v>Brighton</c:v>
                </c:pt>
                <c:pt idx="11">
                  <c:v>Bristol</c:v>
                </c:pt>
                <c:pt idx="12">
                  <c:v>Burnley</c:v>
                </c:pt>
                <c:pt idx="13">
                  <c:v>Cambridge</c:v>
                </c:pt>
                <c:pt idx="14">
                  <c:v>Cardiff</c:v>
                </c:pt>
                <c:pt idx="15">
                  <c:v>Chatham</c:v>
                </c:pt>
                <c:pt idx="16">
                  <c:v>Coventry</c:v>
                </c:pt>
                <c:pt idx="17">
                  <c:v>Crawley</c:v>
                </c:pt>
                <c:pt idx="18">
                  <c:v>Derby</c:v>
                </c:pt>
                <c:pt idx="19">
                  <c:v>Doncaster</c:v>
                </c:pt>
                <c:pt idx="20">
                  <c:v>Dundee</c:v>
                </c:pt>
                <c:pt idx="21">
                  <c:v>Edinburgh</c:v>
                </c:pt>
                <c:pt idx="22">
                  <c:v>Exeter</c:v>
                </c:pt>
                <c:pt idx="23">
                  <c:v>Glasgow</c:v>
                </c:pt>
                <c:pt idx="24">
                  <c:v>Gloucester</c:v>
                </c:pt>
                <c:pt idx="25">
                  <c:v>Huddersfield</c:v>
                </c:pt>
                <c:pt idx="26">
                  <c:v>Hull</c:v>
                </c:pt>
                <c:pt idx="27">
                  <c:v>Ipswich</c:v>
                </c:pt>
                <c:pt idx="28">
                  <c:v>Leeds</c:v>
                </c:pt>
                <c:pt idx="29">
                  <c:v>Leicester</c:v>
                </c:pt>
                <c:pt idx="30">
                  <c:v>Liverpool</c:v>
                </c:pt>
                <c:pt idx="31">
                  <c:v>London</c:v>
                </c:pt>
                <c:pt idx="32">
                  <c:v>Luton</c:v>
                </c:pt>
                <c:pt idx="33">
                  <c:v>Manchester</c:v>
                </c:pt>
                <c:pt idx="34">
                  <c:v>Mansfield</c:v>
                </c:pt>
                <c:pt idx="35">
                  <c:v>Middlesbrough</c:v>
                </c:pt>
                <c:pt idx="36">
                  <c:v>Milton Keynes</c:v>
                </c:pt>
                <c:pt idx="37">
                  <c:v>Newcastle</c:v>
                </c:pt>
                <c:pt idx="38">
                  <c:v>Newport</c:v>
                </c:pt>
                <c:pt idx="39">
                  <c:v>Northampton</c:v>
                </c:pt>
                <c:pt idx="40">
                  <c:v>Norwich</c:v>
                </c:pt>
                <c:pt idx="41">
                  <c:v>Nottingham</c:v>
                </c:pt>
                <c:pt idx="42">
                  <c:v>Oxford</c:v>
                </c:pt>
                <c:pt idx="43">
                  <c:v>Peterborough</c:v>
                </c:pt>
                <c:pt idx="44">
                  <c:v>Plymouth</c:v>
                </c:pt>
                <c:pt idx="45">
                  <c:v>Portsmouth</c:v>
                </c:pt>
                <c:pt idx="46">
                  <c:v>Preston</c:v>
                </c:pt>
                <c:pt idx="47">
                  <c:v>Reading</c:v>
                </c:pt>
                <c:pt idx="48">
                  <c:v>Sheffield</c:v>
                </c:pt>
                <c:pt idx="49">
                  <c:v>Slough</c:v>
                </c:pt>
                <c:pt idx="50">
                  <c:v>Southampton</c:v>
                </c:pt>
                <c:pt idx="51">
                  <c:v>Southend</c:v>
                </c:pt>
                <c:pt idx="52">
                  <c:v>Stoke</c:v>
                </c:pt>
                <c:pt idx="53">
                  <c:v>Sunderland</c:v>
                </c:pt>
                <c:pt idx="54">
                  <c:v>Swansea</c:v>
                </c:pt>
                <c:pt idx="55">
                  <c:v>Swindon</c:v>
                </c:pt>
                <c:pt idx="56">
                  <c:v>Telford</c:v>
                </c:pt>
                <c:pt idx="57">
                  <c:v>Wakefield</c:v>
                </c:pt>
                <c:pt idx="58">
                  <c:v>Warrington</c:v>
                </c:pt>
                <c:pt idx="59">
                  <c:v>Wigan</c:v>
                </c:pt>
                <c:pt idx="60">
                  <c:v>Worthing</c:v>
                </c:pt>
                <c:pt idx="61">
                  <c:v>York</c:v>
                </c:pt>
              </c:strCache>
            </c:strRef>
          </c:cat>
          <c:val>
            <c:numRef>
              <c:f>'Offline sales by area summary'!$C$3:$C$64</c:f>
              <c:numCache>
                <c:formatCode>0%</c:formatCode>
                <c:ptCount val="6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numCache>
            </c:numRef>
          </c:val>
          <c:extLst>
            <c:ext xmlns:c16="http://schemas.microsoft.com/office/drawing/2014/chart" uri="{C3380CC4-5D6E-409C-BE32-E72D297353CC}">
              <c16:uniqueId val="{00000001-012B-45E1-968A-FB6B68D1FC46}"/>
            </c:ext>
          </c:extLst>
        </c:ser>
        <c:dLbls>
          <c:showLegendKey val="0"/>
          <c:showVal val="0"/>
          <c:showCatName val="0"/>
          <c:showSerName val="0"/>
          <c:showPercent val="0"/>
          <c:showBubbleSize val="0"/>
        </c:dLbls>
        <c:gapWidth val="150"/>
        <c:overlap val="100"/>
        <c:axId val="1340278639"/>
        <c:axId val="214306767"/>
      </c:barChart>
      <c:lineChart>
        <c:grouping val="standard"/>
        <c:varyColors val="0"/>
        <c:ser>
          <c:idx val="2"/>
          <c:order val="2"/>
          <c:tx>
            <c:v>Offline spend</c:v>
          </c:tx>
          <c:spPr>
            <a:ln w="28575" cap="rnd">
              <a:solidFill>
                <a:schemeClr val="accent3"/>
              </a:solidFill>
              <a:round/>
            </a:ln>
            <a:effectLst/>
          </c:spPr>
          <c:marker>
            <c:symbol val="none"/>
          </c:marker>
          <c:val>
            <c:numRef>
              <c:f>'Offline sales by area summary'!$D$3:$D$64</c:f>
              <c:numCache>
                <c:formatCode>0%</c:formatCode>
                <c:ptCount val="6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numCache>
            </c:numRef>
          </c:val>
          <c:smooth val="0"/>
          <c:extLst>
            <c:ext xmlns:c16="http://schemas.microsoft.com/office/drawing/2014/chart" uri="{C3380CC4-5D6E-409C-BE32-E72D297353CC}">
              <c16:uniqueId val="{00000002-012B-45E1-968A-FB6B68D1FC46}"/>
            </c:ext>
          </c:extLst>
        </c:ser>
        <c:dLbls>
          <c:showLegendKey val="0"/>
          <c:showVal val="0"/>
          <c:showCatName val="0"/>
          <c:showSerName val="0"/>
          <c:showPercent val="0"/>
          <c:showBubbleSize val="0"/>
        </c:dLbls>
        <c:marker val="1"/>
        <c:smooth val="0"/>
        <c:axId val="1340278639"/>
        <c:axId val="214306767"/>
      </c:lineChart>
      <c:catAx>
        <c:axId val="1340278639"/>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306767"/>
        <c:crosses val="autoZero"/>
        <c:auto val="1"/>
        <c:lblAlgn val="ctr"/>
        <c:lblOffset val="100"/>
        <c:noMultiLvlLbl val="0"/>
      </c:catAx>
      <c:valAx>
        <c:axId val="21430676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2786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 Covid</a:t>
            </a:r>
            <a:r>
              <a:rPr lang="en-US" baseline="0"/>
              <a:t> make up of spend- average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'Pre-Covid make up of sales CCof'!$A$64</c:f>
              <c:strCache>
                <c:ptCount val="1"/>
                <c:pt idx="0">
                  <c:v>Average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A9C-4C0C-AD43-613C22A8369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A9C-4C0C-AD43-613C22A8369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A9C-4C0C-AD43-613C22A8369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A9C-4C0C-AD43-613C22A8369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A9C-4C0C-AD43-613C22A8369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A9C-4C0C-AD43-613C22A8369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A9C-4C0C-AD43-613C22A8369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7A9C-4C0C-AD43-613C22A8369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7A9C-4C0C-AD43-613C22A83698}"/>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7A9C-4C0C-AD43-613C22A8369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'Pre-Covid make up of sales CCof'!$B$1:$K$1</c:f>
              <c:strCache>
                <c:ptCount val="10"/>
                <c:pt idx="0">
                  <c:v>Consumer Services</c:v>
                </c:pt>
                <c:pt idx="1">
                  <c:v>Entertainment</c:v>
                </c:pt>
                <c:pt idx="2">
                  <c:v>Fashion</c:v>
                </c:pt>
                <c:pt idx="3">
                  <c:v>Food and Drink</c:v>
                </c:pt>
                <c:pt idx="4">
                  <c:v>General Retail</c:v>
                </c:pt>
                <c:pt idx="5">
                  <c:v>Grocery</c:v>
                </c:pt>
                <c:pt idx="6">
                  <c:v>Health and Beauty</c:v>
                </c:pt>
                <c:pt idx="7">
                  <c:v>Household</c:v>
                </c:pt>
                <c:pt idx="8">
                  <c:v>Travel and Accommodation</c:v>
                </c:pt>
                <c:pt idx="9">
                  <c:v>Vehicles</c:v>
                </c:pt>
              </c:strCache>
            </c:strRef>
          </c:cat>
          <c:val>
            <c:numRef>
              <c:f>'Pre-Covid make up of sales CCof'!$B$64:$K$64</c:f>
              <c:numCache>
                <c:formatCode>0%</c:formatCode>
                <c:ptCount val="10"/>
                <c:pt idx="0">
                  <c:v>1.0952853952500265E-2</c:v>
                </c:pt>
                <c:pt idx="1">
                  <c:v>3.2632411917602085E-2</c:v>
                </c:pt>
                <c:pt idx="2">
                  <c:v>0.2474996536731244</c:v>
                </c:pt>
                <c:pt idx="3">
                  <c:v>0.18526806681218477</c:v>
                </c:pt>
                <c:pt idx="4">
                  <c:v>0.11592252435312962</c:v>
                </c:pt>
                <c:pt idx="5">
                  <c:v>0.15149969988636047</c:v>
                </c:pt>
                <c:pt idx="6">
                  <c:v>8.8762362126145758E-2</c:v>
                </c:pt>
                <c:pt idx="7">
                  <c:v>3.4450083026625652E-2</c:v>
                </c:pt>
                <c:pt idx="8">
                  <c:v>7.6470879420981686E-2</c:v>
                </c:pt>
                <c:pt idx="9">
                  <c:v>5.6541464831345284E-2</c:v>
                </c:pt>
              </c:numCache>
            </c:numRef>
          </c:val>
          <c:extLst>
            <c:ext xmlns:c16="http://schemas.microsoft.com/office/drawing/2014/chart" uri="{C3380CC4-5D6E-409C-BE32-E72D297353CC}">
              <c16:uniqueId val="{00000000-7CE2-4C0D-AA88-2303BAEBBAD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Strong city centres- pre covid</a:t>
            </a:r>
          </a:p>
        </c:rich>
      </c:tx>
      <c:overlay val="0"/>
      <c:spPr>
        <a:noFill/>
        <a:ln>
          <a:noFill/>
        </a:ln>
        <a:effectLst/>
      </c:spPr>
    </c:title>
    <c:autoTitleDeleted val="0"/>
    <c:plotArea>
      <c:layout/>
      <c:pieChart>
        <c:varyColors val="1"/>
        <c:ser>
          <c:idx val="1"/>
          <c:order val="0"/>
          <c:tx>
            <c:strRef>
              <c:f>'Pre-Covid make up of sales CCof'!$P$2</c:f>
              <c:strCache>
                <c:ptCount val="1"/>
                <c:pt idx="0">
                  <c:v>Strong</c:v>
                </c:pt>
              </c:strCache>
            </c:strRef>
          </c:tx>
          <c:dLbls>
            <c:spPr>
              <a:noFill/>
              <a:ln>
                <a:noFill/>
              </a:ln>
              <a:effectLst/>
            </c:spPr>
            <c:showLegendKey val="0"/>
            <c:showVal val="1"/>
            <c:showCatName val="0"/>
            <c:showSerName val="0"/>
            <c:showPercent val="0"/>
            <c:showBubbleSize val="0"/>
            <c:showLeaderLines val="1"/>
            <c:extLst>
              <c:ext xmlns:c15="http://schemas.microsoft.com/office/drawing/2012/chart" uri="{CE6537A1-D6FC-4f65-9D91-7224C49458BB}"/>
            </c:extLst>
          </c:dLbls>
          <c:cat>
            <c:strRef>
              <c:f>'Pre-Covid make up of sales CCof'!$Q$1:$Z$1</c:f>
              <c:strCache>
                <c:ptCount val="10"/>
                <c:pt idx="0">
                  <c:v>Consumer Services</c:v>
                </c:pt>
                <c:pt idx="1">
                  <c:v>Entertainment</c:v>
                </c:pt>
                <c:pt idx="2">
                  <c:v>Fashion</c:v>
                </c:pt>
                <c:pt idx="3">
                  <c:v>Food and Drink</c:v>
                </c:pt>
                <c:pt idx="4">
                  <c:v>General Retail</c:v>
                </c:pt>
                <c:pt idx="5">
                  <c:v>Grocery</c:v>
                </c:pt>
                <c:pt idx="6">
                  <c:v>Health and Beauty</c:v>
                </c:pt>
                <c:pt idx="7">
                  <c:v>Household</c:v>
                </c:pt>
                <c:pt idx="8">
                  <c:v>Travel and Accommodation</c:v>
                </c:pt>
                <c:pt idx="9">
                  <c:v>Vehicles</c:v>
                </c:pt>
              </c:strCache>
            </c:strRef>
          </c:cat>
          <c:val>
            <c:numRef>
              <c:f>'Pre-Covid make up of sales CCof'!$Q$2:$Z$2</c:f>
              <c:numCache>
                <c:formatCode>0%</c:formatCode>
                <c:ptCount val="10"/>
                <c:pt idx="0">
                  <c:v>1.0044148445207219E-2</c:v>
                </c:pt>
                <c:pt idx="1">
                  <c:v>2.9063907548485955E-2</c:v>
                </c:pt>
                <c:pt idx="2">
                  <c:v>0.23120183457096571</c:v>
                </c:pt>
                <c:pt idx="3">
                  <c:v>0.22942770760327999</c:v>
                </c:pt>
                <c:pt idx="4">
                  <c:v>0.11682836788685419</c:v>
                </c:pt>
                <c:pt idx="5">
                  <c:v>0.14604299103408624</c:v>
                </c:pt>
                <c:pt idx="6">
                  <c:v>7.9523779085104274E-2</c:v>
                </c:pt>
                <c:pt idx="7">
                  <c:v>2.4656560093586414E-2</c:v>
                </c:pt>
                <c:pt idx="8">
                  <c:v>8.4449978066976239E-2</c:v>
                </c:pt>
                <c:pt idx="9">
                  <c:v>4.8760725665453607E-2</c:v>
                </c:pt>
              </c:numCache>
            </c:numRef>
          </c:val>
          <c:extLst>
            <c:ext xmlns:c16="http://schemas.microsoft.com/office/drawing/2014/chart" uri="{C3380CC4-5D6E-409C-BE32-E72D297353CC}">
              <c16:uniqueId val="{00000017-1D20-4781-8C0D-760A3EEAEB2C}"/>
            </c:ext>
          </c:extLst>
        </c:ser>
        <c:ser>
          <c:idx val="0"/>
          <c:order val="1"/>
          <c:tx>
            <c:strRef>
              <c:f>'Pre-Covid make up of sales CCof'!$P$2</c:f>
              <c:strCache>
                <c:ptCount val="1"/>
                <c:pt idx="0">
                  <c:v>Strong</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1D20-4781-8C0D-760A3EEAEB2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1D20-4781-8C0D-760A3EEAEB2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7-1D20-4781-8C0D-760A3EEAEB2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9-1D20-4781-8C0D-760A3EEAEB2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B-1D20-4781-8C0D-760A3EEAEB2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D-1D20-4781-8C0D-760A3EEAEB2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F-1D20-4781-8C0D-760A3EEAEB2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11-1D20-4781-8C0D-760A3EEAEB2C}"/>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3-1D20-4781-8C0D-760A3EEAEB2C}"/>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5-1D20-4781-8C0D-760A3EEAEB2C}"/>
              </c:ext>
            </c:extLst>
          </c:dPt>
          <c:cat>
            <c:strRef>
              <c:f>'Pre-Covid make up of sales CCof'!$Q$1:$Z$1</c:f>
              <c:strCache>
                <c:ptCount val="10"/>
                <c:pt idx="0">
                  <c:v>Consumer Services</c:v>
                </c:pt>
                <c:pt idx="1">
                  <c:v>Entertainment</c:v>
                </c:pt>
                <c:pt idx="2">
                  <c:v>Fashion</c:v>
                </c:pt>
                <c:pt idx="3">
                  <c:v>Food and Drink</c:v>
                </c:pt>
                <c:pt idx="4">
                  <c:v>General Retail</c:v>
                </c:pt>
                <c:pt idx="5">
                  <c:v>Grocery</c:v>
                </c:pt>
                <c:pt idx="6">
                  <c:v>Health and Beauty</c:v>
                </c:pt>
                <c:pt idx="7">
                  <c:v>Household</c:v>
                </c:pt>
                <c:pt idx="8">
                  <c:v>Travel and Accommodation</c:v>
                </c:pt>
                <c:pt idx="9">
                  <c:v>Vehicles</c:v>
                </c:pt>
              </c:strCache>
            </c:strRef>
          </c:cat>
          <c:val>
            <c:numRef>
              <c:f>'Pre-Covid make up of sales CCof'!$Q$2:$Z$2</c:f>
              <c:numCache>
                <c:formatCode>0%</c:formatCode>
                <c:ptCount val="10"/>
                <c:pt idx="0">
                  <c:v>1.0044148445207219E-2</c:v>
                </c:pt>
                <c:pt idx="1">
                  <c:v>2.9063907548485955E-2</c:v>
                </c:pt>
                <c:pt idx="2">
                  <c:v>0.23120183457096571</c:v>
                </c:pt>
                <c:pt idx="3">
                  <c:v>0.22942770760327999</c:v>
                </c:pt>
                <c:pt idx="4">
                  <c:v>0.11682836788685419</c:v>
                </c:pt>
                <c:pt idx="5">
                  <c:v>0.14604299103408624</c:v>
                </c:pt>
                <c:pt idx="6">
                  <c:v>7.9523779085104274E-2</c:v>
                </c:pt>
                <c:pt idx="7">
                  <c:v>2.4656560093586414E-2</c:v>
                </c:pt>
                <c:pt idx="8">
                  <c:v>8.4449978066976239E-2</c:v>
                </c:pt>
                <c:pt idx="9">
                  <c:v>4.8760725665453607E-2</c:v>
                </c:pt>
              </c:numCache>
            </c:numRef>
          </c:val>
          <c:extLst>
            <c:ext xmlns:c16="http://schemas.microsoft.com/office/drawing/2014/chart" uri="{C3380CC4-5D6E-409C-BE32-E72D297353CC}">
              <c16:uniqueId val="{00000016-1D20-4781-8C0D-760A3EEAEB2C}"/>
            </c:ext>
          </c:extLst>
        </c:ser>
        <c:dLbls>
          <c:showLegendKey val="0"/>
          <c:showVal val="0"/>
          <c:showCatName val="0"/>
          <c:showSerName val="0"/>
          <c:showPercent val="0"/>
          <c:showBubbleSize val="0"/>
          <c:showLeaderLines val="1"/>
        </c:dLbls>
        <c:firstSliceAng val="0"/>
      </c:pie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Weak city centres- pre covid</a:t>
            </a:r>
          </a:p>
        </c:rich>
      </c:tx>
      <c:overlay val="0"/>
      <c:spPr>
        <a:noFill/>
        <a:ln>
          <a:noFill/>
        </a:ln>
        <a:effectLst/>
      </c:spPr>
    </c:title>
    <c:autoTitleDeleted val="0"/>
    <c:plotArea>
      <c:layout/>
      <c:pieChart>
        <c:varyColors val="1"/>
        <c:ser>
          <c:idx val="1"/>
          <c:order val="0"/>
          <c:tx>
            <c:strRef>
              <c:f>'Pre-Covid make up of sales CCof'!$P$3</c:f>
              <c:strCache>
                <c:ptCount val="1"/>
                <c:pt idx="0">
                  <c:v>Weak</c:v>
                </c:pt>
              </c:strCache>
            </c:strRef>
          </c:tx>
          <c:dLbls>
            <c:spPr>
              <a:noFill/>
              <a:ln>
                <a:noFill/>
              </a:ln>
              <a:effectLst/>
            </c:spPr>
            <c:showLegendKey val="0"/>
            <c:showVal val="1"/>
            <c:showCatName val="0"/>
            <c:showSerName val="0"/>
            <c:showPercent val="0"/>
            <c:showBubbleSize val="0"/>
            <c:showLeaderLines val="1"/>
            <c:extLst>
              <c:ext xmlns:c15="http://schemas.microsoft.com/office/drawing/2012/chart" uri="{CE6537A1-D6FC-4f65-9D91-7224C49458BB}"/>
            </c:extLst>
          </c:dLbls>
          <c:cat>
            <c:strRef>
              <c:f>'Pre-Covid make up of sales CCof'!$Q$1:$Z$1</c:f>
              <c:strCache>
                <c:ptCount val="10"/>
                <c:pt idx="0">
                  <c:v>Consumer Services</c:v>
                </c:pt>
                <c:pt idx="1">
                  <c:v>Entertainment</c:v>
                </c:pt>
                <c:pt idx="2">
                  <c:v>Fashion</c:v>
                </c:pt>
                <c:pt idx="3">
                  <c:v>Food and Drink</c:v>
                </c:pt>
                <c:pt idx="4">
                  <c:v>General Retail</c:v>
                </c:pt>
                <c:pt idx="5">
                  <c:v>Grocery</c:v>
                </c:pt>
                <c:pt idx="6">
                  <c:v>Health and Beauty</c:v>
                </c:pt>
                <c:pt idx="7">
                  <c:v>Household</c:v>
                </c:pt>
                <c:pt idx="8">
                  <c:v>Travel and Accommodation</c:v>
                </c:pt>
                <c:pt idx="9">
                  <c:v>Vehicles</c:v>
                </c:pt>
              </c:strCache>
            </c:strRef>
          </c:cat>
          <c:val>
            <c:numRef>
              <c:f>'Pre-Covid make up of sales CCof'!$Q$3:$Z$3</c:f>
              <c:numCache>
                <c:formatCode>0%</c:formatCode>
                <c:ptCount val="10"/>
                <c:pt idx="0">
                  <c:v>1.145263606662107E-2</c:v>
                </c:pt>
                <c:pt idx="1">
                  <c:v>3.4592863503371339E-2</c:v>
                </c:pt>
                <c:pt idx="2">
                  <c:v>0.26043816547621951</c:v>
                </c:pt>
                <c:pt idx="3">
                  <c:v>0.13525754672461066</c:v>
                </c:pt>
                <c:pt idx="4">
                  <c:v>0.10895208631508331</c:v>
                </c:pt>
                <c:pt idx="5">
                  <c:v>0.17506661419704492</c:v>
                </c:pt>
                <c:pt idx="6">
                  <c:v>9.5850891686327863E-2</c:v>
                </c:pt>
                <c:pt idx="7">
                  <c:v>3.933528980925842E-2</c:v>
                </c:pt>
                <c:pt idx="8">
                  <c:v>6.9182763662332059E-2</c:v>
                </c:pt>
                <c:pt idx="9">
                  <c:v>6.9871142559130878E-2</c:v>
                </c:pt>
              </c:numCache>
            </c:numRef>
          </c:val>
          <c:extLst>
            <c:ext xmlns:c16="http://schemas.microsoft.com/office/drawing/2014/chart" uri="{C3380CC4-5D6E-409C-BE32-E72D297353CC}">
              <c16:uniqueId val="{00000000-D356-407A-AFD1-8D534454EB2F}"/>
            </c:ext>
          </c:extLst>
        </c:ser>
        <c:ser>
          <c:idx val="0"/>
          <c:order val="1"/>
          <c:tx>
            <c:strRef>
              <c:f>'Pre-Covid make up of sales CCof'!$P$2</c:f>
              <c:strCache>
                <c:ptCount val="1"/>
                <c:pt idx="0">
                  <c:v>Strong</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D356-407A-AFD1-8D534454EB2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D356-407A-AFD1-8D534454EB2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6-D356-407A-AFD1-8D534454EB2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8-D356-407A-AFD1-8D534454EB2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A-D356-407A-AFD1-8D534454EB2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C-D356-407A-AFD1-8D534454EB2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E-D356-407A-AFD1-8D534454EB2F}"/>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10-D356-407A-AFD1-8D534454EB2F}"/>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2-D356-407A-AFD1-8D534454EB2F}"/>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4-D356-407A-AFD1-8D534454EB2F}"/>
              </c:ext>
            </c:extLst>
          </c:dPt>
          <c:cat>
            <c:strRef>
              <c:f>'Pre-Covid make up of sales CCof'!$Q$1:$Z$1</c:f>
              <c:strCache>
                <c:ptCount val="10"/>
                <c:pt idx="0">
                  <c:v>Consumer Services</c:v>
                </c:pt>
                <c:pt idx="1">
                  <c:v>Entertainment</c:v>
                </c:pt>
                <c:pt idx="2">
                  <c:v>Fashion</c:v>
                </c:pt>
                <c:pt idx="3">
                  <c:v>Food and Drink</c:v>
                </c:pt>
                <c:pt idx="4">
                  <c:v>General Retail</c:v>
                </c:pt>
                <c:pt idx="5">
                  <c:v>Grocery</c:v>
                </c:pt>
                <c:pt idx="6">
                  <c:v>Health and Beauty</c:v>
                </c:pt>
                <c:pt idx="7">
                  <c:v>Household</c:v>
                </c:pt>
                <c:pt idx="8">
                  <c:v>Travel and Accommodation</c:v>
                </c:pt>
                <c:pt idx="9">
                  <c:v>Vehicles</c:v>
                </c:pt>
              </c:strCache>
            </c:strRef>
          </c:cat>
          <c:val>
            <c:numRef>
              <c:f>'Pre-Covid make up of sales CCof'!$Q$2:$Z$2</c:f>
              <c:numCache>
                <c:formatCode>0%</c:formatCode>
                <c:ptCount val="10"/>
                <c:pt idx="0">
                  <c:v>1.0044148445207219E-2</c:v>
                </c:pt>
                <c:pt idx="1">
                  <c:v>2.9063907548485955E-2</c:v>
                </c:pt>
                <c:pt idx="2">
                  <c:v>0.23120183457096571</c:v>
                </c:pt>
                <c:pt idx="3">
                  <c:v>0.22942770760327999</c:v>
                </c:pt>
                <c:pt idx="4">
                  <c:v>0.11682836788685419</c:v>
                </c:pt>
                <c:pt idx="5">
                  <c:v>0.14604299103408624</c:v>
                </c:pt>
                <c:pt idx="6">
                  <c:v>7.9523779085104274E-2</c:v>
                </c:pt>
                <c:pt idx="7">
                  <c:v>2.4656560093586414E-2</c:v>
                </c:pt>
                <c:pt idx="8">
                  <c:v>8.4449978066976239E-2</c:v>
                </c:pt>
                <c:pt idx="9">
                  <c:v>4.8760725665453607E-2</c:v>
                </c:pt>
              </c:numCache>
            </c:numRef>
          </c:val>
          <c:extLst>
            <c:ext xmlns:c16="http://schemas.microsoft.com/office/drawing/2014/chart" uri="{C3380CC4-5D6E-409C-BE32-E72D297353CC}">
              <c16:uniqueId val="{00000015-D356-407A-AFD1-8D534454EB2F}"/>
            </c:ext>
          </c:extLst>
        </c:ser>
        <c:dLbls>
          <c:showLegendKey val="0"/>
          <c:showVal val="0"/>
          <c:showCatName val="0"/>
          <c:showSerName val="0"/>
          <c:showPercent val="0"/>
          <c:showBubbleSize val="0"/>
          <c:showLeaderLines val="1"/>
        </c:dLbls>
        <c:firstSliceAng val="0"/>
      </c:pie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'Pre Covid fashion and foodCCof '!$C$1</c:f>
              <c:strCache>
                <c:ptCount val="1"/>
                <c:pt idx="0">
                  <c:v>Average CAMEO </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'Pre Covid fashion and foodCCof '!$B$2:$B$63</c:f>
              <c:numCache>
                <c:formatCode>0%</c:formatCode>
                <c:ptCount val="62"/>
                <c:pt idx="0">
                  <c:v>0.42123468245509271</c:v>
                </c:pt>
                <c:pt idx="1">
                  <c:v>0.41749804995682499</c:v>
                </c:pt>
                <c:pt idx="2">
                  <c:v>0.39715542467924986</c:v>
                </c:pt>
                <c:pt idx="3">
                  <c:v>0.37284714459557255</c:v>
                </c:pt>
                <c:pt idx="4">
                  <c:v>0.33303861152117559</c:v>
                </c:pt>
                <c:pt idx="5">
                  <c:v>0.32239286797983135</c:v>
                </c:pt>
                <c:pt idx="6">
                  <c:v>0.31689482153207488</c:v>
                </c:pt>
                <c:pt idx="7">
                  <c:v>0.31573131928862525</c:v>
                </c:pt>
                <c:pt idx="8">
                  <c:v>0.31501694584791362</c:v>
                </c:pt>
                <c:pt idx="9">
                  <c:v>0.31463438354271883</c:v>
                </c:pt>
                <c:pt idx="10">
                  <c:v>0.31375172545032204</c:v>
                </c:pt>
                <c:pt idx="11">
                  <c:v>0.31169048663607707</c:v>
                </c:pt>
                <c:pt idx="12">
                  <c:v>0.30588048963549092</c:v>
                </c:pt>
                <c:pt idx="13">
                  <c:v>0.30584432455973759</c:v>
                </c:pt>
                <c:pt idx="14">
                  <c:v>0.30427116912926305</c:v>
                </c:pt>
                <c:pt idx="15">
                  <c:v>0.30419209280816101</c:v>
                </c:pt>
                <c:pt idx="16">
                  <c:v>0.29897970074210872</c:v>
                </c:pt>
                <c:pt idx="17">
                  <c:v>0.29024019601240719</c:v>
                </c:pt>
                <c:pt idx="18">
                  <c:v>0.28736696832641878</c:v>
                </c:pt>
                <c:pt idx="19">
                  <c:v>0.28365270869243936</c:v>
                </c:pt>
                <c:pt idx="20">
                  <c:v>0.28351466103201378</c:v>
                </c:pt>
                <c:pt idx="21">
                  <c:v>0.28147243040395364</c:v>
                </c:pt>
                <c:pt idx="22">
                  <c:v>0.26938838800963244</c:v>
                </c:pt>
                <c:pt idx="23">
                  <c:v>0.26654509055189196</c:v>
                </c:pt>
                <c:pt idx="24">
                  <c:v>0.26626293570898968</c:v>
                </c:pt>
                <c:pt idx="25">
                  <c:v>0.26527484795711737</c:v>
                </c:pt>
                <c:pt idx="26">
                  <c:v>0.26263224642114641</c:v>
                </c:pt>
                <c:pt idx="27">
                  <c:v>0.25999369474070028</c:v>
                </c:pt>
                <c:pt idx="28">
                  <c:v>0.25102165640352847</c:v>
                </c:pt>
                <c:pt idx="29">
                  <c:v>0.24851485187015221</c:v>
                </c:pt>
                <c:pt idx="30">
                  <c:v>0.24747031555654644</c:v>
                </c:pt>
                <c:pt idx="31">
                  <c:v>0.24626186804481967</c:v>
                </c:pt>
                <c:pt idx="32">
                  <c:v>0.24508191927075074</c:v>
                </c:pt>
                <c:pt idx="33">
                  <c:v>0.24103260309233454</c:v>
                </c:pt>
                <c:pt idx="34">
                  <c:v>0.2358721953135364</c:v>
                </c:pt>
                <c:pt idx="35">
                  <c:v>0.23269512332943318</c:v>
                </c:pt>
                <c:pt idx="36">
                  <c:v>0.2321976666629447</c:v>
                </c:pt>
                <c:pt idx="37">
                  <c:v>0.23153479417985248</c:v>
                </c:pt>
                <c:pt idx="38">
                  <c:v>0.23089031731191748</c:v>
                </c:pt>
                <c:pt idx="39">
                  <c:v>0.22861410705159599</c:v>
                </c:pt>
                <c:pt idx="40">
                  <c:v>0.22807701952601134</c:v>
                </c:pt>
                <c:pt idx="41">
                  <c:v>0.22718698239609483</c:v>
                </c:pt>
                <c:pt idx="42">
                  <c:v>0.22641096680695436</c:v>
                </c:pt>
                <c:pt idx="43">
                  <c:v>0.22257481675350319</c:v>
                </c:pt>
                <c:pt idx="44">
                  <c:v>0.21809945480475332</c:v>
                </c:pt>
                <c:pt idx="45">
                  <c:v>0.2120079632335525</c:v>
                </c:pt>
                <c:pt idx="46">
                  <c:v>0.2097951492042941</c:v>
                </c:pt>
                <c:pt idx="47">
                  <c:v>0.20376400589182173</c:v>
                </c:pt>
                <c:pt idx="48">
                  <c:v>0.1986710305741852</c:v>
                </c:pt>
                <c:pt idx="49">
                  <c:v>0.19133098911175339</c:v>
                </c:pt>
                <c:pt idx="50">
                  <c:v>0.18886461961043763</c:v>
                </c:pt>
                <c:pt idx="51">
                  <c:v>0.18382639755684024</c:v>
                </c:pt>
                <c:pt idx="52">
                  <c:v>0.18031099375456741</c:v>
                </c:pt>
                <c:pt idx="53">
                  <c:v>0.17093932558896555</c:v>
                </c:pt>
                <c:pt idx="54">
                  <c:v>0.16732028862481582</c:v>
                </c:pt>
                <c:pt idx="55">
                  <c:v>0.15796758249571793</c:v>
                </c:pt>
                <c:pt idx="56">
                  <c:v>0.15181408934264942</c:v>
                </c:pt>
                <c:pt idx="57">
                  <c:v>0.14135428918567841</c:v>
                </c:pt>
                <c:pt idx="58">
                  <c:v>0.12527637244369952</c:v>
                </c:pt>
                <c:pt idx="59">
                  <c:v>0.12442028243459374</c:v>
                </c:pt>
                <c:pt idx="60">
                  <c:v>4.6550032032928505E-2</c:v>
                </c:pt>
                <c:pt idx="61">
                  <c:v>9.8300500555260142E-3</c:v>
                </c:pt>
              </c:numCache>
            </c:numRef>
          </c:xVal>
          <c:yVal>
            <c:numRef>
              <c:f>'Pre Covid fashion and foodCCof '!$C$2:$C$63</c:f>
              <c:numCache>
                <c:formatCode>General</c:formatCode>
                <c:ptCount val="62"/>
                <c:pt idx="0">
                  <c:v>7.3990993002018817</c:v>
                </c:pt>
                <c:pt idx="1">
                  <c:v>6.5880367336703847</c:v>
                </c:pt>
                <c:pt idx="2">
                  <c:v>7.1134106801729233</c:v>
                </c:pt>
                <c:pt idx="3">
                  <c:v>6.8375344836034939</c:v>
                </c:pt>
                <c:pt idx="4">
                  <c:v>7.4879032790394353</c:v>
                </c:pt>
                <c:pt idx="5">
                  <c:v>3.8508005671211269</c:v>
                </c:pt>
                <c:pt idx="6">
                  <c:v>6.6134353945671878</c:v>
                </c:pt>
                <c:pt idx="7">
                  <c:v>5.2234537446931162</c:v>
                </c:pt>
                <c:pt idx="8">
                  <c:v>6.4178221410996761</c:v>
                </c:pt>
                <c:pt idx="9">
                  <c:v>4.3213230453181284</c:v>
                </c:pt>
                <c:pt idx="10">
                  <c:v>7.7478353501852864</c:v>
                </c:pt>
                <c:pt idx="11">
                  <c:v>5.8973604702603737</c:v>
                </c:pt>
                <c:pt idx="12">
                  <c:v>6.629226137268792</c:v>
                </c:pt>
                <c:pt idx="13">
                  <c:v>7.063963510115709</c:v>
                </c:pt>
                <c:pt idx="14">
                  <c:v>6.161350748294403</c:v>
                </c:pt>
                <c:pt idx="15">
                  <c:v>5.5231890752562895</c:v>
                </c:pt>
                <c:pt idx="16">
                  <c:v>3.7931997921632838</c:v>
                </c:pt>
                <c:pt idx="17">
                  <c:v>5.6942910536037239</c:v>
                </c:pt>
                <c:pt idx="18">
                  <c:v>6.7703201123001087</c:v>
                </c:pt>
                <c:pt idx="19">
                  <c:v>5.8087557357479831</c:v>
                </c:pt>
                <c:pt idx="20">
                  <c:v>7.0017694239984083</c:v>
                </c:pt>
                <c:pt idx="21">
                  <c:v>6.791558672166345</c:v>
                </c:pt>
                <c:pt idx="22">
                  <c:v>6.6015897061377364</c:v>
                </c:pt>
                <c:pt idx="23">
                  <c:v>6.2632750767142609</c:v>
                </c:pt>
                <c:pt idx="24">
                  <c:v>6.6649925017670411</c:v>
                </c:pt>
                <c:pt idx="25">
                  <c:v>4.0177620370017975</c:v>
                </c:pt>
                <c:pt idx="26">
                  <c:v>5.5075941703784679</c:v>
                </c:pt>
                <c:pt idx="27">
                  <c:v>6.471787585504071</c:v>
                </c:pt>
                <c:pt idx="28">
                  <c:v>5.9403319114786113</c:v>
                </c:pt>
                <c:pt idx="29">
                  <c:v>5.5957597008935318</c:v>
                </c:pt>
                <c:pt idx="30">
                  <c:v>5.2731735519454475</c:v>
                </c:pt>
                <c:pt idx="31">
                  <c:v>5.8890730656481969</c:v>
                </c:pt>
                <c:pt idx="32">
                  <c:v>6.4267980167905492</c:v>
                </c:pt>
                <c:pt idx="33">
                  <c:v>4.9134966874678403</c:v>
                </c:pt>
                <c:pt idx="34">
                  <c:v>5.7180218462214567</c:v>
                </c:pt>
                <c:pt idx="35">
                  <c:v>4.4618279780469736</c:v>
                </c:pt>
                <c:pt idx="36">
                  <c:v>7.0687846636154177</c:v>
                </c:pt>
                <c:pt idx="37">
                  <c:v>6.4189580315346619</c:v>
                </c:pt>
                <c:pt idx="38">
                  <c:v>7.3588425385712162</c:v>
                </c:pt>
                <c:pt idx="39">
                  <c:v>4.5968899029101875</c:v>
                </c:pt>
                <c:pt idx="40">
                  <c:v>6.0588946023444912</c:v>
                </c:pt>
                <c:pt idx="41">
                  <c:v>5.5849476055142846</c:v>
                </c:pt>
                <c:pt idx="42">
                  <c:v>7.1483546351509979</c:v>
                </c:pt>
                <c:pt idx="43">
                  <c:v>6.5415761081921735</c:v>
                </c:pt>
                <c:pt idx="44">
                  <c:v>5.7580620464142873</c:v>
                </c:pt>
                <c:pt idx="45">
                  <c:v>4.4926075294877732</c:v>
                </c:pt>
                <c:pt idx="46">
                  <c:v>5.1424272334745647</c:v>
                </c:pt>
                <c:pt idx="47">
                  <c:v>6.38709923008253</c:v>
                </c:pt>
                <c:pt idx="48">
                  <c:v>5.5058476629006989</c:v>
                </c:pt>
                <c:pt idx="49">
                  <c:v>6.3701801298997154</c:v>
                </c:pt>
                <c:pt idx="50">
                  <c:v>6.767482321132853</c:v>
                </c:pt>
                <c:pt idx="51">
                  <c:v>5.1856940396948366</c:v>
                </c:pt>
                <c:pt idx="52">
                  <c:v>6.9310965785423244</c:v>
                </c:pt>
                <c:pt idx="53">
                  <c:v>6.1283979326457398</c:v>
                </c:pt>
                <c:pt idx="54">
                  <c:v>6.0726255432080514</c:v>
                </c:pt>
                <c:pt idx="55">
                  <c:v>6.3257075774387852</c:v>
                </c:pt>
                <c:pt idx="56">
                  <c:v>6.285054639048691</c:v>
                </c:pt>
                <c:pt idx="57">
                  <c:v>6.135362910851395</c:v>
                </c:pt>
                <c:pt idx="58">
                  <c:v>4.5674175233074878</c:v>
                </c:pt>
                <c:pt idx="59">
                  <c:v>6.2632948334378726</c:v>
                </c:pt>
                <c:pt idx="60">
                  <c:v>3.2395240660184377</c:v>
                </c:pt>
                <c:pt idx="61">
                  <c:v>5.397288122315099</c:v>
                </c:pt>
              </c:numCache>
            </c:numRef>
          </c:yVal>
          <c:smooth val="0"/>
          <c:extLst>
            <c:ext xmlns:c16="http://schemas.microsoft.com/office/drawing/2014/chart" uri="{C3380CC4-5D6E-409C-BE32-E72D297353CC}">
              <c16:uniqueId val="{00000000-EAE4-4BBA-A32B-A65802BEEFDD}"/>
            </c:ext>
          </c:extLst>
        </c:ser>
        <c:dLbls>
          <c:showLegendKey val="0"/>
          <c:showVal val="0"/>
          <c:showCatName val="0"/>
          <c:showSerName val="0"/>
          <c:showPercent val="0"/>
          <c:showBubbleSize val="0"/>
        </c:dLbls>
        <c:axId val="270346687"/>
        <c:axId val="1992663407"/>
      </c:scatterChart>
      <c:valAx>
        <c:axId val="270346687"/>
        <c:scaling>
          <c:orientation val="minMax"/>
        </c:scaling>
        <c:delete val="0"/>
        <c:axPos val="b"/>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663407"/>
        <c:crosses val="autoZero"/>
        <c:crossBetween val="midCat"/>
      </c:valAx>
      <c:valAx>
        <c:axId val="1992663407"/>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3466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CAMEO- share of sales</a:t>
            </a:r>
            <a:r>
              <a:rPr lang="en-US" baseline="0"/>
              <a:t> in food+ drink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'Pre Covid fashion and foodCCof '!$H$1</c:f>
              <c:strCache>
                <c:ptCount val="1"/>
                <c:pt idx="0">
                  <c:v>Average CAMEO</c:v>
                </c:pt>
              </c:strCache>
            </c:strRef>
          </c:tx>
          <c:spPr>
            <a:ln w="28575" cap="rnd">
              <a:noFill/>
              <a:round/>
            </a:ln>
            <a:effectLst/>
          </c:spPr>
          <c:marker>
            <c:symbol val="circle"/>
            <c:size val="5"/>
            <c:spPr>
              <a:solidFill>
                <a:schemeClr val="accent1"/>
              </a:solidFill>
              <a:ln w="9525">
                <a:solidFill>
                  <a:schemeClr val="accent1"/>
                </a:solidFill>
              </a:ln>
              <a:effectLst/>
            </c:spPr>
          </c:marker>
          <c:dLbls>
            <c:dLbl>
              <c:idx val="0"/>
              <c:tx>
                <c:rich>
                  <a:bodyPr/>
                  <a:lstStyle/>
                  <a:p>
                    <a:fld id="{21606BBA-A59F-4FAC-8771-311D243254E1}"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53DE-4591-A8BD-193E632EF449}"/>
                </c:ext>
              </c:extLst>
            </c:dLbl>
            <c:dLbl>
              <c:idx val="1"/>
              <c:tx>
                <c:rich>
                  <a:bodyPr/>
                  <a:lstStyle/>
                  <a:p>
                    <a:fld id="{A7116EB4-C390-4F41-B0F4-D5791B73C40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53DE-4591-A8BD-193E632EF449}"/>
                </c:ext>
              </c:extLst>
            </c:dLbl>
            <c:dLbl>
              <c:idx val="2"/>
              <c:tx>
                <c:rich>
                  <a:bodyPr/>
                  <a:lstStyle/>
                  <a:p>
                    <a:fld id="{8FAB7DFF-DA51-4206-8602-9E31C9FA08C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53DE-4591-A8BD-193E632EF449}"/>
                </c:ext>
              </c:extLst>
            </c:dLbl>
            <c:dLbl>
              <c:idx val="3"/>
              <c:layout>
                <c:manualLayout>
                  <c:x val="1.0384215991692628E-2"/>
                  <c:y val="-6.0362173038229439E-2"/>
                </c:manualLayout>
              </c:layout>
              <c:tx>
                <c:rich>
                  <a:bodyPr/>
                  <a:lstStyle/>
                  <a:p>
                    <a:fld id="{A29D95F8-AF5C-4D44-B38A-F3FE5DD66BD4}"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53DE-4591-A8BD-193E632EF449}"/>
                </c:ext>
              </c:extLst>
            </c:dLbl>
            <c:dLbl>
              <c:idx val="4"/>
              <c:tx>
                <c:rich>
                  <a:bodyPr/>
                  <a:lstStyle/>
                  <a:p>
                    <a:fld id="{E1E48238-91C8-4680-A148-C06C70ACA1A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53DE-4591-A8BD-193E632EF449}"/>
                </c:ext>
              </c:extLst>
            </c:dLbl>
            <c:dLbl>
              <c:idx val="5"/>
              <c:tx>
                <c:rich>
                  <a:bodyPr/>
                  <a:lstStyle/>
                  <a:p>
                    <a:fld id="{2BCC971F-DDC5-42EB-A391-F9DA7BFAEB2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53DE-4591-A8BD-193E632EF449}"/>
                </c:ext>
              </c:extLst>
            </c:dLbl>
            <c:dLbl>
              <c:idx val="6"/>
              <c:layout>
                <c:manualLayout>
                  <c:x val="1.0384215991692628E-2"/>
                  <c:y val="1.0060362173038169E-2"/>
                </c:manualLayout>
              </c:layout>
              <c:tx>
                <c:rich>
                  <a:bodyPr/>
                  <a:lstStyle/>
                  <a:p>
                    <a:fld id="{33BD1DAD-2FC3-4A4C-A3C6-FB8EBA998244}"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53DE-4591-A8BD-193E632EF449}"/>
                </c:ext>
              </c:extLst>
            </c:dLbl>
            <c:dLbl>
              <c:idx val="7"/>
              <c:tx>
                <c:rich>
                  <a:bodyPr/>
                  <a:lstStyle/>
                  <a:p>
                    <a:fld id="{F1FE3AF5-0C50-4A6A-8E98-23E4AE9FF74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53DE-4591-A8BD-193E632EF449}"/>
                </c:ext>
              </c:extLst>
            </c:dLbl>
            <c:dLbl>
              <c:idx val="8"/>
              <c:tx>
                <c:rich>
                  <a:bodyPr/>
                  <a:lstStyle/>
                  <a:p>
                    <a:fld id="{522F851E-A155-4CE6-9E28-FB23254F225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53DE-4591-A8BD-193E632EF449}"/>
                </c:ext>
              </c:extLst>
            </c:dLbl>
            <c:dLbl>
              <c:idx val="9"/>
              <c:tx>
                <c:rich>
                  <a:bodyPr/>
                  <a:lstStyle/>
                  <a:p>
                    <a:fld id="{49CCC1A7-3306-4199-8AA4-BF10AB7F20A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53DE-4591-A8BD-193E632EF449}"/>
                </c:ext>
              </c:extLst>
            </c:dLbl>
            <c:dLbl>
              <c:idx val="10"/>
              <c:tx>
                <c:rich>
                  <a:bodyPr/>
                  <a:lstStyle/>
                  <a:p>
                    <a:fld id="{31D189AA-BEC1-4C2A-8A06-B10B30A4855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53DE-4591-A8BD-193E632EF449}"/>
                </c:ext>
              </c:extLst>
            </c:dLbl>
            <c:dLbl>
              <c:idx val="11"/>
              <c:tx>
                <c:rich>
                  <a:bodyPr/>
                  <a:lstStyle/>
                  <a:p>
                    <a:fld id="{A9CCFD08-78F9-4D57-B4B4-0D9D0026681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53DE-4591-A8BD-193E632EF449}"/>
                </c:ext>
              </c:extLst>
            </c:dLbl>
            <c:dLbl>
              <c:idx val="12"/>
              <c:tx>
                <c:rich>
                  <a:bodyPr/>
                  <a:lstStyle/>
                  <a:p>
                    <a:fld id="{C4B0CCF4-F278-4CBA-82C1-C876409952E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53DE-4591-A8BD-193E632EF449}"/>
                </c:ext>
              </c:extLst>
            </c:dLbl>
            <c:dLbl>
              <c:idx val="13"/>
              <c:tx>
                <c:rich>
                  <a:bodyPr/>
                  <a:lstStyle/>
                  <a:p>
                    <a:fld id="{7D86E42B-A685-4378-803C-CFE515F97FB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53DE-4591-A8BD-193E632EF449}"/>
                </c:ext>
              </c:extLst>
            </c:dLbl>
            <c:dLbl>
              <c:idx val="14"/>
              <c:tx>
                <c:rich>
                  <a:bodyPr/>
                  <a:lstStyle/>
                  <a:p>
                    <a:fld id="{EAEC369D-3AFE-4BB4-B373-FE2F05DE33B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53DE-4591-A8BD-193E632EF449}"/>
                </c:ext>
              </c:extLst>
            </c:dLbl>
            <c:dLbl>
              <c:idx val="15"/>
              <c:tx>
                <c:rich>
                  <a:bodyPr/>
                  <a:lstStyle/>
                  <a:p>
                    <a:fld id="{71F570BB-9D4A-4401-962B-4AB5DA0DE16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53DE-4591-A8BD-193E632EF449}"/>
                </c:ext>
              </c:extLst>
            </c:dLbl>
            <c:dLbl>
              <c:idx val="16"/>
              <c:tx>
                <c:rich>
                  <a:bodyPr/>
                  <a:lstStyle/>
                  <a:p>
                    <a:fld id="{ABCB8E5C-9E34-41C2-827D-09BC0B264F2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53DE-4591-A8BD-193E632EF449}"/>
                </c:ext>
              </c:extLst>
            </c:dLbl>
            <c:dLbl>
              <c:idx val="17"/>
              <c:tx>
                <c:rich>
                  <a:bodyPr/>
                  <a:lstStyle/>
                  <a:p>
                    <a:fld id="{FFFBCEED-D9BD-4F21-8B8E-446FD5260D5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53DE-4591-A8BD-193E632EF449}"/>
                </c:ext>
              </c:extLst>
            </c:dLbl>
            <c:dLbl>
              <c:idx val="18"/>
              <c:tx>
                <c:rich>
                  <a:bodyPr/>
                  <a:lstStyle/>
                  <a:p>
                    <a:fld id="{E82C37D8-D03D-456A-96B6-8C40461C705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53DE-4591-A8BD-193E632EF449}"/>
                </c:ext>
              </c:extLst>
            </c:dLbl>
            <c:dLbl>
              <c:idx val="19"/>
              <c:tx>
                <c:rich>
                  <a:bodyPr/>
                  <a:lstStyle/>
                  <a:p>
                    <a:fld id="{3A0F2DF3-DD88-430F-87DD-EBB6FEB0ADF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53DE-4591-A8BD-193E632EF449}"/>
                </c:ext>
              </c:extLst>
            </c:dLbl>
            <c:dLbl>
              <c:idx val="20"/>
              <c:layout>
                <c:manualLayout>
                  <c:x val="-6.3458364650566948E-17"/>
                  <c:y val="2.6827632461435279E-2"/>
                </c:manualLayout>
              </c:layout>
              <c:tx>
                <c:rich>
                  <a:bodyPr/>
                  <a:lstStyle/>
                  <a:p>
                    <a:fld id="{46CAC9B2-1A62-4E9B-B3CD-C69595178B64}"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53DE-4591-A8BD-193E632EF449}"/>
                </c:ext>
              </c:extLst>
            </c:dLbl>
            <c:dLbl>
              <c:idx val="21"/>
              <c:tx>
                <c:rich>
                  <a:bodyPr/>
                  <a:lstStyle/>
                  <a:p>
                    <a:fld id="{FDC41D42-F452-4A09-8885-DFFDCC1C84F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53DE-4591-A8BD-193E632EF449}"/>
                </c:ext>
              </c:extLst>
            </c:dLbl>
            <c:dLbl>
              <c:idx val="22"/>
              <c:tx>
                <c:rich>
                  <a:bodyPr/>
                  <a:lstStyle/>
                  <a:p>
                    <a:fld id="{75AA8E61-32CA-4B0B-A16F-743FD9B86B7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53DE-4591-A8BD-193E632EF449}"/>
                </c:ext>
              </c:extLst>
            </c:dLbl>
            <c:dLbl>
              <c:idx val="23"/>
              <c:tx>
                <c:rich>
                  <a:bodyPr/>
                  <a:lstStyle/>
                  <a:p>
                    <a:fld id="{0259E023-E889-4450-8A30-3FB7A638025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53DE-4591-A8BD-193E632EF449}"/>
                </c:ext>
              </c:extLst>
            </c:dLbl>
            <c:dLbl>
              <c:idx val="24"/>
              <c:tx>
                <c:rich>
                  <a:bodyPr/>
                  <a:lstStyle/>
                  <a:p>
                    <a:fld id="{994C50F3-88BD-400B-9021-8091B37116A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53DE-4591-A8BD-193E632EF449}"/>
                </c:ext>
              </c:extLst>
            </c:dLbl>
            <c:dLbl>
              <c:idx val="25"/>
              <c:tx>
                <c:rich>
                  <a:bodyPr/>
                  <a:lstStyle/>
                  <a:p>
                    <a:fld id="{3781E716-5181-4C52-941F-9B01D5E4952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53DE-4591-A8BD-193E632EF449}"/>
                </c:ext>
              </c:extLst>
            </c:dLbl>
            <c:dLbl>
              <c:idx val="26"/>
              <c:tx>
                <c:rich>
                  <a:bodyPr/>
                  <a:lstStyle/>
                  <a:p>
                    <a:fld id="{EB4BC271-424F-4AE1-8B87-2A4CFB58DAF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53DE-4591-A8BD-193E632EF449}"/>
                </c:ext>
              </c:extLst>
            </c:dLbl>
            <c:dLbl>
              <c:idx val="27"/>
              <c:tx>
                <c:rich>
                  <a:bodyPr/>
                  <a:lstStyle/>
                  <a:p>
                    <a:fld id="{6498BFDF-D960-4A6B-B414-720B9CB3768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53DE-4591-A8BD-193E632EF449}"/>
                </c:ext>
              </c:extLst>
            </c:dLbl>
            <c:dLbl>
              <c:idx val="28"/>
              <c:tx>
                <c:rich>
                  <a:bodyPr/>
                  <a:lstStyle/>
                  <a:p>
                    <a:fld id="{89F01782-5169-4938-9D54-5D66BC598AC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53DE-4591-A8BD-193E632EF449}"/>
                </c:ext>
              </c:extLst>
            </c:dLbl>
            <c:dLbl>
              <c:idx val="29"/>
              <c:tx>
                <c:rich>
                  <a:bodyPr/>
                  <a:lstStyle/>
                  <a:p>
                    <a:fld id="{B4519831-12CB-48E7-82F6-8E541AF81E2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53DE-4591-A8BD-193E632EF449}"/>
                </c:ext>
              </c:extLst>
            </c:dLbl>
            <c:dLbl>
              <c:idx val="30"/>
              <c:tx>
                <c:rich>
                  <a:bodyPr/>
                  <a:lstStyle/>
                  <a:p>
                    <a:fld id="{F91C0290-E2F2-43B8-A487-FCE7E54FB6D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53DE-4591-A8BD-193E632EF449}"/>
                </c:ext>
              </c:extLst>
            </c:dLbl>
            <c:dLbl>
              <c:idx val="31"/>
              <c:tx>
                <c:rich>
                  <a:bodyPr/>
                  <a:lstStyle/>
                  <a:p>
                    <a:fld id="{2C16A241-8EB1-4445-BC79-DCB0334293C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53DE-4591-A8BD-193E632EF449}"/>
                </c:ext>
              </c:extLst>
            </c:dLbl>
            <c:dLbl>
              <c:idx val="32"/>
              <c:tx>
                <c:rich>
                  <a:bodyPr/>
                  <a:lstStyle/>
                  <a:p>
                    <a:fld id="{3FE42D45-9131-4182-889D-802C4F1ADED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4-53DE-4591-A8BD-193E632EF449}"/>
                </c:ext>
              </c:extLst>
            </c:dLbl>
            <c:dLbl>
              <c:idx val="33"/>
              <c:tx>
                <c:rich>
                  <a:bodyPr/>
                  <a:lstStyle/>
                  <a:p>
                    <a:fld id="{19BAB97A-8279-4951-8BED-587BECD2A49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5-53DE-4591-A8BD-193E632EF449}"/>
                </c:ext>
              </c:extLst>
            </c:dLbl>
            <c:dLbl>
              <c:idx val="34"/>
              <c:tx>
                <c:rich>
                  <a:bodyPr/>
                  <a:lstStyle/>
                  <a:p>
                    <a:fld id="{CB014E65-235F-4B3F-B002-6F4B7F3BD63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6-53DE-4591-A8BD-193E632EF449}"/>
                </c:ext>
              </c:extLst>
            </c:dLbl>
            <c:dLbl>
              <c:idx val="35"/>
              <c:tx>
                <c:rich>
                  <a:bodyPr/>
                  <a:lstStyle/>
                  <a:p>
                    <a:fld id="{F815AC51-B5CA-48DC-BA76-3B4B21025F2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53DE-4591-A8BD-193E632EF449}"/>
                </c:ext>
              </c:extLst>
            </c:dLbl>
            <c:dLbl>
              <c:idx val="36"/>
              <c:tx>
                <c:rich>
                  <a:bodyPr/>
                  <a:lstStyle/>
                  <a:p>
                    <a:fld id="{181818DD-7BD8-4378-B7BE-08982F4549F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8-53DE-4591-A8BD-193E632EF449}"/>
                </c:ext>
              </c:extLst>
            </c:dLbl>
            <c:dLbl>
              <c:idx val="37"/>
              <c:tx>
                <c:rich>
                  <a:bodyPr/>
                  <a:lstStyle/>
                  <a:p>
                    <a:fld id="{8A8C37A1-352B-4FCD-8293-5CDF5D8D9F1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53DE-4591-A8BD-193E632EF449}"/>
                </c:ext>
              </c:extLst>
            </c:dLbl>
            <c:dLbl>
              <c:idx val="38"/>
              <c:tx>
                <c:rich>
                  <a:bodyPr/>
                  <a:lstStyle/>
                  <a:p>
                    <a:fld id="{861E3EAA-72D6-4BFC-8165-34577807F67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A-53DE-4591-A8BD-193E632EF449}"/>
                </c:ext>
              </c:extLst>
            </c:dLbl>
            <c:dLbl>
              <c:idx val="39"/>
              <c:tx>
                <c:rich>
                  <a:bodyPr/>
                  <a:lstStyle/>
                  <a:p>
                    <a:fld id="{67E18C79-F0EA-4128-B0A8-23EBDCF14F6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B-53DE-4591-A8BD-193E632EF449}"/>
                </c:ext>
              </c:extLst>
            </c:dLbl>
            <c:dLbl>
              <c:idx val="40"/>
              <c:tx>
                <c:rich>
                  <a:bodyPr/>
                  <a:lstStyle/>
                  <a:p>
                    <a:fld id="{F2A52623-C5BE-4D84-A167-58EADCE86B3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C-53DE-4591-A8BD-193E632EF449}"/>
                </c:ext>
              </c:extLst>
            </c:dLbl>
            <c:dLbl>
              <c:idx val="41"/>
              <c:tx>
                <c:rich>
                  <a:bodyPr/>
                  <a:lstStyle/>
                  <a:p>
                    <a:fld id="{A3EA38D3-1AA4-4472-B172-6CEA4DBB768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D-53DE-4591-A8BD-193E632EF449}"/>
                </c:ext>
              </c:extLst>
            </c:dLbl>
            <c:dLbl>
              <c:idx val="42"/>
              <c:tx>
                <c:rich>
                  <a:bodyPr/>
                  <a:lstStyle/>
                  <a:p>
                    <a:fld id="{08A91800-1DED-4FEE-B8A9-C8AAA7CF107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E-53DE-4591-A8BD-193E632EF449}"/>
                </c:ext>
              </c:extLst>
            </c:dLbl>
            <c:dLbl>
              <c:idx val="43"/>
              <c:tx>
                <c:rich>
                  <a:bodyPr/>
                  <a:lstStyle/>
                  <a:p>
                    <a:fld id="{FF597EA4-84A0-4CC1-A98A-5DFF175786A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F-53DE-4591-A8BD-193E632EF449}"/>
                </c:ext>
              </c:extLst>
            </c:dLbl>
            <c:dLbl>
              <c:idx val="44"/>
              <c:tx>
                <c:rich>
                  <a:bodyPr/>
                  <a:lstStyle/>
                  <a:p>
                    <a:fld id="{6E343E4B-9A45-465A-894F-8697D6E4A3F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0-53DE-4591-A8BD-193E632EF449}"/>
                </c:ext>
              </c:extLst>
            </c:dLbl>
            <c:dLbl>
              <c:idx val="45"/>
              <c:tx>
                <c:rich>
                  <a:bodyPr/>
                  <a:lstStyle/>
                  <a:p>
                    <a:fld id="{123F2BF7-F995-4767-880B-AFD2B2CB717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1-53DE-4591-A8BD-193E632EF449}"/>
                </c:ext>
              </c:extLst>
            </c:dLbl>
            <c:dLbl>
              <c:idx val="46"/>
              <c:tx>
                <c:rich>
                  <a:bodyPr/>
                  <a:lstStyle/>
                  <a:p>
                    <a:fld id="{ACD46D9B-1B7D-486B-8275-1C45B69D42E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2-53DE-4591-A8BD-193E632EF449}"/>
                </c:ext>
              </c:extLst>
            </c:dLbl>
            <c:dLbl>
              <c:idx val="47"/>
              <c:tx>
                <c:rich>
                  <a:bodyPr/>
                  <a:lstStyle/>
                  <a:p>
                    <a:fld id="{F3146259-3B43-4B29-82F6-13EE1D5A515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3-53DE-4591-A8BD-193E632EF449}"/>
                </c:ext>
              </c:extLst>
            </c:dLbl>
            <c:dLbl>
              <c:idx val="48"/>
              <c:tx>
                <c:rich>
                  <a:bodyPr/>
                  <a:lstStyle/>
                  <a:p>
                    <a:fld id="{189AFF0B-991E-4B22-A83D-6D18CE906CB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4-53DE-4591-A8BD-193E632EF449}"/>
                </c:ext>
              </c:extLst>
            </c:dLbl>
            <c:dLbl>
              <c:idx val="49"/>
              <c:tx>
                <c:rich>
                  <a:bodyPr/>
                  <a:lstStyle/>
                  <a:p>
                    <a:fld id="{40985BF7-5AF2-4975-A8DD-5FC5D3A776F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5-53DE-4591-A8BD-193E632EF449}"/>
                </c:ext>
              </c:extLst>
            </c:dLbl>
            <c:dLbl>
              <c:idx val="50"/>
              <c:layout>
                <c:manualLayout>
                  <c:x val="-0.14537902388369678"/>
                  <c:y val="-3.3534540576794099E-3"/>
                </c:manualLayout>
              </c:layout>
              <c:tx>
                <c:rich>
                  <a:bodyPr/>
                  <a:lstStyle/>
                  <a:p>
                    <a:fld id="{5195577B-95C7-4E49-879E-672DBA2CC9D4}"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53DE-4591-A8BD-193E632EF449}"/>
                </c:ext>
              </c:extLst>
            </c:dLbl>
            <c:dLbl>
              <c:idx val="51"/>
              <c:layout>
                <c:manualLayout>
                  <c:x val="-1.7307026652821047E-2"/>
                  <c:y val="0.11401743796109994"/>
                </c:manualLayout>
              </c:layout>
              <c:tx>
                <c:rich>
                  <a:bodyPr/>
                  <a:lstStyle/>
                  <a:p>
                    <a:fld id="{AB63C7EA-D8FC-4EDD-AD76-3E78CCFF6AFC}"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3DE-4591-A8BD-193E632EF449}"/>
                </c:ext>
              </c:extLst>
            </c:dLbl>
            <c:dLbl>
              <c:idx val="52"/>
              <c:tx>
                <c:rich>
                  <a:bodyPr/>
                  <a:lstStyle/>
                  <a:p>
                    <a:fld id="{ACF46C78-9A6F-4034-9ED2-BE5082A41D9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6-53DE-4591-A8BD-193E632EF449}"/>
                </c:ext>
              </c:extLst>
            </c:dLbl>
            <c:dLbl>
              <c:idx val="53"/>
              <c:tx>
                <c:rich>
                  <a:bodyPr/>
                  <a:lstStyle/>
                  <a:p>
                    <a:fld id="{B91A9B11-AC7F-4344-B3A7-A643526B519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7-53DE-4591-A8BD-193E632EF449}"/>
                </c:ext>
              </c:extLst>
            </c:dLbl>
            <c:dLbl>
              <c:idx val="54"/>
              <c:tx>
                <c:rich>
                  <a:bodyPr/>
                  <a:lstStyle/>
                  <a:p>
                    <a:fld id="{F82F741B-659A-4B0C-995B-AED1F01EFE1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8-53DE-4591-A8BD-193E632EF449}"/>
                </c:ext>
              </c:extLst>
            </c:dLbl>
            <c:dLbl>
              <c:idx val="55"/>
              <c:tx>
                <c:rich>
                  <a:bodyPr/>
                  <a:lstStyle/>
                  <a:p>
                    <a:fld id="{1DC8A714-0AA4-46EF-B2CE-C75E9B4C2F1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9-53DE-4591-A8BD-193E632EF449}"/>
                </c:ext>
              </c:extLst>
            </c:dLbl>
            <c:dLbl>
              <c:idx val="56"/>
              <c:tx>
                <c:rich>
                  <a:bodyPr/>
                  <a:lstStyle/>
                  <a:p>
                    <a:fld id="{00FB3065-5CCE-4E10-9704-29902280801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A-53DE-4591-A8BD-193E632EF449}"/>
                </c:ext>
              </c:extLst>
            </c:dLbl>
            <c:dLbl>
              <c:idx val="57"/>
              <c:tx>
                <c:rich>
                  <a:bodyPr/>
                  <a:lstStyle/>
                  <a:p>
                    <a:fld id="{97362DAC-1ECD-4D88-9E9A-E2B830437C8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B-53DE-4591-A8BD-193E632EF449}"/>
                </c:ext>
              </c:extLst>
            </c:dLbl>
            <c:dLbl>
              <c:idx val="58"/>
              <c:tx>
                <c:rich>
                  <a:bodyPr/>
                  <a:lstStyle/>
                  <a:p>
                    <a:fld id="{B5451091-A659-4A57-9AE5-A5594CD1D9F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C-53DE-4591-A8BD-193E632EF449}"/>
                </c:ext>
              </c:extLst>
            </c:dLbl>
            <c:dLbl>
              <c:idx val="59"/>
              <c:tx>
                <c:rich>
                  <a:bodyPr/>
                  <a:lstStyle/>
                  <a:p>
                    <a:fld id="{AE7CC89D-CE53-4D36-8058-5E838CE24B9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D-53DE-4591-A8BD-193E632EF449}"/>
                </c:ext>
              </c:extLst>
            </c:dLbl>
            <c:dLbl>
              <c:idx val="60"/>
              <c:tx>
                <c:rich>
                  <a:bodyPr/>
                  <a:lstStyle/>
                  <a:p>
                    <a:fld id="{0F5495E2-B6C2-450B-AD0E-7944A3E8FFB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E-53DE-4591-A8BD-193E632EF449}"/>
                </c:ext>
              </c:extLst>
            </c:dLbl>
            <c:dLbl>
              <c:idx val="61"/>
              <c:tx>
                <c:rich>
                  <a:bodyPr/>
                  <a:lstStyle/>
                  <a:p>
                    <a:fld id="{6E767E46-1E63-48E1-9521-EA0D5596CE5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F-53DE-4591-A8BD-193E632EF44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'Pre Covid fashion and foodCCof '!$G$2:$G$63</c:f>
              <c:numCache>
                <c:formatCode>0%</c:formatCode>
                <c:ptCount val="62"/>
                <c:pt idx="0">
                  <c:v>0.4749930711683778</c:v>
                </c:pt>
                <c:pt idx="1">
                  <c:v>0.33645614004015822</c:v>
                </c:pt>
                <c:pt idx="2">
                  <c:v>0.33077549349252139</c:v>
                </c:pt>
                <c:pt idx="3">
                  <c:v>0.31906665608392698</c:v>
                </c:pt>
                <c:pt idx="4">
                  <c:v>0.313900939386347</c:v>
                </c:pt>
                <c:pt idx="5">
                  <c:v>0.31177456754648614</c:v>
                </c:pt>
                <c:pt idx="6">
                  <c:v>0.29496933807155407</c:v>
                </c:pt>
                <c:pt idx="7">
                  <c:v>0.29187489440470349</c:v>
                </c:pt>
                <c:pt idx="8">
                  <c:v>0.28846511197386815</c:v>
                </c:pt>
                <c:pt idx="9">
                  <c:v>0.28705278526327549</c:v>
                </c:pt>
                <c:pt idx="10">
                  <c:v>0.2773278204132294</c:v>
                </c:pt>
                <c:pt idx="11">
                  <c:v>0.26977414019460416</c:v>
                </c:pt>
                <c:pt idx="12">
                  <c:v>0.26653007633206294</c:v>
                </c:pt>
                <c:pt idx="13">
                  <c:v>0.25538177844841636</c:v>
                </c:pt>
                <c:pt idx="14">
                  <c:v>0.24855633639907435</c:v>
                </c:pt>
                <c:pt idx="15">
                  <c:v>0.2334214091340634</c:v>
                </c:pt>
                <c:pt idx="16">
                  <c:v>0.22488539099795227</c:v>
                </c:pt>
                <c:pt idx="17">
                  <c:v>0.22274258042275533</c:v>
                </c:pt>
                <c:pt idx="18">
                  <c:v>0.21768670558165679</c:v>
                </c:pt>
                <c:pt idx="19">
                  <c:v>0.21759436728660553</c:v>
                </c:pt>
                <c:pt idx="20">
                  <c:v>0.21692625138930346</c:v>
                </c:pt>
                <c:pt idx="21">
                  <c:v>0.20572062444455608</c:v>
                </c:pt>
                <c:pt idx="22">
                  <c:v>0.20564716393526272</c:v>
                </c:pt>
                <c:pt idx="23">
                  <c:v>0.19057079825427581</c:v>
                </c:pt>
                <c:pt idx="24">
                  <c:v>0.1895999475092707</c:v>
                </c:pt>
                <c:pt idx="25">
                  <c:v>0.18906849887290367</c:v>
                </c:pt>
                <c:pt idx="26">
                  <c:v>0.1884050659532025</c:v>
                </c:pt>
                <c:pt idx="27">
                  <c:v>0.17916205007291316</c:v>
                </c:pt>
                <c:pt idx="28">
                  <c:v>0.17751540504943</c:v>
                </c:pt>
                <c:pt idx="29">
                  <c:v>0.17535249883726775</c:v>
                </c:pt>
                <c:pt idx="30">
                  <c:v>0.17229901751634477</c:v>
                </c:pt>
                <c:pt idx="31">
                  <c:v>0.17093409834222539</c:v>
                </c:pt>
                <c:pt idx="32">
                  <c:v>0.16822080230934491</c:v>
                </c:pt>
                <c:pt idx="33">
                  <c:v>0.16672256948669464</c:v>
                </c:pt>
                <c:pt idx="34">
                  <c:v>0.16603535661357735</c:v>
                </c:pt>
                <c:pt idx="35">
                  <c:v>0.16434161025690844</c:v>
                </c:pt>
                <c:pt idx="36">
                  <c:v>0.16051204023032198</c:v>
                </c:pt>
                <c:pt idx="37">
                  <c:v>0.15756777605050357</c:v>
                </c:pt>
                <c:pt idx="38">
                  <c:v>0.15319593212737545</c:v>
                </c:pt>
                <c:pt idx="39">
                  <c:v>0.1499162475814613</c:v>
                </c:pt>
                <c:pt idx="40">
                  <c:v>0.14962909231879737</c:v>
                </c:pt>
                <c:pt idx="41">
                  <c:v>0.13832811302106543</c:v>
                </c:pt>
                <c:pt idx="42">
                  <c:v>0.13483972694042209</c:v>
                </c:pt>
                <c:pt idx="43">
                  <c:v>0.13262153182360251</c:v>
                </c:pt>
                <c:pt idx="44">
                  <c:v>0.12599967274526044</c:v>
                </c:pt>
                <c:pt idx="45">
                  <c:v>0.12439268411480366</c:v>
                </c:pt>
                <c:pt idx="46">
                  <c:v>0.11867276557490351</c:v>
                </c:pt>
                <c:pt idx="47">
                  <c:v>0.11617494055887158</c:v>
                </c:pt>
                <c:pt idx="48">
                  <c:v>0.11422086308311069</c:v>
                </c:pt>
                <c:pt idx="49">
                  <c:v>0.11314531238144017</c:v>
                </c:pt>
                <c:pt idx="50">
                  <c:v>0.10810246271556755</c:v>
                </c:pt>
                <c:pt idx="51">
                  <c:v>9.9054062598283643E-2</c:v>
                </c:pt>
                <c:pt idx="52">
                  <c:v>9.6119938777820157E-2</c:v>
                </c:pt>
                <c:pt idx="53">
                  <c:v>9.1168017801411275E-2</c:v>
                </c:pt>
                <c:pt idx="54">
                  <c:v>9.076986722703749E-2</c:v>
                </c:pt>
                <c:pt idx="55">
                  <c:v>8.9543672034077371E-2</c:v>
                </c:pt>
                <c:pt idx="56">
                  <c:v>8.5012931318122709E-2</c:v>
                </c:pt>
                <c:pt idx="57">
                  <c:v>8.0516968744200279E-2</c:v>
                </c:pt>
                <c:pt idx="58">
                  <c:v>7.8580348617912327E-2</c:v>
                </c:pt>
                <c:pt idx="59">
                  <c:v>7.4502604186440696E-2</c:v>
                </c:pt>
                <c:pt idx="60">
                  <c:v>5.8917423649559597E-2</c:v>
                </c:pt>
                <c:pt idx="61">
                  <c:v>3.5363784647964129E-2</c:v>
                </c:pt>
              </c:numCache>
            </c:numRef>
          </c:xVal>
          <c:yVal>
            <c:numRef>
              <c:f>'Pre Covid fashion and foodCCof '!$H$2:$H$63</c:f>
              <c:numCache>
                <c:formatCode>General</c:formatCode>
                <c:ptCount val="62"/>
                <c:pt idx="0">
                  <c:v>3.2395240660184377</c:v>
                </c:pt>
                <c:pt idx="1">
                  <c:v>5.7580620464142873</c:v>
                </c:pt>
                <c:pt idx="2">
                  <c:v>4.5674175233074878</c:v>
                </c:pt>
                <c:pt idx="3">
                  <c:v>4.5968899029101875</c:v>
                </c:pt>
                <c:pt idx="4">
                  <c:v>5.7180218462214567</c:v>
                </c:pt>
                <c:pt idx="5">
                  <c:v>4.4926075294877732</c:v>
                </c:pt>
                <c:pt idx="6">
                  <c:v>6.38709923008253</c:v>
                </c:pt>
                <c:pt idx="7">
                  <c:v>4.9134966874678403</c:v>
                </c:pt>
                <c:pt idx="8">
                  <c:v>5.5849476055142846</c:v>
                </c:pt>
                <c:pt idx="9">
                  <c:v>5.1856940396948366</c:v>
                </c:pt>
                <c:pt idx="10">
                  <c:v>6.6015897061377364</c:v>
                </c:pt>
                <c:pt idx="11">
                  <c:v>4.3213230453181284</c:v>
                </c:pt>
                <c:pt idx="12">
                  <c:v>6.4267980167905492</c:v>
                </c:pt>
                <c:pt idx="13">
                  <c:v>5.9403319114786113</c:v>
                </c:pt>
                <c:pt idx="14">
                  <c:v>4.0177620370017975</c:v>
                </c:pt>
                <c:pt idx="15">
                  <c:v>6.1283979326457398</c:v>
                </c:pt>
                <c:pt idx="16">
                  <c:v>5.5957597008935318</c:v>
                </c:pt>
                <c:pt idx="17">
                  <c:v>3.8508005671211269</c:v>
                </c:pt>
                <c:pt idx="18">
                  <c:v>6.471787585504071</c:v>
                </c:pt>
                <c:pt idx="19">
                  <c:v>6.4178221410996761</c:v>
                </c:pt>
                <c:pt idx="20">
                  <c:v>3.7931997921632838</c:v>
                </c:pt>
                <c:pt idx="21">
                  <c:v>5.6942910536037239</c:v>
                </c:pt>
                <c:pt idx="22">
                  <c:v>4.4618279780469736</c:v>
                </c:pt>
                <c:pt idx="23">
                  <c:v>5.5058476629006989</c:v>
                </c:pt>
                <c:pt idx="24">
                  <c:v>5.5075941703784679</c:v>
                </c:pt>
                <c:pt idx="25">
                  <c:v>6.5880367336703847</c:v>
                </c:pt>
                <c:pt idx="26">
                  <c:v>6.8375344836034939</c:v>
                </c:pt>
                <c:pt idx="27">
                  <c:v>6.7703201123001087</c:v>
                </c:pt>
                <c:pt idx="28">
                  <c:v>5.8973604702603737</c:v>
                </c:pt>
                <c:pt idx="29">
                  <c:v>5.2731735519454475</c:v>
                </c:pt>
                <c:pt idx="30">
                  <c:v>5.1424272334745647</c:v>
                </c:pt>
                <c:pt idx="31">
                  <c:v>5.8087557357479831</c:v>
                </c:pt>
                <c:pt idx="32">
                  <c:v>7.4879032790394353</c:v>
                </c:pt>
                <c:pt idx="33">
                  <c:v>6.6134353945671878</c:v>
                </c:pt>
                <c:pt idx="34">
                  <c:v>6.629226137268792</c:v>
                </c:pt>
                <c:pt idx="35">
                  <c:v>5.5231890752562895</c:v>
                </c:pt>
                <c:pt idx="36">
                  <c:v>7.7478353501852864</c:v>
                </c:pt>
                <c:pt idx="37">
                  <c:v>5.2234537446931162</c:v>
                </c:pt>
                <c:pt idx="38">
                  <c:v>5.8890730656481969</c:v>
                </c:pt>
                <c:pt idx="39">
                  <c:v>6.4189580315346619</c:v>
                </c:pt>
                <c:pt idx="40">
                  <c:v>6.791558672166345</c:v>
                </c:pt>
                <c:pt idx="41">
                  <c:v>6.2632750767142609</c:v>
                </c:pt>
                <c:pt idx="42">
                  <c:v>7.0017694239984083</c:v>
                </c:pt>
                <c:pt idx="43">
                  <c:v>7.1134106801729233</c:v>
                </c:pt>
                <c:pt idx="44">
                  <c:v>7.3990993002018817</c:v>
                </c:pt>
                <c:pt idx="45">
                  <c:v>7.1483546351509979</c:v>
                </c:pt>
                <c:pt idx="46">
                  <c:v>6.3257075774387852</c:v>
                </c:pt>
                <c:pt idx="47">
                  <c:v>6.6649925017670411</c:v>
                </c:pt>
                <c:pt idx="48">
                  <c:v>6.5415761081921735</c:v>
                </c:pt>
                <c:pt idx="49">
                  <c:v>6.2632948334378726</c:v>
                </c:pt>
                <c:pt idx="50">
                  <c:v>6.161350748294403</c:v>
                </c:pt>
                <c:pt idx="51">
                  <c:v>6.285054639048691</c:v>
                </c:pt>
                <c:pt idx="52">
                  <c:v>6.3701801298997154</c:v>
                </c:pt>
                <c:pt idx="53">
                  <c:v>6.135362910851395</c:v>
                </c:pt>
                <c:pt idx="54">
                  <c:v>6.0588946023444912</c:v>
                </c:pt>
                <c:pt idx="55">
                  <c:v>5.397288122315099</c:v>
                </c:pt>
                <c:pt idx="56">
                  <c:v>6.0726255432080514</c:v>
                </c:pt>
                <c:pt idx="57">
                  <c:v>7.0687846636154177</c:v>
                </c:pt>
                <c:pt idx="58">
                  <c:v>6.9310965785423244</c:v>
                </c:pt>
                <c:pt idx="59">
                  <c:v>6.767482321132853</c:v>
                </c:pt>
                <c:pt idx="60">
                  <c:v>7.3588425385712162</c:v>
                </c:pt>
                <c:pt idx="61">
                  <c:v>7.063963510115709</c:v>
                </c:pt>
              </c:numCache>
            </c:numRef>
          </c:yVal>
          <c:smooth val="0"/>
          <c:extLst>
            <c:ext xmlns:c15="http://schemas.microsoft.com/office/drawing/2012/chart" uri="{02D57815-91ED-43cb-92C2-25804820EDAC}">
              <c15:datalabelsRange>
                <c15:f>'Pre Covid fashion and foodCCof '!$F$2:$F$63</c15:f>
                <c15:dlblRangeCache>
                  <c:ptCount val="62"/>
                  <c:pt idx="0">
                    <c:v>Edinburgh</c:v>
                  </c:pt>
                  <c:pt idx="1">
                    <c:v>Manchester</c:v>
                  </c:pt>
                  <c:pt idx="2">
                    <c:v>London</c:v>
                  </c:pt>
                  <c:pt idx="3">
                    <c:v>Bournemouth</c:v>
                  </c:pt>
                  <c:pt idx="4">
                    <c:v>Bristol</c:v>
                  </c:pt>
                  <c:pt idx="5">
                    <c:v>Oxford</c:v>
                  </c:pt>
                  <c:pt idx="6">
                    <c:v>Newcastle</c:v>
                  </c:pt>
                  <c:pt idx="7">
                    <c:v>Brighton</c:v>
                  </c:pt>
                  <c:pt idx="8">
                    <c:v>Leeds</c:v>
                  </c:pt>
                  <c:pt idx="9">
                    <c:v>York</c:v>
                  </c:pt>
                  <c:pt idx="10">
                    <c:v>Liverpool</c:v>
                  </c:pt>
                  <c:pt idx="11">
                    <c:v>Cardiff</c:v>
                  </c:pt>
                  <c:pt idx="12">
                    <c:v>Nottingham</c:v>
                  </c:pt>
                  <c:pt idx="13">
                    <c:v>Birmingham</c:v>
                  </c:pt>
                  <c:pt idx="14">
                    <c:v>Cambridge</c:v>
                  </c:pt>
                  <c:pt idx="15">
                    <c:v>Sheffield</c:v>
                  </c:pt>
                  <c:pt idx="16">
                    <c:v>Exeter</c:v>
                  </c:pt>
                  <c:pt idx="17">
                    <c:v>Glasgow</c:v>
                  </c:pt>
                  <c:pt idx="18">
                    <c:v>Ipswich</c:v>
                  </c:pt>
                  <c:pt idx="19">
                    <c:v>Leicester</c:v>
                  </c:pt>
                  <c:pt idx="20">
                    <c:v>Aberdeen</c:v>
                  </c:pt>
                  <c:pt idx="21">
                    <c:v>Norwich</c:v>
                  </c:pt>
                  <c:pt idx="22">
                    <c:v>Reading</c:v>
                  </c:pt>
                  <c:pt idx="23">
                    <c:v>Newport</c:v>
                  </c:pt>
                  <c:pt idx="24">
                    <c:v>Southend</c:v>
                  </c:pt>
                  <c:pt idx="25">
                    <c:v>Middlesbrough</c:v>
                  </c:pt>
                  <c:pt idx="26">
                    <c:v>Derby</c:v>
                  </c:pt>
                  <c:pt idx="27">
                    <c:v>Coventry</c:v>
                  </c:pt>
                  <c:pt idx="28">
                    <c:v>Preston</c:v>
                  </c:pt>
                  <c:pt idx="29">
                    <c:v>Swansea</c:v>
                  </c:pt>
                  <c:pt idx="30">
                    <c:v>Worthing</c:v>
                  </c:pt>
                  <c:pt idx="31">
                    <c:v>Swindon</c:v>
                  </c:pt>
                  <c:pt idx="32">
                    <c:v>Sunderland</c:v>
                  </c:pt>
                  <c:pt idx="33">
                    <c:v>Plymouth</c:v>
                  </c:pt>
                  <c:pt idx="34">
                    <c:v>Blackpool</c:v>
                  </c:pt>
                  <c:pt idx="35">
                    <c:v>Milton Keynes</c:v>
                  </c:pt>
                  <c:pt idx="36">
                    <c:v>Hull</c:v>
                  </c:pt>
                  <c:pt idx="37">
                    <c:v>Dundee</c:v>
                  </c:pt>
                  <c:pt idx="38">
                    <c:v>Southampton</c:v>
                  </c:pt>
                  <c:pt idx="39">
                    <c:v>Luton</c:v>
                  </c:pt>
                  <c:pt idx="40">
                    <c:v>Doncaster</c:v>
                  </c:pt>
                  <c:pt idx="41">
                    <c:v>Peterborough</c:v>
                  </c:pt>
                  <c:pt idx="42">
                    <c:v>Wigan</c:v>
                  </c:pt>
                  <c:pt idx="43">
                    <c:v>Bradford</c:v>
                  </c:pt>
                  <c:pt idx="44">
                    <c:v>Stoke</c:v>
                  </c:pt>
                  <c:pt idx="45">
                    <c:v>Barnsley</c:v>
                  </c:pt>
                  <c:pt idx="46">
                    <c:v>Gloucester</c:v>
                  </c:pt>
                  <c:pt idx="47">
                    <c:v>Portsmouth</c:v>
                  </c:pt>
                  <c:pt idx="48">
                    <c:v>Telford</c:v>
                  </c:pt>
                  <c:pt idx="49">
                    <c:v>Northampton</c:v>
                  </c:pt>
                  <c:pt idx="50">
                    <c:v>Crawley</c:v>
                  </c:pt>
                  <c:pt idx="51">
                    <c:v>Huddersfield</c:v>
                  </c:pt>
                  <c:pt idx="52">
                    <c:v>Wakefield</c:v>
                  </c:pt>
                  <c:pt idx="53">
                    <c:v>Slough</c:v>
                  </c:pt>
                  <c:pt idx="54">
                    <c:v>Chatham</c:v>
                  </c:pt>
                  <c:pt idx="55">
                    <c:v>Aldershot</c:v>
                  </c:pt>
                  <c:pt idx="56">
                    <c:v>Warrington</c:v>
                  </c:pt>
                  <c:pt idx="57">
                    <c:v>Mansfield</c:v>
                  </c:pt>
                  <c:pt idx="58">
                    <c:v>Burnley</c:v>
                  </c:pt>
                  <c:pt idx="59">
                    <c:v>Basildon</c:v>
                  </c:pt>
                  <c:pt idx="60">
                    <c:v>Blackburn</c:v>
                  </c:pt>
                  <c:pt idx="61">
                    <c:v>Birkenhead</c:v>
                  </c:pt>
                </c15:dlblRangeCache>
              </c15:datalabelsRange>
            </c:ext>
            <c:ext xmlns:c16="http://schemas.microsoft.com/office/drawing/2014/chart" uri="{C3380CC4-5D6E-409C-BE32-E72D297353CC}">
              <c16:uniqueId val="{00000000-53DE-4591-A8BD-193E632EF449}"/>
            </c:ext>
          </c:extLst>
        </c:ser>
        <c:dLbls>
          <c:showLegendKey val="0"/>
          <c:showVal val="0"/>
          <c:showCatName val="0"/>
          <c:showSerName val="0"/>
          <c:showPercent val="0"/>
          <c:showBubbleSize val="0"/>
        </c:dLbls>
        <c:axId val="270371183"/>
        <c:axId val="1991270623"/>
      </c:scatterChart>
      <c:valAx>
        <c:axId val="2703711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Share of all sales</a:t>
                </a:r>
                <a:r>
                  <a:rPr lang="en-GB" baseline="0"/>
                  <a:t> in food and drink, 2019</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270623"/>
        <c:crosses val="autoZero"/>
        <c:crossBetween val="midCat"/>
      </c:valAx>
      <c:valAx>
        <c:axId val="199127062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 CAMEO score 2019 (low=affluent)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3711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Vacancy rate and share</a:t>
            </a:r>
            <a:r>
              <a:rPr lang="en-US" baseline="0"/>
              <a:t> of sales on food and drink (2019)</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'Pre Covid fashion and foodCCof '!$I$1</c:f>
              <c:strCache>
                <c:ptCount val="1"/>
                <c:pt idx="0">
                  <c:v>Vacancy rate</c:v>
                </c:pt>
              </c:strCache>
            </c:strRef>
          </c:tx>
          <c:spPr>
            <a:ln w="28575" cap="rnd">
              <a:noFill/>
              <a:round/>
            </a:ln>
            <a:effectLst/>
          </c:spPr>
          <c:marker>
            <c:symbol val="circle"/>
            <c:size val="5"/>
            <c:spPr>
              <a:solidFill>
                <a:schemeClr val="accent1"/>
              </a:solidFill>
              <a:ln w="9525">
                <a:solidFill>
                  <a:schemeClr val="accent1"/>
                </a:solidFill>
              </a:ln>
              <a:effectLst/>
            </c:spPr>
          </c:marker>
          <c:dLbls>
            <c:dLbl>
              <c:idx val="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673-41BF-A0E7-A917ADD39FDC}"/>
                </c:ext>
              </c:extLst>
            </c:dLbl>
            <c:dLbl>
              <c:idx val="1"/>
              <c:tx>
                <c:rich>
                  <a:bodyPr/>
                  <a:lstStyle/>
                  <a:p>
                    <a:fld id="{315C5146-1301-48B7-9823-6ED408AD465C}"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673-41BF-A0E7-A917ADD39FDC}"/>
                </c:ext>
              </c:extLst>
            </c:dLbl>
            <c:dLbl>
              <c:idx val="2"/>
              <c:tx>
                <c:rich>
                  <a:bodyPr/>
                  <a:lstStyle/>
                  <a:p>
                    <a:fld id="{C8BFEE15-FE80-4484-BDF5-F93C3108FA8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4673-41BF-A0E7-A917ADD39FDC}"/>
                </c:ext>
              </c:extLst>
            </c:dLbl>
            <c:dLbl>
              <c:idx val="3"/>
              <c:tx>
                <c:rich>
                  <a:bodyPr/>
                  <a:lstStyle/>
                  <a:p>
                    <a:fld id="{D4E75CE8-AA0D-4182-A483-878134DBFB2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4673-41BF-A0E7-A917ADD39FDC}"/>
                </c:ext>
              </c:extLst>
            </c:dLbl>
            <c:dLbl>
              <c:idx val="4"/>
              <c:tx>
                <c:rich>
                  <a:bodyPr/>
                  <a:lstStyle/>
                  <a:p>
                    <a:fld id="{713AF735-7472-4A1B-8628-953EAFE59C5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4673-41BF-A0E7-A917ADD39FDC}"/>
                </c:ext>
              </c:extLst>
            </c:dLbl>
            <c:dLbl>
              <c:idx val="5"/>
              <c:tx>
                <c:rich>
                  <a:bodyPr/>
                  <a:lstStyle/>
                  <a:p>
                    <a:fld id="{A8ACBB12-702E-43BC-A215-BC3C77C543C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4673-41BF-A0E7-A917ADD39FDC}"/>
                </c:ext>
              </c:extLst>
            </c:dLbl>
            <c:dLbl>
              <c:idx val="6"/>
              <c:tx>
                <c:rich>
                  <a:bodyPr/>
                  <a:lstStyle/>
                  <a:p>
                    <a:fld id="{BBB28993-AEE4-486C-92F8-478D10260A3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4673-41BF-A0E7-A917ADD39FDC}"/>
                </c:ext>
              </c:extLst>
            </c:dLbl>
            <c:dLbl>
              <c:idx val="7"/>
              <c:tx>
                <c:rich>
                  <a:bodyPr/>
                  <a:lstStyle/>
                  <a:p>
                    <a:fld id="{3AD870AF-4AA1-475D-B40E-4189D98F988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4673-41BF-A0E7-A917ADD39FDC}"/>
                </c:ext>
              </c:extLst>
            </c:dLbl>
            <c:dLbl>
              <c:idx val="8"/>
              <c:tx>
                <c:rich>
                  <a:bodyPr/>
                  <a:lstStyle/>
                  <a:p>
                    <a:fld id="{85253798-3741-40C6-A102-2B65F6F9BE8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4673-41BF-A0E7-A917ADD39FDC}"/>
                </c:ext>
              </c:extLst>
            </c:dLbl>
            <c:dLbl>
              <c:idx val="9"/>
              <c:tx>
                <c:rich>
                  <a:bodyPr/>
                  <a:lstStyle/>
                  <a:p>
                    <a:fld id="{0B92669D-FC20-4030-9626-666269B3B3D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4673-41BF-A0E7-A917ADD39FDC}"/>
                </c:ext>
              </c:extLst>
            </c:dLbl>
            <c:dLbl>
              <c:idx val="10"/>
              <c:tx>
                <c:rich>
                  <a:bodyPr/>
                  <a:lstStyle/>
                  <a:p>
                    <a:fld id="{E198C34A-D0BC-40CA-8178-ED0D58D25F7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4673-41BF-A0E7-A917ADD39FDC}"/>
                </c:ext>
              </c:extLst>
            </c:dLbl>
            <c:dLbl>
              <c:idx val="11"/>
              <c:tx>
                <c:rich>
                  <a:bodyPr/>
                  <a:lstStyle/>
                  <a:p>
                    <a:fld id="{FFDFCE3B-B863-4F6C-A0CB-A30A132DC9A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4673-41BF-A0E7-A917ADD39FDC}"/>
                </c:ext>
              </c:extLst>
            </c:dLbl>
            <c:dLbl>
              <c:idx val="12"/>
              <c:tx>
                <c:rich>
                  <a:bodyPr/>
                  <a:lstStyle/>
                  <a:p>
                    <a:fld id="{E2700C8C-9078-4A26-A858-5E212BBDBEC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4673-41BF-A0E7-A917ADD39FDC}"/>
                </c:ext>
              </c:extLst>
            </c:dLbl>
            <c:dLbl>
              <c:idx val="13"/>
              <c:tx>
                <c:rich>
                  <a:bodyPr/>
                  <a:lstStyle/>
                  <a:p>
                    <a:fld id="{B0E4ECD9-E5C7-4FC0-877C-059D19401BE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4673-41BF-A0E7-A917ADD39FDC}"/>
                </c:ext>
              </c:extLst>
            </c:dLbl>
            <c:dLbl>
              <c:idx val="14"/>
              <c:tx>
                <c:rich>
                  <a:bodyPr/>
                  <a:lstStyle/>
                  <a:p>
                    <a:fld id="{7064ABF4-60D9-42BD-BABE-8638D4ACBD5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4673-41BF-A0E7-A917ADD39FDC}"/>
                </c:ext>
              </c:extLst>
            </c:dLbl>
            <c:dLbl>
              <c:idx val="15"/>
              <c:tx>
                <c:rich>
                  <a:bodyPr/>
                  <a:lstStyle/>
                  <a:p>
                    <a:fld id="{B7F276D7-3DD8-4E02-9BBE-2E815ED2B26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4673-41BF-A0E7-A917ADD39FDC}"/>
                </c:ext>
              </c:extLst>
            </c:dLbl>
            <c:dLbl>
              <c:idx val="16"/>
              <c:tx>
                <c:rich>
                  <a:bodyPr/>
                  <a:lstStyle/>
                  <a:p>
                    <a:fld id="{268A4444-87CD-4789-B163-1BB454128A9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4673-41BF-A0E7-A917ADD39FDC}"/>
                </c:ext>
              </c:extLst>
            </c:dLbl>
            <c:dLbl>
              <c:idx val="1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4673-41BF-A0E7-A917ADD39FDC}"/>
                </c:ext>
              </c:extLst>
            </c:dLbl>
            <c:dLbl>
              <c:idx val="18"/>
              <c:tx>
                <c:rich>
                  <a:bodyPr/>
                  <a:lstStyle/>
                  <a:p>
                    <a:fld id="{D606854E-2F71-440B-AB0E-C016B35AB45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4673-41BF-A0E7-A917ADD39FDC}"/>
                </c:ext>
              </c:extLst>
            </c:dLbl>
            <c:dLbl>
              <c:idx val="19"/>
              <c:tx>
                <c:rich>
                  <a:bodyPr/>
                  <a:lstStyle/>
                  <a:p>
                    <a:fld id="{2D1CFBEA-0B89-4C68-8F50-D67AE186794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4673-41BF-A0E7-A917ADD39FDC}"/>
                </c:ext>
              </c:extLst>
            </c:dLbl>
            <c:dLbl>
              <c:idx val="2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4673-41BF-A0E7-A917ADD39FDC}"/>
                </c:ext>
              </c:extLst>
            </c:dLbl>
            <c:dLbl>
              <c:idx val="21"/>
              <c:tx>
                <c:rich>
                  <a:bodyPr/>
                  <a:lstStyle/>
                  <a:p>
                    <a:fld id="{D322D951-E90B-45E5-BC6B-48AC9217A85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4673-41BF-A0E7-A917ADD39FDC}"/>
                </c:ext>
              </c:extLst>
            </c:dLbl>
            <c:dLbl>
              <c:idx val="22"/>
              <c:tx>
                <c:rich>
                  <a:bodyPr/>
                  <a:lstStyle/>
                  <a:p>
                    <a:fld id="{1A9BDFDA-E1AD-46E7-B318-0408D6595AA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4673-41BF-A0E7-A917ADD39FDC}"/>
                </c:ext>
              </c:extLst>
            </c:dLbl>
            <c:dLbl>
              <c:idx val="23"/>
              <c:tx>
                <c:rich>
                  <a:bodyPr/>
                  <a:lstStyle/>
                  <a:p>
                    <a:fld id="{E31D911A-B3A2-4150-AA0F-CA2A2C32413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4673-41BF-A0E7-A917ADD39FDC}"/>
                </c:ext>
              </c:extLst>
            </c:dLbl>
            <c:dLbl>
              <c:idx val="24"/>
              <c:tx>
                <c:rich>
                  <a:bodyPr/>
                  <a:lstStyle/>
                  <a:p>
                    <a:fld id="{51B752B6-A4D0-4CA5-8FE3-86F4B32F3D6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4673-41BF-A0E7-A917ADD39FDC}"/>
                </c:ext>
              </c:extLst>
            </c:dLbl>
            <c:dLbl>
              <c:idx val="25"/>
              <c:tx>
                <c:rich>
                  <a:bodyPr/>
                  <a:lstStyle/>
                  <a:p>
                    <a:fld id="{B0A691C0-710C-42AE-BB1A-7ADDA6CF5B6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4673-41BF-A0E7-A917ADD39FDC}"/>
                </c:ext>
              </c:extLst>
            </c:dLbl>
            <c:dLbl>
              <c:idx val="26"/>
              <c:tx>
                <c:rich>
                  <a:bodyPr/>
                  <a:lstStyle/>
                  <a:p>
                    <a:fld id="{D3568234-7969-49EC-BD8A-EA97844800C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4673-41BF-A0E7-A917ADD39FDC}"/>
                </c:ext>
              </c:extLst>
            </c:dLbl>
            <c:dLbl>
              <c:idx val="27"/>
              <c:tx>
                <c:rich>
                  <a:bodyPr/>
                  <a:lstStyle/>
                  <a:p>
                    <a:fld id="{E0B22419-63AE-45B7-8C5E-939D2A7148C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4673-41BF-A0E7-A917ADD39FDC}"/>
                </c:ext>
              </c:extLst>
            </c:dLbl>
            <c:dLbl>
              <c:idx val="28"/>
              <c:tx>
                <c:rich>
                  <a:bodyPr/>
                  <a:lstStyle/>
                  <a:p>
                    <a:fld id="{63464270-E654-4B3A-A7C8-9578BB2064B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4673-41BF-A0E7-A917ADD39FDC}"/>
                </c:ext>
              </c:extLst>
            </c:dLbl>
            <c:dLbl>
              <c:idx val="29"/>
              <c:tx>
                <c:rich>
                  <a:bodyPr/>
                  <a:lstStyle/>
                  <a:p>
                    <a:fld id="{5CEFF32C-C6E0-40D4-A31A-C1D3E0D1606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4673-41BF-A0E7-A917ADD39FDC}"/>
                </c:ext>
              </c:extLst>
            </c:dLbl>
            <c:dLbl>
              <c:idx val="30"/>
              <c:tx>
                <c:rich>
                  <a:bodyPr/>
                  <a:lstStyle/>
                  <a:p>
                    <a:fld id="{BC72AD13-F0AF-44C2-A187-9EF29531EEB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4673-41BF-A0E7-A917ADD39FDC}"/>
                </c:ext>
              </c:extLst>
            </c:dLbl>
            <c:dLbl>
              <c:idx val="31"/>
              <c:tx>
                <c:rich>
                  <a:bodyPr/>
                  <a:lstStyle/>
                  <a:p>
                    <a:fld id="{F789B2A4-6FFF-4395-A45E-5452A92704D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4673-41BF-A0E7-A917ADD39FDC}"/>
                </c:ext>
              </c:extLst>
            </c:dLbl>
            <c:dLbl>
              <c:idx val="32"/>
              <c:tx>
                <c:rich>
                  <a:bodyPr/>
                  <a:lstStyle/>
                  <a:p>
                    <a:fld id="{810EC2AE-D698-4005-A578-99DB7617FE3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4673-41BF-A0E7-A917ADD39FDC}"/>
                </c:ext>
              </c:extLst>
            </c:dLbl>
            <c:dLbl>
              <c:idx val="33"/>
              <c:tx>
                <c:rich>
                  <a:bodyPr/>
                  <a:lstStyle/>
                  <a:p>
                    <a:fld id="{9403C19D-AD03-4310-96B0-0969A749EF2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4673-41BF-A0E7-A917ADD39FDC}"/>
                </c:ext>
              </c:extLst>
            </c:dLbl>
            <c:dLbl>
              <c:idx val="34"/>
              <c:tx>
                <c:rich>
                  <a:bodyPr/>
                  <a:lstStyle/>
                  <a:p>
                    <a:fld id="{20E4330A-688C-467C-BC86-97A1C824747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4-4673-41BF-A0E7-A917ADD39FDC}"/>
                </c:ext>
              </c:extLst>
            </c:dLbl>
            <c:dLbl>
              <c:idx val="35"/>
              <c:tx>
                <c:rich>
                  <a:bodyPr/>
                  <a:lstStyle/>
                  <a:p>
                    <a:fld id="{730FEF49-EAC5-4AE2-B11B-BD27009B1BF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5-4673-41BF-A0E7-A917ADD39FDC}"/>
                </c:ext>
              </c:extLst>
            </c:dLbl>
            <c:dLbl>
              <c:idx val="36"/>
              <c:tx>
                <c:rich>
                  <a:bodyPr/>
                  <a:lstStyle/>
                  <a:p>
                    <a:fld id="{7BEB23B4-67F6-4491-AD7B-7D697A26F8D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6-4673-41BF-A0E7-A917ADD39FDC}"/>
                </c:ext>
              </c:extLst>
            </c:dLbl>
            <c:dLbl>
              <c:idx val="3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4673-41BF-A0E7-A917ADD39FDC}"/>
                </c:ext>
              </c:extLst>
            </c:dLbl>
            <c:dLbl>
              <c:idx val="38"/>
              <c:tx>
                <c:rich>
                  <a:bodyPr/>
                  <a:lstStyle/>
                  <a:p>
                    <a:fld id="{B5F63A88-2E50-44B3-90AE-126F5170B56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8-4673-41BF-A0E7-A917ADD39FDC}"/>
                </c:ext>
              </c:extLst>
            </c:dLbl>
            <c:dLbl>
              <c:idx val="39"/>
              <c:tx>
                <c:rich>
                  <a:bodyPr/>
                  <a:lstStyle/>
                  <a:p>
                    <a:fld id="{782133AA-5544-452D-A1F8-ADD45730DCD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4673-41BF-A0E7-A917ADD39FDC}"/>
                </c:ext>
              </c:extLst>
            </c:dLbl>
            <c:dLbl>
              <c:idx val="40"/>
              <c:tx>
                <c:rich>
                  <a:bodyPr/>
                  <a:lstStyle/>
                  <a:p>
                    <a:fld id="{E922ED90-48FC-48F8-8018-81F8E77050A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A-4673-41BF-A0E7-A917ADD39FDC}"/>
                </c:ext>
              </c:extLst>
            </c:dLbl>
            <c:dLbl>
              <c:idx val="41"/>
              <c:tx>
                <c:rich>
                  <a:bodyPr/>
                  <a:lstStyle/>
                  <a:p>
                    <a:fld id="{CF2AFBCE-7244-4CD2-B8EE-90419FE484F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B-4673-41BF-A0E7-A917ADD39FDC}"/>
                </c:ext>
              </c:extLst>
            </c:dLbl>
            <c:dLbl>
              <c:idx val="42"/>
              <c:tx>
                <c:rich>
                  <a:bodyPr/>
                  <a:lstStyle/>
                  <a:p>
                    <a:fld id="{13FB8648-A522-49BC-B7A7-E0427405CAF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C-4673-41BF-A0E7-A917ADD39FDC}"/>
                </c:ext>
              </c:extLst>
            </c:dLbl>
            <c:dLbl>
              <c:idx val="43"/>
              <c:tx>
                <c:rich>
                  <a:bodyPr/>
                  <a:lstStyle/>
                  <a:p>
                    <a:fld id="{7DF543E6-584A-461C-BF9D-348A50C8DDC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D-4673-41BF-A0E7-A917ADD39FDC}"/>
                </c:ext>
              </c:extLst>
            </c:dLbl>
            <c:dLbl>
              <c:idx val="44"/>
              <c:tx>
                <c:rich>
                  <a:bodyPr/>
                  <a:lstStyle/>
                  <a:p>
                    <a:fld id="{140B9CCD-C58E-468B-AAF6-A63C623B185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E-4673-41BF-A0E7-A917ADD39FDC}"/>
                </c:ext>
              </c:extLst>
            </c:dLbl>
            <c:dLbl>
              <c:idx val="45"/>
              <c:tx>
                <c:rich>
                  <a:bodyPr/>
                  <a:lstStyle/>
                  <a:p>
                    <a:fld id="{7FBC3D73-D695-4AFF-B019-E9204EB2FC7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F-4673-41BF-A0E7-A917ADD39FDC}"/>
                </c:ext>
              </c:extLst>
            </c:dLbl>
            <c:dLbl>
              <c:idx val="46"/>
              <c:tx>
                <c:rich>
                  <a:bodyPr/>
                  <a:lstStyle/>
                  <a:p>
                    <a:fld id="{EB0184E1-F463-449D-85A8-B0BEDF27029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0-4673-41BF-A0E7-A917ADD39FDC}"/>
                </c:ext>
              </c:extLst>
            </c:dLbl>
            <c:dLbl>
              <c:idx val="47"/>
              <c:tx>
                <c:rich>
                  <a:bodyPr/>
                  <a:lstStyle/>
                  <a:p>
                    <a:fld id="{0DBFAC05-3490-4A39-BAF5-6A753530FD4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1-4673-41BF-A0E7-A917ADD39FDC}"/>
                </c:ext>
              </c:extLst>
            </c:dLbl>
            <c:dLbl>
              <c:idx val="48"/>
              <c:tx>
                <c:rich>
                  <a:bodyPr/>
                  <a:lstStyle/>
                  <a:p>
                    <a:fld id="{4717E52C-8D3F-4D9F-9B8D-62AAE8FC6D0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2-4673-41BF-A0E7-A917ADD39FDC}"/>
                </c:ext>
              </c:extLst>
            </c:dLbl>
            <c:dLbl>
              <c:idx val="49"/>
              <c:tx>
                <c:rich>
                  <a:bodyPr/>
                  <a:lstStyle/>
                  <a:p>
                    <a:fld id="{0925AF65-E69C-4091-95C9-065352B44E5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3-4673-41BF-A0E7-A917ADD39FDC}"/>
                </c:ext>
              </c:extLst>
            </c:dLbl>
            <c:dLbl>
              <c:idx val="50"/>
              <c:tx>
                <c:rich>
                  <a:bodyPr/>
                  <a:lstStyle/>
                  <a:p>
                    <a:fld id="{B0DD824C-13B1-4318-B41D-1DC75D44399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4-4673-41BF-A0E7-A917ADD39FDC}"/>
                </c:ext>
              </c:extLst>
            </c:dLbl>
            <c:dLbl>
              <c:idx val="51"/>
              <c:tx>
                <c:rich>
                  <a:bodyPr/>
                  <a:lstStyle/>
                  <a:p>
                    <a:fld id="{8A6F90B0-76E8-4D77-AD6B-4FEB5D48BAA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5-4673-41BF-A0E7-A917ADD39FDC}"/>
                </c:ext>
              </c:extLst>
            </c:dLbl>
            <c:dLbl>
              <c:idx val="52"/>
              <c:tx>
                <c:rich>
                  <a:bodyPr/>
                  <a:lstStyle/>
                  <a:p>
                    <a:fld id="{CCE8651F-7610-4693-A0E7-4CB5EBF016D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6-4673-41BF-A0E7-A917ADD39FDC}"/>
                </c:ext>
              </c:extLst>
            </c:dLbl>
            <c:dLbl>
              <c:idx val="53"/>
              <c:tx>
                <c:rich>
                  <a:bodyPr/>
                  <a:lstStyle/>
                  <a:p>
                    <a:fld id="{E3D602F2-1080-4012-8288-6A6A5C939CF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7-4673-41BF-A0E7-A917ADD39FDC}"/>
                </c:ext>
              </c:extLst>
            </c:dLbl>
            <c:dLbl>
              <c:idx val="54"/>
              <c:tx>
                <c:rich>
                  <a:bodyPr/>
                  <a:lstStyle/>
                  <a:p>
                    <a:fld id="{71B0F334-1828-4087-88C3-F5634BBDAEC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8-4673-41BF-A0E7-A917ADD39FDC}"/>
                </c:ext>
              </c:extLst>
            </c:dLbl>
            <c:dLbl>
              <c:idx val="55"/>
              <c:tx>
                <c:rich>
                  <a:bodyPr/>
                  <a:lstStyle/>
                  <a:p>
                    <a:fld id="{1D315FDF-5B1C-4225-A275-33583FD99DE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9-4673-41BF-A0E7-A917ADD39FDC}"/>
                </c:ext>
              </c:extLst>
            </c:dLbl>
            <c:dLbl>
              <c:idx val="56"/>
              <c:tx>
                <c:rich>
                  <a:bodyPr/>
                  <a:lstStyle/>
                  <a:p>
                    <a:fld id="{3E96B4D8-4A7B-499B-A86A-BCB4204189E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A-4673-41BF-A0E7-A917ADD39FDC}"/>
                </c:ext>
              </c:extLst>
            </c:dLbl>
            <c:dLbl>
              <c:idx val="57"/>
              <c:tx>
                <c:rich>
                  <a:bodyPr/>
                  <a:lstStyle/>
                  <a:p>
                    <a:fld id="{6B539A5E-8980-4306-9741-59202F4C01A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B-4673-41BF-A0E7-A917ADD39FDC}"/>
                </c:ext>
              </c:extLst>
            </c:dLbl>
            <c:dLbl>
              <c:idx val="58"/>
              <c:tx>
                <c:rich>
                  <a:bodyPr/>
                  <a:lstStyle/>
                  <a:p>
                    <a:fld id="{3F8FFE18-C9C7-409C-956A-F489AAA991E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C-4673-41BF-A0E7-A917ADD39FDC}"/>
                </c:ext>
              </c:extLst>
            </c:dLbl>
            <c:dLbl>
              <c:idx val="59"/>
              <c:tx>
                <c:rich>
                  <a:bodyPr/>
                  <a:lstStyle/>
                  <a:p>
                    <a:fld id="{EBED4D31-4D6B-4856-98A4-7B2EAC808A5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D-4673-41BF-A0E7-A917ADD39FDC}"/>
                </c:ext>
              </c:extLst>
            </c:dLbl>
            <c:dLbl>
              <c:idx val="60"/>
              <c:tx>
                <c:rich>
                  <a:bodyPr/>
                  <a:lstStyle/>
                  <a:p>
                    <a:fld id="{E74830E4-7D32-4E13-A53A-A3B325E5576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E-4673-41BF-A0E7-A917ADD39FDC}"/>
                </c:ext>
              </c:extLst>
            </c:dLbl>
            <c:dLbl>
              <c:idx val="61"/>
              <c:tx>
                <c:rich>
                  <a:bodyPr/>
                  <a:lstStyle/>
                  <a:p>
                    <a:fld id="{D0DE466F-58E0-44B6-ADEF-3E283F05E4B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F-4673-41BF-A0E7-A917ADD39FD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'Pre Covid fashion and foodCCof '!$G$2:$G$63</c:f>
              <c:numCache>
                <c:formatCode>0%</c:formatCode>
                <c:ptCount val="62"/>
                <c:pt idx="0">
                  <c:v>0.4749930711683778</c:v>
                </c:pt>
                <c:pt idx="1">
                  <c:v>0.33645614004015822</c:v>
                </c:pt>
                <c:pt idx="2">
                  <c:v>0.33077549349252139</c:v>
                </c:pt>
                <c:pt idx="3">
                  <c:v>0.31906665608392698</c:v>
                </c:pt>
                <c:pt idx="4">
                  <c:v>0.313900939386347</c:v>
                </c:pt>
                <c:pt idx="5">
                  <c:v>0.31177456754648614</c:v>
                </c:pt>
                <c:pt idx="6">
                  <c:v>0.29496933807155407</c:v>
                </c:pt>
                <c:pt idx="7">
                  <c:v>0.29187489440470349</c:v>
                </c:pt>
                <c:pt idx="8">
                  <c:v>0.28846511197386815</c:v>
                </c:pt>
                <c:pt idx="9">
                  <c:v>0.28705278526327549</c:v>
                </c:pt>
                <c:pt idx="10">
                  <c:v>0.2773278204132294</c:v>
                </c:pt>
                <c:pt idx="11">
                  <c:v>0.26977414019460416</c:v>
                </c:pt>
                <c:pt idx="12">
                  <c:v>0.26653007633206294</c:v>
                </c:pt>
                <c:pt idx="13">
                  <c:v>0.25538177844841636</c:v>
                </c:pt>
                <c:pt idx="14">
                  <c:v>0.24855633639907435</c:v>
                </c:pt>
                <c:pt idx="15">
                  <c:v>0.2334214091340634</c:v>
                </c:pt>
                <c:pt idx="16">
                  <c:v>0.22488539099795227</c:v>
                </c:pt>
                <c:pt idx="17">
                  <c:v>0.22274258042275533</c:v>
                </c:pt>
                <c:pt idx="18">
                  <c:v>0.21768670558165679</c:v>
                </c:pt>
                <c:pt idx="19">
                  <c:v>0.21759436728660553</c:v>
                </c:pt>
                <c:pt idx="20">
                  <c:v>0.21692625138930346</c:v>
                </c:pt>
                <c:pt idx="21">
                  <c:v>0.20572062444455608</c:v>
                </c:pt>
                <c:pt idx="22">
                  <c:v>0.20564716393526272</c:v>
                </c:pt>
                <c:pt idx="23">
                  <c:v>0.19057079825427581</c:v>
                </c:pt>
                <c:pt idx="24">
                  <c:v>0.1895999475092707</c:v>
                </c:pt>
                <c:pt idx="25">
                  <c:v>0.18906849887290367</c:v>
                </c:pt>
                <c:pt idx="26">
                  <c:v>0.1884050659532025</c:v>
                </c:pt>
                <c:pt idx="27">
                  <c:v>0.17916205007291316</c:v>
                </c:pt>
                <c:pt idx="28">
                  <c:v>0.17751540504943</c:v>
                </c:pt>
                <c:pt idx="29">
                  <c:v>0.17535249883726775</c:v>
                </c:pt>
                <c:pt idx="30">
                  <c:v>0.17229901751634477</c:v>
                </c:pt>
                <c:pt idx="31">
                  <c:v>0.17093409834222539</c:v>
                </c:pt>
                <c:pt idx="32">
                  <c:v>0.16822080230934491</c:v>
                </c:pt>
                <c:pt idx="33">
                  <c:v>0.16672256948669464</c:v>
                </c:pt>
                <c:pt idx="34">
                  <c:v>0.16603535661357735</c:v>
                </c:pt>
                <c:pt idx="35">
                  <c:v>0.16434161025690844</c:v>
                </c:pt>
                <c:pt idx="36">
                  <c:v>0.16051204023032198</c:v>
                </c:pt>
                <c:pt idx="37">
                  <c:v>0.15756777605050357</c:v>
                </c:pt>
                <c:pt idx="38">
                  <c:v>0.15319593212737545</c:v>
                </c:pt>
                <c:pt idx="39">
                  <c:v>0.1499162475814613</c:v>
                </c:pt>
                <c:pt idx="40">
                  <c:v>0.14962909231879737</c:v>
                </c:pt>
                <c:pt idx="41">
                  <c:v>0.13832811302106543</c:v>
                </c:pt>
                <c:pt idx="42">
                  <c:v>0.13483972694042209</c:v>
                </c:pt>
                <c:pt idx="43">
                  <c:v>0.13262153182360251</c:v>
                </c:pt>
                <c:pt idx="44">
                  <c:v>0.12599967274526044</c:v>
                </c:pt>
                <c:pt idx="45">
                  <c:v>0.12439268411480366</c:v>
                </c:pt>
                <c:pt idx="46">
                  <c:v>0.11867276557490351</c:v>
                </c:pt>
                <c:pt idx="47">
                  <c:v>0.11617494055887158</c:v>
                </c:pt>
                <c:pt idx="48">
                  <c:v>0.11422086308311069</c:v>
                </c:pt>
                <c:pt idx="49">
                  <c:v>0.11314531238144017</c:v>
                </c:pt>
                <c:pt idx="50">
                  <c:v>0.10810246271556755</c:v>
                </c:pt>
                <c:pt idx="51">
                  <c:v>9.9054062598283643E-2</c:v>
                </c:pt>
                <c:pt idx="52">
                  <c:v>9.6119938777820157E-2</c:v>
                </c:pt>
                <c:pt idx="53">
                  <c:v>9.1168017801411275E-2</c:v>
                </c:pt>
                <c:pt idx="54">
                  <c:v>9.076986722703749E-2</c:v>
                </c:pt>
                <c:pt idx="55">
                  <c:v>8.9543672034077371E-2</c:v>
                </c:pt>
                <c:pt idx="56">
                  <c:v>8.5012931318122709E-2</c:v>
                </c:pt>
                <c:pt idx="57">
                  <c:v>8.0516968744200279E-2</c:v>
                </c:pt>
                <c:pt idx="58">
                  <c:v>7.8580348617912327E-2</c:v>
                </c:pt>
                <c:pt idx="59">
                  <c:v>7.4502604186440696E-2</c:v>
                </c:pt>
                <c:pt idx="60">
                  <c:v>5.8917423649559597E-2</c:v>
                </c:pt>
                <c:pt idx="61">
                  <c:v>3.5363784647964129E-2</c:v>
                </c:pt>
              </c:numCache>
            </c:numRef>
          </c:xVal>
          <c:yVal>
            <c:numRef>
              <c:f>'Pre Covid fashion and foodCCof '!$I$2:$I$63</c:f>
              <c:numCache>
                <c:formatCode>General</c:formatCode>
                <c:ptCount val="62"/>
                <c:pt idx="0">
                  <c:v>#N/A</c:v>
                </c:pt>
                <c:pt idx="1">
                  <c:v>13.514661979675299</c:v>
                </c:pt>
                <c:pt idx="2">
                  <c:v>7.4187530517578146</c:v>
                </c:pt>
                <c:pt idx="3">
                  <c:v>12.232380199432349</c:v>
                </c:pt>
                <c:pt idx="4">
                  <c:v>11.911270999908449</c:v>
                </c:pt>
                <c:pt idx="5">
                  <c:v>8.1166665077209448</c:v>
                </c:pt>
                <c:pt idx="6">
                  <c:v>13.3972701072693</c:v>
                </c:pt>
                <c:pt idx="7">
                  <c:v>7.9035063743591305</c:v>
                </c:pt>
                <c:pt idx="8">
                  <c:v>14.04221115112305</c:v>
                </c:pt>
                <c:pt idx="9">
                  <c:v>7.0304501056671151</c:v>
                </c:pt>
                <c:pt idx="10">
                  <c:v>9.735787010192869</c:v>
                </c:pt>
                <c:pt idx="11">
                  <c:v>14.63034076690675</c:v>
                </c:pt>
                <c:pt idx="12">
                  <c:v>14.0520927429199</c:v>
                </c:pt>
                <c:pt idx="13">
                  <c:v>10.473704433441149</c:v>
                </c:pt>
                <c:pt idx="14">
                  <c:v>6.9223367214202902</c:v>
                </c:pt>
                <c:pt idx="15">
                  <c:v>15.728720474243151</c:v>
                </c:pt>
                <c:pt idx="16">
                  <c:v>7.5811688899993896</c:v>
                </c:pt>
                <c:pt idx="17">
                  <c:v>#N/A</c:v>
                </c:pt>
                <c:pt idx="18">
                  <c:v>16.398082160949699</c:v>
                </c:pt>
                <c:pt idx="19">
                  <c:v>14.79923391342165</c:v>
                </c:pt>
                <c:pt idx="20">
                  <c:v>#N/A</c:v>
                </c:pt>
                <c:pt idx="21">
                  <c:v>10.890780067443849</c:v>
                </c:pt>
                <c:pt idx="22">
                  <c:v>11.632352828979499</c:v>
                </c:pt>
                <c:pt idx="23">
                  <c:v>24.325249862670901</c:v>
                </c:pt>
                <c:pt idx="24">
                  <c:v>18.451845359802249</c:v>
                </c:pt>
                <c:pt idx="25">
                  <c:v>15.22477226257325</c:v>
                </c:pt>
                <c:pt idx="26">
                  <c:v>14.8968083381653</c:v>
                </c:pt>
                <c:pt idx="27">
                  <c:v>13.2501676559448</c:v>
                </c:pt>
                <c:pt idx="28">
                  <c:v>16.7934169769287</c:v>
                </c:pt>
                <c:pt idx="29">
                  <c:v>16.276798248291001</c:v>
                </c:pt>
                <c:pt idx="30">
                  <c:v>8.8198894500732408</c:v>
                </c:pt>
                <c:pt idx="31">
                  <c:v>11.573293209075949</c:v>
                </c:pt>
                <c:pt idx="32">
                  <c:v>18.697779464721698</c:v>
                </c:pt>
                <c:pt idx="33">
                  <c:v>11.184596538543701</c:v>
                </c:pt>
                <c:pt idx="34">
                  <c:v>19.126007270812998</c:v>
                </c:pt>
                <c:pt idx="35">
                  <c:v>13.0217390060425</c:v>
                </c:pt>
                <c:pt idx="36">
                  <c:v>18.735451889038099</c:v>
                </c:pt>
                <c:pt idx="37">
                  <c:v>#N/A</c:v>
                </c:pt>
                <c:pt idx="38">
                  <c:v>13.62954273223875</c:v>
                </c:pt>
                <c:pt idx="39">
                  <c:v>12.96666650772095</c:v>
                </c:pt>
                <c:pt idx="40">
                  <c:v>17.760526466369651</c:v>
                </c:pt>
                <c:pt idx="41">
                  <c:v>9.7632122993469252</c:v>
                </c:pt>
                <c:pt idx="42">
                  <c:v>20.814853668212898</c:v>
                </c:pt>
                <c:pt idx="43">
                  <c:v>21.21946182250975</c:v>
                </c:pt>
                <c:pt idx="44">
                  <c:v>19.067968749999999</c:v>
                </c:pt>
                <c:pt idx="45">
                  <c:v>12.22234020233155</c:v>
                </c:pt>
                <c:pt idx="46">
                  <c:v>13.3414496421814</c:v>
                </c:pt>
                <c:pt idx="47">
                  <c:v>13.68069314956665</c:v>
                </c:pt>
                <c:pt idx="48">
                  <c:v>12.09795331954955</c:v>
                </c:pt>
                <c:pt idx="49">
                  <c:v>15.31388483047485</c:v>
                </c:pt>
                <c:pt idx="50">
                  <c:v>12.13449211120605</c:v>
                </c:pt>
                <c:pt idx="51">
                  <c:v>17.6988639831543</c:v>
                </c:pt>
                <c:pt idx="52">
                  <c:v>13.902145862579349</c:v>
                </c:pt>
                <c:pt idx="53">
                  <c:v>12.3224489212036</c:v>
                </c:pt>
                <c:pt idx="54">
                  <c:v>12.89038457870485</c:v>
                </c:pt>
                <c:pt idx="55">
                  <c:v>10.72367486953735</c:v>
                </c:pt>
                <c:pt idx="56">
                  <c:v>15.067391490936298</c:v>
                </c:pt>
                <c:pt idx="57">
                  <c:v>14.1533896446228</c:v>
                </c:pt>
                <c:pt idx="58">
                  <c:v>17.271929740905748</c:v>
                </c:pt>
                <c:pt idx="59">
                  <c:v>18.811128616333001</c:v>
                </c:pt>
                <c:pt idx="60">
                  <c:v>15.39090900421145</c:v>
                </c:pt>
                <c:pt idx="61">
                  <c:v>18.7797031402588</c:v>
                </c:pt>
              </c:numCache>
            </c:numRef>
          </c:yVal>
          <c:smooth val="0"/>
          <c:extLst>
            <c:ext xmlns:c15="http://schemas.microsoft.com/office/drawing/2012/chart" uri="{02D57815-91ED-43cb-92C2-25804820EDAC}">
              <c15:datalabelsRange>
                <c15:f>'Pre Covid fashion and foodCCof '!$F$2:$F$63</c15:f>
                <c15:dlblRangeCache>
                  <c:ptCount val="62"/>
                  <c:pt idx="0">
                    <c:v>Edinburgh</c:v>
                  </c:pt>
                  <c:pt idx="1">
                    <c:v>Manchester</c:v>
                  </c:pt>
                  <c:pt idx="2">
                    <c:v>London</c:v>
                  </c:pt>
                  <c:pt idx="3">
                    <c:v>Bournemouth</c:v>
                  </c:pt>
                  <c:pt idx="4">
                    <c:v>Bristol</c:v>
                  </c:pt>
                  <c:pt idx="5">
                    <c:v>Oxford</c:v>
                  </c:pt>
                  <c:pt idx="6">
                    <c:v>Newcastle</c:v>
                  </c:pt>
                  <c:pt idx="7">
                    <c:v>Brighton</c:v>
                  </c:pt>
                  <c:pt idx="8">
                    <c:v>Leeds</c:v>
                  </c:pt>
                  <c:pt idx="9">
                    <c:v>York</c:v>
                  </c:pt>
                  <c:pt idx="10">
                    <c:v>Liverpool</c:v>
                  </c:pt>
                  <c:pt idx="11">
                    <c:v>Cardiff</c:v>
                  </c:pt>
                  <c:pt idx="12">
                    <c:v>Nottingham</c:v>
                  </c:pt>
                  <c:pt idx="13">
                    <c:v>Birmingham</c:v>
                  </c:pt>
                  <c:pt idx="14">
                    <c:v>Cambridge</c:v>
                  </c:pt>
                  <c:pt idx="15">
                    <c:v>Sheffield</c:v>
                  </c:pt>
                  <c:pt idx="16">
                    <c:v>Exeter</c:v>
                  </c:pt>
                  <c:pt idx="17">
                    <c:v>Glasgow</c:v>
                  </c:pt>
                  <c:pt idx="18">
                    <c:v>Ipswich</c:v>
                  </c:pt>
                  <c:pt idx="19">
                    <c:v>Leicester</c:v>
                  </c:pt>
                  <c:pt idx="20">
                    <c:v>Aberdeen</c:v>
                  </c:pt>
                  <c:pt idx="21">
                    <c:v>Norwich</c:v>
                  </c:pt>
                  <c:pt idx="22">
                    <c:v>Reading</c:v>
                  </c:pt>
                  <c:pt idx="23">
                    <c:v>Newport</c:v>
                  </c:pt>
                  <c:pt idx="24">
                    <c:v>Southend</c:v>
                  </c:pt>
                  <c:pt idx="25">
                    <c:v>Middlesbrough</c:v>
                  </c:pt>
                  <c:pt idx="26">
                    <c:v>Derby</c:v>
                  </c:pt>
                  <c:pt idx="27">
                    <c:v>Coventry</c:v>
                  </c:pt>
                  <c:pt idx="28">
                    <c:v>Preston</c:v>
                  </c:pt>
                  <c:pt idx="29">
                    <c:v>Swansea</c:v>
                  </c:pt>
                  <c:pt idx="30">
                    <c:v>Worthing</c:v>
                  </c:pt>
                  <c:pt idx="31">
                    <c:v>Swindon</c:v>
                  </c:pt>
                  <c:pt idx="32">
                    <c:v>Sunderland</c:v>
                  </c:pt>
                  <c:pt idx="33">
                    <c:v>Plymouth</c:v>
                  </c:pt>
                  <c:pt idx="34">
                    <c:v>Blackpool</c:v>
                  </c:pt>
                  <c:pt idx="35">
                    <c:v>Milton Keynes</c:v>
                  </c:pt>
                  <c:pt idx="36">
                    <c:v>Hull</c:v>
                  </c:pt>
                  <c:pt idx="37">
                    <c:v>Dundee</c:v>
                  </c:pt>
                  <c:pt idx="38">
                    <c:v>Southampton</c:v>
                  </c:pt>
                  <c:pt idx="39">
                    <c:v>Luton</c:v>
                  </c:pt>
                  <c:pt idx="40">
                    <c:v>Doncaster</c:v>
                  </c:pt>
                  <c:pt idx="41">
                    <c:v>Peterborough</c:v>
                  </c:pt>
                  <c:pt idx="42">
                    <c:v>Wigan</c:v>
                  </c:pt>
                  <c:pt idx="43">
                    <c:v>Bradford</c:v>
                  </c:pt>
                  <c:pt idx="44">
                    <c:v>Stoke</c:v>
                  </c:pt>
                  <c:pt idx="45">
                    <c:v>Barnsley</c:v>
                  </c:pt>
                  <c:pt idx="46">
                    <c:v>Gloucester</c:v>
                  </c:pt>
                  <c:pt idx="47">
                    <c:v>Portsmouth</c:v>
                  </c:pt>
                  <c:pt idx="48">
                    <c:v>Telford</c:v>
                  </c:pt>
                  <c:pt idx="49">
                    <c:v>Northampton</c:v>
                  </c:pt>
                  <c:pt idx="50">
                    <c:v>Crawley</c:v>
                  </c:pt>
                  <c:pt idx="51">
                    <c:v>Huddersfield</c:v>
                  </c:pt>
                  <c:pt idx="52">
                    <c:v>Wakefield</c:v>
                  </c:pt>
                  <c:pt idx="53">
                    <c:v>Slough</c:v>
                  </c:pt>
                  <c:pt idx="54">
                    <c:v>Chatham</c:v>
                  </c:pt>
                  <c:pt idx="55">
                    <c:v>Aldershot</c:v>
                  </c:pt>
                  <c:pt idx="56">
                    <c:v>Warrington</c:v>
                  </c:pt>
                  <c:pt idx="57">
                    <c:v>Mansfield</c:v>
                  </c:pt>
                  <c:pt idx="58">
                    <c:v>Burnley</c:v>
                  </c:pt>
                  <c:pt idx="59">
                    <c:v>Basildon</c:v>
                  </c:pt>
                  <c:pt idx="60">
                    <c:v>Blackburn</c:v>
                  </c:pt>
                  <c:pt idx="61">
                    <c:v>Birkenhead</c:v>
                  </c:pt>
                </c15:dlblRangeCache>
              </c15:datalabelsRange>
            </c:ext>
            <c:ext xmlns:c16="http://schemas.microsoft.com/office/drawing/2014/chart" uri="{C3380CC4-5D6E-409C-BE32-E72D297353CC}">
              <c16:uniqueId val="{00000000-4673-41BF-A0E7-A917ADD39FDC}"/>
            </c:ext>
          </c:extLst>
        </c:ser>
        <c:dLbls>
          <c:showLegendKey val="0"/>
          <c:showVal val="0"/>
          <c:showCatName val="0"/>
          <c:showSerName val="0"/>
          <c:showPercent val="0"/>
          <c:showBubbleSize val="0"/>
        </c:dLbls>
        <c:axId val="354624511"/>
        <c:axId val="328502255"/>
      </c:scatterChart>
      <c:valAx>
        <c:axId val="3546245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Share of city</a:t>
                </a:r>
                <a:r>
                  <a:rPr lang="en-GB" baseline="0"/>
                  <a:t> centre sales on food and drink, 2019</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502255"/>
        <c:crosses val="autoZero"/>
        <c:crossBetween val="midCat"/>
      </c:valAx>
      <c:valAx>
        <c:axId val="32850225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Vacancy rate on the high street, 2017</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6245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'City centre offline (analysis)'!$AS$2</c:f>
              <c:strCache>
                <c:ptCount val="1"/>
                <c:pt idx="0">
                  <c:v>Change in share CC (&lt;0 means less in CC)</c:v>
                </c:pt>
              </c:strCache>
            </c:strRef>
          </c:tx>
          <c:spPr>
            <a:ln w="28575" cap="rnd">
              <a:noFill/>
              <a:round/>
            </a:ln>
            <a:effectLst/>
          </c:spPr>
          <c:marker>
            <c:symbol val="circle"/>
            <c:size val="5"/>
            <c:spPr>
              <a:solidFill>
                <a:schemeClr val="accent1"/>
              </a:solidFill>
              <a:ln w="9525">
                <a:solidFill>
                  <a:schemeClr val="accent1"/>
                </a:solidFill>
              </a:ln>
              <a:effectLst/>
            </c:spPr>
          </c:marker>
          <c:dLbls>
            <c:dLbl>
              <c:idx val="0"/>
              <c:tx>
                <c:rich>
                  <a:bodyPr/>
                  <a:lstStyle/>
                  <a:p>
                    <a:fld id="{147D7D8C-C29B-4A18-AEF9-D51CD9969041}"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8014-2F46-B435-457A3AE9B518}"/>
                </c:ext>
              </c:extLst>
            </c:dLbl>
            <c:dLbl>
              <c:idx val="1"/>
              <c:tx>
                <c:rich>
                  <a:bodyPr/>
                  <a:lstStyle/>
                  <a:p>
                    <a:fld id="{C0B19673-A011-498D-8B4A-BF93EE1E48A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8014-2F46-B435-457A3AE9B518}"/>
                </c:ext>
              </c:extLst>
            </c:dLbl>
            <c:dLbl>
              <c:idx val="2"/>
              <c:tx>
                <c:rich>
                  <a:bodyPr/>
                  <a:lstStyle/>
                  <a:p>
                    <a:fld id="{4EDC9648-5B9B-4E6E-93B2-4423CA40853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8014-2F46-B435-457A3AE9B518}"/>
                </c:ext>
              </c:extLst>
            </c:dLbl>
            <c:dLbl>
              <c:idx val="3"/>
              <c:tx>
                <c:rich>
                  <a:bodyPr/>
                  <a:lstStyle/>
                  <a:p>
                    <a:fld id="{1801CA30-A188-4EF2-96FC-4E3E2DD4C2E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8014-2F46-B435-457A3AE9B518}"/>
                </c:ext>
              </c:extLst>
            </c:dLbl>
            <c:dLbl>
              <c:idx val="4"/>
              <c:tx>
                <c:rich>
                  <a:bodyPr/>
                  <a:lstStyle/>
                  <a:p>
                    <a:fld id="{875B827C-9446-4C07-A6FF-5AC51A32375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8014-2F46-B435-457A3AE9B518}"/>
                </c:ext>
              </c:extLst>
            </c:dLbl>
            <c:dLbl>
              <c:idx val="5"/>
              <c:tx>
                <c:rich>
                  <a:bodyPr/>
                  <a:lstStyle/>
                  <a:p>
                    <a:fld id="{54CCF080-2E57-49E9-BD9A-9DAC0669D00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8014-2F46-B435-457A3AE9B518}"/>
                </c:ext>
              </c:extLst>
            </c:dLbl>
            <c:dLbl>
              <c:idx val="6"/>
              <c:tx>
                <c:rich>
                  <a:bodyPr/>
                  <a:lstStyle/>
                  <a:p>
                    <a:fld id="{FB94D81F-6F37-4637-82AC-8CA025235D3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8014-2F46-B435-457A3AE9B518}"/>
                </c:ext>
              </c:extLst>
            </c:dLbl>
            <c:dLbl>
              <c:idx val="7"/>
              <c:tx>
                <c:rich>
                  <a:bodyPr/>
                  <a:lstStyle/>
                  <a:p>
                    <a:fld id="{66908C13-EAC9-4E59-90EF-E28C6DACB89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8014-2F46-B435-457A3AE9B518}"/>
                </c:ext>
              </c:extLst>
            </c:dLbl>
            <c:dLbl>
              <c:idx val="8"/>
              <c:tx>
                <c:rich>
                  <a:bodyPr/>
                  <a:lstStyle/>
                  <a:p>
                    <a:fld id="{FA19EED1-D03B-4496-9490-05F04505D0E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8014-2F46-B435-457A3AE9B518}"/>
                </c:ext>
              </c:extLst>
            </c:dLbl>
            <c:dLbl>
              <c:idx val="9"/>
              <c:tx>
                <c:rich>
                  <a:bodyPr/>
                  <a:lstStyle/>
                  <a:p>
                    <a:fld id="{639D23E6-7EF5-4599-8C76-76352BDDF24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8014-2F46-B435-457A3AE9B518}"/>
                </c:ext>
              </c:extLst>
            </c:dLbl>
            <c:dLbl>
              <c:idx val="10"/>
              <c:tx>
                <c:rich>
                  <a:bodyPr/>
                  <a:lstStyle/>
                  <a:p>
                    <a:fld id="{417366C3-B734-47FA-8462-79601EB41EB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8014-2F46-B435-457A3AE9B518}"/>
                </c:ext>
              </c:extLst>
            </c:dLbl>
            <c:dLbl>
              <c:idx val="11"/>
              <c:tx>
                <c:rich>
                  <a:bodyPr/>
                  <a:lstStyle/>
                  <a:p>
                    <a:fld id="{AADA1ACD-4CB3-4794-A17C-3088A12BC1D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8014-2F46-B435-457A3AE9B518}"/>
                </c:ext>
              </c:extLst>
            </c:dLbl>
            <c:dLbl>
              <c:idx val="12"/>
              <c:tx>
                <c:rich>
                  <a:bodyPr/>
                  <a:lstStyle/>
                  <a:p>
                    <a:fld id="{6A66E960-C4CF-4628-B174-FF073A26D9E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8014-2F46-B435-457A3AE9B518}"/>
                </c:ext>
              </c:extLst>
            </c:dLbl>
            <c:dLbl>
              <c:idx val="13"/>
              <c:tx>
                <c:rich>
                  <a:bodyPr/>
                  <a:lstStyle/>
                  <a:p>
                    <a:fld id="{971F520D-F709-45E3-B18E-3ACB9B3778C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8014-2F46-B435-457A3AE9B518}"/>
                </c:ext>
              </c:extLst>
            </c:dLbl>
            <c:dLbl>
              <c:idx val="14"/>
              <c:tx>
                <c:rich>
                  <a:bodyPr/>
                  <a:lstStyle/>
                  <a:p>
                    <a:fld id="{EAAFB2CC-1F10-4548-9157-B20CFB65516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8014-2F46-B435-457A3AE9B518}"/>
                </c:ext>
              </c:extLst>
            </c:dLbl>
            <c:dLbl>
              <c:idx val="15"/>
              <c:tx>
                <c:rich>
                  <a:bodyPr/>
                  <a:lstStyle/>
                  <a:p>
                    <a:fld id="{D6B1AAAD-D15F-475E-AABD-7E6FB6EEBFC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8014-2F46-B435-457A3AE9B518}"/>
                </c:ext>
              </c:extLst>
            </c:dLbl>
            <c:dLbl>
              <c:idx val="16"/>
              <c:tx>
                <c:rich>
                  <a:bodyPr/>
                  <a:lstStyle/>
                  <a:p>
                    <a:fld id="{CFD3FC7A-5DFB-4699-A5D6-8BF25062818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8014-2F46-B435-457A3AE9B518}"/>
                </c:ext>
              </c:extLst>
            </c:dLbl>
            <c:dLbl>
              <c:idx val="17"/>
              <c:tx>
                <c:rich>
                  <a:bodyPr/>
                  <a:lstStyle/>
                  <a:p>
                    <a:fld id="{704C5441-6AE9-4783-B78B-01930CBC599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8014-2F46-B435-457A3AE9B518}"/>
                </c:ext>
              </c:extLst>
            </c:dLbl>
            <c:dLbl>
              <c:idx val="18"/>
              <c:tx>
                <c:rich>
                  <a:bodyPr/>
                  <a:lstStyle/>
                  <a:p>
                    <a:fld id="{6516E4AC-01EF-4DDC-AD40-F420E94610B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8014-2F46-B435-457A3AE9B518}"/>
                </c:ext>
              </c:extLst>
            </c:dLbl>
            <c:dLbl>
              <c:idx val="19"/>
              <c:tx>
                <c:rich>
                  <a:bodyPr/>
                  <a:lstStyle/>
                  <a:p>
                    <a:fld id="{FCD4FA7C-52C0-4B39-B371-3303D6A57F5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8014-2F46-B435-457A3AE9B518}"/>
                </c:ext>
              </c:extLst>
            </c:dLbl>
            <c:dLbl>
              <c:idx val="20"/>
              <c:tx>
                <c:rich>
                  <a:bodyPr/>
                  <a:lstStyle/>
                  <a:p>
                    <a:fld id="{31CC1178-0D65-4AE4-B050-96B185BF84E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8014-2F46-B435-457A3AE9B518}"/>
                </c:ext>
              </c:extLst>
            </c:dLbl>
            <c:dLbl>
              <c:idx val="21"/>
              <c:tx>
                <c:rich>
                  <a:bodyPr/>
                  <a:lstStyle/>
                  <a:p>
                    <a:fld id="{9C589966-2736-404E-8902-0C165A4E42E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8014-2F46-B435-457A3AE9B518}"/>
                </c:ext>
              </c:extLst>
            </c:dLbl>
            <c:dLbl>
              <c:idx val="22"/>
              <c:tx>
                <c:rich>
                  <a:bodyPr/>
                  <a:lstStyle/>
                  <a:p>
                    <a:fld id="{103B5944-6C55-409C-8378-CF616BF0742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8014-2F46-B435-457A3AE9B518}"/>
                </c:ext>
              </c:extLst>
            </c:dLbl>
            <c:dLbl>
              <c:idx val="23"/>
              <c:tx>
                <c:rich>
                  <a:bodyPr/>
                  <a:lstStyle/>
                  <a:p>
                    <a:fld id="{BFDCF38C-480C-4E73-A18E-1CB016ACB0E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8014-2F46-B435-457A3AE9B518}"/>
                </c:ext>
              </c:extLst>
            </c:dLbl>
            <c:dLbl>
              <c:idx val="24"/>
              <c:tx>
                <c:rich>
                  <a:bodyPr/>
                  <a:lstStyle/>
                  <a:p>
                    <a:fld id="{AF6E9110-CD5E-49F4-BE49-53E3AE69151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8014-2F46-B435-457A3AE9B518}"/>
                </c:ext>
              </c:extLst>
            </c:dLbl>
            <c:dLbl>
              <c:idx val="25"/>
              <c:tx>
                <c:rich>
                  <a:bodyPr/>
                  <a:lstStyle/>
                  <a:p>
                    <a:fld id="{CC2ED124-87C4-42EB-B5EE-E7D9F7C1C0E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8014-2F46-B435-457A3AE9B518}"/>
                </c:ext>
              </c:extLst>
            </c:dLbl>
            <c:dLbl>
              <c:idx val="26"/>
              <c:tx>
                <c:rich>
                  <a:bodyPr/>
                  <a:lstStyle/>
                  <a:p>
                    <a:fld id="{9FA0E994-C7FC-4D5C-9928-33783C439F2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8014-2F46-B435-457A3AE9B518}"/>
                </c:ext>
              </c:extLst>
            </c:dLbl>
            <c:dLbl>
              <c:idx val="27"/>
              <c:tx>
                <c:rich>
                  <a:bodyPr/>
                  <a:lstStyle/>
                  <a:p>
                    <a:fld id="{C8EB5C36-D397-416F-92B0-2D0FCA91381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8014-2F46-B435-457A3AE9B518}"/>
                </c:ext>
              </c:extLst>
            </c:dLbl>
            <c:dLbl>
              <c:idx val="28"/>
              <c:tx>
                <c:rich>
                  <a:bodyPr/>
                  <a:lstStyle/>
                  <a:p>
                    <a:fld id="{315B466D-0A3A-459B-92F7-830BE10CE91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8014-2F46-B435-457A3AE9B518}"/>
                </c:ext>
              </c:extLst>
            </c:dLbl>
            <c:dLbl>
              <c:idx val="29"/>
              <c:tx>
                <c:rich>
                  <a:bodyPr/>
                  <a:lstStyle/>
                  <a:p>
                    <a:fld id="{E6CDC1E9-AAA5-4F9F-A3C7-D1746FDA4E5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8014-2F46-B435-457A3AE9B518}"/>
                </c:ext>
              </c:extLst>
            </c:dLbl>
            <c:dLbl>
              <c:idx val="30"/>
              <c:tx>
                <c:rich>
                  <a:bodyPr/>
                  <a:lstStyle/>
                  <a:p>
                    <a:fld id="{F21F6FB8-B8D9-4835-881A-7DD58B82CCD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8014-2F46-B435-457A3AE9B518}"/>
                </c:ext>
              </c:extLst>
            </c:dLbl>
            <c:dLbl>
              <c:idx val="31"/>
              <c:tx>
                <c:rich>
                  <a:bodyPr/>
                  <a:lstStyle/>
                  <a:p>
                    <a:fld id="{5257802E-D9D2-4A07-843F-ECCA540D2BA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8014-2F46-B435-457A3AE9B518}"/>
                </c:ext>
              </c:extLst>
            </c:dLbl>
            <c:dLbl>
              <c:idx val="32"/>
              <c:tx>
                <c:rich>
                  <a:bodyPr/>
                  <a:lstStyle/>
                  <a:p>
                    <a:fld id="{256F0187-DCA1-4734-835F-38B2293287A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8014-2F46-B435-457A3AE9B518}"/>
                </c:ext>
              </c:extLst>
            </c:dLbl>
            <c:dLbl>
              <c:idx val="33"/>
              <c:tx>
                <c:rich>
                  <a:bodyPr/>
                  <a:lstStyle/>
                  <a:p>
                    <a:fld id="{454F8023-F678-40A8-A791-39F40C391E1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8014-2F46-B435-457A3AE9B518}"/>
                </c:ext>
              </c:extLst>
            </c:dLbl>
            <c:dLbl>
              <c:idx val="34"/>
              <c:tx>
                <c:rich>
                  <a:bodyPr/>
                  <a:lstStyle/>
                  <a:p>
                    <a:fld id="{7EE13375-29C8-42F7-BADF-4C2952E55C4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4-8014-2F46-B435-457A3AE9B518}"/>
                </c:ext>
              </c:extLst>
            </c:dLbl>
            <c:dLbl>
              <c:idx val="35"/>
              <c:tx>
                <c:rich>
                  <a:bodyPr/>
                  <a:lstStyle/>
                  <a:p>
                    <a:fld id="{A54139CF-402D-4A70-896F-B9C235279E8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5-8014-2F46-B435-457A3AE9B518}"/>
                </c:ext>
              </c:extLst>
            </c:dLbl>
            <c:dLbl>
              <c:idx val="36"/>
              <c:tx>
                <c:rich>
                  <a:bodyPr/>
                  <a:lstStyle/>
                  <a:p>
                    <a:fld id="{10312651-2381-45E1-B182-766412913C1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6-8014-2F46-B435-457A3AE9B518}"/>
                </c:ext>
              </c:extLst>
            </c:dLbl>
            <c:dLbl>
              <c:idx val="37"/>
              <c:tx>
                <c:rich>
                  <a:bodyPr/>
                  <a:lstStyle/>
                  <a:p>
                    <a:fld id="{2441D565-D71B-4A2F-84A0-F152FABE8D6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8014-2F46-B435-457A3AE9B518}"/>
                </c:ext>
              </c:extLst>
            </c:dLbl>
            <c:dLbl>
              <c:idx val="38"/>
              <c:tx>
                <c:rich>
                  <a:bodyPr/>
                  <a:lstStyle/>
                  <a:p>
                    <a:fld id="{DB6DD82D-8839-4D7B-A87B-9DEFA6884AF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8-8014-2F46-B435-457A3AE9B518}"/>
                </c:ext>
              </c:extLst>
            </c:dLbl>
            <c:dLbl>
              <c:idx val="39"/>
              <c:tx>
                <c:rich>
                  <a:bodyPr/>
                  <a:lstStyle/>
                  <a:p>
                    <a:fld id="{AB0FE5DA-3C4A-4224-8A71-BE46308ECF0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8014-2F46-B435-457A3AE9B518}"/>
                </c:ext>
              </c:extLst>
            </c:dLbl>
            <c:dLbl>
              <c:idx val="40"/>
              <c:tx>
                <c:rich>
                  <a:bodyPr/>
                  <a:lstStyle/>
                  <a:p>
                    <a:fld id="{039F7599-F3E7-4FA0-BA23-AB5765FFF18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A-8014-2F46-B435-457A3AE9B518}"/>
                </c:ext>
              </c:extLst>
            </c:dLbl>
            <c:dLbl>
              <c:idx val="41"/>
              <c:tx>
                <c:rich>
                  <a:bodyPr/>
                  <a:lstStyle/>
                  <a:p>
                    <a:fld id="{B82870C7-6FDE-4C22-B5AD-5088DD9557A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B-8014-2F46-B435-457A3AE9B518}"/>
                </c:ext>
              </c:extLst>
            </c:dLbl>
            <c:dLbl>
              <c:idx val="42"/>
              <c:tx>
                <c:rich>
                  <a:bodyPr/>
                  <a:lstStyle/>
                  <a:p>
                    <a:fld id="{20A5AEDC-4BC3-4181-BD32-2FB16C84D2D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C-8014-2F46-B435-457A3AE9B518}"/>
                </c:ext>
              </c:extLst>
            </c:dLbl>
            <c:dLbl>
              <c:idx val="43"/>
              <c:tx>
                <c:rich>
                  <a:bodyPr/>
                  <a:lstStyle/>
                  <a:p>
                    <a:fld id="{C4EA2197-7C9C-462C-85A5-083143670C0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D-8014-2F46-B435-457A3AE9B518}"/>
                </c:ext>
              </c:extLst>
            </c:dLbl>
            <c:dLbl>
              <c:idx val="44"/>
              <c:tx>
                <c:rich>
                  <a:bodyPr/>
                  <a:lstStyle/>
                  <a:p>
                    <a:fld id="{CAA6A456-F06C-409A-97C0-227C89A3D27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E-8014-2F46-B435-457A3AE9B518}"/>
                </c:ext>
              </c:extLst>
            </c:dLbl>
            <c:dLbl>
              <c:idx val="45"/>
              <c:tx>
                <c:rich>
                  <a:bodyPr/>
                  <a:lstStyle/>
                  <a:p>
                    <a:fld id="{42326320-F3E1-4839-AD59-BCDDD1B608C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F-8014-2F46-B435-457A3AE9B518}"/>
                </c:ext>
              </c:extLst>
            </c:dLbl>
            <c:dLbl>
              <c:idx val="46"/>
              <c:tx>
                <c:rich>
                  <a:bodyPr/>
                  <a:lstStyle/>
                  <a:p>
                    <a:fld id="{A8CEFCF7-63E3-4A77-95CE-A04926AE8C2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0-8014-2F46-B435-457A3AE9B518}"/>
                </c:ext>
              </c:extLst>
            </c:dLbl>
            <c:dLbl>
              <c:idx val="47"/>
              <c:tx>
                <c:rich>
                  <a:bodyPr/>
                  <a:lstStyle/>
                  <a:p>
                    <a:fld id="{87605894-E820-43A0-9E46-5CCA6F56BBC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1-8014-2F46-B435-457A3AE9B518}"/>
                </c:ext>
              </c:extLst>
            </c:dLbl>
            <c:dLbl>
              <c:idx val="48"/>
              <c:tx>
                <c:rich>
                  <a:bodyPr/>
                  <a:lstStyle/>
                  <a:p>
                    <a:fld id="{35C8EF9A-B621-4BC5-8449-5390ECEB60B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2-8014-2F46-B435-457A3AE9B518}"/>
                </c:ext>
              </c:extLst>
            </c:dLbl>
            <c:dLbl>
              <c:idx val="49"/>
              <c:tx>
                <c:rich>
                  <a:bodyPr/>
                  <a:lstStyle/>
                  <a:p>
                    <a:fld id="{857898D5-550A-47E6-9799-1FB6B256B19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3-8014-2F46-B435-457A3AE9B518}"/>
                </c:ext>
              </c:extLst>
            </c:dLbl>
            <c:dLbl>
              <c:idx val="50"/>
              <c:tx>
                <c:rich>
                  <a:bodyPr/>
                  <a:lstStyle/>
                  <a:p>
                    <a:fld id="{923EDA72-84EE-4DE4-B950-629D5E18A57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4-8014-2F46-B435-457A3AE9B518}"/>
                </c:ext>
              </c:extLst>
            </c:dLbl>
            <c:dLbl>
              <c:idx val="51"/>
              <c:tx>
                <c:rich>
                  <a:bodyPr/>
                  <a:lstStyle/>
                  <a:p>
                    <a:fld id="{4D89E030-6BB3-443A-AB9E-10235626983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5-8014-2F46-B435-457A3AE9B518}"/>
                </c:ext>
              </c:extLst>
            </c:dLbl>
            <c:dLbl>
              <c:idx val="52"/>
              <c:tx>
                <c:rich>
                  <a:bodyPr/>
                  <a:lstStyle/>
                  <a:p>
                    <a:fld id="{113A7352-CFC2-48E5-9917-56A22F8B753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6-8014-2F46-B435-457A3AE9B518}"/>
                </c:ext>
              </c:extLst>
            </c:dLbl>
            <c:dLbl>
              <c:idx val="53"/>
              <c:tx>
                <c:rich>
                  <a:bodyPr/>
                  <a:lstStyle/>
                  <a:p>
                    <a:fld id="{FD1A9D9B-9904-4DA3-8095-1E1DC968FC7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7-8014-2F46-B435-457A3AE9B518}"/>
                </c:ext>
              </c:extLst>
            </c:dLbl>
            <c:dLbl>
              <c:idx val="54"/>
              <c:tx>
                <c:rich>
                  <a:bodyPr/>
                  <a:lstStyle/>
                  <a:p>
                    <a:fld id="{5CA88676-87AC-4F54-80C8-61DDE2E5C09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8-8014-2F46-B435-457A3AE9B518}"/>
                </c:ext>
              </c:extLst>
            </c:dLbl>
            <c:dLbl>
              <c:idx val="55"/>
              <c:tx>
                <c:rich>
                  <a:bodyPr/>
                  <a:lstStyle/>
                  <a:p>
                    <a:fld id="{97A4099D-200E-4548-AD96-56E497A49E5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9-8014-2F46-B435-457A3AE9B518}"/>
                </c:ext>
              </c:extLst>
            </c:dLbl>
            <c:dLbl>
              <c:idx val="56"/>
              <c:tx>
                <c:rich>
                  <a:bodyPr/>
                  <a:lstStyle/>
                  <a:p>
                    <a:fld id="{F9C8E169-65B5-4120-BEF6-4C4AA7E9DA3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A-8014-2F46-B435-457A3AE9B518}"/>
                </c:ext>
              </c:extLst>
            </c:dLbl>
            <c:dLbl>
              <c:idx val="57"/>
              <c:tx>
                <c:rich>
                  <a:bodyPr/>
                  <a:lstStyle/>
                  <a:p>
                    <a:fld id="{67D8BFC5-1D4D-4857-B212-AF30548746E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B-8014-2F46-B435-457A3AE9B518}"/>
                </c:ext>
              </c:extLst>
            </c:dLbl>
            <c:dLbl>
              <c:idx val="58"/>
              <c:tx>
                <c:rich>
                  <a:bodyPr/>
                  <a:lstStyle/>
                  <a:p>
                    <a:fld id="{38173D95-DCB5-4EB5-9311-D52C25C9C5A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C-8014-2F46-B435-457A3AE9B518}"/>
                </c:ext>
              </c:extLst>
            </c:dLbl>
            <c:dLbl>
              <c:idx val="59"/>
              <c:tx>
                <c:rich>
                  <a:bodyPr/>
                  <a:lstStyle/>
                  <a:p>
                    <a:fld id="{4767F2CB-7C5B-410A-BAAD-FE97FB4C84A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D-8014-2F46-B435-457A3AE9B518}"/>
                </c:ext>
              </c:extLst>
            </c:dLbl>
            <c:dLbl>
              <c:idx val="60"/>
              <c:tx>
                <c:rich>
                  <a:bodyPr/>
                  <a:lstStyle/>
                  <a:p>
                    <a:fld id="{D1797EFF-DEC5-4569-8FC2-EF527291235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E-8014-2F46-B435-457A3AE9B518}"/>
                </c:ext>
              </c:extLst>
            </c:dLbl>
            <c:dLbl>
              <c:idx val="61"/>
              <c:tx>
                <c:rich>
                  <a:bodyPr/>
                  <a:lstStyle/>
                  <a:p>
                    <a:fld id="{68F11755-A0E2-4D6D-A64B-2922B5A4D7F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F-8014-2F46-B435-457A3AE9B51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'City centre offline (analysis)'!$AR$3:$AR$64</c:f>
              <c:numCache>
                <c:formatCode>0</c:formatCode>
                <c:ptCount val="62"/>
                <c:pt idx="0">
                  <c:v>-11.805118714483998</c:v>
                </c:pt>
                <c:pt idx="1">
                  <c:v>4.1750573127079971</c:v>
                </c:pt>
                <c:pt idx="2">
                  <c:v>7.72031001895499</c:v>
                </c:pt>
                <c:pt idx="3">
                  <c:v>5.737184967156983</c:v>
                </c:pt>
                <c:pt idx="4">
                  <c:v>-0.37967206693698685</c:v>
                </c:pt>
                <c:pt idx="5">
                  <c:v>5.0177635227929951</c:v>
                </c:pt>
                <c:pt idx="6">
                  <c:v>-3.5953758153020043</c:v>
                </c:pt>
                <c:pt idx="7">
                  <c:v>17.853536988004002</c:v>
                </c:pt>
                <c:pt idx="8">
                  <c:v>6.7209024177010024</c:v>
                </c:pt>
                <c:pt idx="9">
                  <c:v>9.917026382616001</c:v>
                </c:pt>
                <c:pt idx="10">
                  <c:v>1.5398918504099912</c:v>
                </c:pt>
                <c:pt idx="11">
                  <c:v>16.035188089413989</c:v>
                </c:pt>
                <c:pt idx="12">
                  <c:v>7.9608725430791001</c:v>
                </c:pt>
                <c:pt idx="13">
                  <c:v>4.5841534243001973</c:v>
                </c:pt>
                <c:pt idx="14">
                  <c:v>11.227210948212395</c:v>
                </c:pt>
                <c:pt idx="15">
                  <c:v>1.5520716292061976</c:v>
                </c:pt>
                <c:pt idx="16">
                  <c:v>8.9627796016028114</c:v>
                </c:pt>
                <c:pt idx="17">
                  <c:v>10.816256813469005</c:v>
                </c:pt>
                <c:pt idx="18">
                  <c:v>18.63242566780179</c:v>
                </c:pt>
                <c:pt idx="19">
                  <c:v>21.99840846120189</c:v>
                </c:pt>
                <c:pt idx="20">
                  <c:v>15.4163591579354</c:v>
                </c:pt>
                <c:pt idx="21">
                  <c:v>12.066327739590399</c:v>
                </c:pt>
                <c:pt idx="22">
                  <c:v>10.677580918077901</c:v>
                </c:pt>
                <c:pt idx="23">
                  <c:v>4.4644344929594908</c:v>
                </c:pt>
                <c:pt idx="24">
                  <c:v>9.6653179638876097</c:v>
                </c:pt>
                <c:pt idx="25">
                  <c:v>17.18838548853039</c:v>
                </c:pt>
                <c:pt idx="26">
                  <c:v>14.042677816563288</c:v>
                </c:pt>
                <c:pt idx="27">
                  <c:v>20.437594803281012</c:v>
                </c:pt>
                <c:pt idx="28">
                  <c:v>18.849372798105811</c:v>
                </c:pt>
                <c:pt idx="29">
                  <c:v>6.2916058211481047</c:v>
                </c:pt>
                <c:pt idx="30">
                  <c:v>10.543030246398398</c:v>
                </c:pt>
                <c:pt idx="31">
                  <c:v>10.396920508825103</c:v>
                </c:pt>
                <c:pt idx="32">
                  <c:v>13.786814528253799</c:v>
                </c:pt>
                <c:pt idx="33">
                  <c:v>11.986499956181596</c:v>
                </c:pt>
                <c:pt idx="34">
                  <c:v>21.856307767502102</c:v>
                </c:pt>
                <c:pt idx="35">
                  <c:v>14.484170600000901</c:v>
                </c:pt>
                <c:pt idx="36">
                  <c:v>11.075340269261691</c:v>
                </c:pt>
                <c:pt idx="37">
                  <c:v>18.56987855835699</c:v>
                </c:pt>
                <c:pt idx="38">
                  <c:v>10.413607971556804</c:v>
                </c:pt>
                <c:pt idx="39">
                  <c:v>11.382274186709896</c:v>
                </c:pt>
                <c:pt idx="40">
                  <c:v>20.443632309157099</c:v>
                </c:pt>
                <c:pt idx="41">
                  <c:v>15.224495757868805</c:v>
                </c:pt>
                <c:pt idx="42">
                  <c:v>11.340628507287898</c:v>
                </c:pt>
                <c:pt idx="43">
                  <c:v>28.744459524305189</c:v>
                </c:pt>
                <c:pt idx="44">
                  <c:v>18.049315985042202</c:v>
                </c:pt>
                <c:pt idx="45">
                  <c:v>13.745825501229291</c:v>
                </c:pt>
                <c:pt idx="46">
                  <c:v>28.290388802069401</c:v>
                </c:pt>
                <c:pt idx="47">
                  <c:v>9.0088793637499993</c:v>
                </c:pt>
                <c:pt idx="48">
                  <c:v>21.19133811999021</c:v>
                </c:pt>
                <c:pt idx="49">
                  <c:v>17.186589314795995</c:v>
                </c:pt>
                <c:pt idx="50">
                  <c:v>16.593813665108204</c:v>
                </c:pt>
                <c:pt idx="51">
                  <c:v>15.532767206963506</c:v>
                </c:pt>
                <c:pt idx="52">
                  <c:v>16.384850710356901</c:v>
                </c:pt>
                <c:pt idx="53">
                  <c:v>12.482607271826696</c:v>
                </c:pt>
                <c:pt idx="54">
                  <c:v>16.125810384418891</c:v>
                </c:pt>
                <c:pt idx="55">
                  <c:v>24.943528173040807</c:v>
                </c:pt>
                <c:pt idx="56">
                  <c:v>15.004751064006705</c:v>
                </c:pt>
                <c:pt idx="57">
                  <c:v>21.492190225141805</c:v>
                </c:pt>
                <c:pt idx="58">
                  <c:v>15.595815439885696</c:v>
                </c:pt>
                <c:pt idx="59">
                  <c:v>22.201806850379302</c:v>
                </c:pt>
                <c:pt idx="60">
                  <c:v>28.388491729711195</c:v>
                </c:pt>
                <c:pt idx="61">
                  <c:v>32.229793366075008</c:v>
                </c:pt>
              </c:numCache>
            </c:numRef>
          </c:xVal>
          <c:yVal>
            <c:numRef>
              <c:f>'City centre offline (analysis)'!$AS$3:$AS$64</c:f>
              <c:numCache>
                <c:formatCode>0</c:formatCode>
                <c:ptCount val="62"/>
                <c:pt idx="0">
                  <c:v>3.1298550227438215</c:v>
                </c:pt>
                <c:pt idx="1">
                  <c:v>-1.0695693765878063</c:v>
                </c:pt>
                <c:pt idx="2">
                  <c:v>-0.3585639152532738</c:v>
                </c:pt>
                <c:pt idx="3">
                  <c:v>-0.75898759672397009</c:v>
                </c:pt>
                <c:pt idx="4">
                  <c:v>0.19095813761299263</c:v>
                </c:pt>
                <c:pt idx="5">
                  <c:v>-0.13837686073642774</c:v>
                </c:pt>
                <c:pt idx="6">
                  <c:v>0.45549574737899434</c:v>
                </c:pt>
                <c:pt idx="7">
                  <c:v>-1.770430293309508</c:v>
                </c:pt>
                <c:pt idx="8">
                  <c:v>-1.4480586867963052</c:v>
                </c:pt>
                <c:pt idx="9">
                  <c:v>-0.76797960270020837</c:v>
                </c:pt>
                <c:pt idx="10">
                  <c:v>-4.0741600857382987E-2</c:v>
                </c:pt>
                <c:pt idx="11">
                  <c:v>-1.3016336001953954</c:v>
                </c:pt>
                <c:pt idx="12">
                  <c:v>-0.34190526013916367</c:v>
                </c:pt>
                <c:pt idx="13">
                  <c:v>-0.18032418420304286</c:v>
                </c:pt>
                <c:pt idx="14">
                  <c:v>-1.7212316878859657</c:v>
                </c:pt>
                <c:pt idx="15">
                  <c:v>-1.249706738773726E-2</c:v>
                </c:pt>
                <c:pt idx="16">
                  <c:v>-1.3631536391156385</c:v>
                </c:pt>
                <c:pt idx="17">
                  <c:v>-1.2480289692196389</c:v>
                </c:pt>
                <c:pt idx="18">
                  <c:v>-0.25996644733432828</c:v>
                </c:pt>
                <c:pt idx="19">
                  <c:v>-1.9409321270331805</c:v>
                </c:pt>
                <c:pt idx="20">
                  <c:v>-1.1667596409997247</c:v>
                </c:pt>
                <c:pt idx="21">
                  <c:v>-0.76891582493529431</c:v>
                </c:pt>
                <c:pt idx="22">
                  <c:v>-1.1141671850455532</c:v>
                </c:pt>
                <c:pt idx="23">
                  <c:v>-3.693118417005814E-3</c:v>
                </c:pt>
                <c:pt idx="24">
                  <c:v>-1.074941387126549</c:v>
                </c:pt>
                <c:pt idx="25">
                  <c:v>-0.92453690932974975</c:v>
                </c:pt>
                <c:pt idx="26">
                  <c:v>-1.0480608612499054</c:v>
                </c:pt>
                <c:pt idx="27">
                  <c:v>-1.6834742980731023</c:v>
                </c:pt>
                <c:pt idx="28">
                  <c:v>-3.073046283421224</c:v>
                </c:pt>
                <c:pt idx="29">
                  <c:v>-1.0976979102730877E-2</c:v>
                </c:pt>
                <c:pt idx="30">
                  <c:v>-0.99835250176703028</c:v>
                </c:pt>
                <c:pt idx="31">
                  <c:v>-1.6143954562424927</c:v>
                </c:pt>
                <c:pt idx="32">
                  <c:v>-0.92455691251522032</c:v>
                </c:pt>
                <c:pt idx="33">
                  <c:v>-0.93301223515086651</c:v>
                </c:pt>
                <c:pt idx="34">
                  <c:v>-0.97171501709811947</c:v>
                </c:pt>
                <c:pt idx="35">
                  <c:v>-1.3864231793494552</c:v>
                </c:pt>
                <c:pt idx="36">
                  <c:v>-0.99222636930466623</c:v>
                </c:pt>
                <c:pt idx="37">
                  <c:v>-1.3104150893925222</c:v>
                </c:pt>
                <c:pt idx="38">
                  <c:v>-0.68028049244601707</c:v>
                </c:pt>
                <c:pt idx="39">
                  <c:v>-1.5337895345149648</c:v>
                </c:pt>
                <c:pt idx="40">
                  <c:v>-1.7462243445843282</c:v>
                </c:pt>
                <c:pt idx="41">
                  <c:v>-1.1344222306478726</c:v>
                </c:pt>
                <c:pt idx="42">
                  <c:v>0.63951117335616647</c:v>
                </c:pt>
                <c:pt idx="43">
                  <c:v>-1.434024148965092</c:v>
                </c:pt>
                <c:pt idx="44">
                  <c:v>-1.8259237874897083</c:v>
                </c:pt>
                <c:pt idx="45">
                  <c:v>-1.5219038826605746</c:v>
                </c:pt>
                <c:pt idx="46">
                  <c:v>-1.7102740873698938</c:v>
                </c:pt>
                <c:pt idx="47">
                  <c:v>-0.24122971142267469</c:v>
                </c:pt>
                <c:pt idx="48">
                  <c:v>-1.6026130855137848</c:v>
                </c:pt>
                <c:pt idx="49">
                  <c:v>-1.951815837737922</c:v>
                </c:pt>
                <c:pt idx="50">
                  <c:v>-2.8675638665611238</c:v>
                </c:pt>
                <c:pt idx="51">
                  <c:v>-2.4814899547582425</c:v>
                </c:pt>
                <c:pt idx="52">
                  <c:v>-2.0455210043108352</c:v>
                </c:pt>
                <c:pt idx="53">
                  <c:v>-1.0548855067529423</c:v>
                </c:pt>
                <c:pt idx="54">
                  <c:v>-1.6030455153294099</c:v>
                </c:pt>
                <c:pt idx="55">
                  <c:v>-2.0434053737547142</c:v>
                </c:pt>
                <c:pt idx="56">
                  <c:v>-1.8240764055551946</c:v>
                </c:pt>
                <c:pt idx="57">
                  <c:v>-1.8491101003638266</c:v>
                </c:pt>
                <c:pt idx="58">
                  <c:v>-2.640940276951151</c:v>
                </c:pt>
                <c:pt idx="59">
                  <c:v>-3.1988425828811451</c:v>
                </c:pt>
                <c:pt idx="60">
                  <c:v>-3.142663047541419</c:v>
                </c:pt>
                <c:pt idx="61">
                  <c:v>-2.4415050253747927</c:v>
                </c:pt>
              </c:numCache>
            </c:numRef>
          </c:yVal>
          <c:smooth val="0"/>
          <c:extLst>
            <c:ext xmlns:c15="http://schemas.microsoft.com/office/drawing/2012/chart" uri="{02D57815-91ED-43cb-92C2-25804820EDAC}">
              <c15:datalabelsRange>
                <c15:f>'City centre offline (analysis)'!$AO$3:$AO$64</c15:f>
                <c15:dlblRangeCache>
                  <c:ptCount val="62"/>
                  <c:pt idx="0">
                    <c:v>York</c:v>
                  </c:pt>
                  <c:pt idx="1">
                    <c:v>Blackpool</c:v>
                  </c:pt>
                  <c:pt idx="2">
                    <c:v>Barnsley</c:v>
                  </c:pt>
                  <c:pt idx="3">
                    <c:v>Liverpool</c:v>
                  </c:pt>
                  <c:pt idx="4">
                    <c:v>Bournemouth</c:v>
                  </c:pt>
                  <c:pt idx="5">
                    <c:v>Newcastle</c:v>
                  </c:pt>
                  <c:pt idx="6">
                    <c:v>Edinburgh</c:v>
                  </c:pt>
                  <c:pt idx="7">
                    <c:v>Hull</c:v>
                  </c:pt>
                  <c:pt idx="8">
                    <c:v>Burnley</c:v>
                  </c:pt>
                  <c:pt idx="9">
                    <c:v>Huddersfield</c:v>
                  </c:pt>
                  <c:pt idx="10">
                    <c:v>Warrington</c:v>
                  </c:pt>
                  <c:pt idx="11">
                    <c:v>Swansea</c:v>
                  </c:pt>
                  <c:pt idx="12">
                    <c:v>Plymouth</c:v>
                  </c:pt>
                  <c:pt idx="13">
                    <c:v>Brighton</c:v>
                  </c:pt>
                  <c:pt idx="14">
                    <c:v>Blackburn</c:v>
                  </c:pt>
                  <c:pt idx="15">
                    <c:v>Mansfield</c:v>
                  </c:pt>
                  <c:pt idx="16">
                    <c:v>Gloucester</c:v>
                  </c:pt>
                  <c:pt idx="17">
                    <c:v>Worthing</c:v>
                  </c:pt>
                  <c:pt idx="18">
                    <c:v>Middlesbrough</c:v>
                  </c:pt>
                  <c:pt idx="19">
                    <c:v>Sunderland</c:v>
                  </c:pt>
                  <c:pt idx="20">
                    <c:v>Wakefield</c:v>
                  </c:pt>
                  <c:pt idx="21">
                    <c:v>Manchester</c:v>
                  </c:pt>
                  <c:pt idx="22">
                    <c:v>Leeds</c:v>
                  </c:pt>
                  <c:pt idx="23">
                    <c:v>Aldershot</c:v>
                  </c:pt>
                  <c:pt idx="24">
                    <c:v>Exeter</c:v>
                  </c:pt>
                  <c:pt idx="25">
                    <c:v>Preston</c:v>
                  </c:pt>
                  <c:pt idx="26">
                    <c:v>Sheffield</c:v>
                  </c:pt>
                  <c:pt idx="27">
                    <c:v>Doncaster</c:v>
                  </c:pt>
                  <c:pt idx="28">
                    <c:v>Dundee</c:v>
                  </c:pt>
                  <c:pt idx="29">
                    <c:v>Northampton</c:v>
                  </c:pt>
                  <c:pt idx="30">
                    <c:v>Norwich</c:v>
                  </c:pt>
                  <c:pt idx="31">
                    <c:v>Telford</c:v>
                  </c:pt>
                  <c:pt idx="32">
                    <c:v>Newport</c:v>
                  </c:pt>
                  <c:pt idx="33">
                    <c:v>Bristol</c:v>
                  </c:pt>
                  <c:pt idx="34">
                    <c:v>Birkenhead</c:v>
                  </c:pt>
                  <c:pt idx="35">
                    <c:v>Nottingham</c:v>
                  </c:pt>
                  <c:pt idx="36">
                    <c:v>Leicester</c:v>
                  </c:pt>
                  <c:pt idx="37">
                    <c:v>Glasgow</c:v>
                  </c:pt>
                  <c:pt idx="38">
                    <c:v>Chatham</c:v>
                  </c:pt>
                  <c:pt idx="39">
                    <c:v>Derby</c:v>
                  </c:pt>
                  <c:pt idx="40">
                    <c:v>Southend</c:v>
                  </c:pt>
                  <c:pt idx="41">
                    <c:v>Portsmouth</c:v>
                  </c:pt>
                  <c:pt idx="42">
                    <c:v>Luton</c:v>
                  </c:pt>
                  <c:pt idx="43">
                    <c:v>Bradford</c:v>
                  </c:pt>
                  <c:pt idx="44">
                    <c:v>Cardiff</c:v>
                  </c:pt>
                  <c:pt idx="45">
                    <c:v>Swindon</c:v>
                  </c:pt>
                  <c:pt idx="46">
                    <c:v>Wigan</c:v>
                  </c:pt>
                  <c:pt idx="47">
                    <c:v>Cambridge</c:v>
                  </c:pt>
                  <c:pt idx="48">
                    <c:v>Basildon</c:v>
                  </c:pt>
                  <c:pt idx="49">
                    <c:v>Ipswich</c:v>
                  </c:pt>
                  <c:pt idx="50">
                    <c:v>Slough</c:v>
                  </c:pt>
                  <c:pt idx="51">
                    <c:v>London</c:v>
                  </c:pt>
                  <c:pt idx="52">
                    <c:v>Aberdeen</c:v>
                  </c:pt>
                  <c:pt idx="53">
                    <c:v>Oxford</c:v>
                  </c:pt>
                  <c:pt idx="54">
                    <c:v>Milton Keynes</c:v>
                  </c:pt>
                  <c:pt idx="55">
                    <c:v>Birmingham</c:v>
                  </c:pt>
                  <c:pt idx="56">
                    <c:v>Crawley</c:v>
                  </c:pt>
                  <c:pt idx="57">
                    <c:v>Peterborough</c:v>
                  </c:pt>
                  <c:pt idx="58">
                    <c:v>Reading</c:v>
                  </c:pt>
                  <c:pt idx="59">
                    <c:v>Southampton</c:v>
                  </c:pt>
                  <c:pt idx="60">
                    <c:v>Coventry</c:v>
                  </c:pt>
                  <c:pt idx="61">
                    <c:v>Stoke</c:v>
                  </c:pt>
                </c15:dlblRangeCache>
              </c15:datalabelsRange>
            </c:ext>
            <c:ext xmlns:c16="http://schemas.microsoft.com/office/drawing/2014/chart" uri="{C3380CC4-5D6E-409C-BE32-E72D297353CC}">
              <c16:uniqueId val="{00000000-8014-2F46-B435-457A3AE9B518}"/>
            </c:ext>
          </c:extLst>
        </c:ser>
        <c:dLbls>
          <c:showLegendKey val="0"/>
          <c:showVal val="0"/>
          <c:showCatName val="0"/>
          <c:showSerName val="0"/>
          <c:showPercent val="0"/>
          <c:showBubbleSize val="0"/>
        </c:dLbls>
        <c:axId val="829079359"/>
        <c:axId val="829096815"/>
      </c:scatterChart>
      <c:valAx>
        <c:axId val="8290793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City</a:t>
                </a:r>
                <a:r>
                  <a:rPr lang="fr-FR" baseline="0"/>
                  <a:t> vs city centre difference in recovery, Sept 2021</a:t>
                </a:r>
                <a:endParaRPr lang="fr-F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096815"/>
        <c:crosses val="autoZero"/>
        <c:crossBetween val="midCat"/>
      </c:valAx>
      <c:valAx>
        <c:axId val="82909681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Change in</a:t>
                </a:r>
                <a:r>
                  <a:rPr lang="fr-FR" baseline="0"/>
                  <a:t> share in CC spend Sept 2019- Sept 2021</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0793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City centre and rest of the city</a:t>
            </a:r>
            <a:r>
              <a:rPr lang="en-US" baseline="0"/>
              <a:t> recovery- </a:t>
            </a:r>
            <a:r>
              <a:rPr lang="en-US"/>
              <a:t>Sept 2021 (baseline Sept 2019)-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'City centre vs local centre off'!$C$1</c:f>
              <c:strCache>
                <c:ptCount val="1"/>
                <c:pt idx="0">
                  <c:v>OVERALL CITY Sept 2021 (baseline Sept 2019)</c:v>
                </c:pt>
              </c:strCache>
            </c:strRef>
          </c:tx>
          <c:spPr>
            <a:ln w="28575" cap="rnd">
              <a:noFill/>
              <a:round/>
            </a:ln>
            <a:effectLst/>
          </c:spPr>
          <c:marker>
            <c:symbol val="circle"/>
            <c:size val="5"/>
            <c:spPr>
              <a:solidFill>
                <a:schemeClr val="accent1"/>
              </a:solidFill>
              <a:ln w="9525">
                <a:solidFill>
                  <a:schemeClr val="accent1"/>
                </a:solidFill>
              </a:ln>
              <a:effectLst/>
            </c:spPr>
          </c:marker>
          <c:dLbls>
            <c:dLbl>
              <c:idx val="0"/>
              <c:tx>
                <c:rich>
                  <a:bodyPr/>
                  <a:lstStyle/>
                  <a:p>
                    <a:fld id="{09BA0DD8-E253-4E15-B710-42F43C7625F5}"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344E-406E-A7B9-FC26C9EE88D4}"/>
                </c:ext>
              </c:extLst>
            </c:dLbl>
            <c:dLbl>
              <c:idx val="1"/>
              <c:tx>
                <c:rich>
                  <a:bodyPr/>
                  <a:lstStyle/>
                  <a:p>
                    <a:fld id="{45576F14-8D9E-4804-A41F-4224B8685FD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344E-406E-A7B9-FC26C9EE88D4}"/>
                </c:ext>
              </c:extLst>
            </c:dLbl>
            <c:dLbl>
              <c:idx val="2"/>
              <c:tx>
                <c:rich>
                  <a:bodyPr/>
                  <a:lstStyle/>
                  <a:p>
                    <a:fld id="{13563DE9-4881-447E-BDDA-26F848A1B8C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344E-406E-A7B9-FC26C9EE88D4}"/>
                </c:ext>
              </c:extLst>
            </c:dLbl>
            <c:dLbl>
              <c:idx val="3"/>
              <c:tx>
                <c:rich>
                  <a:bodyPr/>
                  <a:lstStyle/>
                  <a:p>
                    <a:fld id="{33E582FA-EA70-44D4-9A74-6A468414F65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344E-406E-A7B9-FC26C9EE88D4}"/>
                </c:ext>
              </c:extLst>
            </c:dLbl>
            <c:dLbl>
              <c:idx val="4"/>
              <c:tx>
                <c:rich>
                  <a:bodyPr/>
                  <a:lstStyle/>
                  <a:p>
                    <a:fld id="{6ED77D78-260D-4A40-A254-2C93B2F304B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344E-406E-A7B9-FC26C9EE88D4}"/>
                </c:ext>
              </c:extLst>
            </c:dLbl>
            <c:dLbl>
              <c:idx val="5"/>
              <c:tx>
                <c:rich>
                  <a:bodyPr/>
                  <a:lstStyle/>
                  <a:p>
                    <a:fld id="{CA1AFB6D-3306-42D5-99DD-83598601D54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344E-406E-A7B9-FC26C9EE88D4}"/>
                </c:ext>
              </c:extLst>
            </c:dLbl>
            <c:dLbl>
              <c:idx val="6"/>
              <c:tx>
                <c:rich>
                  <a:bodyPr/>
                  <a:lstStyle/>
                  <a:p>
                    <a:fld id="{BC915BD4-57F1-40DC-92AD-C3CFC36C11C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344E-406E-A7B9-FC26C9EE88D4}"/>
                </c:ext>
              </c:extLst>
            </c:dLbl>
            <c:dLbl>
              <c:idx val="7"/>
              <c:tx>
                <c:rich>
                  <a:bodyPr/>
                  <a:lstStyle/>
                  <a:p>
                    <a:fld id="{66666FA2-BC39-4263-9E6B-9F68C26CD1B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344E-406E-A7B9-FC26C9EE88D4}"/>
                </c:ext>
              </c:extLst>
            </c:dLbl>
            <c:dLbl>
              <c:idx val="8"/>
              <c:tx>
                <c:rich>
                  <a:bodyPr/>
                  <a:lstStyle/>
                  <a:p>
                    <a:fld id="{EB94AE9F-30DA-4D16-9A36-A97A1888331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344E-406E-A7B9-FC26C9EE88D4}"/>
                </c:ext>
              </c:extLst>
            </c:dLbl>
            <c:dLbl>
              <c:idx val="9"/>
              <c:tx>
                <c:rich>
                  <a:bodyPr/>
                  <a:lstStyle/>
                  <a:p>
                    <a:fld id="{E5A38968-8EBA-40F8-A988-61CE4CB6549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344E-406E-A7B9-FC26C9EE88D4}"/>
                </c:ext>
              </c:extLst>
            </c:dLbl>
            <c:dLbl>
              <c:idx val="10"/>
              <c:tx>
                <c:rich>
                  <a:bodyPr/>
                  <a:lstStyle/>
                  <a:p>
                    <a:fld id="{8C087CAE-9CDE-4D5E-A49F-F5425045408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344E-406E-A7B9-FC26C9EE88D4}"/>
                </c:ext>
              </c:extLst>
            </c:dLbl>
            <c:dLbl>
              <c:idx val="11"/>
              <c:tx>
                <c:rich>
                  <a:bodyPr/>
                  <a:lstStyle/>
                  <a:p>
                    <a:fld id="{B109B472-51FA-448C-8F6E-465BC4A6B61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344E-406E-A7B9-FC26C9EE88D4}"/>
                </c:ext>
              </c:extLst>
            </c:dLbl>
            <c:dLbl>
              <c:idx val="12"/>
              <c:tx>
                <c:rich>
                  <a:bodyPr/>
                  <a:lstStyle/>
                  <a:p>
                    <a:fld id="{3C28E272-7799-4F20-93E0-4DCB4F1D410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344E-406E-A7B9-FC26C9EE88D4}"/>
                </c:ext>
              </c:extLst>
            </c:dLbl>
            <c:dLbl>
              <c:idx val="13"/>
              <c:tx>
                <c:rich>
                  <a:bodyPr/>
                  <a:lstStyle/>
                  <a:p>
                    <a:fld id="{77C6D4A3-14BA-44AA-A1AB-B3E58C4F2A0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344E-406E-A7B9-FC26C9EE88D4}"/>
                </c:ext>
              </c:extLst>
            </c:dLbl>
            <c:dLbl>
              <c:idx val="14"/>
              <c:tx>
                <c:rich>
                  <a:bodyPr/>
                  <a:lstStyle/>
                  <a:p>
                    <a:fld id="{75916890-2EAA-404C-B8E3-849B54AD553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344E-406E-A7B9-FC26C9EE88D4}"/>
                </c:ext>
              </c:extLst>
            </c:dLbl>
            <c:dLbl>
              <c:idx val="15"/>
              <c:tx>
                <c:rich>
                  <a:bodyPr/>
                  <a:lstStyle/>
                  <a:p>
                    <a:fld id="{72F11973-470C-41E5-A93C-50332CAA33D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344E-406E-A7B9-FC26C9EE88D4}"/>
                </c:ext>
              </c:extLst>
            </c:dLbl>
            <c:dLbl>
              <c:idx val="16"/>
              <c:tx>
                <c:rich>
                  <a:bodyPr/>
                  <a:lstStyle/>
                  <a:p>
                    <a:fld id="{09196401-FAE6-4F4A-92FF-93D1ED4A159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344E-406E-A7B9-FC26C9EE88D4}"/>
                </c:ext>
              </c:extLst>
            </c:dLbl>
            <c:dLbl>
              <c:idx val="17"/>
              <c:tx>
                <c:rich>
                  <a:bodyPr/>
                  <a:lstStyle/>
                  <a:p>
                    <a:fld id="{EE2BA312-790C-44A9-A271-76DA8C657EB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344E-406E-A7B9-FC26C9EE88D4}"/>
                </c:ext>
              </c:extLst>
            </c:dLbl>
            <c:dLbl>
              <c:idx val="18"/>
              <c:tx>
                <c:rich>
                  <a:bodyPr/>
                  <a:lstStyle/>
                  <a:p>
                    <a:fld id="{1DD9431A-1840-4B9A-BAF8-14CF73C110F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344E-406E-A7B9-FC26C9EE88D4}"/>
                </c:ext>
              </c:extLst>
            </c:dLbl>
            <c:dLbl>
              <c:idx val="19"/>
              <c:tx>
                <c:rich>
                  <a:bodyPr/>
                  <a:lstStyle/>
                  <a:p>
                    <a:fld id="{784A7B27-A12B-47A9-AA4D-B4226C9E705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344E-406E-A7B9-FC26C9EE88D4}"/>
                </c:ext>
              </c:extLst>
            </c:dLbl>
            <c:dLbl>
              <c:idx val="20"/>
              <c:tx>
                <c:rich>
                  <a:bodyPr/>
                  <a:lstStyle/>
                  <a:p>
                    <a:fld id="{A213AFE6-7CB7-4A31-897A-99D403304F2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344E-406E-A7B9-FC26C9EE88D4}"/>
                </c:ext>
              </c:extLst>
            </c:dLbl>
            <c:dLbl>
              <c:idx val="21"/>
              <c:tx>
                <c:rich>
                  <a:bodyPr/>
                  <a:lstStyle/>
                  <a:p>
                    <a:fld id="{732D75CE-23BC-4A07-9F0E-0A13F49849C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344E-406E-A7B9-FC26C9EE88D4}"/>
                </c:ext>
              </c:extLst>
            </c:dLbl>
            <c:dLbl>
              <c:idx val="22"/>
              <c:tx>
                <c:rich>
                  <a:bodyPr/>
                  <a:lstStyle/>
                  <a:p>
                    <a:fld id="{01ED7140-9E2B-471A-82D5-C50EAAFFDE8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344E-406E-A7B9-FC26C9EE88D4}"/>
                </c:ext>
              </c:extLst>
            </c:dLbl>
            <c:dLbl>
              <c:idx val="23"/>
              <c:tx>
                <c:rich>
                  <a:bodyPr/>
                  <a:lstStyle/>
                  <a:p>
                    <a:fld id="{648AED64-0329-49A5-8B06-12C442C6CD1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344E-406E-A7B9-FC26C9EE88D4}"/>
                </c:ext>
              </c:extLst>
            </c:dLbl>
            <c:dLbl>
              <c:idx val="24"/>
              <c:tx>
                <c:rich>
                  <a:bodyPr/>
                  <a:lstStyle/>
                  <a:p>
                    <a:fld id="{C730AA2D-8605-46CC-B5C1-E4DD77A2DA0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344E-406E-A7B9-FC26C9EE88D4}"/>
                </c:ext>
              </c:extLst>
            </c:dLbl>
            <c:dLbl>
              <c:idx val="25"/>
              <c:tx>
                <c:rich>
                  <a:bodyPr/>
                  <a:lstStyle/>
                  <a:p>
                    <a:fld id="{52972B00-D9FB-4D91-A9F5-C6E4059D331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344E-406E-A7B9-FC26C9EE88D4}"/>
                </c:ext>
              </c:extLst>
            </c:dLbl>
            <c:dLbl>
              <c:idx val="26"/>
              <c:tx>
                <c:rich>
                  <a:bodyPr/>
                  <a:lstStyle/>
                  <a:p>
                    <a:fld id="{42B8CFD6-503D-4B81-9961-186F1B636AB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344E-406E-A7B9-FC26C9EE88D4}"/>
                </c:ext>
              </c:extLst>
            </c:dLbl>
            <c:dLbl>
              <c:idx val="27"/>
              <c:tx>
                <c:rich>
                  <a:bodyPr/>
                  <a:lstStyle/>
                  <a:p>
                    <a:fld id="{3C62843B-44B8-45C9-8E7E-CFA0B87F4B1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344E-406E-A7B9-FC26C9EE88D4}"/>
                </c:ext>
              </c:extLst>
            </c:dLbl>
            <c:dLbl>
              <c:idx val="28"/>
              <c:tx>
                <c:rich>
                  <a:bodyPr/>
                  <a:lstStyle/>
                  <a:p>
                    <a:fld id="{AB7B850A-8CFF-4903-B2C6-1305B760106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344E-406E-A7B9-FC26C9EE88D4}"/>
                </c:ext>
              </c:extLst>
            </c:dLbl>
            <c:dLbl>
              <c:idx val="29"/>
              <c:layout>
                <c:manualLayout>
                  <c:x val="3.0275507114744171E-3"/>
                  <c:y val="5.3571428571428568E-2"/>
                </c:manualLayout>
              </c:layout>
              <c:tx>
                <c:rich>
                  <a:bodyPr/>
                  <a:lstStyle/>
                  <a:p>
                    <a:fld id="{1248B260-5C2A-4817-98A7-D1791D246C2D}"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344E-406E-A7B9-FC26C9EE88D4}"/>
                </c:ext>
              </c:extLst>
            </c:dLbl>
            <c:dLbl>
              <c:idx val="30"/>
              <c:tx>
                <c:rich>
                  <a:bodyPr/>
                  <a:lstStyle/>
                  <a:p>
                    <a:fld id="{7D88E17D-A1F6-4191-9D38-F5346808020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344E-406E-A7B9-FC26C9EE88D4}"/>
                </c:ext>
              </c:extLst>
            </c:dLbl>
            <c:dLbl>
              <c:idx val="31"/>
              <c:tx>
                <c:rich>
                  <a:bodyPr/>
                  <a:lstStyle/>
                  <a:p>
                    <a:fld id="{24C9CC0B-DE28-4BD0-AFCA-18EC8588C15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344E-406E-A7B9-FC26C9EE88D4}"/>
                </c:ext>
              </c:extLst>
            </c:dLbl>
            <c:dLbl>
              <c:idx val="32"/>
              <c:tx>
                <c:rich>
                  <a:bodyPr/>
                  <a:lstStyle/>
                  <a:p>
                    <a:fld id="{260229B2-F410-4D37-842F-CA59356E428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344E-406E-A7B9-FC26C9EE88D4}"/>
                </c:ext>
              </c:extLst>
            </c:dLbl>
            <c:dLbl>
              <c:idx val="33"/>
              <c:tx>
                <c:rich>
                  <a:bodyPr/>
                  <a:lstStyle/>
                  <a:p>
                    <a:fld id="{FB407278-9F80-40B1-A866-7F9CEC9FCB9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344E-406E-A7B9-FC26C9EE88D4}"/>
                </c:ext>
              </c:extLst>
            </c:dLbl>
            <c:dLbl>
              <c:idx val="34"/>
              <c:tx>
                <c:rich>
                  <a:bodyPr/>
                  <a:lstStyle/>
                  <a:p>
                    <a:fld id="{29AB9532-16B8-4CB7-A51F-F673C497E17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344E-406E-A7B9-FC26C9EE88D4}"/>
                </c:ext>
              </c:extLst>
            </c:dLbl>
            <c:dLbl>
              <c:idx val="35"/>
              <c:tx>
                <c:rich>
                  <a:bodyPr/>
                  <a:lstStyle/>
                  <a:p>
                    <a:fld id="{BF0A9FBC-1C3C-4FF3-AE8F-9AD2EF61B27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4-344E-406E-A7B9-FC26C9EE88D4}"/>
                </c:ext>
              </c:extLst>
            </c:dLbl>
            <c:dLbl>
              <c:idx val="36"/>
              <c:tx>
                <c:rich>
                  <a:bodyPr/>
                  <a:lstStyle/>
                  <a:p>
                    <a:fld id="{EE431BB5-0191-4A88-8331-0EA802D0B26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5-344E-406E-A7B9-FC26C9EE88D4}"/>
                </c:ext>
              </c:extLst>
            </c:dLbl>
            <c:dLbl>
              <c:idx val="37"/>
              <c:tx>
                <c:rich>
                  <a:bodyPr/>
                  <a:lstStyle/>
                  <a:p>
                    <a:fld id="{5A5EF7E5-9170-4407-8F18-8BA7C79C52D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6-344E-406E-A7B9-FC26C9EE88D4}"/>
                </c:ext>
              </c:extLst>
            </c:dLbl>
            <c:dLbl>
              <c:idx val="38"/>
              <c:tx>
                <c:rich>
                  <a:bodyPr/>
                  <a:lstStyle/>
                  <a:p>
                    <a:fld id="{0F4FD24F-118C-44FF-9B63-9C1C31EE211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344E-406E-A7B9-FC26C9EE88D4}"/>
                </c:ext>
              </c:extLst>
            </c:dLbl>
            <c:dLbl>
              <c:idx val="39"/>
              <c:tx>
                <c:rich>
                  <a:bodyPr/>
                  <a:lstStyle/>
                  <a:p>
                    <a:fld id="{C00BE8D6-0D6F-44F6-ADF2-F8894DBD028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8-344E-406E-A7B9-FC26C9EE88D4}"/>
                </c:ext>
              </c:extLst>
            </c:dLbl>
            <c:dLbl>
              <c:idx val="40"/>
              <c:tx>
                <c:rich>
                  <a:bodyPr/>
                  <a:lstStyle/>
                  <a:p>
                    <a:fld id="{CCA87CC1-446B-4A92-B3BF-E1195C77299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344E-406E-A7B9-FC26C9EE88D4}"/>
                </c:ext>
              </c:extLst>
            </c:dLbl>
            <c:dLbl>
              <c:idx val="41"/>
              <c:tx>
                <c:rich>
                  <a:bodyPr/>
                  <a:lstStyle/>
                  <a:p>
                    <a:fld id="{E77F6903-E1C9-48BD-B1A2-D519D749AE6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A-344E-406E-A7B9-FC26C9EE88D4}"/>
                </c:ext>
              </c:extLst>
            </c:dLbl>
            <c:dLbl>
              <c:idx val="42"/>
              <c:tx>
                <c:rich>
                  <a:bodyPr/>
                  <a:lstStyle/>
                  <a:p>
                    <a:fld id="{71339C94-6854-4807-B98B-26F04A7BCAE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B-344E-406E-A7B9-FC26C9EE88D4}"/>
                </c:ext>
              </c:extLst>
            </c:dLbl>
            <c:dLbl>
              <c:idx val="43"/>
              <c:tx>
                <c:rich>
                  <a:bodyPr/>
                  <a:lstStyle/>
                  <a:p>
                    <a:fld id="{5B158483-E621-42B1-9496-B48E57663B3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C-344E-406E-A7B9-FC26C9EE88D4}"/>
                </c:ext>
              </c:extLst>
            </c:dLbl>
            <c:dLbl>
              <c:idx val="44"/>
              <c:tx>
                <c:rich>
                  <a:bodyPr/>
                  <a:lstStyle/>
                  <a:p>
                    <a:fld id="{057B1856-171D-4C88-AC71-FA292797F8A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D-344E-406E-A7B9-FC26C9EE88D4}"/>
                </c:ext>
              </c:extLst>
            </c:dLbl>
            <c:dLbl>
              <c:idx val="45"/>
              <c:tx>
                <c:rich>
                  <a:bodyPr/>
                  <a:lstStyle/>
                  <a:p>
                    <a:fld id="{A689CFCF-C78C-4907-9B27-B51B486A37D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E-344E-406E-A7B9-FC26C9EE88D4}"/>
                </c:ext>
              </c:extLst>
            </c:dLbl>
            <c:dLbl>
              <c:idx val="46"/>
              <c:tx>
                <c:rich>
                  <a:bodyPr/>
                  <a:lstStyle/>
                  <a:p>
                    <a:fld id="{74C8FA78-A422-49DF-AF1E-B161FA1C0D4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F-344E-406E-A7B9-FC26C9EE88D4}"/>
                </c:ext>
              </c:extLst>
            </c:dLbl>
            <c:dLbl>
              <c:idx val="47"/>
              <c:tx>
                <c:rich>
                  <a:bodyPr/>
                  <a:lstStyle/>
                  <a:p>
                    <a:fld id="{0E4A9FBE-23DB-4FCF-850B-27A40D33AB3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0-344E-406E-A7B9-FC26C9EE88D4}"/>
                </c:ext>
              </c:extLst>
            </c:dLbl>
            <c:dLbl>
              <c:idx val="48"/>
              <c:tx>
                <c:rich>
                  <a:bodyPr/>
                  <a:lstStyle/>
                  <a:p>
                    <a:fld id="{4B83751F-6E38-454E-B7AB-9028B6AAE7A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1-344E-406E-A7B9-FC26C9EE88D4}"/>
                </c:ext>
              </c:extLst>
            </c:dLbl>
            <c:dLbl>
              <c:idx val="49"/>
              <c:tx>
                <c:rich>
                  <a:bodyPr/>
                  <a:lstStyle/>
                  <a:p>
                    <a:fld id="{E2953346-7671-430B-BC72-490022773B7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2-344E-406E-A7B9-FC26C9EE88D4}"/>
                </c:ext>
              </c:extLst>
            </c:dLbl>
            <c:dLbl>
              <c:idx val="50"/>
              <c:tx>
                <c:rich>
                  <a:bodyPr/>
                  <a:lstStyle/>
                  <a:p>
                    <a:fld id="{D4BB0401-D562-407A-A49C-99458827C65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3-344E-406E-A7B9-FC26C9EE88D4}"/>
                </c:ext>
              </c:extLst>
            </c:dLbl>
            <c:dLbl>
              <c:idx val="51"/>
              <c:tx>
                <c:rich>
                  <a:bodyPr/>
                  <a:lstStyle/>
                  <a:p>
                    <a:fld id="{64A5A491-6358-4F4F-B77C-D8E32AA7D7E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4-344E-406E-A7B9-FC26C9EE88D4}"/>
                </c:ext>
              </c:extLst>
            </c:dLbl>
            <c:dLbl>
              <c:idx val="52"/>
              <c:tx>
                <c:rich>
                  <a:bodyPr/>
                  <a:lstStyle/>
                  <a:p>
                    <a:fld id="{4635A43A-1BDA-4354-AE5F-FEA05296AB2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5-344E-406E-A7B9-FC26C9EE88D4}"/>
                </c:ext>
              </c:extLst>
            </c:dLbl>
            <c:dLbl>
              <c:idx val="53"/>
              <c:tx>
                <c:rich>
                  <a:bodyPr/>
                  <a:lstStyle/>
                  <a:p>
                    <a:fld id="{40B46C10-2095-451B-9E11-D6846F92FB2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6-344E-406E-A7B9-FC26C9EE88D4}"/>
                </c:ext>
              </c:extLst>
            </c:dLbl>
            <c:dLbl>
              <c:idx val="54"/>
              <c:tx>
                <c:rich>
                  <a:bodyPr/>
                  <a:lstStyle/>
                  <a:p>
                    <a:fld id="{C42CB72D-787F-4A85-8DF5-0BED9FFD7AD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7-344E-406E-A7B9-FC26C9EE88D4}"/>
                </c:ext>
              </c:extLst>
            </c:dLbl>
            <c:dLbl>
              <c:idx val="55"/>
              <c:tx>
                <c:rich>
                  <a:bodyPr/>
                  <a:lstStyle/>
                  <a:p>
                    <a:fld id="{B587C32F-E516-4D7F-A9CA-D2E50398F1F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8-344E-406E-A7B9-FC26C9EE88D4}"/>
                </c:ext>
              </c:extLst>
            </c:dLbl>
            <c:dLbl>
              <c:idx val="56"/>
              <c:tx>
                <c:rich>
                  <a:bodyPr/>
                  <a:lstStyle/>
                  <a:p>
                    <a:fld id="{C9F0591C-BE8C-40D3-90D5-784C5BEB44E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9-344E-406E-A7B9-FC26C9EE88D4}"/>
                </c:ext>
              </c:extLst>
            </c:dLbl>
            <c:dLbl>
              <c:idx val="57"/>
              <c:tx>
                <c:rich>
                  <a:bodyPr/>
                  <a:lstStyle/>
                  <a:p>
                    <a:fld id="{77689430-296B-4912-87FC-468D57AA278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A-344E-406E-A7B9-FC26C9EE88D4}"/>
                </c:ext>
              </c:extLst>
            </c:dLbl>
            <c:dLbl>
              <c:idx val="58"/>
              <c:tx>
                <c:rich>
                  <a:bodyPr/>
                  <a:lstStyle/>
                  <a:p>
                    <a:fld id="{2C750DB9-C261-4B33-91B7-07C52EEFB81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B-344E-406E-A7B9-FC26C9EE88D4}"/>
                </c:ext>
              </c:extLst>
            </c:dLbl>
            <c:dLbl>
              <c:idx val="59"/>
              <c:tx>
                <c:rich>
                  <a:bodyPr/>
                  <a:lstStyle/>
                  <a:p>
                    <a:fld id="{635A0927-B7EB-44F5-91A1-E4141ECED15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C-344E-406E-A7B9-FC26C9EE88D4}"/>
                </c:ext>
              </c:extLst>
            </c:dLbl>
            <c:dLbl>
              <c:idx val="60"/>
              <c:tx>
                <c:rich>
                  <a:bodyPr/>
                  <a:lstStyle/>
                  <a:p>
                    <a:fld id="{F26243FE-E454-48F7-9903-C03462FB289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D-344E-406E-A7B9-FC26C9EE88D4}"/>
                </c:ext>
              </c:extLst>
            </c:dLbl>
            <c:dLbl>
              <c:idx val="61"/>
              <c:tx>
                <c:rich>
                  <a:bodyPr/>
                  <a:lstStyle/>
                  <a:p>
                    <a:fld id="{58955E18-079F-4987-A68E-61248AA546E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E-344E-406E-A7B9-FC26C9EE88D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'City centre vs local centre off'!$B$2:$B$63</c:f>
              <c:numCache>
                <c:formatCode>0%</c:formatCode>
                <c:ptCount val="62"/>
                <c:pt idx="0">
                  <c:v>1.17904709898294</c:v>
                </c:pt>
                <c:pt idx="1">
                  <c:v>1.16913153325644</c:v>
                </c:pt>
                <c:pt idx="2">
                  <c:v>1.1123314709941901</c:v>
                </c:pt>
                <c:pt idx="3">
                  <c:v>1.0789510438913501</c:v>
                </c:pt>
                <c:pt idx="4">
                  <c:v>1.0734231329333599</c:v>
                </c:pt>
                <c:pt idx="5">
                  <c:v>1.05950164804963</c:v>
                </c:pt>
                <c:pt idx="6">
                  <c:v>1.0591688711590601</c:v>
                </c:pt>
                <c:pt idx="7">
                  <c:v>1.0239819394407199</c:v>
                </c:pt>
                <c:pt idx="8">
                  <c:v>1.01416990880036</c:v>
                </c:pt>
                <c:pt idx="9">
                  <c:v>1.00983555644877</c:v>
                </c:pt>
                <c:pt idx="10">
                  <c:v>1.0012393926826</c:v>
                </c:pt>
                <c:pt idx="11">
                  <c:v>0.99913088231762004</c:v>
                </c:pt>
                <c:pt idx="12">
                  <c:v>0.99698048698030906</c:v>
                </c:pt>
                <c:pt idx="13">
                  <c:v>0.99368667987728798</c:v>
                </c:pt>
                <c:pt idx="14">
                  <c:v>0.97809234669966605</c:v>
                </c:pt>
                <c:pt idx="15">
                  <c:v>0.97291270531324703</c:v>
                </c:pt>
                <c:pt idx="16">
                  <c:v>0.96495288068154195</c:v>
                </c:pt>
                <c:pt idx="17">
                  <c:v>0.96139010862736995</c:v>
                </c:pt>
                <c:pt idx="18">
                  <c:v>0.95201481234227203</c:v>
                </c:pt>
                <c:pt idx="19">
                  <c:v>0.94589110578528102</c:v>
                </c:pt>
                <c:pt idx="20">
                  <c:v>0.94475112745273604</c:v>
                </c:pt>
                <c:pt idx="21">
                  <c:v>0.94261057623877598</c:v>
                </c:pt>
                <c:pt idx="22">
                  <c:v>0.93848651108307102</c:v>
                </c:pt>
                <c:pt idx="23">
                  <c:v>0.92773581933138005</c:v>
                </c:pt>
                <c:pt idx="24">
                  <c:v>0.91492519779241399</c:v>
                </c:pt>
                <c:pt idx="25">
                  <c:v>0.913980524921846</c:v>
                </c:pt>
                <c:pt idx="26">
                  <c:v>0.91319524839425703</c:v>
                </c:pt>
                <c:pt idx="27">
                  <c:v>0.91275986951973997</c:v>
                </c:pt>
                <c:pt idx="28">
                  <c:v>0.91093126654947199</c:v>
                </c:pt>
                <c:pt idx="29">
                  <c:v>0.90994470426624896</c:v>
                </c:pt>
                <c:pt idx="30">
                  <c:v>0.90643087082527596</c:v>
                </c:pt>
                <c:pt idx="31">
                  <c:v>0.89992733432048899</c:v>
                </c:pt>
                <c:pt idx="32">
                  <c:v>0.89973086956505199</c:v>
                </c:pt>
                <c:pt idx="33">
                  <c:v>0.89740709155509402</c:v>
                </c:pt>
                <c:pt idx="34">
                  <c:v>0.89516399125452895</c:v>
                </c:pt>
                <c:pt idx="35">
                  <c:v>0.89385379929944098</c:v>
                </c:pt>
                <c:pt idx="36">
                  <c:v>0.89293180113067305</c:v>
                </c:pt>
                <c:pt idx="37">
                  <c:v>0.88895561709262005</c:v>
                </c:pt>
                <c:pt idx="38">
                  <c:v>0.87751285837066395</c:v>
                </c:pt>
                <c:pt idx="39">
                  <c:v>0.87727228550832503</c:v>
                </c:pt>
                <c:pt idx="40">
                  <c:v>0.876502596310199</c:v>
                </c:pt>
                <c:pt idx="41">
                  <c:v>0.86896079767787204</c:v>
                </c:pt>
                <c:pt idx="42">
                  <c:v>0.86767771661112802</c:v>
                </c:pt>
                <c:pt idx="43">
                  <c:v>0.86047315683473802</c:v>
                </c:pt>
                <c:pt idx="44">
                  <c:v>0.84913189423629798</c:v>
                </c:pt>
                <c:pt idx="45">
                  <c:v>0.84848649563175105</c:v>
                </c:pt>
                <c:pt idx="46">
                  <c:v>0.84287607466937597</c:v>
                </c:pt>
                <c:pt idx="47">
                  <c:v>0.82912534192667797</c:v>
                </c:pt>
                <c:pt idx="48">
                  <c:v>0.82728398000615799</c:v>
                </c:pt>
                <c:pt idx="49">
                  <c:v>0.825194049316893</c:v>
                </c:pt>
                <c:pt idx="50">
                  <c:v>0.82419848592241796</c:v>
                </c:pt>
                <c:pt idx="51">
                  <c:v>0.818407016104853</c:v>
                </c:pt>
                <c:pt idx="52">
                  <c:v>0.81383853437807896</c:v>
                </c:pt>
                <c:pt idx="53">
                  <c:v>0.809405175224439</c:v>
                </c:pt>
                <c:pt idx="54">
                  <c:v>0.79462787142888103</c:v>
                </c:pt>
                <c:pt idx="55">
                  <c:v>0.79162553156301196</c:v>
                </c:pt>
                <c:pt idx="56">
                  <c:v>0.789316177494925</c:v>
                </c:pt>
                <c:pt idx="57">
                  <c:v>0.78033666609515995</c:v>
                </c:pt>
                <c:pt idx="58">
                  <c:v>0.77466679807822503</c:v>
                </c:pt>
                <c:pt idx="59">
                  <c:v>0.77106413759808801</c:v>
                </c:pt>
                <c:pt idx="60">
                  <c:v>0.76812817956173796</c:v>
                </c:pt>
                <c:pt idx="61">
                  <c:v>0.74992821306977997</c:v>
                </c:pt>
              </c:numCache>
            </c:numRef>
          </c:xVal>
          <c:yVal>
            <c:numRef>
              <c:f>'City centre vs local centre off'!$C$2:$C$63</c:f>
              <c:numCache>
                <c:formatCode>0%</c:formatCode>
                <c:ptCount val="62"/>
                <c:pt idx="0">
                  <c:v>1.0609959118381</c:v>
                </c:pt>
                <c:pt idx="1">
                  <c:v>1.21088210638352</c:v>
                </c:pt>
                <c:pt idx="2">
                  <c:v>1.18953457118374</c:v>
                </c:pt>
                <c:pt idx="3">
                  <c:v>1.1363228935629199</c:v>
                </c:pt>
                <c:pt idx="4">
                  <c:v>1.06962641226399</c:v>
                </c:pt>
                <c:pt idx="5">
                  <c:v>1.1096792832775599</c:v>
                </c:pt>
                <c:pt idx="6">
                  <c:v>1.0232151130060401</c:v>
                </c:pt>
                <c:pt idx="7">
                  <c:v>1.20251730932076</c:v>
                </c:pt>
                <c:pt idx="8">
                  <c:v>1.08137893297737</c:v>
                </c:pt>
                <c:pt idx="9">
                  <c:v>1.10900582027493</c:v>
                </c:pt>
                <c:pt idx="10">
                  <c:v>1.0166383111866999</c:v>
                </c:pt>
                <c:pt idx="11">
                  <c:v>1.1594827632117599</c:v>
                </c:pt>
                <c:pt idx="12">
                  <c:v>1.0765892124111001</c:v>
                </c:pt>
                <c:pt idx="13">
                  <c:v>1.03952821412029</c:v>
                </c:pt>
                <c:pt idx="14">
                  <c:v>1.09036445618179</c:v>
                </c:pt>
                <c:pt idx="15">
                  <c:v>0.988433421605309</c:v>
                </c:pt>
                <c:pt idx="16">
                  <c:v>1.0545806766975701</c:v>
                </c:pt>
                <c:pt idx="17">
                  <c:v>1.06955267676206</c:v>
                </c:pt>
                <c:pt idx="18">
                  <c:v>1.1383390690202899</c:v>
                </c:pt>
                <c:pt idx="19">
                  <c:v>1.1658751903972999</c:v>
                </c:pt>
                <c:pt idx="20">
                  <c:v>1.09891471903209</c:v>
                </c:pt>
                <c:pt idx="21">
                  <c:v>1.06327385363468</c:v>
                </c:pt>
                <c:pt idx="22">
                  <c:v>1.04526232026385</c:v>
                </c:pt>
                <c:pt idx="23">
                  <c:v>0.97238016426097496</c:v>
                </c:pt>
                <c:pt idx="24">
                  <c:v>1.0115783774312901</c:v>
                </c:pt>
                <c:pt idx="25">
                  <c:v>1.0858643798071499</c:v>
                </c:pt>
                <c:pt idx="26">
                  <c:v>1.0536220265598899</c:v>
                </c:pt>
                <c:pt idx="27">
                  <c:v>1.1171358175525501</c:v>
                </c:pt>
                <c:pt idx="28">
                  <c:v>1.0994249945305301</c:v>
                </c:pt>
                <c:pt idx="29">
                  <c:v>0.97286076247773001</c:v>
                </c:pt>
                <c:pt idx="30">
                  <c:v>1.01186117328926</c:v>
                </c:pt>
                <c:pt idx="31">
                  <c:v>1.00389653940874</c:v>
                </c:pt>
                <c:pt idx="32">
                  <c:v>1.03759901484759</c:v>
                </c:pt>
                <c:pt idx="33">
                  <c:v>1.01727209111691</c:v>
                </c:pt>
                <c:pt idx="34">
                  <c:v>1.11372706892955</c:v>
                </c:pt>
                <c:pt idx="35">
                  <c:v>1.03869550529945</c:v>
                </c:pt>
                <c:pt idx="36">
                  <c:v>1.00368520382329</c:v>
                </c:pt>
                <c:pt idx="37">
                  <c:v>1.0746544026761899</c:v>
                </c:pt>
                <c:pt idx="38">
                  <c:v>0.98164893808623199</c:v>
                </c:pt>
                <c:pt idx="39">
                  <c:v>0.99109502737542399</c:v>
                </c:pt>
                <c:pt idx="40">
                  <c:v>1.08093891940177</c:v>
                </c:pt>
                <c:pt idx="41">
                  <c:v>1.0212057552565601</c:v>
                </c:pt>
                <c:pt idx="42">
                  <c:v>0.981084001684007</c:v>
                </c:pt>
                <c:pt idx="43">
                  <c:v>1.1479177520777899</c:v>
                </c:pt>
                <c:pt idx="44">
                  <c:v>1.02962505408672</c:v>
                </c:pt>
                <c:pt idx="45">
                  <c:v>0.98594475064404397</c:v>
                </c:pt>
                <c:pt idx="46">
                  <c:v>1.12577996269007</c:v>
                </c:pt>
                <c:pt idx="47">
                  <c:v>0.91921413556417797</c:v>
                </c:pt>
                <c:pt idx="48">
                  <c:v>1.0391973612060601</c:v>
                </c:pt>
                <c:pt idx="49">
                  <c:v>0.99705994246485297</c:v>
                </c:pt>
                <c:pt idx="50">
                  <c:v>0.99013662257349999</c:v>
                </c:pt>
                <c:pt idx="51">
                  <c:v>0.97373468817448805</c:v>
                </c:pt>
                <c:pt idx="52">
                  <c:v>0.97768704148164798</c:v>
                </c:pt>
                <c:pt idx="53">
                  <c:v>0.93423124794270596</c:v>
                </c:pt>
                <c:pt idx="54">
                  <c:v>0.95588597527306995</c:v>
                </c:pt>
                <c:pt idx="55">
                  <c:v>1.04106081329342</c:v>
                </c:pt>
                <c:pt idx="56">
                  <c:v>0.93936368813499205</c:v>
                </c:pt>
                <c:pt idx="57">
                  <c:v>0.995258568346578</c:v>
                </c:pt>
                <c:pt idx="58">
                  <c:v>0.93062495247708199</c:v>
                </c:pt>
                <c:pt idx="59">
                  <c:v>0.99308220610188103</c:v>
                </c:pt>
                <c:pt idx="60">
                  <c:v>1.0520130968588499</c:v>
                </c:pt>
                <c:pt idx="61">
                  <c:v>1.0722261467305301</c:v>
                </c:pt>
              </c:numCache>
            </c:numRef>
          </c:yVal>
          <c:smooth val="0"/>
          <c:extLst>
            <c:ext xmlns:c15="http://schemas.microsoft.com/office/drawing/2012/chart" uri="{02D57815-91ED-43cb-92C2-25804820EDAC}">
              <c15:datalabelsRange>
                <c15:f>'City centre vs local centre off'!$A$2:$A$63</c15:f>
                <c15:dlblRangeCache>
                  <c:ptCount val="62"/>
                  <c:pt idx="0">
                    <c:v>York</c:v>
                  </c:pt>
                  <c:pt idx="1">
                    <c:v>Blackpool</c:v>
                  </c:pt>
                  <c:pt idx="2">
                    <c:v>Barnsley</c:v>
                  </c:pt>
                  <c:pt idx="3">
                    <c:v>Liverpool</c:v>
                  </c:pt>
                  <c:pt idx="4">
                    <c:v>Bournemouth</c:v>
                  </c:pt>
                  <c:pt idx="5">
                    <c:v>Newcastle</c:v>
                  </c:pt>
                  <c:pt idx="6">
                    <c:v>Edinburgh</c:v>
                  </c:pt>
                  <c:pt idx="7">
                    <c:v>Hull</c:v>
                  </c:pt>
                  <c:pt idx="8">
                    <c:v>Burnley</c:v>
                  </c:pt>
                  <c:pt idx="9">
                    <c:v>Huddersfield</c:v>
                  </c:pt>
                  <c:pt idx="10">
                    <c:v>Warrington</c:v>
                  </c:pt>
                  <c:pt idx="11">
                    <c:v>Swansea</c:v>
                  </c:pt>
                  <c:pt idx="12">
                    <c:v>Plymouth</c:v>
                  </c:pt>
                  <c:pt idx="13">
                    <c:v>Brighton</c:v>
                  </c:pt>
                  <c:pt idx="14">
                    <c:v>Blackburn</c:v>
                  </c:pt>
                  <c:pt idx="15">
                    <c:v>Mansfield</c:v>
                  </c:pt>
                  <c:pt idx="16">
                    <c:v>Gloucester</c:v>
                  </c:pt>
                  <c:pt idx="17">
                    <c:v>Worthing</c:v>
                  </c:pt>
                  <c:pt idx="18">
                    <c:v>Middlesbrough</c:v>
                  </c:pt>
                  <c:pt idx="19">
                    <c:v>Sunderland</c:v>
                  </c:pt>
                  <c:pt idx="20">
                    <c:v>Wakefield</c:v>
                  </c:pt>
                  <c:pt idx="21">
                    <c:v>Manchester</c:v>
                  </c:pt>
                  <c:pt idx="22">
                    <c:v>Leeds</c:v>
                  </c:pt>
                  <c:pt idx="23">
                    <c:v>Aldershot</c:v>
                  </c:pt>
                  <c:pt idx="24">
                    <c:v>Exeter</c:v>
                  </c:pt>
                  <c:pt idx="25">
                    <c:v>Preston</c:v>
                  </c:pt>
                  <c:pt idx="26">
                    <c:v>Sheffield</c:v>
                  </c:pt>
                  <c:pt idx="27">
                    <c:v>Doncaster</c:v>
                  </c:pt>
                  <c:pt idx="28">
                    <c:v>Dundee</c:v>
                  </c:pt>
                  <c:pt idx="29">
                    <c:v>Northampton</c:v>
                  </c:pt>
                  <c:pt idx="30">
                    <c:v>Norwich</c:v>
                  </c:pt>
                  <c:pt idx="31">
                    <c:v>Telford</c:v>
                  </c:pt>
                  <c:pt idx="32">
                    <c:v>Newport</c:v>
                  </c:pt>
                  <c:pt idx="33">
                    <c:v>Bristol</c:v>
                  </c:pt>
                  <c:pt idx="34">
                    <c:v>Birkenhead</c:v>
                  </c:pt>
                  <c:pt idx="35">
                    <c:v>Nottingham</c:v>
                  </c:pt>
                  <c:pt idx="36">
                    <c:v>Leicester</c:v>
                  </c:pt>
                  <c:pt idx="37">
                    <c:v>Glasgow</c:v>
                  </c:pt>
                  <c:pt idx="38">
                    <c:v>Chatham</c:v>
                  </c:pt>
                  <c:pt idx="39">
                    <c:v>Derby</c:v>
                  </c:pt>
                  <c:pt idx="40">
                    <c:v>Southend</c:v>
                  </c:pt>
                  <c:pt idx="41">
                    <c:v>Portsmouth</c:v>
                  </c:pt>
                  <c:pt idx="42">
                    <c:v>Luton</c:v>
                  </c:pt>
                  <c:pt idx="43">
                    <c:v>Bradford</c:v>
                  </c:pt>
                  <c:pt idx="44">
                    <c:v>Cardiff</c:v>
                  </c:pt>
                  <c:pt idx="45">
                    <c:v>Swindon</c:v>
                  </c:pt>
                  <c:pt idx="46">
                    <c:v>Wigan</c:v>
                  </c:pt>
                  <c:pt idx="47">
                    <c:v>Cambridge</c:v>
                  </c:pt>
                  <c:pt idx="48">
                    <c:v>Basildon</c:v>
                  </c:pt>
                  <c:pt idx="49">
                    <c:v>Ipswich</c:v>
                  </c:pt>
                  <c:pt idx="50">
                    <c:v>Slough</c:v>
                  </c:pt>
                  <c:pt idx="51">
                    <c:v>London</c:v>
                  </c:pt>
                  <c:pt idx="52">
                    <c:v>Aberdeen</c:v>
                  </c:pt>
                  <c:pt idx="53">
                    <c:v>Oxford</c:v>
                  </c:pt>
                  <c:pt idx="54">
                    <c:v>Milton Keynes</c:v>
                  </c:pt>
                  <c:pt idx="55">
                    <c:v>Birmingham</c:v>
                  </c:pt>
                  <c:pt idx="56">
                    <c:v>Crawley</c:v>
                  </c:pt>
                  <c:pt idx="57">
                    <c:v>Peterborough</c:v>
                  </c:pt>
                  <c:pt idx="58">
                    <c:v>Reading</c:v>
                  </c:pt>
                  <c:pt idx="59">
                    <c:v>Southampton</c:v>
                  </c:pt>
                  <c:pt idx="60">
                    <c:v>Coventry</c:v>
                  </c:pt>
                  <c:pt idx="61">
                    <c:v>Stoke</c:v>
                  </c:pt>
                </c15:dlblRangeCache>
              </c15:datalabelsRange>
            </c:ext>
            <c:ext xmlns:c16="http://schemas.microsoft.com/office/drawing/2014/chart" uri="{C3380CC4-5D6E-409C-BE32-E72D297353CC}">
              <c16:uniqueId val="{00000000-344E-406E-A7B9-FC26C9EE88D4}"/>
            </c:ext>
          </c:extLst>
        </c:ser>
        <c:dLbls>
          <c:showLegendKey val="0"/>
          <c:showVal val="0"/>
          <c:showCatName val="0"/>
          <c:showSerName val="0"/>
          <c:showPercent val="0"/>
          <c:showBubbleSize val="0"/>
        </c:dLbls>
        <c:axId val="299298703"/>
        <c:axId val="300354623"/>
      </c:scatterChart>
      <c:valAx>
        <c:axId val="299298703"/>
        <c:scaling>
          <c:orientation val="minMax"/>
          <c:min val="0.70000000000000007"/>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City centre recovery to its baseline- 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354623"/>
        <c:crosses val="autoZero"/>
        <c:crossBetween val="midCat"/>
      </c:valAx>
      <c:valAx>
        <c:axId val="300354623"/>
        <c:scaling>
          <c:orientation val="minMax"/>
          <c:min val="0.8"/>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Rest of the city recovery to</a:t>
                </a:r>
                <a:r>
                  <a:rPr lang="en-GB" baseline="0"/>
                  <a:t> its baseline- sales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29870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Burnley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 CC overall time series'!$D$1</c:f>
              <c:strCache>
                <c:ptCount val="1"/>
                <c:pt idx="0">
                  <c:v>City centre recovery- offline</c:v>
                </c:pt>
              </c:strCache>
            </c:strRef>
          </c:tx>
          <c:spPr>
            <a:ln w="28575" cap="rnd">
              <a:solidFill>
                <a:schemeClr val="accent1"/>
              </a:solidFill>
              <a:round/>
            </a:ln>
            <a:effectLst/>
          </c:spPr>
          <c:marker>
            <c:symbol val="none"/>
          </c:marker>
          <c:cat>
            <c:numRef>
              <c:f>'Chart CC overall time series'!$C$2:$C$22</c:f>
              <c:numCache>
                <c:formatCode>m/d/yyyy</c:formatCode>
                <c:ptCount val="21"/>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numCache>
            </c:numRef>
          </c:cat>
          <c:val>
            <c:numRef>
              <c:f>'Chart CC overall time series'!$D$2:$D$22</c:f>
              <c:numCache>
                <c:formatCode>0%</c:formatCode>
                <c:ptCount val="21"/>
                <c:pt idx="0">
                  <c:v>0.92249891978749099</c:v>
                </c:pt>
                <c:pt idx="1">
                  <c:v>0.91278944178571597</c:v>
                </c:pt>
                <c:pt idx="2">
                  <c:v>0.87255538979225999</c:v>
                </c:pt>
                <c:pt idx="3">
                  <c:v>0.50872290165549505</c:v>
                </c:pt>
                <c:pt idx="4">
                  <c:v>0.60010080689061296</c:v>
                </c:pt>
                <c:pt idx="5">
                  <c:v>0.82677814377643599</c:v>
                </c:pt>
                <c:pt idx="6">
                  <c:v>1.0348253682017901</c:v>
                </c:pt>
                <c:pt idx="7">
                  <c:v>1.0361372181053501</c:v>
                </c:pt>
                <c:pt idx="8">
                  <c:v>1.0005321060952901</c:v>
                </c:pt>
                <c:pt idx="9">
                  <c:v>0.99997076510820004</c:v>
                </c:pt>
                <c:pt idx="10">
                  <c:v>0.80582782190264901</c:v>
                </c:pt>
                <c:pt idx="11">
                  <c:v>1.22687715777629</c:v>
                </c:pt>
                <c:pt idx="12">
                  <c:v>0.598342564765308</c:v>
                </c:pt>
                <c:pt idx="13">
                  <c:v>0.62680090188167303</c:v>
                </c:pt>
                <c:pt idx="14">
                  <c:v>0.75306118790871002</c:v>
                </c:pt>
                <c:pt idx="15">
                  <c:v>0.969541985094581</c:v>
                </c:pt>
                <c:pt idx="16">
                  <c:v>1.0343853542285999</c:v>
                </c:pt>
                <c:pt idx="17">
                  <c:v>0.99502933603939903</c:v>
                </c:pt>
                <c:pt idx="18">
                  <c:v>1.0805402847502199</c:v>
                </c:pt>
                <c:pt idx="19">
                  <c:v>1.06284236859742</c:v>
                </c:pt>
                <c:pt idx="20">
                  <c:v>1.01416990880036</c:v>
                </c:pt>
              </c:numCache>
            </c:numRef>
          </c:val>
          <c:smooth val="0"/>
          <c:extLst>
            <c:ext xmlns:c16="http://schemas.microsoft.com/office/drawing/2014/chart" uri="{C3380CC4-5D6E-409C-BE32-E72D297353CC}">
              <c16:uniqueId val="{00000000-5E2C-4546-B30A-55F17F353B73}"/>
            </c:ext>
          </c:extLst>
        </c:ser>
        <c:ser>
          <c:idx val="1"/>
          <c:order val="1"/>
          <c:tx>
            <c:strRef>
              <c:f>'Chart CC overall time series'!$E$1</c:f>
              <c:strCache>
                <c:ptCount val="1"/>
                <c:pt idx="0">
                  <c:v>Overall city recovery- offline</c:v>
                </c:pt>
              </c:strCache>
            </c:strRef>
          </c:tx>
          <c:spPr>
            <a:ln w="28575" cap="rnd">
              <a:solidFill>
                <a:schemeClr val="accent2"/>
              </a:solidFill>
              <a:round/>
            </a:ln>
            <a:effectLst/>
          </c:spPr>
          <c:marker>
            <c:symbol val="none"/>
          </c:marker>
          <c:cat>
            <c:numRef>
              <c:f>'Chart CC overall time series'!$C$2:$C$22</c:f>
              <c:numCache>
                <c:formatCode>m/d/yyyy</c:formatCode>
                <c:ptCount val="21"/>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numCache>
            </c:numRef>
          </c:cat>
          <c:val>
            <c:numRef>
              <c:f>'Chart CC overall time series'!$E$2:$E$22</c:f>
              <c:numCache>
                <c:formatCode>0%</c:formatCode>
                <c:ptCount val="21"/>
                <c:pt idx="0">
                  <c:v>0.96691255134798604</c:v>
                </c:pt>
                <c:pt idx="1">
                  <c:v>0.95502641375631703</c:v>
                </c:pt>
                <c:pt idx="2">
                  <c:v>0.900719073234164</c:v>
                </c:pt>
                <c:pt idx="3">
                  <c:v>0.53792551942118605</c:v>
                </c:pt>
                <c:pt idx="4">
                  <c:v>0.66033986236393605</c:v>
                </c:pt>
                <c:pt idx="5">
                  <c:v>0.83820664356383701</c:v>
                </c:pt>
                <c:pt idx="6">
                  <c:v>0.98075247390811404</c:v>
                </c:pt>
                <c:pt idx="7">
                  <c:v>1.0334170403007401</c:v>
                </c:pt>
                <c:pt idx="8">
                  <c:v>0.99917988663913804</c:v>
                </c:pt>
                <c:pt idx="9">
                  <c:v>1.00801385040505</c:v>
                </c:pt>
                <c:pt idx="10">
                  <c:v>0.75798509238662304</c:v>
                </c:pt>
                <c:pt idx="11">
                  <c:v>1.05383542362478</c:v>
                </c:pt>
                <c:pt idx="12">
                  <c:v>0.59714855811628098</c:v>
                </c:pt>
                <c:pt idx="13">
                  <c:v>0.64580660463036199</c:v>
                </c:pt>
                <c:pt idx="14">
                  <c:v>0.76277189681382296</c:v>
                </c:pt>
                <c:pt idx="15">
                  <c:v>1.0252637241195099</c:v>
                </c:pt>
                <c:pt idx="16">
                  <c:v>1.1197344356076</c:v>
                </c:pt>
                <c:pt idx="17">
                  <c:v>1.0652776252365099</c:v>
                </c:pt>
                <c:pt idx="18">
                  <c:v>1.1377585993487001</c:v>
                </c:pt>
                <c:pt idx="19">
                  <c:v>1.09376895176915</c:v>
                </c:pt>
                <c:pt idx="20">
                  <c:v>1.08137893297737</c:v>
                </c:pt>
              </c:numCache>
            </c:numRef>
          </c:val>
          <c:smooth val="0"/>
          <c:extLst>
            <c:ext xmlns:c16="http://schemas.microsoft.com/office/drawing/2014/chart" uri="{C3380CC4-5D6E-409C-BE32-E72D297353CC}">
              <c16:uniqueId val="{00000001-5E2C-4546-B30A-55F17F353B73}"/>
            </c:ext>
          </c:extLst>
        </c:ser>
        <c:dLbls>
          <c:showLegendKey val="0"/>
          <c:showVal val="0"/>
          <c:showCatName val="0"/>
          <c:showSerName val="0"/>
          <c:showPercent val="0"/>
          <c:showBubbleSize val="0"/>
        </c:dLbls>
        <c:smooth val="0"/>
        <c:axId val="827651183"/>
        <c:axId val="829603535"/>
      </c:lineChart>
      <c:dateAx>
        <c:axId val="82765118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603535"/>
        <c:crosses val="autoZero"/>
        <c:auto val="1"/>
        <c:lblOffset val="100"/>
        <c:baseTimeUnit val="months"/>
      </c:dateAx>
      <c:valAx>
        <c:axId val="82960353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6511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'Link with online (residents)'!$C$1</c:f>
              <c:strCache>
                <c:ptCount val="1"/>
                <c:pt idx="0">
                  <c:v>Share all spend made online by residents (Sept 21)</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'Link with online (residents)'!$B$2:$B$63</c:f>
              <c:numCache>
                <c:formatCode>0%</c:formatCode>
                <c:ptCount val="62"/>
                <c:pt idx="0">
                  <c:v>1.17904709898294</c:v>
                </c:pt>
                <c:pt idx="1">
                  <c:v>1.16913153325644</c:v>
                </c:pt>
                <c:pt idx="2">
                  <c:v>1.1123314709941901</c:v>
                </c:pt>
                <c:pt idx="3">
                  <c:v>1.0789510438913501</c:v>
                </c:pt>
                <c:pt idx="4">
                  <c:v>1.0734231329333599</c:v>
                </c:pt>
                <c:pt idx="5">
                  <c:v>1.05950164804963</c:v>
                </c:pt>
                <c:pt idx="6">
                  <c:v>1.0591688711590601</c:v>
                </c:pt>
                <c:pt idx="7">
                  <c:v>1.0239819394407199</c:v>
                </c:pt>
                <c:pt idx="8">
                  <c:v>1.01416990880036</c:v>
                </c:pt>
                <c:pt idx="9">
                  <c:v>1.00983555644877</c:v>
                </c:pt>
                <c:pt idx="10">
                  <c:v>1.0012393926826</c:v>
                </c:pt>
                <c:pt idx="11">
                  <c:v>0.99913088231762004</c:v>
                </c:pt>
                <c:pt idx="12">
                  <c:v>0.99698048698030906</c:v>
                </c:pt>
                <c:pt idx="13">
                  <c:v>0.99368667987728798</c:v>
                </c:pt>
                <c:pt idx="14">
                  <c:v>0.97809234669966605</c:v>
                </c:pt>
                <c:pt idx="15">
                  <c:v>0.97291270531324703</c:v>
                </c:pt>
                <c:pt idx="16">
                  <c:v>0.96495288068154195</c:v>
                </c:pt>
                <c:pt idx="17">
                  <c:v>0.96139010862736995</c:v>
                </c:pt>
                <c:pt idx="18">
                  <c:v>0.95201481234227203</c:v>
                </c:pt>
                <c:pt idx="19">
                  <c:v>0.94589110578528102</c:v>
                </c:pt>
                <c:pt idx="20">
                  <c:v>0.94475112745273604</c:v>
                </c:pt>
                <c:pt idx="21">
                  <c:v>0.94261057623877598</c:v>
                </c:pt>
                <c:pt idx="22">
                  <c:v>0.93848651108307102</c:v>
                </c:pt>
                <c:pt idx="23">
                  <c:v>0.92773581933138005</c:v>
                </c:pt>
                <c:pt idx="24">
                  <c:v>0.91492519779241399</c:v>
                </c:pt>
                <c:pt idx="25">
                  <c:v>0.913980524921846</c:v>
                </c:pt>
                <c:pt idx="26">
                  <c:v>0.91319524839425703</c:v>
                </c:pt>
                <c:pt idx="27">
                  <c:v>0.91275986951973997</c:v>
                </c:pt>
                <c:pt idx="28">
                  <c:v>0.91093126654947199</c:v>
                </c:pt>
                <c:pt idx="29">
                  <c:v>0.90994470426624896</c:v>
                </c:pt>
                <c:pt idx="30">
                  <c:v>0.90643087082527596</c:v>
                </c:pt>
                <c:pt idx="31">
                  <c:v>0.89992733432048899</c:v>
                </c:pt>
                <c:pt idx="32">
                  <c:v>0.89973086956505199</c:v>
                </c:pt>
                <c:pt idx="33">
                  <c:v>0.89740709155509402</c:v>
                </c:pt>
                <c:pt idx="34">
                  <c:v>0.89516399125452895</c:v>
                </c:pt>
                <c:pt idx="35">
                  <c:v>0.89385379929944098</c:v>
                </c:pt>
                <c:pt idx="36">
                  <c:v>0.89293180113067305</c:v>
                </c:pt>
                <c:pt idx="37">
                  <c:v>0.88895561709262005</c:v>
                </c:pt>
                <c:pt idx="38">
                  <c:v>0.87751285837066395</c:v>
                </c:pt>
                <c:pt idx="39">
                  <c:v>0.87727228550832503</c:v>
                </c:pt>
                <c:pt idx="40">
                  <c:v>0.876502596310199</c:v>
                </c:pt>
                <c:pt idx="41">
                  <c:v>0.86896079767787204</c:v>
                </c:pt>
                <c:pt idx="42">
                  <c:v>0.86767771661112802</c:v>
                </c:pt>
                <c:pt idx="43">
                  <c:v>0.86047315683473802</c:v>
                </c:pt>
                <c:pt idx="44">
                  <c:v>0.84913189423629798</c:v>
                </c:pt>
                <c:pt idx="45">
                  <c:v>0.84848649563175105</c:v>
                </c:pt>
                <c:pt idx="46">
                  <c:v>0.84287607466937597</c:v>
                </c:pt>
                <c:pt idx="47">
                  <c:v>0.82912534192667797</c:v>
                </c:pt>
                <c:pt idx="48">
                  <c:v>0.82728398000615799</c:v>
                </c:pt>
                <c:pt idx="49">
                  <c:v>0.825194049316893</c:v>
                </c:pt>
                <c:pt idx="50">
                  <c:v>0.82419848592241796</c:v>
                </c:pt>
                <c:pt idx="51">
                  <c:v>0.818407016104853</c:v>
                </c:pt>
                <c:pt idx="52">
                  <c:v>0.81383853437807896</c:v>
                </c:pt>
                <c:pt idx="53">
                  <c:v>0.809405175224439</c:v>
                </c:pt>
                <c:pt idx="54">
                  <c:v>0.79462787142888103</c:v>
                </c:pt>
                <c:pt idx="55">
                  <c:v>0.79162553156301196</c:v>
                </c:pt>
                <c:pt idx="56">
                  <c:v>0.789316177494925</c:v>
                </c:pt>
                <c:pt idx="57">
                  <c:v>0.78033666609515995</c:v>
                </c:pt>
                <c:pt idx="58">
                  <c:v>0.77466679807822503</c:v>
                </c:pt>
                <c:pt idx="59">
                  <c:v>0.77106413759808801</c:v>
                </c:pt>
                <c:pt idx="60">
                  <c:v>0.76812817956173796</c:v>
                </c:pt>
                <c:pt idx="61">
                  <c:v>0.74992821306977997</c:v>
                </c:pt>
              </c:numCache>
            </c:numRef>
          </c:xVal>
          <c:yVal>
            <c:numRef>
              <c:f>'Link with online (residents)'!$C$2:$C$63</c:f>
              <c:numCache>
                <c:formatCode>0%</c:formatCode>
                <c:ptCount val="62"/>
                <c:pt idx="0">
                  <c:v>0.30259778234984697</c:v>
                </c:pt>
                <c:pt idx="1">
                  <c:v>0.28137259473915327</c:v>
                </c:pt>
                <c:pt idx="2">
                  <c:v>0.28823825166692518</c:v>
                </c:pt>
                <c:pt idx="3">
                  <c:v>0.2995711611895126</c:v>
                </c:pt>
                <c:pt idx="4">
                  <c:v>0.27609103951033048</c:v>
                </c:pt>
                <c:pt idx="5">
                  <c:v>0.29668903362213528</c:v>
                </c:pt>
                <c:pt idx="6">
                  <c:v>0.29987681789526033</c:v>
                </c:pt>
                <c:pt idx="7">
                  <c:v>0.28481803247450749</c:v>
                </c:pt>
                <c:pt idx="8">
                  <c:v>0.25884377066081143</c:v>
                </c:pt>
                <c:pt idx="9">
                  <c:v>0.28232543865248128</c:v>
                </c:pt>
                <c:pt idx="10">
                  <c:v>0.28137740464625022</c:v>
                </c:pt>
                <c:pt idx="11">
                  <c:v>0.29403677029957981</c:v>
                </c:pt>
                <c:pt idx="12">
                  <c:v>0.29307126955004453</c:v>
                </c:pt>
                <c:pt idx="13">
                  <c:v>0.33227859072302418</c:v>
                </c:pt>
                <c:pt idx="14">
                  <c:v>0.28203240780878114</c:v>
                </c:pt>
                <c:pt idx="15">
                  <c:v>0.27339010918415751</c:v>
                </c:pt>
                <c:pt idx="16">
                  <c:v>0.27874237589958528</c:v>
                </c:pt>
                <c:pt idx="17">
                  <c:v>0.30648295653252627</c:v>
                </c:pt>
                <c:pt idx="18">
                  <c:v>0.28953170071180712</c:v>
                </c:pt>
                <c:pt idx="19">
                  <c:v>0.30001450945842439</c:v>
                </c:pt>
                <c:pt idx="20">
                  <c:v>0.29236685412495617</c:v>
                </c:pt>
                <c:pt idx="21">
                  <c:v>0.29058374587589714</c:v>
                </c:pt>
                <c:pt idx="22">
                  <c:v>0.30236225970357899</c:v>
                </c:pt>
                <c:pt idx="23">
                  <c:v>0.30367836827503608</c:v>
                </c:pt>
                <c:pt idx="24">
                  <c:v>0.3048244075143362</c:v>
                </c:pt>
                <c:pt idx="25">
                  <c:v>0.27350781286161957</c:v>
                </c:pt>
                <c:pt idx="26">
                  <c:v>0.28734941700325622</c:v>
                </c:pt>
                <c:pt idx="27">
                  <c:v>0.28839569551153621</c:v>
                </c:pt>
                <c:pt idx="28">
                  <c:v>0.29483722990163008</c:v>
                </c:pt>
                <c:pt idx="29">
                  <c:v>0.29271566269062094</c:v>
                </c:pt>
                <c:pt idx="30">
                  <c:v>0.30157050640003907</c:v>
                </c:pt>
                <c:pt idx="31">
                  <c:v>0.27202924570892384</c:v>
                </c:pt>
                <c:pt idx="32">
                  <c:v>0.2962273719605632</c:v>
                </c:pt>
                <c:pt idx="33">
                  <c:v>0.29537459029316049</c:v>
                </c:pt>
                <c:pt idx="34">
                  <c:v>0.28960341645827409</c:v>
                </c:pt>
                <c:pt idx="35">
                  <c:v>0.29102922058111258</c:v>
                </c:pt>
                <c:pt idx="36">
                  <c:v>0.28430996815331017</c:v>
                </c:pt>
                <c:pt idx="37">
                  <c:v>0.28209817198972753</c:v>
                </c:pt>
                <c:pt idx="38">
                  <c:v>0.3036457120004703</c:v>
                </c:pt>
                <c:pt idx="39">
                  <c:v>0.29041681271103231</c:v>
                </c:pt>
                <c:pt idx="40">
                  <c:v>0.32253547224475015</c:v>
                </c:pt>
                <c:pt idx="41">
                  <c:v>0.29722149681913451</c:v>
                </c:pt>
                <c:pt idx="42">
                  <c:v>0.26756104970115813</c:v>
                </c:pt>
                <c:pt idx="43">
                  <c:v>0.2846972656056837</c:v>
                </c:pt>
                <c:pt idx="44">
                  <c:v>0.30417986466428582</c:v>
                </c:pt>
                <c:pt idx="45">
                  <c:v>0.28268201526497533</c:v>
                </c:pt>
                <c:pt idx="46">
                  <c:v>0.28328010070246185</c:v>
                </c:pt>
                <c:pt idx="47">
                  <c:v>0.33232884625395787</c:v>
                </c:pt>
                <c:pt idx="48">
                  <c:v>0.30219594487501916</c:v>
                </c:pt>
                <c:pt idx="49">
                  <c:v>0.30531966778010955</c:v>
                </c:pt>
                <c:pt idx="50">
                  <c:v>0.27357465183533863</c:v>
                </c:pt>
                <c:pt idx="51">
                  <c:v>0.33181995561955335</c:v>
                </c:pt>
                <c:pt idx="52">
                  <c:v>0.28235257872237512</c:v>
                </c:pt>
                <c:pt idx="53">
                  <c:v>0.32350760099447523</c:v>
                </c:pt>
                <c:pt idx="54">
                  <c:v>0.31895875889238001</c:v>
                </c:pt>
                <c:pt idx="55">
                  <c:v>0.30003757148354393</c:v>
                </c:pt>
                <c:pt idx="56">
                  <c:v>0.30526730013759218</c:v>
                </c:pt>
                <c:pt idx="57">
                  <c:v>0.29328416727533818</c:v>
                </c:pt>
                <c:pt idx="58">
                  <c:v>0.31719247437669884</c:v>
                </c:pt>
                <c:pt idx="59">
                  <c:v>0.29976110309500625</c:v>
                </c:pt>
                <c:pt idx="60">
                  <c:v>0.31058975430014457</c:v>
                </c:pt>
                <c:pt idx="61">
                  <c:v>0.27503406821859105</c:v>
                </c:pt>
              </c:numCache>
            </c:numRef>
          </c:yVal>
          <c:smooth val="0"/>
          <c:extLst>
            <c:ext xmlns:c16="http://schemas.microsoft.com/office/drawing/2014/chart" uri="{C3380CC4-5D6E-409C-BE32-E72D297353CC}">
              <c16:uniqueId val="{00000000-9489-E440-88E4-B1B512D37A9E}"/>
            </c:ext>
          </c:extLst>
        </c:ser>
        <c:dLbls>
          <c:showLegendKey val="0"/>
          <c:showVal val="0"/>
          <c:showCatName val="0"/>
          <c:showSerName val="0"/>
          <c:showPercent val="0"/>
          <c:showBubbleSize val="0"/>
        </c:dLbls>
        <c:axId val="942253215"/>
        <c:axId val="829670095"/>
      </c:scatterChart>
      <c:valAx>
        <c:axId val="942253215"/>
        <c:scaling>
          <c:orientation val="minMax"/>
          <c:min val="0.60000000000000009"/>
        </c:scaling>
        <c:delete val="0"/>
        <c:axPos val="b"/>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670095"/>
        <c:crosses val="autoZero"/>
        <c:crossBetween val="midCat"/>
      </c:valAx>
      <c:valAx>
        <c:axId val="829670095"/>
        <c:scaling>
          <c:orientation val="minMax"/>
          <c:min val="0.24000000000000002"/>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2532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'Link with online (residents)'!$D$1</c:f>
              <c:strCache>
                <c:ptCount val="1"/>
                <c:pt idx="0">
                  <c:v>Change online share 19-21</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'Link with online (residents)'!$B$2:$B$63</c:f>
              <c:numCache>
                <c:formatCode>0%</c:formatCode>
                <c:ptCount val="62"/>
                <c:pt idx="0">
                  <c:v>1.17904709898294</c:v>
                </c:pt>
                <c:pt idx="1">
                  <c:v>1.16913153325644</c:v>
                </c:pt>
                <c:pt idx="2">
                  <c:v>1.1123314709941901</c:v>
                </c:pt>
                <c:pt idx="3">
                  <c:v>1.0789510438913501</c:v>
                </c:pt>
                <c:pt idx="4">
                  <c:v>1.0734231329333599</c:v>
                </c:pt>
                <c:pt idx="5">
                  <c:v>1.05950164804963</c:v>
                </c:pt>
                <c:pt idx="6">
                  <c:v>1.0591688711590601</c:v>
                </c:pt>
                <c:pt idx="7">
                  <c:v>1.0239819394407199</c:v>
                </c:pt>
                <c:pt idx="8">
                  <c:v>1.01416990880036</c:v>
                </c:pt>
                <c:pt idx="9">
                  <c:v>1.00983555644877</c:v>
                </c:pt>
                <c:pt idx="10">
                  <c:v>1.0012393926826</c:v>
                </c:pt>
                <c:pt idx="11">
                  <c:v>0.99913088231762004</c:v>
                </c:pt>
                <c:pt idx="12">
                  <c:v>0.99698048698030906</c:v>
                </c:pt>
                <c:pt idx="13">
                  <c:v>0.99368667987728798</c:v>
                </c:pt>
                <c:pt idx="14">
                  <c:v>0.97809234669966605</c:v>
                </c:pt>
                <c:pt idx="15">
                  <c:v>0.97291270531324703</c:v>
                </c:pt>
                <c:pt idx="16">
                  <c:v>0.96495288068154195</c:v>
                </c:pt>
                <c:pt idx="17">
                  <c:v>0.96139010862736995</c:v>
                </c:pt>
                <c:pt idx="18">
                  <c:v>0.95201481234227203</c:v>
                </c:pt>
                <c:pt idx="19">
                  <c:v>0.94589110578528102</c:v>
                </c:pt>
                <c:pt idx="20">
                  <c:v>0.94475112745273604</c:v>
                </c:pt>
                <c:pt idx="21">
                  <c:v>0.94261057623877598</c:v>
                </c:pt>
                <c:pt idx="22">
                  <c:v>0.93848651108307102</c:v>
                </c:pt>
                <c:pt idx="23">
                  <c:v>0.92773581933138005</c:v>
                </c:pt>
                <c:pt idx="24">
                  <c:v>0.91492519779241399</c:v>
                </c:pt>
                <c:pt idx="25">
                  <c:v>0.913980524921846</c:v>
                </c:pt>
                <c:pt idx="26">
                  <c:v>0.91319524839425703</c:v>
                </c:pt>
                <c:pt idx="27">
                  <c:v>0.91275986951973997</c:v>
                </c:pt>
                <c:pt idx="28">
                  <c:v>0.91093126654947199</c:v>
                </c:pt>
                <c:pt idx="29">
                  <c:v>0.90994470426624896</c:v>
                </c:pt>
                <c:pt idx="30">
                  <c:v>0.90643087082527596</c:v>
                </c:pt>
                <c:pt idx="31">
                  <c:v>0.89992733432048899</c:v>
                </c:pt>
                <c:pt idx="32">
                  <c:v>0.89973086956505199</c:v>
                </c:pt>
                <c:pt idx="33">
                  <c:v>0.89740709155509402</c:v>
                </c:pt>
                <c:pt idx="34">
                  <c:v>0.89516399125452895</c:v>
                </c:pt>
                <c:pt idx="35">
                  <c:v>0.89385379929944098</c:v>
                </c:pt>
                <c:pt idx="36">
                  <c:v>0.89293180113067305</c:v>
                </c:pt>
                <c:pt idx="37">
                  <c:v>0.88895561709262005</c:v>
                </c:pt>
                <c:pt idx="38">
                  <c:v>0.87751285837066395</c:v>
                </c:pt>
                <c:pt idx="39">
                  <c:v>0.87727228550832503</c:v>
                </c:pt>
                <c:pt idx="40">
                  <c:v>0.876502596310199</c:v>
                </c:pt>
                <c:pt idx="41">
                  <c:v>0.86896079767787204</c:v>
                </c:pt>
                <c:pt idx="42">
                  <c:v>0.86767771661112802</c:v>
                </c:pt>
                <c:pt idx="43">
                  <c:v>0.86047315683473802</c:v>
                </c:pt>
                <c:pt idx="44">
                  <c:v>0.84913189423629798</c:v>
                </c:pt>
                <c:pt idx="45">
                  <c:v>0.84848649563175105</c:v>
                </c:pt>
                <c:pt idx="46">
                  <c:v>0.84287607466937597</c:v>
                </c:pt>
                <c:pt idx="47">
                  <c:v>0.82912534192667797</c:v>
                </c:pt>
                <c:pt idx="48">
                  <c:v>0.82728398000615799</c:v>
                </c:pt>
                <c:pt idx="49">
                  <c:v>0.825194049316893</c:v>
                </c:pt>
                <c:pt idx="50">
                  <c:v>0.82419848592241796</c:v>
                </c:pt>
                <c:pt idx="51">
                  <c:v>0.818407016104853</c:v>
                </c:pt>
                <c:pt idx="52">
                  <c:v>0.81383853437807896</c:v>
                </c:pt>
                <c:pt idx="53">
                  <c:v>0.809405175224439</c:v>
                </c:pt>
                <c:pt idx="54">
                  <c:v>0.79462787142888103</c:v>
                </c:pt>
                <c:pt idx="55">
                  <c:v>0.79162553156301196</c:v>
                </c:pt>
                <c:pt idx="56">
                  <c:v>0.789316177494925</c:v>
                </c:pt>
                <c:pt idx="57">
                  <c:v>0.78033666609515995</c:v>
                </c:pt>
                <c:pt idx="58">
                  <c:v>0.77466679807822503</c:v>
                </c:pt>
                <c:pt idx="59">
                  <c:v>0.77106413759808801</c:v>
                </c:pt>
                <c:pt idx="60">
                  <c:v>0.76812817956173796</c:v>
                </c:pt>
                <c:pt idx="61">
                  <c:v>0.74992821306977997</c:v>
                </c:pt>
              </c:numCache>
            </c:numRef>
          </c:xVal>
          <c:yVal>
            <c:numRef>
              <c:f>'Link with online (residents)'!$D$2:$D$63</c:f>
              <c:numCache>
                <c:formatCode>0%</c:formatCode>
                <c:ptCount val="62"/>
                <c:pt idx="0">
                  <c:v>5.331605969328515E-2</c:v>
                </c:pt>
                <c:pt idx="1">
                  <c:v>4.5409879778346096E-2</c:v>
                </c:pt>
                <c:pt idx="2">
                  <c:v>4.5557776209560724E-2</c:v>
                </c:pt>
                <c:pt idx="3">
                  <c:v>4.0340995445181049E-2</c:v>
                </c:pt>
                <c:pt idx="4">
                  <c:v>4.1905844743690079E-2</c:v>
                </c:pt>
                <c:pt idx="5">
                  <c:v>5.4540208070231272E-2</c:v>
                </c:pt>
                <c:pt idx="6">
                  <c:v>5.7920252717615361E-2</c:v>
                </c:pt>
                <c:pt idx="7">
                  <c:v>2.8926238910070567E-2</c:v>
                </c:pt>
                <c:pt idx="8">
                  <c:v>2.8513024440015799E-2</c:v>
                </c:pt>
                <c:pt idx="9">
                  <c:v>3.6786888252210825E-2</c:v>
                </c:pt>
                <c:pt idx="10">
                  <c:v>5.0253853588754865E-2</c:v>
                </c:pt>
                <c:pt idx="11">
                  <c:v>5.4886811467179664E-2</c:v>
                </c:pt>
                <c:pt idx="12">
                  <c:v>6.6990464810421035E-2</c:v>
                </c:pt>
                <c:pt idx="13">
                  <c:v>4.9765551656089313E-2</c:v>
                </c:pt>
                <c:pt idx="14">
                  <c:v>5.3632004537181782E-2</c:v>
                </c:pt>
                <c:pt idx="15">
                  <c:v>3.522139982772482E-2</c:v>
                </c:pt>
                <c:pt idx="16">
                  <c:v>4.3351514106772071E-2</c:v>
                </c:pt>
                <c:pt idx="17">
                  <c:v>4.6623243693841021E-2</c:v>
                </c:pt>
                <c:pt idx="18">
                  <c:v>5.6846989685701094E-2</c:v>
                </c:pt>
                <c:pt idx="19">
                  <c:v>5.989975058639746E-2</c:v>
                </c:pt>
                <c:pt idx="20">
                  <c:v>4.3190319685997847E-2</c:v>
                </c:pt>
                <c:pt idx="21">
                  <c:v>4.8228519428122452E-2</c:v>
                </c:pt>
                <c:pt idx="22">
                  <c:v>5.2136353128102331E-2</c:v>
                </c:pt>
                <c:pt idx="23">
                  <c:v>6.3791284370043944E-2</c:v>
                </c:pt>
                <c:pt idx="24">
                  <c:v>8.1099292592833772E-2</c:v>
                </c:pt>
                <c:pt idx="25">
                  <c:v>4.5238078769419543E-2</c:v>
                </c:pt>
                <c:pt idx="26">
                  <c:v>5.0109773034525434E-2</c:v>
                </c:pt>
                <c:pt idx="27">
                  <c:v>4.7622526825716105E-2</c:v>
                </c:pt>
                <c:pt idx="28">
                  <c:v>4.0231243136372941E-2</c:v>
                </c:pt>
                <c:pt idx="29">
                  <c:v>6.8368722560822354E-2</c:v>
                </c:pt>
                <c:pt idx="30">
                  <c:v>7.6029606250220205E-2</c:v>
                </c:pt>
                <c:pt idx="31">
                  <c:v>6.0795144458650363E-2</c:v>
                </c:pt>
                <c:pt idx="32">
                  <c:v>6.9376159469123899E-2</c:v>
                </c:pt>
                <c:pt idx="33">
                  <c:v>6.011043522520948E-2</c:v>
                </c:pt>
                <c:pt idx="34">
                  <c:v>4.2996923489925426E-2</c:v>
                </c:pt>
                <c:pt idx="35">
                  <c:v>4.7032154884790123E-2</c:v>
                </c:pt>
                <c:pt idx="36">
                  <c:v>5.1338401773602133E-2</c:v>
                </c:pt>
                <c:pt idx="37">
                  <c:v>4.6160501213926897E-2</c:v>
                </c:pt>
                <c:pt idx="38">
                  <c:v>6.2386569653082591E-2</c:v>
                </c:pt>
                <c:pt idx="39">
                  <c:v>5.3675760472272765E-2</c:v>
                </c:pt>
                <c:pt idx="40">
                  <c:v>6.7955376963429515E-2</c:v>
                </c:pt>
                <c:pt idx="41">
                  <c:v>6.5675743844278017E-2</c:v>
                </c:pt>
                <c:pt idx="42">
                  <c:v>1.5543210569203936E-2</c:v>
                </c:pt>
                <c:pt idx="43">
                  <c:v>4.799686158653993E-2</c:v>
                </c:pt>
                <c:pt idx="44">
                  <c:v>7.739995415428369E-2</c:v>
                </c:pt>
                <c:pt idx="45">
                  <c:v>6.3892862176845061E-2</c:v>
                </c:pt>
                <c:pt idx="46">
                  <c:v>5.5159253911509665E-2</c:v>
                </c:pt>
                <c:pt idx="47">
                  <c:v>4.9668013778271514E-2</c:v>
                </c:pt>
                <c:pt idx="48">
                  <c:v>4.0706417057038424E-2</c:v>
                </c:pt>
                <c:pt idx="49">
                  <c:v>6.4711945506129548E-2</c:v>
                </c:pt>
                <c:pt idx="50">
                  <c:v>5.803899642851354E-2</c:v>
                </c:pt>
                <c:pt idx="51">
                  <c:v>5.3492882475881687E-2</c:v>
                </c:pt>
                <c:pt idx="52">
                  <c:v>3.9170237612962761E-2</c:v>
                </c:pt>
                <c:pt idx="53">
                  <c:v>6.4077167439127947E-2</c:v>
                </c:pt>
                <c:pt idx="54">
                  <c:v>8.7590341475703049E-2</c:v>
                </c:pt>
                <c:pt idx="55">
                  <c:v>5.2883083257800972E-2</c:v>
                </c:pt>
                <c:pt idx="56">
                  <c:v>5.1965165201676489E-2</c:v>
                </c:pt>
                <c:pt idx="57">
                  <c:v>6.637011928109085E-2</c:v>
                </c:pt>
                <c:pt idx="58">
                  <c:v>6.5571079787909547E-2</c:v>
                </c:pt>
                <c:pt idx="59">
                  <c:v>7.0049445861397774E-2</c:v>
                </c:pt>
                <c:pt idx="60">
                  <c:v>5.8082607645423612E-2</c:v>
                </c:pt>
                <c:pt idx="61">
                  <c:v>5.5452297985832733E-2</c:v>
                </c:pt>
              </c:numCache>
            </c:numRef>
          </c:yVal>
          <c:smooth val="0"/>
          <c:extLst>
            <c:ext xmlns:c16="http://schemas.microsoft.com/office/drawing/2014/chart" uri="{C3380CC4-5D6E-409C-BE32-E72D297353CC}">
              <c16:uniqueId val="{00000000-2244-9D43-9840-86D505D05905}"/>
            </c:ext>
          </c:extLst>
        </c:ser>
        <c:dLbls>
          <c:showLegendKey val="0"/>
          <c:showVal val="0"/>
          <c:showCatName val="0"/>
          <c:showSerName val="0"/>
          <c:showPercent val="0"/>
          <c:showBubbleSize val="0"/>
        </c:dLbls>
        <c:axId val="942253215"/>
        <c:axId val="829670095"/>
      </c:scatterChart>
      <c:valAx>
        <c:axId val="942253215"/>
        <c:scaling>
          <c:orientation val="minMax"/>
          <c:min val="0.70000000000000007"/>
        </c:scaling>
        <c:delete val="0"/>
        <c:axPos val="b"/>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670095"/>
        <c:crosses val="autoZero"/>
        <c:crossBetween val="midCat"/>
      </c:valAx>
      <c:valAx>
        <c:axId val="829670095"/>
        <c:scaling>
          <c:orientation val="minMax"/>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2532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Charts!$A$33</c:f>
              <c:strCache>
                <c:ptCount val="1"/>
                <c:pt idx="0">
                  <c:v>London</c:v>
                </c:pt>
              </c:strCache>
            </c:strRef>
          </c:tx>
          <c:spPr>
            <a:ln w="28575" cap="rnd">
              <a:solidFill>
                <a:schemeClr val="accent1"/>
              </a:solidFill>
              <a:round/>
            </a:ln>
            <a:effectLst/>
          </c:spPr>
          <c:marker>
            <c:symbol val="none"/>
          </c:marker>
          <c:cat>
            <c:numRef>
              <c:f>Charts!$B$1:$Z$1</c:f>
              <c:numCache>
                <c:formatCode>m/d/yyyy</c:formatCode>
                <c:ptCount val="25"/>
                <c:pt idx="0">
                  <c:v>43709</c:v>
                </c:pt>
                <c:pt idx="1">
                  <c:v>43739</c:v>
                </c:pt>
                <c:pt idx="2">
                  <c:v>43770</c:v>
                </c:pt>
                <c:pt idx="3">
                  <c:v>43800</c:v>
                </c:pt>
                <c:pt idx="4">
                  <c:v>43831</c:v>
                </c:pt>
                <c:pt idx="5">
                  <c:v>43862</c:v>
                </c:pt>
                <c:pt idx="6">
                  <c:v>43891</c:v>
                </c:pt>
                <c:pt idx="7">
                  <c:v>43922</c:v>
                </c:pt>
                <c:pt idx="8">
                  <c:v>43952</c:v>
                </c:pt>
                <c:pt idx="9">
                  <c:v>43983</c:v>
                </c:pt>
                <c:pt idx="10">
                  <c:v>44013</c:v>
                </c:pt>
                <c:pt idx="11">
                  <c:v>44044</c:v>
                </c:pt>
                <c:pt idx="12">
                  <c:v>44075</c:v>
                </c:pt>
                <c:pt idx="13">
                  <c:v>44105</c:v>
                </c:pt>
                <c:pt idx="14">
                  <c:v>44136</c:v>
                </c:pt>
                <c:pt idx="15">
                  <c:v>44166</c:v>
                </c:pt>
                <c:pt idx="16">
                  <c:v>44197</c:v>
                </c:pt>
                <c:pt idx="17">
                  <c:v>44228</c:v>
                </c:pt>
                <c:pt idx="18">
                  <c:v>44256</c:v>
                </c:pt>
                <c:pt idx="19">
                  <c:v>44287</c:v>
                </c:pt>
                <c:pt idx="20">
                  <c:v>44317</c:v>
                </c:pt>
                <c:pt idx="21">
                  <c:v>44348</c:v>
                </c:pt>
                <c:pt idx="22">
                  <c:v>44378</c:v>
                </c:pt>
                <c:pt idx="23">
                  <c:v>44409</c:v>
                </c:pt>
                <c:pt idx="24">
                  <c:v>44440</c:v>
                </c:pt>
              </c:numCache>
            </c:numRef>
          </c:cat>
          <c:val>
            <c:numRef>
              <c:f>Charts!$B$33:$Z$33</c:f>
              <c:numCache>
                <c:formatCode>0%</c:formatCode>
                <c:ptCount val="25"/>
                <c:pt idx="0">
                  <c:v>0.21416886357139173</c:v>
                </c:pt>
                <c:pt idx="1">
                  <c:v>0.22393030093210753</c:v>
                </c:pt>
                <c:pt idx="2">
                  <c:v>0.22232945428575437</c:v>
                </c:pt>
                <c:pt idx="3">
                  <c:v>0.21543741888538631</c:v>
                </c:pt>
                <c:pt idx="4">
                  <c:v>0.21545974891625391</c:v>
                </c:pt>
                <c:pt idx="5">
                  <c:v>0.21510046542805966</c:v>
                </c:pt>
                <c:pt idx="6">
                  <c:v>0.14589893232092266</c:v>
                </c:pt>
                <c:pt idx="7">
                  <c:v>4.4144425146426386E-2</c:v>
                </c:pt>
                <c:pt idx="8">
                  <c:v>4.3066844593736969E-2</c:v>
                </c:pt>
                <c:pt idx="9">
                  <c:v>6.5159586214445703E-2</c:v>
                </c:pt>
                <c:pt idx="10">
                  <c:v>0.10421303041413361</c:v>
                </c:pt>
                <c:pt idx="11">
                  <c:v>0.12437622247605799</c:v>
                </c:pt>
                <c:pt idx="12">
                  <c:v>0.13600837743544691</c:v>
                </c:pt>
                <c:pt idx="13">
                  <c:v>0.13686415526870307</c:v>
                </c:pt>
                <c:pt idx="14">
                  <c:v>9.1829049991308032E-2</c:v>
                </c:pt>
                <c:pt idx="15">
                  <c:v>0.11866091526210745</c:v>
                </c:pt>
                <c:pt idx="16">
                  <c:v>6.6479279941501157E-2</c:v>
                </c:pt>
                <c:pt idx="17">
                  <c:v>7.0486340028621544E-2</c:v>
                </c:pt>
                <c:pt idx="18">
                  <c:v>7.8005562758650226E-2</c:v>
                </c:pt>
                <c:pt idx="19">
                  <c:v>0.11604958018616791</c:v>
                </c:pt>
                <c:pt idx="20">
                  <c:v>0.14372359133803869</c:v>
                </c:pt>
                <c:pt idx="21">
                  <c:v>0.16123512626126285</c:v>
                </c:pt>
                <c:pt idx="22">
                  <c:v>0.16721815661121772</c:v>
                </c:pt>
                <c:pt idx="23">
                  <c:v>0.18444159583737799</c:v>
                </c:pt>
                <c:pt idx="24">
                  <c:v>0.1893539640238093</c:v>
                </c:pt>
              </c:numCache>
            </c:numRef>
          </c:val>
          <c:smooth val="0"/>
          <c:extLst>
            <c:ext xmlns:c16="http://schemas.microsoft.com/office/drawing/2014/chart" uri="{C3380CC4-5D6E-409C-BE32-E72D297353CC}">
              <c16:uniqueId val="{00000000-838B-C64A-B03F-9DD798DEA632}"/>
            </c:ext>
          </c:extLst>
        </c:ser>
        <c:dLbls>
          <c:showLegendKey val="0"/>
          <c:showVal val="0"/>
          <c:showCatName val="0"/>
          <c:showSerName val="0"/>
          <c:showPercent val="0"/>
          <c:showBubbleSize val="0"/>
        </c:dLbls>
        <c:smooth val="0"/>
        <c:axId val="829241039"/>
        <c:axId val="848457103"/>
      </c:lineChart>
      <c:dateAx>
        <c:axId val="82924103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457103"/>
        <c:crosses val="autoZero"/>
        <c:auto val="1"/>
        <c:lblOffset val="100"/>
        <c:baseTimeUnit val="months"/>
      </c:dateAx>
      <c:valAx>
        <c:axId val="8484571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2410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Charts!$A$50</c:f>
              <c:strCache>
                <c:ptCount val="1"/>
                <c:pt idx="0">
                  <c:v>Sheffield</c:v>
                </c:pt>
              </c:strCache>
            </c:strRef>
          </c:tx>
          <c:spPr>
            <a:ln w="28575" cap="rnd">
              <a:solidFill>
                <a:schemeClr val="accent1"/>
              </a:solidFill>
              <a:round/>
            </a:ln>
            <a:effectLst/>
          </c:spPr>
          <c:marker>
            <c:symbol val="none"/>
          </c:marker>
          <c:cat>
            <c:numRef>
              <c:f>Charts!$B$1:$Z$1</c:f>
              <c:numCache>
                <c:formatCode>m/d/yyyy</c:formatCode>
                <c:ptCount val="25"/>
                <c:pt idx="0">
                  <c:v>43709</c:v>
                </c:pt>
                <c:pt idx="1">
                  <c:v>43739</c:v>
                </c:pt>
                <c:pt idx="2">
                  <c:v>43770</c:v>
                </c:pt>
                <c:pt idx="3">
                  <c:v>43800</c:v>
                </c:pt>
                <c:pt idx="4">
                  <c:v>43831</c:v>
                </c:pt>
                <c:pt idx="5">
                  <c:v>43862</c:v>
                </c:pt>
                <c:pt idx="6">
                  <c:v>43891</c:v>
                </c:pt>
                <c:pt idx="7">
                  <c:v>43922</c:v>
                </c:pt>
                <c:pt idx="8">
                  <c:v>43952</c:v>
                </c:pt>
                <c:pt idx="9">
                  <c:v>43983</c:v>
                </c:pt>
                <c:pt idx="10">
                  <c:v>44013</c:v>
                </c:pt>
                <c:pt idx="11">
                  <c:v>44044</c:v>
                </c:pt>
                <c:pt idx="12">
                  <c:v>44075</c:v>
                </c:pt>
                <c:pt idx="13">
                  <c:v>44105</c:v>
                </c:pt>
                <c:pt idx="14">
                  <c:v>44136</c:v>
                </c:pt>
                <c:pt idx="15">
                  <c:v>44166</c:v>
                </c:pt>
                <c:pt idx="16">
                  <c:v>44197</c:v>
                </c:pt>
                <c:pt idx="17">
                  <c:v>44228</c:v>
                </c:pt>
                <c:pt idx="18">
                  <c:v>44256</c:v>
                </c:pt>
                <c:pt idx="19">
                  <c:v>44287</c:v>
                </c:pt>
                <c:pt idx="20">
                  <c:v>44317</c:v>
                </c:pt>
                <c:pt idx="21">
                  <c:v>44348</c:v>
                </c:pt>
                <c:pt idx="22">
                  <c:v>44378</c:v>
                </c:pt>
                <c:pt idx="23">
                  <c:v>44409</c:v>
                </c:pt>
                <c:pt idx="24">
                  <c:v>44440</c:v>
                </c:pt>
              </c:numCache>
            </c:numRef>
          </c:cat>
          <c:val>
            <c:numRef>
              <c:f>Charts!$B$50:$Z$50</c:f>
              <c:numCache>
                <c:formatCode>0%</c:formatCode>
                <c:ptCount val="25"/>
                <c:pt idx="0">
                  <c:v>0.10260378607493358</c:v>
                </c:pt>
                <c:pt idx="1">
                  <c:v>0.10811583358783929</c:v>
                </c:pt>
                <c:pt idx="2">
                  <c:v>0.10883001789712404</c:v>
                </c:pt>
                <c:pt idx="3">
                  <c:v>0.11008317678335752</c:v>
                </c:pt>
                <c:pt idx="4">
                  <c:v>0.10463514005827454</c:v>
                </c:pt>
                <c:pt idx="5">
                  <c:v>0.10582621357936434</c:v>
                </c:pt>
                <c:pt idx="6">
                  <c:v>8.9087888172891275E-2</c:v>
                </c:pt>
                <c:pt idx="7">
                  <c:v>5.2872600170746104E-2</c:v>
                </c:pt>
                <c:pt idx="8">
                  <c:v>5.0994937553392905E-2</c:v>
                </c:pt>
                <c:pt idx="9">
                  <c:v>5.7680057767520318E-2</c:v>
                </c:pt>
                <c:pt idx="10">
                  <c:v>7.3856049615227168E-2</c:v>
                </c:pt>
                <c:pt idx="11">
                  <c:v>8.0994021672578964E-2</c:v>
                </c:pt>
                <c:pt idx="12">
                  <c:v>8.3072814723476746E-2</c:v>
                </c:pt>
                <c:pt idx="13">
                  <c:v>8.0998805407104205E-2</c:v>
                </c:pt>
                <c:pt idx="14">
                  <c:v>6.3347081189873269E-2</c:v>
                </c:pt>
                <c:pt idx="15">
                  <c:v>7.879437890290103E-2</c:v>
                </c:pt>
                <c:pt idx="16">
                  <c:v>5.872952401608228E-2</c:v>
                </c:pt>
                <c:pt idx="17">
                  <c:v>5.9108208619880413E-2</c:v>
                </c:pt>
                <c:pt idx="18">
                  <c:v>5.972846514113303E-2</c:v>
                </c:pt>
                <c:pt idx="19">
                  <c:v>7.1257705167475954E-2</c:v>
                </c:pt>
                <c:pt idx="20">
                  <c:v>7.7808371238289362E-2</c:v>
                </c:pt>
                <c:pt idx="21">
                  <c:v>8.0730599983675128E-2</c:v>
                </c:pt>
                <c:pt idx="22">
                  <c:v>8.3985442856210082E-2</c:v>
                </c:pt>
                <c:pt idx="23">
                  <c:v>8.8753235638825395E-2</c:v>
                </c:pt>
                <c:pt idx="24">
                  <c:v>9.2123177462434522E-2</c:v>
                </c:pt>
              </c:numCache>
            </c:numRef>
          </c:val>
          <c:smooth val="0"/>
          <c:extLst>
            <c:ext xmlns:c16="http://schemas.microsoft.com/office/drawing/2014/chart" uri="{C3380CC4-5D6E-409C-BE32-E72D297353CC}">
              <c16:uniqueId val="{00000000-F8D2-EC4C-A1E4-CD5F165D8B00}"/>
            </c:ext>
          </c:extLst>
        </c:ser>
        <c:dLbls>
          <c:showLegendKey val="0"/>
          <c:showVal val="0"/>
          <c:showCatName val="0"/>
          <c:showSerName val="0"/>
          <c:showPercent val="0"/>
          <c:showBubbleSize val="0"/>
        </c:dLbls>
        <c:smooth val="0"/>
        <c:axId val="829241039"/>
        <c:axId val="848457103"/>
      </c:lineChart>
      <c:dateAx>
        <c:axId val="82924103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457103"/>
        <c:crosses val="autoZero"/>
        <c:auto val="1"/>
        <c:lblOffset val="100"/>
        <c:baseTimeUnit val="months"/>
      </c:dateAx>
      <c:valAx>
        <c:axId val="8484571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2410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Charts!$A$9</c:f>
              <c:strCache>
                <c:ptCount val="1"/>
                <c:pt idx="0">
                  <c:v>Blackpool</c:v>
                </c:pt>
              </c:strCache>
            </c:strRef>
          </c:tx>
          <c:spPr>
            <a:ln w="28575" cap="rnd">
              <a:solidFill>
                <a:schemeClr val="accent1"/>
              </a:solidFill>
              <a:round/>
            </a:ln>
            <a:effectLst/>
          </c:spPr>
          <c:marker>
            <c:symbol val="none"/>
          </c:marker>
          <c:cat>
            <c:numRef>
              <c:f>Charts!$B$1:$Z$1</c:f>
              <c:numCache>
                <c:formatCode>m/d/yyyy</c:formatCode>
                <c:ptCount val="25"/>
                <c:pt idx="0">
                  <c:v>43709</c:v>
                </c:pt>
                <c:pt idx="1">
                  <c:v>43739</c:v>
                </c:pt>
                <c:pt idx="2">
                  <c:v>43770</c:v>
                </c:pt>
                <c:pt idx="3">
                  <c:v>43800</c:v>
                </c:pt>
                <c:pt idx="4">
                  <c:v>43831</c:v>
                </c:pt>
                <c:pt idx="5">
                  <c:v>43862</c:v>
                </c:pt>
                <c:pt idx="6">
                  <c:v>43891</c:v>
                </c:pt>
                <c:pt idx="7">
                  <c:v>43922</c:v>
                </c:pt>
                <c:pt idx="8">
                  <c:v>43952</c:v>
                </c:pt>
                <c:pt idx="9">
                  <c:v>43983</c:v>
                </c:pt>
                <c:pt idx="10">
                  <c:v>44013</c:v>
                </c:pt>
                <c:pt idx="11">
                  <c:v>44044</c:v>
                </c:pt>
                <c:pt idx="12">
                  <c:v>44075</c:v>
                </c:pt>
                <c:pt idx="13">
                  <c:v>44105</c:v>
                </c:pt>
                <c:pt idx="14">
                  <c:v>44136</c:v>
                </c:pt>
                <c:pt idx="15">
                  <c:v>44166</c:v>
                </c:pt>
                <c:pt idx="16">
                  <c:v>44197</c:v>
                </c:pt>
                <c:pt idx="17">
                  <c:v>44228</c:v>
                </c:pt>
                <c:pt idx="18">
                  <c:v>44256</c:v>
                </c:pt>
                <c:pt idx="19">
                  <c:v>44287</c:v>
                </c:pt>
                <c:pt idx="20">
                  <c:v>44317</c:v>
                </c:pt>
                <c:pt idx="21">
                  <c:v>44348</c:v>
                </c:pt>
                <c:pt idx="22">
                  <c:v>44378</c:v>
                </c:pt>
                <c:pt idx="23">
                  <c:v>44409</c:v>
                </c:pt>
                <c:pt idx="24">
                  <c:v>44440</c:v>
                </c:pt>
              </c:numCache>
            </c:numRef>
          </c:cat>
          <c:val>
            <c:numRef>
              <c:f>Charts!$B$9:$Z$9</c:f>
              <c:numCache>
                <c:formatCode>0%</c:formatCode>
                <c:ptCount val="25"/>
                <c:pt idx="0">
                  <c:v>0.15085024289909837</c:v>
                </c:pt>
                <c:pt idx="1">
                  <c:v>0.15741034480612953</c:v>
                </c:pt>
                <c:pt idx="2">
                  <c:v>0.14792147007547485</c:v>
                </c:pt>
                <c:pt idx="3">
                  <c:v>0.16292120009813982</c:v>
                </c:pt>
                <c:pt idx="4">
                  <c:v>0.13220604023206528</c:v>
                </c:pt>
                <c:pt idx="5">
                  <c:v>0.12974018227615886</c:v>
                </c:pt>
                <c:pt idx="6">
                  <c:v>0.10589325079230709</c:v>
                </c:pt>
                <c:pt idx="7">
                  <c:v>6.4044433791262331E-2</c:v>
                </c:pt>
                <c:pt idx="8">
                  <c:v>6.0552259213208691E-2</c:v>
                </c:pt>
                <c:pt idx="9">
                  <c:v>8.2557854002237183E-2</c:v>
                </c:pt>
                <c:pt idx="10">
                  <c:v>0.12272805421246102</c:v>
                </c:pt>
                <c:pt idx="11">
                  <c:v>0.13544388870587629</c:v>
                </c:pt>
                <c:pt idx="12">
                  <c:v>0.12931700856574646</c:v>
                </c:pt>
                <c:pt idx="13">
                  <c:v>0.11876844774733221</c:v>
                </c:pt>
                <c:pt idx="14">
                  <c:v>7.5905447617251071E-2</c:v>
                </c:pt>
                <c:pt idx="15">
                  <c:v>0.13538002164136567</c:v>
                </c:pt>
                <c:pt idx="16">
                  <c:v>6.2484507989176492E-2</c:v>
                </c:pt>
                <c:pt idx="17">
                  <c:v>6.2334380239890359E-2</c:v>
                </c:pt>
                <c:pt idx="18">
                  <c:v>6.3473610679023101E-2</c:v>
                </c:pt>
                <c:pt idx="19">
                  <c:v>0.10080189849227167</c:v>
                </c:pt>
                <c:pt idx="20">
                  <c:v>0.11557803415091651</c:v>
                </c:pt>
                <c:pt idx="21">
                  <c:v>0.13126497046206653</c:v>
                </c:pt>
                <c:pt idx="22">
                  <c:v>0.1425739143550393</c:v>
                </c:pt>
                <c:pt idx="23">
                  <c:v>0.15006196707789837</c:v>
                </c:pt>
                <c:pt idx="24">
                  <c:v>0.14015454913322031</c:v>
                </c:pt>
              </c:numCache>
            </c:numRef>
          </c:val>
          <c:smooth val="0"/>
          <c:extLst>
            <c:ext xmlns:c16="http://schemas.microsoft.com/office/drawing/2014/chart" uri="{C3380CC4-5D6E-409C-BE32-E72D297353CC}">
              <c16:uniqueId val="{00000000-5E2B-404D-89FC-9FAD4210D234}"/>
            </c:ext>
          </c:extLst>
        </c:ser>
        <c:dLbls>
          <c:showLegendKey val="0"/>
          <c:showVal val="0"/>
          <c:showCatName val="0"/>
          <c:showSerName val="0"/>
          <c:showPercent val="0"/>
          <c:showBubbleSize val="0"/>
        </c:dLbls>
        <c:smooth val="0"/>
        <c:axId val="829241039"/>
        <c:axId val="848457103"/>
      </c:lineChart>
      <c:dateAx>
        <c:axId val="82924103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457103"/>
        <c:crosses val="autoZero"/>
        <c:auto val="1"/>
        <c:lblOffset val="100"/>
        <c:baseTimeUnit val="months"/>
      </c:dateAx>
      <c:valAx>
        <c:axId val="8484571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2410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dLbls>
            <c:dLbl>
              <c:idx val="0"/>
              <c:tx>
                <c:rich>
                  <a:bodyPr/>
                  <a:lstStyle/>
                  <a:p>
                    <a:fld id="{CF4E1AD7-F37F-41F9-A711-737AF1EC24D1}"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F93-D542-B77B-B211FE1B5AB1}"/>
                </c:ext>
              </c:extLst>
            </c:dLbl>
            <c:dLbl>
              <c:idx val="1"/>
              <c:tx>
                <c:rich>
                  <a:bodyPr/>
                  <a:lstStyle/>
                  <a:p>
                    <a:fld id="{C068E1A2-4EA2-471F-B551-B85CECD4D49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2F93-D542-B77B-B211FE1B5AB1}"/>
                </c:ext>
              </c:extLst>
            </c:dLbl>
            <c:dLbl>
              <c:idx val="2"/>
              <c:tx>
                <c:rich>
                  <a:bodyPr/>
                  <a:lstStyle/>
                  <a:p>
                    <a:fld id="{9BDF47FB-8CFE-4561-A797-360DB38EB7F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2F93-D542-B77B-B211FE1B5AB1}"/>
                </c:ext>
              </c:extLst>
            </c:dLbl>
            <c:dLbl>
              <c:idx val="3"/>
              <c:tx>
                <c:rich>
                  <a:bodyPr/>
                  <a:lstStyle/>
                  <a:p>
                    <a:fld id="{F23059CF-DFF2-43DD-B6A8-419446DF1A2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2F93-D542-B77B-B211FE1B5AB1}"/>
                </c:ext>
              </c:extLst>
            </c:dLbl>
            <c:dLbl>
              <c:idx val="4"/>
              <c:tx>
                <c:rich>
                  <a:bodyPr/>
                  <a:lstStyle/>
                  <a:p>
                    <a:fld id="{47A5EE86-C48D-4BC5-99BD-ACBE8DFC0D8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2F93-D542-B77B-B211FE1B5AB1}"/>
                </c:ext>
              </c:extLst>
            </c:dLbl>
            <c:dLbl>
              <c:idx val="5"/>
              <c:tx>
                <c:rich>
                  <a:bodyPr/>
                  <a:lstStyle/>
                  <a:p>
                    <a:fld id="{D5C759B2-6DDA-4A7B-A839-708280DE115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2F93-D542-B77B-B211FE1B5AB1}"/>
                </c:ext>
              </c:extLst>
            </c:dLbl>
            <c:dLbl>
              <c:idx val="6"/>
              <c:tx>
                <c:rich>
                  <a:bodyPr/>
                  <a:lstStyle/>
                  <a:p>
                    <a:fld id="{DE24A99B-6977-49A8-9FAF-E4CAF2524B4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2F93-D542-B77B-B211FE1B5AB1}"/>
                </c:ext>
              </c:extLst>
            </c:dLbl>
            <c:dLbl>
              <c:idx val="7"/>
              <c:tx>
                <c:rich>
                  <a:bodyPr/>
                  <a:lstStyle/>
                  <a:p>
                    <a:fld id="{05488736-ACD0-49B1-A489-34113603306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2F93-D542-B77B-B211FE1B5AB1}"/>
                </c:ext>
              </c:extLst>
            </c:dLbl>
            <c:dLbl>
              <c:idx val="8"/>
              <c:tx>
                <c:rich>
                  <a:bodyPr/>
                  <a:lstStyle/>
                  <a:p>
                    <a:fld id="{E28FEAEC-2DA1-4387-8B37-5BFF5E8C3B7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2F93-D542-B77B-B211FE1B5AB1}"/>
                </c:ext>
              </c:extLst>
            </c:dLbl>
            <c:dLbl>
              <c:idx val="9"/>
              <c:tx>
                <c:rich>
                  <a:bodyPr/>
                  <a:lstStyle/>
                  <a:p>
                    <a:fld id="{80B29288-5D06-43E7-BDC3-28ED1682577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2F93-D542-B77B-B211FE1B5AB1}"/>
                </c:ext>
              </c:extLst>
            </c:dLbl>
            <c:dLbl>
              <c:idx val="10"/>
              <c:tx>
                <c:rich>
                  <a:bodyPr/>
                  <a:lstStyle/>
                  <a:p>
                    <a:fld id="{115C76A1-7CF4-4AD7-B7A9-18492FEA3E6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2F93-D542-B77B-B211FE1B5AB1}"/>
                </c:ext>
              </c:extLst>
            </c:dLbl>
            <c:dLbl>
              <c:idx val="11"/>
              <c:tx>
                <c:rich>
                  <a:bodyPr/>
                  <a:lstStyle/>
                  <a:p>
                    <a:fld id="{071A38E6-4174-4DB5-8F83-505FA3E8AA6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2F93-D542-B77B-B211FE1B5AB1}"/>
                </c:ext>
              </c:extLst>
            </c:dLbl>
            <c:dLbl>
              <c:idx val="12"/>
              <c:tx>
                <c:rich>
                  <a:bodyPr/>
                  <a:lstStyle/>
                  <a:p>
                    <a:fld id="{20059C07-E262-4B12-8B65-5C0166402E8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2F93-D542-B77B-B211FE1B5AB1}"/>
                </c:ext>
              </c:extLst>
            </c:dLbl>
            <c:dLbl>
              <c:idx val="13"/>
              <c:tx>
                <c:rich>
                  <a:bodyPr/>
                  <a:lstStyle/>
                  <a:p>
                    <a:fld id="{56C6502F-6627-493C-9E63-7E9EAB8B66B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2F93-D542-B77B-B211FE1B5AB1}"/>
                </c:ext>
              </c:extLst>
            </c:dLbl>
            <c:dLbl>
              <c:idx val="14"/>
              <c:tx>
                <c:rich>
                  <a:bodyPr/>
                  <a:lstStyle/>
                  <a:p>
                    <a:fld id="{7257F036-4002-406C-BB7D-79DC5477786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2F93-D542-B77B-B211FE1B5AB1}"/>
                </c:ext>
              </c:extLst>
            </c:dLbl>
            <c:dLbl>
              <c:idx val="15"/>
              <c:tx>
                <c:rich>
                  <a:bodyPr/>
                  <a:lstStyle/>
                  <a:p>
                    <a:fld id="{2E087961-5843-4E65-A89B-BBA7957B33D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2F93-D542-B77B-B211FE1B5AB1}"/>
                </c:ext>
              </c:extLst>
            </c:dLbl>
            <c:dLbl>
              <c:idx val="16"/>
              <c:tx>
                <c:rich>
                  <a:bodyPr/>
                  <a:lstStyle/>
                  <a:p>
                    <a:fld id="{DDFA4BBF-90F3-4D91-9CF0-CC966050085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2F93-D542-B77B-B211FE1B5AB1}"/>
                </c:ext>
              </c:extLst>
            </c:dLbl>
            <c:dLbl>
              <c:idx val="17"/>
              <c:tx>
                <c:rich>
                  <a:bodyPr/>
                  <a:lstStyle/>
                  <a:p>
                    <a:fld id="{CFB0D0E6-0173-4552-9959-6D1EE2DC1AA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2F93-D542-B77B-B211FE1B5AB1}"/>
                </c:ext>
              </c:extLst>
            </c:dLbl>
            <c:dLbl>
              <c:idx val="18"/>
              <c:tx>
                <c:rich>
                  <a:bodyPr/>
                  <a:lstStyle/>
                  <a:p>
                    <a:fld id="{CF609EFE-9197-470C-9631-EFFF6EF96AC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2F93-D542-B77B-B211FE1B5AB1}"/>
                </c:ext>
              </c:extLst>
            </c:dLbl>
            <c:dLbl>
              <c:idx val="19"/>
              <c:tx>
                <c:rich>
                  <a:bodyPr/>
                  <a:lstStyle/>
                  <a:p>
                    <a:fld id="{87D81FDA-44A1-4C66-AC23-900AC58D243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2F93-D542-B77B-B211FE1B5AB1}"/>
                </c:ext>
              </c:extLst>
            </c:dLbl>
            <c:dLbl>
              <c:idx val="20"/>
              <c:tx>
                <c:rich>
                  <a:bodyPr/>
                  <a:lstStyle/>
                  <a:p>
                    <a:fld id="{74A94984-3E10-4DFA-83D7-89BAB028A22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2F93-D542-B77B-B211FE1B5AB1}"/>
                </c:ext>
              </c:extLst>
            </c:dLbl>
            <c:dLbl>
              <c:idx val="21"/>
              <c:tx>
                <c:rich>
                  <a:bodyPr/>
                  <a:lstStyle/>
                  <a:p>
                    <a:fld id="{6DA59A41-780C-4FB3-89A5-6E2451B2FCE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2F93-D542-B77B-B211FE1B5AB1}"/>
                </c:ext>
              </c:extLst>
            </c:dLbl>
            <c:dLbl>
              <c:idx val="22"/>
              <c:tx>
                <c:rich>
                  <a:bodyPr/>
                  <a:lstStyle/>
                  <a:p>
                    <a:fld id="{B3F4BC70-9019-4CB1-B2F6-E21E098B7E9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2F93-D542-B77B-B211FE1B5AB1}"/>
                </c:ext>
              </c:extLst>
            </c:dLbl>
            <c:dLbl>
              <c:idx val="23"/>
              <c:tx>
                <c:rich>
                  <a:bodyPr/>
                  <a:lstStyle/>
                  <a:p>
                    <a:fld id="{DE1D35A5-9644-4062-9C7F-FB18A368B30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2F93-D542-B77B-B211FE1B5AB1}"/>
                </c:ext>
              </c:extLst>
            </c:dLbl>
            <c:dLbl>
              <c:idx val="24"/>
              <c:tx>
                <c:rich>
                  <a:bodyPr/>
                  <a:lstStyle/>
                  <a:p>
                    <a:fld id="{3296C3D5-9461-4902-9F34-A8D9E901F51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2F93-D542-B77B-B211FE1B5AB1}"/>
                </c:ext>
              </c:extLst>
            </c:dLbl>
            <c:dLbl>
              <c:idx val="25"/>
              <c:tx>
                <c:rich>
                  <a:bodyPr/>
                  <a:lstStyle/>
                  <a:p>
                    <a:fld id="{019CBBC8-B7C7-40FE-BC03-7AF91095902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2F93-D542-B77B-B211FE1B5AB1}"/>
                </c:ext>
              </c:extLst>
            </c:dLbl>
            <c:dLbl>
              <c:idx val="26"/>
              <c:tx>
                <c:rich>
                  <a:bodyPr/>
                  <a:lstStyle/>
                  <a:p>
                    <a:fld id="{CE2AD5D2-BB1B-4061-A2E6-B70AC3E8627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2F93-D542-B77B-B211FE1B5AB1}"/>
                </c:ext>
              </c:extLst>
            </c:dLbl>
            <c:dLbl>
              <c:idx val="27"/>
              <c:tx>
                <c:rich>
                  <a:bodyPr/>
                  <a:lstStyle/>
                  <a:p>
                    <a:fld id="{2B85D747-21A2-47EF-B6ED-6968BA0BE7A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2F93-D542-B77B-B211FE1B5AB1}"/>
                </c:ext>
              </c:extLst>
            </c:dLbl>
            <c:dLbl>
              <c:idx val="28"/>
              <c:tx>
                <c:rich>
                  <a:bodyPr/>
                  <a:lstStyle/>
                  <a:p>
                    <a:fld id="{BBAA6150-6481-4F70-B853-77E3F801B67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2F93-D542-B77B-B211FE1B5AB1}"/>
                </c:ext>
              </c:extLst>
            </c:dLbl>
            <c:dLbl>
              <c:idx val="29"/>
              <c:tx>
                <c:rich>
                  <a:bodyPr/>
                  <a:lstStyle/>
                  <a:p>
                    <a:fld id="{B373E2E4-62DB-46FC-B7FF-A700E9C2966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2F93-D542-B77B-B211FE1B5AB1}"/>
                </c:ext>
              </c:extLst>
            </c:dLbl>
            <c:dLbl>
              <c:idx val="30"/>
              <c:tx>
                <c:rich>
                  <a:bodyPr/>
                  <a:lstStyle/>
                  <a:p>
                    <a:fld id="{C3A0A6B4-E7D2-41A1-B833-11F17CCD5AE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2F93-D542-B77B-B211FE1B5AB1}"/>
                </c:ext>
              </c:extLst>
            </c:dLbl>
            <c:dLbl>
              <c:idx val="31"/>
              <c:tx>
                <c:rich>
                  <a:bodyPr/>
                  <a:lstStyle/>
                  <a:p>
                    <a:fld id="{A277EEE6-0D21-48E6-B608-C7F0B883FB3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2F93-D542-B77B-B211FE1B5AB1}"/>
                </c:ext>
              </c:extLst>
            </c:dLbl>
            <c:dLbl>
              <c:idx val="32"/>
              <c:tx>
                <c:rich>
                  <a:bodyPr/>
                  <a:lstStyle/>
                  <a:p>
                    <a:fld id="{0D438EA5-74E7-424B-93F2-48068278181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4-2F93-D542-B77B-B211FE1B5AB1}"/>
                </c:ext>
              </c:extLst>
            </c:dLbl>
            <c:dLbl>
              <c:idx val="33"/>
              <c:tx>
                <c:rich>
                  <a:bodyPr/>
                  <a:lstStyle/>
                  <a:p>
                    <a:fld id="{2A572CE7-01FD-49AA-B11F-26835BE2462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5-2F93-D542-B77B-B211FE1B5AB1}"/>
                </c:ext>
              </c:extLst>
            </c:dLbl>
            <c:dLbl>
              <c:idx val="34"/>
              <c:tx>
                <c:rich>
                  <a:bodyPr/>
                  <a:lstStyle/>
                  <a:p>
                    <a:fld id="{025C5059-3E23-47DB-95DC-1BD391B63B6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6-2F93-D542-B77B-B211FE1B5AB1}"/>
                </c:ext>
              </c:extLst>
            </c:dLbl>
            <c:dLbl>
              <c:idx val="35"/>
              <c:tx>
                <c:rich>
                  <a:bodyPr/>
                  <a:lstStyle/>
                  <a:p>
                    <a:fld id="{B691AD44-F348-4FD6-88E4-C2C8D7C53DF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2F93-D542-B77B-B211FE1B5AB1}"/>
                </c:ext>
              </c:extLst>
            </c:dLbl>
            <c:dLbl>
              <c:idx val="36"/>
              <c:tx>
                <c:rich>
                  <a:bodyPr/>
                  <a:lstStyle/>
                  <a:p>
                    <a:fld id="{F2BFA57B-9E2D-4902-8B59-8A57C351A64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8-2F93-D542-B77B-B211FE1B5AB1}"/>
                </c:ext>
              </c:extLst>
            </c:dLbl>
            <c:dLbl>
              <c:idx val="37"/>
              <c:tx>
                <c:rich>
                  <a:bodyPr/>
                  <a:lstStyle/>
                  <a:p>
                    <a:fld id="{BDE4AB0D-E168-4845-BE3A-D2AFFE99EFE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2F93-D542-B77B-B211FE1B5AB1}"/>
                </c:ext>
              </c:extLst>
            </c:dLbl>
            <c:dLbl>
              <c:idx val="38"/>
              <c:tx>
                <c:rich>
                  <a:bodyPr/>
                  <a:lstStyle/>
                  <a:p>
                    <a:fld id="{AC72399E-1DB8-48F4-8873-C7ACAD46793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A-2F93-D542-B77B-B211FE1B5AB1}"/>
                </c:ext>
              </c:extLst>
            </c:dLbl>
            <c:dLbl>
              <c:idx val="39"/>
              <c:tx>
                <c:rich>
                  <a:bodyPr/>
                  <a:lstStyle/>
                  <a:p>
                    <a:fld id="{42A79C1B-666E-4785-A337-D8761AF98A4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B-2F93-D542-B77B-B211FE1B5AB1}"/>
                </c:ext>
              </c:extLst>
            </c:dLbl>
            <c:dLbl>
              <c:idx val="40"/>
              <c:tx>
                <c:rich>
                  <a:bodyPr/>
                  <a:lstStyle/>
                  <a:p>
                    <a:fld id="{C91D1EE2-ED98-4DA8-89B7-A508D6886C1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C-2F93-D542-B77B-B211FE1B5AB1}"/>
                </c:ext>
              </c:extLst>
            </c:dLbl>
            <c:dLbl>
              <c:idx val="41"/>
              <c:tx>
                <c:rich>
                  <a:bodyPr/>
                  <a:lstStyle/>
                  <a:p>
                    <a:fld id="{6C8C915C-0948-4621-8982-FF84FE27340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D-2F93-D542-B77B-B211FE1B5AB1}"/>
                </c:ext>
              </c:extLst>
            </c:dLbl>
            <c:dLbl>
              <c:idx val="42"/>
              <c:tx>
                <c:rich>
                  <a:bodyPr/>
                  <a:lstStyle/>
                  <a:p>
                    <a:fld id="{BDFE09A3-B560-4A17-A243-49CA3889426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E-2F93-D542-B77B-B211FE1B5AB1}"/>
                </c:ext>
              </c:extLst>
            </c:dLbl>
            <c:dLbl>
              <c:idx val="43"/>
              <c:tx>
                <c:rich>
                  <a:bodyPr/>
                  <a:lstStyle/>
                  <a:p>
                    <a:fld id="{9009BF76-DEDD-4900-91A1-FC2046F05A1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F-2F93-D542-B77B-B211FE1B5AB1}"/>
                </c:ext>
              </c:extLst>
            </c:dLbl>
            <c:dLbl>
              <c:idx val="44"/>
              <c:tx>
                <c:rich>
                  <a:bodyPr/>
                  <a:lstStyle/>
                  <a:p>
                    <a:fld id="{D4DF5B4C-5765-424E-8467-F6D9A83D24E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0-2F93-D542-B77B-B211FE1B5AB1}"/>
                </c:ext>
              </c:extLst>
            </c:dLbl>
            <c:dLbl>
              <c:idx val="45"/>
              <c:tx>
                <c:rich>
                  <a:bodyPr/>
                  <a:lstStyle/>
                  <a:p>
                    <a:fld id="{18F2DBB4-591E-4C2E-B794-6F1D324B9A5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1-2F93-D542-B77B-B211FE1B5AB1}"/>
                </c:ext>
              </c:extLst>
            </c:dLbl>
            <c:dLbl>
              <c:idx val="46"/>
              <c:tx>
                <c:rich>
                  <a:bodyPr/>
                  <a:lstStyle/>
                  <a:p>
                    <a:fld id="{3B951124-D595-4461-87D8-CEF4E0FF926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2-2F93-D542-B77B-B211FE1B5AB1}"/>
                </c:ext>
              </c:extLst>
            </c:dLbl>
            <c:dLbl>
              <c:idx val="47"/>
              <c:tx>
                <c:rich>
                  <a:bodyPr/>
                  <a:lstStyle/>
                  <a:p>
                    <a:fld id="{04E74D7E-048D-40C1-88AF-1B3D7F41E33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3-2F93-D542-B77B-B211FE1B5AB1}"/>
                </c:ext>
              </c:extLst>
            </c:dLbl>
            <c:dLbl>
              <c:idx val="48"/>
              <c:tx>
                <c:rich>
                  <a:bodyPr/>
                  <a:lstStyle/>
                  <a:p>
                    <a:fld id="{0BAF4DA5-4C11-4DE4-B47C-F29C5A2CC1E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4-2F93-D542-B77B-B211FE1B5AB1}"/>
                </c:ext>
              </c:extLst>
            </c:dLbl>
            <c:dLbl>
              <c:idx val="49"/>
              <c:tx>
                <c:rich>
                  <a:bodyPr/>
                  <a:lstStyle/>
                  <a:p>
                    <a:fld id="{1DCA5131-E017-464B-908D-FA718C6B4A7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5-2F93-D542-B77B-B211FE1B5AB1}"/>
                </c:ext>
              </c:extLst>
            </c:dLbl>
            <c:dLbl>
              <c:idx val="50"/>
              <c:tx>
                <c:rich>
                  <a:bodyPr/>
                  <a:lstStyle/>
                  <a:p>
                    <a:fld id="{86EA6C37-5F36-4943-ABB9-EAFFD899550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6-2F93-D542-B77B-B211FE1B5AB1}"/>
                </c:ext>
              </c:extLst>
            </c:dLbl>
            <c:dLbl>
              <c:idx val="51"/>
              <c:tx>
                <c:rich>
                  <a:bodyPr/>
                  <a:lstStyle/>
                  <a:p>
                    <a:fld id="{660921FE-34DE-40F2-97C6-547BC922112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7-2F93-D542-B77B-B211FE1B5AB1}"/>
                </c:ext>
              </c:extLst>
            </c:dLbl>
            <c:dLbl>
              <c:idx val="52"/>
              <c:tx>
                <c:rich>
                  <a:bodyPr/>
                  <a:lstStyle/>
                  <a:p>
                    <a:fld id="{FC63A510-1C5E-4A96-9707-6EB2EFD2647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8-2F93-D542-B77B-B211FE1B5AB1}"/>
                </c:ext>
              </c:extLst>
            </c:dLbl>
            <c:dLbl>
              <c:idx val="53"/>
              <c:tx>
                <c:rich>
                  <a:bodyPr/>
                  <a:lstStyle/>
                  <a:p>
                    <a:fld id="{4EC096CE-6D37-46BC-8FBE-F5BF83AC715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9-2F93-D542-B77B-B211FE1B5AB1}"/>
                </c:ext>
              </c:extLst>
            </c:dLbl>
            <c:dLbl>
              <c:idx val="54"/>
              <c:tx>
                <c:rich>
                  <a:bodyPr/>
                  <a:lstStyle/>
                  <a:p>
                    <a:fld id="{5FE6F6C0-DBA0-4748-9037-4BF65E60B9F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A-2F93-D542-B77B-B211FE1B5AB1}"/>
                </c:ext>
              </c:extLst>
            </c:dLbl>
            <c:dLbl>
              <c:idx val="55"/>
              <c:tx>
                <c:rich>
                  <a:bodyPr/>
                  <a:lstStyle/>
                  <a:p>
                    <a:fld id="{2D7E5501-2234-4DB0-AEE4-03AC8BD8029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B-2F93-D542-B77B-B211FE1B5AB1}"/>
                </c:ext>
              </c:extLst>
            </c:dLbl>
            <c:dLbl>
              <c:idx val="56"/>
              <c:tx>
                <c:rich>
                  <a:bodyPr/>
                  <a:lstStyle/>
                  <a:p>
                    <a:fld id="{8B747D37-E9EF-426C-9051-55E78F60C0B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C-2F93-D542-B77B-B211FE1B5AB1}"/>
                </c:ext>
              </c:extLst>
            </c:dLbl>
            <c:dLbl>
              <c:idx val="57"/>
              <c:tx>
                <c:rich>
                  <a:bodyPr/>
                  <a:lstStyle/>
                  <a:p>
                    <a:fld id="{E2C104DC-9396-4263-B569-57694FA807C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D-2F93-D542-B77B-B211FE1B5AB1}"/>
                </c:ext>
              </c:extLst>
            </c:dLbl>
            <c:dLbl>
              <c:idx val="58"/>
              <c:tx>
                <c:rich>
                  <a:bodyPr/>
                  <a:lstStyle/>
                  <a:p>
                    <a:fld id="{4357C2F3-5B3E-444F-A379-8874C223252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E-2F93-D542-B77B-B211FE1B5AB1}"/>
                </c:ext>
              </c:extLst>
            </c:dLbl>
            <c:dLbl>
              <c:idx val="59"/>
              <c:tx>
                <c:rich>
                  <a:bodyPr/>
                  <a:lstStyle/>
                  <a:p>
                    <a:fld id="{69D06765-1CEA-4119-9417-97DAFFA117E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F-2F93-D542-B77B-B211FE1B5AB1}"/>
                </c:ext>
              </c:extLst>
            </c:dLbl>
            <c:dLbl>
              <c:idx val="60"/>
              <c:tx>
                <c:rich>
                  <a:bodyPr/>
                  <a:lstStyle/>
                  <a:p>
                    <a:fld id="{AD02CCA3-0F15-4648-84F4-053C2E156EB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0-2F93-D542-B77B-B211FE1B5AB1}"/>
                </c:ext>
              </c:extLst>
            </c:dLbl>
            <c:dLbl>
              <c:idx val="61"/>
              <c:tx>
                <c:rich>
                  <a:bodyPr/>
                  <a:lstStyle/>
                  <a:p>
                    <a:fld id="{B5FF57FC-1202-46F0-A424-AC285789AC5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1-2F93-D542-B77B-B211FE1B5AB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'CC share tops bottoms'!$F$2:$F$63</c:f>
              <c:numCache>
                <c:formatCode>0</c:formatCode>
                <c:ptCount val="62"/>
                <c:pt idx="0">
                  <c:v>-2.0455210043108352</c:v>
                </c:pt>
                <c:pt idx="1">
                  <c:v>-3.693118417005814E-3</c:v>
                </c:pt>
                <c:pt idx="2">
                  <c:v>-0.3585639152532738</c:v>
                </c:pt>
                <c:pt idx="3">
                  <c:v>-1.6026130855137848</c:v>
                </c:pt>
                <c:pt idx="4">
                  <c:v>-0.97171501709811947</c:v>
                </c:pt>
                <c:pt idx="5">
                  <c:v>-2.0434053737547142</c:v>
                </c:pt>
                <c:pt idx="6">
                  <c:v>-1.7212316878859657</c:v>
                </c:pt>
                <c:pt idx="7">
                  <c:v>-1.0695693765878063</c:v>
                </c:pt>
                <c:pt idx="8">
                  <c:v>0.19095813761299263</c:v>
                </c:pt>
                <c:pt idx="9">
                  <c:v>-1.434024148965092</c:v>
                </c:pt>
                <c:pt idx="10">
                  <c:v>-0.18032418420304286</c:v>
                </c:pt>
                <c:pt idx="11">
                  <c:v>-0.93301223515086651</c:v>
                </c:pt>
                <c:pt idx="12">
                  <c:v>-1.4480586867963052</c:v>
                </c:pt>
                <c:pt idx="13">
                  <c:v>-0.24122971142267469</c:v>
                </c:pt>
                <c:pt idx="14">
                  <c:v>-1.8259237874897083</c:v>
                </c:pt>
                <c:pt idx="15">
                  <c:v>-0.68028049244601707</c:v>
                </c:pt>
                <c:pt idx="16">
                  <c:v>-3.142663047541419</c:v>
                </c:pt>
                <c:pt idx="17">
                  <c:v>-1.8240764055551946</c:v>
                </c:pt>
                <c:pt idx="18">
                  <c:v>-1.5337895345149648</c:v>
                </c:pt>
                <c:pt idx="19">
                  <c:v>-1.6834742980731023</c:v>
                </c:pt>
                <c:pt idx="20">
                  <c:v>-3.073046283421224</c:v>
                </c:pt>
                <c:pt idx="21">
                  <c:v>0.45549574737899434</c:v>
                </c:pt>
                <c:pt idx="22">
                  <c:v>-1.074941387126549</c:v>
                </c:pt>
                <c:pt idx="23">
                  <c:v>-1.3104150893925222</c:v>
                </c:pt>
                <c:pt idx="24">
                  <c:v>-1.3631536391156385</c:v>
                </c:pt>
                <c:pt idx="25">
                  <c:v>-0.76797960270020837</c:v>
                </c:pt>
                <c:pt idx="26">
                  <c:v>-1.770430293309508</c:v>
                </c:pt>
                <c:pt idx="27">
                  <c:v>-1.951815837737922</c:v>
                </c:pt>
                <c:pt idx="28">
                  <c:v>-1.1141671850455532</c:v>
                </c:pt>
                <c:pt idx="29">
                  <c:v>-0.99222636930466623</c:v>
                </c:pt>
                <c:pt idx="30">
                  <c:v>-0.75898759672397009</c:v>
                </c:pt>
                <c:pt idx="31">
                  <c:v>-2.4814899547582425</c:v>
                </c:pt>
                <c:pt idx="32">
                  <c:v>0.63951117335616647</c:v>
                </c:pt>
                <c:pt idx="33">
                  <c:v>-0.76891582493529431</c:v>
                </c:pt>
                <c:pt idx="34">
                  <c:v>-1.249706738773726E-2</c:v>
                </c:pt>
                <c:pt idx="35">
                  <c:v>-0.25996644733432828</c:v>
                </c:pt>
                <c:pt idx="36">
                  <c:v>-1.6030455153294099</c:v>
                </c:pt>
                <c:pt idx="37">
                  <c:v>-0.13837686073642774</c:v>
                </c:pt>
                <c:pt idx="38">
                  <c:v>-0.92455691251522032</c:v>
                </c:pt>
                <c:pt idx="39">
                  <c:v>-1.0976979102730877E-2</c:v>
                </c:pt>
                <c:pt idx="40">
                  <c:v>-0.99835250176703028</c:v>
                </c:pt>
                <c:pt idx="41">
                  <c:v>-1.3864231793494552</c:v>
                </c:pt>
                <c:pt idx="42">
                  <c:v>-1.0548855067529423</c:v>
                </c:pt>
                <c:pt idx="43">
                  <c:v>-1.8491101003638266</c:v>
                </c:pt>
                <c:pt idx="44">
                  <c:v>-0.34190526013916367</c:v>
                </c:pt>
                <c:pt idx="45">
                  <c:v>-1.1344222306478726</c:v>
                </c:pt>
                <c:pt idx="46">
                  <c:v>-0.92453690932974975</c:v>
                </c:pt>
                <c:pt idx="47">
                  <c:v>-2.640940276951151</c:v>
                </c:pt>
                <c:pt idx="48">
                  <c:v>-1.0480608612499054</c:v>
                </c:pt>
                <c:pt idx="49">
                  <c:v>-2.8675638665611238</c:v>
                </c:pt>
                <c:pt idx="50">
                  <c:v>-3.1988425828811451</c:v>
                </c:pt>
                <c:pt idx="51">
                  <c:v>-1.7462243445843282</c:v>
                </c:pt>
                <c:pt idx="52">
                  <c:v>-2.4415050253747927</c:v>
                </c:pt>
                <c:pt idx="53">
                  <c:v>-1.9409321270331805</c:v>
                </c:pt>
                <c:pt idx="54">
                  <c:v>-1.3016336001953954</c:v>
                </c:pt>
                <c:pt idx="55">
                  <c:v>-1.5219038826605746</c:v>
                </c:pt>
                <c:pt idx="56">
                  <c:v>-1.6143954562424927</c:v>
                </c:pt>
                <c:pt idx="57">
                  <c:v>-1.1667596409997247</c:v>
                </c:pt>
                <c:pt idx="58">
                  <c:v>-4.0741600857382987E-2</c:v>
                </c:pt>
                <c:pt idx="59">
                  <c:v>-1.7102740873698938</c:v>
                </c:pt>
                <c:pt idx="60">
                  <c:v>-1.2480289692196389</c:v>
                </c:pt>
                <c:pt idx="61">
                  <c:v>3.1298550227438215</c:v>
                </c:pt>
              </c:numCache>
            </c:numRef>
          </c:xVal>
          <c:yVal>
            <c:numRef>
              <c:f>'CC share tops bottoms'!$H$2:$H$63</c:f>
              <c:numCache>
                <c:formatCode>0%</c:formatCode>
                <c:ptCount val="62"/>
                <c:pt idx="0">
                  <c:v>0.81383853437807896</c:v>
                </c:pt>
                <c:pt idx="1">
                  <c:v>0.92773581933138005</c:v>
                </c:pt>
                <c:pt idx="2">
                  <c:v>1.1123314709941901</c:v>
                </c:pt>
                <c:pt idx="3">
                  <c:v>0.82728398000615799</c:v>
                </c:pt>
                <c:pt idx="4">
                  <c:v>0.89516399125452895</c:v>
                </c:pt>
                <c:pt idx="5">
                  <c:v>0.79162553156301196</c:v>
                </c:pt>
                <c:pt idx="6">
                  <c:v>0.97809234669966605</c:v>
                </c:pt>
                <c:pt idx="7">
                  <c:v>1.16913153325644</c:v>
                </c:pt>
                <c:pt idx="8">
                  <c:v>1.0734231329333599</c:v>
                </c:pt>
                <c:pt idx="9">
                  <c:v>0.86047315683473802</c:v>
                </c:pt>
                <c:pt idx="10">
                  <c:v>0.99368667987728798</c:v>
                </c:pt>
                <c:pt idx="11">
                  <c:v>0.89740709155509402</c:v>
                </c:pt>
                <c:pt idx="12">
                  <c:v>1.01416990880036</c:v>
                </c:pt>
                <c:pt idx="13">
                  <c:v>0.82912534192667797</c:v>
                </c:pt>
                <c:pt idx="14">
                  <c:v>0.84913189423629798</c:v>
                </c:pt>
                <c:pt idx="15">
                  <c:v>0.87751285837066395</c:v>
                </c:pt>
                <c:pt idx="16">
                  <c:v>0.76812817956173796</c:v>
                </c:pt>
                <c:pt idx="17">
                  <c:v>0.789316177494925</c:v>
                </c:pt>
                <c:pt idx="18">
                  <c:v>0.87727228550832503</c:v>
                </c:pt>
                <c:pt idx="19">
                  <c:v>0.91275986951973997</c:v>
                </c:pt>
                <c:pt idx="20">
                  <c:v>0.91093126654947199</c:v>
                </c:pt>
                <c:pt idx="21">
                  <c:v>1.0591688711590601</c:v>
                </c:pt>
                <c:pt idx="22">
                  <c:v>0.91492519779241399</c:v>
                </c:pt>
                <c:pt idx="23">
                  <c:v>0.88895561709262005</c:v>
                </c:pt>
                <c:pt idx="24">
                  <c:v>0.96495288068154195</c:v>
                </c:pt>
                <c:pt idx="25">
                  <c:v>1.00983555644877</c:v>
                </c:pt>
                <c:pt idx="26">
                  <c:v>1.0239819394407199</c:v>
                </c:pt>
                <c:pt idx="27">
                  <c:v>0.825194049316893</c:v>
                </c:pt>
                <c:pt idx="28">
                  <c:v>0.93848651108307102</c:v>
                </c:pt>
                <c:pt idx="29">
                  <c:v>0.89293180113067305</c:v>
                </c:pt>
                <c:pt idx="30">
                  <c:v>1.0789510438913501</c:v>
                </c:pt>
                <c:pt idx="31">
                  <c:v>0.818407016104853</c:v>
                </c:pt>
                <c:pt idx="32">
                  <c:v>0.86767771661112802</c:v>
                </c:pt>
                <c:pt idx="33">
                  <c:v>0.94261057623877598</c:v>
                </c:pt>
                <c:pt idx="34">
                  <c:v>0.97291270531324703</c:v>
                </c:pt>
                <c:pt idx="35">
                  <c:v>0.95201481234227203</c:v>
                </c:pt>
                <c:pt idx="36">
                  <c:v>0.79462787142888103</c:v>
                </c:pt>
                <c:pt idx="37">
                  <c:v>1.05950164804963</c:v>
                </c:pt>
                <c:pt idx="38">
                  <c:v>0.89973086956505199</c:v>
                </c:pt>
                <c:pt idx="39">
                  <c:v>0.90994470426624896</c:v>
                </c:pt>
                <c:pt idx="40">
                  <c:v>0.90643087082527596</c:v>
                </c:pt>
                <c:pt idx="41">
                  <c:v>0.89385379929944098</c:v>
                </c:pt>
                <c:pt idx="42">
                  <c:v>0.809405175224439</c:v>
                </c:pt>
                <c:pt idx="43">
                  <c:v>0.78033666609515995</c:v>
                </c:pt>
                <c:pt idx="44">
                  <c:v>0.99698048698030906</c:v>
                </c:pt>
                <c:pt idx="45">
                  <c:v>0.86896079767787204</c:v>
                </c:pt>
                <c:pt idx="46">
                  <c:v>0.913980524921846</c:v>
                </c:pt>
                <c:pt idx="47">
                  <c:v>0.77466679807822503</c:v>
                </c:pt>
                <c:pt idx="48">
                  <c:v>0.91319524839425703</c:v>
                </c:pt>
                <c:pt idx="49">
                  <c:v>0.82419848592241796</c:v>
                </c:pt>
                <c:pt idx="50">
                  <c:v>0.77106413759808801</c:v>
                </c:pt>
                <c:pt idx="51">
                  <c:v>0.876502596310199</c:v>
                </c:pt>
                <c:pt idx="52">
                  <c:v>0.74992821306977997</c:v>
                </c:pt>
                <c:pt idx="53">
                  <c:v>0.94589110578528102</c:v>
                </c:pt>
                <c:pt idx="54">
                  <c:v>0.99913088231762004</c:v>
                </c:pt>
                <c:pt idx="55">
                  <c:v>0.84848649563175105</c:v>
                </c:pt>
                <c:pt idx="56">
                  <c:v>0.89992733432048899</c:v>
                </c:pt>
                <c:pt idx="57">
                  <c:v>0.94475112745273604</c:v>
                </c:pt>
                <c:pt idx="58">
                  <c:v>1.0012393926826</c:v>
                </c:pt>
                <c:pt idx="59">
                  <c:v>0.84287607466937597</c:v>
                </c:pt>
                <c:pt idx="60">
                  <c:v>0.96139010862736995</c:v>
                </c:pt>
                <c:pt idx="61">
                  <c:v>1.17904709898294</c:v>
                </c:pt>
              </c:numCache>
            </c:numRef>
          </c:yVal>
          <c:smooth val="0"/>
          <c:extLst>
            <c:ext xmlns:c15="http://schemas.microsoft.com/office/drawing/2012/chart" uri="{02D57815-91ED-43cb-92C2-25804820EDAC}">
              <c15:datalabelsRange>
                <c15:f>'CC share tops bottoms'!$A$2:$A$63</c15:f>
                <c15:dlblRangeCache>
                  <c:ptCount val="62"/>
                  <c:pt idx="0">
                    <c:v>Aberdeen</c:v>
                  </c:pt>
                  <c:pt idx="1">
                    <c:v>Aldershot</c:v>
                  </c:pt>
                  <c:pt idx="2">
                    <c:v>Barnsley</c:v>
                  </c:pt>
                  <c:pt idx="3">
                    <c:v>Basildon</c:v>
                  </c:pt>
                  <c:pt idx="4">
                    <c:v>Birkenhead</c:v>
                  </c:pt>
                  <c:pt idx="5">
                    <c:v>Birmingham</c:v>
                  </c:pt>
                  <c:pt idx="6">
                    <c:v>Blackburn</c:v>
                  </c:pt>
                  <c:pt idx="7">
                    <c:v>Blackpool</c:v>
                  </c:pt>
                  <c:pt idx="8">
                    <c:v>Bournemouth</c:v>
                  </c:pt>
                  <c:pt idx="9">
                    <c:v>Bradford</c:v>
                  </c:pt>
                  <c:pt idx="10">
                    <c:v>Brighton</c:v>
                  </c:pt>
                  <c:pt idx="11">
                    <c:v>Bristol</c:v>
                  </c:pt>
                  <c:pt idx="12">
                    <c:v>Burnley</c:v>
                  </c:pt>
                  <c:pt idx="13">
                    <c:v>Cambridge</c:v>
                  </c:pt>
                  <c:pt idx="14">
                    <c:v>Cardiff</c:v>
                  </c:pt>
                  <c:pt idx="15">
                    <c:v>Chatham</c:v>
                  </c:pt>
                  <c:pt idx="16">
                    <c:v>Coventry</c:v>
                  </c:pt>
                  <c:pt idx="17">
                    <c:v>Crawley</c:v>
                  </c:pt>
                  <c:pt idx="18">
                    <c:v>Derby</c:v>
                  </c:pt>
                  <c:pt idx="19">
                    <c:v>Doncaster</c:v>
                  </c:pt>
                  <c:pt idx="20">
                    <c:v>Dundee</c:v>
                  </c:pt>
                  <c:pt idx="21">
                    <c:v>Edinburgh</c:v>
                  </c:pt>
                  <c:pt idx="22">
                    <c:v>Exeter</c:v>
                  </c:pt>
                  <c:pt idx="23">
                    <c:v>Glasgow</c:v>
                  </c:pt>
                  <c:pt idx="24">
                    <c:v>Gloucester</c:v>
                  </c:pt>
                  <c:pt idx="25">
                    <c:v>Huddersfield</c:v>
                  </c:pt>
                  <c:pt idx="26">
                    <c:v>Hull</c:v>
                  </c:pt>
                  <c:pt idx="27">
                    <c:v>Ipswich</c:v>
                  </c:pt>
                  <c:pt idx="28">
                    <c:v>Leeds</c:v>
                  </c:pt>
                  <c:pt idx="29">
                    <c:v>Leicester</c:v>
                  </c:pt>
                  <c:pt idx="30">
                    <c:v>Liverpool</c:v>
                  </c:pt>
                  <c:pt idx="31">
                    <c:v>London</c:v>
                  </c:pt>
                  <c:pt idx="32">
                    <c:v>Luton</c:v>
                  </c:pt>
                  <c:pt idx="33">
                    <c:v>Manchester</c:v>
                  </c:pt>
                  <c:pt idx="34">
                    <c:v>Mansfield</c:v>
                  </c:pt>
                  <c:pt idx="35">
                    <c:v>Middlesbrough</c:v>
                  </c:pt>
                  <c:pt idx="36">
                    <c:v>Milton Keynes</c:v>
                  </c:pt>
                  <c:pt idx="37">
                    <c:v>Newcastle</c:v>
                  </c:pt>
                  <c:pt idx="38">
                    <c:v>Newport</c:v>
                  </c:pt>
                  <c:pt idx="39">
                    <c:v>Northampton</c:v>
                  </c:pt>
                  <c:pt idx="40">
                    <c:v>Norwich</c:v>
                  </c:pt>
                  <c:pt idx="41">
                    <c:v>Nottingham</c:v>
                  </c:pt>
                  <c:pt idx="42">
                    <c:v>Oxford</c:v>
                  </c:pt>
                  <c:pt idx="43">
                    <c:v>Peterborough</c:v>
                  </c:pt>
                  <c:pt idx="44">
                    <c:v>Plymouth</c:v>
                  </c:pt>
                  <c:pt idx="45">
                    <c:v>Portsmouth</c:v>
                  </c:pt>
                  <c:pt idx="46">
                    <c:v>Preston</c:v>
                  </c:pt>
                  <c:pt idx="47">
                    <c:v>Reading</c:v>
                  </c:pt>
                  <c:pt idx="48">
                    <c:v>Sheffield</c:v>
                  </c:pt>
                  <c:pt idx="49">
                    <c:v>Slough</c:v>
                  </c:pt>
                  <c:pt idx="50">
                    <c:v>Southampton</c:v>
                  </c:pt>
                  <c:pt idx="51">
                    <c:v>Southend</c:v>
                  </c:pt>
                  <c:pt idx="52">
                    <c:v>Stoke</c:v>
                  </c:pt>
                  <c:pt idx="53">
                    <c:v>Sunderland</c:v>
                  </c:pt>
                  <c:pt idx="54">
                    <c:v>Swansea</c:v>
                  </c:pt>
                  <c:pt idx="55">
                    <c:v>Swindon</c:v>
                  </c:pt>
                  <c:pt idx="56">
                    <c:v>Telford</c:v>
                  </c:pt>
                  <c:pt idx="57">
                    <c:v>Wakefield</c:v>
                  </c:pt>
                  <c:pt idx="58">
                    <c:v>Warrington</c:v>
                  </c:pt>
                  <c:pt idx="59">
                    <c:v>Wigan</c:v>
                  </c:pt>
                  <c:pt idx="60">
                    <c:v>Worthing</c:v>
                  </c:pt>
                  <c:pt idx="61">
                    <c:v>York</c:v>
                  </c:pt>
                </c15:dlblRangeCache>
              </c15:datalabelsRange>
            </c:ext>
            <c:ext xmlns:c16="http://schemas.microsoft.com/office/drawing/2014/chart" uri="{C3380CC4-5D6E-409C-BE32-E72D297353CC}">
              <c16:uniqueId val="{00000000-2F93-D542-B77B-B211FE1B5AB1}"/>
            </c:ext>
          </c:extLst>
        </c:ser>
        <c:dLbls>
          <c:showLegendKey val="0"/>
          <c:showVal val="0"/>
          <c:showCatName val="0"/>
          <c:showSerName val="0"/>
          <c:showPercent val="0"/>
          <c:showBubbleSize val="0"/>
        </c:dLbls>
        <c:axId val="539843647"/>
        <c:axId val="775463183"/>
      </c:scatterChart>
      <c:valAx>
        <c:axId val="53984364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463183"/>
        <c:crosses val="autoZero"/>
        <c:crossBetween val="midCat"/>
      </c:valAx>
      <c:valAx>
        <c:axId val="7754631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84364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25</xdr:col>
      <xdr:colOff>277756</xdr:colOff>
      <xdr:row>3</xdr:row>
      <xdr:rowOff>159248</xdr:rowOff>
    </xdr:from>
    <xdr:to>
      <xdr:col>41</xdr:col>
      <xdr:colOff>505378</xdr:colOff>
      <xdr:row>34</xdr:row>
      <xdr:rowOff>186193</xdr:rowOff>
    </xdr:to>
    <xdr:graphicFrame macro="">
      <xdr:nvGraphicFramePr>
        <xdr:cNvPr id="2" name="Chart 1">
          <a:extLst>
            <a:ext uri="{FF2B5EF4-FFF2-40B4-BE49-F238E27FC236}">
              <a16:creationId xmlns:a16="http://schemas.microsoft.com/office/drawing/2014/main" id="{ADB6F31D-3020-40BD-A359-D10FF83176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504266</xdr:colOff>
      <xdr:row>37</xdr:row>
      <xdr:rowOff>37353</xdr:rowOff>
    </xdr:from>
    <xdr:to>
      <xdr:col>40</xdr:col>
      <xdr:colOff>115564</xdr:colOff>
      <xdr:row>68</xdr:row>
      <xdr:rowOff>64298</xdr:rowOff>
    </xdr:to>
    <xdr:graphicFrame macro="">
      <xdr:nvGraphicFramePr>
        <xdr:cNvPr id="3" name="Chart 2">
          <a:extLst>
            <a:ext uri="{FF2B5EF4-FFF2-40B4-BE49-F238E27FC236}">
              <a16:creationId xmlns:a16="http://schemas.microsoft.com/office/drawing/2014/main" id="{12FE3E72-6A71-4A85-A7F4-174F0497D4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410882</xdr:colOff>
      <xdr:row>69</xdr:row>
      <xdr:rowOff>112059</xdr:rowOff>
    </xdr:from>
    <xdr:to>
      <xdr:col>40</xdr:col>
      <xdr:colOff>22180</xdr:colOff>
      <xdr:row>100</xdr:row>
      <xdr:rowOff>139004</xdr:rowOff>
    </xdr:to>
    <xdr:graphicFrame macro="">
      <xdr:nvGraphicFramePr>
        <xdr:cNvPr id="4" name="Chart 3">
          <a:extLst>
            <a:ext uri="{FF2B5EF4-FFF2-40B4-BE49-F238E27FC236}">
              <a16:creationId xmlns:a16="http://schemas.microsoft.com/office/drawing/2014/main" id="{1BD88F49-78E2-4325-AB33-F3F6C98805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176212</xdr:colOff>
      <xdr:row>11</xdr:row>
      <xdr:rowOff>185737</xdr:rowOff>
    </xdr:from>
    <xdr:to>
      <xdr:col>15</xdr:col>
      <xdr:colOff>176212</xdr:colOff>
      <xdr:row>26</xdr:row>
      <xdr:rowOff>71437</xdr:rowOff>
    </xdr:to>
    <xdr:graphicFrame macro="">
      <xdr:nvGraphicFramePr>
        <xdr:cNvPr id="2" name="Chart 1">
          <a:extLst>
            <a:ext uri="{FF2B5EF4-FFF2-40B4-BE49-F238E27FC236}">
              <a16:creationId xmlns:a16="http://schemas.microsoft.com/office/drawing/2014/main" id="{5394734F-A33F-4D48-8838-9803F70266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19050</xdr:colOff>
      <xdr:row>28</xdr:row>
      <xdr:rowOff>119061</xdr:rowOff>
    </xdr:from>
    <xdr:to>
      <xdr:col>23</xdr:col>
      <xdr:colOff>533400</xdr:colOff>
      <xdr:row>55</xdr:row>
      <xdr:rowOff>123825</xdr:rowOff>
    </xdr:to>
    <xdr:graphicFrame macro="">
      <xdr:nvGraphicFramePr>
        <xdr:cNvPr id="2" name="Chart 1">
          <a:extLst>
            <a:ext uri="{FF2B5EF4-FFF2-40B4-BE49-F238E27FC236}">
              <a16:creationId xmlns:a16="http://schemas.microsoft.com/office/drawing/2014/main" id="{301A7B56-1E80-4DE9-A25B-F1888B414E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214311</xdr:colOff>
      <xdr:row>35</xdr:row>
      <xdr:rowOff>109536</xdr:rowOff>
    </xdr:from>
    <xdr:to>
      <xdr:col>21</xdr:col>
      <xdr:colOff>561974</xdr:colOff>
      <xdr:row>62</xdr:row>
      <xdr:rowOff>104775</xdr:rowOff>
    </xdr:to>
    <xdr:graphicFrame macro="">
      <xdr:nvGraphicFramePr>
        <xdr:cNvPr id="2" name="Chart 1">
          <a:extLst>
            <a:ext uri="{FF2B5EF4-FFF2-40B4-BE49-F238E27FC236}">
              <a16:creationId xmlns:a16="http://schemas.microsoft.com/office/drawing/2014/main" id="{9A396DD8-DBFF-48DA-85C3-F575D5FA43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214311</xdr:colOff>
      <xdr:row>33</xdr:row>
      <xdr:rowOff>109536</xdr:rowOff>
    </xdr:from>
    <xdr:to>
      <xdr:col>22</xdr:col>
      <xdr:colOff>561974</xdr:colOff>
      <xdr:row>60</xdr:row>
      <xdr:rowOff>104775</xdr:rowOff>
    </xdr:to>
    <xdr:graphicFrame macro="">
      <xdr:nvGraphicFramePr>
        <xdr:cNvPr id="3" name="Chart 2">
          <a:extLst>
            <a:ext uri="{FF2B5EF4-FFF2-40B4-BE49-F238E27FC236}">
              <a16:creationId xmlns:a16="http://schemas.microsoft.com/office/drawing/2014/main" id="{CACE7CE1-0524-430A-A260-910BF52DEC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594360</xdr:colOff>
      <xdr:row>65</xdr:row>
      <xdr:rowOff>22860</xdr:rowOff>
    </xdr:from>
    <xdr:to>
      <xdr:col>13</xdr:col>
      <xdr:colOff>83820</xdr:colOff>
      <xdr:row>85</xdr:row>
      <xdr:rowOff>121920</xdr:rowOff>
    </xdr:to>
    <xdr:graphicFrame macro="">
      <xdr:nvGraphicFramePr>
        <xdr:cNvPr id="2" name="Chart 1">
          <a:extLst>
            <a:ext uri="{FF2B5EF4-FFF2-40B4-BE49-F238E27FC236}">
              <a16:creationId xmlns:a16="http://schemas.microsoft.com/office/drawing/2014/main" id="{52C44581-BAAA-435F-97DC-A6AEAFBC55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198120</xdr:colOff>
      <xdr:row>4</xdr:row>
      <xdr:rowOff>91440</xdr:rowOff>
    </xdr:from>
    <xdr:to>
      <xdr:col>21</xdr:col>
      <xdr:colOff>502920</xdr:colOff>
      <xdr:row>19</xdr:row>
      <xdr:rowOff>91440</xdr:rowOff>
    </xdr:to>
    <xdr:graphicFrame macro="">
      <xdr:nvGraphicFramePr>
        <xdr:cNvPr id="3" name="Chart 2">
          <a:extLst>
            <a:ext uri="{FF2B5EF4-FFF2-40B4-BE49-F238E27FC236}">
              <a16:creationId xmlns:a16="http://schemas.microsoft.com/office/drawing/2014/main" id="{61A4F95B-6374-4ABC-9D6B-0EF54772E0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396240</xdr:colOff>
      <xdr:row>4</xdr:row>
      <xdr:rowOff>91440</xdr:rowOff>
    </xdr:from>
    <xdr:to>
      <xdr:col>30</xdr:col>
      <xdr:colOff>91440</xdr:colOff>
      <xdr:row>19</xdr:row>
      <xdr:rowOff>91440</xdr:rowOff>
    </xdr:to>
    <xdr:graphicFrame macro="">
      <xdr:nvGraphicFramePr>
        <xdr:cNvPr id="4" name="Chart 3">
          <a:extLst>
            <a:ext uri="{FF2B5EF4-FFF2-40B4-BE49-F238E27FC236}">
              <a16:creationId xmlns:a16="http://schemas.microsoft.com/office/drawing/2014/main" id="{9E48D2F1-1AB9-444B-94F8-445F9F9657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152400</xdr:colOff>
      <xdr:row>0</xdr:row>
      <xdr:rowOff>160020</xdr:rowOff>
    </xdr:from>
    <xdr:to>
      <xdr:col>20</xdr:col>
      <xdr:colOff>198120</xdr:colOff>
      <xdr:row>17</xdr:row>
      <xdr:rowOff>0</xdr:rowOff>
    </xdr:to>
    <xdr:graphicFrame macro="">
      <xdr:nvGraphicFramePr>
        <xdr:cNvPr id="2" name="Chart 1">
          <a:extLst>
            <a:ext uri="{FF2B5EF4-FFF2-40B4-BE49-F238E27FC236}">
              <a16:creationId xmlns:a16="http://schemas.microsoft.com/office/drawing/2014/main" id="{1E22DB01-1E67-4F4F-909F-6964BB3A4E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17</xdr:row>
      <xdr:rowOff>129540</xdr:rowOff>
    </xdr:from>
    <xdr:to>
      <xdr:col>22</xdr:col>
      <xdr:colOff>22860</xdr:colOff>
      <xdr:row>38</xdr:row>
      <xdr:rowOff>76200</xdr:rowOff>
    </xdr:to>
    <xdr:graphicFrame macro="">
      <xdr:nvGraphicFramePr>
        <xdr:cNvPr id="3" name="Chart 2">
          <a:extLst>
            <a:ext uri="{FF2B5EF4-FFF2-40B4-BE49-F238E27FC236}">
              <a16:creationId xmlns:a16="http://schemas.microsoft.com/office/drawing/2014/main" id="{B02E96EB-F2CD-411B-9C0A-44F09DC162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586740</xdr:colOff>
      <xdr:row>38</xdr:row>
      <xdr:rowOff>160020</xdr:rowOff>
    </xdr:from>
    <xdr:to>
      <xdr:col>21</xdr:col>
      <xdr:colOff>358140</xdr:colOff>
      <xdr:row>59</xdr:row>
      <xdr:rowOff>60960</xdr:rowOff>
    </xdr:to>
    <xdr:graphicFrame macro="">
      <xdr:nvGraphicFramePr>
        <xdr:cNvPr id="5" name="Chart 4">
          <a:extLst>
            <a:ext uri="{FF2B5EF4-FFF2-40B4-BE49-F238E27FC236}">
              <a16:creationId xmlns:a16="http://schemas.microsoft.com/office/drawing/2014/main" id="{2442D3BE-2C8C-436F-9B2B-515EA888D6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46</xdr:col>
      <xdr:colOff>6350</xdr:colOff>
      <xdr:row>3</xdr:row>
      <xdr:rowOff>6350</xdr:rowOff>
    </xdr:from>
    <xdr:to>
      <xdr:col>63</xdr:col>
      <xdr:colOff>0</xdr:colOff>
      <xdr:row>38</xdr:row>
      <xdr:rowOff>25400</xdr:rowOff>
    </xdr:to>
    <xdr:graphicFrame macro="">
      <xdr:nvGraphicFramePr>
        <xdr:cNvPr id="3" name="Graphique 2">
          <a:extLst>
            <a:ext uri="{FF2B5EF4-FFF2-40B4-BE49-F238E27FC236}">
              <a16:creationId xmlns:a16="http://schemas.microsoft.com/office/drawing/2014/main" id="{18287BF8-6A42-C149-A825-B66388CC6B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571500</xdr:colOff>
      <xdr:row>2</xdr:row>
      <xdr:rowOff>15240</xdr:rowOff>
    </xdr:from>
    <xdr:to>
      <xdr:col>17</xdr:col>
      <xdr:colOff>426720</xdr:colOff>
      <xdr:row>25</xdr:row>
      <xdr:rowOff>76200</xdr:rowOff>
    </xdr:to>
    <xdr:graphicFrame macro="">
      <xdr:nvGraphicFramePr>
        <xdr:cNvPr id="2" name="Chart 1">
          <a:extLst>
            <a:ext uri="{FF2B5EF4-FFF2-40B4-BE49-F238E27FC236}">
              <a16:creationId xmlns:a16="http://schemas.microsoft.com/office/drawing/2014/main" id="{3F0A33D8-7858-465B-AC69-F452A92314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68580</xdr:colOff>
      <xdr:row>1</xdr:row>
      <xdr:rowOff>99060</xdr:rowOff>
    </xdr:from>
    <xdr:to>
      <xdr:col>11</xdr:col>
      <xdr:colOff>106680</xdr:colOff>
      <xdr:row>27</xdr:row>
      <xdr:rowOff>7620</xdr:rowOff>
    </xdr:to>
    <xdr:cxnSp macro="">
      <xdr:nvCxnSpPr>
        <xdr:cNvPr id="4" name="Straight Connector 3">
          <a:extLst>
            <a:ext uri="{FF2B5EF4-FFF2-40B4-BE49-F238E27FC236}">
              <a16:creationId xmlns:a16="http://schemas.microsoft.com/office/drawing/2014/main" id="{46EBD6A8-1945-4566-B778-2DC334E0F8B3}"/>
            </a:ext>
          </a:extLst>
        </xdr:cNvPr>
        <xdr:cNvCxnSpPr/>
      </xdr:nvCxnSpPr>
      <xdr:spPr>
        <a:xfrm>
          <a:off x="6774180" y="281940"/>
          <a:ext cx="38100" cy="466344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289560</xdr:colOff>
      <xdr:row>14</xdr:row>
      <xdr:rowOff>53340</xdr:rowOff>
    </xdr:from>
    <xdr:to>
      <xdr:col>18</xdr:col>
      <xdr:colOff>152400</xdr:colOff>
      <xdr:row>14</xdr:row>
      <xdr:rowOff>83820</xdr:rowOff>
    </xdr:to>
    <xdr:cxnSp macro="">
      <xdr:nvCxnSpPr>
        <xdr:cNvPr id="5" name="Straight Connector 4">
          <a:extLst>
            <a:ext uri="{FF2B5EF4-FFF2-40B4-BE49-F238E27FC236}">
              <a16:creationId xmlns:a16="http://schemas.microsoft.com/office/drawing/2014/main" id="{E03F71DD-FC4D-4350-967E-2CCC313118E1}"/>
            </a:ext>
          </a:extLst>
        </xdr:cNvPr>
        <xdr:cNvCxnSpPr/>
      </xdr:nvCxnSpPr>
      <xdr:spPr>
        <a:xfrm flipV="1">
          <a:off x="2727960" y="2613660"/>
          <a:ext cx="8397240" cy="3048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xdr:from>
      <xdr:col>6</xdr:col>
      <xdr:colOff>25400</xdr:colOff>
      <xdr:row>2</xdr:row>
      <xdr:rowOff>31750</xdr:rowOff>
    </xdr:from>
    <xdr:to>
      <xdr:col>16</xdr:col>
      <xdr:colOff>25400</xdr:colOff>
      <xdr:row>25</xdr:row>
      <xdr:rowOff>12700</xdr:rowOff>
    </xdr:to>
    <xdr:graphicFrame macro="">
      <xdr:nvGraphicFramePr>
        <xdr:cNvPr id="2" name="Graphique 1">
          <a:extLst>
            <a:ext uri="{FF2B5EF4-FFF2-40B4-BE49-F238E27FC236}">
              <a16:creationId xmlns:a16="http://schemas.microsoft.com/office/drawing/2014/main" id="{430EE748-77F8-FD44-9799-D105ABD554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800100</xdr:colOff>
      <xdr:row>2</xdr:row>
      <xdr:rowOff>19050</xdr:rowOff>
    </xdr:from>
    <xdr:to>
      <xdr:col>15</xdr:col>
      <xdr:colOff>787400</xdr:colOff>
      <xdr:row>25</xdr:row>
      <xdr:rowOff>152400</xdr:rowOff>
    </xdr:to>
    <xdr:graphicFrame macro="">
      <xdr:nvGraphicFramePr>
        <xdr:cNvPr id="2" name="Graphique 1">
          <a:extLst>
            <a:ext uri="{FF2B5EF4-FFF2-40B4-BE49-F238E27FC236}">
              <a16:creationId xmlns:a16="http://schemas.microsoft.com/office/drawing/2014/main" id="{6E99C4B8-FCAE-1A4D-A9E1-40A23FBB88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28</xdr:row>
      <xdr:rowOff>0</xdr:rowOff>
    </xdr:from>
    <xdr:to>
      <xdr:col>15</xdr:col>
      <xdr:colOff>812800</xdr:colOff>
      <xdr:row>51</xdr:row>
      <xdr:rowOff>133350</xdr:rowOff>
    </xdr:to>
    <xdr:graphicFrame macro="">
      <xdr:nvGraphicFramePr>
        <xdr:cNvPr id="3" name="Graphique 2">
          <a:extLst>
            <a:ext uri="{FF2B5EF4-FFF2-40B4-BE49-F238E27FC236}">
              <a16:creationId xmlns:a16="http://schemas.microsoft.com/office/drawing/2014/main" id="{58384404-215A-374E-B9ED-EE1A20511C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26</xdr:col>
      <xdr:colOff>819150</xdr:colOff>
      <xdr:row>2</xdr:row>
      <xdr:rowOff>6350</xdr:rowOff>
    </xdr:from>
    <xdr:to>
      <xdr:col>40</xdr:col>
      <xdr:colOff>38100</xdr:colOff>
      <xdr:row>32</xdr:row>
      <xdr:rowOff>50800</xdr:rowOff>
    </xdr:to>
    <xdr:graphicFrame macro="">
      <xdr:nvGraphicFramePr>
        <xdr:cNvPr id="3" name="Graphique 2">
          <a:extLst>
            <a:ext uri="{FF2B5EF4-FFF2-40B4-BE49-F238E27FC236}">
              <a16:creationId xmlns:a16="http://schemas.microsoft.com/office/drawing/2014/main" id="{1C1A2DF0-0965-A74F-8A88-947C775E4C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0</xdr:colOff>
      <xdr:row>34</xdr:row>
      <xdr:rowOff>0</xdr:rowOff>
    </xdr:from>
    <xdr:to>
      <xdr:col>40</xdr:col>
      <xdr:colOff>44450</xdr:colOff>
      <xdr:row>64</xdr:row>
      <xdr:rowOff>44450</xdr:rowOff>
    </xdr:to>
    <xdr:graphicFrame macro="">
      <xdr:nvGraphicFramePr>
        <xdr:cNvPr id="4" name="Graphique 3">
          <a:extLst>
            <a:ext uri="{FF2B5EF4-FFF2-40B4-BE49-F238E27FC236}">
              <a16:creationId xmlns:a16="http://schemas.microsoft.com/office/drawing/2014/main" id="{4FDB3628-8E98-AD4E-BDF8-CA8BDBE340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0</xdr:colOff>
      <xdr:row>67</xdr:row>
      <xdr:rowOff>0</xdr:rowOff>
    </xdr:from>
    <xdr:to>
      <xdr:col>40</xdr:col>
      <xdr:colOff>44450</xdr:colOff>
      <xdr:row>97</xdr:row>
      <xdr:rowOff>44450</xdr:rowOff>
    </xdr:to>
    <xdr:graphicFrame macro="">
      <xdr:nvGraphicFramePr>
        <xdr:cNvPr id="5" name="Graphique 4">
          <a:extLst>
            <a:ext uri="{FF2B5EF4-FFF2-40B4-BE49-F238E27FC236}">
              <a16:creationId xmlns:a16="http://schemas.microsoft.com/office/drawing/2014/main" id="{BE524BFB-1442-4043-AE5F-B72CC0347C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15</xdr:col>
      <xdr:colOff>0</xdr:colOff>
      <xdr:row>3</xdr:row>
      <xdr:rowOff>31750</xdr:rowOff>
    </xdr:from>
    <xdr:to>
      <xdr:col>31</xdr:col>
      <xdr:colOff>406400</xdr:colOff>
      <xdr:row>34</xdr:row>
      <xdr:rowOff>25400</xdr:rowOff>
    </xdr:to>
    <xdr:graphicFrame macro="">
      <xdr:nvGraphicFramePr>
        <xdr:cNvPr id="3" name="Graphique 2">
          <a:extLst>
            <a:ext uri="{FF2B5EF4-FFF2-40B4-BE49-F238E27FC236}">
              <a16:creationId xmlns:a16="http://schemas.microsoft.com/office/drawing/2014/main" id="{E6FF7676-FE1E-634E-985F-403E0B3766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quinio\Desktop\CFC%20previous\Southampton%20work\Underlying%20data%20for%20figure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v.quinio\Desktop\HSRT\Old\20-11-16%20Online%20vs%20offline%20analysis%20L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v.quinio\AppData\Local\Microsoft\Windows\INetCache\Content.Outlook\YN59UTOR\21-10-28%20-%20household%20spending%20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e 1"/>
      <sheetName val="Jobs and pop growth"/>
      <sheetName val="Feuil1"/>
      <sheetName val="Figure 2"/>
      <sheetName val="Figure 3"/>
      <sheetName val="Figure 4"/>
      <sheetName val="Figure 5"/>
      <sheetName val="Figure 6 - vacancy rates"/>
      <sheetName val="Figure 7"/>
      <sheetName val="Figure 8"/>
      <sheetName val="Figure 11"/>
      <sheetName val="Oxford"/>
      <sheetName val="Consumer cities"/>
      <sheetName val="Vacancy and retail share"/>
    </sheetNames>
    <sheetDataSet>
      <sheetData sheetId="0"/>
      <sheetData sheetId="1"/>
      <sheetData sheetId="2"/>
      <sheetData sheetId="3"/>
      <sheetData sheetId="4"/>
      <sheetData sheetId="5"/>
      <sheetData sheetId="6"/>
      <sheetData sheetId="7">
        <row r="2">
          <cell r="A2" t="str">
            <v>Aldershot</v>
          </cell>
          <cell r="B2" t="str">
            <v>Moderately Strong</v>
          </cell>
        </row>
        <row r="3">
          <cell r="A3" t="str">
            <v>Barnsley</v>
          </cell>
          <cell r="B3" t="str">
            <v>Weak</v>
          </cell>
        </row>
        <row r="4">
          <cell r="A4" t="str">
            <v>Basildon</v>
          </cell>
          <cell r="B4" t="str">
            <v>Weak</v>
          </cell>
        </row>
        <row r="5">
          <cell r="A5" t="str">
            <v>Birkenhead</v>
          </cell>
          <cell r="B5" t="str">
            <v>Weak</v>
          </cell>
        </row>
        <row r="6">
          <cell r="A6" t="str">
            <v>Birmingham</v>
          </cell>
          <cell r="B6" t="str">
            <v>Strong</v>
          </cell>
        </row>
        <row r="7">
          <cell r="A7" t="str">
            <v>Blackburn</v>
          </cell>
          <cell r="B7" t="str">
            <v>Moderately Weak</v>
          </cell>
        </row>
        <row r="8">
          <cell r="A8" t="str">
            <v>Blackpool</v>
          </cell>
          <cell r="B8" t="str">
            <v>Weak</v>
          </cell>
        </row>
        <row r="9">
          <cell r="A9" t="str">
            <v>Bournemouth</v>
          </cell>
          <cell r="B9" t="str">
            <v>Strong</v>
          </cell>
        </row>
        <row r="10">
          <cell r="A10" t="str">
            <v>Bradford</v>
          </cell>
          <cell r="B10" t="str">
            <v>Moderately Weak</v>
          </cell>
        </row>
        <row r="11">
          <cell r="A11" t="str">
            <v>Brighton</v>
          </cell>
          <cell r="B11" t="str">
            <v>Strong</v>
          </cell>
        </row>
        <row r="12">
          <cell r="A12" t="str">
            <v>Bristol</v>
          </cell>
          <cell r="B12" t="str">
            <v>Strong</v>
          </cell>
        </row>
        <row r="13">
          <cell r="A13" t="str">
            <v>Burnley</v>
          </cell>
          <cell r="B13" t="str">
            <v>Weak</v>
          </cell>
        </row>
        <row r="14">
          <cell r="A14" t="str">
            <v>Cambridge</v>
          </cell>
          <cell r="B14" t="str">
            <v>Moderately Strong</v>
          </cell>
        </row>
        <row r="15">
          <cell r="A15" t="str">
            <v>Cardiff</v>
          </cell>
          <cell r="B15" t="str">
            <v>Strong</v>
          </cell>
        </row>
        <row r="16">
          <cell r="A16" t="str">
            <v>Chatham</v>
          </cell>
          <cell r="B16" t="str">
            <v>Weak</v>
          </cell>
        </row>
        <row r="17">
          <cell r="A17" t="str">
            <v>Coventry</v>
          </cell>
          <cell r="B17" t="str">
            <v>Moderately Strong</v>
          </cell>
        </row>
        <row r="18">
          <cell r="A18" t="str">
            <v>Crawley</v>
          </cell>
          <cell r="B18" t="str">
            <v>Strong</v>
          </cell>
        </row>
        <row r="19">
          <cell r="A19" t="str">
            <v>Derby</v>
          </cell>
          <cell r="B19" t="str">
            <v>Weak</v>
          </cell>
        </row>
        <row r="20">
          <cell r="A20" t="str">
            <v>Doncaster</v>
          </cell>
          <cell r="B20" t="str">
            <v>Weak</v>
          </cell>
        </row>
        <row r="21">
          <cell r="A21" t="str">
            <v>Exeter</v>
          </cell>
          <cell r="B21" t="str">
            <v>Moderately Strong</v>
          </cell>
        </row>
        <row r="22">
          <cell r="A22" t="str">
            <v>Gloucester</v>
          </cell>
          <cell r="B22" t="str">
            <v>Strong</v>
          </cell>
        </row>
        <row r="23">
          <cell r="A23" t="str">
            <v>Huddersfield</v>
          </cell>
          <cell r="B23" t="str">
            <v>Moderately Weak</v>
          </cell>
        </row>
        <row r="24">
          <cell r="A24" t="str">
            <v>Hull</v>
          </cell>
          <cell r="B24" t="str">
            <v>Weak</v>
          </cell>
        </row>
        <row r="25">
          <cell r="A25" t="str">
            <v>Ipswich</v>
          </cell>
          <cell r="B25" t="str">
            <v>Moderately Weak</v>
          </cell>
        </row>
        <row r="26">
          <cell r="A26" t="str">
            <v>Leeds</v>
          </cell>
          <cell r="B26" t="str">
            <v>Strong</v>
          </cell>
        </row>
        <row r="27">
          <cell r="A27" t="str">
            <v>Leicester</v>
          </cell>
          <cell r="B27" t="str">
            <v>Weak</v>
          </cell>
        </row>
        <row r="28">
          <cell r="A28" t="str">
            <v>Liverpool</v>
          </cell>
          <cell r="B28" t="str">
            <v>Moderately Strong</v>
          </cell>
        </row>
        <row r="29">
          <cell r="A29" t="str">
            <v>London</v>
          </cell>
          <cell r="B29" t="str">
            <v>Strong</v>
          </cell>
        </row>
        <row r="30">
          <cell r="A30" t="str">
            <v>Luton</v>
          </cell>
          <cell r="B30" t="str">
            <v>Weak</v>
          </cell>
        </row>
        <row r="31">
          <cell r="A31" t="str">
            <v>Manchester</v>
          </cell>
          <cell r="B31" t="str">
            <v>Strong</v>
          </cell>
        </row>
        <row r="32">
          <cell r="A32" t="str">
            <v>Mansfield</v>
          </cell>
          <cell r="B32" t="str">
            <v>Weak</v>
          </cell>
        </row>
        <row r="33">
          <cell r="A33" t="str">
            <v>Middlesbrough</v>
          </cell>
          <cell r="B33" t="str">
            <v>Moderately Weak</v>
          </cell>
        </row>
        <row r="34">
          <cell r="A34" t="str">
            <v>Milton Keynes</v>
          </cell>
          <cell r="B34" t="str">
            <v>Strong</v>
          </cell>
        </row>
        <row r="35">
          <cell r="A35" t="str">
            <v>Newcastle</v>
          </cell>
          <cell r="B35" t="str">
            <v>Moderately Strong</v>
          </cell>
        </row>
        <row r="36">
          <cell r="A36" t="str">
            <v>Newport</v>
          </cell>
          <cell r="B36" t="str">
            <v>Weak</v>
          </cell>
        </row>
        <row r="37">
          <cell r="A37" t="str">
            <v>Northampton</v>
          </cell>
          <cell r="B37" t="str">
            <v>Weak</v>
          </cell>
        </row>
        <row r="38">
          <cell r="A38" t="str">
            <v>Norwich</v>
          </cell>
          <cell r="B38" t="str">
            <v>Strong</v>
          </cell>
        </row>
        <row r="39">
          <cell r="A39" t="str">
            <v>Nottingham</v>
          </cell>
          <cell r="B39" t="str">
            <v>Moderately Strong</v>
          </cell>
        </row>
        <row r="40">
          <cell r="A40" t="str">
            <v>Oxford</v>
          </cell>
          <cell r="B40" t="str">
            <v>Strong</v>
          </cell>
        </row>
        <row r="41">
          <cell r="A41" t="str">
            <v>Peterborough</v>
          </cell>
          <cell r="B41" t="str">
            <v>Weak</v>
          </cell>
        </row>
        <row r="42">
          <cell r="A42" t="str">
            <v>Plymouth</v>
          </cell>
          <cell r="B42" t="str">
            <v>Moderately Strong</v>
          </cell>
        </row>
        <row r="43">
          <cell r="A43" t="str">
            <v>Portsmouth</v>
          </cell>
          <cell r="B43" t="str">
            <v>Moderately Weak</v>
          </cell>
        </row>
        <row r="44">
          <cell r="A44" t="str">
            <v>Preston</v>
          </cell>
          <cell r="B44" t="str">
            <v>Weak</v>
          </cell>
        </row>
        <row r="45">
          <cell r="A45" t="str">
            <v>Reading</v>
          </cell>
          <cell r="B45" t="str">
            <v>Strong</v>
          </cell>
        </row>
        <row r="46">
          <cell r="A46" t="str">
            <v>Sheffield</v>
          </cell>
          <cell r="B46" t="str">
            <v>Strong</v>
          </cell>
        </row>
        <row r="47">
          <cell r="A47" t="str">
            <v>Slough</v>
          </cell>
          <cell r="B47" t="str">
            <v>Strong</v>
          </cell>
        </row>
        <row r="48">
          <cell r="A48" t="str">
            <v>Southampton</v>
          </cell>
          <cell r="B48" t="str">
            <v>Moderately Strong</v>
          </cell>
        </row>
        <row r="49">
          <cell r="A49" t="str">
            <v>Southend</v>
          </cell>
          <cell r="B49" t="str">
            <v>Weak</v>
          </cell>
        </row>
        <row r="50">
          <cell r="A50" t="str">
            <v>Stoke</v>
          </cell>
          <cell r="B50" t="str">
            <v>Weak</v>
          </cell>
        </row>
        <row r="51">
          <cell r="A51" t="str">
            <v>Sunderland</v>
          </cell>
          <cell r="B51" t="str">
            <v>Weak</v>
          </cell>
        </row>
        <row r="52">
          <cell r="A52" t="str">
            <v>Swansea</v>
          </cell>
          <cell r="B52" t="str">
            <v>Weak</v>
          </cell>
        </row>
        <row r="53">
          <cell r="A53" t="str">
            <v>Swindon</v>
          </cell>
          <cell r="B53" t="str">
            <v>Strong</v>
          </cell>
        </row>
        <row r="54">
          <cell r="A54" t="str">
            <v>Telford</v>
          </cell>
          <cell r="B54" t="str">
            <v>Strong</v>
          </cell>
        </row>
        <row r="55">
          <cell r="A55" t="str">
            <v>Wakefield</v>
          </cell>
          <cell r="B55" t="str">
            <v>Weak</v>
          </cell>
        </row>
        <row r="56">
          <cell r="A56" t="str">
            <v>Warrington</v>
          </cell>
          <cell r="B56" t="str">
            <v>Weak</v>
          </cell>
        </row>
        <row r="57">
          <cell r="A57" t="str">
            <v>Wigan</v>
          </cell>
          <cell r="B57" t="str">
            <v>Weak</v>
          </cell>
        </row>
        <row r="58">
          <cell r="A58" t="str">
            <v>Worthing</v>
          </cell>
          <cell r="B58" t="str">
            <v>Moderately Strong</v>
          </cell>
        </row>
        <row r="59">
          <cell r="A59" t="str">
            <v>York</v>
          </cell>
          <cell r="B59" t="str">
            <v>Moderately Strong</v>
          </cell>
        </row>
      </sheetData>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Data&gt;"/>
      <sheetName val="Spending vs baseline "/>
      <sheetName val="Offline &amp; online vs baseline"/>
      <sheetName val="Offline vs online spending"/>
      <sheetName val="Average transaction values"/>
      <sheetName val="Necessity vs baseline"/>
      <sheetName val="Necessity v baseline proportion"/>
      <sheetName val="Calcs&gt;"/>
      <sheetName val="Overall spending"/>
      <sheetName val="Online"/>
      <sheetName val="Offline"/>
      <sheetName val="Channel split"/>
      <sheetName val="ATV (both)"/>
      <sheetName val="Essential"/>
      <sheetName val="Online essential per city"/>
      <sheetName val="Essential share online per city"/>
      <sheetName val="Non-Essential"/>
      <sheetName val="Online non essential per city"/>
      <sheetName val="Non essential share online city"/>
      <sheetName val="In store rel to baseline"/>
      <sheetName val="In store rel to bl 2"/>
      <sheetName val="Correlations"/>
      <sheetName val="Charts"/>
      <sheetName val="Charts for presentation"/>
      <sheetName val="Bristol"/>
      <sheetName val="Aldershot"/>
      <sheetName val="Luton"/>
      <sheetName val="Ipswich"/>
      <sheetName val="Swansea"/>
      <sheetName val="CC Spe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2">
          <cell r="A2" t="str">
            <v>Aberdeen</v>
          </cell>
          <cell r="B2">
            <v>5.9901967025272143</v>
          </cell>
          <cell r="C2">
            <v>3.3388503405691012</v>
          </cell>
          <cell r="D2">
            <v>11.717352415026834</v>
          </cell>
          <cell r="E2">
            <v>14.332548220765167</v>
          </cell>
          <cell r="F2">
            <v>572.1</v>
          </cell>
          <cell r="G2">
            <v>54.9</v>
          </cell>
          <cell r="H2">
            <v>6.6</v>
          </cell>
          <cell r="I2" t="str">
            <v/>
          </cell>
          <cell r="J2">
            <v>0.32999255242957204</v>
          </cell>
          <cell r="K2">
            <v>28.283869366610997</v>
          </cell>
          <cell r="L2">
            <v>0.18710185611637678</v>
          </cell>
          <cell r="M2">
            <v>0.23675086632770043</v>
          </cell>
          <cell r="N2">
            <v>39.161353157398409</v>
          </cell>
          <cell r="O2">
            <v>4.9649010211323646E-2</v>
          </cell>
          <cell r="P2">
            <v>25.70070143118139</v>
          </cell>
          <cell r="Q2">
            <v>46.21226742820663</v>
          </cell>
          <cell r="R2">
            <v>22.833605216324141</v>
          </cell>
          <cell r="S2">
            <v>0.32999255242957209</v>
          </cell>
          <cell r="T2">
            <v>0.41603001089422686</v>
          </cell>
          <cell r="U2">
            <v>8.603745846465477E-2</v>
          </cell>
          <cell r="V2">
            <v>29.746870071408502</v>
          </cell>
          <cell r="W2">
            <v>30.258554967776117</v>
          </cell>
          <cell r="X2">
            <v>0.26138982312327003</v>
          </cell>
          <cell r="Y2">
            <v>0.36716994122824287</v>
          </cell>
          <cell r="Z2">
            <v>0.10578011810497284</v>
          </cell>
          <cell r="AA2">
            <v>0.14820492376637201</v>
          </cell>
          <cell r="AB2">
            <v>0.20778739229067295</v>
          </cell>
          <cell r="AC2">
            <v>5.9582468524300936E-2</v>
          </cell>
          <cell r="AD2">
            <v>71.966304925248537</v>
          </cell>
          <cell r="AE2">
            <v>0.72368491797006729</v>
          </cell>
          <cell r="AF2">
            <v>0.34578259707961384</v>
          </cell>
          <cell r="AG2">
            <v>0.43107591047987132</v>
          </cell>
          <cell r="AH2">
            <v>8.5293313400257476E-2</v>
          </cell>
          <cell r="AI2">
            <v>0.20625940135621421</v>
          </cell>
          <cell r="AJ2">
            <v>0.53181211253034644</v>
          </cell>
          <cell r="AK2" t="e">
            <v>#N/A</v>
          </cell>
        </row>
        <row r="3">
          <cell r="A3" t="str">
            <v>Aldershot</v>
          </cell>
          <cell r="B3">
            <v>4.4584395892204833</v>
          </cell>
          <cell r="C3">
            <v>3.0541388103935483</v>
          </cell>
          <cell r="D3">
            <v>10.122699386503067</v>
          </cell>
          <cell r="E3">
            <v>13.211627265834998</v>
          </cell>
          <cell r="F3">
            <v>684.54</v>
          </cell>
          <cell r="G3">
            <v>39.5</v>
          </cell>
          <cell r="H3">
            <v>5.5</v>
          </cell>
          <cell r="I3">
            <v>0</v>
          </cell>
          <cell r="J3">
            <v>0.32521546285858804</v>
          </cell>
          <cell r="K3">
            <v>29.065461083019493</v>
          </cell>
          <cell r="L3">
            <v>0.19433867001456115</v>
          </cell>
          <cell r="M3">
            <v>0.23300193525149401</v>
          </cell>
          <cell r="N3">
            <v>39.405230066867809</v>
          </cell>
          <cell r="O3">
            <v>3.8663265236932864E-2</v>
          </cell>
          <cell r="P3">
            <v>26.460677575725747</v>
          </cell>
          <cell r="Q3">
            <v>44.754825524767931</v>
          </cell>
          <cell r="R3">
            <v>24.246459728069411</v>
          </cell>
          <cell r="S3">
            <v>0.32521546285858804</v>
          </cell>
          <cell r="T3">
            <v>0.36026649120917126</v>
          </cell>
          <cell r="U3">
            <v>3.5051028350583213E-2</v>
          </cell>
          <cell r="V3">
            <v>29.76978618938163</v>
          </cell>
          <cell r="W3">
            <v>30.207695311774568</v>
          </cell>
          <cell r="X3">
            <v>0.3593480588342034</v>
          </cell>
          <cell r="Y3">
            <v>0.44664858135846991</v>
          </cell>
          <cell r="Z3">
            <v>8.7300522524266511E-2</v>
          </cell>
          <cell r="AA3">
            <v>0.21473525032393526</v>
          </cell>
          <cell r="AB3">
            <v>0.29754794112577443</v>
          </cell>
          <cell r="AC3">
            <v>8.2812690801839173E-2</v>
          </cell>
          <cell r="AD3">
            <v>96.771714066103002</v>
          </cell>
          <cell r="AE3">
            <v>0.4248738804653337</v>
          </cell>
          <cell r="AF3">
            <v>0.31698212329124731</v>
          </cell>
          <cell r="AG3">
            <v>0.33298763735336262</v>
          </cell>
          <cell r="AH3">
            <v>1.6005514062115311E-2</v>
          </cell>
          <cell r="AI3">
            <v>0.18450844578603035</v>
          </cell>
          <cell r="AJ3">
            <v>0.55028109095300426</v>
          </cell>
          <cell r="AK3">
            <v>10.72367486953735</v>
          </cell>
        </row>
        <row r="4">
          <cell r="A4" t="str">
            <v>Barnsley</v>
          </cell>
          <cell r="B4">
            <v>6.0615388645830599</v>
          </cell>
          <cell r="C4">
            <v>2.6689109533415416</v>
          </cell>
          <cell r="D4">
            <v>8.0218778486782139</v>
          </cell>
          <cell r="E4">
            <v>12.01173665871997</v>
          </cell>
          <cell r="F4">
            <v>492.5</v>
          </cell>
          <cell r="G4">
            <v>26.6</v>
          </cell>
          <cell r="H4">
            <v>9.3000000000000007</v>
          </cell>
          <cell r="I4">
            <v>0.21</v>
          </cell>
          <cell r="J4">
            <v>0.37975543205477158</v>
          </cell>
          <cell r="K4">
            <v>31.483145576447626</v>
          </cell>
          <cell r="L4">
            <v>0.18131457719611335</v>
          </cell>
          <cell r="M4">
            <v>0.21492125985868074</v>
          </cell>
          <cell r="N4">
            <v>41.297798166708162</v>
          </cell>
          <cell r="O4">
            <v>3.3606682662567389E-2</v>
          </cell>
          <cell r="P4">
            <v>29.043196790853809</v>
          </cell>
          <cell r="Q4">
            <v>37.525807755410739</v>
          </cell>
          <cell r="R4">
            <v>25.371788041707376</v>
          </cell>
          <cell r="S4">
            <v>0.37975543205477158</v>
          </cell>
          <cell r="T4">
            <v>0.47318394030525734</v>
          </cell>
          <cell r="U4">
            <v>9.3428508250485764E-2</v>
          </cell>
          <cell r="V4">
            <v>29.715625713162449</v>
          </cell>
          <cell r="W4">
            <v>30.160323772908963</v>
          </cell>
          <cell r="X4">
            <v>0.31878774286850753</v>
          </cell>
          <cell r="Y4">
            <v>0.44675581890206373</v>
          </cell>
          <cell r="Z4">
            <v>0.1279680760335562</v>
          </cell>
          <cell r="AA4">
            <v>0.15220549841975722</v>
          </cell>
          <cell r="AB4">
            <v>0.22093245572862852</v>
          </cell>
          <cell r="AC4">
            <v>6.8726957308871295E-2</v>
          </cell>
          <cell r="AD4">
            <v>89.788398778818831</v>
          </cell>
          <cell r="AE4">
            <v>0.83061522391154863</v>
          </cell>
          <cell r="AF4">
            <v>0.39325796975670341</v>
          </cell>
          <cell r="AG4">
            <v>0.48125736638474792</v>
          </cell>
          <cell r="AH4">
            <v>8.7999396628044513E-2</v>
          </cell>
          <cell r="AI4">
            <v>0.19913711262605308</v>
          </cell>
          <cell r="AJ4">
            <v>0.49673085556262192</v>
          </cell>
          <cell r="AK4">
            <v>12.22234020233155</v>
          </cell>
        </row>
        <row r="5">
          <cell r="A5" t="str">
            <v>Basildon</v>
          </cell>
          <cell r="B5">
            <v>6.7755491054022441</v>
          </cell>
          <cell r="C5">
            <v>3.6477061040592647</v>
          </cell>
          <cell r="D5">
            <v>9.8510882016036661</v>
          </cell>
          <cell r="E5">
            <v>14.603820993804964</v>
          </cell>
          <cell r="F5">
            <v>559.5</v>
          </cell>
          <cell r="G5">
            <v>26.3</v>
          </cell>
          <cell r="H5">
            <v>12.8</v>
          </cell>
          <cell r="I5">
            <v>0.11</v>
          </cell>
          <cell r="J5">
            <v>0.34706607139325729</v>
          </cell>
          <cell r="K5">
            <v>29.644957264446312</v>
          </cell>
          <cell r="L5">
            <v>0.20125379434030211</v>
          </cell>
          <cell r="M5">
            <v>0.24911221530600158</v>
          </cell>
          <cell r="N5">
            <v>39.726508377421695</v>
          </cell>
          <cell r="O5">
            <v>4.7858420965699477E-2</v>
          </cell>
          <cell r="P5">
            <v>27.047108846482001</v>
          </cell>
          <cell r="Q5">
            <v>45.049617583337856</v>
          </cell>
          <cell r="R5">
            <v>23.770063564538155</v>
          </cell>
          <cell r="S5">
            <v>0.34706607139325735</v>
          </cell>
          <cell r="T5">
            <v>0.42532118252092005</v>
          </cell>
          <cell r="U5">
            <v>7.8255111127662702E-2</v>
          </cell>
          <cell r="V5">
            <v>29.768512692171363</v>
          </cell>
          <cell r="W5">
            <v>30.192268478015247</v>
          </cell>
          <cell r="X5">
            <v>0.33934116089022798</v>
          </cell>
          <cell r="Y5">
            <v>0.44536681046263654</v>
          </cell>
          <cell r="Z5">
            <v>0.10602564957240856</v>
          </cell>
          <cell r="AA5">
            <v>0.19677433732097185</v>
          </cell>
          <cell r="AB5">
            <v>0.28632068188723953</v>
          </cell>
          <cell r="AC5">
            <v>8.9546344566267672E-2</v>
          </cell>
          <cell r="AD5">
            <v>132.38619889823138</v>
          </cell>
          <cell r="AE5">
            <v>0.96462743806252926</v>
          </cell>
          <cell r="AF5">
            <v>0.34901245628830652</v>
          </cell>
          <cell r="AG5">
            <v>0.41777727702869277</v>
          </cell>
          <cell r="AH5">
            <v>6.8764820740386257E-2</v>
          </cell>
          <cell r="AI5">
            <v>0.20363484314410885</v>
          </cell>
          <cell r="AJ5">
            <v>0.51997383047144197</v>
          </cell>
          <cell r="AK5">
            <v>18.811128616333001</v>
          </cell>
        </row>
        <row r="6">
          <cell r="A6" t="str">
            <v>Birkenhead</v>
          </cell>
          <cell r="B6">
            <v>6.4419087136929454</v>
          </cell>
          <cell r="C6">
            <v>2.7437759336099576</v>
          </cell>
          <cell r="D6">
            <v>8.7455197132616487</v>
          </cell>
          <cell r="E6">
            <v>13.018672199170126</v>
          </cell>
          <cell r="F6">
            <v>528.70000000000005</v>
          </cell>
          <cell r="G6">
            <v>36.799999999999997</v>
          </cell>
          <cell r="H6">
            <v>6.7</v>
          </cell>
          <cell r="I6">
            <v>0.21</v>
          </cell>
          <cell r="J6">
            <v>0.36878896491316304</v>
          </cell>
          <cell r="K6">
            <v>30.000029149598348</v>
          </cell>
          <cell r="L6">
            <v>0.18226382592161458</v>
          </cell>
          <cell r="M6">
            <v>0.21704751793381483</v>
          </cell>
          <cell r="N6">
            <v>40.973698080160261</v>
          </cell>
          <cell r="O6">
            <v>3.4783692012200246E-2</v>
          </cell>
          <cell r="P6">
            <v>27.457676825877002</v>
          </cell>
          <cell r="Q6">
            <v>41.700244684615448</v>
          </cell>
          <cell r="R6">
            <v>23.624445391596517</v>
          </cell>
          <cell r="S6">
            <v>0.3687889649131631</v>
          </cell>
          <cell r="T6">
            <v>0.45577005882457777</v>
          </cell>
          <cell r="U6">
            <v>8.6981093911414675E-2</v>
          </cell>
          <cell r="V6">
            <v>29.733572117414191</v>
          </cell>
          <cell r="W6">
            <v>30.210796377231333</v>
          </cell>
          <cell r="X6">
            <v>0.30333286771203488</v>
          </cell>
          <cell r="Y6">
            <v>0.40948171627615154</v>
          </cell>
          <cell r="Z6">
            <v>0.10614884856411666</v>
          </cell>
          <cell r="AA6">
            <v>0.14991394606936936</v>
          </cell>
          <cell r="AB6">
            <v>0.23919215522931492</v>
          </cell>
          <cell r="AC6">
            <v>8.9278209159945554E-2</v>
          </cell>
          <cell r="AD6">
            <v>116.11179613645706</v>
          </cell>
          <cell r="AE6">
            <v>1.0251083039024214</v>
          </cell>
          <cell r="AF6">
            <v>0.38337836316159024</v>
          </cell>
          <cell r="AG6">
            <v>0.47256468449100347</v>
          </cell>
          <cell r="AH6">
            <v>8.9186321329413232E-2</v>
          </cell>
          <cell r="AI6">
            <v>0.20116444400750319</v>
          </cell>
          <cell r="AJ6">
            <v>0.50423381816219282</v>
          </cell>
          <cell r="AK6">
            <v>18.7797031402588</v>
          </cell>
        </row>
        <row r="7">
          <cell r="A7" t="str">
            <v>Birmingham</v>
          </cell>
          <cell r="B7">
            <v>9.6947555231478262</v>
          </cell>
          <cell r="C7">
            <v>3.9753759724667939</v>
          </cell>
          <cell r="D7">
            <v>11.59433962264151</v>
          </cell>
          <cell r="E7">
            <v>17.514581912101971</v>
          </cell>
          <cell r="F7">
            <v>534.05999999999995</v>
          </cell>
          <cell r="G7">
            <v>30.2</v>
          </cell>
          <cell r="H7">
            <v>14.1</v>
          </cell>
          <cell r="I7">
            <v>0.28000000000000003</v>
          </cell>
          <cell r="J7">
            <v>0.35636267860961063</v>
          </cell>
          <cell r="K7">
            <v>29.487461690477176</v>
          </cell>
          <cell r="L7">
            <v>0.19630438208001133</v>
          </cell>
          <cell r="M7">
            <v>0.23971627520161276</v>
          </cell>
          <cell r="N7">
            <v>39.856850414811213</v>
          </cell>
          <cell r="O7">
            <v>4.341189312160143E-2</v>
          </cell>
          <cell r="P7">
            <v>26.883969590355097</v>
          </cell>
          <cell r="Q7">
            <v>41.096956382796918</v>
          </cell>
          <cell r="R7">
            <v>22.260385246586701</v>
          </cell>
          <cell r="S7">
            <v>0.35636267860961063</v>
          </cell>
          <cell r="T7">
            <v>0.43830733916286363</v>
          </cell>
          <cell r="U7">
            <v>8.1944660553253001E-2</v>
          </cell>
          <cell r="V7">
            <v>29.745876855059223</v>
          </cell>
          <cell r="W7">
            <v>30.219356012162017</v>
          </cell>
          <cell r="X7">
            <v>0.32631571549869909</v>
          </cell>
          <cell r="Y7">
            <v>0.42801454799594885</v>
          </cell>
          <cell r="Z7">
            <v>0.10169883249724976</v>
          </cell>
          <cell r="AA7">
            <v>0.17975284377111364</v>
          </cell>
          <cell r="AB7">
            <v>0.25540688090149261</v>
          </cell>
          <cell r="AC7">
            <v>7.5654037130378965E-2</v>
          </cell>
          <cell r="AD7">
            <v>53.380506057125935</v>
          </cell>
          <cell r="AE7">
            <v>0.58515204082038441</v>
          </cell>
          <cell r="AF7">
            <v>0.36370171393013856</v>
          </cell>
          <cell r="AG7">
            <v>0.44195289867420645</v>
          </cell>
          <cell r="AH7">
            <v>7.8251184744067892E-2</v>
          </cell>
          <cell r="AI7">
            <v>0.20546847236944132</v>
          </cell>
          <cell r="AJ7">
            <v>0.51139014420434703</v>
          </cell>
          <cell r="AK7">
            <v>10.473704433441149</v>
          </cell>
        </row>
        <row r="8">
          <cell r="A8" t="str">
            <v>Blackburn</v>
          </cell>
          <cell r="B8">
            <v>8.1212835485080621</v>
          </cell>
          <cell r="C8">
            <v>3.2677987893073341</v>
          </cell>
          <cell r="D8">
            <v>9.6308186195826657</v>
          </cell>
          <cell r="E8">
            <v>14.624738843949213</v>
          </cell>
          <cell r="F8">
            <v>443.2</v>
          </cell>
          <cell r="G8">
            <v>29.8</v>
          </cell>
          <cell r="H8">
            <v>11.2</v>
          </cell>
          <cell r="I8">
            <v>0.31</v>
          </cell>
          <cell r="J8">
            <v>0.35463879443918245</v>
          </cell>
          <cell r="K8">
            <v>30.723910491523</v>
          </cell>
          <cell r="L8">
            <v>0.16387232407084393</v>
          </cell>
          <cell r="M8">
            <v>0.21631297700849314</v>
          </cell>
          <cell r="N8">
            <v>44.334919392676909</v>
          </cell>
          <cell r="O8">
            <v>5.2440652937649213E-2</v>
          </cell>
          <cell r="P8">
            <v>27.798136625153333</v>
          </cell>
          <cell r="Q8">
            <v>37.429955527157517</v>
          </cell>
          <cell r="R8">
            <v>24.378171825544815</v>
          </cell>
          <cell r="S8">
            <v>0.35463879443918245</v>
          </cell>
          <cell r="T8">
            <v>0.41073304863118026</v>
          </cell>
          <cell r="U8">
            <v>5.6094254191997817E-2</v>
          </cell>
          <cell r="V8">
            <v>29.742896498987818</v>
          </cell>
          <cell r="W8">
            <v>30.165872975923705</v>
          </cell>
          <cell r="X8">
            <v>0.32633822774808174</v>
          </cell>
          <cell r="Y8">
            <v>0.39040393122656142</v>
          </cell>
          <cell r="Z8">
            <v>6.4065703478479674E-2</v>
          </cell>
          <cell r="AA8">
            <v>0.15079513198438171</v>
          </cell>
          <cell r="AB8">
            <v>0.23657254375317824</v>
          </cell>
          <cell r="AC8">
            <v>8.5777411768796524E-2</v>
          </cell>
          <cell r="AD8">
            <v>77.844243792325059</v>
          </cell>
          <cell r="AE8">
            <v>0.86152801648080812</v>
          </cell>
          <cell r="AF8">
            <v>0.36018541102622331</v>
          </cell>
          <cell r="AG8">
            <v>0.41746941296250883</v>
          </cell>
          <cell r="AH8">
            <v>5.7284001936285522E-2</v>
          </cell>
          <cell r="AI8">
            <v>0.1710585007363013</v>
          </cell>
          <cell r="AJ8">
            <v>0.53496668530421221</v>
          </cell>
          <cell r="AK8">
            <v>15.39090900421145</v>
          </cell>
        </row>
        <row r="9">
          <cell r="A9" t="str">
            <v>Blackpool</v>
          </cell>
          <cell r="B9">
            <v>9.208159516246317</v>
          </cell>
          <cell r="C9">
            <v>3.7353132534731532</v>
          </cell>
          <cell r="D9">
            <v>9.8146128680479823</v>
          </cell>
          <cell r="E9">
            <v>16.433847449194381</v>
          </cell>
          <cell r="F9">
            <v>490.32</v>
          </cell>
          <cell r="G9">
            <v>30.8</v>
          </cell>
          <cell r="H9">
            <v>9.6</v>
          </cell>
          <cell r="I9">
            <v>0.25</v>
          </cell>
          <cell r="J9">
            <v>0.3602020671335544</v>
          </cell>
          <cell r="K9">
            <v>29.802272526652011</v>
          </cell>
          <cell r="L9">
            <v>0.16792546899320474</v>
          </cell>
          <cell r="M9">
            <v>0.20185434747293954</v>
          </cell>
          <cell r="N9">
            <v>39.754275438404669</v>
          </cell>
          <cell r="O9">
            <v>3.3928878479734803E-2</v>
          </cell>
          <cell r="P9">
            <v>27.713733530345007</v>
          </cell>
          <cell r="Q9">
            <v>39.565342004449732</v>
          </cell>
          <cell r="R9">
            <v>24.380549993810874</v>
          </cell>
          <cell r="S9">
            <v>0.36020206713355435</v>
          </cell>
          <cell r="T9">
            <v>0.44160565070121149</v>
          </cell>
          <cell r="U9">
            <v>8.1403583567657145E-2</v>
          </cell>
          <cell r="V9">
            <v>29.746920747387865</v>
          </cell>
          <cell r="W9">
            <v>30.206229557944599</v>
          </cell>
          <cell r="X9">
            <v>0.30917727944218065</v>
          </cell>
          <cell r="Y9">
            <v>0.44244856826394063</v>
          </cell>
          <cell r="Z9">
            <v>0.13327128882175998</v>
          </cell>
          <cell r="AA9">
            <v>0.14413781704678855</v>
          </cell>
          <cell r="AB9">
            <v>0.22233108068739832</v>
          </cell>
          <cell r="AC9">
            <v>7.8193263640609773E-2</v>
          </cell>
          <cell r="AD9">
            <v>92.430357318633725</v>
          </cell>
          <cell r="AE9">
            <v>0.79829313805592006</v>
          </cell>
          <cell r="AF9">
            <v>0.37049965597212275</v>
          </cell>
          <cell r="AG9">
            <v>0.44136525544809257</v>
          </cell>
          <cell r="AH9">
            <v>7.086559947596982E-2</v>
          </cell>
          <cell r="AI9">
            <v>0.18131776203323433</v>
          </cell>
          <cell r="AJ9">
            <v>0.52379120352561226</v>
          </cell>
          <cell r="AK9">
            <v>19.126007270812998</v>
          </cell>
        </row>
        <row r="10">
          <cell r="A10" t="str">
            <v>Bournemouth</v>
          </cell>
          <cell r="B10">
            <v>6.1912372096884667</v>
          </cell>
          <cell r="C10">
            <v>3.4847761565762441</v>
          </cell>
          <cell r="D10">
            <v>10.377358490566039</v>
          </cell>
          <cell r="E10">
            <v>14.306469355139992</v>
          </cell>
          <cell r="F10">
            <v>534.1</v>
          </cell>
          <cell r="G10">
            <v>39.4</v>
          </cell>
          <cell r="H10">
            <v>5.3</v>
          </cell>
          <cell r="I10">
            <v>0.02</v>
          </cell>
          <cell r="J10">
            <v>0.35307439545259123</v>
          </cell>
          <cell r="K10">
            <v>29.23279503331905</v>
          </cell>
          <cell r="L10">
            <v>0.16992824506837714</v>
          </cell>
          <cell r="M10">
            <v>0.20152896132607903</v>
          </cell>
          <cell r="N10">
            <v>40.33511466921027</v>
          </cell>
          <cell r="O10">
            <v>3.1600716257701889E-2</v>
          </cell>
          <cell r="P10">
            <v>26.837614437616534</v>
          </cell>
          <cell r="Q10">
            <v>41.875937427129386</v>
          </cell>
          <cell r="R10">
            <v>22.274661795268415</v>
          </cell>
          <cell r="S10">
            <v>0.35307439545259128</v>
          </cell>
          <cell r="T10">
            <v>0.4117682304046964</v>
          </cell>
          <cell r="U10">
            <v>5.8693834952105117E-2</v>
          </cell>
          <cell r="V10">
            <v>29.786198431933233</v>
          </cell>
          <cell r="W10">
            <v>30.209871201761214</v>
          </cell>
          <cell r="X10">
            <v>0.35342067905899255</v>
          </cell>
          <cell r="Y10">
            <v>0.432504038383005</v>
          </cell>
          <cell r="Z10">
            <v>7.9083359324012448E-2</v>
          </cell>
          <cell r="AA10">
            <v>0.17009490503095043</v>
          </cell>
          <cell r="AB10">
            <v>0.22484649773051735</v>
          </cell>
          <cell r="AC10">
            <v>5.475159269956692E-2</v>
          </cell>
          <cell r="AD10">
            <v>98.906584264321381</v>
          </cell>
          <cell r="AE10">
            <v>0.78964265843659021</v>
          </cell>
          <cell r="AF10">
            <v>0.35300350595998758</v>
          </cell>
          <cell r="AG10">
            <v>0.40612036963477161</v>
          </cell>
          <cell r="AH10">
            <v>5.3116863674784021E-2</v>
          </cell>
          <cell r="AI10">
            <v>0.16983728659476272</v>
          </cell>
          <cell r="AJ10">
            <v>0.53705351524240041</v>
          </cell>
          <cell r="AK10">
            <v>12.232380199432349</v>
          </cell>
        </row>
        <row r="11">
          <cell r="A11" t="str">
            <v>Bradford</v>
          </cell>
          <cell r="B11">
            <v>9.3922601853978076</v>
          </cell>
          <cell r="C11">
            <v>4.2285565801718619</v>
          </cell>
          <cell r="D11">
            <v>9.8491988689915164</v>
          </cell>
          <cell r="E11">
            <v>15.840091369454079</v>
          </cell>
          <cell r="F11">
            <v>527.9</v>
          </cell>
          <cell r="G11">
            <v>26.4</v>
          </cell>
          <cell r="H11">
            <v>13.9</v>
          </cell>
          <cell r="I11">
            <v>0.34</v>
          </cell>
          <cell r="J11">
            <v>0.38210189283123636</v>
          </cell>
          <cell r="K11">
            <v>31.342649754720092</v>
          </cell>
          <cell r="L11">
            <v>0.19567755981080082</v>
          </cell>
          <cell r="M11">
            <v>0.23617294213348286</v>
          </cell>
          <cell r="N11">
            <v>41.086138330535661</v>
          </cell>
          <cell r="O11">
            <v>4.0495382322682044E-2</v>
          </cell>
          <cell r="P11">
            <v>28.688353158460956</v>
          </cell>
          <cell r="Q11">
            <v>42.17991966321928</v>
          </cell>
          <cell r="R11">
            <v>22.094083155010015</v>
          </cell>
          <cell r="S11">
            <v>0.38210189283123625</v>
          </cell>
          <cell r="T11">
            <v>0.45322448065639565</v>
          </cell>
          <cell r="U11">
            <v>7.11225878251594E-2</v>
          </cell>
          <cell r="V11">
            <v>29.738104676766486</v>
          </cell>
          <cell r="W11">
            <v>30.155985116368861</v>
          </cell>
          <cell r="X11">
            <v>0.2818493842941362</v>
          </cell>
          <cell r="Y11">
            <v>0.38378003138852379</v>
          </cell>
          <cell r="Z11">
            <v>0.10193064709438759</v>
          </cell>
          <cell r="AA11">
            <v>0.14433741571966549</v>
          </cell>
          <cell r="AB11">
            <v>0.21663082304790748</v>
          </cell>
          <cell r="AC11">
            <v>7.2293407328241993E-2</v>
          </cell>
          <cell r="AD11">
            <v>88.143420942144601</v>
          </cell>
          <cell r="AE11">
            <v>0.7451313666424062</v>
          </cell>
          <cell r="AF11">
            <v>0.40649157196394425</v>
          </cell>
          <cell r="AG11">
            <v>0.47709800489154486</v>
          </cell>
          <cell r="AH11">
            <v>7.0606432927600604E-2</v>
          </cell>
          <cell r="AI11">
            <v>0.22742578173906977</v>
          </cell>
          <cell r="AJ11">
            <v>0.47737214711081605</v>
          </cell>
          <cell r="AK11">
            <v>21.21946182250975</v>
          </cell>
        </row>
        <row r="12">
          <cell r="A12" t="str">
            <v>Brighton</v>
          </cell>
          <cell r="B12">
            <v>6.5828490096074015</v>
          </cell>
          <cell r="C12">
            <v>3.8364165088609772</v>
          </cell>
          <cell r="D12">
            <v>11.336288790373654</v>
          </cell>
          <cell r="E12">
            <v>14.233187047799786</v>
          </cell>
          <cell r="F12">
            <v>567.13</v>
          </cell>
          <cell r="G12">
            <v>55.3</v>
          </cell>
          <cell r="H12">
            <v>3.3</v>
          </cell>
          <cell r="I12">
            <v>0.08</v>
          </cell>
          <cell r="J12">
            <v>0.33261424140799989</v>
          </cell>
          <cell r="K12">
            <v>28.384074321357655</v>
          </cell>
          <cell r="L12">
            <v>0.20959830915640204</v>
          </cell>
          <cell r="M12">
            <v>0.24913949684877346</v>
          </cell>
          <cell r="N12">
            <v>38.649351017532972</v>
          </cell>
          <cell r="O12">
            <v>3.9541187692371416E-2</v>
          </cell>
          <cell r="P12">
            <v>25.48756112143424</v>
          </cell>
          <cell r="Q12">
            <v>42.532654917827116</v>
          </cell>
          <cell r="R12">
            <v>20.535624040293079</v>
          </cell>
          <cell r="S12">
            <v>0.33261424140799994</v>
          </cell>
          <cell r="T12">
            <v>0.37834935479233472</v>
          </cell>
          <cell r="U12">
            <v>4.573511338433478E-2</v>
          </cell>
          <cell r="V12">
            <v>29.786727785195385</v>
          </cell>
          <cell r="W12">
            <v>30.239393811008753</v>
          </cell>
          <cell r="X12">
            <v>0.36589482756866792</v>
          </cell>
          <cell r="Y12">
            <v>0.45552248519804367</v>
          </cell>
          <cell r="Z12">
            <v>8.9627657629375745E-2</v>
          </cell>
          <cell r="AA12">
            <v>0.23057021510210521</v>
          </cell>
          <cell r="AB12">
            <v>0.29308217776521395</v>
          </cell>
          <cell r="AC12">
            <v>6.2511962663108739E-2</v>
          </cell>
          <cell r="AD12">
            <v>77.102393783682174</v>
          </cell>
          <cell r="AE12">
            <v>0.85626733199135463</v>
          </cell>
          <cell r="AF12">
            <v>0.32378891288477157</v>
          </cell>
          <cell r="AG12">
            <v>0.35351864677718103</v>
          </cell>
          <cell r="AH12">
            <v>2.972973389240946E-2</v>
          </cell>
          <cell r="AI12">
            <v>0.19914625126154012</v>
          </cell>
          <cell r="AJ12">
            <v>0.53447838662306413</v>
          </cell>
          <cell r="AK12">
            <v>7.9035063743591305</v>
          </cell>
        </row>
        <row r="13">
          <cell r="A13" t="str">
            <v>Bristol</v>
          </cell>
          <cell r="B13">
            <v>5.3881247185270302</v>
          </cell>
          <cell r="C13">
            <v>3.1757219339894132</v>
          </cell>
          <cell r="D13">
            <v>9.2986184909670566</v>
          </cell>
          <cell r="E13">
            <v>12.705917041459076</v>
          </cell>
          <cell r="F13">
            <v>554.4</v>
          </cell>
          <cell r="G13">
            <v>46.7</v>
          </cell>
          <cell r="H13">
            <v>4.9000000000000004</v>
          </cell>
          <cell r="I13">
            <v>0.1</v>
          </cell>
          <cell r="J13">
            <v>0.35851130722508728</v>
          </cell>
          <cell r="K13">
            <v>28.557441105431096</v>
          </cell>
          <cell r="L13">
            <v>0.18208114167595371</v>
          </cell>
          <cell r="M13">
            <v>0.2249281328203577</v>
          </cell>
          <cell r="N13">
            <v>39.191842823836488</v>
          </cell>
          <cell r="O13">
            <v>4.284699114440399E-2</v>
          </cell>
          <cell r="P13">
            <v>26.134548913610217</v>
          </cell>
          <cell r="Q13">
            <v>41.02890078658217</v>
          </cell>
          <cell r="R13">
            <v>22.565562481632792</v>
          </cell>
          <cell r="S13">
            <v>0.35851130722508728</v>
          </cell>
          <cell r="T13">
            <v>0.43331410342614379</v>
          </cell>
          <cell r="U13">
            <v>7.480279620105651E-2</v>
          </cell>
          <cell r="V13">
            <v>29.786312151134233</v>
          </cell>
          <cell r="W13">
            <v>30.24453496746392</v>
          </cell>
          <cell r="X13">
            <v>0.31964405185252714</v>
          </cell>
          <cell r="Y13">
            <v>0.43233548888190421</v>
          </cell>
          <cell r="Z13">
            <v>0.11269143702937706</v>
          </cell>
          <cell r="AA13">
            <v>0.16234119459639512</v>
          </cell>
          <cell r="AB13">
            <v>0.23639662463356345</v>
          </cell>
          <cell r="AC13">
            <v>7.4055430037168329E-2</v>
          </cell>
          <cell r="AD13">
            <v>66.214717741935473</v>
          </cell>
          <cell r="AE13">
            <v>0.82633763332151322</v>
          </cell>
          <cell r="AF13">
            <v>0.36716374769644122</v>
          </cell>
          <cell r="AG13">
            <v>0.43361796198588237</v>
          </cell>
          <cell r="AH13">
            <v>6.6454214289441149E-2</v>
          </cell>
          <cell r="AI13">
            <v>0.19311328349194323</v>
          </cell>
          <cell r="AJ13">
            <v>0.51760870499019496</v>
          </cell>
          <cell r="AK13">
            <v>11.911270999908449</v>
          </cell>
        </row>
        <row r="14">
          <cell r="A14" t="str">
            <v>Burnley</v>
          </cell>
          <cell r="B14">
            <v>7.9252175189984957</v>
          </cell>
          <cell r="C14">
            <v>3.3912772128198547</v>
          </cell>
          <cell r="D14">
            <v>10.219922380336351</v>
          </cell>
          <cell r="E14">
            <v>15.39153419729065</v>
          </cell>
          <cell r="F14">
            <v>464.46</v>
          </cell>
          <cell r="G14">
            <v>27.5</v>
          </cell>
          <cell r="H14">
            <v>17.600000000000001</v>
          </cell>
          <cell r="I14">
            <v>0.31</v>
          </cell>
          <cell r="J14">
            <v>0.371210253729158</v>
          </cell>
          <cell r="K14">
            <v>30.783902877464129</v>
          </cell>
          <cell r="L14">
            <v>0.16416933656409174</v>
          </cell>
          <cell r="M14">
            <v>0.19289758689374881</v>
          </cell>
          <cell r="N14">
            <v>42.626146398663479</v>
          </cell>
          <cell r="O14">
            <v>2.8728250329657062E-2</v>
          </cell>
          <cell r="P14">
            <v>28.299168826665905</v>
          </cell>
          <cell r="Q14">
            <v>38.192136654629323</v>
          </cell>
          <cell r="R14">
            <v>24.366338783498247</v>
          </cell>
          <cell r="S14">
            <v>0.371210253729158</v>
          </cell>
          <cell r="T14">
            <v>0.43798691592084715</v>
          </cell>
          <cell r="U14">
            <v>6.6776662191689151E-2</v>
          </cell>
          <cell r="V14">
            <v>29.72448542900506</v>
          </cell>
          <cell r="W14">
            <v>30.180544970828475</v>
          </cell>
          <cell r="X14">
            <v>0.34210908816781793</v>
          </cell>
          <cell r="Y14">
            <v>0.46338107018673497</v>
          </cell>
          <cell r="Z14">
            <v>0.12127198201891703</v>
          </cell>
          <cell r="AA14">
            <v>0.15129922051677813</v>
          </cell>
          <cell r="AB14">
            <v>0.23043891770130587</v>
          </cell>
          <cell r="AC14">
            <v>7.9139697184527735E-2</v>
          </cell>
          <cell r="AD14">
            <v>106.33993446359879</v>
          </cell>
          <cell r="AE14">
            <v>0.93907752958808943</v>
          </cell>
          <cell r="AF14">
            <v>0.37692614721385942</v>
          </cell>
          <cell r="AG14">
            <v>0.43091559724979001</v>
          </cell>
          <cell r="AH14">
            <v>5.3989450035930586E-2</v>
          </cell>
          <cell r="AI14">
            <v>0.17176729609155061</v>
          </cell>
          <cell r="AJ14">
            <v>0.52078423174380739</v>
          </cell>
          <cell r="AK14">
            <v>17.271929740905748</v>
          </cell>
        </row>
        <row r="15">
          <cell r="A15" t="str">
            <v>Cambridge</v>
          </cell>
          <cell r="B15">
            <v>4.1051187140369692</v>
          </cell>
          <cell r="C15">
            <v>2.4619181051879018</v>
          </cell>
          <cell r="D15">
            <v>8.6637298091042574</v>
          </cell>
          <cell r="E15">
            <v>11.133404826973859</v>
          </cell>
          <cell r="F15">
            <v>661.9</v>
          </cell>
          <cell r="G15">
            <v>69.599999999999994</v>
          </cell>
          <cell r="H15">
            <v>6.7</v>
          </cell>
          <cell r="I15">
            <v>0</v>
          </cell>
          <cell r="J15">
            <v>0.32077593868050797</v>
          </cell>
          <cell r="K15">
            <v>27.047444244621865</v>
          </cell>
          <cell r="L15">
            <v>0.24012546404986629</v>
          </cell>
          <cell r="M15">
            <v>0.28749731077574764</v>
          </cell>
          <cell r="N15">
            <v>36.310741564287</v>
          </cell>
          <cell r="O15">
            <v>4.737184672588135E-2</v>
          </cell>
          <cell r="P15">
            <v>24.303547107091621</v>
          </cell>
          <cell r="Q15">
            <v>61.493238469010308</v>
          </cell>
          <cell r="R15">
            <v>21.163241643752865</v>
          </cell>
          <cell r="S15">
            <v>0.32077593868050802</v>
          </cell>
          <cell r="T15">
            <v>0.43320705290989986</v>
          </cell>
          <cell r="U15">
            <v>0.11243111422939184</v>
          </cell>
          <cell r="V15">
            <v>29.782007351223136</v>
          </cell>
          <cell r="W15">
            <v>30.284050427975444</v>
          </cell>
          <cell r="X15">
            <v>0.29709326894617438</v>
          </cell>
          <cell r="Y15">
            <v>0.3976592773548176</v>
          </cell>
          <cell r="Z15">
            <v>0.10056600840864321</v>
          </cell>
          <cell r="AA15">
            <v>0.22239716409292773</v>
          </cell>
          <cell r="AB15">
            <v>0.29872230010174367</v>
          </cell>
          <cell r="AC15">
            <v>7.6325136008815936E-2</v>
          </cell>
          <cell r="AD15">
            <v>83.564864287240852</v>
          </cell>
          <cell r="AE15">
            <v>0.89782714946209985</v>
          </cell>
          <cell r="AF15">
            <v>0.32825982159913469</v>
          </cell>
          <cell r="AG15">
            <v>0.4503558940458432</v>
          </cell>
          <cell r="AH15">
            <v>0.1220960724467085</v>
          </cell>
          <cell r="AI15">
            <v>0.24849797672094148</v>
          </cell>
          <cell r="AJ15">
            <v>0.5104382563414176</v>
          </cell>
          <cell r="AK15">
            <v>6.9223367214202902</v>
          </cell>
        </row>
        <row r="16">
          <cell r="A16" t="str">
            <v>Cardiff</v>
          </cell>
          <cell r="B16">
            <v>6.4402431227187016</v>
          </cell>
          <cell r="C16">
            <v>3.1118736797805102</v>
          </cell>
          <cell r="D16">
            <v>11.027568922305765</v>
          </cell>
          <cell r="E16">
            <v>13.738375998510833</v>
          </cell>
          <cell r="F16">
            <v>504.3</v>
          </cell>
          <cell r="G16">
            <v>46.4</v>
          </cell>
          <cell r="H16">
            <v>7</v>
          </cell>
          <cell r="I16" t="str">
            <v/>
          </cell>
          <cell r="J16">
            <v>0.36195692159147269</v>
          </cell>
          <cell r="K16">
            <v>28.908491536378335</v>
          </cell>
          <cell r="L16">
            <v>0.16928627200339158</v>
          </cell>
          <cell r="M16">
            <v>0.23244588448395162</v>
          </cell>
          <cell r="N16">
            <v>43.388753924184677</v>
          </cell>
          <cell r="O16">
            <v>6.315961248056004E-2</v>
          </cell>
          <cell r="P16">
            <v>25.812330651540712</v>
          </cell>
          <cell r="Q16">
            <v>38.711690777922158</v>
          </cell>
          <cell r="R16">
            <v>21.601291900029722</v>
          </cell>
          <cell r="S16">
            <v>0.36195692159147269</v>
          </cell>
          <cell r="T16">
            <v>0.47573251018536455</v>
          </cell>
          <cell r="U16">
            <v>0.11377558859389186</v>
          </cell>
          <cell r="V16">
            <v>29.734401004701155</v>
          </cell>
          <cell r="W16">
            <v>30.262517384968898</v>
          </cell>
          <cell r="X16">
            <v>0.3295253122068576</v>
          </cell>
          <cell r="Y16">
            <v>0.47594781473704334</v>
          </cell>
          <cell r="Z16">
            <v>0.14642250253018574</v>
          </cell>
          <cell r="AA16">
            <v>0.15411809612309074</v>
          </cell>
          <cell r="AB16">
            <v>0.23761632070003796</v>
          </cell>
          <cell r="AC16">
            <v>8.3498224576947222E-2</v>
          </cell>
          <cell r="AD16">
            <v>40.450643776824037</v>
          </cell>
          <cell r="AE16">
            <v>0.51490506232146205</v>
          </cell>
          <cell r="AF16">
            <v>0.36856596880323866</v>
          </cell>
          <cell r="AG16">
            <v>0.47566544484188616</v>
          </cell>
          <cell r="AH16">
            <v>0.1070994760386475</v>
          </cell>
          <cell r="AI16">
            <v>0.17789106129361623</v>
          </cell>
          <cell r="AJ16">
            <v>0.5245409180393884</v>
          </cell>
          <cell r="AK16">
            <v>14.63034076690675</v>
          </cell>
        </row>
        <row r="17">
          <cell r="A17" t="str">
            <v>Chatham</v>
          </cell>
          <cell r="B17">
            <v>6.7068717621014668</v>
          </cell>
          <cell r="C17">
            <v>3.3976538786315809</v>
          </cell>
          <cell r="D17">
            <v>8.8050314465408803</v>
          </cell>
          <cell r="E17">
            <v>13.405185202090514</v>
          </cell>
          <cell r="F17">
            <v>580.1</v>
          </cell>
          <cell r="G17">
            <v>32.9</v>
          </cell>
          <cell r="H17">
            <v>8.4</v>
          </cell>
          <cell r="I17">
            <v>7.0000000000000007E-2</v>
          </cell>
          <cell r="J17">
            <v>0.35531721758663848</v>
          </cell>
          <cell r="K17">
            <v>29.741032197835686</v>
          </cell>
          <cell r="L17">
            <v>0.19355945341055794</v>
          </cell>
          <cell r="M17">
            <v>0.24616407191705522</v>
          </cell>
          <cell r="N17">
            <v>40.736374653353501</v>
          </cell>
          <cell r="O17">
            <v>5.260461850649728E-2</v>
          </cell>
          <cell r="P17">
            <v>26.981394497019554</v>
          </cell>
          <cell r="Q17">
            <v>42.577472882727683</v>
          </cell>
          <cell r="R17">
            <v>23.976066642787963</v>
          </cell>
          <cell r="S17">
            <v>0.35531721758663848</v>
          </cell>
          <cell r="T17">
            <v>0.42259055387086897</v>
          </cell>
          <cell r="U17">
            <v>6.7273336284230489E-2</v>
          </cell>
          <cell r="V17">
            <v>29.768914972286034</v>
          </cell>
          <cell r="W17">
            <v>30.195222905517664</v>
          </cell>
          <cell r="X17">
            <v>0.36953411080057846</v>
          </cell>
          <cell r="Y17">
            <v>0.45693177870258578</v>
          </cell>
          <cell r="Z17">
            <v>8.7397667902007314E-2</v>
          </cell>
          <cell r="AA17">
            <v>0.20130412195878414</v>
          </cell>
          <cell r="AB17">
            <v>0.27586161820796606</v>
          </cell>
          <cell r="AC17">
            <v>7.4557496249181926E-2</v>
          </cell>
          <cell r="AD17">
            <v>118.81811818818117</v>
          </cell>
          <cell r="AE17">
            <v>0.97960359382947315</v>
          </cell>
          <cell r="AF17">
            <v>0.35190492130351586</v>
          </cell>
          <cell r="AG17">
            <v>0.41082819643454943</v>
          </cell>
          <cell r="AH17">
            <v>5.892327513103357E-2</v>
          </cell>
          <cell r="AI17">
            <v>0.1892909757115179</v>
          </cell>
          <cell r="AJ17">
            <v>0.52265014950592015</v>
          </cell>
          <cell r="AK17">
            <v>12.89038457870485</v>
          </cell>
        </row>
        <row r="18">
          <cell r="A18" t="str">
            <v>Coventry</v>
          </cell>
          <cell r="B18">
            <v>6.7046846448866493</v>
          </cell>
          <cell r="C18">
            <v>3.491897753057168</v>
          </cell>
          <cell r="D18">
            <v>10.546378653113088</v>
          </cell>
          <cell r="E18">
            <v>13.399329330736332</v>
          </cell>
          <cell r="F18">
            <v>533.5</v>
          </cell>
          <cell r="G18">
            <v>36.4</v>
          </cell>
          <cell r="H18">
            <v>9.1</v>
          </cell>
          <cell r="I18">
            <v>0.19</v>
          </cell>
          <cell r="J18">
            <v>0.35287657548343465</v>
          </cell>
          <cell r="K18">
            <v>29.459925309727218</v>
          </cell>
          <cell r="L18">
            <v>0.20583846564764061</v>
          </cell>
          <cell r="M18">
            <v>0.24784261335011015</v>
          </cell>
          <cell r="N18">
            <v>38.865562117668304</v>
          </cell>
          <cell r="O18">
            <v>4.2004147702469546E-2</v>
          </cell>
          <cell r="P18">
            <v>27.110266913330072</v>
          </cell>
          <cell r="Q18">
            <v>41.46873565922705</v>
          </cell>
          <cell r="R18">
            <v>22.220389009068604</v>
          </cell>
          <cell r="S18">
            <v>0.35287657548343465</v>
          </cell>
          <cell r="T18">
            <v>0.46199584258272985</v>
          </cell>
          <cell r="U18">
            <v>0.1091192670992952</v>
          </cell>
          <cell r="V18">
            <v>29.71394419328902</v>
          </cell>
          <cell r="W18">
            <v>30.229265500804267</v>
          </cell>
          <cell r="X18">
            <v>0.31218832208048314</v>
          </cell>
          <cell r="Y18">
            <v>0.41593979226823996</v>
          </cell>
          <cell r="Z18">
            <v>0.10375147018775682</v>
          </cell>
          <cell r="AA18">
            <v>0.18210436644065287</v>
          </cell>
          <cell r="AB18">
            <v>0.24879613526502309</v>
          </cell>
          <cell r="AC18">
            <v>6.6691768824370223E-2</v>
          </cell>
          <cell r="AD18">
            <v>83.825433027183635</v>
          </cell>
          <cell r="AE18">
            <v>0.6549781392856221</v>
          </cell>
          <cell r="AF18">
            <v>0.36342255043697597</v>
          </cell>
          <cell r="AG18">
            <v>0.47958342735037035</v>
          </cell>
          <cell r="AH18">
            <v>0.11616087691339438</v>
          </cell>
          <cell r="AI18">
            <v>0.21878067625700404</v>
          </cell>
          <cell r="AJ18">
            <v>0.50554532407908281</v>
          </cell>
          <cell r="AK18">
            <v>13.2501676559448</v>
          </cell>
        </row>
        <row r="19">
          <cell r="A19" t="str">
            <v>Crawley</v>
          </cell>
          <cell r="B19">
            <v>7.8123920701802865</v>
          </cell>
          <cell r="C19">
            <v>5.0079436347309532</v>
          </cell>
          <cell r="D19">
            <v>16.375198728139907</v>
          </cell>
          <cell r="E19">
            <v>22.090212060509774</v>
          </cell>
          <cell r="F19">
            <v>566.1</v>
          </cell>
          <cell r="G19">
            <v>38.799999999999997</v>
          </cell>
          <cell r="H19">
            <v>2.9</v>
          </cell>
          <cell r="I19">
            <v>0</v>
          </cell>
          <cell r="J19">
            <v>0.36148105500612027</v>
          </cell>
          <cell r="K19">
            <v>28.815421739994843</v>
          </cell>
          <cell r="L19">
            <v>0.19978710783975956</v>
          </cell>
          <cell r="M19">
            <v>0.25194778584512306</v>
          </cell>
          <cell r="N19">
            <v>40.703656389382942</v>
          </cell>
          <cell r="O19">
            <v>5.2160678005363503E-2</v>
          </cell>
          <cell r="P19">
            <v>25.781824000172222</v>
          </cell>
          <cell r="Q19">
            <v>41.46793176003785</v>
          </cell>
          <cell r="R19">
            <v>21.859791396485804</v>
          </cell>
          <cell r="S19">
            <v>0.36148105500612027</v>
          </cell>
          <cell r="T19">
            <v>0.44459515363855145</v>
          </cell>
          <cell r="U19">
            <v>8.3114098632431188E-2</v>
          </cell>
          <cell r="V19">
            <v>29.815701020515199</v>
          </cell>
          <cell r="W19">
            <v>30.217348972690846</v>
          </cell>
          <cell r="X19">
            <v>0.35962426830611133</v>
          </cell>
          <cell r="Y19">
            <v>0.4543056624381781</v>
          </cell>
          <cell r="Z19">
            <v>9.4681394132066776E-2</v>
          </cell>
          <cell r="AA19">
            <v>0.19876087966117953</v>
          </cell>
          <cell r="AB19">
            <v>0.27466684568889727</v>
          </cell>
          <cell r="AC19">
            <v>7.5905966027717736E-2</v>
          </cell>
          <cell r="AD19">
            <v>91.564751768361219</v>
          </cell>
          <cell r="AE19">
            <v>0.90161285099488375</v>
          </cell>
          <cell r="AF19">
            <v>0.36194463419648881</v>
          </cell>
          <cell r="AG19">
            <v>0.44102549861880674</v>
          </cell>
          <cell r="AH19">
            <v>7.9080864422317931E-2</v>
          </cell>
          <cell r="AI19">
            <v>0.2003680804915165</v>
          </cell>
          <cell r="AJ19">
            <v>0.51058012962798782</v>
          </cell>
          <cell r="AK19">
            <v>12.13449211120605</v>
          </cell>
        </row>
        <row r="20">
          <cell r="A20" t="str">
            <v>Derby</v>
          </cell>
          <cell r="B20">
            <v>7.4924981827896193</v>
          </cell>
          <cell r="C20">
            <v>3.8425457098303308</v>
          </cell>
          <cell r="D20">
            <v>8.8235294117647065</v>
          </cell>
          <cell r="E20">
            <v>14.195985362913998</v>
          </cell>
          <cell r="F20">
            <v>565.5</v>
          </cell>
          <cell r="G20">
            <v>33.299999999999997</v>
          </cell>
          <cell r="H20">
            <v>9.4</v>
          </cell>
          <cell r="I20">
            <v>0.21</v>
          </cell>
          <cell r="J20">
            <v>0.36780796198940335</v>
          </cell>
          <cell r="K20">
            <v>29.69049638201367</v>
          </cell>
          <cell r="L20">
            <v>0.17663372460269017</v>
          </cell>
          <cell r="M20">
            <v>0.21678051411044238</v>
          </cell>
          <cell r="N20">
            <v>40.884075351424244</v>
          </cell>
          <cell r="O20">
            <v>4.0146789507752217E-2</v>
          </cell>
          <cell r="P20">
            <v>27.224932199697765</v>
          </cell>
          <cell r="Q20">
            <v>35.628803980514</v>
          </cell>
          <cell r="R20">
            <v>22.888141656779784</v>
          </cell>
          <cell r="S20">
            <v>0.36780796198940335</v>
          </cell>
          <cell r="T20">
            <v>0.4543673766158452</v>
          </cell>
          <cell r="U20">
            <v>8.6559414626441844E-2</v>
          </cell>
          <cell r="V20">
            <v>29.774490935297255</v>
          </cell>
          <cell r="W20">
            <v>30.200718276505189</v>
          </cell>
          <cell r="X20">
            <v>0.32686009318064124</v>
          </cell>
          <cell r="Y20">
            <v>0.43663747531846314</v>
          </cell>
          <cell r="Z20">
            <v>0.1097773821378219</v>
          </cell>
          <cell r="AA20">
            <v>0.15696918405519014</v>
          </cell>
          <cell r="AB20">
            <v>0.23115964432481712</v>
          </cell>
          <cell r="AC20">
            <v>7.4190460269626973E-2</v>
          </cell>
          <cell r="AD20">
            <v>93.088885909639359</v>
          </cell>
          <cell r="AE20">
            <v>0.86790533945362081</v>
          </cell>
          <cell r="AF20">
            <v>0.37659235697660859</v>
          </cell>
          <cell r="AG20">
            <v>0.45998306499152597</v>
          </cell>
          <cell r="AH20">
            <v>8.3390708014917381E-2</v>
          </cell>
          <cell r="AI20">
            <v>0.18807451181189691</v>
          </cell>
          <cell r="AJ20">
            <v>0.51329282909038554</v>
          </cell>
          <cell r="AK20">
            <v>14.8968083381653</v>
          </cell>
        </row>
        <row r="21">
          <cell r="A21" t="str">
            <v>Doncaster</v>
          </cell>
          <cell r="B21">
            <v>7.220282453488978</v>
          </cell>
          <cell r="C21">
            <v>3.2414404085674082</v>
          </cell>
          <cell r="D21">
            <v>7.6031860970311369</v>
          </cell>
          <cell r="E21">
            <v>12.879774871019855</v>
          </cell>
          <cell r="F21">
            <v>503</v>
          </cell>
          <cell r="G21">
            <v>23.7</v>
          </cell>
          <cell r="H21">
            <v>10.9</v>
          </cell>
          <cell r="I21">
            <v>0.21</v>
          </cell>
          <cell r="J21">
            <v>0.3564696085849316</v>
          </cell>
          <cell r="K21">
            <v>30.084763343434261</v>
          </cell>
          <cell r="L21">
            <v>0.17659991218391605</v>
          </cell>
          <cell r="M21">
            <v>0.2136405944083086</v>
          </cell>
          <cell r="N21">
            <v>40.306322546763496</v>
          </cell>
          <cell r="O21">
            <v>3.7040682224392552E-2</v>
          </cell>
          <cell r="P21">
            <v>27.694582105091335</v>
          </cell>
          <cell r="Q21">
            <v>39.167634335631021</v>
          </cell>
          <cell r="R21">
            <v>26.195912110772532</v>
          </cell>
          <cell r="S21">
            <v>0.35646960858493165</v>
          </cell>
          <cell r="T21">
            <v>0.45388606130049031</v>
          </cell>
          <cell r="U21">
            <v>9.7416452715558655E-2</v>
          </cell>
          <cell r="V21">
            <v>29.7243539114451</v>
          </cell>
          <cell r="W21">
            <v>30.206734036215011</v>
          </cell>
          <cell r="X21">
            <v>0.31880674256144426</v>
          </cell>
          <cell r="Y21">
            <v>0.47581962597766764</v>
          </cell>
          <cell r="Z21">
            <v>0.15701288341622338</v>
          </cell>
          <cell r="AA21">
            <v>0.15794121401678254</v>
          </cell>
          <cell r="AB21">
            <v>0.24403737145713347</v>
          </cell>
          <cell r="AC21">
            <v>8.6096157440350929E-2</v>
          </cell>
          <cell r="AD21">
            <v>104.98785425101214</v>
          </cell>
          <cell r="AE21">
            <v>0.80896935787456681</v>
          </cell>
          <cell r="AF21">
            <v>0.36454740567380939</v>
          </cell>
          <cell r="AG21">
            <v>0.44723095893744097</v>
          </cell>
          <cell r="AH21">
            <v>8.2683553263631582E-2</v>
          </cell>
          <cell r="AI21">
            <v>0.18693549061357953</v>
          </cell>
          <cell r="AJ21">
            <v>0.52323172197114376</v>
          </cell>
          <cell r="AK21">
            <v>17.760526466369651</v>
          </cell>
        </row>
        <row r="22">
          <cell r="A22" t="str">
            <v>Dundee</v>
          </cell>
          <cell r="B22">
            <v>7.2170871594310997</v>
          </cell>
          <cell r="C22">
            <v>2.7467266074650478</v>
          </cell>
          <cell r="D22">
            <v>8.8607594936708853</v>
          </cell>
          <cell r="E22">
            <v>13.209487042506224</v>
          </cell>
          <cell r="F22">
            <v>498.2</v>
          </cell>
          <cell r="G22">
            <v>44.9</v>
          </cell>
          <cell r="H22">
            <v>8</v>
          </cell>
          <cell r="I22" t="str">
            <v/>
          </cell>
          <cell r="J22">
            <v>0.36331591894258508</v>
          </cell>
          <cell r="K22">
            <v>30.026330376264355</v>
          </cell>
          <cell r="L22">
            <v>0.1963081777144178</v>
          </cell>
          <cell r="M22">
            <v>0.23375440393636793</v>
          </cell>
          <cell r="N22">
            <v>38.189293597016423</v>
          </cell>
          <cell r="O22">
            <v>3.7446226221950124E-2</v>
          </cell>
          <cell r="P22">
            <v>27.883125263773167</v>
          </cell>
          <cell r="Q22">
            <v>36.868684816973754</v>
          </cell>
          <cell r="R22">
            <v>24.082679137377987</v>
          </cell>
          <cell r="S22">
            <v>0.36331591894258508</v>
          </cell>
          <cell r="T22">
            <v>0.48044438102772241</v>
          </cell>
          <cell r="U22">
            <v>0.11712846208513733</v>
          </cell>
          <cell r="V22">
            <v>29.689083322879469</v>
          </cell>
          <cell r="W22">
            <v>30.232833351299004</v>
          </cell>
          <cell r="X22">
            <v>0.26967865453416623</v>
          </cell>
          <cell r="Y22">
            <v>0.39630281014612911</v>
          </cell>
          <cell r="Z22">
            <v>0.12662415561196289</v>
          </cell>
          <cell r="AA22">
            <v>0.1457137507053313</v>
          </cell>
          <cell r="AB22">
            <v>0.20633604620657811</v>
          </cell>
          <cell r="AC22">
            <v>6.0622295501246815E-2</v>
          </cell>
          <cell r="AD22">
            <v>89.484176426613502</v>
          </cell>
          <cell r="AE22">
            <v>0.89413647728424972</v>
          </cell>
          <cell r="AF22">
            <v>0.3861875722709775</v>
          </cell>
          <cell r="AG22">
            <v>0.50851320022986657</v>
          </cell>
          <cell r="AH22">
            <v>0.12232562795888907</v>
          </cell>
          <cell r="AI22">
            <v>0.22517926353087347</v>
          </cell>
          <cell r="AJ22">
            <v>0.49331602858307527</v>
          </cell>
          <cell r="AK22" t="e">
            <v>#N/A</v>
          </cell>
        </row>
        <row r="23">
          <cell r="A23" t="str">
            <v>Edinburgh</v>
          </cell>
          <cell r="B23">
            <v>4.9139445796544692</v>
          </cell>
          <cell r="C23">
            <v>2.9262662752245521</v>
          </cell>
          <cell r="D23">
            <v>11.405622489959839</v>
          </cell>
          <cell r="E23">
            <v>12.859200890567191</v>
          </cell>
          <cell r="F23">
            <v>654.70000000000005</v>
          </cell>
          <cell r="G23">
            <v>57.5</v>
          </cell>
          <cell r="H23">
            <v>5.9</v>
          </cell>
          <cell r="I23" t="str">
            <v/>
          </cell>
          <cell r="J23">
            <v>0.3441830876795885</v>
          </cell>
          <cell r="K23">
            <v>28.336281210763229</v>
          </cell>
          <cell r="L23">
            <v>0.18141045193174074</v>
          </cell>
          <cell r="M23">
            <v>0.23116633179287679</v>
          </cell>
          <cell r="N23">
            <v>40.400708658335368</v>
          </cell>
          <cell r="O23">
            <v>4.9755879861136054E-2</v>
          </cell>
          <cell r="P23">
            <v>25.522947337612131</v>
          </cell>
          <cell r="Q23">
            <v>43.818922949424078</v>
          </cell>
          <cell r="R23">
            <v>20.835609078730073</v>
          </cell>
          <cell r="S23">
            <v>0.3441830876795885</v>
          </cell>
          <cell r="T23">
            <v>0.44484966129288422</v>
          </cell>
          <cell r="U23">
            <v>0.10066657361329573</v>
          </cell>
          <cell r="V23">
            <v>29.740800839291644</v>
          </cell>
          <cell r="W23">
            <v>30.272678516479033</v>
          </cell>
          <cell r="X23">
            <v>0.3187397566004152</v>
          </cell>
          <cell r="Y23">
            <v>0.41405247968672093</v>
          </cell>
          <cell r="Z23">
            <v>9.5312723086305728E-2</v>
          </cell>
          <cell r="AA23">
            <v>0.16799989704120344</v>
          </cell>
          <cell r="AB23">
            <v>0.21529913053052666</v>
          </cell>
          <cell r="AC23">
            <v>4.7299233489323217E-2</v>
          </cell>
          <cell r="AD23">
            <v>47.629163493526796</v>
          </cell>
          <cell r="AE23">
            <v>0.29343122714769387</v>
          </cell>
          <cell r="AF23">
            <v>0.34982167199893882</v>
          </cell>
          <cell r="AG23">
            <v>0.45411714050992208</v>
          </cell>
          <cell r="AH23">
            <v>0.10429546851098326</v>
          </cell>
          <cell r="AI23">
            <v>0.18844852323336442</v>
          </cell>
          <cell r="AJ23">
            <v>0.5322291836821651</v>
          </cell>
          <cell r="AK23" t="e">
            <v>#N/A</v>
          </cell>
        </row>
        <row r="24">
          <cell r="A24" t="str">
            <v>Exeter</v>
          </cell>
          <cell r="B24">
            <v>3.9031224979983987</v>
          </cell>
          <cell r="C24">
            <v>2.1739613913352906</v>
          </cell>
          <cell r="D24">
            <v>9.1065292096219927</v>
          </cell>
          <cell r="E24">
            <v>10.063606440708122</v>
          </cell>
          <cell r="F24">
            <v>469.8</v>
          </cell>
          <cell r="G24">
            <v>38.9</v>
          </cell>
          <cell r="H24">
            <v>3</v>
          </cell>
          <cell r="I24">
            <v>0.03</v>
          </cell>
          <cell r="J24">
            <v>0.34378781961164229</v>
          </cell>
          <cell r="K24">
            <v>27.963234906104638</v>
          </cell>
          <cell r="L24">
            <v>0.16556132295761913</v>
          </cell>
          <cell r="M24">
            <v>0.21002183157188078</v>
          </cell>
          <cell r="N24">
            <v>40.362079075405227</v>
          </cell>
          <cell r="O24">
            <v>4.4460508614261651E-2</v>
          </cell>
          <cell r="P24">
            <v>25.606141682406296</v>
          </cell>
          <cell r="Q24">
            <v>38.54682426051474</v>
          </cell>
          <cell r="R24">
            <v>22.903273998700762</v>
          </cell>
          <cell r="S24">
            <v>0.34378781961164234</v>
          </cell>
          <cell r="T24">
            <v>0.41862469752573894</v>
          </cell>
          <cell r="U24">
            <v>7.48368779140966E-2</v>
          </cell>
          <cell r="V24">
            <v>29.774231879043498</v>
          </cell>
          <cell r="W24">
            <v>30.263336934976738</v>
          </cell>
          <cell r="X24">
            <v>0.31507719350372748</v>
          </cell>
          <cell r="Y24">
            <v>0.40546028763352215</v>
          </cell>
          <cell r="Z24">
            <v>9.0383094129794672E-2</v>
          </cell>
          <cell r="AA24">
            <v>0.15173486090687641</v>
          </cell>
          <cell r="AB24">
            <v>0.21479573806970503</v>
          </cell>
          <cell r="AC24">
            <v>6.3060877162828627E-2</v>
          </cell>
          <cell r="AD24">
            <v>87.116704805491963</v>
          </cell>
          <cell r="AE24">
            <v>0.78743904258114372</v>
          </cell>
          <cell r="AF24">
            <v>0.34948430680973819</v>
          </cell>
          <cell r="AG24">
            <v>0.42237611533126151</v>
          </cell>
          <cell r="AH24">
            <v>7.2891808521523327E-2</v>
          </cell>
          <cell r="AI24">
            <v>0.1728049697283249</v>
          </cell>
          <cell r="AJ24">
            <v>0.54281545442098944</v>
          </cell>
          <cell r="AK24">
            <v>7.5811688899993896</v>
          </cell>
        </row>
        <row r="25">
          <cell r="A25" t="str">
            <v>Glasgow</v>
          </cell>
          <cell r="B25">
            <v>7.1356392974184768</v>
          </cell>
          <cell r="C25">
            <v>3.2574314038322898</v>
          </cell>
          <cell r="D25">
            <v>10.738105824811027</v>
          </cell>
          <cell r="E25">
            <v>14.544741971948799</v>
          </cell>
          <cell r="F25">
            <v>591.75</v>
          </cell>
          <cell r="G25">
            <v>47.4</v>
          </cell>
          <cell r="H25">
            <v>13.3</v>
          </cell>
          <cell r="I25" t="str">
            <v/>
          </cell>
          <cell r="J25">
            <v>0.35415950599424451</v>
          </cell>
          <cell r="K25">
            <v>30.288643530994534</v>
          </cell>
          <cell r="L25">
            <v>0.17958197199528092</v>
          </cell>
          <cell r="M25">
            <v>0.21143679352082609</v>
          </cell>
          <cell r="N25">
            <v>40.544461602820896</v>
          </cell>
          <cell r="O25">
            <v>3.1854821525545168E-2</v>
          </cell>
          <cell r="P25">
            <v>27.809847271562372</v>
          </cell>
          <cell r="Q25">
            <v>41.079948192893596</v>
          </cell>
          <cell r="R25">
            <v>22.92577233343922</v>
          </cell>
          <cell r="S25">
            <v>0.35415950599424456</v>
          </cell>
          <cell r="T25">
            <v>0.4782522258120081</v>
          </cell>
          <cell r="U25">
            <v>0.12409271981776354</v>
          </cell>
          <cell r="V25">
            <v>29.686053875057986</v>
          </cell>
          <cell r="W25">
            <v>30.217273397732271</v>
          </cell>
          <cell r="X25">
            <v>0.29455467893106985</v>
          </cell>
          <cell r="Y25">
            <v>0.43501888179209869</v>
          </cell>
          <cell r="Z25">
            <v>0.14046420286102884</v>
          </cell>
          <cell r="AA25">
            <v>0.1493584365450803</v>
          </cell>
          <cell r="AB25">
            <v>0.20599262521622716</v>
          </cell>
          <cell r="AC25">
            <v>5.6634188671146862E-2</v>
          </cell>
          <cell r="AD25">
            <v>53.969463772035503</v>
          </cell>
          <cell r="AE25">
            <v>0.59194207316966585</v>
          </cell>
          <cell r="AF25">
            <v>0.36720645525555584</v>
          </cell>
          <cell r="AG25">
            <v>0.49090947324525608</v>
          </cell>
          <cell r="AH25">
            <v>0.12370301798970024</v>
          </cell>
          <cell r="AI25">
            <v>0.19615564999130208</v>
          </cell>
          <cell r="AJ25">
            <v>0.5191552321133529</v>
          </cell>
          <cell r="AK25" t="e">
            <v>#N/A</v>
          </cell>
        </row>
        <row r="26">
          <cell r="A26" t="str">
            <v>Gloucester</v>
          </cell>
          <cell r="B26">
            <v>6.0543849728321</v>
          </cell>
          <cell r="C26">
            <v>3.1962235389570477</v>
          </cell>
          <cell r="D26">
            <v>9.4224924012158056</v>
          </cell>
          <cell r="E26">
            <v>13.848253140904285</v>
          </cell>
          <cell r="F26">
            <v>493.6</v>
          </cell>
          <cell r="G26">
            <v>30.1</v>
          </cell>
          <cell r="H26">
            <v>7.2</v>
          </cell>
          <cell r="I26">
            <v>0.13</v>
          </cell>
          <cell r="J26">
            <v>0.37763440915782825</v>
          </cell>
          <cell r="K26">
            <v>29.519893864591559</v>
          </cell>
          <cell r="L26">
            <v>0.16801907162383692</v>
          </cell>
          <cell r="M26">
            <v>0.21097408780593221</v>
          </cell>
          <cell r="N26">
            <v>41.302537430311453</v>
          </cell>
          <cell r="O26">
            <v>4.2955016182095296E-2</v>
          </cell>
          <cell r="P26">
            <v>27.135529333767817</v>
          </cell>
          <cell r="Q26">
            <v>35.73336254757686</v>
          </cell>
          <cell r="R26">
            <v>22.528953017497791</v>
          </cell>
          <cell r="S26">
            <v>0.37763440915782825</v>
          </cell>
          <cell r="T26">
            <v>0.42628761479248833</v>
          </cell>
          <cell r="U26">
            <v>4.8653205634660079E-2</v>
          </cell>
          <cell r="V26">
            <v>29.784633385284121</v>
          </cell>
          <cell r="W26">
            <v>30.207603747152223</v>
          </cell>
          <cell r="X26">
            <v>0.34902297604260712</v>
          </cell>
          <cell r="Y26">
            <v>0.43993423005131166</v>
          </cell>
          <cell r="Z26">
            <v>9.0911254008704534E-2</v>
          </cell>
          <cell r="AA26">
            <v>0.15528912352252974</v>
          </cell>
          <cell r="AB26">
            <v>0.23057237790323543</v>
          </cell>
          <cell r="AC26">
            <v>7.5283254380705683E-2</v>
          </cell>
          <cell r="AD26">
            <v>99.150056412185023</v>
          </cell>
          <cell r="AE26">
            <v>0.95077548392403799</v>
          </cell>
          <cell r="AF26">
            <v>0.38341250606592642</v>
          </cell>
          <cell r="AG26">
            <v>0.42236151765875962</v>
          </cell>
          <cell r="AH26">
            <v>3.8949011592833205E-2</v>
          </cell>
          <cell r="AI26">
            <v>0.17574325576991393</v>
          </cell>
          <cell r="AJ26">
            <v>0.51298903562840237</v>
          </cell>
          <cell r="AK26">
            <v>13.3414496421814</v>
          </cell>
        </row>
        <row r="27">
          <cell r="A27" t="str">
            <v>Huddersfield</v>
          </cell>
          <cell r="B27">
            <v>6.756558051993883</v>
          </cell>
          <cell r="C27">
            <v>2.9978090812845548</v>
          </cell>
          <cell r="D27">
            <v>9.7388465723612629</v>
          </cell>
          <cell r="E27">
            <v>13.527820256440418</v>
          </cell>
          <cell r="F27">
            <v>507</v>
          </cell>
          <cell r="G27">
            <v>31.8</v>
          </cell>
          <cell r="H27">
            <v>9.4</v>
          </cell>
          <cell r="I27">
            <v>0.09</v>
          </cell>
          <cell r="J27">
            <v>0.35584013495375821</v>
          </cell>
          <cell r="K27">
            <v>30.525533393188802</v>
          </cell>
          <cell r="L27">
            <v>0.17382071763284895</v>
          </cell>
          <cell r="M27">
            <v>0.21579212681451226</v>
          </cell>
          <cell r="N27">
            <v>43.031763242510046</v>
          </cell>
          <cell r="O27">
            <v>4.1971409181663311E-2</v>
          </cell>
          <cell r="P27">
            <v>27.624388797256</v>
          </cell>
          <cell r="Q27">
            <v>38.688585066049143</v>
          </cell>
          <cell r="R27">
            <v>24.646825665156683</v>
          </cell>
          <cell r="S27">
            <v>0.35584013495375821</v>
          </cell>
          <cell r="T27">
            <v>0.42664840886895083</v>
          </cell>
          <cell r="U27">
            <v>7.0808273915192621E-2</v>
          </cell>
          <cell r="V27">
            <v>29.737668075251094</v>
          </cell>
          <cell r="W27">
            <v>30.179843423237067</v>
          </cell>
          <cell r="X27">
            <v>0.33049436773135143</v>
          </cell>
          <cell r="Y27">
            <v>0.4650265402660691</v>
          </cell>
          <cell r="Z27">
            <v>0.13453217253471766</v>
          </cell>
          <cell r="AA27">
            <v>0.16143982235208926</v>
          </cell>
          <cell r="AB27">
            <v>0.25668379726564483</v>
          </cell>
          <cell r="AC27">
            <v>9.5243974913555574E-2</v>
          </cell>
          <cell r="AD27">
            <v>83.260130935609524</v>
          </cell>
          <cell r="AE27">
            <v>1.0818626924616388</v>
          </cell>
          <cell r="AF27">
            <v>0.36117265725440345</v>
          </cell>
          <cell r="AG27">
            <v>0.41482623992484807</v>
          </cell>
          <cell r="AH27">
            <v>5.3653582670444622E-2</v>
          </cell>
          <cell r="AI27">
            <v>0.18066004384147211</v>
          </cell>
          <cell r="AJ27">
            <v>0.52778591558607102</v>
          </cell>
          <cell r="AK27">
            <v>17.6988639831543</v>
          </cell>
        </row>
        <row r="28">
          <cell r="A28" t="str">
            <v>Hull</v>
          </cell>
          <cell r="B28">
            <v>9.4907737670613965</v>
          </cell>
          <cell r="C28">
            <v>3.6203452703666708</v>
          </cell>
          <cell r="D28">
            <v>8.8407005838198494</v>
          </cell>
          <cell r="E28">
            <v>15.994316830741429</v>
          </cell>
          <cell r="F28">
            <v>434.8</v>
          </cell>
          <cell r="G28">
            <v>27.2</v>
          </cell>
          <cell r="H28">
            <v>8.9</v>
          </cell>
          <cell r="I28">
            <v>0.45</v>
          </cell>
          <cell r="J28">
            <v>0.40064865753202311</v>
          </cell>
          <cell r="K28">
            <v>32.593342370356531</v>
          </cell>
          <cell r="L28">
            <v>0.2002672091401127</v>
          </cell>
          <cell r="M28">
            <v>0.23052152449279401</v>
          </cell>
          <cell r="N28">
            <v>39.891594818372013</v>
          </cell>
          <cell r="O28">
            <v>3.0254315352681305E-2</v>
          </cell>
          <cell r="P28">
            <v>30.429192458881204</v>
          </cell>
          <cell r="Q28">
            <v>31.110591760671738</v>
          </cell>
          <cell r="R28">
            <v>19.826295570918386</v>
          </cell>
          <cell r="S28">
            <v>0.40064865753202311</v>
          </cell>
          <cell r="T28">
            <v>0.45953346947726031</v>
          </cell>
          <cell r="U28">
            <v>5.8884811945237203E-2</v>
          </cell>
          <cell r="V28">
            <v>29.696823896596918</v>
          </cell>
          <cell r="W28">
            <v>30.13139359167225</v>
          </cell>
          <cell r="X28">
            <v>0.29939378883070777</v>
          </cell>
          <cell r="Y28">
            <v>0.38936862594628635</v>
          </cell>
          <cell r="Z28">
            <v>8.9974837115578576E-2</v>
          </cell>
          <cell r="AA28">
            <v>0.14965421048045743</v>
          </cell>
          <cell r="AB28">
            <v>0.21302330515548884</v>
          </cell>
          <cell r="AC28">
            <v>6.3369094675031407E-2</v>
          </cell>
          <cell r="AD28">
            <v>100.97539984221473</v>
          </cell>
          <cell r="AE28">
            <v>0.92912619142504094</v>
          </cell>
          <cell r="AF28">
            <v>0.42600466418626776</v>
          </cell>
          <cell r="AG28">
            <v>0.48309801719500406</v>
          </cell>
          <cell r="AH28">
            <v>5.7093353008736303E-2</v>
          </cell>
          <cell r="AI28">
            <v>0.23410050278580838</v>
          </cell>
          <cell r="AJ28">
            <v>0.45904289185087432</v>
          </cell>
          <cell r="AK28">
            <v>18.735451889038099</v>
          </cell>
        </row>
        <row r="29">
          <cell r="A29" t="str">
            <v>Ipswich</v>
          </cell>
          <cell r="B29">
            <v>7.1980541396085007</v>
          </cell>
          <cell r="C29">
            <v>3.3866350115215424</v>
          </cell>
          <cell r="D29">
            <v>9.0778097982708932</v>
          </cell>
          <cell r="E29">
            <v>14.646323580755533</v>
          </cell>
          <cell r="F29">
            <v>477.9</v>
          </cell>
          <cell r="G29">
            <v>32.700000000000003</v>
          </cell>
          <cell r="H29">
            <v>8.4</v>
          </cell>
          <cell r="I29">
            <v>0.13</v>
          </cell>
          <cell r="J29">
            <v>0.35601406185393258</v>
          </cell>
          <cell r="K29">
            <v>30.302522224424187</v>
          </cell>
          <cell r="L29">
            <v>0.20034552684420004</v>
          </cell>
          <cell r="M29">
            <v>0.23948276045475347</v>
          </cell>
          <cell r="N29">
            <v>39.362160866225551</v>
          </cell>
          <cell r="O29">
            <v>3.9137233610553435E-2</v>
          </cell>
          <cell r="P29">
            <v>27.893490423906879</v>
          </cell>
          <cell r="Q29">
            <v>41.387605156118411</v>
          </cell>
          <cell r="R29">
            <v>21.339853687132774</v>
          </cell>
          <cell r="S29">
            <v>0.35601406185393264</v>
          </cell>
          <cell r="T29">
            <v>0.41960023875228719</v>
          </cell>
          <cell r="U29">
            <v>6.3586176898354552E-2</v>
          </cell>
          <cell r="V29">
            <v>29.773310104289145</v>
          </cell>
          <cell r="W29">
            <v>30.165835180912058</v>
          </cell>
          <cell r="X29">
            <v>0.33607413966641642</v>
          </cell>
          <cell r="Y29">
            <v>0.41205442629526667</v>
          </cell>
          <cell r="Z29">
            <v>7.5980286628850258E-2</v>
          </cell>
          <cell r="AA29">
            <v>0.18912441328737278</v>
          </cell>
          <cell r="AB29">
            <v>0.25534742249114023</v>
          </cell>
          <cell r="AC29">
            <v>6.6223009203767447E-2</v>
          </cell>
          <cell r="AD29">
            <v>83.701381012742672</v>
          </cell>
          <cell r="AE29">
            <v>0.73138777825160328</v>
          </cell>
          <cell r="AF29">
            <v>0.36100981233116652</v>
          </cell>
          <cell r="AG29">
            <v>0.42225179416956143</v>
          </cell>
          <cell r="AH29">
            <v>6.124198183839491E-2</v>
          </cell>
          <cell r="AI29">
            <v>0.20654888312770966</v>
          </cell>
          <cell r="AJ29">
            <v>0.51097136187204684</v>
          </cell>
          <cell r="AK29">
            <v>16.398082160949699</v>
          </cell>
        </row>
        <row r="30">
          <cell r="A30" t="str">
            <v>Leeds</v>
          </cell>
          <cell r="B30">
            <v>6.9062539966747662</v>
          </cell>
          <cell r="C30">
            <v>3.3949935471869219</v>
          </cell>
          <cell r="D30">
            <v>9.6931849036111863</v>
          </cell>
          <cell r="E30">
            <v>13.993690582768469</v>
          </cell>
          <cell r="F30">
            <v>557.29999999999995</v>
          </cell>
          <cell r="G30">
            <v>40.1</v>
          </cell>
          <cell r="H30">
            <v>6.7</v>
          </cell>
          <cell r="I30">
            <v>0.22</v>
          </cell>
          <cell r="J30">
            <v>0.35046615545324755</v>
          </cell>
          <cell r="K30">
            <v>29.659626603738651</v>
          </cell>
          <cell r="L30">
            <v>0.19779152153253421</v>
          </cell>
          <cell r="M30">
            <v>0.23793654217004243</v>
          </cell>
          <cell r="N30">
            <v>39.988127514846653</v>
          </cell>
          <cell r="O30">
            <v>4.0145020637508216E-2</v>
          </cell>
          <cell r="P30">
            <v>27.100977532447629</v>
          </cell>
          <cell r="Q30">
            <v>38.719770589354482</v>
          </cell>
          <cell r="R30">
            <v>21.349792819999514</v>
          </cell>
          <cell r="S30">
            <v>0.35046615545324761</v>
          </cell>
          <cell r="T30">
            <v>0.4477617704624447</v>
          </cell>
          <cell r="U30">
            <v>9.7295615009197089E-2</v>
          </cell>
          <cell r="V30">
            <v>29.725758265349388</v>
          </cell>
          <cell r="W30">
            <v>30.215019679470004</v>
          </cell>
          <cell r="X30">
            <v>0.28881239621665966</v>
          </cell>
          <cell r="Y30">
            <v>0.43186919892615167</v>
          </cell>
          <cell r="Z30">
            <v>0.143056802709492</v>
          </cell>
          <cell r="AA30">
            <v>0.16299617636765129</v>
          </cell>
          <cell r="AB30">
            <v>0.24686918777916567</v>
          </cell>
          <cell r="AC30">
            <v>8.3873011411514375E-2</v>
          </cell>
          <cell r="AD30">
            <v>59.004347154489487</v>
          </cell>
          <cell r="AE30">
            <v>0.65012998650411213</v>
          </cell>
          <cell r="AF30">
            <v>0.36566742940500357</v>
          </cell>
          <cell r="AG30">
            <v>0.45322885727209256</v>
          </cell>
          <cell r="AH30">
            <v>8.7561427867088981E-2</v>
          </cell>
          <cell r="AI30">
            <v>0.21656589480035787</v>
          </cell>
          <cell r="AJ30">
            <v>0.50886696629936845</v>
          </cell>
          <cell r="AK30">
            <v>14.04221115112305</v>
          </cell>
        </row>
        <row r="31">
          <cell r="A31" t="str">
            <v>Leicester</v>
          </cell>
          <cell r="B31">
            <v>6.4981993123822592</v>
          </cell>
          <cell r="C31">
            <v>3.6376611320594963</v>
          </cell>
          <cell r="D31">
            <v>10.885218127911902</v>
          </cell>
          <cell r="E31">
            <v>14.472025085649834</v>
          </cell>
          <cell r="F31">
            <v>503.96</v>
          </cell>
          <cell r="G31">
            <v>35.5</v>
          </cell>
          <cell r="H31">
            <v>13.7</v>
          </cell>
          <cell r="I31">
            <v>0.16</v>
          </cell>
          <cell r="J31">
            <v>0.36410117404573411</v>
          </cell>
          <cell r="K31">
            <v>29.291080576914879</v>
          </cell>
          <cell r="L31">
            <v>0.18308246691349617</v>
          </cell>
          <cell r="M31">
            <v>0.23637819107617067</v>
          </cell>
          <cell r="N31">
            <v>41.024930627997918</v>
          </cell>
          <cell r="O31">
            <v>5.3295724162674502E-2</v>
          </cell>
          <cell r="P31">
            <v>26.41907063735654</v>
          </cell>
          <cell r="Q31">
            <v>43.069408913706525</v>
          </cell>
          <cell r="R31">
            <v>23.257519558657236</v>
          </cell>
          <cell r="S31">
            <v>0.36410117404573411</v>
          </cell>
          <cell r="T31">
            <v>0.41271541053029609</v>
          </cell>
          <cell r="U31">
            <v>4.8614236484561979E-2</v>
          </cell>
          <cell r="V31">
            <v>29.773100807590925</v>
          </cell>
          <cell r="W31">
            <v>30.226648685169035</v>
          </cell>
          <cell r="X31">
            <v>0.32111122958715504</v>
          </cell>
          <cell r="Y31">
            <v>0.41425552559186279</v>
          </cell>
          <cell r="Z31">
            <v>9.314429600470775E-2</v>
          </cell>
          <cell r="AA31">
            <v>0.16146565915510591</v>
          </cell>
          <cell r="AB31">
            <v>0.22989712609086191</v>
          </cell>
          <cell r="AC31">
            <v>6.8431466935755997E-2</v>
          </cell>
          <cell r="AD31">
            <v>73.496944141753929</v>
          </cell>
          <cell r="AE31">
            <v>0.75935620277155935</v>
          </cell>
          <cell r="AF31">
            <v>0.37373581250699156</v>
          </cell>
          <cell r="AG31">
            <v>0.41225786048651331</v>
          </cell>
          <cell r="AH31">
            <v>3.8522047979521745E-2</v>
          </cell>
          <cell r="AI31">
            <v>0.19545975833582205</v>
          </cell>
          <cell r="AJ31">
            <v>0.51160619510721217</v>
          </cell>
          <cell r="AK31">
            <v>14.79923391342165</v>
          </cell>
        </row>
        <row r="32">
          <cell r="A32" t="str">
            <v>Liverpool</v>
          </cell>
          <cell r="B32">
            <v>8.6805515357097374</v>
          </cell>
          <cell r="C32">
            <v>3.913078713083344</v>
          </cell>
          <cell r="D32">
            <v>9.3342981186685972</v>
          </cell>
          <cell r="E32">
            <v>14.83265221065793</v>
          </cell>
          <cell r="F32">
            <v>543.20000000000005</v>
          </cell>
          <cell r="G32">
            <v>36.299999999999997</v>
          </cell>
          <cell r="H32">
            <v>12.2</v>
          </cell>
          <cell r="I32">
            <v>0.44</v>
          </cell>
          <cell r="J32">
            <v>0.37512698868782479</v>
          </cell>
          <cell r="K32">
            <v>31.88651398214877</v>
          </cell>
          <cell r="L32">
            <v>0.20268626965735165</v>
          </cell>
          <cell r="M32">
            <v>0.24207337748606039</v>
          </cell>
          <cell r="N32">
            <v>41.674605237967981</v>
          </cell>
          <cell r="O32">
            <v>3.9387107828708745E-2</v>
          </cell>
          <cell r="P32">
            <v>29.157974701547282</v>
          </cell>
          <cell r="Q32">
            <v>37.787902776904119</v>
          </cell>
          <cell r="R32">
            <v>21.491822764348377</v>
          </cell>
          <cell r="S32">
            <v>0.37512698868782479</v>
          </cell>
          <cell r="T32">
            <v>0.45382008855376965</v>
          </cell>
          <cell r="U32">
            <v>7.869309986594486E-2</v>
          </cell>
          <cell r="V32">
            <v>29.69839210653145</v>
          </cell>
          <cell r="W32">
            <v>30.145188479409384</v>
          </cell>
          <cell r="X32">
            <v>0.27967051751613309</v>
          </cell>
          <cell r="Y32">
            <v>0.37535395745172034</v>
          </cell>
          <cell r="Z32">
            <v>9.5683439935587256E-2</v>
          </cell>
          <cell r="AA32">
            <v>0.15110982583996049</v>
          </cell>
          <cell r="AB32">
            <v>0.22652124613445285</v>
          </cell>
          <cell r="AC32">
            <v>7.5411420294492354E-2</v>
          </cell>
          <cell r="AD32">
            <v>50.305439218929237</v>
          </cell>
          <cell r="AE32">
            <v>0.66101034506916456</v>
          </cell>
          <cell r="AF32">
            <v>0.39939311545843731</v>
          </cell>
          <cell r="AG32">
            <v>0.48341535357916426</v>
          </cell>
          <cell r="AH32">
            <v>8.4022238120726955E-2</v>
          </cell>
          <cell r="AI32">
            <v>0.23364890639504066</v>
          </cell>
          <cell r="AJ32">
            <v>0.47887211558330967</v>
          </cell>
          <cell r="AK32">
            <v>9.735787010192869</v>
          </cell>
        </row>
        <row r="33">
          <cell r="A33" t="str">
            <v>London</v>
          </cell>
          <cell r="B33">
            <v>7.6358586696784858</v>
          </cell>
          <cell r="C33">
            <v>4.6683449042626153</v>
          </cell>
          <cell r="D33">
            <v>12.682452156989946</v>
          </cell>
          <cell r="E33">
            <v>16.991641613046777</v>
          </cell>
          <cell r="F33">
            <v>727.78</v>
          </cell>
          <cell r="G33">
            <v>53.3</v>
          </cell>
          <cell r="H33">
            <v>6.8</v>
          </cell>
          <cell r="I33">
            <v>0.05</v>
          </cell>
          <cell r="J33">
            <v>0.29840420295586045</v>
          </cell>
          <cell r="K33">
            <v>27.119792231922137</v>
          </cell>
          <cell r="L33">
            <v>0.21951277511782141</v>
          </cell>
          <cell r="M33">
            <v>0.26797567600080524</v>
          </cell>
          <cell r="N33">
            <v>37.764935427194033</v>
          </cell>
          <cell r="O33">
            <v>4.8462900882983828E-2</v>
          </cell>
          <cell r="P33">
            <v>24.217715973575228</v>
          </cell>
          <cell r="Q33">
            <v>54.663128353837116</v>
          </cell>
          <cell r="R33">
            <v>20.248981040958704</v>
          </cell>
          <cell r="S33">
            <v>0.29840420295586051</v>
          </cell>
          <cell r="T33">
            <v>0.37333521133805397</v>
          </cell>
          <cell r="U33">
            <v>7.4931008382193465E-2</v>
          </cell>
          <cell r="V33">
            <v>29.780947061779141</v>
          </cell>
          <cell r="W33">
            <v>30.26827560431364</v>
          </cell>
          <cell r="X33">
            <v>0.28981945067000631</v>
          </cell>
          <cell r="Y33">
            <v>0.39117047509313041</v>
          </cell>
          <cell r="Z33">
            <v>0.1013510244231241</v>
          </cell>
          <cell r="AA33">
            <v>0.21319764021254778</v>
          </cell>
          <cell r="AB33">
            <v>0.29190216518573819</v>
          </cell>
          <cell r="AC33">
            <v>7.8704524973190415E-2</v>
          </cell>
          <cell r="AD33">
            <v>33.964094921134894</v>
          </cell>
          <cell r="AE33">
            <v>0.54659993387373418</v>
          </cell>
          <cell r="AF33">
            <v>0.30081867270999568</v>
          </cell>
          <cell r="AG33">
            <v>0.36644758804329902</v>
          </cell>
          <cell r="AH33">
            <v>6.5628915333303339E-2</v>
          </cell>
          <cell r="AI33">
            <v>0.22219874160437428</v>
          </cell>
          <cell r="AJ33">
            <v>0.54570209382601376</v>
          </cell>
          <cell r="AK33">
            <v>7.4187530517578146</v>
          </cell>
        </row>
        <row r="34">
          <cell r="A34" t="str">
            <v>Luton</v>
          </cell>
          <cell r="B34">
            <v>8.5611709472521405</v>
          </cell>
          <cell r="C34">
            <v>5.1911895325317037</v>
          </cell>
          <cell r="D34">
            <v>11.852589641434264</v>
          </cell>
          <cell r="E34">
            <v>17.607499794740889</v>
          </cell>
          <cell r="F34">
            <v>548.4</v>
          </cell>
          <cell r="G34">
            <v>31.2</v>
          </cell>
          <cell r="H34">
            <v>10.4</v>
          </cell>
          <cell r="I34">
            <v>0.08</v>
          </cell>
          <cell r="J34">
            <v>0.36503968444509921</v>
          </cell>
          <cell r="K34">
            <v>28.190889745862282</v>
          </cell>
          <cell r="L34">
            <v>0.18921625743956974</v>
          </cell>
          <cell r="M34">
            <v>0.23958697401764498</v>
          </cell>
          <cell r="N34">
            <v>38.366000738570101</v>
          </cell>
          <cell r="O34">
            <v>5.0370716578075236E-2</v>
          </cell>
          <cell r="P34">
            <v>25.948264627462368</v>
          </cell>
          <cell r="Q34">
            <v>42.680778956385105</v>
          </cell>
          <cell r="R34">
            <v>22.570929858849077</v>
          </cell>
          <cell r="S34">
            <v>0.36503968444509921</v>
          </cell>
          <cell r="T34">
            <v>0.44344424130665483</v>
          </cell>
          <cell r="U34">
            <v>7.8404556861555619E-2</v>
          </cell>
          <cell r="V34">
            <v>29.790414331986327</v>
          </cell>
          <cell r="W34">
            <v>30.257766553127599</v>
          </cell>
          <cell r="X34">
            <v>0.34461576283274031</v>
          </cell>
          <cell r="Y34">
            <v>0.43292605940828066</v>
          </cell>
          <cell r="Z34">
            <v>8.8310296575540348E-2</v>
          </cell>
          <cell r="AA34">
            <v>0.17862963309596114</v>
          </cell>
          <cell r="AB34">
            <v>0.23677827098562729</v>
          </cell>
          <cell r="AC34">
            <v>5.8148637889666149E-2</v>
          </cell>
          <cell r="AD34">
            <v>85.652522017614089</v>
          </cell>
          <cell r="AE34">
            <v>0.89492775958570459</v>
          </cell>
          <cell r="AF34">
            <v>0.36980610711352324</v>
          </cell>
          <cell r="AG34">
            <v>0.44681201507913387</v>
          </cell>
          <cell r="AH34">
            <v>7.7005907965610632E-2</v>
          </cell>
          <cell r="AI34">
            <v>0.19530252443147214</v>
          </cell>
          <cell r="AJ34">
            <v>0.51095096301322462</v>
          </cell>
          <cell r="AK34">
            <v>12.96666650772095</v>
          </cell>
        </row>
        <row r="35">
          <cell r="A35" t="str">
            <v>Manchester</v>
          </cell>
          <cell r="B35">
            <v>7.9152818466906583</v>
          </cell>
          <cell r="C35">
            <v>3.7540997445573838</v>
          </cell>
          <cell r="D35">
            <v>10.576752440106478</v>
          </cell>
          <cell r="E35">
            <v>15.548232380869006</v>
          </cell>
          <cell r="F35">
            <v>522.03</v>
          </cell>
          <cell r="G35">
            <v>38</v>
          </cell>
          <cell r="H35">
            <v>9.5</v>
          </cell>
          <cell r="I35">
            <v>0.23</v>
          </cell>
          <cell r="J35">
            <v>0.37117812167443548</v>
          </cell>
          <cell r="K35">
            <v>29.537585189819175</v>
          </cell>
          <cell r="L35">
            <v>0.18002970664548681</v>
          </cell>
          <cell r="M35">
            <v>0.2180477767434732</v>
          </cell>
          <cell r="N35">
            <v>39.761211010118544</v>
          </cell>
          <cell r="O35">
            <v>3.8018070097986384E-2</v>
          </cell>
          <cell r="P35">
            <v>27.219861364556884</v>
          </cell>
          <cell r="Q35">
            <v>40.898963788220001</v>
          </cell>
          <cell r="R35">
            <v>22.887969078048474</v>
          </cell>
          <cell r="S35">
            <v>0.37117812167443548</v>
          </cell>
          <cell r="T35">
            <v>0.45594157926550027</v>
          </cell>
          <cell r="U35">
            <v>8.4763457591064795E-2</v>
          </cell>
          <cell r="V35">
            <v>29.757994390276277</v>
          </cell>
          <cell r="W35">
            <v>30.220943943642499</v>
          </cell>
          <cell r="X35">
            <v>0.3033801231454194</v>
          </cell>
          <cell r="Y35">
            <v>0.42949776604774959</v>
          </cell>
          <cell r="Z35">
            <v>0.12611764290233018</v>
          </cell>
          <cell r="AA35">
            <v>0.14714615809130874</v>
          </cell>
          <cell r="AB35">
            <v>0.21983258279147214</v>
          </cell>
          <cell r="AC35">
            <v>7.2686424700163399E-2</v>
          </cell>
          <cell r="AD35">
            <v>44.671400369356171</v>
          </cell>
          <cell r="AE35">
            <v>0.54683550532920067</v>
          </cell>
          <cell r="AF35">
            <v>0.38606360458186662</v>
          </cell>
          <cell r="AG35">
            <v>0.46399123302249479</v>
          </cell>
          <cell r="AH35">
            <v>7.7927628440628172E-2</v>
          </cell>
          <cell r="AI35">
            <v>0.19944005829996692</v>
          </cell>
          <cell r="AJ35">
            <v>0.50340960625201925</v>
          </cell>
          <cell r="AK35">
            <v>13.514661979675299</v>
          </cell>
        </row>
        <row r="36">
          <cell r="A36" t="str">
            <v>Mansfield</v>
          </cell>
          <cell r="B36">
            <v>5.9828066914498139</v>
          </cell>
          <cell r="C36">
            <v>2.6377651432320137</v>
          </cell>
          <cell r="D36">
            <v>8.0779944289693599</v>
          </cell>
          <cell r="E36">
            <v>12.211622567242511</v>
          </cell>
          <cell r="F36">
            <v>484.42</v>
          </cell>
          <cell r="G36">
            <v>21.7</v>
          </cell>
          <cell r="H36">
            <v>9.1</v>
          </cell>
          <cell r="I36">
            <v>0.11</v>
          </cell>
          <cell r="J36">
            <v>0.40564922724015257</v>
          </cell>
          <cell r="K36">
            <v>31.295822550731174</v>
          </cell>
          <cell r="L36">
            <v>0.18033257183374257</v>
          </cell>
          <cell r="M36">
            <v>0.21463677918943899</v>
          </cell>
          <cell r="N36">
            <v>40.729381698226497</v>
          </cell>
          <cell r="O36">
            <v>3.430420735569642E-2</v>
          </cell>
          <cell r="P36">
            <v>28.921994442927598</v>
          </cell>
          <cell r="Q36">
            <v>37.515413508722446</v>
          </cell>
          <cell r="R36">
            <v>23.65641217669593</v>
          </cell>
          <cell r="S36">
            <v>0.40564922724015257</v>
          </cell>
          <cell r="T36">
            <v>0.46342757430959974</v>
          </cell>
          <cell r="U36">
            <v>5.7778347069447178E-2</v>
          </cell>
          <cell r="V36">
            <v>29.771657578327275</v>
          </cell>
          <cell r="W36">
            <v>30.153063938853453</v>
          </cell>
          <cell r="X36">
            <v>0.32375209965541718</v>
          </cell>
          <cell r="Y36">
            <v>0.45635260768347724</v>
          </cell>
          <cell r="Z36">
            <v>0.13260050802806006</v>
          </cell>
          <cell r="AA36">
            <v>0.14392495990845694</v>
          </cell>
          <cell r="AB36">
            <v>0.22231841457746532</v>
          </cell>
          <cell r="AC36">
            <v>7.8393454669008378E-2</v>
          </cell>
          <cell r="AD36">
            <v>92.00943396226414</v>
          </cell>
          <cell r="AE36">
            <v>0.99348249169516123</v>
          </cell>
          <cell r="AF36">
            <v>0.42366716858520731</v>
          </cell>
          <cell r="AG36">
            <v>0.46549061793796126</v>
          </cell>
          <cell r="AH36">
            <v>4.182344935275395E-2</v>
          </cell>
          <cell r="AI36">
            <v>0.20518106252312693</v>
          </cell>
          <cell r="AJ36">
            <v>0.4724012496935403</v>
          </cell>
          <cell r="AK36">
            <v>14.1533896446228</v>
          </cell>
        </row>
        <row r="37">
          <cell r="A37" t="str">
            <v>Middlesbrough</v>
          </cell>
          <cell r="B37">
            <v>8.1207772302066807</v>
          </cell>
          <cell r="C37">
            <v>3.0861015458000853</v>
          </cell>
          <cell r="D37">
            <v>7.5301204819277112</v>
          </cell>
          <cell r="E37">
            <v>13.42866569066128</v>
          </cell>
          <cell r="F37">
            <v>501.86</v>
          </cell>
          <cell r="G37">
            <v>29.6</v>
          </cell>
          <cell r="H37">
            <v>12</v>
          </cell>
          <cell r="I37">
            <v>0.28999999999999998</v>
          </cell>
          <cell r="J37">
            <v>0.36699067644112227</v>
          </cell>
          <cell r="K37">
            <v>31.36898340425256</v>
          </cell>
          <cell r="L37">
            <v>0.18640454584130439</v>
          </cell>
          <cell r="M37">
            <v>0.21834269627564118</v>
          </cell>
          <cell r="N37">
            <v>39.893880934374259</v>
          </cell>
          <cell r="O37">
            <v>3.1938150434336787E-2</v>
          </cell>
          <cell r="P37">
            <v>29.064542562634706</v>
          </cell>
          <cell r="Q37">
            <v>37.583337631949149</v>
          </cell>
          <cell r="R37">
            <v>23.180461468502013</v>
          </cell>
          <cell r="S37">
            <v>0.36699067644112227</v>
          </cell>
          <cell r="T37">
            <v>0.43278541198963538</v>
          </cell>
          <cell r="U37">
            <v>6.5794735548513117E-2</v>
          </cell>
          <cell r="V37">
            <v>29.700033353399448</v>
          </cell>
          <cell r="W37">
            <v>30.169668467410901</v>
          </cell>
          <cell r="X37">
            <v>0.27932471297840572</v>
          </cell>
          <cell r="Y37">
            <v>0.40131865157341029</v>
          </cell>
          <cell r="Z37">
            <v>0.12199393859500457</v>
          </cell>
          <cell r="AA37">
            <v>0.14187661869209858</v>
          </cell>
          <cell r="AB37">
            <v>0.228553236666038</v>
          </cell>
          <cell r="AC37">
            <v>8.6676617973939413E-2</v>
          </cell>
          <cell r="AD37">
            <v>96.807592752372713</v>
          </cell>
          <cell r="AE37">
            <v>0.94648393308793821</v>
          </cell>
          <cell r="AF37">
            <v>0.38707600757403271</v>
          </cell>
          <cell r="AG37">
            <v>0.44307799275102022</v>
          </cell>
          <cell r="AH37">
            <v>5.6001985176987512E-2</v>
          </cell>
          <cell r="AI37">
            <v>0.21221985929219403</v>
          </cell>
          <cell r="AJ37">
            <v>0.4986721739825658</v>
          </cell>
          <cell r="AK37">
            <v>15.22477226257325</v>
          </cell>
        </row>
        <row r="38">
          <cell r="A38" t="str">
            <v>Milton Keynes</v>
          </cell>
          <cell r="B38">
            <v>6.3039150630391507</v>
          </cell>
          <cell r="C38">
            <v>3.640747938193194</v>
          </cell>
          <cell r="D38">
            <v>9.567039106145252</v>
          </cell>
          <cell r="E38">
            <v>14.666674566309604</v>
          </cell>
          <cell r="F38">
            <v>605.9</v>
          </cell>
          <cell r="G38">
            <v>43.9</v>
          </cell>
          <cell r="H38">
            <v>5.4</v>
          </cell>
          <cell r="I38">
            <v>0.06</v>
          </cell>
          <cell r="J38">
            <v>0.34541032572288416</v>
          </cell>
          <cell r="K38">
            <v>26.421051421383165</v>
          </cell>
          <cell r="L38">
            <v>0.18556923145520104</v>
          </cell>
          <cell r="M38">
            <v>0.226791152822685</v>
          </cell>
          <cell r="N38">
            <v>37.379643253790491</v>
          </cell>
          <cell r="O38">
            <v>4.1221921367483955E-2</v>
          </cell>
          <cell r="P38">
            <v>24.206703478417513</v>
          </cell>
          <cell r="Q38">
            <v>43.422389019247817</v>
          </cell>
          <cell r="R38">
            <v>24.311009151548991</v>
          </cell>
          <cell r="S38">
            <v>0.34541032572288416</v>
          </cell>
          <cell r="T38">
            <v>0.4220423981201693</v>
          </cell>
          <cell r="U38">
            <v>7.6632072397285145E-2</v>
          </cell>
          <cell r="V38">
            <v>29.827386384432081</v>
          </cell>
          <cell r="W38">
            <v>30.305392164770197</v>
          </cell>
          <cell r="X38">
            <v>0.35608171455129461</v>
          </cell>
          <cell r="Y38">
            <v>0.48674990649787708</v>
          </cell>
          <cell r="Z38">
            <v>0.13066819194658247</v>
          </cell>
          <cell r="AA38">
            <v>0.19130235891542782</v>
          </cell>
          <cell r="AB38">
            <v>0.2581929587488086</v>
          </cell>
          <cell r="AC38">
            <v>6.6890599833380776E-2</v>
          </cell>
          <cell r="AD38">
            <v>86.267206477732799</v>
          </cell>
          <cell r="AE38">
            <v>0.77620812702399389</v>
          </cell>
          <cell r="AF38">
            <v>0.34297883430589604</v>
          </cell>
          <cell r="AG38">
            <v>0.40337798101392902</v>
          </cell>
          <cell r="AH38">
            <v>6.039914670803298E-2</v>
          </cell>
          <cell r="AI38">
            <v>0.18254400588066896</v>
          </cell>
          <cell r="AJ38">
            <v>0.53509825292644875</v>
          </cell>
          <cell r="AK38">
            <v>13.0217390060425</v>
          </cell>
        </row>
        <row r="39">
          <cell r="A39" t="str">
            <v>Newcastle</v>
          </cell>
          <cell r="B39">
            <v>7.5355160842335067</v>
          </cell>
          <cell r="C39">
            <v>2.8901005275851945</v>
          </cell>
          <cell r="D39">
            <v>9.4014758130636782</v>
          </cell>
          <cell r="E39">
            <v>13.900221733483917</v>
          </cell>
          <cell r="F39">
            <v>515.13</v>
          </cell>
          <cell r="G39">
            <v>35.299999999999997</v>
          </cell>
          <cell r="H39">
            <v>8.3000000000000007</v>
          </cell>
          <cell r="I39">
            <v>0.16</v>
          </cell>
          <cell r="J39">
            <v>0.37255141192740543</v>
          </cell>
          <cell r="K39">
            <v>30.943187191277865</v>
          </cell>
          <cell r="L39">
            <v>0.19670144685150304</v>
          </cell>
          <cell r="M39">
            <v>0.23374005244673549</v>
          </cell>
          <cell r="N39">
            <v>40.272426229552366</v>
          </cell>
          <cell r="O39">
            <v>3.7038605595232449E-2</v>
          </cell>
          <cell r="P39">
            <v>28.385856488786349</v>
          </cell>
          <cell r="Q39">
            <v>38.24542027094337</v>
          </cell>
          <cell r="R39">
            <v>21.269664540644918</v>
          </cell>
          <cell r="S39">
            <v>0.37255141192740543</v>
          </cell>
          <cell r="T39">
            <v>0.44245297390507415</v>
          </cell>
          <cell r="U39">
            <v>6.9901561977668725E-2</v>
          </cell>
          <cell r="V39">
            <v>29.71532283238033</v>
          </cell>
          <cell r="W39">
            <v>30.183220324331597</v>
          </cell>
          <cell r="X39">
            <v>0.29916140157863547</v>
          </cell>
          <cell r="Y39">
            <v>0.40904187929904534</v>
          </cell>
          <cell r="Z39">
            <v>0.10988047772040987</v>
          </cell>
          <cell r="AA39">
            <v>0.1579526439806048</v>
          </cell>
          <cell r="AB39">
            <v>0.23350588326002494</v>
          </cell>
          <cell r="AC39">
            <v>7.5553239279420148E-2</v>
          </cell>
          <cell r="AD39">
            <v>68.654521689404447</v>
          </cell>
          <cell r="AE39">
            <v>0.63467585264033466</v>
          </cell>
          <cell r="AF39">
            <v>0.39052221638543516</v>
          </cell>
          <cell r="AG39">
            <v>0.45374371777866468</v>
          </cell>
          <cell r="AH39">
            <v>6.3221501393229518E-2</v>
          </cell>
          <cell r="AI39">
            <v>0.21970878401739627</v>
          </cell>
          <cell r="AJ39">
            <v>0.48959262175373264</v>
          </cell>
          <cell r="AK39">
            <v>13.3972701072693</v>
          </cell>
        </row>
        <row r="40">
          <cell r="A40" t="str">
            <v>Newport</v>
          </cell>
          <cell r="B40">
            <v>7.0597600203571638</v>
          </cell>
          <cell r="C40">
            <v>3.1253466263873211</v>
          </cell>
          <cell r="D40">
            <v>9.9378881987577632</v>
          </cell>
          <cell r="E40">
            <v>14.680646992424787</v>
          </cell>
          <cell r="F40">
            <v>533.97</v>
          </cell>
          <cell r="G40">
            <v>33.9</v>
          </cell>
          <cell r="H40">
            <v>8.1999999999999993</v>
          </cell>
          <cell r="I40" t="str">
            <v/>
          </cell>
          <cell r="J40">
            <v>0.36974834594188899</v>
          </cell>
          <cell r="K40">
            <v>29.501056232404494</v>
          </cell>
          <cell r="L40">
            <v>0.17218713771202088</v>
          </cell>
          <cell r="M40">
            <v>0.22822704026457655</v>
          </cell>
          <cell r="N40">
            <v>42.123788371419316</v>
          </cell>
          <cell r="O40">
            <v>5.603990255255567E-2</v>
          </cell>
          <cell r="P40">
            <v>26.854053620623084</v>
          </cell>
          <cell r="Q40">
            <v>37.060184583121256</v>
          </cell>
          <cell r="R40">
            <v>23.851708280466102</v>
          </cell>
          <cell r="S40">
            <v>0.36974834594188899</v>
          </cell>
          <cell r="T40">
            <v>0.51787161332996567</v>
          </cell>
          <cell r="U40">
            <v>0.14812326738807668</v>
          </cell>
          <cell r="V40">
            <v>29.708845820455984</v>
          </cell>
          <cell r="W40">
            <v>30.248439497147608</v>
          </cell>
          <cell r="X40">
            <v>0.33945476266096397</v>
          </cell>
          <cell r="Y40">
            <v>0.50714078196914336</v>
          </cell>
          <cell r="Z40">
            <v>0.16768601930817939</v>
          </cell>
          <cell r="AA40">
            <v>0.15807979834611879</v>
          </cell>
          <cell r="AB40">
            <v>0.24484615994330364</v>
          </cell>
          <cell r="AC40">
            <v>8.6766361597184843E-2</v>
          </cell>
          <cell r="AD40">
            <v>73.760842627013631</v>
          </cell>
          <cell r="AE40">
            <v>0.82692966893406816</v>
          </cell>
          <cell r="AF40">
            <v>0.37604948673567451</v>
          </cell>
          <cell r="AG40">
            <v>0.52144907174789812</v>
          </cell>
          <cell r="AH40">
            <v>0.14539958501222361</v>
          </cell>
          <cell r="AI40">
            <v>0.18046345934100352</v>
          </cell>
          <cell r="AJ40">
            <v>0.51651426031139502</v>
          </cell>
          <cell r="AK40">
            <v>24.325249862670901</v>
          </cell>
        </row>
        <row r="41">
          <cell r="A41" t="str">
            <v>Northampton</v>
          </cell>
          <cell r="B41">
            <v>7.1322975450965904</v>
          </cell>
          <cell r="C41">
            <v>4.1365193535089348</v>
          </cell>
          <cell r="D41">
            <v>9.8265895953757223</v>
          </cell>
          <cell r="E41">
            <v>15.785583306088217</v>
          </cell>
          <cell r="F41">
            <v>561.9</v>
          </cell>
          <cell r="G41">
            <v>33.700000000000003</v>
          </cell>
          <cell r="H41">
            <v>8</v>
          </cell>
          <cell r="I41">
            <v>0.12</v>
          </cell>
          <cell r="J41">
            <v>0.37060219447071785</v>
          </cell>
          <cell r="K41">
            <v>29.722636063613493</v>
          </cell>
          <cell r="L41">
            <v>0.1796758658267478</v>
          </cell>
          <cell r="M41">
            <v>0.2306927539694858</v>
          </cell>
          <cell r="N41">
            <v>40.912137193630421</v>
          </cell>
          <cell r="O41">
            <v>5.1016888142737998E-2</v>
          </cell>
          <cell r="P41">
            <v>27.188934960218422</v>
          </cell>
          <cell r="Q41">
            <v>39.037698724968223</v>
          </cell>
          <cell r="R41">
            <v>22.981347442877919</v>
          </cell>
          <cell r="S41">
            <v>0.3706021944707179</v>
          </cell>
          <cell r="T41">
            <v>0.44308236562381076</v>
          </cell>
          <cell r="U41">
            <v>7.2480171153092854E-2</v>
          </cell>
          <cell r="V41">
            <v>29.752980015745603</v>
          </cell>
          <cell r="W41">
            <v>30.214401938229273</v>
          </cell>
          <cell r="X41">
            <v>0.3609378707984911</v>
          </cell>
          <cell r="Y41">
            <v>0.46701495013106809</v>
          </cell>
          <cell r="Z41">
            <v>0.10607707933257698</v>
          </cell>
          <cell r="AA41">
            <v>0.1749903951270472</v>
          </cell>
          <cell r="AB41">
            <v>0.24829006183149896</v>
          </cell>
          <cell r="AC41">
            <v>7.329966670445176E-2</v>
          </cell>
          <cell r="AD41">
            <v>88.917853895119734</v>
          </cell>
          <cell r="AE41">
            <v>1.0216320059327617</v>
          </cell>
          <cell r="AF41">
            <v>0.37271897447401175</v>
          </cell>
          <cell r="AG41">
            <v>0.43570735327697419</v>
          </cell>
          <cell r="AH41">
            <v>6.298837880296243E-2</v>
          </cell>
          <cell r="AI41">
            <v>0.18243476601385131</v>
          </cell>
          <cell r="AJ41">
            <v>0.51457376414791611</v>
          </cell>
          <cell r="AK41">
            <v>15.31388483047485</v>
          </cell>
        </row>
        <row r="42">
          <cell r="A42" t="str">
            <v>Norwich</v>
          </cell>
          <cell r="B42">
            <v>5.2465743815180286</v>
          </cell>
          <cell r="C42">
            <v>2.7182808773324609</v>
          </cell>
          <cell r="D42">
            <v>9.7640358014646065</v>
          </cell>
          <cell r="E42">
            <v>12.623930224945049</v>
          </cell>
          <cell r="F42">
            <v>498.51</v>
          </cell>
          <cell r="G42">
            <v>32.200000000000003</v>
          </cell>
          <cell r="H42">
            <v>7.4</v>
          </cell>
          <cell r="I42">
            <v>0.1</v>
          </cell>
          <cell r="J42">
            <v>0.38011317029563141</v>
          </cell>
          <cell r="K42">
            <v>30.014184351208669</v>
          </cell>
          <cell r="L42">
            <v>0.17559825219100814</v>
          </cell>
          <cell r="M42">
            <v>0.2317809061913732</v>
          </cell>
          <cell r="N42">
            <v>42.222784329620815</v>
          </cell>
          <cell r="O42">
            <v>5.6182654000365068E-2</v>
          </cell>
          <cell r="P42">
            <v>27.059526275141256</v>
          </cell>
          <cell r="Q42">
            <v>38.942564398958865</v>
          </cell>
          <cell r="R42">
            <v>22.395071854434306</v>
          </cell>
          <cell r="S42">
            <v>0.38011317029563146</v>
          </cell>
          <cell r="T42">
            <v>0.42580930224814373</v>
          </cell>
          <cell r="U42">
            <v>4.5696131952512264E-2</v>
          </cell>
          <cell r="V42">
            <v>29.782142788272765</v>
          </cell>
          <cell r="W42">
            <v>30.200086177377823</v>
          </cell>
          <cell r="X42">
            <v>0.4006563199204109</v>
          </cell>
          <cell r="Y42">
            <v>0.47281641871702584</v>
          </cell>
          <cell r="Z42">
            <v>7.2160098796614947E-2</v>
          </cell>
          <cell r="AA42">
            <v>0.18508842893443445</v>
          </cell>
          <cell r="AB42">
            <v>0.24736961721221254</v>
          </cell>
          <cell r="AC42">
            <v>6.2281188277778093E-2</v>
          </cell>
          <cell r="AD42">
            <v>80.497213887698237</v>
          </cell>
          <cell r="AE42">
            <v>0.93617310320032143</v>
          </cell>
          <cell r="AF42">
            <v>0.37573746248303053</v>
          </cell>
          <cell r="AG42">
            <v>0.41233561323586915</v>
          </cell>
          <cell r="AH42">
            <v>3.6598150752838621E-2</v>
          </cell>
          <cell r="AI42">
            <v>0.16977889776089383</v>
          </cell>
          <cell r="AJ42">
            <v>0.51464312702066606</v>
          </cell>
          <cell r="AK42">
            <v>10.890780067443849</v>
          </cell>
        </row>
        <row r="43">
          <cell r="A43" t="str">
            <v>Nottingham</v>
          </cell>
          <cell r="B43">
            <v>6.4358004463593392</v>
          </cell>
          <cell r="C43">
            <v>2.8768376362283758</v>
          </cell>
          <cell r="D43">
            <v>9.5928226363008982</v>
          </cell>
          <cell r="E43">
            <v>12.856991951597207</v>
          </cell>
          <cell r="F43">
            <v>531.91</v>
          </cell>
          <cell r="G43">
            <v>36.299999999999997</v>
          </cell>
          <cell r="H43">
            <v>7.5</v>
          </cell>
          <cell r="I43">
            <v>0.16</v>
          </cell>
          <cell r="J43">
            <v>0.37198848976128313</v>
          </cell>
          <cell r="K43">
            <v>30.0112183678227</v>
          </cell>
          <cell r="L43">
            <v>0.18530272846222354</v>
          </cell>
          <cell r="M43">
            <v>0.22785890071366641</v>
          </cell>
          <cell r="N43">
            <v>40.043422632978242</v>
          </cell>
          <cell r="O43">
            <v>4.255617225144287E-2</v>
          </cell>
          <cell r="P43">
            <v>27.602906938100798</v>
          </cell>
          <cell r="Q43">
            <v>38.143381456812918</v>
          </cell>
          <cell r="R43">
            <v>22.158521143669635</v>
          </cell>
          <cell r="S43">
            <v>0.37198848976128313</v>
          </cell>
          <cell r="T43">
            <v>0.45429907271075437</v>
          </cell>
          <cell r="U43">
            <v>8.2310582949471245E-2</v>
          </cell>
          <cell r="V43">
            <v>29.747540295978141</v>
          </cell>
          <cell r="W43">
            <v>30.205621194560614</v>
          </cell>
          <cell r="X43">
            <v>0.3202705764456219</v>
          </cell>
          <cell r="Y43">
            <v>0.43561335372088322</v>
          </cell>
          <cell r="Z43">
            <v>0.11534277727526132</v>
          </cell>
          <cell r="AA43">
            <v>0.1595399139893488</v>
          </cell>
          <cell r="AB43">
            <v>0.24148182610452357</v>
          </cell>
          <cell r="AC43">
            <v>8.1941912115174764E-2</v>
          </cell>
          <cell r="AD43">
            <v>60.140002916727433</v>
          </cell>
          <cell r="AE43">
            <v>0.65118064387889629</v>
          </cell>
          <cell r="AF43">
            <v>0.38375171861029544</v>
          </cell>
          <cell r="AG43">
            <v>0.46058892696277132</v>
          </cell>
          <cell r="AH43">
            <v>7.6837208352475872E-2</v>
          </cell>
          <cell r="AI43">
            <v>0.20056275203109403</v>
          </cell>
          <cell r="AJ43">
            <v>0.5020557934380363</v>
          </cell>
          <cell r="AK43">
            <v>14.0520927429199</v>
          </cell>
        </row>
        <row r="44">
          <cell r="A44" t="str">
            <v>Oxford</v>
          </cell>
          <cell r="B44">
            <v>4.423779225179775</v>
          </cell>
          <cell r="C44">
            <v>2.4471970181845561</v>
          </cell>
          <cell r="D44">
            <v>9.9236641221374047</v>
          </cell>
          <cell r="E44">
            <v>11.958322352321073</v>
          </cell>
          <cell r="F44">
            <v>572.9</v>
          </cell>
          <cell r="G44">
            <v>57.9</v>
          </cell>
          <cell r="H44">
            <v>7</v>
          </cell>
          <cell r="I44">
            <v>0.02</v>
          </cell>
          <cell r="J44">
            <v>0.3407446930752086</v>
          </cell>
          <cell r="K44">
            <v>27.490614017907717</v>
          </cell>
          <cell r="L44">
            <v>0.21387408311159795</v>
          </cell>
          <cell r="M44">
            <v>0.23545162313627205</v>
          </cell>
          <cell r="N44">
            <v>35.329217780857597</v>
          </cell>
          <cell r="O44">
            <v>2.1577540024674102E-2</v>
          </cell>
          <cell r="P44">
            <v>25.466955645496309</v>
          </cell>
          <cell r="Q44">
            <v>50.575588360616209</v>
          </cell>
          <cell r="R44">
            <v>20.20324542535419</v>
          </cell>
          <cell r="S44">
            <v>0.3407446930752086</v>
          </cell>
          <cell r="T44">
            <v>0.4118717273708426</v>
          </cell>
          <cell r="U44">
            <v>7.1127034295633995E-2</v>
          </cell>
          <cell r="V44">
            <v>29.825890189999615</v>
          </cell>
          <cell r="W44">
            <v>30.257519249590661</v>
          </cell>
          <cell r="X44">
            <v>0.36406519537166754</v>
          </cell>
          <cell r="Y44">
            <v>0.44317545452507451</v>
          </cell>
          <cell r="Z44">
            <v>7.911025915340697E-2</v>
          </cell>
          <cell r="AA44">
            <v>0.22851158487675735</v>
          </cell>
          <cell r="AB44">
            <v>0.27628467804666179</v>
          </cell>
          <cell r="AC44">
            <v>4.777309316990444E-2</v>
          </cell>
          <cell r="AD44">
            <v>61.744770789301079</v>
          </cell>
          <cell r="AE44">
            <v>0.69607362596660594</v>
          </cell>
          <cell r="AF44">
            <v>0.33440009745864518</v>
          </cell>
          <cell r="AG44">
            <v>0.40105700219517881</v>
          </cell>
          <cell r="AH44">
            <v>6.6656904736533629E-2</v>
          </cell>
          <cell r="AI44">
            <v>0.2063084996510372</v>
          </cell>
          <cell r="AJ44">
            <v>0.52324533366615367</v>
          </cell>
          <cell r="AK44">
            <v>8.1166665077209448</v>
          </cell>
        </row>
        <row r="45">
          <cell r="A45" t="str">
            <v>Peterborough</v>
          </cell>
          <cell r="B45">
            <v>7.5747258117494374</v>
          </cell>
          <cell r="C45">
            <v>3.7573203656377432</v>
          </cell>
          <cell r="D45">
            <v>7.7071290944123305</v>
          </cell>
          <cell r="E45">
            <v>14.264198104515996</v>
          </cell>
          <cell r="F45">
            <v>519.1</v>
          </cell>
          <cell r="G45">
            <v>29.5</v>
          </cell>
          <cell r="H45">
            <v>10.7</v>
          </cell>
          <cell r="I45">
            <v>0.16</v>
          </cell>
          <cell r="J45">
            <v>0.37807522521800652</v>
          </cell>
          <cell r="K45">
            <v>29.005438526878542</v>
          </cell>
          <cell r="L45">
            <v>0.18347023321599218</v>
          </cell>
          <cell r="M45">
            <v>0.22194671664112178</v>
          </cell>
          <cell r="N45">
            <v>40.451571185668847</v>
          </cell>
          <cell r="O45">
            <v>3.8476483425129604E-2</v>
          </cell>
          <cell r="P45">
            <v>26.329923043787275</v>
          </cell>
          <cell r="Q45">
            <v>36.670896948307259</v>
          </cell>
          <cell r="R45">
            <v>22.524837539932832</v>
          </cell>
          <cell r="S45">
            <v>0.37807522521800652</v>
          </cell>
          <cell r="T45">
            <v>0.43666417866324653</v>
          </cell>
          <cell r="U45">
            <v>5.8588953445240011E-2</v>
          </cell>
          <cell r="V45">
            <v>29.789109022124613</v>
          </cell>
          <cell r="W45">
            <v>30.236045929140417</v>
          </cell>
          <cell r="X45">
            <v>0.36799973622997467</v>
          </cell>
          <cell r="Y45">
            <v>0.47964072235798594</v>
          </cell>
          <cell r="Z45">
            <v>0.11164098612801127</v>
          </cell>
          <cell r="AA45">
            <v>0.1785808562055482</v>
          </cell>
          <cell r="AB45">
            <v>0.25377126315982756</v>
          </cell>
          <cell r="AC45">
            <v>7.5190406954279365E-2</v>
          </cell>
          <cell r="AD45">
            <v>85.641728474685593</v>
          </cell>
          <cell r="AE45">
            <v>0.79236100832729872</v>
          </cell>
          <cell r="AF45">
            <v>0.3803391381696189</v>
          </cell>
          <cell r="AG45">
            <v>0.42375205357407608</v>
          </cell>
          <cell r="AH45">
            <v>4.3412915404457186E-2</v>
          </cell>
          <cell r="AI45">
            <v>0.18644254174807692</v>
          </cell>
          <cell r="AJ45">
            <v>0.50597153899553837</v>
          </cell>
          <cell r="AK45">
            <v>9.7632122993469252</v>
          </cell>
        </row>
        <row r="46">
          <cell r="A46" t="str">
            <v>Plymouth</v>
          </cell>
          <cell r="B46">
            <v>6.1436986392219994</v>
          </cell>
          <cell r="C46">
            <v>2.6528237500075367</v>
          </cell>
          <cell r="D46">
            <v>8.2332761578044611</v>
          </cell>
          <cell r="E46">
            <v>12.37481987929652</v>
          </cell>
          <cell r="F46">
            <v>450.3</v>
          </cell>
          <cell r="G46">
            <v>31.1</v>
          </cell>
          <cell r="H46">
            <v>6.4</v>
          </cell>
          <cell r="I46">
            <v>0.17</v>
          </cell>
          <cell r="J46">
            <v>0.39119999310327913</v>
          </cell>
          <cell r="K46">
            <v>31.390635696906017</v>
          </cell>
          <cell r="L46">
            <v>0.17519003867970068</v>
          </cell>
          <cell r="M46">
            <v>0.20907699881187267</v>
          </cell>
          <cell r="N46">
            <v>41.015514783430824</v>
          </cell>
          <cell r="O46">
            <v>3.3886960132171989E-2</v>
          </cell>
          <cell r="P46">
            <v>28.955290585355499</v>
          </cell>
          <cell r="Q46">
            <v>35.450132778493831</v>
          </cell>
          <cell r="R46">
            <v>21.660728718042829</v>
          </cell>
          <cell r="S46">
            <v>0.39119999310327919</v>
          </cell>
          <cell r="T46">
            <v>0.42475868636714181</v>
          </cell>
          <cell r="U46">
            <v>3.3558693263862627E-2</v>
          </cell>
          <cell r="V46">
            <v>29.779886464749918</v>
          </cell>
          <cell r="W46">
            <v>30.137830054843736</v>
          </cell>
          <cell r="X46">
            <v>0.35557884691739194</v>
          </cell>
          <cell r="Y46">
            <v>0.42343144456000598</v>
          </cell>
          <cell r="Z46">
            <v>6.7852597642614032E-2</v>
          </cell>
          <cell r="AA46">
            <v>0.15923791677750695</v>
          </cell>
          <cell r="AB46">
            <v>0.21735928202515595</v>
          </cell>
          <cell r="AC46">
            <v>5.8121365247648993E-2</v>
          </cell>
          <cell r="AD46">
            <v>86.228360241198217</v>
          </cell>
          <cell r="AE46">
            <v>0.93691512525646614</v>
          </cell>
          <cell r="AF46">
            <v>0.39876594195303788</v>
          </cell>
          <cell r="AG46">
            <v>0.42512877282870787</v>
          </cell>
          <cell r="AH46">
            <v>2.6362830875669985E-2</v>
          </cell>
          <cell r="AI46">
            <v>0.18544048202304239</v>
          </cell>
          <cell r="AJ46">
            <v>0.49590384016216144</v>
          </cell>
          <cell r="AK46">
            <v>11.184596538543701</v>
          </cell>
        </row>
        <row r="47">
          <cell r="A47" t="str">
            <v>Portsmouth</v>
          </cell>
          <cell r="B47">
            <v>5.7519092162876655</v>
          </cell>
          <cell r="C47">
            <v>3.2200105275230029</v>
          </cell>
          <cell r="D47">
            <v>9.1555183946488281</v>
          </cell>
          <cell r="E47">
            <v>12.422771208694911</v>
          </cell>
          <cell r="F47">
            <v>531.85</v>
          </cell>
          <cell r="G47">
            <v>34.6</v>
          </cell>
          <cell r="H47">
            <v>7.1</v>
          </cell>
          <cell r="I47">
            <v>7.0000000000000007E-2</v>
          </cell>
          <cell r="J47">
            <v>0.37664647056637279</v>
          </cell>
          <cell r="K47">
            <v>29.157653625636975</v>
          </cell>
          <cell r="L47">
            <v>0.18145913722931481</v>
          </cell>
          <cell r="M47">
            <v>0.2160503715631126</v>
          </cell>
          <cell r="N47">
            <v>38.928013449365437</v>
          </cell>
          <cell r="O47">
            <v>3.4591234333797793E-2</v>
          </cell>
          <cell r="P47">
            <v>26.913991222774573</v>
          </cell>
          <cell r="Q47">
            <v>41.640588391829304</v>
          </cell>
          <cell r="R47">
            <v>22.803120242178984</v>
          </cell>
          <cell r="S47">
            <v>0.37664647056637285</v>
          </cell>
          <cell r="T47">
            <v>0.45500625232995773</v>
          </cell>
          <cell r="U47">
            <v>7.8359781763584879E-2</v>
          </cell>
          <cell r="V47">
            <v>29.76869793926161</v>
          </cell>
          <cell r="W47">
            <v>30.23839042611192</v>
          </cell>
          <cell r="X47">
            <v>0.34553540163953783</v>
          </cell>
          <cell r="Y47">
            <v>0.46440056259074958</v>
          </cell>
          <cell r="Z47">
            <v>0.11886516095121175</v>
          </cell>
          <cell r="AA47">
            <v>0.16647057854919195</v>
          </cell>
          <cell r="AB47">
            <v>0.23549038546391873</v>
          </cell>
          <cell r="AC47">
            <v>6.9019806914726783E-2</v>
          </cell>
          <cell r="AD47">
            <v>104.77649352457874</v>
          </cell>
          <cell r="AE47">
            <v>1.0121528920038128</v>
          </cell>
          <cell r="AF47">
            <v>0.38354336231913899</v>
          </cell>
          <cell r="AG47">
            <v>0.45218863484352972</v>
          </cell>
          <cell r="AH47">
            <v>6.8645272524390732E-2</v>
          </cell>
          <cell r="AI47">
            <v>0.19051561555049243</v>
          </cell>
          <cell r="AJ47">
            <v>0.50459494806800775</v>
          </cell>
          <cell r="AK47">
            <v>13.68069314956665</v>
          </cell>
        </row>
        <row r="48">
          <cell r="A48" t="str">
            <v>Preston</v>
          </cell>
          <cell r="B48">
            <v>5.2334839681514955</v>
          </cell>
          <cell r="C48">
            <v>2.4488917581235201</v>
          </cell>
          <cell r="D48">
            <v>8.6426914153132248</v>
          </cell>
          <cell r="E48">
            <v>11.850656337421993</v>
          </cell>
          <cell r="F48">
            <v>511.57</v>
          </cell>
          <cell r="G48">
            <v>38.6</v>
          </cell>
          <cell r="H48">
            <v>5.8</v>
          </cell>
          <cell r="I48">
            <v>0.09</v>
          </cell>
          <cell r="J48">
            <v>0.36757442523183947</v>
          </cell>
          <cell r="K48">
            <v>30.113932526962344</v>
          </cell>
          <cell r="L48">
            <v>0.16367868343389211</v>
          </cell>
          <cell r="M48">
            <v>0.21215396365686318</v>
          </cell>
          <cell r="N48">
            <v>42.447091429636082</v>
          </cell>
          <cell r="O48">
            <v>4.8475280222971068E-2</v>
          </cell>
          <cell r="P48">
            <v>27.593389947634634</v>
          </cell>
          <cell r="Q48">
            <v>40.006559554905103</v>
          </cell>
          <cell r="R48">
            <v>24.133681777871661</v>
          </cell>
          <cell r="S48">
            <v>0.36757442523183947</v>
          </cell>
          <cell r="T48">
            <v>0.43989242604423245</v>
          </cell>
          <cell r="U48">
            <v>7.231800081239298E-2</v>
          </cell>
          <cell r="V48">
            <v>29.739108658253148</v>
          </cell>
          <cell r="W48">
            <v>30.201384516901641</v>
          </cell>
          <cell r="X48">
            <v>0.31451058724701741</v>
          </cell>
          <cell r="Y48">
            <v>0.46181106305119213</v>
          </cell>
          <cell r="Z48">
            <v>0.14730047580417471</v>
          </cell>
          <cell r="AA48">
            <v>0.14004967514849009</v>
          </cell>
          <cell r="AB48">
            <v>0.21794573467165615</v>
          </cell>
          <cell r="AC48">
            <v>7.7896059523166056E-2</v>
          </cell>
          <cell r="AD48">
            <v>73.412188223193624</v>
          </cell>
          <cell r="AE48">
            <v>0.90031412762443086</v>
          </cell>
          <cell r="AF48">
            <v>0.37795969099902915</v>
          </cell>
          <cell r="AG48">
            <v>0.43414993355642512</v>
          </cell>
          <cell r="AH48">
            <v>5.6190242557395964E-2</v>
          </cell>
          <cell r="AI48">
            <v>0.17741218739993425</v>
          </cell>
          <cell r="AJ48">
            <v>0.52022557018088056</v>
          </cell>
          <cell r="AK48">
            <v>16.7934169769287</v>
          </cell>
        </row>
        <row r="49">
          <cell r="A49" t="str">
            <v>Reading</v>
          </cell>
          <cell r="B49">
            <v>4.8806558395999415</v>
          </cell>
          <cell r="C49">
            <v>2.9076748489657156</v>
          </cell>
          <cell r="D49">
            <v>9.5449500554938957</v>
          </cell>
          <cell r="E49">
            <v>13.158700186938772</v>
          </cell>
          <cell r="F49">
            <v>664.78</v>
          </cell>
          <cell r="G49">
            <v>51</v>
          </cell>
          <cell r="H49">
            <v>6.4</v>
          </cell>
          <cell r="I49">
            <v>0.01</v>
          </cell>
          <cell r="J49">
            <v>0.33962841039616071</v>
          </cell>
          <cell r="K49">
            <v>27.687260059597723</v>
          </cell>
          <cell r="L49">
            <v>0.17499761062535613</v>
          </cell>
          <cell r="M49">
            <v>0.22831117266674561</v>
          </cell>
          <cell r="N49">
            <v>40.650431264790804</v>
          </cell>
          <cell r="O49">
            <v>5.3313562041389484E-2</v>
          </cell>
          <cell r="P49">
            <v>25.031796059703765</v>
          </cell>
          <cell r="Q49">
            <v>46.191481357087724</v>
          </cell>
          <cell r="R49">
            <v>23.800147820705163</v>
          </cell>
          <cell r="S49">
            <v>0.33962841039616065</v>
          </cell>
          <cell r="T49">
            <v>0.39620417525250928</v>
          </cell>
          <cell r="U49">
            <v>5.6575764856348632E-2</v>
          </cell>
          <cell r="V49">
            <v>29.807277674249281</v>
          </cell>
          <cell r="W49">
            <v>30.257140338153889</v>
          </cell>
          <cell r="X49">
            <v>0.35409137164537396</v>
          </cell>
          <cell r="Y49">
            <v>0.44820685207330935</v>
          </cell>
          <cell r="Z49">
            <v>9.4115480427935383E-2</v>
          </cell>
          <cell r="AA49">
            <v>0.18244982482094468</v>
          </cell>
          <cell r="AB49">
            <v>0.27526754011506877</v>
          </cell>
          <cell r="AC49">
            <v>9.2817715294124081E-2</v>
          </cell>
          <cell r="AD49">
            <v>82.033360490544993</v>
          </cell>
          <cell r="AE49">
            <v>0.73030971067299089</v>
          </cell>
          <cell r="AF49">
            <v>0.33656056029805614</v>
          </cell>
          <cell r="AG49">
            <v>0.37948115520777564</v>
          </cell>
          <cell r="AH49">
            <v>4.2920594909719501E-2</v>
          </cell>
          <cell r="AI49">
            <v>0.17116494474295832</v>
          </cell>
          <cell r="AJ49">
            <v>0.54733912295947862</v>
          </cell>
          <cell r="AK49">
            <v>11.632352828979499</v>
          </cell>
        </row>
        <row r="50">
          <cell r="A50" t="str">
            <v>Sheffield</v>
          </cell>
          <cell r="B50">
            <v>6.2833140155531018</v>
          </cell>
          <cell r="C50">
            <v>2.9791496148345904</v>
          </cell>
          <cell r="D50">
            <v>9.374122930115071</v>
          </cell>
          <cell r="E50">
            <v>12.550148408159977</v>
          </cell>
          <cell r="F50">
            <v>482.63</v>
          </cell>
          <cell r="G50">
            <v>41.3</v>
          </cell>
          <cell r="H50">
            <v>7</v>
          </cell>
          <cell r="I50">
            <v>0.22</v>
          </cell>
          <cell r="J50">
            <v>0.37489235068842869</v>
          </cell>
          <cell r="K50">
            <v>30.257951697781934</v>
          </cell>
          <cell r="L50">
            <v>0.18393845959529193</v>
          </cell>
          <cell r="M50">
            <v>0.2220836687733502</v>
          </cell>
          <cell r="N50">
            <v>40.515899506512739</v>
          </cell>
          <cell r="O50">
            <v>3.8145209178058276E-2</v>
          </cell>
          <cell r="P50">
            <v>27.802523318001501</v>
          </cell>
          <cell r="Q50">
            <v>38.426720852951426</v>
          </cell>
          <cell r="R50">
            <v>23.035291772220198</v>
          </cell>
          <cell r="S50">
            <v>0.37489235068842869</v>
          </cell>
          <cell r="T50">
            <v>0.46987963276815992</v>
          </cell>
          <cell r="U50">
            <v>9.4987282079731228E-2</v>
          </cell>
          <cell r="V50">
            <v>29.746303736502075</v>
          </cell>
          <cell r="W50">
            <v>30.196475593877938</v>
          </cell>
          <cell r="X50">
            <v>0.32707253527287605</v>
          </cell>
          <cell r="Y50">
            <v>0.4677630149538537</v>
          </cell>
          <cell r="Z50">
            <v>0.14069047968097764</v>
          </cell>
          <cell r="AA50">
            <v>0.16047598251482945</v>
          </cell>
          <cell r="AB50">
            <v>0.24412774936748385</v>
          </cell>
          <cell r="AC50">
            <v>8.3651766852654408E-2</v>
          </cell>
          <cell r="AD50">
            <v>67.236820629998377</v>
          </cell>
          <cell r="AE50">
            <v>0.72174463271045974</v>
          </cell>
          <cell r="AF50">
            <v>0.3856708309257228</v>
          </cell>
          <cell r="AG50">
            <v>0.47056734555423158</v>
          </cell>
          <cell r="AH50">
            <v>8.4896514628508779E-2</v>
          </cell>
          <cell r="AI50">
            <v>0.19800948111511305</v>
          </cell>
          <cell r="AJ50">
            <v>0.50133040803029905</v>
          </cell>
          <cell r="AK50">
            <v>15.728720474243151</v>
          </cell>
        </row>
        <row r="51">
          <cell r="A51" t="str">
            <v>Slough</v>
          </cell>
          <cell r="B51">
            <v>8.3159425788907857</v>
          </cell>
          <cell r="C51">
            <v>5.3437045468917974</v>
          </cell>
          <cell r="D51">
            <v>12.1251629726206</v>
          </cell>
          <cell r="E51">
            <v>18.339341048504394</v>
          </cell>
          <cell r="F51">
            <v>578.9</v>
          </cell>
          <cell r="G51">
            <v>40.299999999999997</v>
          </cell>
          <cell r="H51">
            <v>7.2</v>
          </cell>
          <cell r="I51">
            <v>0</v>
          </cell>
          <cell r="J51">
            <v>0.33986992513234354</v>
          </cell>
          <cell r="K51">
            <v>28.643999444938725</v>
          </cell>
          <cell r="L51">
            <v>0.17209106617858214</v>
          </cell>
          <cell r="M51">
            <v>0.22720751372100217</v>
          </cell>
          <cell r="N51">
            <v>40.149557206343857</v>
          </cell>
          <cell r="O51">
            <v>5.5116447542420038E-2</v>
          </cell>
          <cell r="P51">
            <v>26.297138364020032</v>
          </cell>
          <cell r="Q51">
            <v>40.785396717627691</v>
          </cell>
          <cell r="R51">
            <v>21.760151950909957</v>
          </cell>
          <cell r="S51">
            <v>0.33986992513234349</v>
          </cell>
          <cell r="T51">
            <v>0.38978692585908781</v>
          </cell>
          <cell r="U51">
            <v>4.9917000726744321E-2</v>
          </cell>
          <cell r="V51">
            <v>29.757288169071355</v>
          </cell>
          <cell r="W51">
            <v>30.238280903674728</v>
          </cell>
          <cell r="X51">
            <v>0.32953518075250171</v>
          </cell>
          <cell r="Y51">
            <v>0.41608215822964928</v>
          </cell>
          <cell r="Z51">
            <v>8.6546977477147569E-2</v>
          </cell>
          <cell r="AA51">
            <v>0.16685813131881913</v>
          </cell>
          <cell r="AB51">
            <v>0.21290597323100924</v>
          </cell>
          <cell r="AC51">
            <v>4.6047841912190107E-2</v>
          </cell>
          <cell r="AD51">
            <v>97.02375695487062</v>
          </cell>
          <cell r="AE51">
            <v>0.76210221305179349</v>
          </cell>
          <cell r="AF51">
            <v>0.34201812900641071</v>
          </cell>
          <cell r="AG51">
            <v>0.38323566239814949</v>
          </cell>
          <cell r="AH51">
            <v>4.1217533391738781E-2</v>
          </cell>
          <cell r="AI51">
            <v>0.1747852581972788</v>
          </cell>
          <cell r="AJ51">
            <v>0.54474906928812417</v>
          </cell>
          <cell r="AK51">
            <v>12.3224489212036</v>
          </cell>
        </row>
        <row r="52">
          <cell r="A52" t="str">
            <v>Southampton</v>
          </cell>
          <cell r="B52">
            <v>5.8775033627997431</v>
          </cell>
          <cell r="C52">
            <v>3.1793743022930157</v>
          </cell>
          <cell r="D52">
            <v>9.2240911557243628</v>
          </cell>
          <cell r="E52">
            <v>12.76483280672481</v>
          </cell>
          <cell r="F52">
            <v>552.80999999999995</v>
          </cell>
          <cell r="G52">
            <v>39.4</v>
          </cell>
          <cell r="H52">
            <v>6.7</v>
          </cell>
          <cell r="I52">
            <v>0.08</v>
          </cell>
          <cell r="J52">
            <v>0.34342708434771702</v>
          </cell>
          <cell r="K52">
            <v>28.938760864352041</v>
          </cell>
          <cell r="L52">
            <v>0.19132701366037499</v>
          </cell>
          <cell r="M52">
            <v>0.23132887508846084</v>
          </cell>
          <cell r="N52">
            <v>39.465285577603503</v>
          </cell>
          <cell r="O52">
            <v>4.0001861428085844E-2</v>
          </cell>
          <cell r="P52">
            <v>26.3734153669132</v>
          </cell>
          <cell r="Q52">
            <v>42.933218380504854</v>
          </cell>
          <cell r="R52">
            <v>21.915281119347988</v>
          </cell>
          <cell r="S52">
            <v>0.34342708434771702</v>
          </cell>
          <cell r="T52">
            <v>0.40402685405029981</v>
          </cell>
          <cell r="U52">
            <v>6.0599769702582795E-2</v>
          </cell>
          <cell r="V52">
            <v>29.788420425776415</v>
          </cell>
          <cell r="W52">
            <v>30.214912771126052</v>
          </cell>
          <cell r="X52">
            <v>0.34478291543148304</v>
          </cell>
          <cell r="Y52">
            <v>0.44518534775012158</v>
          </cell>
          <cell r="Z52">
            <v>0.10040243231863855</v>
          </cell>
          <cell r="AA52">
            <v>0.19208236209999377</v>
          </cell>
          <cell r="AB52">
            <v>0.26247230307009678</v>
          </cell>
          <cell r="AC52">
            <v>7.038994097010301E-2</v>
          </cell>
          <cell r="AD52">
            <v>82.551143200962699</v>
          </cell>
          <cell r="AE52">
            <v>0.65977691591531118</v>
          </cell>
          <cell r="AF52">
            <v>0.34310630312135371</v>
          </cell>
          <cell r="AG52">
            <v>0.3911569643497444</v>
          </cell>
          <cell r="AH52">
            <v>4.805066122839069E-2</v>
          </cell>
          <cell r="AI52">
            <v>0.1909319210421741</v>
          </cell>
          <cell r="AJ52">
            <v>0.5312121875625313</v>
          </cell>
          <cell r="AK52">
            <v>13.62954273223875</v>
          </cell>
        </row>
        <row r="53">
          <cell r="A53" t="str">
            <v>Southend</v>
          </cell>
          <cell r="B53">
            <v>6.3871829600905432</v>
          </cell>
          <cell r="C53">
            <v>3.4626231515668775</v>
          </cell>
          <cell r="D53">
            <v>10.353697749196142</v>
          </cell>
          <cell r="E53">
            <v>14.184462957121918</v>
          </cell>
          <cell r="F53">
            <v>590.85</v>
          </cell>
          <cell r="G53">
            <v>29.2</v>
          </cell>
          <cell r="H53">
            <v>9.4</v>
          </cell>
          <cell r="I53">
            <v>7.0000000000000007E-2</v>
          </cell>
          <cell r="J53">
            <v>0.33028838386805698</v>
          </cell>
          <cell r="K53">
            <v>28.36376501374092</v>
          </cell>
          <cell r="L53">
            <v>0.21012452714589502</v>
          </cell>
          <cell r="M53">
            <v>0.23816573591056089</v>
          </cell>
          <cell r="N53">
            <v>36.621496561149236</v>
          </cell>
          <cell r="O53">
            <v>2.804120876466587E-2</v>
          </cell>
          <cell r="P53">
            <v>26.254101204755351</v>
          </cell>
          <cell r="Q53">
            <v>47.416100596596479</v>
          </cell>
          <cell r="R53">
            <v>24.254905885627839</v>
          </cell>
          <cell r="S53">
            <v>0.33028838386805698</v>
          </cell>
          <cell r="T53">
            <v>0.40361414455899375</v>
          </cell>
          <cell r="U53">
            <v>7.332576069093677E-2</v>
          </cell>
          <cell r="V53">
            <v>29.796133113086874</v>
          </cell>
          <cell r="W53">
            <v>30.224209958003215</v>
          </cell>
          <cell r="X53">
            <v>0.31513178702069</v>
          </cell>
          <cell r="Y53">
            <v>0.44579032714417044</v>
          </cell>
          <cell r="Z53">
            <v>0.13065854012348044</v>
          </cell>
          <cell r="AA53">
            <v>0.20048212704572621</v>
          </cell>
          <cell r="AB53">
            <v>0.27337417577304701</v>
          </cell>
          <cell r="AC53">
            <v>7.2892048727320802E-2</v>
          </cell>
          <cell r="AD53">
            <v>116.57349764959979</v>
          </cell>
          <cell r="AE53">
            <v>0.9661024107302123</v>
          </cell>
          <cell r="AF53">
            <v>0.33432037733430076</v>
          </cell>
          <cell r="AG53">
            <v>0.38974147905142997</v>
          </cell>
          <cell r="AH53">
            <v>5.5421101717129218E-2</v>
          </cell>
          <cell r="AI53">
            <v>0.21487996615722393</v>
          </cell>
          <cell r="AJ53">
            <v>0.52580400672241134</v>
          </cell>
          <cell r="AK53">
            <v>18.451845359802249</v>
          </cell>
        </row>
        <row r="54">
          <cell r="A54" t="str">
            <v>Stoke</v>
          </cell>
          <cell r="B54">
            <v>6.9281099884048372</v>
          </cell>
          <cell r="C54">
            <v>3.0789299320854733</v>
          </cell>
          <cell r="D54">
            <v>9.1179976162097738</v>
          </cell>
          <cell r="E54">
            <v>13.435895312241181</v>
          </cell>
          <cell r="F54">
            <v>514.76</v>
          </cell>
          <cell r="G54">
            <v>27.4</v>
          </cell>
          <cell r="H54">
            <v>10.7</v>
          </cell>
          <cell r="I54">
            <v>0.21</v>
          </cell>
          <cell r="J54">
            <v>0.38753366500417796</v>
          </cell>
          <cell r="K54">
            <v>30.951567629852093</v>
          </cell>
          <cell r="L54">
            <v>0.17414231128020144</v>
          </cell>
          <cell r="M54">
            <v>0.20581003108162593</v>
          </cell>
          <cell r="N54">
            <v>41.350357078758016</v>
          </cell>
          <cell r="O54">
            <v>3.1667719801424493E-2</v>
          </cell>
          <cell r="P54">
            <v>28.541166628288938</v>
          </cell>
          <cell r="Q54">
            <v>36.503660129183459</v>
          </cell>
          <cell r="R54">
            <v>24.331158724739584</v>
          </cell>
          <cell r="S54">
            <v>0.38753366500417796</v>
          </cell>
          <cell r="T54">
            <v>0.46903016897593447</v>
          </cell>
          <cell r="U54">
            <v>8.1496503971756507E-2</v>
          </cell>
          <cell r="V54">
            <v>29.740950775581648</v>
          </cell>
          <cell r="W54">
            <v>30.175931223254235</v>
          </cell>
          <cell r="X54">
            <v>0.32908748387367903</v>
          </cell>
          <cell r="Y54">
            <v>0.47638534283096129</v>
          </cell>
          <cell r="Z54">
            <v>0.14729785895728226</v>
          </cell>
          <cell r="AA54">
            <v>0.14787890764156106</v>
          </cell>
          <cell r="AB54">
            <v>0.22880832790069858</v>
          </cell>
          <cell r="AC54">
            <v>8.0929420259137519E-2</v>
          </cell>
          <cell r="AD54">
            <v>91.524846834581339</v>
          </cell>
          <cell r="AE54">
            <v>0.84623193730124202</v>
          </cell>
          <cell r="AF54">
            <v>0.39985776539893686</v>
          </cell>
          <cell r="AG54">
            <v>0.46689141937999162</v>
          </cell>
          <cell r="AH54">
            <v>6.7033653981054764E-2</v>
          </cell>
          <cell r="AI54">
            <v>0.19076029089149849</v>
          </cell>
          <cell r="AJ54">
            <v>0.49563207877076909</v>
          </cell>
          <cell r="AK54">
            <v>19.067968749999999</v>
          </cell>
        </row>
        <row r="55">
          <cell r="A55" t="str">
            <v>Sunderland</v>
          </cell>
          <cell r="B55">
            <v>8.0718547699679775</v>
          </cell>
          <cell r="C55">
            <v>2.9459534176515305</v>
          </cell>
          <cell r="D55">
            <v>8.5689802913453299</v>
          </cell>
          <cell r="E55">
            <v>14.093348999009375</v>
          </cell>
          <cell r="F55">
            <v>459.2</v>
          </cell>
          <cell r="G55">
            <v>27.4</v>
          </cell>
          <cell r="H55">
            <v>9.9</v>
          </cell>
          <cell r="I55">
            <v>0.19</v>
          </cell>
          <cell r="J55">
            <v>0.37120207192748134</v>
          </cell>
          <cell r="K55">
            <v>32.609292560730125</v>
          </cell>
          <cell r="L55">
            <v>0.20011221039799726</v>
          </cell>
          <cell r="M55">
            <v>0.23189775362679751</v>
          </cell>
          <cell r="N55">
            <v>40.590437930953826</v>
          </cell>
          <cell r="O55">
            <v>3.1785543228800256E-2</v>
          </cell>
          <cell r="P55">
            <v>30.258304970717976</v>
          </cell>
          <cell r="Q55">
            <v>35.98394929256358</v>
          </cell>
          <cell r="R55">
            <v>21.57235162127456</v>
          </cell>
          <cell r="S55">
            <v>0.37120207192748139</v>
          </cell>
          <cell r="T55">
            <v>0.45553747774258863</v>
          </cell>
          <cell r="U55">
            <v>8.4335405815107234E-2</v>
          </cell>
          <cell r="V55">
            <v>29.679890193659471</v>
          </cell>
          <cell r="W55">
            <v>30.120952605953697</v>
          </cell>
          <cell r="X55">
            <v>0.27677109651229331</v>
          </cell>
          <cell r="Y55">
            <v>0.39219693899902525</v>
          </cell>
          <cell r="Z55">
            <v>0.11542584248673193</v>
          </cell>
          <cell r="AA55">
            <v>0.14920519061157772</v>
          </cell>
          <cell r="AB55">
            <v>0.22540320753343077</v>
          </cell>
          <cell r="AC55">
            <v>7.6198016921853046E-2</v>
          </cell>
          <cell r="AD55">
            <v>103.16637246248897</v>
          </cell>
          <cell r="AE55">
            <v>0.62321251685496182</v>
          </cell>
          <cell r="AF55">
            <v>0.39482637456844882</v>
          </cell>
          <cell r="AG55">
            <v>0.47800170024951183</v>
          </cell>
          <cell r="AH55">
            <v>8.3175325681063006E-2</v>
          </cell>
          <cell r="AI55">
            <v>0.23016445830901913</v>
          </cell>
          <cell r="AJ55">
            <v>0.48407099357187378</v>
          </cell>
          <cell r="AK55">
            <v>18.697779464721698</v>
          </cell>
        </row>
        <row r="56">
          <cell r="A56" t="str">
            <v>Swansea</v>
          </cell>
          <cell r="B56">
            <v>5.7359931012779803</v>
          </cell>
          <cell r="C56">
            <v>2.3213709166554279</v>
          </cell>
          <cell r="D56">
            <v>8.9127686472819221</v>
          </cell>
          <cell r="E56">
            <v>11.796896392475162</v>
          </cell>
          <cell r="F56">
            <v>495.91</v>
          </cell>
          <cell r="G56">
            <v>34.4</v>
          </cell>
          <cell r="H56">
            <v>9</v>
          </cell>
          <cell r="I56" t="str">
            <v/>
          </cell>
          <cell r="J56">
            <v>0.39739975390674748</v>
          </cell>
          <cell r="K56">
            <v>31.348297922672465</v>
          </cell>
          <cell r="L56">
            <v>0.16776829119560316</v>
          </cell>
          <cell r="M56">
            <v>0.22441681969674254</v>
          </cell>
          <cell r="N56">
            <v>44.740531181322275</v>
          </cell>
          <cell r="O56">
            <v>5.6648528501139384E-2</v>
          </cell>
          <cell r="P56">
            <v>28.440065689115961</v>
          </cell>
          <cell r="Q56">
            <v>37.297227107724055</v>
          </cell>
          <cell r="R56">
            <v>22.527787959056496</v>
          </cell>
          <cell r="S56">
            <v>0.39739975390674748</v>
          </cell>
          <cell r="T56">
            <v>0.50780831542037286</v>
          </cell>
          <cell r="U56">
            <v>0.11040856151362538</v>
          </cell>
          <cell r="V56">
            <v>29.712774661839745</v>
          </cell>
          <cell r="W56">
            <v>30.180062382129488</v>
          </cell>
          <cell r="X56">
            <v>0.34536425923355779</v>
          </cell>
          <cell r="Y56">
            <v>0.49329082199986979</v>
          </cell>
          <cell r="Z56">
            <v>0.147926562766312</v>
          </cell>
          <cell r="AA56">
            <v>0.14580072343287254</v>
          </cell>
          <cell r="AB56">
            <v>0.24228140066768683</v>
          </cell>
          <cell r="AC56">
            <v>9.6480677234814294E-2</v>
          </cell>
          <cell r="AD56">
            <v>64.612307106115438</v>
          </cell>
          <cell r="AE56">
            <v>0.77304856957413448</v>
          </cell>
          <cell r="AF56">
            <v>0.40788950805872581</v>
          </cell>
          <cell r="AG56">
            <v>0.51263230881959254</v>
          </cell>
          <cell r="AH56">
            <v>0.10474280076086673</v>
          </cell>
          <cell r="AI56">
            <v>0.182255351364324</v>
          </cell>
          <cell r="AJ56">
            <v>0.49277312650929861</v>
          </cell>
          <cell r="AK56">
            <v>16.276798248291001</v>
          </cell>
        </row>
        <row r="57">
          <cell r="A57" t="str">
            <v>Swindon</v>
          </cell>
          <cell r="B57">
            <v>5.7119470443788032</v>
          </cell>
          <cell r="C57">
            <v>3.2314317235488805</v>
          </cell>
          <cell r="D57">
            <v>8.4307178631051745</v>
          </cell>
          <cell r="E57">
            <v>13.125022242784439</v>
          </cell>
          <cell r="F57">
            <v>583.29999999999995</v>
          </cell>
          <cell r="G57">
            <v>34.4</v>
          </cell>
          <cell r="H57">
            <v>6.1</v>
          </cell>
          <cell r="I57">
            <v>0.06</v>
          </cell>
          <cell r="J57">
            <v>0.37649150425805322</v>
          </cell>
          <cell r="K57">
            <v>29.01123285529583</v>
          </cell>
          <cell r="L57">
            <v>0.18363973239434131</v>
          </cell>
          <cell r="M57">
            <v>0.22037059425171296</v>
          </cell>
          <cell r="N57">
            <v>39.472944952968795</v>
          </cell>
          <cell r="O57">
            <v>3.6730861857371649E-2</v>
          </cell>
          <cell r="P57">
            <v>26.602721042583685</v>
          </cell>
          <cell r="Q57">
            <v>38.385150152523131</v>
          </cell>
          <cell r="R57">
            <v>22.077842584484817</v>
          </cell>
          <cell r="S57">
            <v>0.37649150425805311</v>
          </cell>
          <cell r="T57">
            <v>0.45762448911014031</v>
          </cell>
          <cell r="U57">
            <v>8.1132984852087198E-2</v>
          </cell>
          <cell r="V57">
            <v>29.790976740454177</v>
          </cell>
          <cell r="W57">
            <v>30.231435106387352</v>
          </cell>
          <cell r="X57">
            <v>0.34971247027627023</v>
          </cell>
          <cell r="Y57">
            <v>0.46986721674063564</v>
          </cell>
          <cell r="Z57">
            <v>0.12015474646436541</v>
          </cell>
          <cell r="AA57">
            <v>0.17057783171776475</v>
          </cell>
          <cell r="AB57">
            <v>0.226643164456209</v>
          </cell>
          <cell r="AC57">
            <v>5.6065332738444246E-2</v>
          </cell>
          <cell r="AD57">
            <v>88.4070186192629</v>
          </cell>
          <cell r="AE57">
            <v>0.86872845542957489</v>
          </cell>
          <cell r="AF57">
            <v>0.38251543122918924</v>
          </cell>
          <cell r="AG57">
            <v>0.45415655112365921</v>
          </cell>
          <cell r="AH57">
            <v>7.1641119894469973E-2</v>
          </cell>
          <cell r="AI57">
            <v>0.19152686571774816</v>
          </cell>
          <cell r="AJ57">
            <v>0.50408986780410381</v>
          </cell>
          <cell r="AK57">
            <v>11.573293209075949</v>
          </cell>
        </row>
        <row r="58">
          <cell r="A58" t="str">
            <v>Telford</v>
          </cell>
          <cell r="B58">
            <v>6.199197908833745</v>
          </cell>
          <cell r="C58">
            <v>3.1286926630142871</v>
          </cell>
          <cell r="D58">
            <v>9.2659446450060159</v>
          </cell>
          <cell r="E58">
            <v>13.374154044473091</v>
          </cell>
          <cell r="F58">
            <v>497.6</v>
          </cell>
          <cell r="G58">
            <v>28.1</v>
          </cell>
          <cell r="H58">
            <v>6.9</v>
          </cell>
          <cell r="I58">
            <v>0.13</v>
          </cell>
          <cell r="J58">
            <v>0.40576238056335795</v>
          </cell>
          <cell r="K58">
            <v>31.773428167038695</v>
          </cell>
          <cell r="L58">
            <v>0.16551126515273096</v>
          </cell>
          <cell r="M58">
            <v>0.20922651916151111</v>
          </cell>
          <cell r="N58">
            <v>44.843484599221746</v>
          </cell>
          <cell r="O58">
            <v>4.3715254008780152E-2</v>
          </cell>
          <cell r="P58">
            <v>28.808024527682733</v>
          </cell>
          <cell r="Q58">
            <v>32.749360935689225</v>
          </cell>
          <cell r="R58">
            <v>22.098183134241442</v>
          </cell>
          <cell r="S58">
            <v>0.40576238056335795</v>
          </cell>
          <cell r="T58">
            <v>0.4491371710317083</v>
          </cell>
          <cell r="U58">
            <v>4.3374790468350355E-2</v>
          </cell>
          <cell r="V58">
            <v>29.743856563695559</v>
          </cell>
          <cell r="W58">
            <v>30.149818457715067</v>
          </cell>
          <cell r="X58">
            <v>0.3934266601819244</v>
          </cell>
          <cell r="Y58">
            <v>0.47031543382755481</v>
          </cell>
          <cell r="Z58">
            <v>7.6888773645630404E-2</v>
          </cell>
          <cell r="AA58">
            <v>0.16047950078840839</v>
          </cell>
          <cell r="AB58">
            <v>0.23450939585250041</v>
          </cell>
          <cell r="AC58">
            <v>7.4029895064092022E-2</v>
          </cell>
          <cell r="AD58">
            <v>109.72963664542793</v>
          </cell>
          <cell r="AE58">
            <v>0.88628699680389356</v>
          </cell>
          <cell r="AF58">
            <v>0.40820902915385693</v>
          </cell>
          <cell r="AG58">
            <v>0.44302563547328461</v>
          </cell>
          <cell r="AH58">
            <v>3.4816606319427679E-2</v>
          </cell>
          <cell r="AI58">
            <v>0.16894709725107065</v>
          </cell>
          <cell r="AJ58">
            <v>0.49384289855543506</v>
          </cell>
          <cell r="AK58">
            <v>12.09795331954955</v>
          </cell>
        </row>
        <row r="59">
          <cell r="A59" t="str">
            <v>Wakefield</v>
          </cell>
          <cell r="B59">
            <v>5.9958834926195577</v>
          </cell>
          <cell r="C59">
            <v>2.780733258684855</v>
          </cell>
          <cell r="D59">
            <v>8.3128078817733986</v>
          </cell>
          <cell r="E59">
            <v>12.491230352504983</v>
          </cell>
          <cell r="F59">
            <v>482.6</v>
          </cell>
          <cell r="G59">
            <v>27.6</v>
          </cell>
          <cell r="H59">
            <v>9.1</v>
          </cell>
          <cell r="I59">
            <v>0.14000000000000001</v>
          </cell>
          <cell r="J59">
            <v>0.36496668261966048</v>
          </cell>
          <cell r="K59">
            <v>30.97487942220431</v>
          </cell>
          <cell r="L59">
            <v>0.19436508963490723</v>
          </cell>
          <cell r="M59">
            <v>0.22409871650307955</v>
          </cell>
          <cell r="N59">
            <v>40.032549096016488</v>
          </cell>
          <cell r="O59">
            <v>2.9733626868172325E-2</v>
          </cell>
          <cell r="P59">
            <v>28.516393675327553</v>
          </cell>
          <cell r="Q59">
            <v>38.699465019342519</v>
          </cell>
          <cell r="R59">
            <v>22.889874169455837</v>
          </cell>
          <cell r="S59">
            <v>0.36496668261966048</v>
          </cell>
          <cell r="T59">
            <v>0.4408959295941659</v>
          </cell>
          <cell r="U59">
            <v>7.5929246974505427E-2</v>
          </cell>
          <cell r="V59">
            <v>29.732349123328298</v>
          </cell>
          <cell r="W59">
            <v>30.166283425422471</v>
          </cell>
          <cell r="X59">
            <v>0.30234640257696205</v>
          </cell>
          <cell r="Y59">
            <v>0.41381716611616592</v>
          </cell>
          <cell r="Z59">
            <v>0.11147076353920388</v>
          </cell>
          <cell r="AA59">
            <v>0.16101630213436177</v>
          </cell>
          <cell r="AB59">
            <v>0.23991620686431708</v>
          </cell>
          <cell r="AC59">
            <v>7.8899904729955311E-2</v>
          </cell>
          <cell r="AD59">
            <v>88.756601915674509</v>
          </cell>
          <cell r="AE59">
            <v>0.93952472031573298</v>
          </cell>
          <cell r="AF59">
            <v>0.38007426570335084</v>
          </cell>
          <cell r="AG59">
            <v>0.45019455338583519</v>
          </cell>
          <cell r="AH59">
            <v>7.012028768248435E-2</v>
          </cell>
          <cell r="AI59">
            <v>0.21353132235112293</v>
          </cell>
          <cell r="AJ59">
            <v>0.49943381338309523</v>
          </cell>
          <cell r="AK59">
            <v>13.902145862579349</v>
          </cell>
        </row>
        <row r="60">
          <cell r="A60" t="str">
            <v>Warrington</v>
          </cell>
          <cell r="B60">
            <v>5.1977357913256323</v>
          </cell>
          <cell r="C60">
            <v>2.6849231239960218</v>
          </cell>
          <cell r="D60">
            <v>8.8910133843212247</v>
          </cell>
          <cell r="E60">
            <v>12.464621739463015</v>
          </cell>
          <cell r="F60">
            <v>546.9</v>
          </cell>
          <cell r="G60">
            <v>41</v>
          </cell>
          <cell r="H60">
            <v>5.9</v>
          </cell>
          <cell r="I60">
            <v>0.1</v>
          </cell>
          <cell r="J60">
            <v>0.35328955077308566</v>
          </cell>
          <cell r="K60">
            <v>28.493877199066691</v>
          </cell>
          <cell r="L60">
            <v>0.17968700570873533</v>
          </cell>
          <cell r="M60">
            <v>0.20789304955669802</v>
          </cell>
          <cell r="N60">
            <v>37.196255362852298</v>
          </cell>
          <cell r="O60">
            <v>2.8206043847962686E-2</v>
          </cell>
          <cell r="P60">
            <v>26.543525071785012</v>
          </cell>
          <cell r="Q60">
            <v>43.621137148953032</v>
          </cell>
          <cell r="R60">
            <v>25.037404004079082</v>
          </cell>
          <cell r="S60">
            <v>0.35328955077308566</v>
          </cell>
          <cell r="T60">
            <v>0.45064899012920101</v>
          </cell>
          <cell r="U60">
            <v>9.7359439356115351E-2</v>
          </cell>
          <cell r="V60">
            <v>29.795173924333117</v>
          </cell>
          <cell r="W60">
            <v>30.238705221884928</v>
          </cell>
          <cell r="X60">
            <v>0.39732255990286441</v>
          </cell>
          <cell r="Y60">
            <v>0.47192938778708821</v>
          </cell>
          <cell r="Z60">
            <v>7.4606827884223792E-2</v>
          </cell>
          <cell r="AA60">
            <v>0.20208268524570877</v>
          </cell>
          <cell r="AB60">
            <v>0.23912089166128994</v>
          </cell>
          <cell r="AC60">
            <v>3.7038206415581171E-2</v>
          </cell>
          <cell r="AD60">
            <v>98.740349451442498</v>
          </cell>
          <cell r="AE60">
            <v>1.047436146601276</v>
          </cell>
          <cell r="AF60">
            <v>0.34364425730834991</v>
          </cell>
          <cell r="AG60">
            <v>0.4443520185105459</v>
          </cell>
          <cell r="AH60">
            <v>0.10070776120219599</v>
          </cell>
          <cell r="AI60">
            <v>0.1674525357502962</v>
          </cell>
          <cell r="AJ60">
            <v>0.53841714460765433</v>
          </cell>
          <cell r="AK60">
            <v>15.067391490936298</v>
          </cell>
        </row>
        <row r="61">
          <cell r="A61" t="str">
            <v>Wigan</v>
          </cell>
          <cell r="B61">
            <v>6.7453625632377738</v>
          </cell>
          <cell r="C61">
            <v>2.8334444488019135</v>
          </cell>
          <cell r="D61">
            <v>8.3108108108108105</v>
          </cell>
          <cell r="E61">
            <v>13.056884583709166</v>
          </cell>
          <cell r="F61">
            <v>520.70000000000005</v>
          </cell>
          <cell r="G61">
            <v>26.2</v>
          </cell>
          <cell r="H61">
            <v>8.6</v>
          </cell>
          <cell r="I61">
            <v>0.14000000000000001</v>
          </cell>
          <cell r="J61">
            <v>0.39204540586964653</v>
          </cell>
          <cell r="K61">
            <v>31.051115044014516</v>
          </cell>
          <cell r="L61">
            <v>0.17503577572552217</v>
          </cell>
          <cell r="M61">
            <v>0.20795893512829208</v>
          </cell>
          <cell r="N61">
            <v>40.357252057179387</v>
          </cell>
          <cell r="O61">
            <v>3.2923159402769908E-2</v>
          </cell>
          <cell r="P61">
            <v>28.932424877192403</v>
          </cell>
          <cell r="Q61">
            <v>38.283676670122475</v>
          </cell>
          <cell r="R61">
            <v>23.463171674757742</v>
          </cell>
          <cell r="S61">
            <v>0.39204540586964653</v>
          </cell>
          <cell r="T61">
            <v>0.48509644165048182</v>
          </cell>
          <cell r="U61">
            <v>9.3051035780835289E-2</v>
          </cell>
          <cell r="V61">
            <v>29.73207273156795</v>
          </cell>
          <cell r="W61">
            <v>30.176374108203362</v>
          </cell>
          <cell r="X61">
            <v>0.29673122414619418</v>
          </cell>
          <cell r="Y61">
            <v>0.4177293782602613</v>
          </cell>
          <cell r="Z61">
            <v>0.12099815411406711</v>
          </cell>
          <cell r="AA61">
            <v>0.13248103210188425</v>
          </cell>
          <cell r="AB61">
            <v>0.20028686274510157</v>
          </cell>
          <cell r="AC61">
            <v>6.7805830643217324E-2</v>
          </cell>
          <cell r="AD61">
            <v>99.268683630534966</v>
          </cell>
          <cell r="AE61">
            <v>0.83143401575284803</v>
          </cell>
          <cell r="AF61">
            <v>0.41226857585047838</v>
          </cell>
          <cell r="AG61">
            <v>0.50551401041238408</v>
          </cell>
          <cell r="AH61">
            <v>9.3245434561905705E-2</v>
          </cell>
          <cell r="AI61">
            <v>0.2024776141402356</v>
          </cell>
          <cell r="AJ61">
            <v>0.48485739840524433</v>
          </cell>
          <cell r="AK61">
            <v>20.814853668212898</v>
          </cell>
        </row>
        <row r="62">
          <cell r="A62" t="str">
            <v>Worthing</v>
          </cell>
          <cell r="B62">
            <v>5.6420056420056426</v>
          </cell>
          <cell r="C62">
            <v>3.1091697758364432</v>
          </cell>
          <cell r="D62">
            <v>9.780439121756487</v>
          </cell>
          <cell r="E62">
            <v>13.54384687718021</v>
          </cell>
          <cell r="F62">
            <v>547.70000000000005</v>
          </cell>
          <cell r="G62">
            <v>31.7</v>
          </cell>
          <cell r="H62">
            <v>6.3</v>
          </cell>
          <cell r="I62">
            <v>0</v>
          </cell>
          <cell r="J62">
            <v>0.33970330760851664</v>
          </cell>
          <cell r="K62">
            <v>27.986586891583599</v>
          </cell>
          <cell r="L62">
            <v>0.19171618846218183</v>
          </cell>
          <cell r="M62">
            <v>0.22534572403951084</v>
          </cell>
          <cell r="N62">
            <v>37.062693482012158</v>
          </cell>
          <cell r="O62">
            <v>3.3629535577329006E-2</v>
          </cell>
          <cell r="P62">
            <v>25.739513092150531</v>
          </cell>
          <cell r="Q62">
            <v>48.09435256373456</v>
          </cell>
          <cell r="R62">
            <v>23.43164438188175</v>
          </cell>
          <cell r="S62">
            <v>0.33970330760851664</v>
          </cell>
          <cell r="T62">
            <v>0.39806050752413402</v>
          </cell>
          <cell r="U62">
            <v>5.8357199915617386E-2</v>
          </cell>
          <cell r="V62">
            <v>29.793102969495244</v>
          </cell>
          <cell r="W62">
            <v>30.257383891330793</v>
          </cell>
          <cell r="X62">
            <v>0.34290519372277062</v>
          </cell>
          <cell r="Y62">
            <v>0.44390956787399477</v>
          </cell>
          <cell r="Z62">
            <v>0.10100437415122415</v>
          </cell>
          <cell r="AA62">
            <v>0.19352321650096146</v>
          </cell>
          <cell r="AB62">
            <v>0.28253048654775259</v>
          </cell>
          <cell r="AC62">
            <v>8.9007270046791126E-2</v>
          </cell>
          <cell r="AD62">
            <v>93.862627317837564</v>
          </cell>
          <cell r="AE62">
            <v>0.96244604038508053</v>
          </cell>
          <cell r="AF62">
            <v>0.33894385481117933</v>
          </cell>
          <cell r="AG62">
            <v>0.3825032538547195</v>
          </cell>
          <cell r="AH62">
            <v>4.355939904354017E-2</v>
          </cell>
          <cell r="AI62">
            <v>0.19078652546554997</v>
          </cell>
          <cell r="AJ62">
            <v>0.53432098067371736</v>
          </cell>
          <cell r="AK62">
            <v>8.8198894500732408</v>
          </cell>
        </row>
        <row r="63">
          <cell r="A63" t="str">
            <v>York</v>
          </cell>
          <cell r="B63">
            <v>3.4337449033158105</v>
          </cell>
          <cell r="C63">
            <v>2.124966741214287</v>
          </cell>
          <cell r="D63">
            <v>9.8635886673662121</v>
          </cell>
          <cell r="E63">
            <v>10.401909953186012</v>
          </cell>
          <cell r="F63">
            <v>612.1</v>
          </cell>
          <cell r="G63">
            <v>49.1</v>
          </cell>
          <cell r="H63">
            <v>4.0999999999999996</v>
          </cell>
          <cell r="I63">
            <v>0</v>
          </cell>
          <cell r="J63">
            <v>0.33594057032796698</v>
          </cell>
          <cell r="K63">
            <v>28.60919483844852</v>
          </cell>
          <cell r="L63">
            <v>0.18480369434014357</v>
          </cell>
          <cell r="M63">
            <v>0.23255226699360582</v>
          </cell>
          <cell r="N63">
            <v>39.935448828015019</v>
          </cell>
          <cell r="O63">
            <v>4.7748572653462246E-2</v>
          </cell>
          <cell r="P63">
            <v>25.983631750444619</v>
          </cell>
          <cell r="Q63">
            <v>42.493580279455315</v>
          </cell>
          <cell r="R63">
            <v>23.513831945980737</v>
          </cell>
          <cell r="S63">
            <v>0.33594057032796704</v>
          </cell>
          <cell r="T63">
            <v>0.43021307355242749</v>
          </cell>
          <cell r="U63">
            <v>9.4272503224460458E-2</v>
          </cell>
          <cell r="V63">
            <v>29.745926480424227</v>
          </cell>
          <cell r="W63">
            <v>30.246965002796191</v>
          </cell>
          <cell r="X63">
            <v>0.32415996282950582</v>
          </cell>
          <cell r="Y63">
            <v>0.43703794274006136</v>
          </cell>
          <cell r="Z63">
            <v>0.11287797991055554</v>
          </cell>
          <cell r="AA63">
            <v>0.17832308443595307</v>
          </cell>
          <cell r="AB63">
            <v>0.25618060955070265</v>
          </cell>
          <cell r="AC63">
            <v>7.7857525114749582E-2</v>
          </cell>
          <cell r="AD63">
            <v>68.554617853322242</v>
          </cell>
          <cell r="AE63">
            <v>0.76689512058296094</v>
          </cell>
          <cell r="AF63">
            <v>0.33861121514341996</v>
          </cell>
          <cell r="AG63">
            <v>0.42791158935983975</v>
          </cell>
          <cell r="AH63">
            <v>8.9300374216419787E-2</v>
          </cell>
          <cell r="AI63">
            <v>0.1880821656485957</v>
          </cell>
          <cell r="AJ63">
            <v>0.53916169401994563</v>
          </cell>
          <cell r="AK63">
            <v>7.0304501056671151</v>
          </cell>
        </row>
      </sheetData>
      <sheetData sheetId="22"/>
      <sheetData sheetId="23"/>
      <sheetData sheetId="24"/>
      <sheetData sheetId="25"/>
      <sheetData sheetId="26"/>
      <sheetData sheetId="27"/>
      <sheetData sheetId="28"/>
      <sheetData sheetId="2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nding vs baseline"/>
      <sheetName val="Sector vs baseline"/>
      <sheetName val="ATV by sector"/>
      <sheetName val="Online share pivot"/>
      <sheetName val="Offline share pivot"/>
      <sheetName val="Overall sales pivot"/>
      <sheetName val=" Sector spend pivot"/>
      <sheetName val="overall sales"/>
      <sheetName val="sector contribution"/>
      <sheetName val="sector atv"/>
      <sheetName val="VQ analysis&gt;&gt;&gt;"/>
      <sheetName val="Overall sales urban residents"/>
      <sheetName val="Online share"/>
      <sheetName val="Online share time series"/>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
          <cell r="A2" t="str">
            <v>Cambridge</v>
          </cell>
          <cell r="B2">
            <v>0.28266083247568635</v>
          </cell>
          <cell r="C2">
            <v>0.35423910643581247</v>
          </cell>
          <cell r="D2">
            <v>0.33232884625395787</v>
          </cell>
          <cell r="E2">
            <v>4.9668013778271514E-2</v>
          </cell>
        </row>
        <row r="3">
          <cell r="A3" t="str">
            <v>Brighton</v>
          </cell>
          <cell r="B3">
            <v>0.28251303906693487</v>
          </cell>
          <cell r="C3">
            <v>0.32208252596320086</v>
          </cell>
          <cell r="D3">
            <v>0.33227859072302418</v>
          </cell>
          <cell r="E3">
            <v>4.9765551656089313E-2</v>
          </cell>
        </row>
        <row r="4">
          <cell r="A4" t="str">
            <v>London</v>
          </cell>
          <cell r="B4">
            <v>0.27832707314367167</v>
          </cell>
          <cell r="C4">
            <v>0.33205952637222702</v>
          </cell>
          <cell r="D4">
            <v>0.33181995561955335</v>
          </cell>
          <cell r="E4">
            <v>5.3492882475881687E-2</v>
          </cell>
        </row>
        <row r="5">
          <cell r="A5" t="str">
            <v>Oxford</v>
          </cell>
          <cell r="B5">
            <v>0.25943043355534728</v>
          </cell>
          <cell r="C5">
            <v>0.30885318928358785</v>
          </cell>
          <cell r="D5">
            <v>0.32350760099447523</v>
          </cell>
          <cell r="E5">
            <v>6.4077167439127947E-2</v>
          </cell>
        </row>
        <row r="6">
          <cell r="A6" t="str">
            <v>Southend</v>
          </cell>
          <cell r="B6">
            <v>0.25458009528132064</v>
          </cell>
          <cell r="C6">
            <v>0.30407881589520847</v>
          </cell>
          <cell r="D6">
            <v>0.32253547224475015</v>
          </cell>
          <cell r="E6">
            <v>6.7955376963429515E-2</v>
          </cell>
        </row>
        <row r="7">
          <cell r="A7" t="str">
            <v>Milton Keynes</v>
          </cell>
          <cell r="B7">
            <v>0.23136841741667696</v>
          </cell>
          <cell r="C7">
            <v>0.28050929276467279</v>
          </cell>
          <cell r="D7">
            <v>0.31895875889238001</v>
          </cell>
          <cell r="E7">
            <v>8.7590341475703049E-2</v>
          </cell>
        </row>
        <row r="8">
          <cell r="A8" t="str">
            <v>Reading</v>
          </cell>
          <cell r="B8">
            <v>0.25162139458878929</v>
          </cell>
          <cell r="C8">
            <v>0.30657772997388338</v>
          </cell>
          <cell r="D8">
            <v>0.31719247437669884</v>
          </cell>
          <cell r="E8">
            <v>6.5571079787909547E-2</v>
          </cell>
        </row>
        <row r="9">
          <cell r="A9" t="str">
            <v>Coventry</v>
          </cell>
          <cell r="B9">
            <v>0.25250714665472096</v>
          </cell>
          <cell r="C9">
            <v>0.30086148047606487</v>
          </cell>
          <cell r="D9">
            <v>0.31058975430014457</v>
          </cell>
          <cell r="E9">
            <v>5.8082607645423612E-2</v>
          </cell>
        </row>
        <row r="10">
          <cell r="A10" t="str">
            <v>Worthing</v>
          </cell>
          <cell r="B10">
            <v>0.25985971283868525</v>
          </cell>
          <cell r="C10">
            <v>0.31424074284371722</v>
          </cell>
          <cell r="D10">
            <v>0.30648295653252627</v>
          </cell>
          <cell r="E10">
            <v>4.6623243693841021E-2</v>
          </cell>
        </row>
        <row r="11">
          <cell r="A11" t="str">
            <v>Ipswich</v>
          </cell>
          <cell r="B11">
            <v>0.24060772227398</v>
          </cell>
          <cell r="C11">
            <v>0.30653505806670633</v>
          </cell>
          <cell r="D11">
            <v>0.30531966778010955</v>
          </cell>
          <cell r="E11">
            <v>6.4711945506129548E-2</v>
          </cell>
        </row>
        <row r="12">
          <cell r="A12" t="str">
            <v>Crawley</v>
          </cell>
          <cell r="B12">
            <v>0.25330213493591569</v>
          </cell>
          <cell r="C12">
            <v>0.31318726272959735</v>
          </cell>
          <cell r="D12">
            <v>0.30526730013759218</v>
          </cell>
          <cell r="E12">
            <v>5.1965165201676489E-2</v>
          </cell>
        </row>
        <row r="13">
          <cell r="A13" t="str">
            <v>Exeter</v>
          </cell>
          <cell r="B13">
            <v>0.22372511492150243</v>
          </cell>
          <cell r="C13">
            <v>0.27874144425956615</v>
          </cell>
          <cell r="D13">
            <v>0.3048244075143362</v>
          </cell>
          <cell r="E13">
            <v>8.1099292592833772E-2</v>
          </cell>
        </row>
        <row r="14">
          <cell r="A14" t="str">
            <v>Cardiff</v>
          </cell>
          <cell r="B14">
            <v>0.22677991051000213</v>
          </cell>
          <cell r="C14">
            <v>0.29641158316697624</v>
          </cell>
          <cell r="D14">
            <v>0.30417986466428582</v>
          </cell>
          <cell r="E14">
            <v>7.739995415428369E-2</v>
          </cell>
        </row>
        <row r="15">
          <cell r="A15" t="str">
            <v>Aldershot</v>
          </cell>
          <cell r="B15">
            <v>0.23988708390499214</v>
          </cell>
          <cell r="C15">
            <v>0.29709535967735096</v>
          </cell>
          <cell r="D15">
            <v>0.30367836827503608</v>
          </cell>
          <cell r="E15">
            <v>6.3791284370043944E-2</v>
          </cell>
        </row>
        <row r="16">
          <cell r="A16" t="str">
            <v>Chatham</v>
          </cell>
          <cell r="B16">
            <v>0.24125914234738771</v>
          </cell>
          <cell r="C16">
            <v>0.31000109863134256</v>
          </cell>
          <cell r="D16">
            <v>0.3036457120004703</v>
          </cell>
          <cell r="E16">
            <v>6.2386569653082591E-2</v>
          </cell>
        </row>
        <row r="17">
          <cell r="A17" t="str">
            <v>York</v>
          </cell>
          <cell r="B17">
            <v>0.24928172265656182</v>
          </cell>
          <cell r="C17">
            <v>0.29669588040296918</v>
          </cell>
          <cell r="D17">
            <v>0.30259778234984697</v>
          </cell>
          <cell r="E17">
            <v>5.331605969328515E-2</v>
          </cell>
        </row>
        <row r="18">
          <cell r="A18" t="str">
            <v>Leeds</v>
          </cell>
          <cell r="B18">
            <v>0.25022590657547666</v>
          </cell>
          <cell r="C18">
            <v>0.30285112046383783</v>
          </cell>
          <cell r="D18">
            <v>0.30236225970357899</v>
          </cell>
          <cell r="E18">
            <v>5.2136353128102331E-2</v>
          </cell>
        </row>
        <row r="19">
          <cell r="A19" t="str">
            <v>Basildon</v>
          </cell>
          <cell r="B19">
            <v>0.26148952781798074</v>
          </cell>
          <cell r="C19">
            <v>0.30622154336644608</v>
          </cell>
          <cell r="D19">
            <v>0.30219594487501916</v>
          </cell>
          <cell r="E19">
            <v>4.0706417057038424E-2</v>
          </cell>
        </row>
        <row r="20">
          <cell r="A20" t="str">
            <v>Norwich</v>
          </cell>
          <cell r="B20">
            <v>0.22554090014981887</v>
          </cell>
          <cell r="C20">
            <v>0.28824083441485099</v>
          </cell>
          <cell r="D20">
            <v>0.30157050640003907</v>
          </cell>
          <cell r="E20">
            <v>7.6029606250220205E-2</v>
          </cell>
        </row>
        <row r="21">
          <cell r="A21" t="str">
            <v>Birmingham</v>
          </cell>
          <cell r="B21">
            <v>0.24715448822574296</v>
          </cell>
          <cell r="C21">
            <v>0.2978042105083149</v>
          </cell>
          <cell r="D21">
            <v>0.30003757148354393</v>
          </cell>
          <cell r="E21">
            <v>5.2883083257800972E-2</v>
          </cell>
        </row>
        <row r="22">
          <cell r="A22" t="str">
            <v>Sunderland</v>
          </cell>
          <cell r="B22">
            <v>0.24011475887202693</v>
          </cell>
          <cell r="C22">
            <v>0.2865695978924791</v>
          </cell>
          <cell r="D22">
            <v>0.30001450945842439</v>
          </cell>
          <cell r="E22">
            <v>5.989975058639746E-2</v>
          </cell>
        </row>
        <row r="23">
          <cell r="A23" t="str">
            <v>Edinburgh</v>
          </cell>
          <cell r="B23">
            <v>0.24195656517764497</v>
          </cell>
          <cell r="C23">
            <v>0.28441087953329036</v>
          </cell>
          <cell r="D23">
            <v>0.29987681789526033</v>
          </cell>
          <cell r="E23">
            <v>5.7920252717615361E-2</v>
          </cell>
        </row>
        <row r="24">
          <cell r="A24" t="str">
            <v>Southampton</v>
          </cell>
          <cell r="B24">
            <v>0.22971165723360848</v>
          </cell>
          <cell r="C24">
            <v>0.29250103231256719</v>
          </cell>
          <cell r="D24">
            <v>0.29976110309500625</v>
          </cell>
          <cell r="E24">
            <v>7.0049445861397774E-2</v>
          </cell>
        </row>
        <row r="25">
          <cell r="A25" t="str">
            <v>Liverpool</v>
          </cell>
          <cell r="B25">
            <v>0.25923016574433155</v>
          </cell>
          <cell r="C25">
            <v>0.29715443776889661</v>
          </cell>
          <cell r="D25">
            <v>0.2995711611895126</v>
          </cell>
          <cell r="E25">
            <v>4.0340995445181049E-2</v>
          </cell>
        </row>
        <row r="26">
          <cell r="A26" t="str">
            <v>Portsmouth</v>
          </cell>
          <cell r="B26">
            <v>0.23154575297485649</v>
          </cell>
          <cell r="C26">
            <v>0.27571607127211151</v>
          </cell>
          <cell r="D26">
            <v>0.29722149681913451</v>
          </cell>
          <cell r="E26">
            <v>6.5675743844278017E-2</v>
          </cell>
        </row>
        <row r="27">
          <cell r="A27" t="str">
            <v>Newcastle</v>
          </cell>
          <cell r="B27">
            <v>0.24214882555190401</v>
          </cell>
          <cell r="C27">
            <v>0.28882397613363914</v>
          </cell>
          <cell r="D27">
            <v>0.29668903362213528</v>
          </cell>
          <cell r="E27">
            <v>5.4540208070231272E-2</v>
          </cell>
        </row>
        <row r="28">
          <cell r="A28" t="str">
            <v>Newport</v>
          </cell>
          <cell r="B28">
            <v>0.2268512124914393</v>
          </cell>
          <cell r="C28">
            <v>0.28497279475792664</v>
          </cell>
          <cell r="D28">
            <v>0.2962273719605632</v>
          </cell>
          <cell r="E28">
            <v>6.9376159469123899E-2</v>
          </cell>
        </row>
        <row r="29">
          <cell r="A29" t="str">
            <v>Bristol</v>
          </cell>
          <cell r="B29">
            <v>0.23526415506795101</v>
          </cell>
          <cell r="C29">
            <v>0.29000207082568979</v>
          </cell>
          <cell r="D29">
            <v>0.29537459029316049</v>
          </cell>
          <cell r="E29">
            <v>6.011043522520948E-2</v>
          </cell>
        </row>
        <row r="30">
          <cell r="A30" t="str">
            <v>Dundee</v>
          </cell>
          <cell r="B30">
            <v>0.25460598676525714</v>
          </cell>
          <cell r="C30">
            <v>0.2961378211775878</v>
          </cell>
          <cell r="D30">
            <v>0.29483722990163008</v>
          </cell>
          <cell r="E30">
            <v>4.0231243136372941E-2</v>
          </cell>
        </row>
        <row r="31">
          <cell r="A31" t="str">
            <v>Swansea</v>
          </cell>
          <cell r="B31">
            <v>0.23914995883240014</v>
          </cell>
          <cell r="C31">
            <v>0.29025233125115057</v>
          </cell>
          <cell r="D31">
            <v>0.29403677029957981</v>
          </cell>
          <cell r="E31">
            <v>5.4886811467179664E-2</v>
          </cell>
        </row>
        <row r="32">
          <cell r="A32" t="str">
            <v>Peterborough</v>
          </cell>
          <cell r="B32">
            <v>0.22691404799424733</v>
          </cell>
          <cell r="C32">
            <v>0.26797240381384185</v>
          </cell>
          <cell r="D32">
            <v>0.29328416727533818</v>
          </cell>
          <cell r="E32">
            <v>6.637011928109085E-2</v>
          </cell>
        </row>
        <row r="33">
          <cell r="A33" t="str">
            <v>Plymouth</v>
          </cell>
          <cell r="B33">
            <v>0.2260808047396235</v>
          </cell>
          <cell r="C33">
            <v>0.28102281511027671</v>
          </cell>
          <cell r="D33">
            <v>0.29307126955004453</v>
          </cell>
          <cell r="E33">
            <v>6.6990464810421035E-2</v>
          </cell>
        </row>
        <row r="34">
          <cell r="A34" t="str">
            <v>Northampton</v>
          </cell>
          <cell r="B34">
            <v>0.22434694012979858</v>
          </cell>
          <cell r="C34">
            <v>0.29364424791218968</v>
          </cell>
          <cell r="D34">
            <v>0.29271566269062094</v>
          </cell>
          <cell r="E34">
            <v>6.8368722560822354E-2</v>
          </cell>
        </row>
        <row r="35">
          <cell r="A35" t="str">
            <v>Wakefield</v>
          </cell>
          <cell r="B35">
            <v>0.24917653443895832</v>
          </cell>
          <cell r="C35">
            <v>0.27846572089612265</v>
          </cell>
          <cell r="D35">
            <v>0.29236685412495617</v>
          </cell>
          <cell r="E35">
            <v>4.3190319685997847E-2</v>
          </cell>
        </row>
        <row r="36">
          <cell r="A36" t="str">
            <v>Nottingham</v>
          </cell>
          <cell r="B36">
            <v>0.24399706569632246</v>
          </cell>
          <cell r="C36">
            <v>0.28850546807170774</v>
          </cell>
          <cell r="D36">
            <v>0.29102922058111258</v>
          </cell>
          <cell r="E36">
            <v>4.7032154884790123E-2</v>
          </cell>
        </row>
        <row r="37">
          <cell r="A37" t="str">
            <v>Manchester</v>
          </cell>
          <cell r="B37">
            <v>0.24235522644777469</v>
          </cell>
          <cell r="C37">
            <v>0.2806653467980138</v>
          </cell>
          <cell r="D37">
            <v>0.29058374587589714</v>
          </cell>
          <cell r="E37">
            <v>4.8228519428122452E-2</v>
          </cell>
        </row>
        <row r="38">
          <cell r="A38" t="str">
            <v>Derby</v>
          </cell>
          <cell r="B38">
            <v>0.23674105223875955</v>
          </cell>
          <cell r="C38">
            <v>0.27984469163978071</v>
          </cell>
          <cell r="D38">
            <v>0.29041681271103231</v>
          </cell>
          <cell r="E38">
            <v>5.3675760472272765E-2</v>
          </cell>
        </row>
        <row r="39">
          <cell r="A39" t="str">
            <v>Birkenhead</v>
          </cell>
          <cell r="B39">
            <v>0.24660649296834866</v>
          </cell>
          <cell r="C39">
            <v>0.28537735977795692</v>
          </cell>
          <cell r="D39">
            <v>0.28960341645827409</v>
          </cell>
          <cell r="E39">
            <v>4.2996923489925426E-2</v>
          </cell>
        </row>
        <row r="40">
          <cell r="A40" t="str">
            <v>Middlesbrough</v>
          </cell>
          <cell r="B40">
            <v>0.23268471102610602</v>
          </cell>
          <cell r="C40">
            <v>0.27831453391484062</v>
          </cell>
          <cell r="D40">
            <v>0.28953170071180712</v>
          </cell>
          <cell r="E40">
            <v>5.6846989685701094E-2</v>
          </cell>
        </row>
        <row r="41">
          <cell r="A41" t="str">
            <v>Doncaster</v>
          </cell>
          <cell r="B41">
            <v>0.2407731686858201</v>
          </cell>
          <cell r="C41">
            <v>0.28644908772930561</v>
          </cell>
          <cell r="D41">
            <v>0.28839569551153621</v>
          </cell>
          <cell r="E41">
            <v>4.7622526825716105E-2</v>
          </cell>
        </row>
        <row r="42">
          <cell r="A42" t="str">
            <v>Barnsley</v>
          </cell>
          <cell r="B42">
            <v>0.24268047545736446</v>
          </cell>
          <cell r="C42">
            <v>0.2882582415768758</v>
          </cell>
          <cell r="D42">
            <v>0.28823825166692518</v>
          </cell>
          <cell r="E42">
            <v>4.5557776209560724E-2</v>
          </cell>
        </row>
        <row r="43">
          <cell r="A43" t="str">
            <v>Sheffield</v>
          </cell>
          <cell r="B43">
            <v>0.23723964396873079</v>
          </cell>
          <cell r="C43">
            <v>0.28692758434226912</v>
          </cell>
          <cell r="D43">
            <v>0.28734941700325622</v>
          </cell>
          <cell r="E43">
            <v>5.0109773034525434E-2</v>
          </cell>
        </row>
        <row r="44">
          <cell r="A44" t="str">
            <v>Hull</v>
          </cell>
          <cell r="B44">
            <v>0.25589179356443692</v>
          </cell>
          <cell r="C44">
            <v>0.29094583710066457</v>
          </cell>
          <cell r="D44">
            <v>0.28481803247450749</v>
          </cell>
          <cell r="E44">
            <v>2.8926238910070567E-2</v>
          </cell>
        </row>
        <row r="45">
          <cell r="A45" t="str">
            <v>Bradford</v>
          </cell>
          <cell r="B45">
            <v>0.23670040401914377</v>
          </cell>
          <cell r="C45">
            <v>0.28724170147073169</v>
          </cell>
          <cell r="D45">
            <v>0.2846972656056837</v>
          </cell>
          <cell r="E45">
            <v>4.799686158653993E-2</v>
          </cell>
        </row>
        <row r="46">
          <cell r="A46" t="str">
            <v>Leicester</v>
          </cell>
          <cell r="B46">
            <v>0.23297156637970803</v>
          </cell>
          <cell r="C46">
            <v>0.295161351880179</v>
          </cell>
          <cell r="D46">
            <v>0.28430996815331017</v>
          </cell>
          <cell r="E46">
            <v>5.1338401773602133E-2</v>
          </cell>
        </row>
        <row r="47">
          <cell r="A47" t="str">
            <v>Wigan</v>
          </cell>
          <cell r="B47">
            <v>0.22812084679095218</v>
          </cell>
          <cell r="C47">
            <v>0.27576111790669472</v>
          </cell>
          <cell r="D47">
            <v>0.28328010070246185</v>
          </cell>
          <cell r="E47">
            <v>5.5159253911509665E-2</v>
          </cell>
        </row>
        <row r="48">
          <cell r="A48" t="str">
            <v>Swindon</v>
          </cell>
          <cell r="B48">
            <v>0.21878915308813027</v>
          </cell>
          <cell r="C48">
            <v>0.27008427151096825</v>
          </cell>
          <cell r="D48">
            <v>0.28268201526497533</v>
          </cell>
          <cell r="E48">
            <v>6.3892862176845061E-2</v>
          </cell>
        </row>
        <row r="49">
          <cell r="A49" t="str">
            <v>Aberdeen</v>
          </cell>
          <cell r="B49">
            <v>0.24318234110941236</v>
          </cell>
          <cell r="C49">
            <v>0.29120635673527895</v>
          </cell>
          <cell r="D49">
            <v>0.28235257872237512</v>
          </cell>
          <cell r="E49">
            <v>3.9170237612962761E-2</v>
          </cell>
        </row>
        <row r="50">
          <cell r="A50" t="str">
            <v>Huddersfield</v>
          </cell>
          <cell r="B50">
            <v>0.24553855040027045</v>
          </cell>
          <cell r="C50">
            <v>0.27459204359568018</v>
          </cell>
          <cell r="D50">
            <v>0.28232543865248128</v>
          </cell>
          <cell r="E50">
            <v>3.6786888252210825E-2</v>
          </cell>
        </row>
        <row r="51">
          <cell r="A51" t="str">
            <v>Glasgow</v>
          </cell>
          <cell r="B51">
            <v>0.23593767077580063</v>
          </cell>
          <cell r="C51">
            <v>0.26682100763552113</v>
          </cell>
          <cell r="D51">
            <v>0.28209817198972753</v>
          </cell>
          <cell r="E51">
            <v>4.6160501213926897E-2</v>
          </cell>
        </row>
        <row r="52">
          <cell r="A52" t="str">
            <v>Blackburn</v>
          </cell>
          <cell r="B52">
            <v>0.22840040327159936</v>
          </cell>
          <cell r="C52">
            <v>0.2667594744927782</v>
          </cell>
          <cell r="D52">
            <v>0.28203240780878114</v>
          </cell>
          <cell r="E52">
            <v>5.3632004537181782E-2</v>
          </cell>
        </row>
        <row r="53">
          <cell r="A53" t="str">
            <v>Warrington</v>
          </cell>
          <cell r="B53">
            <v>0.23112355105749535</v>
          </cell>
          <cell r="C53">
            <v>0.25855834157761493</v>
          </cell>
          <cell r="D53">
            <v>0.28137740464625022</v>
          </cell>
          <cell r="E53">
            <v>5.0253853588754865E-2</v>
          </cell>
        </row>
        <row r="54">
          <cell r="A54" t="str">
            <v>Blackpool</v>
          </cell>
          <cell r="B54">
            <v>0.23596271496080717</v>
          </cell>
          <cell r="C54">
            <v>0.28215922661339887</v>
          </cell>
          <cell r="D54">
            <v>0.28137259473915327</v>
          </cell>
          <cell r="E54">
            <v>4.5409879778346096E-2</v>
          </cell>
        </row>
        <row r="55">
          <cell r="A55" t="str">
            <v>Gloucester</v>
          </cell>
          <cell r="B55">
            <v>0.23539086179281321</v>
          </cell>
          <cell r="C55">
            <v>0.26977211018090269</v>
          </cell>
          <cell r="D55">
            <v>0.27874237589958528</v>
          </cell>
          <cell r="E55">
            <v>4.3351514106772071E-2</v>
          </cell>
        </row>
        <row r="56">
          <cell r="A56" t="str">
            <v>Bournemouth</v>
          </cell>
          <cell r="B56">
            <v>0.2341851947666404</v>
          </cell>
          <cell r="C56">
            <v>0.26717300364502772</v>
          </cell>
          <cell r="D56">
            <v>0.27609103951033048</v>
          </cell>
          <cell r="E56">
            <v>4.1905844743690079E-2</v>
          </cell>
        </row>
        <row r="57">
          <cell r="A57" t="str">
            <v>Stoke</v>
          </cell>
          <cell r="B57">
            <v>0.21958177023275832</v>
          </cell>
          <cell r="C57">
            <v>0.272644147668057</v>
          </cell>
          <cell r="D57">
            <v>0.27503406821859105</v>
          </cell>
          <cell r="E57">
            <v>5.5452297985832733E-2</v>
          </cell>
        </row>
        <row r="58">
          <cell r="A58" t="str">
            <v>Slough</v>
          </cell>
          <cell r="B58">
            <v>0.21553565540682509</v>
          </cell>
          <cell r="C58">
            <v>0.28006214593800749</v>
          </cell>
          <cell r="D58">
            <v>0.27357465183533863</v>
          </cell>
          <cell r="E58">
            <v>5.803899642851354E-2</v>
          </cell>
        </row>
        <row r="59">
          <cell r="A59" t="str">
            <v>Preston</v>
          </cell>
          <cell r="B59">
            <v>0.22826973409220003</v>
          </cell>
          <cell r="C59">
            <v>0.27270026623178273</v>
          </cell>
          <cell r="D59">
            <v>0.27350781286161957</v>
          </cell>
          <cell r="E59">
            <v>4.5238078769419543E-2</v>
          </cell>
        </row>
        <row r="60">
          <cell r="A60" t="str">
            <v>Mansfield</v>
          </cell>
          <cell r="B60">
            <v>0.2381687093564327</v>
          </cell>
          <cell r="C60">
            <v>0.27977551721531269</v>
          </cell>
          <cell r="D60">
            <v>0.27339010918415751</v>
          </cell>
          <cell r="E60">
            <v>3.522139982772482E-2</v>
          </cell>
        </row>
        <row r="61">
          <cell r="A61" t="str">
            <v>Telford</v>
          </cell>
          <cell r="B61">
            <v>0.21123410125027348</v>
          </cell>
          <cell r="C61">
            <v>0.27237973649703445</v>
          </cell>
          <cell r="D61">
            <v>0.27202924570892384</v>
          </cell>
          <cell r="E61">
            <v>6.0795144458650363E-2</v>
          </cell>
        </row>
        <row r="62">
          <cell r="A62" t="str">
            <v>Luton</v>
          </cell>
          <cell r="B62">
            <v>0.25201783913195419</v>
          </cell>
          <cell r="C62">
            <v>0.28829139740320314</v>
          </cell>
          <cell r="D62">
            <v>0.26756104970115813</v>
          </cell>
          <cell r="E62">
            <v>1.5543210569203936E-2</v>
          </cell>
        </row>
        <row r="63">
          <cell r="A63" t="str">
            <v>Burnley</v>
          </cell>
          <cell r="B63">
            <v>0.23033074622079563</v>
          </cell>
          <cell r="C63">
            <v>0.25929042100635902</v>
          </cell>
          <cell r="D63">
            <v>0.25884377066081143</v>
          </cell>
          <cell r="E63">
            <v>2.8513024440015799E-2</v>
          </cell>
        </row>
      </sheetData>
      <sheetData sheetId="13"/>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lentine Quinio" refreshedDate="44497.541026388892" createdVersion="6" refreshedVersion="6" minRefreshableVersion="3" recordCount="2047" xr:uid="{D85EAD31-59D7-4FEA-9F49-4729447D237D}">
  <cacheSource type="worksheet">
    <worksheetSource ref="A1:Q1048576" sheet="overall city offline"/>
  </cacheSource>
  <cacheFields count="17">
    <cacheField name="city" numFmtId="0">
      <sharedItems containsBlank="1" count="63">
        <s v="Aberdeen"/>
        <s v="Aldershot"/>
        <s v="Barnsley"/>
        <s v="Basildon"/>
        <s v="Birkenhead"/>
        <s v="Birmingham"/>
        <s v="Blackburn"/>
        <s v="Blackpool"/>
        <s v="Bournemouth"/>
        <s v="Bradford"/>
        <s v="Brighton"/>
        <s v="Bristol"/>
        <s v="Burnley"/>
        <s v="Cambridge"/>
        <s v="Cardiff"/>
        <s v="Chatham"/>
        <s v="Coventry"/>
        <s v="Crawley"/>
        <s v="Derby"/>
        <s v="Doncaster"/>
        <s v="Dundee"/>
        <s v="Edinburgh"/>
        <s v="Exeter"/>
        <s v="Glasgow"/>
        <s v="Gloucester"/>
        <s v="Huddersfield"/>
        <s v="Hull"/>
        <s v="Ipswich"/>
        <s v="Leeds"/>
        <s v="Leicester"/>
        <s v="Liverpool"/>
        <s v="London"/>
        <s v="Luton"/>
        <s v="Manchester"/>
        <s v="Mansfield"/>
        <s v="Middlesbrough"/>
        <s v="Milton Keynes"/>
        <s v="Newcastle"/>
        <s v="Newport"/>
        <s v="Northampton"/>
        <s v="Norwich"/>
        <s v="Nottingham"/>
        <s v="Oxford"/>
        <s v="Peterborough"/>
        <s v="Plymouth"/>
        <s v="Portsmouth"/>
        <s v="Preston"/>
        <s v="Reading"/>
        <s v="Sheffield"/>
        <s v="Slough"/>
        <s v="Southampton"/>
        <s v="Southend"/>
        <s v="Stoke"/>
        <s v="Sunderland"/>
        <s v="Swansea"/>
        <s v="Swindon"/>
        <s v="Telford"/>
        <s v="Wakefield"/>
        <s v="Warrington"/>
        <s v="Wigan"/>
        <s v="Worthing"/>
        <s v="York"/>
        <m/>
      </sharedItems>
    </cacheField>
    <cacheField name="month" numFmtId="0">
      <sharedItems containsNonDate="0" containsDate="1" containsString="0" containsBlank="1" minDate="2019-01-01T00:00:00" maxDate="2021-09-02T00:00:00" count="34">
        <d v="2019-01-01T00:00:00"/>
        <d v="2019-02-01T00:00:00"/>
        <d v="2019-03-01T00:00:00"/>
        <d v="2019-04-01T00:00:00"/>
        <d v="2019-05-01T00:00:00"/>
        <d v="2019-06-01T00:00:00"/>
        <d v="2019-07-01T00:00:00"/>
        <d v="2019-08-01T00:00:00"/>
        <d v="2019-09-01T00:00:00"/>
        <d v="2019-10-01T00:00:00"/>
        <d v="2019-11-01T00:00:00"/>
        <d v="2019-12-01T00:00:00"/>
        <d v="2020-01-01T00:00:00"/>
        <d v="2020-02-01T00:00:00"/>
        <d v="2020-03-01T00:00:00"/>
        <d v="2020-04-01T00:00:00"/>
        <d v="2020-05-01T00:00:00"/>
        <d v="2020-06-01T00:00:00"/>
        <d v="2020-07-01T00:00:00"/>
        <d v="2020-08-01T00:00:00"/>
        <d v="2020-09-01T00:00:00"/>
        <d v="2020-10-01T00:00:00"/>
        <d v="2020-11-01T00:00:00"/>
        <d v="2020-12-01T00:00:00"/>
        <d v="2021-01-01T00:00:00"/>
        <d v="2021-02-01T00:00:00"/>
        <d v="2021-03-01T00:00:00"/>
        <d v="2021-04-01T00:00:00"/>
        <d v="2021-05-01T00:00:00"/>
        <d v="2021-06-01T00:00:00"/>
        <d v="2021-07-01T00:00:00"/>
        <d v="2021-08-01T00:00:00"/>
        <d v="2021-09-01T00:00:00"/>
        <m/>
      </sharedItems>
    </cacheField>
    <cacheField name="sales" numFmtId="0">
      <sharedItems containsString="0" containsBlank="1" containsNumber="1" minValue="0.34131243870636702" maxValue="1.3699445198972"/>
    </cacheField>
    <cacheField name="city_centre" numFmtId="0">
      <sharedItems containsString="0" containsBlank="1" containsNumber="1" minValue="2.6265148605455297E-4" maxValue="4.7504296665293697E-2"/>
    </cacheField>
    <cacheField name="overall_city" numFmtId="0">
      <sharedItems containsString="0" containsBlank="1" containsNumber="1" minValue="0.28843445297338299" maxValue="0.89332044341253003"/>
    </cacheField>
    <cacheField name="rest_of_GB" numFmtId="0">
      <sharedItems containsString="0" containsBlank="1" containsNumber="1" minValue="0.10020653705174901" maxValue="0.707508496072078"/>
    </cacheField>
    <cacheField name="Consumer Services" numFmtId="0">
      <sharedItems containsString="0" containsBlank="1" containsNumber="1" minValue="7.6655469165201702E-3" maxValue="3.4831110895093401E-2"/>
    </cacheField>
    <cacheField name="Entertainment" numFmtId="0">
      <sharedItems containsString="0" containsBlank="1" containsNumber="1" minValue="7.8130892562394301E-5" maxValue="5.9922853534474102E-2"/>
    </cacheField>
    <cacheField name="Fashion" numFmtId="0">
      <sharedItems containsString="0" containsBlank="1" containsNumber="1" minValue="2.6398831012350998E-4" maxValue="0.18953896787645799"/>
    </cacheField>
    <cacheField name="Food and Drink" numFmtId="0">
      <sharedItems containsString="0" containsBlank="1" containsNumber="1" minValue="5.3184215776407202E-3" maxValue="0.243218406283328"/>
    </cacheField>
    <cacheField name="General Retail" numFmtId="0">
      <sharedItems containsString="0" containsBlank="1" containsNumber="1" minValue="1.01534388649328E-2" maxValue="0.20923607621439599"/>
    </cacheField>
    <cacheField name="Grocery" numFmtId="0">
      <sharedItems containsString="0" containsBlank="1" containsNumber="1" minValue="0.21839293269708199" maxValue="0.79454251026933298"/>
    </cacheField>
    <cacheField name="Health and Beauty" numFmtId="0">
      <sharedItems containsString="0" containsBlank="1" containsNumber="1" minValue="1.0013104797972299E-2" maxValue="8.3129841820689901E-2"/>
    </cacheField>
    <cacheField name="Household" numFmtId="0">
      <sharedItems containsString="0" containsBlank="1" containsNumber="1" minValue="1.00822664066614E-2" maxValue="0.26905564811496602"/>
    </cacheField>
    <cacheField name="Travel and Accommodation" numFmtId="0">
      <sharedItems containsString="0" containsBlank="1" containsNumber="1" minValue="1.9624195498034799E-4" maxValue="0.14265000245204701"/>
    </cacheField>
    <cacheField name="Vehicles" numFmtId="0">
      <sharedItems containsString="0" containsBlank="1" containsNumber="1" minValue="6.4235520135699706E-2" maxValue="0.36663964973809299"/>
    </cacheField>
    <cacheField name="cameo" numFmtId="0">
      <sharedItems containsString="0" containsBlank="1" containsNumber="1" minValue="3.3391317323437502" maxValue="7.9727891270916196"/>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lentine Quinio" refreshedDate="44502.521719212964" createdVersion="6" refreshedVersion="6" minRefreshableVersion="3" recordCount="2047" xr:uid="{BB7F5B7B-09A1-4472-A819-9D4EC73C3FB0}">
  <cacheSource type="worksheet">
    <worksheetSource ref="A1:Q1048576" sheet="city centre offline"/>
  </cacheSource>
  <cacheFields count="17">
    <cacheField name="city" numFmtId="0">
      <sharedItems containsBlank="1" count="63">
        <s v="Aberdeen"/>
        <s v="Aldershot"/>
        <s v="Barnsley"/>
        <s v="Basildon"/>
        <s v="Birkenhead"/>
        <s v="Birmingham"/>
        <s v="Blackburn"/>
        <s v="Blackpool"/>
        <s v="Bournemouth"/>
        <s v="Bradford"/>
        <s v="Brighton"/>
        <s v="Bristol"/>
        <s v="Burnley"/>
        <s v="Cambridge"/>
        <s v="Cardiff"/>
        <s v="Chatham"/>
        <s v="Coventry"/>
        <s v="Crawley"/>
        <s v="Derby"/>
        <s v="Doncaster"/>
        <s v="Dundee"/>
        <s v="Edinburgh"/>
        <s v="Exeter"/>
        <s v="Glasgow"/>
        <s v="Gloucester"/>
        <s v="Huddersfield"/>
        <s v="Hull"/>
        <s v="Ipswich"/>
        <s v="Leeds"/>
        <s v="Leicester"/>
        <s v="Liverpool"/>
        <s v="London"/>
        <s v="Luton"/>
        <s v="Manchester"/>
        <s v="Mansfield"/>
        <s v="Middlesbrough"/>
        <s v="Milton Keynes"/>
        <s v="Newcastle"/>
        <s v="Newport"/>
        <s v="Northampton"/>
        <s v="Norwich"/>
        <s v="Nottingham"/>
        <s v="Oxford"/>
        <s v="Peterborough"/>
        <s v="Plymouth"/>
        <s v="Portsmouth"/>
        <s v="Preston"/>
        <s v="Reading"/>
        <s v="Sheffield"/>
        <s v="Slough"/>
        <s v="Southampton"/>
        <s v="Southend"/>
        <s v="Stoke"/>
        <s v="Sunderland"/>
        <s v="Swansea"/>
        <s v="Swindon"/>
        <s v="Telford"/>
        <s v="Wakefield"/>
        <s v="Warrington"/>
        <s v="Wigan"/>
        <s v="Worthing"/>
        <s v="York"/>
        <m/>
      </sharedItems>
    </cacheField>
    <cacheField name="month" numFmtId="0">
      <sharedItems containsNonDate="0" containsDate="1" containsString="0" containsBlank="1" minDate="2019-01-01T00:00:00" maxDate="2021-09-02T00:00:00" count="34">
        <d v="2019-01-01T00:00:00"/>
        <d v="2019-02-01T00:00:00"/>
        <d v="2019-03-01T00:00:00"/>
        <d v="2019-04-01T00:00:00"/>
        <d v="2019-05-01T00:00:00"/>
        <d v="2019-06-01T00:00:00"/>
        <d v="2019-07-01T00:00:00"/>
        <d v="2019-08-01T00:00:00"/>
        <d v="2019-09-01T00:00:00"/>
        <d v="2019-10-01T00:00:00"/>
        <d v="2019-11-01T00:00:00"/>
        <d v="2019-12-01T00:00:00"/>
        <d v="2020-01-01T00:00:00"/>
        <d v="2020-02-01T00:00:00"/>
        <d v="2020-03-01T00:00:00"/>
        <d v="2020-04-01T00:00:00"/>
        <d v="2020-05-01T00:00:00"/>
        <d v="2020-06-01T00:00:00"/>
        <d v="2020-07-01T00:00:00"/>
        <d v="2020-08-01T00:00:00"/>
        <d v="2020-09-01T00:00:00"/>
        <d v="2020-10-01T00:00:00"/>
        <d v="2020-11-01T00:00:00"/>
        <d v="2020-12-01T00:00:00"/>
        <d v="2021-01-01T00:00:00"/>
        <d v="2021-02-01T00:00:00"/>
        <d v="2021-03-01T00:00:00"/>
        <d v="2021-04-01T00:00:00"/>
        <d v="2021-05-01T00:00:00"/>
        <d v="2021-06-01T00:00:00"/>
        <d v="2021-07-01T00:00:00"/>
        <d v="2021-08-01T00:00:00"/>
        <d v="2021-09-01T00:00:00"/>
        <m/>
      </sharedItems>
    </cacheField>
    <cacheField name="sales" numFmtId="0">
      <sharedItems containsString="0" containsBlank="1" containsNumber="1" minValue="2.3088069308958101E-2" maxValue="1.81229590040707"/>
    </cacheField>
    <cacheField name="city_centre" numFmtId="0">
      <sharedItems containsString="0" containsBlank="1" containsNumber="1" minValue="1.1564638781224399E-3" maxValue="0.33979667058416202"/>
    </cacheField>
    <cacheField name="overall_city" numFmtId="0">
      <sharedItems containsString="0" containsBlank="1" containsNumber="1" minValue="0.195766081560174" maxValue="0.869997493343728"/>
    </cacheField>
    <cacheField name="rest_of_GB" numFmtId="0">
      <sharedItems containsString="0" containsBlank="1" containsNumber="1" minValue="8.3154973713884098E-2" maxValue="0.79763260312875095"/>
    </cacheField>
    <cacheField name="Consumer Services" numFmtId="0">
      <sharedItems containsString="0" containsBlank="1" containsNumber="1" minValue="0" maxValue="9.6804940886662694E-2" count="2042">
        <n v="1.71453086221484E-2"/>
        <n v="1.75890145474666E-2"/>
        <n v="1.7174275803893701E-2"/>
        <n v="1.4660075663551099E-2"/>
        <n v="1.3018169636131499E-2"/>
        <n v="1.05358661788403E-2"/>
        <n v="1.01711484582059E-2"/>
        <n v="1.12210921296787E-2"/>
        <n v="1.0538038686659999E-2"/>
        <n v="1.06271279900042E-2"/>
        <n v="9.8337944798068001E-3"/>
        <n v="8.5576845185233192E-3"/>
        <n v="1.46059142070574E-2"/>
        <n v="1.3254565766365699E-2"/>
        <n v="1.4160860080238299E-2"/>
        <n v="2.9864010642661799E-2"/>
        <n v="3.95774563216734E-2"/>
        <n v="4.5272264317787497E-2"/>
        <n v="1.7569573115684502E-2"/>
        <n v="1.7611882472629299E-2"/>
        <n v="1.6541202650515702E-2"/>
        <n v="1.45390692294759E-2"/>
        <n v="1.71636912036701E-2"/>
        <n v="1.35813258904828E-2"/>
        <n v="4.6735811435455299E-2"/>
        <n v="3.7160474141027598E-2"/>
        <n v="4.5794035393063398E-2"/>
        <n v="2.1093461093793901E-2"/>
        <n v="1.56885572838096E-2"/>
        <n v="1.9895891888889201E-2"/>
        <n v="1.68966876398234E-2"/>
        <n v="1.6976375810362699E-2"/>
        <n v="1.6258770869318401E-2"/>
        <n v="7.7391282188629803E-3"/>
        <n v="6.7853240142140003E-3"/>
        <n v="8.9761757953037598E-3"/>
        <n v="1.00436295856615E-2"/>
        <n v="1.07148689895427E-2"/>
        <n v="4.7108771755040397E-3"/>
        <n v="7.0341833967370298E-3"/>
        <n v="5.7621241859665499E-3"/>
        <n v="5.7727253056026597E-3"/>
        <n v="6.1971663295878202E-3"/>
        <n v="1.2580102681285401E-2"/>
        <n v="1.3807185111411199E-2"/>
        <n v="9.7624743839043095E-3"/>
        <n v="9.7218646434110503E-3"/>
        <n v="6.7097840250245197E-3"/>
        <n v="0"/>
        <n v="1.13578871123589E-2"/>
        <n v="8.6465544418833692E-3"/>
        <n v="4.2606431700172396E-3"/>
        <n v="6.6775018341512198E-5"/>
        <n v="1.7219968026708E-3"/>
        <n v="2.23083469003714E-3"/>
        <n v="9.4515630349296801E-4"/>
        <n v="1.16530362615134E-4"/>
        <n v="3.2125777374971499E-4"/>
        <n v="1.7286764280535301E-3"/>
        <n v="3.0762162673659898E-4"/>
        <n v="3.6277602523659301E-3"/>
        <n v="1.11649521542573E-2"/>
        <n v="1.3087004489797299E-2"/>
        <n v="1.6108072331479002E-2"/>
        <n v="1.2625230493095701E-2"/>
        <n v="1.35824002716388E-2"/>
        <n v="1.59403791298963E-2"/>
        <n v="1.07716603339248E-2"/>
        <n v="1.4543503391009301E-2"/>
        <n v="1.66005240548995E-2"/>
        <n v="1.63862134943852E-2"/>
        <n v="1.22281166195641E-2"/>
        <n v="1.0739155701279699E-2"/>
        <n v="1.47840258062016E-2"/>
        <n v="1.47968088211256E-2"/>
        <n v="1.20180967102619E-2"/>
        <n v="1.655784952192E-2"/>
        <n v="1.8798785430403999E-2"/>
        <n v="1.5560375561954E-2"/>
        <n v="1.1515519865537701E-2"/>
        <n v="1.2169343010496899E-2"/>
        <n v="1.2672703886284799E-2"/>
        <n v="1.2448083489955099E-2"/>
        <n v="1.41054007328916E-2"/>
        <n v="1.35305075654938E-2"/>
        <n v="1.6902644760715901E-2"/>
        <n v="1.7930452081809201E-2"/>
        <n v="2.01852822387278E-2"/>
        <n v="1.4610551183516E-2"/>
        <n v="1.27263345727434E-2"/>
        <n v="1.38767641933375E-2"/>
        <n v="1.151430031809E-2"/>
        <n v="1.2493782485437199E-2"/>
        <n v="1.2979606260368801E-2"/>
        <n v="1.4520220960589801E-2"/>
        <n v="1.4178584564469601E-2"/>
        <n v="1.59563918504186E-2"/>
        <n v="1.51121533736173E-2"/>
        <n v="9.6073309602382299E-3"/>
        <n v="9.4676572915932504E-3"/>
        <n v="8.8193488113190808E-3"/>
        <n v="1.01494979104397E-2"/>
        <n v="1.48864243787316E-2"/>
        <n v="9.05631239953744E-3"/>
        <n v="1.7920487567614399E-2"/>
        <n v="9.2520811379427203E-3"/>
        <n v="1.2585753731657301E-2"/>
        <n v="1.35278155789289E-2"/>
        <n v="9.0173243662507001E-3"/>
        <n v="1.2955719013685699E-2"/>
        <n v="1.30451562481532E-2"/>
        <n v="1.41232049369994E-2"/>
        <n v="1.37703312324734E-2"/>
        <n v="1.6458809119461001E-2"/>
        <n v="1.2093310223415799E-2"/>
        <n v="1.03142235069392E-2"/>
        <n v="1.6582532622561E-2"/>
        <n v="1.2885123013986401E-2"/>
        <n v="1.6582499564603E-2"/>
        <n v="2.1293318331833001E-2"/>
        <n v="1.8836211492137801E-2"/>
        <n v="1.7718159182484199E-2"/>
        <n v="1.0620190779580201E-2"/>
        <n v="9.7780515304800707E-3"/>
        <n v="1.04666962991883E-2"/>
        <n v="9.6004969940268609E-3"/>
        <n v="1.0303255504864399E-2"/>
        <n v="2.1117554399564399E-2"/>
        <n v="1.7954061956537402E-2"/>
        <n v="2.0488590687502899E-2"/>
        <n v="1.8854927963557401E-2"/>
        <n v="1.9734594438324399E-2"/>
        <n v="1.7149452400146301E-2"/>
        <n v="1.6887081919499902E-2"/>
        <n v="1.62992969184469E-2"/>
        <n v="2.2442139424915301E-2"/>
        <n v="1.8536977219707401E-2"/>
        <n v="1.6675091490603599E-2"/>
        <n v="1.36181722173421E-2"/>
        <n v="2.2854416539091801E-2"/>
        <n v="2.02095741581165E-2"/>
        <n v="2.0439583170117501E-2"/>
        <n v="2.0956566780430199E-2"/>
        <n v="1.7235777131278E-2"/>
        <n v="1.7089978276977998E-2"/>
        <n v="1.28708341611114E-2"/>
        <n v="1.6049577679495702E-2"/>
        <n v="2.3406365956320101E-2"/>
        <n v="1.5802921618201501E-2"/>
        <n v="1.82489193400481E-2"/>
        <n v="1.2795739279347001E-2"/>
        <n v="1.9259520149588798E-2"/>
        <n v="1.6014947028896099E-2"/>
        <n v="1.8778135408169701E-2"/>
        <n v="1.41630642102894E-2"/>
        <n v="1.23312936238133E-2"/>
        <n v="6.4220125660253103E-3"/>
        <n v="5.2676577129434398E-3"/>
        <n v="5.4761035487639097E-3"/>
        <n v="6.5677168607450797E-3"/>
        <n v="9.8479597455678192E-3"/>
        <n v="1.0175155670940799E-2"/>
        <n v="1.01699194564793E-2"/>
        <n v="8.5254227704307101E-3"/>
        <n v="8.6667247182257504E-3"/>
        <n v="9.0614478408242508E-3"/>
        <n v="8.9605381237529095E-3"/>
        <n v="6.9448335627358198E-3"/>
        <n v="8.4864057369759497E-3"/>
        <n v="9.8213274840194299E-3"/>
        <n v="7.5754082129816701E-3"/>
        <n v="5.26960397957843E-3"/>
        <n v="9.6519929093108799E-3"/>
        <n v="9.3965959366494097E-3"/>
        <n v="1.1092895107712599E-2"/>
        <n v="3.14416475633464E-2"/>
        <n v="3.32267860466278E-2"/>
        <n v="1.07741230800175E-2"/>
        <n v="5.9723587371740498E-3"/>
        <n v="4.7222135116240299E-3"/>
        <n v="7.3409966858574496E-3"/>
        <n v="7.5226437692623898E-3"/>
        <n v="1.7586008275609698E-2"/>
        <n v="6.7872289343548602E-3"/>
        <n v="2.856700752336E-2"/>
        <n v="2.8832926086113798E-2"/>
        <n v="3.1203912188096702E-2"/>
        <n v="9.4356285909470497E-3"/>
        <n v="6.7202255116670696E-3"/>
        <n v="7.2185738356942402E-3"/>
        <n v="7.7233877974472497E-3"/>
        <n v="1.1224138690369201E-2"/>
        <n v="8.8906970008477207E-3"/>
        <n v="1.17464414962427E-2"/>
        <n v="9.7991589626511798E-3"/>
        <n v="1.32566561302779E-2"/>
        <n v="1.2615657312869301E-2"/>
        <n v="1.1045401372726801E-2"/>
        <n v="1.16855250014123E-2"/>
        <n v="1.09030562293406E-2"/>
        <n v="1.0551495652051299E-2"/>
        <n v="1.13859869154068E-2"/>
        <n v="1.07588224336112E-2"/>
        <n v="9.25955072759976E-3"/>
        <n v="8.6526366783359308E-3"/>
        <n v="1.24457477686235E-2"/>
        <n v="9.7024518206217294E-3"/>
        <n v="1.1416099827808701E-2"/>
        <n v="5.8768199197673596E-3"/>
        <n v="4.2050371827127798E-3"/>
        <n v="7.35517666907105E-3"/>
        <n v="8.1404846665741205E-3"/>
        <n v="7.4078584314285897E-3"/>
        <n v="1.0109408338031299E-2"/>
        <n v="9.3913338878150107E-3"/>
        <n v="1.1014406941945699E-2"/>
        <n v="7.3813658558733904E-3"/>
        <n v="1.0570924760767099E-2"/>
        <n v="8.1093392551099003E-3"/>
        <n v="1.15589288477028E-2"/>
        <n v="8.7295873446856295E-3"/>
        <n v="7.3250513168222897E-3"/>
        <n v="6.9961445388730002E-3"/>
        <n v="7.9357194789831196E-3"/>
        <n v="6.5713958978495099E-3"/>
        <n v="1.01092725163715E-2"/>
        <n v="9.9262063447824699E-3"/>
        <n v="7.2386384619306E-3"/>
        <n v="8.0361867351432092E-3"/>
        <n v="7.8219643689577002E-3"/>
        <n v="7.2301238989795199E-3"/>
        <n v="6.4650213171215604E-3"/>
        <n v="7.8172433687635108E-3"/>
        <n v="5.8018389723499602E-3"/>
        <n v="6.5619531844342098E-3"/>
        <n v="7.7934244084244602E-3"/>
        <n v="7.21496698795571E-3"/>
        <n v="7.2388414948375297E-3"/>
        <n v="1.1489496751863001E-2"/>
        <n v="8.2428439505290094E-3"/>
        <n v="1.01789871618671E-2"/>
        <n v="2.2318961659360301E-2"/>
        <n v="2.1142596750240699E-2"/>
        <n v="1.4908360530486201E-2"/>
        <n v="9.9562912222767603E-3"/>
        <n v="6.7876456361307298E-3"/>
        <n v="9.0033273595547993E-3"/>
        <n v="9.9005888764644393E-3"/>
        <n v="2.0519963310799302E-2"/>
        <n v="9.7309340382964096E-3"/>
        <n v="2.2580475898338299E-2"/>
        <n v="1.6451744198479099E-2"/>
        <n v="1.3730957336105101E-2"/>
        <n v="1.0163976193534E-2"/>
        <n v="8.3894668829502007E-3"/>
        <n v="7.5375977714738996E-3"/>
        <n v="6.7014534692427501E-3"/>
        <n v="6.1503905516939704E-3"/>
        <n v="7.3421146963058804E-3"/>
        <n v="6.8093071822724104E-3"/>
        <n v="6.1600360082868302E-3"/>
        <n v="5.8128628637183497E-3"/>
        <n v="5.0819740751794004E-3"/>
        <n v="5.2204193361955501E-3"/>
        <n v="4.5943352224757702E-3"/>
        <n v="4.9009129017340202E-3"/>
        <n v="4.4170089062107003E-3"/>
        <n v="4.6040371079790901E-3"/>
        <n v="5.2588969383287401E-3"/>
        <n v="6.1056880511348903E-3"/>
        <n v="4.80929571194561E-3"/>
        <n v="6.5326111648934199E-3"/>
        <n v="5.8780360460837901E-3"/>
        <n v="6.5874140736460196E-3"/>
        <n v="1.29261473624879E-2"/>
        <n v="1.4595697696363499E-2"/>
        <n v="7.2427780399648102E-3"/>
        <n v="4.55263578620505E-3"/>
        <n v="3.1004088659272902E-3"/>
        <n v="4.0271443085302602E-3"/>
        <n v="5.7318533818770997E-3"/>
        <n v="1.31357368397929E-2"/>
        <n v="7.5961773913702599E-3"/>
        <n v="1.53826752362891E-2"/>
        <n v="1.7938862277637399E-2"/>
        <n v="1.45422971978925E-2"/>
        <n v="7.7227751646932498E-3"/>
        <n v="5.6388490079932099E-3"/>
        <n v="4.9119059416107896E-3"/>
        <n v="3.4966594578943601E-3"/>
        <n v="3.6540658370538899E-3"/>
        <n v="4.2335051136763498E-3"/>
        <n v="1.5287132476545401E-2"/>
        <n v="1.8602899238541599E-2"/>
        <n v="1.70095537551266E-2"/>
        <n v="1.6522835051877498E-2"/>
        <n v="1.7681105916026799E-2"/>
        <n v="1.5678552222465201E-2"/>
        <n v="2.12410184650682E-2"/>
        <n v="1.73482172108562E-2"/>
        <n v="1.6600845490609899E-2"/>
        <n v="1.54906655830766E-2"/>
        <n v="1.63581653815696E-2"/>
        <n v="1.7661029218936398E-2"/>
        <n v="1.24823007245444E-2"/>
        <n v="1.0770375079985101E-2"/>
        <n v="1.72950425285587E-2"/>
        <n v="2.8607233328640201E-2"/>
        <n v="2.6418656133223199E-2"/>
        <n v="1.5928717108798299E-2"/>
        <n v="1.27201126019923E-2"/>
        <n v="1.07142979361453E-2"/>
        <n v="1.7934532449378999E-2"/>
        <n v="1.45780348206396E-2"/>
        <n v="2.8295488453346399E-2"/>
        <n v="1.21865357132024E-2"/>
        <n v="2.1431734451877699E-2"/>
        <n v="2.4311808124940101E-2"/>
        <n v="1.9585435606127501E-2"/>
        <n v="1.0629283924700699E-2"/>
        <n v="1.2162469873937799E-2"/>
        <n v="1.0489720080821E-2"/>
        <n v="9.4717230290633E-3"/>
        <n v="9.2750105265487406E-3"/>
        <n v="1.11484529906317E-2"/>
        <n v="7.6731452701037902E-3"/>
        <n v="8.1598602286942698E-3"/>
        <n v="7.7844451495375699E-3"/>
        <n v="8.0762918059896095E-3"/>
        <n v="7.4443731434749999E-3"/>
        <n v="7.0902661847516701E-3"/>
        <n v="7.9906895782131393E-3"/>
        <n v="7.3252317388195496E-3"/>
        <n v="7.52391792772804E-3"/>
        <n v="7.6558489091358003E-3"/>
        <n v="6.55550352335819E-3"/>
        <n v="6.6766015554081699E-3"/>
        <n v="7.8637571111200896E-3"/>
        <n v="7.4893523725642602E-3"/>
        <n v="8.8452663006526096E-3"/>
        <n v="1.5437537478639201E-2"/>
        <n v="1.70076806397386E-2"/>
        <n v="1.24195611028742E-2"/>
        <n v="8.5068475491729603E-3"/>
        <n v="7.5976166001718902E-3"/>
        <n v="5.9946546671588701E-3"/>
        <n v="5.2065006715647797E-3"/>
        <n v="1.20019106745607E-2"/>
        <n v="7.45791238703315E-3"/>
        <n v="1.43311754955208E-2"/>
        <n v="1.53702570755972E-2"/>
        <n v="1.4159602815186601E-2"/>
        <n v="6.82835093811538E-3"/>
        <n v="6.2440023712963602E-3"/>
        <n v="5.0545087403531504E-3"/>
        <n v="4.1394304297863796E-3"/>
        <n v="3.9132802439687401E-3"/>
        <n v="4.1865678536011103E-3"/>
        <n v="1.11201572690161E-2"/>
        <n v="1.0642831661987999E-2"/>
        <n v="1.03346540647956E-2"/>
        <n v="8.9354327168086594E-3"/>
        <n v="8.6630823258887508E-3"/>
        <n v="9.2083835763847495E-3"/>
        <n v="9.3566025065727199E-3"/>
        <n v="8.6551133612963495E-3"/>
        <n v="9.4065168414260297E-3"/>
        <n v="9.74963211174458E-3"/>
        <n v="9.0753882583523605E-3"/>
        <n v="8.4066169574153905E-3"/>
        <n v="1.0389271305711E-2"/>
        <n v="1.03201456359499E-2"/>
        <n v="1.05148820886308E-2"/>
        <n v="1.05462759663354E-2"/>
        <n v="1.09902207150367E-2"/>
        <n v="9.4012621408526495E-3"/>
        <n v="8.0411574991637105E-3"/>
        <n v="7.5465346601432497E-3"/>
        <n v="8.65239113429629E-3"/>
        <n v="9.0768347306206393E-3"/>
        <n v="1.5821190301502499E-2"/>
        <n v="1.34176347834731E-2"/>
        <n v="1.9435129816458899E-2"/>
        <n v="2.01069094873613E-2"/>
        <n v="1.56730753850172E-2"/>
        <n v="9.5780262585167305E-3"/>
        <n v="8.1019482759010601E-3"/>
        <n v="8.1214155941001405E-3"/>
        <n v="8.3943695016729797E-3"/>
        <n v="8.2363154984957596E-3"/>
        <n v="7.95511662076521E-3"/>
        <n v="8.3833697352205996E-3"/>
        <n v="8.7780224908532902E-3"/>
        <n v="1.1347350490130101E-2"/>
        <n v="8.8991210722375504E-3"/>
        <n v="9.9544857383391007E-3"/>
        <n v="1.09521966319828E-2"/>
        <n v="8.3010309982353894E-3"/>
        <n v="8.8783568599769703E-3"/>
        <n v="8.6384305790339899E-3"/>
        <n v="8.6303855924773198E-3"/>
        <n v="7.9945384372745107E-3"/>
        <n v="7.83181589306969E-3"/>
        <n v="8.6011224487905994E-3"/>
        <n v="8.0790843763289995E-3"/>
        <n v="1.02606628581834E-2"/>
        <n v="5.7892862319908998E-3"/>
        <n v="2.2544615233711901E-2"/>
        <n v="7.9290762091164899E-3"/>
        <n v="7.3143859653505899E-3"/>
        <n v="7.7781930320247102E-3"/>
        <n v="9.5171849479213002E-3"/>
        <n v="8.5447579946593098E-3"/>
        <n v="6.7075585024758896E-3"/>
        <n v="8.6307047489054493E-3"/>
        <n v="6.8200417176547999E-3"/>
        <n v="8.98306870845322E-3"/>
        <n v="1.3357638687485299E-2"/>
        <n v="5.6930904348251503E-3"/>
        <n v="1.15036154228896E-2"/>
        <n v="8.5942519189659405E-3"/>
        <n v="8.0692743465036708E-3"/>
        <n v="8.1736153660974392E-3"/>
        <n v="8.4859857534804704E-3"/>
        <n v="1.31360530556983E-2"/>
        <n v="1.2735904848381699E-2"/>
        <n v="1.31474864984461E-2"/>
        <n v="1.2141577099581699E-2"/>
        <n v="1.25172343157724E-2"/>
        <n v="1.12523330580417E-2"/>
        <n v="1.2301010972428099E-2"/>
        <n v="1.15620319327974E-2"/>
        <n v="1.24206999508145E-2"/>
        <n v="1.0743071315426799E-2"/>
        <n v="1.1822007471795799E-2"/>
        <n v="1.0534556916057401E-2"/>
        <n v="1.3919538702494599E-2"/>
        <n v="1.47041971447451E-2"/>
        <n v="1.4093278368363301E-2"/>
        <n v="2.0059816692156202E-2"/>
        <n v="3.1029862222463098E-2"/>
        <n v="2.4206621595355401E-2"/>
        <n v="1.5137875151475201E-2"/>
        <n v="1.0378100871033399E-2"/>
        <n v="1.21935536927767E-2"/>
        <n v="1.1566293002347501E-2"/>
        <n v="2.0647146494898402E-2"/>
        <n v="1.2799328753564499E-2"/>
        <n v="2.6269207494444901E-2"/>
        <n v="2.3057422987901199E-2"/>
        <n v="2.19790052703435E-2"/>
        <n v="1.3510830216474199E-2"/>
        <n v="9.7510588669811795E-3"/>
        <n v="9.4881961879725203E-3"/>
        <n v="9.7122831023821101E-3"/>
        <n v="7.8888428988308293E-3"/>
        <n v="9.9859718819279297E-3"/>
        <n v="6.9266541299659503E-3"/>
        <n v="6.0571761258521499E-3"/>
        <n v="5.9960600106978802E-3"/>
        <n v="5.59239671915288E-3"/>
        <n v="5.0021190187333597E-3"/>
        <n v="5.0909959637487996E-3"/>
        <n v="6.1558088327564701E-3"/>
        <n v="5.2280579789043304E-3"/>
        <n v="6.2434413561272299E-3"/>
        <n v="5.4778017165954297E-3"/>
        <n v="4.0999681496886597E-3"/>
        <n v="3.98402232571172E-3"/>
        <n v="7.0437138876675003E-3"/>
        <n v="6.0221850203709499E-3"/>
        <n v="7.2287981059641297E-3"/>
        <n v="3.620679452417E-2"/>
        <n v="2.6820068705877199E-2"/>
        <n v="1.36774842983862E-2"/>
        <n v="6.7144187718364504E-3"/>
        <n v="5.1753711501637996E-3"/>
        <n v="5.7051300097710296E-3"/>
        <n v="7.5741946644157197E-3"/>
        <n v="5.8782429217767796E-3"/>
        <n v="6.2376141268483398E-3"/>
        <n v="2.1840956450013001E-2"/>
        <n v="2.7241842659714102E-2"/>
        <n v="2.2621994252775598E-2"/>
        <n v="6.7258542365030401E-3"/>
        <n v="4.90103976757512E-3"/>
        <n v="5.6555270952493202E-3"/>
        <n v="4.9976614668201099E-3"/>
        <n v="4.7005693590991297E-3"/>
        <n v="4.92163068170208E-3"/>
        <n v="1.24438145871049E-2"/>
        <n v="1.35940753730835E-2"/>
        <n v="1.5706206602902398E-2"/>
        <n v="1.41541490613606E-2"/>
        <n v="1.1963226004607299E-2"/>
        <n v="1.17310474837354E-2"/>
        <n v="1.1575069719435199E-2"/>
        <n v="1.22574342842724E-2"/>
        <n v="1.2382222136112999E-2"/>
        <n v="1.4818070362752501E-2"/>
        <n v="1.3271584885915001E-2"/>
        <n v="1.2243492540887401E-2"/>
        <n v="1.5864955192691901E-2"/>
        <n v="1.8460031522591101E-2"/>
        <n v="1.61045615958962E-2"/>
        <n v="1.7801186824991599E-2"/>
        <n v="1.5661169151731699E-2"/>
        <n v="1.40341648690531E-2"/>
        <n v="1.54097681435491E-2"/>
        <n v="1.1575443568923101E-2"/>
        <n v="1.6449226793655101E-2"/>
        <n v="1.35348079548073E-2"/>
        <n v="1.7757604488810599E-2"/>
        <n v="1.8374674973170701E-2"/>
        <n v="2.2796079253248999E-2"/>
        <n v="3.4305908088203198E-2"/>
        <n v="1.5928256437946799E-2"/>
        <n v="1.5974019535260401E-2"/>
        <n v="1.61425882501436E-2"/>
        <n v="1.6753670221169099E-2"/>
        <n v="1.3014872631266799E-2"/>
        <n v="1.3366065530622801E-2"/>
        <n v="1.43456821574083E-2"/>
        <n v="2.2734197166565499E-2"/>
        <n v="2.4356664630412101E-2"/>
        <n v="2.2142873450233299E-2"/>
        <n v="2.1539522743769399E-2"/>
        <n v="1.8811378806279699E-2"/>
        <n v="1.7944671066316999E-2"/>
        <n v="1.7090585789285299E-2"/>
        <n v="1.37675881208629E-2"/>
        <n v="1.8156701053216599E-2"/>
        <n v="2.30885144953039E-2"/>
        <n v="2.1825585343024399E-2"/>
        <n v="1.43975296542092E-2"/>
        <n v="2.2916889928372701E-2"/>
        <n v="2.4079975032324698E-2"/>
        <n v="2.53281710150433E-2"/>
        <n v="3.01547244148044E-2"/>
        <n v="2.6899138465273899E-2"/>
        <n v="1.6838059297175498E-2"/>
        <n v="1.5721055262087599E-2"/>
        <n v="1.64079767570482E-2"/>
        <n v="1.9565791864178401E-2"/>
        <n v="2.1056263065121299E-2"/>
        <n v="3.1138734221785799E-2"/>
        <n v="1.22018042559838E-2"/>
        <n v="3.5556922929851499E-2"/>
        <n v="3.4925981986338499E-2"/>
        <n v="3.6905240496188797E-2"/>
        <n v="1.38563026331565E-2"/>
        <n v="1.6507522410581201E-2"/>
        <n v="1.9235898476839298E-2"/>
        <n v="1.7498584304510099E-2"/>
        <n v="1.5928845829397499E-2"/>
        <n v="2.2144961496859499E-2"/>
        <n v="1.17732881911838E-2"/>
        <n v="1.22376261759682E-2"/>
        <n v="1.2877067856923E-2"/>
        <n v="9.0662455642445596E-3"/>
        <n v="8.8961577891727792E-3"/>
        <n v="1.07052180963378E-2"/>
        <n v="8.4635062928172106E-3"/>
        <n v="9.0845963497725203E-3"/>
        <n v="1.0156947956001E-2"/>
        <n v="7.9874681179931406E-3"/>
        <n v="9.3865852322872895E-3"/>
        <n v="8.6303061656684901E-3"/>
        <n v="1.3312122909637999E-2"/>
        <n v="1.17307770582743E-2"/>
        <n v="9.8537706863059907E-3"/>
        <n v="9.0665697913783396E-3"/>
        <n v="1.1985259557178499E-2"/>
        <n v="1.05981190034239E-2"/>
        <n v="8.7645576893088002E-3"/>
        <n v="8.1729168059716303E-3"/>
        <n v="9.2137767578841095E-3"/>
        <n v="8.8511434951212796E-3"/>
        <n v="1.37430802811969E-2"/>
        <n v="8.5165175815018201E-3"/>
        <n v="1.3051634085932001E-2"/>
        <n v="1.4190087747721901E-2"/>
        <n v="1.2262888400042299E-2"/>
        <n v="8.9257492113845992E-3"/>
        <n v="8.8681841822585705E-3"/>
        <n v="1.00114392196375E-2"/>
        <n v="9.3728062572630607E-3"/>
        <n v="9.2746621956893496E-3"/>
        <n v="8.6337183735642701E-3"/>
        <n v="1.0892467251486499E-2"/>
        <n v="1.0511126750612301E-2"/>
        <n v="1.0395655050270401E-2"/>
        <n v="9.5418566744453898E-3"/>
        <n v="8.6855466689318202E-3"/>
        <n v="7.4832994802554098E-3"/>
        <n v="8.9262861004328307E-3"/>
        <n v="8.8000599645898896E-3"/>
        <n v="7.4939898825718103E-3"/>
        <n v="7.8035777536387E-3"/>
        <n v="6.2977386825737499E-3"/>
        <n v="5.2567651620660299E-3"/>
        <n v="1.24116096473593E-2"/>
        <n v="8.39617908326162E-3"/>
        <n v="1.05187234779407E-2"/>
        <n v="1.3224553323884501E-2"/>
        <n v="1.14973172367017E-2"/>
        <n v="8.97799148991873E-3"/>
        <n v="1.05535869446521E-2"/>
        <n v="7.0258903364548804E-3"/>
        <n v="6.8064936702033202E-3"/>
        <n v="7.0649177711804203E-3"/>
        <n v="8.9197091602817701E-3"/>
        <n v="5.9501406267189602E-3"/>
        <n v="1.10071429209888E-2"/>
        <n v="1.6270372689397399E-2"/>
        <n v="3.1161207109365201E-2"/>
        <n v="9.6612532731505992E-3"/>
        <n v="8.5262360709938406E-3"/>
        <n v="6.5382219458628701E-3"/>
        <n v="8.4965648514726197E-3"/>
        <n v="5.7150019281708197E-3"/>
        <n v="5.6725594600361504E-3"/>
        <n v="1.9015627151563401E-2"/>
        <n v="1.6941571539642701E-2"/>
        <n v="1.9298261535956301E-2"/>
        <n v="2.0017891983891201E-2"/>
        <n v="1.8915990316527399E-2"/>
        <n v="1.5777090778820401E-2"/>
        <n v="1.4098102336787099E-2"/>
        <n v="1.4060728211890999E-2"/>
        <n v="1.4789913905017601E-2"/>
        <n v="1.9317579373567199E-2"/>
        <n v="1.7279951953224001E-2"/>
        <n v="1.19294010888345E-2"/>
        <n v="2.3954951416045301E-2"/>
        <n v="1.8614355298022401E-2"/>
        <n v="2.0988835582560001E-2"/>
        <n v="1.8957305557026599E-2"/>
        <n v="2.33818554721162E-2"/>
        <n v="2.0299793616255599E-2"/>
        <n v="1.27280315352574E-2"/>
        <n v="1.6021621870917699E-2"/>
        <n v="1.8387549075350101E-2"/>
        <n v="1.43013335086464E-2"/>
        <n v="3.1417125738592497E-2"/>
        <n v="2.1688157892332301E-2"/>
        <n v="2.08907657396122E-2"/>
        <n v="2.9773453025552701E-2"/>
        <n v="3.8824190343701499E-2"/>
        <n v="1.7297437081510401E-2"/>
        <n v="2.0093793446749799E-2"/>
        <n v="2.0603464232583101E-2"/>
        <n v="1.4934710328390799E-2"/>
        <n v="1.1651494682012599E-2"/>
        <n v="1.3179029850777801E-2"/>
        <n v="1.2189634129020001E-2"/>
        <n v="1.2686157937964199E-2"/>
        <n v="1.12402236838257E-2"/>
        <n v="1.1357395526117199E-2"/>
        <n v="1.04587001476549E-2"/>
        <n v="8.2404079758826403E-3"/>
        <n v="9.2739141654684994E-3"/>
        <n v="9.7421858128766796E-3"/>
        <n v="7.7133144529211196E-3"/>
        <n v="8.3132815261634796E-3"/>
        <n v="7.5055154121140798E-3"/>
        <n v="6.3842441800898196E-3"/>
        <n v="9.2581549350821205E-3"/>
        <n v="8.2824460263523306E-3"/>
        <n v="8.0324339748768497E-3"/>
        <n v="2.2010402428554902E-2"/>
        <n v="1.93655193835468E-2"/>
        <n v="2.15514583142901E-2"/>
        <n v="7.0956956963846001E-3"/>
        <n v="6.9725664129490598E-3"/>
        <n v="9.8428346019387106E-3"/>
        <n v="9.3302932300504092E-3"/>
        <n v="9.6503488608619507E-3"/>
        <n v="8.97236442987372E-3"/>
        <n v="2.3687592592405101E-2"/>
        <n v="1.6796697784602899E-2"/>
        <n v="1.85893887976997E-2"/>
        <n v="1.0029335346281301E-2"/>
        <n v="7.79897303210413E-3"/>
        <n v="8.7114233098744692E-3"/>
        <n v="8.2719746606980896E-3"/>
        <n v="8.8354784846546193E-3"/>
        <n v="8.4492004892265209E-3"/>
        <n v="1.61614121592954E-2"/>
        <n v="1.29745170019335E-2"/>
        <n v="1.4060575242764099E-2"/>
        <n v="1.8413332727265301E-2"/>
        <n v="1.5166729461702499E-2"/>
        <n v="1.4927730150918E-2"/>
        <n v="1.5069032419309099E-2"/>
        <n v="1.16544535739103E-2"/>
        <n v="1.38641340241299E-2"/>
        <n v="1.23945977440768E-2"/>
        <n v="1.4216361933434001E-2"/>
        <n v="1.5627404323546701E-2"/>
        <n v="1.3330109810949601E-2"/>
        <n v="1.1492155962687999E-2"/>
        <n v="1.37724651728445E-2"/>
        <n v="8.7206576910519196E-2"/>
        <n v="6.6409204012845599E-2"/>
        <n v="5.5403594679077399E-2"/>
        <n v="1.89768243454068E-2"/>
        <n v="1.33631841311714E-2"/>
        <n v="1.4738541452845101E-2"/>
        <n v="2.2124905628787699E-2"/>
        <n v="3.3923936628985997E-2"/>
        <n v="4.80944004550138E-2"/>
        <n v="7.5388072237811105E-2"/>
        <n v="6.9532666835121298E-2"/>
        <n v="7.8005429480385399E-2"/>
        <n v="3.6928359831296498E-2"/>
        <n v="1.3642506700432599E-2"/>
        <n v="1.4843334873659001E-2"/>
        <n v="1.24884067970775E-2"/>
        <n v="1.08958498576462E-2"/>
        <n v="1.26590109002791E-2"/>
        <n v="1.5781780014297898E-2"/>
        <n v="1.4719216024384E-2"/>
        <n v="1.65240104359935E-2"/>
        <n v="1.5437098841784999E-2"/>
        <n v="1.3288051418715301E-2"/>
        <n v="1.3896435009428399E-2"/>
        <n v="1.3087404309707E-2"/>
        <n v="1.3812213986248699E-2"/>
        <n v="1.3374814911499701E-2"/>
        <n v="1.35939318108074E-2"/>
        <n v="1.0261588802887901E-2"/>
        <n v="9.2615724670339992E-3"/>
        <n v="1.3676847448461701E-2"/>
        <n v="1.2515533740976E-2"/>
        <n v="1.55352380023869E-2"/>
        <n v="4.0451082113136201E-2"/>
        <n v="2.94956317750312E-2"/>
        <n v="2.1520791415557398E-2"/>
        <n v="1.19780715319582E-2"/>
        <n v="1.03435938767688E-2"/>
        <n v="1.47751849749973E-2"/>
        <n v="1.38647080898691E-2"/>
        <n v="2.5866990740771201E-2"/>
        <n v="1.51584937869472E-2"/>
        <n v="2.6947930137668899E-2"/>
        <n v="2.6073195856583301E-2"/>
        <n v="3.5251654562381399E-2"/>
        <n v="1.4550971029447199E-2"/>
        <n v="1.3829172285397999E-2"/>
        <n v="1.10540662226191E-2"/>
        <n v="9.2017347561944192E-3"/>
        <n v="9.9572700130756107E-3"/>
        <n v="1.19893779321458E-2"/>
        <n v="1.0612323900468099E-2"/>
        <n v="9.5994321493653098E-3"/>
        <n v="9.9690197642446493E-3"/>
        <n v="9.1812769773200499E-3"/>
        <n v="9.5172674991101103E-3"/>
        <n v="8.6790740579247103E-3"/>
        <n v="9.3322430255450804E-3"/>
        <n v="8.7173939583744097E-3"/>
        <n v="8.1156155345979992E-3"/>
        <n v="8.8832557812098308E-3"/>
        <n v="8.2592810493009594E-3"/>
        <n v="6.3258887185321001E-3"/>
        <n v="1.0314397520613401E-2"/>
        <n v="1.0037141020439001E-2"/>
        <n v="1.1501624525150999E-2"/>
        <n v="3.4991203778470002E-2"/>
        <n v="2.89530534501816E-2"/>
        <n v="1.90010845959371E-2"/>
        <n v="7.3883634704924699E-3"/>
        <n v="7.1872778635929096E-3"/>
        <n v="7.3475159923036704E-3"/>
        <n v="8.0395053909181995E-3"/>
        <n v="7.8327166436017292E-3"/>
        <n v="7.3403565778627101E-3"/>
        <n v="2.5271998791252501E-2"/>
        <n v="1.74278840720891E-2"/>
        <n v="2.71433555046901E-2"/>
        <n v="1.5286874066680899E-2"/>
        <n v="6.9254594711976201E-3"/>
        <n v="7.0677434424164997E-3"/>
        <n v="6.2072770108014203E-3"/>
        <n v="6.3235490003257502E-3"/>
        <n v="6.1617738688591701E-3"/>
        <n v="1.09784230271466E-2"/>
        <n v="1.09118772397068E-2"/>
        <n v="9.9356445555819194E-3"/>
        <n v="9.9315363219841402E-3"/>
        <n v="1.039981140915E-2"/>
        <n v="1.0017799425263299E-2"/>
        <n v="1.1020729388203801E-2"/>
        <n v="8.2842097656763408E-3"/>
        <n v="8.9059669787076804E-3"/>
        <n v="9.1205484960752304E-3"/>
        <n v="8.2667141754217792E-3"/>
        <n v="8.5909472025313804E-3"/>
        <n v="9.6196430073952604E-3"/>
        <n v="1.08281928003319E-2"/>
        <n v="8.9128481280743993E-3"/>
        <n v="1.0252194605948299E-2"/>
        <n v="1.0328177692071901E-2"/>
        <n v="7.2896102740364803E-3"/>
        <n v="8.0896295538850603E-3"/>
        <n v="7.7898401636440897E-3"/>
        <n v="6.97727287505085E-3"/>
        <n v="7.6793555542688701E-3"/>
        <n v="9.1751848794601708E-3"/>
        <n v="1.11305772016305E-2"/>
        <n v="1.0410021927413299E-2"/>
        <n v="8.1660693550790892E-3"/>
        <n v="1.33859037754771E-2"/>
        <n v="8.7239642032328497E-3"/>
        <n v="7.1736276950641999E-3"/>
        <n v="7.7780862407337897E-3"/>
        <n v="7.6822960015712604E-3"/>
        <n v="6.9271846472600002E-3"/>
        <n v="7.4990912370800798E-3"/>
        <n v="9.4026755468862196E-3"/>
        <n v="8.5150297698136992E-3"/>
        <n v="8.2390048608330501E-3"/>
        <n v="8.3743842224232208E-3"/>
        <n v="9.0608532613078701E-3"/>
        <n v="8.7334353340943402E-3"/>
        <n v="9.0808242299971701E-3"/>
        <n v="8.2903346545398805E-3"/>
        <n v="1.09921239196983E-2"/>
        <n v="1.08148526115415E-2"/>
        <n v="8.7613609777156699E-3"/>
        <n v="8.5257662239357906E-3"/>
        <n v="1.1126429803752599E-2"/>
        <n v="1.08761829891659E-2"/>
        <n v="7.2832992782311196E-3"/>
        <n v="7.74814876766755E-3"/>
        <n v="5.8101540323621404E-3"/>
        <n v="1.00270716302539E-2"/>
        <n v="8.7341822156757499E-3"/>
        <n v="8.7006377973727692E-3"/>
        <n v="9.23713565093791E-3"/>
        <n v="1.16208904462062E-2"/>
        <n v="1.366701370864E-2"/>
        <n v="7.6241378824197098E-3"/>
        <n v="8.5870924354855792E-3"/>
        <n v="8.3959827796286097E-3"/>
        <n v="1.2810435121215101E-2"/>
        <n v="7.8850250623934692E-3"/>
        <n v="8.5693567081295396E-3"/>
        <n v="9.0815590146295002E-3"/>
        <n v="1.0781448186168E-2"/>
        <n v="8.4275539599500595E-3"/>
        <n v="1.032702019773E-2"/>
        <n v="6.5272346756963199E-3"/>
        <n v="6.1544532712488496E-3"/>
        <n v="6.6754369329615299E-3"/>
        <n v="6.3882334094125803E-3"/>
        <n v="5.9030195751280604E-3"/>
        <n v="6.5164838645828298E-3"/>
        <n v="5.76521128165407E-3"/>
        <n v="6.0138909206067801E-3"/>
        <n v="6.7096070124877602E-3"/>
        <n v="6.2912199592825499E-3"/>
        <n v="6.0155915122584698E-3"/>
        <n v="5.67209656922731E-3"/>
        <n v="8.0913999163826095E-3"/>
        <n v="8.3513663652535798E-3"/>
        <n v="8.0247429139032808E-3"/>
        <n v="8.0842673296497303E-3"/>
        <n v="1.26270903644808E-2"/>
        <n v="8.6423200606323795E-3"/>
        <n v="8.4772461262857396E-3"/>
        <n v="6.6452697594638101E-3"/>
        <n v="7.5494093255996401E-3"/>
        <n v="1.10051934571316E-2"/>
        <n v="6.9017725721825102E-2"/>
        <n v="3.04633967542597E-2"/>
        <n v="9.6804940886662694E-2"/>
        <n v="1.49305198248894E-2"/>
        <n v="1.38953987951523E-2"/>
        <n v="8.0248670389755899E-3"/>
        <n v="7.7289213234488698E-3"/>
        <n v="7.4620067864702398E-3"/>
        <n v="7.1151663351249296E-3"/>
        <n v="6.5272519755540997E-3"/>
        <n v="7.7095951015599398E-3"/>
        <n v="1.2804273376122201E-2"/>
        <n v="1.39660589116638E-2"/>
        <n v="1.1300170706646E-2"/>
        <n v="1.20621410149308E-2"/>
        <n v="1.03957658679506E-2"/>
        <n v="1.1325614200796801E-2"/>
        <n v="1.7567367214324399E-2"/>
        <n v="1.11145697877404E-2"/>
        <n v="1.0091374419848601E-2"/>
        <n v="1.11537387149011E-2"/>
        <n v="8.73673540391799E-3"/>
        <n v="8.0237936179488704E-3"/>
        <n v="1.15661021463266E-2"/>
        <n v="1.30081870372555E-2"/>
        <n v="1.5215932868915901E-2"/>
        <n v="2.4974223967645998E-2"/>
        <n v="1.7583684008329301E-2"/>
        <n v="1.95651743429699E-2"/>
        <n v="1.2681302820296E-2"/>
        <n v="1.0600179961010999E-2"/>
        <n v="9.6760077325424802E-3"/>
        <n v="1.0922223593923299E-2"/>
        <n v="1.43463638588445E-2"/>
        <n v="1.0820474698297101E-2"/>
        <n v="1.8058189741281701E-2"/>
        <n v="2.5124570807472098E-2"/>
        <n v="2.2495896561590002E-2"/>
        <n v="1.25375710605367E-2"/>
        <n v="1.1875046548150201E-2"/>
        <n v="9.7139900868351402E-3"/>
        <n v="9.9713120576413392E-3"/>
        <n v="8.5705295945882106E-3"/>
        <n v="1.4163204817653E-2"/>
        <n v="7.29866163044267E-3"/>
        <n v="6.2732448094200699E-3"/>
        <n v="6.4355629862404796E-3"/>
        <n v="7.5989212885512599E-3"/>
        <n v="6.5870114352214199E-3"/>
        <n v="7.2090892243064503E-3"/>
        <n v="7.3216732797384198E-3"/>
        <n v="7.6821723390729799E-3"/>
        <n v="7.2193943672699398E-3"/>
        <n v="7.2883639495540898E-3"/>
        <n v="6.7566192269763702E-3"/>
        <n v="5.8105236889220103E-3"/>
        <n v="8.5947794330421996E-3"/>
        <n v="7.6506190748973097E-3"/>
        <n v="8.2898617989503303E-3"/>
        <n v="1.9746975348876698E-2"/>
        <n v="2.0773145612140002E-2"/>
        <n v="1.02783415752271E-2"/>
        <n v="7.1683116192640802E-3"/>
        <n v="5.3616106308292501E-3"/>
        <n v="8.1868467688365407E-3"/>
        <n v="6.8177166113657E-3"/>
        <n v="1.30731222491321E-2"/>
        <n v="7.3722254634294299E-3"/>
        <n v="1.71510262660702E-2"/>
        <n v="1.75850469034836E-2"/>
        <n v="1.5735102422021901E-2"/>
        <n v="1.0381244789257201E-2"/>
        <n v="7.2659087637542098E-3"/>
        <n v="8.9685059880451994E-3"/>
        <n v="7.6114337593535799E-3"/>
        <n v="7.9379060478428406E-3"/>
        <n v="8.52712298895166E-3"/>
        <n v="1.03674315040139E-2"/>
        <n v="9.5998680577420205E-3"/>
        <n v="9.5861753065880004E-3"/>
        <n v="9.6994857092982199E-3"/>
        <n v="9.0707524929660808E-3"/>
        <n v="7.7812356110162099E-3"/>
        <n v="7.11107181923372E-3"/>
        <n v="7.19486871679712E-3"/>
        <n v="7.5305937195339796E-3"/>
        <n v="7.05036527596682E-3"/>
        <n v="6.6558134697607303E-3"/>
        <n v="5.9748595551593698E-3"/>
        <n v="8.3606407424030599E-3"/>
        <n v="8.2818950545792899E-3"/>
        <n v="9.4214705792447402E-3"/>
        <n v="1.2917002645338099E-2"/>
        <n v="1.15677727918425E-2"/>
        <n v="1.0864645297535201E-2"/>
        <n v="1.19150856735229E-2"/>
        <n v="9.3080857097497093E-3"/>
        <n v="7.8800989419458792E-3"/>
        <n v="8.4906901683052104E-3"/>
        <n v="1.3666460883422001E-2"/>
        <n v="8.2111394941557295E-3"/>
        <n v="1.6346381666534401E-2"/>
        <n v="1.2731125827814599E-2"/>
        <n v="1.7521062653408699E-2"/>
        <n v="9.4811310072722404E-3"/>
        <n v="6.4670710836369702E-3"/>
        <n v="6.78578831685439E-3"/>
        <n v="6.41247313233785E-3"/>
        <n v="5.8245648536153199E-3"/>
        <n v="6.95363565025539E-3"/>
        <n v="5.7142405597305603E-3"/>
        <n v="5.6894775254974998E-3"/>
        <n v="5.9253363112564301E-3"/>
        <n v="5.0915260736817602E-3"/>
        <n v="4.8785679602567503E-3"/>
        <n v="4.1684663349016099E-3"/>
        <n v="4.8379536740309403E-3"/>
        <n v="4.9372510912273496E-3"/>
        <n v="4.6668278572541896E-3"/>
        <n v="4.9084844395797201E-3"/>
        <n v="4.1933309469934102E-3"/>
        <n v="4.0321168056536103E-3"/>
        <n v="6.10128364656527E-3"/>
        <n v="5.2001793708092003E-3"/>
        <n v="6.41842441430513E-3"/>
        <n v="1.2026331822598799E-2"/>
        <n v="1.29426452481161E-2"/>
        <n v="8.0083987774506593E-3"/>
        <n v="5.5543655245791296E-3"/>
        <n v="5.0416202528174399E-3"/>
        <n v="5.4295987381310501E-3"/>
        <n v="5.7450772240770498E-3"/>
        <n v="8.9915158352937199E-3"/>
        <n v="4.8062498464392402E-3"/>
        <n v="1.1954317272553E-2"/>
        <n v="1.19454337167997E-2"/>
        <n v="1.2045444415754799E-2"/>
        <n v="5.1016338301414204E-3"/>
        <n v="4.1312107381277097E-3"/>
        <n v="4.1829038966551798E-3"/>
        <n v="4.0288957454901004E-3"/>
        <n v="3.95354339170773E-3"/>
        <n v="4.4336317637311603E-3"/>
        <n v="1.7340174974527198E-2"/>
        <n v="1.6426237692094701E-2"/>
        <n v="1.71115753763404E-2"/>
        <n v="1.6670419393365499E-2"/>
        <n v="1.6582782605602399E-2"/>
        <n v="1.6808120393384599E-2"/>
        <n v="1.7091143238890199E-2"/>
        <n v="1.6684215553123799E-2"/>
        <n v="1.7443047442381E-2"/>
        <n v="1.7601042591326499E-2"/>
        <n v="1.6845053646105002E-2"/>
        <n v="1.42701276107597E-2"/>
        <n v="1.7659712868064802E-2"/>
        <n v="1.77062401628405E-2"/>
        <n v="1.9760487966143301E-2"/>
        <n v="3.8745203524750901E-2"/>
        <n v="3.6693739155333402E-2"/>
        <n v="2.6384306158810399E-2"/>
        <n v="1.6018558674226802E-2"/>
        <n v="1.44547718489601E-2"/>
        <n v="1.52505636888933E-2"/>
        <n v="1.50716795709432E-2"/>
        <n v="2.3343762863063701E-2"/>
        <n v="1.83110626885927E-2"/>
        <n v="3.1815538912651202E-2"/>
        <n v="2.9695930494672701E-2"/>
        <n v="2.78752616808913E-2"/>
        <n v="1.5669204485066E-2"/>
        <n v="1.27541145710541E-2"/>
        <n v="1.33355239832332E-2"/>
        <n v="1.3261469567372701E-2"/>
        <n v="1.2400628243914601E-2"/>
        <n v="1.36862131218504E-2"/>
        <n v="2.1570008504080199E-2"/>
        <n v="1.7690997476764302E-2"/>
        <n v="1.73337118770364E-2"/>
        <n v="1.7368809453898699E-2"/>
        <n v="1.7963389158318001E-2"/>
        <n v="1.6366671107043301E-2"/>
        <n v="1.6603368775113599E-2"/>
        <n v="1.54604542431941E-2"/>
        <n v="1.74103393854542E-2"/>
        <n v="1.8657764709280399E-2"/>
        <n v="1.9624676130856101E-2"/>
        <n v="1.5171465921449899E-2"/>
        <n v="2.2078507610698499E-2"/>
        <n v="1.7358676255873302E-2"/>
        <n v="2.0745003313809299E-2"/>
        <n v="2.09552656149531E-2"/>
        <n v="2.1538858857919702E-2"/>
        <n v="1.48762155797534E-2"/>
        <n v="1.3787593882149301E-2"/>
        <n v="1.20963449137318E-2"/>
        <n v="1.3792291032612199E-2"/>
        <n v="1.5816196607994899E-2"/>
        <n v="2.4025707063577401E-2"/>
        <n v="1.6720342171462201E-2"/>
        <n v="2.5150588684091799E-2"/>
        <n v="2.03973059189459E-2"/>
        <n v="2.67308156359665E-2"/>
        <n v="2.1173306231577801E-2"/>
        <n v="1.3070095930751599E-2"/>
        <n v="1.55515019960362E-2"/>
        <n v="1.4558696596959599E-2"/>
        <n v="1.4690171731302199E-2"/>
        <n v="1.51685418366167E-2"/>
        <n v="9.9452407567328701E-3"/>
        <n v="9.0662618825971802E-3"/>
        <n v="9.3546703807928094E-3"/>
        <n v="9.3348747802057003E-3"/>
        <n v="8.7647064563685494E-3"/>
        <n v="7.6702493922412704E-3"/>
        <n v="8.3346663845442204E-3"/>
        <n v="7.6560833571663201E-3"/>
        <n v="8.7023412679549696E-3"/>
        <n v="8.2037072522339691E-3"/>
        <n v="6.6737793348270198E-3"/>
        <n v="5.6975267666081898E-3"/>
        <n v="9.1861391942376705E-3"/>
        <n v="7.7819781757854896E-3"/>
        <n v="1.04045216301348E-2"/>
        <n v="1.8315102845129001E-2"/>
        <n v="1.57357441503902E-2"/>
        <n v="9.8172247561402193E-3"/>
        <n v="6.7815872271290503E-3"/>
        <n v="7.0467643911554297E-3"/>
        <n v="8.8304252095380408E-3"/>
        <n v="9.2537559215178592E-3"/>
        <n v="1.56046870038261E-2"/>
        <n v="9.1181436570822796E-3"/>
        <n v="2.0838281224861199E-2"/>
        <n v="1.9747613951232399E-2"/>
        <n v="1.8016945203829699E-2"/>
        <n v="8.7739419482596205E-3"/>
        <n v="8.1887268417124692E-3"/>
        <n v="7.40351393564631E-3"/>
        <n v="7.1655912819510396E-3"/>
        <n v="6.1774217969238297E-3"/>
        <n v="6.0479852652214798E-3"/>
        <n v="1.4025119263440401E-2"/>
        <n v="6.4331031720532396E-3"/>
        <n v="9.8094657497662906E-3"/>
        <n v="7.82220837275578E-3"/>
        <n v="8.8032479074413306E-3"/>
        <n v="8.7828918134826694E-3"/>
        <n v="7.8969492619468291E-3"/>
        <n v="6.4212774568427403E-3"/>
        <n v="8.6839376214377494E-3"/>
        <n v="8.2138015146410101E-3"/>
        <n v="5.9997833721460699E-3"/>
        <n v="7.6595599490409602E-3"/>
        <n v="8.4731885143183496E-3"/>
        <n v="8.2061422141200702E-3"/>
        <n v="7.8317771448920999E-3"/>
        <n v="6.0335204313736396E-3"/>
        <n v="4.57123792972116E-3"/>
        <n v="7.0473348361748903E-3"/>
        <n v="6.3280740671743697E-3"/>
        <n v="5.0913346033670598E-3"/>
        <n v="9.5005648688398694E-3"/>
        <n v="6.7608628324024502E-3"/>
        <n v="8.8307204593148902E-3"/>
        <n v="5.9611424248084298E-3"/>
        <n v="6.1348504636454604E-3"/>
        <n v="7.9957493466828004E-3"/>
        <n v="6.2349031656011699E-3"/>
        <n v="6.76604106857801E-3"/>
        <n v="1.1121658907059E-2"/>
        <n v="6.25162024870979E-3"/>
        <n v="6.5711136554824096E-3"/>
        <n v="5.2372829630482698E-3"/>
        <n v="6.3776644661442498E-3"/>
        <n v="1.6407401740579499E-2"/>
        <n v="1.5375795651325901E-2"/>
        <n v="1.8214926644399301E-2"/>
        <n v="1.9855163098198899E-2"/>
        <n v="2.13022053882999E-2"/>
        <n v="2.1087335993649901E-2"/>
        <n v="2.23739977382648E-2"/>
        <n v="1.4994429405799699E-2"/>
        <n v="2.7163323250066099E-2"/>
        <n v="2.0760812861639801E-2"/>
        <n v="1.3175410181414901E-2"/>
        <n v="8.35472916091126E-3"/>
        <n v="1.8300559860013901E-2"/>
        <n v="2.2610081984646899E-2"/>
        <n v="1.6906924712058301E-2"/>
        <n v="7.7607863656432505E-2"/>
        <n v="8.8444158272389897E-2"/>
        <n v="2.1577534609442998E-2"/>
        <n v="1.6971411256441998E-2"/>
        <n v="1.7324474299211301E-2"/>
        <n v="2.2126782349668899E-2"/>
        <n v="1.9957898504128501E-2"/>
        <n v="4.3272084675009197E-2"/>
        <n v="1.3346095572713599E-2"/>
        <n v="9.1621279661039501E-2"/>
        <n v="8.1469690845915696E-2"/>
        <n v="9.1683867148505196E-2"/>
        <n v="2.2560781053497E-2"/>
        <n v="1.9158015882821199E-2"/>
        <n v="1.87698571251874E-2"/>
        <n v="1.3962019836088401E-2"/>
        <n v="1.4383039452453001E-2"/>
        <n v="2.21954862290887E-2"/>
        <n v="9.9094966871130698E-3"/>
        <n v="9.5858044869207397E-3"/>
        <n v="1.14776055276319E-2"/>
        <n v="9.9129388825717202E-3"/>
        <n v="8.4462523349968094E-3"/>
        <n v="9.3416096192509204E-3"/>
        <n v="9.5276766872547901E-3"/>
        <n v="8.9634111238815397E-3"/>
        <n v="8.3714102106707908E-3"/>
        <n v="9.3385365147071308E-3"/>
        <n v="7.2068250085870304E-3"/>
        <n v="6.1556052894446303E-3"/>
        <n v="1.0208147667642799E-2"/>
        <n v="1.0461980986905499E-2"/>
        <n v="9.9278809775286692E-3"/>
        <n v="1.48620239195084E-2"/>
        <n v="9.9722754082022698E-3"/>
        <n v="8.9006266404067502E-3"/>
        <n v="7.8743838363731205E-3"/>
        <n v="7.7742094587577703E-3"/>
        <n v="6.3012073718858403E-3"/>
        <n v="6.8783639392645196E-3"/>
        <n v="9.6293953164038795E-3"/>
        <n v="6.0136353930771401E-3"/>
        <n v="1.27240089860271E-2"/>
        <n v="9.8561925259244808E-3"/>
        <n v="9.9827777906082906E-3"/>
        <n v="8.1364865067547892E-3"/>
        <n v="6.62246082940078E-3"/>
        <n v="6.57972898165442E-3"/>
        <n v="5.7779423959754004E-3"/>
        <n v="5.9482422310901499E-3"/>
        <n v="7.0005109035425001E-3"/>
        <n v="1.19916363945663E-2"/>
        <n v="1.0036351940273899E-2"/>
        <n v="9.1632287320870497E-3"/>
        <n v="9.8059467232904495E-3"/>
        <n v="1.2377258905472499E-2"/>
        <n v="7.3735781795500801E-3"/>
        <n v="7.9231563382178398E-3"/>
        <n v="9.7008984058001603E-3"/>
        <n v="1.0886228000040901E-2"/>
        <n v="7.5370537807712404E-3"/>
        <n v="8.7454039649548006E-3"/>
        <n v="7.6958209226985997E-3"/>
        <n v="1.12933783040359E-2"/>
        <n v="8.9405663673306993E-3"/>
        <n v="8.4694067476678795E-3"/>
        <n v="2.0872468913058599E-2"/>
        <n v="1.6231312609657302E-2"/>
        <n v="1.24939687987418E-2"/>
        <n v="8.2067972753591695E-3"/>
        <n v="7.2545876258207197E-3"/>
        <n v="9.2996559455646496E-3"/>
        <n v="9.4897103904069604E-3"/>
        <n v="1.4896155556411699E-2"/>
        <n v="9.7604757294397198E-3"/>
        <n v="2.2181129981778101E-2"/>
        <n v="2.1959112394654E-2"/>
        <n v="1.88354610331905E-2"/>
        <n v="1.01460967724016E-2"/>
        <n v="7.64163882286098E-3"/>
        <n v="7.7022488354782396E-3"/>
        <n v="6.0950699560549304E-3"/>
        <n v="1.21902714410425E-2"/>
        <n v="1.7389392670127402E-2"/>
        <n v="1.4532609890544401E-2"/>
        <n v="1.4053183396580401E-2"/>
        <n v="1.6574617167226E-2"/>
        <n v="1.3599888977744499E-2"/>
        <n v="1.2282237466608399E-2"/>
        <n v="1.0657157412307499E-2"/>
        <n v="1.1020932303507701E-2"/>
        <n v="1.3737359876921099E-2"/>
        <n v="1.4278365828488401E-2"/>
        <n v="1.4654126124872E-2"/>
        <n v="1.4525879273988899E-2"/>
        <n v="9.3610060050192505E-3"/>
        <n v="1.59389609679879E-2"/>
        <n v="1.2614391965459E-2"/>
        <n v="1.1057585147937501E-2"/>
        <n v="5.5797189980542096E-3"/>
        <n v="6.97316130169243E-3"/>
        <n v="9.1062263133931606E-3"/>
        <n v="1.03106856467688E-2"/>
        <n v="9.2165331579903507E-3"/>
        <n v="1.1335212047497999E-2"/>
        <n v="1.06393263181911E-2"/>
        <n v="9.6516625023661106E-3"/>
        <n v="1.03410044966277E-2"/>
        <n v="1.368138173394E-2"/>
        <n v="1.32276112892742E-2"/>
        <n v="1.7001873588782399E-2"/>
        <n v="1.08526629146341E-2"/>
        <n v="1.0493548829432899E-2"/>
        <n v="1.05102634551686E-2"/>
        <n v="1.16527959149255E-2"/>
        <n v="1.35287389141646E-2"/>
        <n v="1.42852844191714E-2"/>
        <n v="8.1998478670068306E-3"/>
        <n v="8.9487822711370405E-3"/>
        <n v="1.10502071117653E-2"/>
        <n v="7.3633529156645504E-3"/>
        <n v="7.9050065302898095E-3"/>
        <n v="8.0979136510856906E-3"/>
        <n v="1.3293534072083699E-2"/>
        <n v="8.8816495821970806E-3"/>
        <n v="8.8827103529429807E-3"/>
        <n v="9.8184962258559307E-3"/>
        <n v="6.8768416134153097E-3"/>
        <n v="6.6579955220085803E-3"/>
        <n v="8.7598021584972402E-3"/>
        <n v="8.49527415563563E-3"/>
        <n v="7.2416023679754103E-3"/>
        <n v="4.8436645381241799E-3"/>
        <n v="4.5021454571595098E-3"/>
        <n v="5.7709012179204397E-3"/>
        <n v="5.8741352018785303E-3"/>
        <n v="7.5428099855852004E-3"/>
        <n v="8.5190816837901508E-3"/>
        <n v="7.7960935378820102E-3"/>
        <n v="6.0786270656502201E-3"/>
        <n v="5.1693120359647699E-3"/>
        <n v="7.3222781340574498E-3"/>
        <n v="6.5955659303547198E-3"/>
        <n v="7.8039470596993898E-3"/>
        <n v="6.6951529720442699E-3"/>
        <n v="5.2574184556403204E-3"/>
        <n v="6.4786967505343698E-3"/>
        <n v="5.6201951061723796E-3"/>
        <n v="5.9930914601229101E-3"/>
        <n v="6.9103078478753499E-3"/>
        <n v="1.5004367142681101E-2"/>
        <n v="1.37353954051441E-2"/>
        <n v="1.4222992320402099E-2"/>
        <n v="1.1349129064754101E-2"/>
        <n v="1.40954337043362E-2"/>
        <n v="1.2067149697732401E-2"/>
        <n v="1.2059054958129299E-2"/>
        <n v="1.0610982280161E-2"/>
        <n v="1.09633322993604E-2"/>
        <n v="1.4384638283774899E-2"/>
        <n v="1.04325961700682E-2"/>
        <n v="9.6270529664808906E-3"/>
        <n v="1.25338481620092E-2"/>
        <n v="1.33054193598659E-2"/>
        <n v="1.51663972704505E-2"/>
        <n v="5.0842236154234097E-2"/>
        <n v="5.1859994629015797E-2"/>
        <n v="2.23151605072873E-2"/>
        <n v="1.35533741819599E-2"/>
        <n v="1.11452369588418E-2"/>
        <n v="1.21639608004741E-2"/>
        <n v="1.1914144899571801E-2"/>
        <n v="2.7047881776103601E-2"/>
        <n v="1.2720749545006901E-2"/>
        <n v="4.6305054743490302E-2"/>
        <n v="4.2791828531769903E-2"/>
        <n v="4.8698286821180103E-2"/>
        <n v="1.43813959299104E-2"/>
        <n v="1.0925938762451E-2"/>
        <n v="1.11516513305083E-2"/>
        <n v="9.8736734672297995E-3"/>
        <n v="9.0651008489614597E-3"/>
        <n v="1.05158172194197E-2"/>
        <n v="7.2826029749788797E-3"/>
        <n v="6.4890624487759499E-3"/>
        <n v="7.2726467672405001E-3"/>
        <n v="8.5170088013937807E-3"/>
        <n v="7.6393121525107797E-3"/>
        <n v="9.3400881022978194E-3"/>
        <n v="7.3811301404320103E-3"/>
        <n v="9.2340210208952198E-3"/>
        <n v="9.1683441269411296E-3"/>
        <n v="6.5282621254227997E-3"/>
        <n v="5.5606879004972097E-3"/>
        <n v="5.0301174053691902E-3"/>
        <n v="7.8750324752477601E-3"/>
        <n v="6.1695627694212298E-3"/>
        <n v="7.3103995311444197E-3"/>
        <n v="1.7559280524552901E-2"/>
        <n v="2.0892766439034E-2"/>
        <n v="1.40129912864517E-2"/>
        <n v="9.2382164671901794E-3"/>
        <n v="6.3053313342699598E-3"/>
        <n v="7.2936044173473498E-3"/>
        <n v="7.9155012452471595E-3"/>
        <n v="1.37342716867687E-2"/>
        <n v="7.5331615138056899E-3"/>
        <n v="1.93423453591769E-2"/>
        <n v="1.6150819048044301E-2"/>
        <n v="1.9466661763295499E-2"/>
        <n v="8.5563003551945294E-3"/>
        <n v="7.3877109896057303E-3"/>
        <n v="6.3829658138161898E-3"/>
        <n v="5.7134201640697798E-3"/>
        <n v="4.8859391561710498E-3"/>
        <n v="5.5953826238140597E-3"/>
        <n v="1.39016649160197E-2"/>
        <n v="1.3880532014952899E-2"/>
        <n v="1.3393783077719599E-2"/>
        <n v="1.35610330236615E-2"/>
        <n v="1.23645025037749E-2"/>
        <n v="1.28006913089917E-2"/>
        <n v="1.1615142341074299E-2"/>
        <n v="1.3648118216229599E-2"/>
        <n v="1.4088287002578E-2"/>
        <n v="1.18626097990326E-2"/>
        <n v="1.1493209070181001E-2"/>
        <n v="1.0718701148454199E-2"/>
        <n v="1.5724264972470502E-2"/>
        <n v="1.18734566665771E-2"/>
        <n v="1.42632348471985E-2"/>
        <n v="2.8228159952446E-2"/>
        <n v="2.0230304065741299E-2"/>
        <n v="2.1328207734595799E-2"/>
        <n v="1.4681705109403099E-2"/>
        <n v="9.7933270134158805E-3"/>
        <n v="1.2952107141266401E-2"/>
        <n v="1.37932916201721E-2"/>
        <n v="2.2388122637216901E-2"/>
        <n v="1.74002705313595E-2"/>
        <n v="2.16241799992151E-2"/>
        <n v="1.28139819564205E-2"/>
        <n v="1.8317918939226699E-2"/>
        <n v="1.42771802373218E-2"/>
        <n v="1.3612340717034399E-2"/>
        <n v="1.21927181993794E-2"/>
        <n v="1.1509679453735201E-2"/>
        <n v="1.23615383452567E-2"/>
        <n v="1.2224011721238799E-2"/>
        <n v="7.8467086901404699E-3"/>
        <n v="1.01179414884137E-2"/>
        <n v="8.6205754515504499E-3"/>
        <n v="9.9454329135040508E-3"/>
        <n v="1.14440346756721E-2"/>
        <n v="6.5887542793621997E-3"/>
        <n v="9.6473160586823398E-3"/>
        <n v="7.1734954081282797E-3"/>
        <n v="1.1984167188483E-2"/>
        <n v="7.1898832058133501E-3"/>
        <n v="8.6531609856314098E-3"/>
        <n v="7.2563908020410704E-3"/>
        <n v="9.2933405476490604E-3"/>
        <n v="9.3724194851741299E-3"/>
        <n v="1.3011435735243999E-2"/>
        <n v="1.4133370309377301E-2"/>
        <n v="1.2669746946392699E-2"/>
        <n v="1.19485790136449E-2"/>
        <n v="1.1605537521038401E-2"/>
        <n v="9.6026267614615999E-3"/>
        <n v="1.2072753825141599E-2"/>
        <n v="8.0430197799983699E-3"/>
        <n v="1.5586998083168701E-2"/>
        <n v="8.5316339586716406E-3"/>
        <n v="2.20785391142173E-2"/>
        <n v="1.7138151130370299E-2"/>
        <n v="1.9724333517428701E-2"/>
        <n v="1.42176032143495E-2"/>
        <n v="1.1227092420589301E-2"/>
        <n v="1.1885462555824001E-2"/>
        <n v="9.9621473153553193E-3"/>
        <n v="1.34462625712736E-2"/>
        <n v="1.46515754029698E-2"/>
        <n v="1.01069580161115E-2"/>
        <n v="9.5198051327423303E-3"/>
        <n v="1.0562044010632101E-2"/>
        <n v="9.1966116141943693E-3"/>
        <n v="8.0646648646706606E-3"/>
        <n v="8.1807682084108994E-3"/>
        <n v="9.2103670194890099E-3"/>
        <n v="9.2402879841925294E-3"/>
        <n v="8.3658404325894394E-3"/>
        <n v="8.3875357657196108E-3"/>
        <n v="7.3332894907322897E-3"/>
        <n v="5.6567502186267498E-3"/>
        <n v="8.8159228692918992E-3"/>
        <n v="1.0712151059753899E-2"/>
        <n v="1.12152074074567E-2"/>
        <n v="1.2153342117027699E-2"/>
        <n v="1.5742251589489401E-2"/>
        <n v="1.0128168660230299E-2"/>
        <n v="7.39883662154591E-3"/>
        <n v="7.8443195061946493E-3"/>
        <n v="1.02020370743606E-2"/>
        <n v="9.0769741441026099E-3"/>
        <n v="1.5488541438270401E-2"/>
        <n v="7.3198210410144599E-3"/>
        <n v="1.8608033288023899E-2"/>
        <n v="2.9361235708932801E-2"/>
        <n v="2.11382887456887E-2"/>
        <n v="1.1841858056870999E-2"/>
        <n v="9.7269749612093996E-3"/>
        <n v="9.8045691404068294E-3"/>
        <n v="9.3887296374172199E-3"/>
        <n v="1.10752227995551E-2"/>
        <n v="9.6125591772722296E-3"/>
        <n v="1.50647975781713E-2"/>
        <n v="1.01420644970809E-2"/>
        <n v="1.6511772722251399E-2"/>
        <n v="1.30208605170404E-2"/>
        <n v="9.6821750448432605E-3"/>
        <n v="1.0707631429275499E-2"/>
        <n v="1.43173388748479E-2"/>
        <n v="1.20023437258787E-2"/>
        <n v="1.2975649429160799E-2"/>
        <n v="1.00109260620629E-2"/>
        <n v="1.12081345628052E-2"/>
        <n v="1.261767533895E-2"/>
        <n v="1.37541744249695E-2"/>
        <n v="1.1156400014446099E-2"/>
        <n v="1.1340857594907701E-2"/>
        <n v="1.40236453355485E-2"/>
        <n v="1.37671937310285E-2"/>
        <n v="1.09339291014274E-2"/>
        <n v="9.5540815042130592E-3"/>
        <n v="9.25878309318744E-3"/>
        <n v="1.19268781448014E-2"/>
        <n v="1.05502447632407E-2"/>
        <n v="1.5220211796559999E-2"/>
        <n v="1.1094561978204799E-2"/>
        <n v="1.54917177894101E-2"/>
        <n v="1.6950835674428701E-2"/>
        <n v="2.1889048544231099E-2"/>
        <n v="1.01738527380121E-2"/>
        <n v="7.6511231265845598E-3"/>
        <n v="1.0512954336781099E-2"/>
        <n v="8.2079992942014103E-3"/>
        <n v="8.9228967030591105E-3"/>
        <n v="7.5768598290566402E-3"/>
        <n v="6.7860907619218197E-3"/>
        <n v="8.0072089052944505E-3"/>
        <n v="7.6651142628581101E-3"/>
        <n v="7.97264568449901E-3"/>
        <n v="6.9502477085468702E-3"/>
        <n v="5.6198933753273204E-3"/>
        <n v="7.53636360316726E-3"/>
        <n v="6.2633248593992503E-3"/>
        <n v="6.4043083907560604E-3"/>
        <n v="7.0887323852601696E-3"/>
        <n v="5.6384343418262603E-3"/>
        <n v="5.2267288870331396E-3"/>
        <n v="6.2956996197411899E-3"/>
        <n v="6.2742885647629199E-3"/>
        <n v="6.6677349298750899E-3"/>
        <n v="7.1190237434199397E-3"/>
        <n v="7.9668027359918996E-3"/>
        <n v="8.2610057502484693E-3"/>
        <n v="5.0875343262749501E-3"/>
        <n v="4.8545176806738602E-3"/>
        <n v="6.0076695047467203E-3"/>
        <n v="5.5577983684477602E-3"/>
        <n v="7.74212187720031E-3"/>
        <n v="5.05576745812647E-3"/>
        <n v="9.9976555848933901E-3"/>
        <n v="7.7003870864491303E-3"/>
        <n v="1.13899144382602E-2"/>
        <n v="6.3553661847993602E-3"/>
        <n v="6.44310220061053E-3"/>
        <n v="7.2347204716758998E-3"/>
        <n v="5.7812193443045499E-3"/>
        <n v="5.1135422669030001E-3"/>
        <n v="5.6369478874613603E-3"/>
        <n v="1.0211085719649401E-2"/>
        <n v="1.0549328096376299E-2"/>
        <n v="1.2004353844366201E-2"/>
        <n v="1.1527455442067701E-2"/>
        <n v="9.5493835148918599E-3"/>
        <n v="9.9114441478412602E-3"/>
        <n v="9.3447958995862002E-3"/>
        <n v="9.5875421951133692E-3"/>
        <n v="1.0966527199350399E-2"/>
        <n v="8.5677406472414504E-3"/>
        <n v="8.1061509724427196E-3"/>
        <n v="7.0471365521418599E-3"/>
        <n v="1.0516452198000899E-2"/>
        <n v="9.9615762671888507E-3"/>
        <n v="1.09742289237126E-2"/>
        <n v="2.4180435781914499E-2"/>
        <n v="1.9115989415213499E-2"/>
        <n v="1.5102768824136E-2"/>
        <n v="1.1047165283206499E-2"/>
        <n v="8.9908249519833998E-3"/>
        <n v="1.1600740554395399E-2"/>
        <n v="1.05173913009522E-2"/>
        <n v="1.5858325564934501E-2"/>
        <n v="1.06528927668731E-2"/>
        <n v="2.0403477056096801E-2"/>
        <n v="1.9574719260028298E-2"/>
        <n v="2.7490384838204301E-2"/>
        <n v="1.18143730517656E-2"/>
        <n v="8.4875132609402194E-3"/>
        <n v="8.6634905223002701E-3"/>
        <n v="1.0129507125652399E-2"/>
        <n v="7.5765064177090698E-3"/>
        <n v="1.1205110586272901E-2"/>
        <n v="1.4013061020983399E-2"/>
        <n v="1.25215950984402E-2"/>
        <n v="1.5887999116878399E-2"/>
        <n v="2.2235764109701701E-2"/>
        <n v="1.3401226173971501E-2"/>
        <n v="1.26881767772263E-2"/>
        <n v="1.3534663114770199E-2"/>
        <n v="1.3933534881558501E-2"/>
        <n v="1.48677794380596E-2"/>
        <n v="1.4626805788635899E-2"/>
        <n v="1.16533433167368E-2"/>
        <n v="1.03302053061083E-2"/>
        <n v="1.37494450316608E-2"/>
        <n v="1.5946355538454401E-2"/>
        <n v="1.48101148799253E-2"/>
        <n v="1.7933171128374399E-2"/>
        <n v="1.6004839098771199E-2"/>
        <n v="1.48027699772373E-2"/>
        <n v="1.48631391257097E-2"/>
        <n v="1.11638673152018E-2"/>
        <n v="1.41720629368232E-2"/>
        <n v="1.42602751940044E-2"/>
        <n v="1.81333048219284E-2"/>
        <n v="1.35937304933328E-2"/>
        <n v="2.0154893689933399E-2"/>
        <n v="2.2338926367138901E-2"/>
        <n v="2.26126151992029E-2"/>
        <n v="1.61012877491882E-2"/>
        <n v="1.2884622966571301E-2"/>
        <n v="1.33423414953693E-2"/>
        <n v="1.2642582371270099E-2"/>
        <n v="1.0469297612396501E-2"/>
        <n v="1.1364951000728299E-2"/>
        <n v="1.3399356735728399E-2"/>
        <n v="1.05995463681953E-2"/>
        <n v="1.1792588194758201E-2"/>
        <n v="1.2271166605060901E-2"/>
        <n v="1.15689730092655E-2"/>
        <n v="1.01222613801284E-2"/>
        <n v="8.9763580549245704E-3"/>
        <n v="8.9845578525189207E-3"/>
        <n v="8.5124436707513396E-3"/>
        <n v="8.1974492974353497E-3"/>
        <n v="8.9551542753808101E-3"/>
        <n v="7.7606620549811002E-3"/>
        <n v="9.7755716206831302E-3"/>
        <n v="8.5986221478360908E-3"/>
        <n v="8.4272754901874893E-3"/>
        <n v="8.8871254837749204E-3"/>
        <n v="4.6421802168532802E-3"/>
        <n v="9.3493210847661896E-3"/>
        <n v="7.6394096828843903E-3"/>
        <n v="6.4636590082360898E-3"/>
        <n v="8.2997608497557395E-3"/>
        <n v="9.0036565480622593E-3"/>
        <n v="9.4545707006851703E-3"/>
        <n v="7.8598032015750902E-3"/>
        <n v="7.8636836772684598E-3"/>
        <n v="9.1202018210363306E-3"/>
        <n v="1.1389162561170601E-2"/>
        <n v="9.9042882216894695E-3"/>
        <n v="7.2865535204776396E-3"/>
        <n v="1.0995317518262099E-2"/>
        <n v="8.4243471088494004E-3"/>
        <n v="7.7512777753518799E-3"/>
        <n v="1.2954935833206799E-2"/>
        <n v="7.7457329311940697E-3"/>
        <n v="7.5378605142055804E-3"/>
        <n v="6.9485594547850403E-3"/>
        <n v="5.95477912743172E-3"/>
        <n v="5.2253564397500996E-3"/>
        <n v="5.0479694986734196E-3"/>
        <n v="4.7226436004702303E-3"/>
        <n v="3.73949400313481E-3"/>
        <n v="4.6814144691621701E-3"/>
        <n v="5.2358867694573298E-3"/>
        <n v="4.8636774694597604E-3"/>
        <n v="4.0832392132102002E-3"/>
        <n v="5.5153822238730903E-3"/>
        <n v="5.8338171938773697E-3"/>
        <n v="6.3123833024233298E-3"/>
        <n v="1.55019561163774E-2"/>
        <n v="1.4090992765452399E-2"/>
        <n v="4.7896192746814201E-3"/>
        <n v="2.91809464923513E-3"/>
        <n v="2.7192365967028701E-3"/>
        <n v="4.7600160818144898E-3"/>
        <n v="4.2284785097701297E-3"/>
        <n v="7.9596573311244301E-3"/>
        <n v="4.5055077240465403E-3"/>
        <n v="1.41741126631184E-2"/>
        <n v="1.4312214015261801E-2"/>
        <n v="1.52577729427016E-2"/>
        <n v="4.1361497258817596E-3"/>
        <n v="4.2608675697141602E-3"/>
        <n v="3.51118623377626E-3"/>
        <n v="3.03939673443517E-3"/>
        <n v="3.23724273514877E-3"/>
        <n v="4.0604715109819802E-3"/>
        <n v="1.3108685401899699E-2"/>
        <n v="1.2110914753250801E-2"/>
        <n v="1.2656018578218801E-2"/>
        <n v="1.2392487309738199E-2"/>
        <n v="1.3712418912976599E-2"/>
        <n v="1.02186385230348E-2"/>
        <n v="1.3154682534674399E-2"/>
        <n v="1.1370949605961999E-2"/>
        <n v="1.91151129226108E-2"/>
        <n v="1.40407649718601E-2"/>
        <n v="1.2410196374456299E-2"/>
        <n v="1.0469835817273501E-2"/>
        <n v="1.5259525036242E-2"/>
        <n v="1.67314974218369E-2"/>
        <n v="1.4775865947659599E-2"/>
        <n v="1.70720048982968E-2"/>
        <n v="1.8265630397899101E-2"/>
        <n v="1.7424040078612101E-2"/>
        <n v="9.8329874397555094E-3"/>
        <n v="1.15488051672996E-2"/>
        <n v="1.73583627948562E-2"/>
        <n v="1.40625507799562E-2"/>
        <n v="2.1299197098872898E-2"/>
        <n v="1.2509695660497601E-2"/>
        <n v="1.73073724020937E-2"/>
        <n v="1.7305664925015701E-2"/>
        <n v="2.6646823902355302E-2"/>
        <n v="1.0956048175336099E-2"/>
        <n v="1.03310110589346E-2"/>
        <n v="8.3231848884083807E-3"/>
        <n v="8.7791259335249505E-3"/>
        <n v="6.0521832200491604E-3"/>
        <n v="7.9931423561854197E-3"/>
        <n v="1.46981813708239E-2"/>
        <n v="1.5288386285733001E-2"/>
        <n v="1.6344055155471399E-2"/>
        <n v="1.5896594627247299E-2"/>
        <n v="1.3884715940595699E-2"/>
        <n v="1.42795137178234E-2"/>
        <n v="1.27554715325498E-2"/>
        <n v="1.3581063389739899E-2"/>
        <n v="1.39293400701349E-2"/>
        <n v="1.2679276175187699E-2"/>
        <n v="6.8175804034994198E-3"/>
        <n v="6.1966142168875596E-3"/>
        <n v="9.6200588582285203E-3"/>
        <n v="9.7223436696743E-3"/>
        <n v="1.1649563101829E-2"/>
        <n v="5.5408400501016997E-3"/>
        <n v="7.6673269403410901E-3"/>
        <n v="7.7826223448987401E-3"/>
        <n v="7.0578982448516502E-3"/>
        <n v="6.9396605025577396E-3"/>
        <n v="9.3686392886696106E-3"/>
        <n v="6.0175160205630804E-3"/>
        <n v="1.25065077220836E-2"/>
        <n v="6.1804248518039003E-3"/>
        <n v="8.62424862970812E-3"/>
        <n v="1.21309977146808E-2"/>
        <n v="1.8952144773662801E-2"/>
        <n v="6.6928998430520496E-3"/>
        <n v="8.6969438369200701E-3"/>
        <n v="8.7152272591444896E-3"/>
        <n v="5.8520427076101502E-3"/>
        <n v="6.0447609617467297E-3"/>
        <n v="9.1197439991730703E-3"/>
        <n v="1.7046824843421599E-2"/>
        <n v="1.73532673425273E-2"/>
        <n v="1.2103834590747001E-2"/>
        <n v="8.3484838019287806E-3"/>
        <n v="8.7552233383249509E-3"/>
        <n v="1.04602032026756E-2"/>
        <n v="7.3991741570646596E-3"/>
        <n v="9.6084871941585701E-3"/>
        <n v="1.15136981958268E-2"/>
        <n v="8.25281694558694E-3"/>
        <n v="7.2379318335801203E-3"/>
        <n v="6.38084402332107E-3"/>
        <n v="1.19598848714006E-2"/>
        <n v="1.3630120774225299E-2"/>
        <n v="1.25553723643364E-2"/>
        <n v="2.69657533445029E-2"/>
        <n v="2.0241392109587399E-2"/>
        <n v="1.2211541384468901E-2"/>
        <n v="1.02131643517128E-2"/>
        <n v="8.2169291906213204E-3"/>
        <n v="1.33605833911101E-2"/>
        <n v="1.3184956077690499E-2"/>
        <n v="2.8889946599359902E-2"/>
        <n v="1.09006236515289E-2"/>
        <n v="3.8507442848074898E-2"/>
        <n v="3.4494373441162497E-2"/>
        <n v="3.4212042750202599E-2"/>
        <n v="1.6733134382791399E-2"/>
        <n v="1.25610614972836E-2"/>
        <n v="1.5863849615088001E-2"/>
        <n v="1.21571561574789E-2"/>
        <n v="1.31717835846992E-2"/>
        <n v="1.08685585797013E-2"/>
        <n v="1.2426095644666599E-2"/>
        <n v="1.0208459338198301E-2"/>
        <n v="1.1192277301154499E-2"/>
        <n v="1.29136941717473E-2"/>
        <n v="1.0458759587171801E-2"/>
        <n v="1.04792659130817E-2"/>
        <n v="1.4227516134798199E-2"/>
        <n v="1.06009980770197E-2"/>
        <n v="1.0713512114511299E-2"/>
        <n v="1.21267997105557E-2"/>
        <n v="1.1034392388992899E-2"/>
        <n v="8.4292908837657297E-3"/>
        <n v="1.26135064921631E-2"/>
        <n v="1.1237734447529801E-2"/>
        <n v="1.10944064633935E-2"/>
        <n v="1.0250458243097799E-2"/>
        <n v="1.0395952097974901E-2"/>
        <n v="1.4319051798019299E-2"/>
        <n v="1.50323756445796E-2"/>
        <n v="1.3054390643470999E-2"/>
        <n v="1.3240968634918301E-2"/>
        <n v="1.5364709803910101E-2"/>
        <n v="1.24354236196228E-2"/>
        <n v="1.3263178191498999E-2"/>
        <n v="1.53403135025803E-2"/>
        <n v="1.4948740790631901E-2"/>
        <n v="2.25314334534913E-2"/>
        <n v="1.6610718930415901E-2"/>
        <n v="1.49783851189684E-2"/>
        <n v="1.7116055498527599E-2"/>
        <n v="1.58743573506617E-2"/>
        <n v="1.6298658432616901E-2"/>
        <n v="1.7073399981391901E-2"/>
        <n v="1.6133600608528299E-2"/>
        <n v="1.72488734660592E-2"/>
        <n v="1.7175354857771101E-2"/>
        <n v="1.74752339779147E-2"/>
        <n v="1.6468195004980399E-2"/>
        <n v="1.6056351066067402E-2"/>
        <n v="1.4731800688693401E-2"/>
        <n v="1.41441876062519E-2"/>
        <n v="1.56964722737312E-2"/>
        <n v="1.4716010389191099E-2"/>
        <n v="1.4491776567249801E-2"/>
        <n v="1.4101587868762099E-2"/>
        <n v="1.8358263066921499E-2"/>
        <n v="1.7651842332375801E-2"/>
        <n v="1.88456616105852E-2"/>
        <n v="2.9481085603344299E-2"/>
        <n v="2.3618652114441099E-2"/>
        <n v="1.8990978421095699E-2"/>
        <n v="1.3674703200223799E-2"/>
        <n v="1.33712278910206E-2"/>
        <n v="1.7408106061254799E-2"/>
        <n v="1.24449079109103E-2"/>
        <n v="2.0680368333070499E-2"/>
        <n v="1.7270937234873399E-2"/>
        <n v="3.12196921695784E-2"/>
        <n v="2.98548150619521E-2"/>
        <n v="3.3144855854318603E-2"/>
        <n v="1.5768341033325601E-2"/>
        <n v="1.33551687833746E-2"/>
        <n v="1.4568394662035E-2"/>
        <n v="1.4735029391375601E-2"/>
        <n v="1.3969586249382E-2"/>
        <n v="1.5365954616622801E-2"/>
        <n v="9.7659747391364102E-3"/>
        <n v="8.1553681735709004E-3"/>
        <n v="1.04968313489883E-2"/>
        <n v="9.2089751180409497E-3"/>
        <n v="9.2310435769365103E-3"/>
        <n v="8.6119655560001999E-3"/>
        <n v="9.0972525905852406E-3"/>
        <n v="9.1844721086085292E-3"/>
        <n v="9.1978834314914593E-3"/>
        <n v="9.3771746245015705E-3"/>
        <n v="8.0175009804992203E-3"/>
        <n v="6.39387144668325E-3"/>
        <n v="8.9217356309983804E-3"/>
        <n v="8.4159389746487397E-3"/>
        <n v="8.5296212180688002E-3"/>
        <n v="6.7721247431094898E-3"/>
        <n v="6.5073531491448601E-3"/>
        <n v="5.9193816243575496E-3"/>
        <n v="5.4235824316111302E-3"/>
        <n v="6.2129687305697099E-3"/>
        <n v="5.9002228034525902E-3"/>
        <n v="5.3238967616379002E-3"/>
        <n v="6.1305999165061397E-3"/>
        <n v="5.1464331328576404E-3"/>
        <n v="6.8552821620195704E-3"/>
        <n v="8.4253509129222602E-3"/>
        <n v="7.3074107198210598E-3"/>
        <n v="6.7357227591140897E-3"/>
        <n v="5.4321687575309297E-3"/>
        <n v="5.5941659440650396E-3"/>
        <n v="5.6151537483340704E-3"/>
        <n v="6.9344723005736403E-3"/>
        <n v="7.0578081711997597E-3"/>
        <n v="9.0595149516072299E-3"/>
        <n v="1.0804144152923601E-2"/>
        <n v="1.23566669844619E-2"/>
        <n v="9.9060564363784697E-3"/>
        <n v="8.4576780659834701E-3"/>
        <n v="8.2872287239383197E-3"/>
        <n v="9.9736228814722595E-3"/>
        <n v="1.1841121876366699E-2"/>
        <n v="1.09130480510762E-2"/>
        <n v="1.0354970205784001E-2"/>
        <n v="9.3837534962392909E-3"/>
        <n v="7.7850401253364704E-3"/>
        <n v="1.2600160827893499E-2"/>
        <n v="9.7991674490944206E-3"/>
        <n v="1.1501890512623399E-2"/>
        <n v="9.8631862719351301E-3"/>
        <n v="6.2133614135630099E-3"/>
        <n v="9.4217466588684094E-3"/>
        <n v="9.4163055778102508E-3"/>
        <n v="7.3451098987604999E-3"/>
        <n v="9.3781469586928599E-3"/>
        <n v="9.4624883510073792E-3"/>
        <n v="9.2056144647136694E-3"/>
        <n v="7.0612140436924599E-3"/>
        <n v="9.36962729035184E-3"/>
        <n v="1.09210556159156E-2"/>
        <n v="1.44046412022058E-2"/>
        <n v="8.9561059763993596E-3"/>
        <n v="1.0086258452134801E-2"/>
        <n v="7.4556691509958303E-3"/>
        <n v="1.10136284974765E-2"/>
        <n v="8.5888982386208707E-3"/>
        <n v="1.01195252451116E-2"/>
        <n v="1.3901670699472001E-2"/>
        <n v="1.2347802102012299E-2"/>
        <n v="1.8343539022844298E-2"/>
        <n v="1.6481629144780002E-2"/>
        <n v="1.44943702388361E-2"/>
        <n v="1.45895783258983E-2"/>
        <n v="1.35899443240791E-2"/>
        <n v="1.46723056094221E-2"/>
        <n v="1.2797735855550701E-2"/>
        <n v="1.3229185734674499E-2"/>
        <n v="1.8428829316852399E-2"/>
        <n v="1.3682718091889499E-2"/>
        <n v="3.3784311234612202E-2"/>
        <n v="3.7173266722535701E-2"/>
        <n v="4.16251720201848E-2"/>
        <n v="5.0553816795363398E-3"/>
        <n v="8.6631674438685108E-3"/>
        <n v="4.3828070971766199E-2"/>
        <n v="3.3859564572057202E-2"/>
        <n v="4.5770661169056197E-2"/>
        <n v="2.26140520594478E-2"/>
        <n v="1.87734117551424E-2"/>
        <n v="2.1687496280590701E-2"/>
        <n v="1.52539095703939E-2"/>
        <n v="1.68213117203703E-2"/>
        <n v="2.9215457775919301E-2"/>
        <n v="2.24711734980013E-2"/>
        <n v="2.3069878301130001E-2"/>
        <n v="3.0998576157736699E-2"/>
        <n v="2.2155959982432701E-2"/>
        <n v="2.4059467017187901E-2"/>
        <n v="1.8495005936491699E-2"/>
        <n v="1.95914266922536E-2"/>
        <n v="1.5641813152393401E-2"/>
        <n v="1.3759199854476999E-2"/>
        <n v="1.73942852053913E-2"/>
        <n v="1.42045342060791E-2"/>
        <n v="1.41778210119384E-2"/>
        <n v="1.17919287345682E-2"/>
        <n v="1.5768131357955E-2"/>
        <n v="1.3633780392123601E-2"/>
        <n v="1.24579017882358E-2"/>
        <n v="1.3799023221796301E-2"/>
        <n v="1.38178546008501E-2"/>
        <n v="1.16390875344043E-2"/>
        <n v="2.2011845905460601E-2"/>
        <n v="1.5300026105309001E-2"/>
        <n v="1.8609197546131301E-2"/>
        <n v="3.49001446760734E-2"/>
        <n v="2.6216081207700598E-2"/>
        <n v="1.9552462485557701E-2"/>
        <n v="1.4083278018191399E-2"/>
        <n v="1.18222271570603E-2"/>
        <n v="1.40203754645617E-2"/>
        <n v="1.3028310765250999E-2"/>
        <n v="1.7588889766908401E-2"/>
        <n v="1.1748381118373801E-2"/>
        <n v="2.3478332945519299E-2"/>
        <n v="1.90904194760723E-2"/>
        <n v="2.7560720625825201E-2"/>
        <n v="1.34138207901447E-2"/>
        <n v="1.2011163084109501E-2"/>
        <n v="1.20868136019861E-2"/>
        <n v="1.34803251627374E-2"/>
        <n v="1.12438934702105E-2"/>
        <n v="1.4931270134279299E-2"/>
        <n v="1.0840895663856801E-2"/>
        <n v="1.1341481159448601E-2"/>
        <n v="1.08504021084967E-2"/>
        <n v="1.16947476058621E-2"/>
        <n v="1.0147233432520599E-2"/>
        <n v="1.0045477710897499E-2"/>
        <n v="1.0458892974266699E-2"/>
        <n v="1.06361646740091E-2"/>
        <n v="1.0866961864856899E-2"/>
        <n v="1.01913083608007E-2"/>
        <n v="1.082991965639E-2"/>
        <n v="8.5442987078565499E-3"/>
        <n v="1.02145786477554E-2"/>
        <n v="8.8668673849037205E-3"/>
        <n v="1.10819040651283E-2"/>
        <n v="1.14722437422868E-2"/>
        <n v="1.3046920651551599E-2"/>
        <n v="1.07284936796122E-2"/>
        <n v="9.2304110310827501E-3"/>
        <n v="9.0768381322999594E-3"/>
        <n v="9.4761787817324809E-3"/>
        <n v="1.02239361664352E-2"/>
        <n v="1.54372543507393E-2"/>
        <n v="1.18069826245837E-2"/>
        <n v="1.1337448109370299E-2"/>
        <n v="1.3006195685178201E-2"/>
        <n v="1.4154189257463199E-2"/>
        <n v="1.1494535880190501E-2"/>
        <n v="9.37971863903613E-3"/>
        <n v="1.15211344621947E-2"/>
        <n v="1.05520209388644E-2"/>
        <n v="1.0067027456364499E-2"/>
        <n v="1.0120351434612301E-2"/>
        <n v="1.1268864563253799E-2"/>
        <n v="1.01854859224015E-2"/>
        <n v="1.1755236916387799E-2"/>
        <n v="1.1704497174391299E-2"/>
        <n v="1.0312712813169001E-2"/>
        <n v="7.9502053451254006E-3"/>
        <n v="7.8792151824637006E-3"/>
        <n v="7.3261341792510001E-3"/>
        <n v="1.02023506423116E-2"/>
        <n v="1.12308486163731E-2"/>
        <n v="9.8960838353134798E-3"/>
        <n v="7.9334688245297196E-3"/>
        <n v="1.23907367425969E-2"/>
        <n v="1.0484327592005601E-2"/>
        <n v="1.3219030802046E-2"/>
        <n v="1.06437582199886E-2"/>
        <n v="1.01340085992545E-2"/>
        <n v="1.1153987436804199E-2"/>
        <n v="8.4702968612920398E-3"/>
        <n v="5.4767603001113904E-3"/>
        <n v="7.1202256770651496E-3"/>
        <n v="1.1020514593354401E-2"/>
        <n v="1.47238431364863E-2"/>
        <n v="9.9136061173524404E-3"/>
        <n v="1.22634273661566E-2"/>
        <n v="1.60592497407199E-2"/>
        <n v="2.00680449958822E-2"/>
        <n v="1.1869094532901E-2"/>
        <n v="6.8850625496109799E-3"/>
        <n v="5.5760777436627404E-3"/>
        <n v="5.4699805860864096E-3"/>
        <n v="4.9902827898889402E-3"/>
        <n v="6.3639939840628998E-3"/>
        <m/>
      </sharedItems>
    </cacheField>
    <cacheField name="Entertainment" numFmtId="0">
      <sharedItems containsString="0" containsBlank="1" containsNumber="1" minValue="0" maxValue="9.7495957951222595E-2"/>
    </cacheField>
    <cacheField name="Fashion" numFmtId="0">
      <sharedItems containsString="0" containsBlank="1" containsNumber="1" minValue="0" maxValue="0.55026684043149998"/>
    </cacheField>
    <cacheField name="Food and Drink" numFmtId="0">
      <sharedItems containsString="0" containsBlank="1" containsNumber="1" minValue="6.4664481849811503E-4" maxValue="0.62103850192471699"/>
    </cacheField>
    <cacheField name="General Retail" numFmtId="0">
      <sharedItems containsString="0" containsBlank="1" containsNumber="1" minValue="0" maxValue="0.337653793751863"/>
    </cacheField>
    <cacheField name="Grocery" numFmtId="0">
      <sharedItems containsString="0" containsBlank="1" containsNumber="1" minValue="1.3014746362030399E-2" maxValue="0.86799096866290604"/>
    </cacheField>
    <cacheField name="Health and Beauty" numFmtId="0">
      <sharedItems containsString="0" containsBlank="1" containsNumber="1" minValue="0" maxValue="0.39784573812575902"/>
    </cacheField>
    <cacheField name="Household" numFmtId="0">
      <sharedItems containsString="0" containsBlank="1" containsNumber="1" minValue="0" maxValue="0.31170148730166403"/>
    </cacheField>
    <cacheField name="Travel and Accommodation" numFmtId="0">
      <sharedItems containsString="0" containsBlank="1" containsNumber="1" minValue="0" maxValue="0.35308701686145799"/>
    </cacheField>
    <cacheField name="Vehicles" numFmtId="0">
      <sharedItems containsString="0" containsBlank="1" containsNumber="1" minValue="0" maxValue="0.53140000700628098"/>
    </cacheField>
    <cacheField name="cameo" numFmtId="0">
      <sharedItems containsString="0" containsBlank="1" containsNumber="1" minValue="3.0955827228145099" maxValue="8.125168150680229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47">
  <r>
    <x v="0"/>
    <x v="0"/>
    <n v="0.83237771642273495"/>
    <n v="1.8027195373177402E-2"/>
    <n v="0.502139299305566"/>
    <n v="0.47983350532125602"/>
    <n v="1.3382818831949E-2"/>
    <n v="2.52626929638015E-2"/>
    <n v="0.12559657652439299"/>
    <n v="0.116853924050485"/>
    <n v="6.9672977785535301E-2"/>
    <n v="0.27894579321370999"/>
    <n v="7.0558447530404106E-2"/>
    <n v="6.15133995941042E-2"/>
    <n v="4.3568617340717597E-2"/>
    <n v="0.19464475216489999"/>
    <n v="3.92964738759356"/>
  </r>
  <r>
    <x v="0"/>
    <x v="1"/>
    <n v="0.87138697927672604"/>
    <n v="2.21873358264318E-2"/>
    <n v="0.49771211256985098"/>
    <n v="0.48010055160371701"/>
    <n v="1.5966686162634899E-2"/>
    <n v="2.4239152812927201E-2"/>
    <n v="0.124260642583699"/>
    <n v="0.130265837719376"/>
    <n v="5.8778146715127898E-2"/>
    <n v="0.27737161312341502"/>
    <n v="7.2923329615198998E-2"/>
    <n v="6.0868190165113502E-2"/>
    <n v="4.5351711150868598E-2"/>
    <n v="0.18997468995163799"/>
    <n v="3.8914290774516802"/>
  </r>
  <r>
    <x v="0"/>
    <x v="2"/>
    <n v="1.05025626840283"/>
    <n v="1.7567696455439399E-2"/>
    <n v="0.48294271280753898"/>
    <n v="0.49948959073702098"/>
    <n v="1.56163352141536E-2"/>
    <n v="2.3991627849270201E-2"/>
    <n v="0.13052209823743099"/>
    <n v="0.12883211460723701"/>
    <n v="6.1161528508785298E-2"/>
    <n v="0.26404113435823301"/>
    <n v="7.2883677915524997E-2"/>
    <n v="6.1490863004115201E-2"/>
    <n v="4.6810126025929301E-2"/>
    <n v="0.19465049427932099"/>
    <n v="3.9258131316861098"/>
  </r>
  <r>
    <x v="0"/>
    <x v="3"/>
    <n v="0.97200713160267804"/>
    <n v="1.90891555898626E-2"/>
    <n v="0.48188227182918703"/>
    <n v="0.49902857258095001"/>
    <n v="1.47815349170245E-2"/>
    <n v="2.8923879911017799E-2"/>
    <n v="0.13584654288671699"/>
    <n v="0.12476396221814599"/>
    <n v="6.3652526667261497E-2"/>
    <n v="0.26506918494884302"/>
    <n v="7.2292268692408804E-2"/>
    <n v="6.6353727447844804E-2"/>
    <n v="4.6448652310657201E-2"/>
    <n v="0.181867720000079"/>
    <n v="3.9306916348699801"/>
  </r>
  <r>
    <x v="0"/>
    <x v="4"/>
    <n v="1.0178016065944"/>
    <n v="1.8351068095007601E-2"/>
    <n v="0.49691905055518598"/>
    <n v="0.48472988134980599"/>
    <n v="1.33481204081901E-2"/>
    <n v="2.3824948272091501E-2"/>
    <n v="0.14772666561011399"/>
    <n v="0.12627176216025601"/>
    <n v="6.1237089203284703E-2"/>
    <n v="0.25513583768004"/>
    <n v="7.4861384254440902E-2"/>
    <n v="6.6144579877379095E-2"/>
    <n v="4.7425507249438503E-2"/>
    <n v="0.18402410528476601"/>
    <n v="3.93719749081253"/>
  </r>
  <r>
    <x v="0"/>
    <x v="5"/>
    <n v="0.97223856027517697"/>
    <n v="1.83418256797762E-2"/>
    <n v="0.51094527858336003"/>
    <n v="0.47071289573686398"/>
    <n v="1.2023078924050299E-2"/>
    <n v="2.4714599586415299E-2"/>
    <n v="0.14940235279581199"/>
    <n v="0.12557613143326199"/>
    <n v="6.7171076562703297E-2"/>
    <n v="0.258024858051011"/>
    <n v="7.2944031018229896E-2"/>
    <n v="6.55249820148847E-2"/>
    <n v="5.1072427876425901E-2"/>
    <n v="0.173546461737206"/>
    <n v="3.91511619980046"/>
  </r>
  <r>
    <x v="0"/>
    <x v="6"/>
    <n v="0.96699498644286097"/>
    <n v="1.8497823767057699E-2"/>
    <n v="0.49172738512000902"/>
    <n v="0.48977479111293298"/>
    <n v="1.10840651430346E-2"/>
    <n v="2.7858912103568601E-2"/>
    <n v="0.15360376060911199"/>
    <n v="0.122703718790035"/>
    <n v="6.6822629473721307E-2"/>
    <n v="0.2536545314152"/>
    <n v="7.5667209107605798E-2"/>
    <n v="6.5592656297415397E-2"/>
    <n v="4.76898426310189E-2"/>
    <n v="0.175322674429289"/>
    <n v="3.9672600960008602"/>
  </r>
  <r>
    <x v="0"/>
    <x v="7"/>
    <n v="1.0067289897207501"/>
    <n v="2.0337165708494101E-2"/>
    <n v="0.49545764257121799"/>
    <n v="0.48420519172028798"/>
    <n v="1.1566280438192101E-2"/>
    <n v="2.7148633023763399E-2"/>
    <n v="0.15076289304212601"/>
    <n v="0.129783802829772"/>
    <n v="7.0356930276272794E-2"/>
    <n v="0.256327069748226"/>
    <n v="7.2305603810876501E-2"/>
    <n v="6.3440850040563906E-2"/>
    <n v="4.53717323492814E-2"/>
    <n v="0.172936204440926"/>
    <n v="3.95149556427282"/>
  </r>
  <r>
    <x v="0"/>
    <x v="8"/>
    <n v="0.97463882192889095"/>
    <n v="1.9430295764324E-2"/>
    <n v="0.50403314462904802"/>
    <n v="0.476536559606628"/>
    <n v="1.27949638952287E-2"/>
    <n v="2.48444191815788E-2"/>
    <n v="0.138498299416593"/>
    <n v="0.13341002380933001"/>
    <n v="7.2721663602155998E-2"/>
    <n v="0.261212045768485"/>
    <n v="6.69455133024313E-2"/>
    <n v="5.7992462186832801E-2"/>
    <n v="4.5442472845644198E-2"/>
    <n v="0.18613813599171999"/>
    <n v="3.92478586606655"/>
  </r>
  <r>
    <x v="0"/>
    <x v="9"/>
    <n v="1.0120254077437001"/>
    <n v="1.99351842215695E-2"/>
    <n v="0.49400019860511502"/>
    <n v="0.486064617173316"/>
    <n v="1.38318819425228E-2"/>
    <n v="2.8298945183421902E-2"/>
    <n v="0.143303143267272"/>
    <n v="0.134224247958876"/>
    <n v="7.1346519286312401E-2"/>
    <n v="0.25911746526750501"/>
    <n v="6.9935885518602497E-2"/>
    <n v="6.5819339627430806E-2"/>
    <n v="4.2509004039385297E-2"/>
    <n v="0.17161356790867099"/>
    <n v="3.9473511883209902"/>
  </r>
  <r>
    <x v="0"/>
    <x v="10"/>
    <n v="1.06092531694014"/>
    <n v="2.1106818686713401E-2"/>
    <n v="0.494295773809377"/>
    <n v="0.48459740750391"/>
    <n v="1.38114519646792E-2"/>
    <n v="3.1139664899940401E-2"/>
    <n v="0.15281718405033501"/>
    <n v="0.139989425851892"/>
    <n v="8.2284671333295395E-2"/>
    <n v="0.25308624745134001"/>
    <n v="6.9458820312541997E-2"/>
    <n v="6.3460146649828797E-2"/>
    <n v="3.89880426941423E-2"/>
    <n v="0.15496434479200499"/>
    <n v="3.9284972088010202"/>
  </r>
  <r>
    <x v="0"/>
    <x v="11"/>
    <n v="1.2626182146491201"/>
    <n v="2.0087996207511099E-2"/>
    <n v="0.48781101743344801"/>
    <n v="0.49210098635904098"/>
    <n v="1.17871698609471E-2"/>
    <n v="3.6235622415100602E-2"/>
    <n v="0.17842622375859801"/>
    <n v="0.12647680134799399"/>
    <n v="0.105628206557634"/>
    <n v="0.26381553665518298"/>
    <n v="7.1579168576127505E-2"/>
    <n v="5.0739923775038297E-2"/>
    <n v="3.34182360100755E-2"/>
    <n v="0.121893111043302"/>
    <n v="3.8772242690079102"/>
  </r>
  <r>
    <x v="0"/>
    <x v="12"/>
    <n v="0.92543866787562701"/>
    <n v="2.0512661037106601E-2"/>
    <n v="0.49685461419874299"/>
    <n v="0.48263272476415098"/>
    <n v="1.3286491651203E-2"/>
    <n v="2.2879497599534698E-2"/>
    <n v="0.11222706299524"/>
    <n v="0.125423279958603"/>
    <n v="6.5772260341855807E-2"/>
    <n v="0.30455407454697703"/>
    <n v="6.2449867478700398E-2"/>
    <n v="5.7892249235215798E-2"/>
    <n v="3.9371848136454897E-2"/>
    <n v="0.19614336805621599"/>
    <n v="3.95841691832335"/>
  </r>
  <r>
    <x v="0"/>
    <x v="13"/>
    <n v="0.96037248691771304"/>
    <n v="2.0020111555764102E-2"/>
    <n v="0.49497956354720402"/>
    <n v="0.48500032489703199"/>
    <n v="1.40845794889166E-2"/>
    <n v="2.4730403859195001E-2"/>
    <n v="0.1141139883902"/>
    <n v="0.143994534007268"/>
    <n v="6.0017067392605698E-2"/>
    <n v="0.306126246765421"/>
    <n v="6.5774379003092506E-2"/>
    <n v="5.7337746139406801E-2"/>
    <n v="4.4977412572415297E-2"/>
    <n v="0.168843642381479"/>
    <n v="4.0035665666366604"/>
  </r>
  <r>
    <x v="0"/>
    <x v="14"/>
    <n v="0.83262731552617397"/>
    <n v="2.13239834974524E-2"/>
    <n v="0.56459406555319602"/>
    <n v="0.41408195094935102"/>
    <n v="1.4276971161139899E-2"/>
    <n v="1.8251879627845701E-2"/>
    <n v="9.11732429681711E-2"/>
    <n v="0.100185394186289"/>
    <n v="5.35481916787399E-2"/>
    <n v="0.39306013608733897"/>
    <n v="5.9615282454379297E-2"/>
    <n v="6.13314149961059E-2"/>
    <n v="2.9393578809649101E-2"/>
    <n v="0.17916390803034099"/>
    <n v="3.98040264600017"/>
  </r>
  <r>
    <x v="0"/>
    <x v="15"/>
    <n v="0.390059749034254"/>
    <n v="3.0073309559545101E-2"/>
    <n v="0.71422905983789797"/>
    <n v="0.25569763060255701"/>
    <n v="1.32137255233685E-2"/>
    <n v="1.3901035664054199E-3"/>
    <n v="4.5593384717965903E-2"/>
    <n v="1.0334670717826001E-2"/>
    <n v="3.4588654053134202E-2"/>
    <n v="0.73351859071278203"/>
    <n v="2.0538117760376302E-2"/>
    <n v="4.3751292691703803E-2"/>
    <n v="6.2275703092910398E-3"/>
    <n v="9.0843889947146997E-2"/>
    <n v="4.2671987347048503"/>
  </r>
  <r>
    <x v="0"/>
    <x v="16"/>
    <n v="0.48045332778598498"/>
    <n v="2.7506998868829999E-2"/>
    <n v="0.68456164021081201"/>
    <n v="0.28793136092035798"/>
    <n v="1.3739715826725901E-2"/>
    <n v="4.3752244640740904E-3"/>
    <n v="4.5814771502931999E-2"/>
    <n v="2.29253512515766E-2"/>
    <n v="3.3413399774863302E-2"/>
    <n v="0.64504308244420805"/>
    <n v="2.1234744249810401E-2"/>
    <n v="9.0678519594156695E-2"/>
    <n v="5.8649405583263503E-3"/>
    <n v="0.116910250333327"/>
    <n v="4.2253084441525504"/>
  </r>
  <r>
    <x v="0"/>
    <x v="17"/>
    <n v="0.55253217973378799"/>
    <n v="2.3506106528581299E-2"/>
    <n v="0.63633661315101597"/>
    <n v="0.34015728032040199"/>
    <n v="1.3929062424170699E-2"/>
    <n v="6.9278511747183297E-3"/>
    <n v="4.9017545921555203E-2"/>
    <n v="4.6361469419283999E-2"/>
    <n v="3.2360026344302302E-2"/>
    <n v="0.52933803384035905"/>
    <n v="2.6469261703454101E-2"/>
    <n v="0.11471526379477701"/>
    <n v="8.1294720339300693E-3"/>
    <n v="0.172752013343449"/>
    <n v="4.18014384439011"/>
  </r>
  <r>
    <x v="0"/>
    <x v="18"/>
    <n v="0.82236612101862905"/>
    <n v="2.2584925098608599E-2"/>
    <n v="0.56247908572133798"/>
    <n v="0.41493598918005298"/>
    <n v="1.23330879042146E-2"/>
    <n v="1.81525273073678E-2"/>
    <n v="0.12696075662376199"/>
    <n v="8.2645232295398594E-2"/>
    <n v="4.3667887841699997E-2"/>
    <n v="0.354640695994141"/>
    <n v="5.3006625219300899E-2"/>
    <n v="9.1677059219890097E-2"/>
    <n v="2.3405647612005601E-2"/>
    <n v="0.19351047998221901"/>
    <n v="4.1197617621674203"/>
  </r>
  <r>
    <x v="0"/>
    <x v="19"/>
    <n v="0.77665943670878201"/>
    <n v="2.2953716024434499E-2"/>
    <n v="0.61583128103529405"/>
    <n v="0.36121500294027198"/>
    <n v="1.3400291386976701E-2"/>
    <n v="1.8344081175718601E-2"/>
    <n v="0.113502252358365"/>
    <n v="6.7634569479270101E-2"/>
    <n v="6.1038052686859502E-2"/>
    <n v="0.37015787431821001"/>
    <n v="6.3327752619387903E-2"/>
    <n v="8.6836729259746698E-2"/>
    <n v="1.62865017878768E-2"/>
    <n v="0.18947189492758901"/>
    <n v="4.0189357420351399"/>
  </r>
  <r>
    <x v="0"/>
    <x v="20"/>
    <n v="0.86774740283094298"/>
    <n v="2.1742040557240001E-2"/>
    <n v="0.55492989887862798"/>
    <n v="0.42332806056413202"/>
    <n v="1.2763744324739999E-2"/>
    <n v="1.8249134402500901E-2"/>
    <n v="0.122745260052741"/>
    <n v="9.8967308609110405E-2"/>
    <n v="6.2101975498637198E-2"/>
    <n v="0.31996627786006898"/>
    <n v="6.4273651415056698E-2"/>
    <n v="8.0583786910190899E-2"/>
    <n v="2.71152981467347E-2"/>
    <n v="0.19323356278022"/>
    <n v="4.0530351621102998"/>
  </r>
  <r>
    <x v="0"/>
    <x v="21"/>
    <n v="0.91357281995165596"/>
    <n v="2.14899819739107E-2"/>
    <n v="0.54998653822361299"/>
    <n v="0.42852347980247601"/>
    <n v="1.2649323727810999E-2"/>
    <n v="2.1581354987291398E-2"/>
    <n v="0.140521558355853"/>
    <n v="8.9390015988883298E-2"/>
    <n v="6.3408348828714003E-2"/>
    <n v="0.33000781058844803"/>
    <n v="6.4246919630128199E-2"/>
    <n v="8.3951955102074399E-2"/>
    <n v="2.9036209230950901E-2"/>
    <n v="0.16520650355984601"/>
    <n v="4.0217782734305798"/>
  </r>
  <r>
    <x v="0"/>
    <x v="22"/>
    <n v="0.92445135148733504"/>
    <n v="2.13658397538663E-2"/>
    <n v="0.55975405541184398"/>
    <n v="0.41888010483429"/>
    <n v="1.39783861803433E-2"/>
    <n v="2.8385782431899199E-2"/>
    <n v="0.14136185670422299"/>
    <n v="9.4467148169722903E-2"/>
    <n v="7.8669633518601997E-2"/>
    <n v="0.32102356254890002"/>
    <n v="6.5502588557930203E-2"/>
    <n v="8.7046956281974494E-2"/>
    <n v="2.37671651213393E-2"/>
    <n v="0.14579692048506601"/>
    <n v="4.0843571563603804"/>
  </r>
  <r>
    <x v="0"/>
    <x v="23"/>
    <n v="1.0139889113540099"/>
    <n v="2.1685273641393801E-2"/>
    <n v="0.57162462342966003"/>
    <n v="0.40669010292894597"/>
    <n v="1.5528574349065301E-2"/>
    <n v="2.75630470326307E-2"/>
    <n v="0.15874708849446001"/>
    <n v="7.6252969267226606E-2"/>
    <n v="9.1326643223519105E-2"/>
    <n v="0.33982990282727499"/>
    <n v="7.3642531754040605E-2"/>
    <n v="6.4849785478183694E-2"/>
    <n v="1.6962464759691799E-2"/>
    <n v="0.135296992813907"/>
    <n v="4.0132658715193301"/>
  </r>
  <r>
    <x v="0"/>
    <x v="24"/>
    <n v="0.467995360057822"/>
    <n v="2.77566201032673E-2"/>
    <n v="0.67693955171975295"/>
    <n v="0.29530382817697998"/>
    <n v="1.7542828319142799E-2"/>
    <n v="3.31796592207608E-3"/>
    <n v="3.7508429196959799E-2"/>
    <n v="4.7739924136905802E-2"/>
    <n v="3.3224201401913699E-2"/>
    <n v="0.56623286883837898"/>
    <n v="4.6028365625439001E-2"/>
    <n v="5.27596990619148E-2"/>
    <n v="7.7507070303425097E-3"/>
    <n v="0.187895010466927"/>
    <n v="4.1471128363552996"/>
  </r>
  <r>
    <x v="0"/>
    <x v="25"/>
    <n v="0.483370384358493"/>
    <n v="2.84587112054955E-2"/>
    <n v="0.65712230660739002"/>
    <n v="0.314418982187115"/>
    <n v="1.69652897337449E-2"/>
    <n v="3.24243145706006E-3"/>
    <n v="4.4651532990093203E-2"/>
    <n v="4.6471760757166802E-2"/>
    <n v="3.4749792775190802E-2"/>
    <n v="0.55671688189708701"/>
    <n v="4.7829427592589097E-2"/>
    <n v="6.0348685286422003E-2"/>
    <n v="8.2712788846123295E-3"/>
    <n v="0.18075291862603399"/>
    <n v="4.2117493934560803"/>
  </r>
  <r>
    <x v="0"/>
    <x v="26"/>
    <n v="0.62384171808063305"/>
    <n v="2.4580377527863101E-2"/>
    <n v="0.63491095198911796"/>
    <n v="0.34050867048301903"/>
    <n v="1.8382489292249501E-2"/>
    <n v="3.1369838515018602E-3"/>
    <n v="4.1763933535661997E-2"/>
    <n v="4.7072130780189098E-2"/>
    <n v="3.2621703339115897E-2"/>
    <n v="0.49429932776483998"/>
    <n v="5.2485731885752E-2"/>
    <n v="7.4450347488215496E-2"/>
    <n v="8.2394659377539193E-3"/>
    <n v="0.22754788612471999"/>
    <n v="4.1927332284960999"/>
  </r>
  <r>
    <x v="0"/>
    <x v="27"/>
    <n v="0.74606697656144205"/>
    <n v="2.30330221501726E-2"/>
    <n v="0.59294229026308798"/>
    <n v="0.38402468758673902"/>
    <n v="1.35488942124714E-2"/>
    <n v="1.1458509057934701E-2"/>
    <n v="7.5065872709974099E-2"/>
    <n v="5.4301403722181098E-2"/>
    <n v="3.11848175400062E-2"/>
    <n v="0.41263204052242403"/>
    <n v="7.3256152095601004E-2"/>
    <n v="0.112056252758705"/>
    <n v="1.2579820248790501E-2"/>
    <n v="0.20391623713191201"/>
    <n v="4.0563460078206202"/>
  </r>
  <r>
    <x v="0"/>
    <x v="28"/>
    <n v="0.99139899744950799"/>
    <n v="2.3409501864787699E-2"/>
    <n v="0.55321983052110701"/>
    <n v="0.42337066761410502"/>
    <n v="1.1412852030558701E-2"/>
    <n v="2.0803134138384399E-2"/>
    <n v="0.151449376348189"/>
    <n v="0.105241158203113"/>
    <n v="3.7641126082613302E-2"/>
    <n v="0.31008761361805298"/>
    <n v="6.9923670391624199E-2"/>
    <n v="8.7112024588395898E-2"/>
    <n v="3.3407153390302403E-2"/>
    <n v="0.172921891208766"/>
    <n v="4.0544582757517897"/>
  </r>
  <r>
    <x v="0"/>
    <x v="29"/>
    <n v="0.93906618579377998"/>
    <n v="2.2349558915306499E-2"/>
    <n v="0.55609326129798797"/>
    <n v="0.42155717978670498"/>
    <n v="1.34662320709431E-2"/>
    <n v="2.3598734186217201E-2"/>
    <n v="0.137836530881567"/>
    <n v="0.11130925693245"/>
    <n v="3.4528250437564502E-2"/>
    <n v="0.31822508601352301"/>
    <n v="7.0716234657326099E-2"/>
    <n v="7.8783310434925896E-2"/>
    <n v="3.4831685362993199E-2"/>
    <n v="0.17670467902249001"/>
    <n v="4.00413402056971"/>
  </r>
  <r>
    <x v="0"/>
    <x v="30"/>
    <n v="0.98025404652336701"/>
    <n v="2.5521485579269899E-2"/>
    <n v="0.55465537361123995"/>
    <n v="0.41982314080949001"/>
    <n v="1.1771191452456999E-2"/>
    <n v="2.8134014863714502E-2"/>
    <n v="0.138357082936685"/>
    <n v="0.120880310381336"/>
    <n v="3.6290163519287599E-2"/>
    <n v="0.30580541694448199"/>
    <n v="6.9001376461657798E-2"/>
    <n v="7.7955485456190396E-2"/>
    <n v="3.7680938116886997E-2"/>
    <n v="0.174124019867303"/>
    <n v="4.0524035830241703"/>
  </r>
  <r>
    <x v="0"/>
    <x v="31"/>
    <n v="0.98530611613906505"/>
    <n v="2.1999569819082201E-2"/>
    <n v="0.52726852201367802"/>
    <n v="0.45073190816724001"/>
    <n v="1.34640542324912E-2"/>
    <n v="2.6796760587500901E-2"/>
    <n v="0.13291058051406601"/>
    <n v="0.13953435343640899"/>
    <n v="3.8981775049813101E-2"/>
    <n v="0.30022640182446603"/>
    <n v="6.6117313650809001E-2"/>
    <n v="7.0298884726356203E-2"/>
    <n v="3.8923115528737597E-2"/>
    <n v="0.172746760449351"/>
    <n v="4.0308116763163797"/>
  </r>
  <r>
    <x v="0"/>
    <x v="32"/>
    <n v="0.97768704148164798"/>
    <n v="2.1487513642479899E-2"/>
    <n v="0.546020252779985"/>
    <n v="0.43249223357753502"/>
    <n v="1.2954288506156399E-2"/>
    <n v="2.1536609273492501E-2"/>
    <n v="0.125725690158596"/>
    <n v="0.144278325574344"/>
    <n v="4.5121313718641802E-2"/>
    <n v="0.299274690013004"/>
    <n v="6.5972590646750304E-2"/>
    <n v="6.7863578381370304E-2"/>
    <n v="3.6649859056798399E-2"/>
    <n v="0.18062305467084699"/>
    <n v="4.0620773560246404"/>
  </r>
  <r>
    <x v="1"/>
    <x v="0"/>
    <n v="0.87251741054966503"/>
    <n v="1.6735340090793999E-2"/>
    <n v="0.45731049154773301"/>
    <n v="0.52595416836147302"/>
    <n v="1.7932342852343099E-2"/>
    <n v="1.62458219042887E-2"/>
    <n v="5.9406617749427598E-2"/>
    <n v="0.103009593775217"/>
    <n v="3.69996690717075E-2"/>
    <n v="0.341499839291384"/>
    <n v="5.4512593325730899E-2"/>
    <n v="8.3712446283373806E-2"/>
    <n v="3.47547763240477E-2"/>
    <n v="0.25192629942248002"/>
    <n v="4.34800946259874"/>
  </r>
  <r>
    <x v="1"/>
    <x v="1"/>
    <n v="0.87443008155803303"/>
    <n v="1.54022214523002E-2"/>
    <n v="0.44625305822559902"/>
    <n v="0.53834472032210101"/>
    <n v="1.57937333263862E-2"/>
    <n v="1.6965597330054202E-2"/>
    <n v="6.0530011162930303E-2"/>
    <n v="0.11223937434435299"/>
    <n v="3.2174867549640898E-2"/>
    <n v="0.34378058221675001"/>
    <n v="5.2744715304011501E-2"/>
    <n v="7.9274727439288095E-2"/>
    <n v="3.6035711653546999E-2"/>
    <n v="0.25046067967303898"/>
    <n v="4.3469380303347203"/>
  </r>
  <r>
    <x v="1"/>
    <x v="2"/>
    <n v="1.07087326735823"/>
    <n v="1.62171338084257E-2"/>
    <n v="0.43989312229670302"/>
    <n v="0.54388974389487199"/>
    <n v="1.6260317136937499E-2"/>
    <n v="1.6885752401178299E-2"/>
    <n v="6.4315812344946197E-2"/>
    <n v="0.10918266901495199"/>
    <n v="3.25668624590989E-2"/>
    <n v="0.32847312992220701"/>
    <n v="5.28931523061957E-2"/>
    <n v="8.7800769709450804E-2"/>
    <n v="3.7626083538449102E-2"/>
    <n v="0.25399545116658501"/>
    <n v="4.3910119780768699"/>
  </r>
  <r>
    <x v="1"/>
    <x v="3"/>
    <n v="0.99921877974934803"/>
    <n v="1.7378217720783799E-2"/>
    <n v="0.45143116846773901"/>
    <n v="0.53119061381147703"/>
    <n v="1.4680516069048801E-2"/>
    <n v="1.9540147455538798E-2"/>
    <n v="6.2923188006145006E-2"/>
    <n v="0.10560561105551899"/>
    <n v="3.1170044120473899E-2"/>
    <n v="0.34006390603036302"/>
    <n v="5.13491679989359E-2"/>
    <n v="0.105210244096577"/>
    <n v="3.26601805664537E-2"/>
    <n v="0.236796994600945"/>
    <n v="4.3200888802114399"/>
  </r>
  <r>
    <x v="1"/>
    <x v="4"/>
    <n v="1.03027130528489"/>
    <n v="1.3498513785324E-2"/>
    <n v="0.45154995727411701"/>
    <n v="0.53495152894055897"/>
    <n v="1.5898101979616101E-2"/>
    <n v="1.6256902704591299E-2"/>
    <n v="6.6640093463490604E-2"/>
    <n v="0.10806982846688901"/>
    <n v="3.0815323913300101E-2"/>
    <n v="0.33129693550928702"/>
    <n v="5.4476373742635302E-2"/>
    <n v="0.10813783247327401"/>
    <n v="3.7614728193037898E-2"/>
    <n v="0.23079387955387901"/>
    <n v="4.3269625254521502"/>
  </r>
  <r>
    <x v="1"/>
    <x v="5"/>
    <n v="0.99015597327238003"/>
    <n v="1.64335211813946E-2"/>
    <n v="0.465734817680445"/>
    <n v="0.51783166113816104"/>
    <n v="1.6340847632100999E-2"/>
    <n v="1.7522726010556901E-2"/>
    <n v="6.8812047326597903E-2"/>
    <n v="0.107179492379225"/>
    <n v="3.2761285760504397E-2"/>
    <n v="0.34316912047847697"/>
    <n v="5.2802327889197302E-2"/>
    <n v="9.3498760998310004E-2"/>
    <n v="3.5586293721015697E-2"/>
    <n v="0.232327097804015"/>
    <n v="4.3365785699108699"/>
  </r>
  <r>
    <x v="1"/>
    <x v="6"/>
    <n v="1.0306334559808401"/>
    <n v="1.5620871898783599E-2"/>
    <n v="0.44910822356893498"/>
    <n v="0.53527090453228099"/>
    <n v="1.6508357521373099E-2"/>
    <n v="1.8568538690916798E-2"/>
    <n v="7.1475293112771093E-2"/>
    <n v="0.103782765265388"/>
    <n v="3.1846974896182802E-2"/>
    <n v="0.33728898170754901"/>
    <n v="5.4300239377031399E-2"/>
    <n v="8.5708379368170606E-2"/>
    <n v="3.3332230988659298E-2"/>
    <n v="0.247188239071958"/>
    <n v="4.4004826501000496"/>
  </r>
  <r>
    <x v="1"/>
    <x v="7"/>
    <n v="1.0106829878594199"/>
    <n v="1.47635225368798E-2"/>
    <n v="0.46252415438035999"/>
    <n v="0.52271232308276006"/>
    <n v="1.4867983569473E-2"/>
    <n v="1.79185042551505E-2"/>
    <n v="7.2621746124299294E-2"/>
    <n v="0.111852769112643"/>
    <n v="3.43319760639898E-2"/>
    <n v="0.33677379958841203"/>
    <n v="5.52122068656229E-2"/>
    <n v="8.9572547296607297E-2"/>
    <n v="3.4879816923139198E-2"/>
    <n v="0.23196865020066401"/>
    <n v="4.31734423433765"/>
  </r>
  <r>
    <x v="1"/>
    <x v="8"/>
    <n v="0.96640062095030699"/>
    <n v="1.5348790855488501E-2"/>
    <n v="0.46475904083755298"/>
    <n v="0.51989216830695795"/>
    <n v="1.6399544479147699E-2"/>
    <n v="1.5309782808263299E-2"/>
    <n v="6.8916570447817405E-2"/>
    <n v="0.10612476315913601"/>
    <n v="3.3967370084891903E-2"/>
    <n v="0.33235466524461998"/>
    <n v="5.2509852478119103E-2"/>
    <n v="8.48453263331677E-2"/>
    <n v="3.3852795412121897E-2"/>
    <n v="0.25571932955271598"/>
    <n v="4.30863816898602"/>
  </r>
  <r>
    <x v="1"/>
    <x v="9"/>
    <n v="1.00571569082534"/>
    <n v="1.40786790494681E-2"/>
    <n v="0.44184410138762997"/>
    <n v="0.544077219562902"/>
    <n v="1.7304579673094001E-2"/>
    <n v="1.5864682998270801E-2"/>
    <n v="6.6409439821590796E-2"/>
    <n v="0.106370167501934"/>
    <n v="3.5917642699863597E-2"/>
    <n v="0.33577544198218501"/>
    <n v="5.16094422832655E-2"/>
    <n v="9.1370037325807896E-2"/>
    <n v="3.2660930977880698E-2"/>
    <n v="0.246717634736107"/>
    <n v="4.36248785470048"/>
  </r>
  <r>
    <x v="1"/>
    <x v="10"/>
    <n v="1.0406885598579101"/>
    <n v="1.4943226836745101E-2"/>
    <n v="0.449256579553584"/>
    <n v="0.53580019360967102"/>
    <n v="1.57364185473352E-2"/>
    <n v="1.91659814900478E-2"/>
    <n v="7.3363012405480807E-2"/>
    <n v="0.105201405725281"/>
    <n v="4.26573074309545E-2"/>
    <n v="0.343235953605317"/>
    <n v="5.1987516181223499E-2"/>
    <n v="9.2780942278449893E-2"/>
    <n v="2.82183002556739E-2"/>
    <n v="0.227653162080236"/>
    <n v="4.3542431566679101"/>
  </r>
  <r>
    <x v="1"/>
    <x v="11"/>
    <n v="1.10841186675363"/>
    <n v="1.6092681319331101E-2"/>
    <n v="0.47228532408908103"/>
    <n v="0.51162199459158797"/>
    <n v="1.5461848604607999E-2"/>
    <n v="2.5204541955276001E-2"/>
    <n v="8.3286647929350296E-2"/>
    <n v="0.105065554349137"/>
    <n v="5.22348627092864E-2"/>
    <n v="0.37507168779007399"/>
    <n v="5.31691822241575E-2"/>
    <n v="8.3632468720134898E-2"/>
    <n v="2.3530722086518002E-2"/>
    <n v="0.183342483631457"/>
    <n v="4.3495034752609003"/>
  </r>
  <r>
    <x v="1"/>
    <x v="12"/>
    <n v="0.90165495022258602"/>
    <n v="1.60203823581004E-2"/>
    <n v="0.46380006570743498"/>
    <n v="0.52017955193446497"/>
    <n v="1.6709657190888301E-2"/>
    <n v="1.3980249610591E-2"/>
    <n v="5.7751185585150903E-2"/>
    <n v="0.108674345719599"/>
    <n v="3.5521505333095997E-2"/>
    <n v="0.33990055486174098"/>
    <n v="5.48989664175355E-2"/>
    <n v="8.4610749501504406E-2"/>
    <n v="3.3831967946740198E-2"/>
    <n v="0.25412081783315399"/>
    <n v="4.3432773347961602"/>
  </r>
  <r>
    <x v="1"/>
    <x v="13"/>
    <n v="0.91285489339601"/>
    <n v="1.53901227493026E-2"/>
    <n v="0.47040006014066199"/>
    <n v="0.51420981711003499"/>
    <n v="1.6737077190380398E-2"/>
    <n v="1.51857638541109E-2"/>
    <n v="5.91654683511703E-2"/>
    <n v="0.116196498410771"/>
    <n v="3.3107679545003897E-2"/>
    <n v="0.344153478469304"/>
    <n v="5.79185400983784E-2"/>
    <n v="8.8649201105370098E-2"/>
    <n v="3.1896478338633703E-2"/>
    <n v="0.23698981463687799"/>
    <n v="4.3811601621965597"/>
  </r>
  <r>
    <x v="1"/>
    <x v="14"/>
    <n v="0.892955412553331"/>
    <n v="1.6705548415952901E-2"/>
    <n v="0.51255154894409605"/>
    <n v="0.470742902639951"/>
    <n v="1.7668683638337099E-2"/>
    <n v="1.16157791255414E-2"/>
    <n v="3.7405093169367298E-2"/>
    <n v="7.4053396798302806E-2"/>
    <n v="3.4553284988027101E-2"/>
    <n v="0.46088250968301098"/>
    <n v="4.56752361622247E-2"/>
    <n v="8.2738339245899295E-2"/>
    <n v="1.8302455990757999E-2"/>
    <n v="0.21710522119853201"/>
    <n v="4.32699825180765"/>
  </r>
  <r>
    <x v="1"/>
    <x v="15"/>
    <n v="0.50052972287146702"/>
    <n v="2.31056696960097E-2"/>
    <n v="0.59346622502527202"/>
    <n v="0.38342810527871901"/>
    <n v="1.5841047266350099E-2"/>
    <n v="9.9076903706029696E-4"/>
    <n v="3.8242800955166797E-4"/>
    <n v="1.02587010995137E-2"/>
    <n v="1.8300057572395501E-2"/>
    <n v="0.75860564097472405"/>
    <n v="1.8201320753545001E-2"/>
    <n v="5.6872405931553599E-2"/>
    <n v="1.2253775241413E-3"/>
    <n v="0.119322251831164"/>
    <n v="4.5309577272678396"/>
  </r>
  <r>
    <x v="1"/>
    <x v="16"/>
    <n v="0.66744917198737697"/>
    <n v="1.9265004088467898E-2"/>
    <n v="0.54407239196054002"/>
    <n v="0.43666260395099199"/>
    <n v="1.50223487590444E-2"/>
    <n v="1.5347964404767501E-3"/>
    <n v="4.1986876583896202E-3"/>
    <n v="2.4916258865499901E-2"/>
    <n v="1.82652498942464E-2"/>
    <n v="0.61890139919510501"/>
    <n v="1.89940052064973E-2"/>
    <n v="0.127270048174532"/>
    <n v="1.6498493733118999E-3"/>
    <n v="0.16924735643289701"/>
    <n v="4.4437619574705201"/>
  </r>
  <r>
    <x v="1"/>
    <x v="17"/>
    <n v="0.82341561731868496"/>
    <n v="1.8506507982500801E-2"/>
    <n v="0.48988726380084702"/>
    <n v="0.49160622821665201"/>
    <n v="1.52839556189032E-2"/>
    <n v="7.3022270815313196E-3"/>
    <n v="4.7965758519587599E-2"/>
    <n v="4.3690583197271197E-2"/>
    <n v="2.3083563603708099E-2"/>
    <n v="0.47103231737710499"/>
    <n v="2.8190277373974299E-2"/>
    <n v="0.128482622043673"/>
    <n v="2.5547090083244801E-3"/>
    <n v="0.23241398617592199"/>
    <n v="4.4128660746679804"/>
  </r>
  <r>
    <x v="1"/>
    <x v="18"/>
    <n v="0.960314105278122"/>
    <n v="1.8848251349307499E-2"/>
    <n v="0.47373731746165698"/>
    <n v="0.50741443118903495"/>
    <n v="1.34861588067416E-2"/>
    <n v="1.2256360129194E-2"/>
    <n v="6.7771005465434797E-2"/>
    <n v="7.7019019573969699E-2"/>
    <n v="2.82877234150955E-2"/>
    <n v="0.39207996867547001"/>
    <n v="4.89462992310742E-2"/>
    <n v="0.11737876823904"/>
    <n v="6.8645770591111901E-3"/>
    <n v="0.235910119404869"/>
    <n v="4.4378347220482901"/>
  </r>
  <r>
    <x v="1"/>
    <x v="19"/>
    <n v="0.98090835000700505"/>
    <n v="1.65287869365928E-2"/>
    <n v="0.48057429125581602"/>
    <n v="0.50289692180759105"/>
    <n v="1.1707205439702001E-2"/>
    <n v="1.4486778088106301E-2"/>
    <n v="7.3980538026755693E-2"/>
    <n v="0.100600144629376"/>
    <n v="3.2331230725352302E-2"/>
    <n v="0.365415017429702"/>
    <n v="4.9281040965340701E-2"/>
    <n v="0.112171145716909"/>
    <n v="1.37361799789534E-2"/>
    <n v="0.22629071899980199"/>
    <n v="4.40906997150684"/>
  </r>
  <r>
    <x v="1"/>
    <x v="20"/>
    <n v="0.95413786416151103"/>
    <n v="1.6064088948709199E-2"/>
    <n v="0.47657619827227199"/>
    <n v="0.50735971277901804"/>
    <n v="1.36423865038399E-2"/>
    <n v="1.4976189058764499E-2"/>
    <n v="6.0185671022419097E-2"/>
    <n v="9.4118348009355604E-2"/>
    <n v="3.2048721754944998E-2"/>
    <n v="0.36424570777994197"/>
    <n v="5.1153994586677499E-2"/>
    <n v="0.110281922881991"/>
    <n v="1.4762288289520699E-2"/>
    <n v="0.24458477011254401"/>
    <n v="4.35058008492285"/>
  </r>
  <r>
    <x v="1"/>
    <x v="21"/>
    <n v="0.97868876509737202"/>
    <n v="1.6153373304998699E-2"/>
    <n v="0.492344534936413"/>
    <n v="0.491502091758588"/>
    <n v="1.52204943959589E-2"/>
    <n v="1.6350026982073301E-2"/>
    <n v="6.4690083804168394E-2"/>
    <n v="9.8365859531646505E-2"/>
    <n v="3.3356527310516103E-2"/>
    <n v="0.37767956048392098"/>
    <n v="4.98641571256348E-2"/>
    <n v="0.120555480785609"/>
    <n v="1.28397449828866E-2"/>
    <n v="0.21107806459758599"/>
    <n v="4.4051655000077696"/>
  </r>
  <r>
    <x v="1"/>
    <x v="22"/>
    <n v="0.76105397774439398"/>
    <n v="1.8789161132766401E-2"/>
    <n v="0.51883821284754805"/>
    <n v="0.46237262601968598"/>
    <n v="1.9282962044323199E-2"/>
    <n v="1.0593942642762101E-2"/>
    <n v="1.6156033030908699E-2"/>
    <n v="6.2838156525570399E-2"/>
    <n v="2.4950550542545899E-2"/>
    <n v="0.49693171599174901"/>
    <n v="4.6378190842111901E-2"/>
    <n v="0.12199821885765"/>
    <n v="6.99567028126596E-3"/>
    <n v="0.19387455924111299"/>
    <n v="4.45150095146594"/>
  </r>
  <r>
    <x v="1"/>
    <x v="23"/>
    <n v="0.97756645393840602"/>
    <n v="1.6675080843360501E-2"/>
    <n v="0.52096446578210898"/>
    <n v="0.46236045337453102"/>
    <n v="1.5709659878212601E-2"/>
    <n v="2.1947444370750701E-2"/>
    <n v="7.2875945932970698E-2"/>
    <n v="6.8970963760739107E-2"/>
    <n v="4.3497287921054097E-2"/>
    <n v="0.44570083214366302"/>
    <n v="5.17965111839718E-2"/>
    <n v="9.7410947635023296E-2"/>
    <n v="7.1660153152437603E-3"/>
    <n v="0.174924391858371"/>
    <n v="4.4021285843308204"/>
  </r>
  <r>
    <x v="1"/>
    <x v="24"/>
    <n v="0.583855529352172"/>
    <n v="1.86083490416507E-2"/>
    <n v="0.54464209277623299"/>
    <n v="0.43674955818211603"/>
    <n v="1.70006552011982E-2"/>
    <n v="3.30545837415268E-3"/>
    <n v="1.1494643102707999E-3"/>
    <n v="5.4202242815030402E-2"/>
    <n v="1.99489732763985E-2"/>
    <n v="0.556291236814209"/>
    <n v="4.5172737982684799E-2"/>
    <n v="7.7590115175822497E-2"/>
    <n v="4.1907554828553998E-3"/>
    <n v="0.22114836056737799"/>
    <n v="4.5122618683759699"/>
  </r>
  <r>
    <x v="1"/>
    <x v="25"/>
    <n v="0.61270183806697398"/>
    <n v="2.04304624751705E-2"/>
    <n v="0.54468334019853204"/>
    <n v="0.43488619732629802"/>
    <n v="1.8090973003244502E-2"/>
    <n v="2.2385372656187601E-3"/>
    <n v="2.3914583025283699E-3"/>
    <n v="5.6033245564249101E-2"/>
    <n v="1.96466273139373E-2"/>
    <n v="0.53779252321758597"/>
    <n v="4.1536132699436103E-2"/>
    <n v="0.10850063609871299"/>
    <n v="3.9620826116238102E-3"/>
    <n v="0.20980778392306301"/>
    <n v="4.5117079358258803"/>
  </r>
  <r>
    <x v="1"/>
    <x v="26"/>
    <n v="0.77775321276193699"/>
    <n v="1.74611467028872E-2"/>
    <n v="0.51640553091715202"/>
    <n v="0.46613332237996102"/>
    <n v="1.8076556773701999E-2"/>
    <n v="3.38411643676551E-3"/>
    <n v="1.11251498562268E-3"/>
    <n v="5.2047545571410697E-2"/>
    <n v="1.8339978546944798E-2"/>
    <n v="0.48886637830952201"/>
    <n v="4.4900645981944397E-2"/>
    <n v="0.13035606195569999"/>
    <n v="4.170822152935E-3"/>
    <n v="0.238745379285453"/>
    <n v="4.4422354773241501"/>
  </r>
  <r>
    <x v="1"/>
    <x v="27"/>
    <n v="0.90624932760641397"/>
    <n v="1.8329454410892301E-2"/>
    <n v="0.50480833609804199"/>
    <n v="0.476862209491066"/>
    <n v="1.22471351344179E-2"/>
    <n v="9.1672937401361294E-3"/>
    <n v="6.3228729984099397E-2"/>
    <n v="6.7674362323138906E-2"/>
    <n v="2.5508880302252498E-2"/>
    <n v="0.39921058979601298"/>
    <n v="5.3345697353970198E-2"/>
    <n v="0.13819237356077699"/>
    <n v="6.7376474198703002E-3"/>
    <n v="0.22468729038532401"/>
    <n v="4.4052060649727096"/>
  </r>
  <r>
    <x v="1"/>
    <x v="28"/>
    <n v="1.0322711492630801"/>
    <n v="1.52793615354759E-2"/>
    <n v="0.47759307195154799"/>
    <n v="0.50712756651297597"/>
    <n v="1.0804303104333699E-2"/>
    <n v="1.3568884821132899E-2"/>
    <n v="6.7445972150018602E-2"/>
    <n v="8.6077767338724007E-2"/>
    <n v="2.8490739925171999E-2"/>
    <n v="0.36065932173973703"/>
    <n v="5.02384196468963E-2"/>
    <n v="0.13156568706533001"/>
    <n v="1.10829732936223E-2"/>
    <n v="0.240065930915034"/>
    <n v="4.44379396841987"/>
  </r>
  <r>
    <x v="1"/>
    <x v="29"/>
    <n v="0.98281763211713402"/>
    <n v="1.6193462454932601E-2"/>
    <n v="0.49906378680999902"/>
    <n v="0.48474275073506801"/>
    <n v="1.37718141736235E-2"/>
    <n v="1.37765758146899E-2"/>
    <n v="6.2996990461734903E-2"/>
    <n v="9.4465935120463598E-2"/>
    <n v="2.9346706907503999E-2"/>
    <n v="0.36700514772259102"/>
    <n v="5.4484257626915902E-2"/>
    <n v="0.108449034807883"/>
    <n v="1.5716767833984999E-2"/>
    <n v="0.23998676953060999"/>
    <n v="4.31660282393511"/>
  </r>
  <r>
    <x v="1"/>
    <x v="30"/>
    <n v="1.0635810729391699"/>
    <n v="1.7136848915411101E-2"/>
    <n v="0.48673016293243199"/>
    <n v="0.49613298815215701"/>
    <n v="1.26619104839881E-2"/>
    <n v="1.5828720066753899E-2"/>
    <n v="6.2633229435305401E-2"/>
    <n v="0.100373722312424"/>
    <n v="2.97587198985425E-2"/>
    <n v="0.35836303109116802"/>
    <n v="5.1590722863126201E-2"/>
    <n v="0.102224766521502"/>
    <n v="1.8761066194490601E-2"/>
    <n v="0.24780411113269901"/>
    <n v="4.3463696922070802"/>
  </r>
  <r>
    <x v="1"/>
    <x v="31"/>
    <n v="1.02252532771412"/>
    <n v="1.6763581501272801E-2"/>
    <n v="0.48439171445506202"/>
    <n v="0.49884470404366599"/>
    <n v="1.2346235914055001E-2"/>
    <n v="1.69886895497805E-2"/>
    <n v="6.6904566275969898E-2"/>
    <n v="0.114606921080252"/>
    <n v="3.1503726220286903E-2"/>
    <n v="0.34518097977178003"/>
    <n v="4.9912128132221602E-2"/>
    <n v="0.10852716643610399"/>
    <n v="2.43000415308889E-2"/>
    <n v="0.229729545088661"/>
    <n v="4.3480199326831102"/>
  </r>
  <r>
    <x v="1"/>
    <x v="32"/>
    <n v="0.97238016426097496"/>
    <n v="1.87620491160287E-2"/>
    <n v="0.51880068398454204"/>
    <n v="0.46243726689942899"/>
    <n v="1.28384608655594E-2"/>
    <n v="1.5886647166288001E-2"/>
    <n v="5.99599268354317E-2"/>
    <n v="0.110082254893989"/>
    <n v="3.0820160567170001E-2"/>
    <n v="0.35596300862480201"/>
    <n v="5.3223476849184E-2"/>
    <n v="9.4949508124370904E-2"/>
    <n v="2.40885375510256E-2"/>
    <n v="0.242188018522179"/>
    <n v="4.3377122324637201"/>
  </r>
  <r>
    <x v="2"/>
    <x v="0"/>
    <n v="0.85756370434517604"/>
    <n v="1.1952367634460699E-2"/>
    <n v="0.70126454381027103"/>
    <n v="0.28678308855526802"/>
    <n v="1.6363057790863101E-2"/>
    <n v="1.16207421369526E-2"/>
    <n v="5.59071486709782E-2"/>
    <n v="8.0796186868153999E-2"/>
    <n v="7.3501341777019794E-2"/>
    <n v="0.398216999417489"/>
    <n v="4.9263371278211697E-2"/>
    <n v="6.58830493435065E-2"/>
    <n v="3.4532536935621E-2"/>
    <n v="0.21391556578120399"/>
    <n v="7.1330639876246797"/>
  </r>
  <r>
    <x v="2"/>
    <x v="1"/>
    <n v="0.88733649949931603"/>
    <n v="1.2357670592334301E-2"/>
    <n v="0.69001543304267399"/>
    <n v="0.29762689636499201"/>
    <n v="1.9334123243096999E-2"/>
    <n v="1.31558698875337E-2"/>
    <n v="5.5946394640913902E-2"/>
    <n v="8.8052339215342001E-2"/>
    <n v="6.9078345756813195E-2"/>
    <n v="0.39061909214888102"/>
    <n v="4.4580256147836901E-2"/>
    <n v="6.5387305982927205E-2"/>
    <n v="2.9923326932368901E-2"/>
    <n v="0.223922946044286"/>
    <n v="7.2103569301785804"/>
  </r>
  <r>
    <x v="2"/>
    <x v="2"/>
    <n v="1.0435042068982701"/>
    <n v="1.19271396211354E-2"/>
    <n v="0.67888372078784598"/>
    <n v="0.30918913959101901"/>
    <n v="1.89795514081295E-2"/>
    <n v="1.23002367531432E-2"/>
    <n v="6.2724504443520596E-2"/>
    <n v="9.0668133955774693E-2"/>
    <n v="6.5531786674456305E-2"/>
    <n v="0.38856956813058202"/>
    <n v="4.0868698584663798E-2"/>
    <n v="6.4834729672436794E-2"/>
    <n v="2.37728112654923E-2"/>
    <n v="0.23174997911180101"/>
    <n v="7.1618790977352997"/>
  </r>
  <r>
    <x v="2"/>
    <x v="3"/>
    <n v="1.0040247630325101"/>
    <n v="1.1633587489007001E-2"/>
    <n v="0.66373047929293705"/>
    <n v="0.32463593321805601"/>
    <n v="1.9313980221053802E-2"/>
    <n v="1.64864052046086E-2"/>
    <n v="7.0159289347347498E-2"/>
    <n v="8.8306659140431301E-2"/>
    <n v="6.3817054729819897E-2"/>
    <n v="0.38698979513384402"/>
    <n v="3.9914777342947301E-2"/>
    <n v="6.7644958532782407E-2"/>
    <n v="2.7985794874272499E-2"/>
    <n v="0.21938128547289301"/>
    <n v="7.1717813129898804"/>
  </r>
  <r>
    <x v="2"/>
    <x v="4"/>
    <n v="1.02961168983391"/>
    <n v="1.47754068282605E-2"/>
    <n v="0.68352844251824996"/>
    <n v="0.30169615065348898"/>
    <n v="1.97885449912307E-2"/>
    <n v="1.47816235787763E-2"/>
    <n v="6.7989084976312106E-2"/>
    <n v="9.1030139880859201E-2"/>
    <n v="7.4533516162024305E-2"/>
    <n v="0.37522500237102602"/>
    <n v="4.1321142325398401E-2"/>
    <n v="6.5360173094938606E-2"/>
    <n v="3.0596745381270399E-2"/>
    <n v="0.21937402723816399"/>
    <n v="7.1398180570608503"/>
  </r>
  <r>
    <x v="2"/>
    <x v="5"/>
    <n v="1.0071280996138801"/>
    <n v="1.2723009131621599E-2"/>
    <n v="0.68321308067898701"/>
    <n v="0.30406391018939199"/>
    <n v="1.6068851839470901E-2"/>
    <n v="1.3138829528491399E-2"/>
    <n v="6.7194186673486006E-2"/>
    <n v="8.72040853610348E-2"/>
    <n v="7.2648917439911795E-2"/>
    <n v="0.37948605409548802"/>
    <n v="4.2792953023062803E-2"/>
    <n v="6.4137177280804994E-2"/>
    <n v="2.8106019291652101E-2"/>
    <n v="0.22922292546659701"/>
    <n v="7.1425672199271002"/>
  </r>
  <r>
    <x v="2"/>
    <x v="6"/>
    <n v="1.0096038566271299"/>
    <n v="1.1682172460215801E-2"/>
    <n v="0.69645858452800502"/>
    <n v="0.29185924301178001"/>
    <n v="1.6870352380242402E-2"/>
    <n v="1.3425710385994201E-2"/>
    <n v="7.2426881497016093E-2"/>
    <n v="8.8857735081388098E-2"/>
    <n v="7.6331069632520607E-2"/>
    <n v="0.385021051604236"/>
    <n v="4.2384381408818998E-2"/>
    <n v="6.7668341984822494E-2"/>
    <n v="2.8245062326391301E-2"/>
    <n v="0.20876941369856999"/>
    <n v="7.1539661482996699"/>
  </r>
  <r>
    <x v="2"/>
    <x v="7"/>
    <n v="1.0411790342962299"/>
    <n v="1.2281104588308899E-2"/>
    <n v="0.69501926326924202"/>
    <n v="0.29269963214244898"/>
    <n v="1.54574397078185E-2"/>
    <n v="1.44970630603248E-2"/>
    <n v="6.8107820019072798E-2"/>
    <n v="9.52777662326839E-2"/>
    <n v="7.4323630237189506E-2"/>
    <n v="0.37431055299483601"/>
    <n v="4.2615724054701799E-2"/>
    <n v="6.6458345583471107E-2"/>
    <n v="2.7559676854409999E-2"/>
    <n v="0.221391981255491"/>
    <n v="7.1093986284093296"/>
  </r>
  <r>
    <x v="2"/>
    <x v="8"/>
    <n v="0.95600177634495898"/>
    <n v="1.13212956406202E-2"/>
    <n v="0.70802732914119404"/>
    <n v="0.28065137521818601"/>
    <n v="1.7105592277463701E-2"/>
    <n v="1.6620513793383501E-2"/>
    <n v="6.6407137089954799E-2"/>
    <n v="9.1593025552701907E-2"/>
    <n v="7.7697500927672594E-2"/>
    <n v="0.38139294940963903"/>
    <n v="4.0811288590557597E-2"/>
    <n v="6.7691932492307497E-2"/>
    <n v="2.4727139228449001E-2"/>
    <n v="0.21595292063787"/>
    <n v="7.1278740945208501"/>
  </r>
  <r>
    <x v="2"/>
    <x v="9"/>
    <n v="1.00377568040889"/>
    <n v="1.2757859046009601E-2"/>
    <n v="0.688635728154251"/>
    <n v="0.29860641279973998"/>
    <n v="1.8165475457167599E-2"/>
    <n v="1.5985771841484999E-2"/>
    <n v="7.1941031363234098E-2"/>
    <n v="9.1773233601600696E-2"/>
    <n v="7.7910376425507896E-2"/>
    <n v="0.38223935578124801"/>
    <n v="4.3592232597567102E-2"/>
    <n v="6.6979969554069999E-2"/>
    <n v="1.6766207971550401E-2"/>
    <n v="0.21464634540656899"/>
    <n v="7.1642235267977696"/>
  </r>
  <r>
    <x v="2"/>
    <x v="10"/>
    <n v="1.0319215752839901"/>
    <n v="1.2311244720567599E-2"/>
    <n v="0.70864888606146903"/>
    <n v="0.27903986921796398"/>
    <n v="1.55024980536196E-2"/>
    <n v="2.1676129801630799E-2"/>
    <n v="7.6897387356853503E-2"/>
    <n v="8.8252704708232793E-2"/>
    <n v="8.9139557211734999E-2"/>
    <n v="0.38875676526698799"/>
    <n v="4.3917048725401302E-2"/>
    <n v="6.3472426640284102E-2"/>
    <n v="1.5617289653712899E-2"/>
    <n v="0.19676819258154199"/>
    <n v="7.1706778186574596"/>
  </r>
  <r>
    <x v="2"/>
    <x v="11"/>
    <n v="1.12834911381574"/>
    <n v="1.38646352964841E-2"/>
    <n v="0.70884730797441897"/>
    <n v="0.27728805672909701"/>
    <n v="1.44610779350073E-2"/>
    <n v="2.3400662941075099E-2"/>
    <n v="9.43607629687713E-2"/>
    <n v="9.1369538243676801E-2"/>
    <n v="9.3706370869789904E-2"/>
    <n v="0.40896964670283897"/>
    <n v="4.6895156231470697E-2"/>
    <n v="5.0118961899358397E-2"/>
    <n v="1.4497396343766599E-2"/>
    <n v="0.16222042586424501"/>
    <n v="7.1753043205463998"/>
  </r>
  <r>
    <x v="2"/>
    <x v="12"/>
    <n v="0.94140603767334197"/>
    <n v="1.2556193887987401E-2"/>
    <n v="0.68863087542285795"/>
    <n v="0.29881293068915399"/>
    <n v="1.7438793846205301E-2"/>
    <n v="1.0852779683237499E-2"/>
    <n v="5.5489027390912701E-2"/>
    <n v="8.8790572891598696E-2"/>
    <n v="7.5055367932084602E-2"/>
    <n v="0.387358207314004"/>
    <n v="3.9276556536941003E-2"/>
    <n v="6.37746828334948E-2"/>
    <n v="2.2617156400907799E-2"/>
    <n v="0.23934685517061299"/>
    <n v="7.1757017230109099"/>
  </r>
  <r>
    <x v="2"/>
    <x v="13"/>
    <n v="0.93587040372666996"/>
    <n v="1.32341608001872E-2"/>
    <n v="0.698685066840665"/>
    <n v="0.28808077235914797"/>
    <n v="1.6546634258110999E-2"/>
    <n v="1.3225823120058201E-2"/>
    <n v="5.9646106977954201E-2"/>
    <n v="9.9709684362174894E-2"/>
    <n v="7.2555550900076607E-2"/>
    <n v="0.39888051297453297"/>
    <n v="4.2882558884522297E-2"/>
    <n v="6.3706555479955504E-2"/>
    <n v="2.1370257616686299E-2"/>
    <n v="0.21147631542592801"/>
    <n v="7.1724927373681702"/>
  </r>
  <r>
    <x v="2"/>
    <x v="14"/>
    <n v="0.98359701259071997"/>
    <n v="1.27910690530041E-2"/>
    <n v="0.72675214510309705"/>
    <n v="0.26045678584389897"/>
    <n v="1.58490157454605E-2"/>
    <n v="8.0869039245173198E-3"/>
    <n v="3.9544464506944502E-2"/>
    <n v="7.1314178750811599E-2"/>
    <n v="7.8982584417983295E-2"/>
    <n v="0.49778448039420597"/>
    <n v="3.3146643244695503E-2"/>
    <n v="5.2205478119799101E-2"/>
    <n v="1.13757232295453E-2"/>
    <n v="0.191710527666037"/>
    <n v="7.1569634662035604"/>
  </r>
  <r>
    <x v="2"/>
    <x v="15"/>
    <n v="0.73780677789536997"/>
    <n v="1.4514814911048E-2"/>
    <n v="0.77625431732765204"/>
    <n v="0.20923086776130001"/>
    <n v="1.6833459632491301E-2"/>
    <n v="5.2719009137955895E-4"/>
    <n v="9.0514858638252801E-3"/>
    <n v="1.8760367430394598E-2"/>
    <n v="8.70795680746798E-2"/>
    <n v="0.70608599589454402"/>
    <n v="1.2059242482050699E-2"/>
    <n v="4.3128216622128103E-2"/>
    <n v="1.9624195498034799E-4"/>
    <n v="0.106278231953526"/>
    <n v="7.3605345110124301"/>
  </r>
  <r>
    <x v="2"/>
    <x v="16"/>
    <n v="0.90352881419100395"/>
    <n v="1.3470477043262701E-2"/>
    <n v="0.75329921626614504"/>
    <n v="0.233230306690592"/>
    <n v="1.7221231355906801E-2"/>
    <n v="1.8459927620145E-3"/>
    <n v="1.49358474436018E-2"/>
    <n v="2.9525632019803301E-2"/>
    <n v="8.4942909700057301E-2"/>
    <n v="0.61692254124345403"/>
    <n v="1.24010333555077E-2"/>
    <n v="9.0006824029278898E-2"/>
    <n v="4.09712405960009E-4"/>
    <n v="0.13178827568441501"/>
    <n v="7.3342170791385097"/>
  </r>
  <r>
    <x v="2"/>
    <x v="17"/>
    <n v="1.03809495805818"/>
    <n v="1.39449117576111E-2"/>
    <n v="0.72421410577329703"/>
    <n v="0.26184098246909099"/>
    <n v="1.69230002342452E-2"/>
    <n v="5.8727875604037902E-3"/>
    <n v="5.0606469335134498E-2"/>
    <n v="5.4652860649025102E-2"/>
    <n v="8.0791747415117299E-2"/>
    <n v="0.504365642806891"/>
    <n v="1.73579865463915E-2"/>
    <n v="9.2187681212876002E-2"/>
    <n v="8.7357350618936505E-4"/>
    <n v="0.176368250733727"/>
    <n v="7.3041964616999104"/>
  </r>
  <r>
    <x v="2"/>
    <x v="18"/>
    <n v="1.13371131405991"/>
    <n v="1.43054656585886E-2"/>
    <n v="0.71208909459532099"/>
    <n v="0.27360543974609097"/>
    <n v="1.5910569657891199E-2"/>
    <n v="9.4921428922046403E-3"/>
    <n v="6.3274518430774307E-2"/>
    <n v="9.1069444308621406E-2"/>
    <n v="7.3439200307673702E-2"/>
    <n v="0.43687924942581402"/>
    <n v="3.2196177809849999E-2"/>
    <n v="7.7328959404846798E-2"/>
    <n v="3.8891277856628E-3"/>
    <n v="0.19652060997666199"/>
    <n v="7.2478163293742401"/>
  </r>
  <r>
    <x v="2"/>
    <x v="19"/>
    <n v="1.13675223575073"/>
    <n v="1.32391917144697E-2"/>
    <n v="0.70573903526491899"/>
    <n v="0.28102177302061099"/>
    <n v="1.5382800329557E-2"/>
    <n v="1.0988626234372601E-2"/>
    <n v="7.03823291467746E-2"/>
    <n v="0.109249384865442"/>
    <n v="7.0185626542358007E-2"/>
    <n v="0.41590642846230802"/>
    <n v="3.3153931058605798E-2"/>
    <n v="7.7079198901385093E-2"/>
    <n v="8.4373506932148307E-3"/>
    <n v="0.18923432376598301"/>
    <n v="7.2347303734994099"/>
  </r>
  <r>
    <x v="2"/>
    <x v="20"/>
    <n v="1.09730210908216"/>
    <n v="1.37235438387498E-2"/>
    <n v="0.70447028722095895"/>
    <n v="0.28180616894029098"/>
    <n v="1.8702253287433902E-2"/>
    <n v="1.08068324895468E-2"/>
    <n v="6.0993387977913503E-2"/>
    <n v="9.7054811021542495E-2"/>
    <n v="7.6529701240290807E-2"/>
    <n v="0.42364438549455402"/>
    <n v="3.45476034437548E-2"/>
    <n v="7.1020280913060604E-2"/>
    <n v="7.4177404990897998E-3"/>
    <n v="0.19928300363281301"/>
    <n v="7.2043550150025402"/>
  </r>
  <r>
    <x v="2"/>
    <x v="21"/>
    <n v="1.1479793034424399"/>
    <n v="1.36901350195557E-2"/>
    <n v="0.72849288442551496"/>
    <n v="0.25781698055492902"/>
    <n v="1.5628600848015602E-2"/>
    <n v="1.47792445854966E-2"/>
    <n v="6.1964689040379599E-2"/>
    <n v="8.8516130222462699E-2"/>
    <n v="8.3496276196978303E-2"/>
    <n v="0.43695855380433901"/>
    <n v="3.7581436578393003E-2"/>
    <n v="7.6610026516569105E-2"/>
    <n v="4.2626626865668801E-3"/>
    <n v="0.18020237952080001"/>
    <n v="7.21442008866397"/>
  </r>
  <r>
    <x v="2"/>
    <x v="22"/>
    <n v="0.978401292964174"/>
    <n v="1.42536130597432E-2"/>
    <n v="0.74830191875669405"/>
    <n v="0.23744446818356299"/>
    <n v="1.97210698238416E-2"/>
    <n v="7.6748777295534898E-3"/>
    <n v="2.4770606334352099E-2"/>
    <n v="6.9205338429799201E-2"/>
    <n v="9.8967837339443004E-2"/>
    <n v="0.51933018987585899"/>
    <n v="3.3123829302829699E-2"/>
    <n v="7.1293354609941101E-2"/>
    <n v="1.55198772240334E-3"/>
    <n v="0.15436090883197801"/>
    <n v="7.2785169474279696"/>
  </r>
  <r>
    <x v="2"/>
    <x v="23"/>
    <n v="1.2327043092171599"/>
    <n v="1.44807708899829E-2"/>
    <n v="0.73897806830494295"/>
    <n v="0.24654116080507399"/>
    <n v="1.7665913207812502E-2"/>
    <n v="1.71056833351842E-2"/>
    <n v="9.16384192754605E-2"/>
    <n v="6.1724534642335099E-2"/>
    <n v="8.6088171078040607E-2"/>
    <n v="0.47759311126640502"/>
    <n v="4.2753846616662303E-2"/>
    <n v="5.8978815277503101E-2"/>
    <n v="1.5439132219016701E-3"/>
    <n v="0.144907592078695"/>
    <n v="7.2624347273729501"/>
  </r>
  <r>
    <x v="2"/>
    <x v="24"/>
    <n v="0.84714316697097403"/>
    <n v="1.3689046625406501E-2"/>
    <n v="0.75637705162869295"/>
    <n v="0.229933901745901"/>
    <n v="1.7950624333685699E-2"/>
    <n v="1.8600928398925401E-3"/>
    <n v="1.51342548700449E-2"/>
    <n v="6.5056843883148002E-2"/>
    <n v="7.9846205354417402E-2"/>
    <n v="0.55449147945414401"/>
    <n v="3.03766651579346E-2"/>
    <n v="6.4844125094672994E-2"/>
    <n v="1.0554079199628699E-3"/>
    <n v="0.16938430109209701"/>
    <n v="7.3199771425555804"/>
  </r>
  <r>
    <x v="2"/>
    <x v="25"/>
    <n v="0.85450371385923196"/>
    <n v="1.4814059299482299E-2"/>
    <n v="0.75266447820979698"/>
    <n v="0.23252146249072"/>
    <n v="1.72690577594619E-2"/>
    <n v="8.7622132527662405E-4"/>
    <n v="1.11701342981642E-2"/>
    <n v="6.8835622156436599E-2"/>
    <n v="8.5027652752750094E-2"/>
    <n v="0.53805457877679796"/>
    <n v="3.1940168598648101E-2"/>
    <n v="6.9477453448335197E-2"/>
    <n v="8.8259319482372604E-4"/>
    <n v="0.17646651768930499"/>
    <n v="7.3049279437886101"/>
  </r>
  <r>
    <x v="2"/>
    <x v="26"/>
    <n v="1.0275330432031999"/>
    <n v="1.29318287485114E-2"/>
    <n v="0.75108439245798098"/>
    <n v="0.23598377879350799"/>
    <n v="1.98308723516765E-2"/>
    <n v="9.0987560920662805E-4"/>
    <n v="1.18894312408545E-2"/>
    <n v="7.0640840859594697E-2"/>
    <n v="8.2975934891328096E-2"/>
    <n v="0.51875747174270603"/>
    <n v="3.3593727994830402E-2"/>
    <n v="7.4556638018654503E-2"/>
    <n v="1.00581155571404E-3"/>
    <n v="0.18583939573543401"/>
    <n v="7.2530050261393004"/>
  </r>
  <r>
    <x v="2"/>
    <x v="27"/>
    <n v="1.14813252479561"/>
    <n v="1.4042734620625E-2"/>
    <n v="0.73539199026537205"/>
    <n v="0.25056527511400301"/>
    <n v="1.793584230304E-2"/>
    <n v="5.7314788203516702E-3"/>
    <n v="6.3593473428771793E-2"/>
    <n v="8.0453966019552098E-2"/>
    <n v="7.4394444477506094E-2"/>
    <n v="0.45041122039495901"/>
    <n v="3.6882876935068899E-2"/>
    <n v="8.3486798744508497E-2"/>
    <n v="3.5745455771184599E-3"/>
    <n v="0.18353535329912299"/>
    <n v="7.2303639665714803"/>
  </r>
  <r>
    <x v="2"/>
    <x v="28"/>
    <n v="1.2231280107745099"/>
    <n v="1.4168576192582801E-2"/>
    <n v="0.71919807523180102"/>
    <n v="0.26663334857561599"/>
    <n v="1.51238557646296E-2"/>
    <n v="9.1047276875767299E-3"/>
    <n v="7.2537729379250404E-2"/>
    <n v="9.4347113327431995E-2"/>
    <n v="7.2095897367821196E-2"/>
    <n v="0.42688056297747501"/>
    <n v="3.4988287619558703E-2"/>
    <n v="8.1049953980579501E-2"/>
    <n v="5.89039392001252E-3"/>
    <n v="0.187981477975665"/>
    <n v="7.2197874197452396"/>
  </r>
  <r>
    <x v="2"/>
    <x v="29"/>
    <n v="1.1781305163984199"/>
    <n v="1.31225428940077E-2"/>
    <n v="0.72837213414521795"/>
    <n v="0.258505322960775"/>
    <n v="1.5279616978835101E-2"/>
    <n v="9.1201046733494703E-3"/>
    <n v="6.9494895784049396E-2"/>
    <n v="0.100344671939195"/>
    <n v="6.9463586673578895E-2"/>
    <n v="0.430369487059793"/>
    <n v="4.0504232781151901E-2"/>
    <n v="7.0126723739024094E-2"/>
    <n v="9.5683470798832698E-3"/>
    <n v="0.18572833329114"/>
    <n v="7.2124228710917997"/>
  </r>
  <r>
    <x v="2"/>
    <x v="30"/>
    <n v="1.2289498544322699"/>
    <n v="1.278847699797E-2"/>
    <n v="0.71690572761034999"/>
    <n v="0.27030579539167998"/>
    <n v="1.4217203825858201E-2"/>
    <n v="9.9027784843088804E-3"/>
    <n v="6.6106855417824906E-2"/>
    <n v="0.10387151920061299"/>
    <n v="6.8137530410087604E-2"/>
    <n v="0.42470811339436898"/>
    <n v="4.0882881118248199E-2"/>
    <n v="6.4596849760686595E-2"/>
    <n v="8.9631326935841107E-3"/>
    <n v="0.19861313569441999"/>
    <n v="7.2433813339541704"/>
  </r>
  <r>
    <x v="2"/>
    <x v="31"/>
    <n v="1.20806695794506"/>
    <n v="1.32768344611842E-2"/>
    <n v="0.69953423660845904"/>
    <n v="0.28718892893035602"/>
    <n v="1.4810660345473301E-2"/>
    <n v="1.0751274364223099E-2"/>
    <n v="6.7725516662147406E-2"/>
    <n v="0.113393495967054"/>
    <n v="6.8675057364596906E-2"/>
    <n v="0.39857944809067403"/>
    <n v="4.01947257090381E-2"/>
    <n v="6.5009882605633396E-2"/>
    <n v="1.15349552719407E-2"/>
    <n v="0.20932498361922"/>
    <n v="7.25598586589651"/>
  </r>
  <r>
    <x v="2"/>
    <x v="32"/>
    <n v="1.18953457118374"/>
    <n v="1.20843493124611E-2"/>
    <n v="0.71921236494191398"/>
    <n v="0.26870328574562502"/>
    <n v="1.6366863226809501E-2"/>
    <n v="1.0713857037893E-2"/>
    <n v="6.3834698942572599E-2"/>
    <n v="0.1029871730217"/>
    <n v="6.7976259137213293E-2"/>
    <n v="0.40298153502195699"/>
    <n v="4.1249511840931001E-2"/>
    <n v="6.2822673601420798E-2"/>
    <n v="1.25999107074523E-2"/>
    <n v="0.21846751746205101"/>
    <n v="7.2306060049497303"/>
  </r>
  <r>
    <x v="3"/>
    <x v="0"/>
    <n v="0.88375331062222995"/>
    <n v="2.2155099647306001E-2"/>
    <n v="0.59521950542338098"/>
    <n v="0.38262539492931302"/>
    <n v="1.8787206112138102E-2"/>
    <n v="9.6900238007177307E-3"/>
    <n v="6.7770266511028895E-2"/>
    <n v="9.3701934652362498E-2"/>
    <n v="5.69291314431907E-2"/>
    <n v="0.37270506400333098"/>
    <n v="5.5934063943377597E-2"/>
    <n v="6.13278916776012E-2"/>
    <n v="6.4856536658509295E-2"/>
    <n v="0.198297881197743"/>
    <n v="5.1015894404463102"/>
  </r>
  <r>
    <x v="3"/>
    <x v="1"/>
    <n v="0.86596904671466901"/>
    <n v="1.93649125270891E-2"/>
    <n v="0.58596288514934702"/>
    <n v="0.39467220232356398"/>
    <n v="2.1669165646164099E-2"/>
    <n v="1.05112489315496E-2"/>
    <n v="7.3474067165753804E-2"/>
    <n v="0.10712029030682001"/>
    <n v="4.9587550014353797E-2"/>
    <n v="0.38005755630865601"/>
    <n v="5.5331241093673302E-2"/>
    <n v="5.8123636195779198E-2"/>
    <n v="5.1266001811093601E-2"/>
    <n v="0.19285924252615699"/>
    <n v="5.2212285094369797"/>
  </r>
  <r>
    <x v="3"/>
    <x v="2"/>
    <n v="1.05705311227303"/>
    <n v="2.1774246908328999E-2"/>
    <n v="0.58464824290040796"/>
    <n v="0.39357751019126302"/>
    <n v="1.92105740382187E-2"/>
    <n v="9.95796540916454E-3"/>
    <n v="7.7860994818140503E-2"/>
    <n v="0.10644871505939001"/>
    <n v="5.1243673117147101E-2"/>
    <n v="0.365451915714127"/>
    <n v="5.2423555969528697E-2"/>
    <n v="7.0671780681144006E-2"/>
    <n v="5.5054481413937199E-2"/>
    <n v="0.19167634377920201"/>
    <n v="5.0914165448409197"/>
  </r>
  <r>
    <x v="3"/>
    <x v="3"/>
    <n v="0.99817242169552001"/>
    <n v="2.0910662338265999E-2"/>
    <n v="0.58976615562499402"/>
    <n v="0.38932318203673999"/>
    <n v="1.9483575596655801E-2"/>
    <n v="9.6390325205730609E-3"/>
    <n v="7.6702357888571604E-2"/>
    <n v="0.101685406750313"/>
    <n v="4.9711483443059298E-2"/>
    <n v="0.374478127553032"/>
    <n v="5.3087678907758201E-2"/>
    <n v="8.1799646212814894E-2"/>
    <n v="5.4229689031733697E-2"/>
    <n v="0.17918300209548901"/>
    <n v="5.1155643627571399"/>
  </r>
  <r>
    <x v="3"/>
    <x v="4"/>
    <n v="1.0295913029975201"/>
    <n v="2.1724565837561001E-2"/>
    <n v="0.58740724485579399"/>
    <n v="0.39086818930664502"/>
    <n v="2.0463772139246699E-2"/>
    <n v="8.3085337936227594E-3"/>
    <n v="7.9243767596695894E-2"/>
    <n v="0.10282967664353"/>
    <n v="5.0796223773182797E-2"/>
    <n v="0.36042677928796502"/>
    <n v="5.5920417347899598E-2"/>
    <n v="9.1204470112424205E-2"/>
    <n v="5.7602213635312101E-2"/>
    <n v="0.17320414567012099"/>
    <n v="5.0972015259887904"/>
  </r>
  <r>
    <x v="3"/>
    <x v="5"/>
    <n v="0.98815026946186901"/>
    <n v="2.3970039127811801E-2"/>
    <n v="0.59963393591912495"/>
    <n v="0.37639602495306401"/>
    <n v="1.84799638845001E-2"/>
    <n v="8.3375735786152105E-3"/>
    <n v="7.9531589971231595E-2"/>
    <n v="0.10097793830809"/>
    <n v="5.1190682024951903E-2"/>
    <n v="0.373852332061823"/>
    <n v="5.56074473269349E-2"/>
    <n v="7.7943969933356297E-2"/>
    <n v="5.71449827654422E-2"/>
    <n v="0.17693352014505401"/>
    <n v="5.2089524532745397"/>
  </r>
  <r>
    <x v="3"/>
    <x v="6"/>
    <n v="1.0164967779504701"/>
    <n v="2.1899923514373001E-2"/>
    <n v="0.60219525134808605"/>
    <n v="0.37590482513754098"/>
    <n v="1.9599260173510401E-2"/>
    <n v="8.8633311003045497E-3"/>
    <n v="8.2135869536248199E-2"/>
    <n v="0.101628005151812"/>
    <n v="4.8107148458312099E-2"/>
    <n v="0.368957588125642"/>
    <n v="5.6346866533280901E-2"/>
    <n v="7.0845503150401501E-2"/>
    <n v="5.3949426106450801E-2"/>
    <n v="0.189567001664037"/>
    <n v="5.17881195889594"/>
  </r>
  <r>
    <x v="3"/>
    <x v="7"/>
    <n v="1.0001266641128299"/>
    <n v="2.2516935252612301E-2"/>
    <n v="0.59157364937360502"/>
    <n v="0.38590941537378298"/>
    <n v="2.0441453821975201E-2"/>
    <n v="1.12273124170605E-2"/>
    <n v="8.60074608329192E-2"/>
    <n v="0.110016419917057"/>
    <n v="4.9097355834756801E-2"/>
    <n v="0.371620717165841"/>
    <n v="5.6896877249772097E-2"/>
    <n v="7.30799316006156E-2"/>
    <n v="4.3043060045689502E-2"/>
    <n v="0.17856941111431199"/>
    <n v="5.2174741872625896"/>
  </r>
  <r>
    <x v="3"/>
    <x v="8"/>
    <n v="0.95285428250964199"/>
    <n v="2.01347437330823E-2"/>
    <n v="0.603204727845845"/>
    <n v="0.376660528421073"/>
    <n v="1.8351531865159101E-2"/>
    <n v="1.0297395898193101E-2"/>
    <n v="8.0977868586018298E-2"/>
    <n v="0.10247499150219"/>
    <n v="5.0090428508213602E-2"/>
    <n v="0.36772397203760199"/>
    <n v="5.3534480017487299E-2"/>
    <n v="6.5538240257632593E-2"/>
    <n v="4.8071565553252898E-2"/>
    <n v="0.20293952577425101"/>
    <n v="5.1999008872107"/>
  </r>
  <r>
    <x v="3"/>
    <x v="9"/>
    <n v="0.99796096663760703"/>
    <n v="2.1464744816709E-2"/>
    <n v="0.60070319084060098"/>
    <n v="0.37783206434269001"/>
    <n v="1.77318010244755E-2"/>
    <n v="1.2686083678150901E-2"/>
    <n v="8.3077479219774694E-2"/>
    <n v="0.10536053901009"/>
    <n v="5.3088988250837098E-2"/>
    <n v="0.37120307974182598"/>
    <n v="5.2817799785125803E-2"/>
    <n v="7.2608044047046696E-2"/>
    <n v="4.0500641070156697E-2"/>
    <n v="0.190925544172517"/>
    <n v="5.2006139677521404"/>
  </r>
  <r>
    <x v="3"/>
    <x v="10"/>
    <n v="1.0298493769700301"/>
    <n v="2.26973224954082E-2"/>
    <n v="0.607069503363038"/>
    <n v="0.37023317414155399"/>
    <n v="1.97093173067877E-2"/>
    <n v="1.27886527233646E-2"/>
    <n v="8.8506965376328697E-2"/>
    <n v="0.103086620261283"/>
    <n v="6.6104947335926006E-2"/>
    <n v="0.37313007719401198"/>
    <n v="5.3830593216081198E-2"/>
    <n v="7.65509168090871E-2"/>
    <n v="3.9530635442924199E-2"/>
    <n v="0.16676127433420501"/>
    <n v="5.1865118781018804"/>
  </r>
  <r>
    <x v="3"/>
    <x v="11"/>
    <n v="1.1800224680545901"/>
    <n v="2.0952569783259298E-2"/>
    <n v="0.60227257777257104"/>
    <n v="0.37677485244417003"/>
    <n v="1.7424705539179599E-2"/>
    <n v="1.44294594995321E-2"/>
    <n v="9.8157454966113E-2"/>
    <n v="0.101062214903272"/>
    <n v="7.2904795136665604E-2"/>
    <n v="0.39228698947063001"/>
    <n v="5.3296884880047003E-2"/>
    <n v="5.9677193939656002E-2"/>
    <n v="3.6885014251183498E-2"/>
    <n v="0.153875287413721"/>
    <n v="5.14947814215141"/>
  </r>
  <r>
    <x v="3"/>
    <x v="12"/>
    <n v="0.902426968456435"/>
    <n v="2.1487660974259099E-2"/>
    <n v="0.609212224262772"/>
    <n v="0.36930011476296798"/>
    <n v="1.9552887642113902E-2"/>
    <n v="1.14625241049574E-2"/>
    <n v="6.6466180399096894E-2"/>
    <n v="0.103869028575568"/>
    <n v="4.8590380243958099E-2"/>
    <n v="0.38168368177864997"/>
    <n v="5.84783677479793E-2"/>
    <n v="6.2344756817381698E-2"/>
    <n v="4.88174893271833E-2"/>
    <n v="0.198734703363111"/>
    <n v="5.2436225402986203"/>
  </r>
  <r>
    <x v="3"/>
    <x v="13"/>
    <n v="0.92272688995770302"/>
    <n v="2.2246433715167099E-2"/>
    <n v="0.60558161138508904"/>
    <n v="0.37217195489974397"/>
    <n v="1.8503651152316399E-2"/>
    <n v="1.16626333854983E-2"/>
    <n v="6.6251473371067501E-2"/>
    <n v="0.110406610013967"/>
    <n v="4.8721196226216297E-2"/>
    <n v="0.38486977238419601"/>
    <n v="5.6966311286118301E-2"/>
    <n v="6.1209699738972202E-2"/>
    <n v="4.31798136304372E-2"/>
    <n v="0.19822883881121101"/>
    <n v="5.2118736039287104"/>
  </r>
  <r>
    <x v="3"/>
    <x v="14"/>
    <n v="0.923050495923599"/>
    <n v="2.3506511014225E-2"/>
    <n v="0.65567433804207098"/>
    <n v="0.320819150943704"/>
    <n v="1.6808444030374299E-2"/>
    <n v="7.9688936704427303E-3"/>
    <n v="4.2410033146541598E-2"/>
    <n v="7.34379640559365E-2"/>
    <n v="4.5807385896286398E-2"/>
    <n v="0.50377227403314595"/>
    <n v="4.5506747928169701E-2"/>
    <n v="6.4666940089856101E-2"/>
    <n v="2.4506284685430299E-2"/>
    <n v="0.17511503246381699"/>
    <n v="5.1581053484086103"/>
  </r>
  <r>
    <x v="3"/>
    <x v="15"/>
    <n v="0.57633570068893003"/>
    <n v="2.9274783568726301E-2"/>
    <n v="0.71653937043406002"/>
    <n v="0.254185845997214"/>
    <n v="2.00206766416356E-2"/>
    <n v="5.0265771224826796E-4"/>
    <n v="5.1665931273633297E-3"/>
    <n v="1.9624722136578999E-2"/>
    <n v="2.9635629953583102E-2"/>
    <n v="0.75897246199735102"/>
    <n v="2.4213464040847201E-2"/>
    <n v="4.0600132752290297E-2"/>
    <n v="4.1450679855359E-3"/>
    <n v="9.7118593652566199E-2"/>
    <n v="5.4030398568537601"/>
  </r>
  <r>
    <x v="3"/>
    <x v="16"/>
    <n v="0.74431074605803205"/>
    <n v="2.6384621511780601E-2"/>
    <n v="0.66594007311768"/>
    <n v="0.307675305370539"/>
    <n v="1.8071466051622399E-2"/>
    <n v="8.4821378475148602E-4"/>
    <n v="1.2606430625530801E-2"/>
    <n v="2.82896936841254E-2"/>
    <n v="2.7437405477408E-2"/>
    <n v="0.62866940107060798"/>
    <n v="2.5514143058999201E-2"/>
    <n v="0.13109031426142001"/>
    <n v="5.7205250704206101E-3"/>
    <n v="0.12175240691511401"/>
    <n v="5.3807526220544499"/>
  </r>
  <r>
    <x v="3"/>
    <x v="17"/>
    <n v="0.87041530223131303"/>
    <n v="2.3524071460016002E-2"/>
    <n v="0.62973619453622798"/>
    <n v="0.34673973400375702"/>
    <n v="2.0442181677684801E-2"/>
    <n v="4.0497331479209999E-3"/>
    <n v="5.76929781334483E-2"/>
    <n v="4.5113275964148797E-2"/>
    <n v="3.3062577756866003E-2"/>
    <n v="0.50491703942049604"/>
    <n v="3.6989115989852099E-2"/>
    <n v="0.11709946166238901"/>
    <n v="6.1272404953234098E-3"/>
    <n v="0.17450639575187099"/>
    <n v="5.4502713391919499"/>
  </r>
  <r>
    <x v="3"/>
    <x v="18"/>
    <n v="1.0170234153347799"/>
    <n v="2.1396020626054401E-2"/>
    <n v="0.62074924426406297"/>
    <n v="0.35785473510988303"/>
    <n v="2.07440225271164E-2"/>
    <n v="7.5589350095058199E-3"/>
    <n v="7.6518556588779596E-2"/>
    <n v="7.6894376897829797E-2"/>
    <n v="4.0131304590017999E-2"/>
    <n v="0.42310526841172003"/>
    <n v="5.3815244635561102E-2"/>
    <n v="0.103058464408485"/>
    <n v="1.00004261028358E-2"/>
    <n v="0.18817340082814901"/>
    <n v="5.2524772943667397"/>
  </r>
  <r>
    <x v="3"/>
    <x v="19"/>
    <n v="1.0266015716138199"/>
    <n v="2.2960148193922201E-2"/>
    <n v="0.60762595689383803"/>
    <n v="0.36941389491223903"/>
    <n v="2.17658141109013E-2"/>
    <n v="9.5642775967014308E-3"/>
    <n v="8.7706097114811907E-2"/>
    <n v="9.8951589732874601E-2"/>
    <n v="4.1089761767028901E-2"/>
    <n v="0.40570730670578098"/>
    <n v="5.1914036170390199E-2"/>
    <n v="8.3272886999255197E-2"/>
    <n v="1.30931458826033E-2"/>
    <n v="0.186935083919652"/>
    <n v="5.30824997079662"/>
  </r>
  <r>
    <x v="3"/>
    <x v="20"/>
    <n v="0.97145749237611301"/>
    <n v="2.38575477259085E-2"/>
    <n v="0.63749151601617904"/>
    <n v="0.33865093625791198"/>
    <n v="2.2141590533474999E-2"/>
    <n v="9.2083054291992195E-3"/>
    <n v="7.6471209789109804E-2"/>
    <n v="9.2962082686656594E-2"/>
    <n v="4.6288788896305902E-2"/>
    <n v="0.41402725295231901"/>
    <n v="5.7882658291933703E-2"/>
    <n v="8.56178835552628E-2"/>
    <n v="1.79748017732346E-2"/>
    <n v="0.177425426092504"/>
    <n v="5.2742283755066"/>
  </r>
  <r>
    <x v="3"/>
    <x v="21"/>
    <n v="1.0938552801520001"/>
    <n v="2.08798289737274E-2"/>
    <n v="0.566832152229786"/>
    <n v="0.41228801879648702"/>
    <n v="1.7135977870679098E-2"/>
    <n v="8.7852924346415902E-3"/>
    <n v="7.4788297703532597E-2"/>
    <n v="8.4253176513592806E-2"/>
    <n v="4.5304792676559499E-2"/>
    <n v="0.39119922126803702"/>
    <n v="5.1275867444009297E-2"/>
    <n v="7.9831991150337706E-2"/>
    <n v="1.33117217702883E-2"/>
    <n v="0.234113661168322"/>
    <n v="5.3043598334850603"/>
  </r>
  <r>
    <x v="3"/>
    <x v="22"/>
    <n v="0.95278526277507003"/>
    <n v="2.09644978022041E-2"/>
    <n v="0.57017049336245296"/>
    <n v="0.40886500883534299"/>
    <n v="2.31364811734543E-2"/>
    <n v="3.6269665122634401E-3"/>
    <n v="2.1583442381429001E-2"/>
    <n v="5.2144116204614399E-2"/>
    <n v="3.9411836673048997E-2"/>
    <n v="0.46605529808721902"/>
    <n v="4.3583165573339598E-2"/>
    <n v="9.9581721171938406E-2"/>
    <n v="1.0689544834492E-2"/>
    <n v="0.24018742738820101"/>
    <n v="5.2965992683919003"/>
  </r>
  <r>
    <x v="3"/>
    <x v="23"/>
    <n v="1.1084200663763699"/>
    <n v="2.2781574407159E-2"/>
    <n v="0.59531629978733902"/>
    <n v="0.38190212580550198"/>
    <n v="2.0536757587166801E-2"/>
    <n v="6.8419186273841002E-3"/>
    <n v="6.8966498629442902E-2"/>
    <n v="5.7903619631809497E-2"/>
    <n v="5.4618347224915098E-2"/>
    <n v="0.460609192722161"/>
    <n v="4.9231698073131797E-2"/>
    <n v="5.5205491447936898E-2"/>
    <n v="9.9289181532455292E-3"/>
    <n v="0.216157557902807"/>
    <n v="5.2947119912605203"/>
  </r>
  <r>
    <x v="3"/>
    <x v="24"/>
    <n v="0.75841349990312901"/>
    <n v="2.2223968304663801E-2"/>
    <n v="0.57075133069971595"/>
    <n v="0.40702470099561999"/>
    <n v="2.16486710819619E-2"/>
    <n v="1.01355881670618E-3"/>
    <n v="7.0584937889831504E-3"/>
    <n v="4.6528676608737503E-2"/>
    <n v="2.5980366465787299E-2"/>
    <n v="0.51873702946611899"/>
    <n v="3.79724932855698E-2"/>
    <n v="5.3657603187510998E-2"/>
    <n v="8.4359954501302698E-3"/>
    <n v="0.27896711184849399"/>
    <n v="5.4456613073596598"/>
  </r>
  <r>
    <x v="3"/>
    <x v="25"/>
    <n v="0.69117524711280298"/>
    <n v="2.4523084888518398E-2"/>
    <n v="0.65445645608316805"/>
    <n v="0.321020459028313"/>
    <n v="2.25417579096884E-2"/>
    <n v="1.1385515451153899E-3"/>
    <n v="8.8497245046472005E-3"/>
    <n v="5.60874042131091E-2"/>
    <n v="3.1563878275553202E-2"/>
    <n v="0.56078535604407598"/>
    <n v="4.3506663386022298E-2"/>
    <n v="8.1533222974898303E-2"/>
    <n v="9.7730171429485507E-3"/>
    <n v="0.18422042400394201"/>
    <n v="5.4216429325031701"/>
  </r>
  <r>
    <x v="3"/>
    <x v="26"/>
    <n v="0.89286341224370203"/>
    <n v="2.48528087157073E-2"/>
    <n v="0.64341684636255203"/>
    <n v="0.33173034492173997"/>
    <n v="2.15089221043776E-2"/>
    <n v="1.2462699390039301E-3"/>
    <n v="8.2790512111366003E-3"/>
    <n v="5.0365840240656198E-2"/>
    <n v="2.9543714526587599E-2"/>
    <n v="0.51362181231642801"/>
    <n v="4.4504450251592199E-2"/>
    <n v="0.115393842322324"/>
    <n v="1.04876051307645E-2"/>
    <n v="0.20504849195712899"/>
    <n v="5.2731917088619804"/>
  </r>
  <r>
    <x v="3"/>
    <x v="27"/>
    <n v="0.99700009394058597"/>
    <n v="2.26036045022141E-2"/>
    <n v="0.62815965317647404"/>
    <n v="0.34923674232131202"/>
    <n v="1.9066131648524699E-2"/>
    <n v="4.15317341850287E-3"/>
    <n v="7.1426769721559105E-2"/>
    <n v="6.1274555644200202E-2"/>
    <n v="4.3439200242009701E-2"/>
    <n v="0.42569792570975701"/>
    <n v="6.1936828643394601E-2"/>
    <n v="0.112932885589192"/>
    <n v="1.37225873407135E-2"/>
    <n v="0.186349942042146"/>
    <n v="5.2385155066173699"/>
  </r>
  <r>
    <x v="3"/>
    <x v="28"/>
    <n v="1.0850917085824401"/>
    <n v="2.2242236205141201E-2"/>
    <n v="0.62037061615557398"/>
    <n v="0.35738714763928497"/>
    <n v="1.8493892450869701E-2"/>
    <n v="6.4919997237457604E-3"/>
    <n v="8.2388249683597994E-2"/>
    <n v="8.2738988001944805E-2"/>
    <n v="4.0939769642176702E-2"/>
    <n v="0.39423525458575798"/>
    <n v="5.8308646521371202E-2"/>
    <n v="0.107221317773981"/>
    <n v="1.6392766652033298E-2"/>
    <n v="0.192789114964521"/>
    <n v="5.2301766161718897"/>
  </r>
  <r>
    <x v="3"/>
    <x v="29"/>
    <n v="1.04554744838172"/>
    <n v="2.1862713746157201E-2"/>
    <n v="0.63144133176004003"/>
    <n v="0.34669595449380303"/>
    <n v="1.9128681659795099E-2"/>
    <n v="8.0861429477113202E-3"/>
    <n v="8.0007253076588999E-2"/>
    <n v="8.9655017586345795E-2"/>
    <n v="3.65094833492981E-2"/>
    <n v="0.40328665919936002"/>
    <n v="5.8903019324510197E-2"/>
    <n v="9.3298584928745196E-2"/>
    <n v="1.8995455110697598E-2"/>
    <n v="0.192129702816947"/>
    <n v="5.2378649607407803"/>
  </r>
  <r>
    <x v="3"/>
    <x v="30"/>
    <n v="1.04176287483314"/>
    <n v="2.3916395352855599E-2"/>
    <n v="0.63509495509652303"/>
    <n v="0.34098864955062103"/>
    <n v="1.97911009005497E-2"/>
    <n v="8.7461601980772605E-3"/>
    <n v="7.8643766449820296E-2"/>
    <n v="0.103865052413944"/>
    <n v="4.1548243518943498E-2"/>
    <n v="0.41397827186935299"/>
    <n v="6.1447480498757603E-2"/>
    <n v="7.9928294590179999E-2"/>
    <n v="1.9910520867148399E-2"/>
    <n v="0.17214110869322599"/>
    <n v="5.2920169494330001"/>
  </r>
  <r>
    <x v="3"/>
    <x v="31"/>
    <n v="1.06843217514404"/>
    <n v="2.13568246025958E-2"/>
    <n v="0.63398101376401805"/>
    <n v="0.34466216163338598"/>
    <n v="1.74710392638481E-2"/>
    <n v="1.09022681819319E-2"/>
    <n v="7.9652398753651099E-2"/>
    <n v="0.113154352312677"/>
    <n v="4.4558713247038598E-2"/>
    <n v="0.38018896379435901"/>
    <n v="5.9031174146026398E-2"/>
    <n v="7.6115820249198898E-2"/>
    <n v="2.37361262659475E-2"/>
    <n v="0.19518914378532101"/>
    <n v="5.20250433183379"/>
  </r>
  <r>
    <x v="3"/>
    <x v="32"/>
    <n v="1.0391973612060601"/>
    <n v="2.1844224240058E-2"/>
    <n v="0.64114532984317896"/>
    <n v="0.33701044591676299"/>
    <n v="1.7807234578185002E-2"/>
    <n v="9.2569826618536695E-3"/>
    <n v="7.1744967780554697E-2"/>
    <n v="0.10730275208050601"/>
    <n v="4.4488134036150803E-2"/>
    <n v="0.38049303970457299"/>
    <n v="5.9281399228592102E-2"/>
    <n v="6.8390698540891207E-2"/>
    <n v="2.6097853202358998E-2"/>
    <n v="0.215136938186335"/>
    <n v="5.2208108175436703"/>
  </r>
  <r>
    <x v="4"/>
    <x v="0"/>
    <n v="0.846122170833426"/>
    <n v="4.7759567126393499E-3"/>
    <n v="0.82515157160808605"/>
    <n v="0.170072471679274"/>
    <n v="1.8447866764426901E-2"/>
    <n v="1.5597619650783301E-2"/>
    <n v="4.5695406898583701E-2"/>
    <n v="9.4902976700336303E-2"/>
    <n v="6.2607913333196305E-2"/>
    <n v="0.43027953994100099"/>
    <n v="6.0120795290759602E-2"/>
    <n v="6.5906187734690105E-2"/>
    <n v="2.2965978654345898E-2"/>
    <n v="0.18347571503187701"/>
    <n v="5.9525547301427304"/>
  </r>
  <r>
    <x v="4"/>
    <x v="1"/>
    <n v="0.88278040538191704"/>
    <n v="4.2439422860133897E-3"/>
    <n v="0.81328101693842403"/>
    <n v="0.18247504077556201"/>
    <n v="1.92540235653588E-2"/>
    <n v="1.46164072687942E-2"/>
    <n v="4.6278722866038603E-2"/>
    <n v="0.10346138068593"/>
    <n v="6.1088478990427901E-2"/>
    <n v="0.42320019265712899"/>
    <n v="5.9224793126483002E-2"/>
    <n v="6.4398187141907703E-2"/>
    <n v="2.44866644879944E-2"/>
    <n v="0.18399114920993601"/>
    <n v="5.9796704273010501"/>
  </r>
  <r>
    <x v="4"/>
    <x v="2"/>
    <n v="1.0363495523461901"/>
    <n v="4.6407631301611397E-3"/>
    <n v="0.81656939478636703"/>
    <n v="0.17878984208347201"/>
    <n v="2.1120340575942E-2"/>
    <n v="1.4784427829676899E-2"/>
    <n v="5.1209480036414401E-2"/>
    <n v="0.106032913096123"/>
    <n v="6.0253137816573599E-2"/>
    <n v="0.41862947889423402"/>
    <n v="5.4049466340261199E-2"/>
    <n v="6.9319990334781506E-2"/>
    <n v="2.1535033724061101E-2"/>
    <n v="0.18306573135193199"/>
    <n v="5.9390728848786498"/>
  </r>
  <r>
    <x v="4"/>
    <x v="3"/>
    <n v="1.00083140742282"/>
    <n v="4.6814696089325699E-3"/>
    <n v="0.81361473497820802"/>
    <n v="0.181703795412859"/>
    <n v="1.8145991007566298E-2"/>
    <n v="1.3688641971345099E-2"/>
    <n v="5.1626236013431602E-2"/>
    <n v="0.103374989407555"/>
    <n v="5.8944189474301703E-2"/>
    <n v="0.42452759034641602"/>
    <n v="5.3451339531388899E-2"/>
    <n v="7.5134023912005493E-2"/>
    <n v="2.8758519002534601E-2"/>
    <n v="0.17234847933345501"/>
    <n v="5.9426112904476698"/>
  </r>
  <r>
    <x v="4"/>
    <x v="4"/>
    <n v="1.0195224782988099"/>
    <n v="4.6688281710358902E-3"/>
    <n v="0.82808532855251205"/>
    <n v="0.16724584327645201"/>
    <n v="1.7008688041124501E-2"/>
    <n v="1.53133631972301E-2"/>
    <n v="5.4577305340790597E-2"/>
    <n v="0.105973152581298"/>
    <n v="6.1259216854409299E-2"/>
    <n v="0.41018210662418297"/>
    <n v="5.54323798781843E-2"/>
    <n v="7.8432060220676905E-2"/>
    <n v="2.4156746043199801E-2"/>
    <n v="0.17766498121890301"/>
    <n v="5.9169757818657898"/>
  </r>
  <r>
    <x v="4"/>
    <x v="5"/>
    <n v="0.97687810807158504"/>
    <n v="5.0384078153983798E-3"/>
    <n v="0.82746112651216397"/>
    <n v="0.16750046567243801"/>
    <n v="1.8512673366571301E-2"/>
    <n v="1.3478703789419001E-2"/>
    <n v="5.6891196276639799E-2"/>
    <n v="0.10459902345852699"/>
    <n v="6.1321324381059902E-2"/>
    <n v="0.41754297461711098"/>
    <n v="5.6473436777267502E-2"/>
    <n v="7.2135942481398596E-2"/>
    <n v="2.2901914558767101E-2"/>
    <n v="0.176142810293239"/>
    <n v="5.92824599733411"/>
  </r>
  <r>
    <x v="4"/>
    <x v="6"/>
    <n v="1.02109350806677"/>
    <n v="6.5362929366374802E-3"/>
    <n v="0.82638689079415895"/>
    <n v="0.16707681626920401"/>
    <n v="1.73093029431566E-2"/>
    <n v="1.44584851600982E-2"/>
    <n v="5.72394719269722E-2"/>
    <n v="0.102818514512322"/>
    <n v="6.6099247639831701E-2"/>
    <n v="0.407744712382828"/>
    <n v="6.0255064658775101E-2"/>
    <n v="7.2698965916684496E-2"/>
    <n v="2.6313543948947499E-2"/>
    <n v="0.17506269091038401"/>
    <n v="5.9847460267344497"/>
  </r>
  <r>
    <x v="4"/>
    <x v="7"/>
    <n v="1.03041792439413"/>
    <n v="4.6463537123575599E-3"/>
    <n v="0.81832173384818196"/>
    <n v="0.17703191243946101"/>
    <n v="1.7702954065776402E-2"/>
    <n v="1.6761276767566499E-2"/>
    <n v="5.8849031213378103E-2"/>
    <n v="0.11078502456056299"/>
    <n v="6.4627627344608196E-2"/>
    <n v="0.40495876000263997"/>
    <n v="5.4065678623427198E-2"/>
    <n v="7.3562941518980199E-2"/>
    <n v="2.5950396701686199E-2"/>
    <n v="0.172736309201375"/>
    <n v="5.9944376287271401"/>
  </r>
  <r>
    <x v="4"/>
    <x v="8"/>
    <n v="0.95175751231486805"/>
    <n v="4.7048228565308298E-3"/>
    <n v="0.82605878563225699"/>
    <n v="0.169236391511212"/>
    <n v="2.08701400655209E-2"/>
    <n v="1.68804725160808E-2"/>
    <n v="5.37602699158558E-2"/>
    <n v="0.102772166754224"/>
    <n v="6.3151521077795106E-2"/>
    <n v="0.41503757839579303"/>
    <n v="5.3893850176512097E-2"/>
    <n v="7.0907973384419606E-2"/>
    <n v="2.20958813915079E-2"/>
    <n v="0.18063014632229099"/>
    <n v="6.0055103017440796"/>
  </r>
  <r>
    <x v="4"/>
    <x v="9"/>
    <n v="1.0085272194777"/>
    <n v="5.07969313757386E-3"/>
    <n v="0.83033572662842403"/>
    <n v="0.16458458023400199"/>
    <n v="1.9967288737838498E-2"/>
    <n v="1.80317878857214E-2"/>
    <n v="5.3561390614053302E-2"/>
    <n v="0.100239477490961"/>
    <n v="6.6744318299995997E-2"/>
    <n v="0.41372009365887402"/>
    <n v="5.4567482388968802E-2"/>
    <n v="7.7532308866122807E-2"/>
    <n v="2.0801449566083801E-2"/>
    <n v="0.17483440249137999"/>
    <n v="5.9934105075397897"/>
  </r>
  <r>
    <x v="4"/>
    <x v="10"/>
    <n v="1.05043738250102"/>
    <n v="5.2938577695071298E-3"/>
    <n v="0.82386091011826701"/>
    <n v="0.17084523211222599"/>
    <n v="2.2243514991607202E-2"/>
    <n v="2.2802191067170699E-2"/>
    <n v="5.6682360814700697E-2"/>
    <n v="9.5998976441851805E-2"/>
    <n v="7.6865016548493301E-2"/>
    <n v="0.41008239950011199"/>
    <n v="5.3694204155544899E-2"/>
    <n v="7.7617958387421707E-2"/>
    <n v="1.6683395373295599E-2"/>
    <n v="0.16732998271980201"/>
    <n v="5.97102011267524"/>
  </r>
  <r>
    <x v="4"/>
    <x v="11"/>
    <n v="1.1752823308907601"/>
    <n v="4.9234838594487702E-3"/>
    <n v="0.83392947180661703"/>
    <n v="0.16114704433393401"/>
    <n v="1.9707371851307401E-2"/>
    <n v="2.2467006794522001E-2"/>
    <n v="7.3519878436036398E-2"/>
    <n v="0.10147499648951901"/>
    <n v="8.2368120627150099E-2"/>
    <n v="0.43634515154133202"/>
    <n v="5.5819875476207897E-2"/>
    <n v="5.6925255437920798E-2"/>
    <n v="1.8220331464852999E-2"/>
    <n v="0.133152011881151"/>
    <n v="5.9338750823409203"/>
  </r>
  <r>
    <x v="4"/>
    <x v="12"/>
    <n v="0.93321140434855099"/>
    <n v="4.8344939846934496E-3"/>
    <n v="0.83182819039725997"/>
    <n v="0.16333731561804599"/>
    <n v="1.8086188411099099E-2"/>
    <n v="1.5747112467503901E-2"/>
    <n v="4.2330206335072E-2"/>
    <n v="0.10096811298500601"/>
    <n v="6.2477035390080399E-2"/>
    <n v="0.42011751914895401"/>
    <n v="5.7014027679615303E-2"/>
    <n v="6.6579186575599497E-2"/>
    <n v="2.4610918081871401E-2"/>
    <n v="0.19206969292519899"/>
    <n v="5.9979384188204099"/>
  </r>
  <r>
    <x v="4"/>
    <x v="13"/>
    <n v="0.93842325004497695"/>
    <n v="4.8514382573254097E-3"/>
    <n v="0.832536698585715"/>
    <n v="0.16261186315696"/>
    <n v="1.7248832673443199E-2"/>
    <n v="1.4554723396577301E-2"/>
    <n v="4.3773715325112199E-2"/>
    <n v="0.109756758461999"/>
    <n v="6.3141858042016996E-2"/>
    <n v="0.42530219230030802"/>
    <n v="5.4760435314930099E-2"/>
    <n v="7.0121711228201197E-2"/>
    <n v="2.5034115874371099E-2"/>
    <n v="0.17630565738304099"/>
    <n v="5.9997713868335101"/>
  </r>
  <r>
    <x v="4"/>
    <x v="14"/>
    <n v="0.97383727454888303"/>
    <n v="6.7899698834909096E-3"/>
    <n v="0.85611110813742897"/>
    <n v="0.13709892197908"/>
    <n v="1.7531032779217401E-2"/>
    <n v="8.8775966385096702E-3"/>
    <n v="3.2877719235654398E-2"/>
    <n v="7.4188989215173196E-2"/>
    <n v="7.0986035556852997E-2"/>
    <n v="0.53062886535154297"/>
    <n v="4.1841719294727402E-2"/>
    <n v="6.3977056292790505E-2"/>
    <n v="1.0924680835360299E-2"/>
    <n v="0.14816630480017101"/>
    <n v="6.0077807474844898"/>
  </r>
  <r>
    <x v="4"/>
    <x v="15"/>
    <n v="0.69219398422506695"/>
    <n v="6.4730195357208696E-3"/>
    <n v="0.89332044341253003"/>
    <n v="0.10020653705174901"/>
    <n v="1.5230090335377901E-2"/>
    <n v="3.3313275104076802E-4"/>
    <n v="1.2028045637184299E-2"/>
    <n v="2.2209453025633399E-2"/>
    <n v="6.7431708930270104E-2"/>
    <n v="0.74664915278980604"/>
    <n v="1.4059538973588E-2"/>
    <n v="4.2486653779597101E-2"/>
    <n v="1.0310401980658901E-3"/>
    <n v="7.8541183579436305E-2"/>
    <n v="6.2127697777902204"/>
  </r>
  <r>
    <x v="4"/>
    <x v="16"/>
    <n v="0.83984884334024801"/>
    <n v="6.3475494044776598E-3"/>
    <n v="0.88244062301457904"/>
    <n v="0.111211827580943"/>
    <n v="1.7646457280115602E-2"/>
    <n v="1.56734156192135E-3"/>
    <n v="1.41241086779506E-2"/>
    <n v="2.6881341339753399E-2"/>
    <n v="6.9581435676877704E-2"/>
    <n v="0.66667328031109896"/>
    <n v="1.59644438464915E-2"/>
    <n v="9.16812071112455E-2"/>
    <n v="1.44080085741338E-3"/>
    <n v="9.4439583337132094E-2"/>
    <n v="6.2007870899289301"/>
  </r>
  <r>
    <x v="4"/>
    <x v="17"/>
    <n v="0.95121284842065901"/>
    <n v="5.9784741321337103E-3"/>
    <n v="0.84282051785053802"/>
    <n v="0.151201008017328"/>
    <n v="1.72950943446297E-2"/>
    <n v="6.9412924936208004E-3"/>
    <n v="4.4329329735328202E-2"/>
    <n v="4.0329110726687802E-2"/>
    <n v="6.56353044196821E-2"/>
    <n v="0.55271712315655497"/>
    <n v="2.56003350188223E-2"/>
    <n v="9.5217786702348095E-2"/>
    <n v="3.9359892708552002E-3"/>
    <n v="0.14799863413147099"/>
    <n v="6.1424541118790401"/>
  </r>
  <r>
    <x v="4"/>
    <x v="18"/>
    <n v="1.07399769617751"/>
    <n v="5.2306140022002198E-3"/>
    <n v="0.84449667106724302"/>
    <n v="0.15027271493055699"/>
    <n v="1.59204120662279E-2"/>
    <n v="1.1397086682380601E-2"/>
    <n v="5.6084866761084803E-2"/>
    <n v="9.3839854476291104E-2"/>
    <n v="6.3846031866292396E-2"/>
    <n v="0.46581132273842102"/>
    <n v="4.7133816953936203E-2"/>
    <n v="8.6309419205399404E-2"/>
    <n v="9.69028672559126E-3"/>
    <n v="0.149966902524376"/>
    <n v="6.0737516970429102"/>
  </r>
  <r>
    <x v="4"/>
    <x v="19"/>
    <n v="1.0950894116994701"/>
    <n v="5.4970433079418197E-3"/>
    <n v="0.82306063430179999"/>
    <n v="0.171442322390258"/>
    <n v="1.5849016752811501E-2"/>
    <n v="1.2336361571739601E-2"/>
    <n v="5.9284888482993903E-2"/>
    <n v="0.121094826212546"/>
    <n v="6.3044091717140802E-2"/>
    <n v="0.43423976205090498"/>
    <n v="4.4301246804833903E-2"/>
    <n v="8.2618534674024802E-2"/>
    <n v="1.50974295557688E-2"/>
    <n v="0.152133842177236"/>
    <n v="6.0614040020204598"/>
  </r>
  <r>
    <x v="4"/>
    <x v="20"/>
    <n v="1.0429927828836001"/>
    <n v="5.4304129412537901E-3"/>
    <n v="0.84170468797475695"/>
    <n v="0.15286489908399001"/>
    <n v="1.9804105199081899E-2"/>
    <n v="1.28384515545154E-2"/>
    <n v="5.2218044296230101E-2"/>
    <n v="0.101399777342796"/>
    <n v="6.9023730142267398E-2"/>
    <n v="0.44409388378605802"/>
    <n v="4.7069576570496201E-2"/>
    <n v="8.1933833831800598E-2"/>
    <n v="1.4084408179883901E-2"/>
    <n v="0.15753418909687"/>
    <n v="6.0549655859025098"/>
  </r>
  <r>
    <x v="4"/>
    <x v="21"/>
    <n v="1.06271288979692"/>
    <n v="5.3298225776726698E-3"/>
    <n v="0.86373439607779801"/>
    <n v="0.13093578134452999"/>
    <n v="2.0823731471542602E-2"/>
    <n v="1.51420017067586E-2"/>
    <n v="5.2737893265196303E-2"/>
    <n v="8.7871391643764798E-2"/>
    <n v="7.6415420530381195E-2"/>
    <n v="0.469027394399058"/>
    <n v="4.6982941652264402E-2"/>
    <n v="8.8600300803182805E-2"/>
    <n v="9.5489703337269406E-3"/>
    <n v="0.13284995419412399"/>
    <n v="6.0969838686851103"/>
  </r>
  <r>
    <x v="4"/>
    <x v="22"/>
    <n v="0.93444763901511396"/>
    <n v="5.9699144211158399E-3"/>
    <n v="0.87446448545585398"/>
    <n v="0.11956560012303"/>
    <n v="2.6278071519002501E-2"/>
    <n v="6.2227681320387801E-3"/>
    <n v="2.2814372625927701E-2"/>
    <n v="5.5427045904726698E-2"/>
    <n v="8.0686494831295405E-2"/>
    <n v="0.54872279016519299"/>
    <n v="4.09102351890578E-2"/>
    <n v="8.7623405303520197E-2"/>
    <n v="4.5743474787547402E-3"/>
    <n v="0.12674046885048401"/>
    <n v="6.0984389572782902"/>
  </r>
  <r>
    <x v="4"/>
    <x v="23"/>
    <n v="1.2325290955764501"/>
    <n v="5.69997947945585E-3"/>
    <n v="0.86277031103863999"/>
    <n v="0.13152970948190401"/>
    <n v="2.23043194274723E-2"/>
    <n v="1.9086934844800601E-2"/>
    <n v="7.5087026561776404E-2"/>
    <n v="8.4890619892207295E-2"/>
    <n v="8.2683876019688698E-2"/>
    <n v="0.47556272025402202"/>
    <n v="5.1564081334564402E-2"/>
    <n v="6.6828379582858505E-2"/>
    <n v="1.00233693631907E-2"/>
    <n v="0.111968672719419"/>
    <n v="6.0637168544647704"/>
  </r>
  <r>
    <x v="4"/>
    <x v="24"/>
    <n v="0.76577373336672105"/>
    <n v="6.2285019055398402E-3"/>
    <n v="0.88282502941611896"/>
    <n v="0.110946468678341"/>
    <n v="1.8366043373924001E-2"/>
    <n v="2.4183254633896099E-3"/>
    <n v="1.5829792270203299E-2"/>
    <n v="4.8209872554199298E-2"/>
    <n v="6.7085433352436705E-2"/>
    <n v="0.59922728375117995"/>
    <n v="3.9693826183858798E-2"/>
    <n v="6.6374396795645593E-2"/>
    <n v="3.9077633684453297E-3"/>
    <n v="0.13888726288671699"/>
    <n v="6.1301604896405397"/>
  </r>
  <r>
    <x v="4"/>
    <x v="25"/>
    <n v="0.77599742104811797"/>
    <n v="6.3440782536085703E-3"/>
    <n v="0.88007133423503203"/>
    <n v="0.11358458751136"/>
    <n v="1.9201745175988699E-2"/>
    <n v="1.8260974045469301E-3"/>
    <n v="1.23447420227544E-2"/>
    <n v="5.2104747889347797E-2"/>
    <n v="6.8444835061619705E-2"/>
    <n v="0.59357763269154495"/>
    <n v="3.8196813646262699E-2"/>
    <n v="7.8158774947381798E-2"/>
    <n v="2.7672891405806899E-3"/>
    <n v="0.13337732201997199"/>
    <n v="6.1372651153869402"/>
  </r>
  <r>
    <x v="4"/>
    <x v="26"/>
    <n v="0.97219277617953903"/>
    <n v="5.7193305651553304E-3"/>
    <n v="0.88113408611508803"/>
    <n v="0.11314658331975599"/>
    <n v="2.1161103492174701E-2"/>
    <n v="2.48163340284841E-3"/>
    <n v="1.2087087298706599E-2"/>
    <n v="4.8016019840393401E-2"/>
    <n v="6.5846868227679406E-2"/>
    <n v="0.56272463335177703"/>
    <n v="4.2467771812039E-2"/>
    <n v="9.1147289690783506E-2"/>
    <n v="4.4255225746204097E-3"/>
    <n v="0.149642070308977"/>
    <n v="6.0908676808091302"/>
  </r>
  <r>
    <x v="4"/>
    <x v="27"/>
    <n v="1.0686418005024101"/>
    <n v="5.7206100922246803E-3"/>
    <n v="0.85862216340353303"/>
    <n v="0.135657226504242"/>
    <n v="1.8528989432091799E-2"/>
    <n v="7.91893272471496E-3"/>
    <n v="4.8636269801831999E-2"/>
    <n v="7.2496753057830807E-2"/>
    <n v="6.4819802721386904E-2"/>
    <n v="0.48392588763567002"/>
    <n v="5.2772527715652898E-2"/>
    <n v="9.7111992648253001E-2"/>
    <n v="6.8223308266458296E-3"/>
    <n v="0.14696651343592201"/>
    <n v="6.0696359918647902"/>
  </r>
  <r>
    <x v="4"/>
    <x v="28"/>
    <n v="1.13428810420239"/>
    <n v="5.8491870717976204E-3"/>
    <n v="0.84224623738680904"/>
    <n v="0.151904575541393"/>
    <n v="1.7770441813905899E-2"/>
    <n v="1.12092440602305E-2"/>
    <n v="5.1679981710784299E-2"/>
    <n v="9.3743903103740603E-2"/>
    <n v="6.4773059315442194E-2"/>
    <n v="0.45583863812460401"/>
    <n v="5.3431494228609502E-2"/>
    <n v="8.8291495738053796E-2"/>
    <n v="1.13975830213238E-2"/>
    <n v="0.15186415888330501"/>
    <n v="6.0624483915644296"/>
  </r>
  <r>
    <x v="4"/>
    <x v="29"/>
    <n v="1.13920770983129"/>
    <n v="5.5956968519545102E-3"/>
    <n v="0.84032965378027003"/>
    <n v="0.15407464936777601"/>
    <n v="1.6234955980834399E-2"/>
    <n v="1.25947786644804E-2"/>
    <n v="5.1791098547235299E-2"/>
    <n v="0.104844690479408"/>
    <n v="6.3571900872498699E-2"/>
    <n v="0.44224293334978598"/>
    <n v="5.52821825435151E-2"/>
    <n v="8.4867281874188405E-2"/>
    <n v="1.1649915036953999E-2"/>
    <n v="0.15692026265110001"/>
    <n v="6.0422779616402202"/>
  </r>
  <r>
    <x v="4"/>
    <x v="30"/>
    <n v="1.18430521265111"/>
    <n v="5.2768289738428804E-3"/>
    <n v="0.84241461711267296"/>
    <n v="0.152308553913484"/>
    <n v="1.6052089767038799E-2"/>
    <n v="1.30482304596552E-2"/>
    <n v="5.1240943354013503E-2"/>
    <n v="0.11039659181738"/>
    <n v="6.3267460317905796E-2"/>
    <n v="0.44731696854120401"/>
    <n v="5.1517716371590999E-2"/>
    <n v="7.7729339684602994E-2"/>
    <n v="1.6871945636951501E-2"/>
    <n v="0.15255871404965701"/>
    <n v="6.0327056544606696"/>
  </r>
  <r>
    <x v="4"/>
    <x v="31"/>
    <n v="1.1546560633459899"/>
    <n v="5.33845742258686E-3"/>
    <n v="0.82346355169560204"/>
    <n v="0.17119799088181101"/>
    <n v="1.6283958873821499E-2"/>
    <n v="1.52782938958449E-2"/>
    <n v="4.9772704789349399E-2"/>
    <n v="0.124111754603613"/>
    <n v="6.2462604117813798E-2"/>
    <n v="0.42472708109949098"/>
    <n v="5.09802617610952E-2"/>
    <n v="7.4134135512158694E-2"/>
    <n v="2.3079210363954598E-2"/>
    <n v="0.159169994982858"/>
    <n v="6.0523814120067199"/>
  </r>
  <r>
    <x v="4"/>
    <x v="32"/>
    <n v="1.11372706892955"/>
    <n v="5.0253294479049703E-3"/>
    <n v="0.84697390115581095"/>
    <n v="0.14800076939628401"/>
    <n v="1.78268393660472E-2"/>
    <n v="1.37905096861532E-2"/>
    <n v="4.8048742286202699E-2"/>
    <n v="0.111179639847569"/>
    <n v="6.4646352815987906E-2"/>
    <n v="0.42784719432823598"/>
    <n v="5.3234916666932003E-2"/>
    <n v="7.4808659280534304E-2"/>
    <n v="1.87997926537113E-2"/>
    <n v="0.169817353068626"/>
    <n v="6.0380549543334503"/>
  </r>
  <r>
    <x v="5"/>
    <x v="0"/>
    <n v="0.84343609381968798"/>
    <n v="4.2157291548365599E-3"/>
    <n v="0.63120486235018503"/>
    <n v="0.364579408494978"/>
    <n v="1.8811689416012099E-2"/>
    <n v="1.6822088523846899E-2"/>
    <n v="9.2129693792609005E-2"/>
    <n v="0.119641975143142"/>
    <n v="9.8835008443032807E-2"/>
    <n v="0.32433205395799503"/>
    <n v="5.5856236475486001E-2"/>
    <n v="4.2202011146579302E-2"/>
    <n v="4.4858294489822002E-2"/>
    <n v="0.18651094861147499"/>
    <n v="6.2526597005602902"/>
  </r>
  <r>
    <x v="5"/>
    <x v="1"/>
    <n v="0.8630019593264"/>
    <n v="3.7459401499384298E-3"/>
    <n v="0.61732089723423"/>
    <n v="0.37893316261583199"/>
    <n v="1.72281546123924E-2"/>
    <n v="1.7787568663921598E-2"/>
    <n v="8.9720666164095297E-2"/>
    <n v="0.13775445375475701"/>
    <n v="9.6962029879712294E-2"/>
    <n v="0.31863967605847399"/>
    <n v="5.6518691586865899E-2"/>
    <n v="4.0081239264668299E-2"/>
    <n v="4.3560979392255998E-2"/>
    <n v="0.181746540622857"/>
    <n v="6.25765337171896"/>
  </r>
  <r>
    <x v="5"/>
    <x v="2"/>
    <n v="1.0395321552772601"/>
    <n v="3.9943625933369703E-3"/>
    <n v="0.62414992355005094"/>
    <n v="0.37185571385661198"/>
    <n v="1.9981159233478499E-2"/>
    <n v="1.6731926317004601E-2"/>
    <n v="9.3763151973285302E-2"/>
    <n v="0.133943051967016"/>
    <n v="9.6043746667351895E-2"/>
    <n v="0.31122495158340902"/>
    <n v="5.31804759069536E-2"/>
    <n v="4.0217301080673798E-2"/>
    <n v="4.3429834169153698E-2"/>
    <n v="0.191484401101674"/>
    <n v="6.2095784390826498"/>
  </r>
  <r>
    <x v="5"/>
    <x v="3"/>
    <n v="0.99097902498345203"/>
    <n v="3.9960373322486496E-3"/>
    <n v="0.60886799026205396"/>
    <n v="0.38713597240569703"/>
    <n v="1.76570259603402E-2"/>
    <n v="1.7945954420255001E-2"/>
    <n v="0.106183551537454"/>
    <n v="0.12729864864277399"/>
    <n v="9.6085824381147003E-2"/>
    <n v="0.30844254549630201"/>
    <n v="5.2526311354089597E-2"/>
    <n v="4.4124032362689303E-2"/>
    <n v="4.3666505179366398E-2"/>
    <n v="0.18606960066558301"/>
    <n v="6.2655185593782496"/>
  </r>
  <r>
    <x v="5"/>
    <x v="4"/>
    <n v="1.02331756110006"/>
    <n v="3.7590903299903802E-3"/>
    <n v="0.61773539708167902"/>
    <n v="0.37850551258833098"/>
    <n v="1.8161958234195998E-2"/>
    <n v="1.6466488611849201E-2"/>
    <n v="0.10831092160559901"/>
    <n v="0.13173658721012599"/>
    <n v="9.7840867154014702E-2"/>
    <n v="0.30315708328908397"/>
    <n v="5.28713549446308E-2"/>
    <n v="4.4072146753554899E-2"/>
    <n v="4.7914925291802302E-2"/>
    <n v="0.17946766690514401"/>
    <n v="6.2549346911774801"/>
  </r>
  <r>
    <x v="5"/>
    <x v="5"/>
    <n v="0.98463379190253997"/>
    <n v="4.6288829687544204E-3"/>
    <n v="0.62082759934605702"/>
    <n v="0.37454351768518801"/>
    <n v="1.91457269928819E-2"/>
    <n v="1.56412484245055E-2"/>
    <n v="0.110355865156872"/>
    <n v="0.13047840423429899"/>
    <n v="0.10139950075946801"/>
    <n v="0.30789722158312899"/>
    <n v="5.32404333259658E-2"/>
    <n v="4.0464934882063097E-2"/>
    <n v="4.3924120605088698E-2"/>
    <n v="0.17745254403572699"/>
    <n v="6.2430829455011896"/>
  </r>
  <r>
    <x v="5"/>
    <x v="6"/>
    <n v="1.0151514896284199"/>
    <n v="4.2995335822932201E-3"/>
    <n v="0.62473071252229095"/>
    <n v="0.37096975389541598"/>
    <n v="1.7382797744841499E-2"/>
    <n v="1.6615636262712601E-2"/>
    <n v="0.111197854781031"/>
    <n v="0.127369373712168"/>
    <n v="0.102348975157672"/>
    <n v="0.30343101881346402"/>
    <n v="5.6252316629647102E-2"/>
    <n v="3.9421094241258198E-2"/>
    <n v="4.2463351164625698E-2"/>
    <n v="0.18351758149257999"/>
    <n v="6.2644546382027499"/>
  </r>
  <r>
    <x v="5"/>
    <x v="7"/>
    <n v="1.0085115686024599"/>
    <n v="3.80595345346991E-3"/>
    <n v="0.62036253788930196"/>
    <n v="0.37583150865722798"/>
    <n v="2.0560005205283199E-2"/>
    <n v="1.9012403521044299E-2"/>
    <n v="0.11224879655953"/>
    <n v="0.13677105755862701"/>
    <n v="0.101167974021241"/>
    <n v="0.30249968661203103"/>
    <n v="5.4834855236868603E-2"/>
    <n v="4.2634059533626499E-2"/>
    <n v="4.1364363177942703E-2"/>
    <n v="0.168906798573806"/>
    <n v="6.2811252685159404"/>
  </r>
  <r>
    <x v="5"/>
    <x v="8"/>
    <n v="0.95704280903946803"/>
    <n v="4.0263991513880002E-3"/>
    <n v="0.61840713987853602"/>
    <n v="0.37756646097007601"/>
    <n v="1.98717254329791E-2"/>
    <n v="1.7067028454359898E-2"/>
    <n v="0.101414740134526"/>
    <n v="0.130438262423093"/>
    <n v="0.101772887977281"/>
    <n v="0.31044896306761799"/>
    <n v="5.1984164615822899E-2"/>
    <n v="3.91990320273135E-2"/>
    <n v="4.39705347102511E-2"/>
    <n v="0.18383266115675501"/>
    <n v="6.2878899521101497"/>
  </r>
  <r>
    <x v="5"/>
    <x v="9"/>
    <n v="1.0204812685634801"/>
    <n v="4.0851596647600201E-3"/>
    <n v="0.62210404378907003"/>
    <n v="0.373810796546169"/>
    <n v="1.7772489218847901E-2"/>
    <n v="1.8945858895619599E-2"/>
    <n v="0.100756380524959"/>
    <n v="0.13215490207748101"/>
    <n v="0.107795138079645"/>
    <n v="0.30591921873357197"/>
    <n v="5.2303395462865797E-2"/>
    <n v="4.2069891409406902E-2"/>
    <n v="3.9167385163508303E-2"/>
    <n v="0.183115340434095"/>
    <n v="6.2905418947234599"/>
  </r>
  <r>
    <x v="5"/>
    <x v="10"/>
    <n v="1.0580385323967301"/>
    <n v="3.7378180816776698E-3"/>
    <n v="0.61319480410599203"/>
    <n v="0.38306737781233002"/>
    <n v="1.8209819745982101E-2"/>
    <n v="2.0888746390082799E-2"/>
    <n v="0.10836161383168499"/>
    <n v="0.13378373202015001"/>
    <n v="0.12322263315488299"/>
    <n v="0.30226402874501102"/>
    <n v="5.1997500666820899E-2"/>
    <n v="4.0289530335496503E-2"/>
    <n v="3.7854882157641198E-2"/>
    <n v="0.163127512952248"/>
    <n v="6.2861925088224604"/>
  </r>
  <r>
    <x v="5"/>
    <x v="11"/>
    <n v="1.1958737453600401"/>
    <n v="3.7510675068184798E-3"/>
    <n v="0.63758134715391701"/>
    <n v="0.35866758533926502"/>
    <n v="1.51355824110591E-2"/>
    <n v="2.3787200119176299E-2"/>
    <n v="0.12788114536033501"/>
    <n v="0.130619864618985"/>
    <n v="0.14581303171270801"/>
    <n v="0.30835411803385998"/>
    <n v="5.4197957950382999E-2"/>
    <n v="3.4091540599681898E-2"/>
    <n v="2.9376030374671298E-2"/>
    <n v="0.13074352881914"/>
    <n v="6.2412477057282096"/>
  </r>
  <r>
    <x v="5"/>
    <x v="12"/>
    <n v="0.91413015048466395"/>
    <n v="3.8997175301109101E-3"/>
    <n v="0.64598508547229005"/>
    <n v="0.35011519699759902"/>
    <n v="1.9087412974112501E-2"/>
    <n v="1.66491299367942E-2"/>
    <n v="8.4496548057339194E-2"/>
    <n v="0.12804823754031899"/>
    <n v="9.8266630596705207E-2"/>
    <n v="0.32148663738650002"/>
    <n v="5.56036220063428E-2"/>
    <n v="4.20709018913238E-2"/>
    <n v="4.0898083331221302E-2"/>
    <n v="0.193392796279341"/>
    <n v="6.2925442445219604"/>
  </r>
  <r>
    <x v="5"/>
    <x v="13"/>
    <n v="0.92922104440865305"/>
    <n v="4.1268944720721E-3"/>
    <n v="0.63498000890758499"/>
    <n v="0.36089309662034302"/>
    <n v="1.8071416873542599E-2"/>
    <n v="1.70001779464957E-2"/>
    <n v="8.5607918923040205E-2"/>
    <n v="0.142747183773103"/>
    <n v="9.7514084240069798E-2"/>
    <n v="0.322758669038546"/>
    <n v="5.5036025396659499E-2"/>
    <n v="3.9859979666514597E-2"/>
    <n v="3.9911636177984003E-2"/>
    <n v="0.18149290796404399"/>
    <n v="6.3135118313409704"/>
  </r>
  <r>
    <x v="5"/>
    <x v="14"/>
    <n v="0.86753124041794905"/>
    <n v="3.9568166053271002E-3"/>
    <n v="0.68294311835503296"/>
    <n v="0.31310006503964"/>
    <n v="1.7905698077703602E-2"/>
    <n v="1.12079447217954E-2"/>
    <n v="5.55047863629324E-2"/>
    <n v="9.3123815348860398E-2"/>
    <n v="0.10208112813608899"/>
    <n v="0.44607862410027999"/>
    <n v="4.6624366574393297E-2"/>
    <n v="3.8233314210087702E-2"/>
    <n v="2.3459054078870199E-2"/>
    <n v="0.16578126838898699"/>
    <n v="6.3789602647938199"/>
  </r>
  <r>
    <x v="5"/>
    <x v="15"/>
    <n v="0.51613601913128404"/>
    <n v="4.1275721247906799E-3"/>
    <n v="0.78039028142818401"/>
    <n v="0.21548214644702501"/>
    <n v="1.7993744151737299E-2"/>
    <n v="6.8489871379748496E-4"/>
    <n v="1.06205749010033E-2"/>
    <n v="2.3108831094579601E-2"/>
    <n v="9.8188265189986704E-2"/>
    <n v="0.71075880979039696"/>
    <n v="1.9993093230966898E-2"/>
    <n v="2.93622834648017E-2"/>
    <n v="2.2409092897686901E-3"/>
    <n v="8.7048590172961501E-2"/>
    <n v="6.6346898878006204"/>
  </r>
  <r>
    <x v="5"/>
    <x v="16"/>
    <n v="0.62935150854111099"/>
    <n v="3.56264642625162E-3"/>
    <n v="0.75961268789252501"/>
    <n v="0.23682466568122301"/>
    <n v="1.85045662239063E-2"/>
    <n v="1.51883826379242E-3"/>
    <n v="1.3236378519418401E-2"/>
    <n v="3.3617630530359703E-2"/>
    <n v="0.105611529589286"/>
    <n v="0.62443709647333301"/>
    <n v="2.14691324935622E-2"/>
    <n v="6.3133821530402395E-2"/>
    <n v="2.7898595983567101E-3"/>
    <n v="0.115681146777583"/>
    <n v="6.61519155747414"/>
  </r>
  <r>
    <x v="5"/>
    <x v="17"/>
    <n v="0.76336154311862303"/>
    <n v="3.6198216553765998E-3"/>
    <n v="0.72115694179198397"/>
    <n v="0.27522323655263897"/>
    <n v="2.01377800278549E-2"/>
    <n v="6.8643120327978903E-3"/>
    <n v="6.5573535148895704E-2"/>
    <n v="4.73878108447243E-2"/>
    <n v="0.10500504849227001"/>
    <n v="0.48073672628815001"/>
    <n v="3.03199146884102E-2"/>
    <n v="6.8718408973006601E-2"/>
    <n v="4.4365954194207297E-3"/>
    <n v="0.17081986808447"/>
    <n v="6.5150777863972396"/>
  </r>
  <r>
    <x v="5"/>
    <x v="18"/>
    <n v="0.92602855545698504"/>
    <n v="3.62300215717661E-3"/>
    <n v="0.69410445724122105"/>
    <n v="0.30227254060160302"/>
    <n v="1.8132216796997499E-2"/>
    <n v="1.0901014291519E-2"/>
    <n v="9.8065675756467699E-2"/>
    <n v="9.2980424711730694E-2"/>
    <n v="0.107184027756959"/>
    <n v="0.38478047007807598"/>
    <n v="5.0068503139749899E-2"/>
    <n v="5.9058129769868503E-2"/>
    <n v="1.1481016249915399E-2"/>
    <n v="0.16734852144871601"/>
    <n v="6.4250282760192299"/>
  </r>
  <r>
    <x v="5"/>
    <x v="19"/>
    <n v="0.96117560365139598"/>
    <n v="4.0967022955498899E-3"/>
    <n v="0.67868809229934801"/>
    <n v="0.31721520540510201"/>
    <n v="1.46848295693357E-2"/>
    <n v="1.3870207111770999E-2"/>
    <n v="0.101549246738055"/>
    <n v="0.122814571094502"/>
    <n v="0.10494986089715"/>
    <n v="0.35572885224156398"/>
    <n v="4.81227886315738E-2"/>
    <n v="5.4491464650753198E-2"/>
    <n v="1.5799189091233502E-2"/>
    <n v="0.167988989974062"/>
    <n v="6.40132592020242"/>
  </r>
  <r>
    <x v="5"/>
    <x v="20"/>
    <n v="0.92455606376043498"/>
    <n v="3.61223365491743E-3"/>
    <n v="0.68561365686373499"/>
    <n v="0.31077410948134798"/>
    <n v="1.7430183309190099E-2"/>
    <n v="1.2752221583045601E-2"/>
    <n v="8.6730825620272706E-2"/>
    <n v="0.109329205404792"/>
    <n v="0.10746088034384101"/>
    <n v="0.36512372930699799"/>
    <n v="5.0987734932595702E-2"/>
    <n v="5.2377429857323597E-2"/>
    <n v="1.6301080143085799E-2"/>
    <n v="0.181506709498855"/>
    <n v="6.4101733566397403"/>
  </r>
  <r>
    <x v="5"/>
    <x v="21"/>
    <n v="0.96690074802658099"/>
    <n v="3.6087129613379398E-3"/>
    <n v="0.68566443927376697"/>
    <n v="0.31072684776489501"/>
    <n v="1.58877110851714E-2"/>
    <n v="1.45240707407972E-2"/>
    <n v="9.2387223923871997E-2"/>
    <n v="0.105129916504311"/>
    <n v="0.116891534910914"/>
    <n v="0.37174564916130598"/>
    <n v="5.2649545918300199E-2"/>
    <n v="5.45102727467459E-2"/>
    <n v="1.4139705826290601E-2"/>
    <n v="0.16213436918229199"/>
    <n v="6.4220248348121602"/>
  </r>
  <r>
    <x v="5"/>
    <x v="22"/>
    <n v="0.73852202371287601"/>
    <n v="3.8233905184104902E-3"/>
    <n v="0.73046601597455296"/>
    <n v="0.26571059350703702"/>
    <n v="1.8403029170175899E-2"/>
    <n v="7.4517398885851904E-3"/>
    <n v="3.1557252799477499E-2"/>
    <n v="6.5834683934317503E-2"/>
    <n v="0.129952238199112"/>
    <n v="0.49667902974628397"/>
    <n v="4.8476659530942198E-2"/>
    <n v="5.3859195454627203E-2"/>
    <n v="8.8266050260378606E-3"/>
    <n v="0.13895956625044101"/>
    <n v="6.5336372306557102"/>
  </r>
  <r>
    <x v="5"/>
    <x v="23"/>
    <n v="1.0323668593277999"/>
    <n v="3.5689583151214399E-3"/>
    <n v="0.71380640264724005"/>
    <n v="0.28262463903763901"/>
    <n v="1.7176100612988399E-2"/>
    <n v="1.6776126983274402E-2"/>
    <n v="0.125251429413135"/>
    <n v="5.2463206010235297E-2"/>
    <n v="0.15178574940551101"/>
    <n v="0.40623553713271998"/>
    <n v="5.6692464479247202E-2"/>
    <n v="4.3462637285349E-2"/>
    <n v="7.2780768694521601E-3"/>
    <n v="0.12287867180808799"/>
    <n v="6.4316728727891501"/>
  </r>
  <r>
    <x v="5"/>
    <x v="24"/>
    <n v="0.59269211735952998"/>
    <n v="3.9743155972674403E-3"/>
    <n v="0.758647700190616"/>
    <n v="0.237377984212117"/>
    <n v="1.98877162325568E-2"/>
    <n v="2.3283118081983498E-3"/>
    <n v="1.18501083015341E-2"/>
    <n v="5.6501841843164001E-2"/>
    <n v="9.8139127403937598E-2"/>
    <n v="0.56592208515225195"/>
    <n v="4.4839431404660901E-2"/>
    <n v="4.0593387211704898E-2"/>
    <n v="6.5191196400753697E-3"/>
    <n v="0.15341887100191601"/>
    <n v="6.6074875800690398"/>
  </r>
  <r>
    <x v="5"/>
    <x v="25"/>
    <n v="0.613381013754981"/>
    <n v="3.8174301631727198E-3"/>
    <n v="0.74260351025367699"/>
    <n v="0.25357905958315002"/>
    <n v="1.9683941161505101E-2"/>
    <n v="1.9343528376268499E-3"/>
    <n v="1.3408811613620199E-2"/>
    <n v="5.9274165652251E-2"/>
    <n v="0.10724393800136001"/>
    <n v="0.53696008666895501"/>
    <n v="4.7416759346782002E-2"/>
    <n v="4.9403861563821601E-2"/>
    <n v="6.7484180499725903E-3"/>
    <n v="0.157925665104105"/>
    <n v="6.5853419758793503"/>
  </r>
  <r>
    <x v="5"/>
    <x v="26"/>
    <n v="0.75065587264640499"/>
    <n v="3.70804712792567E-3"/>
    <n v="0.74184347881033896"/>
    <n v="0.25444847406173499"/>
    <n v="2.2098380837540999E-2"/>
    <n v="2.1330425542669599E-3"/>
    <n v="1.54938016503191E-2"/>
    <n v="5.8204965116709001E-2"/>
    <n v="0.110436803838437"/>
    <n v="0.51398413271204402"/>
    <n v="4.7846530020575602E-2"/>
    <n v="5.2837112909691598E-2"/>
    <n v="8.1473782930152096E-3"/>
    <n v="0.16881785206739999"/>
    <n v="6.5323368655266503"/>
  </r>
  <r>
    <x v="5"/>
    <x v="27"/>
    <n v="0.90743767083567695"/>
    <n v="4.1095367822836697E-3"/>
    <n v="0.70625661009473895"/>
    <n v="0.28963385312297801"/>
    <n v="1.6585772426153899E-2"/>
    <n v="7.7482096098381798E-3"/>
    <n v="8.8841810804259305E-2"/>
    <n v="7.2858506768841605E-2"/>
    <n v="0.10765428114344899"/>
    <n v="0.40882125557743698"/>
    <n v="5.4813472272123201E-2"/>
    <n v="5.8424701706317403E-2"/>
    <n v="1.14682403199924E-2"/>
    <n v="0.172783749371588"/>
    <n v="6.4854339781329102"/>
  </r>
  <r>
    <x v="5"/>
    <x v="28"/>
    <n v="1.0259518290104099"/>
    <n v="4.2030876604905896E-3"/>
    <n v="0.68203950871312202"/>
    <n v="0.31375740362638699"/>
    <n v="1.4591481720241E-2"/>
    <n v="1.25050048907279E-2"/>
    <n v="0.103637547453798"/>
    <n v="0.10150388196704301"/>
    <n v="0.103685583518996"/>
    <n v="0.364294428030222"/>
    <n v="5.1361318106928802E-2"/>
    <n v="5.3448670670749203E-2"/>
    <n v="1.6893642802869601E-2"/>
    <n v="0.178078440838425"/>
    <n v="6.4453360338122998"/>
  </r>
  <r>
    <x v="5"/>
    <x v="29"/>
    <n v="1.0045542921097199"/>
    <n v="4.3052148133305799E-3"/>
    <n v="0.68727666317805303"/>
    <n v="0.30841812200861701"/>
    <n v="1.5806859968603398E-2"/>
    <n v="1.32325549797225E-2"/>
    <n v="9.2704099388446704E-2"/>
    <n v="0.118704540761581"/>
    <n v="9.9840391597158906E-2"/>
    <n v="0.36362796317877899"/>
    <n v="5.4132882226241699E-2"/>
    <n v="4.84348520261354E-2"/>
    <n v="2.1509049559162E-2"/>
    <n v="0.17200680631417001"/>
    <n v="6.4471335561655199"/>
  </r>
  <r>
    <x v="5"/>
    <x v="30"/>
    <n v="1.0712222213087399"/>
    <n v="4.26354011997317E-3"/>
    <n v="0.67831448628285596"/>
    <n v="0.317421973597171"/>
    <n v="1.55586703380962E-2"/>
    <n v="1.4812210369632201E-2"/>
    <n v="9.6635197512575405E-2"/>
    <n v="0.126298793038154"/>
    <n v="0.101571189148615"/>
    <n v="0.35674405752696697"/>
    <n v="5.1452254124908503E-2"/>
    <n v="4.61251856313502E-2"/>
    <n v="2.4434234096294801E-2"/>
    <n v="0.166368208213408"/>
    <n v="6.4165824012918202"/>
  </r>
  <r>
    <x v="5"/>
    <x v="31"/>
    <n v="1.05427968546314"/>
    <n v="4.4555472674193001E-3"/>
    <n v="0.660770640241366"/>
    <n v="0.33477381249121502"/>
    <n v="1.65385203415978E-2"/>
    <n v="1.8468041259706299E-2"/>
    <n v="9.9370236858299196E-2"/>
    <n v="0.143726593224724"/>
    <n v="0.10173058302163"/>
    <n v="0.33419059382321598"/>
    <n v="5.04055764131476E-2"/>
    <n v="4.6934925325500497E-2"/>
    <n v="2.7602372200427199E-2"/>
    <n v="0.16103255753175"/>
    <n v="6.43697696397538"/>
  </r>
  <r>
    <x v="5"/>
    <x v="32"/>
    <n v="1.04106081329342"/>
    <n v="4.1930756341552796E-3"/>
    <n v="0.67168298591710196"/>
    <n v="0.32412393844874299"/>
    <n v="1.73520104526694E-2"/>
    <n v="1.54519325267292E-2"/>
    <n v="8.9095255877078006E-2"/>
    <n v="0.13934628499589899"/>
    <n v="0.100035613074999"/>
    <n v="0.34011243714560402"/>
    <n v="5.1827256628154697E-2"/>
    <n v="4.1736495477987197E-2"/>
    <n v="2.9226651781664399E-2"/>
    <n v="0.17581606203921499"/>
    <n v="6.4280074347430496"/>
  </r>
  <r>
    <x v="6"/>
    <x v="0"/>
    <n v="0.889601194180348"/>
    <n v="2.4090833226824399E-2"/>
    <n v="0.47324204265537601"/>
    <n v="0.50266712411779901"/>
    <n v="1.39629947403572E-2"/>
    <n v="2.3338993243476599E-2"/>
    <n v="8.7170550547140097E-2"/>
    <n v="9.0900552844457597E-2"/>
    <n v="7.1086078973928005E-2"/>
    <n v="0.32601992635483201"/>
    <n v="4.8798429489573102E-2"/>
    <n v="5.9799419953196001E-2"/>
    <n v="2.35312768686337E-2"/>
    <n v="0.25539177698440602"/>
    <n v="7.1935841987269598"/>
  </r>
  <r>
    <x v="6"/>
    <x v="1"/>
    <n v="0.91416213182241002"/>
    <n v="2.2114025136649802E-2"/>
    <n v="0.47024274076122502"/>
    <n v="0.50764323410212497"/>
    <n v="1.43015250332567E-2"/>
    <n v="2.0979615480536298E-2"/>
    <n v="8.6924262052676796E-2"/>
    <n v="9.9745224990490794E-2"/>
    <n v="6.4679783914693895E-2"/>
    <n v="0.314372487526908"/>
    <n v="5.0048993767109203E-2"/>
    <n v="5.9633126583496197E-2"/>
    <n v="2.3301923823134799E-2"/>
    <n v="0.26601305682769699"/>
    <n v="7.2253831053336404"/>
  </r>
  <r>
    <x v="6"/>
    <x v="2"/>
    <n v="1.05929697157786"/>
    <n v="2.2054815024108599E-2"/>
    <n v="0.47653350777247799"/>
    <n v="0.50141167720341395"/>
    <n v="1.5673981978770901E-2"/>
    <n v="2.1140663385456001E-2"/>
    <n v="9.2468096750907197E-2"/>
    <n v="9.6871587749088106E-2"/>
    <n v="6.55934134304762E-2"/>
    <n v="0.31092245582702499"/>
    <n v="4.8728813068805603E-2"/>
    <n v="6.3230563100343307E-2"/>
    <n v="2.5791541227785202E-2"/>
    <n v="0.259578883481342"/>
    <n v="7.1702630348684604"/>
  </r>
  <r>
    <x v="6"/>
    <x v="3"/>
    <n v="0.98513183061249898"/>
    <n v="2.4455933309432101E-2"/>
    <n v="0.49348823438683598"/>
    <n v="0.482055832303732"/>
    <n v="1.6576186174647602E-2"/>
    <n v="1.92876002459633E-2"/>
    <n v="9.6341952689183899E-2"/>
    <n v="9.8699257619679001E-2"/>
    <n v="6.7198123781567601E-2"/>
    <n v="0.30323340396306098"/>
    <n v="4.8401311026295898E-2"/>
    <n v="7.20646432050569E-2"/>
    <n v="2.4090093488738199E-2"/>
    <n v="0.25410742780580697"/>
    <n v="7.2359708788741397"/>
  </r>
  <r>
    <x v="6"/>
    <x v="4"/>
    <n v="1.01947194928944"/>
    <n v="2.5009299226947501E-2"/>
    <n v="0.49643469735167101"/>
    <n v="0.47855600342138099"/>
    <n v="1.44029695357726E-2"/>
    <n v="1.8260270440490198E-2"/>
    <n v="9.8336235243621506E-2"/>
    <n v="9.2997217828644702E-2"/>
    <n v="6.6036456557444098E-2"/>
    <n v="0.30489084787416798"/>
    <n v="5.2116685965026797E-2"/>
    <n v="7.0901118465973204E-2"/>
    <n v="2.49093743818368E-2"/>
    <n v="0.25714882370702202"/>
    <n v="7.1772219518853699"/>
  </r>
  <r>
    <x v="6"/>
    <x v="5"/>
    <n v="0.98331620991594804"/>
    <n v="2.7323332402259402E-2"/>
    <n v="0.487084499788976"/>
    <n v="0.48559216780876502"/>
    <n v="1.3344421943314101E-2"/>
    <n v="1.7682882520982199E-2"/>
    <n v="0.107723770257885"/>
    <n v="9.9795663004594498E-2"/>
    <n v="6.9979671478702599E-2"/>
    <n v="0.29452297817390799"/>
    <n v="5.47126342341143E-2"/>
    <n v="6.18440680353744E-2"/>
    <n v="2.2953414965420901E-2"/>
    <n v="0.25744049538570501"/>
    <n v="7.2196334096420998"/>
  </r>
  <r>
    <x v="6"/>
    <x v="6"/>
    <n v="1.0268104603288699"/>
    <n v="2.44751237127862E-2"/>
    <n v="0.49334227721402402"/>
    <n v="0.48218259907319"/>
    <n v="1.4793222668296999E-2"/>
    <n v="1.7891871465788401E-2"/>
    <n v="0.10736516079347801"/>
    <n v="9.6365270987888801E-2"/>
    <n v="7.2899685283059706E-2"/>
    <n v="0.28991604890853201"/>
    <n v="5.70688857107743E-2"/>
    <n v="6.2372827871203601E-2"/>
    <n v="2.70459327873043E-2"/>
    <n v="0.25428109352367401"/>
    <n v="7.2182432384598902"/>
  </r>
  <r>
    <x v="6"/>
    <x v="7"/>
    <n v="1.00605696229629"/>
    <n v="2.5575946414308399E-2"/>
    <n v="0.51030195309716897"/>
    <n v="0.46412210048852198"/>
    <n v="1.3199679865723299E-2"/>
    <n v="1.8727334442415901E-2"/>
    <n v="0.118453938097882"/>
    <n v="0.10412954371041901"/>
    <n v="6.8629494535765403E-2"/>
    <n v="0.291540748586194"/>
    <n v="5.3930551462566298E-2"/>
    <n v="6.2699800355197802E-2"/>
    <n v="2.1538941804890199E-2"/>
    <n v="0.24714996713894499"/>
    <n v="7.1563764606714102"/>
  </r>
  <r>
    <x v="6"/>
    <x v="8"/>
    <n v="0.95976871662681396"/>
    <n v="2.5096765775727701E-2"/>
    <n v="0.51747429523862898"/>
    <n v="0.45742893898564302"/>
    <n v="1.5175657939102799E-2"/>
    <n v="2.0938323181896899E-2"/>
    <n v="9.7863176183706102E-2"/>
    <n v="9.8472937355125606E-2"/>
    <n v="7.2990582345188501E-2"/>
    <n v="0.29603311302243002"/>
    <n v="5.1923420318860998E-2"/>
    <n v="6.80605124283305E-2"/>
    <n v="2.2007736289474299E-2"/>
    <n v="0.25653454093588501"/>
    <n v="7.1851108493953904"/>
  </r>
  <r>
    <x v="6"/>
    <x v="9"/>
    <n v="0.98671085968183703"/>
    <n v="2.6477278775376201E-2"/>
    <n v="0.50878532355290695"/>
    <n v="0.46473739767171701"/>
    <n v="1.53833324354045E-2"/>
    <n v="1.93768594150814E-2"/>
    <n v="9.6434493556561696E-2"/>
    <n v="9.8077068737169398E-2"/>
    <n v="7.2470887108529197E-2"/>
    <n v="0.29565976715768499"/>
    <n v="5.3227706933211598E-2"/>
    <n v="7.5719468077968394E-2"/>
    <n v="1.6856043716685001E-2"/>
    <n v="0.25679437286170398"/>
    <n v="7.2440534935723004"/>
  </r>
  <r>
    <x v="6"/>
    <x v="10"/>
    <n v="1.02296208443616"/>
    <n v="2.4620485361998599E-2"/>
    <n v="0.49771070941474399"/>
    <n v="0.477668805223257"/>
    <n v="1.3013490244391E-2"/>
    <n v="2.5163797002695401E-2"/>
    <n v="0.101356174775728"/>
    <n v="9.4548542926986001E-2"/>
    <n v="8.8208962906796598E-2"/>
    <n v="0.29170621589016399"/>
    <n v="5.0698063569094197E-2"/>
    <n v="7.3039886553093097E-2"/>
    <n v="1.17648708399191E-2"/>
    <n v="0.25049999529113298"/>
    <n v="7.2119472255697001"/>
  </r>
  <r>
    <x v="6"/>
    <x v="11"/>
    <n v="1.1467106292315199"/>
    <n v="2.38964880715343E-2"/>
    <n v="0.50898437335757596"/>
    <n v="0.46711913857088999"/>
    <n v="1.23253016715909E-2"/>
    <n v="3.1026333138803999E-2"/>
    <n v="0.12913283926336"/>
    <n v="9.7326026030045296E-2"/>
    <n v="0.100646351627251"/>
    <n v="0.29550831946261802"/>
    <n v="5.2857637474966898E-2"/>
    <n v="5.6867574845903698E-2"/>
    <n v="1.52040055233605E-2"/>
    <n v="0.20910561096209901"/>
    <n v="7.1705437227480298"/>
  </r>
  <r>
    <x v="6"/>
    <x v="12"/>
    <n v="0.95170555771131804"/>
    <n v="2.7681536856886201E-2"/>
    <n v="0.51636910952331605"/>
    <n v="0.45594935361979799"/>
    <n v="1.5835432572064E-2"/>
    <n v="1.5362269252625399E-2"/>
    <n v="8.3112464614288104E-2"/>
    <n v="9.6490395001191206E-2"/>
    <n v="6.8299957981825199E-2"/>
    <n v="0.299240605975503"/>
    <n v="4.9148708609288501E-2"/>
    <n v="6.7609364883947698E-2"/>
    <n v="2.5600718042574199E-2"/>
    <n v="0.27930008306669302"/>
    <n v="7.27138488553926"/>
  </r>
  <r>
    <x v="6"/>
    <x v="13"/>
    <n v="0.93620020076903099"/>
    <n v="2.5275838366629302E-2"/>
    <n v="0.50237897532368203"/>
    <n v="0.47234518630968803"/>
    <n v="1.4068186051184201E-2"/>
    <n v="1.5169463777644001E-2"/>
    <n v="8.4929243819123298E-2"/>
    <n v="0.10509151507505"/>
    <n v="6.2099479381441502E-2"/>
    <n v="0.307889326764405"/>
    <n v="5.1044330542955402E-2"/>
    <n v="6.16596555330386E-2"/>
    <n v="2.4050293731655702E-2"/>
    <n v="0.27399850532350201"/>
    <n v="7.2353295766839603"/>
  </r>
  <r>
    <x v="6"/>
    <x v="14"/>
    <n v="0.92099002078038605"/>
    <n v="3.01232354877187E-2"/>
    <n v="0.53589389665701503"/>
    <n v="0.43398286785526602"/>
    <n v="1.42901003767366E-2"/>
    <n v="1.3333389103601E-2"/>
    <n v="5.3175470935433601E-2"/>
    <n v="7.4314254606180297E-2"/>
    <n v="6.9198913779513802E-2"/>
    <n v="0.41079553153582599"/>
    <n v="4.4108398238555502E-2"/>
    <n v="5.9674618845820801E-2"/>
    <n v="1.02687132742023E-2"/>
    <n v="0.25084060930413099"/>
    <n v="7.2891807538178304"/>
  </r>
  <r>
    <x v="6"/>
    <x v="15"/>
    <n v="0.57609151574588002"/>
    <n v="3.5096166714149502E-2"/>
    <n v="0.63903134330614697"/>
    <n v="0.32587248997970403"/>
    <n v="1.8802790341246899E-2"/>
    <n v="7.2128375519501999E-4"/>
    <n v="1.04834442162974E-2"/>
    <n v="2.4978932515350001E-2"/>
    <n v="6.0641570990094401E-2"/>
    <n v="0.64787310851473701"/>
    <n v="2.0156115619364801E-2"/>
    <n v="5.55779925457804E-2"/>
    <n v="4.5487270762893699E-4"/>
    <n v="0.16030988879430599"/>
    <n v="7.4312697480133796"/>
  </r>
  <r>
    <x v="6"/>
    <x v="16"/>
    <n v="0.69409683567635705"/>
    <n v="3.00870644736685E-2"/>
    <n v="0.61428113560999598"/>
    <n v="0.35563179991633598"/>
    <n v="1.5416492005950499E-2"/>
    <n v="4.9724386808900505E-4"/>
    <n v="1.44581953446798E-2"/>
    <n v="3.8661360100815702E-2"/>
    <n v="5.9845930594607397E-2"/>
    <n v="0.55959318510331602"/>
    <n v="2.1776312235544201E-2"/>
    <n v="9.6652531936885097E-2"/>
    <n v="4.7641746068104499E-4"/>
    <n v="0.19262233134943099"/>
    <n v="7.39805405648179"/>
  </r>
  <r>
    <x v="6"/>
    <x v="17"/>
    <n v="0.93430795042898396"/>
    <n v="3.0169134199234102E-2"/>
    <n v="0.52695608257832105"/>
    <n v="0.442874783222445"/>
    <n v="1.34181671095515E-2"/>
    <n v="8.3758341690793707E-3"/>
    <n v="7.2091484625841307E-2"/>
    <n v="5.2928929701586101E-2"/>
    <n v="5.8800476055567201E-2"/>
    <n v="0.38698215462943603"/>
    <n v="2.5694218171269299E-2"/>
    <n v="8.9618053368764702E-2"/>
    <n v="9.3863390134314197E-4"/>
    <n v="0.29115204826756103"/>
    <n v="7.4159233603087804"/>
  </r>
  <r>
    <x v="6"/>
    <x v="18"/>
    <n v="1.0239966348479299"/>
    <n v="3.0452191584072998E-2"/>
    <n v="0.522342089964969"/>
    <n v="0.44720571845095802"/>
    <n v="1.35546657496135E-2"/>
    <n v="1.29842537478095E-2"/>
    <n v="9.7214738094400496E-2"/>
    <n v="7.9907499864001197E-2"/>
    <n v="6.0622950735172897E-2"/>
    <n v="0.33845636638586202"/>
    <n v="4.0980336366509697E-2"/>
    <n v="7.6408060082385196E-2"/>
    <n v="3.9882429640815398E-3"/>
    <n v="0.27588288601016497"/>
    <n v="7.2785279404526202"/>
  </r>
  <r>
    <x v="6"/>
    <x v="19"/>
    <n v="1.0353505712980999"/>
    <n v="2.7578598509860702E-2"/>
    <n v="0.53246843757801299"/>
    <n v="0.43995296391212602"/>
    <n v="1.12354472224776E-2"/>
    <n v="1.2778433069200901E-2"/>
    <n v="9.8235253163436106E-2"/>
    <n v="0.10596128923303599"/>
    <n v="5.9526635747520103E-2"/>
    <n v="0.3160930690007"/>
    <n v="3.7581432952646501E-2"/>
    <n v="7.5028507839689895E-2"/>
    <n v="6.7928048084467804E-3"/>
    <n v="0.276767126962846"/>
    <n v="7.3154117156477696"/>
  </r>
  <r>
    <x v="6"/>
    <x v="20"/>
    <n v="0.99161380928176002"/>
    <n v="2.7018151529695798E-2"/>
    <n v="0.54080722843018902"/>
    <n v="0.43217462004011498"/>
    <n v="1.44190080584005E-2"/>
    <n v="1.40518767796305E-2"/>
    <n v="8.4936779799618195E-2"/>
    <n v="9.2509490114055598E-2"/>
    <n v="6.0844898488701997E-2"/>
    <n v="0.32948344200070701"/>
    <n v="4.2473389711413297E-2"/>
    <n v="7.6749280126125405E-2"/>
    <n v="5.11967026381262E-3"/>
    <n v="0.27941216465753499"/>
    <n v="7.3185069757181997"/>
  </r>
  <r>
    <x v="6"/>
    <x v="21"/>
    <n v="1.00423981138112"/>
    <n v="2.7365233988327201E-2"/>
    <n v="0.53000172261885103"/>
    <n v="0.442633043392822"/>
    <n v="1.4605518241760601E-2"/>
    <n v="2.0386548921217999E-2"/>
    <n v="9.1490073930758906E-2"/>
    <n v="8.9936630405063001E-2"/>
    <n v="6.8779168967832705E-2"/>
    <n v="0.34207869762006798"/>
    <n v="4.2648741527152798E-2"/>
    <n v="8.3017530338924797E-2"/>
    <n v="3.33367890471244E-3"/>
    <n v="0.24372341114250901"/>
    <n v="7.3573120570833304"/>
  </r>
  <r>
    <x v="6"/>
    <x v="22"/>
    <n v="0.79700246966500699"/>
    <n v="3.1342060008207197E-2"/>
    <n v="0.57276023501656304"/>
    <n v="0.39589770497523002"/>
    <n v="1.4762223680829901E-2"/>
    <n v="1.19061210339153E-2"/>
    <n v="3.4716490487168003E-2"/>
    <n v="6.8201754935154596E-2"/>
    <n v="7.2073613540191594E-2"/>
    <n v="0.43954508692745697"/>
    <n v="4.1512914202033603E-2"/>
    <n v="8.04241615156958E-2"/>
    <n v="2.1004326833548698E-3"/>
    <n v="0.234757200994199"/>
    <n v="7.3302712101515297"/>
  </r>
  <r>
    <x v="6"/>
    <x v="23"/>
    <n v="1.1150320081859599"/>
    <n v="2.9386995193499701E-2"/>
    <n v="0.54562460857049899"/>
    <n v="0.42498839623600199"/>
    <n v="1.3424062474738501E-2"/>
    <n v="2.66913993167259E-2"/>
    <n v="0.132818263495526"/>
    <n v="5.38242321449569E-2"/>
    <n v="9.3856059900207206E-2"/>
    <n v="0.35768029459565998"/>
    <n v="5.2474103744687001E-2"/>
    <n v="6.4870353812816195E-2"/>
    <n v="1.9885058228909301E-3"/>
    <n v="0.20237272469179099"/>
    <n v="7.3509319726477997"/>
  </r>
  <r>
    <x v="6"/>
    <x v="24"/>
    <n v="0.67178664872263105"/>
    <n v="3.4670511420116699E-2"/>
    <n v="0.60507408341983604"/>
    <n v="0.360255405160048"/>
    <n v="1.7896228859802701E-2"/>
    <n v="2.7700017637582999E-3"/>
    <n v="1.43483768088288E-2"/>
    <n v="6.6271021426635005E-2"/>
    <n v="5.7087562835042502E-2"/>
    <n v="0.50876650715438299"/>
    <n v="3.5236697239881903E-2"/>
    <n v="5.9586271241869701E-2"/>
    <n v="1.79455663994899E-3"/>
    <n v="0.236242776029849"/>
    <n v="7.4116360923165496"/>
  </r>
  <r>
    <x v="6"/>
    <x v="25"/>
    <n v="0.70264048715140603"/>
    <n v="3.3145124758026098E-2"/>
    <n v="0.59379912821122405"/>
    <n v="0.37305574703075001"/>
    <n v="1.52450192450317E-2"/>
    <n v="2.31532937704735E-3"/>
    <n v="1.5962261914806E-2"/>
    <n v="6.6295140420939494E-2"/>
    <n v="6.0420410956246097E-2"/>
    <n v="0.47170089476996402"/>
    <n v="3.5864716042820002E-2"/>
    <n v="7.6400475970476805E-2"/>
    <n v="1.6547302321817E-3"/>
    <n v="0.25414102107048703"/>
    <n v="7.3144390602959399"/>
  </r>
  <r>
    <x v="6"/>
    <x v="26"/>
    <n v="0.85895890945386699"/>
    <n v="3.0131614192214801E-2"/>
    <n v="0.56758479522147798"/>
    <n v="0.40228359058630703"/>
    <n v="1.7396993186699398E-2"/>
    <n v="2.49283352355106E-3"/>
    <n v="1.7207674804847101E-2"/>
    <n v="6.4393975745872398E-2"/>
    <n v="6.05455053616255E-2"/>
    <n v="0.44313207273894301"/>
    <n v="4.0606324197441701E-2"/>
    <n v="7.8095865345922999E-2"/>
    <n v="1.7485679937397499E-3"/>
    <n v="0.27438018710135698"/>
    <n v="7.2989650720381798"/>
  </r>
  <r>
    <x v="6"/>
    <x v="27"/>
    <n v="1.0354032666526101"/>
    <n v="3.1936526507911601E-2"/>
    <n v="0.52950058688457102"/>
    <n v="0.43856288660751802"/>
    <n v="1.6853752584356101E-2"/>
    <n v="8.7816243121126795E-3"/>
    <n v="9.2475192024522895E-2"/>
    <n v="7.1232507097599998E-2"/>
    <n v="6.5338608926577599E-2"/>
    <n v="0.36167810859496602"/>
    <n v="4.2599135107892899E-2"/>
    <n v="7.8547661440077104E-2"/>
    <n v="4.2928312876641004E-3"/>
    <n v="0.25820057862423101"/>
    <n v="7.3889924369622699"/>
  </r>
  <r>
    <x v="6"/>
    <x v="28"/>
    <n v="1.14133779163057"/>
    <n v="2.7926414342154201E-2"/>
    <n v="0.51140001679540004"/>
    <n v="0.46067356886244498"/>
    <n v="1.10550017801565E-2"/>
    <n v="1.37934967855572E-2"/>
    <n v="9.9228550330861101E-2"/>
    <n v="8.8799196747176207E-2"/>
    <n v="6.5638903621863698E-2"/>
    <n v="0.32101581255237099"/>
    <n v="4.3779966288925803E-2"/>
    <n v="7.4653261078697006E-2"/>
    <n v="3.9310395831605198E-3"/>
    <n v="0.27810477123123101"/>
    <n v="7.3349201406712501"/>
  </r>
  <r>
    <x v="6"/>
    <x v="29"/>
    <n v="1.0715439556150199"/>
    <n v="3.10687774947912E-2"/>
    <n v="0.54546330801556597"/>
    <n v="0.42346791448964199"/>
    <n v="1.1732364171344E-2"/>
    <n v="1.2342442335912101E-2"/>
    <n v="8.87849948173524E-2"/>
    <n v="9.8038249139047295E-2"/>
    <n v="6.62292393313796E-2"/>
    <n v="0.33302743190186201"/>
    <n v="4.5177738172074898E-2"/>
    <n v="6.4925111699430799E-2"/>
    <n v="6.98329844096053E-3"/>
    <n v="0.27275912999063601"/>
    <n v="7.2964777593447598"/>
  </r>
  <r>
    <x v="6"/>
    <x v="30"/>
    <n v="1.1841295738579101"/>
    <n v="2.9179166079758699E-2"/>
    <n v="0.52890325564887497"/>
    <n v="0.44191757827136602"/>
    <n v="1.18408502647475E-2"/>
    <n v="1.4155466455483901E-2"/>
    <n v="9.6161125941182604E-2"/>
    <n v="0.103550788850891"/>
    <n v="6.2094745323595199E-2"/>
    <n v="0.31676237627927001"/>
    <n v="4.8584842468523202E-2"/>
    <n v="6.8286552733052994E-2"/>
    <n v="7.6365542457724703E-3"/>
    <n v="0.27092669743748099"/>
    <n v="7.2240824015957399"/>
  </r>
  <r>
    <x v="6"/>
    <x v="31"/>
    <n v="1.1277060875887599"/>
    <n v="3.0038590653292001E-2"/>
    <n v="0.51580915314045395"/>
    <n v="0.45415225620625399"/>
    <n v="1.35223176313024E-2"/>
    <n v="1.5064814281442801E-2"/>
    <n v="0.10260597745195001"/>
    <n v="0.115076787427668"/>
    <n v="6.7821146557144704E-2"/>
    <n v="0.30401803804418098"/>
    <n v="4.7093538014481302E-2"/>
    <n v="6.4282148422804802E-2"/>
    <n v="1.1614644764171201E-2"/>
    <n v="0.258900587404854"/>
    <n v="7.3633613167863903"/>
  </r>
  <r>
    <x v="6"/>
    <x v="32"/>
    <n v="1.09036445618179"/>
    <n v="2.9907140688590999E-2"/>
    <n v="0.53848216726509601"/>
    <n v="0.43161069204631303"/>
    <n v="1.5906464499994302E-2"/>
    <n v="1.71793157484064E-2"/>
    <n v="8.84134881872288E-2"/>
    <n v="0.105171647230097"/>
    <n v="6.7877379512235603E-2"/>
    <n v="0.31153121015449198"/>
    <n v="4.6844203654696999E-2"/>
    <n v="6.2671256951803297E-2"/>
    <n v="1.01781583050593E-2"/>
    <n v="0.27422687575598698"/>
    <n v="7.2638174043509496"/>
  </r>
  <r>
    <x v="7"/>
    <x v="0"/>
    <n v="0.81150540919018999"/>
    <n v="1.12843736307961E-2"/>
    <n v="0.61687382537873003"/>
    <n v="0.37184180099047398"/>
    <n v="1.9025977048021499E-2"/>
    <n v="1.6024208709379501E-2"/>
    <n v="6.2599446270580394E-2"/>
    <n v="0.101593305631639"/>
    <n v="6.4800275014787495E-2"/>
    <n v="0.36929740753251999"/>
    <n v="5.1010305207775303E-2"/>
    <n v="6.1704968801885002E-2"/>
    <n v="5.0989654522549797E-2"/>
    <n v="0.20295445126086201"/>
    <n v="5.8136494156091096"/>
  </r>
  <r>
    <x v="7"/>
    <x v="1"/>
    <n v="0.83043809454914297"/>
    <n v="1.15669512966649E-2"/>
    <n v="0.600010067818738"/>
    <n v="0.38842298088459798"/>
    <n v="1.79385749718948E-2"/>
    <n v="2.4087273547165201E-2"/>
    <n v="6.5801670750790894E-2"/>
    <n v="0.121075288865237"/>
    <n v="6.2697786050145102E-2"/>
    <n v="0.36706793580638503"/>
    <n v="4.9190635300348701E-2"/>
    <n v="6.0857731622823E-2"/>
    <n v="4.9556118208880097E-2"/>
    <n v="0.18172698487632999"/>
    <n v="5.8496988839531703"/>
  </r>
  <r>
    <x v="7"/>
    <x v="2"/>
    <n v="1.0049216185383101"/>
    <n v="1.0696253073762299E-2"/>
    <n v="0.59592779516476801"/>
    <n v="0.393375951761469"/>
    <n v="1.9134472340986801E-2"/>
    <n v="2.3198998767702799E-2"/>
    <n v="7.1038371577016701E-2"/>
    <n v="0.117522940400817"/>
    <n v="5.9537911925409297E-2"/>
    <n v="0.35261944005000301"/>
    <n v="4.8796247303474601E-2"/>
    <n v="6.02948463067089E-2"/>
    <n v="5.7236991610318901E-2"/>
    <n v="0.190619779717561"/>
    <n v="5.7484974607056003"/>
  </r>
  <r>
    <x v="7"/>
    <x v="3"/>
    <n v="1.02491522638458"/>
    <n v="1.09124955064297E-2"/>
    <n v="0.56517058850785395"/>
    <n v="0.42391691598571701"/>
    <n v="1.6973342623637599E-2"/>
    <n v="3.7481442593169101E-2"/>
    <n v="7.7512297393555293E-2"/>
    <n v="0.126562299748643"/>
    <n v="5.7447456429669599E-2"/>
    <n v="0.34274381903637202"/>
    <n v="4.81083652813976E-2"/>
    <n v="6.1040705929327498E-2"/>
    <n v="6.6226005408474106E-2"/>
    <n v="0.16590426555575399"/>
    <n v="5.7910163592713797"/>
  </r>
  <r>
    <x v="7"/>
    <x v="4"/>
    <n v="1.04228305652012"/>
    <n v="1.04974415153731E-2"/>
    <n v="0.58316075741812701"/>
    <n v="0.40634180106649997"/>
    <n v="1.5874371705617701E-2"/>
    <n v="3.1208253820209499E-2"/>
    <n v="8.0153544867667903E-2"/>
    <n v="0.12895657362759"/>
    <n v="5.5734668598038703E-2"/>
    <n v="0.33668901012877001"/>
    <n v="5.0911728888287502E-2"/>
    <n v="6.10207156780357E-2"/>
    <n v="6.7499605002397906E-2"/>
    <n v="0.17195152768338501"/>
    <n v="5.7734429213975602"/>
  </r>
  <r>
    <x v="7"/>
    <x v="5"/>
    <n v="0.96409083523986205"/>
    <n v="1.1601036628538199E-2"/>
    <n v="0.603219573562772"/>
    <n v="0.38517938980868999"/>
    <n v="1.6419196296790999E-2"/>
    <n v="3.1874475454109798E-2"/>
    <n v="7.88981782509421E-2"/>
    <n v="0.12852893507407701"/>
    <n v="6.1109295486276E-2"/>
    <n v="0.35345920226958999"/>
    <n v="4.62332128538223E-2"/>
    <n v="5.7739948024623497E-2"/>
    <n v="6.0300177082074399E-2"/>
    <n v="0.165437379207694"/>
    <n v="5.8015030772400404"/>
  </r>
  <r>
    <x v="7"/>
    <x v="6"/>
    <n v="1.0496755027972999"/>
    <n v="1.08953476609583E-2"/>
    <n v="0.55770398253703402"/>
    <n v="0.43140066980200698"/>
    <n v="1.6746659923864999E-2"/>
    <n v="4.0054061565527099E-2"/>
    <n v="7.8191135196644695E-2"/>
    <n v="0.129364717497985"/>
    <n v="6.0977314761411799E-2"/>
    <n v="0.338438270561847"/>
    <n v="4.9657427210804399E-2"/>
    <n v="5.4260213276058802E-2"/>
    <n v="7.1209721020299196E-2"/>
    <n v="0.16110047898555699"/>
    <n v="5.8218089601047902"/>
  </r>
  <r>
    <x v="7"/>
    <x v="7"/>
    <n v="1.1355866369455101"/>
    <n v="1.1696356677098599E-2"/>
    <n v="0.527438818591076"/>
    <n v="0.46086482473182599"/>
    <n v="1.47652808285955E-2"/>
    <n v="5.2110814158529403E-2"/>
    <n v="8.9168238138111797E-2"/>
    <n v="0.13933577941785399"/>
    <n v="5.8117134252532301E-2"/>
    <n v="0.31898773859695101"/>
    <n v="4.5292756870021003E-2"/>
    <n v="5.0331799969115402E-2"/>
    <n v="7.85871177207072E-2"/>
    <n v="0.153303340047583"/>
    <n v="5.80516748834747"/>
  </r>
  <r>
    <x v="7"/>
    <x v="8"/>
    <n v="0.96713062075748901"/>
    <n v="1.20184710340649E-2"/>
    <n v="0.58961054632217003"/>
    <n v="0.39837098264376503"/>
    <n v="1.8021484412655001E-2"/>
    <n v="3.38754250096246E-2"/>
    <n v="8.0447718682177205E-2"/>
    <n v="0.13001195601687299"/>
    <n v="6.2943304742632405E-2"/>
    <n v="0.343492765418144"/>
    <n v="4.8038657810644501E-2"/>
    <n v="5.5528422325680997E-2"/>
    <n v="6.29243491470486E-2"/>
    <n v="0.16471591643451999"/>
    <n v="5.8399656454492801"/>
  </r>
  <r>
    <x v="7"/>
    <x v="9"/>
    <n v="1.046606929622"/>
    <n v="1.18097560770715E-2"/>
    <n v="0.56982484966709801"/>
    <n v="0.41836539425583003"/>
    <n v="1.6883759521330598E-2"/>
    <n v="4.0057530483551401E-2"/>
    <n v="8.0865310466082793E-2"/>
    <n v="0.13412964952207701"/>
    <n v="6.4771632429805603E-2"/>
    <n v="0.33696698609087"/>
    <n v="4.7754534024617303E-2"/>
    <n v="5.5863315988933397E-2"/>
    <n v="6.3416772585967701E-2"/>
    <n v="0.15929050888676399"/>
    <n v="5.82173315245553"/>
  </r>
  <r>
    <x v="7"/>
    <x v="10"/>
    <n v="1.02307649260255"/>
    <n v="1.26755806617708E-2"/>
    <n v="0.595497376610025"/>
    <n v="0.39182704272820401"/>
    <n v="1.54067705383248E-2"/>
    <n v="2.7575778259911199E-2"/>
    <n v="8.5823888359266395E-2"/>
    <n v="0.11340133324252499"/>
    <n v="7.7087283105920307E-2"/>
    <n v="0.35259194720092502"/>
    <n v="5.0143763196105799E-2"/>
    <n v="6.2471662995351597E-2"/>
    <n v="5.1437396903960403E-2"/>
    <n v="0.16406017619770899"/>
    <n v="5.8009449378345801"/>
  </r>
  <r>
    <x v="7"/>
    <x v="11"/>
    <n v="1.0997695768529601"/>
    <n v="1.37002566465392E-2"/>
    <n v="0.64333080924373198"/>
    <n v="0.34296893410972901"/>
    <n v="1.6456148919128999E-2"/>
    <n v="2.9115788176462098E-2"/>
    <n v="0.10063566545526"/>
    <n v="0.114495094269848"/>
    <n v="9.1534740957950306E-2"/>
    <n v="0.38187372042880402"/>
    <n v="4.9354307477280999E-2"/>
    <n v="4.82744093601368E-2"/>
    <n v="4.4176417691166599E-2"/>
    <n v="0.12408370726396201"/>
    <n v="5.8470631470110499"/>
  </r>
  <r>
    <x v="7"/>
    <x v="12"/>
    <n v="0.86864196001139504"/>
    <n v="1.34014552121301E-2"/>
    <n v="0.64167079176723696"/>
    <n v="0.344927753020633"/>
    <n v="1.8498623578751702E-2"/>
    <n v="1.9464804257700499E-2"/>
    <n v="7.0058511371259999E-2"/>
    <n v="0.116676440176306"/>
    <n v="6.6695886502381604E-2"/>
    <n v="0.36968590263405998"/>
    <n v="4.9813505607259799E-2"/>
    <n v="5.7844819861620898E-2"/>
    <n v="4.5849812834058E-2"/>
    <n v="0.185411693176601"/>
    <n v="5.8393959106522004"/>
  </r>
  <r>
    <x v="7"/>
    <x v="13"/>
    <n v="0.87141367242123902"/>
    <n v="1.3070921861849299E-2"/>
    <n v="0.63844417168333201"/>
    <n v="0.348484906454819"/>
    <n v="1.7173023043123299E-2"/>
    <n v="2.26696976864409E-2"/>
    <n v="6.1165129391085801E-2"/>
    <n v="0.12734675246014501"/>
    <n v="6.2823761961205593E-2"/>
    <n v="0.37802657830466202"/>
    <n v="5.0943058965711698E-2"/>
    <n v="5.6532564117285501E-2"/>
    <n v="4.45658200415062E-2"/>
    <n v="0.178753614028834"/>
    <n v="5.8019017521894396"/>
  </r>
  <r>
    <x v="7"/>
    <x v="14"/>
    <n v="0.89299006234737499"/>
    <n v="1.39149718081229E-2"/>
    <n v="0.65184807683772406"/>
    <n v="0.33423695135415299"/>
    <n v="1.7756483619527499E-2"/>
    <n v="1.54575423506302E-2"/>
    <n v="4.43556608859524E-2"/>
    <n v="8.7636316941043194E-2"/>
    <n v="6.8898028225235997E-2"/>
    <n v="0.47950927904769902"/>
    <n v="4.0094114055603501E-2"/>
    <n v="5.4830441795516403E-2"/>
    <n v="2.9233452660616398E-2"/>
    <n v="0.16222868041817601"/>
    <n v="5.8476042604223997"/>
  </r>
  <r>
    <x v="7"/>
    <x v="15"/>
    <n v="0.57635574483321395"/>
    <n v="1.8842217936789401E-2"/>
    <n v="0.77338577070429704"/>
    <n v="0.20777201135891399"/>
    <n v="1.95874830547773E-2"/>
    <n v="6.5785544630293205E-4"/>
    <n v="4.0929498457475304E-3"/>
    <n v="2.9594673068207601E-2"/>
    <n v="6.4131761588106101E-2"/>
    <n v="0.74292508050788797"/>
    <n v="1.41474929422371E-2"/>
    <n v="4.2861231673176799E-2"/>
    <n v="2.23885272776522E-3"/>
    <n v="7.9762619145791303E-2"/>
    <n v="6.0368295443872402"/>
  </r>
  <r>
    <x v="7"/>
    <x v="16"/>
    <n v="0.71405766802558501"/>
    <n v="1.65716885196397E-2"/>
    <n v="0.74400882238301103"/>
    <n v="0.23941948909735"/>
    <n v="1.97262696458117E-2"/>
    <n v="1.7376227045243599E-3"/>
    <n v="6.7113445177325003E-3"/>
    <n v="4.2669569686709603E-2"/>
    <n v="6.0557919998828799E-2"/>
    <n v="0.65359346681011499"/>
    <n v="1.41304772838673E-2"/>
    <n v="8.5862550967950396E-2"/>
    <n v="3.0142399069536798E-3"/>
    <n v="0.111996538477506"/>
    <n v="6.0044656270991004"/>
  </r>
  <r>
    <x v="7"/>
    <x v="17"/>
    <n v="0.85547880166842005"/>
    <n v="1.5068234564298E-2"/>
    <n v="0.69651483562555805"/>
    <n v="0.288416929810144"/>
    <n v="1.8296762717392799E-2"/>
    <n v="7.6080049043137999E-3"/>
    <n v="5.1986344852951602E-2"/>
    <n v="5.8216253727547899E-2"/>
    <n v="6.4862714702442606E-2"/>
    <n v="0.51405358232415299"/>
    <n v="2.1455250206467699E-2"/>
    <n v="8.5751257078434395E-2"/>
    <n v="5.7119520469060998E-3"/>
    <n v="0.17205787743938999"/>
    <n v="5.8988719983954203"/>
  </r>
  <r>
    <x v="7"/>
    <x v="18"/>
    <n v="1.1001054115314299"/>
    <n v="1.29125508806614E-2"/>
    <n v="0.59954785025885604"/>
    <n v="0.387539598860482"/>
    <n v="1.6525691919839599E-2"/>
    <n v="2.62693341910364E-2"/>
    <n v="7.6919294225253995E-2"/>
    <n v="0.122278091535199"/>
    <n v="6.3441485339336301E-2"/>
    <n v="0.39282977225861498"/>
    <n v="3.68258541271025E-2"/>
    <n v="6.5298368517797994E-2"/>
    <n v="4.0391956053923199E-2"/>
    <n v="0.159220151831896"/>
    <n v="5.8505326232489798"/>
  </r>
  <r>
    <x v="7"/>
    <x v="19"/>
    <n v="1.21804772554881"/>
    <n v="1.1204775391528501E-2"/>
    <n v="0.54276220077086801"/>
    <n v="0.44603302383760401"/>
    <n v="1.4094744355203E-2"/>
    <n v="3.8061314323861402E-2"/>
    <n v="7.75741426511634E-2"/>
    <n v="0.16105579545879201"/>
    <n v="6.2673394168824906E-2"/>
    <n v="0.35196052963879498"/>
    <n v="3.6059938984567698E-2"/>
    <n v="5.75539248047824E-2"/>
    <n v="6.11673821628574E-2"/>
    <n v="0.13979883345115299"/>
    <n v="5.91657399333653"/>
  </r>
  <r>
    <x v="7"/>
    <x v="20"/>
    <n v="1.1141572163398199"/>
    <n v="1.30011751510351E-2"/>
    <n v="0.58594198869922998"/>
    <n v="0.40105683614973497"/>
    <n v="1.8080646073684498E-2"/>
    <n v="2.8790344450850599E-2"/>
    <n v="7.0793805605607302E-2"/>
    <n v="0.13988747463552101"/>
    <n v="6.3428085635990006E-2"/>
    <n v="0.36336516914547101"/>
    <n v="3.9814325924974102E-2"/>
    <n v="6.0560314232902999E-2"/>
    <n v="5.1234683586462298E-2"/>
    <n v="0.16404515070853601"/>
    <n v="5.8873205121523204"/>
  </r>
  <r>
    <x v="7"/>
    <x v="21"/>
    <n v="1.0870165968566401"/>
    <n v="1.33164031786028E-2"/>
    <n v="0.60527740108153805"/>
    <n v="0.38140619573985901"/>
    <n v="1.83114414237746E-2"/>
    <n v="2.62275306474429E-2"/>
    <n v="6.9977991714226404E-2"/>
    <n v="0.11498822828130401"/>
    <n v="6.6833587792416202E-2"/>
    <n v="0.39734497418592701"/>
    <n v="4.01596677910857E-2"/>
    <n v="7.2310796617514203E-2"/>
    <n v="3.3716692302308601E-2"/>
    <n v="0.16012908924399999"/>
    <n v="5.8989486723209303"/>
  </r>
  <r>
    <x v="7"/>
    <x v="22"/>
    <n v="0.82742262467465"/>
    <n v="1.6091850525724899E-2"/>
    <n v="0.71548541698096002"/>
    <n v="0.268422732493316"/>
    <n v="2.37129544707314E-2"/>
    <n v="8.6663339719271898E-3"/>
    <n v="2.2422034671696501E-2"/>
    <n v="6.8374153970514898E-2"/>
    <n v="7.05359258352386E-2"/>
    <n v="0.52977319409205603"/>
    <n v="3.8381535974043701E-2"/>
    <n v="7.4696742090353194E-2"/>
    <n v="1.9005753106537002E-2"/>
    <n v="0.14443137181690099"/>
    <n v="5.9120784079115998"/>
  </r>
  <r>
    <x v="7"/>
    <x v="23"/>
    <n v="1.0858436868210699"/>
    <n v="1.74648894192517E-2"/>
    <n v="0.70218023938539698"/>
    <n v="0.28035487119535202"/>
    <n v="2.00648023373125E-2"/>
    <n v="2.02745960656282E-2"/>
    <n v="9.9057110793883005E-2"/>
    <n v="5.9576152591177801E-2"/>
    <n v="9.7173896238861898E-2"/>
    <n v="0.46784828368048198"/>
    <n v="4.7062892034885201E-2"/>
    <n v="5.8865213791888103E-2"/>
    <n v="9.8094806794694293E-3"/>
    <n v="0.120267571786411"/>
    <n v="5.9056580004423598"/>
  </r>
  <r>
    <x v="7"/>
    <x v="24"/>
    <n v="0.66954346196440995"/>
    <n v="1.85818196255167E-2"/>
    <n v="0.73832463818502903"/>
    <n v="0.243093542189454"/>
    <n v="2.33625822302767E-2"/>
    <n v="2.80022756450442E-3"/>
    <n v="7.5792458333560804E-3"/>
    <n v="6.3623109856356802E-2"/>
    <n v="5.7677416345640602E-2"/>
    <n v="0.58854766209352904"/>
    <n v="3.3299556101602998E-2"/>
    <n v="6.0208127524771803E-2"/>
    <n v="4.6709545095969399E-3"/>
    <n v="0.15823111794036401"/>
    <n v="5.9895353178762303"/>
  </r>
  <r>
    <x v="7"/>
    <x v="25"/>
    <n v="0.68566121701105998"/>
    <n v="1.7166147038390599E-2"/>
    <n v="0.73245717249152098"/>
    <n v="0.25037668047008899"/>
    <n v="2.27169508181993E-2"/>
    <n v="2.3727468769113402E-3"/>
    <n v="8.7197228413995204E-3"/>
    <n v="6.2273512083284598E-2"/>
    <n v="5.74071433374721E-2"/>
    <n v="0.56665369206985206"/>
    <n v="3.8306098101304101E-2"/>
    <n v="6.9399478087394897E-2"/>
    <n v="5.5943407452711796E-3"/>
    <n v="0.166556315038912"/>
    <n v="5.9580663170964696"/>
  </r>
  <r>
    <x v="7"/>
    <x v="26"/>
    <n v="0.830909329848038"/>
    <n v="1.6069209770775E-2"/>
    <n v="0.72444139705206001"/>
    <n v="0.25948939317716502"/>
    <n v="2.6798784917020899E-2"/>
    <n v="2.9380367016146299E-3"/>
    <n v="1.05217132053058E-2"/>
    <n v="6.4549849685996294E-2"/>
    <n v="5.3763798881116001E-2"/>
    <n v="0.53972609463137"/>
    <n v="4.0461049855276099E-2"/>
    <n v="7.6665658321256699E-2"/>
    <n v="7.2667346716009497E-3"/>
    <n v="0.177308279129443"/>
    <n v="5.8884817644240703"/>
  </r>
  <r>
    <x v="7"/>
    <x v="27"/>
    <n v="1.0295846902356101"/>
    <n v="1.5638884597778499E-2"/>
    <n v="0.66356699289972998"/>
    <n v="0.32079412250249201"/>
    <n v="2.22283075185318E-2"/>
    <n v="1.8511321433209899E-2"/>
    <n v="7.0049253725717894E-2"/>
    <n v="9.38527603829023E-2"/>
    <n v="6.2696891339180896E-2"/>
    <n v="0.42706017899715099"/>
    <n v="4.3846847949303602E-2"/>
    <n v="7.6575223418031205E-2"/>
    <n v="1.1668379082913899E-2"/>
    <n v="0.17351083615305701"/>
    <n v="5.8849051887380703"/>
  </r>
  <r>
    <x v="7"/>
    <x v="28"/>
    <n v="1.18062847537783"/>
    <n v="1.48134820173365E-2"/>
    <n v="0.60546076773164603"/>
    <n v="0.37972575025101701"/>
    <n v="1.8263681102754999E-2"/>
    <n v="3.02348842298324E-2"/>
    <n v="7.4939608024365001E-2"/>
    <n v="0.12587599991859799"/>
    <n v="5.7172205846677197E-2"/>
    <n v="0.37387589117514602"/>
    <n v="4.1319318800568397E-2"/>
    <n v="6.8139978853971703E-2"/>
    <n v="4.67064621100578E-2"/>
    <n v="0.16347196993802801"/>
    <n v="5.8438656802286104"/>
  </r>
  <r>
    <x v="7"/>
    <x v="29"/>
    <n v="1.2287218810781"/>
    <n v="1.28414782140147E-2"/>
    <n v="0.57602782623061599"/>
    <n v="0.41113069555536902"/>
    <n v="1.6569715881984502E-2"/>
    <n v="3.7476867801267098E-2"/>
    <n v="8.1364329442885297E-2"/>
    <n v="0.148371242472459"/>
    <n v="5.1812620763587801E-2"/>
    <n v="0.34957019344291801"/>
    <n v="4.6505477451186598E-2"/>
    <n v="5.6400022424159098E-2"/>
    <n v="5.6962216287967798E-2"/>
    <n v="0.15496731403158501"/>
    <n v="5.8070059785281902"/>
  </r>
  <r>
    <x v="7"/>
    <x v="30"/>
    <n v="1.3684817021598701"/>
    <n v="1.18160880077752E-2"/>
    <n v="0.52715353616848404"/>
    <n v="0.46103037582374101"/>
    <n v="1.5457367787734599E-2"/>
    <n v="5.0892429203166098E-2"/>
    <n v="6.9923269412003303E-2"/>
    <n v="0.16513702171455999"/>
    <n v="5.4134217723064398E-2"/>
    <n v="0.33425893766628201"/>
    <n v="3.8406467615131903E-2"/>
    <n v="5.2524298916164398E-2"/>
    <n v="7.2212156723065093E-2"/>
    <n v="0.14705383323882801"/>
    <n v="5.8339082990885904"/>
  </r>
  <r>
    <x v="7"/>
    <x v="31"/>
    <n v="1.3699445198972"/>
    <n v="1.17994532458289E-2"/>
    <n v="0.50052341477336404"/>
    <n v="0.48767713198080698"/>
    <n v="1.3691621334871401E-2"/>
    <n v="5.9922853534474102E-2"/>
    <n v="7.3582937614812993E-2"/>
    <n v="0.18494719810580401"/>
    <n v="4.9856202431545801E-2"/>
    <n v="0.31499351048433899"/>
    <n v="3.8167723680517997E-2"/>
    <n v="4.7124873370393103E-2"/>
    <n v="7.6526489896137501E-2"/>
    <n v="0.141186589547105"/>
    <n v="5.8336564560771"/>
  </r>
  <r>
    <x v="7"/>
    <x v="32"/>
    <n v="1.21088210638352"/>
    <n v="1.26229449994309E-2"/>
    <n v="0.55996375167936097"/>
    <n v="0.42741330332120903"/>
    <n v="1.6737395449469301E-2"/>
    <n v="3.6798961423087598E-2"/>
    <n v="6.7904563048101704E-2"/>
    <n v="0.166307876321306"/>
    <n v="5.2276754555099898E-2"/>
    <n v="0.33889864183606699"/>
    <n v="4.3428905676245001E-2"/>
    <n v="5.2739838657638899E-2"/>
    <n v="6.6999452194628203E-2"/>
    <n v="0.157907610838356"/>
    <n v="5.8449110126174801"/>
  </r>
  <r>
    <x v="8"/>
    <x v="0"/>
    <n v="0.83805925490538602"/>
    <n v="6.5962604146007396E-3"/>
    <n v="0.63128331560352902"/>
    <n v="0.36212042398187"/>
    <n v="1.3267838222598201E-2"/>
    <n v="1.73597947550427E-2"/>
    <n v="8.2218917509546505E-2"/>
    <n v="0.108915035062521"/>
    <n v="6.0312218612155501E-2"/>
    <n v="0.34972530457344497"/>
    <n v="6.3193274424054896E-2"/>
    <n v="6.6263241905801601E-2"/>
    <n v="3.6413413587452002E-2"/>
    <n v="0.20233096134738299"/>
    <n v="4.9341389959444504"/>
  </r>
  <r>
    <x v="8"/>
    <x v="1"/>
    <n v="0.841474378945544"/>
    <n v="7.0553176478504896E-3"/>
    <n v="0.62335648276325195"/>
    <n v="0.36958819958889699"/>
    <n v="1.30956979253362E-2"/>
    <n v="1.80280306895103E-2"/>
    <n v="8.3932004247601999E-2"/>
    <n v="0.12956149155824401"/>
    <n v="5.5345361391956102E-2"/>
    <n v="0.35195717202758398"/>
    <n v="6.2383495460033397E-2"/>
    <n v="6.0648467699079299E-2"/>
    <n v="4.2112177677113498E-2"/>
    <n v="0.18293610132354099"/>
    <n v="4.9732616131024701"/>
  </r>
  <r>
    <x v="8"/>
    <x v="2"/>
    <n v="1.04134323172827"/>
    <n v="7.36179242539015E-3"/>
    <n v="0.60957514567263504"/>
    <n v="0.38306306190197398"/>
    <n v="1.14802563004554E-2"/>
    <n v="1.56208311086233E-2"/>
    <n v="8.5953776042858601E-2"/>
    <n v="0.122895251711724"/>
    <n v="5.3914656710917302E-2"/>
    <n v="0.32772917742570901"/>
    <n v="5.85410231524102E-2"/>
    <n v="6.1381298162746102E-2"/>
    <n v="4.0672972536114502E-2"/>
    <n v="0.22181075684844101"/>
    <n v="4.9094169851891598"/>
  </r>
  <r>
    <x v="8"/>
    <x v="3"/>
    <n v="0.99647887826700998"/>
    <n v="6.4769753113943299E-3"/>
    <n v="0.59909172103285002"/>
    <n v="0.39443130365575602"/>
    <n v="1.09201851029207E-2"/>
    <n v="1.7435363248308099E-2"/>
    <n v="9.1978137149435299E-2"/>
    <n v="0.12702448421040299"/>
    <n v="5.2204024679775501E-2"/>
    <n v="0.33552890332736002"/>
    <n v="5.6728009507398099E-2"/>
    <n v="6.7212710463067704E-2"/>
    <n v="4.6410452650724902E-2"/>
    <n v="0.194557729660607"/>
    <n v="4.9332215991599204"/>
  </r>
  <r>
    <x v="8"/>
    <x v="4"/>
    <n v="1.0400337378943001"/>
    <n v="6.5538209841082403E-3"/>
    <n v="0.60443315993978697"/>
    <n v="0.38901301907610403"/>
    <n v="1.1455124507391E-2"/>
    <n v="1.66080442156313E-2"/>
    <n v="9.6593219046901505E-2"/>
    <n v="0.12849048108102201"/>
    <n v="5.3933212212186797E-2"/>
    <n v="0.32451284266784097"/>
    <n v="5.82223350111606E-2"/>
    <n v="6.7253041391402799E-2"/>
    <n v="4.7554360028743803E-2"/>
    <n v="0.19537733983771899"/>
    <n v="4.93141498398131"/>
  </r>
  <r>
    <x v="8"/>
    <x v="5"/>
    <n v="1.0159103977275801"/>
    <n v="6.4851971402874204E-3"/>
    <n v="0.60674579025751096"/>
    <n v="0.38676901260220098"/>
    <n v="1.11207875393302E-2"/>
    <n v="1.5952448428348101E-2"/>
    <n v="9.5706121421361798E-2"/>
    <n v="0.12462068847171"/>
    <n v="5.4733909620291302E-2"/>
    <n v="0.32704453250462401"/>
    <n v="5.58302782141245E-2"/>
    <n v="6.3161855460719896E-2"/>
    <n v="4.7779324198246702E-2"/>
    <n v="0.204050054141244"/>
    <n v="4.9556911076875698"/>
  </r>
  <r>
    <x v="8"/>
    <x v="6"/>
    <n v="1.04942382917446"/>
    <n v="6.27250008913005E-3"/>
    <n v="0.59716536248387897"/>
    <n v="0.39656213742699098"/>
    <n v="1.0829398124395999E-2"/>
    <n v="1.7718461761163901E-2"/>
    <n v="9.3809471531344404E-2"/>
    <n v="0.129440922560808"/>
    <n v="5.3949521453694797E-2"/>
    <n v="0.32918455504369598"/>
    <n v="5.65528444351239E-2"/>
    <n v="6.0168647197351197E-2"/>
    <n v="5.5217046673477203E-2"/>
    <n v="0.19312913121894401"/>
    <n v="4.95947615095257"/>
  </r>
  <r>
    <x v="8"/>
    <x v="7"/>
    <n v="1.09777652650594"/>
    <n v="6.1222048149318902E-3"/>
    <n v="0.57220942937554198"/>
    <n v="0.42166836580952599"/>
    <n v="1.0728587455466501E-2"/>
    <n v="2.1251219633009698E-2"/>
    <n v="9.4651126107666905E-2"/>
    <n v="0.14667597272951"/>
    <n v="5.3452065314921901E-2"/>
    <n v="0.318569975312327"/>
    <n v="5.2770951615924599E-2"/>
    <n v="6.0563433092352202E-2"/>
    <n v="5.8369555482401803E-2"/>
    <n v="0.18296711325641901"/>
    <n v="4.9922519771054104"/>
  </r>
  <r>
    <x v="8"/>
    <x v="8"/>
    <n v="0.969611861093579"/>
    <n v="7.0304469377861301E-3"/>
    <n v="0.61629730932028204"/>
    <n v="0.37667224374193198"/>
    <n v="1.1572631645169199E-2"/>
    <n v="1.8645772164645701E-2"/>
    <n v="9.1673068027148599E-2"/>
    <n v="0.128236394319237"/>
    <n v="5.5719761711369199E-2"/>
    <n v="0.33030728957805999"/>
    <n v="5.5190158912469298E-2"/>
    <n v="5.9027871752187502E-2"/>
    <n v="4.9783107782633701E-2"/>
    <n v="0.19984394410707901"/>
    <n v="4.9450732519220697"/>
  </r>
  <r>
    <x v="8"/>
    <x v="9"/>
    <n v="1.0080341411808"/>
    <n v="6.8012769389900101E-3"/>
    <n v="0.61953251202343995"/>
    <n v="0.37366621103756997"/>
    <n v="1.2837007591675701E-2"/>
    <n v="1.9611047207074898E-2"/>
    <n v="9.6149761291966299E-2"/>
    <n v="0.122341729641915"/>
    <n v="5.8847922243658701E-2"/>
    <n v="0.33369489637816802"/>
    <n v="5.9686348501925598E-2"/>
    <n v="6.3277666404137303E-2"/>
    <n v="4.2086047029406902E-2"/>
    <n v="0.191467573710072"/>
    <n v="4.9466231910786096"/>
  </r>
  <r>
    <x v="8"/>
    <x v="10"/>
    <n v="1.0075321277698901"/>
    <n v="6.6713445576494597E-3"/>
    <n v="0.62519369300174399"/>
    <n v="0.36813496244060601"/>
    <n v="1.12634543301011E-2"/>
    <n v="2.3636615654206099E-2"/>
    <n v="0.102956616886864"/>
    <n v="0.119677740153835"/>
    <n v="7.0942224655739197E-2"/>
    <n v="0.33737797373071399"/>
    <n v="6.0163037317703998E-2"/>
    <n v="6.5833814464893003E-2"/>
    <n v="3.4799906891609701E-2"/>
    <n v="0.17334861591433401"/>
    <n v="4.9611353953588297"/>
  </r>
  <r>
    <x v="8"/>
    <x v="11"/>
    <n v="1.09432163480724"/>
    <n v="6.9926298353162096E-3"/>
    <n v="0.65416032359863496"/>
    <n v="0.33884704656604903"/>
    <n v="1.2512218506069501E-2"/>
    <n v="2.63930692543713E-2"/>
    <n v="0.12440333511983"/>
    <n v="0.11791897584724099"/>
    <n v="8.3292560154622594E-2"/>
    <n v="0.35715762188941103"/>
    <n v="5.9489181210716398E-2"/>
    <n v="5.3663172999316201E-2"/>
    <n v="3.1380895829591401E-2"/>
    <n v="0.13378896918883099"/>
    <n v="4.95180878485702"/>
  </r>
  <r>
    <x v="8"/>
    <x v="12"/>
    <n v="0.88453857209826403"/>
    <n v="7.0927361442341902E-3"/>
    <n v="0.63404923346749997"/>
    <n v="0.35885803038826602"/>
    <n v="1.4113315373883301E-2"/>
    <n v="1.7081372333039298E-2"/>
    <n v="7.7642553810488596E-2"/>
    <n v="0.11403172461248"/>
    <n v="6.0359561927449699E-2"/>
    <n v="0.34619362712386298"/>
    <n v="5.9562383588398798E-2"/>
    <n v="6.4391380656983396E-2"/>
    <n v="3.6854058995238401E-2"/>
    <n v="0.20977002157817501"/>
    <n v="4.9884913516605902"/>
  </r>
  <r>
    <x v="8"/>
    <x v="13"/>
    <n v="0.91716602698928495"/>
    <n v="6.6759682300664303E-3"/>
    <n v="0.62788235486591704"/>
    <n v="0.36544167690401602"/>
    <n v="1.2216391964964201E-2"/>
    <n v="1.8875485051326701E-2"/>
    <n v="7.7974037144140598E-2"/>
    <n v="0.12684867695153099"/>
    <n v="5.9871375055946197E-2"/>
    <n v="0.343671847739424"/>
    <n v="5.7024379492024699E-2"/>
    <n v="6.0019096114725501E-2"/>
    <n v="4.2850517430134398E-2"/>
    <n v="0.20064819305578199"/>
    <n v="4.9261555685238401"/>
  </r>
  <r>
    <x v="8"/>
    <x v="14"/>
    <n v="0.85843589786319296"/>
    <n v="7.1508332081157699E-3"/>
    <n v="0.68277758782936304"/>
    <n v="0.31007157896252102"/>
    <n v="1.2593264971196999E-2"/>
    <n v="1.1503840396857401E-2"/>
    <n v="5.4941800601229197E-2"/>
    <n v="8.2363888047779804E-2"/>
    <n v="5.59911452718748E-2"/>
    <n v="0.46216956199341303"/>
    <n v="5.0002219335772098E-2"/>
    <n v="5.7355208446365699E-2"/>
    <n v="2.5914807535425601E-2"/>
    <n v="0.18716426340008499"/>
    <n v="5.0012643936362"/>
  </r>
  <r>
    <x v="8"/>
    <x v="15"/>
    <n v="0.457530828456297"/>
    <n v="9.85646763588887E-3"/>
    <n v="0.78720161824936596"/>
    <n v="0.20294191411474499"/>
    <n v="1.31661911334839E-2"/>
    <n v="7.9488505422826896E-4"/>
    <n v="1.3490475390881201E-2"/>
    <n v="1.23512825261875E-2"/>
    <n v="4.0008350988356103E-2"/>
    <n v="0.78247071710551996"/>
    <n v="1.8715977663398199E-2"/>
    <n v="3.42169853585041E-2"/>
    <n v="4.1417212686960699E-3"/>
    <n v="8.0643413510745096E-2"/>
    <n v="5.2111423322622104"/>
  </r>
  <r>
    <x v="8"/>
    <x v="16"/>
    <n v="0.60294679846187205"/>
    <n v="8.4395096070628006E-3"/>
    <n v="0.75225414151343795"/>
    <n v="0.239306348879499"/>
    <n v="1.23740400939498E-2"/>
    <n v="1.55117325576535E-3"/>
    <n v="1.7907170280637201E-2"/>
    <n v="3.4106366943529698E-2"/>
    <n v="3.9117549379767101E-2"/>
    <n v="0.65434200489274197"/>
    <n v="2.0809284820555399E-2"/>
    <n v="9.6859546913583505E-2"/>
    <n v="5.6753432760507996E-3"/>
    <n v="0.117257520143419"/>
    <n v="5.1417666806795603"/>
  </r>
  <r>
    <x v="8"/>
    <x v="17"/>
    <n v="0.77050648272031297"/>
    <n v="7.5000143525651899E-3"/>
    <n v="0.67392511081251705"/>
    <n v="0.31857487483491798"/>
    <n v="1.27700003386897E-2"/>
    <n v="5.4696797694026899E-3"/>
    <n v="7.3779321338232798E-2"/>
    <n v="4.9627162136827198E-2"/>
    <n v="4.3245032709110301E-2"/>
    <n v="0.49003903371893898"/>
    <n v="3.1314096756541503E-2"/>
    <n v="9.0742458184577393E-2"/>
    <n v="1.4670083019686499E-2"/>
    <n v="0.18834313202799199"/>
    <n v="5.0908191321935101"/>
  </r>
  <r>
    <x v="8"/>
    <x v="18"/>
    <n v="0.98622414977783701"/>
    <n v="7.5835204098173101E-3"/>
    <n v="0.63826060484479896"/>
    <n v="0.35415587474538401"/>
    <n v="1.1215076657829301E-2"/>
    <n v="1.1562094190603899E-2"/>
    <n v="9.2515985115813604E-2"/>
    <n v="0.108663720348642"/>
    <n v="4.7788224823108301E-2"/>
    <n v="0.38983461076267401"/>
    <n v="5.1399551635844802E-2"/>
    <n v="7.7091174131910106E-2"/>
    <n v="2.91379744250728E-2"/>
    <n v="0.180791587908501"/>
    <n v="4.9925256036350003"/>
  </r>
  <r>
    <x v="8"/>
    <x v="19"/>
    <n v="1.0778770336190699"/>
    <n v="7.1175952969460797E-3"/>
    <n v="0.59877062018374105"/>
    <n v="0.394111784519313"/>
    <n v="1.0255526379272699E-2"/>
    <n v="1.6367835138417199E-2"/>
    <n v="9.7588799865313505E-2"/>
    <n v="0.15042168720560301"/>
    <n v="4.9500607941032698E-2"/>
    <n v="0.35417219265831601"/>
    <n v="4.81054930002617E-2"/>
    <n v="6.6795222406075605E-2"/>
    <n v="4.9542247164151301E-2"/>
    <n v="0.15725038824155599"/>
    <n v="5.0252539667693403"/>
  </r>
  <r>
    <x v="8"/>
    <x v="20"/>
    <n v="1.0268082568174099"/>
    <n v="7.0219164464818198E-3"/>
    <n v="0.61920383841255"/>
    <n v="0.37377424514096802"/>
    <n v="1.1080387500785599E-2"/>
    <n v="1.35812598283924E-2"/>
    <n v="8.7204083173455293E-2"/>
    <n v="0.12814434745707301"/>
    <n v="5.1308612928857598E-2"/>
    <n v="0.35242886829397202"/>
    <n v="5.2754927703107302E-2"/>
    <n v="6.8222382824393704E-2"/>
    <n v="4.0681260627637203E-2"/>
    <n v="0.194593869662325"/>
    <n v="4.9025633301339004"/>
  </r>
  <r>
    <x v="8"/>
    <x v="21"/>
    <n v="1.00523275420078"/>
    <n v="7.7929322662145502E-3"/>
    <n v="0.64080270730071198"/>
    <n v="0.35140436043307299"/>
    <n v="1.1198388100572601E-2"/>
    <n v="1.5400239878651399E-2"/>
    <n v="9.3741726482462706E-2"/>
    <n v="0.113578989814116"/>
    <n v="5.8546364871062698E-2"/>
    <n v="0.37665154431251302"/>
    <n v="5.6638832581000498E-2"/>
    <n v="7.3189686389383196E-2"/>
    <n v="2.9912834604363999E-2"/>
    <n v="0.171141392965874"/>
    <n v="4.9811905374179304"/>
  </r>
  <r>
    <x v="8"/>
    <x v="22"/>
    <n v="0.71292816017461902"/>
    <n v="9.8668310473118796E-3"/>
    <n v="0.73080102628051402"/>
    <n v="0.25933214267217403"/>
    <n v="1.5161169642008299E-2"/>
    <n v="7.5097672679024403E-3"/>
    <n v="4.20654814155959E-2"/>
    <n v="6.1839032424831998E-2"/>
    <n v="5.1985988499030002E-2"/>
    <n v="0.52436236603538799"/>
    <n v="5.73920401290028E-2"/>
    <n v="8.4492005409405102E-2"/>
    <n v="1.2511714705079899E-2"/>
    <n v="0.14268043447175499"/>
    <n v="5.0702059618102"/>
  </r>
  <r>
    <x v="8"/>
    <x v="23"/>
    <n v="1.03909753670742"/>
    <n v="8.3127125949598001E-3"/>
    <n v="0.69490285365700699"/>
    <n v="0.29678443374803398"/>
    <n v="1.59813562948561E-2"/>
    <n v="1.8791826596043198E-2"/>
    <n v="0.123594056589154"/>
    <n v="8.0250998634459197E-2"/>
    <n v="8.0953906991672694E-2"/>
    <n v="0.41173683272864797"/>
    <n v="6.1778864739007303E-2"/>
    <n v="6.1343293262721699E-2"/>
    <n v="1.4919258087306901E-2"/>
    <n v="0.13064960607613099"/>
    <n v="5.0120448211321902"/>
  </r>
  <r>
    <x v="8"/>
    <x v="24"/>
    <n v="0.55678939674269601"/>
    <n v="9.4000286259408802E-3"/>
    <n v="0.759760963497085"/>
    <n v="0.23083900787697401"/>
    <n v="1.73726358909938E-2"/>
    <n v="1.9019376024676201E-3"/>
    <n v="1.55103410522257E-2"/>
    <n v="4.7912070080244798E-2"/>
    <n v="4.4198561009358601E-2"/>
    <n v="0.59202526925572496"/>
    <n v="5.0224742309986997E-2"/>
    <n v="5.9640504653514601E-2"/>
    <n v="9.7270098990950397E-3"/>
    <n v="0.161486928246388"/>
    <n v="5.1200621831764099"/>
  </r>
  <r>
    <x v="8"/>
    <x v="25"/>
    <n v="0.57879493658121905"/>
    <n v="9.8273737435215797E-3"/>
    <n v="0.731297464555965"/>
    <n v="0.258875161700513"/>
    <n v="1.67224252883971E-2"/>
    <n v="1.6278929072101201E-3"/>
    <n v="1.73810345078277E-2"/>
    <n v="5.0614509647215498E-2"/>
    <n v="4.8429732265860198E-2"/>
    <n v="0.56509464191579195"/>
    <n v="5.1519091001452702E-2"/>
    <n v="7.2802490965631295E-2"/>
    <n v="9.3232323644385495E-3"/>
    <n v="0.16648494913617501"/>
    <n v="5.0991365318293198"/>
  </r>
  <r>
    <x v="8"/>
    <x v="26"/>
    <n v="0.721756089841608"/>
    <n v="8.3834056143156001E-3"/>
    <n v="0.73077347635700896"/>
    <n v="0.26084311802867499"/>
    <n v="1.7368769358308202E-2"/>
    <n v="1.90290881781637E-3"/>
    <n v="2.22498599066463E-2"/>
    <n v="5.1812149140915399E-2"/>
    <n v="4.8676757372281103E-2"/>
    <n v="0.53402170432653895"/>
    <n v="5.1861872209006697E-2"/>
    <n v="8.7488970217914797E-2"/>
    <n v="1.1817259796441699E-2"/>
    <n v="0.17279974885412999"/>
    <n v="5.0812477874882997"/>
  </r>
  <r>
    <x v="8"/>
    <x v="27"/>
    <n v="0.90727793517376198"/>
    <n v="7.8974727982976806E-3"/>
    <n v="0.67757832686925001"/>
    <n v="0.31452420033245199"/>
    <n v="1.1493162994220599E-2"/>
    <n v="8.4786294735688002E-3"/>
    <n v="9.5177298342606007E-2"/>
    <n v="7.5874090184578399E-2"/>
    <n v="5.50321580154325E-2"/>
    <n v="0.40885569794659998"/>
    <n v="6.0830145851153102E-2"/>
    <n v="8.1962540155552599E-2"/>
    <n v="1.51901604065724E-2"/>
    <n v="0.18710611662971599"/>
    <n v="5.01407186947546"/>
  </r>
  <r>
    <x v="8"/>
    <x v="28"/>
    <n v="1.02380251203733"/>
    <n v="9.3577170089000194E-3"/>
    <n v="0.65119326398121502"/>
    <n v="0.339449019009885"/>
    <n v="1.143211956246E-2"/>
    <n v="1.29193566735161E-2"/>
    <n v="9.7676990887531998E-2"/>
    <n v="0.108983341665852"/>
    <n v="5.5469189854613403E-2"/>
    <n v="0.37095166929486501"/>
    <n v="5.9973469393665498E-2"/>
    <n v="7.7979136820863895E-2"/>
    <n v="3.1971966186733203E-2"/>
    <n v="0.172642759659899"/>
    <n v="4.9507635176653704"/>
  </r>
  <r>
    <x v="8"/>
    <x v="29"/>
    <n v="1.0583435120970599"/>
    <n v="7.0510723464279196E-3"/>
    <n v="0.61455461083332497"/>
    <n v="0.37839431682024699"/>
    <n v="1.23769175226722E-2"/>
    <n v="1.55412801910272E-2"/>
    <n v="8.9624490593953596E-2"/>
    <n v="0.13376275299332099"/>
    <n v="5.0277399824359602E-2"/>
    <n v="0.35308576991549001"/>
    <n v="5.86410106680927E-2"/>
    <n v="6.4058817585036704E-2"/>
    <n v="4.6035349316057399E-2"/>
    <n v="0.17659621138998999"/>
    <n v="4.9724341487212298"/>
  </r>
  <r>
    <x v="8"/>
    <x v="30"/>
    <n v="1.1548574804359699"/>
    <n v="7.1170133877679802E-3"/>
    <n v="0.59540909066758596"/>
    <n v="0.39747389594464599"/>
    <n v="1.19520806443736E-2"/>
    <n v="1.64902441972654E-2"/>
    <n v="8.9583645926697902E-2"/>
    <n v="0.14961343221823301"/>
    <n v="4.9695570660842403E-2"/>
    <n v="0.34397357504812698"/>
    <n v="5.4592099846660497E-2"/>
    <n v="6.0458349617028798E-2"/>
    <n v="5.9236377502177799E-2"/>
    <n v="0.16440462433859401"/>
    <n v="4.9825393892696201"/>
  </r>
  <r>
    <x v="8"/>
    <x v="31"/>
    <n v="1.15907174710425"/>
    <n v="6.5136164706484402E-3"/>
    <n v="0.57224446569634102"/>
    <n v="0.42124191783301101"/>
    <n v="1.19549997830655E-2"/>
    <n v="1.90329426750389E-2"/>
    <n v="9.0853913481410906E-2"/>
    <n v="0.17482238934341099"/>
    <n v="5.0123246936664902E-2"/>
    <n v="0.325566956263658"/>
    <n v="5.1465578711776601E-2"/>
    <n v="5.6109576811829202E-2"/>
    <n v="6.1782415506238399E-2"/>
    <n v="0.15828798048690601"/>
    <n v="4.9861515326682602"/>
  </r>
  <r>
    <x v="8"/>
    <x v="32"/>
    <n v="1.06962641226399"/>
    <n v="7.00861120532985E-3"/>
    <n v="0.63198644770425805"/>
    <n v="0.36100494109041198"/>
    <n v="1.29031702646904E-2"/>
    <n v="1.45656103896137E-2"/>
    <n v="8.3499250679638398E-2"/>
    <n v="0.14985882076245699"/>
    <n v="5.22997579559824E-2"/>
    <n v="0.334381765503525"/>
    <n v="5.6756678653009297E-2"/>
    <n v="5.8282288942763598E-2"/>
    <n v="5.1669768735257401E-2"/>
    <n v="0.18578288811306301"/>
    <n v="4.9413308553304303"/>
  </r>
  <r>
    <x v="9"/>
    <x v="0"/>
    <n v="0.85178598806668704"/>
    <n v="2.8256805272438299E-3"/>
    <n v="0.71036116837970997"/>
    <n v="0.286813151093046"/>
    <n v="1.3583464294803499E-2"/>
    <n v="1.2718048427354399E-2"/>
    <n v="6.8702205993327894E-2"/>
    <n v="9.9150404541717099E-2"/>
    <n v="6.6488530766277198E-2"/>
    <n v="0.40064424557135497"/>
    <n v="4.6959537908266603E-2"/>
    <n v="5.0032497137010502E-2"/>
    <n v="2.6789868946550499E-2"/>
    <n v="0.21493119641333699"/>
    <n v="6.3087273885634003"/>
  </r>
  <r>
    <x v="9"/>
    <x v="1"/>
    <n v="0.85791065265139899"/>
    <n v="2.8879604337582201E-3"/>
    <n v="0.71612143364057501"/>
    <n v="0.28099060592566599"/>
    <n v="1.4873887523267799E-2"/>
    <n v="1.2176265082187601E-2"/>
    <n v="6.9488205641851805E-2"/>
    <n v="0.11364589783528101"/>
    <n v="6.6479428980989505E-2"/>
    <n v="0.39493722695447803"/>
    <n v="4.7095843126993199E-2"/>
    <n v="4.90275050559578E-2"/>
    <n v="2.99298620802117E-2"/>
    <n v="0.20234587771878201"/>
    <n v="6.25534353814139"/>
  </r>
  <r>
    <x v="9"/>
    <x v="2"/>
    <n v="1.0236053875754301"/>
    <n v="2.9197761292833698E-3"/>
    <n v="0.69959798758625102"/>
    <n v="0.29748223628446502"/>
    <n v="1.63017772372193E-2"/>
    <n v="1.2266948063284501E-2"/>
    <n v="7.3465786788926402E-2"/>
    <n v="0.109855531937559"/>
    <n v="6.6002891118513402E-2"/>
    <n v="0.386008244342189"/>
    <n v="5.7214440238838898E-2"/>
    <n v="4.8849341528005401E-2"/>
    <n v="2.8123401562130699E-2"/>
    <n v="0.20191163718333299"/>
    <n v="6.28818927474875"/>
  </r>
  <r>
    <x v="9"/>
    <x v="3"/>
    <n v="1.0083017501062299"/>
    <n v="2.51133604894135E-3"/>
    <n v="0.698766792406045"/>
    <n v="0.29872187154501401"/>
    <n v="1.3515302575337101E-2"/>
    <n v="1.19638208038024E-2"/>
    <n v="7.3537300549336201E-2"/>
    <n v="0.10806636172023799"/>
    <n v="6.7092184172443697E-2"/>
    <n v="0.38203029831951302"/>
    <n v="5.7664721209600603E-2"/>
    <n v="5.2368824310596598E-2"/>
    <n v="3.1582102881420902E-2"/>
    <n v="0.20217908345771099"/>
    <n v="6.2760304821610404"/>
  </r>
  <r>
    <x v="9"/>
    <x v="4"/>
    <n v="1.0226687325953201"/>
    <n v="2.5158343177813102E-3"/>
    <n v="0.70462897848966499"/>
    <n v="0.29285518719255399"/>
    <n v="1.3563854932201601E-2"/>
    <n v="1.16677246497882E-2"/>
    <n v="8.0570807568905001E-2"/>
    <n v="0.10314989963544501"/>
    <n v="6.8076359189008298E-2"/>
    <n v="0.37965509975282702"/>
    <n v="6.2487880557450901E-2"/>
    <n v="5.5700979837984402E-2"/>
    <n v="3.28741804671994E-2"/>
    <n v="0.19225321340918999"/>
    <n v="6.2768221696803899"/>
  </r>
  <r>
    <x v="9"/>
    <x v="5"/>
    <n v="0.98956629746566005"/>
    <n v="3.51236899698304E-3"/>
    <n v="0.720357001741186"/>
    <n v="0.27613062926183102"/>
    <n v="1.33454245822353E-2"/>
    <n v="1.22296479358733E-2"/>
    <n v="7.8015071474435996E-2"/>
    <n v="0.107685254918138"/>
    <n v="6.7961906963184895E-2"/>
    <n v="0.380898785055588"/>
    <n v="5.8661971242007803E-2"/>
    <n v="5.23479970611649E-2"/>
    <n v="2.9187219424223299E-2"/>
    <n v="0.199666721343149"/>
    <n v="6.2698092833196002"/>
  </r>
  <r>
    <x v="9"/>
    <x v="6"/>
    <n v="1.0298014031384399"/>
    <n v="2.7023548766678899E-3"/>
    <n v="0.70506978389033503"/>
    <n v="0.29222786123299699"/>
    <n v="1.3594741165234301E-2"/>
    <n v="1.2003032866360199E-2"/>
    <n v="7.8562898209197193E-2"/>
    <n v="0.106307411651615"/>
    <n v="6.8649606490056594E-2"/>
    <n v="0.37518159786333499"/>
    <n v="6.4414716835090605E-2"/>
    <n v="5.12062558314203E-2"/>
    <n v="2.9175807365606699E-2"/>
    <n v="0.20090393172208401"/>
    <n v="6.2877142321984403"/>
  </r>
  <r>
    <x v="9"/>
    <x v="7"/>
    <n v="1.04106613252352"/>
    <n v="2.9902063361161402E-3"/>
    <n v="0.69169483168095403"/>
    <n v="0.30531496198293001"/>
    <n v="1.26122014110185E-2"/>
    <n v="1.30029941567638E-2"/>
    <n v="8.6638750731922801E-2"/>
    <n v="0.113253338067277"/>
    <n v="6.6591079875783707E-2"/>
    <n v="0.36964291610382"/>
    <n v="5.9840037129086802E-2"/>
    <n v="4.9382027197904702E-2"/>
    <n v="2.9960365921769101E-2"/>
    <n v="0.199076289404653"/>
    <n v="6.3384913868053498"/>
  </r>
  <r>
    <x v="9"/>
    <x v="8"/>
    <n v="0.95809224327935605"/>
    <n v="2.74031493342219E-3"/>
    <n v="0.71303866477615097"/>
    <n v="0.28422102029042701"/>
    <n v="1.5608267761604899E-2"/>
    <n v="1.17083750466673E-2"/>
    <n v="7.29869837942968E-2"/>
    <n v="0.10592936546080101"/>
    <n v="6.7896035595509593E-2"/>
    <n v="0.38228740080842299"/>
    <n v="6.0471401833069899E-2"/>
    <n v="5.1446388932062E-2"/>
    <n v="2.7068087265315802E-2"/>
    <n v="0.20459769350224899"/>
    <n v="6.3059815589298296"/>
  </r>
  <r>
    <x v="9"/>
    <x v="9"/>
    <n v="1.0161834223830699"/>
    <n v="2.5181039119160299E-3"/>
    <n v="0.72121970183449102"/>
    <n v="0.276262194253592"/>
    <n v="1.4142173766945E-2"/>
    <n v="1.38112460600662E-2"/>
    <n v="7.3311665767242906E-2"/>
    <n v="0.106882773645122"/>
    <n v="7.1237444335886302E-2"/>
    <n v="0.37839545536956898"/>
    <n v="6.4986367770777195E-2"/>
    <n v="5.7090638074067002E-2"/>
    <n v="2.2291335212648599E-2"/>
    <n v="0.19785089999767599"/>
    <n v="6.2773417940743101"/>
  </r>
  <r>
    <x v="9"/>
    <x v="10"/>
    <n v="1.0395965577283901"/>
    <n v="2.7695181143065802E-3"/>
    <n v="0.72110765652448805"/>
    <n v="0.27612282536120603"/>
    <n v="1.49439903064381E-2"/>
    <n v="1.6112989703947901E-2"/>
    <n v="7.8137652633644195E-2"/>
    <n v="0.104639049928237"/>
    <n v="8.3440621491360598E-2"/>
    <n v="0.37626736933816102"/>
    <n v="6.2443115681135898E-2"/>
    <n v="5.5838534407359398E-2"/>
    <n v="2.2718393977009001E-2"/>
    <n v="0.18545828253270699"/>
    <n v="6.3059147744926696"/>
  </r>
  <r>
    <x v="9"/>
    <x v="11"/>
    <n v="1.1614214324865"/>
    <n v="2.9012962395433299E-3"/>
    <n v="0.73464102900452699"/>
    <n v="0.26245767475593001"/>
    <n v="1.438769536447E-2"/>
    <n v="1.8660176560883701E-2"/>
    <n v="9.4013668707790002E-2"/>
    <n v="0.109124207676171"/>
    <n v="9.1644595687894695E-2"/>
    <n v="0.39679153533502898"/>
    <n v="5.6829500818482002E-2"/>
    <n v="4.7330909608733998E-2"/>
    <n v="1.7685582152325598E-2"/>
    <n v="0.153532128088221"/>
    <n v="6.2536068893175303"/>
  </r>
  <r>
    <x v="9"/>
    <x v="12"/>
    <n v="0.95128582209201795"/>
    <n v="3.20442570070105E-3"/>
    <n v="0.72200235555555903"/>
    <n v="0.27479321874374002"/>
    <n v="1.49461497488331E-2"/>
    <n v="1.25804244025502E-2"/>
    <n v="5.9195519194291397E-2"/>
    <n v="0.105615447661029"/>
    <n v="6.8956627744736307E-2"/>
    <n v="0.38494301299920902"/>
    <n v="7.1566300785098902E-2"/>
    <n v="4.61828448127777E-2"/>
    <n v="2.3039543830686699E-2"/>
    <n v="0.21297412882078801"/>
    <n v="6.3022025805374797"/>
  </r>
  <r>
    <x v="9"/>
    <x v="13"/>
    <n v="0.95518663506752799"/>
    <n v="3.1301119826581802E-3"/>
    <n v="0.72103340374904201"/>
    <n v="0.27583648426829899"/>
    <n v="1.42293545757058E-2"/>
    <n v="1.33126240291056E-2"/>
    <n v="6.3054762847147602E-2"/>
    <n v="0.11392517362381201"/>
    <n v="6.6276846121784305E-2"/>
    <n v="0.386687798771851"/>
    <n v="6.4838933485167796E-2"/>
    <n v="4.5077707129053603E-2"/>
    <n v="2.5417232352129199E-2"/>
    <n v="0.20717956706424301"/>
    <n v="6.3153132872517199"/>
  </r>
  <r>
    <x v="9"/>
    <x v="14"/>
    <n v="0.98037975336285299"/>
    <n v="2.90798927960255E-3"/>
    <n v="0.75318270189258396"/>
    <n v="0.243909308827813"/>
    <n v="1.4272275421152201E-2"/>
    <n v="8.2634957234746405E-3"/>
    <n v="4.2913777762965101E-2"/>
    <n v="7.5333609786347205E-2"/>
    <n v="7.0976798648392E-2"/>
    <n v="0.50056462001858004"/>
    <n v="5.7344511274920698E-2"/>
    <n v="4.2512052288016002E-2"/>
    <n v="1.4865403966690499E-2"/>
    <n v="0.172953455109462"/>
    <n v="6.3698713554190904"/>
  </r>
  <r>
    <x v="9"/>
    <x v="15"/>
    <n v="0.67540717465348399"/>
    <n v="3.2143357399743899E-3"/>
    <n v="0.80979810643370598"/>
    <n v="0.18698755782631901"/>
    <n v="1.3039914497850601E-2"/>
    <n v="6.5124126068124904E-4"/>
    <n v="5.87534830759571E-3"/>
    <n v="2.2546225203394801E-2"/>
    <n v="8.0580248289687406E-2"/>
    <n v="0.73684346563632197"/>
    <n v="2.2564679191497201E-2"/>
    <n v="1.8795199897216602E-2"/>
    <n v="1.6925189947628E-3"/>
    <n v="9.7411158720991806E-2"/>
    <n v="6.5781181192565699"/>
  </r>
  <r>
    <x v="9"/>
    <x v="16"/>
    <n v="0.83048321307937301"/>
    <n v="2.8350512293702202E-3"/>
    <n v="0.78249768034825296"/>
    <n v="0.21466726842237699"/>
    <n v="1.3570434022238601E-2"/>
    <n v="8.5901814079117301E-4"/>
    <n v="1.04798463543235E-2"/>
    <n v="3.5726428047556803E-2"/>
    <n v="7.8851944144466293E-2"/>
    <n v="0.62658660092960705"/>
    <n v="2.8363489059614101E-2"/>
    <n v="6.9834284042897696E-2"/>
    <n v="1.9345972671954599E-3"/>
    <n v="0.13379335799130901"/>
    <n v="6.53594432142323"/>
  </r>
  <r>
    <x v="9"/>
    <x v="17"/>
    <n v="0.96838706705289201"/>
    <n v="3.2746358613203598E-3"/>
    <n v="0.73756240997792599"/>
    <n v="0.25916295416075302"/>
    <n v="1.2631922877806101E-2"/>
    <n v="4.1527752001740701E-3"/>
    <n v="5.0292478002638599E-2"/>
    <n v="4.9514922853037498E-2"/>
    <n v="7.1149371303414005E-2"/>
    <n v="0.49973135684298298"/>
    <n v="4.4524172209697101E-2"/>
    <n v="7.6934885271758194E-2"/>
    <n v="3.8579432280574501E-3"/>
    <n v="0.18721017221043401"/>
    <n v="6.4580254167243396"/>
  </r>
  <r>
    <x v="9"/>
    <x v="18"/>
    <n v="1.1049274827630999"/>
    <n v="2.7936833190883499E-3"/>
    <n v="0.72688270156989798"/>
    <n v="0.27032361511101299"/>
    <n v="1.17296020102289E-2"/>
    <n v="6.2767591284939401E-3"/>
    <n v="7.7119278513521905E-2"/>
    <n v="9.5396035557018505E-2"/>
    <n v="6.7390494035805201E-2"/>
    <n v="0.417988894889257"/>
    <n v="6.1462464541934103E-2"/>
    <n v="6.6246113685702601E-2"/>
    <n v="7.7169798880206896E-3"/>
    <n v="0.188673377750017"/>
    <n v="6.3601908314409998"/>
  </r>
  <r>
    <x v="9"/>
    <x v="19"/>
    <n v="1.10773738941526"/>
    <n v="2.76621496980949E-3"/>
    <n v="0.71626420857125905"/>
    <n v="0.280969576458932"/>
    <n v="1.0819401984684699E-2"/>
    <n v="6.7091818400774102E-3"/>
    <n v="7.5412208106088896E-2"/>
    <n v="0.120560674273092"/>
    <n v="6.7133345545565895E-2"/>
    <n v="0.39662732156631297"/>
    <n v="5.8055587365422101E-2"/>
    <n v="6.22433280208263E-2"/>
    <n v="1.0337807878538699E-2"/>
    <n v="0.192101143419391"/>
    <n v="6.4011078921554496"/>
  </r>
  <r>
    <x v="9"/>
    <x v="20"/>
    <n v="1.0604054527975"/>
    <n v="3.1721507260711402E-3"/>
    <n v="0.725468440886055"/>
    <n v="0.27135940838787298"/>
    <n v="1.36385583368052E-2"/>
    <n v="7.9313106466590705E-3"/>
    <n v="6.9474339679100605E-2"/>
    <n v="0.105826184778138"/>
    <n v="6.7452201025319694E-2"/>
    <n v="0.41086395322586799"/>
    <n v="6.1283754311930498E-2"/>
    <n v="5.6456404069989703E-2"/>
    <n v="1.3517298661920901E-2"/>
    <n v="0.193555995264268"/>
    <n v="6.3731256400984098"/>
  </r>
  <r>
    <x v="9"/>
    <x v="21"/>
    <n v="1.1096641829446801"/>
    <n v="2.8702556809971601E-3"/>
    <n v="0.73498749352988502"/>
    <n v="0.26214225078911801"/>
    <n v="1.2616991826108001E-2"/>
    <n v="9.9634410374781109E-3"/>
    <n v="6.3211531036291402E-2"/>
    <n v="9.9811298252492103E-2"/>
    <n v="7.40553787056146E-2"/>
    <n v="0.42125164434263501"/>
    <n v="6.2672906319939603E-2"/>
    <n v="6.3063974287978594E-2"/>
    <n v="8.3572926544505308E-3"/>
    <n v="0.184995541537012"/>
    <n v="6.4176795902131403"/>
  </r>
  <r>
    <x v="9"/>
    <x v="22"/>
    <n v="0.90022236427432201"/>
    <n v="2.7565782397582098E-3"/>
    <n v="0.77200850837083501"/>
    <n v="0.22523491338940699"/>
    <n v="1.4759519749506501E-2"/>
    <n v="5.1091808924308103E-3"/>
    <n v="1.8959602650437501E-2"/>
    <n v="6.4760590684430297E-2"/>
    <n v="8.3991605791073704E-2"/>
    <n v="0.52900019278370303"/>
    <n v="5.87497162708479E-2"/>
    <n v="6.8280448959383705E-2"/>
    <n v="3.9322162040007196E-3"/>
    <n v="0.15245692601418601"/>
    <n v="6.4561272760281403"/>
  </r>
  <r>
    <x v="9"/>
    <x v="23"/>
    <n v="1.1747385685120599"/>
    <n v="3.1748791361122198E-3"/>
    <n v="0.77483168616176501"/>
    <n v="0.22199343470212199"/>
    <n v="1.53601740021107E-2"/>
    <n v="1.1984811360156399E-2"/>
    <n v="9.1592596553916203E-2"/>
    <n v="5.5398404743548998E-2"/>
    <n v="9.238372428951E-2"/>
    <n v="0.473273903225712"/>
    <n v="6.0391196703907801E-2"/>
    <n v="5.14023959140327E-2"/>
    <n v="3.9077691198308798E-3"/>
    <n v="0.144305024087275"/>
    <n v="6.3883925124470498"/>
  </r>
  <r>
    <x v="9"/>
    <x v="24"/>
    <n v="0.79845404654716701"/>
    <n v="3.3468236060901599E-3"/>
    <n v="0.78942618009635701"/>
    <n v="0.20722699629755301"/>
    <n v="1.42404454864495E-2"/>
    <n v="2.1332951636204699E-3"/>
    <n v="1.71535039995768E-2"/>
    <n v="5.6255368387164301E-2"/>
    <n v="7.0423630365359993E-2"/>
    <n v="0.57238785452608199"/>
    <n v="5.68500186988476E-2"/>
    <n v="4.374219006709E-2"/>
    <n v="4.1086502839462798E-3"/>
    <n v="0.16270504302186301"/>
    <n v="6.5421335508751399"/>
  </r>
  <r>
    <x v="9"/>
    <x v="25"/>
    <n v="0.78714311683983196"/>
    <n v="3.3844811119278602E-3"/>
    <n v="0.77423008671965798"/>
    <n v="0.222385432168414"/>
    <n v="1.5212930682404899E-2"/>
    <n v="1.6440831806338401E-3"/>
    <n v="1.08343005462678E-2"/>
    <n v="5.92606093123864E-2"/>
    <n v="7.3474122821749505E-2"/>
    <n v="0.56100680079856302"/>
    <n v="5.9414086484458298E-2"/>
    <n v="5.2169795410087302E-2"/>
    <n v="3.1447177149741701E-3"/>
    <n v="0.163838553048474"/>
    <n v="6.4516230250267599"/>
  </r>
  <r>
    <x v="9"/>
    <x v="26"/>
    <n v="0.97655905055259595"/>
    <n v="3.23811029061112E-3"/>
    <n v="0.75500193442271502"/>
    <n v="0.24175995528667399"/>
    <n v="1.56488702378558E-2"/>
    <n v="1.52286055083595E-3"/>
    <n v="1.03308291679657E-2"/>
    <n v="5.70127195656773E-2"/>
    <n v="7.1336247344442397E-2"/>
    <n v="0.51993963092100204"/>
    <n v="6.6064309745908295E-2"/>
    <n v="6.80551209218173E-2"/>
    <n v="3.7222888154936802E-3"/>
    <n v="0.18636712272900099"/>
    <n v="6.43725166277006"/>
  </r>
  <r>
    <x v="9"/>
    <x v="27"/>
    <n v="1.11226022818026"/>
    <n v="3.2456352219978001E-3"/>
    <n v="0.74617838894089406"/>
    <n v="0.250575975837108"/>
    <n v="1.2036254195028E-2"/>
    <n v="4.7899736901304496E-3"/>
    <n v="6.20417447902121E-2"/>
    <n v="7.2996139898564794E-2"/>
    <n v="6.8334849586318303E-2"/>
    <n v="0.44793668428939398"/>
    <n v="6.5650652673294799E-2"/>
    <n v="6.9219521138784601E-2"/>
    <n v="7.1235488564552604E-3"/>
    <n v="0.18987063088181699"/>
    <n v="6.3834259224969303"/>
  </r>
  <r>
    <x v="9"/>
    <x v="28"/>
    <n v="1.18929712135206"/>
    <n v="3.4354739085701602E-3"/>
    <n v="0.73084861719120797"/>
    <n v="0.26571590890022201"/>
    <n v="1.2052261629062099E-2"/>
    <n v="8.3716363767767192E-3"/>
    <n v="7.9298886707652796E-2"/>
    <n v="0.10020998637876601"/>
    <n v="6.5404666220973101E-2"/>
    <n v="0.41132829307763902"/>
    <n v="6.6219257612525104E-2"/>
    <n v="6.7889427270923799E-2"/>
    <n v="9.4067743588024198E-3"/>
    <n v="0.17981881036687899"/>
    <n v="6.3808161571486499"/>
  </r>
  <r>
    <x v="9"/>
    <x v="29"/>
    <n v="1.1906909721675401"/>
    <n v="3.35976578071357E-3"/>
    <n v="0.72115653477606201"/>
    <n v="0.27548369944322498"/>
    <n v="1.11437364834095E-2"/>
    <n v="8.6157148374431097E-3"/>
    <n v="7.0468366992529105E-2"/>
    <n v="0.114685645404143"/>
    <n v="6.1515268757630998E-2"/>
    <n v="0.39924801168388901"/>
    <n v="6.7243730837294305E-2"/>
    <n v="5.8552273682378801E-2"/>
    <n v="1.25521322646279E-2"/>
    <n v="0.19597511905665399"/>
    <n v="6.3666859591343696"/>
  </r>
  <r>
    <x v="9"/>
    <x v="30"/>
    <n v="1.2331628097496301"/>
    <n v="3.09583650159559E-3"/>
    <n v="0.72120620999976304"/>
    <n v="0.27569795349864201"/>
    <n v="1.1722945251728E-2"/>
    <n v="1.01416304582769E-2"/>
    <n v="7.5716375859601795E-2"/>
    <n v="0.12321510457670901"/>
    <n v="6.2678147558348704E-2"/>
    <n v="0.39700760308913902"/>
    <n v="6.4932529028126407E-2"/>
    <n v="5.3557807592858699E-2"/>
    <n v="1.444077902266E-2"/>
    <n v="0.186587077562551"/>
    <n v="6.3851191512927397"/>
  </r>
  <r>
    <x v="9"/>
    <x v="31"/>
    <n v="1.1809002925832599"/>
    <n v="3.3426605918977798E-3"/>
    <n v="0.720210597365887"/>
    <n v="0.27644674204221498"/>
    <n v="1.07896434066967E-2"/>
    <n v="1.20327988685845E-2"/>
    <n v="7.5065197662237904E-2"/>
    <n v="0.136402390338492"/>
    <n v="6.4227325122202306E-2"/>
    <n v="0.384207683160252"/>
    <n v="6.5805313943931701E-2"/>
    <n v="5.6964913861667299E-2"/>
    <n v="1.66745554757118E-2"/>
    <n v="0.17783017816022401"/>
    <n v="6.3902325731910903"/>
  </r>
  <r>
    <x v="9"/>
    <x v="32"/>
    <n v="1.1479177520777899"/>
    <n v="2.8783158926759499E-3"/>
    <n v="0.72490188764292596"/>
    <n v="0.27221979646439898"/>
    <n v="1.1751008822677499E-2"/>
    <n v="1.0177058361643201E-2"/>
    <n v="6.8855151268451806E-2"/>
    <n v="0.12211402561833901"/>
    <n v="6.3757455875633598E-2"/>
    <n v="0.39220984585027102"/>
    <n v="7.0227134356755302E-2"/>
    <n v="5.1486356178223003E-2"/>
    <n v="1.49066708154634E-2"/>
    <n v="0.19451529285254199"/>
    <n v="6.4053445641201598"/>
  </r>
  <r>
    <x v="10"/>
    <x v="0"/>
    <n v="0.83250868165327896"/>
    <n v="2.7569454109424799E-2"/>
    <n v="0.57835313521048703"/>
    <n v="0.394077410680088"/>
    <n v="1.27343350894951E-2"/>
    <n v="1.8363325954625299E-2"/>
    <n v="0.108303500161406"/>
    <n v="0.16577831752487601"/>
    <n v="5.2142311950865702E-2"/>
    <n v="0.34508500624629102"/>
    <n v="7.1030807305306004E-2"/>
    <n v="4.5141391959932997E-2"/>
    <n v="5.4362403203421103E-2"/>
    <n v="0.12705860060378099"/>
    <n v="5.1685474105203904"/>
  </r>
  <r>
    <x v="10"/>
    <x v="1"/>
    <n v="0.88599532658817104"/>
    <n v="2.73592782309201E-2"/>
    <n v="0.56277794135097603"/>
    <n v="0.40986278041810398"/>
    <n v="1.3913803376660599E-2"/>
    <n v="2.0316118715699799E-2"/>
    <n v="0.104512608586281"/>
    <n v="0.19510125794272601"/>
    <n v="4.5813963600865398E-2"/>
    <n v="0.32782844453868198"/>
    <n v="7.2003366075079095E-2"/>
    <n v="3.8385301221029199E-2"/>
    <n v="5.4107369207290597E-2"/>
    <n v="0.12801776673568599"/>
    <n v="5.1346267806822903"/>
  </r>
  <r>
    <x v="10"/>
    <x v="2"/>
    <n v="1.0238180566572199"/>
    <n v="2.6790370697779401E-2"/>
    <n v="0.55906272555478798"/>
    <n v="0.41414690374743302"/>
    <n v="1.3794772110232299E-2"/>
    <n v="1.8595305761539001E-2"/>
    <n v="0.112197824380993"/>
    <n v="0.19313275606723199"/>
    <n v="4.5810021510156403E-2"/>
    <n v="0.32535089244550303"/>
    <n v="6.6017043835591593E-2"/>
    <n v="3.8854839702932097E-2"/>
    <n v="5.4498906421349601E-2"/>
    <n v="0.13174763776447099"/>
    <n v="5.1677700179857702"/>
  </r>
  <r>
    <x v="10"/>
    <x v="3"/>
    <n v="1.00613363939944"/>
    <n v="2.6389843163185701E-2"/>
    <n v="0.54024214592419895"/>
    <n v="0.43336801091261501"/>
    <n v="1.33619778878592E-2"/>
    <n v="2.10096668751584E-2"/>
    <n v="0.115491846280017"/>
    <n v="0.198562094272073"/>
    <n v="4.2419217983145803E-2"/>
    <n v="0.322035469113574"/>
    <n v="6.3733087730163299E-2"/>
    <n v="4.40120878109364E-2"/>
    <n v="5.66321513420808E-2"/>
    <n v="0.122742400704993"/>
    <n v="5.1458175181002996"/>
  </r>
  <r>
    <x v="10"/>
    <x v="4"/>
    <n v="1.0378787640386999"/>
    <n v="2.5441979913663398E-2"/>
    <n v="0.55323889619586197"/>
    <n v="0.42131912389047399"/>
    <n v="1.33780179488834E-2"/>
    <n v="1.9956611131919499E-2"/>
    <n v="0.118936288437917"/>
    <n v="0.20849046732023199"/>
    <n v="4.2729564678980203E-2"/>
    <n v="0.31369516077010601"/>
    <n v="6.4162098250375194E-2"/>
    <n v="4.4903794865180299E-2"/>
    <n v="5.59029816227503E-2"/>
    <n v="0.117845014973656"/>
    <n v="5.1619688586282901"/>
  </r>
  <r>
    <x v="10"/>
    <x v="5"/>
    <n v="0.99180483209122805"/>
    <n v="2.6039986546187801E-2"/>
    <n v="0.55559833833268002"/>
    <n v="0.41836167512113198"/>
    <n v="1.1533758910671E-2"/>
    <n v="1.9664045577764501E-2"/>
    <n v="0.11988739726945701"/>
    <n v="0.201510360162967"/>
    <n v="4.2170682086545001E-2"/>
    <n v="0.32184492141244597"/>
    <n v="6.30154244314578E-2"/>
    <n v="4.0626361169712799E-2"/>
    <n v="5.5292418421478098E-2"/>
    <n v="0.124454630557501"/>
    <n v="5.1671963688166302"/>
  </r>
  <r>
    <x v="10"/>
    <x v="6"/>
    <n v="1.0334660422492301"/>
    <n v="2.6817247925054001E-2"/>
    <n v="0.55417200276838197"/>
    <n v="0.41901074930656401"/>
    <n v="1.2677709537512899E-2"/>
    <n v="2.2030350799324298E-2"/>
    <n v="0.122017715188243"/>
    <n v="0.19521874535573899"/>
    <n v="4.26395955551849E-2"/>
    <n v="0.314016912465094"/>
    <n v="6.5188228475565393E-2"/>
    <n v="4.1176828205947702E-2"/>
    <n v="5.89602363230372E-2"/>
    <n v="0.12607367809435099"/>
    <n v="5.2168810171146198"/>
  </r>
  <r>
    <x v="10"/>
    <x v="7"/>
    <n v="1.06581444275898"/>
    <n v="2.54785925180019E-2"/>
    <n v="0.53119827249142504"/>
    <n v="0.44332313499057302"/>
    <n v="1.2362912336702199E-2"/>
    <n v="2.5386019075380298E-2"/>
    <n v="0.115727437429914"/>
    <n v="0.216213069547671"/>
    <n v="4.4851161273887698E-2"/>
    <n v="0.30318132877446402"/>
    <n v="6.0025600321422103E-2"/>
    <n v="4.1558399323162E-2"/>
    <n v="6.1948679722082602E-2"/>
    <n v="0.11874539219531401"/>
    <n v="5.1528238160513702"/>
  </r>
  <r>
    <x v="10"/>
    <x v="8"/>
    <n v="0.95477721630478596"/>
    <n v="2.6611102728739899E-2"/>
    <n v="0.57185107044445305"/>
    <n v="0.401537826826807"/>
    <n v="1.26511210196947E-2"/>
    <n v="1.98634983571498E-2"/>
    <n v="0.115304543711976"/>
    <n v="0.19148962210571099"/>
    <n v="4.86733792515276E-2"/>
    <n v="0.31920214702806199"/>
    <n v="6.3255366438330393E-2"/>
    <n v="4.21924885219679E-2"/>
    <n v="6.2252017454111901E-2"/>
    <n v="0.12511581611146899"/>
    <n v="5.1405595980748702"/>
  </r>
  <r>
    <x v="10"/>
    <x v="9"/>
    <n v="1.0115581185455"/>
    <n v="2.6322183475635901E-2"/>
    <n v="0.57249069974406497"/>
    <n v="0.401187116780299"/>
    <n v="1.34655505825552E-2"/>
    <n v="2.0548022758879399E-2"/>
    <n v="0.12290499730142999"/>
    <n v="0.18819379223045901"/>
    <n v="4.9916421813393598E-2"/>
    <n v="0.31510428250519701"/>
    <n v="6.4250644708455401E-2"/>
    <n v="4.37675653112597E-2"/>
    <n v="5.80918130826596E-2"/>
    <n v="0.123756909705712"/>
    <n v="5.1676749447489101"/>
  </r>
  <r>
    <x v="10"/>
    <x v="10"/>
    <n v="1.01260177138799"/>
    <n v="2.6339952908003401E-2"/>
    <n v="0.57951122105000596"/>
    <n v="0.39414882604199097"/>
    <n v="1.32276808653575E-2"/>
    <n v="1.9954924468206001E-2"/>
    <n v="0.12646498331495101"/>
    <n v="0.18812234961313001"/>
    <n v="5.6915109687012203E-2"/>
    <n v="0.31835947691208899"/>
    <n v="6.3229658750434098E-2"/>
    <n v="4.3041615345375803E-2"/>
    <n v="5.37025135354453E-2"/>
    <n v="0.116981687508"/>
    <n v="5.19953748470249"/>
  </r>
  <r>
    <x v="10"/>
    <x v="11"/>
    <n v="1.1436431083254801"/>
    <n v="2.7222399887968401E-2"/>
    <n v="0.58326298808937305"/>
    <n v="0.38951461202265902"/>
    <n v="1.4140625502202801E-2"/>
    <n v="2.32817542366415E-2"/>
    <n v="0.14640145177517799"/>
    <n v="0.17985492666969499"/>
    <n v="6.9134785242581695E-2"/>
    <n v="0.317159970035299"/>
    <n v="6.0172117271445599E-2"/>
    <n v="3.9708968804471001E-2"/>
    <n v="4.5301488976722801E-2"/>
    <n v="0.104843911485762"/>
    <n v="5.1675741477011501"/>
  </r>
  <r>
    <x v="10"/>
    <x v="12"/>
    <n v="0.88264382170942901"/>
    <n v="2.9762149959749101E-2"/>
    <n v="0.60036782006122302"/>
    <n v="0.36987002997902801"/>
    <n v="1.4400934468884999E-2"/>
    <n v="1.85320267401082E-2"/>
    <n v="9.9925208131488794E-2"/>
    <n v="0.18147844980894201"/>
    <n v="4.71748943701066E-2"/>
    <n v="0.332904788914135"/>
    <n v="7.0177165882481601E-2"/>
    <n v="4.3485514772314403E-2"/>
    <n v="5.5126722109140498E-2"/>
    <n v="0.13679429480239799"/>
    <n v="5.1616656128123397"/>
  </r>
  <r>
    <x v="10"/>
    <x v="13"/>
    <n v="0.90499512321416398"/>
    <n v="2.9720950667122999E-2"/>
    <n v="0.58390710789502298"/>
    <n v="0.38637194143785403"/>
    <n v="1.4090740933899899E-2"/>
    <n v="1.9395237446268501E-2"/>
    <n v="9.6892831619106098E-2"/>
    <n v="0.20307445216605299"/>
    <n v="4.2046027252328103E-2"/>
    <n v="0.33238163056015102"/>
    <n v="6.5588401393172194E-2"/>
    <n v="4.1398544390223099E-2"/>
    <n v="5.74086305503866E-2"/>
    <n v="0.12772350368841101"/>
    <n v="5.1448833244103298"/>
  </r>
  <r>
    <x v="10"/>
    <x v="14"/>
    <n v="0.81115328614855498"/>
    <n v="3.1832326642300297E-2"/>
    <n v="0.64659721377999102"/>
    <n v="0.32157045957770902"/>
    <n v="1.39352479842819E-2"/>
    <n v="1.40802770479234E-2"/>
    <n v="6.8890057476480401E-2"/>
    <n v="0.13490271456504599"/>
    <n v="3.9944122251749502E-2"/>
    <n v="0.46604252698201698"/>
    <n v="5.8964259829731698E-2"/>
    <n v="3.9613150085008403E-2"/>
    <n v="3.5182275756823499E-2"/>
    <n v="0.12844536802093801"/>
    <n v="5.2257754880067502"/>
  </r>
  <r>
    <x v="10"/>
    <x v="15"/>
    <n v="0.434024598056445"/>
    <n v="3.8425150748296097E-2"/>
    <n v="0.773953848812026"/>
    <n v="0.187621000439678"/>
    <n v="1.58868114546993E-2"/>
    <n v="5.3265627068152304E-4"/>
    <n v="2.6233759219039501E-2"/>
    <n v="3.4879820261711797E-2"/>
    <n v="1.32144614356468E-2"/>
    <n v="0.79454251026933298"/>
    <n v="2.35930214090753E-2"/>
    <n v="1.00822664066614E-2"/>
    <n v="5.0369712745853201E-3"/>
    <n v="7.5997721998566206E-2"/>
    <n v="5.3678414500486999"/>
  </r>
  <r>
    <x v="10"/>
    <x v="16"/>
    <n v="0.53650789095880502"/>
    <n v="3.5320454897080598E-2"/>
    <n v="0.75011932202068898"/>
    <n v="0.21456022308223099"/>
    <n v="1.6393002328284799E-2"/>
    <n v="2.0962127737837398E-3"/>
    <n v="3.4451937972712697E-2"/>
    <n v="5.5395427647063802E-2"/>
    <n v="1.39496922440669E-2"/>
    <n v="0.69504606528216395"/>
    <n v="2.5122188652077701E-2"/>
    <n v="5.3483027822382498E-2"/>
    <n v="8.0573371103293805E-3"/>
    <n v="9.6005108167134701E-2"/>
    <n v="5.3706633024906001"/>
  </r>
  <r>
    <x v="10"/>
    <x v="17"/>
    <n v="0.66882484071926696"/>
    <n v="3.1978361486717698E-2"/>
    <n v="0.67283432665644904"/>
    <n v="0.295187311856833"/>
    <n v="1.62292077607421E-2"/>
    <n v="7.3524942956738996E-3"/>
    <n v="8.7158998097279394E-2"/>
    <n v="7.12538524922042E-2"/>
    <n v="2.8775199954605101E-2"/>
    <n v="0.53192117694491403"/>
    <n v="3.5847151272013197E-2"/>
    <n v="6.3503067486385498E-2"/>
    <n v="1.26368366106089E-2"/>
    <n v="0.14532201508557399"/>
    <n v="5.2813171457800996"/>
  </r>
  <r>
    <x v="10"/>
    <x v="18"/>
    <n v="0.89880058814123298"/>
    <n v="3.0603532554014198E-2"/>
    <n v="0.60242892821719896"/>
    <n v="0.366967539228786"/>
    <n v="1.40844496622864E-2"/>
    <n v="1.5228283234891799E-2"/>
    <n v="0.11162101672312701"/>
    <n v="0.16331572040637299"/>
    <n v="3.79607612850461E-2"/>
    <n v="0.38869691659279099"/>
    <n v="5.5855001499108797E-2"/>
    <n v="5.1586459504557799E-2"/>
    <n v="3.0934068768719899E-2"/>
    <n v="0.13071732232309799"/>
    <n v="5.2708405688811002"/>
  </r>
  <r>
    <x v="10"/>
    <x v="19"/>
    <n v="1.02659461040704"/>
    <n v="2.6930753101386099E-2"/>
    <n v="0.53854513670004001"/>
    <n v="0.43452411019857401"/>
    <n v="1.2405907389131001E-2"/>
    <n v="1.9770246227662699E-2"/>
    <n v="0.11716042464269601"/>
    <n v="0.21800524061941401"/>
    <n v="3.7535856591618899E-2"/>
    <n v="0.33307798444846598"/>
    <n v="5.0773645414133803E-2"/>
    <n v="4.4861019468418202E-2"/>
    <n v="4.6723909754760103E-2"/>
    <n v="0.11968576544369899"/>
    <n v="5.2275175733559802"/>
  </r>
  <r>
    <x v="10"/>
    <x v="20"/>
    <n v="0.96633535981188601"/>
    <n v="2.70712653969509E-2"/>
    <n v="0.57827951240695097"/>
    <n v="0.39464922219609799"/>
    <n v="1.33708089400797E-2"/>
    <n v="1.5350100593559299E-2"/>
    <n v="0.110803251272766"/>
    <n v="0.190721492701802"/>
    <n v="4.03169848332917E-2"/>
    <n v="0.34511940177272998"/>
    <n v="5.8543467427901799E-2"/>
    <n v="4.6038778509455001E-2"/>
    <n v="4.2024911838215599E-2"/>
    <n v="0.13771080211019901"/>
    <n v="5.2175581896468799"/>
  </r>
  <r>
    <x v="10"/>
    <x v="21"/>
    <n v="0.97082128334298501"/>
    <n v="2.8912659465816101E-2"/>
    <n v="0.60613340095073598"/>
    <n v="0.36495393958344802"/>
    <n v="1.2136740626674299E-2"/>
    <n v="1.4715967300651001E-2"/>
    <n v="0.119534561637279"/>
    <n v="0.17182285253607901"/>
    <n v="4.2371881959823603E-2"/>
    <n v="0.36394970280168698"/>
    <n v="6.1504341981599299E-2"/>
    <n v="5.4102432585244699E-2"/>
    <n v="3.56701481456329E-2"/>
    <n v="0.12419137042533"/>
    <n v="5.1051400624281396"/>
  </r>
  <r>
    <x v="10"/>
    <x v="22"/>
    <n v="0.64747575926327905"/>
    <n v="3.2400805750930101E-2"/>
    <n v="0.71032060247603901"/>
    <n v="0.25727859177303097"/>
    <n v="1.8864663171316801E-2"/>
    <n v="6.4966995128167802E-3"/>
    <n v="5.9178689155380299E-2"/>
    <n v="8.9615603677767899E-2"/>
    <n v="2.6911209732731499E-2"/>
    <n v="0.54011843553311201"/>
    <n v="6.2379682336354901E-2"/>
    <n v="5.11308447979823E-2"/>
    <n v="1.8799094701189002E-2"/>
    <n v="0.126505077381349"/>
    <n v="5.2780673301058201"/>
  </r>
  <r>
    <x v="10"/>
    <x v="23"/>
    <n v="0.95256796752608697"/>
    <n v="3.3388413051693197E-2"/>
    <n v="0.66714606575083102"/>
    <n v="0.29946552119747599"/>
    <n v="1.82884776878082E-2"/>
    <n v="1.53014318031725E-2"/>
    <n v="0.14813140688213799"/>
    <n v="0.11767630882069401"/>
    <n v="6.5090305332244094E-2"/>
    <n v="0.41436240051323903"/>
    <n v="6.5883805571525497E-2"/>
    <n v="4.2986632901197197E-2"/>
    <n v="1.8855225174287699E-2"/>
    <n v="9.3424005313694006E-2"/>
    <n v="5.2143322318422598"/>
  </r>
  <r>
    <x v="10"/>
    <x v="24"/>
    <n v="0.50584281020712496"/>
    <n v="3.5480776079549498E-2"/>
    <n v="0.75238291528305601"/>
    <n v="0.21213630863739499"/>
    <n v="1.7570508295920099E-2"/>
    <n v="2.36749220728775E-3"/>
    <n v="3.0409427806353199E-2"/>
    <n v="6.1417391181948E-2"/>
    <n v="1.7653784755723399E-2"/>
    <n v="0.61752917054254897"/>
    <n v="6.3708614139848005E-2"/>
    <n v="4.3302246454886298E-2"/>
    <n v="1.15734032382781E-2"/>
    <n v="0.13446796137720601"/>
    <n v="5.3243899315288399"/>
  </r>
  <r>
    <x v="10"/>
    <x v="25"/>
    <n v="0.51547368944257599"/>
    <n v="3.8236304867142197E-2"/>
    <n v="0.73510126954029298"/>
    <n v="0.226662425592565"/>
    <n v="1.8646571442648099E-2"/>
    <n v="1.4893436094710201E-3"/>
    <n v="3.4161673708559999E-2"/>
    <n v="6.8713657230316694E-2"/>
    <n v="1.87165090067711E-2"/>
    <n v="0.60200474706670204"/>
    <n v="6.4003601293114706E-2"/>
    <n v="4.4263362073371497E-2"/>
    <n v="1.36880810914046E-2"/>
    <n v="0.13431245347764001"/>
    <n v="5.3040280791348398"/>
  </r>
  <r>
    <x v="10"/>
    <x v="26"/>
    <n v="0.64174422427934097"/>
    <n v="3.3806770641727199E-2"/>
    <n v="0.72691394950909904"/>
    <n v="0.23927927984917399"/>
    <n v="1.8928462219382401E-2"/>
    <n v="1.9832026942553601E-3"/>
    <n v="3.8462398005861202E-2"/>
    <n v="7.1679860642790805E-2"/>
    <n v="1.82539285096153E-2"/>
    <n v="0.56550383762449696"/>
    <n v="6.6087967030816402E-2"/>
    <n v="5.50290537187881E-2"/>
    <n v="1.6812265104137001E-2"/>
    <n v="0.147259024449856"/>
    <n v="5.2899255819431996"/>
  </r>
  <r>
    <x v="10"/>
    <x v="27"/>
    <n v="0.83761760269496099"/>
    <n v="3.4123977091450201E-2"/>
    <n v="0.66339671540326794"/>
    <n v="0.30247930750528101"/>
    <n v="1.3118838135376299E-2"/>
    <n v="1.7719159461376401E-2"/>
    <n v="0.119192443975286"/>
    <n v="0.115860611378133"/>
    <n v="4.0650973420399202E-2"/>
    <n v="0.41907788768843202"/>
    <n v="7.0717431834595307E-2"/>
    <n v="5.6928035252693E-2"/>
    <n v="2.0953395030754701E-2"/>
    <n v="0.12578122382295401"/>
    <n v="5.1989971516628897"/>
  </r>
  <r>
    <x v="10"/>
    <x v="28"/>
    <n v="1.0030838550022201"/>
    <n v="3.1037284304194598E-2"/>
    <n v="0.60860089643936"/>
    <n v="0.360361819256446"/>
    <n v="1.2288944792280199E-2"/>
    <n v="1.82630322947799E-2"/>
    <n v="0.123178159574028"/>
    <n v="0.169362136351069"/>
    <n v="4.1310962412924403E-2"/>
    <n v="0.36678019166517201"/>
    <n v="6.4780837215822396E-2"/>
    <n v="5.27431634517561E-2"/>
    <n v="3.3730022220309998E-2"/>
    <n v="0.117562550021859"/>
    <n v="5.1924494738633404"/>
  </r>
  <r>
    <x v="10"/>
    <x v="29"/>
    <n v="1.0369730049986301"/>
    <n v="2.9498892959991401E-2"/>
    <n v="0.57918113720235698"/>
    <n v="0.39131996983765199"/>
    <n v="1.24078464700241E-2"/>
    <n v="1.9422438249281301E-2"/>
    <n v="0.116082989569843"/>
    <n v="0.197788250930759"/>
    <n v="3.6246518478119903E-2"/>
    <n v="0.34477702756427397"/>
    <n v="6.2094932600880497E-2"/>
    <n v="4.2632844375914199E-2"/>
    <n v="4.5389061561170403E-2"/>
    <n v="0.123158090199734"/>
    <n v="5.1909809426450799"/>
  </r>
  <r>
    <x v="10"/>
    <x v="30"/>
    <n v="1.1156990084020999"/>
    <n v="2.6345269637575001E-2"/>
    <n v="0.55516163325303403"/>
    <n v="0.41849309710939098"/>
    <n v="1.11879861395813E-2"/>
    <n v="2.17435368774225E-2"/>
    <n v="0.113935744735079"/>
    <n v="0.21621411613024"/>
    <n v="3.4999828055296098E-2"/>
    <n v="0.335073650374759"/>
    <n v="5.9650747366952701E-2"/>
    <n v="3.7432005851076602E-2"/>
    <n v="5.1750688113082498E-2"/>
    <n v="0.118011696356511"/>
    <n v="5.1539110844397102"/>
  </r>
  <r>
    <x v="10"/>
    <x v="31"/>
    <n v="1.16391873921595"/>
    <n v="2.5560318773790499E-2"/>
    <n v="0.51241766991926696"/>
    <n v="0.46202201130694198"/>
    <n v="1.17057304398671E-2"/>
    <n v="2.9957005526125801E-2"/>
    <n v="0.109384022055835"/>
    <n v="0.243218406283328"/>
    <n v="3.7037763328438701E-2"/>
    <n v="0.30063803840847603"/>
    <n v="5.4689737309266302E-2"/>
    <n v="3.9029668270012002E-2"/>
    <n v="5.3453855710213598E-2"/>
    <n v="0.120885772668437"/>
    <n v="5.2095973987091204"/>
  </r>
  <r>
    <x v="10"/>
    <x v="32"/>
    <n v="1.03952821412029"/>
    <n v="3.4540632877860501E-2"/>
    <n v="0.580041945026327"/>
    <n v="0.38541742209581198"/>
    <n v="1.32102007106649E-2"/>
    <n v="2.0608361499165E-2"/>
    <n v="0.10365823510788399"/>
    <n v="0.22953545667188899"/>
    <n v="3.61655494973874E-2"/>
    <n v="0.32856354842546598"/>
    <n v="6.2648655695027894E-2"/>
    <n v="3.8417165593731102E-2"/>
    <n v="4.8269393417051602E-2"/>
    <n v="0.118923433381732"/>
    <n v="5.1989848598212403"/>
  </r>
  <r>
    <x v="11"/>
    <x v="0"/>
    <n v="0.86471428352610702"/>
    <n v="1.3170946800942201E-2"/>
    <n v="0.66489514714908404"/>
    <n v="0.32193390604997402"/>
    <n v="1.76475380345388E-2"/>
    <n v="1.71362753078107E-2"/>
    <n v="8.3511860840263699E-2"/>
    <n v="0.12588479876388101"/>
    <n v="6.8376468636577203E-2"/>
    <n v="0.33936627701690603"/>
    <n v="6.0368802742848601E-2"/>
    <n v="6.6908995043494304E-2"/>
    <n v="3.1310415614427503E-2"/>
    <n v="0.18948856799925201"/>
    <n v="5.7031657455921501"/>
  </r>
  <r>
    <x v="11"/>
    <x v="1"/>
    <n v="0.87357131274324196"/>
    <n v="1.27010084109072E-2"/>
    <n v="0.65605186315894204"/>
    <n v="0.33124712843014997"/>
    <n v="1.60057773017457E-2"/>
    <n v="1.69278279716642E-2"/>
    <n v="8.2204076148679694E-2"/>
    <n v="0.14792390215836701"/>
    <n v="6.3157786323357001E-2"/>
    <n v="0.33885115077676697"/>
    <n v="5.8408603711378002E-2"/>
    <n v="6.2791715142869298E-2"/>
    <n v="2.9907647277916501E-2"/>
    <n v="0.18382151318725501"/>
    <n v="5.7501519315798504"/>
  </r>
  <r>
    <x v="11"/>
    <x v="2"/>
    <n v="1.0579244128361001"/>
    <n v="1.22600040215023E-2"/>
    <n v="0.66158124576539201"/>
    <n v="0.32615875021310498"/>
    <n v="1.7863075931861899E-2"/>
    <n v="1.6709385697278999E-2"/>
    <n v="8.8238857982908994E-2"/>
    <n v="0.14255446384313999"/>
    <n v="6.38319694434899E-2"/>
    <n v="0.324572118679199"/>
    <n v="5.5685532402273703E-2"/>
    <n v="6.6005143205801503E-2"/>
    <n v="3.1337571091319502E-2"/>
    <n v="0.19320188172272701"/>
    <n v="5.6745165273056202"/>
  </r>
  <r>
    <x v="11"/>
    <x v="3"/>
    <n v="0.98031802068234497"/>
    <n v="1.21435299829512E-2"/>
    <n v="0.66047839294099697"/>
    <n v="0.32737807707605099"/>
    <n v="1.6738508827888E-2"/>
    <n v="1.7307247200763601E-2"/>
    <n v="9.3775501251091298E-2"/>
    <n v="0.13731375922612901"/>
    <n v="6.2764438475178402E-2"/>
    <n v="0.33084481421693601"/>
    <n v="5.6530521879302499E-2"/>
    <n v="7.2101558495127796E-2"/>
    <n v="3.09824318622248E-2"/>
    <n v="0.181641218565359"/>
    <n v="5.77240266778142"/>
  </r>
  <r>
    <x v="11"/>
    <x v="4"/>
    <n v="1.02231546432562"/>
    <n v="1.3218294257384701E-2"/>
    <n v="0.67177810522807002"/>
    <n v="0.31500360051454601"/>
    <n v="1.6589850945434199E-2"/>
    <n v="1.5258821652336199E-2"/>
    <n v="9.9425202776049507E-2"/>
    <n v="0.14099008032926999"/>
    <n v="6.2622956803647198E-2"/>
    <n v="0.324848146162177"/>
    <n v="5.7678674814909001E-2"/>
    <n v="7.3489279030317406E-2"/>
    <n v="3.3662377879305198E-2"/>
    <n v="0.17543460960655499"/>
    <n v="5.7244788664497204"/>
  </r>
  <r>
    <x v="11"/>
    <x v="5"/>
    <n v="0.97673040012008105"/>
    <n v="1.22527085571423E-2"/>
    <n v="0.67369154307489398"/>
    <n v="0.31405574836796402"/>
    <n v="1.67357189017549E-2"/>
    <n v="1.4507699919872099E-2"/>
    <n v="9.9408353851566697E-2"/>
    <n v="0.13823327316543499"/>
    <n v="6.58659204807754E-2"/>
    <n v="0.33409511827856497"/>
    <n v="5.8116649457192499E-2"/>
    <n v="6.45581521840599E-2"/>
    <n v="3.2845391293385803E-2"/>
    <n v="0.17563372246739201"/>
    <n v="5.7226516790672202"/>
  </r>
  <r>
    <x v="11"/>
    <x v="6"/>
    <n v="0.99470824357117205"/>
    <n v="1.2877208193639401E-2"/>
    <n v="0.67707621692268505"/>
    <n v="0.31004657488367499"/>
    <n v="1.70280588940738E-2"/>
    <n v="1.4528659759248601E-2"/>
    <n v="0.100060309801107"/>
    <n v="0.13659728597892501"/>
    <n v="6.6264563561600903E-2"/>
    <n v="0.33260627246808"/>
    <n v="5.95114150915972E-2"/>
    <n v="6.5986546592391504E-2"/>
    <n v="3.1749927300373598E-2"/>
    <n v="0.175666960552602"/>
    <n v="5.7491591689673402"/>
  </r>
  <r>
    <x v="11"/>
    <x v="7"/>
    <n v="1.00567619747877"/>
    <n v="1.23828816378194E-2"/>
    <n v="0.65852762322519698"/>
    <n v="0.32908949513698299"/>
    <n v="1.6221418183975499E-2"/>
    <n v="1.7016094677698101E-2"/>
    <n v="9.7590480518846501E-2"/>
    <n v="0.14504731466125401"/>
    <n v="6.67713849288286E-2"/>
    <n v="0.32291490874842799"/>
    <n v="5.6142518809422698E-2"/>
    <n v="7.0109735682089599E-2"/>
    <n v="2.8973850624077199E-2"/>
    <n v="0.17921229316538001"/>
    <n v="5.7696292800490596"/>
  </r>
  <r>
    <x v="11"/>
    <x v="8"/>
    <n v="0.969996194115893"/>
    <n v="1.1828320806659701E-2"/>
    <n v="0.66090670638980198"/>
    <n v="0.327264972803539"/>
    <n v="1.7441923795584301E-2"/>
    <n v="1.5574835998119201E-2"/>
    <n v="9.0719777297465803E-2"/>
    <n v="0.138386642370494"/>
    <n v="6.9892082323345803E-2"/>
    <n v="0.32687085441166502"/>
    <n v="5.5843929113763097E-2"/>
    <n v="6.6855491813338802E-2"/>
    <n v="2.8563753868307701E-2"/>
    <n v="0.18985070900791601"/>
    <n v="5.7101552713372001"/>
  </r>
  <r>
    <x v="11"/>
    <x v="9"/>
    <n v="1.0294438402893"/>
    <n v="1.2167863213734901E-2"/>
    <n v="0.67231163521773896"/>
    <n v="0.31552050156852601"/>
    <n v="1.6801523865908202E-2"/>
    <n v="1.7276575663099401E-2"/>
    <n v="9.5423026758899201E-2"/>
    <n v="0.14240676230937299"/>
    <n v="7.11541679659458E-2"/>
    <n v="0.32656331318328702"/>
    <n v="5.7621682035840401E-2"/>
    <n v="6.81866418159396E-2"/>
    <n v="2.5994541778767699E-2"/>
    <n v="0.17857176462294"/>
    <n v="5.7037016211085998"/>
  </r>
  <r>
    <x v="11"/>
    <x v="10"/>
    <n v="1.05629012253042"/>
    <n v="1.2339314330844399E-2"/>
    <n v="0.67008642552178799"/>
    <n v="0.317574260147367"/>
    <n v="1.6296128350839701E-2"/>
    <n v="1.9420267852531301E-2"/>
    <n v="0.104914200784212"/>
    <n v="0.14207136914229099"/>
    <n v="8.6252505493902704E-2"/>
    <n v="0.32890092640248803"/>
    <n v="5.8487251500629098E-2"/>
    <n v="6.3984455077693903E-2"/>
    <n v="2.4319526432243398E-2"/>
    <n v="0.15535336896317001"/>
    <n v="5.7644653004694097"/>
  </r>
  <r>
    <x v="11"/>
    <x v="11"/>
    <n v="1.1683115077809501"/>
    <n v="1.28071338017938E-2"/>
    <n v="0.67757755373781103"/>
    <n v="0.30961531246039597"/>
    <n v="1.5878910254414999E-2"/>
    <n v="2.23631423741814E-2"/>
    <n v="0.121054296578422"/>
    <n v="0.13576999801359599"/>
    <n v="0.102555298957389"/>
    <n v="0.33699771887477897"/>
    <n v="5.9493132407977503E-2"/>
    <n v="5.2760829756408702E-2"/>
    <n v="2.0098924319696999E-2"/>
    <n v="0.133027748463134"/>
    <n v="5.7305695045082397"/>
  </r>
  <r>
    <x v="11"/>
    <x v="12"/>
    <n v="0.92349235836681498"/>
    <n v="1.22707796040602E-2"/>
    <n v="0.69201537847891903"/>
    <n v="0.29571384191702099"/>
    <n v="1.6621996943992301E-2"/>
    <n v="1.6424441859233498E-2"/>
    <n v="7.6769135341313896E-2"/>
    <n v="0.13698504643414999"/>
    <n v="6.7843773702952401E-2"/>
    <n v="0.33377158863994999"/>
    <n v="6.0026002993673999E-2"/>
    <n v="6.8421176813371107E-2"/>
    <n v="2.8745999328632699E-2"/>
    <n v="0.19439083794272999"/>
    <n v="5.6926264213299804"/>
  </r>
  <r>
    <x v="11"/>
    <x v="13"/>
    <n v="0.94782097504337204"/>
    <n v="1.43358372536947E-2"/>
    <n v="0.67221642300220696"/>
    <n v="0.31344773974409801"/>
    <n v="1.5400617359702801E-2"/>
    <n v="1.71388407850337E-2"/>
    <n v="7.6622166428418695E-2"/>
    <n v="0.15317200384906801"/>
    <n v="6.2928762647299394E-2"/>
    <n v="0.33287339957383699"/>
    <n v="5.8705569092100299E-2"/>
    <n v="6.6409196704971904E-2"/>
    <n v="2.7527392088905998E-2"/>
    <n v="0.18922205147066301"/>
    <n v="5.7439310427395398"/>
  </r>
  <r>
    <x v="11"/>
    <x v="14"/>
    <n v="0.86106766760001396"/>
    <n v="1.32417796006977E-2"/>
    <n v="0.71939965002332695"/>
    <n v="0.26735857037597499"/>
    <n v="1.69159192363364E-2"/>
    <n v="1.1872600013464799E-2"/>
    <n v="5.3555216771247499E-2"/>
    <n v="0.100467739143345"/>
    <n v="6.2794822674822295E-2"/>
    <n v="0.456319262656811"/>
    <n v="4.8409114700304699E-2"/>
    <n v="6.1872005637670702E-2"/>
    <n v="1.53897393362972E-2"/>
    <n v="0.1724035798297"/>
    <n v="5.7985925999118697"/>
  </r>
  <r>
    <x v="11"/>
    <x v="15"/>
    <n v="0.48295225176490397"/>
    <n v="1.4971324147218801E-2"/>
    <n v="0.83138962466164201"/>
    <n v="0.15363905119113899"/>
    <n v="1.7536413072918901E-2"/>
    <n v="6.7749742734473002E-4"/>
    <n v="1.8267694673205902E-2"/>
    <n v="2.30101265449126E-2"/>
    <n v="5.1553001490002998E-2"/>
    <n v="0.75073870647679297"/>
    <n v="1.62699804554482E-2"/>
    <n v="3.4907615125613599E-2"/>
    <n v="1.58905710559586E-3"/>
    <n v="8.5449907628163901E-2"/>
    <n v="6.0411310656439801"/>
  </r>
  <r>
    <x v="11"/>
    <x v="16"/>
    <n v="0.60303173056166304"/>
    <n v="1.45537092984234E-2"/>
    <n v="0.80521380435059298"/>
    <n v="0.18023248635098399"/>
    <n v="1.69529534957789E-2"/>
    <n v="2.4643728280551499E-3"/>
    <n v="2.1613441061062701E-2"/>
    <n v="3.6420360795028701E-2"/>
    <n v="5.1006414350137599E-2"/>
    <n v="0.65667439848529296"/>
    <n v="1.8735540793458301E-2"/>
    <n v="7.9573423122443407E-2"/>
    <n v="1.88039592376768E-3"/>
    <n v="0.114678699144975"/>
    <n v="5.9993264301731601"/>
  </r>
  <r>
    <x v="11"/>
    <x v="17"/>
    <n v="0.75181059030304398"/>
    <n v="1.2909453175864999E-2"/>
    <n v="0.75045102813438203"/>
    <n v="0.236639518689753"/>
    <n v="1.6496201992401E-2"/>
    <n v="7.8450532988572092E-3"/>
    <n v="6.1438116849571602E-2"/>
    <n v="4.9483788049639599E-2"/>
    <n v="5.3151927663776299E-2"/>
    <n v="0.50082811240376002"/>
    <n v="2.6837070093842699E-2"/>
    <n v="0.10019349719285001"/>
    <n v="2.7404443272039699E-3"/>
    <n v="0.18098578812809701"/>
    <n v="5.9131507026069601"/>
  </r>
  <r>
    <x v="11"/>
    <x v="18"/>
    <n v="0.91717035951329295"/>
    <n v="1.49345115550639E-2"/>
    <n v="0.71964982417933199"/>
    <n v="0.26541566426560398"/>
    <n v="1.4854589813115099E-2"/>
    <n v="1.12384262204992E-2"/>
    <n v="8.4812996948065697E-2"/>
    <n v="9.8940700414941005E-2"/>
    <n v="6.2123018925578199E-2"/>
    <n v="0.401832122265534"/>
    <n v="4.8428673076135902E-2"/>
    <n v="8.3550937349712404E-2"/>
    <n v="7.7262627178191299E-3"/>
    <n v="0.18649227226859999"/>
    <n v="5.8505595594149602"/>
  </r>
  <r>
    <x v="11"/>
    <x v="19"/>
    <n v="0.95061738544192997"/>
    <n v="1.46444238542623E-2"/>
    <n v="0.69518617460510002"/>
    <n v="0.29016940154063797"/>
    <n v="1.3238999179072701E-2"/>
    <n v="1.31143259868027E-2"/>
    <n v="9.1467798600022604E-2"/>
    <n v="0.13373659845710001"/>
    <n v="6.2855854154393695E-2"/>
    <n v="0.37042704191079101"/>
    <n v="4.7309034381888E-2"/>
    <n v="7.9868486184775503E-2"/>
    <n v="1.27965503834049E-2"/>
    <n v="0.17518531076174901"/>
    <n v="5.8718385455245201"/>
  </r>
  <r>
    <x v="11"/>
    <x v="20"/>
    <n v="0.93290555044884904"/>
    <n v="1.3664077076375901E-2"/>
    <n v="0.70866216799647397"/>
    <n v="0.27767375492715002"/>
    <n v="1.50994000283915E-2"/>
    <n v="1.23844154184326E-2"/>
    <n v="8.2768344520621401E-2"/>
    <n v="0.123375638197961"/>
    <n v="6.32391791996645E-2"/>
    <n v="0.37614325816511301"/>
    <n v="5.2608022976753002E-2"/>
    <n v="7.8919089906281506E-2"/>
    <n v="1.23672323116978E-2"/>
    <n v="0.18309541927508399"/>
    <n v="5.7987186838538998"/>
  </r>
  <r>
    <x v="11"/>
    <x v="21"/>
    <n v="0.99145057148040105"/>
    <n v="1.50448332980587E-2"/>
    <n v="0.70948023396806004"/>
    <n v="0.27547493273388102"/>
    <n v="1.4955304442348501E-2"/>
    <n v="1.43123936700569E-2"/>
    <n v="8.7939405000791004E-2"/>
    <n v="0.12044725538753499"/>
    <n v="7.2485198231887801E-2"/>
    <n v="0.382445016232761"/>
    <n v="5.23102975166456E-2"/>
    <n v="8.0647732378996695E-2"/>
    <n v="1.02868400404046E-2"/>
    <n v="0.16417055709857301"/>
    <n v="5.8094216854158196"/>
  </r>
  <r>
    <x v="11"/>
    <x v="22"/>
    <n v="0.71775746139519603"/>
    <n v="1.3853502651856199E-2"/>
    <n v="0.78387090662269399"/>
    <n v="0.20227559072545001"/>
    <n v="1.9196623584862401E-2"/>
    <n v="7.5328299150265602E-3"/>
    <n v="3.6923246764438401E-2"/>
    <n v="6.9584643342845601E-2"/>
    <n v="6.3074210469866707E-2"/>
    <n v="0.53285831952117702"/>
    <n v="4.9248790147818702E-2"/>
    <n v="7.3278514442859793E-2"/>
    <n v="5.2188155748734699E-3"/>
    <n v="0.14308400623623199"/>
    <n v="5.9091445828042799"/>
  </r>
  <r>
    <x v="11"/>
    <x v="23"/>
    <n v="0.99442078979813597"/>
    <n v="1.3958873679606999E-2"/>
    <n v="0.75866327774596398"/>
    <n v="0.227377848574429"/>
    <n v="1.8835663239550899E-2"/>
    <n v="1.77343190819058E-2"/>
    <n v="0.116134579183526"/>
    <n v="6.2776078870721605E-2"/>
    <n v="9.9342453474174502E-2"/>
    <n v="0.43354302965017699"/>
    <n v="5.83261254503512E-2"/>
    <n v="6.6770012041020496E-2"/>
    <n v="4.3182837099774796E-3"/>
    <n v="0.122219455298595"/>
    <n v="5.8280854418653902"/>
  </r>
  <r>
    <x v="11"/>
    <x v="24"/>
    <n v="0.59105183410704298"/>
    <n v="1.5663084326035699E-2"/>
    <n v="0.79844531001250396"/>
    <n v="0.18589160566146001"/>
    <n v="1.8996201092203999E-2"/>
    <n v="3.6218720773128501E-3"/>
    <n v="2.72508999835171E-2"/>
    <n v="5.79978350564401E-2"/>
    <n v="4.8166067533283299E-2"/>
    <n v="0.57342679072570402"/>
    <n v="4.8063821013274E-2"/>
    <n v="6.0810338934647101E-2"/>
    <n v="4.2510810036832198E-3"/>
    <n v="0.157415092579935"/>
    <n v="5.9582529504992703"/>
  </r>
  <r>
    <x v="11"/>
    <x v="25"/>
    <n v="0.58417044131016704"/>
    <n v="1.50591370267243E-2"/>
    <n v="0.80239240472082296"/>
    <n v="0.182548458252453"/>
    <n v="1.7580997841667299E-2"/>
    <n v="1.7917620863194001E-3"/>
    <n v="2.0943399707839198E-2"/>
    <n v="6.1526148586068002E-2"/>
    <n v="4.8042605699742599E-2"/>
    <n v="0.57549609854127604"/>
    <n v="4.9367048448452099E-2"/>
    <n v="6.6056936550845505E-2"/>
    <n v="3.8536073200333798E-3"/>
    <n v="0.155341395217757"/>
    <n v="5.94748737261689"/>
  </r>
  <r>
    <x v="11"/>
    <x v="26"/>
    <n v="0.72082009706321404"/>
    <n v="1.4052686002148601E-2"/>
    <n v="0.79641795868023202"/>
    <n v="0.189529355317619"/>
    <n v="2.0757317558411599E-2"/>
    <n v="1.9848588359477298E-3"/>
    <n v="2.1542499679366001E-2"/>
    <n v="5.9286003437261599E-2"/>
    <n v="4.8445301421081201E-2"/>
    <n v="0.550229066687701"/>
    <n v="4.8686513011056101E-2"/>
    <n v="8.1021385559295098E-2"/>
    <n v="4.5851432101970098E-3"/>
    <n v="0.16346191059968301"/>
    <n v="5.9186805745547701"/>
  </r>
  <r>
    <x v="11"/>
    <x v="27"/>
    <n v="0.89665425894253203"/>
    <n v="1.42972723152261E-2"/>
    <n v="0.74258543274029898"/>
    <n v="0.24311729494447501"/>
    <n v="1.6579655944973001E-2"/>
    <n v="9.4667445795448297E-3"/>
    <n v="8.3019752468617494E-2"/>
    <n v="8.3126506426288799E-2"/>
    <n v="6.0058879648679203E-2"/>
    <n v="0.42159672181178698"/>
    <n v="5.7153495439408397E-2"/>
    <n v="9.1480591725334903E-2"/>
    <n v="6.7056952165476602E-3"/>
    <n v="0.17081195673881899"/>
    <n v="5.8349074002135799"/>
  </r>
  <r>
    <x v="11"/>
    <x v="28"/>
    <n v="1.0113943812844399"/>
    <n v="1.4536332970792499E-2"/>
    <n v="0.70940355527288501"/>
    <n v="0.276060111756322"/>
    <n v="1.41602894258734E-2"/>
    <n v="1.2489327833144199E-2"/>
    <n v="9.2110151678194294E-2"/>
    <n v="0.11277133990171299"/>
    <n v="6.4789281273871097E-2"/>
    <n v="0.37524505487885601"/>
    <n v="5.35380138941184E-2"/>
    <n v="8.4384767411500597E-2"/>
    <n v="1.05115492000792E-2"/>
    <n v="0.18000022450264999"/>
    <n v="5.8035139914575096"/>
  </r>
  <r>
    <x v="11"/>
    <x v="29"/>
    <n v="0.98539178777883596"/>
    <n v="1.37385484284478E-2"/>
    <n v="0.72034785388512401"/>
    <n v="0.26591359768642803"/>
    <n v="1.47299510184765E-2"/>
    <n v="1.25475545046617E-2"/>
    <n v="8.7954250057135405E-2"/>
    <n v="0.12695511793227199"/>
    <n v="6.0314357230827398E-2"/>
    <n v="0.37360347871907001"/>
    <n v="5.8013774317589001E-2"/>
    <n v="7.1800708814922606E-2"/>
    <n v="1.4005442934412599E-2"/>
    <n v="0.18007536447063399"/>
    <n v="5.7989155262340102"/>
  </r>
  <r>
    <x v="11"/>
    <x v="30"/>
    <n v="1.0286086073732299"/>
    <n v="1.4173754881680699E-2"/>
    <n v="0.71031399160295094"/>
    <n v="0.27551225351536901"/>
    <n v="1.45159198819546E-2"/>
    <n v="1.46331462163379E-2"/>
    <n v="8.5839756132863904E-2"/>
    <n v="0.137081611962315"/>
    <n v="5.9837571002551902E-2"/>
    <n v="0.37095176309890099"/>
    <n v="5.51185337364372E-2"/>
    <n v="6.9075085287388302E-2"/>
    <n v="1.63203768290234E-2"/>
    <n v="0.176626235852227"/>
    <n v="5.80122560681043"/>
  </r>
  <r>
    <x v="11"/>
    <x v="31"/>
    <n v="1.0221651425845899"/>
    <n v="1.5208606921215499E-2"/>
    <n v="0.69551453716134104"/>
    <n v="0.28927685591744401"/>
    <n v="1.46205795367304E-2"/>
    <n v="1.98846423415561E-2"/>
    <n v="8.9444008345829606E-2"/>
    <n v="0.15844884877861501"/>
    <n v="6.1808136838991598E-2"/>
    <n v="0.34370937065898899"/>
    <n v="5.3475024309802097E-2"/>
    <n v="7.0698758011433702E-2"/>
    <n v="2.05560173509419E-2"/>
    <n v="0.167354613827111"/>
    <n v="5.8106182203244403"/>
  </r>
  <r>
    <x v="11"/>
    <x v="32"/>
    <n v="1.01727209111691"/>
    <n v="1.35897163130086E-2"/>
    <n v="0.70462350995898304"/>
    <n v="0.28178677372800898"/>
    <n v="1.52629895600395E-2"/>
    <n v="1.6057409434539E-2"/>
    <n v="8.2411159113626495E-2"/>
    <n v="0.15146229061510499"/>
    <n v="6.1712102490994201E-2"/>
    <n v="0.348304554159449"/>
    <n v="5.4961965604992398E-2"/>
    <n v="6.3485649680464204E-2"/>
    <n v="1.98252846526977E-2"/>
    <n v="0.18651659468809301"/>
    <n v="5.8178206110730502"/>
  </r>
  <r>
    <x v="12"/>
    <x v="0"/>
    <n v="0.87488213026834405"/>
    <n v="1.22179033166884E-2"/>
    <n v="0.57535741361238302"/>
    <n v="0.412424683070929"/>
    <n v="1.36858143433321E-2"/>
    <n v="8.8079035208655093E-3"/>
    <n v="0.12244398811326"/>
    <n v="7.7086151560807198E-2"/>
    <n v="5.9058959626558799E-2"/>
    <n v="0.300991577063563"/>
    <n v="4.2721774853187698E-2"/>
    <n v="4.3202902628863199E-2"/>
    <n v="2.2250697730923402E-2"/>
    <n v="0.30975023055863898"/>
    <n v="6.7763524850008396"/>
  </r>
  <r>
    <x v="12"/>
    <x v="1"/>
    <n v="0.90746518329365999"/>
    <n v="1.19817325640944E-2"/>
    <n v="0.57030121824650304"/>
    <n v="0.417717049189403"/>
    <n v="1.32702855531402E-2"/>
    <n v="7.4990415180336703E-3"/>
    <n v="0.117516653575558"/>
    <n v="8.4816901589700705E-2"/>
    <n v="5.6815256345513397E-2"/>
    <n v="0.293080907883286"/>
    <n v="4.5402227105171999E-2"/>
    <n v="4.4363444032520703E-2"/>
    <n v="2.77889331781376E-2"/>
    <n v="0.30944634921893799"/>
    <n v="6.7403416025638103"/>
  </r>
  <r>
    <x v="12"/>
    <x v="2"/>
    <n v="1.04698430860911"/>
    <n v="1.02527491583201E-2"/>
    <n v="0.59018923049407401"/>
    <n v="0.39955802034760601"/>
    <n v="1.69511852838342E-2"/>
    <n v="7.5373596620179999E-3"/>
    <n v="0.12089672760712"/>
    <n v="8.4269887888751199E-2"/>
    <n v="5.29204398195832E-2"/>
    <n v="0.29073391805712501"/>
    <n v="4.8211026739708701E-2"/>
    <n v="4.9348094039051597E-2"/>
    <n v="2.75398869490215E-2"/>
    <n v="0.30159147395378699"/>
    <n v="6.7044846539018899"/>
  </r>
  <r>
    <x v="12"/>
    <x v="3"/>
    <n v="1.01073364368424"/>
    <n v="1.2082837089880699E-2"/>
    <n v="0.58310942093396201"/>
    <n v="0.40480774197615799"/>
    <n v="1.4181831652500599E-2"/>
    <n v="6.2614201873463903E-3"/>
    <n v="0.124113239192775"/>
    <n v="8.1299193880394402E-2"/>
    <n v="5.7443608614984099E-2"/>
    <n v="0.28854423631510101"/>
    <n v="4.2239221924680298E-2"/>
    <n v="5.3519654957311098E-2"/>
    <n v="2.87954021470599E-2"/>
    <n v="0.30360219112784698"/>
    <n v="6.7375128293361"/>
  </r>
  <r>
    <x v="12"/>
    <x v="4"/>
    <n v="1.0053851689635001"/>
    <n v="1.1522394161093E-2"/>
    <n v="0.580723476707799"/>
    <n v="0.40775412913110798"/>
    <n v="1.4941818040732101E-2"/>
    <n v="7.3913554979161203E-3"/>
    <n v="0.132489563588256"/>
    <n v="8.6818382238596795E-2"/>
    <n v="5.8068574564751001E-2"/>
    <n v="0.28666037341237099"/>
    <n v="4.4706243101115602E-2"/>
    <n v="5.3796973809305398E-2"/>
    <n v="2.4711733822015101E-2"/>
    <n v="0.29041498192494097"/>
    <n v="6.7201133023445196"/>
  </r>
  <r>
    <x v="12"/>
    <x v="5"/>
    <n v="1.0175840644760801"/>
    <n v="1.11312876979895E-2"/>
    <n v="0.56275723954390799"/>
    <n v="0.42611147275810302"/>
    <n v="1.55948573673678E-2"/>
    <n v="6.5509282613192702E-3"/>
    <n v="0.130676688567958"/>
    <n v="8.2287585313451803E-2"/>
    <n v="5.2787940604656303E-2"/>
    <n v="0.27524831747163098"/>
    <n v="4.1387075409679001E-2"/>
    <n v="4.4469468448681299E-2"/>
    <n v="3.0283367001708899E-2"/>
    <n v="0.32071377155354702"/>
    <n v="6.7639736255572798"/>
  </r>
  <r>
    <x v="12"/>
    <x v="6"/>
    <n v="0.98305287821329901"/>
    <n v="1.1075021493918201E-2"/>
    <n v="0.61803621754440896"/>
    <n v="0.370888760961673"/>
    <n v="1.4843892832822499E-2"/>
    <n v="7.0562328553911997E-3"/>
    <n v="0.13210359074113201"/>
    <n v="8.4941717166641797E-2"/>
    <n v="6.1146127388363003E-2"/>
    <n v="0.29298042245255201"/>
    <n v="5.1401503102778703E-2"/>
    <n v="4.5074354629559103E-2"/>
    <n v="2.6907898449303299E-2"/>
    <n v="0.28354426038145603"/>
    <n v="6.6954742806026699"/>
  </r>
  <r>
    <x v="12"/>
    <x v="7"/>
    <n v="1.0546643888196801"/>
    <n v="1.4154188294991999E-2"/>
    <n v="0.56225246559762398"/>
    <n v="0.42359334610738397"/>
    <n v="1.3157422133410699E-2"/>
    <n v="8.3598073295534508E-3"/>
    <n v="0.13807207931735399"/>
    <n v="9.0676246245058503E-2"/>
    <n v="6.1638745918515397E-2"/>
    <n v="0.27571354034263701"/>
    <n v="4.5656208753345001E-2"/>
    <n v="4.2626274104036202E-2"/>
    <n v="2.80810700081633E-2"/>
    <n v="0.296018605847926"/>
    <n v="6.7581925673499397"/>
  </r>
  <r>
    <x v="12"/>
    <x v="8"/>
    <n v="0.96967743460945699"/>
    <n v="1.0902363733175E-2"/>
    <n v="0.56966234837414598"/>
    <n v="0.41943528789267898"/>
    <n v="1.38111776106522E-2"/>
    <n v="6.8311258574180397E-3"/>
    <n v="0.124664366602475"/>
    <n v="8.4785242609417596E-2"/>
    <n v="5.8555866758717399E-2"/>
    <n v="0.28171397961505101"/>
    <n v="4.4183536004266402E-2"/>
    <n v="4.3318717457207903E-2"/>
    <n v="3.3763770474531198E-2"/>
    <n v="0.30837221701026302"/>
    <n v="6.7109777402153501"/>
  </r>
  <r>
    <x v="12"/>
    <x v="9"/>
    <n v="0.993568070636206"/>
    <n v="1.1707929435795799E-2"/>
    <n v="0.59981293452169804"/>
    <n v="0.388479136042506"/>
    <n v="1.4842153477747699E-2"/>
    <n v="7.5770104337825198E-3"/>
    <n v="0.13906393589391"/>
    <n v="8.7940899664786298E-2"/>
    <n v="6.4825898210720906E-2"/>
    <n v="0.29298740623678199"/>
    <n v="4.6830962672024599E-2"/>
    <n v="4.6657135564424503E-2"/>
    <n v="2.3124260191608299E-2"/>
    <n v="0.27615033765421299"/>
    <n v="6.7645232612867803"/>
  </r>
  <r>
    <x v="12"/>
    <x v="10"/>
    <n v="1.04550101584283"/>
    <n v="1.26776319880515E-2"/>
    <n v="0.58676216415199101"/>
    <n v="0.400560203859957"/>
    <n v="1.3398631996385999E-2"/>
    <n v="8.3966519633854805E-3"/>
    <n v="0.15929716299289101"/>
    <n v="8.5098777691074004E-2"/>
    <n v="7.8230044603525895E-2"/>
    <n v="0.28586237702029799"/>
    <n v="4.6996244242645098E-2"/>
    <n v="4.4738791162941403E-2"/>
    <n v="2.0481044270911599E-2"/>
    <n v="0.257500274055942"/>
    <n v="6.7506113611096197"/>
  </r>
  <r>
    <x v="12"/>
    <x v="11"/>
    <n v="1.0905017125835901"/>
    <n v="1.22600455248851E-2"/>
    <n v="0.632641185088618"/>
    <n v="0.35509876938649698"/>
    <n v="1.4518639598980001E-2"/>
    <n v="9.8768840524916506E-3"/>
    <n v="0.17065846870610399"/>
    <n v="8.9620581231652494E-2"/>
    <n v="8.8183637181428701E-2"/>
    <n v="0.31739204654409497"/>
    <n v="5.1960969424367003E-2"/>
    <n v="3.58898332117372E-2"/>
    <n v="1.7332111865336602E-2"/>
    <n v="0.204566828183807"/>
    <n v="6.7147167168888702"/>
  </r>
  <r>
    <x v="12"/>
    <x v="12"/>
    <n v="0.96691255134798604"/>
    <n v="1.0601558841994299E-2"/>
    <n v="0.57879447488430302"/>
    <n v="0.41060396627370299"/>
    <n v="1.4498297491503E-2"/>
    <n v="6.3293747051282696E-3"/>
    <n v="0.12329031859269"/>
    <n v="8.2365281967481704E-2"/>
    <n v="6.10795147212757E-2"/>
    <n v="0.28459608682419701"/>
    <n v="4.4101811959924603E-2"/>
    <n v="3.9558924829295801E-2"/>
    <n v="2.2816531808008599E-2"/>
    <n v="0.32136385710049598"/>
    <n v="6.8338294073709402"/>
  </r>
  <r>
    <x v="12"/>
    <x v="13"/>
    <n v="0.95502641375631703"/>
    <n v="1.0945528404765301E-2"/>
    <n v="0.59091317282949496"/>
    <n v="0.39814129876574"/>
    <n v="1.4373825901768699E-2"/>
    <n v="7.511283313756E-3"/>
    <n v="0.112238217261499"/>
    <n v="9.1197307696730595E-2"/>
    <n v="5.9912971432546397E-2"/>
    <n v="0.28964897995194"/>
    <n v="4.5999877464911097E-2"/>
    <n v="4.1665391359164902E-2"/>
    <n v="2.6136642459388602E-2"/>
    <n v="0.31131550315829498"/>
    <n v="6.7686058822769999"/>
  </r>
  <r>
    <x v="12"/>
    <x v="14"/>
    <n v="0.900719073234164"/>
    <n v="1.2655641636123E-2"/>
    <n v="0.65058469732901802"/>
    <n v="0.33675966103485899"/>
    <n v="1.7424913598076502E-2"/>
    <n v="5.0316392178337502E-3"/>
    <n v="7.2015421954574305E-2"/>
    <n v="6.7626516087463201E-2"/>
    <n v="6.8129353002707893E-2"/>
    <n v="0.40418284345627098"/>
    <n v="4.0451820185394997E-2"/>
    <n v="4.44028155259788E-2"/>
    <n v="1.1432270122662401E-2"/>
    <n v="0.269302406849037"/>
    <n v="6.7411129982735902"/>
  </r>
  <r>
    <x v="12"/>
    <x v="15"/>
    <n v="0.53792551942118605"/>
    <n v="1.91531587047712E-2"/>
    <n v="0.81146775144226102"/>
    <n v="0.16937908985296801"/>
    <n v="1.5853915740354701E-2"/>
    <n v="5.7695687012913205E-4"/>
    <n v="1.6429132232052199E-2"/>
    <n v="1.9200082445742599E-2"/>
    <n v="7.4754236476034602E-2"/>
    <n v="0.68102913342621996"/>
    <n v="1.27661015193798E-2"/>
    <n v="3.7018419549494197E-2"/>
    <n v="4.9833728260899497E-4"/>
    <n v="0.14187368445798401"/>
    <n v="6.9876780828687197"/>
  </r>
  <r>
    <x v="12"/>
    <x v="16"/>
    <n v="0.66033986236393605"/>
    <n v="1.6683123809656201E-2"/>
    <n v="0.78462345687550605"/>
    <n v="0.198693419314838"/>
    <n v="2.0151293658994901E-2"/>
    <n v="7.0822066535863697E-4"/>
    <n v="2.0653478800930099E-2"/>
    <n v="3.1013960548025198E-2"/>
    <n v="6.77332589719193E-2"/>
    <n v="0.59294328179594502"/>
    <n v="1.47067337380762E-2"/>
    <n v="8.1266869251179E-2"/>
    <n v="5.9579997822211805E-4"/>
    <n v="0.17022710259134999"/>
    <n v="6.9609042264458996"/>
  </r>
  <r>
    <x v="12"/>
    <x v="17"/>
    <n v="0.83820664356383701"/>
    <n v="1.95843535287272E-2"/>
    <n v="0.67525205930925503"/>
    <n v="0.30516358716201802"/>
    <n v="1.6999184093393401E-2"/>
    <n v="3.6790517986161298E-3"/>
    <n v="8.74940967263175E-2"/>
    <n v="5.0330190091095899E-2"/>
    <n v="7.0662552623678807E-2"/>
    <n v="0.43934550636804398"/>
    <n v="2.27499105564073E-2"/>
    <n v="6.5776943432374002E-2"/>
    <n v="1.3609732737185601E-3"/>
    <n v="0.24160159103635501"/>
    <n v="6.9079871550133198"/>
  </r>
  <r>
    <x v="12"/>
    <x v="18"/>
    <n v="0.98075247390811404"/>
    <n v="1.71442526183978E-2"/>
    <n v="0.66596104375411702"/>
    <n v="0.31689470362748601"/>
    <n v="1.3313622395603899E-2"/>
    <n v="4.7911760317595198E-3"/>
    <n v="0.12456299756356499"/>
    <n v="8.9802013444142598E-2"/>
    <n v="7.5424276442563595E-2"/>
    <n v="0.360504029775924"/>
    <n v="3.8986178270388097E-2"/>
    <n v="5.7061603936092803E-2"/>
    <n v="1.2860383691916701E-2"/>
    <n v="0.222693718448044"/>
    <n v="6.8398768863545403"/>
  </r>
  <r>
    <x v="12"/>
    <x v="19"/>
    <n v="1.0334170403007401"/>
    <n v="1.37745758880624E-2"/>
    <n v="0.63619498193666901"/>
    <n v="0.35003044217526902"/>
    <n v="1.14514783861288E-2"/>
    <n v="5.0493376234080596E-3"/>
    <n v="0.132581666517959"/>
    <n v="0.105525302687262"/>
    <n v="7.1506310481788696E-2"/>
    <n v="0.32881368387373899"/>
    <n v="3.9680675133865903E-2"/>
    <n v="5.8288924899224402E-2"/>
    <n v="1.7653845498313302E-2"/>
    <n v="0.229448774898311"/>
    <n v="6.8995286602550099"/>
  </r>
  <r>
    <x v="12"/>
    <x v="20"/>
    <n v="0.99917988663913804"/>
    <n v="1.30212940914004E-2"/>
    <n v="0.65269677281479599"/>
    <n v="0.334281933093803"/>
    <n v="1.5503156960706E-2"/>
    <n v="5.6894691349281103E-3"/>
    <n v="0.117760271098448"/>
    <n v="9.2497646163090905E-2"/>
    <n v="7.0573439835531895E-2"/>
    <n v="0.324116959509888"/>
    <n v="4.3714497666297703E-2"/>
    <n v="5.0317660808649099E-2"/>
    <n v="1.81849840401286E-2"/>
    <n v="0.26164191478233101"/>
    <n v="6.7946913695420799"/>
  </r>
  <r>
    <x v="12"/>
    <x v="21"/>
    <n v="1.00801385040505"/>
    <n v="1.3901632547342601E-2"/>
    <n v="0.66046909528817499"/>
    <n v="0.32562927216448301"/>
    <n v="1.35266482166403E-2"/>
    <n v="6.6135251290656101E-3"/>
    <n v="0.11619249365015"/>
    <n v="8.4271439814052496E-2"/>
    <n v="7.6799744382549703E-2"/>
    <n v="0.34893026919884901"/>
    <n v="4.36389249942069E-2"/>
    <n v="5.0799970329117199E-2"/>
    <n v="1.2423973470913501E-2"/>
    <n v="0.24680301081445499"/>
    <n v="6.823983829825"/>
  </r>
  <r>
    <x v="12"/>
    <x v="22"/>
    <n v="0.75798509238662304"/>
    <n v="1.6959240070178402E-2"/>
    <n v="0.74614175989004305"/>
    <n v="0.23689900003977801"/>
    <n v="1.89084232939788E-2"/>
    <n v="3.6310162203498498E-3"/>
    <n v="4.5954162551419098E-2"/>
    <n v="6.5924042050890405E-2"/>
    <n v="9.3154270442913301E-2"/>
    <n v="0.47375782910456699"/>
    <n v="3.8904236275531703E-2"/>
    <n v="5.7421377137634698E-2"/>
    <n v="3.7635433824087898E-3"/>
    <n v="0.198581099540307"/>
    <n v="6.8974173150998297"/>
  </r>
  <r>
    <x v="12"/>
    <x v="23"/>
    <n v="1.05383542362478"/>
    <n v="1.52165203339683E-2"/>
    <n v="0.70744283500774996"/>
    <n v="0.27734064465828101"/>
    <n v="1.5809288627393701E-2"/>
    <n v="7.8301136310784704E-3"/>
    <n v="0.17031469637527699"/>
    <n v="5.0629040874707897E-2"/>
    <n v="9.2269914451473201E-2"/>
    <n v="0.39578323499957402"/>
    <n v="5.1916846880374297E-2"/>
    <n v="4.0950827358298102E-2"/>
    <n v="2.94388850220267E-3"/>
    <n v="0.17155214829962101"/>
    <n v="6.8120414483974896"/>
  </r>
  <r>
    <x v="12"/>
    <x v="24"/>
    <n v="0.59714855811628098"/>
    <n v="1.82104450365452E-2"/>
    <n v="0.79134449442911303"/>
    <n v="0.19044506053434099"/>
    <n v="1.6457410687793599E-2"/>
    <n v="1.64558863290927E-3"/>
    <n v="1.83879337997741E-2"/>
    <n v="6.5511898380633996E-2"/>
    <n v="7.3336790974428398E-2"/>
    <n v="0.55199602844741802"/>
    <n v="3.56537611106423E-2"/>
    <n v="4.3132515741132103E-2"/>
    <n v="1.2791057872594E-3"/>
    <n v="0.192598966438009"/>
    <n v="6.9182527216555103"/>
  </r>
  <r>
    <x v="12"/>
    <x v="25"/>
    <n v="0.64580660463036199"/>
    <n v="1.6237888694894401E-2"/>
    <n v="0.77100795207142503"/>
    <n v="0.21275415923367999"/>
    <n v="2.0206136398906501E-2"/>
    <n v="1.4212152065553299E-3"/>
    <n v="2.0772088938218001E-2"/>
    <n v="6.3972262981938394E-2"/>
    <n v="7.39691498459909E-2"/>
    <n v="0.49552072665019598"/>
    <n v="3.8983472572948499E-2"/>
    <n v="5.7248056156736803E-2"/>
    <n v="1.54508451026233E-3"/>
    <n v="0.22636180673824699"/>
    <n v="6.9178208984061396"/>
  </r>
  <r>
    <x v="12"/>
    <x v="26"/>
    <n v="0.76277189681382296"/>
    <n v="1.5896281764682399E-2"/>
    <n v="0.76034713013246402"/>
    <n v="0.22375658810285401"/>
    <n v="2.5970317097646599E-2"/>
    <n v="1.2289343969295501E-3"/>
    <n v="2.1317375678992199E-2"/>
    <n v="6.3343886318608794E-2"/>
    <n v="7.5690419492664099E-2"/>
    <n v="0.47588250588438702"/>
    <n v="3.8500931269939302E-2"/>
    <n v="7.4463320467578101E-2"/>
    <n v="2.9389477000521099E-3"/>
    <n v="0.220663361693202"/>
    <n v="6.8895699010706997"/>
  </r>
  <r>
    <x v="12"/>
    <x v="27"/>
    <n v="1.0252637241195099"/>
    <n v="1.55487432621944E-2"/>
    <n v="0.66002970494090596"/>
    <n v="0.32442155179690002"/>
    <n v="1.4744062734252101E-2"/>
    <n v="3.2914884234310402E-3"/>
    <n v="0.111379718312138"/>
    <n v="6.71503341056362E-2"/>
    <n v="6.6618885502829295E-2"/>
    <n v="0.35122154404051398"/>
    <n v="4.6107961955935098E-2"/>
    <n v="6.5381855353439697E-2"/>
    <n v="7.36005186909818E-3"/>
    <n v="0.266744097702727"/>
    <n v="6.8327676877001702"/>
  </r>
  <r>
    <x v="12"/>
    <x v="28"/>
    <n v="1.1197344356076"/>
    <n v="1.27209022806987E-2"/>
    <n v="0.62340574169830898"/>
    <n v="0.36387335602099302"/>
    <n v="1.3655717319376899E-2"/>
    <n v="4.2919714391522999E-3"/>
    <n v="0.131877044457097"/>
    <n v="8.8322141594931805E-2"/>
    <n v="6.4389998219356107E-2"/>
    <n v="0.32360970614587797"/>
    <n v="4.71322654049878E-2"/>
    <n v="5.45013654418171E-2"/>
    <n v="1.41372653918226E-2"/>
    <n v="0.25808252458558001"/>
    <n v="6.7934062292541002"/>
  </r>
  <r>
    <x v="12"/>
    <x v="29"/>
    <n v="1.0652776252365099"/>
    <n v="1.41587335363347E-2"/>
    <n v="0.66034568424359896"/>
    <n v="0.32549558222006703"/>
    <n v="1.38057659502849E-2"/>
    <n v="5.0165256318817396E-3"/>
    <n v="0.11880099518774601"/>
    <n v="9.98404142063469E-2"/>
    <n v="6.5250405398168496E-2"/>
    <n v="0.32838128786158499"/>
    <n v="4.7823076121202499E-2"/>
    <n v="5.9214544037351401E-2"/>
    <n v="1.5815208998146001E-2"/>
    <n v="0.246051776607287"/>
    <n v="6.7437448671424596"/>
  </r>
  <r>
    <x v="12"/>
    <x v="30"/>
    <n v="1.1377585993487001"/>
    <n v="1.2355646373285701E-2"/>
    <n v="0.64015036535662495"/>
    <n v="0.34749398827008898"/>
    <n v="1.23026746899651E-2"/>
    <n v="5.8839179467705498E-3"/>
    <n v="0.126545001910851"/>
    <n v="0.10267569737519699"/>
    <n v="6.6538866102407099E-2"/>
    <n v="0.32479625447616101"/>
    <n v="4.7851586351993103E-2"/>
    <n v="4.7408517069145999E-2"/>
    <n v="2.0194199648732099E-2"/>
    <n v="0.245803284428777"/>
    <n v="6.8019281411142902"/>
  </r>
  <r>
    <x v="12"/>
    <x v="31"/>
    <n v="1.09376895176915"/>
    <n v="1.4173783206424101E-2"/>
    <n v="0.63822267177845604"/>
    <n v="0.34760354501511898"/>
    <n v="1.3359655329991499E-2"/>
    <n v="6.4800836279592898E-3"/>
    <n v="0.14043538517989401"/>
    <n v="0.117493097686133"/>
    <n v="6.7052953869056894E-2"/>
    <n v="0.31198281170868702"/>
    <n v="4.8280058878826901E-2"/>
    <n v="4.64996464854548E-2"/>
    <n v="2.2505109356115601E-2"/>
    <n v="0.225911197877881"/>
    <n v="6.7435613662757303"/>
  </r>
  <r>
    <x v="12"/>
    <x v="32"/>
    <n v="1.08137893297737"/>
    <n v="1.3783696246583601E-2"/>
    <n v="0.63313590602110903"/>
    <n v="0.35308039773230698"/>
    <n v="1.3798219770325601E-2"/>
    <n v="5.7298568730504203E-3"/>
    <n v="0.119915242633877"/>
    <n v="0.10625812664324299"/>
    <n v="6.54560589875893E-2"/>
    <n v="0.31105303395569001"/>
    <n v="4.9779363933500402E-2"/>
    <n v="5.17345678354613E-2"/>
    <n v="2.2914420845975399E-2"/>
    <n v="0.25336110852128801"/>
    <n v="6.7622553302626303"/>
  </r>
  <r>
    <x v="13"/>
    <x v="0"/>
    <n v="0.87196252502911897"/>
    <n v="4.26629447954586E-3"/>
    <n v="0.31551379913821598"/>
    <n v="0.68021990638223895"/>
    <n v="1.34529834413851E-2"/>
    <n v="1.7193987246521901E-2"/>
    <n v="0.119866550855164"/>
    <n v="0.144103401882648"/>
    <n v="9.6987157577228894E-2"/>
    <n v="0.30716993779143398"/>
    <n v="7.0451677467258403E-2"/>
    <n v="4.1838061729914798E-2"/>
    <n v="3.3702210848915302E-2"/>
    <n v="0.155234031159529"/>
    <n v="4.6688100281667504"/>
  </r>
  <r>
    <x v="13"/>
    <x v="1"/>
    <n v="0.88521752731144698"/>
    <n v="3.81706883299299E-3"/>
    <n v="0.29660602430784799"/>
    <n v="0.69957690685915996"/>
    <n v="1.3101609025442299E-2"/>
    <n v="1.7837557582851601E-2"/>
    <n v="0.11704570029205499"/>
    <n v="0.17485205274566501"/>
    <n v="9.0241173453509793E-2"/>
    <n v="0.306309605723738"/>
    <n v="6.8689105768721795E-2"/>
    <n v="3.7219351795612102E-2"/>
    <n v="3.4992583830436103E-2"/>
    <n v="0.13971125978196799"/>
    <n v="4.6417724076869797"/>
  </r>
  <r>
    <x v="13"/>
    <x v="2"/>
    <n v="1.0269976077374401"/>
    <n v="4.1180346947208603E-3"/>
    <n v="0.29153621223723197"/>
    <n v="0.70434575306804703"/>
    <n v="1.28410659905273E-2"/>
    <n v="1.6053683169652E-2"/>
    <n v="0.124470578088497"/>
    <n v="0.17152737951719199"/>
    <n v="8.6268649328202801E-2"/>
    <n v="0.30008348291318299"/>
    <n v="6.6642737043726502E-2"/>
    <n v="3.5321911359470701E-2"/>
    <n v="3.7555107435939102E-2"/>
    <n v="0.149235405153609"/>
    <n v="4.59307643467546"/>
  </r>
  <r>
    <x v="13"/>
    <x v="3"/>
    <n v="0.96428979106771195"/>
    <n v="3.8928844763156602E-3"/>
    <n v="0.29520712014452299"/>
    <n v="0.70089999537916103"/>
    <n v="1.24809091628623E-2"/>
    <n v="1.45808430772171E-2"/>
    <n v="0.132057205253542"/>
    <n v="0.16555209238829499"/>
    <n v="8.82305234879322E-2"/>
    <n v="0.30185895552115199"/>
    <n v="6.4367949126941396E-2"/>
    <n v="4.1212300411290002E-2"/>
    <n v="3.7064824124204601E-2"/>
    <n v="0.14259439744656299"/>
    <n v="4.6672904429767197"/>
  </r>
  <r>
    <x v="13"/>
    <x v="4"/>
    <n v="1.03088556434655"/>
    <n v="4.2024713707104399E-3"/>
    <n v="0.30053790666885799"/>
    <n v="0.69525962196043101"/>
    <n v="1.36749390577904E-2"/>
    <n v="1.37534274604648E-2"/>
    <n v="0.13604630481088001"/>
    <n v="0.16667509174264"/>
    <n v="8.5618798429848403E-2"/>
    <n v="0.29675279067557497"/>
    <n v="6.5574852893602306E-2"/>
    <n v="3.9742866106063E-2"/>
    <n v="3.7319500075042297E-2"/>
    <n v="0.144841428748094"/>
    <n v="4.7255166415963803"/>
  </r>
  <r>
    <x v="13"/>
    <x v="5"/>
    <n v="1.0007045213563099"/>
    <n v="3.9289559791414299E-3"/>
    <n v="0.31131761651998202"/>
    <n v="0.68475342750087598"/>
    <n v="1.2669740836579201E-2"/>
    <n v="1.3802034791946201E-2"/>
    <n v="0.13944364332295001"/>
    <n v="0.16519919504547101"/>
    <n v="9.0298862941578795E-2"/>
    <n v="0.29657000956573498"/>
    <n v="6.4935876037677698E-2"/>
    <n v="3.7354879232226801E-2"/>
    <n v="4.0491129187339901E-2"/>
    <n v="0.13923462903849601"/>
    <n v="4.5839639655766904"/>
  </r>
  <r>
    <x v="13"/>
    <x v="6"/>
    <n v="0.99139321038369899"/>
    <n v="4.7416570199002497E-3"/>
    <n v="0.31182785544140901"/>
    <n v="0.68343048753869096"/>
    <n v="1.3627640116179E-2"/>
    <n v="1.45133914543098E-2"/>
    <n v="0.13476324014753299"/>
    <n v="0.15934419695598501"/>
    <n v="9.1048584199996299E-2"/>
    <n v="0.29731487714014798"/>
    <n v="6.9397966755288601E-2"/>
    <n v="3.7059020784975E-2"/>
    <n v="3.78250009598518E-2"/>
    <n v="0.14510608148573401"/>
    <n v="4.6440754691874302"/>
  </r>
  <r>
    <x v="13"/>
    <x v="7"/>
    <n v="0.98133860582841603"/>
    <n v="4.0602408012532397E-3"/>
    <n v="0.29554643461916402"/>
    <n v="0.70039332457958303"/>
    <n v="1.24030407390849E-2"/>
    <n v="1.6736914475273899E-2"/>
    <n v="0.13483756419957299"/>
    <n v="0.17110371696086099"/>
    <n v="9.1298910289826202E-2"/>
    <n v="0.28708543724581098"/>
    <n v="6.3255293081268496E-2"/>
    <n v="4.4794643248443698E-2"/>
    <n v="3.6972814616660903E-2"/>
    <n v="0.14151166514319599"/>
    <n v="4.6405946546724497"/>
  </r>
  <r>
    <x v="13"/>
    <x v="8"/>
    <n v="0.94877278807521803"/>
    <n v="5.0373006879498401E-3"/>
    <n v="0.30704372786070699"/>
    <n v="0.68791897145134295"/>
    <n v="1.38677977120704E-2"/>
    <n v="1.6718683670924699E-2"/>
    <n v="0.12859923322605299"/>
    <n v="0.15495720904829199"/>
    <n v="9.4300157071232196E-2"/>
    <n v="0.29056105071024801"/>
    <n v="7.0102757363072005E-2"/>
    <n v="3.7804474213160598E-2"/>
    <n v="3.4013217733074003E-2"/>
    <n v="0.15907541925187299"/>
    <n v="4.6469046807434804"/>
  </r>
  <r>
    <x v="13"/>
    <x v="9"/>
    <n v="1.01198453674782"/>
    <n v="5.6783249996517999E-3"/>
    <n v="0.32346497219244402"/>
    <n v="0.67085670280790399"/>
    <n v="1.3946598510618999E-2"/>
    <n v="1.7318327716515401E-2"/>
    <n v="0.13434966349830399"/>
    <n v="0.16608583130295801"/>
    <n v="0.104571845827958"/>
    <n v="0.29738531918302002"/>
    <n v="6.3351714744330198E-2"/>
    <n v="4.2377710172746601E-2"/>
    <n v="3.10052627426078E-2"/>
    <n v="0.129607726300942"/>
    <n v="4.4086252390143796"/>
  </r>
  <r>
    <x v="13"/>
    <x v="10"/>
    <n v="1.07134505318772"/>
    <n v="4.4424961448269401E-3"/>
    <n v="0.30217399839534997"/>
    <n v="0.69338350545982297"/>
    <n v="1.35539537932827E-2"/>
    <n v="1.7170448914588101E-2"/>
    <n v="0.13669690145050201"/>
    <n v="0.160555964659127"/>
    <n v="0.112204004486988"/>
    <n v="0.282670780037862"/>
    <n v="6.2704374376182204E-2"/>
    <n v="3.2794715537987199E-2"/>
    <n v="2.9135813457336499E-2"/>
    <n v="0.15251304328614401"/>
    <n v="4.5569331903173804"/>
  </r>
  <r>
    <x v="13"/>
    <x v="11"/>
    <n v="1.21510826892855"/>
    <n v="4.0956299543486296E-3"/>
    <n v="0.29618019185636502"/>
    <n v="0.69972417818928601"/>
    <n v="1.14875649310699E-2"/>
    <n v="2.0011874626635499E-2"/>
    <n v="0.16123985612467001"/>
    <n v="0.15048402408050399"/>
    <n v="0.14372065982836901"/>
    <n v="0.27051643127174002"/>
    <n v="6.2189077689129499E-2"/>
    <n v="2.88857996125052E-2"/>
    <n v="2.5622075705933601E-2"/>
    <n v="0.12584263612944199"/>
    <n v="4.6094115871902703"/>
  </r>
  <r>
    <x v="13"/>
    <x v="12"/>
    <n v="0.909881217725512"/>
    <n v="5.1691808426963196E-3"/>
    <n v="0.33066963858884901"/>
    <n v="0.66416118056845497"/>
    <n v="1.40115954224462E-2"/>
    <n v="1.62067592524275E-2"/>
    <n v="0.106694247146477"/>
    <n v="0.15569335943784901"/>
    <n v="9.5034426080811696E-2"/>
    <n v="0.30260330210852299"/>
    <n v="7.3965346980729305E-2"/>
    <n v="3.9802819617124001E-2"/>
    <n v="2.92453827923723E-2"/>
    <n v="0.16674276116124001"/>
    <n v="4.6997704294127498"/>
  </r>
  <r>
    <x v="13"/>
    <x v="13"/>
    <n v="0.92700626867365099"/>
    <n v="6.0300293097199998E-3"/>
    <n v="0.30616319055262398"/>
    <n v="0.68780678013765595"/>
    <n v="1.34465594529875E-2"/>
    <n v="1.5835904826712498E-2"/>
    <n v="0.109986335651705"/>
    <n v="0.173509613368553"/>
    <n v="8.2946994564378401E-2"/>
    <n v="0.309785627716407"/>
    <n v="6.8559379879087196E-2"/>
    <n v="3.5455537295467299E-2"/>
    <n v="2.9783064340492899E-2"/>
    <n v="0.160690982904209"/>
    <n v="4.6479959223039398"/>
  </r>
  <r>
    <x v="13"/>
    <x v="14"/>
    <n v="0.79916512944493701"/>
    <n v="6.3362019129681703E-3"/>
    <n v="0.372259830587723"/>
    <n v="0.62140396749930804"/>
    <n v="1.19141422203575E-2"/>
    <n v="1.0736477633844299E-2"/>
    <n v="7.5249240001039802E-2"/>
    <n v="0.11299432563782399"/>
    <n v="7.1170017633622407E-2"/>
    <n v="0.44692843348601902"/>
    <n v="6.0142941007794298E-2"/>
    <n v="3.2736811162303897E-2"/>
    <n v="1.7332543370433499E-2"/>
    <n v="0.16079506784676101"/>
    <n v="4.5132144531371496"/>
  </r>
  <r>
    <x v="13"/>
    <x v="15"/>
    <n v="0.37038454318900499"/>
    <n v="6.5261946993849101E-3"/>
    <n v="0.481554310690192"/>
    <n v="0.51191949461042296"/>
    <n v="1.08204794611855E-2"/>
    <n v="2.0561207028928301E-3"/>
    <n v="3.5055014585115403E-2"/>
    <n v="1.7698119198259199E-2"/>
    <n v="2.5846248611645702E-2"/>
    <n v="0.792765956977175"/>
    <n v="2.11985134304227E-2"/>
    <n v="1.63390551547067E-2"/>
    <n v="1.8229050010863299E-3"/>
    <n v="7.6397586877510401E-2"/>
    <n v="4.9461201801335601"/>
  </r>
  <r>
    <x v="13"/>
    <x v="16"/>
    <n v="0.446947702003404"/>
    <n v="6.1980679637212398E-3"/>
    <n v="0.467641955927936"/>
    <n v="0.52615997610834297"/>
    <n v="1.4394657293926199E-2"/>
    <n v="3.4193659481539899E-3"/>
    <n v="3.2262008061570903E-2"/>
    <n v="2.71256804956082E-2"/>
    <n v="2.5925381831053501E-2"/>
    <n v="0.69746365182843195"/>
    <n v="2.2854431476900201E-2"/>
    <n v="5.6495613947426998E-2"/>
    <n v="2.58591763610188E-3"/>
    <n v="0.117473291480826"/>
    <n v="4.9466465975993597"/>
  </r>
  <r>
    <x v="13"/>
    <x v="17"/>
    <n v="0.60441872574083599"/>
    <n v="6.4380672542587204E-3"/>
    <n v="0.39876356814757102"/>
    <n v="0.59479836459817104"/>
    <n v="1.2594333701203801E-2"/>
    <n v="7.9966908556970001E-3"/>
    <n v="8.8244300051223495E-2"/>
    <n v="4.3125683924222002E-2"/>
    <n v="5.9067924531034897E-2"/>
    <n v="0.48532003092264198"/>
    <n v="3.7460381228691997E-2"/>
    <n v="5.7947182304548102E-2"/>
    <n v="3.3866546262392399E-3"/>
    <n v="0.204856817854497"/>
    <n v="4.9242052252245196"/>
  </r>
  <r>
    <x v="13"/>
    <x v="18"/>
    <n v="0.79982960329104302"/>
    <n v="4.8868245055380599E-3"/>
    <n v="0.35009498925907101"/>
    <n v="0.64501818623539098"/>
    <n v="1.14889390355813E-2"/>
    <n v="1.22161318861426E-2"/>
    <n v="0.124643348967011"/>
    <n v="9.7276581509215795E-2"/>
    <n v="7.6639455273816603E-2"/>
    <n v="0.36244500525735601"/>
    <n v="6.0884376577926697E-2"/>
    <n v="5.3898768300451101E-2"/>
    <n v="1.35757056256784E-2"/>
    <n v="0.18693168756682099"/>
    <n v="4.6911978345701604"/>
  </r>
  <r>
    <x v="13"/>
    <x v="19"/>
    <n v="0.86098728148443904"/>
    <n v="3.7352663178005299E-3"/>
    <n v="0.31709030579658798"/>
    <n v="0.679174427885611"/>
    <n v="1.0900865213662601E-2"/>
    <n v="1.1853865601686201E-2"/>
    <n v="0.13210974292427299"/>
    <n v="0.14396769223956701"/>
    <n v="8.7678092645446196E-2"/>
    <n v="0.32426435727113501"/>
    <n v="5.6154428441545598E-2"/>
    <n v="4.4883772397377099E-2"/>
    <n v="2.7538094376230299E-2"/>
    <n v="0.160649088889076"/>
    <n v="4.7615006901447501"/>
  </r>
  <r>
    <x v="13"/>
    <x v="20"/>
    <n v="0.84791587309981598"/>
    <n v="4.5548844551497897E-3"/>
    <n v="0.33557736216224499"/>
    <n v="0.65986775338260495"/>
    <n v="1.2838617567233999E-2"/>
    <n v="1.26111390078052E-2"/>
    <n v="0.117849805060171"/>
    <n v="0.13754550366811299"/>
    <n v="8.9548418726095494E-2"/>
    <n v="0.33761280887259199"/>
    <n v="6.40705501476862E-2"/>
    <n v="4.5332387629038198E-2"/>
    <n v="2.1360517378920599E-2"/>
    <n v="0.161230251942344"/>
    <n v="4.6391850188410499"/>
  </r>
  <r>
    <x v="13"/>
    <x v="21"/>
    <n v="0.92366610943359695"/>
    <n v="4.2084820928666496E-3"/>
    <n v="0.33503238805659002"/>
    <n v="0.66075912985054397"/>
    <n v="1.20405667342599E-2"/>
    <n v="1.27392170323681E-2"/>
    <n v="0.12826222356692701"/>
    <n v="0.13774536569427701"/>
    <n v="9.2916977363900005E-2"/>
    <n v="0.34089169307065698"/>
    <n v="6.1880722083273297E-2"/>
    <n v="4.1433755642080301E-2"/>
    <n v="2.0466757937010902E-2"/>
    <n v="0.151622720875247"/>
    <n v="4.74569524917493"/>
  </r>
  <r>
    <x v="13"/>
    <x v="22"/>
    <n v="0.58017023416024105"/>
    <n v="4.5238500094274599E-3"/>
    <n v="0.40632206520862202"/>
    <n v="0.58915408478195097"/>
    <n v="1.6263900643801999E-2"/>
    <n v="6.3898592108409596E-3"/>
    <n v="5.2612897646873699E-2"/>
    <n v="7.4590210171027099E-2"/>
    <n v="5.5042399126078501E-2"/>
    <n v="0.52636121405443803"/>
    <n v="6.74254102799271E-2"/>
    <n v="4.1207689881849197E-2"/>
    <n v="8.1845518861373093E-3"/>
    <n v="0.151921867099026"/>
    <n v="4.8829201107714502"/>
  </r>
  <r>
    <x v="13"/>
    <x v="23"/>
    <n v="0.95155267795022203"/>
    <n v="4.4647103437018302E-3"/>
    <n v="0.35257778425710301"/>
    <n v="0.64295750539919505"/>
    <n v="1.45654759347535E-2"/>
    <n v="1.7478537301267302E-2"/>
    <n v="0.14690151614487501"/>
    <n v="9.4501335875224093E-2"/>
    <n v="0.13503235458882901"/>
    <n v="0.368507891550996"/>
    <n v="6.6763404739895796E-2"/>
    <n v="3.4034318641383003E-2"/>
    <n v="9.0845642833652304E-3"/>
    <n v="0.11313060093941101"/>
    <n v="4.7647926423580502"/>
  </r>
  <r>
    <x v="13"/>
    <x v="24"/>
    <n v="0.43746683924734903"/>
    <n v="5.3191561338244396E-3"/>
    <n v="0.44840750500335902"/>
    <n v="0.54627333886281704"/>
    <n v="1.5691694496710401E-2"/>
    <n v="3.17287024039393E-3"/>
    <n v="2.42429739459743E-2"/>
    <n v="4.6632215180159697E-2"/>
    <n v="2.7231497159559099E-2"/>
    <n v="0.604290997750348"/>
    <n v="6.6561556427616006E-2"/>
    <n v="3.0171531925894599E-2"/>
    <n v="6.4591002746092396E-3"/>
    <n v="0.17554556259873499"/>
    <n v="4.8092447727309002"/>
  </r>
  <r>
    <x v="13"/>
    <x v="25"/>
    <n v="0.431295183113657"/>
    <n v="4.6983995169807401E-3"/>
    <n v="0.45831386771660698"/>
    <n v="0.53698773276641198"/>
    <n v="1.57699846490011E-2"/>
    <n v="3.5143142602644798E-3"/>
    <n v="2.77038636853781E-2"/>
    <n v="5.5039105777228502E-2"/>
    <n v="3.0221147303646501E-2"/>
    <n v="0.611496569535948"/>
    <n v="7.2824535720588501E-2"/>
    <n v="3.6623331842979702E-2"/>
    <n v="4.7056849574626299E-3"/>
    <n v="0.142101462267502"/>
    <n v="4.9060119640859199"/>
  </r>
  <r>
    <x v="13"/>
    <x v="26"/>
    <n v="0.56175557742633997"/>
    <n v="4.1730537322712102E-3"/>
    <n v="0.41204521953134499"/>
    <n v="0.58378172673638395"/>
    <n v="1.5351907994648899E-2"/>
    <n v="2.0815446841544898E-3"/>
    <n v="2.6070031676974099E-2"/>
    <n v="5.47812312417508E-2"/>
    <n v="2.8671998114857499E-2"/>
    <n v="0.55350469066235297"/>
    <n v="7.5324758722183402E-2"/>
    <n v="4.2498296483148998E-2"/>
    <n v="5.9191716381007597E-3"/>
    <n v="0.19579636878182799"/>
    <n v="4.8823679268642604"/>
  </r>
  <r>
    <x v="13"/>
    <x v="27"/>
    <n v="0.77301576335364697"/>
    <n v="4.9663167611168598E-3"/>
    <n v="0.367696487302898"/>
    <n v="0.62733719593598503"/>
    <n v="1.3211335821386E-2"/>
    <n v="1.13348677365868E-2"/>
    <n v="0.120889476338293"/>
    <n v="8.4294785428576602E-2"/>
    <n v="7.9590199996826705E-2"/>
    <n v="0.39369919373391499"/>
    <n v="7.0697990884146106E-2"/>
    <n v="4.4652543429472599E-2"/>
    <n v="9.8148597275868506E-3"/>
    <n v="0.17181474690321"/>
    <n v="4.7354609101477303"/>
  </r>
  <r>
    <x v="13"/>
    <x v="28"/>
    <n v="0.91140125410652095"/>
    <n v="4.4363885918344802E-3"/>
    <n v="0.342027376797436"/>
    <n v="0.65353623461072896"/>
    <n v="1.1659015829641401E-2"/>
    <n v="1.4669997982713401E-2"/>
    <n v="0.14424083755079201"/>
    <n v="0.127046139508316"/>
    <n v="8.5554682751851796E-2"/>
    <n v="0.339983121000907"/>
    <n v="6.7856592432657903E-2"/>
    <n v="4.8539076932219503E-2"/>
    <n v="2.0058146397214101E-2"/>
    <n v="0.140392389613687"/>
    <n v="4.7466008380019096"/>
  </r>
  <r>
    <x v="13"/>
    <x v="29"/>
    <n v="0.95058012911225398"/>
    <n v="4.5580642030116801E-3"/>
    <n v="0.32870466853434699"/>
    <n v="0.66673726726264104"/>
    <n v="1.1441845589829301E-2"/>
    <n v="1.21255028921592E-2"/>
    <n v="0.13135121766912899"/>
    <n v="0.14752330087252599"/>
    <n v="7.5907297644378799E-2"/>
    <n v="0.32273660028753998"/>
    <n v="7.1136395082265796E-2"/>
    <n v="3.8882088570430101E-2"/>
    <n v="2.7776354125490999E-2"/>
    <n v="0.16111939726624999"/>
    <n v="4.7165290869640604"/>
  </r>
  <r>
    <x v="13"/>
    <x v="30"/>
    <n v="0.97302192029604395"/>
    <n v="4.36753787142903E-3"/>
    <n v="0.320663387253038"/>
    <n v="0.67496907487553304"/>
    <n v="1.30555405032539E-2"/>
    <n v="1.3539624646876899E-2"/>
    <n v="0.128040659144354"/>
    <n v="0.162654009166699"/>
    <n v="8.39069236051211E-2"/>
    <n v="0.31610243865487703"/>
    <n v="6.2919506499814801E-2"/>
    <n v="3.9622778492383798E-2"/>
    <n v="3.3841577807745202E-2"/>
    <n v="0.146316941478874"/>
    <n v="4.7958044225327798"/>
  </r>
  <r>
    <x v="13"/>
    <x v="31"/>
    <n v="0.98647516724852702"/>
    <n v="4.0570509545387098E-3"/>
    <n v="0.28843445297338299"/>
    <n v="0.707508496072078"/>
    <n v="9.9909754438356792E-3"/>
    <n v="1.7631041595883998E-2"/>
    <n v="0.12924868733613401"/>
    <n v="0.181566953721681"/>
    <n v="8.5733723264404094E-2"/>
    <n v="0.28758937767947401"/>
    <n v="5.95227273682849E-2"/>
    <n v="4.0597307587116299E-2"/>
    <n v="3.9824250378015701E-2"/>
    <n v="0.148294955625171"/>
    <n v="4.7972612540563899"/>
  </r>
  <r>
    <x v="13"/>
    <x v="32"/>
    <n v="0.91921413556417797"/>
    <n v="5.6004704508538904E-3"/>
    <n v="0.32465131630459398"/>
    <n v="0.66974821324455203"/>
    <n v="1.23729287062145E-2"/>
    <n v="1.6591727201746599E-2"/>
    <n v="0.11732481859416601"/>
    <n v="0.17273002319747299"/>
    <n v="8.5227434694211998E-2"/>
    <n v="0.31359750415367899"/>
    <n v="6.4442807892303694E-2"/>
    <n v="3.6800846190628997E-2"/>
    <n v="3.5618793206590602E-2"/>
    <n v="0.14529311616298499"/>
    <n v="4.7149609314816097"/>
  </r>
  <r>
    <x v="14"/>
    <x v="0"/>
    <n v="0.84689721573340204"/>
    <n v="4.08320153533572E-3"/>
    <n v="0.55230065611901902"/>
    <n v="0.443616142345645"/>
    <n v="1.4015055987672101E-2"/>
    <n v="2.2425982547574701E-2"/>
    <n v="0.102945964882696"/>
    <n v="0.13537422393163501"/>
    <n v="6.8300783272089396E-2"/>
    <n v="0.32859682541091401"/>
    <n v="5.4182159207956201E-2"/>
    <n v="6.8173057298140396E-2"/>
    <n v="3.6478048987615898E-2"/>
    <n v="0.16950789847370601"/>
    <n v="4.3834922412670396"/>
  </r>
  <r>
    <x v="14"/>
    <x v="1"/>
    <n v="0.85861440665835198"/>
    <n v="3.92985335521478E-3"/>
    <n v="0.53876215378326997"/>
    <n v="0.45730799286151502"/>
    <n v="1.3574679992038201E-2"/>
    <n v="2.3176844118742799E-2"/>
    <n v="0.102357727846992"/>
    <n v="0.166051086284875"/>
    <n v="6.3190564450479395E-2"/>
    <n v="0.32302836812426799"/>
    <n v="5.5674705068476597E-2"/>
    <n v="6.0387468458604501E-2"/>
    <n v="3.9648415078624398E-2"/>
    <n v="0.152910140576898"/>
    <n v="4.4421448109798298"/>
  </r>
  <r>
    <x v="14"/>
    <x v="2"/>
    <n v="1.0189450296467699"/>
    <n v="3.8967581187755499E-3"/>
    <n v="0.54763719584516102"/>
    <n v="0.44846604603606299"/>
    <n v="1.4437249900170099E-2"/>
    <n v="2.1263800173463999E-2"/>
    <n v="0.10616464310054601"/>
    <n v="0.15823268051443501"/>
    <n v="6.1883238306883401E-2"/>
    <n v="0.31866902324227703"/>
    <n v="5.2368689625486901E-2"/>
    <n v="6.1104718913561701E-2"/>
    <n v="3.5638787501518998E-2"/>
    <n v="0.17023716872165701"/>
    <n v="4.3616734711757603"/>
  </r>
  <r>
    <x v="14"/>
    <x v="3"/>
    <n v="0.98020837319031995"/>
    <n v="4.0445669596928004E-3"/>
    <n v="0.53841067750199101"/>
    <n v="0.45754475553831597"/>
    <n v="1.3965403522946E-2"/>
    <n v="2.2956557169534601E-2"/>
    <n v="0.11396999675309299"/>
    <n v="0.14971448381927099"/>
    <n v="6.4663180803682899E-2"/>
    <n v="0.31795979274640601"/>
    <n v="5.5267874791818598E-2"/>
    <n v="6.7264952852317803E-2"/>
    <n v="3.5379232750225503E-2"/>
    <n v="0.158858524790704"/>
    <n v="4.3892979639655403"/>
  </r>
  <r>
    <x v="14"/>
    <x v="4"/>
    <n v="1.03289971232984"/>
    <n v="3.95823539196227E-3"/>
    <n v="0.53359670795354597"/>
    <n v="0.46244505665449198"/>
    <n v="1.3795921116339699E-2"/>
    <n v="2.11260989639066E-2"/>
    <n v="0.122408479675135"/>
    <n v="0.15552353033343499"/>
    <n v="6.31128219812324E-2"/>
    <n v="0.30686619011239002"/>
    <n v="5.3925913285346599E-2"/>
    <n v="7.0169486437706402E-2"/>
    <n v="3.4746382338666497E-2"/>
    <n v="0.15832517575584201"/>
    <n v="4.4482863487996802"/>
  </r>
  <r>
    <x v="14"/>
    <x v="5"/>
    <n v="0.98135544067373204"/>
    <n v="4.0375631963170703E-3"/>
    <n v="0.53577092242978697"/>
    <n v="0.46019151437389599"/>
    <n v="1.35428296886626E-2"/>
    <n v="2.1493246393923499E-2"/>
    <n v="0.121248010335265"/>
    <n v="0.154505358801626"/>
    <n v="6.5743360561921899E-2"/>
    <n v="0.31035655265041101"/>
    <n v="5.3550564061910499E-2"/>
    <n v="6.2178774590664197E-2"/>
    <n v="3.3989070291167003E-2"/>
    <n v="0.16339223262444799"/>
    <n v="4.4015100095559703"/>
  </r>
  <r>
    <x v="14"/>
    <x v="6"/>
    <n v="0.99853433408869696"/>
    <n v="4.4130683066121298E-3"/>
    <n v="0.55338092729357402"/>
    <n v="0.442206004399814"/>
    <n v="1.4639066835971E-2"/>
    <n v="1.9737631700057E-2"/>
    <n v="0.12017408148884599"/>
    <n v="0.145509823006372"/>
    <n v="6.55828188817833E-2"/>
    <n v="0.31052756382973901"/>
    <n v="5.5878978231887103E-2"/>
    <n v="6.4371777705387906E-2"/>
    <n v="3.9197014290988798E-2"/>
    <n v="0.164381244028969"/>
    <n v="4.39237959410017"/>
  </r>
  <r>
    <x v="14"/>
    <x v="7"/>
    <n v="1.01675248238448"/>
    <n v="4.1610225363653396E-3"/>
    <n v="0.52353601829826402"/>
    <n v="0.47230295916537102"/>
    <n v="1.4392111458916701E-2"/>
    <n v="2.83153552504254E-2"/>
    <n v="0.118489992558134"/>
    <n v="0.1624743433917"/>
    <n v="6.5772987099369198E-2"/>
    <n v="0.30108954383734798"/>
    <n v="5.1932999194695503E-2"/>
    <n v="6.7050806241848906E-2"/>
    <n v="3.2969791061554801E-2"/>
    <n v="0.157512069906007"/>
    <n v="4.4264878883676797"/>
  </r>
  <r>
    <x v="14"/>
    <x v="8"/>
    <n v="0.94564398413403805"/>
    <n v="4.4528699318623502E-3"/>
    <n v="0.54990713363638599"/>
    <n v="0.44563999643175201"/>
    <n v="1.3863245615676E-2"/>
    <n v="2.28310305846646E-2"/>
    <n v="0.111929820484246"/>
    <n v="0.14993141948850999"/>
    <n v="7.0732294745293106E-2"/>
    <n v="0.31842461709116399"/>
    <n v="5.2314821031519902E-2"/>
    <n v="6.4157972726929594E-2"/>
    <n v="3.1529818070520903E-2"/>
    <n v="0.16428496016147601"/>
    <n v="4.4192351673686696"/>
  </r>
  <r>
    <x v="14"/>
    <x v="9"/>
    <n v="1.0127533422586099"/>
    <n v="4.2762643039557097E-3"/>
    <n v="0.548254322079607"/>
    <n v="0.447469413616437"/>
    <n v="1.4073317686010899E-2"/>
    <n v="2.43620235082051E-2"/>
    <n v="0.11928283275880899"/>
    <n v="0.154069849924687"/>
    <n v="7.2257501260197796E-2"/>
    <n v="0.317261317057906"/>
    <n v="5.4565165049184197E-2"/>
    <n v="6.5945431981957195E-2"/>
    <n v="3.02887532467798E-2"/>
    <n v="0.14789380752626399"/>
    <n v="4.3985950566587704"/>
  </r>
  <r>
    <x v="14"/>
    <x v="10"/>
    <n v="1.0831463235736001"/>
    <n v="4.3017755617648697E-3"/>
    <n v="0.52972500379419796"/>
    <n v="0.46597322064403701"/>
    <n v="1.46067920291035E-2"/>
    <n v="2.9616231224739401E-2"/>
    <n v="0.13557368626588401"/>
    <n v="0.15579240086273199"/>
    <n v="8.6515511436716194E-2"/>
    <n v="0.30527477735699898"/>
    <n v="5.4188001956719502E-2"/>
    <n v="5.9617635384327197E-2"/>
    <n v="2.86252526195016E-2"/>
    <n v="0.13018971086327699"/>
    <n v="4.4154596376494704"/>
  </r>
  <r>
    <x v="14"/>
    <x v="11"/>
    <n v="1.2242493553281599"/>
    <n v="4.0859632024311601E-3"/>
    <n v="0.53831737472383401"/>
    <n v="0.45759666207373501"/>
    <n v="1.3905905881317E-2"/>
    <n v="3.1106642185276499E-2"/>
    <n v="0.15866975159501001"/>
    <n v="0.14696494929043599"/>
    <n v="0.10631545878031699"/>
    <n v="0.30779479381915198"/>
    <n v="5.3117793890680401E-2"/>
    <n v="4.9314936247262797E-2"/>
    <n v="2.3912979818704001E-2"/>
    <n v="0.108896788491845"/>
    <n v="4.38819190058088"/>
  </r>
  <r>
    <x v="14"/>
    <x v="12"/>
    <n v="0.90034300172424797"/>
    <n v="4.3198836331255E-3"/>
    <n v="0.56588925019852998"/>
    <n v="0.429790866168344"/>
    <n v="1.4587933907097899E-2"/>
    <n v="2.3012204179794001E-2"/>
    <n v="9.5505691353632197E-2"/>
    <n v="0.15211970076758199"/>
    <n v="7.0099360335730804E-2"/>
    <n v="0.31920060246508097"/>
    <n v="5.48974240004464E-2"/>
    <n v="6.3758369740389897E-2"/>
    <n v="3.3660229712695597E-2"/>
    <n v="0.17315848353755101"/>
    <n v="4.4416127172825499"/>
  </r>
  <r>
    <x v="14"/>
    <x v="13"/>
    <n v="0.92170399204558995"/>
    <n v="4.0693253865431798E-3"/>
    <n v="0.56255452010885099"/>
    <n v="0.43337615450460598"/>
    <n v="1.32185335867996E-2"/>
    <n v="2.72990765006224E-2"/>
    <n v="9.1283239370502395E-2"/>
    <n v="0.16723650979061799"/>
    <n v="6.6139637342071206E-2"/>
    <n v="0.32213515628015899"/>
    <n v="5.4380773465189401E-2"/>
    <n v="5.9297725343426901E-2"/>
    <n v="3.1290284336574201E-2"/>
    <n v="0.16771906398403699"/>
    <n v="4.4225242403993299"/>
  </r>
  <r>
    <x v="14"/>
    <x v="14"/>
    <n v="0.83250037382123498"/>
    <n v="4.2279068776643197E-3"/>
    <n v="0.604783677134902"/>
    <n v="0.390988415987433"/>
    <n v="1.4654306132987301E-2"/>
    <n v="1.40912585778157E-2"/>
    <n v="6.3042256512690298E-2"/>
    <n v="0.116195664166462"/>
    <n v="6.7606471307276206E-2"/>
    <n v="0.45425106103358198"/>
    <n v="4.4570670225243698E-2"/>
    <n v="5.5076944714735898E-2"/>
    <n v="1.8147386416555101E-2"/>
    <n v="0.15236398091265199"/>
    <n v="4.4715930764504304"/>
  </r>
  <r>
    <x v="14"/>
    <x v="15"/>
    <n v="0.457262078906156"/>
    <n v="7.0471393802474603E-3"/>
    <n v="0.74549673888528301"/>
    <n v="0.24745612173447001"/>
    <n v="1.67639620391308E-2"/>
    <n v="3.4604553478075799E-4"/>
    <n v="1.8805648397191701E-2"/>
    <n v="1.7558902650662098E-2"/>
    <n v="7.2069150194443599E-2"/>
    <n v="0.76311755396929404"/>
    <n v="1.26116354928294E-2"/>
    <n v="3.1144503921723798E-2"/>
    <n v="1.4084261577246399E-3"/>
    <n v="6.6174171642219601E-2"/>
    <n v="4.7652894504308803"/>
  </r>
  <r>
    <x v="14"/>
    <x v="16"/>
    <n v="0.56779202969154297"/>
    <n v="6.1314603216715002E-3"/>
    <n v="0.71628410221164296"/>
    <n v="0.27758443746668598"/>
    <n v="1.7999998677186001E-2"/>
    <n v="8.8157675448764501E-4"/>
    <n v="2.1392206077879301E-2"/>
    <n v="3.02181720499059E-2"/>
    <n v="7.1714003886458697E-2"/>
    <n v="0.68626319268041402"/>
    <n v="1.4610431045552701E-2"/>
    <n v="6.9235030288247998E-2"/>
    <n v="1.4569090504396899E-3"/>
    <n v="8.6228479489427995E-2"/>
    <n v="4.7342923457022401"/>
  </r>
  <r>
    <x v="14"/>
    <x v="17"/>
    <n v="0.64705299427238105"/>
    <n v="5.0092793908352602E-3"/>
    <n v="0.67974276547110402"/>
    <n v="0.31524795513805998"/>
    <n v="2.05823672774289E-2"/>
    <n v="4.5023087078521996E-3"/>
    <n v="4.68362303511725E-2"/>
    <n v="5.42866750999784E-2"/>
    <n v="6.6375392951700002E-2"/>
    <n v="0.56747638990844296"/>
    <n v="2.0390125265981201E-2"/>
    <n v="8.2597745341612294E-2"/>
    <n v="2.77438360602079E-3"/>
    <n v="0.13417838148981101"/>
    <n v="4.6833075700897604"/>
  </r>
  <r>
    <x v="14"/>
    <x v="18"/>
    <n v="0.85987942156293995"/>
    <n v="4.5018583367352196E-3"/>
    <n v="0.61353334973960905"/>
    <n v="0.38196479192365601"/>
    <n v="1.5232938012170599E-2"/>
    <n v="1.1966785599683101E-2"/>
    <n v="0.106101807176123"/>
    <n v="6.7738835710918793E-2"/>
    <n v="7.3250812036611504E-2"/>
    <n v="0.419572869580359"/>
    <n v="3.8596302792625499E-2"/>
    <n v="9.1205221116090196E-2"/>
    <n v="7.21545561148218E-3"/>
    <n v="0.169118972363936"/>
    <n v="4.5756171150757901"/>
  </r>
  <r>
    <x v="14"/>
    <x v="19"/>
    <n v="0.94563977333665905"/>
    <n v="4.4793088641497001E-3"/>
    <n v="0.57682248583601203"/>
    <n v="0.41869820529983798"/>
    <n v="1.34186710292144E-2"/>
    <n v="1.4977740783741001E-2"/>
    <n v="0.113902386705205"/>
    <n v="0.134283578663906"/>
    <n v="7.2070552495370394E-2"/>
    <n v="0.36396531514720198"/>
    <n v="4.2230912404618001E-2"/>
    <n v="7.9537601275836894E-2"/>
    <n v="1.4910922933401301E-2"/>
    <n v="0.15070231856150501"/>
    <n v="4.6239255016885403"/>
  </r>
  <r>
    <x v="14"/>
    <x v="20"/>
    <n v="0.89278841761306604"/>
    <n v="4.6496499051559099E-3"/>
    <n v="0.61341693878515602"/>
    <n v="0.381933411309688"/>
    <n v="1.4504532102989199E-2"/>
    <n v="1.53682161518478E-2"/>
    <n v="9.7215097574540194E-2"/>
    <n v="0.12229032563931901"/>
    <n v="7.2891007373322506E-2"/>
    <n v="0.384223779013112"/>
    <n v="4.6660252118003599E-2"/>
    <n v="7.3535302518866197E-2"/>
    <n v="1.3157147576396499E-2"/>
    <n v="0.160154339931602"/>
    <n v="4.5401290449341598"/>
  </r>
  <r>
    <x v="14"/>
    <x v="21"/>
    <n v="0.78414403690716905"/>
    <n v="5.0090553272443099E-3"/>
    <n v="0.71493731480812395"/>
    <n v="0.280053629864632"/>
    <n v="1.75027425535535E-2"/>
    <n v="1.40290125742414E-2"/>
    <n v="8.1203560839721897E-2"/>
    <n v="9.9904869351052403E-2"/>
    <n v="7.6405284646339E-2"/>
    <n v="0.45096032966152999"/>
    <n v="5.1506886372544303E-2"/>
    <n v="7.2187368467657401E-2"/>
    <n v="7.3071527753927699E-3"/>
    <n v="0.12899279275796799"/>
    <n v="4.5643046592728203"/>
  </r>
  <r>
    <x v="14"/>
    <x v="22"/>
    <n v="0.90230169300990903"/>
    <n v="4.1127677668126601E-3"/>
    <n v="0.60138337238783002"/>
    <n v="0.39450385984535802"/>
    <n v="1.5770639644523601E-2"/>
    <n v="2.21066876097924E-2"/>
    <n v="0.116576357105776"/>
    <n v="0.10803392871503099"/>
    <n v="9.1644640664882204E-2"/>
    <n v="0.39375215894586302"/>
    <n v="4.9330470075586601E-2"/>
    <n v="6.4924039475237005E-2"/>
    <n v="9.14087328494456E-3"/>
    <n v="0.12872020447836299"/>
    <n v="4.5606469303630197"/>
  </r>
  <r>
    <x v="14"/>
    <x v="23"/>
    <n v="0.91265720143843998"/>
    <n v="4.9714357528731204E-3"/>
    <n v="0.64003609492397395"/>
    <n v="0.35499246932315298"/>
    <n v="1.85354211081026E-2"/>
    <n v="1.79908859974558E-2"/>
    <n v="0.11969350934411099"/>
    <n v="7.9517732889076695E-2"/>
    <n v="9.2488345254267704E-2"/>
    <n v="0.46057942061554302"/>
    <n v="4.8442076740237497E-2"/>
    <n v="5.2045928740411897E-2"/>
    <n v="6.0360815036259799E-3"/>
    <n v="0.104670597807167"/>
    <n v="4.5435124468241801"/>
  </r>
  <r>
    <x v="14"/>
    <x v="24"/>
    <n v="0.50211893529850204"/>
    <n v="5.9783970753209898E-3"/>
    <n v="0.726432572086814"/>
    <n v="0.26758903083786401"/>
    <n v="1.9395906764721499E-2"/>
    <n v="1.31316710909613E-3"/>
    <n v="1.8044818370922401E-2"/>
    <n v="7.2568513232512094E-2"/>
    <n v="5.8414150424336002E-2"/>
    <n v="0.60626318903629095"/>
    <n v="4.4950030966938899E-2"/>
    <n v="4.42566759713557E-2"/>
    <n v="4.0222363334819202E-3"/>
    <n v="0.13077131179034401"/>
    <n v="4.7095072663542004"/>
  </r>
  <r>
    <x v="14"/>
    <x v="25"/>
    <n v="0.51383893391454105"/>
    <n v="5.5272087851028001E-3"/>
    <n v="0.72013743752016302"/>
    <n v="0.274335353694735"/>
    <n v="1.9085400394291099E-2"/>
    <n v="1.24626918347574E-3"/>
    <n v="1.8626969600920799E-2"/>
    <n v="7.4844164379373704E-2"/>
    <n v="5.5504999134537797E-2"/>
    <n v="0.60304540623897096"/>
    <n v="4.5407261879873803E-2"/>
    <n v="4.6153894737315397E-2"/>
    <n v="4.363195601204E-3"/>
    <n v="0.13172243885003701"/>
    <n v="4.66072295998306"/>
  </r>
  <r>
    <x v="14"/>
    <x v="26"/>
    <n v="0.67041287657486803"/>
    <n v="4.9026451389335701E-3"/>
    <n v="0.68395995528912501"/>
    <n v="0.31113739957194098"/>
    <n v="2.1800021808269902E-2"/>
    <n v="1.79263396380152E-3"/>
    <n v="2.5296261593081001E-2"/>
    <n v="7.3347052391410497E-2"/>
    <n v="5.63596821963862E-2"/>
    <n v="0.55476495783536195"/>
    <n v="5.3609043665705298E-2"/>
    <n v="5.9368062644963797E-2"/>
    <n v="5.0103274465071197E-3"/>
    <n v="0.14865195645451301"/>
    <n v="4.6028050081118996"/>
  </r>
  <r>
    <x v="14"/>
    <x v="27"/>
    <n v="0.86198563195460198"/>
    <n v="5.6352860260937701E-3"/>
    <n v="0.62533354718933698"/>
    <n v="0.36903116678456899"/>
    <n v="1.7124070302802202E-2"/>
    <n v="8.1275478423285408E-3"/>
    <n v="0.10970257972125499"/>
    <n v="7.1394217451914405E-2"/>
    <n v="7.1825775563680194E-2"/>
    <n v="0.42152268693866701"/>
    <n v="5.4711752266133E-2"/>
    <n v="8.7370612298226097E-2"/>
    <n v="7.0406256789460504E-3"/>
    <n v="0.15118013193604701"/>
    <n v="4.60855971784882"/>
  </r>
  <r>
    <x v="14"/>
    <x v="28"/>
    <n v="0.98441771017075297"/>
    <n v="4.8673053070345798E-3"/>
    <n v="0.59997270040278206"/>
    <n v="0.395159994290183"/>
    <n v="1.4015769180804299E-2"/>
    <n v="1.4087132603996201E-2"/>
    <n v="0.114601209382408"/>
    <n v="0.12011771651605301"/>
    <n v="6.7440638599050598E-2"/>
    <n v="0.37278599757509601"/>
    <n v="5.0739110778749999E-2"/>
    <n v="8.0597527241541206E-2"/>
    <n v="1.3202936561534101E-2"/>
    <n v="0.152411961560766"/>
    <n v="4.5800653269735996"/>
  </r>
  <r>
    <x v="14"/>
    <x v="29"/>
    <n v="1.01416256625423"/>
    <n v="4.3021928822549998E-3"/>
    <n v="0.57444077244702196"/>
    <n v="0.42125703467072401"/>
    <n v="1.43962933471632E-2"/>
    <n v="1.542205867284E-2"/>
    <n v="0.10911912315778"/>
    <n v="0.13714538513809699"/>
    <n v="6.1059261468267602E-2"/>
    <n v="0.35293007278392402"/>
    <n v="5.2188015369686397E-2"/>
    <n v="6.3799389033137296E-2"/>
    <n v="1.6765512806649899E-2"/>
    <n v="0.177174888222455"/>
    <n v="4.57276742913331"/>
  </r>
  <r>
    <x v="14"/>
    <x v="30"/>
    <n v="1.03389385157726"/>
    <n v="4.5899938914339897E-3"/>
    <n v="0.59164557530586104"/>
    <n v="0.40376443080270502"/>
    <n v="1.1682107095855199E-2"/>
    <n v="1.70687855807026E-2"/>
    <n v="0.110149646386697"/>
    <n v="0.14629774755790101"/>
    <n v="6.5630974852046303E-2"/>
    <n v="0.35790099448582302"/>
    <n v="4.9767165899020901E-2"/>
    <n v="6.8361508560016604E-2"/>
    <n v="1.95229767884516E-2"/>
    <n v="0.15361809279348601"/>
    <n v="4.5319641229116696"/>
  </r>
  <r>
    <x v="14"/>
    <x v="31"/>
    <n v="1.0617363206352901"/>
    <n v="4.4675018609786699E-3"/>
    <n v="0.550581723648643"/>
    <n v="0.44495077449037801"/>
    <n v="1.31893366047552E-2"/>
    <n v="1.9701058783128899E-2"/>
    <n v="0.109674205695904"/>
    <n v="0.18036639286141001"/>
    <n v="6.3902216343995205E-2"/>
    <n v="0.32707446717899202"/>
    <n v="4.6137281842121902E-2"/>
    <n v="6.7005823548048599E-2"/>
    <n v="2.3333195499722299E-2"/>
    <n v="0.149616021641921"/>
    <n v="4.5551265621036201"/>
  </r>
  <r>
    <x v="14"/>
    <x v="32"/>
    <n v="1.02962505408672"/>
    <n v="6.1686698951690802E-3"/>
    <n v="0.571635435819416"/>
    <n v="0.42219589428541499"/>
    <n v="1.1635847212597901E-2"/>
    <n v="1.8412641698279799E-2"/>
    <n v="0.1005486452991"/>
    <n v="0.16727876715292"/>
    <n v="6.4943297446903595E-2"/>
    <n v="0.33755849545273198"/>
    <n v="5.0085500540054201E-2"/>
    <n v="5.9582908589370098E-2"/>
    <n v="2.10743887636025E-2"/>
    <n v="0.16887950784444"/>
    <n v="4.5595327996909996"/>
  </r>
  <r>
    <x v="15"/>
    <x v="0"/>
    <n v="0.86178337358750901"/>
    <n v="1.02997129573825E-2"/>
    <n v="0.65483188228649702"/>
    <n v="0.33486840475612001"/>
    <n v="1.40834359012068E-2"/>
    <n v="1.1873327581780399E-2"/>
    <n v="7.0789020289351703E-2"/>
    <n v="0.146227057714544"/>
    <n v="3.8698864585561502E-2"/>
    <n v="0.33100517662769202"/>
    <n v="5.18473620432474E-2"/>
    <n v="6.3177118411748195E-2"/>
    <n v="6.0419864375057898E-2"/>
    <n v="0.21187877246980999"/>
    <n v="5.5629659432741798"/>
  </r>
  <r>
    <x v="15"/>
    <x v="1"/>
    <n v="0.86522798592658301"/>
    <n v="1.1713513818932399E-2"/>
    <n v="0.644565654551574"/>
    <n v="0.34372083162949302"/>
    <n v="1.4203592317849499E-2"/>
    <n v="1.30027013690886E-2"/>
    <n v="6.80068851762681E-2"/>
    <n v="0.16539017647063101"/>
    <n v="3.8164708168884301E-2"/>
    <n v="0.326547740854785"/>
    <n v="5.0087330067187297E-2"/>
    <n v="6.0428951066984003E-2"/>
    <n v="5.3947825026172701E-2"/>
    <n v="0.21022008948214899"/>
    <n v="5.5605453533139801"/>
  </r>
  <r>
    <x v="15"/>
    <x v="2"/>
    <n v="1.01837987609389"/>
    <n v="1.10217888532843E-2"/>
    <n v="0.65124010513411801"/>
    <n v="0.33773810601259702"/>
    <n v="1.52526591191474E-2"/>
    <n v="1.1944064970292699E-2"/>
    <n v="7.4194326527235802E-2"/>
    <n v="0.16444232490812799"/>
    <n v="3.9451939523150299E-2"/>
    <n v="0.33011820602056902"/>
    <n v="5.0419301853327998E-2"/>
    <n v="6.0673681860163198E-2"/>
    <n v="5.1769943858081299E-2"/>
    <n v="0.20173355135990501"/>
    <n v="5.6172186260528099"/>
  </r>
  <r>
    <x v="15"/>
    <x v="3"/>
    <n v="0.98960531649796901"/>
    <n v="1.23375289687024E-2"/>
    <n v="0.63750859099885204"/>
    <n v="0.35015388003244502"/>
    <n v="1.3423075680663501E-2"/>
    <n v="1.6684213667797099E-2"/>
    <n v="7.4019482144760895E-2"/>
    <n v="0.163328217244253"/>
    <n v="3.8387291478584301E-2"/>
    <n v="0.341935825422231"/>
    <n v="4.4537508368072E-2"/>
    <n v="6.5324712065259596E-2"/>
    <n v="5.4928942180807301E-2"/>
    <n v="0.18743073174757099"/>
    <n v="5.5961569938681199"/>
  </r>
  <r>
    <x v="15"/>
    <x v="4"/>
    <n v="1.0163819734520001"/>
    <n v="1.11577329135447E-2"/>
    <n v="0.64354359875237399"/>
    <n v="0.34529866833408102"/>
    <n v="1.28237164258098E-2"/>
    <n v="1.7072086427993301E-2"/>
    <n v="7.7056225366886305E-2"/>
    <n v="0.167778814615478"/>
    <n v="3.7919593607597897E-2"/>
    <n v="0.32724595333708101"/>
    <n v="4.7612834452187898E-2"/>
    <n v="7.3705343116650598E-2"/>
    <n v="5.1511668959244902E-2"/>
    <n v="0.18727376369106999"/>
    <n v="5.5631678897937702"/>
  </r>
  <r>
    <x v="15"/>
    <x v="5"/>
    <n v="0.99100543873563696"/>
    <n v="1.14710845578088E-2"/>
    <n v="0.64865477835809104"/>
    <n v="0.33987413708410003"/>
    <n v="1.3527307732003901E-2"/>
    <n v="1.55611143936849E-2"/>
    <n v="7.9474856924794904E-2"/>
    <n v="0.164828594030697"/>
    <n v="3.9267056485994399E-2"/>
    <n v="0.33207336968669499"/>
    <n v="4.7171555533534901E-2"/>
    <n v="6.2353361692648102E-2"/>
    <n v="5.7220901537879301E-2"/>
    <n v="0.18852188198206801"/>
    <n v="5.6066965492286904"/>
  </r>
  <r>
    <x v="15"/>
    <x v="6"/>
    <n v="1.0433063890331"/>
    <n v="1.07205749915797E-2"/>
    <n v="0.632960334104546"/>
    <n v="0.35631909090387398"/>
    <n v="1.3323363336328499E-2"/>
    <n v="1.7059845591470502E-2"/>
    <n v="8.1329034623817603E-2"/>
    <n v="0.17459362815309301"/>
    <n v="3.92897241818932E-2"/>
    <n v="0.32187369227707902"/>
    <n v="4.6841132947967802E-2"/>
    <n v="6.0506469677795903E-2"/>
    <n v="5.4368261006397203E-2"/>
    <n v="0.19081484820415701"/>
    <n v="5.5910096978485102"/>
  </r>
  <r>
    <x v="15"/>
    <x v="7"/>
    <n v="1.0338388623354999"/>
    <n v="1.0783433578848299E-2"/>
    <n v="0.63197509720873901"/>
    <n v="0.35724146921241301"/>
    <n v="1.20595464887514E-2"/>
    <n v="1.8449430406889501E-2"/>
    <n v="8.6515709903777493E-2"/>
    <n v="0.18709750431577099"/>
    <n v="3.8017573434874302E-2"/>
    <n v="0.32035748119808"/>
    <n v="4.4374186854261297E-2"/>
    <n v="6.15211117018966E-2"/>
    <n v="4.9503729539521299E-2"/>
    <n v="0.18210372615617701"/>
    <n v="5.64760662993484"/>
  </r>
  <r>
    <x v="15"/>
    <x v="8"/>
    <n v="0.97919975355213595"/>
    <n v="1.0650384785321799E-2"/>
    <n v="0.64462574360953195"/>
    <n v="0.344723871605146"/>
    <n v="1.31970960353259E-2"/>
    <n v="1.7520885554937801E-2"/>
    <n v="7.9874432783330604E-2"/>
    <n v="0.168828603223312"/>
    <n v="4.0104685975625602E-2"/>
    <n v="0.31831073079105598"/>
    <n v="4.6611061224601499E-2"/>
    <n v="5.96167607107067E-2"/>
    <n v="5.2773837307204301E-2"/>
    <n v="0.203161906393899"/>
    <n v="5.6221603536208997"/>
  </r>
  <r>
    <x v="15"/>
    <x v="9"/>
    <n v="1.0164431723885401"/>
    <n v="1.3748466201543699E-2"/>
    <n v="0.64563025407136798"/>
    <n v="0.340621279727088"/>
    <n v="1.4508989618412E-2"/>
    <n v="1.9358980162737498E-2"/>
    <n v="8.5828705506262898E-2"/>
    <n v="0.17459777783636901"/>
    <n v="4.27168164137929E-2"/>
    <n v="0.322689299610109"/>
    <n v="4.6330870816158998E-2"/>
    <n v="6.2476685199297097E-2"/>
    <n v="5.0609456674702603E-2"/>
    <n v="0.180882418162158"/>
    <n v="5.6650595104280201"/>
  </r>
  <r>
    <x v="15"/>
    <x v="10"/>
    <n v="1.0576421381610099"/>
    <n v="1.13722061148076E-2"/>
    <n v="0.65443760167777998"/>
    <n v="0.33419019220741297"/>
    <n v="1.3810179515292899E-2"/>
    <n v="2.1172983828983201E-2"/>
    <n v="8.9858639621887199E-2"/>
    <n v="0.16122753665135101"/>
    <n v="4.8889342373768997E-2"/>
    <n v="0.32518521942305201"/>
    <n v="4.7381392961968499E-2"/>
    <n v="6.5560787253586106E-2"/>
    <n v="4.8436500784988998E-2"/>
    <n v="0.17847741758512101"/>
    <n v="5.5843064663988597"/>
  </r>
  <r>
    <x v="15"/>
    <x v="11"/>
    <n v="1.12718572023613"/>
    <n v="1.35784447947095E-2"/>
    <n v="0.67043250338069005"/>
    <n v="0.31598905182460102"/>
    <n v="1.28061831399204E-2"/>
    <n v="2.5371936652599399E-2"/>
    <n v="0.109533357574121"/>
    <n v="0.15502405718335699"/>
    <n v="5.8043564944784701E-2"/>
    <n v="0.34826874415758602"/>
    <n v="4.8783159508421998E-2"/>
    <n v="5.2207526519426499E-2"/>
    <n v="4.4246075452295003E-2"/>
    <n v="0.145715394867488"/>
    <n v="5.6262737434240702"/>
  </r>
  <r>
    <x v="15"/>
    <x v="12"/>
    <n v="0.91260101452928699"/>
    <n v="1.14503130010525E-2"/>
    <n v="0.67387385075463202"/>
    <n v="0.314675836244316"/>
    <n v="1.45095829449734E-2"/>
    <n v="1.5606079935920799E-2"/>
    <n v="6.9125724237233899E-2"/>
    <n v="0.16111755094050501"/>
    <n v="3.6402388590937099E-2"/>
    <n v="0.34105633285311399"/>
    <n v="5.0910940465403898E-2"/>
    <n v="6.4391376800716604E-2"/>
    <n v="5.3287160531319502E-2"/>
    <n v="0.19359286269987599"/>
    <n v="5.6289472190568901"/>
  </r>
  <r>
    <x v="15"/>
    <x v="13"/>
    <n v="0.92969641410458304"/>
    <n v="1.44922001290444E-2"/>
    <n v="0.65323125476934496"/>
    <n v="0.33227654510161098"/>
    <n v="1.4925410652517601E-2"/>
    <n v="1.60074453827189E-2"/>
    <n v="7.1666124479140794E-2"/>
    <n v="0.17643482062795299"/>
    <n v="3.41905780972439E-2"/>
    <n v="0.33964344385136302"/>
    <n v="4.8381547517159097E-2"/>
    <n v="5.7679179032854702E-2"/>
    <n v="5.1316441703289903E-2"/>
    <n v="0.18975500865575801"/>
    <n v="5.5814907762558796"/>
  </r>
  <r>
    <x v="15"/>
    <x v="14"/>
    <n v="0.88407713146670097"/>
    <n v="1.2680445898328001E-2"/>
    <n v="0.69736696544071197"/>
    <n v="0.28995258866096002"/>
    <n v="1.3380828461070301E-2"/>
    <n v="1.06086723140953E-2"/>
    <n v="5.2940990700038298E-2"/>
    <n v="0.124852561614619"/>
    <n v="3.6531807522706801E-2"/>
    <n v="0.448638134148934"/>
    <n v="4.1967290722665203E-2"/>
    <n v="5.6418498173096202E-2"/>
    <n v="3.0718731027349101E-2"/>
    <n v="0.18394248531542601"/>
    <n v="5.6528789153275998"/>
  </r>
  <r>
    <x v="15"/>
    <x v="15"/>
    <n v="0.55806841850960898"/>
    <n v="1.6101939121063401E-2"/>
    <n v="0.78115483778440697"/>
    <n v="0.202743223094529"/>
    <n v="1.29361825585804E-2"/>
    <n v="7.8130892562394301E-5"/>
    <n v="2.29527387264346E-2"/>
    <n v="3.1213334639345499E-2"/>
    <n v="3.5755826139798497E-2"/>
    <n v="0.68627703133326701"/>
    <n v="2.1457411244334802E-2"/>
    <n v="6.2253708027879502E-2"/>
    <n v="4.2497543075972304E-3"/>
    <n v="0.1228258821302"/>
    <n v="5.7718876700950901"/>
  </r>
  <r>
    <x v="15"/>
    <x v="16"/>
    <n v="0.69324232542501596"/>
    <n v="1.63035538066457E-2"/>
    <n v="0.75877746053736495"/>
    <n v="0.224918985655989"/>
    <n v="1.1675897864366701E-2"/>
    <n v="5.8782624960771303E-4"/>
    <n v="2.3565179760884101E-2"/>
    <n v="5.4991945368349497E-2"/>
    <n v="3.8086462369650201E-2"/>
    <n v="0.58917116599548602"/>
    <n v="2.1654970038794699E-2"/>
    <n v="0.110356793640054"/>
    <n v="6.0541949403063898E-3"/>
    <n v="0.143855563772501"/>
    <n v="5.7459237574559996"/>
  </r>
  <r>
    <x v="15"/>
    <x v="17"/>
    <n v="0.80805467464457803"/>
    <n v="1.7062627689681299E-2"/>
    <n v="0.708125612151284"/>
    <n v="0.27481176015903402"/>
    <n v="1.2700470194030099E-2"/>
    <n v="5.7557667653444196E-3"/>
    <n v="6.2792140942470098E-2"/>
    <n v="8.3041272450159798E-2"/>
    <n v="3.3154292974242099E-2"/>
    <n v="0.47922397524090299"/>
    <n v="2.8902769567534001E-2"/>
    <n v="9.5502345869898794E-2"/>
    <n v="1.1863504789388499E-2"/>
    <n v="0.18706346120602901"/>
    <n v="5.6712346750165903"/>
  </r>
  <r>
    <x v="15"/>
    <x v="18"/>
    <n v="0.93769244633923698"/>
    <n v="1.37994356927513E-2"/>
    <n v="0.70233985971913204"/>
    <n v="0.28386070458811602"/>
    <n v="1.3392449407439401E-2"/>
    <n v="9.7478950907452407E-3"/>
    <n v="8.25266869225285E-2"/>
    <n v="0.13682934158427501"/>
    <n v="3.4103834761904102E-2"/>
    <n v="0.39207740211914599"/>
    <n v="4.5044223353161598E-2"/>
    <n v="8.1593150628810798E-2"/>
    <n v="1.8638177230791898E-2"/>
    <n v="0.186046838901197"/>
    <n v="5.6580163425560102"/>
  </r>
  <r>
    <x v="15"/>
    <x v="19"/>
    <n v="0.96623541511331101"/>
    <n v="1.40342266464314E-2"/>
    <n v="0.66334875865345899"/>
    <n v="0.32261701470010901"/>
    <n v="1.29314139595404E-2"/>
    <n v="1.14299038901182E-2"/>
    <n v="8.7272013092475606E-2"/>
    <n v="0.17438985368892701"/>
    <n v="3.5096123482867697E-2"/>
    <n v="0.35674721665592701"/>
    <n v="4.4891761453876002E-2"/>
    <n v="7.2646919818224298E-2"/>
    <n v="2.1131616701098099E-2"/>
    <n v="0.183463177256945"/>
    <n v="5.7141849440446801"/>
  </r>
  <r>
    <x v="15"/>
    <x v="20"/>
    <n v="0.94208816542854401"/>
    <n v="1.3472075206479601E-2"/>
    <n v="0.678226092406223"/>
    <n v="0.30830183238729703"/>
    <n v="1.41510617768804E-2"/>
    <n v="1.2090560163288E-2"/>
    <n v="7.8393857073003406E-2"/>
    <n v="0.155787219634866"/>
    <n v="3.72429802802507E-2"/>
    <n v="0.36057293432233201"/>
    <n v="4.6150397592798403E-2"/>
    <n v="7.3750083012647599E-2"/>
    <n v="2.58930238217953E-2"/>
    <n v="0.19596788232213799"/>
    <n v="5.6646871220280097"/>
  </r>
  <r>
    <x v="15"/>
    <x v="21"/>
    <n v="0.96193282588528795"/>
    <n v="1.5186114957054299E-2"/>
    <n v="0.68540591438663601"/>
    <n v="0.29940797065630897"/>
    <n v="1.47666084465897E-2"/>
    <n v="1.5817430557840299E-2"/>
    <n v="8.5920828067618596E-2"/>
    <n v="0.15104254061035299"/>
    <n v="4.5015896991298897E-2"/>
    <n v="0.37192192386084699"/>
    <n v="4.9073563486426303E-2"/>
    <n v="7.6148960693672094E-2"/>
    <n v="2.08516951570436E-2"/>
    <n v="0.16944055212831"/>
    <n v="5.6969512320395097"/>
  </r>
  <r>
    <x v="15"/>
    <x v="22"/>
    <n v="0.785469126538064"/>
    <n v="1.38884807806911E-2"/>
    <n v="0.73108795453205999"/>
    <n v="0.25502356468724902"/>
    <n v="1.7305658861625099E-2"/>
    <n v="1.1220505017481799E-2"/>
    <n v="3.9037911233933097E-2"/>
    <n v="0.101220058351725"/>
    <n v="4.8193591713850098E-2"/>
    <n v="0.45666601632639803"/>
    <n v="4.5743298423461497E-2"/>
    <n v="9.4730309599506402E-2"/>
    <n v="1.7223774441791101E-2"/>
    <n v="0.168658876030228"/>
    <n v="5.7061394784925401"/>
  </r>
  <r>
    <x v="15"/>
    <x v="23"/>
    <n v="0.91104251956083304"/>
    <n v="1.4427297591650901E-2"/>
    <n v="0.723376296252627"/>
    <n v="0.26219640615572298"/>
    <n v="1.7684510872300399E-2"/>
    <n v="1.51380442307321E-2"/>
    <n v="9.3916237256177204E-2"/>
    <n v="8.90523632176385E-2"/>
    <n v="4.9571584317687899E-2"/>
    <n v="0.45787753875572601"/>
    <n v="5.0953883460007302E-2"/>
    <n v="6.1113761013038101E-2"/>
    <n v="1.3668084408045201E-2"/>
    <n v="0.15102399246864801"/>
    <n v="5.7205877534036498"/>
  </r>
  <r>
    <x v="15"/>
    <x v="24"/>
    <n v="0.60436235007140404"/>
    <n v="1.48748880923178E-2"/>
    <n v="0.76700602216167402"/>
    <n v="0.21811908974600799"/>
    <n v="1.5527307909623599E-2"/>
    <n v="1.42374780760962E-3"/>
    <n v="2.42230669985753E-2"/>
    <n v="6.8636354554307097E-2"/>
    <n v="3.5088544539074201E-2"/>
    <n v="0.53413886449586101"/>
    <n v="4.8639702783237398E-2"/>
    <n v="6.9245300799340298E-2"/>
    <n v="1.2140072224128599E-2"/>
    <n v="0.19093703788824301"/>
    <n v="5.78419523414221"/>
  </r>
  <r>
    <x v="15"/>
    <x v="25"/>
    <n v="0.61674893477348602"/>
    <n v="1.45370010388861E-2"/>
    <n v="0.76777971476517404"/>
    <n v="0.21768328419593999"/>
    <n v="1.6999332378284399E-2"/>
    <n v="1.1242868384344401E-3"/>
    <n v="2.4206789896330301E-2"/>
    <n v="5.83812294906602E-2"/>
    <n v="3.7133955277618702E-2"/>
    <n v="0.53489253447747798"/>
    <n v="4.7049671279440701E-2"/>
    <n v="7.8279663170651298E-2"/>
    <n v="1.13220023721591E-2"/>
    <n v="0.19061053481894299"/>
    <n v="5.7612384069262204"/>
  </r>
  <r>
    <x v="15"/>
    <x v="26"/>
    <n v="0.77454760505623399"/>
    <n v="1.43410631780433E-2"/>
    <n v="0.74019768304784295"/>
    <n v="0.24546125377411401"/>
    <n v="1.6902536061711899E-2"/>
    <n v="1.02914609636666E-3"/>
    <n v="2.58856777875381E-2"/>
    <n v="5.5865374658294498E-2"/>
    <n v="3.8320383867728201E-2"/>
    <n v="0.492618442090408"/>
    <n v="5.0271971034629701E-2"/>
    <n v="8.9188331352481706E-2"/>
    <n v="1.52831610064876E-2"/>
    <n v="0.214634976044354"/>
    <n v="5.7168292975133896"/>
  </r>
  <r>
    <x v="15"/>
    <x v="27"/>
    <n v="0.875668287645886"/>
    <n v="1.2675225067774E-2"/>
    <n v="0.72398616449554898"/>
    <n v="0.263338610436677"/>
    <n v="1.58375421736726E-2"/>
    <n v="6.9778655778884599E-3"/>
    <n v="8.2173410679329997E-2"/>
    <n v="7.1359307672211797E-2"/>
    <n v="3.5815778326418801E-2"/>
    <n v="0.41902363059216802"/>
    <n v="5.3170573496582503E-2"/>
    <n v="9.18750773152964E-2"/>
    <n v="1.6860587017904299E-2"/>
    <n v="0.20690622714852699"/>
    <n v="5.7110562493069299"/>
  </r>
  <r>
    <x v="15"/>
    <x v="28"/>
    <n v="0.96735425609263503"/>
    <n v="1.3577068532473599E-2"/>
    <n v="0.72827612020024401"/>
    <n v="0.25814681126728201"/>
    <n v="1.41389198293231E-2"/>
    <n v="1.16451593386403E-2"/>
    <n v="8.8331248269770193E-2"/>
    <n v="8.9242692319081302E-2"/>
    <n v="3.48984909377692E-2"/>
    <n v="0.39455715842158101"/>
    <n v="5.1857289458232599E-2"/>
    <n v="8.9828059312129199E-2"/>
    <n v="2.04083114762952E-2"/>
    <n v="0.20509267063717801"/>
    <n v="5.7041099989626103"/>
  </r>
  <r>
    <x v="15"/>
    <x v="29"/>
    <n v="0.94990192705333698"/>
    <n v="1.39941471818819E-2"/>
    <n v="0.72204555653216895"/>
    <n v="0.26396029628594903"/>
    <n v="1.5070499398951401E-2"/>
    <n v="1.4144051220587499E-2"/>
    <n v="8.5770629210605104E-2"/>
    <n v="9.7732739213352196E-2"/>
    <n v="3.4678653710143802E-2"/>
    <n v="0.39200047657362802"/>
    <n v="5.5549980642615598E-2"/>
    <n v="7.1188448124181403E-2"/>
    <n v="2.5415196503200701E-2"/>
    <n v="0.208449325402734"/>
    <n v="5.6753248993320904"/>
  </r>
  <r>
    <x v="15"/>
    <x v="30"/>
    <n v="1.0069510997312401"/>
    <n v="1.4343231501958599E-2"/>
    <n v="0.72000698935419005"/>
    <n v="0.26564977914385202"/>
    <n v="1.50761570249492E-2"/>
    <n v="1.5068387504519699E-2"/>
    <n v="8.3143724059013102E-2"/>
    <n v="0.105885084254039"/>
    <n v="3.5868017165234703E-2"/>
    <n v="0.38356798976704798"/>
    <n v="5.22337288826413E-2"/>
    <n v="7.0204580414794104E-2"/>
    <n v="2.7582107022957301E-2"/>
    <n v="0.21137022390480401"/>
    <n v="5.68683053453368"/>
  </r>
  <r>
    <x v="15"/>
    <x v="31"/>
    <n v="0.97793903323102604"/>
    <n v="1.38344603805846E-2"/>
    <n v="0.71579345392835703"/>
    <n v="0.27037208569105797"/>
    <n v="1.44258081922066E-2"/>
    <n v="1.75133479462849E-2"/>
    <n v="9.0712356770048297E-2"/>
    <n v="0.12092239002022501"/>
    <n v="3.6615691042772902E-2"/>
    <n v="0.37345285211692197"/>
    <n v="5.00487478753694E-2"/>
    <n v="6.8737709498613006E-2"/>
    <n v="3.1939263644935101E-2"/>
    <n v="0.19563183289262301"/>
    <n v="5.6931986468903197"/>
  </r>
  <r>
    <x v="15"/>
    <x v="32"/>
    <n v="0.98164893808623199"/>
    <n v="1.2988548958164601E-2"/>
    <n v="0.72990873987785199"/>
    <n v="0.25710271116398298"/>
    <n v="1.42598370974298E-2"/>
    <n v="1.4902282696161499E-2"/>
    <n v="7.7759643189550004E-2"/>
    <n v="0.11084314313833001"/>
    <n v="3.6399930267399003E-2"/>
    <n v="0.36487750247568901"/>
    <n v="5.0059232349400497E-2"/>
    <n v="6.4915305921278699E-2"/>
    <n v="3.3967552773621401E-2"/>
    <n v="0.23201557009113999"/>
    <n v="5.7001660614618102"/>
  </r>
  <r>
    <x v="16"/>
    <x v="0"/>
    <n v="0.85096144150977504"/>
    <n v="2.30177502803992E-3"/>
    <n v="0.54384484871696503"/>
    <n v="0.453853376254995"/>
    <n v="1.5042662504937E-2"/>
    <n v="1.8248179108161001E-2"/>
    <n v="7.4496539694465902E-2"/>
    <n v="9.4682562586164296E-2"/>
    <n v="5.0981849348844303E-2"/>
    <n v="0.37866324661469902"/>
    <n v="4.8902316925672103E-2"/>
    <n v="7.9327619710303096E-2"/>
    <n v="3.2063984261371997E-2"/>
    <n v="0.207591039245382"/>
    <n v="6.4328451218579499"/>
  </r>
  <r>
    <x v="16"/>
    <x v="1"/>
    <n v="0.89628340934012496"/>
    <n v="2.2470883789477199E-3"/>
    <n v="0.52474303628838903"/>
    <n v="0.47300987533266298"/>
    <n v="1.57283931264539E-2"/>
    <n v="1.7266561132369199E-2"/>
    <n v="7.4854754003539595E-2"/>
    <n v="0.102679808231064"/>
    <n v="4.5092456536411502E-2"/>
    <n v="0.36912170790188997"/>
    <n v="4.6963129357948698E-2"/>
    <n v="7.6797642815204306E-2"/>
    <n v="2.71588475703698E-2"/>
    <n v="0.22433669932474901"/>
    <n v="6.5339219174879304"/>
  </r>
  <r>
    <x v="16"/>
    <x v="2"/>
    <n v="1.0444910779213199"/>
    <n v="1.7614196611926199E-3"/>
    <n v="0.53273960119415797"/>
    <n v="0.46549897914464999"/>
    <n v="1.3998159396240301E-2"/>
    <n v="1.6681572970593399E-2"/>
    <n v="8.1066322280510097E-2"/>
    <n v="0.10334622513444899"/>
    <n v="4.4687519683293202E-2"/>
    <n v="0.37092638676223499"/>
    <n v="4.8072324854278002E-2"/>
    <n v="7.5992054405976894E-2"/>
    <n v="2.6791023851938801E-2"/>
    <n v="0.218438410660485"/>
    <n v="6.4737612571898104"/>
  </r>
  <r>
    <x v="16"/>
    <x v="3"/>
    <n v="0.98124860201533604"/>
    <n v="2.8396888444767098E-3"/>
    <n v="0.52768828415421798"/>
    <n v="0.46947202700130503"/>
    <n v="1.37976501122142E-2"/>
    <n v="1.70436031128685E-2"/>
    <n v="8.0745050203105004E-2"/>
    <n v="9.8607305886343893E-2"/>
    <n v="4.37156484415391E-2"/>
    <n v="0.36971612646180702"/>
    <n v="4.62896086097076E-2"/>
    <n v="8.0776816088911907E-2"/>
    <n v="3.0458632433471099E-2"/>
    <n v="0.218849558650032"/>
    <n v="6.4419074446537703"/>
  </r>
  <r>
    <x v="16"/>
    <x v="4"/>
    <n v="1.0273223950805701"/>
    <n v="3.5125646331923802E-3"/>
    <n v="0.52741174654543499"/>
    <n v="0.46907568882137302"/>
    <n v="1.34608266506128E-2"/>
    <n v="1.6621723153172101E-2"/>
    <n v="8.7220023035385202E-2"/>
    <n v="9.80718071330791E-2"/>
    <n v="4.5261048888232999E-2"/>
    <n v="0.35792123131057801"/>
    <n v="4.8590104422514803E-2"/>
    <n v="7.9382291130423596E-2"/>
    <n v="3.1119151339939401E-2"/>
    <n v="0.222351792936062"/>
    <n v="6.4120957526925402"/>
  </r>
  <r>
    <x v="16"/>
    <x v="5"/>
    <n v="0.97637270267336895"/>
    <n v="2.93754757455204E-3"/>
    <n v="0.54845843634360303"/>
    <n v="0.44860401608184503"/>
    <n v="1.3481325909226301E-2"/>
    <n v="1.6074487591933601E-2"/>
    <n v="8.8940543219318505E-2"/>
    <n v="0.10519173419314599"/>
    <n v="4.56354040732923E-2"/>
    <n v="0.37080594269223799"/>
    <n v="4.5934144482799699E-2"/>
    <n v="7.4320196393911506E-2"/>
    <n v="3.19686313140169E-2"/>
    <n v="0.20764759013011699"/>
    <n v="6.4779731998272103"/>
  </r>
  <r>
    <x v="16"/>
    <x v="6"/>
    <n v="0.99055658880814201"/>
    <n v="2.4209253960691501E-3"/>
    <n v="0.54546691053764895"/>
    <n v="0.45211216406628202"/>
    <n v="1.4411025992406699E-2"/>
    <n v="1.77415356011018E-2"/>
    <n v="9.3281021523700602E-2"/>
    <n v="9.5856805655433794E-2"/>
    <n v="4.7414070664554199E-2"/>
    <n v="0.36391933280820998"/>
    <n v="4.8197945257914397E-2"/>
    <n v="7.4659725710414696E-2"/>
    <n v="2.97998539349182E-2"/>
    <n v="0.21471868285134499"/>
    <n v="6.4657713524781597"/>
  </r>
  <r>
    <x v="16"/>
    <x v="7"/>
    <n v="0.99063916171517297"/>
    <n v="2.0298563636975699E-3"/>
    <n v="0.55201670961711402"/>
    <n v="0.44595343401918802"/>
    <n v="1.3261778147596E-2"/>
    <n v="1.7899827489395899E-2"/>
    <n v="9.3355708027508699E-2"/>
    <n v="9.89874297508508E-2"/>
    <n v="4.6862434697622198E-2"/>
    <n v="0.36271363653448402"/>
    <n v="4.6457093269140701E-2"/>
    <n v="8.6653367290301694E-2"/>
    <n v="2.8137479790172702E-2"/>
    <n v="0.20567124500292699"/>
    <n v="6.4407827723907296"/>
  </r>
  <r>
    <x v="16"/>
    <x v="8"/>
    <n v="0.97860167468979198"/>
    <n v="1.9370384509178301E-3"/>
    <n v="0.54141866109824799"/>
    <n v="0.45664430045083498"/>
    <n v="1.4256592241520901E-2"/>
    <n v="1.7367303042663401E-2"/>
    <n v="8.6270164368616606E-2"/>
    <n v="9.6486195000451205E-2"/>
    <n v="4.7977582403714497E-2"/>
    <n v="0.36485795435333601"/>
    <n v="4.5584162375913E-2"/>
    <n v="8.3648168088373206E-2"/>
    <n v="2.5645537095241699E-2"/>
    <n v="0.21790634103016901"/>
    <n v="6.4544877457037604"/>
  </r>
  <r>
    <x v="16"/>
    <x v="9"/>
    <n v="1.0293338763833799"/>
    <n v="2.4037197277305801E-3"/>
    <n v="0.54066731870578999"/>
    <n v="0.45692896156648"/>
    <n v="1.6003917183546001E-2"/>
    <n v="1.84555884254047E-2"/>
    <n v="8.57852709365413E-2"/>
    <n v="9.9633947381322294E-2"/>
    <n v="4.7614038031104103E-2"/>
    <n v="0.36963924536269099"/>
    <n v="4.7832084007515902E-2"/>
    <n v="7.9624472174561103E-2"/>
    <n v="2.4363824363943999E-2"/>
    <n v="0.21104761213337001"/>
    <n v="6.51937641942125"/>
  </r>
  <r>
    <x v="16"/>
    <x v="10"/>
    <n v="1.06471387161415"/>
    <n v="1.8640703779458001E-3"/>
    <n v="0.55434878730432802"/>
    <n v="0.44378714231772598"/>
    <n v="1.4676236274394801E-2"/>
    <n v="2.1631330707540801E-2"/>
    <n v="8.8822028627157601E-2"/>
    <n v="0.100204885712137"/>
    <n v="5.7433561116948001E-2"/>
    <n v="0.37728644156742402"/>
    <n v="4.83991854544749E-2"/>
    <n v="7.4604080517104002E-2"/>
    <n v="2.4484520716765001E-2"/>
    <n v="0.19245772930605401"/>
    <n v="6.4787393179275297"/>
  </r>
  <r>
    <x v="16"/>
    <x v="11"/>
    <n v="1.16947519824886"/>
    <n v="2.5806267000570301E-3"/>
    <n v="0.56263425105617304"/>
    <n v="0.43478512224376997"/>
    <n v="1.2987645364663999E-2"/>
    <n v="2.6015948688093302E-2"/>
    <n v="0.11042583771490599"/>
    <n v="9.6321561655497698E-2"/>
    <n v="7.0471485268525494E-2"/>
    <n v="0.38784818826709"/>
    <n v="4.9328662604895698E-2"/>
    <n v="6.0956573318293801E-2"/>
    <n v="1.8353938648262E-2"/>
    <n v="0.16729015846977199"/>
    <n v="6.4801486145383898"/>
  </r>
  <r>
    <x v="16"/>
    <x v="12"/>
    <n v="0.92959570725916496"/>
    <n v="2.5710467005112701E-3"/>
    <n v="0.54958466076967705"/>
    <n v="0.44784429252981101"/>
    <n v="1.49105253134315E-2"/>
    <n v="1.5958944282397702E-2"/>
    <n v="7.2279258795770004E-2"/>
    <n v="9.9632261549842102E-2"/>
    <n v="4.7805699240354202E-2"/>
    <n v="0.37665844704409202"/>
    <n v="4.8417893376426997E-2"/>
    <n v="8.3175112502063997E-2"/>
    <n v="2.3331275740782101E-2"/>
    <n v="0.217830582154839"/>
    <n v="6.5472423378713698"/>
  </r>
  <r>
    <x v="16"/>
    <x v="13"/>
    <n v="0.96369289661927904"/>
    <n v="2.6162785316397501E-3"/>
    <n v="0.55490413586981602"/>
    <n v="0.442479585598545"/>
    <n v="1.5491219734370201E-2"/>
    <n v="1.6559346519197E-2"/>
    <n v="7.2297383208442298E-2"/>
    <n v="0.107990393846537"/>
    <n v="4.5252341912487601E-2"/>
    <n v="0.376860401642441"/>
    <n v="4.83640125477212E-2"/>
    <n v="8.1291730837568896E-2"/>
    <n v="2.7099998672020901E-2"/>
    <n v="0.208793171079213"/>
    <n v="6.5071495513748197"/>
  </r>
  <r>
    <x v="16"/>
    <x v="14"/>
    <n v="0.92800786995945295"/>
    <n v="2.5405084720783299E-3"/>
    <n v="0.60380328318400001"/>
    <n v="0.39365620834392201"/>
    <n v="1.4487274979229E-2"/>
    <n v="1.2024752451477E-2"/>
    <n v="4.9047025778395197E-2"/>
    <n v="7.2041068172640096E-2"/>
    <n v="4.6410024161085597E-2"/>
    <n v="0.499378571245159"/>
    <n v="4.2086886581640302E-2"/>
    <n v="6.3168042412474201E-2"/>
    <n v="1.4710354367673499E-2"/>
    <n v="0.18664599985022601"/>
    <n v="6.5397430168438797"/>
  </r>
  <r>
    <x v="16"/>
    <x v="15"/>
    <n v="0.56432686756771699"/>
    <n v="3.1877362575641801E-3"/>
    <n v="0.69535854996938795"/>
    <n v="0.30145371377304803"/>
    <n v="1.31960484357445E-2"/>
    <n v="3.8511384509869298E-4"/>
    <n v="1.8345650473490498E-2"/>
    <n v="1.58981385108257E-2"/>
    <n v="4.13769959513903E-2"/>
    <n v="0.75778493743480801"/>
    <n v="2.4924860582516702E-2"/>
    <n v="3.7669186554728798E-2"/>
    <n v="1.93173028437292E-3"/>
    <n v="8.8487337927023693E-2"/>
    <n v="6.6742425897425299"/>
  </r>
  <r>
    <x v="16"/>
    <x v="16"/>
    <n v="0.70877798302870798"/>
    <n v="2.9874633336901199E-3"/>
    <n v="0.67470299476780204"/>
    <n v="0.32230954189850702"/>
    <n v="1.4164152050777E-2"/>
    <n v="3.0390593587129603E-4"/>
    <n v="2.1498699247658001E-2"/>
    <n v="2.4964267420009099E-2"/>
    <n v="4.3014257339779802E-2"/>
    <n v="0.66914728638058496"/>
    <n v="2.5658735140211601E-2"/>
    <n v="8.4113883211898999E-2"/>
    <n v="1.68759873973263E-3"/>
    <n v="0.11544721453347701"/>
    <n v="6.6579365799251899"/>
  </r>
  <r>
    <x v="16"/>
    <x v="17"/>
    <n v="0.84881174692351902"/>
    <n v="2.9629935558593001E-3"/>
    <n v="0.60683252466636906"/>
    <n v="0.39020448177777101"/>
    <n v="1.3046328256824001E-2"/>
    <n v="6.8609299186467203E-3"/>
    <n v="6.0619454656344503E-2"/>
    <n v="4.1033923586416603E-2"/>
    <n v="3.8300045847875899E-2"/>
    <n v="0.52370516284581203"/>
    <n v="3.1021488100801201E-2"/>
    <n v="8.4463997148956693E-2"/>
    <n v="3.7468636433120699E-3"/>
    <n v="0.197201805995011"/>
    <n v="6.6121472002827399"/>
  </r>
  <r>
    <x v="16"/>
    <x v="18"/>
    <n v="0.96417321775212494"/>
    <n v="2.8840145758680801E-3"/>
    <n v="0.590326378041098"/>
    <n v="0.40678960738303399"/>
    <n v="1.2343233583425799E-2"/>
    <n v="1.1780931439335E-2"/>
    <n v="8.8166169951507195E-2"/>
    <n v="7.6763632411654403E-2"/>
    <n v="4.3716101846176997E-2"/>
    <n v="0.44345320736830701"/>
    <n v="4.3222674823877302E-2"/>
    <n v="7.7652166757583602E-2"/>
    <n v="8.76499054475572E-3"/>
    <n v="0.19413689127337699"/>
    <n v="6.56433914306586"/>
  </r>
  <r>
    <x v="16"/>
    <x v="19"/>
    <n v="0.98782711163160797"/>
    <n v="3.20365628189636E-3"/>
    <n v="0.58213207025915104"/>
    <n v="0.41466427345895301"/>
    <n v="1.2353786480589201E-2"/>
    <n v="1.15527545698519E-2"/>
    <n v="9.09796225345052E-2"/>
    <n v="9.7506719684189697E-2"/>
    <n v="4.4842338150278098E-2"/>
    <n v="0.41568672628069397"/>
    <n v="4.3519954003829402E-2"/>
    <n v="7.3069848217011096E-2"/>
    <n v="1.1713180038288499E-2"/>
    <n v="0.198775070040762"/>
    <n v="6.6090032073473104"/>
  </r>
  <r>
    <x v="16"/>
    <x v="20"/>
    <n v="0.96881992313380905"/>
    <n v="2.6736299854792601E-3"/>
    <n v="0.59830786248476098"/>
    <n v="0.39901850752975898"/>
    <n v="1.36119573159487E-2"/>
    <n v="1.2788854363772599E-2"/>
    <n v="7.7781496084730506E-2"/>
    <n v="8.7838088023057703E-2"/>
    <n v="4.6077769847724201E-2"/>
    <n v="0.42179908876455602"/>
    <n v="4.5939354736814E-2"/>
    <n v="6.8298871480667198E-2"/>
    <n v="1.1031747880377399E-2"/>
    <n v="0.214832771502352"/>
    <n v="6.4742686120202597"/>
  </r>
  <r>
    <x v="16"/>
    <x v="21"/>
    <n v="1.0014079201203001"/>
    <n v="2.87722384432432E-3"/>
    <n v="0.61643295459931502"/>
    <n v="0.380689821556361"/>
    <n v="1.53198455794962E-2"/>
    <n v="1.6594372890101499E-2"/>
    <n v="8.1096597781276994E-2"/>
    <n v="8.8652793763379797E-2"/>
    <n v="5.1923556883031699E-2"/>
    <n v="0.43954060412466101"/>
    <n v="4.88740238876628E-2"/>
    <n v="6.7121229125671603E-2"/>
    <n v="8.8327194410887707E-3"/>
    <n v="0.18204425652362999"/>
    <n v="6.5861134406001502"/>
  </r>
  <r>
    <x v="16"/>
    <x v="22"/>
    <n v="0.80239463249256804"/>
    <n v="3.5210181502735301E-3"/>
    <n v="0.64934383827420505"/>
    <n v="0.347135143575521"/>
    <n v="1.52908762881784E-2"/>
    <n v="9.1039676074165694E-3"/>
    <n v="3.4555951294943502E-2"/>
    <n v="5.7145161366776803E-2"/>
    <n v="5.01681508027913E-2"/>
    <n v="0.56792290754466401"/>
    <n v="4.71665160953351E-2"/>
    <n v="7.1769253662084503E-2"/>
    <n v="4.0829130107214902E-3"/>
    <n v="0.14279430232708901"/>
    <n v="6.6546880118893901"/>
  </r>
  <r>
    <x v="16"/>
    <x v="23"/>
    <n v="1.07253350331511"/>
    <n v="3.5173671170785001E-3"/>
    <n v="0.634415547710521"/>
    <n v="0.36206708517239999"/>
    <n v="1.4210857923587899E-2"/>
    <n v="2.1255808854480002E-2"/>
    <n v="0.115277910573283"/>
    <n v="4.4027979267213399E-2"/>
    <n v="6.73469230155751E-2"/>
    <n v="0.48290069367883298"/>
    <n v="5.2571315413076199E-2"/>
    <n v="5.4468433363130397E-2"/>
    <n v="3.23147682516115E-3"/>
    <n v="0.144708601085659"/>
    <n v="6.6605165413994003"/>
  </r>
  <r>
    <x v="16"/>
    <x v="24"/>
    <n v="0.64511961686638397"/>
    <n v="3.3613201723531102E-3"/>
    <n v="0.67389809846733695"/>
    <n v="0.32274058136030997"/>
    <n v="1.58595188514737E-2"/>
    <n v="1.9088232657898099E-3"/>
    <n v="1.99666145614147E-2"/>
    <n v="5.1880048347285899E-2"/>
    <n v="3.7030506607707299E-2"/>
    <n v="0.61143954193187899"/>
    <n v="4.7151523473616203E-2"/>
    <n v="5.6695726767885903E-2"/>
    <n v="3.0231027710579698E-3"/>
    <n v="0.155044593421889"/>
    <n v="6.6755102601510501"/>
  </r>
  <r>
    <x v="16"/>
    <x v="25"/>
    <n v="0.66316412801855995"/>
    <n v="4.4106399584129896E-3"/>
    <n v="0.67084689175852197"/>
    <n v="0.32474246828306502"/>
    <n v="1.6790354449166399E-2"/>
    <n v="1.8623060070916801E-3"/>
    <n v="2.1602566809316701E-2"/>
    <n v="5.6396036245334603E-2"/>
    <n v="3.9931258221547E-2"/>
    <n v="0.59705301381963705"/>
    <n v="4.7198558434579402E-2"/>
    <n v="6.72888181240376E-2"/>
    <n v="4.2197631159803404E-3"/>
    <n v="0.14765732477331001"/>
    <n v="6.6698708170736003"/>
  </r>
  <r>
    <x v="16"/>
    <x v="26"/>
    <n v="0.83043761584255904"/>
    <n v="3.3982665828552602E-3"/>
    <n v="0.65140034881279596"/>
    <n v="0.34520138460434902"/>
    <n v="1.5939646800238599E-2"/>
    <n v="2.44453211961409E-3"/>
    <n v="2.2368589021949398E-2"/>
    <n v="5.55599527640201E-2"/>
    <n v="5.2244398558143501E-2"/>
    <n v="0.56084631081634595"/>
    <n v="4.5731624694598003E-2"/>
    <n v="7.5420948067107696E-2"/>
    <n v="3.4927062052544301E-3"/>
    <n v="0.16595129095272901"/>
    <n v="6.65900700428499"/>
  </r>
  <r>
    <x v="16"/>
    <x v="27"/>
    <n v="0.98524514316592304"/>
    <n v="3.43788065285468E-3"/>
    <n v="0.61618261770699101"/>
    <n v="0.38037950164015399"/>
    <n v="1.2831761477274099E-2"/>
    <n v="8.1105496800497594E-3"/>
    <n v="7.8334688691257107E-2"/>
    <n v="6.5711785596988204E-2"/>
    <n v="5.7331583232504001E-2"/>
    <n v="0.44927370041780801"/>
    <n v="4.6774420375162697E-2"/>
    <n v="7.5325080984106299E-2"/>
    <n v="5.2239947186392697E-3"/>
    <n v="0.20108243482621099"/>
    <n v="6.5919130517641698"/>
  </r>
  <r>
    <x v="16"/>
    <x v="28"/>
    <n v="1.0820320229292699"/>
    <n v="2.9453126285040499E-3"/>
    <n v="0.59439466725646894"/>
    <n v="0.402660020115027"/>
    <n v="1.09882651432329E-2"/>
    <n v="1.3067058064747301E-2"/>
    <n v="8.8291799802250603E-2"/>
    <n v="8.4598813539113804E-2"/>
    <n v="4.9902450545175003E-2"/>
    <n v="0.421130850905376"/>
    <n v="4.2600814749970399E-2"/>
    <n v="7.1473506954686697E-2"/>
    <n v="8.4549115958092308E-3"/>
    <n v="0.209491528699638"/>
    <n v="6.6260509839984003"/>
  </r>
  <r>
    <x v="16"/>
    <x v="29"/>
    <n v="1.02750548771734"/>
    <n v="4.1808187190452402E-3"/>
    <n v="0.60487530732719896"/>
    <n v="0.39094387395375602"/>
    <n v="1.10578660221489E-2"/>
    <n v="1.36174155268718E-2"/>
    <n v="8.3941707089949497E-2"/>
    <n v="9.5243223868772001E-2"/>
    <n v="4.5482917646444403E-2"/>
    <n v="0.42669350411964901"/>
    <n v="4.9191993728867997E-2"/>
    <n v="6.5957870866172996E-2"/>
    <n v="1.1537349092198499E-2"/>
    <n v="0.19727615203892501"/>
    <n v="6.6035408455476903"/>
  </r>
  <r>
    <x v="16"/>
    <x v="30"/>
    <n v="1.0873483933419601"/>
    <n v="2.8844116391459002E-3"/>
    <n v="0.61321195974286302"/>
    <n v="0.38390362861799099"/>
    <n v="1.1850901296630601E-2"/>
    <n v="1.53692977969659E-2"/>
    <n v="8.7625405926928801E-2"/>
    <n v="0.10102152900575"/>
    <n v="4.6625299277604101E-2"/>
    <n v="0.42004861097582302"/>
    <n v="4.6539304685177398E-2"/>
    <n v="6.2854979799459004E-2"/>
    <n v="1.31045621973902E-2"/>
    <n v="0.19496010903827099"/>
    <n v="6.5811478888490704"/>
  </r>
  <r>
    <x v="16"/>
    <x v="31"/>
    <n v="1.05748895359594"/>
    <n v="3.1610936176841601E-3"/>
    <n v="0.58150350856973199"/>
    <n v="0.415335397812584"/>
    <n v="1.13237487722039E-2"/>
    <n v="1.6947769430266602E-2"/>
    <n v="8.8777186435593999E-2"/>
    <n v="0.114123124403863"/>
    <n v="4.9241747334045703E-2"/>
    <n v="0.393036235716271"/>
    <n v="4.7068592612933897E-2"/>
    <n v="5.9451870038228501E-2"/>
    <n v="1.8610627030725701E-2"/>
    <n v="0.20141909822586801"/>
    <n v="6.6281865880151498"/>
  </r>
  <r>
    <x v="16"/>
    <x v="32"/>
    <n v="1.0520130968588499"/>
    <n v="3.3328125769841702E-3"/>
    <n v="0.60173733673822405"/>
    <n v="0.39492985068479203"/>
    <n v="1.2031943528655199E-2"/>
    <n v="1.6809214201590799E-2"/>
    <n v="7.8309537033290993E-2"/>
    <n v="0.11346437943647"/>
    <n v="4.93074485296719E-2"/>
    <n v="0.40405818024670298"/>
    <n v="4.6920277920317797E-2"/>
    <n v="5.1069192350053902E-2"/>
    <n v="1.5768352084689501E-2"/>
    <n v="0.21226147466855599"/>
    <n v="6.5999223709033696"/>
  </r>
  <r>
    <x v="17"/>
    <x v="0"/>
    <n v="0.87836136373568896"/>
    <n v="2.1365887072607101E-2"/>
    <n v="0.41885807609104397"/>
    <n v="0.55977603683634902"/>
    <n v="8.9798495493282598E-3"/>
    <n v="2.6964182615236199E-2"/>
    <n v="9.0501718117214094E-2"/>
    <n v="8.8187289258384399E-2"/>
    <n v="7.6730148812180196E-2"/>
    <n v="0.29508004673484001"/>
    <n v="5.21972122678847E-2"/>
    <n v="3.6725688638277E-2"/>
    <n v="4.1492100264730401E-2"/>
    <n v="0.28314176374192501"/>
    <n v="5.7557277801509796"/>
  </r>
  <r>
    <x v="17"/>
    <x v="1"/>
    <n v="0.88582543898862298"/>
    <n v="2.0866941790315501E-2"/>
    <n v="0.42244794485340198"/>
    <n v="0.55668511335628201"/>
    <n v="8.7275833181657408E-3"/>
    <n v="2.8551197054550798E-2"/>
    <n v="9.4658492769646094E-2"/>
    <n v="0.10050602318514899"/>
    <n v="7.3060008639593194E-2"/>
    <n v="0.291947439802338"/>
    <n v="5.1201540336657303E-2"/>
    <n v="3.71311837336155E-2"/>
    <n v="4.4812454410490997E-2"/>
    <n v="0.269404076749794"/>
    <n v="5.6521139980204103"/>
  </r>
  <r>
    <x v="17"/>
    <x v="2"/>
    <n v="1.0360975856024299"/>
    <n v="2.14511698693922E-2"/>
    <n v="0.41535416512901702"/>
    <n v="0.56319466500159099"/>
    <n v="1.07625880965022E-2"/>
    <n v="2.7200016356833001E-2"/>
    <n v="0.103720978423857"/>
    <n v="0.101221141178908"/>
    <n v="7.2419024006459304E-2"/>
    <n v="0.29131637510006803"/>
    <n v="4.9700768243512203E-2"/>
    <n v="4.3084004298716998E-2"/>
    <n v="4.0307658272790599E-2"/>
    <n v="0.26026744602235202"/>
    <n v="5.8120176656149303"/>
  </r>
  <r>
    <x v="17"/>
    <x v="3"/>
    <n v="1.00595493323712"/>
    <n v="2.34358563264115E-2"/>
    <n v="0.41522604394417301"/>
    <n v="0.56133809972941495"/>
    <n v="7.9778077049033093E-3"/>
    <n v="2.8544778429978698E-2"/>
    <n v="0.101028303461564"/>
    <n v="9.9350168919061094E-2"/>
    <n v="7.5731007054371594E-2"/>
    <n v="0.293092195080291"/>
    <n v="4.9624949401266202E-2"/>
    <n v="4.4977194677626099E-2"/>
    <n v="4.6476223087573702E-2"/>
    <n v="0.25319737218336502"/>
    <n v="5.8499629931777504"/>
  </r>
  <r>
    <x v="17"/>
    <x v="4"/>
    <n v="1.0112216763939199"/>
    <n v="2.1702145444035901E-2"/>
    <n v="0.41982123294623003"/>
    <n v="0.55847662160973399"/>
    <n v="8.3310057854151503E-3"/>
    <n v="2.8245665063152701E-2"/>
    <n v="0.108829967225366"/>
    <n v="0.101122916020219"/>
    <n v="8.4413395720331505E-2"/>
    <n v="0.28905248078093998"/>
    <n v="5.2661351201909901E-2"/>
    <n v="4.80518879310428E-2"/>
    <n v="4.33042249544126E-2"/>
    <n v="0.23598710531721001"/>
    <n v="5.7300153648369099"/>
  </r>
  <r>
    <x v="17"/>
    <x v="5"/>
    <n v="1.0062459807493001"/>
    <n v="2.22371872789901E-2"/>
    <n v="0.432123235075418"/>
    <n v="0.54563957764559201"/>
    <n v="9.0637212362088704E-3"/>
    <n v="2.56049641754755E-2"/>
    <n v="0.107847226394006"/>
    <n v="9.6858704962824907E-2"/>
    <n v="8.2502003711701494E-2"/>
    <n v="0.28711160270154401"/>
    <n v="5.24480834232375E-2"/>
    <n v="4.1183431077972503E-2"/>
    <n v="4.8464806938646902E-2"/>
    <n v="0.248915455378381"/>
    <n v="5.7038010121254903"/>
  </r>
  <r>
    <x v="17"/>
    <x v="6"/>
    <n v="1.0289902822454899"/>
    <n v="2.2404828624256499E-2"/>
    <n v="0.42128841940505202"/>
    <n v="0.55630675197069201"/>
    <n v="9.2370514592268402E-3"/>
    <n v="2.8461115228862001E-2"/>
    <n v="0.111154996846343"/>
    <n v="9.8055269449697599E-2"/>
    <n v="8.9430523050997204E-2"/>
    <n v="0.29053225996528198"/>
    <n v="5.0665854477570299E-2"/>
    <n v="4.1413799482138899E-2"/>
    <n v="4.6799441075521503E-2"/>
    <n v="0.23424968896436099"/>
    <n v="5.74582701091839"/>
  </r>
  <r>
    <x v="17"/>
    <x v="7"/>
    <n v="1.0318696042123701"/>
    <n v="2.44247231139595E-2"/>
    <n v="0.415409219792578"/>
    <n v="0.56016605709346301"/>
    <n v="8.4904348979042196E-3"/>
    <n v="3.2414499462251299E-2"/>
    <n v="0.106045129556638"/>
    <n v="0.10420207433508601"/>
    <n v="8.7096282869267502E-2"/>
    <n v="0.28413988293214298"/>
    <n v="5.0449836520316399E-2"/>
    <n v="4.0061136729038403E-2"/>
    <n v="4.6695306217629601E-2"/>
    <n v="0.24040541647972599"/>
    <n v="5.8479286616445201"/>
  </r>
  <r>
    <x v="17"/>
    <x v="8"/>
    <n v="0.97127804340339796"/>
    <n v="2.0690236694819002E-2"/>
    <n v="0.41223705539562799"/>
    <n v="0.567072707909553"/>
    <n v="8.1131316219157906E-3"/>
    <n v="2.7277832848615201E-2"/>
    <n v="0.103910927191761"/>
    <n v="9.8029487306722798E-2"/>
    <n v="8.32007421760666E-2"/>
    <n v="0.28728407482489998"/>
    <n v="4.6913301491759297E-2"/>
    <n v="4.1412448305331799E-2"/>
    <n v="4.7844273582408801E-2"/>
    <n v="0.256013780650519"/>
    <n v="5.8416491889679101"/>
  </r>
  <r>
    <x v="17"/>
    <x v="9"/>
    <n v="0.99257182790290399"/>
    <n v="2.1831141727027398E-2"/>
    <n v="0.434645715305084"/>
    <n v="0.54352314296788795"/>
    <n v="8.3335195356649006E-3"/>
    <n v="3.0516545473299801E-2"/>
    <n v="0.113192324458033"/>
    <n v="9.9150580379143996E-2"/>
    <n v="8.8010392313399993E-2"/>
    <n v="0.293314291251493"/>
    <n v="4.91191328694639E-2"/>
    <n v="4.5043453930058999E-2"/>
    <n v="4.5712451968113202E-2"/>
    <n v="0.22760730782132799"/>
    <n v="5.8169808138019503"/>
  </r>
  <r>
    <x v="17"/>
    <x v="10"/>
    <n v="1.01338862989297"/>
    <n v="2.1524208908775801E-2"/>
    <n v="0.438386027892403"/>
    <n v="0.54008976319882096"/>
    <n v="8.7610514021190505E-3"/>
    <n v="3.9345727014774103E-2"/>
    <n v="0.121559561586131"/>
    <n v="9.9113175048437696E-2"/>
    <n v="0.100950867496665"/>
    <n v="0.28560399227616901"/>
    <n v="5.3081297164707802E-2"/>
    <n v="4.2860149961201799E-2"/>
    <n v="4.3630103719714E-2"/>
    <n v="0.20509407433008101"/>
    <n v="5.8428359875645697"/>
  </r>
  <r>
    <x v="17"/>
    <x v="11"/>
    <n v="1.13819463363579"/>
    <n v="2.3276798472954E-2"/>
    <n v="0.43933749876592498"/>
    <n v="0.53738570276112096"/>
    <n v="9.68379388540167E-3"/>
    <n v="4.5604571598975699E-2"/>
    <n v="0.14213198031412799"/>
    <n v="9.8803468833784297E-2"/>
    <n v="0.11676340175718"/>
    <n v="0.28591042187499799"/>
    <n v="5.5659746931349598E-2"/>
    <n v="3.4246124209268002E-2"/>
    <n v="3.7081601056826501E-2"/>
    <n v="0.17411488953808901"/>
    <n v="5.7913797219573997"/>
  </r>
  <r>
    <x v="17"/>
    <x v="12"/>
    <n v="0.86984422758102597"/>
    <n v="2.39965984671595E-2"/>
    <n v="0.44934107473540302"/>
    <n v="0.52666232679743696"/>
    <n v="9.6885333376587092E-3"/>
    <n v="2.7403017033971602E-2"/>
    <n v="8.59790403702827E-2"/>
    <n v="0.10109012352761"/>
    <n v="7.6908368214418807E-2"/>
    <n v="0.30178791368109298"/>
    <n v="4.9928657355979497E-2"/>
    <n v="4.6388259504614303E-2"/>
    <n v="4.6251297647440098E-2"/>
    <n v="0.25457478932693101"/>
    <n v="5.7509243726288997"/>
  </r>
  <r>
    <x v="17"/>
    <x v="13"/>
    <n v="0.88745822242978201"/>
    <n v="2.0763884586005001E-2"/>
    <n v="0.44505334070894398"/>
    <n v="0.53418277470505104"/>
    <n v="9.9253056784545206E-3"/>
    <n v="2.6655903894705901E-2"/>
    <n v="9.1054134890772701E-2"/>
    <n v="0.105680050996543"/>
    <n v="7.9030554742860401E-2"/>
    <n v="0.29955903286074098"/>
    <n v="5.07534814843527E-2"/>
    <n v="4.1997203376608297E-2"/>
    <n v="5.00354537079164E-2"/>
    <n v="0.24530887836704501"/>
    <n v="5.7177062076600098"/>
  </r>
  <r>
    <x v="17"/>
    <x v="14"/>
    <n v="0.80310806565249504"/>
    <n v="2.5471511230406502E-2"/>
    <n v="0.49222298092904798"/>
    <n v="0.48230550784054499"/>
    <n v="8.7744416999815198E-3"/>
    <n v="2.11757350807362E-2"/>
    <n v="6.6363433120947404E-2"/>
    <n v="7.2979210927955507E-2"/>
    <n v="7.3841757458288401E-2"/>
    <n v="0.40726103190497898"/>
    <n v="4.4438476829903102E-2"/>
    <n v="3.4903138152032401E-2"/>
    <n v="2.90782976334211E-2"/>
    <n v="0.24118447719175601"/>
    <n v="5.81987221584036"/>
  </r>
  <r>
    <x v="17"/>
    <x v="15"/>
    <n v="0.42121735627374901"/>
    <n v="3.5170541884453399E-2"/>
    <n v="0.67755185745284596"/>
    <n v="0.28727760066269997"/>
    <n v="8.6443625153808604E-3"/>
    <n v="3.8479349134900899E-3"/>
    <n v="1.9756743680367998E-2"/>
    <n v="1.6508449509387998E-2"/>
    <n v="5.9840361658431498E-2"/>
    <n v="0.71031747744071105"/>
    <n v="2.0356472858718801E-2"/>
    <n v="1.9737723875597499E-2"/>
    <n v="6.2519077173710203E-3"/>
    <n v="0.134738565830543"/>
    <n v="6.0391067374137499"/>
  </r>
  <r>
    <x v="17"/>
    <x v="16"/>
    <n v="0.52725487314901298"/>
    <n v="3.53046939317943E-2"/>
    <n v="0.64181932127779595"/>
    <n v="0.32287598479041002"/>
    <n v="9.8680381899132908E-3"/>
    <n v="6.5960745347820203E-3"/>
    <n v="2.66172881865069E-2"/>
    <n v="2.5749161754378198E-2"/>
    <n v="6.46770806935653E-2"/>
    <n v="0.60775455320488303"/>
    <n v="2.4215175805128102E-2"/>
    <n v="7.5647904171619401E-2"/>
    <n v="7.44332502358398E-3"/>
    <n v="0.15143139843563999"/>
    <n v="6.0282953753556603"/>
  </r>
  <r>
    <x v="17"/>
    <x v="17"/>
    <n v="0.72729386306146904"/>
    <n v="2.9216820411863201E-2"/>
    <n v="0.51448861161460702"/>
    <n v="0.45629456797352902"/>
    <n v="9.5172919566211406E-3"/>
    <n v="1.7687507134457901E-2"/>
    <n v="8.5800760671740903E-2"/>
    <n v="3.8151355438862798E-2"/>
    <n v="5.7022166383195197E-2"/>
    <n v="0.42645034100564899"/>
    <n v="3.2679089266730701E-2"/>
    <n v="7.7931360809324807E-2"/>
    <n v="9.40324130105143E-3"/>
    <n v="0.245356886032366"/>
    <n v="5.9531486645399898"/>
  </r>
  <r>
    <x v="17"/>
    <x v="18"/>
    <n v="0.87394826429499095"/>
    <n v="2.64788218908662E-2"/>
    <n v="0.48735698483960499"/>
    <n v="0.48616419326952798"/>
    <n v="9.3716349594122998E-3"/>
    <n v="2.27907758910567E-2"/>
    <n v="0.113656132443632"/>
    <n v="7.4639024812779106E-2"/>
    <n v="6.3035674733545197E-2"/>
    <n v="0.34761238570306002"/>
    <n v="4.91617383960892E-2"/>
    <n v="6.8631134466998006E-2"/>
    <n v="1.42070226182758E-2"/>
    <n v="0.23689447597515101"/>
    <n v="5.8686553138422601"/>
  </r>
  <r>
    <x v="17"/>
    <x v="19"/>
    <n v="0.90964057639823004"/>
    <n v="2.32733422426285E-2"/>
    <n v="0.46762213021268101"/>
    <n v="0.50910452754469104"/>
    <n v="7.6655469165201702E-3"/>
    <n v="2.3918713724340498E-2"/>
    <n v="0.11295507474232901"/>
    <n v="9.5935036507885305E-2"/>
    <n v="6.6016039281033403E-2"/>
    <n v="0.3252110817944"/>
    <n v="4.6086625822898998E-2"/>
    <n v="6.8425391232540697E-2"/>
    <n v="2.0112502652090501E-2"/>
    <n v="0.23367398732596101"/>
    <n v="5.8722718371947904"/>
  </r>
  <r>
    <x v="17"/>
    <x v="20"/>
    <n v="0.85983282282734297"/>
    <n v="2.4880055272050498E-2"/>
    <n v="0.48468576613790498"/>
    <n v="0.49043417859004501"/>
    <n v="8.7194457310813007E-3"/>
    <n v="2.3053563493729601E-2"/>
    <n v="0.106665375754761"/>
    <n v="9.0540810147730397E-2"/>
    <n v="6.8420975192338307E-2"/>
    <n v="0.33622775645452102"/>
    <n v="5.1409889891946003E-2"/>
    <n v="6.1768569059722798E-2"/>
    <n v="2.3218983429940401E-2"/>
    <n v="0.22997463084422901"/>
    <n v="5.8879380978477496"/>
  </r>
  <r>
    <x v="17"/>
    <x v="21"/>
    <n v="0.922605456439341"/>
    <n v="2.4493870942641799E-2"/>
    <n v="0.47684083410233102"/>
    <n v="0.49866529495502698"/>
    <n v="8.47763940980901E-3"/>
    <n v="3.1143905996454099E-2"/>
    <n v="0.110289171006378"/>
    <n v="8.7304572374727898E-2"/>
    <n v="7.6154716970046499E-2"/>
    <n v="0.33066093356005499"/>
    <n v="4.8349886407541599E-2"/>
    <n v="6.9250706617530494E-2"/>
    <n v="1.9150186094431899E-2"/>
    <n v="0.219218281563026"/>
    <n v="5.8471863053222304"/>
  </r>
  <r>
    <x v="17"/>
    <x v="22"/>
    <n v="0.68657880895011403"/>
    <n v="3.2927684563130298E-2"/>
    <n v="0.54736458168836999"/>
    <n v="0.41970773374850001"/>
    <n v="1.24690554405063E-2"/>
    <n v="1.40780935829963E-2"/>
    <n v="4.1481636531787103E-2"/>
    <n v="5.6608944523602697E-2"/>
    <n v="7.5171655954675301E-2"/>
    <n v="0.44955453087650399"/>
    <n v="4.64489285920777E-2"/>
    <n v="8.9814461883500396E-2"/>
    <n v="1.5331858899469E-2"/>
    <n v="0.19904083371488099"/>
    <n v="5.95796385955994"/>
  </r>
  <r>
    <x v="17"/>
    <x v="23"/>
    <n v="0.97611711628509101"/>
    <n v="2.8638592857327099E-2"/>
    <n v="0.50725780482470595"/>
    <n v="0.46410360231796699"/>
    <n v="1.1697796454892899E-2"/>
    <n v="3.7135725384681802E-2"/>
    <n v="0.13466880550243801"/>
    <n v="6.7398907283123199E-2"/>
    <n v="9.8131788711972506E-2"/>
    <n v="0.35950077924377499"/>
    <n v="5.6934972853478698E-2"/>
    <n v="4.8862860624078297E-2"/>
    <n v="1.17884946851841E-2"/>
    <n v="0.173879869256375"/>
    <n v="5.8235198863039503"/>
  </r>
  <r>
    <x v="17"/>
    <x v="24"/>
    <n v="0.50702818279323103"/>
    <n v="4.4815836990875803E-2"/>
    <n v="0.59054730146586898"/>
    <n v="0.36463686154325498"/>
    <n v="1.28069175997346E-2"/>
    <n v="3.4270218596495301E-3"/>
    <n v="1.7416314619766299E-2"/>
    <n v="4.6116915241236699E-2"/>
    <n v="5.11927803576952E-2"/>
    <n v="0.54160451213051597"/>
    <n v="4.5534475505397402E-2"/>
    <n v="5.6710331811689801E-2"/>
    <n v="1.16770396390795E-2"/>
    <n v="0.213513691235235"/>
    <n v="5.9425637265740399"/>
  </r>
  <r>
    <x v="17"/>
    <x v="25"/>
    <n v="0.52997416991489898"/>
    <n v="3.6242486761194598E-2"/>
    <n v="0.58039182645820397"/>
    <n v="0.38336568678060101"/>
    <n v="1.18034181992504E-2"/>
    <n v="1.82266650943208E-3"/>
    <n v="1.9704334913156301E-2"/>
    <n v="4.7545196046147202E-2"/>
    <n v="5.5956777762127298E-2"/>
    <n v="0.50985750448087697"/>
    <n v="4.9071315962951202E-2"/>
    <n v="7.7897131959004301E-2"/>
    <n v="1.1559194803968199E-2"/>
    <n v="0.21478245936308599"/>
    <n v="5.9728987934251796"/>
  </r>
  <r>
    <x v="17"/>
    <x v="26"/>
    <n v="0.67033438530301004"/>
    <n v="3.4121154176821003E-2"/>
    <n v="0.57322030976524696"/>
    <n v="0.39265853605793199"/>
    <n v="1.15836492769156E-2"/>
    <n v="2.3823618784204301E-3"/>
    <n v="2.0402890574500499E-2"/>
    <n v="4.6881131420746798E-2"/>
    <n v="5.7487392277466999E-2"/>
    <n v="0.48521913984223702"/>
    <n v="4.6471068286399797E-2"/>
    <n v="8.6069463034746496E-2"/>
    <n v="1.40266690579032E-2"/>
    <n v="0.229476234350664"/>
    <n v="5.8815515351494296"/>
  </r>
  <r>
    <x v="17"/>
    <x v="27"/>
    <n v="0.83336635193183795"/>
    <n v="2.9425804611278E-2"/>
    <n v="0.52692500270113396"/>
    <n v="0.44364919268758801"/>
    <n v="9.7062654227150508E-3"/>
    <n v="1.44565231965417E-2"/>
    <n v="0.101097412251914"/>
    <n v="6.5543676007229906E-2"/>
    <n v="7.4225370648141498E-2"/>
    <n v="0.37009206794796301"/>
    <n v="5.4154684351982903E-2"/>
    <n v="7.4046114998003704E-2"/>
    <n v="1.6669251069976999E-2"/>
    <n v="0.22000863410553201"/>
    <n v="5.8404984596843201"/>
  </r>
  <r>
    <x v="17"/>
    <x v="28"/>
    <n v="0.96747464433294394"/>
    <n v="2.7510938800983702E-2"/>
    <n v="0.50189121971562201"/>
    <n v="0.47059784148339401"/>
    <n v="8.11424530544432E-3"/>
    <n v="2.21377825565209E-2"/>
    <n v="0.11374269477915799"/>
    <n v="8.5385565950018102E-2"/>
    <n v="6.18362501463115E-2"/>
    <n v="0.32240236214266799"/>
    <n v="5.0242287656022303E-2"/>
    <n v="7.2679812364349797E-2"/>
    <n v="2.0887416379372099E-2"/>
    <n v="0.24257158272013499"/>
    <n v="5.9064998568950697"/>
  </r>
  <r>
    <x v="17"/>
    <x v="29"/>
    <n v="0.91074041648594795"/>
    <n v="2.8107904578454E-2"/>
    <n v="0.499014027660311"/>
    <n v="0.47287806776123498"/>
    <n v="9.5240584390657908E-3"/>
    <n v="2.38743425189313E-2"/>
    <n v="0.107828170267766"/>
    <n v="9.5810372850315503E-2"/>
    <n v="5.4204509537776002E-2"/>
    <n v="0.33474394519774398"/>
    <n v="5.60079217254114E-2"/>
    <n v="6.1633001531069799E-2"/>
    <n v="2.4804290440206E-2"/>
    <n v="0.23156938749171399"/>
    <n v="5.8203567570869996"/>
  </r>
  <r>
    <x v="17"/>
    <x v="30"/>
    <n v="0.94256722872995302"/>
    <n v="2.79481809198164E-2"/>
    <n v="0.50605005550478999"/>
    <n v="0.46600176357539402"/>
    <n v="8.9640356828958392E-3"/>
    <n v="2.5133512384373901E-2"/>
    <n v="0.105874990539955"/>
    <n v="0.103955144133228"/>
    <n v="5.6742984469205601E-2"/>
    <n v="0.33680584089608401"/>
    <n v="5.5094443444515702E-2"/>
    <n v="6.1877026209991699E-2"/>
    <n v="2.8806083982479299E-2"/>
    <n v="0.21674593825727101"/>
    <n v="5.8111820281572797"/>
  </r>
  <r>
    <x v="17"/>
    <x v="31"/>
    <n v="0.93341772322063399"/>
    <n v="2.7896576859888299E-2"/>
    <n v="0.487911512776665"/>
    <n v="0.484191910363447"/>
    <n v="8.7726616981582406E-3"/>
    <n v="2.9542177505893798E-2"/>
    <n v="0.112306815352941"/>
    <n v="0.11806839402936301"/>
    <n v="6.0372093830117997E-2"/>
    <n v="0.31400141680911903"/>
    <n v="5.0003188982662997E-2"/>
    <n v="5.9233633831274501E-2"/>
    <n v="3.3975776472003699E-2"/>
    <n v="0.21372384148846499"/>
    <n v="5.8041331406946997"/>
  </r>
  <r>
    <x v="17"/>
    <x v="32"/>
    <n v="0.93936368813499205"/>
    <n v="2.4968194253315999E-2"/>
    <n v="0.48368471885332998"/>
    <n v="0.49134708689335399"/>
    <n v="8.9676527369982294E-3"/>
    <n v="2.45224803192245E-2"/>
    <n v="0.100441294942889"/>
    <n v="0.104604551610471"/>
    <n v="5.9140158723157997E-2"/>
    <n v="0.30867533959650001"/>
    <n v="5.2570403476323399E-2"/>
    <n v="5.9811057346266898E-2"/>
    <n v="3.3575062315710898E-2"/>
    <n v="0.247691998932459"/>
    <n v="5.8619889009963604"/>
  </r>
  <r>
    <x v="18"/>
    <x v="0"/>
    <n v="0.85206710641944605"/>
    <n v="4.9604965583292604E-3"/>
    <n v="0.56484062353581999"/>
    <n v="0.43019887990585098"/>
    <n v="1.32471329866215E-2"/>
    <n v="1.8708576363937E-2"/>
    <n v="7.9912530251077196E-2"/>
    <n v="9.5383436902148899E-2"/>
    <n v="6.2723762212496606E-2"/>
    <n v="0.355781430774677"/>
    <n v="6.0275773549088099E-2"/>
    <n v="6.6261569344965798E-2"/>
    <n v="2.1989516480172298E-2"/>
    <n v="0.22571627113481499"/>
    <n v="6.8223699024403297"/>
  </r>
  <r>
    <x v="18"/>
    <x v="1"/>
    <n v="0.86498478930566702"/>
    <n v="4.7896844057264297E-3"/>
    <n v="0.57675574314523004"/>
    <n v="0.41845457244904399"/>
    <n v="1.3180189244585999E-2"/>
    <n v="2.04634816740237E-2"/>
    <n v="8.2986881899263995E-2"/>
    <n v="0.10998762591327201"/>
    <n v="5.7528739168293097E-2"/>
    <n v="0.35460345789049802"/>
    <n v="6.0274144739931097E-2"/>
    <n v="6.3355135454609607E-2"/>
    <n v="2.3993742471684201E-2"/>
    <n v="0.213626601543837"/>
    <n v="6.83168131692495"/>
  </r>
  <r>
    <x v="18"/>
    <x v="2"/>
    <n v="1.0635809452774001"/>
    <n v="4.7032597424326202E-3"/>
    <n v="0.56773996194303"/>
    <n v="0.42755677831453698"/>
    <n v="1.2411119613229001E-2"/>
    <n v="2.6243464699433099E-2"/>
    <n v="8.44320352389899E-2"/>
    <n v="0.106335507421127"/>
    <n v="5.6649429686355599E-2"/>
    <n v="0.347976230476648"/>
    <n v="5.54910246259053E-2"/>
    <n v="6.0990251067476402E-2"/>
    <n v="2.0605977256821801E-2"/>
    <n v="0.22886495991401401"/>
    <n v="6.74374066027368"/>
  </r>
  <r>
    <x v="18"/>
    <x v="3"/>
    <n v="0.99454492132521599"/>
    <n v="5.0695870276906497E-3"/>
    <n v="0.57423735103238405"/>
    <n v="0.42069306193992501"/>
    <n v="1.27003052085155E-2"/>
    <n v="1.8739795958812599E-2"/>
    <n v="8.9073572441399906E-2"/>
    <n v="0.103723449674731"/>
    <n v="5.66090943259678E-2"/>
    <n v="0.363904838815786"/>
    <n v="5.4372943941052299E-2"/>
    <n v="6.2192806085934499E-2"/>
    <n v="2.2017712585146201E-2"/>
    <n v="0.216665480962655"/>
    <n v="6.8071339094523902"/>
  </r>
  <r>
    <x v="18"/>
    <x v="4"/>
    <n v="1.03781834701223"/>
    <n v="4.5987187771054198E-3"/>
    <n v="0.56651396793998199"/>
    <n v="0.42888731328291302"/>
    <n v="1.29062149739272E-2"/>
    <n v="1.8279528756665199E-2"/>
    <n v="9.0660214023465704E-2"/>
    <n v="0.10362745555988399"/>
    <n v="5.68812589198264E-2"/>
    <n v="0.34751792566770601"/>
    <n v="5.5854478207812197E-2"/>
    <n v="6.1417233199996403E-2"/>
    <n v="2.07310056983778E-2"/>
    <n v="0.23212468499233899"/>
    <n v="6.7639183496148103"/>
  </r>
  <r>
    <x v="18"/>
    <x v="5"/>
    <n v="0.97966640289995799"/>
    <n v="4.8661768110961701E-3"/>
    <n v="0.57179419943402399"/>
    <n v="0.42333962375487999"/>
    <n v="1.08920126172759E-2"/>
    <n v="1.7949293319314701E-2"/>
    <n v="8.9382431487263603E-2"/>
    <n v="0.10065669403498501"/>
    <n v="5.7879626459330799E-2"/>
    <n v="0.34988812981744799"/>
    <n v="5.4753375099080397E-2"/>
    <n v="5.7673674168966897E-2"/>
    <n v="2.31967989446334E-2"/>
    <n v="0.23772796405170099"/>
    <n v="6.8055852024226997"/>
  </r>
  <r>
    <x v="18"/>
    <x v="6"/>
    <n v="0.99665736514098902"/>
    <n v="4.4962387487386497E-3"/>
    <n v="0.58444449929797504"/>
    <n v="0.41105926195328601"/>
    <n v="1.22353756193969E-2"/>
    <n v="1.9191663121000801E-2"/>
    <n v="9.2768236779776206E-2"/>
    <n v="0.100871706199269"/>
    <n v="5.8072110105466201E-2"/>
    <n v="0.354333157645147"/>
    <n v="5.8133989839308502E-2"/>
    <n v="5.9112285816215901E-2"/>
    <n v="2.1976749410854299E-2"/>
    <n v="0.223304725463565"/>
    <n v="6.8399928299392796"/>
  </r>
  <r>
    <x v="18"/>
    <x v="7"/>
    <n v="0.99763972841395798"/>
    <n v="4.7910583361451499E-3"/>
    <n v="0.57384299840574604"/>
    <n v="0.421365943258109"/>
    <n v="1.1689633735316301E-2"/>
    <n v="2.0098739246963902E-2"/>
    <n v="9.2673268611193405E-2"/>
    <n v="0.112073153067954"/>
    <n v="5.7842558676476502E-2"/>
    <n v="0.34906891946450003"/>
    <n v="5.9241186152544603E-2"/>
    <n v="6.1794591968967999E-2"/>
    <n v="1.9561094524813701E-2"/>
    <n v="0.21595685455127001"/>
    <n v="6.8836104431122198"/>
  </r>
  <r>
    <x v="18"/>
    <x v="8"/>
    <n v="0.96469014157289001"/>
    <n v="5.4559055734822604E-3"/>
    <n v="0.574376823272857"/>
    <n v="0.42016727115365998"/>
    <n v="1.26228325932345E-2"/>
    <n v="1.9708473760153999E-2"/>
    <n v="8.81211521522762E-2"/>
    <n v="0.104013514986059"/>
    <n v="5.86856555683377E-2"/>
    <n v="0.35078188154711099"/>
    <n v="5.4255593360857703E-2"/>
    <n v="6.1112668531227099E-2"/>
    <n v="1.7900043585449499E-2"/>
    <n v="0.232798183915293"/>
    <n v="6.7836179994663297"/>
  </r>
  <r>
    <x v="18"/>
    <x v="9"/>
    <n v="1.0217435888967501"/>
    <n v="4.5191724152766396E-3"/>
    <n v="0.57758983528960794"/>
    <n v="0.417890992295115"/>
    <n v="1.3154573186941999E-2"/>
    <n v="2.09499532285242E-2"/>
    <n v="9.2688258336307797E-2"/>
    <n v="0.105699233168282"/>
    <n v="6.0829057960731403E-2"/>
    <n v="0.35388243309589401"/>
    <n v="5.50640397121019E-2"/>
    <n v="6.1109771871634903E-2"/>
    <n v="1.22068110455886E-2"/>
    <n v="0.224415868393993"/>
    <n v="6.8263229192393897"/>
  </r>
  <r>
    <x v="18"/>
    <x v="10"/>
    <n v="1.0478726284873401"/>
    <n v="5.03668777436889E-3"/>
    <n v="0.58064665412620597"/>
    <n v="0.41431665809942497"/>
    <n v="1.0676745629124899E-2"/>
    <n v="2.4528910609190401E-2"/>
    <n v="9.5755964411840103E-2"/>
    <n v="0.104722675697456"/>
    <n v="7.6107855150273102E-2"/>
    <n v="0.35671097247953298"/>
    <n v="5.52082315288051E-2"/>
    <n v="6.2628721501417697E-2"/>
    <n v="1.2170611852871599E-2"/>
    <n v="0.20148931113948701"/>
    <n v="6.8262427037140796"/>
  </r>
  <r>
    <x v="18"/>
    <x v="11"/>
    <n v="1.1787340352481399"/>
    <n v="4.6091102908937904E-3"/>
    <n v="0.59293899844897702"/>
    <n v="0.40245189126012998"/>
    <n v="9.7076607999236793E-3"/>
    <n v="2.9609366253361299E-2"/>
    <n v="0.122727141376995"/>
    <n v="0.110563991741764"/>
    <n v="8.57141059733348E-2"/>
    <n v="0.36493770870750297"/>
    <n v="6.2123154343102199E-2"/>
    <n v="4.8489058769851802E-2"/>
    <n v="8.6853735276641707E-3"/>
    <n v="0.1574424385065"/>
    <n v="6.7595027100940097"/>
  </r>
  <r>
    <x v="18"/>
    <x v="12"/>
    <n v="0.916179912384535"/>
    <n v="4.82541147635847E-3"/>
    <n v="0.59414712265580305"/>
    <n v="0.40102746586783899"/>
    <n v="1.28535015010546E-2"/>
    <n v="1.8286125441644301E-2"/>
    <n v="7.2300421175455903E-2"/>
    <n v="0.104936637803588"/>
    <n v="5.9163239547269798E-2"/>
    <n v="0.35983089588900502"/>
    <n v="5.6484809088834999E-2"/>
    <n v="6.3454687932736606E-2"/>
    <n v="1.4043795811482801E-2"/>
    <n v="0.23864588580892701"/>
    <n v="6.8043534290808703"/>
  </r>
  <r>
    <x v="18"/>
    <x v="13"/>
    <n v="0.93833877227315698"/>
    <n v="5.1397414634890204E-3"/>
    <n v="0.59454598891254196"/>
    <n v="0.40031426962396899"/>
    <n v="1.34140305458773E-2"/>
    <n v="1.9740410181599399E-2"/>
    <n v="7.4181910484599101E-2"/>
    <n v="0.115864727655395"/>
    <n v="5.7417179246100798E-2"/>
    <n v="0.35637884130599001"/>
    <n v="5.4901337039124899E-2"/>
    <n v="6.0205952703537201E-2"/>
    <n v="1.4755372266677899E-2"/>
    <n v="0.233140238571099"/>
    <n v="6.7817118636749001"/>
  </r>
  <r>
    <x v="18"/>
    <x v="14"/>
    <n v="0.87713033108111005"/>
    <n v="6.0788956858001701E-3"/>
    <n v="0.64456829601229104"/>
    <n v="0.34935280830190901"/>
    <n v="1.16125009725356E-2"/>
    <n v="1.36953288092737E-2"/>
    <n v="4.6482941917444003E-2"/>
    <n v="7.9408289732594201E-2"/>
    <n v="6.3612998882670205E-2"/>
    <n v="0.48205797861079303"/>
    <n v="4.6660529338780697E-2"/>
    <n v="6.3573450647154597E-2"/>
    <n v="7.5260026658587401E-3"/>
    <n v="0.18536997842289599"/>
    <n v="6.7976897187306502"/>
  </r>
  <r>
    <x v="18"/>
    <x v="15"/>
    <n v="0.52118617765672604"/>
    <n v="7.2850074415861197E-3"/>
    <n v="0.74610999356478602"/>
    <n v="0.24660499899362801"/>
    <n v="8.0142558985786903E-3"/>
    <n v="8.5799225454535302E-4"/>
    <n v="6.9390287353879596E-3"/>
    <n v="1.56150346913351E-2"/>
    <n v="6.6043891079553399E-2"/>
    <n v="0.75642535706562197"/>
    <n v="1.65635226407649E-2"/>
    <n v="4.0756967538133897E-2"/>
    <n v="1.09980683353928E-3"/>
    <n v="8.7684143262539399E-2"/>
    <n v="6.9978306606469598"/>
  </r>
  <r>
    <x v="18"/>
    <x v="16"/>
    <n v="0.64943820810903596"/>
    <n v="6.8752470403904498E-3"/>
    <n v="0.705628043956115"/>
    <n v="0.287496709003494"/>
    <n v="8.5043605690542697E-3"/>
    <n v="1.3334790638914499E-3"/>
    <n v="6.6314635638891097E-3"/>
    <n v="2.6153981258004E-2"/>
    <n v="6.5942392165036806E-2"/>
    <n v="0.65605098314074195"/>
    <n v="1.7671702558447799E-2"/>
    <n v="8.88047188959563E-2"/>
    <n v="1.1867252502324799E-3"/>
    <n v="0.12772019353474501"/>
    <n v="7.0024585940907302"/>
  </r>
  <r>
    <x v="18"/>
    <x v="17"/>
    <n v="0.79659445451436195"/>
    <n v="6.2734161545543801E-3"/>
    <n v="0.65892970379183302"/>
    <n v="0.33479688005361302"/>
    <n v="8.8419201623168298E-3"/>
    <n v="6.7980070542847399E-3"/>
    <n v="4.9193376823415201E-2"/>
    <n v="4.5565930792945297E-2"/>
    <n v="5.7240905515857698E-2"/>
    <n v="0.51231663394082405"/>
    <n v="2.5982905918264802E-2"/>
    <n v="9.18092044302634E-2"/>
    <n v="1.42341615354745E-3"/>
    <n v="0.200827699208281"/>
    <n v="6.9749980157731102"/>
  </r>
  <r>
    <x v="18"/>
    <x v="18"/>
    <n v="0.93381092505050001"/>
    <n v="5.3600215155620501E-3"/>
    <n v="0.63929814350455005"/>
    <n v="0.35534183497988803"/>
    <n v="8.4946556304555092E-3"/>
    <n v="1.1973017481237301E-2"/>
    <n v="8.0001284216555002E-2"/>
    <n v="8.4131304601387694E-2"/>
    <n v="5.6044864193877698E-2"/>
    <n v="0.42405205997029699"/>
    <n v="4.79184620870758E-2"/>
    <n v="7.8503905708134494E-2"/>
    <n v="4.5457355866402403E-3"/>
    <n v="0.20433471052433899"/>
    <n v="6.9367617951615896"/>
  </r>
  <r>
    <x v="18"/>
    <x v="19"/>
    <n v="0.95983225265814898"/>
    <n v="5.3856948919490596E-3"/>
    <n v="0.62804928526673498"/>
    <n v="0.36656501984131601"/>
    <n v="8.8185310041364595E-3"/>
    <n v="1.3357067695721999E-2"/>
    <n v="8.5045568426442994E-2"/>
    <n v="0.109710035714325"/>
    <n v="5.6602105066446598E-2"/>
    <n v="0.39617398048051"/>
    <n v="4.6787115390324097E-2"/>
    <n v="7.4630107504943505E-2"/>
    <n v="5.7254145715732599E-3"/>
    <n v="0.20315007414557601"/>
    <n v="6.9252221067428597"/>
  </r>
  <r>
    <x v="18"/>
    <x v="20"/>
    <n v="0.92464976247151598"/>
    <n v="5.3936119153772397E-3"/>
    <n v="0.63448883764967401"/>
    <n v="0.36011755043494798"/>
    <n v="9.7692989164015996E-3"/>
    <n v="1.49433769330658E-2"/>
    <n v="7.9483510441904895E-2"/>
    <n v="9.9985005657644802E-2"/>
    <n v="5.8102949124362202E-2"/>
    <n v="0.405638811036383"/>
    <n v="5.1831446076792097E-2"/>
    <n v="7.4555247484523995E-2"/>
    <n v="5.3105796041643099E-3"/>
    <n v="0.20037977472475699"/>
    <n v="6.9110153571105801"/>
  </r>
  <r>
    <x v="18"/>
    <x v="21"/>
    <n v="0.99448487345502801"/>
    <n v="5.5114942813807603E-3"/>
    <n v="0.62959915527370303"/>
    <n v="0.36488935044491599"/>
    <n v="1.0424441449112899E-2"/>
    <n v="1.8934708844004E-2"/>
    <n v="8.28889079249331E-2"/>
    <n v="9.8554741262381299E-2"/>
    <n v="6.34022589073681E-2"/>
    <n v="0.40989031258709002"/>
    <n v="5.2195003783887597E-2"/>
    <n v="7.7451027415457604E-2"/>
    <n v="4.6729183079841502E-3"/>
    <n v="0.18158567951778101"/>
    <n v="6.9067728394915697"/>
  </r>
  <r>
    <x v="18"/>
    <x v="22"/>
    <n v="0.764461990190482"/>
    <n v="6.4183089397724701E-3"/>
    <n v="0.67546210415985597"/>
    <n v="0.31811958690037101"/>
    <n v="1.3578495913655401E-2"/>
    <n v="9.6074207006829806E-3"/>
    <n v="2.4627908957732699E-2"/>
    <n v="6.0048534671301397E-2"/>
    <n v="6.8060530659147203E-2"/>
    <n v="0.54376556427791001"/>
    <n v="4.6440490987988498E-2"/>
    <n v="7.7694203874291698E-2"/>
    <n v="2.8264527413430999E-3"/>
    <n v="0.15335039721594701"/>
    <n v="6.9613026956002697"/>
  </r>
  <r>
    <x v="18"/>
    <x v="23"/>
    <n v="1.0815217034582201"/>
    <n v="6.1076668511882096E-3"/>
    <n v="0.63162163940007598"/>
    <n v="0.36227069374873599"/>
    <n v="1.14104851794772E-2"/>
    <n v="2.1410397323329201E-2"/>
    <n v="0.114270232339414"/>
    <n v="5.0524300761812503E-2"/>
    <n v="8.3832454746789103E-2"/>
    <n v="0.43853579483046401"/>
    <n v="6.01761858097037E-2"/>
    <n v="6.5016391276055199E-2"/>
    <n v="2.29241810884444E-3"/>
    <n v="0.152531339624111"/>
    <n v="6.8961328551226604"/>
  </r>
  <r>
    <x v="18"/>
    <x v="24"/>
    <n v="0.603839010279134"/>
    <n v="7.0888635105020997E-3"/>
    <n v="0.71575245198247395"/>
    <n v="0.27715868450702402"/>
    <n v="1.2388871238926199E-2"/>
    <n v="3.1356745011042902E-3"/>
    <n v="6.5628914845558897E-3"/>
    <n v="5.3710236476421098E-2"/>
    <n v="5.2082402962178698E-2"/>
    <n v="0.60276921552306995"/>
    <n v="3.9510327814918103E-2"/>
    <n v="6.3402405697606301E-2"/>
    <n v="2.4334433232028399E-3"/>
    <n v="0.16400453097801601"/>
    <n v="6.9604614882715303"/>
  </r>
  <r>
    <x v="18"/>
    <x v="25"/>
    <n v="0.63554361397905701"/>
    <n v="6.6344909798650596E-3"/>
    <n v="0.691030770343525"/>
    <n v="0.30233473867660998"/>
    <n v="1.35410290613284E-2"/>
    <n v="1.5893030733676601E-3"/>
    <n v="8.45611253652407E-3"/>
    <n v="5.51757065101059E-2"/>
    <n v="5.64853101719133E-2"/>
    <n v="0.56842113824551199"/>
    <n v="4.4813882502511997E-2"/>
    <n v="7.2732313113709604E-2"/>
    <n v="2.5571912988653E-3"/>
    <n v="0.17622801348616199"/>
    <n v="7.0097540748421796"/>
  </r>
  <r>
    <x v="18"/>
    <x v="26"/>
    <n v="0.77609180224310303"/>
    <n v="6.8238671560177499E-3"/>
    <n v="0.67037280433886903"/>
    <n v="0.32280332850511301"/>
    <n v="1.3109537963719799E-2"/>
    <n v="1.78846560473675E-3"/>
    <n v="9.64025263359981E-3"/>
    <n v="5.4900311159605301E-2"/>
    <n v="5.6746759818915297E-2"/>
    <n v="0.55438090536044504"/>
    <n v="4.4121331626247103E-2"/>
    <n v="8.0103257554919899E-2"/>
    <n v="2.3939270960818401E-3"/>
    <n v="0.182815251181729"/>
    <n v="6.9164703029395902"/>
  </r>
  <r>
    <x v="18"/>
    <x v="27"/>
    <n v="0.93461463355477503"/>
    <n v="5.9645691608795296E-3"/>
    <n v="0.64454772534570703"/>
    <n v="0.34948770549341301"/>
    <n v="1.07381059437526E-2"/>
    <n v="8.5627135095087195E-3"/>
    <n v="7.4207092997986404E-2"/>
    <n v="6.3937916241966597E-2"/>
    <n v="6.1247656574941502E-2"/>
    <n v="0.43887640158115598"/>
    <n v="5.4928990539486897E-2"/>
    <n v="8.0291814970867501E-2"/>
    <n v="5.0429488696429499E-3"/>
    <n v="0.202166358770691"/>
    <n v="6.9341374491055801"/>
  </r>
  <r>
    <x v="18"/>
    <x v="28"/>
    <n v="1.02364635912168"/>
    <n v="5.8779347774059101E-3"/>
    <n v="0.63303652304991298"/>
    <n v="0.36108554217268202"/>
    <n v="9.8872311527488602E-3"/>
    <n v="1.3333360115761399E-2"/>
    <n v="8.6816690411995301E-2"/>
    <n v="8.3795251282481401E-2"/>
    <n v="5.3650163045685602E-2"/>
    <n v="0.40873110894590797"/>
    <n v="5.2875859106415103E-2"/>
    <n v="7.7763047760941201E-2"/>
    <n v="5.8874232811004998E-3"/>
    <n v="0.20725986489696299"/>
    <n v="6.9221384692783401"/>
  </r>
  <r>
    <x v="18"/>
    <x v="29"/>
    <n v="0.98368441994773104"/>
    <n v="5.41148595349473E-3"/>
    <n v="0.636538126077837"/>
    <n v="0.358050387968668"/>
    <n v="1.0594193482966099E-2"/>
    <n v="1.40082177446825E-2"/>
    <n v="8.3065687051908504E-2"/>
    <n v="9.5740387046663294E-2"/>
    <n v="4.9080418496289802E-2"/>
    <n v="0.412767110031528"/>
    <n v="5.7030823493623199E-2"/>
    <n v="7.2180030251340302E-2"/>
    <n v="6.7448876890647104E-3"/>
    <n v="0.19878824471193299"/>
    <n v="6.8942889707097201"/>
  </r>
  <r>
    <x v="18"/>
    <x v="30"/>
    <n v="1.0315244258437499"/>
    <n v="5.7601034732212598E-3"/>
    <n v="0.64820893493738097"/>
    <n v="0.346030961589398"/>
    <n v="9.6098787455313004E-3"/>
    <n v="1.70597770838944E-2"/>
    <n v="8.2556442599848595E-2"/>
    <n v="0.10745785971414901"/>
    <n v="4.8524649558011897E-2"/>
    <n v="0.412596702582537"/>
    <n v="5.45725031713939E-2"/>
    <n v="7.0250325218653098E-2"/>
    <n v="8.4639739316092096E-3"/>
    <n v="0.188907887394371"/>
    <n v="6.8987666247023904"/>
  </r>
  <r>
    <x v="18"/>
    <x v="31"/>
    <n v="1.0267301177911199"/>
    <n v="5.3081797043845001E-3"/>
    <n v="0.619623506970155"/>
    <n v="0.37506831332545998"/>
    <n v="9.3855684028756499E-3"/>
    <n v="2.0170422352794998E-2"/>
    <n v="8.7117269952180498E-2"/>
    <n v="0.123581041343252"/>
    <n v="4.97387570755752E-2"/>
    <n v="0.38444178411701302"/>
    <n v="5.2339336805036697E-2"/>
    <n v="6.8442444491601098E-2"/>
    <n v="8.3648088403448697E-3"/>
    <n v="0.196418566619327"/>
    <n v="6.9204708777385697"/>
  </r>
  <r>
    <x v="18"/>
    <x v="32"/>
    <n v="0.99109502737542399"/>
    <n v="5.8894135380571999E-3"/>
    <n v="0.638691860980798"/>
    <n v="0.355418725481145"/>
    <n v="1.00276416080856E-2"/>
    <n v="1.70522088815931E-2"/>
    <n v="7.9542566810198695E-2"/>
    <n v="0.11903891644694301"/>
    <n v="4.95719010608794E-2"/>
    <n v="0.39549900834119001"/>
    <n v="5.4306907282999001E-2"/>
    <n v="6.5523746597721394E-2"/>
    <n v="1.07275917076108E-2"/>
    <n v="0.198709511262778"/>
    <n v="6.9103032887408897"/>
  </r>
  <r>
    <x v="19"/>
    <x v="0"/>
    <n v="0.84099491206408705"/>
    <n v="5.7792500633885103E-3"/>
    <n v="0.67851119305802299"/>
    <n v="0.31570955687858798"/>
    <n v="1.8709908977923899E-2"/>
    <n v="1.6861335196777499E-2"/>
    <n v="6.9842587213343799E-2"/>
    <n v="8.8637451276046206E-2"/>
    <n v="5.8476974070459403E-2"/>
    <n v="0.35574489614549498"/>
    <n v="4.3132673629966901E-2"/>
    <n v="6.2059587785505799E-2"/>
    <n v="2.9648480008245302E-2"/>
    <n v="0.25688610569623599"/>
    <n v="6.6083681110797903"/>
  </r>
  <r>
    <x v="19"/>
    <x v="1"/>
    <n v="0.88691356330737603"/>
    <n v="5.3351565610177398E-3"/>
    <n v="0.65668542118137097"/>
    <n v="0.33797942225761202"/>
    <n v="1.6329183990390701E-2"/>
    <n v="1.9339341847131399E-2"/>
    <n v="6.7871487318961601E-2"/>
    <n v="9.6717386829371504E-2"/>
    <n v="5.6335974834961E-2"/>
    <n v="0.34414869152407801"/>
    <n v="4.5280545449810097E-2"/>
    <n v="6.2068496190904897E-2"/>
    <n v="3.1223490705380001E-2"/>
    <n v="0.26068540130901102"/>
    <n v="6.6710166189620903"/>
  </r>
  <r>
    <x v="19"/>
    <x v="2"/>
    <n v="1.0462816127123"/>
    <n v="5.2828367249154696E-3"/>
    <n v="0.67888108925694302"/>
    <n v="0.31583607401814101"/>
    <n v="2.1257881885128602E-2"/>
    <n v="1.65499216090992E-2"/>
    <n v="7.3786201251011596E-2"/>
    <n v="9.5889788437759901E-2"/>
    <n v="5.5614301482335801E-2"/>
    <n v="0.339340811480078"/>
    <n v="4.2003161287436197E-2"/>
    <n v="6.4730903665189105E-2"/>
    <n v="2.6790642935366801E-2"/>
    <n v="0.26403638596659501"/>
    <n v="6.5569509610232002"/>
  </r>
  <r>
    <x v="19"/>
    <x v="3"/>
    <n v="0.99974573757476604"/>
    <n v="6.0009791617390302E-3"/>
    <n v="0.67596041689547604"/>
    <n v="0.31803860394278499"/>
    <n v="2.0002057107098601E-2"/>
    <n v="2.32546970936615E-2"/>
    <n v="7.9349269651541404E-2"/>
    <n v="9.3970791751615407E-2"/>
    <n v="5.9338367454972799E-2"/>
    <n v="0.34269268273607201"/>
    <n v="3.8708177628944497E-2"/>
    <n v="7.1969210407568998E-2"/>
    <n v="2.5733021360081099E-2"/>
    <n v="0.24498172480844399"/>
    <n v="6.5593423662718804"/>
  </r>
  <r>
    <x v="19"/>
    <x v="4"/>
    <n v="1.03559821411659"/>
    <n v="5.4456283202067796E-3"/>
    <n v="0.67129714894428005"/>
    <n v="0.32325722273551299"/>
    <n v="1.82944463859245E-2"/>
    <n v="1.9069129705155799E-2"/>
    <n v="8.2068862090051597E-2"/>
    <n v="0.101390096754138"/>
    <n v="5.9950642228711902E-2"/>
    <n v="0.32847263634377299"/>
    <n v="4.23076339520672E-2"/>
    <n v="7.5035686184905706E-2"/>
    <n v="2.91580406131965E-2"/>
    <n v="0.24425282574207499"/>
    <n v="6.55467982462305"/>
  </r>
  <r>
    <x v="19"/>
    <x v="5"/>
    <n v="0.98395418695538395"/>
    <n v="5.2574641362631404E-3"/>
    <n v="0.67597026635213897"/>
    <n v="0.31877226951159798"/>
    <n v="1.7213012985494901E-2"/>
    <n v="1.6707935373421402E-2"/>
    <n v="8.0709281343531405E-2"/>
    <n v="9.9790732484544606E-2"/>
    <n v="6.2994676888538007E-2"/>
    <n v="0.340422925785625"/>
    <n v="4.2065877411938297E-2"/>
    <n v="6.8253575878957196E-2"/>
    <n v="3.1669746912675399E-2"/>
    <n v="0.24017223493527401"/>
    <n v="6.5851809097116396"/>
  </r>
  <r>
    <x v="19"/>
    <x v="6"/>
    <n v="1.0195744260576101"/>
    <n v="6.3339675307183298E-3"/>
    <n v="0.65921726627036203"/>
    <n v="0.334448766198919"/>
    <n v="1.7013619972404099E-2"/>
    <n v="1.7560782541231602E-2"/>
    <n v="8.21263421895191E-2"/>
    <n v="9.8678646904931694E-2"/>
    <n v="6.1177008147043299E-2"/>
    <n v="0.33601748758622002"/>
    <n v="4.3720601991798898E-2"/>
    <n v="6.6341215077338006E-2"/>
    <n v="3.03905749180624E-2"/>
    <n v="0.24697372067145101"/>
    <n v="6.5501674129277303"/>
  </r>
  <r>
    <x v="19"/>
    <x v="7"/>
    <n v="1.0367989310419401"/>
    <n v="5.0648779827786299E-3"/>
    <n v="0.65957671331345202"/>
    <n v="0.33535840870376898"/>
    <n v="1.5542596871355899E-2"/>
    <n v="2.6438547718557501E-2"/>
    <n v="7.99079139065699E-2"/>
    <n v="0.10689155276118301"/>
    <n v="5.90967793022001E-2"/>
    <n v="0.33182862379714601"/>
    <n v="4.1174250626790698E-2"/>
    <n v="6.4113638955740196E-2"/>
    <n v="2.7019172161480899E-2"/>
    <n v="0.247986923898976"/>
    <n v="6.6607786327910299"/>
  </r>
  <r>
    <x v="19"/>
    <x v="8"/>
    <n v="0.975647858743249"/>
    <n v="5.9892264916179602E-3"/>
    <n v="0.67039349547678695"/>
    <n v="0.32361727803159501"/>
    <n v="1.7352353335587399E-2"/>
    <n v="1.8188274756396301E-2"/>
    <n v="7.8394710768127401E-2"/>
    <n v="0.102281327538435"/>
    <n v="5.8696992463019099E-2"/>
    <n v="0.32840572479463498"/>
    <n v="4.12441864903101E-2"/>
    <n v="6.6212183884306705E-2"/>
    <n v="2.7585886389430301E-2"/>
    <n v="0.26163835957975301"/>
    <n v="6.5684097219959297"/>
  </r>
  <r>
    <x v="19"/>
    <x v="9"/>
    <n v="1.0004645239672301"/>
    <n v="6.0512186257992203E-3"/>
    <n v="0.68143205658771799"/>
    <n v="0.31251672478648301"/>
    <n v="1.77906912527937E-2"/>
    <n v="1.7269293679676501E-2"/>
    <n v="8.0704855279386506E-2"/>
    <n v="0.10082560757313901"/>
    <n v="6.2757279010275696E-2"/>
    <n v="0.33987550624709301"/>
    <n v="4.43429136191461E-2"/>
    <n v="7.1559605478964103E-2"/>
    <n v="2.1897183391897699E-2"/>
    <n v="0.24297706446762701"/>
    <n v="6.5215179102903003"/>
  </r>
  <r>
    <x v="19"/>
    <x v="10"/>
    <n v="1.0430316306429399"/>
    <n v="7.4780523148866296E-3"/>
    <n v="0.68210262165480795"/>
    <n v="0.31041932603030598"/>
    <n v="1.80883649593402E-2"/>
    <n v="1.8151332810412198E-2"/>
    <n v="8.6021354097478298E-2"/>
    <n v="9.6000205045984804E-2"/>
    <n v="7.3036079205522006E-2"/>
    <n v="0.33676609548935799"/>
    <n v="4.4500582280513998E-2"/>
    <n v="7.1771278788668999E-2"/>
    <n v="1.6770150573071602E-2"/>
    <n v="0.23889455674964999"/>
    <n v="6.5797741600777702"/>
  </r>
  <r>
    <x v="19"/>
    <x v="11"/>
    <n v="1.13099440281652"/>
    <n v="6.5972575795814198E-3"/>
    <n v="0.71344213000808498"/>
    <n v="0.279960612412334"/>
    <n v="1.8557977590652999E-2"/>
    <n v="2.23523689491772E-2"/>
    <n v="0.109345669259239"/>
    <n v="0.10142214710358601"/>
    <n v="8.3668868504352595E-2"/>
    <n v="0.362756087061124"/>
    <n v="4.61929252840367E-2"/>
    <n v="5.47580364597582E-2"/>
    <n v="1.4342939986952401E-2"/>
    <n v="0.186602979801122"/>
    <n v="6.5963085379285999"/>
  </r>
  <r>
    <x v="19"/>
    <x v="12"/>
    <n v="0.93597543441658104"/>
    <n v="5.5659997760047096E-3"/>
    <n v="0.68852255290126396"/>
    <n v="0.30591144732273201"/>
    <n v="1.9704517273758802E-2"/>
    <n v="1.49958461302129E-2"/>
    <n v="6.7694491700100695E-2"/>
    <n v="9.6989440031544694E-2"/>
    <n v="6.0853086036589302E-2"/>
    <n v="0.33869712493666199"/>
    <n v="4.39792976096198E-2"/>
    <n v="6.9838758773867707E-2"/>
    <n v="2.2046290747690499E-2"/>
    <n v="0.26520114675995399"/>
    <n v="6.6402215901180597"/>
  </r>
  <r>
    <x v="19"/>
    <x v="13"/>
    <n v="0.93873476745165896"/>
    <n v="5.3573116189229502E-3"/>
    <n v="0.70383656988009002"/>
    <n v="0.29080611850098698"/>
    <n v="1.8153929695582001E-2"/>
    <n v="1.45000487620781E-2"/>
    <n v="6.6257001577689906E-2"/>
    <n v="0.10776755027391099"/>
    <n v="5.9946617631612097E-2"/>
    <n v="0.34655427692151303"/>
    <n v="4.4356116415878097E-2"/>
    <n v="6.7780995537573205E-2"/>
    <n v="2.0800357932842399E-2"/>
    <n v="0.25388310525132002"/>
    <n v="6.5779757681613704"/>
  </r>
  <r>
    <x v="19"/>
    <x v="14"/>
    <n v="0.91862150176734902"/>
    <n v="6.2811071606858398E-3"/>
    <n v="0.74685877769254905"/>
    <n v="0.24686011514676501"/>
    <n v="2.1839004596385599E-2"/>
    <n v="1.0947715145976601E-2"/>
    <n v="4.61694278321364E-2"/>
    <n v="7.2467913344218607E-2"/>
    <n v="6.3601982361072104E-2"/>
    <n v="0.45762413216719799"/>
    <n v="3.5205839046704997E-2"/>
    <n v="5.9725153008615403E-2"/>
    <n v="1.1522365596342799E-2"/>
    <n v="0.22089646690135001"/>
    <n v="6.5835621474483803"/>
  </r>
  <r>
    <x v="19"/>
    <x v="15"/>
    <n v="0.59104630118238999"/>
    <n v="8.3329723618559698E-3"/>
    <n v="0.83346472675711303"/>
    <n v="0.15820230088103099"/>
    <n v="2.3679810087868701E-2"/>
    <n v="1.1968422091865E-3"/>
    <n v="9.7406179517777192E-3"/>
    <n v="1.37213067956864E-2"/>
    <n v="7.9278989606739694E-2"/>
    <n v="0.72016136424089405"/>
    <n v="1.34118429509552E-2"/>
    <n v="3.6019299270121499E-2"/>
    <n v="5.4902004281641903E-4"/>
    <n v="0.102240906843954"/>
    <n v="6.8737401036639802"/>
  </r>
  <r>
    <x v="19"/>
    <x v="16"/>
    <n v="0.74783820788444"/>
    <n v="8.0429450022306594E-3"/>
    <n v="0.80285999180154199"/>
    <n v="0.18909706319622799"/>
    <n v="2.41214474026267E-2"/>
    <n v="1.81800982113885E-3"/>
    <n v="1.5253497787179099E-2"/>
    <n v="3.0046704250190199E-2"/>
    <n v="7.6378924726845598E-2"/>
    <n v="0.61285838696831296"/>
    <n v="1.2500181540258301E-2"/>
    <n v="9.02046920344408E-2"/>
    <n v="1.0007243071819001E-3"/>
    <n v="0.13581743116182499"/>
    <n v="6.8551041933439496"/>
  </r>
  <r>
    <x v="19"/>
    <x v="17"/>
    <n v="0.93430562263780703"/>
    <n v="7.1870283086476801E-3"/>
    <n v="0.72026809312170403"/>
    <n v="0.27254487856964799"/>
    <n v="2.0544624084987501E-2"/>
    <n v="8.73393409092851E-3"/>
    <n v="5.5756035269029801E-2"/>
    <n v="4.6077301806397797E-2"/>
    <n v="6.2858205819620205E-2"/>
    <n v="0.456071952033894"/>
    <n v="2.12111793255777E-2"/>
    <n v="9.7279159266548398E-2"/>
    <n v="1.93335853936174E-3"/>
    <n v="0.229534249763655"/>
    <n v="6.7588019091986302"/>
  </r>
  <r>
    <x v="19"/>
    <x v="18"/>
    <n v="1.05515341100477"/>
    <n v="6.7195877578340698E-3"/>
    <n v="0.71899708514671301"/>
    <n v="0.274283327095453"/>
    <n v="1.7625482278887401E-2"/>
    <n v="1.55865624805442E-2"/>
    <n v="7.4564312546880895E-2"/>
    <n v="8.8483464409744E-2"/>
    <n v="5.9995703457062899E-2"/>
    <n v="0.38834625857309302"/>
    <n v="3.8592365674070997E-2"/>
    <n v="8.9743552852549993E-2"/>
    <n v="6.7135503240536498E-3"/>
    <n v="0.220348747403113"/>
    <n v="6.6600570731560902"/>
  </r>
  <r>
    <x v="19"/>
    <x v="19"/>
    <n v="1.102258829882"/>
    <n v="6.15798948363967E-3"/>
    <n v="0.69031826484254"/>
    <n v="0.30352374567382101"/>
    <n v="1.6547949064222502E-2"/>
    <n v="1.8756416642385101E-2"/>
    <n v="8.0119252356351894E-2"/>
    <n v="0.11057843067994599"/>
    <n v="5.9640751028949397E-2"/>
    <n v="0.35640565373481198"/>
    <n v="3.5001764326923097E-2"/>
    <n v="8.4009567470693797E-2"/>
    <n v="1.0141430299802801E-2"/>
    <n v="0.228798784395914"/>
    <n v="6.6794143520320004"/>
  </r>
  <r>
    <x v="19"/>
    <x v="20"/>
    <n v="1.0235607791749299"/>
    <n v="6.8680122203501797E-3"/>
    <n v="0.71626816267102"/>
    <n v="0.27686382510863"/>
    <n v="1.8599649446394799E-2"/>
    <n v="1.4971353298815999E-2"/>
    <n v="7.25189812037529E-2"/>
    <n v="0.100126315347873"/>
    <n v="6.8139526742466899E-2"/>
    <n v="0.36824040814818698"/>
    <n v="3.6984045453660699E-2"/>
    <n v="7.9613648460622702E-2"/>
    <n v="8.3809871577914599E-3"/>
    <n v="0.232425084740435"/>
    <n v="6.6970522040093998"/>
  </r>
  <r>
    <x v="19"/>
    <x v="21"/>
    <n v="1.0593790391540501"/>
    <n v="6.7677195226012801E-3"/>
    <n v="0.72330308905740104"/>
    <n v="0.26992919141999799"/>
    <n v="1.73071831217428E-2"/>
    <n v="1.5864654207497001E-2"/>
    <n v="7.51406198381709E-2"/>
    <n v="9.0091553220745205E-2"/>
    <n v="7.2886635857886004E-2"/>
    <n v="0.38678586490441802"/>
    <n v="3.8110218622398398E-2"/>
    <n v="8.0546358070179694E-2"/>
    <n v="6.6746743032357302E-3"/>
    <n v="0.216592237853726"/>
    <n v="6.6991924658134403"/>
  </r>
  <r>
    <x v="19"/>
    <x v="22"/>
    <n v="0.83265050112073602"/>
    <n v="7.9743655853805398E-3"/>
    <n v="0.77578507410040598"/>
    <n v="0.21624056031421399"/>
    <n v="2.1692747872193802E-2"/>
    <n v="7.2669369761565496E-3"/>
    <n v="2.66956422560151E-2"/>
    <n v="5.8555013981241799E-2"/>
    <n v="8.7866498979607896E-2"/>
    <n v="0.49831843020730598"/>
    <n v="3.3569670601983702E-2"/>
    <n v="8.4329300269063906E-2"/>
    <n v="3.2962839399217798E-3"/>
    <n v="0.17840947491650899"/>
    <n v="6.7455277184583204"/>
  </r>
  <r>
    <x v="19"/>
    <x v="23"/>
    <n v="1.1346775022242701"/>
    <n v="7.6754324043636296E-3"/>
    <n v="0.75203472111063796"/>
    <n v="0.24028984648499899"/>
    <n v="2.09152913410178E-2"/>
    <n v="2.3990749720452901E-2"/>
    <n v="0.110898210917352"/>
    <n v="5.0112244325069999E-2"/>
    <n v="8.8328834890875896E-2"/>
    <n v="0.42841460427675099"/>
    <n v="4.4288464499584901E-2"/>
    <n v="6.2677588627095507E-2"/>
    <n v="3.01968233874057E-3"/>
    <n v="0.167354329063059"/>
    <n v="6.7430777193981903"/>
  </r>
  <r>
    <x v="19"/>
    <x v="24"/>
    <n v="0.72170746423457799"/>
    <n v="7.8627478071652806E-3"/>
    <n v="0.78583676602261798"/>
    <n v="0.20630048617021701"/>
    <n v="2.0177605058437999E-2"/>
    <n v="4.3898570426038099E-3"/>
    <n v="1.9456816866175598E-2"/>
    <n v="5.25881118240729E-2"/>
    <n v="6.57438904922161E-2"/>
    <n v="0.53087805455738002"/>
    <n v="3.15965405965647E-2"/>
    <n v="6.8180041154184301E-2"/>
    <n v="2.29144235883661E-3"/>
    <n v="0.20469764004952801"/>
    <n v="6.7937076037104198"/>
  </r>
  <r>
    <x v="19"/>
    <x v="25"/>
    <n v="0.71521175326976905"/>
    <n v="8.7146236882443707E-3"/>
    <n v="0.78667789632896901"/>
    <n v="0.204607479982787"/>
    <n v="2.0974409420254001E-2"/>
    <n v="1.58168342355315E-3"/>
    <n v="1.2407252181078699E-2"/>
    <n v="5.6186993544358098E-2"/>
    <n v="7.1808247277939594E-2"/>
    <n v="0.52775818921340301"/>
    <n v="3.3468102750402899E-2"/>
    <n v="7.5516265620317893E-2"/>
    <n v="1.85591010501227E-3"/>
    <n v="0.19844294646368099"/>
    <n v="6.8328851975588103"/>
  </r>
  <r>
    <x v="19"/>
    <x v="26"/>
    <n v="0.87560344208824004"/>
    <n v="7.3697855755565801E-3"/>
    <n v="0.77002232010613203"/>
    <n v="0.22260789431831199"/>
    <n v="2.8594890351356501E-2"/>
    <n v="2.3803533823756398E-3"/>
    <n v="1.40084646135406E-2"/>
    <n v="5.4442679219828802E-2"/>
    <n v="7.4046143817047799E-2"/>
    <n v="0.50209010809816501"/>
    <n v="3.0329401203835399E-2"/>
    <n v="8.5817714469851702E-2"/>
    <n v="2.2322459961788099E-3"/>
    <n v="0.20605799884782"/>
    <n v="6.7991871123225396"/>
  </r>
  <r>
    <x v="19"/>
    <x v="27"/>
    <n v="1.0639291612375601"/>
    <n v="6.9821493805841501E-3"/>
    <n v="0.71327651663007996"/>
    <n v="0.27974133398933598"/>
    <n v="2.2350352989808399E-2"/>
    <n v="1.0838949586519301E-2"/>
    <n v="7.1948080165371103E-2"/>
    <n v="6.6993324802697901E-2"/>
    <n v="6.5392352458882294E-2"/>
    <n v="0.39626921832137502"/>
    <n v="3.9938573628056299E-2"/>
    <n v="8.7020312549165493E-2"/>
    <n v="7.9932866913695003E-3"/>
    <n v="0.231255548806755"/>
    <n v="6.7204991473553202"/>
  </r>
  <r>
    <x v="19"/>
    <x v="28"/>
    <n v="1.17753821156497"/>
    <n v="6.4689642508426E-3"/>
    <n v="0.70759972322675602"/>
    <n v="0.285931312522402"/>
    <n v="1.8541924088705201E-2"/>
    <n v="1.40253166824191E-2"/>
    <n v="8.0153996222477999E-2"/>
    <n v="9.01616302561353E-2"/>
    <n v="5.9726755440596503E-2"/>
    <n v="0.36381452207613602"/>
    <n v="3.6913841111067797E-2"/>
    <n v="8.5393986154374504E-2"/>
    <n v="6.9668856849961699E-3"/>
    <n v="0.24430114228309199"/>
    <n v="6.7069348215646496"/>
  </r>
  <r>
    <x v="19"/>
    <x v="29"/>
    <n v="1.12641217327208"/>
    <n v="6.9678656519664003E-3"/>
    <n v="0.69797689021386999"/>
    <n v="0.29505524413416401"/>
    <n v="1.9445061560232901E-2"/>
    <n v="1.55804008847587E-2"/>
    <n v="7.9759931429180198E-2"/>
    <n v="0.10491998410766799"/>
    <n v="5.8493260931737699E-2"/>
    <n v="0.372009500520186"/>
    <n v="4.0070756306191002E-2"/>
    <n v="7.6475530576692596E-2"/>
    <n v="1.0282645327642901E-2"/>
    <n v="0.22296292835570999"/>
    <n v="6.7001583329803802"/>
  </r>
  <r>
    <x v="19"/>
    <x v="30"/>
    <n v="1.15957956819643"/>
    <n v="6.6610309359298502E-3"/>
    <n v="0.70638370267284101"/>
    <n v="0.28695526639122898"/>
    <n v="1.83496600334019E-2"/>
    <n v="1.7430991126519101E-2"/>
    <n v="7.7144384291711901E-2"/>
    <n v="0.114637743812274"/>
    <n v="5.8024398887765297E-2"/>
    <n v="0.37329834815892599"/>
    <n v="3.8772123279380899E-2"/>
    <n v="6.9735614129038004E-2"/>
    <n v="1.2921144827394201E-2"/>
    <n v="0.21968559145358901"/>
    <n v="6.6829782071203496"/>
  </r>
  <r>
    <x v="19"/>
    <x v="31"/>
    <n v="1.1651360084814399"/>
    <n v="5.8049276047987403E-3"/>
    <n v="0.68654944033186005"/>
    <n v="0.307645632063341"/>
    <n v="1.6862011830491599E-2"/>
    <n v="2.6509750130658202E-2"/>
    <n v="8.0062866267930202E-2"/>
    <n v="0.12524152116013801"/>
    <n v="5.7579293412545599E-2"/>
    <n v="0.347587496726742"/>
    <n v="3.7634989941021497E-2"/>
    <n v="6.8776945617144702E-2"/>
    <n v="1.53788296744167E-2"/>
    <n v="0.224366295238911"/>
    <n v="6.71157054595745"/>
  </r>
  <r>
    <x v="19"/>
    <x v="32"/>
    <n v="1.1171358175525501"/>
    <n v="6.0266570770959402E-3"/>
    <n v="0.71250946923647296"/>
    <n v="0.281463873686431"/>
    <n v="1.7665874208015499E-2"/>
    <n v="1.7336220211254499E-2"/>
    <n v="7.1476988949107104E-2"/>
    <n v="0.120127601527092"/>
    <n v="5.9042216252309501E-2"/>
    <n v="0.35462523919077799"/>
    <n v="3.9800695012179602E-2"/>
    <n v="6.4732213178435499E-2"/>
    <n v="1.9668814631317501E-2"/>
    <n v="0.23552413683951001"/>
    <n v="6.6665023079673302"/>
  </r>
  <r>
    <x v="20"/>
    <x v="0"/>
    <n v="0.83945036836973497"/>
    <n v="1.0671214744819E-2"/>
    <n v="0.49247233470803498"/>
    <n v="0.496856450547146"/>
    <n v="1.16311054861873E-2"/>
    <n v="2.32937275669606E-2"/>
    <n v="8.3661592552098596E-2"/>
    <n v="8.7317908605258093E-2"/>
    <n v="7.17658327118635E-2"/>
    <n v="0.36445104405961598"/>
    <n v="4.6000726607857097E-2"/>
    <n v="5.7586186707132302E-2"/>
    <n v="3.71726942530749E-2"/>
    <n v="0.21711918144995199"/>
    <n v="5.2695862662278703"/>
  </r>
  <r>
    <x v="20"/>
    <x v="1"/>
    <n v="0.86699037947168001"/>
    <n v="1.20115687044401E-2"/>
    <n v="0.49382607583114502"/>
    <n v="0.494162355464415"/>
    <n v="1.1956511381360901E-2"/>
    <n v="2.34865525191983E-2"/>
    <n v="8.6295820606946197E-2"/>
    <n v="0.101133065669911"/>
    <n v="6.7988775502363097E-2"/>
    <n v="0.36888466475458398"/>
    <n v="4.8266057680160401E-2"/>
    <n v="5.04535363189412E-2"/>
    <n v="4.3102741938918401E-2"/>
    <n v="0.19843227362761701"/>
    <n v="5.3116263194222899"/>
  </r>
  <r>
    <x v="20"/>
    <x v="2"/>
    <n v="1.032049779771"/>
    <n v="1.0908057154781299E-2"/>
    <n v="0.49084736430180997"/>
    <n v="0.49824457854340898"/>
    <n v="1.11348947724728E-2"/>
    <n v="1.92506284764325E-2"/>
    <n v="9.2206001561932205E-2"/>
    <n v="0.100854538484021"/>
    <n v="6.8523622278635704E-2"/>
    <n v="0.35984364586128897"/>
    <n v="4.6397492886913499E-2"/>
    <n v="4.9254146301729501E-2"/>
    <n v="4.0541274538020602E-2"/>
    <n v="0.21199375483855401"/>
    <n v="5.2547165137979599"/>
  </r>
  <r>
    <x v="20"/>
    <x v="3"/>
    <n v="0.98671312448176096"/>
    <n v="9.7679671843142208E-3"/>
    <n v="0.49893899609159098"/>
    <n v="0.49129303672409402"/>
    <n v="1.18690844445253E-2"/>
    <n v="2.3472209838178701E-2"/>
    <n v="9.6641479615481196E-2"/>
    <n v="9.7636904763273802E-2"/>
    <n v="6.8131603491870293E-2"/>
    <n v="0.35735012152400403"/>
    <n v="4.5624862634064997E-2"/>
    <n v="5.6313421308968402E-2"/>
    <n v="3.9527357178863902E-2"/>
    <n v="0.20343295520076901"/>
    <n v="5.3109765439140597"/>
  </r>
  <r>
    <x v="20"/>
    <x v="4"/>
    <n v="0.99895523341419001"/>
    <n v="1.1358552095888499E-2"/>
    <n v="0.499862239304739"/>
    <n v="0.48877920859937302"/>
    <n v="1.0786188440373001E-2"/>
    <n v="2.15529630596288E-2"/>
    <n v="0.10337984876834801"/>
    <n v="9.9705190914337605E-2"/>
    <n v="6.7979354710641704E-2"/>
    <n v="0.35295822271562599"/>
    <n v="5.21114041311165E-2"/>
    <n v="5.97957644844559E-2"/>
    <n v="4.1029175136839999E-2"/>
    <n v="0.19070188763863199"/>
    <n v="5.3093713084687701"/>
  </r>
  <r>
    <x v="20"/>
    <x v="5"/>
    <n v="0.98611696009610195"/>
    <n v="1.0711731652742199E-2"/>
    <n v="0.482629260006395"/>
    <n v="0.50665900834086297"/>
    <n v="9.4167969981589893E-3"/>
    <n v="2.0957179140646199E-2"/>
    <n v="0.10833231242465"/>
    <n v="9.6610577188528904E-2"/>
    <n v="7.3033656161775207E-2"/>
    <n v="0.36581891761626201"/>
    <n v="4.6885348612188203E-2"/>
    <n v="5.4789094779250598E-2"/>
    <n v="4.14000677197029E-2"/>
    <n v="0.18275604935883599"/>
    <n v="5.28862057714678"/>
  </r>
  <r>
    <x v="20"/>
    <x v="6"/>
    <n v="0.98802663238773603"/>
    <n v="1.15635617943648E-2"/>
    <n v="0.49270783937658502"/>
    <n v="0.49572859882905002"/>
    <n v="9.6714163830265293E-3"/>
    <n v="2.4641625444780501E-2"/>
    <n v="0.107934222606922"/>
    <n v="9.6071907238808901E-2"/>
    <n v="7.0182708002489394E-2"/>
    <n v="0.36090865292071"/>
    <n v="4.6352801413189003E-2"/>
    <n v="5.6945430199192897E-2"/>
    <n v="3.9052721650819203E-2"/>
    <n v="0.18823851414006201"/>
    <n v="5.2628309640899902"/>
  </r>
  <r>
    <x v="20"/>
    <x v="7"/>
    <n v="1.0192844176664799"/>
    <n v="1.07975819800938E-2"/>
    <n v="0.48713093454212397"/>
    <n v="0.50207148347778197"/>
    <n v="9.7383341443605196E-3"/>
    <n v="2.4181008592830101E-2"/>
    <n v="0.10530259271813"/>
    <n v="0.10068998960607201"/>
    <n v="7.2666851569164206E-2"/>
    <n v="0.365924048559649"/>
    <n v="4.6305717617605602E-2"/>
    <n v="5.5223648165357998E-2"/>
    <n v="3.3739455209061797E-2"/>
    <n v="0.18622835381776801"/>
    <n v="5.2584115963082496"/>
  </r>
  <r>
    <x v="20"/>
    <x v="8"/>
    <n v="1.00289814919278"/>
    <n v="1.12605074459921E-2"/>
    <n v="0.480173428219761"/>
    <n v="0.508566064334247"/>
    <n v="8.9124432948328204E-3"/>
    <n v="2.2885225546899299E-2"/>
    <n v="9.9069692260415801E-2"/>
    <n v="0.100145916216453"/>
    <n v="7.3644189464759605E-2"/>
    <n v="0.35323500657114898"/>
    <n v="4.38575476308758E-2"/>
    <n v="5.4307458741633001E-2"/>
    <n v="3.7012597181559699E-2"/>
    <n v="0.206929923091421"/>
    <n v="5.2550141567465003"/>
  </r>
  <r>
    <x v="20"/>
    <x v="9"/>
    <n v="1.0070774287675099"/>
    <n v="1.0788575279802299E-2"/>
    <n v="0.48737243540397901"/>
    <n v="0.50183898931621895"/>
    <n v="9.2565972149497196E-3"/>
    <n v="2.6771054078921899E-2"/>
    <n v="0.103738086338157"/>
    <n v="0.102002927194802"/>
    <n v="8.0275462344564397E-2"/>
    <n v="0.35756422611831601"/>
    <n v="4.3778463254525099E-2"/>
    <n v="5.6473953549590498E-2"/>
    <n v="2.9818144675522299E-2"/>
    <n v="0.19032108523065"/>
    <n v="5.3446366258937896"/>
  </r>
  <r>
    <x v="20"/>
    <x v="10"/>
    <n v="1.0517357956822799"/>
    <n v="1.08782426878315E-2"/>
    <n v="0.49352788200563902"/>
    <n v="0.49559387530652999"/>
    <n v="9.6163373508822494E-3"/>
    <n v="2.9790513044124299E-2"/>
    <n v="0.11233219765629"/>
    <n v="0.100908684229037"/>
    <n v="9.9196472620025899E-2"/>
    <n v="0.35336638911305301"/>
    <n v="4.2709364884440999E-2"/>
    <n v="5.1448034387896698E-2"/>
    <n v="2.4293209186691301E-2"/>
    <n v="0.17633879752755699"/>
    <n v="5.3360609611453897"/>
  </r>
  <r>
    <x v="20"/>
    <x v="11"/>
    <n v="1.22070173069875"/>
    <n v="1.10656568597592E-2"/>
    <n v="0.50177365715601696"/>
    <n v="0.48716068598422302"/>
    <n v="9.3523917409860692E-3"/>
    <n v="3.4957128505214798E-2"/>
    <n v="0.128633849706351"/>
    <n v="9.2623700840175002E-2"/>
    <n v="0.11502823861280401"/>
    <n v="0.37871402816729799"/>
    <n v="4.7384636530900498E-2"/>
    <n v="3.7194036209787597E-2"/>
    <n v="1.9986473458524001E-2"/>
    <n v="0.13612551622795899"/>
    <n v="5.3290322575994997"/>
  </r>
  <r>
    <x v="20"/>
    <x v="12"/>
    <n v="0.89146247545711299"/>
    <n v="1.2113438080321901E-2"/>
    <n v="0.51160280705465999"/>
    <n v="0.47628375486501801"/>
    <n v="1.0569128035642E-2"/>
    <n v="2.3542320911395801E-2"/>
    <n v="7.7337789735774501E-2"/>
    <n v="9.9003984332893202E-2"/>
    <n v="7.6150726781139794E-2"/>
    <n v="0.37016624262793002"/>
    <n v="4.2725601872196498E-2"/>
    <n v="5.81425554467516E-2"/>
    <n v="3.2679211358800697E-2"/>
    <n v="0.20968243889747601"/>
    <n v="5.4143679571958199"/>
  </r>
  <r>
    <x v="20"/>
    <x v="13"/>
    <n v="0.92755172606665903"/>
    <n v="1.0762840035369699E-2"/>
    <n v="0.51154038718268802"/>
    <n v="0.477696772781942"/>
    <n v="1.0116684818477399E-2"/>
    <n v="2.3377879243649799E-2"/>
    <n v="7.9168653672612596E-2"/>
    <n v="0.11029247867627601"/>
    <n v="7.18346925009056E-2"/>
    <n v="0.37480388760639999"/>
    <n v="4.2443106575539402E-2"/>
    <n v="5.3439882665666801E-2"/>
    <n v="3.4362441796397497E-2"/>
    <n v="0.20016029244407499"/>
    <n v="5.2577043922961497"/>
  </r>
  <r>
    <x v="20"/>
    <x v="14"/>
    <n v="0.89618993278569903"/>
    <n v="1.18397089597959E-2"/>
    <n v="0.55251589164275405"/>
    <n v="0.43564439939744998"/>
    <n v="8.8127432087604599E-3"/>
    <n v="1.39439638109469E-2"/>
    <n v="5.1182407896822699E-2"/>
    <n v="7.3145871645145494E-2"/>
    <n v="7.3779395654111304E-2"/>
    <n v="0.49701000838402398"/>
    <n v="3.6828382482694801E-2"/>
    <n v="4.6346351926972999E-2"/>
    <n v="1.8346840614025001E-2"/>
    <n v="0.180604034376496"/>
    <n v="5.35174432156425"/>
  </r>
  <r>
    <x v="20"/>
    <x v="15"/>
    <n v="0.55581439174417702"/>
    <n v="1.52497775443528E-2"/>
    <n v="0.66262391240720597"/>
    <n v="0.322126310048441"/>
    <n v="1.0629266402613699E-2"/>
    <n v="1.92998070081404E-4"/>
    <n v="4.8607133262529301E-3"/>
    <n v="9.8911302800848092E-3"/>
    <n v="7.6360887091113105E-2"/>
    <n v="0.77750021947635495"/>
    <n v="1.1513547436097E-2"/>
    <n v="2.3443109909898899E-2"/>
    <n v="9.8027464426519604E-4"/>
    <n v="8.4627853363237901E-2"/>
    <n v="5.5595161460434204"/>
  </r>
  <r>
    <x v="20"/>
    <x v="16"/>
    <n v="0.68111389680120504"/>
    <n v="1.3061425649838599E-2"/>
    <n v="0.64237541755266003"/>
    <n v="0.34456315679750099"/>
    <n v="1.16325558014258E-2"/>
    <n v="5.6877955966944701E-4"/>
    <n v="5.5304162580369302E-3"/>
    <n v="2.80720258636903E-2"/>
    <n v="7.7584069581411105E-2"/>
    <n v="0.696342955454607"/>
    <n v="1.2872095067338401E-2"/>
    <n v="5.8373472129273199E-2"/>
    <n v="1.7852316055866201E-3"/>
    <n v="0.107238398678961"/>
    <n v="5.5740391510610596"/>
  </r>
  <r>
    <x v="20"/>
    <x v="17"/>
    <n v="0.74920642056251896"/>
    <n v="1.24518952685377E-2"/>
    <n v="0.60103287928838101"/>
    <n v="0.38651522544308098"/>
    <n v="1.3256212862539101E-2"/>
    <n v="2.2601118611774002E-3"/>
    <n v="2.3172597106103799E-2"/>
    <n v="4.4496379120353202E-2"/>
    <n v="7.5173199339120797E-2"/>
    <n v="0.59092744347304405"/>
    <n v="1.54955426538026E-2"/>
    <n v="7.6334369067258198E-2"/>
    <n v="2.78861656395593E-3"/>
    <n v="0.156095527952645"/>
    <n v="5.4915482547629697"/>
  </r>
  <r>
    <x v="20"/>
    <x v="18"/>
    <n v="0.99035216483002597"/>
    <n v="1.1070951142626699E-2"/>
    <n v="0.54636002281210905"/>
    <n v="0.44256902604526399"/>
    <n v="1.1817405306428301E-2"/>
    <n v="1.2789143126917301E-2"/>
    <n v="9.4617361705887595E-2"/>
    <n v="7.4287303317247505E-2"/>
    <n v="6.2103421262264501E-2"/>
    <n v="0.44059229704297898"/>
    <n v="3.0674427039634199E-2"/>
    <n v="7.1447630596403106E-2"/>
    <n v="1.0124427427449499E-2"/>
    <n v="0.19154658317478901"/>
    <n v="5.4089966183813196"/>
  </r>
  <r>
    <x v="20"/>
    <x v="19"/>
    <n v="1.02845186788368"/>
    <n v="1.14541633582213E-2"/>
    <n v="0.53226214233635705"/>
    <n v="0.45628369430542198"/>
    <n v="1.20611992661001E-2"/>
    <n v="1.5385028035411001E-2"/>
    <n v="9.6089935406170196E-2"/>
    <n v="0.10085261998579299"/>
    <n v="6.5960115394455093E-2"/>
    <n v="0.419185368991427"/>
    <n v="3.47488817346088E-2"/>
    <n v="6.4575679720579607E-2"/>
    <n v="1.4931381218211699E-2"/>
    <n v="0.17620979024724401"/>
    <n v="5.3432779599902096"/>
  </r>
  <r>
    <x v="20"/>
    <x v="20"/>
    <n v="1.01564884092218"/>
    <n v="1.11626862983914E-2"/>
    <n v="0.511887471576429"/>
    <n v="0.47694984212517999"/>
    <n v="1.36701583451169E-2"/>
    <n v="1.7391408125092898E-2"/>
    <n v="9.0488855895682799E-2"/>
    <n v="9.4831774073737093E-2"/>
    <n v="6.9528361408093403E-2"/>
    <n v="0.40272619853526898"/>
    <n v="3.6743126596509697E-2"/>
    <n v="5.9571849227739698E-2"/>
    <n v="1.5839288623607301E-2"/>
    <n v="0.19920897916915201"/>
    <n v="5.37850891241151"/>
  </r>
  <r>
    <x v="20"/>
    <x v="21"/>
    <n v="1.0453554097450199"/>
    <n v="1.1309579196680301E-2"/>
    <n v="0.52410529229395597"/>
    <n v="0.46458512850936301"/>
    <n v="1.35494805734451E-2"/>
    <n v="2.2200279325241601E-2"/>
    <n v="0.103221173052226"/>
    <n v="8.7659135985208997E-2"/>
    <n v="7.2336195905658193E-2"/>
    <n v="0.42222537953120698"/>
    <n v="4.0437205201308501E-2"/>
    <n v="6.5796370550207706E-2"/>
    <n v="1.28887964904468E-2"/>
    <n v="0.159685983385049"/>
    <n v="5.3965583225340401"/>
  </r>
  <r>
    <x v="20"/>
    <x v="22"/>
    <n v="0.96576807310771295"/>
    <n v="1.30521160728947E-2"/>
    <n v="0.60282515680285098"/>
    <n v="0.38412272712425499"/>
    <n v="1.3963651960609299E-2"/>
    <n v="2.67018862530191E-2"/>
    <n v="9.6942483231747006E-2"/>
    <n v="6.6870443443904998E-2"/>
    <n v="9.2793178125924497E-2"/>
    <n v="0.44199488509074197"/>
    <n v="4.33155214023936E-2"/>
    <n v="5.8346340447962101E-2"/>
    <n v="7.3479066919226801E-3"/>
    <n v="0.15172370335177399"/>
    <n v="5.4513958586468201"/>
  </r>
  <r>
    <x v="20"/>
    <x v="23"/>
    <n v="1.12115021682116"/>
    <n v="1.5107340096669799E-2"/>
    <n v="0.59712632008591304"/>
    <n v="0.38776633981741698"/>
    <n v="1.5149507298860901E-2"/>
    <n v="2.3252919088321399E-2"/>
    <n v="0.107373740991799"/>
    <n v="5.9412092987939098E-2"/>
    <n v="9.7580341414386304E-2"/>
    <n v="0.47247101170836903"/>
    <n v="4.6402892580048101E-2"/>
    <n v="3.97740833921119E-2"/>
    <n v="6.1650911931983403E-3"/>
    <n v="0.13241831934496501"/>
    <n v="5.4164277186931704"/>
  </r>
  <r>
    <x v="20"/>
    <x v="24"/>
    <n v="0.60096908590898901"/>
    <n v="1.32151638612463E-2"/>
    <n v="0.65521117278110097"/>
    <n v="0.33157366335765298"/>
    <n v="1.4012192424714701E-2"/>
    <n v="1.7988467942482E-3"/>
    <n v="1.1455470517004801E-2"/>
    <n v="4.9025568538931599E-2"/>
    <n v="5.5926276203358397E-2"/>
    <n v="0.63063465007638897"/>
    <n v="2.8282193982387401E-2"/>
    <n v="3.4321331187640997E-2"/>
    <n v="3.6680601641493299E-3"/>
    <n v="0.17087541011117599"/>
    <n v="5.5027903754375904"/>
  </r>
  <r>
    <x v="20"/>
    <x v="25"/>
    <n v="0.64434952984973604"/>
    <n v="1.2687820464517901E-2"/>
    <n v="0.61329643781635901"/>
    <n v="0.374015741719123"/>
    <n v="1.3375293324139999E-2"/>
    <n v="9.0158039061174404E-4"/>
    <n v="1.3642673651818701E-2"/>
    <n v="4.6019238380626798E-2"/>
    <n v="5.8041531373168399E-2"/>
    <n v="0.60937256571949605"/>
    <n v="2.7889562353674201E-2"/>
    <n v="3.9946636684586902E-2"/>
    <n v="4.7346081185294896E-3"/>
    <n v="0.18607631000334801"/>
    <n v="5.5450061874900296"/>
  </r>
  <r>
    <x v="20"/>
    <x v="26"/>
    <n v="0.79433063119340896"/>
    <n v="1.3032958001056E-2"/>
    <n v="0.60926002271800095"/>
    <n v="0.37770701928094302"/>
    <n v="1.5320404432158E-2"/>
    <n v="1.82655239041403E-3"/>
    <n v="1.47211907241063E-2"/>
    <n v="4.85182289065728E-2"/>
    <n v="6.0952707578640901E-2"/>
    <n v="0.57896165035134695"/>
    <n v="3.07244961114818E-2"/>
    <n v="5.3440984764716898E-2"/>
    <n v="4.54855518186711E-3"/>
    <n v="0.19098522955869501"/>
    <n v="5.5021073952222297"/>
  </r>
  <r>
    <x v="20"/>
    <x v="27"/>
    <n v="0.921074636101189"/>
    <n v="1.7337731760454202E-2"/>
    <n v="0.58525161558562"/>
    <n v="0.397410652653926"/>
    <n v="1.2953564600745E-2"/>
    <n v="4.4382502160877297E-3"/>
    <n v="5.3802635548367998E-2"/>
    <n v="5.4777211622678602E-2"/>
    <n v="5.4009633462415198E-2"/>
    <n v="0.49979546316684897"/>
    <n v="4.0265306386443399E-2"/>
    <n v="7.5781933860818704E-2"/>
    <n v="5.9148126378396199E-3"/>
    <n v="0.19826118849775501"/>
    <n v="5.4063551233165397"/>
  </r>
  <r>
    <x v="20"/>
    <x v="28"/>
    <n v="1.14035544175851"/>
    <n v="1.2550082138595599E-2"/>
    <n v="0.53472512922023596"/>
    <n v="0.452724788641168"/>
    <n v="1.2485302301356201E-2"/>
    <n v="1.45484721796673E-2"/>
    <n v="0.111309459231279"/>
    <n v="9.6345625686876393E-2"/>
    <n v="5.4263805305350299E-2"/>
    <n v="0.41136830560667897"/>
    <n v="4.0663303057695901E-2"/>
    <n v="6.5741485860365004E-2"/>
    <n v="1.4967585089067899E-2"/>
    <n v="0.17830665568166301"/>
    <n v="5.46163561806517"/>
  </r>
  <r>
    <x v="20"/>
    <x v="29"/>
    <n v="1.06976133150568"/>
    <n v="1.2103462565837299E-2"/>
    <n v="0.55013706793855299"/>
    <n v="0.43775946949561001"/>
    <n v="1.3878024150869901E-2"/>
    <n v="1.5474782350199799E-2"/>
    <n v="9.7530744858615306E-2"/>
    <n v="9.7132975765570298E-2"/>
    <n v="5.5141033333815502E-2"/>
    <n v="0.41532780702045602"/>
    <n v="4.1897196796909598E-2"/>
    <n v="5.8325615066147599E-2"/>
    <n v="1.7047387291801702E-2"/>
    <n v="0.188244433365614"/>
    <n v="5.4604523138500101"/>
  </r>
  <r>
    <x v="20"/>
    <x v="30"/>
    <n v="1.10321260189625"/>
    <n v="1.34824529132324E-2"/>
    <n v="0.53652695158069397"/>
    <n v="0.44999059550607401"/>
    <n v="1.26112362964343E-2"/>
    <n v="1.7929293548955599E-2"/>
    <n v="9.8353036028731897E-2"/>
    <n v="0.106193781650281"/>
    <n v="5.4291611195030801E-2"/>
    <n v="0.41420596344767102"/>
    <n v="3.8697706132283002E-2"/>
    <n v="5.6116874173560802E-2"/>
    <n v="1.7853129221652698E-2"/>
    <n v="0.18374736830539901"/>
    <n v="5.4130662993438401"/>
  </r>
  <r>
    <x v="20"/>
    <x v="31"/>
    <n v="1.12282243688132"/>
    <n v="1.2589304634743099E-2"/>
    <n v="0.53278110620077102"/>
    <n v="0.45462958916448598"/>
    <n v="1.2631764923491801E-2"/>
    <n v="1.8403169661765501E-2"/>
    <n v="9.58797335129037E-2"/>
    <n v="0.11907570481952801"/>
    <n v="5.5619505958905802E-2"/>
    <n v="0.39752107127102299"/>
    <n v="3.8552446244099002E-2"/>
    <n v="5.6318369966756598E-2"/>
    <n v="1.7883291939857601E-2"/>
    <n v="0.18811494170166901"/>
    <n v="5.3446365060960197"/>
  </r>
  <r>
    <x v="20"/>
    <x v="32"/>
    <n v="1.0994249945305301"/>
    <n v="1.29964381592003E-2"/>
    <n v="0.532649763210713"/>
    <n v="0.45435379863008701"/>
    <n v="1.0814911219855301E-2"/>
    <n v="1.9103281668464301E-2"/>
    <n v="8.8394930169884797E-2"/>
    <n v="0.11967557990522"/>
    <n v="5.6949627107610402E-2"/>
    <n v="0.39602883470679401"/>
    <n v="3.98768179615617E-2"/>
    <n v="5.9154458605241399E-2"/>
    <n v="1.9539092598040399E-2"/>
    <n v="0.190462466057328"/>
    <n v="5.4182644930958004"/>
  </r>
  <r>
    <x v="21"/>
    <x v="0"/>
    <n v="0.84055519579363203"/>
    <n v="1.5322920679575001E-3"/>
    <n v="0.55325802816157299"/>
    <n v="0.44520967977046899"/>
    <n v="1.5413161789538599E-2"/>
    <n v="2.58586694142088E-2"/>
    <n v="0.12284098475564401"/>
    <n v="0.151474640758815"/>
    <n v="7.4823938509872498E-2"/>
    <n v="0.31275920787330003"/>
    <n v="7.1025816098801695E-2"/>
    <n v="3.4984607472003298E-2"/>
    <n v="4.7282256503621903E-2"/>
    <n v="0.143536716824194"/>
    <n v="3.3816815063218399"/>
  </r>
  <r>
    <x v="21"/>
    <x v="1"/>
    <n v="0.86892500837528297"/>
    <n v="1.9760566385633401E-3"/>
    <n v="0.54168120396288899"/>
    <n v="0.45634273939854803"/>
    <n v="1.40047862595325E-2"/>
    <n v="2.4917966344195502E-2"/>
    <n v="0.117427802843629"/>
    <n v="0.17323208668537499"/>
    <n v="6.7040727176661596E-2"/>
    <n v="0.31200871901898197"/>
    <n v="7.3172882349483798E-2"/>
    <n v="3.3913768124001001E-2"/>
    <n v="5.1416832734368201E-2"/>
    <n v="0.132864428463772"/>
    <n v="3.3611390369142802"/>
  </r>
  <r>
    <x v="21"/>
    <x v="2"/>
    <n v="1.0158429287638899"/>
    <n v="1.46604686786744E-3"/>
    <n v="0.55050932254539997"/>
    <n v="0.44802463058673198"/>
    <n v="1.4408117249679201E-2"/>
    <n v="2.2768884317016101E-2"/>
    <n v="0.124439023822593"/>
    <n v="0.17228112546712501"/>
    <n v="6.6456817166931206E-2"/>
    <n v="0.31066340657305402"/>
    <n v="7.1898450576695694E-2"/>
    <n v="3.6868016491539403E-2"/>
    <n v="5.10785879421152E-2"/>
    <n v="0.12913757039325099"/>
    <n v="3.35747804450203"/>
  </r>
  <r>
    <x v="21"/>
    <x v="3"/>
    <n v="0.97004681181262298"/>
    <n v="1.55592631498094E-3"/>
    <n v="0.54882925986287501"/>
    <n v="0.44961481382214402"/>
    <n v="1.6370846147387999E-2"/>
    <n v="2.4229600898681501E-2"/>
    <n v="0.12980123119259701"/>
    <n v="0.16483414485549999"/>
    <n v="6.5557851102399506E-2"/>
    <n v="0.30568693222987098"/>
    <n v="7.3016542371273405E-2"/>
    <n v="4.14067751920566E-2"/>
    <n v="4.7791608948340399E-2"/>
    <n v="0.131304467061892"/>
    <n v="3.3686758566274602"/>
  </r>
  <r>
    <x v="21"/>
    <x v="4"/>
    <n v="0.99965248740757395"/>
    <n v="1.4615857906767301E-3"/>
    <n v="0.55777117690210998"/>
    <n v="0.44076723730721301"/>
    <n v="1.50432910339239E-2"/>
    <n v="2.23732113737686E-2"/>
    <n v="0.13625485779065699"/>
    <n v="0.16311148281568"/>
    <n v="6.54788131102223E-2"/>
    <n v="0.300529950893344"/>
    <n v="7.5046482029213296E-2"/>
    <n v="3.9181176270739998E-2"/>
    <n v="4.7662108317982399E-2"/>
    <n v="0.13531862636446801"/>
    <n v="3.3391317323437502"/>
  </r>
  <r>
    <x v="21"/>
    <x v="5"/>
    <n v="0.97267789108355096"/>
    <n v="1.52581295798046E-3"/>
    <n v="0.56255455611579297"/>
    <n v="0.43591963092622699"/>
    <n v="1.50162535140522E-2"/>
    <n v="2.1468256795673601E-2"/>
    <n v="0.14423519916559799"/>
    <n v="0.16292537756255801"/>
    <n v="6.9034078376518995E-2"/>
    <n v="0.29707301133186897"/>
    <n v="7.32894305606962E-2"/>
    <n v="3.7536371720188998E-2"/>
    <n v="4.82391216535588E-2"/>
    <n v="0.13118289931928601"/>
    <n v="3.3471118552271801"/>
  </r>
  <r>
    <x v="21"/>
    <x v="6"/>
    <n v="0.96519323221811404"/>
    <n v="1.4657606589440499E-3"/>
    <n v="0.55472322898632898"/>
    <n v="0.44381101035472698"/>
    <n v="1.4862154022582501E-2"/>
    <n v="2.5827615823736799E-2"/>
    <n v="0.13949490983337401"/>
    <n v="0.165318738294078"/>
    <n v="6.9440135322384799E-2"/>
    <n v="0.291397754212458"/>
    <n v="7.3331565711202695E-2"/>
    <n v="3.8652228163986398E-2"/>
    <n v="4.7383072694812102E-2"/>
    <n v="0.134291825921386"/>
    <n v="3.3596533117176999"/>
  </r>
  <r>
    <x v="21"/>
    <x v="7"/>
    <n v="1.09071475368574"/>
    <n v="1.64153152442937E-3"/>
    <n v="0.52357040524401899"/>
    <n v="0.47478806323155198"/>
    <n v="1.4565495804532201E-2"/>
    <n v="3.0719089030448701E-2"/>
    <n v="0.12700727538050499"/>
    <n v="0.203093575491087"/>
    <n v="6.7229389103560105E-2"/>
    <n v="0.28188613648448901"/>
    <n v="6.7895508939005395E-2"/>
    <n v="3.32026117376793E-2"/>
    <n v="5.2344595538825103E-2"/>
    <n v="0.122056322489868"/>
    <n v="3.35791630404555"/>
  </r>
  <r>
    <x v="21"/>
    <x v="8"/>
    <n v="0.95760663126522605"/>
    <n v="2.0275044293722902E-3"/>
    <n v="0.55898111855448895"/>
    <n v="0.43899137701613899"/>
    <n v="1.45941752819846E-2"/>
    <n v="2.44221859766235E-2"/>
    <n v="0.131209869579658"/>
    <n v="0.16543878073982801"/>
    <n v="7.4300746818765598E-2"/>
    <n v="0.29927568731583098"/>
    <n v="6.9688444392023902E-2"/>
    <n v="3.51691422799719E-2"/>
    <n v="5.3088772680109697E-2"/>
    <n v="0.13281219493520399"/>
    <n v="3.3786330466565202"/>
  </r>
  <r>
    <x v="21"/>
    <x v="9"/>
    <n v="0.99779441937399205"/>
    <n v="1.5994745329848E-3"/>
    <n v="0.55353374434179603"/>
    <n v="0.44486678112521899"/>
    <n v="1.52255675530041E-2"/>
    <n v="2.6399130957284501E-2"/>
    <n v="0.13622029700836599"/>
    <n v="0.16931695922238399"/>
    <n v="7.2580343703346706E-2"/>
    <n v="0.29839317885587002"/>
    <n v="6.9736258000535095E-2"/>
    <n v="3.6950764787567397E-2"/>
    <n v="5.3453327184893297E-2"/>
    <n v="0.121724172726749"/>
    <n v="3.4219870296936299"/>
  </r>
  <r>
    <x v="21"/>
    <x v="10"/>
    <n v="1.05882260761084"/>
    <n v="1.58349694561478E-3"/>
    <n v="0.55026844583397105"/>
    <n v="0.44814805722041401"/>
    <n v="1.4505011241308201E-2"/>
    <n v="2.5356510717152302E-2"/>
    <n v="0.144062787581199"/>
    <n v="0.173297388183903"/>
    <n v="8.3074211677363605E-2"/>
    <n v="0.290899426927409"/>
    <n v="6.82806746689682E-2"/>
    <n v="3.3934174685763797E-2"/>
    <n v="5.14708286686874E-2"/>
    <n v="0.11511898564824501"/>
    <n v="3.37522408904921"/>
  </r>
  <r>
    <x v="21"/>
    <x v="11"/>
    <n v="1.2621680326095399"/>
    <n v="1.4480816868424301E-3"/>
    <n v="0.54982049503959995"/>
    <n v="0.44873142327355697"/>
    <n v="1.45518677877075E-2"/>
    <n v="2.8432775800733098E-2"/>
    <n v="0.167216271433551"/>
    <n v="0.17228776507459601"/>
    <n v="0.100028179549323"/>
    <n v="0.28988859080059798"/>
    <n v="6.5944756916296907E-2"/>
    <n v="2.538723907255E-2"/>
    <n v="4.7025609320721203E-2"/>
    <n v="8.9236944243923297E-2"/>
    <n v="3.3395009431377001"/>
  </r>
  <r>
    <x v="21"/>
    <x v="12"/>
    <n v="0.89270720203863196"/>
    <n v="1.6336736732887401E-3"/>
    <n v="0.57941972272085596"/>
    <n v="0.41894660360585601"/>
    <n v="1.54755272369841E-2"/>
    <n v="2.4494908825808299E-2"/>
    <n v="0.111578891384278"/>
    <n v="0.167709942210369"/>
    <n v="6.7625800592671495E-2"/>
    <n v="0.31285897917627298"/>
    <n v="6.94166423811374E-2"/>
    <n v="3.6806068463045898E-2"/>
    <n v="5.7295642855901198E-2"/>
    <n v="0.13673759687353201"/>
    <n v="3.3773377700663199"/>
  </r>
  <r>
    <x v="21"/>
    <x v="13"/>
    <n v="0.91808539811327095"/>
    <n v="1.8122911774528701E-3"/>
    <n v="0.56290376694204503"/>
    <n v="0.43528394188050201"/>
    <n v="1.3834480799128E-2"/>
    <n v="2.3469478363916701E-2"/>
    <n v="0.108496881495368"/>
    <n v="0.18548225345812"/>
    <n v="6.13092709619531E-2"/>
    <n v="0.31283147834815"/>
    <n v="7.1286122392390294E-2"/>
    <n v="3.5172567345656297E-2"/>
    <n v="5.8229857831134102E-2"/>
    <n v="0.129887609004185"/>
    <n v="3.3894385680153598"/>
  </r>
  <r>
    <x v="21"/>
    <x v="14"/>
    <n v="0.81591725800993697"/>
    <n v="1.7630055557108699E-3"/>
    <n v="0.639843970297578"/>
    <n v="0.35839302414671098"/>
    <n v="1.35867347044319E-2"/>
    <n v="1.7543752780565601E-2"/>
    <n v="8.6058851075847598E-2"/>
    <n v="0.11948836379396401"/>
    <n v="5.7512206474999598E-2"/>
    <n v="0.449655948919857"/>
    <n v="5.90455910761482E-2"/>
    <n v="3.7460460627096202E-2"/>
    <n v="3.5095111870689699E-2"/>
    <n v="0.1245529786764"/>
    <n v="3.4297306791433502"/>
  </r>
  <r>
    <x v="21"/>
    <x v="15"/>
    <n v="0.42756019134498702"/>
    <n v="2.5823676498959698E-3"/>
    <n v="0.77857726605078403"/>
    <n v="0.21884036629931999"/>
    <n v="1.7702614629702799E-2"/>
    <n v="2.6020128689348298E-3"/>
    <n v="4.0971693406419103E-2"/>
    <n v="1.02329527102916E-2"/>
    <n v="3.5531023681718898E-2"/>
    <n v="0.78419897235769398"/>
    <n v="1.7751942087647202E-2"/>
    <n v="2.3588921123196601E-2"/>
    <n v="3.1843469986949902E-3"/>
    <n v="6.4235520135699706E-2"/>
    <n v="3.66651853350321"/>
  </r>
  <r>
    <x v="21"/>
    <x v="16"/>
    <n v="0.51277722559421601"/>
    <n v="2.38244485018077E-3"/>
    <n v="0.751478878248379"/>
    <n v="0.24613867690144001"/>
    <n v="1.6083160961596399E-2"/>
    <n v="3.8228102331929101E-3"/>
    <n v="4.3666588161351903E-2"/>
    <n v="2.5507635275172899E-2"/>
    <n v="3.7000550024959299E-2"/>
    <n v="0.70785060949968304"/>
    <n v="1.9384147411009401E-2"/>
    <n v="6.3550833672953097E-2"/>
    <n v="3.6109253957196399E-3"/>
    <n v="7.95227393643613E-2"/>
    <n v="3.6796254090789202"/>
  </r>
  <r>
    <x v="21"/>
    <x v="17"/>
    <n v="0.57609741393108505"/>
    <n v="2.14521963183877E-3"/>
    <n v="0.71058047956284898"/>
    <n v="0.28727430080531202"/>
    <n v="1.7277828342026E-2"/>
    <n v="4.3593344742570098E-3"/>
    <n v="5.9705460381466097E-2"/>
    <n v="5.0801246249683102E-2"/>
    <n v="3.6509063779692902E-2"/>
    <n v="0.59940937218107904"/>
    <n v="2.4921662556543399E-2"/>
    <n v="7.2915359467541199E-2"/>
    <n v="6.0626090167090604E-3"/>
    <n v="0.128038063551002"/>
    <n v="3.6379173265633198"/>
  </r>
  <r>
    <x v="21"/>
    <x v="18"/>
    <n v="0.81649562293880595"/>
    <n v="1.77783898988937E-3"/>
    <n v="0.63688918643077497"/>
    <n v="0.361332974579336"/>
    <n v="1.41466712850378E-2"/>
    <n v="1.2775434976843801E-2"/>
    <n v="0.137140700259372"/>
    <n v="0.102415497254"/>
    <n v="5.5616153110390601E-2"/>
    <n v="0.40905172396289602"/>
    <n v="5.4010255850498901E-2"/>
    <n v="5.5487668437509699E-2"/>
    <n v="1.7194556603086102E-2"/>
    <n v="0.14216133826036501"/>
    <n v="3.5216747258096999"/>
  </r>
  <r>
    <x v="21"/>
    <x v="19"/>
    <n v="0.95246070268247596"/>
    <n v="1.81848752045612E-3"/>
    <n v="0.58968400452284997"/>
    <n v="0.40849750795669398"/>
    <n v="1.19963298129267E-2"/>
    <n v="1.48231458769455E-2"/>
    <n v="0.12675614693951101"/>
    <n v="0.165099639879914"/>
    <n v="6.0752215404345299E-2"/>
    <n v="0.34845949392414599"/>
    <n v="5.8821450786316398E-2"/>
    <n v="4.6989305838791802E-2"/>
    <n v="3.3652005527184697E-2"/>
    <n v="0.132650266009919"/>
    <n v="3.50541972023467"/>
  </r>
  <r>
    <x v="21"/>
    <x v="20"/>
    <n v="0.92595694628925895"/>
    <n v="1.6865305896953001E-3"/>
    <n v="0.59271111023304601"/>
    <n v="0.40560235917725901"/>
    <n v="1.3607946393626899E-2"/>
    <n v="1.5366912485952801E-2"/>
    <n v="0.12075324144795201"/>
    <n v="0.15986140462225101"/>
    <n v="6.3118860549542799E-2"/>
    <n v="0.34800377923727199"/>
    <n v="6.0102052863862103E-2"/>
    <n v="4.7798473400625902E-2"/>
    <n v="3.3435025826323198E-2"/>
    <n v="0.13795230317259"/>
    <n v="3.4565495590102802"/>
  </r>
  <r>
    <x v="21"/>
    <x v="21"/>
    <n v="0.87280262368858996"/>
    <n v="1.7108853257319901E-3"/>
    <n v="0.63760462174361798"/>
    <n v="0.36068449293065002"/>
    <n v="1.5090166660922799E-2"/>
    <n v="1.8513802384084E-2"/>
    <n v="0.13474341862394101"/>
    <n v="0.10123635738392101"/>
    <n v="6.6680872224072596E-2"/>
    <n v="0.39346841580890002"/>
    <n v="6.6280894208252006E-2"/>
    <n v="5.4375597197431597E-2"/>
    <n v="2.2875807693094299E-2"/>
    <n v="0.12673466781538101"/>
    <n v="3.50578593517838"/>
  </r>
  <r>
    <x v="21"/>
    <x v="22"/>
    <n v="0.83475213925346503"/>
    <n v="1.9646366664616099E-3"/>
    <n v="0.68638364806115304"/>
    <n v="0.311651715272386"/>
    <n v="1.70137613424633E-2"/>
    <n v="2.12698339154785E-2"/>
    <n v="0.14207943733412201"/>
    <n v="8.7255197940566007E-2"/>
    <n v="7.8996121570937106E-2"/>
    <n v="0.40494358445107698"/>
    <n v="6.9519465909015796E-2"/>
    <n v="5.3055775847506398E-2"/>
    <n v="1.6928477663231901E-2"/>
    <n v="0.108938344025602"/>
    <n v="3.5169090403729899"/>
  </r>
  <r>
    <x v="21"/>
    <x v="23"/>
    <n v="0.94578830150136595"/>
    <n v="1.99679200573244E-3"/>
    <n v="0.71037310508765195"/>
    <n v="0.287630102906615"/>
    <n v="2.0416950868374899E-2"/>
    <n v="1.96310694602332E-2"/>
    <n v="0.15302290464983401"/>
    <n v="8.2398257487346499E-2"/>
    <n v="8.4768652505986197E-2"/>
    <n v="0.42429815006397498"/>
    <n v="6.9134847825007006E-2"/>
    <n v="3.8592033174816097E-2"/>
    <n v="1.4240728165747001E-2"/>
    <n v="9.3496405798681001E-2"/>
    <n v="3.4825484567840101"/>
  </r>
  <r>
    <x v="21"/>
    <x v="24"/>
    <n v="0.49951955287511102"/>
    <n v="2.0629013232480401E-3"/>
    <n v="0.75421691469296404"/>
    <n v="0.243720183983788"/>
    <n v="1.8177899349740401E-2"/>
    <n v="5.3211621091447201E-3"/>
    <n v="4.1554446150974499E-2"/>
    <n v="5.4117834557227802E-2"/>
    <n v="3.4743967950341202E-2"/>
    <n v="0.61201815651491498"/>
    <n v="5.05936706050426E-2"/>
    <n v="3.1758250813237798E-2"/>
    <n v="1.04505241947605E-2"/>
    <n v="0.14126408775461499"/>
    <n v="3.6347362504345702"/>
  </r>
  <r>
    <x v="21"/>
    <x v="25"/>
    <n v="0.51045900616161"/>
    <n v="2.5734947359465602E-3"/>
    <n v="0.74041522650250102"/>
    <n v="0.257011278761552"/>
    <n v="1.5680220639906099E-2"/>
    <n v="3.9200690163445698E-3"/>
    <n v="4.5828952145900902E-2"/>
    <n v="5.4766225251575699E-2"/>
    <n v="3.8171040917563299E-2"/>
    <n v="0.60187071529686298"/>
    <n v="5.0689745552848803E-2"/>
    <n v="4.0777985212626801E-2"/>
    <n v="1.1081292088993101E-2"/>
    <n v="0.137213753877378"/>
    <n v="3.61340839937457"/>
  </r>
  <r>
    <x v="21"/>
    <x v="26"/>
    <n v="0.63797643910169299"/>
    <n v="2.0822064168878399E-3"/>
    <n v="0.71660226196301802"/>
    <n v="0.28131553162009398"/>
    <n v="1.5941704185616499E-2"/>
    <n v="5.2993710239148404E-3"/>
    <n v="5.0606075023851997E-2"/>
    <n v="5.8473863296673402E-2"/>
    <n v="3.8463971654609602E-2"/>
    <n v="0.55626200116610303"/>
    <n v="5.49203945831385E-2"/>
    <n v="5.4133727018581899E-2"/>
    <n v="1.2055149559651901E-2"/>
    <n v="0.15384374248785801"/>
    <n v="3.5959324095309202"/>
  </r>
  <r>
    <x v="21"/>
    <x v="27"/>
    <n v="0.74895378855466099"/>
    <n v="2.1634192554428801E-3"/>
    <n v="0.69197471159486101"/>
    <n v="0.30586186914969599"/>
    <n v="1.6986013897744099E-2"/>
    <n v="9.72508622367412E-3"/>
    <n v="8.6976543897160002E-2"/>
    <n v="7.1261361176238103E-2"/>
    <n v="3.6555035136388997E-2"/>
    <n v="0.46621842386206702"/>
    <n v="7.5562028229562095E-2"/>
    <n v="6.7246631836295104E-2"/>
    <n v="1.57466335174536E-2"/>
    <n v="0.15372224222341699"/>
    <n v="3.5478378191644699"/>
  </r>
  <r>
    <x v="21"/>
    <x v="28"/>
    <n v="1.01103361539132"/>
    <n v="1.92171570474451E-3"/>
    <n v="0.61629934284061605"/>
    <n v="0.38177894145463898"/>
    <n v="1.27159036338886E-2"/>
    <n v="1.6959756238586799E-2"/>
    <n v="0.15190709827162299"/>
    <n v="0.15420638938932399"/>
    <n v="5.5738841419535001E-2"/>
    <n v="0.339134400973711"/>
    <n v="6.5300279294318794E-2"/>
    <n v="4.7666301943735001E-2"/>
    <n v="3.4268732583186398E-2"/>
    <n v="0.122102296252091"/>
    <n v="3.50564727157967"/>
  </r>
  <r>
    <x v="21"/>
    <x v="29"/>
    <n v="1.0050005725828599"/>
    <n v="1.8770913570194999E-3"/>
    <n v="0.59467319912354499"/>
    <n v="0.40344970951943598"/>
    <n v="1.3280884526174199E-2"/>
    <n v="1.7155086064004101E-2"/>
    <n v="0.13235346868544101"/>
    <n v="0.17086735499005501"/>
    <n v="5.7685727383385697E-2"/>
    <n v="0.328974854586703"/>
    <n v="6.5289895251478894E-2"/>
    <n v="4.3893162966868203E-2"/>
    <n v="4.0171901668850402E-2"/>
    <n v="0.13032766387703901"/>
    <n v="3.4569298783276698"/>
  </r>
  <r>
    <x v="21"/>
    <x v="30"/>
    <n v="1.05113777049144"/>
    <n v="1.67110957343552E-3"/>
    <n v="0.58116016576829699"/>
    <n v="0.41716872465826799"/>
    <n v="1.2287519015824699E-2"/>
    <n v="1.88914042501564E-2"/>
    <n v="0.13088557372687601"/>
    <n v="0.187582416202278"/>
    <n v="5.89773990484629E-2"/>
    <n v="0.32004751394197301"/>
    <n v="5.9670687172982899E-2"/>
    <n v="3.9291504700325199E-2"/>
    <n v="4.6530831688987299E-2"/>
    <n v="0.12583515025213299"/>
    <n v="3.5043940951590402"/>
  </r>
  <r>
    <x v="21"/>
    <x v="31"/>
    <n v="1.1043022289525599"/>
    <n v="1.7433267504167701E-3"/>
    <n v="0.55096698138903899"/>
    <n v="0.44728969186054501"/>
    <n v="1.24209127764552E-2"/>
    <n v="2.05846500656146E-2"/>
    <n v="0.12504830511088"/>
    <n v="0.212300476060026"/>
    <n v="6.2241218634366498E-2"/>
    <n v="0.30254249301666303"/>
    <n v="5.9571651833473599E-2"/>
    <n v="3.6756999841599899E-2"/>
    <n v="5.2555036380253703E-2"/>
    <n v="0.11597825628066701"/>
    <n v="3.4710105521449499"/>
  </r>
  <r>
    <x v="21"/>
    <x v="32"/>
    <n v="1.0232151130060401"/>
    <n v="1.8364651483115499E-3"/>
    <n v="0.58585537405723898"/>
    <n v="0.41230816079444998"/>
    <n v="1.3183309740043E-2"/>
    <n v="1.9620729906749599E-2"/>
    <n v="0.117409081680781"/>
    <n v="0.19801280558259499"/>
    <n v="6.2891856076066996E-2"/>
    <n v="0.31604989158805302"/>
    <n v="6.2098335919406097E-2"/>
    <n v="3.6696814520711003E-2"/>
    <n v="4.7724813650271897E-2"/>
    <n v="0.126312361335322"/>
    <n v="3.4487537920259599"/>
  </r>
  <r>
    <x v="22"/>
    <x v="0"/>
    <n v="0.85380649720242596"/>
    <n v="1.5280430967006899E-2"/>
    <n v="0.345693107077647"/>
    <n v="0.63902646195534596"/>
    <n v="1.41789062839618E-2"/>
    <n v="1.41802598155599E-2"/>
    <n v="8.1329556204732006E-2"/>
    <n v="0.113192487297789"/>
    <n v="8.2786130853526499E-2"/>
    <n v="0.294129321024862"/>
    <n v="6.1453283506150098E-2"/>
    <n v="0.114293008037111"/>
    <n v="2.48203446375952E-2"/>
    <n v="0.199636702338713"/>
    <n v="5.5324862396757002"/>
  </r>
  <r>
    <x v="22"/>
    <x v="1"/>
    <n v="0.86426723257094795"/>
    <n v="1.6895468893766599E-2"/>
    <n v="0.33616155115430602"/>
    <n v="0.64694297995192795"/>
    <n v="1.28430893372665E-2"/>
    <n v="1.29625372894842E-2"/>
    <n v="8.1179424811672202E-2"/>
    <n v="0.12864841559721599"/>
    <n v="6.8170291761306803E-2"/>
    <n v="0.29403893313100898"/>
    <n v="6.3491130322267303E-2"/>
    <n v="0.108684560063423"/>
    <n v="2.82562929411278E-2"/>
    <n v="0.201725324745227"/>
    <n v="5.5705138845602402"/>
  </r>
  <r>
    <x v="22"/>
    <x v="2"/>
    <n v="1.0221176145170101"/>
    <n v="1.5800344310369301E-2"/>
    <n v="0.34837147273265501"/>
    <n v="0.63582818295697596"/>
    <n v="1.3692601795720301E-2"/>
    <n v="1.23906896541373E-2"/>
    <n v="8.88715677842251E-2"/>
    <n v="0.12624387576465401"/>
    <n v="7.1000477421108002E-2"/>
    <n v="0.28509461860201302"/>
    <n v="6.28169385970236E-2"/>
    <n v="0.102481738858718"/>
    <n v="3.0176425662078801E-2"/>
    <n v="0.207231065860322"/>
    <n v="5.5913416822958402"/>
  </r>
  <r>
    <x v="22"/>
    <x v="3"/>
    <n v="0.96535800770824298"/>
    <n v="1.51224919380516E-2"/>
    <n v="0.328854710240574"/>
    <n v="0.65602279782137396"/>
    <n v="1.3671303410589799E-2"/>
    <n v="1.18853066489207E-2"/>
    <n v="0.101045435626844"/>
    <n v="0.113851474950319"/>
    <n v="6.7545103503859699E-2"/>
    <n v="0.28388444527510298"/>
    <n v="5.9644145057504101E-2"/>
    <n v="0.107146719194549"/>
    <n v="2.8232696188597299E-2"/>
    <n v="0.21309337014371299"/>
    <n v="5.57695647888184"/>
  </r>
  <r>
    <x v="22"/>
    <x v="4"/>
    <n v="1.03809404296845"/>
    <n v="1.6704797845240101E-2"/>
    <n v="0.34715609637336797"/>
    <n v="0.63613910578139199"/>
    <n v="1.3200857783502599E-2"/>
    <n v="1.03486259296537E-2"/>
    <n v="0.102951231817829"/>
    <n v="0.122744977508117"/>
    <n v="6.8221928877025204E-2"/>
    <n v="0.27837046513636299"/>
    <n v="5.9256462301094999E-2"/>
    <n v="0.103121796910614"/>
    <n v="3.0743321937459898E-2"/>
    <n v="0.21104033179834"/>
    <n v="5.5340982043273197"/>
  </r>
  <r>
    <x v="22"/>
    <x v="5"/>
    <n v="0.95388512888099897"/>
    <n v="1.3961859762250801E-2"/>
    <n v="0.34706713827911201"/>
    <n v="0.63897100195863699"/>
    <n v="1.34778216881159E-2"/>
    <n v="1.2331304025268599E-2"/>
    <n v="0.101879841391276"/>
    <n v="0.115199059826643"/>
    <n v="7.3376383967536804E-2"/>
    <n v="0.28413191355046402"/>
    <n v="5.6995091161560298E-2"/>
    <n v="0.10374521289522699"/>
    <n v="3.05561734215898E-2"/>
    <n v="0.20830719807231801"/>
    <n v="5.6225838101227597"/>
  </r>
  <r>
    <x v="22"/>
    <x v="6"/>
    <n v="0.98511434428134803"/>
    <n v="1.5590714518497001E-2"/>
    <n v="0.33087303065456197"/>
    <n v="0.653536254826941"/>
    <n v="1.4333412864085101E-2"/>
    <n v="1.44508115701444E-2"/>
    <n v="0.100876259733943"/>
    <n v="0.114828696521777"/>
    <n v="7.4810823279271799E-2"/>
    <n v="0.28080945977558902"/>
    <n v="6.0002447257635101E-2"/>
    <n v="9.30376363411725E-2"/>
    <n v="2.8853173421252001E-2"/>
    <n v="0.21799727923512999"/>
    <n v="5.6324559723460501"/>
  </r>
  <r>
    <x v="22"/>
    <x v="7"/>
    <n v="0.99499975628218695"/>
    <n v="1.6869789256175299E-2"/>
    <n v="0.336360718872102"/>
    <n v="0.64676949187172295"/>
    <n v="1.31879715754003E-2"/>
    <n v="1.84660362843726E-2"/>
    <n v="0.110158256038066"/>
    <n v="0.12546451788156099"/>
    <n v="7.77013117460362E-2"/>
    <n v="0.279613509858611"/>
    <n v="5.47862096353584E-2"/>
    <n v="7.8964638093966893E-2"/>
    <n v="2.6913583005743501E-2"/>
    <n v="0.21474396588088401"/>
    <n v="5.6281995048294799"/>
  </r>
  <r>
    <x v="22"/>
    <x v="8"/>
    <n v="0.98102350333073496"/>
    <n v="1.38871311173068E-2"/>
    <n v="0.33511846724049099"/>
    <n v="0.65099440164220201"/>
    <n v="1.4491985037321501E-2"/>
    <n v="1.5188965574779599E-2"/>
    <n v="9.48551475317157E-2"/>
    <n v="0.12046834342721199"/>
    <n v="7.9892372518229199E-2"/>
    <n v="0.27540211386383501"/>
    <n v="5.7149177088144799E-2"/>
    <n v="0.10342697233093399"/>
    <n v="2.40326025463319E-2"/>
    <n v="0.21509232008149701"/>
    <n v="5.5640750093329796"/>
  </r>
  <r>
    <x v="22"/>
    <x v="9"/>
    <n v="1.02453201297021"/>
    <n v="1.4748419736164999E-2"/>
    <n v="0.337398577715538"/>
    <n v="0.64785300254829703"/>
    <n v="1.41185619223215E-2"/>
    <n v="1.45487773182808E-2"/>
    <n v="9.9831199035758697E-2"/>
    <n v="0.123104817560917"/>
    <n v="8.9798393108738397E-2"/>
    <n v="0.28007429078345297"/>
    <n v="6.0059138748779203E-2"/>
    <n v="0.108416293412259"/>
    <n v="2.1040814490674301E-2"/>
    <n v="0.18900771361881799"/>
    <n v="5.6634215882840397"/>
  </r>
  <r>
    <x v="22"/>
    <x v="10"/>
    <n v="1.09157347033522"/>
    <n v="1.4843338046841299E-2"/>
    <n v="0.32392921028840999"/>
    <n v="0.66122745166474794"/>
    <n v="1.2387339994887E-2"/>
    <n v="1.9099119288885798E-2"/>
    <n v="0.102707041372813"/>
    <n v="0.119488141528816"/>
    <n v="0.117300951670838"/>
    <n v="0.27098302403190599"/>
    <n v="6.4376547342316306E-2"/>
    <n v="0.107416755247131"/>
    <n v="2.03789479055888E-2"/>
    <n v="0.16586213161681701"/>
    <n v="5.6627113762249204"/>
  </r>
  <r>
    <x v="22"/>
    <x v="11"/>
    <n v="1.22522838895223"/>
    <n v="1.47869438570275E-2"/>
    <n v="0.31819782201721403"/>
    <n v="0.66701523412575803"/>
    <n v="1.1323282974682901E-2"/>
    <n v="2.3962202710259499E-2"/>
    <n v="0.121037434322266"/>
    <n v="0.11311512378885"/>
    <n v="0.155532382725003"/>
    <n v="0.27536776591512802"/>
    <n v="5.9348639808125103E-2"/>
    <n v="8.4429186646049398E-2"/>
    <n v="1.7723375573833699E-2"/>
    <n v="0.13816060553580201"/>
    <n v="5.6755465585699003"/>
  </r>
  <r>
    <x v="22"/>
    <x v="12"/>
    <n v="0.91677555487348905"/>
    <n v="1.55481100443941E-2"/>
    <n v="0.35576777330585702"/>
    <n v="0.62868411664974899"/>
    <n v="1.3556674778251E-2"/>
    <n v="1.43388123231747E-2"/>
    <n v="7.7149932988347297E-2"/>
    <n v="0.114252935886016"/>
    <n v="7.6607978389323705E-2"/>
    <n v="0.28447783772457103"/>
    <n v="6.4077108137572503E-2"/>
    <n v="0.11175059720267"/>
    <n v="2.36691745342099E-2"/>
    <n v="0.22011894803586299"/>
    <n v="5.54985132644999"/>
  </r>
  <r>
    <x v="22"/>
    <x v="13"/>
    <n v="0.91444381774656502"/>
    <n v="1.6620185666123399E-2"/>
    <n v="0.35734120244106599"/>
    <n v="0.62603861189281096"/>
    <n v="1.3094188369309199E-2"/>
    <n v="1.45592431102165E-2"/>
    <n v="7.9558422298569201E-2"/>
    <n v="0.12812978499512701"/>
    <n v="6.5820688767317004E-2"/>
    <n v="0.293086548202869"/>
    <n v="6.1805850003396799E-2"/>
    <n v="0.10681391369857"/>
    <n v="2.4774538439822399E-2"/>
    <n v="0.212356822114803"/>
    <n v="5.6366007173801398"/>
  </r>
  <r>
    <x v="22"/>
    <x v="14"/>
    <n v="0.80336834873984397"/>
    <n v="1.8348612710625999E-2"/>
    <n v="0.39220902463234802"/>
    <n v="0.58944236265702599"/>
    <n v="1.48909462802867E-2"/>
    <n v="1.00947219290903E-2"/>
    <n v="5.1522265481346897E-2"/>
    <n v="8.4709160515499995E-2"/>
    <n v="5.6624622571184197E-2"/>
    <n v="0.40180743336310598"/>
    <n v="5.35018345774129E-2"/>
    <n v="8.7903150155151905E-2"/>
    <n v="1.37550962703329E-2"/>
    <n v="0.22519076885658801"/>
    <n v="5.6609330206911403"/>
  </r>
  <r>
    <x v="22"/>
    <x v="15"/>
    <n v="0.34385178581486903"/>
    <n v="2.9202465399576199E-2"/>
    <n v="0.62546645893102704"/>
    <n v="0.34533107566939703"/>
    <n v="2.0334679089876299E-2"/>
    <n v="3.39620794912667E-4"/>
    <n v="2.2844218906778201E-3"/>
    <n v="5.3184215776407202E-3"/>
    <n v="2.86794504951671E-2"/>
    <n v="0.78492228861795099"/>
    <n v="1.8523978206470199E-2"/>
    <n v="5.1194105309836702E-2"/>
    <n v="1.16257479276991E-3"/>
    <n v="8.7240459224697406E-2"/>
    <n v="5.8694370894755998"/>
  </r>
  <r>
    <x v="22"/>
    <x v="16"/>
    <n v="0.44275377823402301"/>
    <n v="2.5911671084804001E-2"/>
    <n v="0.56303995150967501"/>
    <n v="0.41104837740552103"/>
    <n v="1.6277197664774E-2"/>
    <n v="8.7959720154800396E-4"/>
    <n v="5.5506925361225902E-3"/>
    <n v="1.5241425886581899E-2"/>
    <n v="2.96876550566323E-2"/>
    <n v="0.66837217111238501"/>
    <n v="2.1375773372909999E-2"/>
    <n v="0.100164584313719"/>
    <n v="3.0069323075946398E-3"/>
    <n v="0.139443970547733"/>
    <n v="5.8427162364745602"/>
  </r>
  <r>
    <x v="22"/>
    <x v="17"/>
    <n v="0.67034278367353295"/>
    <n v="1.88105501151868E-2"/>
    <n v="0.42616295477650801"/>
    <n v="0.55502649510830504"/>
    <n v="1.5344349014059899E-2"/>
    <n v="6.5438268770348796E-3"/>
    <n v="6.3882058954860002E-2"/>
    <n v="2.9077154182462501E-2"/>
    <n v="3.7523072497090297E-2"/>
    <n v="0.43740550831506803"/>
    <n v="2.8453987339794099E-2"/>
    <n v="0.15500358390449701"/>
    <n v="4.3428349114949102E-3"/>
    <n v="0.22242362400363899"/>
    <n v="5.7528736448478996"/>
  </r>
  <r>
    <x v="22"/>
    <x v="18"/>
    <n v="0.89056351395804101"/>
    <n v="1.6194394889067199E-2"/>
    <n v="0.38186454471862202"/>
    <n v="0.60194106039231099"/>
    <n v="1.6376193586885499E-2"/>
    <n v="1.16593238621686E-2"/>
    <n v="9.3987735436301706E-2"/>
    <n v="7.2674402096644594E-2"/>
    <n v="5.4385741715182102E-2"/>
    <n v="0.33700873923107"/>
    <n v="5.0112122075692003E-2"/>
    <n v="0.13018675555758599"/>
    <n v="9.0606110536649194E-3"/>
    <n v="0.22454837538480399"/>
    <n v="5.7831001633019596"/>
  </r>
  <r>
    <x v="22"/>
    <x v="19"/>
    <n v="0.96011533529044102"/>
    <n v="1.71027245521067E-2"/>
    <n v="0.35025301358773803"/>
    <n v="0.63264426186015599"/>
    <n v="1.1959432164462399E-2"/>
    <n v="1.4522041160593101E-2"/>
    <n v="0.10408837633463"/>
    <n v="0.107022963394552"/>
    <n v="6.3619067885826594E-2"/>
    <n v="0.30675496834631399"/>
    <n v="4.5319610881544903E-2"/>
    <n v="0.12730947020087199"/>
    <n v="1.50074165829854E-2"/>
    <n v="0.20439665304822099"/>
    <n v="5.7515955386095099"/>
  </r>
  <r>
    <x v="22"/>
    <x v="20"/>
    <n v="0.95266530543842698"/>
    <n v="1.6062275361280499E-2"/>
    <n v="0.34646021181195502"/>
    <n v="0.63747751282676401"/>
    <n v="1.4881281371532201E-2"/>
    <n v="1.17563002744627E-2"/>
    <n v="9.2580283363877303E-2"/>
    <n v="9.6863957306210793E-2"/>
    <n v="6.3686372810555003E-2"/>
    <n v="0.31458288951923402"/>
    <n v="4.9910529527257198E-2"/>
    <n v="0.115742659887784"/>
    <n v="1.4190691313433999E-2"/>
    <n v="0.22580503462565299"/>
    <n v="5.6847235688191198"/>
  </r>
  <r>
    <x v="22"/>
    <x v="21"/>
    <n v="0.95970609357907599"/>
    <n v="1.7549189834335802E-2"/>
    <n v="0.36796271571488398"/>
    <n v="0.61448809445078001"/>
    <n v="1.4378950969022799E-2"/>
    <n v="1.40811887933683E-2"/>
    <n v="9.2192960032861995E-2"/>
    <n v="9.0560543906978694E-2"/>
    <n v="7.4639451868620005E-2"/>
    <n v="0.32324337528297298"/>
    <n v="5.1006900903106202E-2"/>
    <n v="0.13144274462809799"/>
    <n v="1.1337239135241499E-2"/>
    <n v="0.19711664447973001"/>
    <n v="5.6866147700624303"/>
  </r>
  <r>
    <x v="22"/>
    <x v="22"/>
    <n v="0.61067760828228701"/>
    <n v="2.2445300060959902E-2"/>
    <n v="0.468124166474437"/>
    <n v="0.50943053346460299"/>
    <n v="2.1088837334737098E-2"/>
    <n v="9.4387087761819196E-3"/>
    <n v="2.9945118859097501E-2"/>
    <n v="5.2747878986267302E-2"/>
    <n v="7.4177045382420703E-2"/>
    <n v="0.49916026322225299"/>
    <n v="5.3079080513824803E-2"/>
    <n v="9.1514907050205804E-2"/>
    <n v="5.5309851742380801E-3"/>
    <n v="0.163317174700773"/>
    <n v="5.8191809181985397"/>
  </r>
  <r>
    <x v="22"/>
    <x v="23"/>
    <n v="1.0622181987132999"/>
    <n v="1.8307483233936699E-2"/>
    <n v="0.38171946061043999"/>
    <n v="0.59997305615562302"/>
    <n v="1.5525354501961399E-2"/>
    <n v="2.1202932810704199E-2"/>
    <n v="0.12556855874710299"/>
    <n v="6.9941739666864899E-2"/>
    <n v="0.14329829539912201"/>
    <n v="0.32616394697705298"/>
    <n v="5.3902667297340799E-2"/>
    <n v="9.6458989073478302E-2"/>
    <n v="5.4749350267457898E-3"/>
    <n v="0.14246258049962601"/>
    <n v="5.7123007885431996"/>
  </r>
  <r>
    <x v="22"/>
    <x v="24"/>
    <n v="0.47534864049016101"/>
    <n v="2.5679684330724099E-2"/>
    <n v="0.51554147291918595"/>
    <n v="0.45877884275009001"/>
    <n v="1.99801736865317E-2"/>
    <n v="3.4436917056439899E-3"/>
    <n v="1.89469555957472E-2"/>
    <n v="3.6800658849361699E-2"/>
    <n v="4.1854186062317701E-2"/>
    <n v="0.55759522323170496"/>
    <n v="5.4384541277681601E-2"/>
    <n v="7.4927129633622302E-2"/>
    <n v="4.4602507818349603E-3"/>
    <n v="0.187607189175554"/>
    <n v="5.84885789105891"/>
  </r>
  <r>
    <x v="22"/>
    <x v="25"/>
    <n v="0.47730054543791101"/>
    <n v="2.3000444965462E-2"/>
    <n v="0.50211109986036695"/>
    <n v="0.474888455174171"/>
    <n v="1.9467749032608402E-2"/>
    <n v="1.6385302298907399E-3"/>
    <n v="6.9005738411887499E-3"/>
    <n v="4.0233148887156199E-2"/>
    <n v="3.9013613171248802E-2"/>
    <n v="0.55921278511925798"/>
    <n v="5.5541249388036201E-2"/>
    <n v="6.9076355517460594E-2"/>
    <n v="3.9885832133394203E-3"/>
    <n v="0.20492741159981301"/>
    <n v="5.8319220207115796"/>
  </r>
  <r>
    <x v="22"/>
    <x v="26"/>
    <n v="0.60361176332459399"/>
    <n v="2.3059866110667199E-2"/>
    <n v="0.49753815132455398"/>
    <n v="0.47940198256477801"/>
    <n v="1.9578511659410502E-2"/>
    <n v="1.62646883465343E-3"/>
    <n v="7.3930305004711898E-3"/>
    <n v="4.1727395027676098E-2"/>
    <n v="3.8626897509505903E-2"/>
    <n v="0.53185829565337295"/>
    <n v="5.48210915656046E-2"/>
    <n v="8.0210980538807999E-2"/>
    <n v="4.5698114304967103E-3"/>
    <n v="0.219587517280001"/>
    <n v="5.8271832737762397"/>
  </r>
  <r>
    <x v="22"/>
    <x v="27"/>
    <n v="0.85304789082674004"/>
    <n v="1.78690455722058E-2"/>
    <n v="0.40242472324148498"/>
    <n v="0.57970623118630904"/>
    <n v="1.4868091208862001E-2"/>
    <n v="8.07221550830956E-3"/>
    <n v="9.9671964049863601E-2"/>
    <n v="5.9129265452637601E-2"/>
    <n v="6.5504023002656897E-2"/>
    <n v="0.35423367762756303"/>
    <n v="5.61697562106842E-2"/>
    <n v="0.12657943123570201"/>
    <n v="8.3043341030175893E-3"/>
    <n v="0.20746724160070301"/>
    <n v="5.7551892987166102"/>
  </r>
  <r>
    <x v="22"/>
    <x v="28"/>
    <n v="0.99140197029536803"/>
    <n v="1.65572311040743E-2"/>
    <n v="0.37252644775278998"/>
    <n v="0.61091632114313599"/>
    <n v="1.2592522985126999E-2"/>
    <n v="1.1554453383350601E-2"/>
    <n v="0.10923740673098201"/>
    <n v="8.99956809501226E-2"/>
    <n v="6.7479286092364602E-2"/>
    <n v="0.31756131061805598"/>
    <n v="5.37240157450991E-2"/>
    <n v="0.13270141995112"/>
    <n v="1.24648069451246E-2"/>
    <n v="0.19268909659865399"/>
    <n v="5.8018978992909602"/>
  </r>
  <r>
    <x v="22"/>
    <x v="29"/>
    <n v="0.97911416447760502"/>
    <n v="1.6733210508084601E-2"/>
    <n v="0.369608408438379"/>
    <n v="0.61365838105353598"/>
    <n v="1.8151173498806801E-2"/>
    <n v="1.0951817132474499E-2"/>
    <n v="0.104617886066929"/>
    <n v="0.10856879201859899"/>
    <n v="6.1128583528173901E-2"/>
    <n v="0.31017866204287298"/>
    <n v="5.4789506329583702E-2"/>
    <n v="0.10721241207083899"/>
    <n v="1.6420951124483399E-2"/>
    <n v="0.207980216187237"/>
    <n v="5.6716591282052402"/>
  </r>
  <r>
    <x v="22"/>
    <x v="30"/>
    <n v="1.0121198736858901"/>
    <n v="1.7041195307442299E-2"/>
    <n v="0.38346378319038799"/>
    <n v="0.59949502150217004"/>
    <n v="1.2129737189664799E-2"/>
    <n v="1.22256128516885E-2"/>
    <n v="0.102265205831562"/>
    <n v="0.120010282202501"/>
    <n v="6.4744230507450498E-2"/>
    <n v="0.31338538710688402"/>
    <n v="5.3814318848095802E-2"/>
    <n v="0.100598936181481"/>
    <n v="1.8668863236647699E-2"/>
    <n v="0.20215742604402401"/>
    <n v="5.6923585043455498"/>
  </r>
  <r>
    <x v="22"/>
    <x v="31"/>
    <n v="1.04141095431596"/>
    <n v="1.63351598877336E-2"/>
    <n v="0.35236096375325499"/>
    <n v="0.63130387635901097"/>
    <n v="1.0328356058669099E-2"/>
    <n v="1.5159097778298601E-2"/>
    <n v="0.103279184787739"/>
    <n v="0.13143724342260901"/>
    <n v="6.6598875384158901E-2"/>
    <n v="0.29083123868209498"/>
    <n v="5.3333860653381103E-2"/>
    <n v="0.110206884967983"/>
    <n v="2.02119914795405E-2"/>
    <n v="0.19861326678552599"/>
    <n v="5.7299716126328697"/>
  </r>
  <r>
    <x v="22"/>
    <x v="32"/>
    <n v="1.0115783774312901"/>
    <n v="1.6458167786491201E-2"/>
    <n v="0.365614253563879"/>
    <n v="0.61792757864962899"/>
    <n v="1.23921323083044E-2"/>
    <n v="1.35615975928319E-2"/>
    <n v="9.5425918002166807E-2"/>
    <n v="0.13241700079850799"/>
    <n v="6.9295683924368398E-2"/>
    <n v="0.30136055677510398"/>
    <n v="5.51173978053962E-2"/>
    <n v="9.8842830542690399E-2"/>
    <n v="1.6821722029109299E-2"/>
    <n v="0.20476516022152"/>
    <n v="5.6694566682341598"/>
  </r>
  <r>
    <x v="23"/>
    <x v="0"/>
    <n v="0.80780411078383596"/>
    <n v="1.92558432194309E-3"/>
    <n v="0.591439549838776"/>
    <n v="0.40663486583928099"/>
    <n v="1.45594960235516E-2"/>
    <n v="1.6741136297075101E-2"/>
    <n v="0.121290928746938"/>
    <n v="0.12823452610823699"/>
    <n v="7.1384848519606997E-2"/>
    <n v="0.30502190327686202"/>
    <n v="5.5833646049381298E-2"/>
    <n v="5.1939872481203402E-2"/>
    <n v="4.3742591860256898E-2"/>
    <n v="0.19125105063688799"/>
    <n v="4.1039918867760496"/>
  </r>
  <r>
    <x v="23"/>
    <x v="1"/>
    <n v="0.844814500232421"/>
    <n v="2.2232099779160102E-3"/>
    <n v="0.582430838905174"/>
    <n v="0.41534595111690997"/>
    <n v="1.38165589625422E-2"/>
    <n v="1.55245517717816E-2"/>
    <n v="0.123072711604523"/>
    <n v="0.14336295833424101"/>
    <n v="6.7644878730344304E-2"/>
    <n v="0.30438711540198099"/>
    <n v="5.8762544632786698E-2"/>
    <n v="4.9188252062297599E-2"/>
    <n v="4.65924850116076E-2"/>
    <n v="0.177647943487895"/>
    <n v="4.1256229523343704"/>
  </r>
  <r>
    <x v="23"/>
    <x v="2"/>
    <n v="1.0121146858755901"/>
    <n v="2.05968485275305E-3"/>
    <n v="0.578060828330351"/>
    <n v="0.41987948681689602"/>
    <n v="1.43579387568896E-2"/>
    <n v="1.5355994185424699E-2"/>
    <n v="0.13217853547762801"/>
    <n v="0.14167368135983399"/>
    <n v="6.8706229805580707E-2"/>
    <n v="0.29370923863311399"/>
    <n v="5.55408140461391E-2"/>
    <n v="4.8256748434076298E-2"/>
    <n v="4.8878575278382602E-2"/>
    <n v="0.18134224402293"/>
    <n v="4.11596833780479"/>
  </r>
  <r>
    <x v="23"/>
    <x v="3"/>
    <n v="0.96806875548824201"/>
    <n v="2.3596858996788399E-3"/>
    <n v="0.58140028153225698"/>
    <n v="0.41624003256806402"/>
    <n v="1.38485346040441E-2"/>
    <n v="1.6373207516313E-2"/>
    <n v="0.137593417600125"/>
    <n v="0.133764687357457"/>
    <n v="6.7760490369940807E-2"/>
    <n v="0.296176287082141"/>
    <n v="5.5485957784042798E-2"/>
    <n v="5.63459792917003E-2"/>
    <n v="4.5723886333619602E-2"/>
    <n v="0.176927552060616"/>
    <n v="4.15846941049658"/>
  </r>
  <r>
    <x v="23"/>
    <x v="4"/>
    <n v="1.0088414790853799"/>
    <n v="2.0619677949881799E-3"/>
    <n v="0.58175110091514404"/>
    <n v="0.416186931289867"/>
    <n v="1.3499849110399101E-2"/>
    <n v="1.53053358401006E-2"/>
    <n v="0.14375831807481701"/>
    <n v="0.136252207287444"/>
    <n v="6.8155893688829003E-2"/>
    <n v="0.28687061251300999"/>
    <n v="6.0311870998148297E-2"/>
    <n v="5.37067426436596E-2"/>
    <n v="4.5470510816718997E-2"/>
    <n v="0.17666865902687301"/>
    <n v="4.1334033014420601"/>
  </r>
  <r>
    <x v="23"/>
    <x v="5"/>
    <n v="1.00528886976636"/>
    <n v="1.9774180258485801E-3"/>
    <n v="0.58041576135205597"/>
    <n v="0.41760682062209498"/>
    <n v="1.26286440329975E-2"/>
    <n v="1.5299047636613701E-2"/>
    <n v="0.15572886207671599"/>
    <n v="0.132985803532296"/>
    <n v="7.1210799628861399E-2"/>
    <n v="0.28045643034192502"/>
    <n v="5.6938043321211697E-2"/>
    <n v="5.1527990266764002E-2"/>
    <n v="4.7440955762479302E-2"/>
    <n v="0.175783423400136"/>
    <n v="4.1358087915308603"/>
  </r>
  <r>
    <x v="23"/>
    <x v="6"/>
    <n v="0.98948109598102196"/>
    <n v="1.85950306600966E-3"/>
    <n v="0.58041316702188495"/>
    <n v="0.41772732991210498"/>
    <n v="1.32243107388234E-2"/>
    <n v="1.7288215635649501E-2"/>
    <n v="0.14970347318774599"/>
    <n v="0.131246268796396"/>
    <n v="7.3300187448657905E-2"/>
    <n v="0.27962982137352599"/>
    <n v="5.8256808563367998E-2"/>
    <n v="5.6947032259915799E-2"/>
    <n v="4.7049479061398197E-2"/>
    <n v="0.17335440293451901"/>
    <n v="4.2921825878735502"/>
  </r>
  <r>
    <x v="23"/>
    <x v="7"/>
    <n v="1.0208818366546899"/>
    <n v="1.9675962766396902E-3"/>
    <n v="0.582426668943129"/>
    <n v="0.415605734780231"/>
    <n v="1.31090169821699E-2"/>
    <n v="1.6966459151662599E-2"/>
    <n v="0.145926114848866"/>
    <n v="0.14038311803950099"/>
    <n v="7.2449491647515393E-2"/>
    <n v="0.28736837964064699"/>
    <n v="5.7350517984246903E-2"/>
    <n v="5.52993035734844E-2"/>
    <n v="4.40231900235162E-2"/>
    <n v="0.16712440810838999"/>
    <n v="4.16280963023382"/>
  </r>
  <r>
    <x v="23"/>
    <x v="8"/>
    <n v="0.96723878789100104"/>
    <n v="1.86866029489894E-3"/>
    <n v="0.58941473369847097"/>
    <n v="0.40871660600663001"/>
    <n v="1.20167867097204E-2"/>
    <n v="1.9048347448189999E-2"/>
    <n v="0.13461094899541501"/>
    <n v="0.141642135320667"/>
    <n v="7.5210948582856194E-2"/>
    <n v="0.28822333856712501"/>
    <n v="5.4972594709344999E-2"/>
    <n v="5.3905148386611097E-2"/>
    <n v="4.4259453124591903E-2"/>
    <n v="0.17611029815547899"/>
    <n v="4.1771305503983696"/>
  </r>
  <r>
    <x v="23"/>
    <x v="9"/>
    <n v="1.01690038884574"/>
    <n v="1.91875042232659E-3"/>
    <n v="0.57829871605036498"/>
    <n v="0.41978253352730899"/>
    <n v="1.3899608123526501E-2"/>
    <n v="1.95833158813228E-2"/>
    <n v="0.13915653047922899"/>
    <n v="0.143591043476854"/>
    <n v="7.5302157721152299E-2"/>
    <n v="0.29002991843056902"/>
    <n v="5.6610576826171898E-2"/>
    <n v="5.4126027242192697E-2"/>
    <n v="4.0339418439343099E-2"/>
    <n v="0.16736140337963801"/>
    <n v="4.1994152128766"/>
  </r>
  <r>
    <x v="23"/>
    <x v="10"/>
    <n v="1.08289691749205"/>
    <n v="1.9523148249537901E-3"/>
    <n v="0.57959472410355695"/>
    <n v="0.41845296107148899"/>
    <n v="1.3731413863813101E-2"/>
    <n v="2.3833240537426598E-2"/>
    <n v="0.15021924666722999"/>
    <n v="0.140851739838014"/>
    <n v="8.8436756755437204E-2"/>
    <n v="0.28200885909176399"/>
    <n v="5.8509103646955503E-2"/>
    <n v="5.0704133574215E-2"/>
    <n v="3.6545842193432598E-2"/>
    <n v="0.15515966383171101"/>
    <n v="4.1782594593148401"/>
  </r>
  <r>
    <x v="23"/>
    <x v="11"/>
    <n v="1.27566857190367"/>
    <n v="2.0287199086267702E-3"/>
    <n v="0.58418864345235"/>
    <n v="0.41378263663902398"/>
    <n v="1.23490470029015E-2"/>
    <n v="2.9329728113351099E-2"/>
    <n v="0.18552754587638901"/>
    <n v="0.134000213539478"/>
    <n v="0.111286011498332"/>
    <n v="0.28875336715310701"/>
    <n v="6.4158121233530194E-2"/>
    <n v="3.5404208419560303E-2"/>
    <n v="2.9909230365538799E-2"/>
    <n v="0.109282526797811"/>
    <n v="4.1475348533593497"/>
  </r>
  <r>
    <x v="23"/>
    <x v="12"/>
    <n v="0.88715436805168402"/>
    <n v="2.2999934924665798E-3"/>
    <n v="0.60319675007475304"/>
    <n v="0.39450325643278"/>
    <n v="1.40436068930657E-2"/>
    <n v="1.7787887103374402E-2"/>
    <n v="0.110024541558191"/>
    <n v="0.13956114895369601"/>
    <n v="6.9219300533826397E-2"/>
    <n v="0.30378214879488802"/>
    <n v="5.3950222481231498E-2"/>
    <n v="5.08329014890848E-2"/>
    <n v="4.1734434345940298E-2"/>
    <n v="0.199063807846702"/>
    <n v="4.1518430249553298"/>
  </r>
  <r>
    <x v="23"/>
    <x v="13"/>
    <n v="0.90780404023842898"/>
    <n v="2.0500011517885501E-3"/>
    <n v="0.59789274492612998"/>
    <n v="0.40005725392208202"/>
    <n v="1.3157356981200101E-2"/>
    <n v="1.7453323922132901E-2"/>
    <n v="0.111705256282754"/>
    <n v="0.15624532788154899"/>
    <n v="6.4227884644259201E-2"/>
    <n v="0.30874452258419299"/>
    <n v="5.5565053973907E-2"/>
    <n v="4.7762111246449898E-2"/>
    <n v="4.39696440973553E-2"/>
    <n v="0.18116951838619899"/>
    <n v="4.1689128246999498"/>
  </r>
  <r>
    <x v="23"/>
    <x v="14"/>
    <n v="0.84210054904783405"/>
    <n v="2.0569330936849001E-3"/>
    <n v="0.656180377708101"/>
    <n v="0.34176268919821401"/>
    <n v="1.28297453847148E-2"/>
    <n v="1.1885009016405299E-2"/>
    <n v="8.1185708507406001E-2"/>
    <n v="0.10606848192806"/>
    <n v="6.5633806443564202E-2"/>
    <n v="0.43965074305484497"/>
    <n v="4.77437286666305E-2"/>
    <n v="4.2559331211053701E-2"/>
    <n v="2.70716974344598E-2"/>
    <n v="0.165371748352861"/>
    <n v="4.2192931877475903"/>
  </r>
  <r>
    <x v="23"/>
    <x v="15"/>
    <n v="0.474257363502184"/>
    <n v="2.28287610002451E-3"/>
    <n v="0.80911030690084995"/>
    <n v="0.18860681699912499"/>
    <n v="1.77841399526226E-2"/>
    <n v="3.60682479818384E-4"/>
    <n v="1.9763896851321201E-2"/>
    <n v="2.4073265550624501E-2"/>
    <n v="6.6672576170290904E-2"/>
    <n v="0.76200499164264401"/>
    <n v="1.34757058579949E-2"/>
    <n v="2.29964907957044E-2"/>
    <n v="3.9838148242798401E-3"/>
    <n v="6.8884435874699695E-2"/>
    <n v="4.5202462287171299"/>
  </r>
  <r>
    <x v="23"/>
    <x v="16"/>
    <n v="0.576636155539481"/>
    <n v="2.0385776926075201E-3"/>
    <n v="0.78008210970551795"/>
    <n v="0.21787931260187501"/>
    <n v="1.71392515179336E-2"/>
    <n v="1.1503481178165901E-3"/>
    <n v="2.2220204145101799E-2"/>
    <n v="4.2663213318807E-2"/>
    <n v="6.3231997154363298E-2"/>
    <n v="0.68300631773816201"/>
    <n v="1.51187225488634E-2"/>
    <n v="5.4973927253690401E-2"/>
    <n v="3.7629987179668301E-3"/>
    <n v="9.6733019487295305E-2"/>
    <n v="4.4974619543002099"/>
  </r>
  <r>
    <x v="23"/>
    <x v="17"/>
    <n v="0.66494109889627895"/>
    <n v="1.81305340893244E-3"/>
    <n v="0.72786266937576505"/>
    <n v="0.270324277215302"/>
    <n v="1.8308053144225199E-2"/>
    <n v="2.2927332757532799E-3"/>
    <n v="4.0463795951591497E-2"/>
    <n v="6.4607511698824699E-2"/>
    <n v="5.5848524942981898E-2"/>
    <n v="0.56051959413781105"/>
    <n v="2.15837757360515E-2"/>
    <n v="7.9828296766831799E-2"/>
    <n v="5.2458355721404001E-3"/>
    <n v="0.15130187877378901"/>
    <n v="4.4302006755374697"/>
  </r>
  <r>
    <x v="23"/>
    <x v="18"/>
    <n v="0.95470328129467996"/>
    <n v="1.7691684322664E-3"/>
    <n v="0.64151272192076203"/>
    <n v="0.35671810964697198"/>
    <n v="1.46988489858215E-2"/>
    <n v="1.05864523533531E-2"/>
    <n v="0.12762302666418901"/>
    <n v="9.6120566491579407E-2"/>
    <n v="6.3167894763891494E-2"/>
    <n v="0.37187615554301101"/>
    <n v="4.2377542357087898E-2"/>
    <n v="7.1478549392028204E-2"/>
    <n v="1.1846657636467301E-2"/>
    <n v="0.19022430581257099"/>
    <n v="4.3412973065383698"/>
  </r>
  <r>
    <x v="23"/>
    <x v="19"/>
    <n v="1.01844600407951"/>
    <n v="1.91010639943211E-3"/>
    <n v="0.63011841025925397"/>
    <n v="0.36797148334131402"/>
    <n v="1.3174704965920001E-2"/>
    <n v="1.25285597265716E-2"/>
    <n v="0.127030917923247"/>
    <n v="0.12841569004489201"/>
    <n v="6.7798934241569506E-2"/>
    <n v="0.346705990448132"/>
    <n v="5.1726517204404798E-2"/>
    <n v="6.44837100472863E-2"/>
    <n v="1.9488336770508999E-2"/>
    <n v="0.16864663862746701"/>
    <n v="4.3257088330831097"/>
  </r>
  <r>
    <x v="23"/>
    <x v="20"/>
    <n v="0.97114757985243305"/>
    <n v="2.05006205819265E-3"/>
    <n v="0.63972202326766403"/>
    <n v="0.358227914674143"/>
    <n v="1.37565705079225E-2"/>
    <n v="1.38435695960476E-2"/>
    <n v="0.11654894966868699"/>
    <n v="0.12155264032040999"/>
    <n v="6.9669359406093395E-2"/>
    <n v="0.34633939585704798"/>
    <n v="5.2172776501770803E-2"/>
    <n v="6.4578255963432293E-2"/>
    <n v="1.86604998815562E-2"/>
    <n v="0.182877982297032"/>
    <n v="4.2645266542743698"/>
  </r>
  <r>
    <x v="23"/>
    <x v="21"/>
    <n v="0.96842810620487496"/>
    <n v="1.9630819506809799E-3"/>
    <n v="0.64496131696697101"/>
    <n v="0.35307560108234798"/>
    <n v="1.51425446553753E-2"/>
    <n v="1.7453938498522201E-2"/>
    <n v="0.12524875584973799"/>
    <n v="8.3106608729971707E-2"/>
    <n v="7.4440228753584595E-2"/>
    <n v="0.37991988580297098"/>
    <n v="5.6070224720175602E-2"/>
    <n v="6.7865966444317499E-2"/>
    <n v="1.36356800460548E-2"/>
    <n v="0.16711616649928901"/>
    <n v="4.3098969646878196"/>
  </r>
  <r>
    <x v="23"/>
    <x v="22"/>
    <n v="0.891483118411319"/>
    <n v="2.0226239139704998E-3"/>
    <n v="0.68902349063874302"/>
    <n v="0.30895388544728702"/>
    <n v="1.6180562889189301E-2"/>
    <n v="1.8605996578364498E-2"/>
    <n v="0.11190791537573599"/>
    <n v="7.1568185439898596E-2"/>
    <n v="8.4013498462950906E-2"/>
    <n v="0.41871919999785201"/>
    <n v="5.6000521758467599E-2"/>
    <n v="6.4707529511946998E-2"/>
    <n v="1.04570611789792E-2"/>
    <n v="0.14783952880661499"/>
    <n v="4.3312957512948502"/>
  </r>
  <r>
    <x v="23"/>
    <x v="23"/>
    <n v="0.99228489960922195"/>
    <n v="2.1829919767125299E-3"/>
    <n v="0.702391523187748"/>
    <n v="0.29542548483553999"/>
    <n v="1.7325603376042401E-2"/>
    <n v="1.4645247980330799E-2"/>
    <n v="0.13549247879006701"/>
    <n v="6.86716460184182E-2"/>
    <n v="9.0432579078695202E-2"/>
    <n v="0.44781251967024199"/>
    <n v="6.0171990772301301E-2"/>
    <n v="4.1804773588878102E-2"/>
    <n v="8.3428797430165798E-3"/>
    <n v="0.11530028098200799"/>
    <n v="4.3407089020346996"/>
  </r>
  <r>
    <x v="23"/>
    <x v="24"/>
    <n v="0.54570677931685097"/>
    <n v="2.1290090622114099E-3"/>
    <n v="0.77338531907442198"/>
    <n v="0.22448567186336699"/>
    <n v="1.85940964421254E-2"/>
    <n v="1.7058108026964101E-3"/>
    <n v="2.0376555403484799E-2"/>
    <n v="5.5721349782802201E-2"/>
    <n v="5.2435940706910399E-2"/>
    <n v="0.60968380250591003"/>
    <n v="3.6835431164876802E-2"/>
    <n v="2.7410364888959898E-2"/>
    <n v="7.3523903274826004E-3"/>
    <n v="0.16988425797475101"/>
    <n v="4.4427441738901301"/>
  </r>
  <r>
    <x v="23"/>
    <x v="25"/>
    <n v="0.56845345502471401"/>
    <n v="2.0467068416895298E-3"/>
    <n v="0.762099112116293"/>
    <n v="0.235854181042017"/>
    <n v="1.6741674812004202E-2"/>
    <n v="1.5938377050621099E-3"/>
    <n v="2.3355750483418099E-2"/>
    <n v="5.6047124405585999E-2"/>
    <n v="5.6446063924376899E-2"/>
    <n v="0.60030290467848102"/>
    <n v="3.9671274761743897E-2"/>
    <n v="3.2247168381124798E-2"/>
    <n v="7.6166656826503198E-3"/>
    <n v="0.165977535165552"/>
    <n v="4.4336072844652898"/>
  </r>
  <r>
    <x v="23"/>
    <x v="26"/>
    <n v="0.71810586960628697"/>
    <n v="2.1265477446489999E-3"/>
    <n v="0.74323187482667696"/>
    <n v="0.25464157742867399"/>
    <n v="1.92397805761052E-2"/>
    <n v="2.4675536737523E-3"/>
    <n v="2.50364575785487E-2"/>
    <n v="5.77231758532019E-2"/>
    <n v="5.4930347079217401E-2"/>
    <n v="0.55279274547254398"/>
    <n v="4.0849855156863499E-2"/>
    <n v="4.2689992516961699E-2"/>
    <n v="9.0229065432733107E-3"/>
    <n v="0.19524718554953199"/>
    <n v="4.3610421552971701"/>
  </r>
  <r>
    <x v="23"/>
    <x v="27"/>
    <n v="0.86393944223305597"/>
    <n v="1.8478261597996101E-3"/>
    <n v="0.69765635182383501"/>
    <n v="0.30049582201636499"/>
    <n v="1.59650773370646E-2"/>
    <n v="5.1866852612963204E-3"/>
    <n v="7.0592546000473502E-2"/>
    <n v="6.6484051557197499E-2"/>
    <n v="5.2191057075346201E-2"/>
    <n v="0.44973939661455198"/>
    <n v="5.5482597013509598E-2"/>
    <n v="8.0327754817845903E-2"/>
    <n v="1.0588552817918401E-2"/>
    <n v="0.193442281504796"/>
    <n v="4.3534565987277496"/>
  </r>
  <r>
    <x v="23"/>
    <x v="28"/>
    <n v="1.0858471789331201"/>
    <n v="2.1017841253066398E-3"/>
    <n v="0.65203289986868596"/>
    <n v="0.34586531600600701"/>
    <n v="1.25661950783884E-2"/>
    <n v="1.20116333000309E-2"/>
    <n v="0.14289942550222001"/>
    <n v="0.11689923946687"/>
    <n v="6.0816556373399597E-2"/>
    <n v="0.35078691997314199"/>
    <n v="5.4753583585116901E-2"/>
    <n v="6.5744539502355995E-2"/>
    <n v="1.90994964859274E-2"/>
    <n v="0.16442241073254901"/>
    <n v="4.2808536574563796"/>
  </r>
  <r>
    <x v="23"/>
    <x v="29"/>
    <n v="1.0659838661511301"/>
    <n v="1.9537884193240001E-3"/>
    <n v="0.64435553439868798"/>
    <n v="0.35369067718198799"/>
    <n v="1.3025105816536301E-2"/>
    <n v="1.2500920593536E-2"/>
    <n v="0.13308290079510299"/>
    <n v="0.128354485186947"/>
    <n v="5.9216839295839402E-2"/>
    <n v="0.345109358576902"/>
    <n v="5.6856193723344002E-2"/>
    <n v="5.5492374720292101E-2"/>
    <n v="2.1863853499205398E-2"/>
    <n v="0.17449796779229601"/>
    <n v="4.2363360368309797"/>
  </r>
  <r>
    <x v="23"/>
    <x v="30"/>
    <n v="1.0895463113133901"/>
    <n v="1.9949076635698E-3"/>
    <n v="0.63488526996672201"/>
    <n v="0.36311982236970902"/>
    <n v="1.28578079985553E-2"/>
    <n v="1.43425019925773E-2"/>
    <n v="0.13591110067867199"/>
    <n v="0.14252703482294199"/>
    <n v="6.02823708040112E-2"/>
    <n v="0.34440994356534099"/>
    <n v="5.3458644149980097E-2"/>
    <n v="5.4582152166749498E-2"/>
    <n v="2.5746316508588898E-2"/>
    <n v="0.155882127312582"/>
    <n v="4.3124182712312198"/>
  </r>
  <r>
    <x v="23"/>
    <x v="31"/>
    <n v="1.1108344475232299"/>
    <n v="2.02693500652203E-3"/>
    <n v="0.62201373497713797"/>
    <n v="0.37595933001634002"/>
    <n v="1.27702745286056E-2"/>
    <n v="1.5070698649597199E-2"/>
    <n v="0.130439320362363"/>
    <n v="0.15466425083340801"/>
    <n v="6.1711945005059103E-2"/>
    <n v="0.32877341336038302"/>
    <n v="5.36232706374336E-2"/>
    <n v="5.1251798652924799E-2"/>
    <n v="2.78603931036671E-2"/>
    <n v="0.163834634866559"/>
    <n v="4.2657798611103299"/>
  </r>
  <r>
    <x v="23"/>
    <x v="32"/>
    <n v="1.0746544026761899"/>
    <n v="1.9984221254303498E-3"/>
    <n v="0.62924542104362002"/>
    <n v="0.36875615683094898"/>
    <n v="1.33232763143328E-2"/>
    <n v="1.42503739633129E-2"/>
    <n v="0.121993651428893"/>
    <n v="0.160343611502925"/>
    <n v="6.3723791154650003E-2"/>
    <n v="0.32999005920869001"/>
    <n v="5.3636241081200603E-2"/>
    <n v="5.0082306428472598E-2"/>
    <n v="2.79066958943535E-2"/>
    <n v="0.16474999302317"/>
    <n v="4.3148697648274101"/>
  </r>
  <r>
    <x v="24"/>
    <x v="0"/>
    <n v="0.83691589308149394"/>
    <n v="1.91517603125867E-2"/>
    <n v="0.45872766803195297"/>
    <n v="0.52212057165546"/>
    <n v="1.34507557907376E-2"/>
    <n v="1.50812676693958E-2"/>
    <n v="7.2125676840542705E-2"/>
    <n v="0.10839908364755101"/>
    <n v="6.4487974259810094E-2"/>
    <n v="0.38372444637895797"/>
    <n v="5.02477436917175E-2"/>
    <n v="7.2701246521686802E-2"/>
    <n v="1.86185664545051E-2"/>
    <n v="0.20116323874509601"/>
    <n v="6.1597179811143699"/>
  </r>
  <r>
    <x v="24"/>
    <x v="1"/>
    <n v="0.83104769248597699"/>
    <n v="1.72209604629916E-2"/>
    <n v="0.47434904243280002"/>
    <n v="0.508429997104208"/>
    <n v="1.20733885673798E-2"/>
    <n v="1.37826164001351E-2"/>
    <n v="7.0257994802113297E-2"/>
    <n v="0.12704754571920801"/>
    <n v="5.9770194869615802E-2"/>
    <n v="0.39107958439336499"/>
    <n v="4.7734680419033997E-2"/>
    <n v="6.6551860735316104E-2"/>
    <n v="2.508153791316E-2"/>
    <n v="0.186620596180673"/>
    <n v="6.1206616845595301"/>
  </r>
  <r>
    <x v="24"/>
    <x v="2"/>
    <n v="1.0159426115472801"/>
    <n v="1.7283687131212901E-2"/>
    <n v="0.46370849992713098"/>
    <n v="0.51900781294165599"/>
    <n v="1.27732256019815E-2"/>
    <n v="1.2705441200214501E-2"/>
    <n v="7.4168060620559001E-2"/>
    <n v="0.126712066879276"/>
    <n v="5.9751807721638302E-2"/>
    <n v="0.37470679063269502"/>
    <n v="4.7530058115499901E-2"/>
    <n v="6.5593456466372893E-2"/>
    <n v="2.7240133379591899E-2"/>
    <n v="0.19881895938217101"/>
    <n v="6.1350413266879498"/>
  </r>
  <r>
    <x v="24"/>
    <x v="3"/>
    <n v="0.96893736869666502"/>
    <n v="1.7781174728888599E-2"/>
    <n v="0.45475043467840498"/>
    <n v="0.527468390592707"/>
    <n v="1.3459483270573201E-2"/>
    <n v="1.33271031208084E-2"/>
    <n v="7.9894530433903099E-2"/>
    <n v="0.12741820687556499"/>
    <n v="5.6765310205530599E-2"/>
    <n v="0.37785016928783399"/>
    <n v="4.46058306306878E-2"/>
    <n v="7.5340087108879197E-2"/>
    <n v="2.2437338150411601E-2"/>
    <n v="0.188901940915807"/>
    <n v="6.1497877968100996"/>
  </r>
  <r>
    <x v="24"/>
    <x v="4"/>
    <n v="1.0455113817872299"/>
    <n v="1.6147611288454398E-2"/>
    <n v="0.45247837318358802"/>
    <n v="0.53137401552795704"/>
    <n v="1.06084563198947E-2"/>
    <n v="1.3625896516275699E-2"/>
    <n v="7.6198846804723594E-2"/>
    <n v="0.16460983461593201"/>
    <n v="5.5222097970702898E-2"/>
    <n v="0.35688769301575202"/>
    <n v="4.3930171169891202E-2"/>
    <n v="7.1104055954631401E-2"/>
    <n v="2.47349975592914E-2"/>
    <n v="0.183077950072905"/>
    <n v="6.1698752959750802"/>
  </r>
  <r>
    <x v="24"/>
    <x v="5"/>
    <n v="1.0138552997833099"/>
    <n v="1.6748934965375599E-2"/>
    <n v="0.45743192433848401"/>
    <n v="0.52581914069614"/>
    <n v="1.2274481038120901E-2"/>
    <n v="1.2899100163777599E-2"/>
    <n v="7.8248313883377801E-2"/>
    <n v="0.13546518794579501"/>
    <n v="5.59453339357057E-2"/>
    <n v="0.39666441705242"/>
    <n v="4.39112112111361E-2"/>
    <n v="6.7303305882922201E-2"/>
    <n v="2.41930490321965E-2"/>
    <n v="0.173095599854548"/>
    <n v="6.1182984851909898"/>
  </r>
  <r>
    <x v="24"/>
    <x v="6"/>
    <n v="1.03765133808982"/>
    <n v="1.6964506406953801E-2"/>
    <n v="0.45285843867796399"/>
    <n v="0.53017705491508205"/>
    <n v="1.30694025450782E-2"/>
    <n v="1.25932665589357E-2"/>
    <n v="7.9256706876564206E-2"/>
    <n v="0.141022035017527"/>
    <n v="5.3719018858324703E-2"/>
    <n v="0.35807480658674701"/>
    <n v="4.4813593109780697E-2"/>
    <n v="6.4119985002588503E-2"/>
    <n v="2.49357148569068E-2"/>
    <n v="0.20839547058754801"/>
    <n v="6.1910046694805398"/>
  </r>
  <r>
    <x v="24"/>
    <x v="7"/>
    <n v="1.0947956722710499"/>
    <n v="1.6906864544822299E-2"/>
    <n v="0.43830083364286898"/>
    <n v="0.54479230181230898"/>
    <n v="1.0954306246326101E-2"/>
    <n v="1.3307840537781101E-2"/>
    <n v="7.72819222180227E-2"/>
    <n v="0.15588254104184099"/>
    <n v="5.2963598608050798E-2"/>
    <n v="0.37813749363586802"/>
    <n v="4.0579727881112797E-2"/>
    <n v="6.6798938504865304E-2"/>
    <n v="2.0709295957801199E-2"/>
    <n v="0.18338433536832999"/>
    <n v="6.15619832222258"/>
  </r>
  <r>
    <x v="24"/>
    <x v="8"/>
    <n v="0.94346002091218295"/>
    <n v="1.7517960379346199E-2"/>
    <n v="0.46800723522987298"/>
    <n v="0.51447480439078097"/>
    <n v="1.2371308319340101E-2"/>
    <n v="1.45963563591129E-2"/>
    <n v="7.4333437131337998E-2"/>
    <n v="0.13068797455485601"/>
    <n v="5.8310003135075103E-2"/>
    <n v="0.37661528202794098"/>
    <n v="4.49113936892769E-2"/>
    <n v="7.1753305283944996E-2"/>
    <n v="2.09044869306548E-2"/>
    <n v="0.19551645256846101"/>
    <n v="6.10242864897383"/>
  </r>
  <r>
    <x v="24"/>
    <x v="9"/>
    <n v="0.98432048070296396"/>
    <n v="1.79539377251745E-2"/>
    <n v="0.45971222464724099"/>
    <n v="0.52233383762758401"/>
    <n v="1.1197530402753E-2"/>
    <n v="1.6521677492428301E-2"/>
    <n v="7.8842016201460502E-2"/>
    <n v="0.13023668719758"/>
    <n v="6.1699492719754799E-2"/>
    <n v="0.37827667168105"/>
    <n v="4.4762955023612598E-2"/>
    <n v="6.8058199910140393E-2"/>
    <n v="1.7211973073647899E-2"/>
    <n v="0.19319279629757199"/>
    <n v="6.1433341654877296"/>
  </r>
  <r>
    <x v="24"/>
    <x v="10"/>
    <n v="1.05942247636355"/>
    <n v="1.64144253656936E-2"/>
    <n v="0.45873266673219898"/>
    <n v="0.52485290790210704"/>
    <n v="1.29950285637828E-2"/>
    <n v="1.9203797227190601E-2"/>
    <n v="8.9129129513259395E-2"/>
    <n v="0.12302126385668601"/>
    <n v="7.4970402346187098E-2"/>
    <n v="0.361733629364619"/>
    <n v="4.3675445970955303E-2"/>
    <n v="7.0368092032906296E-2"/>
    <n v="1.5838710087963399E-2"/>
    <n v="0.18906450103645001"/>
    <n v="6.1216123332609103"/>
  </r>
  <r>
    <x v="24"/>
    <x v="11"/>
    <n v="1.1681397642784801"/>
    <n v="1.6823264860055701E-2"/>
    <n v="0.48078997696632902"/>
    <n v="0.502386758173615"/>
    <n v="1.29328208185246E-2"/>
    <n v="2.2884418092348899E-2"/>
    <n v="0.102648455813491"/>
    <n v="0.12789701839137199"/>
    <n v="8.9106950310354802E-2"/>
    <n v="0.38178435910136499"/>
    <n v="4.39280391376504E-2"/>
    <n v="6.1470315082773098E-2"/>
    <n v="1.2466467350648E-2"/>
    <n v="0.14488115590147299"/>
    <n v="6.1199071977861204"/>
  </r>
  <r>
    <x v="24"/>
    <x v="12"/>
    <n v="0.88140768815108295"/>
    <n v="1.7414482355960201E-2"/>
    <n v="0.49342586509670799"/>
    <n v="0.48915965254733201"/>
    <n v="1.07930053584492E-2"/>
    <n v="1.3601311830345599E-2"/>
    <n v="6.8063273216469405E-2"/>
    <n v="0.122663491636851"/>
    <n v="6.0946180106907798E-2"/>
    <n v="0.38910532211259502"/>
    <n v="4.5470718856861901E-2"/>
    <n v="7.2859710748164594E-2"/>
    <n v="1.8379259695070801E-2"/>
    <n v="0.19811772643828501"/>
    <n v="6.1066657644735498"/>
  </r>
  <r>
    <x v="24"/>
    <x v="13"/>
    <n v="0.91213514374549898"/>
    <n v="1.8210895547312901E-2"/>
    <n v="0.48700543925149198"/>
    <n v="0.49478366520119499"/>
    <n v="1.2481587798792999E-2"/>
    <n v="1.46974981590923E-2"/>
    <n v="6.3043418634115597E-2"/>
    <n v="0.13385150873125601"/>
    <n v="5.7773580838600097E-2"/>
    <n v="0.38386657461492601"/>
    <n v="4.4740414568593997E-2"/>
    <n v="7.0333647344428402E-2"/>
    <n v="2.3014869624738699E-2"/>
    <n v="0.19619689968545601"/>
    <n v="6.1394287864487298"/>
  </r>
  <r>
    <x v="24"/>
    <x v="14"/>
    <n v="0.89222781911818005"/>
    <n v="2.0779900038741701E-2"/>
    <n v="0.51941434640838802"/>
    <n v="0.45980575355287001"/>
    <n v="1.1370901674622E-2"/>
    <n v="1.0431405819621299E-2"/>
    <n v="3.8623854557689498E-2"/>
    <n v="9.1939975232798093E-2"/>
    <n v="5.7914322326459301E-2"/>
    <n v="0.487830530092345"/>
    <n v="3.8162276165119503E-2"/>
    <n v="6.3716658217134903E-2"/>
    <n v="1.2065177761103199E-2"/>
    <n v="0.187944898153107"/>
    <n v="6.2258735944063996"/>
  </r>
  <r>
    <x v="24"/>
    <x v="15"/>
    <n v="0.52629770843369605"/>
    <n v="2.4271102304038301E-2"/>
    <n v="0.62240113118657103"/>
    <n v="0.35332776650939002"/>
    <n v="9.8064125990009205E-3"/>
    <n v="1.11796724918658E-4"/>
    <n v="4.9118173564409798E-3"/>
    <n v="1.1194694987396401E-2"/>
    <n v="4.0314059712478201E-2"/>
    <n v="0.773321376686809"/>
    <n v="1.14172065841266E-2"/>
    <n v="3.89493962872485E-2"/>
    <n v="2.1368753593107399E-3"/>
    <n v="0.107836363702271"/>
    <n v="6.30086465058175"/>
  </r>
  <r>
    <x v="24"/>
    <x v="16"/>
    <n v="0.67860922675819402"/>
    <n v="2.1787852006862601E-2"/>
    <n v="0.60378674421654199"/>
    <n v="0.374425403776595"/>
    <n v="1.06697767914116E-2"/>
    <n v="4.53303390162906E-4"/>
    <n v="9.0468831488760403E-3"/>
    <n v="2.54728587343327E-2"/>
    <n v="4.3817922941581398E-2"/>
    <n v="0.65440757851675302"/>
    <n v="1.3177747788141301E-2"/>
    <n v="0.10569810659524601"/>
    <n v="2.19135892181525E-3"/>
    <n v="0.13506446317168"/>
    <n v="6.2461131558316403"/>
  </r>
  <r>
    <x v="24"/>
    <x v="17"/>
    <n v="0.78123569719470198"/>
    <n v="1.93649878005622E-2"/>
    <n v="0.55607189835807902"/>
    <n v="0.42456311384135897"/>
    <n v="1.10283402993948E-2"/>
    <n v="6.7507533451467002E-3"/>
    <n v="4.8018432625067199E-2"/>
    <n v="5.3647886442899202E-2"/>
    <n v="5.2371787678820898E-2"/>
    <n v="0.53530577362776899"/>
    <n v="1.9016776867778001E-2"/>
    <n v="0.100612617949251"/>
    <n v="2.6459214076944501E-3"/>
    <n v="0.170601709756179"/>
    <n v="6.1997456741291801"/>
  </r>
  <r>
    <x v="24"/>
    <x v="18"/>
    <n v="0.96790300003560903"/>
    <n v="1.9872154085770099E-2"/>
    <n v="0.503300561350568"/>
    <n v="0.47682728456366202"/>
    <n v="1.1588029824755699E-2"/>
    <n v="1.12763591939696E-2"/>
    <n v="6.8289450114702305E-2"/>
    <n v="9.9171981766028705E-2"/>
    <n v="5.2660641005994199E-2"/>
    <n v="0.42576004061314598"/>
    <n v="3.91790436462491E-2"/>
    <n v="8.4603305345801405E-2"/>
    <n v="7.0060579408289204E-3"/>
    <n v="0.20046509054852399"/>
    <n v="6.1712715739086299"/>
  </r>
  <r>
    <x v="24"/>
    <x v="19"/>
    <n v="1.00245972967772"/>
    <n v="1.8945069247477499E-2"/>
    <n v="0.49342246613825502"/>
    <n v="0.48763246461426801"/>
    <n v="1.01271352286347E-2"/>
    <n v="1.3189289556183001E-2"/>
    <n v="7.9544300950439698E-2"/>
    <n v="0.13566102277498901"/>
    <n v="5.4307721689086402E-2"/>
    <n v="0.397622434710249"/>
    <n v="3.9144539938872E-2"/>
    <n v="7.6227229776403102E-2"/>
    <n v="8.4007855715924201E-3"/>
    <n v="0.18577553980354999"/>
    <n v="6.1480453493300002"/>
  </r>
  <r>
    <x v="24"/>
    <x v="20"/>
    <n v="0.979797532051214"/>
    <n v="1.9643828424669E-2"/>
    <n v="0.49027982540021903"/>
    <n v="0.49007634617511198"/>
    <n v="1.12462787727266E-2"/>
    <n v="1.3535411196442601E-2"/>
    <n v="6.4230864540973598E-2"/>
    <n v="0.123465020349095"/>
    <n v="5.6915523869927299E-2"/>
    <n v="0.397597321934056"/>
    <n v="4.2165491745742197E-2"/>
    <n v="8.1351715785946396E-2"/>
    <n v="7.62923899089284E-3"/>
    <n v="0.20186313281419799"/>
    <n v="6.21767491748491"/>
  </r>
  <r>
    <x v="24"/>
    <x v="21"/>
    <n v="1.02194404277276"/>
    <n v="1.8029479952214499E-2"/>
    <n v="0.48609154155923501"/>
    <n v="0.495878978488551"/>
    <n v="1.0120336812285E-2"/>
    <n v="1.6325335415772999E-2"/>
    <n v="7.2464987354199803E-2"/>
    <n v="0.119354219277598"/>
    <n v="6.3300621688024597E-2"/>
    <n v="0.40893309195947902"/>
    <n v="4.5772335550040497E-2"/>
    <n v="7.9270809383151106E-2"/>
    <n v="6.4050411251810897E-3"/>
    <n v="0.17805322143426699"/>
    <n v="6.1572575744396199"/>
  </r>
  <r>
    <x v="24"/>
    <x v="22"/>
    <n v="0.78928453301235102"/>
    <n v="2.1360608527868301E-2"/>
    <n v="0.55842738693154803"/>
    <n v="0.42021200454058399"/>
    <n v="1.5666335590569101E-2"/>
    <n v="9.2875382227722795E-3"/>
    <n v="2.5187479330941901E-2"/>
    <n v="7.21730581930103E-2"/>
    <n v="6.8568492100285303E-2"/>
    <n v="0.53960789288577404"/>
    <n v="4.0569654192174502E-2"/>
    <n v="7.9180502337560799E-2"/>
    <n v="3.5834050122094301E-3"/>
    <n v="0.14617564213470199"/>
    <n v="6.1884661646867096"/>
  </r>
  <r>
    <x v="24"/>
    <x v="23"/>
    <n v="1.0885999264427799"/>
    <n v="2.1027993320434001E-2"/>
    <n v="0.52728448885371104"/>
    <n v="0.45168751782585498"/>
    <n v="1.32708405010227E-2"/>
    <n v="2.0204566447796599E-2"/>
    <n v="9.2492407993259002E-2"/>
    <n v="8.7850396271074604E-2"/>
    <n v="8.9153113685931096E-2"/>
    <n v="0.44330337380968299"/>
    <n v="4.9786936020620197E-2"/>
    <n v="7.0573210594017305E-2"/>
    <n v="4.2798267434343796E-3"/>
    <n v="0.12908532793316099"/>
    <n v="6.1728973812129002"/>
  </r>
  <r>
    <x v="24"/>
    <x v="24"/>
    <n v="0.62604802034129603"/>
    <n v="2.4008134786650301E-2"/>
    <n v="0.58923514706649505"/>
    <n v="0.38675671814685397"/>
    <n v="1.25925813313922E-2"/>
    <n v="2.2033195447370502E-3"/>
    <n v="7.5716842945520203E-3"/>
    <n v="6.2656059772364006E-2"/>
    <n v="4.8191180532465697E-2"/>
    <n v="0.59487865170006005"/>
    <n v="3.86802837792053E-2"/>
    <n v="6.1864712146173603E-2"/>
    <n v="3.6638617319230998E-3"/>
    <n v="0.167697665167127"/>
    <n v="6.2561023268942302"/>
  </r>
  <r>
    <x v="24"/>
    <x v="25"/>
    <n v="0.65396833957915601"/>
    <n v="2.1967382733995299E-2"/>
    <n v="0.57148094372277702"/>
    <n v="0.40655167354322802"/>
    <n v="1.2009223256984201E-2"/>
    <n v="1.17866171207476E-3"/>
    <n v="9.2736227582678604E-3"/>
    <n v="6.7228212804421594E-2"/>
    <n v="5.6055164718497703E-2"/>
    <n v="0.57159130897032295"/>
    <n v="3.8584369985346902E-2"/>
    <n v="6.9059169363817702E-2"/>
    <n v="3.4847414879782602E-3"/>
    <n v="0.17153552494228799"/>
    <n v="6.2328585908511904"/>
  </r>
  <r>
    <x v="24"/>
    <x v="26"/>
    <n v="0.81221312574711602"/>
    <n v="2.0611162502935199E-2"/>
    <n v="0.55953938329097896"/>
    <n v="0.41984945420608599"/>
    <n v="1.3971060880910401E-2"/>
    <n v="1.28134778501108E-3"/>
    <n v="1.1171659419054E-2"/>
    <n v="6.9256760734235603E-2"/>
    <n v="5.5372102623319298E-2"/>
    <n v="0.54542542368259594"/>
    <n v="4.0173673872701002E-2"/>
    <n v="7.7330596950859198E-2"/>
    <n v="3.8650433818973799E-3"/>
    <n v="0.182152330669416"/>
    <n v="6.22910327194435"/>
  </r>
  <r>
    <x v="24"/>
    <x v="27"/>
    <n v="0.94562546960260596"/>
    <n v="2.23429467054377E-2"/>
    <n v="0.52491366078069701"/>
    <n v="0.45274339251386497"/>
    <n v="1.04286985760068E-2"/>
    <n v="7.81686033891393E-3"/>
    <n v="6.5558112756498005E-2"/>
    <n v="8.6837263868802902E-2"/>
    <n v="6.3044543199648195E-2"/>
    <n v="0.44255759667384897"/>
    <n v="4.5147953338715199E-2"/>
    <n v="8.8683018637519304E-2"/>
    <n v="5.64774895822363E-3"/>
    <n v="0.18427820365182301"/>
    <n v="6.1757352808552097"/>
  </r>
  <r>
    <x v="24"/>
    <x v="28"/>
    <n v="1.04339203489931"/>
    <n v="1.9703712093320599E-2"/>
    <n v="0.50269905779199098"/>
    <n v="0.47759723011468802"/>
    <n v="1.03304773133339E-2"/>
    <n v="1.1266713713899101E-2"/>
    <n v="7.7734188355248299E-2"/>
    <n v="0.114760812307871"/>
    <n v="5.7037208611928E-2"/>
    <n v="0.40336395655808799"/>
    <n v="4.8070114405207497E-2"/>
    <n v="8.3654464547930102E-2"/>
    <n v="8.6823033191123101E-3"/>
    <n v="0.185099760867381"/>
    <n v="6.1819337051175003"/>
  </r>
  <r>
    <x v="24"/>
    <x v="29"/>
    <n v="1.0108603021549101"/>
    <n v="1.96779494912823E-2"/>
    <n v="0.49747046510151299"/>
    <n v="0.48285158540720402"/>
    <n v="1.153645259106E-2"/>
    <n v="1.13125229946074E-2"/>
    <n v="7.6284175539170704E-2"/>
    <n v="0.129133608837569"/>
    <n v="4.8130140191211299E-2"/>
    <n v="0.40132163429191298"/>
    <n v="4.5770897969227398E-2"/>
    <n v="7.5501643126534901E-2"/>
    <n v="1.03220963564669E-2"/>
    <n v="0.19068682810224"/>
    <n v="6.1865641219279102"/>
  </r>
  <r>
    <x v="24"/>
    <x v="30"/>
    <n v="1.1590936791515101"/>
    <n v="1.9130455367355401E-2"/>
    <n v="0.457979465088306"/>
    <n v="0.52289007954433897"/>
    <n v="9.6301531517037596E-3"/>
    <n v="1.2858276626562699E-2"/>
    <n v="6.8018176291047602E-2"/>
    <n v="0.19040028593504199"/>
    <n v="4.5813402960110598E-2"/>
    <n v="0.37039181448997799"/>
    <n v="4.0530081112001799E-2"/>
    <n v="6.9495720547663495E-2"/>
    <n v="1.26037788174439E-2"/>
    <n v="0.180258310068446"/>
    <n v="6.1758791840097098"/>
  </r>
  <r>
    <x v="24"/>
    <x v="31"/>
    <n v="1.1804451241076299"/>
    <n v="1.6523111250321899E-2"/>
    <n v="0.43743400732670601"/>
    <n v="0.54604288142297297"/>
    <n v="1.0556880372642E-2"/>
    <n v="1.58025814289641E-2"/>
    <n v="7.4243543618104896E-2"/>
    <n v="0.220280388772986"/>
    <n v="4.7632345966631302E-2"/>
    <n v="0.33765168288804998"/>
    <n v="3.79771966615782E-2"/>
    <n v="6.7040094424470301E-2"/>
    <n v="1.58232440269656E-2"/>
    <n v="0.17299204183960701"/>
    <n v="6.20624660253924"/>
  </r>
  <r>
    <x v="24"/>
    <x v="32"/>
    <n v="1.0545806766975701"/>
    <n v="1.9007093462349599E-2"/>
    <n v="0.47849876670256902"/>
    <n v="0.50249413983508195"/>
    <n v="1.00482840286969E-2"/>
    <n v="1.2987270124974E-2"/>
    <n v="6.6482050826848701E-2"/>
    <n v="0.16788411739917"/>
    <n v="5.3300426052243999E-2"/>
    <n v="0.37050393572337997"/>
    <n v="4.3639115103321698E-2"/>
    <n v="6.9861619980084999E-2"/>
    <n v="1.46594376745096E-2"/>
    <n v="0.19063374308677"/>
    <n v="6.1952193816122696"/>
  </r>
  <r>
    <x v="25"/>
    <x v="0"/>
    <n v="0.89388818566903505"/>
    <n v="5.1604736747978804E-3"/>
    <n v="0.64021933968613998"/>
    <n v="0.35462018663906197"/>
    <n v="1.8111885195840199E-2"/>
    <n v="9.9215129812464092E-3"/>
    <n v="6.2480538234529398E-2"/>
    <n v="9.5931236471319806E-2"/>
    <n v="5.6041851522202799E-2"/>
    <n v="0.340745333264591"/>
    <n v="5.34606035679887E-2"/>
    <n v="5.2417179289916203E-2"/>
    <n v="2.97272138406585E-2"/>
    <n v="0.28116264563170701"/>
    <n v="6.0711729096234803"/>
  </r>
  <r>
    <x v="25"/>
    <x v="1"/>
    <n v="0.90774435999034497"/>
    <n v="4.4626614525148699E-3"/>
    <n v="0.64959141062070502"/>
    <n v="0.34594592792677997"/>
    <n v="1.91454096141313E-2"/>
    <n v="9.7673631623368395E-3"/>
    <n v="6.3409343756363298E-2"/>
    <n v="0.11025042397172199"/>
    <n v="5.2910332750795999E-2"/>
    <n v="0.33455651146027199"/>
    <n v="5.5584765797679798E-2"/>
    <n v="4.8143082526037898E-2"/>
    <n v="3.2203434499856402E-2"/>
    <n v="0.27402933246080502"/>
    <n v="5.8598745698835097"/>
  </r>
  <r>
    <x v="25"/>
    <x v="2"/>
    <n v="1.06451212463444"/>
    <n v="5.9432731355399298E-3"/>
    <n v="0.63400938520930705"/>
    <n v="0.36004734165515301"/>
    <n v="1.6266002873507299E-2"/>
    <n v="9.0214917246443406E-3"/>
    <n v="6.60166017300029E-2"/>
    <n v="0.110999230192415"/>
    <n v="5.2581546039116099E-2"/>
    <n v="0.330874486188385"/>
    <n v="5.4198576350032002E-2"/>
    <n v="5.0718257531704301E-2"/>
    <n v="3.0614084100549801E-2"/>
    <n v="0.27870972326964299"/>
    <n v="5.9722002609545797"/>
  </r>
  <r>
    <x v="25"/>
    <x v="3"/>
    <n v="0.96975296632356101"/>
    <n v="5.0800374204736203E-3"/>
    <n v="0.65106198062635601"/>
    <n v="0.34385798195317002"/>
    <n v="1.8313316695144601E-2"/>
    <n v="1.10415051445171E-2"/>
    <n v="6.9707610088678804E-2"/>
    <n v="0.11150435733549301"/>
    <n v="5.7995612636567197E-2"/>
    <n v="0.34485210666100202"/>
    <n v="5.2938334989696301E-2"/>
    <n v="5.8452397348E-2"/>
    <n v="3.3390708386980501E-2"/>
    <n v="0.241804050713921"/>
    <n v="6.0384751569337096"/>
  </r>
  <r>
    <x v="25"/>
    <x v="4"/>
    <n v="1.03321290852738"/>
    <n v="4.1576928997028697E-3"/>
    <n v="0.63354456322602504"/>
    <n v="0.36229774387427299"/>
    <n v="1.7144847414741302E-2"/>
    <n v="1.05894611262721E-2"/>
    <n v="6.7787001325150698E-2"/>
    <n v="0.110122001559007"/>
    <n v="5.3094492545185001E-2"/>
    <n v="0.33332939473691198"/>
    <n v="5.1731966424164201E-2"/>
    <n v="5.8376889451305099E-2"/>
    <n v="4.1528657897866202E-2"/>
    <n v="0.25629528751939701"/>
    <n v="6.07373358324487"/>
  </r>
  <r>
    <x v="25"/>
    <x v="5"/>
    <n v="0.96978972381069195"/>
    <n v="4.5664948204103099E-3"/>
    <n v="0.65227650169665696"/>
    <n v="0.34315700348293199"/>
    <n v="1.71147845427581E-2"/>
    <n v="9.5791423287233703E-3"/>
    <n v="6.6719573339253893E-2"/>
    <n v="0.11412622721795899"/>
    <n v="5.6473098080607798E-2"/>
    <n v="0.34405968349030402"/>
    <n v="5.1991442202156797E-2"/>
    <n v="5.4920271434282103E-2"/>
    <n v="3.7108485327156999E-2"/>
    <n v="0.24790729203679801"/>
    <n v="6.03121145273251"/>
  </r>
  <r>
    <x v="25"/>
    <x v="6"/>
    <n v="1.01481460498297"/>
    <n v="4.3340729901571303E-3"/>
    <n v="0.65559145955379505"/>
    <n v="0.34007446745604802"/>
    <n v="1.85675041845829E-2"/>
    <n v="1.07255445605983E-2"/>
    <n v="6.9759446448173806E-2"/>
    <n v="0.108060343623512"/>
    <n v="5.4814258925248799E-2"/>
    <n v="0.33116874050907502"/>
    <n v="5.6339571850846003E-2"/>
    <n v="4.9253462801736599E-2"/>
    <n v="3.5959162090286399E-2"/>
    <n v="0.26535196500593999"/>
    <n v="6.1209622406978301"/>
  </r>
  <r>
    <x v="25"/>
    <x v="7"/>
    <n v="1.0130247232570899"/>
    <n v="4.26280257894687E-3"/>
    <n v="0.63594873164733601"/>
    <n v="0.35978846577371698"/>
    <n v="1.7693493427654701E-2"/>
    <n v="1.10653461648831E-2"/>
    <n v="7.0654730510538E-2"/>
    <n v="0.11749753323217001"/>
    <n v="5.0320611525287898E-2"/>
    <n v="0.33516761393259897"/>
    <n v="5.1851715493124298E-2"/>
    <n v="5.0853212999788198E-2"/>
    <n v="3.45586138882907E-2"/>
    <n v="0.26033712882566401"/>
    <n v="6.0987614385557496"/>
  </r>
  <r>
    <x v="25"/>
    <x v="8"/>
    <n v="0.97813052683414803"/>
    <n v="4.6916619134030699E-3"/>
    <n v="0.64908684594013399"/>
    <n v="0.34622149214646297"/>
    <n v="2.0384723532438202E-2"/>
    <n v="9.89053059991633E-3"/>
    <n v="6.6083511944587295E-2"/>
    <n v="0.10844709328799799"/>
    <n v="5.0600015764412899E-2"/>
    <n v="0.33534624306642502"/>
    <n v="4.98503810368051E-2"/>
    <n v="4.9170911184918301E-2"/>
    <n v="3.0985164492629599E-2"/>
    <n v="0.27924142508986899"/>
    <n v="6.0260924265529203"/>
  </r>
  <r>
    <x v="25"/>
    <x v="9"/>
    <n v="1.0054288582662401"/>
    <n v="5.5772309229360504E-3"/>
    <n v="0.64676040614501795"/>
    <n v="0.347662362932046"/>
    <n v="1.78155016567518E-2"/>
    <n v="1.12396878979987E-2"/>
    <n v="6.2922313188763193E-2"/>
    <n v="0.115936182421551"/>
    <n v="5.4266893092752101E-2"/>
    <n v="0.34796831767242398"/>
    <n v="5.6039677554175597E-2"/>
    <n v="5.2137293727159702E-2"/>
    <n v="2.3082248965611299E-2"/>
    <n v="0.25859188382281201"/>
    <n v="6.0205819719166298"/>
  </r>
  <r>
    <x v="25"/>
    <x v="10"/>
    <n v="1.05598532622316"/>
    <n v="5.2216221222577399E-3"/>
    <n v="0.64712951339855496"/>
    <n v="0.34764886447918703"/>
    <n v="1.8323023732035301E-2"/>
    <n v="1.1357931922236299E-2"/>
    <n v="6.5522737373798906E-2"/>
    <n v="0.114166234901525"/>
    <n v="5.9896947691397098E-2"/>
    <n v="0.33785565159255798"/>
    <n v="5.2541429711608703E-2"/>
    <n v="4.7181456724831802E-2"/>
    <n v="2.44128755338794E-2"/>
    <n v="0.26874171081612902"/>
    <n v="5.96699585640373"/>
  </r>
  <r>
    <x v="25"/>
    <x v="11"/>
    <n v="1.0937156914809301"/>
    <n v="5.3513406159753901E-3"/>
    <n v="0.70028970282810599"/>
    <n v="0.29435895655591898"/>
    <n v="1.78622646975031E-2"/>
    <n v="1.5285429436881401E-2"/>
    <n v="8.2873546076833102E-2"/>
    <n v="0.12921738711970701"/>
    <n v="7.4049408137963693E-2"/>
    <n v="0.37867740669462702"/>
    <n v="5.5557283717923303E-2"/>
    <n v="4.0679630284988999E-2"/>
    <n v="2.11270612752643E-2"/>
    <n v="0.18467058255830901"/>
    <n v="6.0131473273698699"/>
  </r>
  <r>
    <x v="25"/>
    <x v="12"/>
    <n v="0.93234093694360898"/>
    <n v="4.6556811827130002E-3"/>
    <n v="0.66831395188938303"/>
    <n v="0.32703036692790399"/>
    <n v="1.8536535423888199E-2"/>
    <n v="1.1214238678213801E-2"/>
    <n v="5.3370608165721797E-2"/>
    <n v="0.112106325780665"/>
    <n v="5.0826944727705499E-2"/>
    <n v="0.35257197532364598"/>
    <n v="5.2302433856264097E-2"/>
    <n v="5.0608655684599699E-2"/>
    <n v="3.0259768673003701E-2"/>
    <n v="0.268202513686292"/>
    <n v="6.0495250286453999"/>
  </r>
  <r>
    <x v="25"/>
    <x v="13"/>
    <n v="0.95961005163904001"/>
    <n v="5.5450951187285104E-3"/>
    <n v="0.65609987352413501"/>
    <n v="0.33835503135713701"/>
    <n v="1.8175687005572198E-2"/>
    <n v="1.1235796635878899E-2"/>
    <n v="5.2637024559137199E-2"/>
    <n v="0.122178402129467"/>
    <n v="4.9781062295617198E-2"/>
    <n v="0.35192838597902598"/>
    <n v="5.2961043432221203E-2"/>
    <n v="4.4173510640038501E-2"/>
    <n v="2.8634295595334001E-2"/>
    <n v="0.26829479172770798"/>
    <n v="6.1525419141155"/>
  </r>
  <r>
    <x v="25"/>
    <x v="14"/>
    <n v="0.95394345413422998"/>
    <n v="4.8384278236363902E-3"/>
    <n v="0.68932631341716299"/>
    <n v="0.30583525875919998"/>
    <n v="1.6685398522239801E-2"/>
    <n v="7.8923200156081896E-3"/>
    <n v="3.3137795639834003E-2"/>
    <n v="8.4652712125908497E-2"/>
    <n v="5.1622150277227399E-2"/>
    <n v="0.461631056096795"/>
    <n v="4.1328853562782403E-2"/>
    <n v="4.6823360145873003E-2"/>
    <n v="1.51743893327088E-2"/>
    <n v="0.24105196428102299"/>
    <n v="6.1578590117113299"/>
  </r>
  <r>
    <x v="25"/>
    <x v="15"/>
    <n v="0.59897435769079899"/>
    <n v="6.2639074040049302E-3"/>
    <n v="0.80603396108548697"/>
    <n v="0.18770213151050799"/>
    <n v="1.59834991676772E-2"/>
    <n v="6.1722357564187105E-4"/>
    <n v="3.1138913934159601E-3"/>
    <n v="2.4791016610348701E-2"/>
    <n v="4.5783133562725897E-2"/>
    <n v="0.74185552486447504"/>
    <n v="1.33948229195465E-2"/>
    <n v="3.3064311223560003E-2"/>
    <n v="5.0973472048173197E-4"/>
    <n v="0.120886841962128"/>
    <n v="6.30505367505073"/>
  </r>
  <r>
    <x v="25"/>
    <x v="16"/>
    <n v="0.75307819164745804"/>
    <n v="5.3428798470415099E-3"/>
    <n v="0.77524202600629599"/>
    <n v="0.21941509414666299"/>
    <n v="1.44685069399041E-2"/>
    <n v="1.27080272470745E-3"/>
    <n v="3.8419934319133698E-3"/>
    <n v="3.5127568402940602E-2"/>
    <n v="4.8978005104882198E-2"/>
    <n v="0.64721525077086495"/>
    <n v="1.30431849599843E-2"/>
    <n v="7.3163531962178105E-2"/>
    <n v="7.6207432245435603E-4"/>
    <n v="0.16212908138016999"/>
    <n v="6.2732870924757496"/>
  </r>
  <r>
    <x v="25"/>
    <x v="17"/>
    <n v="0.92421422865993896"/>
    <n v="5.80997795691363E-3"/>
    <n v="0.69565260209717195"/>
    <n v="0.29853741994591398"/>
    <n v="1.6791876284042599E-2"/>
    <n v="3.6628099024647001E-3"/>
    <n v="4.03249560443509E-2"/>
    <n v="4.5979315737228799E-2"/>
    <n v="4.72615314712789E-2"/>
    <n v="0.48938136929613102"/>
    <n v="2.0929925413240999E-2"/>
    <n v="7.5472365408789294E-2"/>
    <n v="1.21941074776753E-3"/>
    <n v="0.25897643969470502"/>
    <n v="6.1487409175497598"/>
  </r>
  <r>
    <x v="25"/>
    <x v="18"/>
    <n v="1.04949048103644"/>
    <n v="5.1590637940023597E-3"/>
    <n v="0.70076185719335604"/>
    <n v="0.29407907901264202"/>
    <n v="1.51763649466844E-2"/>
    <n v="7.6642191652125996E-3"/>
    <n v="6.20217519682199E-2"/>
    <n v="9.9559930078877798E-2"/>
    <n v="5.2241773325052102E-2"/>
    <n v="0.40859438957983002"/>
    <n v="4.26320992525333E-2"/>
    <n v="6.8249917466250004E-2"/>
    <n v="8.7396389535314804E-3"/>
    <n v="0.23511991526380899"/>
    <n v="6.1579633175044703"/>
  </r>
  <r>
    <x v="25"/>
    <x v="19"/>
    <n v="1.09022259110958"/>
    <n v="8.7580690676755894E-3"/>
    <n v="0.64269239017075597"/>
    <n v="0.34854954076156802"/>
    <n v="1.46041745796394E-2"/>
    <n v="7.9994430650946295E-3"/>
    <n v="6.3325872558663301E-2"/>
    <n v="0.12375130095883501"/>
    <n v="4.9322133760393599E-2"/>
    <n v="0.36801315086604403"/>
    <n v="4.1038015190410303E-2"/>
    <n v="6.6140699477921797E-2"/>
    <n v="1.34202111741815E-2"/>
    <n v="0.252384998368817"/>
    <n v="6.1946766411323102"/>
  </r>
  <r>
    <x v="25"/>
    <x v="20"/>
    <n v="1.0775511344530699"/>
    <n v="6.1473673759835602E-3"/>
    <n v="0.67793482178778797"/>
    <n v="0.315917810836228"/>
    <n v="1.6809598450588201E-2"/>
    <n v="8.1930304675242906E-3"/>
    <n v="5.8371391830333602E-2"/>
    <n v="0.110025286961646"/>
    <n v="5.3237805554223402E-2"/>
    <n v="0.36735007879548898"/>
    <n v="4.4405337537845202E-2"/>
    <n v="5.5523658326551199E-2"/>
    <n v="1.46552745412261E-2"/>
    <n v="0.27142853753457202"/>
    <n v="6.1376408415560801"/>
  </r>
  <r>
    <x v="25"/>
    <x v="21"/>
    <n v="1.09599562621149"/>
    <n v="5.4736103501444996E-3"/>
    <n v="0.68496509769945602"/>
    <n v="0.309561291950399"/>
    <n v="1.9080121339933798E-2"/>
    <n v="9.8130887107232296E-3"/>
    <n v="5.8626574408026599E-2"/>
    <n v="0.105630628377462"/>
    <n v="5.9573841942593103E-2"/>
    <n v="0.38606964496249302"/>
    <n v="4.4875527822772203E-2"/>
    <n v="5.9628695380436102E-2"/>
    <n v="9.5096039505120199E-3"/>
    <n v="0.24719227310504899"/>
    <n v="6.1979417264923899"/>
  </r>
  <r>
    <x v="25"/>
    <x v="22"/>
    <n v="0.84015205460404896"/>
    <n v="4.8966996317209802E-3"/>
    <n v="0.76731520897926597"/>
    <n v="0.22778809138901299"/>
    <n v="2.05742801561281E-2"/>
    <n v="3.8274671482652301E-3"/>
    <n v="1.7450907000853399E-2"/>
    <n v="6.8162719508743003E-2"/>
    <n v="6.3769427558087802E-2"/>
    <n v="0.51726904565419995"/>
    <n v="4.13140948350725E-2"/>
    <n v="6.1352911712448201E-2"/>
    <n v="3.7113561700093298E-3"/>
    <n v="0.20256779025619301"/>
    <n v="6.1017375207893902"/>
  </r>
  <r>
    <x v="25"/>
    <x v="23"/>
    <n v="1.0939312432903601"/>
    <n v="6.0036962779538502E-3"/>
    <n v="0.73569661495509298"/>
    <n v="0.25829968876695297"/>
    <n v="2.01346642633068E-2"/>
    <n v="1.0081110476456601E-2"/>
    <n v="7.9999576248482293E-2"/>
    <n v="5.4054988004796897E-2"/>
    <n v="7.9517121720930797E-2"/>
    <n v="0.452999689132151"/>
    <n v="5.3354725197140802E-2"/>
    <n v="5.4593290180720101E-2"/>
    <n v="3.23321707599546E-3"/>
    <n v="0.192031617700019"/>
    <n v="6.20944706649846"/>
  </r>
  <r>
    <x v="25"/>
    <x v="24"/>
    <n v="0.73268545601824897"/>
    <n v="6.5103666573799101E-3"/>
    <n v="0.73937244121338297"/>
    <n v="0.254117192129237"/>
    <n v="1.66105891331432E-2"/>
    <n v="2.2689645095940402E-3"/>
    <n v="1.29276923913256E-2"/>
    <n v="5.69043828075236E-2"/>
    <n v="5.0765271099567397E-2"/>
    <n v="0.54458676768901604"/>
    <n v="4.0040925819520699E-2"/>
    <n v="4.7043123831558301E-2"/>
    <n v="2.54317614525916E-3"/>
    <n v="0.22630910657349201"/>
    <n v="6.2908587939940999"/>
  </r>
  <r>
    <x v="25"/>
    <x v="25"/>
    <n v="0.73570968516782598"/>
    <n v="7.4055805422987798E-3"/>
    <n v="0.74092329327652895"/>
    <n v="0.25167112618117199"/>
    <n v="1.6063440659052401E-2"/>
    <n v="1.9582343582490798E-3"/>
    <n v="6.7874528287782997E-3"/>
    <n v="6.14473659332146E-2"/>
    <n v="5.10031218769499E-2"/>
    <n v="0.53511436316903804"/>
    <n v="3.8687073601053501E-2"/>
    <n v="5.4791531864750297E-2"/>
    <n v="1.6766447097420699E-3"/>
    <n v="0.23247077099917199"/>
    <n v="6.2801707005434304"/>
  </r>
  <r>
    <x v="25"/>
    <x v="26"/>
    <n v="0.88873192649001898"/>
    <n v="5.3153588892278997E-3"/>
    <n v="0.73064502197651005"/>
    <n v="0.26403961913426199"/>
    <n v="1.7789168589101401E-2"/>
    <n v="2.2006707221340301E-3"/>
    <n v="6.5110756328304103E-3"/>
    <n v="6.0793625329885997E-2"/>
    <n v="5.0367380391362203E-2"/>
    <n v="0.50777766289832604"/>
    <n v="4.0300461709784297E-2"/>
    <n v="6.2557488310728396E-2"/>
    <n v="2.5498640223155498E-3"/>
    <n v="0.24915260239353201"/>
    <n v="6.2190008141723503"/>
  </r>
  <r>
    <x v="25"/>
    <x v="27"/>
    <n v="1.0522430682186099"/>
    <n v="6.1911285500446302E-3"/>
    <n v="0.70468696778492901"/>
    <n v="0.28912190366502599"/>
    <n v="1.41917916708459E-2"/>
    <n v="5.6726086037091998E-3"/>
    <n v="5.7370075229064003E-2"/>
    <n v="8.0618587493155106E-2"/>
    <n v="5.1200174782919203E-2"/>
    <n v="0.41540470642991001"/>
    <n v="5.0364537397747502E-2"/>
    <n v="6.5827245331231299E-2"/>
    <n v="6.2706408706065904E-3"/>
    <n v="0.25307963219081098"/>
    <n v="6.2000819034183703"/>
  </r>
  <r>
    <x v="25"/>
    <x v="28"/>
    <n v="1.1428839870896399"/>
    <n v="4.6392317722572197E-3"/>
    <n v="0.68902941441726395"/>
    <n v="0.30633135381047899"/>
    <n v="1.33817228653723E-2"/>
    <n v="8.3645442836106799E-3"/>
    <n v="6.4565910307062394E-2"/>
    <n v="0.11339559665837599"/>
    <n v="5.2469905000306898E-2"/>
    <n v="0.38062930888617402"/>
    <n v="4.6182892110379299E-2"/>
    <n v="6.3843415155884098E-2"/>
    <n v="1.1381611004382499E-2"/>
    <n v="0.245785093728452"/>
    <n v="6.1642002623479302"/>
  </r>
  <r>
    <x v="25"/>
    <x v="29"/>
    <n v="1.1387203090412801"/>
    <n v="4.7709610025851099E-3"/>
    <n v="0.710709565896951"/>
    <n v="0.28451947310046399"/>
    <n v="1.3329829089900699E-2"/>
    <n v="9.6657025040444398E-3"/>
    <n v="5.6572844158686901E-2"/>
    <n v="0.127196739367404"/>
    <n v="5.2617077082489798E-2"/>
    <n v="0.36876983075403402"/>
    <n v="4.9897419440331103E-2"/>
    <n v="5.6603736577252803E-2"/>
    <n v="1.5201098626676599E-2"/>
    <n v="0.25014572239917898"/>
    <n v="6.0965686598180699"/>
  </r>
  <r>
    <x v="25"/>
    <x v="30"/>
    <n v="1.20398533706499"/>
    <n v="5.8297969968745403E-3"/>
    <n v="0.685402254251402"/>
    <n v="0.30876794875172298"/>
    <n v="1.34466418564503E-2"/>
    <n v="9.7016371399846705E-3"/>
    <n v="5.9843946008242797E-2"/>
    <n v="0.12914908858677701"/>
    <n v="5.1585292756145602E-2"/>
    <n v="0.36448181582530698"/>
    <n v="4.6434849159252098E-2"/>
    <n v="5.0506348434060599E-2"/>
    <n v="1.8404247006221799E-2"/>
    <n v="0.25644613322755799"/>
    <n v="6.09400803137562"/>
  </r>
  <r>
    <x v="25"/>
    <x v="31"/>
    <n v="1.14805030145395"/>
    <n v="5.6271752131402597E-3"/>
    <n v="0.66485864921079996"/>
    <n v="0.32951417557606"/>
    <n v="1.4586959951730399E-2"/>
    <n v="1.2207852381103199E-2"/>
    <n v="6.4016814277823103E-2"/>
    <n v="0.15120385935351799"/>
    <n v="5.5113905321300498E-2"/>
    <n v="0.35031783847125803"/>
    <n v="4.5297536297266197E-2"/>
    <n v="5.3070465652390701E-2"/>
    <n v="2.07233244734078E-2"/>
    <n v="0.23346144382020201"/>
    <n v="6.1584362051286297"/>
  </r>
  <r>
    <x v="25"/>
    <x v="32"/>
    <n v="1.10900582027493"/>
    <n v="5.5638586944937399E-3"/>
    <n v="0.69502448125925598"/>
    <n v="0.29941166004625003"/>
    <n v="1.5994917490305498E-2"/>
    <n v="1.04693678786149E-2"/>
    <n v="5.9317643611446799E-2"/>
    <n v="0.14163980729563999"/>
    <n v="5.3576249168395498E-2"/>
    <n v="0.35710040887884098"/>
    <n v="4.7577497463787498E-2"/>
    <n v="5.42719505636758E-2"/>
    <n v="1.90152907952356E-2"/>
    <n v="0.24103686685405801"/>
    <n v="6.1004303909305904"/>
  </r>
  <r>
    <x v="26"/>
    <x v="0"/>
    <n v="0.839521106055233"/>
    <n v="8.9844812226988896E-3"/>
    <n v="0.53670691218993205"/>
    <n v="0.45430860658736899"/>
    <n v="1.2386103977563101E-2"/>
    <n v="2.6190362385967399E-2"/>
    <n v="9.81510067654775E-2"/>
    <n v="0.10316209139225301"/>
    <n v="8.8474153819789902E-2"/>
    <n v="0.34423913019033398"/>
    <n v="4.5121437640764303E-2"/>
    <n v="8.2714382553224802E-2"/>
    <n v="4.25008047956607E-2"/>
    <n v="0.15706052647896501"/>
    <n v="7.7773747257628596"/>
  </r>
  <r>
    <x v="26"/>
    <x v="1"/>
    <n v="0.88715065741055099"/>
    <n v="8.7199532869245908E-3"/>
    <n v="0.51881306779971503"/>
    <n v="0.47246697891335998"/>
    <n v="1.0574998197587299E-2"/>
    <n v="2.5841089454198898E-2"/>
    <n v="0.10059489823989"/>
    <n v="0.113890207570524"/>
    <n v="8.2568558880039902E-2"/>
    <n v="0.33251569983044799"/>
    <n v="4.3405978010834401E-2"/>
    <n v="8.1506883649647394E-2"/>
    <n v="4.5439680420071599E-2"/>
    <n v="0.16366200574675899"/>
    <n v="7.7313554528370796"/>
  </r>
  <r>
    <x v="26"/>
    <x v="2"/>
    <n v="1.0453772262738801"/>
    <n v="8.6466330998162897E-3"/>
    <n v="0.51886910411901999"/>
    <n v="0.47248426278116301"/>
    <n v="1.0551907884824199E-2"/>
    <n v="2.3997319448426601E-2"/>
    <n v="0.107567449087336"/>
    <n v="0.110785722947621"/>
    <n v="8.1505218488249695E-2"/>
    <n v="0.32967813801625401"/>
    <n v="4.3493846572728999E-2"/>
    <n v="8.1909961318053504E-2"/>
    <n v="4.6093136696469902E-2"/>
    <n v="0.164417299540036"/>
    <n v="7.8013250332585597"/>
  </r>
  <r>
    <x v="26"/>
    <x v="3"/>
    <n v="0.98922364592343803"/>
    <n v="8.2505850095341404E-3"/>
    <n v="0.52477007963504796"/>
    <n v="0.46697933535541802"/>
    <n v="1.08145053616932E-2"/>
    <n v="2.3946625593874001E-2"/>
    <n v="0.108783789536692"/>
    <n v="0.10855204804831201"/>
    <n v="8.3462538574020598E-2"/>
    <n v="0.33062627978527498"/>
    <n v="4.3239096553382601E-2"/>
    <n v="8.1059495547157107E-2"/>
    <n v="4.9350343884480903E-2"/>
    <n v="0.160165277115113"/>
    <n v="7.7752272544305798"/>
  </r>
  <r>
    <x v="26"/>
    <x v="4"/>
    <n v="1.02579338372776"/>
    <n v="8.4479070145276405E-3"/>
    <n v="0.52012200142769704"/>
    <n v="0.47143009155777599"/>
    <n v="9.9755985803955793E-3"/>
    <n v="2.3129393411806101E-2"/>
    <n v="0.11423107440338"/>
    <n v="0.114822537506024"/>
    <n v="8.4057600565429394E-2"/>
    <n v="0.32041321704009701"/>
    <n v="4.3552633582344999E-2"/>
    <n v="8.2395101021796105E-2"/>
    <n v="5.1142759754958897E-2"/>
    <n v="0.15628008413376801"/>
    <n v="7.74032362931582"/>
  </r>
  <r>
    <x v="26"/>
    <x v="5"/>
    <n v="0.95836401458362497"/>
    <n v="8.7484339940416198E-3"/>
    <n v="0.53207563741627595"/>
    <n v="0.45917592858968298"/>
    <n v="9.9974604375999299E-3"/>
    <n v="2.2497303249253201E-2"/>
    <n v="0.114067003985687"/>
    <n v="0.10986727540538101"/>
    <n v="8.6419235001454806E-2"/>
    <n v="0.333305221244873"/>
    <n v="4.4750831839566303E-2"/>
    <n v="8.3880109801735603E-2"/>
    <n v="4.5541882889102402E-2"/>
    <n v="0.14967367614534699"/>
    <n v="7.7288286550781198"/>
  </r>
  <r>
    <x v="26"/>
    <x v="6"/>
    <n v="0.98480296696955205"/>
    <n v="9.5236145494726008E-3"/>
    <n v="0.53722146074704702"/>
    <n v="0.45325492470348"/>
    <n v="1.07627597969437E-2"/>
    <n v="2.3079100822306201E-2"/>
    <n v="0.118984538795152"/>
    <n v="0.111768353930935"/>
    <n v="8.5517148330935197E-2"/>
    <n v="0.33131252967345898"/>
    <n v="4.6377209938039302E-2"/>
    <n v="8.1446554594159698E-2"/>
    <n v="4.4811646727801399E-2"/>
    <n v="0.145940157390269"/>
    <n v="7.7403860310999404"/>
  </r>
  <r>
    <x v="26"/>
    <x v="7"/>
    <n v="1.01189510435934"/>
    <n v="9.4978991915251106E-3"/>
    <n v="0.53757866158641698"/>
    <n v="0.45292343922205802"/>
    <n v="1.0175964403296199E-2"/>
    <n v="2.7158455772225601E-2"/>
    <n v="0.118665531142484"/>
    <n v="0.11912360267696501"/>
    <n v="8.2687806228612507E-2"/>
    <n v="0.32591501031227399"/>
    <n v="4.3773363799075003E-2"/>
    <n v="8.4495568897367701E-2"/>
    <n v="4.3718832667106897E-2"/>
    <n v="0.14428586410059299"/>
    <n v="7.8287369906973598"/>
  </r>
  <r>
    <x v="26"/>
    <x v="8"/>
    <n v="0.97505776945122802"/>
    <n v="8.9373549900759897E-3"/>
    <n v="0.52625731232787698"/>
    <n v="0.46480533268204699"/>
    <n v="1.00150460957874E-2"/>
    <n v="2.7648683552535601E-2"/>
    <n v="0.10903296419426101"/>
    <n v="0.118327256268209"/>
    <n v="8.5632361258973694E-2"/>
    <n v="0.32628224965680203"/>
    <n v="4.1097295105831599E-2"/>
    <n v="8.2733714153408994E-2"/>
    <n v="4.0375524542370103E-2"/>
    <n v="0.15885490517182099"/>
    <n v="7.7592647718602397"/>
  </r>
  <r>
    <x v="26"/>
    <x v="9"/>
    <n v="1.01267014649821"/>
    <n v="8.5695547112444904E-3"/>
    <n v="0.53554005662841198"/>
    <n v="0.45589038866034298"/>
    <n v="1.1251073645991301E-2"/>
    <n v="2.7929501600344301E-2"/>
    <n v="0.109834318271675"/>
    <n v="0.120454962920612"/>
    <n v="9.0493405545726199E-2"/>
    <n v="0.32677881758008898"/>
    <n v="4.3720293373156603E-2"/>
    <n v="9.1170350394672403E-2"/>
    <n v="3.3856849972878002E-2"/>
    <n v="0.144510426694855"/>
    <n v="7.8273293129002699"/>
  </r>
  <r>
    <x v="26"/>
    <x v="10"/>
    <n v="1.0668520959961501"/>
    <n v="9.8340766080853102E-3"/>
    <n v="0.54241235312130398"/>
    <n v="0.44775357027061102"/>
    <n v="1.1136003377523599E-2"/>
    <n v="3.2514967330716599E-2"/>
    <n v="0.119438331624404"/>
    <n v="0.114531048552381"/>
    <n v="0.109737958159767"/>
    <n v="0.32954730059472198"/>
    <n v="4.7948181698943299E-2"/>
    <n v="8.1381903561449795E-2"/>
    <n v="2.9726243128003399E-2"/>
    <n v="0.124038061972089"/>
    <n v="7.7717870244485097"/>
  </r>
  <r>
    <x v="26"/>
    <x v="11"/>
    <n v="1.2032918827510299"/>
    <n v="9.4524462680624696E-3"/>
    <n v="0.54435642289847996"/>
    <n v="0.44619113083345702"/>
    <n v="9.9437728688327193E-3"/>
    <n v="3.4969140127602397E-2"/>
    <n v="0.14692910753682301"/>
    <n v="0.109478382917357"/>
    <n v="0.11497433530496599"/>
    <n v="0.33712415759354297"/>
    <n v="5.44818620439598E-2"/>
    <n v="6.5106945060298793E-2"/>
    <n v="2.4899378828584999E-2"/>
    <n v="0.102092917718031"/>
    <n v="7.7660325653987599"/>
  </r>
  <r>
    <x v="26"/>
    <x v="12"/>
    <n v="0.92440937657010602"/>
    <n v="9.9353511685817894E-3"/>
    <n v="0.52990228594810396"/>
    <n v="0.46016236288331502"/>
    <n v="1.24980098298033E-2"/>
    <n v="2.3541737962624501E-2"/>
    <n v="8.8364432521109801E-2"/>
    <n v="0.117899267211739"/>
    <n v="8.31019271186548E-2"/>
    <n v="0.34362584373602401"/>
    <n v="4.4745145569481198E-2"/>
    <n v="8.7243844002123497E-2"/>
    <n v="3.7854582392449099E-2"/>
    <n v="0.161125209655991"/>
    <n v="7.7680474527948604"/>
  </r>
  <r>
    <x v="26"/>
    <x v="13"/>
    <n v="0.94144839619468201"/>
    <n v="9.6965116060062691E-3"/>
    <n v="0.54235515150727598"/>
    <n v="0.44794833688671698"/>
    <n v="1.1636968169305199E-2"/>
    <n v="2.58451412469386E-2"/>
    <n v="9.2474143547546406E-2"/>
    <n v="0.129141993714254"/>
    <n v="8.1354140575651102E-2"/>
    <n v="0.34427796743112399"/>
    <n v="4.33732291963215E-2"/>
    <n v="7.6648667808445703E-2"/>
    <n v="4.0473654994798401E-2"/>
    <n v="0.15477409331561601"/>
    <n v="7.7770618730018803"/>
  </r>
  <r>
    <x v="26"/>
    <x v="14"/>
    <n v="0.89577110849008201"/>
    <n v="9.7901512968645906E-3"/>
    <n v="0.59524518792923198"/>
    <n v="0.39496466077390402"/>
    <n v="1.35930361228548E-2"/>
    <n v="1.7372011226792199E-2"/>
    <n v="6.0615774495819598E-2"/>
    <n v="8.6220228271095906E-2"/>
    <n v="8.5889141566345306E-2"/>
    <n v="0.45520384754931698"/>
    <n v="3.5192022915744303E-2"/>
    <n v="7.5743802438856603E-2"/>
    <n v="2.0451296639813502E-2"/>
    <n v="0.14971883877336101"/>
    <n v="7.8068123433312904"/>
  </r>
  <r>
    <x v="26"/>
    <x v="15"/>
    <n v="0.56066496625498297"/>
    <n v="1.1828111043824099E-2"/>
    <n v="0.74588177964536895"/>
    <n v="0.24229010931080699"/>
    <n v="1.57216214947173E-2"/>
    <n v="5.4143003282115603E-4"/>
    <n v="2.5808672762904399E-3"/>
    <n v="1.85582863057643E-2"/>
    <n v="9.7888310140422194E-2"/>
    <n v="0.70740650448921305"/>
    <n v="1.49491568743053E-2"/>
    <n v="5.7155057072332399E-2"/>
    <n v="3.4122508826479698E-3"/>
    <n v="8.1786515431486101E-2"/>
    <n v="7.9634534829477799"/>
  </r>
  <r>
    <x v="26"/>
    <x v="16"/>
    <n v="0.70345182736349499"/>
    <n v="1.0484714841316E-2"/>
    <n v="0.71419913539385305"/>
    <n v="0.27531614976483099"/>
    <n v="1.45282676578578E-2"/>
    <n v="8.6420447498569003E-4"/>
    <n v="6.34447157634907E-3"/>
    <n v="3.14968549209063E-2"/>
    <n v="9.5736961854998803E-2"/>
    <n v="0.62194029557591501"/>
    <n v="1.4848230630375501E-2"/>
    <n v="0.107566676135262"/>
    <n v="3.2868830452762099E-3"/>
    <n v="0.10338715412807301"/>
    <n v="7.9602437220070703"/>
  </r>
  <r>
    <x v="26"/>
    <x v="17"/>
    <n v="0.86062783357684203"/>
    <n v="1.0352383384504799E-2"/>
    <n v="0.636916591326809"/>
    <n v="0.352731025288686"/>
    <n v="1.3045866216660601E-2"/>
    <n v="8.9613626974028599E-3"/>
    <n v="7.4288225376686806E-2"/>
    <n v="5.2932143081408201E-2"/>
    <n v="9.0694574165967601E-2"/>
    <n v="0.47186334402341901"/>
    <n v="2.3613243772002499E-2"/>
    <n v="0.113827441496777"/>
    <n v="5.4736624369492804E-3"/>
    <n v="0.14530013673272699"/>
    <n v="7.9130960443067799"/>
  </r>
  <r>
    <x v="26"/>
    <x v="18"/>
    <n v="1.0267032414756101"/>
    <n v="8.7643211679802706E-3"/>
    <n v="0.59331728806960005"/>
    <n v="0.39791839076241903"/>
    <n v="1.2084018024006099E-2"/>
    <n v="1.50848576714441E-2"/>
    <n v="0.100143170792241"/>
    <n v="9.0759598571983693E-2"/>
    <n v="8.5315334781562904E-2"/>
    <n v="0.384186800324887"/>
    <n v="3.5532983733361299E-2"/>
    <n v="0.10221668484883401"/>
    <n v="1.17860065723388E-2"/>
    <n v="0.162890544679341"/>
    <n v="7.8930224604056596"/>
  </r>
  <r>
    <x v="26"/>
    <x v="19"/>
    <n v="1.0793937662875901"/>
    <n v="9.4993733772013693E-3"/>
    <n v="0.57769435417788895"/>
    <n v="0.41280627244491003"/>
    <n v="1.0494928486201101E-2"/>
    <n v="2.01179007410178E-2"/>
    <n v="0.111825145669399"/>
    <n v="0.115652641521631"/>
    <n v="8.3669406171200694E-2"/>
    <n v="0.36100253270927801"/>
    <n v="3.5886426883385301E-2"/>
    <n v="9.9197246817183005E-2"/>
    <n v="1.5647211538931699E-2"/>
    <n v="0.14650655946177199"/>
    <n v="7.8383791320987903"/>
  </r>
  <r>
    <x v="26"/>
    <x v="20"/>
    <n v="1.02724020094935"/>
    <n v="1.05162109452874E-2"/>
    <n v="0.58487280512626905"/>
    <n v="0.40461098392844402"/>
    <n v="1.3134929606410099E-2"/>
    <n v="2.2649798235001201E-2"/>
    <n v="0.10657779044685201"/>
    <n v="0.105323420934025"/>
    <n v="9.0698540384925502E-2"/>
    <n v="0.37155900253770802"/>
    <n v="3.6606273820429601E-2"/>
    <n v="8.7687123613148996E-2"/>
    <n v="1.60156272514601E-2"/>
    <n v="0.14974749317003999"/>
    <n v="7.86860959602219"/>
  </r>
  <r>
    <x v="26"/>
    <x v="21"/>
    <n v="1.0938854824873101"/>
    <n v="1.00507688312103E-2"/>
    <n v="0.58479586130468297"/>
    <n v="0.40515336986410699"/>
    <n v="1.24035311968655E-2"/>
    <n v="2.49793430893985E-2"/>
    <n v="0.108330576844985"/>
    <n v="0.10145239634236999"/>
    <n v="9.7989200816667094E-2"/>
    <n v="0.377399728130975"/>
    <n v="3.9229718929171001E-2"/>
    <n v="9.6269244832002304E-2"/>
    <n v="1.2022474766961701E-2"/>
    <n v="0.12992378505060401"/>
    <n v="7.8670607935557699"/>
  </r>
  <r>
    <x v="26"/>
    <x v="22"/>
    <n v="0.81108626258128902"/>
    <n v="1.1364377908861099E-2"/>
    <n v="0.66924169485090801"/>
    <n v="0.31939392724023102"/>
    <n v="2.30518611420709E-2"/>
    <n v="1.2694716834873301E-2"/>
    <n v="2.95963152301226E-2"/>
    <n v="6.5759768121274806E-2"/>
    <n v="0.115612630346521"/>
    <n v="0.50472735917558198"/>
    <n v="3.69610478435317E-2"/>
    <n v="8.8640497434257101E-2"/>
    <n v="7.2906592088465604E-3"/>
    <n v="0.11566514466291999"/>
    <n v="7.9338650876726602"/>
  </r>
  <r>
    <x v="26"/>
    <x v="23"/>
    <n v="1.16057097658561"/>
    <n v="1.06737054502117E-2"/>
    <n v="0.626419022776461"/>
    <n v="0.36290727177332699"/>
    <n v="1.91892812371709E-2"/>
    <n v="2.59582246170624E-2"/>
    <n v="0.147484934791628"/>
    <n v="5.25653925020894E-2"/>
    <n v="0.115952831534113"/>
    <n v="0.41103402583515503"/>
    <n v="5.2589097880899903E-2"/>
    <n v="7.2345690145647401E-2"/>
    <n v="6.8202336445248998E-3"/>
    <n v="9.6060287811708805E-2"/>
    <n v="7.8793107648495901"/>
  </r>
  <r>
    <x v="26"/>
    <x v="24"/>
    <n v="0.70136288138555203"/>
    <n v="1.12442153006929E-2"/>
    <n v="0.68575866955737097"/>
    <n v="0.302997115141936"/>
    <n v="2.5555275207955599E-2"/>
    <n v="3.8053225699527298E-3"/>
    <n v="1.8469550130531399E-2"/>
    <n v="6.0247273815671298E-2"/>
    <n v="9.3096964867328394E-2"/>
    <n v="0.53714172296356799"/>
    <n v="3.2176512062768302E-2"/>
    <n v="8.2782974896398506E-2"/>
    <n v="7.5827074560708002E-3"/>
    <n v="0.13914169602975501"/>
    <n v="7.9727891270916196"/>
  </r>
  <r>
    <x v="26"/>
    <x v="25"/>
    <n v="0.67563088259055404"/>
    <n v="1.0698359400127901E-2"/>
    <n v="0.68440789350180298"/>
    <n v="0.30489374709806899"/>
    <n v="1.6485024492709801E-2"/>
    <n v="2.3401459064068498E-3"/>
    <n v="8.6445172526209407E-3"/>
    <n v="6.3839132876525095E-2"/>
    <n v="9.5668024282493103E-2"/>
    <n v="0.55331690247170395"/>
    <n v="3.3720842637462202E-2"/>
    <n v="8.5145709788614299E-2"/>
    <n v="7.3877612449548304E-3"/>
    <n v="0.13345193904650901"/>
    <n v="7.91112405314135"/>
  </r>
  <r>
    <x v="26"/>
    <x v="26"/>
    <n v="0.81294036120088997"/>
    <n v="1.1021979808369E-2"/>
    <n v="0.66814446216805301"/>
    <n v="0.32083355802357799"/>
    <n v="1.7288215701125001E-2"/>
    <n v="2.3489226952540299E-3"/>
    <n v="8.0610525542760807E-3"/>
    <n v="6.46049566155905E-2"/>
    <n v="9.6456014308073795E-2"/>
    <n v="0.53447710902044099"/>
    <n v="3.5702250210068898E-2"/>
    <n v="9.1040740282012103E-2"/>
    <n v="7.9975099412453593E-3"/>
    <n v="0.142023228671914"/>
    <n v="7.8832109763850102"/>
  </r>
  <r>
    <x v="26"/>
    <x v="27"/>
    <n v="1.0259154995655599"/>
    <n v="1.10929656865468E-2"/>
    <n v="0.62040322411156701"/>
    <n v="0.368503810201886"/>
    <n v="1.3340503494123799E-2"/>
    <n v="1.07425704981143E-2"/>
    <n v="9.4999064324158305E-2"/>
    <n v="7.5511329217994597E-2"/>
    <n v="8.7462208447964998E-2"/>
    <n v="0.41169402887631001"/>
    <n v="4.08081423300189E-2"/>
    <n v="9.2923000886019597E-2"/>
    <n v="1.0391650894802E-2"/>
    <n v="0.162127501030493"/>
    <n v="7.8682102367551696"/>
  </r>
  <r>
    <x v="26"/>
    <x v="28"/>
    <n v="1.1786301029462101"/>
    <n v="1.11165524076799E-2"/>
    <n v="0.57366313574362005"/>
    <n v="0.41522031184870001"/>
    <n v="1.1044180597543699E-2"/>
    <n v="1.6742965673223999E-2"/>
    <n v="0.108459715743632"/>
    <n v="9.6090886827674096E-2"/>
    <n v="8.0316216313203195E-2"/>
    <n v="0.36618194940586801"/>
    <n v="3.7015070310149903E-2"/>
    <n v="9.3470111561641006E-2"/>
    <n v="1.4304039430917801E-2"/>
    <n v="0.176374864136146"/>
    <n v="7.8305960658272697"/>
  </r>
  <r>
    <x v="26"/>
    <x v="29"/>
    <n v="1.1217080839726901"/>
    <n v="1.046060772569E-2"/>
    <n v="0.59762502734238898"/>
    <n v="0.391914364931921"/>
    <n v="1.1507549357254E-2"/>
    <n v="1.8707672761598401E-2"/>
    <n v="0.10163411349009401"/>
    <n v="0.108987966843667"/>
    <n v="7.7845911553167002E-2"/>
    <n v="0.37578917799711098"/>
    <n v="4.06209123453911E-2"/>
    <n v="7.2250273269021698E-2"/>
    <n v="1.6113578000416202E-2"/>
    <n v="0.17654284438228099"/>
    <n v="7.84438741190547"/>
  </r>
  <r>
    <x v="26"/>
    <x v="30"/>
    <n v="1.1877916994122399"/>
    <n v="9.3318907631602006E-3"/>
    <n v="0.56241678058705002"/>
    <n v="0.42825132864978999"/>
    <n v="1.2288728958233399E-2"/>
    <n v="2.1360409501031501E-2"/>
    <n v="0.100898533890805"/>
    <n v="0.115149410834546"/>
    <n v="7.6978946651308E-2"/>
    <n v="0.366662581764163"/>
    <n v="3.8989830820319399E-2"/>
    <n v="7.6352894636487798E-2"/>
    <n v="1.7948045252012199E-2"/>
    <n v="0.17337061769109399"/>
    <n v="7.8422668250036303"/>
  </r>
  <r>
    <x v="26"/>
    <x v="31"/>
    <n v="1.18583576725437"/>
    <n v="9.2434431128130493E-3"/>
    <n v="0.56919556825541395"/>
    <n v="0.42156098863177399"/>
    <n v="1.26635820507136E-2"/>
    <n v="2.5157121070890999E-2"/>
    <n v="0.103335990730684"/>
    <n v="0.13491153915939"/>
    <n v="7.3842392097017095E-2"/>
    <n v="0.345816375257541"/>
    <n v="3.6698095044435303E-2"/>
    <n v="7.4957303805743003E-2"/>
    <n v="2.2443733694837899E-2"/>
    <n v="0.17017386708874799"/>
    <n v="7.8368146042971398"/>
  </r>
  <r>
    <x v="26"/>
    <x v="32"/>
    <n v="1.20251730932076"/>
    <n v="1.03532127229646E-2"/>
    <n v="0.55171807088550195"/>
    <n v="0.43792871639153302"/>
    <n v="1.26305268714889E-2"/>
    <n v="2.21363350522541E-2"/>
    <n v="9.6840898619119098E-2"/>
    <n v="0.126808146563097"/>
    <n v="7.5651614578361906E-2"/>
    <n v="0.34145513460518601"/>
    <n v="3.6320081433166798E-2"/>
    <n v="7.5074235277051801E-2"/>
    <n v="2.1167048427522199E-2"/>
    <n v="0.191915978572752"/>
    <n v="7.8376239611285596"/>
  </r>
  <r>
    <x v="27"/>
    <x v="0"/>
    <n v="0.85950697109257301"/>
    <n v="1.55990550457517E-2"/>
    <n v="0.38278359801991202"/>
    <n v="0.60161734693433699"/>
    <n v="1.1272873682811199E-2"/>
    <n v="1.6765012568855799E-2"/>
    <n v="7.1999306126655005E-2"/>
    <n v="9.5758214894200305E-2"/>
    <n v="5.9667248975269198E-2"/>
    <n v="0.30797075884511599"/>
    <n v="5.2810587845618401E-2"/>
    <n v="7.2893726961399605E-2"/>
    <n v="3.3477120751996298E-2"/>
    <n v="0.27738514934807801"/>
    <n v="6.54851528089727"/>
  </r>
  <r>
    <x v="27"/>
    <x v="1"/>
    <n v="0.88012728647463101"/>
    <n v="1.5960286424530901E-2"/>
    <n v="0.37048069247503401"/>
    <n v="0.61355902110043503"/>
    <n v="1.1275372000258599E-2"/>
    <n v="1.7142402703750899E-2"/>
    <n v="6.9422552216000299E-2"/>
    <n v="0.108287504759596"/>
    <n v="5.4796186356156101E-2"/>
    <n v="0.30047449509220397"/>
    <n v="5.4056294667506798E-2"/>
    <n v="5.8681885259258597E-2"/>
    <n v="3.65663254846922E-2"/>
    <n v="0.28929698146057697"/>
    <n v="6.5502947808648502"/>
  </r>
  <r>
    <x v="27"/>
    <x v="2"/>
    <n v="1.0446031692662401"/>
    <n v="1.6169319912383E-2"/>
    <n v="0.39698664433781999"/>
    <n v="0.58684403574979704"/>
    <n v="1.0157174023216401E-2"/>
    <n v="1.83925766447262E-2"/>
    <n v="7.6641126579630695E-2"/>
    <n v="0.104103583844154"/>
    <n v="5.4331590240869997E-2"/>
    <n v="0.29055576018678902"/>
    <n v="5.0094011749927801E-2"/>
    <n v="6.5687899655391499E-2"/>
    <n v="3.3062343644301197E-2"/>
    <n v="0.29697393343099299"/>
    <n v="6.4129899889870599"/>
  </r>
  <r>
    <x v="27"/>
    <x v="3"/>
    <n v="0.99521599647941905"/>
    <n v="1.60231487614752E-2"/>
    <n v="0.38810013445444902"/>
    <n v="0.59587671678407605"/>
    <n v="1.12311318580318E-2"/>
    <n v="1.8892098203047301E-2"/>
    <n v="8.0274372406425806E-2"/>
    <n v="0.104414597761121"/>
    <n v="5.6147871735922998E-2"/>
    <n v="0.28863022967959001"/>
    <n v="5.1881293271499297E-2"/>
    <n v="6.8748814668762204E-2"/>
    <n v="3.4256830051910998E-2"/>
    <n v="0.28552276036368801"/>
    <n v="6.5216991393777803"/>
  </r>
  <r>
    <x v="27"/>
    <x v="4"/>
    <n v="0.99025082867912395"/>
    <n v="1.73603092097048E-2"/>
    <n v="0.40872498415569097"/>
    <n v="0.57391470663460398"/>
    <n v="1.19997990898676E-2"/>
    <n v="1.8664748876636099E-2"/>
    <n v="9.0198169166011602E-2"/>
    <n v="0.10912418641575899"/>
    <n v="5.35244019130914E-2"/>
    <n v="0.289286847621475"/>
    <n v="5.5830861725390299E-2"/>
    <n v="7.2565342826945198E-2"/>
    <n v="3.6726748957158099E-2"/>
    <n v="0.26207889340766499"/>
    <n v="6.38520583103635"/>
  </r>
  <r>
    <x v="27"/>
    <x v="5"/>
    <n v="0.96198170301529895"/>
    <n v="1.7122288936448599E-2"/>
    <n v="0.42522906965348001"/>
    <n v="0.55764864141007198"/>
    <n v="1.12120289923667E-2"/>
    <n v="1.6267712378527002E-2"/>
    <n v="9.0068856089197097E-2"/>
    <n v="0.10746698181974799"/>
    <n v="5.67523450170462E-2"/>
    <n v="0.295871685810983"/>
    <n v="5.3253695813281501E-2"/>
    <n v="7.0526785495114999E-2"/>
    <n v="3.6893322375254702E-2"/>
    <n v="0.26168658620848101"/>
    <n v="6.3919969298270303"/>
  </r>
  <r>
    <x v="27"/>
    <x v="6"/>
    <n v="0.98742051495098404"/>
    <n v="1.6501339504092001E-2"/>
    <n v="0.41862341367564998"/>
    <n v="0.56487524682025803"/>
    <n v="1.30025927719965E-2"/>
    <n v="1.8754585892948601E-2"/>
    <n v="8.8137309293190497E-2"/>
    <n v="0.10358673593925299"/>
    <n v="6.4816151781892498E-2"/>
    <n v="0.29350016767909898"/>
    <n v="5.3677317426806599E-2"/>
    <n v="6.6373356399751102E-2"/>
    <n v="3.9099866094462997E-2"/>
    <n v="0.25905191672059902"/>
    <n v="6.4277731295978704"/>
  </r>
  <r>
    <x v="27"/>
    <x v="7"/>
    <n v="1.04945049328657"/>
    <n v="1.50654270966545E-2"/>
    <n v="0.378005212205341"/>
    <n v="0.60692936069800396"/>
    <n v="1.1622150780882801E-2"/>
    <n v="1.76268647379948E-2"/>
    <n v="9.1872456474344402E-2"/>
    <n v="0.114074015072399"/>
    <n v="5.3653768949024003E-2"/>
    <n v="0.27912590968076001"/>
    <n v="4.8622522230127502E-2"/>
    <n v="7.0591291206909004E-2"/>
    <n v="3.2581006441943998E-2"/>
    <n v="0.28023001442561402"/>
    <n v="6.4962325861584098"/>
  </r>
  <r>
    <x v="27"/>
    <x v="8"/>
    <n v="0.96774014400437303"/>
    <n v="1.69073398899404E-2"/>
    <n v="0.40393933840475099"/>
    <n v="0.57915332170530898"/>
    <n v="1.11943250444572E-2"/>
    <n v="1.8570880012584001E-2"/>
    <n v="8.2125017363614897E-2"/>
    <n v="0.103154944541943"/>
    <n v="6.2272148377717197E-2"/>
    <n v="0.283392795243606"/>
    <n v="4.9794732264518103E-2"/>
    <n v="6.9404947642943707E-2"/>
    <n v="3.02203921922004E-2"/>
    <n v="0.28986981731641598"/>
    <n v="6.5536988904899998"/>
  </r>
  <r>
    <x v="27"/>
    <x v="9"/>
    <n v="1.0194254779226299"/>
    <n v="1.65253249396911E-2"/>
    <n v="0.40161356595911302"/>
    <n v="0.58186110910119604"/>
    <n v="1.2958383585799401E-2"/>
    <n v="1.9667572328648499E-2"/>
    <n v="8.7493400728147597E-2"/>
    <n v="0.10290613637301201"/>
    <n v="6.9162363840256896E-2"/>
    <n v="0.28127298858493599"/>
    <n v="4.8739062795784903E-2"/>
    <n v="6.7830857398144706E-2"/>
    <n v="2.9130394916554E-2"/>
    <n v="0.28083883944871602"/>
    <n v="6.4227268075138797"/>
  </r>
  <r>
    <x v="27"/>
    <x v="10"/>
    <n v="1.0737254962862901"/>
    <n v="1.55687238901062E-2"/>
    <n v="0.40009719713909703"/>
    <n v="0.58433407897079703"/>
    <n v="1.1136719865938701E-2"/>
    <n v="2.2769834850952901E-2"/>
    <n v="8.4734525827732304E-2"/>
    <n v="0.10023791882694499"/>
    <n v="8.0316981139109095E-2"/>
    <n v="0.27315524327034502"/>
    <n v="4.9431266675244299E-2"/>
    <n v="6.7831197852062902E-2"/>
    <n v="3.7366364777822597E-2"/>
    <n v="0.27301994691384701"/>
    <n v="6.4652135473203201"/>
  </r>
  <r>
    <x v="27"/>
    <x v="11"/>
    <n v="1.17055191854187"/>
    <n v="1.7308629560900499E-2"/>
    <n v="0.41218766473204499"/>
    <n v="0.570503705707054"/>
    <n v="1.14120015424707E-2"/>
    <n v="2.9617790107424501E-2"/>
    <n v="0.10678258641006599"/>
    <n v="0.10108882502786"/>
    <n v="9.9674286899700704E-2"/>
    <n v="0.29091633829055402"/>
    <n v="5.19927905023835E-2"/>
    <n v="5.80556624041813E-2"/>
    <n v="2.4756056943775102E-2"/>
    <n v="0.225703661871584"/>
    <n v="6.5131872692928097"/>
  </r>
  <r>
    <x v="27"/>
    <x v="12"/>
    <n v="0.93328443712490805"/>
    <n v="1.59524452994592E-2"/>
    <n v="0.38697013920343398"/>
    <n v="0.59707741549710602"/>
    <n v="1.17315563824896E-2"/>
    <n v="1.7251158292846298E-2"/>
    <n v="6.7096217883611003E-2"/>
    <n v="9.9150040634435402E-2"/>
    <n v="6.11428583321929E-2"/>
    <n v="0.28995727389550802"/>
    <n v="5.27057168147946E-2"/>
    <n v="6.2347290496232201E-2"/>
    <n v="3.4796148580178203E-2"/>
    <n v="0.30382173868771201"/>
    <n v="6.5205959311285397"/>
  </r>
  <r>
    <x v="27"/>
    <x v="13"/>
    <n v="0.92457271754438297"/>
    <n v="1.7437884904708101E-2"/>
    <n v="0.43074379308326699"/>
    <n v="0.55181832201202496"/>
    <n v="1.2695017649167001E-2"/>
    <n v="1.8897680761468999E-2"/>
    <n v="7.8630714023134707E-2"/>
    <n v="0.109860880540239"/>
    <n v="6.2378840173155897E-2"/>
    <n v="0.29438607941800299"/>
    <n v="5.7192505710283198E-2"/>
    <n v="5.9753513722328497E-2"/>
    <n v="3.2505613694116101E-2"/>
    <n v="0.27369915430810299"/>
    <n v="6.4730252704135296"/>
  </r>
  <r>
    <x v="27"/>
    <x v="14"/>
    <n v="0.88766183381057095"/>
    <n v="1.6228599161287698E-2"/>
    <n v="0.41777123324278997"/>
    <n v="0.56600016759592198"/>
    <n v="1.27415606278166E-2"/>
    <n v="1.22628242431688E-2"/>
    <n v="4.4991906416037099E-2"/>
    <n v="7.0624218043050899E-2"/>
    <n v="6.1844961815091401E-2"/>
    <n v="0.381722330020207"/>
    <n v="4.1470338211834198E-2"/>
    <n v="5.1603171971202101E-2"/>
    <n v="2.1342715837035502E-2"/>
    <n v="0.30139597281455599"/>
    <n v="6.5741997400970202"/>
  </r>
  <r>
    <x v="27"/>
    <x v="15"/>
    <n v="0.46881627821356298"/>
    <n v="2.3719383194953501E-2"/>
    <n v="0.57738956811725906"/>
    <n v="0.39889104868778702"/>
    <n v="1.3975133847408099E-2"/>
    <n v="7.3161592827062705E-4"/>
    <n v="9.7010909499495607E-3"/>
    <n v="1.0249032366614201E-2"/>
    <n v="6.7925869276822398E-2"/>
    <n v="0.65880095864218002"/>
    <n v="1.3453451718677401E-2"/>
    <n v="6.1112355334872803E-2"/>
    <n v="4.5329587590200102E-3"/>
    <n v="0.159517533176184"/>
    <n v="6.7218226518339099"/>
  </r>
  <r>
    <x v="27"/>
    <x v="16"/>
    <n v="0.58849161910429604"/>
    <n v="2.1716675613209599E-2"/>
    <n v="0.55018267729435999"/>
    <n v="0.42810064709243001"/>
    <n v="1.2152631571050799E-2"/>
    <n v="1.0421931051521299E-3"/>
    <n v="1.18696101441228E-2"/>
    <n v="3.2127360380386702E-2"/>
    <n v="6.7271195569946998E-2"/>
    <n v="0.57120493405744399"/>
    <n v="1.3531313459144099E-2"/>
    <n v="0.10198942812886901"/>
    <n v="5.0902466145180299E-3"/>
    <n v="0.18372108696936601"/>
    <n v="6.7383537084659997"/>
  </r>
  <r>
    <x v="27"/>
    <x v="17"/>
    <n v="0.82162937986705797"/>
    <n v="1.5889231320808699E-2"/>
    <n v="0.41159865004496399"/>
    <n v="0.57251211863422802"/>
    <n v="1.18271081180105E-2"/>
    <n v="5.76997787470215E-3"/>
    <n v="6.4272559543246496E-2"/>
    <n v="3.7658544954395599E-2"/>
    <n v="5.6433506106403603E-2"/>
    <n v="0.39641768537430599"/>
    <n v="1.9932375747683698E-2"/>
    <n v="8.5981966371379295E-2"/>
    <n v="6.1309912575056398E-3"/>
    <n v="0.315575284652368"/>
    <n v="6.7397588088801301"/>
  </r>
  <r>
    <x v="27"/>
    <x v="18"/>
    <n v="0.94145066883012796"/>
    <n v="1.90085344422436E-2"/>
    <n v="0.41985492750464198"/>
    <n v="0.56113653805311503"/>
    <n v="1.19418473323071E-2"/>
    <n v="1.0967148206681401E-2"/>
    <n v="7.4314539206455005E-2"/>
    <n v="6.8875409069268603E-2"/>
    <n v="6.2030433885250501E-2"/>
    <n v="0.34032461161299299"/>
    <n v="4.3758079119962899E-2"/>
    <n v="8.2168029933287395E-2"/>
    <n v="1.0660460277314701E-2"/>
    <n v="0.29495944135648"/>
    <n v="6.5969137555509496"/>
  </r>
  <r>
    <x v="27"/>
    <x v="19"/>
    <n v="0.96015359258561805"/>
    <n v="1.72374177468279E-2"/>
    <n v="0.43627621878400902"/>
    <n v="0.54648636346916302"/>
    <n v="1.06609185177947E-2"/>
    <n v="1.35600310392075E-2"/>
    <n v="8.5688133641883504E-2"/>
    <n v="9.6617960029453401E-2"/>
    <n v="6.32377421269954E-2"/>
    <n v="0.32956778725615399"/>
    <n v="4.5640581092060699E-2"/>
    <n v="7.2882212660352899E-2"/>
    <n v="1.5985228946443199E-2"/>
    <n v="0.26615940468965399"/>
    <n v="6.7114929517421196"/>
  </r>
  <r>
    <x v="27"/>
    <x v="20"/>
    <n v="0.95816995903121405"/>
    <n v="1.52849322193939E-2"/>
    <n v="0.42883256705779699"/>
    <n v="0.55588250072280898"/>
    <n v="1.1186478838669E-2"/>
    <n v="1.35503281436828E-2"/>
    <n v="7.5471171877850907E-2"/>
    <n v="8.5096382415970701E-2"/>
    <n v="5.9868670621302203E-2"/>
    <n v="0.31392414269688501"/>
    <n v="4.93954934318344E-2"/>
    <n v="7.6923446757304698E-2"/>
    <n v="1.4625748133293899E-2"/>
    <n v="0.29995813708320601"/>
    <n v="6.5908275562967296"/>
  </r>
  <r>
    <x v="27"/>
    <x v="21"/>
    <n v="0.97730739283368795"/>
    <n v="1.9014827849737698E-2"/>
    <n v="0.42087150595593897"/>
    <n v="0.56011366619432301"/>
    <n v="1.1836731340558701E-2"/>
    <n v="1.7405774937153801E-2"/>
    <n v="7.5827480238599698E-2"/>
    <n v="8.8296620157125694E-2"/>
    <n v="7.1967260699350694E-2"/>
    <n v="0.330181792417023"/>
    <n v="4.9662791214246702E-2"/>
    <n v="7.8052268597578203E-2"/>
    <n v="1.7322458483818901E-2"/>
    <n v="0.25944682191454499"/>
    <n v="6.6802229352236999"/>
  </r>
  <r>
    <x v="27"/>
    <x v="22"/>
    <n v="0.70405338462821898"/>
    <n v="2.1104167057368398E-2"/>
    <n v="0.51174271495993295"/>
    <n v="0.46715311798269799"/>
    <n v="1.52916451485115E-2"/>
    <n v="1.0435260252919199E-2"/>
    <n v="3.0890408660832199E-2"/>
    <n v="6.3697096727892394E-2"/>
    <n v="7.5240609112481302E-2"/>
    <n v="0.44929146923768698"/>
    <n v="4.6875566859296398E-2"/>
    <n v="7.8108230264741799E-2"/>
    <n v="1.14100952608774E-2"/>
    <n v="0.218759618474761"/>
    <n v="6.69921405066279"/>
  </r>
  <r>
    <x v="27"/>
    <x v="23"/>
    <n v="0.98047917798870399"/>
    <n v="1.8372266482053399E-2"/>
    <n v="0.46369562208609699"/>
    <n v="0.51793211143184903"/>
    <n v="1.5650449060204599E-2"/>
    <n v="2.16342005757621E-2"/>
    <n v="0.106859167561037"/>
    <n v="6.7079270642605299E-2"/>
    <n v="9.9713769612123804E-2"/>
    <n v="0.37052917840075"/>
    <n v="5.2709052782629898E-2"/>
    <n v="5.3456302195947603E-2"/>
    <n v="1.0525942173418699E-2"/>
    <n v="0.201842666995521"/>
    <n v="6.5962898743254499"/>
  </r>
  <r>
    <x v="27"/>
    <x v="24"/>
    <n v="0.53604262850882001"/>
    <n v="2.26444636078761E-2"/>
    <n v="0.54978113782495397"/>
    <n v="0.427574398567169"/>
    <n v="1.5622101015013899E-2"/>
    <n v="2.3601563991120702E-3"/>
    <n v="1.1283353026729699E-2"/>
    <n v="5.5001545070797998E-2"/>
    <n v="4.8821303711368301E-2"/>
    <n v="0.52279682540065198"/>
    <n v="3.9475883685628099E-2"/>
    <n v="6.1482758289185001E-2"/>
    <n v="1.13641342240211E-2"/>
    <n v="0.231791939177492"/>
    <n v="6.75219378733245"/>
  </r>
  <r>
    <x v="27"/>
    <x v="25"/>
    <n v="0.55786457092016195"/>
    <n v="2.0156272513306001E-2"/>
    <n v="0.54145166872627704"/>
    <n v="0.43839205876041698"/>
    <n v="1.7992009612528399E-2"/>
    <n v="1.33154282579531E-3"/>
    <n v="1.2253737288302299E-2"/>
    <n v="5.5069248665621497E-2"/>
    <n v="5.5117365974358998E-2"/>
    <n v="0.49960754610541003"/>
    <n v="4.4191498588269602E-2"/>
    <n v="7.0755363188820794E-2"/>
    <n v="8.6118149897342396E-3"/>
    <n v="0.23506987276115901"/>
    <n v="6.7587022005064501"/>
  </r>
  <r>
    <x v="27"/>
    <x v="26"/>
    <n v="0.71831785255462199"/>
    <n v="1.7674589908036401E-2"/>
    <n v="0.51174479798485795"/>
    <n v="0.470580612107106"/>
    <n v="1.52630630832032E-2"/>
    <n v="2.29270675417024E-3"/>
    <n v="2.1094126640583001E-2"/>
    <n v="5.6063213549473703E-2"/>
    <n v="5.8345991221774599E-2"/>
    <n v="0.464051911276948"/>
    <n v="4.5159118863423303E-2"/>
    <n v="7.8871346728317096E-2"/>
    <n v="7.6469207405098702E-3"/>
    <n v="0.25121160114159702"/>
    <n v="6.6596245624777799"/>
  </r>
  <r>
    <x v="27"/>
    <x v="27"/>
    <n v="0.921874031355021"/>
    <n v="1.6656787763009901E-2"/>
    <n v="0.42937013903493698"/>
    <n v="0.55397307320205302"/>
    <n v="1.22526684368417E-2"/>
    <n v="8.0086973143087391E-3"/>
    <n v="7.2264586864032296E-2"/>
    <n v="5.9494304834343897E-2"/>
    <n v="6.8635912986533196E-2"/>
    <n v="0.34776252815605402"/>
    <n v="5.0751266780419503E-2"/>
    <n v="8.0169309634493396E-2"/>
    <n v="1.1307973536885301E-2"/>
    <n v="0.28935275145608802"/>
    <n v="6.5551998765089197"/>
  </r>
  <r>
    <x v="27"/>
    <x v="28"/>
    <n v="1.01208499217606"/>
    <n v="1.7341840468449801E-2"/>
    <n v="0.43411971437187402"/>
    <n v="0.54853844515967698"/>
    <n v="1.1648678640242299E-2"/>
    <n v="1.1968246573384999E-2"/>
    <n v="8.1916058006148207E-2"/>
    <n v="8.04970622229053E-2"/>
    <n v="5.8336067264830503E-2"/>
    <n v="0.32919061223810703"/>
    <n v="4.9336345817386697E-2"/>
    <n v="8.1044172095946596E-2"/>
    <n v="1.20767166600109E-2"/>
    <n v="0.28398604048103698"/>
    <n v="6.6074969257598699"/>
  </r>
  <r>
    <x v="27"/>
    <x v="29"/>
    <n v="1.0110398272769301"/>
    <n v="1.4884381557078399E-2"/>
    <n v="0.434785263124017"/>
    <n v="0.55033035531890495"/>
    <n v="1.47777361327155E-2"/>
    <n v="1.3424691163012399E-2"/>
    <n v="7.5198648167121199E-2"/>
    <n v="8.7000354622528697E-2"/>
    <n v="5.1151968184976297E-2"/>
    <n v="0.32220879117210999"/>
    <n v="5.4335270394299702E-2"/>
    <n v="6.7690231676368506E-2"/>
    <n v="1.4908777518621699E-2"/>
    <n v="0.29930353096824602"/>
    <n v="6.5214666361312101"/>
  </r>
  <r>
    <x v="27"/>
    <x v="30"/>
    <n v="1.0296209536191401"/>
    <n v="2.29694619608596E-2"/>
    <n v="0.45441720408699998"/>
    <n v="0.52261333395214005"/>
    <n v="2.0553937572448E-2"/>
    <n v="1.52649851514873E-2"/>
    <n v="7.4382472603813102E-2"/>
    <n v="9.8521713704754404E-2"/>
    <n v="5.5077567112458502E-2"/>
    <n v="0.32157233384051398"/>
    <n v="5.60594224723414E-2"/>
    <n v="6.4864146565889E-2"/>
    <n v="1.6149232932901499E-2"/>
    <n v="0.27755418804339299"/>
    <n v="6.5207893693438299"/>
  </r>
  <r>
    <x v="27"/>
    <x v="31"/>
    <n v="1.0310993770251899"/>
    <n v="1.43399670297467E-2"/>
    <n v="0.422733230332762"/>
    <n v="0.56292680263749195"/>
    <n v="1.8521765768022599E-2"/>
    <n v="1.66651629964309E-2"/>
    <n v="8.5498775690381307E-2"/>
    <n v="0.11469724939096899"/>
    <n v="5.9337477094740999E-2"/>
    <n v="0.30274545347398601"/>
    <n v="4.8509951780573997E-2"/>
    <n v="6.5723132985394894E-2"/>
    <n v="2.0268847267241201E-2"/>
    <n v="0.268032183552259"/>
    <n v="6.6114159547792104"/>
  </r>
  <r>
    <x v="27"/>
    <x v="32"/>
    <n v="0.99705994246485297"/>
    <n v="1.63211409685564E-2"/>
    <n v="0.45052298199280599"/>
    <n v="0.53315587703863798"/>
    <n v="1.48276797328883E-2"/>
    <n v="1.45867879231159E-2"/>
    <n v="7.1586746940471901E-2"/>
    <n v="0.105799769720159"/>
    <n v="6.0906549861464397E-2"/>
    <n v="0.305985074918314"/>
    <n v="5.4422556091613498E-2"/>
    <n v="6.3625720743386405E-2"/>
    <n v="2.0220178172789999E-2"/>
    <n v="0.28803893589579599"/>
    <n v="6.2969745727900701"/>
  </r>
  <r>
    <x v="28"/>
    <x v="0"/>
    <n v="0.84076571716642701"/>
    <n v="1.0061272601352001E-2"/>
    <n v="0.54041960036418202"/>
    <n v="0.449519127034466"/>
    <n v="1.4425167682602101E-2"/>
    <n v="1.6173059573022099E-2"/>
    <n v="0.105618630028254"/>
    <n v="0.14355551932435001"/>
    <n v="6.6050436623828201E-2"/>
    <n v="0.33518671455773602"/>
    <n v="5.7213781779798301E-2"/>
    <n v="3.4692329576850797E-2"/>
    <n v="3.9752989186723403E-2"/>
    <n v="0.187331371666836"/>
    <n v="5.9175927251395297"/>
  </r>
  <r>
    <x v="28"/>
    <x v="1"/>
    <n v="0.87330894031308204"/>
    <n v="9.6026707637808795E-3"/>
    <n v="0.52930172453975799"/>
    <n v="0.46109560469646099"/>
    <n v="1.39213297652042E-2"/>
    <n v="1.5809941203383401E-2"/>
    <n v="0.104811497194428"/>
    <n v="0.16832119515883501"/>
    <n v="6.0244609793420098E-2"/>
    <n v="0.33118758025911699"/>
    <n v="5.9724588839083798E-2"/>
    <n v="3.2628435676930301E-2"/>
    <n v="3.9836949017429998E-2"/>
    <n v="0.17351387309216901"/>
    <n v="5.9373464457135299"/>
  </r>
  <r>
    <x v="28"/>
    <x v="2"/>
    <n v="1.0415866428460201"/>
    <n v="8.7658660216003107E-3"/>
    <n v="0.52707304723008097"/>
    <n v="0.46416108674831902"/>
    <n v="1.39116631710601E-2"/>
    <n v="1.53579051992229E-2"/>
    <n v="0.109192757396347"/>
    <n v="0.16345132066697601"/>
    <n v="6.2198735586945803E-2"/>
    <n v="0.32129466396179102"/>
    <n v="5.5165984871545698E-2"/>
    <n v="3.3009305122214699E-2"/>
    <n v="3.7804908632425298E-2"/>
    <n v="0.18861275539147199"/>
    <n v="5.8267978696034097"/>
  </r>
  <r>
    <x v="28"/>
    <x v="3"/>
    <n v="0.96332397405748604"/>
    <n v="8.7083669054621796E-3"/>
    <n v="0.53314760636321101"/>
    <n v="0.45814402673132698"/>
    <n v="1.6011988614873102E-2"/>
    <n v="1.56325230575045E-2"/>
    <n v="0.116440068477074"/>
    <n v="0.15776841024295399"/>
    <n v="6.06814334841283E-2"/>
    <n v="0.32793397461298301"/>
    <n v="5.5077910486446301E-2"/>
    <n v="3.8244044840805999E-2"/>
    <n v="4.0630094223914399E-2"/>
    <n v="0.17157955195931701"/>
    <n v="5.9553981169498602"/>
  </r>
  <r>
    <x v="28"/>
    <x v="4"/>
    <n v="1.0239918228207801"/>
    <n v="9.2709305067254309E-3"/>
    <n v="0.53567087978609396"/>
    <n v="0.45505818970718098"/>
    <n v="1.47989466092274E-2"/>
    <n v="1.46608399077479E-2"/>
    <n v="0.121633738722352"/>
    <n v="0.162899243832062"/>
    <n v="6.03133635880874E-2"/>
    <n v="0.31783833706486098"/>
    <n v="5.7183445006432902E-2"/>
    <n v="3.7355176135636999E-2"/>
    <n v="4.0999151614478202E-2"/>
    <n v="0.17231775751911499"/>
    <n v="5.8718829019633203"/>
  </r>
  <r>
    <x v="28"/>
    <x v="5"/>
    <n v="0.97750947631185903"/>
    <n v="9.4915984234127098E-3"/>
    <n v="0.53972719003258196"/>
    <n v="0.45078121154400602"/>
    <n v="1.4007200850409801E-2"/>
    <n v="1.4443585381504E-2"/>
    <n v="0.121125322319851"/>
    <n v="0.15581965693288"/>
    <n v="6.6174578731275899E-2"/>
    <n v="0.31800133003769598"/>
    <n v="5.54697680576327E-2"/>
    <n v="3.4923537513756098E-2"/>
    <n v="4.0615623586164398E-2"/>
    <n v="0.17941939658882999"/>
    <n v="5.8876415099932498"/>
  </r>
  <r>
    <x v="28"/>
    <x v="6"/>
    <n v="1.00494608980337"/>
    <n v="9.1127685620633007E-3"/>
    <n v="0.54148206784981001"/>
    <n v="0.44940516358812699"/>
    <n v="1.49572673845821E-2"/>
    <n v="1.6261063018795499E-2"/>
    <n v="0.12202856254431001"/>
    <n v="0.15124288357735199"/>
    <n v="6.4172043313080795E-2"/>
    <n v="0.31734534943706699"/>
    <n v="5.8545239337602598E-2"/>
    <n v="3.61720050909684E-2"/>
    <n v="4.1289048012391402E-2"/>
    <n v="0.17798653828385"/>
    <n v="5.9294678291818199"/>
  </r>
  <r>
    <x v="28"/>
    <x v="7"/>
    <n v="1.0059054187257499"/>
    <n v="9.1113906995364292E-3"/>
    <n v="0.52852484335946104"/>
    <n v="0.46236376594100298"/>
    <n v="1.5104762178613401E-2"/>
    <n v="1.46615493212184E-2"/>
    <n v="0.122653828963143"/>
    <n v="0.16273031878543101"/>
    <n v="6.6038108323240793E-2"/>
    <n v="0.31290795242414998"/>
    <n v="5.6988914520195402E-2"/>
    <n v="3.5991816385116698E-2"/>
    <n v="4.2958863922554998E-2"/>
    <n v="0.16996388517633601"/>
    <n v="5.9784553504860902"/>
  </r>
  <r>
    <x v="28"/>
    <x v="8"/>
    <n v="0.94940889098342696"/>
    <n v="9.4621763317130694E-3"/>
    <n v="0.543656180762219"/>
    <n v="0.44688164290606802"/>
    <n v="1.38711185437845E-2"/>
    <n v="1.6969002711493601E-2"/>
    <n v="0.117011185822473"/>
    <n v="0.15535970333427199"/>
    <n v="6.9017425398788204E-2"/>
    <n v="0.323737932284555"/>
    <n v="5.4301190586014902E-2"/>
    <n v="3.6219795515490601E-2"/>
    <n v="3.8662978136991599E-2"/>
    <n v="0.17484966766613599"/>
    <n v="5.9629192404105398"/>
  </r>
  <r>
    <x v="28"/>
    <x v="9"/>
    <n v="1.0394926856061"/>
    <n v="1.0327089232619701E-2"/>
    <n v="0.53499419279355498"/>
    <n v="0.45467871797382498"/>
    <n v="1.3856877537436901E-2"/>
    <n v="1.7111505282752602E-2"/>
    <n v="0.11769977756226301"/>
    <n v="0.16177516614701801"/>
    <n v="7.0145854914385394E-2"/>
    <n v="0.31951242420807402"/>
    <n v="5.5777101555679498E-2"/>
    <n v="3.4677259862500899E-2"/>
    <n v="3.4026352732769202E-2"/>
    <n v="0.17541768019712001"/>
    <n v="5.9106905665810903"/>
  </r>
  <r>
    <x v="28"/>
    <x v="10"/>
    <n v="1.07615213031907"/>
    <n v="8.9362058032962707E-3"/>
    <n v="0.52724759730318704"/>
    <n v="0.463816196893516"/>
    <n v="1.3606336776815201E-2"/>
    <n v="1.9761085568461199E-2"/>
    <n v="0.12467428468998699"/>
    <n v="0.161933544783851"/>
    <n v="7.9889769618101E-2"/>
    <n v="0.31447302130810101"/>
    <n v="5.5617248560034499E-2"/>
    <n v="3.6152382592653902E-2"/>
    <n v="3.2392035140338303E-2"/>
    <n v="0.16150029096165699"/>
    <n v="5.9496888830180801"/>
  </r>
  <r>
    <x v="28"/>
    <x v="11"/>
    <n v="1.20360821104663"/>
    <n v="8.6587488404328596E-3"/>
    <n v="0.53792931070122196"/>
    <n v="0.45341194045834499"/>
    <n v="1.35089857371757E-2"/>
    <n v="2.1460914669213599E-2"/>
    <n v="0.14826813737146399"/>
    <n v="0.15510847352372301"/>
    <n v="0.10063253599786499"/>
    <n v="0.31587987600570899"/>
    <n v="5.7256478838783202E-2"/>
    <n v="2.83404528303727E-2"/>
    <n v="2.7588178636809398E-2"/>
    <n v="0.13195596638888299"/>
    <n v="5.9199240061305503"/>
  </r>
  <r>
    <x v="28"/>
    <x v="12"/>
    <n v="0.90663177602738798"/>
    <n v="1.07138586086105E-2"/>
    <n v="0.565149792397874"/>
    <n v="0.42413634899351499"/>
    <n v="1.53062552438853E-2"/>
    <n v="1.5059372951788001E-2"/>
    <n v="9.8384565404533705E-2"/>
    <n v="0.15624157476289799"/>
    <n v="6.3460755865872798E-2"/>
    <n v="0.33461424447142002"/>
    <n v="5.7645317278865703E-2"/>
    <n v="3.3461247090933198E-2"/>
    <n v="3.7183414694545197E-2"/>
    <n v="0.18864325223525799"/>
    <n v="5.9825398582228999"/>
  </r>
  <r>
    <x v="28"/>
    <x v="13"/>
    <n v="0.93720816832024201"/>
    <n v="1.0422399727172E-2"/>
    <n v="0.55767502711196004"/>
    <n v="0.431902573160868"/>
    <n v="1.51062908223246E-2"/>
    <n v="1.5699610060466801E-2"/>
    <n v="9.8311443543758606E-2"/>
    <n v="0.180667272413467"/>
    <n v="6.0782011209040601E-2"/>
    <n v="0.33171216963272598"/>
    <n v="5.66046667668898E-2"/>
    <n v="3.1487979880477301E-2"/>
    <n v="3.75038972928151E-2"/>
    <n v="0.17212465837803401"/>
    <n v="5.9473874131024704"/>
  </r>
  <r>
    <x v="28"/>
    <x v="14"/>
    <n v="0.84914604951617101"/>
    <n v="1.0241055898912801E-2"/>
    <n v="0.60811690561923804"/>
    <n v="0.38164203848184902"/>
    <n v="1.40854755150784E-2"/>
    <n v="1.15064571716303E-2"/>
    <n v="7.2216454259597607E-2"/>
    <n v="0.11816654626064201"/>
    <n v="5.8578869052804697E-2"/>
    <n v="0.455843374524177"/>
    <n v="4.8810376481205203E-2"/>
    <n v="3.44932841044783E-2"/>
    <n v="2.15660918736096E-2"/>
    <n v="0.16473307075677701"/>
    <n v="6.0310528805840899"/>
  </r>
  <r>
    <x v="28"/>
    <x v="15"/>
    <n v="0.47594533292750701"/>
    <n v="1.06106242064465E-2"/>
    <n v="0.73537875198503799"/>
    <n v="0.25401062380851502"/>
    <n v="2.0050696203382401E-2"/>
    <n v="9.850760321575829E-4"/>
    <n v="1.9089260013556399E-2"/>
    <n v="2.1393662587610399E-2"/>
    <n v="4.9599645987638899E-2"/>
    <n v="0.75330926690905597"/>
    <n v="1.7382247876205799E-2"/>
    <n v="2.4278712049962299E-2"/>
    <n v="3.9546900613287297E-3"/>
    <n v="8.9956742279101595E-2"/>
    <n v="6.3139010461619103"/>
  </r>
  <r>
    <x v="28"/>
    <x v="16"/>
    <n v="0.57715293167214099"/>
    <n v="1.01008111690598E-2"/>
    <n v="0.71699592130918999"/>
    <n v="0.27290326752174998"/>
    <n v="2.24522988246924E-2"/>
    <n v="2.2477481806633202E-3"/>
    <n v="2.3215932154880398E-2"/>
    <n v="3.3756336297152599E-2"/>
    <n v="4.8735111142351302E-2"/>
    <n v="0.67755367830519098"/>
    <n v="1.7729636169374102E-2"/>
    <n v="5.3818487216453097E-2"/>
    <n v="3.9134939429471298E-3"/>
    <n v="0.11657727776629399"/>
    <n v="6.2776628393649299"/>
  </r>
  <r>
    <x v="28"/>
    <x v="17"/>
    <n v="0.69680322931331395"/>
    <n v="1.00047945740182E-2"/>
    <n v="0.65592386976446104"/>
    <n v="0.33407133566152097"/>
    <n v="1.9886416931764898E-2"/>
    <n v="8.3279156375591495E-3"/>
    <n v="7.8186145350823702E-2"/>
    <n v="5.0511760254430903E-2"/>
    <n v="5.1360476913780997E-2"/>
    <n v="0.53474919273399202"/>
    <n v="2.7834117132711E-2"/>
    <n v="5.9240450731328199E-2"/>
    <n v="5.1304517403221303E-3"/>
    <n v="0.16477307257328699"/>
    <n v="6.2352362498521003"/>
  </r>
  <r>
    <x v="28"/>
    <x v="18"/>
    <n v="0.89215442072477502"/>
    <n v="9.9759886684230598E-3"/>
    <n v="0.615048559101388"/>
    <n v="0.37497545223018902"/>
    <n v="1.6130315316692401E-2"/>
    <n v="1.14337753090329E-2"/>
    <n v="0.106504740699583"/>
    <n v="0.11811776060920499"/>
    <n v="6.1550016723217998E-2"/>
    <n v="0.40390814000313902"/>
    <n v="5.0807840023294103E-2"/>
    <n v="4.8517588255755202E-2"/>
    <n v="1.32343375742689E-2"/>
    <n v="0.169795485485811"/>
    <n v="6.1296077257835604"/>
  </r>
  <r>
    <x v="28"/>
    <x v="19"/>
    <n v="0.95100686610067597"/>
    <n v="9.3027355975563893E-3"/>
    <n v="0.58959847388370001"/>
    <n v="0.40109879051874298"/>
    <n v="1.4081393924835799E-2"/>
    <n v="1.2082939006229001E-2"/>
    <n v="0.115313750217206"/>
    <n v="0.156961564214597"/>
    <n v="6.0595670242487097E-2"/>
    <n v="0.35934319128060499"/>
    <n v="5.1917270577930802E-2"/>
    <n v="4.1511462737276003E-2"/>
    <n v="2.0502919324046201E-2"/>
    <n v="0.167689838474787"/>
    <n v="6.1354337390236404"/>
  </r>
  <r>
    <x v="28"/>
    <x v="20"/>
    <n v="0.91509019804923897"/>
    <n v="1.05175321869523E-2"/>
    <n v="0.59146854251816905"/>
    <n v="0.398013925294879"/>
    <n v="1.6972174201146498E-2"/>
    <n v="1.2040718946909199E-2"/>
    <n v="0.109875912440942"/>
    <n v="0.13509208212057999"/>
    <n v="6.25636282451347E-2"/>
    <n v="0.37656394513628799"/>
    <n v="5.4729246866015102E-2"/>
    <n v="4.1134448736723901E-2"/>
    <n v="1.78760960889989E-2"/>
    <n v="0.17315174721726201"/>
    <n v="6.1172365003805398"/>
  </r>
  <r>
    <x v="28"/>
    <x v="21"/>
    <n v="0.94508368072683602"/>
    <n v="1.175840294202E-2"/>
    <n v="0.60484990907192904"/>
    <n v="0.383391687986051"/>
    <n v="1.8128007743554699E-2"/>
    <n v="1.49212333184045E-2"/>
    <n v="0.109666949039467"/>
    <n v="0.12256047606083099"/>
    <n v="6.3914118825697794E-2"/>
    <n v="0.388045241087842"/>
    <n v="5.5598806204420002E-2"/>
    <n v="4.28056397029766E-2"/>
    <n v="1.51661854252211E-2"/>
    <n v="0.169193342591586"/>
    <n v="6.11838685854209"/>
  </r>
  <r>
    <x v="28"/>
    <x v="22"/>
    <n v="0.69118140944639805"/>
    <n v="1.02889093417703E-2"/>
    <n v="0.67587525929193104"/>
    <n v="0.313835831366299"/>
    <n v="2.2379254729241901E-2"/>
    <n v="6.8328775329007403E-3"/>
    <n v="4.4807331394731899E-2"/>
    <n v="7.2214393671321694E-2"/>
    <n v="5.8730460730519102E-2"/>
    <n v="0.54406357287795704"/>
    <n v="4.8009815166960998E-2"/>
    <n v="4.6749635816808202E-2"/>
    <n v="8.8358095923054599E-3"/>
    <n v="0.14737684848725299"/>
    <n v="6.2218732923952098"/>
  </r>
  <r>
    <x v="28"/>
    <x v="23"/>
    <n v="1.0026821516461399"/>
    <n v="9.7134364116333496E-3"/>
    <n v="0.63482080002582697"/>
    <n v="0.35546576356254"/>
    <n v="2.17180694846353E-2"/>
    <n v="1.6871790313791098E-2"/>
    <n v="0.15279120812695299"/>
    <n v="5.5988237851716201E-2"/>
    <n v="9.6999753739324901E-2"/>
    <n v="0.42392409169579298"/>
    <n v="6.0027623768496803E-2"/>
    <n v="3.7854415302936102E-2"/>
    <n v="7.2636839575773203E-3"/>
    <n v="0.12656112575877601"/>
    <n v="6.1193324902533304"/>
  </r>
  <r>
    <x v="28"/>
    <x v="24"/>
    <n v="0.58052339232323502"/>
    <n v="1.07308530514841E-2"/>
    <n v="0.68633983197174198"/>
    <n v="0.302929314976774"/>
    <n v="2.4425888996889598E-2"/>
    <n v="3.6064800449425501E-3"/>
    <n v="3.5788337227543703E-2"/>
    <n v="5.8161206262011302E-2"/>
    <n v="4.8589844381358702E-2"/>
    <n v="0.57946942599510798"/>
    <n v="4.3376307643914702E-2"/>
    <n v="3.4321307281144901E-2"/>
    <n v="7.6850731415246598E-3"/>
    <n v="0.16457612902556201"/>
    <n v="6.2366780848958303"/>
  </r>
  <r>
    <x v="28"/>
    <x v="25"/>
    <n v="0.57388548269267803"/>
    <n v="1.04168214540138E-2"/>
    <n v="0.70192851098907705"/>
    <n v="0.28765466755690899"/>
    <n v="2.4028147976004301E-2"/>
    <n v="2.3809751175068099E-3"/>
    <n v="2.53649690001185E-2"/>
    <n v="6.3712127117387496E-2"/>
    <n v="4.8908251343123599E-2"/>
    <n v="0.58233857495539099"/>
    <n v="4.9190369065408898E-2"/>
    <n v="4.1408634835062699E-2"/>
    <n v="7.3554396349566203E-3"/>
    <n v="0.15531251095504001"/>
    <n v="6.25287262004308"/>
  </r>
  <r>
    <x v="28"/>
    <x v="26"/>
    <n v="0.70745629712646196"/>
    <n v="9.8338671665596598E-3"/>
    <n v="0.69031020875429305"/>
    <n v="0.29985592407914702"/>
    <n v="2.5601800083890802E-2"/>
    <n v="2.3414530049517498E-3"/>
    <n v="2.6935156311809899E-2"/>
    <n v="6.4265292069358895E-2"/>
    <n v="5.0581894490731499E-2"/>
    <n v="0.54784648427893901"/>
    <n v="4.75197604750092E-2"/>
    <n v="5.0777154430666001E-2"/>
    <n v="7.7777868962836299E-3"/>
    <n v="0.17635321795836001"/>
    <n v="6.2209321352974101"/>
  </r>
  <r>
    <x v="28"/>
    <x v="27"/>
    <n v="0.874967699192021"/>
    <n v="1.0487305661973E-2"/>
    <n v="0.64554388293769605"/>
    <n v="0.34396881140033098"/>
    <n v="2.0085002331331502E-2"/>
    <n v="8.9746444320567605E-3"/>
    <n v="0.10816580873557199"/>
    <n v="9.0561766626731294E-2"/>
    <n v="6.3884343980253097E-2"/>
    <n v="0.41830634260107202"/>
    <n v="5.99112450463457E-2"/>
    <n v="5.0241493190102002E-2"/>
    <n v="1.10227377859052E-2"/>
    <n v="0.16884661527063"/>
    <n v="6.0965671340289402"/>
  </r>
  <r>
    <x v="28"/>
    <x v="28"/>
    <n v="1.0237056354730001"/>
    <n v="1.0858258696062301E-2"/>
    <n v="0.59771374919940701"/>
    <n v="0.39142799210453"/>
    <n v="1.6326506155813401E-2"/>
    <n v="1.11568199554923E-2"/>
    <n v="0.118810428635389"/>
    <n v="0.12882792194047701"/>
    <n v="6.3229951259366299E-2"/>
    <n v="0.36098691741153699"/>
    <n v="5.5924864148257897E-2"/>
    <n v="4.3077950352325999E-2"/>
    <n v="1.6861114559511E-2"/>
    <n v="0.18479752558182999"/>
    <n v="6.0837558072985303"/>
  </r>
  <r>
    <x v="28"/>
    <x v="29"/>
    <n v="1.00233225000195"/>
    <n v="1.06266832544513E-2"/>
    <n v="0.59622888531350904"/>
    <n v="0.39314443143203998"/>
    <n v="1.75151845415049E-2"/>
    <n v="1.16948303038069E-2"/>
    <n v="0.116654393691832"/>
    <n v="0.145547886127322"/>
    <n v="5.8691732868299602E-2"/>
    <n v="0.35838584694584802"/>
    <n v="5.57011781140552E-2"/>
    <n v="4.1596696030148601E-2"/>
    <n v="2.0562290218576099E-2"/>
    <n v="0.17364996115860701"/>
    <n v="6.0757772152548899"/>
  </r>
  <r>
    <x v="28"/>
    <x v="30"/>
    <n v="1.0688519528532501"/>
    <n v="1.05685578927467E-2"/>
    <n v="0.58936904905216403"/>
    <n v="0.40006239305509"/>
    <n v="1.58596441483566E-2"/>
    <n v="1.31830520163593E-2"/>
    <n v="0.114099449146286"/>
    <n v="0.15673435765409999"/>
    <n v="5.9065769625636297E-2"/>
    <n v="0.346636889856626"/>
    <n v="5.6324130554184497E-2"/>
    <n v="3.6133666960893103E-2"/>
    <n v="2.4032309580498099E-2"/>
    <n v="0.17793073045706001"/>
    <n v="6.0941445247023598"/>
  </r>
  <r>
    <x v="28"/>
    <x v="31"/>
    <n v="1.0710705750101801"/>
    <n v="9.9933069423862805E-3"/>
    <n v="0.56645307652689902"/>
    <n v="0.42355361653071399"/>
    <n v="1.6069137057941899E-2"/>
    <n v="1.5406499122968599E-2"/>
    <n v="0.116812111175476"/>
    <n v="0.18670287634561"/>
    <n v="5.90693372650231E-2"/>
    <n v="0.32021660847532202"/>
    <n v="5.6621493604764601E-2"/>
    <n v="3.6120978490712503E-2"/>
    <n v="3.02993807020757E-2"/>
    <n v="0.162681577760106"/>
    <n v="6.07545388680599"/>
  </r>
  <r>
    <x v="28"/>
    <x v="32"/>
    <n v="1.04526232026385"/>
    <n v="1.07908144266572E-2"/>
    <n v="0.58153569198509403"/>
    <n v="0.407673493588248"/>
    <n v="1.7205777424252298E-2"/>
    <n v="1.46038131722987E-2"/>
    <n v="0.10837668107936101"/>
    <n v="0.18300339900470999"/>
    <n v="6.1762058096268703E-2"/>
    <n v="0.33012508294049397"/>
    <n v="5.7123634246963602E-2"/>
    <n v="3.2296372377305399E-2"/>
    <n v="2.6959331328971801E-2"/>
    <n v="0.16854385032937499"/>
    <n v="6.0821878200698398"/>
  </r>
  <r>
    <x v="29"/>
    <x v="0"/>
    <n v="0.85796856114365805"/>
    <n v="3.9091425591012297E-3"/>
    <n v="0.54645872967730802"/>
    <n v="0.44963212776359102"/>
    <n v="1.46581708771393E-2"/>
    <n v="1.3621798489623801E-2"/>
    <n v="9.8774303919295398E-2"/>
    <n v="8.5627229575284403E-2"/>
    <n v="0.14015879660768299"/>
    <n v="0.32136082401509303"/>
    <n v="5.4871635623838198E-2"/>
    <n v="3.93742703958746E-2"/>
    <n v="2.32471799444369E-2"/>
    <n v="0.20830579055173101"/>
    <n v="6.3006137171280097"/>
  </r>
  <r>
    <x v="29"/>
    <x v="1"/>
    <n v="0.86139387614260399"/>
    <n v="3.7669778189465199E-3"/>
    <n v="0.53924110466027897"/>
    <n v="0.456991917520775"/>
    <n v="1.43608217399054E-2"/>
    <n v="1.3656983421258101E-2"/>
    <n v="0.101353573780087"/>
    <n v="9.6811897729124102E-2"/>
    <n v="0.13524343196108901"/>
    <n v="0.31979565653426301"/>
    <n v="5.5361056141780801E-2"/>
    <n v="3.9837718847917702E-2"/>
    <n v="2.2763998397909001E-2"/>
    <n v="0.20081486144666599"/>
    <n v="6.2860383359841601"/>
  </r>
  <r>
    <x v="29"/>
    <x v="2"/>
    <n v="1.04844627992762"/>
    <n v="3.5238798205114402E-3"/>
    <n v="0.53924606982250101"/>
    <n v="0.45723005035698799"/>
    <n v="1.47668536287249E-2"/>
    <n v="1.3445162264353E-2"/>
    <n v="0.111715821652329"/>
    <n v="9.3062859176334195E-2"/>
    <n v="0.129253870649745"/>
    <n v="0.30895473212543201"/>
    <n v="5.2409406045575299E-2"/>
    <n v="3.95388489311976E-2"/>
    <n v="2.32825749087632E-2"/>
    <n v="0.21356987061754501"/>
    <n v="6.2450618835740297"/>
  </r>
  <r>
    <x v="29"/>
    <x v="3"/>
    <n v="0.9746981985473"/>
    <n v="3.8227301139751499E-3"/>
    <n v="0.54076637462269395"/>
    <n v="0.45541089526333101"/>
    <n v="1.46107418667991E-2"/>
    <n v="1.42540540795251E-2"/>
    <n v="0.108438198537798"/>
    <n v="8.9402475356623601E-2"/>
    <n v="0.133886596387636"/>
    <n v="0.314944447357216"/>
    <n v="5.1902866938239103E-2"/>
    <n v="4.54842601746374E-2"/>
    <n v="2.5860569577906101E-2"/>
    <n v="0.20121578972362"/>
    <n v="6.3149603150564104"/>
  </r>
  <r>
    <x v="29"/>
    <x v="4"/>
    <n v="1.02890597633294"/>
    <n v="3.5247596297407302E-3"/>
    <n v="0.54245972331544901"/>
    <n v="0.45401551705481102"/>
    <n v="1.2041200106734E-2"/>
    <n v="1.2814429088238899E-2"/>
    <n v="0.11655879466705101"/>
    <n v="8.9770673553197705E-2"/>
    <n v="0.13396889384282301"/>
    <n v="0.313865242970851"/>
    <n v="5.4830954730393303E-2"/>
    <n v="4.55651353976834E-2"/>
    <n v="2.36645024210064E-2"/>
    <n v="0.19692017322202099"/>
    <n v="6.2417937032632604"/>
  </r>
  <r>
    <x v="29"/>
    <x v="5"/>
    <n v="0.98690968525075295"/>
    <n v="3.5413300003990901E-3"/>
    <n v="0.55854833967699402"/>
    <n v="0.43791033032260701"/>
    <n v="1.2460152345520999E-2"/>
    <n v="1.35233720062636E-2"/>
    <n v="0.11669099798162599"/>
    <n v="8.8430579978968596E-2"/>
    <n v="0.13102322872525701"/>
    <n v="0.315295810564371"/>
    <n v="5.4228178427826103E-2"/>
    <n v="3.88447447534052E-2"/>
    <n v="2.5840385335539701E-2"/>
    <n v="0.20366254988122101"/>
    <n v="6.2728505024285601"/>
  </r>
  <r>
    <x v="29"/>
    <x v="6"/>
    <n v="0.98241654890791097"/>
    <n v="3.5264463720128801E-3"/>
    <n v="0.55884199368996801"/>
    <n v="0.437631559938019"/>
    <n v="1.3733729075481701E-2"/>
    <n v="1.5103236709087199E-2"/>
    <n v="0.12052845365060801"/>
    <n v="8.7484682409609604E-2"/>
    <n v="0.13529820500775899"/>
    <n v="0.31205686438132602"/>
    <n v="5.5486503486484498E-2"/>
    <n v="4.0349175122946099E-2"/>
    <n v="2.7464506749991801E-2"/>
    <n v="0.192494643406706"/>
    <n v="6.2117530893691599"/>
  </r>
  <r>
    <x v="29"/>
    <x v="7"/>
    <n v="1.00262952734625"/>
    <n v="3.9277398931997498E-3"/>
    <n v="0.55764163214657603"/>
    <n v="0.43843062796022397"/>
    <n v="1.26473030637019E-2"/>
    <n v="1.71200414498409E-2"/>
    <n v="0.11702034610063999"/>
    <n v="9.6272282308818805E-2"/>
    <n v="0.131869625130626"/>
    <n v="0.32035087843515803"/>
    <n v="5.1610683106470101E-2"/>
    <n v="4.5340854783119E-2"/>
    <n v="2.4809406237481998E-2"/>
    <n v="0.182958579384144"/>
    <n v="6.3315285211730297"/>
  </r>
  <r>
    <x v="29"/>
    <x v="8"/>
    <n v="0.97049290039255898"/>
    <n v="3.8195825997683298E-3"/>
    <n v="0.54648269180790698"/>
    <n v="0.44969772559232501"/>
    <n v="1.18676991445304E-2"/>
    <n v="1.46353229984823E-2"/>
    <n v="0.113790949977922"/>
    <n v="8.9813416546997996E-2"/>
    <n v="0.13044957381191899"/>
    <n v="0.31296757871540898"/>
    <n v="4.9698757241436797E-2"/>
    <n v="3.82982919996138E-2"/>
    <n v="2.7941476060983302E-2"/>
    <n v="0.210536933502704"/>
    <n v="6.2631183800127896"/>
  </r>
  <r>
    <x v="29"/>
    <x v="9"/>
    <n v="1.0126767652773701"/>
    <n v="3.6251478874727099E-3"/>
    <n v="0.551208116738516"/>
    <n v="0.44516673537401102"/>
    <n v="1.1590596156332801E-2"/>
    <n v="1.7440552973285801E-2"/>
    <n v="0.118645978756106"/>
    <n v="9.3403437028712899E-2"/>
    <n v="0.133952849230321"/>
    <n v="0.31449815809791498"/>
    <n v="5.2627346452841402E-2"/>
    <n v="3.9899628805299001E-2"/>
    <n v="2.5205439037848699E-2"/>
    <n v="0.19273601346133801"/>
    <n v="6.3043153199590796"/>
  </r>
  <r>
    <x v="29"/>
    <x v="10"/>
    <n v="1.06800755927172"/>
    <n v="3.28630614376331E-3"/>
    <n v="0.54443061160178396"/>
    <n v="0.45228308225445302"/>
    <n v="1.08785833286472E-2"/>
    <n v="1.7086196067416601E-2"/>
    <n v="0.116426103197107"/>
    <n v="8.9745839666015195E-2"/>
    <n v="0.15016792273475399"/>
    <n v="0.30713324797820801"/>
    <n v="5.1258793842993401E-2"/>
    <n v="3.8748931041159299E-2"/>
    <n v="2.2398144008785099E-2"/>
    <n v="0.19615623813491401"/>
    <n v="6.2726171750533704"/>
  </r>
  <r>
    <x v="29"/>
    <x v="11"/>
    <n v="1.20545412145931"/>
    <n v="4.1486805628313597E-3"/>
    <n v="0.54411967547220896"/>
    <n v="0.45173164396496002"/>
    <n v="1.0483530941536E-2"/>
    <n v="1.9327421875430999E-2"/>
    <n v="0.13487817979639999"/>
    <n v="9.0373115086021305E-2"/>
    <n v="0.16617538749695401"/>
    <n v="0.30966636574807999"/>
    <n v="5.4191379600519597E-2"/>
    <n v="3.1367975447504998E-2"/>
    <n v="1.9805579127934798E-2"/>
    <n v="0.163731064879618"/>
    <n v="6.2493319902688098"/>
  </r>
  <r>
    <x v="29"/>
    <x v="12"/>
    <n v="0.91445984454840001"/>
    <n v="4.5172964134973497E-3"/>
    <n v="0.568515386879618"/>
    <n v="0.42696731670688398"/>
    <n v="1.33485484107475E-2"/>
    <n v="1.4956455778610701E-2"/>
    <n v="9.2734137587202906E-2"/>
    <n v="9.59242161206105E-2"/>
    <n v="0.122746570115308"/>
    <n v="0.321242607375753"/>
    <n v="5.2504672504326798E-2"/>
    <n v="3.7928564819100799E-2"/>
    <n v="2.9469267333874099E-2"/>
    <n v="0.21914495995446601"/>
    <n v="6.30933879446488"/>
  </r>
  <r>
    <x v="29"/>
    <x v="13"/>
    <n v="0.92795826933186298"/>
    <n v="4.1841877435437602E-3"/>
    <n v="0.56282144325099404"/>
    <n v="0.43299436900546201"/>
    <n v="1.29816845482817E-2"/>
    <n v="1.6907501370348701E-2"/>
    <n v="9.7156552874733307E-2"/>
    <n v="0.103493624188258"/>
    <n v="0.114692454126191"/>
    <n v="0.32140547338946102"/>
    <n v="5.4939559273578402E-2"/>
    <n v="3.7932912385221597E-2"/>
    <n v="2.5602409220906799E-2"/>
    <n v="0.214887828623019"/>
    <n v="6.3328352932796603"/>
  </r>
  <r>
    <x v="29"/>
    <x v="14"/>
    <n v="0.90093073684789404"/>
    <n v="4.5186619600880397E-3"/>
    <n v="0.59987605657876997"/>
    <n v="0.39560528146114199"/>
    <n v="1.18397886339313E-2"/>
    <n v="9.3274503748026708E-3"/>
    <n v="6.3470873125138397E-2"/>
    <n v="6.5494842640657705E-2"/>
    <n v="0.133453142630336"/>
    <n v="0.427257371870159"/>
    <n v="4.4317761457841803E-2"/>
    <n v="3.5601494416308999E-2"/>
    <n v="1.65341765315088E-2"/>
    <n v="0.19270309831931501"/>
    <n v="6.2856613205783098"/>
  </r>
  <r>
    <x v="29"/>
    <x v="15"/>
    <n v="0.54009316086036097"/>
    <n v="4.8778892935158703E-3"/>
    <n v="0.64060304157175196"/>
    <n v="0.35451906913473202"/>
    <n v="1.30126049308952E-2"/>
    <n v="6.4578214143353504E-4"/>
    <n v="1.2107026296892099E-2"/>
    <n v="1.14548528553205E-2"/>
    <n v="0.18172822160507299"/>
    <n v="0.64099335027117299"/>
    <n v="1.5859779217986002E-2"/>
    <n v="2.42438314246229E-2"/>
    <n v="4.365274424437E-3"/>
    <n v="9.5589276832166295E-2"/>
    <n v="6.5077754076854504"/>
  </r>
  <r>
    <x v="29"/>
    <x v="16"/>
    <n v="0.66410021456762702"/>
    <n v="4.8153144128954698E-3"/>
    <n v="0.62310816552622805"/>
    <n v="0.37207652006087599"/>
    <n v="1.2314261660074601E-2"/>
    <n v="1.7508480143066699E-3"/>
    <n v="1.48460597479008E-2"/>
    <n v="1.95438623529747E-2"/>
    <n v="0.18120709058888099"/>
    <n v="0.56429075618327396"/>
    <n v="1.6819364431974401E-2"/>
    <n v="5.9442996592715597E-2"/>
    <n v="3.8573833986971099E-3"/>
    <n v="0.12592737702920201"/>
    <n v="6.4978116255567304"/>
  </r>
  <r>
    <x v="29"/>
    <x v="17"/>
    <n v="0.80241235003473699"/>
    <n v="4.64416659886158E-3"/>
    <n v="0.59584412518369001"/>
    <n v="0.39951170821744902"/>
    <n v="1.2903358016410901E-2"/>
    <n v="4.5259270849021503E-3"/>
    <n v="6.2772095562817806E-2"/>
    <n v="3.0236671954946798E-2"/>
    <n v="0.14136672081478699"/>
    <n v="0.43871524711133802"/>
    <n v="2.5795907832232699E-2"/>
    <n v="5.9174037476862298E-2"/>
    <n v="5.2469210606269703E-3"/>
    <n v="0.21926311308507601"/>
    <n v="6.4317538059546804"/>
  </r>
  <r>
    <x v="29"/>
    <x v="18"/>
    <n v="0.72785382220745398"/>
    <n v="5.0412217011118997E-3"/>
    <n v="0.62785274102500999"/>
    <n v="0.36710603727387803"/>
    <n v="1.47703686402182E-2"/>
    <n v="5.0605657190539296E-3"/>
    <n v="4.6691739268630801E-2"/>
    <n v="3.9199077529145199E-2"/>
    <n v="0.14051427176332801"/>
    <n v="0.44847012793255497"/>
    <n v="3.5040286346687301E-2"/>
    <n v="5.6937657794389897E-2"/>
    <n v="8.7375212671054695E-3"/>
    <n v="0.20457838373888601"/>
    <n v="6.4471360686392103"/>
  </r>
  <r>
    <x v="29"/>
    <x v="19"/>
    <n v="0.92264277793938898"/>
    <n v="4.7640622028270003E-3"/>
    <n v="0.61382386264960198"/>
    <n v="0.38141207514757097"/>
    <n v="1.1903234104666999E-2"/>
    <n v="9.1053402264705107E-3"/>
    <n v="0.109295497583212"/>
    <n v="7.5952751425047704E-2"/>
    <n v="0.124746632238509"/>
    <n v="0.35739920607887798"/>
    <n v="4.6767251299283802E-2"/>
    <n v="4.9404547537346098E-2"/>
    <n v="1.09155393021394E-2"/>
    <n v="0.20451000020444601"/>
    <n v="6.3309466323822603"/>
  </r>
  <r>
    <x v="29"/>
    <x v="20"/>
    <n v="0.92126308971048498"/>
    <n v="4.7630399230223696E-3"/>
    <n v="0.59020596944280501"/>
    <n v="0.40503099063417197"/>
    <n v="1.3473617862038399E-2"/>
    <n v="9.6870174253680594E-3"/>
    <n v="9.7696817626534496E-2"/>
    <n v="7.4633827767465605E-2"/>
    <n v="0.125778882757101"/>
    <n v="0.35667027658990103"/>
    <n v="4.8465137523665498E-2"/>
    <n v="5.0511644397531301E-2"/>
    <n v="1.5238567266928699E-2"/>
    <n v="0.20784421078346599"/>
    <n v="6.3707939068938702"/>
  </r>
  <r>
    <x v="29"/>
    <x v="21"/>
    <n v="0.98232293689386596"/>
    <n v="4.2231995235049004E-3"/>
    <n v="0.59559028433912897"/>
    <n v="0.400186516137366"/>
    <n v="1.2788186597764E-2"/>
    <n v="1.1839273832392199E-2"/>
    <n v="0.102331603614549"/>
    <n v="7.2985202383268305E-2"/>
    <n v="0.134178978147237"/>
    <n v="0.35851641663984102"/>
    <n v="4.9149813947832001E-2"/>
    <n v="4.8164614160177102E-2"/>
    <n v="1.3900961012216001E-2"/>
    <n v="0.19614494966472201"/>
    <n v="6.3738255382204301"/>
  </r>
  <r>
    <x v="29"/>
    <x v="22"/>
    <n v="0.78126654066760604"/>
    <n v="4.1941385783372202E-3"/>
    <n v="0.61150091104181803"/>
    <n v="0.38430495037984502"/>
    <n v="1.5624276965537099E-2"/>
    <n v="5.6833416364687099E-3"/>
    <n v="4.2240322811978197E-2"/>
    <n v="4.4568312702350101E-2"/>
    <n v="0.17277235007241401"/>
    <n v="0.46183730228012498"/>
    <n v="4.2751986005015903E-2"/>
    <n v="5.0554509544764099E-2"/>
    <n v="1.01590925249008E-2"/>
    <n v="0.153808505456447"/>
    <n v="6.4228462507167396"/>
  </r>
  <r>
    <x v="29"/>
    <x v="23"/>
    <n v="1.06774981648298"/>
    <n v="5.3176608869321303E-3"/>
    <n v="0.59751390316936004"/>
    <n v="0.39716843594370699"/>
    <n v="1.46642183430399E-2"/>
    <n v="1.1885620715368301E-2"/>
    <n v="0.13656457425690099"/>
    <n v="3.6052470546031397E-2"/>
    <n v="0.16676428147035299"/>
    <n v="0.38879728596955299"/>
    <n v="5.3844421702452301E-2"/>
    <n v="4.21619205866781E-2"/>
    <n v="6.9121366764587503E-3"/>
    <n v="0.142353069733164"/>
    <n v="6.3949887573542004"/>
  </r>
  <r>
    <x v="29"/>
    <x v="24"/>
    <n v="0.61633784780840795"/>
    <n v="6.0961352999196897E-3"/>
    <n v="0.647145185875318"/>
    <n v="0.34675867882476202"/>
    <n v="1.73621981511922E-2"/>
    <n v="2.7997176992418001E-3"/>
    <n v="1.61351735315797E-2"/>
    <n v="3.9007270940858298E-2"/>
    <n v="0.13278993928992899"/>
    <n v="0.52913924240181298"/>
    <n v="4.2383164129802697E-2"/>
    <n v="3.9714399604787003E-2"/>
    <n v="5.8238102595743399E-3"/>
    <n v="0.17484508399122201"/>
    <n v="6.5223909774682198"/>
  </r>
  <r>
    <x v="29"/>
    <x v="25"/>
    <n v="0.62824165678694399"/>
    <n v="5.3078490036182497E-3"/>
    <n v="0.64946351174234895"/>
    <n v="0.34522863925403302"/>
    <n v="1.7465197441399499E-2"/>
    <n v="2.07239591627593E-3"/>
    <n v="2.2103313543604501E-2"/>
    <n v="4.0083054198927701E-2"/>
    <n v="0.13743271377665001"/>
    <n v="0.51193517767544705"/>
    <n v="4.7864331915636701E-2"/>
    <n v="4.39699723559542E-2"/>
    <n v="5.5465375140494096E-3"/>
    <n v="0.17152730566205501"/>
    <n v="6.49957388344398"/>
  </r>
  <r>
    <x v="29"/>
    <x v="26"/>
    <n v="0.767620271439862"/>
    <n v="5.5083300441348404E-3"/>
    <n v="0.62807206932910198"/>
    <n v="0.36641960062676299"/>
    <n v="1.8487737146864899E-2"/>
    <n v="2.4535050689985499E-3"/>
    <n v="2.1565271723807299E-2"/>
    <n v="4.0428179138404498E-2"/>
    <n v="0.13245175828866301"/>
    <n v="0.48896968788216799"/>
    <n v="4.61667044015854E-2"/>
    <n v="5.2624068908641901E-2"/>
    <n v="6.8542355039930896E-3"/>
    <n v="0.18999885193687299"/>
    <n v="6.4490510024696004"/>
  </r>
  <r>
    <x v="29"/>
    <x v="27"/>
    <n v="0.91200287775258304"/>
    <n v="5.1975264831450102E-3"/>
    <n v="0.61008525956121995"/>
    <n v="0.38471721395563502"/>
    <n v="1.36978092252089E-2"/>
    <n v="8.1592479070193395E-3"/>
    <n v="9.59341958656479E-2"/>
    <n v="5.1279581446457403E-2"/>
    <n v="0.122277840178839"/>
    <n v="0.39523837660642203"/>
    <n v="5.5108572592787099E-2"/>
    <n v="5.5421289380735303E-2"/>
    <n v="7.5058110346938297E-3"/>
    <n v="0.195377275762189"/>
    <n v="6.40504329010255"/>
  </r>
  <r>
    <x v="29"/>
    <x v="28"/>
    <n v="1.0191833409990401"/>
    <n v="5.06058308914498E-3"/>
    <n v="0.60036173170714702"/>
    <n v="0.39457768520370801"/>
    <n v="1.14268550175928E-2"/>
    <n v="1.0530445613882E-2"/>
    <n v="0.109599570729754"/>
    <n v="7.2141993520267705E-2"/>
    <n v="0.119196766875392"/>
    <n v="0.358936428073373"/>
    <n v="5.471645543821E-2"/>
    <n v="5.3497262218427502E-2"/>
    <n v="9.6407599962849005E-3"/>
    <n v="0.200313462516816"/>
    <n v="6.3960005255412602"/>
  </r>
  <r>
    <x v="29"/>
    <x v="29"/>
    <n v="1.0050941884422899"/>
    <n v="5.3933343503095501E-3"/>
    <n v="0.59038765957525297"/>
    <n v="0.404219006074437"/>
    <n v="1.30535303851696E-2"/>
    <n v="1.19808963036646E-2"/>
    <n v="0.10250435332249901"/>
    <n v="8.1880362068417298E-2"/>
    <n v="0.112687831279613"/>
    <n v="0.35290657611250198"/>
    <n v="5.5022193239276602E-2"/>
    <n v="4.8799372072125202E-2"/>
    <n v="1.1396655081753601E-2"/>
    <n v="0.209768230134979"/>
    <n v="6.4005491252607296"/>
  </r>
  <r>
    <x v="29"/>
    <x v="30"/>
    <n v="1.0499343424305601"/>
    <n v="4.72437910452163E-3"/>
    <n v="0.59621017845301905"/>
    <n v="0.39906544244246001"/>
    <n v="1.4309216231356401E-2"/>
    <n v="1.4410687122034501E-2"/>
    <n v="0.102559796005075"/>
    <n v="9.0930851323320003E-2"/>
    <n v="0.113981309270554"/>
    <n v="0.34500046556059699"/>
    <n v="5.3335308791479998E-2"/>
    <n v="4.6783490420772497E-2"/>
    <n v="1.21039884838332E-2"/>
    <n v="0.206584886790977"/>
    <n v="6.38301445027707"/>
  </r>
  <r>
    <x v="29"/>
    <x v="31"/>
    <n v="1.0359621210526999"/>
    <n v="4.66062061997311E-3"/>
    <n v="0.58457692629742897"/>
    <n v="0.41076245308259801"/>
    <n v="1.4145452567601399E-2"/>
    <n v="1.6405123716839099E-2"/>
    <n v="0.101682668400862"/>
    <n v="0.10421614455747399"/>
    <n v="0.11221139860306199"/>
    <n v="0.33378927860931301"/>
    <n v="5.2694096740142603E-2"/>
    <n v="4.7794709391034897E-2"/>
    <n v="1.3357441039709801E-2"/>
    <n v="0.203703686373962"/>
    <n v="6.4245584573589198"/>
  </r>
  <r>
    <x v="29"/>
    <x v="32"/>
    <n v="1.00368520382329"/>
    <n v="5.1044405227629397E-3"/>
    <n v="0.60019389533112799"/>
    <n v="0.39470166414610902"/>
    <n v="1.3593126535795899E-2"/>
    <n v="1.3927125729667899E-2"/>
    <n v="8.7845276574907594E-2"/>
    <n v="0.104343297574528"/>
    <n v="0.11023871601459501"/>
    <n v="0.337276022132731"/>
    <n v="5.4130126368555902E-2"/>
    <n v="4.1168435475592E-2"/>
    <n v="1.6015520743019301E-2"/>
    <n v="0.221462352850608"/>
    <n v="6.4139256344382796"/>
  </r>
  <r>
    <x v="30"/>
    <x v="0"/>
    <n v="0.80721045089771903"/>
    <n v="1.19589927093052E-2"/>
    <n v="0.57905106281366203"/>
    <n v="0.40898994447703302"/>
    <n v="1.5817650000133299E-2"/>
    <n v="2.0705926134832801E-2"/>
    <n v="0.114549820005101"/>
    <n v="0.16105635636276799"/>
    <n v="0.103120365913119"/>
    <n v="0.30935733457325798"/>
    <n v="4.9861451345351901E-2"/>
    <n v="3.75599603373728E-2"/>
    <n v="4.2198554490874798E-2"/>
    <n v="0.145772580837188"/>
    <n v="6.9045872941500797"/>
  </r>
  <r>
    <x v="30"/>
    <x v="1"/>
    <n v="0.84973499743303404"/>
    <n v="1.16587417520827E-2"/>
    <n v="0.56948376454445204"/>
    <n v="0.41885749370346498"/>
    <n v="1.4678606634130099E-2"/>
    <n v="2.21429597771363E-2"/>
    <n v="0.11477369071301299"/>
    <n v="0.18570148180367299"/>
    <n v="0.10170988037636899"/>
    <n v="0.30237982809905001"/>
    <n v="5.2235632905649199E-2"/>
    <n v="3.4511693729742998E-2"/>
    <n v="4.1702175927696102E-2"/>
    <n v="0.13016405003354001"/>
    <n v="6.9263622352455698"/>
  </r>
  <r>
    <x v="30"/>
    <x v="2"/>
    <n v="1.02250341369835"/>
    <n v="1.08356182738992E-2"/>
    <n v="0.56828103555100895"/>
    <n v="0.42088334617509199"/>
    <n v="1.49953773351163E-2"/>
    <n v="2.0533005151235201E-2"/>
    <n v="0.124595056453149"/>
    <n v="0.17930051626194901"/>
    <n v="0.100695219645787"/>
    <n v="0.294876970122531"/>
    <n v="5.1025004838088001E-2"/>
    <n v="3.44882444907516E-2"/>
    <n v="3.8867432428099598E-2"/>
    <n v="0.14062317327329199"/>
    <n v="6.8368556116017096"/>
  </r>
  <r>
    <x v="30"/>
    <x v="3"/>
    <n v="0.98335908640779202"/>
    <n v="1.1372107257114499E-2"/>
    <n v="0.57471819381740796"/>
    <n v="0.41390969892547802"/>
    <n v="1.47711169989941E-2"/>
    <n v="2.2058319615988899E-2"/>
    <n v="0.13918749151252799"/>
    <n v="0.17279485559158"/>
    <n v="0.101612008162105"/>
    <n v="0.29550460192119599"/>
    <n v="4.7998076105891498E-2"/>
    <n v="4.0742683303801701E-2"/>
    <n v="4.1162869447961603E-2"/>
    <n v="0.124167977339952"/>
    <n v="6.9203947934901002"/>
  </r>
  <r>
    <x v="30"/>
    <x v="4"/>
    <n v="1.0100288809577"/>
    <n v="1.24825635884964E-2"/>
    <n v="0.56870444375877705"/>
    <n v="0.41881299265272598"/>
    <n v="1.43721360683302E-2"/>
    <n v="2.2198819029159E-2"/>
    <n v="0.136196403656061"/>
    <n v="0.180318396796425"/>
    <n v="0.103054822719111"/>
    <n v="0.28284257161055698"/>
    <n v="5.8186577066936099E-2"/>
    <n v="3.4506382813813102E-2"/>
    <n v="4.3934939841119597E-2"/>
    <n v="0.124388950398489"/>
    <n v="6.8681070107573801"/>
  </r>
  <r>
    <x v="30"/>
    <x v="5"/>
    <n v="0.97302006433888"/>
    <n v="1.1518641756257299E-2"/>
    <n v="0.56218041613436398"/>
    <n v="0.42630094210937902"/>
    <n v="1.3480667760321301E-2"/>
    <n v="2.5727410753036702E-2"/>
    <n v="0.13703416226197199"/>
    <n v="0.17410200384138999"/>
    <n v="0.105673669458922"/>
    <n v="0.28146169287787898"/>
    <n v="5.6916816236139901E-2"/>
    <n v="3.2351534558367902E-2"/>
    <n v="4.4095627335153501E-2"/>
    <n v="0.12915641491681701"/>
    <n v="6.9379837784604002"/>
  </r>
  <r>
    <x v="30"/>
    <x v="6"/>
    <n v="0.98733238689914604"/>
    <n v="1.1390275577317401E-2"/>
    <n v="0.56755019260893802"/>
    <n v="0.421059531813745"/>
    <n v="1.57888915806195E-2"/>
    <n v="2.3494804347690901E-2"/>
    <n v="0.137808284766192"/>
    <n v="0.17305994957200199"/>
    <n v="0.108474281902866"/>
    <n v="0.28143322430251699"/>
    <n v="5.47879936998098E-2"/>
    <n v="3.3865533322604398E-2"/>
    <n v="4.2597613532650402E-2"/>
    <n v="0.128689422973047"/>
    <n v="6.9046435812412996"/>
  </r>
  <r>
    <x v="30"/>
    <x v="7"/>
    <n v="0.99750735796350198"/>
    <n v="1.2686328545183799E-2"/>
    <n v="0.56199087567011097"/>
    <n v="0.425322795784705"/>
    <n v="1.3588206720884901E-2"/>
    <n v="2.8187336196849599E-2"/>
    <n v="0.14316544915545301"/>
    <n v="0.18195354731903701"/>
    <n v="0.10596668765053199"/>
    <n v="0.27450571107646499"/>
    <n v="5.2405424719840103E-2"/>
    <n v="3.5071649614862498E-2"/>
    <n v="4.2602639161537198E-2"/>
    <n v="0.12255334838453801"/>
    <n v="6.9111313519036299"/>
  </r>
  <r>
    <x v="30"/>
    <x v="8"/>
    <n v="0.956463286612389"/>
    <n v="1.26836535504902E-2"/>
    <n v="0.57244675004399503"/>
    <n v="0.41486959640551502"/>
    <n v="1.3979982809858099E-2"/>
    <n v="2.47024110724453E-2"/>
    <n v="0.13197743697981201"/>
    <n v="0.17799130919790401"/>
    <n v="0.107593093738528"/>
    <n v="0.28536131833606698"/>
    <n v="4.9440669216955099E-2"/>
    <n v="3.4919999743901101E-2"/>
    <n v="3.7884757575219197E-2"/>
    <n v="0.136149021329311"/>
    <n v="6.9325137304000197"/>
  </r>
  <r>
    <x v="30"/>
    <x v="9"/>
    <n v="1.03070839777751"/>
    <n v="1.16490223465679E-2"/>
    <n v="0.57276243608268795"/>
    <n v="0.41558854157074498"/>
    <n v="1.3636085230563999E-2"/>
    <n v="2.62594255495039E-2"/>
    <n v="0.131046585198761"/>
    <n v="0.179365683311805"/>
    <n v="0.10962086328797201"/>
    <n v="0.286890205429081"/>
    <n v="5.1911493644539397E-2"/>
    <n v="3.8147218271546102E-2"/>
    <n v="3.6941640256057E-2"/>
    <n v="0.12618079982017"/>
    <n v="6.9489949310892296"/>
  </r>
  <r>
    <x v="30"/>
    <x v="10"/>
    <n v="1.1013417744744201"/>
    <n v="1.20433649601703E-2"/>
    <n v="0.56233325718306304"/>
    <n v="0.42562337785676602"/>
    <n v="1.38032133480926E-2"/>
    <n v="2.9758730888538899E-2"/>
    <n v="0.143874827521563"/>
    <n v="0.171593065844524"/>
    <n v="0.125991287878994"/>
    <n v="0.27373974420021102"/>
    <n v="5.4279183749219202E-2"/>
    <n v="3.8254028277614802E-2"/>
    <n v="3.12862961100061E-2"/>
    <n v="0.117419622181237"/>
    <n v="6.9342704099281303"/>
  </r>
  <r>
    <x v="30"/>
    <x v="11"/>
    <n v="1.2807899025395499"/>
    <n v="1.1809371673350401E-2"/>
    <n v="0.56533559841730896"/>
    <n v="0.42285502990934098"/>
    <n v="1.31611422384248E-2"/>
    <n v="3.3173340939579597E-2"/>
    <n v="0.18095706239819001"/>
    <n v="0.15984883066994601"/>
    <n v="0.148130382278613"/>
    <n v="0.264291444940011"/>
    <n v="5.8783006014070702E-2"/>
    <n v="2.6218892221474801E-2"/>
    <n v="2.5925609724304799E-2"/>
    <n v="8.9510288575386093E-2"/>
    <n v="6.9235052086258202"/>
  </r>
  <r>
    <x v="30"/>
    <x v="12"/>
    <n v="0.88052787785361297"/>
    <n v="1.3078196842999899E-2"/>
    <n v="0.59832697058904605"/>
    <n v="0.38859483256795402"/>
    <n v="1.55695271587759E-2"/>
    <n v="2.2930004132572099E-2"/>
    <n v="0.107488662064725"/>
    <n v="0.17432826837875801"/>
    <n v="0.106168614117517"/>
    <n v="0.30478860436977101"/>
    <n v="5.1688020820167199E-2"/>
    <n v="3.4193295540755099E-2"/>
    <n v="3.7721358094325502E-2"/>
    <n v="0.145123645322634"/>
    <n v="6.9803078887838401"/>
  </r>
  <r>
    <x v="30"/>
    <x v="13"/>
    <n v="0.91835489735533005"/>
    <n v="1.24334609162161E-2"/>
    <n v="0.58040024187504902"/>
    <n v="0.40716629720873498"/>
    <n v="1.42443889107139E-2"/>
    <n v="2.41415971473696E-2"/>
    <n v="0.107387406013012"/>
    <n v="0.19936031392645001"/>
    <n v="0.102361471655918"/>
    <n v="0.30028449771913401"/>
    <n v="5.1539801286158898E-2"/>
    <n v="3.1953010447213603E-2"/>
    <n v="3.8823783124169398E-2"/>
    <n v="0.129903729769861"/>
    <n v="6.9212010193738003"/>
  </r>
  <r>
    <x v="30"/>
    <x v="14"/>
    <n v="0.83251550383790796"/>
    <n v="1.31780662510417E-2"/>
    <n v="0.65376683371267696"/>
    <n v="0.33305510003628203"/>
    <n v="1.5918976442052001E-2"/>
    <n v="1.67493190316567E-2"/>
    <n v="7.1423087312363798E-2"/>
    <n v="0.13266543226986199"/>
    <n v="0.116422665947034"/>
    <n v="0.41875387524692897"/>
    <n v="4.4165081793215197E-2"/>
    <n v="3.2611698941276801E-2"/>
    <n v="2.36959969174135E-2"/>
    <n v="0.12759386609819701"/>
    <n v="6.9884518025678597"/>
  </r>
  <r>
    <x v="30"/>
    <x v="15"/>
    <n v="0.49374654147252001"/>
    <n v="1.40875520431386E-2"/>
    <n v="0.78611550349809101"/>
    <n v="0.19979694445877"/>
    <n v="1.8087617708881301E-2"/>
    <n v="7.5376141140361802E-4"/>
    <n v="1.36988772351122E-2"/>
    <n v="3.1441090959638103E-2"/>
    <n v="0.14545310691694699"/>
    <n v="0.67575038009153598"/>
    <n v="1.6275309711315401E-2"/>
    <n v="2.12929231672562E-2"/>
    <n v="2.1477325396633299E-3"/>
    <n v="7.5099200258246707E-2"/>
    <n v="7.2422001732055499"/>
  </r>
  <r>
    <x v="30"/>
    <x v="16"/>
    <n v="0.59486955045310996"/>
    <n v="1.42361655044823E-2"/>
    <n v="0.77123672326237902"/>
    <n v="0.214527111233139"/>
    <n v="1.6632769095889101E-2"/>
    <n v="2.9827554561713101E-3"/>
    <n v="1.6827079513884201E-2"/>
    <n v="4.1767721432896997E-2"/>
    <n v="0.14063954466267201"/>
    <n v="0.60741143306127399"/>
    <n v="1.7392693150949001E-2"/>
    <n v="5.5670231886085497E-2"/>
    <n v="5.29728461673929E-3"/>
    <n v="9.5378487123438896E-2"/>
    <n v="7.2032677173543496"/>
  </r>
  <r>
    <x v="30"/>
    <x v="17"/>
    <n v="0.73198505786086998"/>
    <n v="1.39730024081969E-2"/>
    <n v="0.70229057379119797"/>
    <n v="0.28373642380060499"/>
    <n v="1.6702970422297E-2"/>
    <n v="9.8101934186170404E-3"/>
    <n v="8.85763742880675E-2"/>
    <n v="6.6360586084209999E-2"/>
    <n v="0.11793572928283599"/>
    <n v="0.46253964287029198"/>
    <n v="2.86191323528125E-2"/>
    <n v="6.1245366054004803E-2"/>
    <n v="8.2699094929531702E-3"/>
    <n v="0.139940095733911"/>
    <n v="7.1293615475682897"/>
  </r>
  <r>
    <x v="30"/>
    <x v="18"/>
    <n v="0.93983903569309002"/>
    <n v="1.4459308004552199E-2"/>
    <n v="0.64382446716927799"/>
    <n v="0.34171622482616998"/>
    <n v="1.4390785835363899E-2"/>
    <n v="1.9066590306066899E-2"/>
    <n v="0.128893415674947"/>
    <n v="0.14421773311612299"/>
    <n v="0.11011864728386001"/>
    <n v="0.34493531257638899"/>
    <n v="4.8881016469536201E-2"/>
    <n v="4.9567030130879E-2"/>
    <n v="1.8052587311519E-2"/>
    <n v="0.121876881295315"/>
    <n v="7.0488677230915604"/>
  </r>
  <r>
    <x v="30"/>
    <x v="19"/>
    <n v="1.05364054563244"/>
    <n v="1.3024603115579099E-2"/>
    <n v="0.60367955039587096"/>
    <n v="0.38329584648854997"/>
    <n v="1.23933772664673E-2"/>
    <n v="2.1934694378832598E-2"/>
    <n v="0.140744734478459"/>
    <n v="0.19111236048476801"/>
    <n v="9.9352974003225306E-2"/>
    <n v="0.29646135709604099"/>
    <n v="4.9423650720884102E-2"/>
    <n v="4.2177068356192698E-2"/>
    <n v="2.58696273329121E-2"/>
    <n v="0.12053015588221801"/>
    <n v="7.0842410933604301"/>
  </r>
  <r>
    <x v="30"/>
    <x v="20"/>
    <n v="0.97362206885248603"/>
    <n v="1.44410026936885E-2"/>
    <n v="0.62494520924604002"/>
    <n v="0.360613788060272"/>
    <n v="1.50257423548347E-2"/>
    <n v="2.03401462268584E-2"/>
    <n v="0.122982655555972"/>
    <n v="0.165717386521259"/>
    <n v="0.10527846847589099"/>
    <n v="0.32542458828502802"/>
    <n v="4.8302397471907801E-2"/>
    <n v="4.3004272194595503E-2"/>
    <n v="2.5175364520807101E-2"/>
    <n v="0.12874897839284699"/>
    <n v="7.0238803041693503"/>
  </r>
  <r>
    <x v="30"/>
    <x v="21"/>
    <n v="0.96104157479992602"/>
    <n v="1.33962534852406E-2"/>
    <n v="0.67038533862204697"/>
    <n v="0.31621840789271299"/>
    <n v="1.48925953889087E-2"/>
    <n v="2.1069966942320099E-2"/>
    <n v="0.120374377954969"/>
    <n v="0.12585774425945301"/>
    <n v="0.117409759691822"/>
    <n v="0.36239781052048098"/>
    <n v="4.95402519742838E-2"/>
    <n v="4.8283016450696901E-2"/>
    <n v="1.7364214789693098E-2"/>
    <n v="0.122810262027371"/>
    <n v="7.0381317695952497"/>
  </r>
  <r>
    <x v="30"/>
    <x v="22"/>
    <n v="0.75316449364805205"/>
    <n v="1.29099849074152E-2"/>
    <n v="0.71422891269331901"/>
    <n v="0.27286110239926598"/>
    <n v="1.84017279776485E-2"/>
    <n v="1.1030628751029E-2"/>
    <n v="4.5564526313864602E-2"/>
    <n v="8.2025092161474397E-2"/>
    <n v="0.13917453763079299"/>
    <n v="0.47811080457517002"/>
    <n v="4.7278084934359102E-2"/>
    <n v="5.4580380521649E-2"/>
    <n v="1.1498044390552501E-2"/>
    <n v="0.11233617274346"/>
    <n v="7.1373108129387202"/>
  </r>
  <r>
    <x v="30"/>
    <x v="23"/>
    <n v="1.27853980855572"/>
    <n v="1.2382516716827399E-2"/>
    <n v="0.62537034335457897"/>
    <n v="0.36224713992859298"/>
    <n v="1.4562151362090501E-2"/>
    <n v="2.7186303059853902E-2"/>
    <n v="0.17989213073278501"/>
    <n v="0.14606044496096601"/>
    <n v="0.13463617370506401"/>
    <n v="0.30482971551994298"/>
    <n v="5.5752821401298697E-2"/>
    <n v="3.07808501894241E-2"/>
    <n v="1.69646821929628E-2"/>
    <n v="8.9334726875611906E-2"/>
    <n v="7.0094532996930496"/>
  </r>
  <r>
    <x v="30"/>
    <x v="24"/>
    <n v="0.59416350792783401"/>
    <n v="1.41675160939844E-2"/>
    <n v="0.74188414024869498"/>
    <n v="0.24394834365732099"/>
    <n v="1.9747829117745402E-2"/>
    <n v="4.0052925085501002E-3"/>
    <n v="3.22360690361835E-2"/>
    <n v="7.3047774138140606E-2"/>
    <n v="0.11709088237118"/>
    <n v="0.53593328290895803"/>
    <n v="4.2571121174450603E-2"/>
    <n v="3.81628190546607E-2"/>
    <n v="1.09511193286607E-2"/>
    <n v="0.12625381036146999"/>
    <n v="7.1729612038423598"/>
  </r>
  <r>
    <x v="30"/>
    <x v="25"/>
    <n v="0.60659427653394704"/>
    <n v="1.2963780573819301E-2"/>
    <n v="0.73837539052936596"/>
    <n v="0.24866082889681401"/>
    <n v="2.0203539636579299E-2"/>
    <n v="2.13743730374891E-3"/>
    <n v="1.6646842606327601E-2"/>
    <n v="7.4659444132595704E-2"/>
    <n v="0.122681348834805"/>
    <n v="0.52752432116811299"/>
    <n v="4.3551428620471899E-2"/>
    <n v="4.3386190604498998E-2"/>
    <n v="9.7459082170247204E-3"/>
    <n v="0.13946353887583399"/>
    <n v="7.0975332001638503"/>
  </r>
  <r>
    <x v="30"/>
    <x v="26"/>
    <n v="0.74550305710071796"/>
    <n v="1.1828058043473E-2"/>
    <n v="0.71971335388968805"/>
    <n v="0.26845858806683898"/>
    <n v="2.18966871085941E-2"/>
    <n v="2.3630181539192299E-3"/>
    <n v="1.7772031123713498E-2"/>
    <n v="7.3211517913933197E-2"/>
    <n v="0.12098527019848899"/>
    <n v="0.50423531241821096"/>
    <n v="4.93246993791287E-2"/>
    <n v="4.9609201625586102E-2"/>
    <n v="1.11616530662465E-2"/>
    <n v="0.14944060901217801"/>
    <n v="7.1283983741322396"/>
  </r>
  <r>
    <x v="30"/>
    <x v="27"/>
    <n v="0.95451651480017397"/>
    <n v="1.30604800404302E-2"/>
    <n v="0.66243240790783597"/>
    <n v="0.32450711205173399"/>
    <n v="1.51125864309542E-2"/>
    <n v="1.28545157483816E-2"/>
    <n v="0.12109430499393201"/>
    <n v="0.113740100458672"/>
    <n v="0.10817185856752901"/>
    <n v="0.37286894720145097"/>
    <n v="5.0624713433296199E-2"/>
    <n v="5.2587955155386702E-2"/>
    <n v="1.4545860494513001E-2"/>
    <n v="0.138399157515884"/>
    <n v="7.0625153607821103"/>
  </r>
  <r>
    <x v="30"/>
    <x v="28"/>
    <n v="1.09870690442243"/>
    <n v="1.36941893221615E-2"/>
    <n v="0.63504508309964203"/>
    <n v="0.35126072757819599"/>
    <n v="1.44946853893027E-2"/>
    <n v="1.8554791446141101E-2"/>
    <n v="0.12610869206311801"/>
    <n v="0.165410801423992"/>
    <n v="0.10021465338730801"/>
    <n v="0.33125795712026201"/>
    <n v="4.81755068530373E-2"/>
    <n v="4.3908120389294397E-2"/>
    <n v="2.3838707936739999E-2"/>
    <n v="0.12803608399080499"/>
    <n v="7.0344191123225004"/>
  </r>
  <r>
    <x v="30"/>
    <x v="29"/>
    <n v="1.09922215306383"/>
    <n v="1.28789119305619E-2"/>
    <n v="0.62185377451811696"/>
    <n v="0.36526731355132103"/>
    <n v="1.3883537152954E-2"/>
    <n v="1.9334357024366301E-2"/>
    <n v="0.126131084528564"/>
    <n v="0.18540270098469"/>
    <n v="9.6952984918785096E-2"/>
    <n v="0.31662157854724499"/>
    <n v="5.1586776328655097E-2"/>
    <n v="3.7069948918331597E-2"/>
    <n v="2.8498998094008101E-2"/>
    <n v="0.124518033502402"/>
    <n v="7.0541711077352902"/>
  </r>
  <r>
    <x v="30"/>
    <x v="30"/>
    <n v="1.1805337946219201"/>
    <n v="1.29568830240408E-2"/>
    <n v="0.59833880135017903"/>
    <n v="0.38870431562578101"/>
    <n v="1.34391388128615E-2"/>
    <n v="2.1859238109766199E-2"/>
    <n v="0.124126930933863"/>
    <n v="0.19913746698252"/>
    <n v="9.4341294330354403E-2"/>
    <n v="0.30601860935609998"/>
    <n v="4.9905755337590299E-2"/>
    <n v="3.6309061039472998E-2"/>
    <n v="3.3733428697910003E-2"/>
    <n v="0.121129076399561"/>
    <n v="7.0163088969371401"/>
  </r>
  <r>
    <x v="30"/>
    <x v="31"/>
    <n v="1.19622982674361"/>
    <n v="1.20630224445578E-2"/>
    <n v="0.56864639519097004"/>
    <n v="0.41929058236447198"/>
    <n v="1.2940614575154099E-2"/>
    <n v="2.6085637239809101E-2"/>
    <n v="0.13085191895106199"/>
    <n v="0.21771579778986799"/>
    <n v="9.2794958776925895E-2"/>
    <n v="0.28337395278034999"/>
    <n v="5.0268626006030298E-2"/>
    <n v="3.4596314966720498E-2"/>
    <n v="3.6744153587789499E-2"/>
    <n v="0.11462802532629"/>
    <n v="7.0711435189192002"/>
  </r>
  <r>
    <x v="30"/>
    <x v="32"/>
    <n v="1.1363228935629199"/>
    <n v="1.3365837994492201E-2"/>
    <n v="0.59994958807982701"/>
    <n v="0.38668457392568101"/>
    <n v="1.4291596898627801E-2"/>
    <n v="2.1403362270607601E-2"/>
    <n v="0.113881085999087"/>
    <n v="0.20605527087567599"/>
    <n v="9.6443298079882195E-2"/>
    <n v="0.30597213378583199"/>
    <n v="4.9537853757158599E-2"/>
    <n v="3.5789075762008599E-2"/>
    <n v="3.2684299415535897E-2"/>
    <n v="0.123942023155585"/>
    <n v="6.9987725776915299"/>
  </r>
  <r>
    <x v="31"/>
    <x v="0"/>
    <n v="0.88304342750532505"/>
    <n v="1.34858964811185E-2"/>
    <n v="0.74496728683893898"/>
    <n v="0.24154681667994199"/>
    <n v="2.33685568515982E-2"/>
    <n v="1.6704333095723799E-2"/>
    <n v="8.8699997981550593E-2"/>
    <n v="0.159355564482065"/>
    <n v="5.7932284320080303E-2"/>
    <n v="0.338285912223383"/>
    <n v="7.7294614170450193E-2"/>
    <n v="4.5212142258426402E-2"/>
    <n v="5.97165760250504E-2"/>
    <n v="0.133430018591672"/>
    <n v="4.8396147080928102"/>
  </r>
  <r>
    <x v="31"/>
    <x v="1"/>
    <n v="0.89302962889243998"/>
    <n v="1.32245402078216E-2"/>
    <n v="0.736934039892569"/>
    <n v="0.24984141989960901"/>
    <n v="2.2725607181093298E-2"/>
    <n v="1.71661611197351E-2"/>
    <n v="8.4453137768330203E-2"/>
    <n v="0.17846024262281701"/>
    <n v="5.3820898781424702E-2"/>
    <n v="0.33371758150292202"/>
    <n v="7.6794646432408603E-2"/>
    <n v="4.4313110806465598E-2"/>
    <n v="5.7385572985234203E-2"/>
    <n v="0.131163040799569"/>
    <n v="4.8560024179712"/>
  </r>
  <r>
    <x v="31"/>
    <x v="2"/>
    <n v="1.0510759436071999"/>
    <n v="1.30842255803231E-2"/>
    <n v="0.740870319129741"/>
    <n v="0.24604545528993599"/>
    <n v="2.3525316382142E-2"/>
    <n v="1.61694929600842E-2"/>
    <n v="8.9841681533591303E-2"/>
    <n v="0.17658097201376899"/>
    <n v="5.3843763763281899E-2"/>
    <n v="0.32721303720322098"/>
    <n v="7.4781903884102996E-2"/>
    <n v="4.5397478233735002E-2"/>
    <n v="5.4152620099334199E-2"/>
    <n v="0.138493733926738"/>
    <n v="4.8303335557064404"/>
  </r>
  <r>
    <x v="31"/>
    <x v="3"/>
    <n v="0.99270490372968501"/>
    <n v="1.29734365047209E-2"/>
    <n v="0.74447688657690503"/>
    <n v="0.24254967691837401"/>
    <n v="2.2717529476907999E-2"/>
    <n v="1.7822589373909702E-2"/>
    <n v="9.3272949914090603E-2"/>
    <n v="0.16876268276202999"/>
    <n v="5.34874852196041E-2"/>
    <n v="0.331668492764295"/>
    <n v="7.48016835055203E-2"/>
    <n v="5.1199009646650299E-2"/>
    <n v="5.513881738833E-2"/>
    <n v="0.13112875994866199"/>
    <n v="4.8409036893880399"/>
  </r>
  <r>
    <x v="31"/>
    <x v="4"/>
    <n v="1.03629580741665"/>
    <n v="1.3163021992371401E-2"/>
    <n v="0.74420083997903996"/>
    <n v="0.24263613802858899"/>
    <n v="2.2416784368544499E-2"/>
    <n v="1.6659523533109E-2"/>
    <n v="9.6523810931925302E-2"/>
    <n v="0.17263903570573499"/>
    <n v="5.3757016993372903E-2"/>
    <n v="0.323846489227618"/>
    <n v="7.5263714960613098E-2"/>
    <n v="5.2557839366256701E-2"/>
    <n v="5.3729639002779897E-2"/>
    <n v="0.13260614591004499"/>
    <n v="4.8195168489935396"/>
  </r>
  <r>
    <x v="31"/>
    <x v="5"/>
    <n v="1.0167321714565301"/>
    <n v="1.34786768147641E-2"/>
    <n v="0.74496797532192405"/>
    <n v="0.24155334786331201"/>
    <n v="2.1551464354258601E-2"/>
    <n v="1.6085874222201701E-2"/>
    <n v="0.101435828370638"/>
    <n v="0.17298964786412699"/>
    <n v="5.5061732320006301E-2"/>
    <n v="0.32669787529863298"/>
    <n v="7.3718059808216996E-2"/>
    <n v="4.61450313552208E-2"/>
    <n v="5.3549600808678703E-2"/>
    <n v="0.13276488559801899"/>
    <n v="4.8397125187610497"/>
  </r>
  <r>
    <x v="31"/>
    <x v="6"/>
    <n v="1.0285068828542001"/>
    <n v="1.27602280761843E-2"/>
    <n v="0.74667697116260301"/>
    <n v="0.240562800761213"/>
    <n v="2.2686492249101499E-2"/>
    <n v="1.73445243814861E-2"/>
    <n v="0.10191131347124401"/>
    <n v="0.169341608382228"/>
    <n v="5.5952663800190802E-2"/>
    <n v="0.324589437842214"/>
    <n v="7.7585810195929902E-2"/>
    <n v="4.6266553482393301E-2"/>
    <n v="5.4130866361719703E-2"/>
    <n v="0.130190729833492"/>
    <n v="4.8577258172341304"/>
  </r>
  <r>
    <x v="31"/>
    <x v="7"/>
    <n v="0.98642935435239698"/>
    <n v="1.3168274551523E-2"/>
    <n v="0.74562652388024897"/>
    <n v="0.241205201568228"/>
    <n v="2.2650326083122799E-2"/>
    <n v="1.89672134523096E-2"/>
    <n v="9.7623267388737098E-2"/>
    <n v="0.17787940182581799"/>
    <n v="5.6156771979309197E-2"/>
    <n v="0.322906421463308"/>
    <n v="7.51153845878932E-2"/>
    <n v="4.76029018396718E-2"/>
    <n v="5.1633324359338199E-2"/>
    <n v="0.129464987020492"/>
    <n v="4.8708750510436003"/>
  </r>
  <r>
    <x v="31"/>
    <x v="8"/>
    <n v="0.95938177829334803"/>
    <n v="1.3402694317032801E-2"/>
    <n v="0.75668292688079297"/>
    <n v="0.229914378802174"/>
    <n v="2.3320332826461301E-2"/>
    <n v="1.54805084942374E-2"/>
    <n v="9.4664753284114694E-2"/>
    <n v="0.168620286250586"/>
    <n v="5.8459295067368203E-2"/>
    <n v="0.32830592965176397"/>
    <n v="7.3675985409161607E-2"/>
    <n v="4.66554666514091E-2"/>
    <n v="5.3978528083689803E-2"/>
    <n v="0.13683891428120801"/>
    <n v="4.82664125785029"/>
  </r>
  <r>
    <x v="31"/>
    <x v="9"/>
    <n v="1.0003834681256201"/>
    <n v="1.3417764644913999E-2"/>
    <n v="0.75017506276119605"/>
    <n v="0.23640717259388999"/>
    <n v="2.3645773942236901E-2"/>
    <n v="1.6824243488211699E-2"/>
    <n v="9.7338322237032704E-2"/>
    <n v="0.170841464629201"/>
    <n v="5.9263033831741398E-2"/>
    <n v="0.32511687536764799"/>
    <n v="7.4945126657582198E-2"/>
    <n v="4.7213574514672202E-2"/>
    <n v="5.3719077593368102E-2"/>
    <n v="0.131092507738306"/>
    <n v="4.8676709958264697"/>
  </r>
  <r>
    <x v="31"/>
    <x v="10"/>
    <n v="1.02210375915942"/>
    <n v="1.3041328693433499E-2"/>
    <n v="0.75164113125250798"/>
    <n v="0.235317540054058"/>
    <n v="2.2598191310695601E-2"/>
    <n v="1.62206928509687E-2"/>
    <n v="0.100394875017318"/>
    <n v="0.173042817961121"/>
    <n v="6.7717136961185503E-2"/>
    <n v="0.32541711585861099"/>
    <n v="7.3624005195722306E-2"/>
    <n v="4.6072192998599298E-2"/>
    <n v="4.9879478203300999E-2"/>
    <n v="0.12503349364247701"/>
    <n v="4.8436022890214501"/>
  </r>
  <r>
    <x v="31"/>
    <x v="11"/>
    <n v="1.13031287460717"/>
    <n v="1.29091275435741E-2"/>
    <n v="0.76309166471835799"/>
    <n v="0.223999207738068"/>
    <n v="2.1705363133039099E-2"/>
    <n v="1.86363456093455E-2"/>
    <n v="0.118721369624864"/>
    <n v="0.16700004253770201"/>
    <n v="8.3183917730407494E-2"/>
    <n v="0.33205486418975699"/>
    <n v="6.9536588166427202E-2"/>
    <n v="4.0229282441822903E-2"/>
    <n v="4.2121514240481502E-2"/>
    <n v="0.10681071232615399"/>
    <n v="4.8456485933937001"/>
  </r>
  <r>
    <x v="31"/>
    <x v="12"/>
    <n v="0.91108193088775002"/>
    <n v="1.3800488658357399E-2"/>
    <n v="0.767444553277146"/>
    <n v="0.21875495806449699"/>
    <n v="2.3700634894038199E-2"/>
    <n v="1.4930451246550199E-2"/>
    <n v="8.2150224931857904E-2"/>
    <n v="0.16744452716898001"/>
    <n v="5.6211121968310601E-2"/>
    <n v="0.33827746025849698"/>
    <n v="7.7219996240278005E-2"/>
    <n v="4.4199156352284101E-2"/>
    <n v="5.2655060793208801E-2"/>
    <n v="0.143211366145995"/>
    <n v="4.84134332235997"/>
  </r>
  <r>
    <x v="31"/>
    <x v="13"/>
    <n v="0.92125237253521697"/>
    <n v="1.3098935013851801E-2"/>
    <n v="0.76144093396822699"/>
    <n v="0.22546013101792201"/>
    <n v="2.3027836633120299E-2"/>
    <n v="1.5756216864973301E-2"/>
    <n v="8.0688199060961904E-2"/>
    <n v="0.17926117031602301"/>
    <n v="5.2840695260184201E-2"/>
    <n v="0.34007902070895701"/>
    <n v="7.7363690827148807E-2"/>
    <n v="4.24733613284662E-2"/>
    <n v="4.9876935650154802E-2"/>
    <n v="0.13863287335001101"/>
    <n v="4.8561498788898403"/>
  </r>
  <r>
    <x v="31"/>
    <x v="14"/>
    <n v="0.86942167187122898"/>
    <n v="1.3504105160963E-2"/>
    <n v="0.80029717842509995"/>
    <n v="0.18619871641393701"/>
    <n v="2.14043432510812E-2"/>
    <n v="9.9585871880481895E-3"/>
    <n v="5.5260778049579302E-2"/>
    <n v="0.114817553372807"/>
    <n v="4.7865966648516299E-2"/>
    <n v="0.48032900212235402"/>
    <n v="6.9036242062837802E-2"/>
    <n v="3.9608179890829098E-2"/>
    <n v="3.0388819292783999E-2"/>
    <n v="0.131330528121163"/>
    <n v="4.8894126647842597"/>
  </r>
  <r>
    <x v="31"/>
    <x v="15"/>
    <n v="0.49321509004022401"/>
    <n v="1.44355642389273E-2"/>
    <n v="0.85528301680686103"/>
    <n v="0.130281418954212"/>
    <n v="2.10302271037873E-2"/>
    <n v="7.7293890591791103E-4"/>
    <n v="2.2942934501256E-2"/>
    <n v="3.4472805514879003E-2"/>
    <n v="2.5844552852911599E-2"/>
    <n v="0.75735693593020503"/>
    <n v="3.2980048467844497E-2"/>
    <n v="1.8686925856429299E-2"/>
    <n v="4.6738890644014899E-3"/>
    <n v="8.1238741802367898E-2"/>
    <n v="5.1196780827040502"/>
  </r>
  <r>
    <x v="31"/>
    <x v="16"/>
    <n v="0.60110284768301003"/>
    <n v="1.4188758693956201E-2"/>
    <n v="0.84653339959764295"/>
    <n v="0.13927784170840099"/>
    <n v="2.2321357918410299E-2"/>
    <n v="2.11270844111228E-3"/>
    <n v="2.53797755276092E-2"/>
    <n v="5.1424349762622203E-2"/>
    <n v="2.84331329260878E-2"/>
    <n v="0.66849871054334298"/>
    <n v="3.4336028137508898E-2"/>
    <n v="5.8186414835496497E-2"/>
    <n v="5.17241467769642E-3"/>
    <n v="0.104135107230113"/>
    <n v="5.0865439325887003"/>
  </r>
  <r>
    <x v="31"/>
    <x v="17"/>
    <n v="0.73042674289405995"/>
    <n v="1.3210510715531599E-2"/>
    <n v="0.82612300408031003"/>
    <n v="0.16066648520415799"/>
    <n v="2.3164352382616198E-2"/>
    <n v="5.8779164841104396E-3"/>
    <n v="6.8000376378696797E-2"/>
    <n v="6.4131457385376706E-2"/>
    <n v="3.7725755447874702E-2"/>
    <n v="0.52004055231760604"/>
    <n v="4.5769516260574898E-2"/>
    <n v="7.2642110033562801E-2"/>
    <n v="9.0973007778044693E-3"/>
    <n v="0.15355066253177699"/>
    <n v="5.0234574321760697"/>
  </r>
  <r>
    <x v="31"/>
    <x v="18"/>
    <n v="0.89153042257515502"/>
    <n v="1.3625304371177101E-2"/>
    <n v="0.81147393626138498"/>
    <n v="0.17490075936743801"/>
    <n v="2.1420021092848799E-2"/>
    <n v="8.5898200665999996E-3"/>
    <n v="9.0742624046178902E-2"/>
    <n v="0.12279601260228599"/>
    <n v="4.6117203689971999E-2"/>
    <n v="0.41077638028149499"/>
    <n v="7.3500417667610798E-2"/>
    <n v="6.2856228889415097E-2"/>
    <n v="1.4395999446567199E-2"/>
    <n v="0.14880529221702701"/>
    <n v="4.95891522479016"/>
  </r>
  <r>
    <x v="31"/>
    <x v="19"/>
    <n v="0.90766136380996798"/>
    <n v="1.29539407343938E-2"/>
    <n v="0.80401149246866499"/>
    <n v="0.183034566796941"/>
    <n v="1.9725798575692802E-2"/>
    <n v="1.0354029470999299E-2"/>
    <n v="9.3907198871373304E-2"/>
    <n v="0.15951994981291201"/>
    <n v="4.8416236270309103E-2"/>
    <n v="0.379466221496842"/>
    <n v="6.9209107575488399E-2"/>
    <n v="5.7777291780261399E-2"/>
    <n v="2.0249272847581601E-2"/>
    <n v="0.14137489329854"/>
    <n v="4.9791680837031498"/>
  </r>
  <r>
    <x v="31"/>
    <x v="20"/>
    <n v="0.90626125336570196"/>
    <n v="1.35845366513139E-2"/>
    <n v="0.80748799099518098"/>
    <n v="0.17892747235350501"/>
    <n v="2.2287813239804499E-2"/>
    <n v="1.00867420044107E-2"/>
    <n v="8.6481493156954595E-2"/>
    <n v="0.14919764634430999"/>
    <n v="4.8793794441526601E-2"/>
    <n v="0.38388529723662002"/>
    <n v="7.4073034879033203E-2"/>
    <n v="5.5177582861600197E-2"/>
    <n v="2.1968641495728799E-2"/>
    <n v="0.148047954340011"/>
    <n v="4.9194837934271298"/>
  </r>
  <r>
    <x v="31"/>
    <x v="21"/>
    <n v="0.92797536600975306"/>
    <n v="1.3638345794693699E-2"/>
    <n v="0.81140729950645596"/>
    <n v="0.17495435469885101"/>
    <n v="2.2509366294501499E-2"/>
    <n v="1.1333553224015001E-2"/>
    <n v="8.8393572888172595E-2"/>
    <n v="0.144922397694215"/>
    <n v="5.1003259862078397E-2"/>
    <n v="0.390075113080328"/>
    <n v="7.4758047573750999E-2"/>
    <n v="5.68643435112164E-2"/>
    <n v="2.0650402062838899E-2"/>
    <n v="0.13948994380888399"/>
    <n v="4.9095951362498198"/>
  </r>
  <r>
    <x v="31"/>
    <x v="22"/>
    <n v="0.69791177371075497"/>
    <n v="1.38013520332715E-2"/>
    <n v="0.837913718631904"/>
    <n v="0.14828492933482401"/>
    <n v="2.6992673890815101E-2"/>
    <n v="5.3041070123744996E-3"/>
    <n v="4.0655386637420902E-2"/>
    <n v="9.1776486116903602E-2"/>
    <n v="3.9842005667074999E-2"/>
    <n v="0.52616950048396305"/>
    <n v="7.2813220300202194E-2"/>
    <n v="5.5867695235119502E-2"/>
    <n v="1.5763728154860601E-2"/>
    <n v="0.124815196501266"/>
    <n v="4.9989087165533199"/>
  </r>
  <r>
    <x v="31"/>
    <x v="23"/>
    <n v="0.90505444497853305"/>
    <n v="1.3772135126269101E-2"/>
    <n v="0.83313412812499599"/>
    <n v="0.153093736748735"/>
    <n v="2.58084689701241E-2"/>
    <n v="1.0743263086459801E-2"/>
    <n v="9.42235032363756E-2"/>
    <n v="0.104635633175274"/>
    <n v="6.2197444666293601E-2"/>
    <n v="0.460566213572839"/>
    <n v="7.2291745434580598E-2"/>
    <n v="4.5062367782411003E-2"/>
    <n v="1.4204415140446401E-2"/>
    <n v="0.110266944935196"/>
    <n v="4.9492653544820904"/>
  </r>
  <r>
    <x v="31"/>
    <x v="24"/>
    <n v="0.56064666972561406"/>
    <n v="1.4040006763314501E-2"/>
    <n v="0.85219743543175897"/>
    <n v="0.13376255780492599"/>
    <n v="2.70353702950933E-2"/>
    <n v="2.3094795535248498E-3"/>
    <n v="2.47891106005983E-2"/>
    <n v="7.2789053856547395E-2"/>
    <n v="2.98069442104201E-2"/>
    <n v="0.59706487060767699"/>
    <n v="6.8951923771289794E-2"/>
    <n v="3.6723235090318801E-2"/>
    <n v="1.18014593054429E-2"/>
    <n v="0.12872855270908701"/>
    <n v="5.0846248169016803"/>
  </r>
  <r>
    <x v="31"/>
    <x v="25"/>
    <n v="0.57084213113736104"/>
    <n v="1.42344704510183E-2"/>
    <n v="0.84888434834067805"/>
    <n v="0.136881181208303"/>
    <n v="2.7038268669015798E-2"/>
    <n v="2.0896596038065601E-3"/>
    <n v="2.5737331107483798E-2"/>
    <n v="7.7820116377229798E-2"/>
    <n v="3.10624744982895E-2"/>
    <n v="0.57573549992355"/>
    <n v="7.2171131010368997E-2"/>
    <n v="4.4751081268065901E-2"/>
    <n v="1.14803927593965E-2"/>
    <n v="0.13211404478279301"/>
    <n v="5.0534597836772104"/>
  </r>
  <r>
    <x v="31"/>
    <x v="26"/>
    <n v="0.69926960137486105"/>
    <n v="1.37064550504699E-2"/>
    <n v="0.84472318101501997"/>
    <n v="0.14157036393451"/>
    <n v="2.81716715901973E-2"/>
    <n v="2.36142485017562E-3"/>
    <n v="2.7809176801296302E-2"/>
    <n v="7.7895782809590003E-2"/>
    <n v="3.09400569987919E-2"/>
    <n v="0.54595424730138598"/>
    <n v="7.3763468635250296E-2"/>
    <n v="5.5217805734018903E-2"/>
    <n v="1.3455945834688199E-2"/>
    <n v="0.144430419444606"/>
    <n v="5.0074965210836204"/>
  </r>
  <r>
    <x v="31"/>
    <x v="27"/>
    <n v="0.86231249894073403"/>
    <n v="1.3316463272253E-2"/>
    <n v="0.82767937526341995"/>
    <n v="0.159004161464327"/>
    <n v="2.21174501393295E-2"/>
    <n v="7.30576105589004E-3"/>
    <n v="8.5982142936306905E-2"/>
    <n v="0.109862129028114"/>
    <n v="4.3490010203228902E-2"/>
    <n v="0.42604935496750601"/>
    <n v="8.2665450560292994E-2"/>
    <n v="6.1606465956024599E-2"/>
    <n v="1.5964683834979801E-2"/>
    <n v="0.14495655131832699"/>
    <n v="4.9437913823772401"/>
  </r>
  <r>
    <x v="31"/>
    <x v="28"/>
    <n v="0.97819275889290402"/>
    <n v="1.3804534815027501E-2"/>
    <n v="0.81238377128886896"/>
    <n v="0.17381169389610299"/>
    <n v="1.9735971392180699E-2"/>
    <n v="1.0494944900682399E-2"/>
    <n v="9.57556323430451E-2"/>
    <n v="0.14893174088553501"/>
    <n v="4.6062587244445501E-2"/>
    <n v="0.378910598640887"/>
    <n v="7.6665635850013805E-2"/>
    <n v="5.9110416770414703E-2"/>
    <n v="2.1183197430860501E-2"/>
    <n v="0.14314927454193599"/>
    <n v="4.9311214403838299"/>
  </r>
  <r>
    <x v="31"/>
    <x v="29"/>
    <n v="0.96856498094047405"/>
    <n v="1.4071133654996799E-2"/>
    <n v="0.80684362678118304"/>
    <n v="0.17908523956382"/>
    <n v="2.0975445003818299E-2"/>
    <n v="1.17070592605138E-2"/>
    <n v="9.2713239697049601E-2"/>
    <n v="0.16355374869089501"/>
    <n v="4.47091243197376E-2"/>
    <n v="0.37189687050817499"/>
    <n v="7.7986926108130697E-2"/>
    <n v="5.1702341991617003E-2"/>
    <n v="2.5743962883493701E-2"/>
    <n v="0.139011281536569"/>
    <n v="4.9221037614887297"/>
  </r>
  <r>
    <x v="31"/>
    <x v="30"/>
    <n v="1.01872871942487"/>
    <n v="1.3427223138924299E-2"/>
    <n v="0.80227682515906895"/>
    <n v="0.18429595170200699"/>
    <n v="2.0990815316317201E-2"/>
    <n v="1.3714313802028999E-2"/>
    <n v="9.3136534032109197E-2"/>
    <n v="0.170234257124252"/>
    <n v="4.7147172073458102E-2"/>
    <n v="0.36512760656651599"/>
    <n v="7.7604142926141401E-2"/>
    <n v="4.7970288130069302E-2"/>
    <n v="2.8088078271640299E-2"/>
    <n v="0.135986791757468"/>
    <n v="4.9469579859756996"/>
  </r>
  <r>
    <x v="31"/>
    <x v="31"/>
    <n v="0.98437683192403502"/>
    <n v="1.32452416385838E-2"/>
    <n v="0.785851378756941"/>
    <n v="0.20090337960447499"/>
    <n v="2.0543905153634998E-2"/>
    <n v="1.5922893172830001E-2"/>
    <n v="9.4254082541500403E-2"/>
    <n v="0.18444702425015599"/>
    <n v="4.8907946078784299E-2"/>
    <n v="0.344690535824132"/>
    <n v="7.3744679212770697E-2"/>
    <n v="4.9096032713760701E-2"/>
    <n v="3.32523766138366E-2"/>
    <n v="0.13514052443859401"/>
    <n v="4.9694871992773102"/>
  </r>
  <r>
    <x v="31"/>
    <x v="32"/>
    <n v="0.97373468817448805"/>
    <n v="1.4316472048657301E-2"/>
    <n v="0.79981982397205198"/>
    <n v="0.185863703979291"/>
    <n v="2.2476274311827801E-2"/>
    <n v="1.39743551396748E-2"/>
    <n v="8.5787418138404903E-2"/>
    <n v="0.17977421688162801"/>
    <n v="4.8675043383927502E-2"/>
    <n v="0.351831144864995"/>
    <n v="7.6238135148024494E-2"/>
    <n v="4.4021746880964899E-2"/>
    <n v="3.3164895042919702E-2"/>
    <n v="0.14405677020763299"/>
    <n v="4.9245813268495002"/>
  </r>
  <r>
    <x v="32"/>
    <x v="0"/>
    <n v="0.80631953614075902"/>
    <n v="1.7777250292558999E-2"/>
    <n v="0.45083419850984702"/>
    <n v="0.53138855119759398"/>
    <n v="1.9567749132350799E-2"/>
    <n v="1.0136260592251801E-2"/>
    <n v="5.7781170025726601E-2"/>
    <n v="0.115932186398349"/>
    <n v="0.118181259164928"/>
    <n v="0.28641325638908599"/>
    <n v="4.7932543754383203E-2"/>
    <n v="5.1237689032299798E-2"/>
    <n v="0.11957502951031"/>
    <n v="0.173242856000315"/>
    <n v="6.2149817957393996"/>
  </r>
  <r>
    <x v="32"/>
    <x v="1"/>
    <n v="0.84039462677473398"/>
    <n v="1.75142898212182E-2"/>
    <n v="0.43500777596850698"/>
    <n v="0.54747793421027502"/>
    <n v="1.5800511541882299E-2"/>
    <n v="1.0660459284857701E-2"/>
    <n v="5.6471178855930698E-2"/>
    <n v="0.13131201459246"/>
    <n v="0.135538739908909"/>
    <n v="0.273851327648725"/>
    <n v="4.9816575713736197E-2"/>
    <n v="4.8309202472916597E-2"/>
    <n v="0.109736661738596"/>
    <n v="0.16850332824198599"/>
    <n v="6.2619638593598701"/>
  </r>
  <r>
    <x v="32"/>
    <x v="2"/>
    <n v="0.97155103528252595"/>
    <n v="1.6631857540017E-2"/>
    <n v="0.42713555484844501"/>
    <n v="0.55623258761153804"/>
    <n v="1.77163888483442E-2"/>
    <n v="9.5715115445217606E-3"/>
    <n v="6.1011943688593202E-2"/>
    <n v="0.13016596261230301"/>
    <n v="0.13079178494145099"/>
    <n v="0.272157319773702"/>
    <n v="4.9698761031503599E-2"/>
    <n v="5.1438181087944103E-2"/>
    <n v="0.111946723862921"/>
    <n v="0.165501422608715"/>
    <n v="6.2136398154380696"/>
  </r>
  <r>
    <x v="32"/>
    <x v="3"/>
    <n v="0.97665959238200395"/>
    <n v="1.4265841690432801E-2"/>
    <n v="0.41885504029996801"/>
    <n v="0.566879118009599"/>
    <n v="1.7670124799894701E-2"/>
    <n v="1.0352290025026901E-2"/>
    <n v="6.0728500254150698E-2"/>
    <n v="0.123999997080101"/>
    <n v="0.144666956159198"/>
    <n v="0.26279426434033099"/>
    <n v="4.6074238431998198E-2"/>
    <n v="5.8971577270715503E-2"/>
    <n v="0.116269097968198"/>
    <n v="0.158472953670385"/>
    <n v="6.1599242880191696"/>
  </r>
  <r>
    <x v="32"/>
    <x v="4"/>
    <n v="1.0290679236259599"/>
    <n v="1.53452123021611E-2"/>
    <n v="0.39399428984521001"/>
    <n v="0.59066049785262897"/>
    <n v="1.6833931714638699E-2"/>
    <n v="9.4209196794671698E-3"/>
    <n v="5.6095425792920497E-2"/>
    <n v="0.12784364317331001"/>
    <n v="0.15825980864123099"/>
    <n v="0.255749565482496"/>
    <n v="4.8031859915684302E-2"/>
    <n v="5.1790854050823003E-2"/>
    <n v="0.120973300717118"/>
    <n v="0.15500069083231"/>
    <n v="6.1736137577439498"/>
  </r>
  <r>
    <x v="32"/>
    <x v="5"/>
    <n v="1.0359853572722"/>
    <n v="1.4782137179394901E-2"/>
    <n v="0.39166367916623102"/>
    <n v="0.59355418365437396"/>
    <n v="1.6228804724611998E-2"/>
    <n v="9.3462129562809707E-3"/>
    <n v="5.8935873265271201E-2"/>
    <n v="0.124049160974083"/>
    <n v="0.16937100377434"/>
    <n v="0.24504552949949601"/>
    <n v="4.7325479378587103E-2"/>
    <n v="4.17474240891249E-2"/>
    <n v="0.134000122137168"/>
    <n v="0.15395038920103701"/>
    <n v="6.1620811393789996"/>
  </r>
  <r>
    <x v="32"/>
    <x v="6"/>
    <n v="1.08284290766578"/>
    <n v="1.54760219782718E-2"/>
    <n v="0.38974232949229398"/>
    <n v="0.59478164852943405"/>
    <n v="1.6791009650229501E-2"/>
    <n v="9.1711814136852705E-3"/>
    <n v="5.9533899828307299E-2"/>
    <n v="0.121300189455778"/>
    <n v="0.16512248416022701"/>
    <n v="0.23556693092922401"/>
    <n v="4.7525657439804497E-2"/>
    <n v="4.4737207461866997E-2"/>
    <n v="0.14265000245204701"/>
    <n v="0.15760143720882999"/>
    <n v="6.2452891293348998"/>
  </r>
  <r>
    <x v="32"/>
    <x v="7"/>
    <n v="1.1333806324434501"/>
    <n v="1.53627225714663E-2"/>
    <n v="0.35005108240200999"/>
    <n v="0.63458619502652402"/>
    <n v="1.43015805329257E-2"/>
    <n v="9.3335011895745498E-3"/>
    <n v="5.6408713973002997E-2"/>
    <n v="0.123879664410459"/>
    <n v="0.19314953236096"/>
    <n v="0.21839293269708199"/>
    <n v="4.42231486834316E-2"/>
    <n v="4.4944397295504299E-2"/>
    <n v="0.141832072299442"/>
    <n v="0.15353445655761799"/>
    <n v="6.1870874711299004"/>
  </r>
  <r>
    <x v="32"/>
    <x v="8"/>
    <n v="1.0666231439224201"/>
    <n v="1.4673117787708599E-2"/>
    <n v="0.37915965155582199"/>
    <n v="0.60616723065646905"/>
    <n v="1.5675239271257899E-2"/>
    <n v="8.6611837770533499E-3"/>
    <n v="5.0023712575962997E-2"/>
    <n v="0.119812281868641"/>
    <n v="0.193579948595243"/>
    <n v="0.22416458075992801"/>
    <n v="4.2458781557774002E-2"/>
    <n v="4.2027231871091197E-2"/>
    <n v="0.137450413918173"/>
    <n v="0.16614662580487599"/>
    <n v="6.2169920799189402"/>
  </r>
  <r>
    <x v="32"/>
    <x v="9"/>
    <n v="1.0332719289149701"/>
    <n v="1.3939119004214E-2"/>
    <n v="0.397238372284694"/>
    <n v="0.58882250871109199"/>
    <n v="1.6362254236582999E-2"/>
    <n v="1.09522099266092E-2"/>
    <n v="5.1617846731743598E-2"/>
    <n v="0.12726291960409999"/>
    <n v="0.172504285023066"/>
    <n v="0.237277795801488"/>
    <n v="4.5935854624962497E-2"/>
    <n v="5.0248630961328498E-2"/>
    <n v="0.127928882688642"/>
    <n v="0.15990932040147901"/>
    <n v="6.2429717536741798"/>
  </r>
  <r>
    <x v="32"/>
    <x v="10"/>
    <n v="0.94943807808167502"/>
    <n v="1.7646834007080801E-2"/>
    <n v="0.43917515979935201"/>
    <n v="0.54317800619356704"/>
    <n v="1.8498684219314901E-2"/>
    <n v="1.34695709207869E-2"/>
    <n v="5.61792135216828E-2"/>
    <n v="0.12759965413474"/>
    <n v="0.151401403302274"/>
    <n v="0.25807207012212002"/>
    <n v="4.72563028256624E-2"/>
    <n v="5.3487188355163202E-2"/>
    <n v="0.100178401268149"/>
    <n v="0.17385751133010699"/>
    <n v="6.2064734480623498"/>
  </r>
  <r>
    <x v="32"/>
    <x v="11"/>
    <n v="1.07446523749352"/>
    <n v="1.6597621587247799E-2"/>
    <n v="0.44129725329034097"/>
    <n v="0.54210512512241105"/>
    <n v="1.52234296262983E-2"/>
    <n v="1.7565201921668799E-2"/>
    <n v="7.2653307923159896E-2"/>
    <n v="0.121912416224988"/>
    <n v="0.181737852649865"/>
    <n v="0.26381915846730603"/>
    <n v="4.8436873146994498E-2"/>
    <n v="4.0594155880495399E-2"/>
    <n v="9.8577787636493497E-2"/>
    <n v="0.13947981652273"/>
    <n v="6.1972867199555202"/>
  </r>
  <r>
    <x v="32"/>
    <x v="12"/>
    <n v="0.87931313942325295"/>
    <n v="1.6022961660200299E-2"/>
    <n v="0.45676857646681202"/>
    <n v="0.52720846187298798"/>
    <n v="1.9196718344750199E-2"/>
    <n v="8.7003260926770808E-3"/>
    <n v="4.5217955167854498E-2"/>
    <n v="0.119739688216437"/>
    <n v="0.13421542187302399"/>
    <n v="0.26773132105505698"/>
    <n v="4.8580495920783E-2"/>
    <n v="4.72605831812168E-2"/>
    <n v="0.11435947499240599"/>
    <n v="0.19499801515579601"/>
    <n v="6.1509320008114399"/>
  </r>
  <r>
    <x v="32"/>
    <x v="13"/>
    <n v="0.90451096248639096"/>
    <n v="1.64224754741043E-2"/>
    <n v="0.44191541779284799"/>
    <n v="0.54166210673304804"/>
    <n v="1.75864966807187E-2"/>
    <n v="9.8168988681597309E-3"/>
    <n v="4.1602107554979798E-2"/>
    <n v="0.13487022026720899"/>
    <n v="0.15292388191117201"/>
    <n v="0.26332062066506801"/>
    <n v="4.7606245191200498E-2"/>
    <n v="5.2440203989869497E-2"/>
    <n v="9.9849449338990801E-2"/>
    <n v="0.17998387553263201"/>
    <n v="6.1736292643255304"/>
  </r>
  <r>
    <x v="32"/>
    <x v="14"/>
    <n v="0.78489307232463301"/>
    <n v="2.1816266018762701E-2"/>
    <n v="0.53002484655613402"/>
    <n v="0.44815888742510301"/>
    <n v="1.85154483626917E-2"/>
    <n v="8.0657970073540197E-3"/>
    <n v="2.7273509015630901E-2"/>
    <n v="9.4169254735118599E-2"/>
    <n v="0.121966509162797"/>
    <n v="0.39604585329641401"/>
    <n v="4.4317854907346001E-2"/>
    <n v="5.5000974467764703E-2"/>
    <n v="7.6423869048276596E-2"/>
    <n v="0.158220929996607"/>
    <n v="6.2641440115946203"/>
  </r>
  <r>
    <x v="32"/>
    <x v="15"/>
    <n v="0.41369393678216598"/>
    <n v="3.8443733671418602E-2"/>
    <n v="0.71127046558818896"/>
    <n v="0.25028580074039303"/>
    <n v="2.3966608055510201E-2"/>
    <n v="2.3122546932123701E-4"/>
    <n v="6.4847697267699303E-4"/>
    <n v="2.9960402749537499E-2"/>
    <n v="5.6962980825359999E-2"/>
    <n v="0.70114303882899198"/>
    <n v="2.5927435606144598E-2"/>
    <n v="4.9004921093116501E-2"/>
    <n v="5.5089586890623198E-3"/>
    <n v="0.106645951710279"/>
    <n v="6.3864033707350201"/>
  </r>
  <r>
    <x v="32"/>
    <x v="16"/>
    <n v="0.53307795832137705"/>
    <n v="3.42417779634554E-2"/>
    <n v="0.67179745436119398"/>
    <n v="0.29396076767535101"/>
    <n v="2.4223096933651898E-2"/>
    <n v="5.5111455743822601E-4"/>
    <n v="7.5440719592949302E-3"/>
    <n v="5.2929811789627502E-2"/>
    <n v="5.3607971901379503E-2"/>
    <n v="0.578979771297917"/>
    <n v="2.50189669991111E-2"/>
    <n v="0.113266160224493"/>
    <n v="5.8683328403051098E-3"/>
    <n v="0.13801070149678099"/>
    <n v="6.3814804517400399"/>
  </r>
  <r>
    <x v="32"/>
    <x v="17"/>
    <n v="0.62513941756003699"/>
    <n v="2.9661294658953501E-2"/>
    <n v="0.60965951782624295"/>
    <n v="0.36067918751480299"/>
    <n v="2.1956005839797701E-2"/>
    <n v="5.7195964744919002E-3"/>
    <n v="3.8900846272441003E-2"/>
    <n v="5.8270082755413698E-2"/>
    <n v="5.8551423486757001E-2"/>
    <n v="0.46403591471236599"/>
    <n v="3.32096148009259E-2"/>
    <n v="9.9529370054092306E-2"/>
    <n v="9.8876873522600692E-3"/>
    <n v="0.20993945825145499"/>
    <n v="6.3254816402934901"/>
  </r>
  <r>
    <x v="32"/>
    <x v="18"/>
    <n v="0.75676556765465097"/>
    <n v="2.43089486153685E-2"/>
    <n v="0.56070567786681402"/>
    <n v="0.414985373517817"/>
    <n v="2.1158492777559899E-2"/>
    <n v="9.3164816742784106E-3"/>
    <n v="6.3660423504982702E-2"/>
    <n v="9.1311695585768099E-2"/>
    <n v="8.5158425255951395E-2"/>
    <n v="0.37000485307370101"/>
    <n v="4.8524960457197001E-2"/>
    <n v="8.1338227655338796E-2"/>
    <n v="2.09759598096903E-2"/>
    <n v="0.20855048020553299"/>
    <n v="6.3735696923072496"/>
  </r>
  <r>
    <x v="32"/>
    <x v="19"/>
    <n v="0.82249320256151504"/>
    <n v="2.3772684521565599E-2"/>
    <n v="0.52653313006540703"/>
    <n v="0.44969418541302703"/>
    <n v="1.6744239982778499E-2"/>
    <n v="9.6287210015987904E-3"/>
    <n v="5.6838509894202298E-2"/>
    <n v="0.118868745022496"/>
    <n v="0.12784793240019701"/>
    <n v="0.31900532949700799"/>
    <n v="4.5441155350401101E-2"/>
    <n v="7.5225290303972195E-2"/>
    <n v="4.7151301515570898E-2"/>
    <n v="0.183248775031775"/>
    <n v="6.3305753743122297"/>
  </r>
  <r>
    <x v="32"/>
    <x v="20"/>
    <n v="0.82789196043466495"/>
    <n v="2.3648659323500701E-2"/>
    <n v="0.49957286191471001"/>
    <n v="0.47677847876179003"/>
    <n v="2.0504992152345199E-2"/>
    <n v="9.07347310532872E-3"/>
    <n v="5.6638642264402198E-2"/>
    <n v="0.10294583030624301"/>
    <n v="0.14808743892505899"/>
    <n v="0.31698578713831899"/>
    <n v="4.68111812635775E-2"/>
    <n v="6.2611322413244699E-2"/>
    <n v="5.1004092587689703E-2"/>
    <n v="0.185337239843791"/>
    <n v="6.3185324564949701"/>
  </r>
  <r>
    <x v="32"/>
    <x v="21"/>
    <n v="0.79767764171733402"/>
    <n v="2.29705075918923E-2"/>
    <n v="0.54593725802166104"/>
    <n v="0.431092234386447"/>
    <n v="2.01941762123563E-2"/>
    <n v="1.1947465730920301E-2"/>
    <n v="5.0835882477326497E-2"/>
    <n v="0.101303891400675"/>
    <n v="0.113726201054895"/>
    <n v="0.34652306469887101"/>
    <n v="4.94293007625599E-2"/>
    <n v="6.7388532101790702E-2"/>
    <n v="3.8827200172267103E-2"/>
    <n v="0.19982428538833799"/>
    <n v="6.28511664728385"/>
  </r>
  <r>
    <x v="32"/>
    <x v="22"/>
    <n v="0.58431572101328499"/>
    <n v="2.87672380158378E-2"/>
    <n v="0.63836316786927705"/>
    <n v="0.33286959411488498"/>
    <n v="2.66425530229892E-2"/>
    <n v="6.2644235654375803E-3"/>
    <n v="1.27159405368668E-2"/>
    <n v="7.7649021736740195E-2"/>
    <n v="8.2826476837378496E-2"/>
    <n v="0.47839429164703401"/>
    <n v="4.4913009924704102E-2"/>
    <n v="7.9143862814692004E-2"/>
    <n v="1.57448576630418E-2"/>
    <n v="0.175705562251116"/>
    <n v="6.2906708749579003"/>
  </r>
  <r>
    <x v="32"/>
    <x v="23"/>
    <n v="0.71915178759688603"/>
    <n v="2.9933040661704699E-2"/>
    <n v="0.64421830492549104"/>
    <n v="0.32584865441280397"/>
    <n v="2.46906464866718E-2"/>
    <n v="1.5279547441137801E-2"/>
    <n v="5.4513107832629699E-2"/>
    <n v="7.8911497803337199E-2"/>
    <n v="0.114806713688884"/>
    <n v="0.43899166838024301"/>
    <n v="5.2888771588798601E-2"/>
    <n v="6.1350636711283997E-2"/>
    <n v="1.7809224447184899E-2"/>
    <n v="0.140758185619829"/>
    <n v="6.3192610227656001"/>
  </r>
  <r>
    <x v="32"/>
    <x v="24"/>
    <n v="0.492177999109013"/>
    <n v="3.0302032772841998E-2"/>
    <n v="0.67267619380260901"/>
    <n v="0.297021773424549"/>
    <n v="2.68865606428354E-2"/>
    <n v="6.3384718938365805E-4"/>
    <n v="2.7967796173874901E-4"/>
    <n v="7.1944956436759702E-2"/>
    <n v="5.8639428639695998E-2"/>
    <n v="0.53964834292270403"/>
    <n v="4.0059671264509697E-2"/>
    <n v="6.2022838896862102E-2"/>
    <n v="1.19593161547658E-2"/>
    <n v="0.18792535989074499"/>
    <n v="6.3869863743952298"/>
  </r>
  <r>
    <x v="32"/>
    <x v="25"/>
    <n v="0.49279109552936801"/>
    <n v="3.14740222544347E-2"/>
    <n v="0.67063336224220604"/>
    <n v="0.29789261550335899"/>
    <n v="2.75311565618876E-2"/>
    <n v="9.0511633183843496E-4"/>
    <n v="8.1622210405583699E-4"/>
    <n v="7.2969433885044205E-2"/>
    <n v="5.78756460470123E-2"/>
    <n v="0.51816163235956703"/>
    <n v="4.5061601805200503E-2"/>
    <n v="7.8487182936155198E-2"/>
    <n v="1.12162315073002E-2"/>
    <n v="0.186975776461939"/>
    <n v="6.3759960822262398"/>
  </r>
  <r>
    <x v="32"/>
    <x v="26"/>
    <n v="0.60669653057753903"/>
    <n v="2.9060867524355199E-2"/>
    <n v="0.64429626065996404"/>
    <n v="0.32664287181568102"/>
    <n v="2.77399779157032E-2"/>
    <n v="8.6662463764216203E-4"/>
    <n v="9.5257722466291503E-4"/>
    <n v="7.1534839812779097E-2"/>
    <n v="5.9334291724786603E-2"/>
    <n v="0.48859931154417902"/>
    <n v="4.6114672184387702E-2"/>
    <n v="9.0832294391953394E-2"/>
    <n v="1.39334377202728E-2"/>
    <n v="0.200091972843633"/>
    <n v="6.2860449993279399"/>
  </r>
  <r>
    <x v="32"/>
    <x v="27"/>
    <n v="0.70573369018390997"/>
    <n v="2.78523073888234E-2"/>
    <n v="0.63440946782146801"/>
    <n v="0.337738224789709"/>
    <n v="2.3463851817766598E-2"/>
    <n v="5.2742466467921804E-3"/>
    <n v="5.2232071331879702E-2"/>
    <n v="7.4012858051775904E-2"/>
    <n v="7.3567698526548805E-2"/>
    <n v="0.41032251190334201"/>
    <n v="4.79534712416399E-2"/>
    <n v="8.5843191911928907E-2"/>
    <n v="1.81886740554007E-2"/>
    <n v="0.209141424512925"/>
    <n v="6.3286820745030399"/>
  </r>
  <r>
    <x v="32"/>
    <x v="28"/>
    <n v="0.81153543208263001"/>
    <n v="2.6850283420991002E-2"/>
    <n v="0.58869651010601998"/>
    <n v="0.38445320647298897"/>
    <n v="1.69048949133375E-2"/>
    <n v="1.06335036357236E-2"/>
    <n v="6.4305290656042499E-2"/>
    <n v="9.7966907262886802E-2"/>
    <n v="7.7235200954251196E-2"/>
    <n v="0.36334158463344302"/>
    <n v="4.9918213431704002E-2"/>
    <n v="7.3629695852839794E-2"/>
    <n v="2.4666956615558101E-2"/>
    <n v="0.221397752044214"/>
    <n v="6.2707460866833102"/>
  </r>
  <r>
    <x v="32"/>
    <x v="29"/>
    <n v="0.80884884795027601"/>
    <n v="2.6468709643568698E-2"/>
    <n v="0.57475742695523202"/>
    <n v="0.39877386340119902"/>
    <n v="1.9708742493192499E-2"/>
    <n v="1.0147215688458999E-2"/>
    <n v="5.7347747932775299E-2"/>
    <n v="0.110600141953085"/>
    <n v="9.2936112205128901E-2"/>
    <n v="0.354424391449012"/>
    <n v="5.1300697902462999E-2"/>
    <n v="6.9236641469079999E-2"/>
    <n v="3.0990104517969901E-2"/>
    <n v="0.20330820438883501"/>
    <n v="6.3460831794483497"/>
  </r>
  <r>
    <x v="32"/>
    <x v="30"/>
    <n v="0.92265893341787197"/>
    <n v="2.48492904582845E-2"/>
    <n v="0.52263071296957098"/>
    <n v="0.45251999657214498"/>
    <n v="1.7281667822668299E-2"/>
    <n v="1.06603276500059E-2"/>
    <n v="6.08664344692584E-2"/>
    <n v="0.121242395425987"/>
    <n v="0.12638807347133499"/>
    <n v="0.32524104559127198"/>
    <n v="5.0345343704684298E-2"/>
    <n v="6.21673692231028E-2"/>
    <n v="3.78736400062651E-2"/>
    <n v="0.18793370263542"/>
    <n v="6.2592425857252998"/>
  </r>
  <r>
    <x v="32"/>
    <x v="31"/>
    <n v="1.0200668498962899"/>
    <n v="2.14044413828894E-2"/>
    <n v="0.43969999385298397"/>
    <n v="0.53889556476412603"/>
    <n v="1.5645228568304199E-2"/>
    <n v="1.1013082529229499E-2"/>
    <n v="5.2989352399832497E-2"/>
    <n v="0.13112304861280699"/>
    <n v="0.18827945856831299"/>
    <n v="0.27114739541619598"/>
    <n v="4.1446053255356698E-2"/>
    <n v="5.0434424412892101E-2"/>
    <n v="4.5019769528143697E-2"/>
    <n v="0.19290218670892501"/>
    <n v="6.2697421150070198"/>
  </r>
  <r>
    <x v="32"/>
    <x v="32"/>
    <n v="0.981084001684007"/>
    <n v="2.1713566663248501E-2"/>
    <n v="0.46722249150977502"/>
    <n v="0.51106394182697601"/>
    <n v="1.9283570693753801E-2"/>
    <n v="9.5568610982954601E-3"/>
    <n v="4.5524798224531697E-2"/>
    <n v="0.12541858344090601"/>
    <n v="0.20923607621439599"/>
    <n v="0.28103505483061197"/>
    <n v="4.4394343768982603E-2"/>
    <n v="4.8475586301801002E-2"/>
    <n v="4.1257147363683702E-2"/>
    <n v="0.17581797806303801"/>
    <n v="6.3145730576253998"/>
  </r>
  <r>
    <x v="33"/>
    <x v="0"/>
    <n v="0.85178196744345802"/>
    <n v="5.6739429626455496E-3"/>
    <n v="0.733400373083682"/>
    <n v="0.26092568395367299"/>
    <n v="2.0154439088006099E-2"/>
    <n v="1.61930465108127E-2"/>
    <n v="8.3455533063020199E-2"/>
    <n v="0.12508740774134999"/>
    <n v="7.5840641423960506E-2"/>
    <n v="0.35595740100787898"/>
    <n v="5.2893951364528798E-2"/>
    <n v="5.29374532074917E-2"/>
    <n v="4.0374066276514103E-2"/>
    <n v="0.177106060316436"/>
    <n v="6.1681111883161899"/>
  </r>
  <r>
    <x v="33"/>
    <x v="1"/>
    <n v="0.87871334465670603"/>
    <n v="5.2307835134054598E-3"/>
    <n v="0.728012713953616"/>
    <n v="0.266756502532978"/>
    <n v="1.8769785323061099E-2"/>
    <n v="1.5533063601064699E-2"/>
    <n v="8.3404985414896202E-2"/>
    <n v="0.141878678718732"/>
    <n v="7.36977003367488E-2"/>
    <n v="0.350833600537796"/>
    <n v="5.3179077856444899E-2"/>
    <n v="5.3072869084275498E-2"/>
    <n v="3.9977468225830801E-2"/>
    <n v="0.16965277090115"/>
    <n v="6.1683245495960897"/>
  </r>
  <r>
    <x v="33"/>
    <x v="2"/>
    <n v="1.0376489296628499"/>
    <n v="5.0317240001219203E-3"/>
    <n v="0.72676833689776499"/>
    <n v="0.26819993910211298"/>
    <n v="2.0870339815402799E-2"/>
    <n v="1.4492462174066899E-2"/>
    <n v="8.9179729884882999E-2"/>
    <n v="0.14062888242788299"/>
    <n v="7.4966329686436697E-2"/>
    <n v="0.345968217386386"/>
    <n v="5.1273286527532297E-2"/>
    <n v="5.2063182140979103E-2"/>
    <n v="3.8923686724075701E-2"/>
    <n v="0.17163388323235401"/>
    <n v="6.15201338034902"/>
  </r>
  <r>
    <x v="33"/>
    <x v="3"/>
    <n v="0.98510469360764796"/>
    <n v="5.0905128258662202E-3"/>
    <n v="0.732110599898398"/>
    <n v="0.26279888727573603"/>
    <n v="2.0387407196222999E-2"/>
    <n v="1.5856480771236501E-2"/>
    <n v="9.3945943146178601E-2"/>
    <n v="0.134869100528653"/>
    <n v="7.45925575723312E-2"/>
    <n v="0.35153944151070499"/>
    <n v="4.9096018728545597E-2"/>
    <n v="5.7690271535903399E-2"/>
    <n v="3.9371847695033102E-2"/>
    <n v="0.16265093131519101"/>
    <n v="6.1495497722894097"/>
  </r>
  <r>
    <x v="33"/>
    <x v="4"/>
    <n v="1.02657417889058"/>
    <n v="5.7851674283804803E-3"/>
    <n v="0.73445872229726605"/>
    <n v="0.25975611027435402"/>
    <n v="1.9958726362037701E-2"/>
    <n v="1.4402410144134001E-2"/>
    <n v="9.9920684418901104E-2"/>
    <n v="0.13761516289304199"/>
    <n v="7.5095269680988105E-2"/>
    <n v="0.33965685903235998"/>
    <n v="5.1603865250610802E-2"/>
    <n v="5.8607937571001703E-2"/>
    <n v="4.1985373974001997E-2"/>
    <n v="0.161153710672922"/>
    <n v="6.1584616361189397"/>
  </r>
  <r>
    <x v="33"/>
    <x v="5"/>
    <n v="0.98728541440583495"/>
    <n v="5.4740567905004704E-3"/>
    <n v="0.73237000214581205"/>
    <n v="0.262155941063688"/>
    <n v="1.9171237783422002E-2"/>
    <n v="1.4079891174382001E-2"/>
    <n v="9.9622127455592402E-2"/>
    <n v="0.13518978695856701"/>
    <n v="7.6934854413459805E-2"/>
    <n v="0.34421260480730798"/>
    <n v="5.1245280175173699E-2"/>
    <n v="5.3141450228419297E-2"/>
    <n v="4.2628382490866298E-2"/>
    <n v="0.16377438451281001"/>
    <n v="6.1664537739300496"/>
  </r>
  <r>
    <x v="33"/>
    <x v="6"/>
    <n v="1.0086469059587999"/>
    <n v="5.1015814217330096E-3"/>
    <n v="0.73409172325621097"/>
    <n v="0.26080669532205603"/>
    <n v="1.8872734926056501E-2"/>
    <n v="1.5343337930605E-2"/>
    <n v="9.9585615613811101E-2"/>
    <n v="0.13214564614462301"/>
    <n v="7.5899784449971294E-2"/>
    <n v="0.343618592619304"/>
    <n v="5.3399631750163802E-2"/>
    <n v="5.37376704627094E-2"/>
    <n v="4.0569216083458599E-2"/>
    <n v="0.16682777001929799"/>
    <n v="6.1751652291215997"/>
  </r>
  <r>
    <x v="33"/>
    <x v="7"/>
    <n v="1.01017270401157"/>
    <n v="5.1915021182524597E-3"/>
    <n v="0.73371684213876498"/>
    <n v="0.26109165574298299"/>
    <n v="1.85415204783713E-2"/>
    <n v="1.6092090678221999E-2"/>
    <n v="0.10392302015794599"/>
    <n v="0.141887748682616"/>
    <n v="7.5465906829520202E-2"/>
    <n v="0.33827800332436597"/>
    <n v="5.1467800325623501E-2"/>
    <n v="5.4379470688396797E-2"/>
    <n v="3.8900775446161502E-2"/>
    <n v="0.16106366338877701"/>
    <n v="6.1925689151406704"/>
  </r>
  <r>
    <x v="33"/>
    <x v="8"/>
    <n v="0.95829223847796496"/>
    <n v="5.4093654328740103E-3"/>
    <n v="0.74061178949617001"/>
    <n v="0.25397884507095603"/>
    <n v="2.0533229563010201E-2"/>
    <n v="1.53244962543117E-2"/>
    <n v="9.4136760437668596E-2"/>
    <n v="0.134322866230313"/>
    <n v="7.77895058718584E-2"/>
    <n v="0.34476948207056202"/>
    <n v="5.1114657872973701E-2"/>
    <n v="5.36914361892563E-2"/>
    <n v="4.1163270171571301E-2"/>
    <n v="0.16715429533847501"/>
    <n v="6.1662787506622001"/>
  </r>
  <r>
    <x v="33"/>
    <x v="9"/>
    <n v="1.0074638030494001"/>
    <n v="5.26181053933598E-3"/>
    <n v="0.73501000937272498"/>
    <n v="0.25972818008793902"/>
    <n v="1.9807259451389999E-2"/>
    <n v="1.6108824349684199E-2"/>
    <n v="9.3096981532836298E-2"/>
    <n v="0.13596251861150299"/>
    <n v="8.0808768667086098E-2"/>
    <n v="0.345131353448977"/>
    <n v="5.2381548363391102E-2"/>
    <n v="5.7393217604022398E-2"/>
    <n v="3.6737783724024801E-2"/>
    <n v="0.16257174424708401"/>
    <n v="6.1718255509931002"/>
  </r>
  <r>
    <x v="33"/>
    <x v="10"/>
    <n v="1.0481721198854801"/>
    <n v="5.2620672196263497E-3"/>
    <n v="0.73626867719989397"/>
    <n v="0.25846925558047901"/>
    <n v="1.8093205159675399E-2"/>
    <n v="1.8094729032563601E-2"/>
    <n v="9.9900723124149396E-2"/>
    <n v="0.13654781244226899"/>
    <n v="9.5209311359704202E-2"/>
    <n v="0.34240162844322503"/>
    <n v="5.2177057437946199E-2"/>
    <n v="5.5638785908959702E-2"/>
    <n v="3.4296530062807799E-2"/>
    <n v="0.1476402170287"/>
    <n v="6.1533146235856302"/>
  </r>
  <r>
    <x v="33"/>
    <x v="11"/>
    <n v="1.2001436999497199"/>
    <n v="5.2262523874627596E-3"/>
    <n v="0.73445898154870004"/>
    <n v="0.26031476606383702"/>
    <n v="1.70234492216828E-2"/>
    <n v="2.0706848073400199E-2"/>
    <n v="0.12157415180370799"/>
    <n v="0.13705966785228399"/>
    <n v="0.11688176160986199"/>
    <n v="0.345047567021248"/>
    <n v="5.2792815415258001E-2"/>
    <n v="4.1814467395822001E-2"/>
    <n v="2.8585487209630198E-2"/>
    <n v="0.118513784397104"/>
    <n v="6.1360989558484498"/>
  </r>
  <r>
    <x v="33"/>
    <x v="12"/>
    <n v="0.91700203051423101"/>
    <n v="5.38764660046948E-3"/>
    <n v="0.74925887042848005"/>
    <n v="0.24535348297105"/>
    <n v="2.05850296521582E-2"/>
    <n v="1.53546082418134E-2"/>
    <n v="7.6392102876032902E-2"/>
    <n v="0.13454678245275201"/>
    <n v="7.3823481132884297E-2"/>
    <n v="0.354918474465582"/>
    <n v="5.2402133386685097E-2"/>
    <n v="5.2002619702878401E-2"/>
    <n v="3.9598587476109601E-2"/>
    <n v="0.18037618061310401"/>
    <n v="6.1882658842733198"/>
  </r>
  <r>
    <x v="33"/>
    <x v="13"/>
    <n v="0.92681368752525795"/>
    <n v="5.3114811484074997E-3"/>
    <n v="0.74629915531263502"/>
    <n v="0.24838936353895799"/>
    <n v="1.9271782780234999E-2"/>
    <n v="1.561325734191E-2"/>
    <n v="7.7817580205236506E-2"/>
    <n v="0.14866404777422401"/>
    <n v="7.1027612429470893E-2"/>
    <n v="0.35711827008483499"/>
    <n v="5.2134886593772599E-2"/>
    <n v="5.0613658700736197E-2"/>
    <n v="3.91786154798223E-2"/>
    <n v="0.168560288609758"/>
    <n v="6.1753857325223303"/>
  </r>
  <r>
    <x v="33"/>
    <x v="14"/>
    <n v="0.87865566181061805"/>
    <n v="5.4814844546204299E-3"/>
    <n v="0.793733820572461"/>
    <n v="0.20078469497291801"/>
    <n v="2.0092929103911701E-2"/>
    <n v="1.02697638303245E-2"/>
    <n v="5.2009189141752399E-2"/>
    <n v="9.8106509291909796E-2"/>
    <n v="7.0639094181049494E-2"/>
    <n v="0.48017626228423899"/>
    <n v="4.3890690701896898E-2"/>
    <n v="4.6969311671614902E-2"/>
    <n v="2.3756468840401501E-2"/>
    <n v="0.15408978095289999"/>
    <n v="6.22239140887236"/>
  </r>
  <r>
    <x v="33"/>
    <x v="15"/>
    <n v="0.54582232863537805"/>
    <n v="5.3300187238316402E-3"/>
    <n v="0.87512711320084902"/>
    <n v="0.119542868075319"/>
    <n v="2.2524148918209499E-2"/>
    <n v="1.01141505773315E-3"/>
    <n v="1.17502897023257E-2"/>
    <n v="2.43243921811814E-2"/>
    <n v="6.3081569690078401E-2"/>
    <n v="0.74804947353567697"/>
    <n v="1.4832229551701E-2"/>
    <n v="2.8280649313419701E-2"/>
    <n v="5.2649018581006398E-3"/>
    <n v="8.0880930191573996E-2"/>
    <n v="6.4972304050891303"/>
  </r>
  <r>
    <x v="33"/>
    <x v="16"/>
    <n v="0.66357256205765303"/>
    <n v="5.05700684212334E-3"/>
    <n v="0.86160110526891898"/>
    <n v="0.13334188788895801"/>
    <n v="2.10712135084365E-2"/>
    <n v="1.95928397656942E-3"/>
    <n v="1.46741681201679E-2"/>
    <n v="3.4966781879698698E-2"/>
    <n v="6.1738639938248401E-2"/>
    <n v="0.66626111066834104"/>
    <n v="1.6106746136637502E-2"/>
    <n v="7.1241599872522196E-2"/>
    <n v="5.40976100973825E-3"/>
    <n v="0.10657069488964099"/>
    <n v="6.4686766107668099"/>
  </r>
  <r>
    <x v="33"/>
    <x v="17"/>
    <n v="0.80356367888992097"/>
    <n v="4.9809099371346298E-3"/>
    <n v="0.81682637200717101"/>
    <n v="0.178192718055694"/>
    <n v="2.0596868369535101E-2"/>
    <n v="6.9074365342732796E-3"/>
    <n v="6.2567870207281995E-2"/>
    <n v="4.9630584956759101E-2"/>
    <n v="6.67065099707327E-2"/>
    <n v="0.51677929201470396"/>
    <n v="2.47138739516445E-2"/>
    <n v="8.2738311475203594E-2"/>
    <n v="7.9647339009816607E-3"/>
    <n v="0.16139451861888399"/>
    <n v="6.3753040649694004"/>
  </r>
  <r>
    <x v="33"/>
    <x v="18"/>
    <n v="0.96810551283305302"/>
    <n v="5.3732083203431704E-3"/>
    <n v="0.79171062461528596"/>
    <n v="0.20291616706437099"/>
    <n v="1.8939537229701001E-2"/>
    <n v="1.01957591641588E-2"/>
    <n v="8.9496274667471398E-2"/>
    <n v="0.10771540421818"/>
    <n v="7.5390212664102299E-2"/>
    <n v="0.409881424930369"/>
    <n v="4.6154229191379799E-2"/>
    <n v="7.0227539357495303E-2"/>
    <n v="1.51517040142394E-2"/>
    <n v="0.15684791456290201"/>
    <n v="6.2869653648722004"/>
  </r>
  <r>
    <x v="33"/>
    <x v="19"/>
    <n v="0.98057416754424398"/>
    <n v="5.5681633315179798E-3"/>
    <n v="0.78336771843242503"/>
    <n v="0.211064118236057"/>
    <n v="1.7319368903073101E-2"/>
    <n v="1.1626907778029799E-2"/>
    <n v="9.47399967211945E-2"/>
    <n v="0.136241887686637"/>
    <n v="7.3877214223878301E-2"/>
    <n v="0.38336331711171301"/>
    <n v="4.3950006649003802E-2"/>
    <n v="6.7954862586060094E-2"/>
    <n v="2.0324250743872199E-2"/>
    <n v="0.15060218759653801"/>
    <n v="6.31185229657686"/>
  </r>
  <r>
    <x v="33"/>
    <x v="20"/>
    <n v="0.95142538786991604"/>
    <n v="5.4547097909685904E-3"/>
    <n v="0.78853494359385201"/>
    <n v="0.20601034661518"/>
    <n v="1.99366775401702E-2"/>
    <n v="1.1411854439237701E-2"/>
    <n v="8.3365076492530596E-2"/>
    <n v="0.11564262107854099"/>
    <n v="7.3758943529437807E-2"/>
    <n v="0.39392198847702398"/>
    <n v="4.6976180574856898E-2"/>
    <n v="6.4989473375889201E-2"/>
    <n v="2.2381504550945099E-2"/>
    <n v="0.167615679941367"/>
    <n v="6.2450883265366803"/>
  </r>
  <r>
    <x v="33"/>
    <x v="21"/>
    <n v="0.97942131790348397"/>
    <n v="5.4847086607885997E-3"/>
    <n v="0.79726081665562298"/>
    <n v="0.197254474683588"/>
    <n v="1.89567308575921E-2"/>
    <n v="1.2979131993799299E-2"/>
    <n v="8.4924895386304405E-2"/>
    <n v="0.10810007743745299"/>
    <n v="8.0919438448453701E-2"/>
    <n v="0.40928621037957302"/>
    <n v="4.8436466926445002E-2"/>
    <n v="6.8427442323462803E-2"/>
    <n v="1.9621858930582301E-2"/>
    <n v="0.14834774731633499"/>
    <n v="6.2826146402973801"/>
  </r>
  <r>
    <x v="33"/>
    <x v="22"/>
    <n v="0.76808667682485599"/>
    <n v="5.2339683632810002E-3"/>
    <n v="0.83679377316367498"/>
    <n v="0.157972258473044"/>
    <n v="2.3109113218946199E-2"/>
    <n v="6.5861992221804304E-3"/>
    <n v="3.12805863580475E-2"/>
    <n v="6.5863342628706606E-2"/>
    <n v="7.8201777149734905E-2"/>
    <n v="0.53756872781851295"/>
    <n v="4.3458434811669097E-2"/>
    <n v="6.3740233621342804E-2"/>
    <n v="1.52621676487788E-2"/>
    <n v="0.13492941752208101"/>
    <n v="6.3878229118249701"/>
  </r>
  <r>
    <x v="33"/>
    <x v="23"/>
    <n v="1.0716872240414499"/>
    <n v="5.4250589265824002E-3"/>
    <n v="0.80526925526012205"/>
    <n v="0.18930568581329499"/>
    <n v="2.0165110070857799E-2"/>
    <n v="1.47996128922452E-2"/>
    <n v="0.117962430374704"/>
    <n v="5.3547868630483698E-2"/>
    <n v="0.112815024125901"/>
    <n v="0.44319080923090298"/>
    <n v="5.4340596197270698E-2"/>
    <n v="5.3169630404334901E-2"/>
    <n v="1.240641914887E-2"/>
    <n v="0.11760249892443"/>
    <n v="6.3010423484020999"/>
  </r>
  <r>
    <x v="33"/>
    <x v="24"/>
    <n v="0.62781934159568797"/>
    <n v="5.5463035707482601E-3"/>
    <n v="0.85659709474634804"/>
    <n v="0.13785660168290401"/>
    <n v="2.4731622343049101E-2"/>
    <n v="2.3679028439813799E-3"/>
    <n v="1.4893139588094901E-2"/>
    <n v="5.8960997515111503E-2"/>
    <n v="5.6987174598723302E-2"/>
    <n v="0.59876821879709596"/>
    <n v="4.0144709443108703E-2"/>
    <n v="4.4877783649573399E-2"/>
    <n v="1.20934556737396E-2"/>
    <n v="0.146174995547522"/>
    <n v="6.4452741719133897"/>
  </r>
  <r>
    <x v="33"/>
    <x v="25"/>
    <n v="0.63970815171065898"/>
    <n v="5.3747107954681796E-3"/>
    <n v="0.85104034483336699"/>
    <n v="0.14358494437116501"/>
    <n v="2.3759954333324201E-2"/>
    <n v="2.3011696402873301E-3"/>
    <n v="1.67463559261295E-2"/>
    <n v="6.1667821658868298E-2"/>
    <n v="6.1019223815639102E-2"/>
    <n v="0.57904864058704697"/>
    <n v="4.4298410019258598E-2"/>
    <n v="5.3642756201576103E-2"/>
    <n v="1.2261518939605099E-2"/>
    <n v="0.14525414887826499"/>
    <n v="6.4153022510706803"/>
  </r>
  <r>
    <x v="33"/>
    <x v="26"/>
    <n v="0.78267667467421598"/>
    <n v="5.3552974608498602E-3"/>
    <n v="0.83897414482681698"/>
    <n v="0.15567055771233301"/>
    <n v="2.6661472361905698E-2"/>
    <n v="2.5440260944587199E-3"/>
    <n v="1.9261198017491502E-2"/>
    <n v="5.8941175998194303E-2"/>
    <n v="6.03825997459582E-2"/>
    <n v="0.55192626902811504"/>
    <n v="4.4256396632428897E-2"/>
    <n v="6.3278789878419298E-2"/>
    <n v="1.38535519034603E-2"/>
    <n v="0.158894520339568"/>
    <n v="6.3901136593372403"/>
  </r>
  <r>
    <x v="33"/>
    <x v="27"/>
    <n v="0.94954900350070204"/>
    <n v="5.4842092982618097E-3"/>
    <n v="0.80707167598282303"/>
    <n v="0.18744411471891501"/>
    <n v="2.0183378076133501E-2"/>
    <n v="7.7898552967573904E-3"/>
    <n v="8.1173142554505695E-2"/>
    <n v="8.1780528534251995E-2"/>
    <n v="7.32289380513831E-2"/>
    <n v="0.434880063788811"/>
    <n v="5.1932280504411697E-2"/>
    <n v="7.2476758846698602E-2"/>
    <n v="1.6569670344060899E-2"/>
    <n v="0.15998538400298601"/>
    <n v="6.3114735509631803"/>
  </r>
  <r>
    <x v="33"/>
    <x v="28"/>
    <n v="1.0573982011348799"/>
    <n v="5.7891398771994697E-3"/>
    <n v="0.78312635661863605"/>
    <n v="0.21108450350416499"/>
    <n v="1.7737540270511099E-2"/>
    <n v="1.09961570316758E-2"/>
    <n v="9.2646533362878897E-2"/>
    <n v="0.11473919044918"/>
    <n v="7.4201984457779396E-2"/>
    <n v="0.39002809294684698"/>
    <n v="5.0080653082063699E-2"/>
    <n v="6.7297555475610199E-2"/>
    <n v="2.2253368886188101E-2"/>
    <n v="0.160018924037266"/>
    <n v="6.2949148759635998"/>
  </r>
  <r>
    <x v="33"/>
    <x v="29"/>
    <n v="1.0310519581371"/>
    <n v="6.0049247012775803E-3"/>
    <n v="0.78447501178411105"/>
    <n v="0.209520063514611"/>
    <n v="1.8493228354994E-2"/>
    <n v="1.1635736704974E-2"/>
    <n v="8.8347847461000398E-2"/>
    <n v="0.12777373475961501"/>
    <n v="6.9577070725050996E-2"/>
    <n v="0.38681219512355602"/>
    <n v="5.1488228190498198E-2"/>
    <n v="6.1532327750998699E-2"/>
    <n v="2.56451374636287E-2"/>
    <n v="0.15869449346568401"/>
    <n v="6.2641944456487098"/>
  </r>
  <r>
    <x v="33"/>
    <x v="30"/>
    <n v="1.0908738853419799"/>
    <n v="6.4454051314943297E-3"/>
    <n v="0.78033004816117402"/>
    <n v="0.21322454670733201"/>
    <n v="1.7263686127615401E-2"/>
    <n v="1.33394006091272E-2"/>
    <n v="8.9607045462292506E-2"/>
    <n v="0.13901893741747801"/>
    <n v="7.1669807161104701E-2"/>
    <n v="0.38090522900778501"/>
    <n v="5.0603225834604103E-2"/>
    <n v="5.4356687137798003E-2"/>
    <n v="2.8091101066972098E-2"/>
    <n v="0.15514488017522299"/>
    <n v="6.2598276671399704"/>
  </r>
  <r>
    <x v="33"/>
    <x v="31"/>
    <n v="1.08065124461986"/>
    <n v="6.2641062941635097E-3"/>
    <n v="0.76043790513139098"/>
    <n v="0.233297988574446"/>
    <n v="1.7300211654363101E-2"/>
    <n v="1.6584278798407799E-2"/>
    <n v="9.6877047057010807E-2"/>
    <n v="0.15833818466770799"/>
    <n v="7.1556838318552696E-2"/>
    <n v="0.35396272516867799"/>
    <n v="4.86534500489159E-2"/>
    <n v="5.4503338703035302E-2"/>
    <n v="3.3051303534694397E-2"/>
    <n v="0.14917262204863399"/>
    <n v="6.29865156392981"/>
  </r>
  <r>
    <x v="33"/>
    <x v="32"/>
    <n v="1.06327385363468"/>
    <n v="5.7997776376116699E-3"/>
    <n v="0.76684053808195796"/>
    <n v="0.22735968428042999"/>
    <n v="1.9134159939830499E-2"/>
    <n v="1.48293059067835E-2"/>
    <n v="8.4348712503129003E-2"/>
    <n v="0.14820054227604501"/>
    <n v="7.0148279558376894E-2"/>
    <n v="0.36123321609396303"/>
    <n v="5.0968891876196E-2"/>
    <n v="5.2018186649085398E-2"/>
    <n v="3.5033283521417699E-2"/>
    <n v="0.16408542167517301"/>
    <n v="6.2911656827030296"/>
  </r>
  <r>
    <x v="34"/>
    <x v="0"/>
    <n v="0.86957958652514"/>
    <n v="1.4327413547444399E-2"/>
    <n v="0.50514338697864303"/>
    <n v="0.48052919947391298"/>
    <n v="1.14267715812454E-2"/>
    <n v="1.66366032403409E-2"/>
    <n v="3.60827966464932E-2"/>
    <n v="6.37499132109524E-2"/>
    <n v="5.8996408554284299E-2"/>
    <n v="0.36206268696822802"/>
    <n v="3.9920958478199202E-2"/>
    <n v="6.2949023709257895E-2"/>
    <n v="1.1905663695386801E-2"/>
    <n v="0.33626917391561201"/>
    <n v="7.0057122127030498"/>
  </r>
  <r>
    <x v="34"/>
    <x v="1"/>
    <n v="0.91949381385212103"/>
    <n v="1.39239916149194E-2"/>
    <n v="0.48978898690455103"/>
    <n v="0.49628702148053"/>
    <n v="1.07521057678737E-2"/>
    <n v="1.46986928363962E-2"/>
    <n v="3.7786078975561299E-2"/>
    <n v="6.7448889296279402E-2"/>
    <n v="5.51907020724536E-2"/>
    <n v="0.34514013425797002"/>
    <n v="3.83572549233063E-2"/>
    <n v="5.4941019005566201E-2"/>
    <n v="1.0843038157989199E-2"/>
    <n v="0.36484208470660401"/>
    <n v="7.0195467210666296"/>
  </r>
  <r>
    <x v="34"/>
    <x v="2"/>
    <n v="1.0996683145959201"/>
    <n v="1.37906435530421E-2"/>
    <n v="0.49846286472426898"/>
    <n v="0.48774649172268902"/>
    <n v="1.2570714646749701E-2"/>
    <n v="1.39439041405366E-2"/>
    <n v="4.0438371039887303E-2"/>
    <n v="6.7304041462957903E-2"/>
    <n v="5.6746517330480598E-2"/>
    <n v="0.33795147356847"/>
    <n v="3.6556359260384502E-2"/>
    <n v="5.6856603359393597E-2"/>
    <n v="1.1822227892443299E-2"/>
    <n v="0.36580978729869701"/>
    <n v="7.0129224225132099"/>
  </r>
  <r>
    <x v="34"/>
    <x v="3"/>
    <n v="1.0057462561077899"/>
    <n v="1.3629879907423001E-2"/>
    <n v="0.51215404483224003"/>
    <n v="0.47421607526033699"/>
    <n v="1.13138287377614E-2"/>
    <n v="1.46282252374728E-2"/>
    <n v="4.20602480040774E-2"/>
    <n v="6.7795402506062599E-2"/>
    <n v="5.8684893509625503E-2"/>
    <n v="0.354494278999055"/>
    <n v="3.6993641845070799E-2"/>
    <n v="6.21603412499303E-2"/>
    <n v="1.2432166668431201E-2"/>
    <n v="0.33943697324251298"/>
    <n v="7.0023610151232702"/>
  </r>
  <r>
    <x v="34"/>
    <x v="4"/>
    <n v="1.0820012475286001"/>
    <n v="1.36991717281444E-2"/>
    <n v="0.50508629833750796"/>
    <n v="0.48121452993434799"/>
    <n v="1.0945043251144501E-2"/>
    <n v="1.4610264697351501E-2"/>
    <n v="4.3157337203011001E-2"/>
    <n v="6.6971372662215006E-2"/>
    <n v="5.7985897662124301E-2"/>
    <n v="0.32781491840472099"/>
    <n v="3.7406996518446298E-2"/>
    <n v="5.8482018690607401E-2"/>
    <n v="1.5986501172286099E-2"/>
    <n v="0.36663964973809299"/>
    <n v="7.01161931878445"/>
  </r>
  <r>
    <x v="34"/>
    <x v="5"/>
    <n v="1.0096356203066299"/>
    <n v="1.47739084927608E-2"/>
    <n v="0.51030207999051003"/>
    <n v="0.47492401151672903"/>
    <n v="1.0110694220640801E-2"/>
    <n v="1.3994377351555599E-2"/>
    <n v="4.6733112965187201E-2"/>
    <n v="6.7706721341623005E-2"/>
    <n v="6.1210160264157799E-2"/>
    <n v="0.34594060846619301"/>
    <n v="3.8298643099281902E-2"/>
    <n v="5.7257491770574799E-2"/>
    <n v="1.5588220672048399E-2"/>
    <n v="0.34315996984873798"/>
    <n v="6.9774139779525202"/>
  </r>
  <r>
    <x v="34"/>
    <x v="6"/>
    <n v="1.00100672908693"/>
    <n v="1.45305652013404E-2"/>
    <n v="0.52388611094744597"/>
    <n v="0.46158332385121398"/>
    <n v="1.04279616968663E-2"/>
    <n v="1.5739297447887299E-2"/>
    <n v="4.8991251859502302E-2"/>
    <n v="6.9944487423621401E-2"/>
    <n v="6.1796136810381798E-2"/>
    <n v="0.35746944901524802"/>
    <n v="4.0120217082351597E-2"/>
    <n v="5.8435670139596697E-2"/>
    <n v="1.5670334031769598E-2"/>
    <n v="0.32140519449277499"/>
    <n v="7.0365334856452701"/>
  </r>
  <r>
    <x v="34"/>
    <x v="7"/>
    <n v="1.0039080910256699"/>
    <n v="1.9292128919230801E-2"/>
    <n v="0.52689282652894698"/>
    <n v="0.45381504455182298"/>
    <n v="1.06622066064935E-2"/>
    <n v="1.5805609420037298E-2"/>
    <n v="5.00266204382857E-2"/>
    <n v="7.6092862473713899E-2"/>
    <n v="5.9915233303696497E-2"/>
    <n v="0.35601706580369802"/>
    <n v="3.8378139280839198E-2"/>
    <n v="6.1108555864488802E-2"/>
    <n v="1.31506999080823E-2"/>
    <n v="0.31884300690066503"/>
    <n v="7.0306864615738096"/>
  </r>
  <r>
    <x v="34"/>
    <x v="8"/>
    <n v="0.94862424211643903"/>
    <n v="1.4435614117353101E-2"/>
    <n v="0.53293010936180796"/>
    <n v="0.45263427652083899"/>
    <n v="1.1941397860869399E-2"/>
    <n v="1.76998431227741E-2"/>
    <n v="4.5410212374984202E-2"/>
    <n v="7.2093720973962203E-2"/>
    <n v="6.1362281268878001E-2"/>
    <n v="0.35566741111669697"/>
    <n v="3.82072940764277E-2"/>
    <n v="6.13944723771555E-2"/>
    <n v="1.2527671647279E-2"/>
    <n v="0.32369569518097302"/>
    <n v="7.0085305410581498"/>
  </r>
  <r>
    <x v="34"/>
    <x v="9"/>
    <n v="0.982309087455566"/>
    <n v="1.50302618860519E-2"/>
    <n v="0.53695870660436995"/>
    <n v="0.44801103150957899"/>
    <n v="1.1404622522328199E-2"/>
    <n v="1.8841647984616201E-2"/>
    <n v="4.7081198430793399E-2"/>
    <n v="7.2014706378120602E-2"/>
    <n v="6.5683970466548405E-2"/>
    <n v="0.36610925547990503"/>
    <n v="4.18359905440185E-2"/>
    <n v="6.7521142744098303E-2"/>
    <n v="8.6260465808201108E-3"/>
    <n v="0.30088141886875103"/>
    <n v="7.0104777807988796"/>
  </r>
  <r>
    <x v="34"/>
    <x v="10"/>
    <n v="1.0027363242946501"/>
    <n v="1.5933971415368099E-2"/>
    <n v="0.56366594809752901"/>
    <n v="0.42040008048710198"/>
    <n v="1.12603757108257E-2"/>
    <n v="2.45118017091745E-2"/>
    <n v="5.4477365615517602E-2"/>
    <n v="7.3627354276608006E-2"/>
    <n v="8.3418651848297096E-2"/>
    <n v="0.37797011048666901"/>
    <n v="3.96296030829109E-2"/>
    <n v="6.3528017254609007E-2"/>
    <n v="6.0226452916598699E-3"/>
    <n v="0.265554074723728"/>
    <n v="7.0258269719846602"/>
  </r>
  <r>
    <x v="34"/>
    <x v="11"/>
    <n v="1.07529068710455"/>
    <n v="1.79359474128277E-2"/>
    <n v="0.59375129754256195"/>
    <n v="0.38831275504461099"/>
    <n v="1.2723829783385701E-2"/>
    <n v="2.9666411173798899E-2"/>
    <n v="7.0829255764205998E-2"/>
    <n v="7.9122962625110996E-2"/>
    <n v="9.2439915050805593E-2"/>
    <n v="0.40905996479934398"/>
    <n v="4.3639467090323299E-2"/>
    <n v="4.9032972451043898E-2"/>
    <n v="5.4115011099837799E-3"/>
    <n v="0.20807372015199799"/>
    <n v="7.0174539898919299"/>
  </r>
  <r>
    <x v="34"/>
    <x v="12"/>
    <n v="0.93206525407160701"/>
    <n v="1.45526407550725E-2"/>
    <n v="0.54055133428193003"/>
    <n v="0.44489602496299702"/>
    <n v="1.1129792085843001E-2"/>
    <n v="1.5997731289382401E-2"/>
    <n v="3.4843706293961198E-2"/>
    <n v="7.2080794998556005E-2"/>
    <n v="6.2010160542152699E-2"/>
    <n v="0.362285204254369"/>
    <n v="3.9216682101627799E-2"/>
    <n v="6.4098941224457806E-2"/>
    <n v="1.0610727686582101E-2"/>
    <n v="0.327726259523068"/>
    <n v="7.0307600820412697"/>
  </r>
  <r>
    <x v="34"/>
    <x v="13"/>
    <n v="0.90974928830392698"/>
    <n v="1.49074988709435E-2"/>
    <n v="0.56942734689853702"/>
    <n v="0.41566515423051997"/>
    <n v="1.1502378339475801E-2"/>
    <n v="1.7301907775634499E-2"/>
    <n v="4.0348528187695798E-2"/>
    <n v="8.1368261019330701E-2"/>
    <n v="6.2798768957397194E-2"/>
    <n v="0.37961333110467299"/>
    <n v="4.0503088341146201E-2"/>
    <n v="5.9711227128976703E-2"/>
    <n v="8.8673894734825603E-3"/>
    <n v="0.29798511967218699"/>
    <n v="7.0024151130135603"/>
  </r>
  <r>
    <x v="34"/>
    <x v="14"/>
    <n v="0.891247520419712"/>
    <n v="1.7151164839473401E-2"/>
    <n v="0.61588480474978102"/>
    <n v="0.36696403041074599"/>
    <n v="1.25874411684752E-2"/>
    <n v="1.2338491098725099E-2"/>
    <n v="2.6602098494037101E-2"/>
    <n v="5.6242715826587297E-2"/>
    <n v="6.7403266091799002E-2"/>
    <n v="0.488911580323246"/>
    <n v="3.4289010115572401E-2"/>
    <n v="5.67427761274562E-2"/>
    <n v="3.91126290328028E-3"/>
    <n v="0.24097135785082099"/>
    <n v="7.0515979105905098"/>
  </r>
  <r>
    <x v="34"/>
    <x v="15"/>
    <n v="0.58687555196517804"/>
    <n v="2.1164866632935E-2"/>
    <n v="0.71226397380286999"/>
    <n v="0.26657115956419503"/>
    <n v="1.2320108654788799E-2"/>
    <n v="3.65593148650621E-4"/>
    <n v="5.1231025333503899E-3"/>
    <n v="1.3417603712247501E-2"/>
    <n v="6.5743201420524006E-2"/>
    <n v="0.74761890240280504"/>
    <n v="1.2077827175144299E-2"/>
    <n v="4.0070878356104601E-2"/>
    <n v="3.6291984573213402E-4"/>
    <n v="0.10289986275065199"/>
    <n v="7.1759419464381802"/>
  </r>
  <r>
    <x v="34"/>
    <x v="16"/>
    <n v="0.72599916016474297"/>
    <n v="2.0875749094787201E-2"/>
    <n v="0.69226342140808195"/>
    <n v="0.28686082949713099"/>
    <n v="1.1535953775774399E-2"/>
    <n v="1.5092260341408601E-3"/>
    <n v="7.2931149759860696E-3"/>
    <n v="2.5361757196623699E-2"/>
    <n v="7.2274349761910495E-2"/>
    <n v="0.66043371253400196"/>
    <n v="1.4907420881883999E-2"/>
    <n v="7.9901739604703301E-2"/>
    <n v="6.39517709588705E-4"/>
    <n v="0.12614320752538699"/>
    <n v="7.18801823463071"/>
  </r>
  <r>
    <x v="34"/>
    <x v="17"/>
    <n v="0.89574001240791101"/>
    <n v="2.0116515399952201E-2"/>
    <n v="0.59987308153937402"/>
    <n v="0.38001040306067402"/>
    <n v="1.2060819518593301E-2"/>
    <n v="7.0898303933858899E-3"/>
    <n v="3.31251505801895E-2"/>
    <n v="3.5677635009876002E-2"/>
    <n v="6.5203821876186702E-2"/>
    <n v="0.49698654130078601"/>
    <n v="1.9423215081670699E-2"/>
    <n v="8.03012888334209E-2"/>
    <n v="7.8260535317693303E-4"/>
    <n v="0.24934909205271399"/>
    <n v="7.1587070376802204"/>
  </r>
  <r>
    <x v="34"/>
    <x v="18"/>
    <n v="0.99524549363876502"/>
    <n v="1.7359521667230201E-2"/>
    <n v="0.59242134442748995"/>
    <n v="0.39021913390528001"/>
    <n v="1.3395247221649101E-2"/>
    <n v="1.1589426939385901E-2"/>
    <n v="4.6374444214337597E-2"/>
    <n v="6.8656230686767197E-2"/>
    <n v="6.21932708980827E-2"/>
    <n v="0.42943803965136401"/>
    <n v="3.7177317557428903E-2"/>
    <n v="7.4717834484724202E-2"/>
    <n v="1.61815443982906E-3"/>
    <n v="0.25484003390643201"/>
    <n v="7.0720285138621302"/>
  </r>
  <r>
    <x v="34"/>
    <x v="19"/>
    <n v="0.989428311029523"/>
    <n v="1.7922485626523901E-2"/>
    <n v="0.58585897752921701"/>
    <n v="0.39621853684425901"/>
    <n v="1.00044542518106E-2"/>
    <n v="1.4181239994429599E-2"/>
    <n v="5.0448065421575497E-2"/>
    <n v="8.5090619145432103E-2"/>
    <n v="6.163971109349E-2"/>
    <n v="0.417097429085168"/>
    <n v="3.6723521722635301E-2"/>
    <n v="6.8123532391642205E-2"/>
    <n v="3.1696734743359399E-3"/>
    <n v="0.25352175341948102"/>
    <n v="7.0829555238889901"/>
  </r>
  <r>
    <x v="34"/>
    <x v="20"/>
    <n v="0.97316483825099598"/>
    <n v="1.8438941671846398E-2"/>
    <n v="0.58980353734580504"/>
    <n v="0.39175752098234801"/>
    <n v="1.2847815494350399E-2"/>
    <n v="1.4665595224613699E-2"/>
    <n v="4.4305999739938998E-2"/>
    <n v="7.69049507984578E-2"/>
    <n v="6.4973221397977496E-2"/>
    <n v="0.413735448113908"/>
    <n v="3.6980902927885903E-2"/>
    <n v="6.5349833722289599E-2"/>
    <n v="2.89284617357723E-3"/>
    <n v="0.267343386407001"/>
    <n v="7.0633106929904503"/>
  </r>
  <r>
    <x v="34"/>
    <x v="21"/>
    <n v="1.0171340098036501"/>
    <n v="1.8265430725837199E-2"/>
    <n v="0.60520037483477296"/>
    <n v="0.37653419443939001"/>
    <n v="1.14611672726523E-2"/>
    <n v="1.80547861368501E-2"/>
    <n v="4.4931247518775301E-2"/>
    <n v="6.9415548995245394E-2"/>
    <n v="7.1774902793268897E-2"/>
    <n v="0.43238934995930201"/>
    <n v="3.7729327168319997E-2"/>
    <n v="6.6828931139970099E-2"/>
    <n v="3.6678180420564401E-3"/>
    <n v="0.24374692097355899"/>
    <n v="7.1030702912265502"/>
  </r>
  <r>
    <x v="34"/>
    <x v="22"/>
    <n v="0.81923784949794598"/>
    <n v="1.88176897969797E-2"/>
    <n v="0.65838583278329499"/>
    <n v="0.322796477419726"/>
    <n v="1.39515701450729E-2"/>
    <n v="9.6983147589566505E-3"/>
    <n v="1.71699060834553E-2"/>
    <n v="4.91690236781527E-2"/>
    <n v="8.1206181132600794E-2"/>
    <n v="0.55509554571176101"/>
    <n v="3.3436248772756701E-2"/>
    <n v="6.2331555633345803E-2"/>
    <n v="1.7969645869653E-3"/>
    <n v="0.17614468949693299"/>
    <n v="7.1450401642292896"/>
  </r>
  <r>
    <x v="34"/>
    <x v="23"/>
    <n v="1.0624748964394199"/>
    <n v="1.9695299809540299E-2"/>
    <n v="0.63643918191974902"/>
    <n v="0.34386551827071099"/>
    <n v="1.47122041977865E-2"/>
    <n v="2.2758744040551799E-2"/>
    <n v="6.7986651048730196E-2"/>
    <n v="4.4046092181036098E-2"/>
    <n v="8.8430686305053297E-2"/>
    <n v="0.492319539523006"/>
    <n v="4.3510169922208498E-2"/>
    <n v="5.1540104684779299E-2"/>
    <n v="2.1001457011440702E-3"/>
    <n v="0.17259566239570401"/>
    <n v="7.1176352869446404"/>
  </r>
  <r>
    <x v="34"/>
    <x v="24"/>
    <n v="0.66412101034726301"/>
    <n v="2.08596365090657E-2"/>
    <n v="0.67922881173999705"/>
    <n v="0.29991155175093698"/>
    <n v="1.40183975331494E-2"/>
    <n v="2.8980446440048601E-3"/>
    <n v="6.0402145164824101E-3"/>
    <n v="4.6852593481148203E-2"/>
    <n v="6.1639406869614499E-2"/>
    <n v="0.60035974355840804"/>
    <n v="3.06416477701522E-2"/>
    <n v="5.4667251665847003E-2"/>
    <n v="2.1496306411695502E-3"/>
    <n v="0.180733069320024"/>
    <n v="7.1702793351601999"/>
  </r>
  <r>
    <x v="34"/>
    <x v="25"/>
    <n v="0.69750447986127895"/>
    <n v="1.9397985800094501E-2"/>
    <n v="0.67154012166993904"/>
    <n v="0.30906189252996702"/>
    <n v="1.3923969677856101E-2"/>
    <n v="2.6080028864172398E-3"/>
    <n v="6.4568129631040203E-3"/>
    <n v="4.7629989824643698E-2"/>
    <n v="6.5453295180099999E-2"/>
    <n v="0.56726439494921899"/>
    <n v="3.1747002360293097E-2"/>
    <n v="6.43707336245182E-2"/>
    <n v="2.2625596215901799E-3"/>
    <n v="0.19828323891225899"/>
    <n v="7.1358729094391702"/>
  </r>
  <r>
    <x v="34"/>
    <x v="26"/>
    <n v="0.83801584420538"/>
    <n v="1.8739050183798799E-2"/>
    <n v="0.658659294387269"/>
    <n v="0.32260165542893299"/>
    <n v="1.42369163121841E-2"/>
    <n v="2.3879839307722698E-3"/>
    <n v="7.5033831515282602E-3"/>
    <n v="4.8219229980662998E-2"/>
    <n v="6.5533858025817002E-2"/>
    <n v="0.55846850699531003"/>
    <n v="3.1434756096620602E-2"/>
    <n v="7.2401033066811796E-2"/>
    <n v="2.0048323788905398E-3"/>
    <n v="0.19780950006140199"/>
    <n v="7.1399012083237103"/>
  </r>
  <r>
    <x v="34"/>
    <x v="27"/>
    <n v="0.97968795270700104"/>
    <n v="1.8173367394271899E-2"/>
    <n v="0.61753719807602303"/>
    <n v="0.36428943452970503"/>
    <n v="1.1855357324891199E-2"/>
    <n v="8.5484709262361406E-3"/>
    <n v="4.1558150772781702E-2"/>
    <n v="6.0108466396954899E-2"/>
    <n v="6.4075496855917999E-2"/>
    <n v="0.44989925536229503"/>
    <n v="3.9737645962277302E-2"/>
    <n v="8.3350463846640105E-2"/>
    <n v="2.3620366604625602E-3"/>
    <n v="0.23850465589154299"/>
    <n v="7.1009825952745498"/>
  </r>
  <r>
    <x v="34"/>
    <x v="28"/>
    <n v="1.0596465295316899"/>
    <n v="1.8107118612996801E-2"/>
    <n v="0.60403394842328995"/>
    <n v="0.37785893296371298"/>
    <n v="1.2317187167626399E-2"/>
    <n v="1.25505463525595E-2"/>
    <n v="4.5012934572849099E-2"/>
    <n v="7.3970426542882203E-2"/>
    <n v="6.1045489836214099E-2"/>
    <n v="0.41878954007325597"/>
    <n v="3.9443710664040899E-2"/>
    <n v="7.7634577360806395E-2"/>
    <n v="4.0707443832524301E-3"/>
    <n v="0.25516484304651299"/>
    <n v="7.1141499427730697"/>
  </r>
  <r>
    <x v="34"/>
    <x v="29"/>
    <n v="1.02686576924619"/>
    <n v="1.8549333959361199E-2"/>
    <n v="0.61336789875945397"/>
    <n v="0.368082767281185"/>
    <n v="1.1638604299534099E-2"/>
    <n v="1.39869107079734E-2"/>
    <n v="4.4370622769908503E-2"/>
    <n v="7.9308909305504202E-2"/>
    <n v="5.5986082115167701E-2"/>
    <n v="0.42203695205592001"/>
    <n v="4.35177489345401E-2"/>
    <n v="7.1729865263915699E-2"/>
    <n v="3.8861022003610899E-3"/>
    <n v="0.253538202347176"/>
    <n v="7.0826221057919696"/>
  </r>
  <r>
    <x v="34"/>
    <x v="30"/>
    <n v="1.07087955853608"/>
    <n v="1.8455774186707598E-2"/>
    <n v="0.60370996625226703"/>
    <n v="0.37783425956102501"/>
    <n v="1.1870992594754E-2"/>
    <n v="1.53903349703477E-2"/>
    <n v="4.3261703263250802E-2"/>
    <n v="8.5948934451840805E-2"/>
    <n v="5.7087107286900397E-2"/>
    <n v="0.42063998902800798"/>
    <n v="4.06585886084702E-2"/>
    <n v="6.41037904826285E-2"/>
    <n v="4.6995544298784097E-3"/>
    <n v="0.25633900488392097"/>
    <n v="7.0955190946157298"/>
  </r>
  <r>
    <x v="34"/>
    <x v="31"/>
    <n v="1.01361629581547"/>
    <n v="1.9494483641054602E-2"/>
    <n v="0.61132276855373902"/>
    <n v="0.36918274780520699"/>
    <n v="1.2060211014325899E-2"/>
    <n v="1.80220223404703E-2"/>
    <n v="4.67861857093224E-2"/>
    <n v="9.6791325464020195E-2"/>
    <n v="5.6416614223405E-2"/>
    <n v="0.40960097876944801"/>
    <n v="4.0931053327872398E-2"/>
    <n v="6.6632570205258104E-2"/>
    <n v="5.4184433092380902E-3"/>
    <n v="0.24734059563663999"/>
    <n v="7.1172783412468297"/>
  </r>
  <r>
    <x v="34"/>
    <x v="32"/>
    <n v="0.988433421605309"/>
    <n v="1.9043809021781401E-2"/>
    <n v="0.63296336016572796"/>
    <n v="0.34799283081249099"/>
    <n v="1.2929482887794099E-2"/>
    <n v="1.6433569496359698E-2"/>
    <n v="4.11493395435246E-2"/>
    <n v="9.1897137688967095E-2"/>
    <n v="5.9420286805190403E-2"/>
    <n v="0.42004325056648201"/>
    <n v="4.2861824141158203E-2"/>
    <n v="6.0174550637348397E-2"/>
    <n v="7.23224873576837E-3"/>
    <n v="0.247858309497407"/>
    <n v="7.1070106495588901"/>
  </r>
  <r>
    <x v="35"/>
    <x v="0"/>
    <n v="0.847052796398858"/>
    <n v="3.3178117893383602E-4"/>
    <n v="0.77654555836870298"/>
    <n v="0.22312266045236301"/>
    <n v="1.27951984412563E-2"/>
    <n v="1.3570859069377E-2"/>
    <n v="8.24628157005311E-2"/>
    <n v="8.67071751720567E-2"/>
    <n v="6.6558179528033098E-2"/>
    <n v="0.370611737112224"/>
    <n v="4.82068900021018E-2"/>
    <n v="6.2715169172796195E-2"/>
    <n v="2.9074371165228399E-2"/>
    <n v="0.22729760463639601"/>
    <n v="6.2817497990164899"/>
  </r>
  <r>
    <x v="35"/>
    <x v="1"/>
    <n v="0.84894230156281603"/>
    <n v="2.6265148605455297E-4"/>
    <n v="0.76656360134544899"/>
    <n v="0.23317374716849601"/>
    <n v="1.24291524140655E-2"/>
    <n v="1.30593748567498E-2"/>
    <n v="8.3257555276443004E-2"/>
    <n v="9.9350029791099401E-2"/>
    <n v="6.7645717848393405E-2"/>
    <n v="0.37494119167548101"/>
    <n v="5.0230534266504603E-2"/>
    <n v="5.4117652483194501E-2"/>
    <n v="2.9356335153490402E-2"/>
    <n v="0.215612456234579"/>
    <n v="6.2503562095986203"/>
  </r>
  <r>
    <x v="35"/>
    <x v="2"/>
    <n v="1.03326598584775"/>
    <n v="2.9740962257671799E-4"/>
    <n v="0.77303049200329499"/>
    <n v="0.22667209837412899"/>
    <n v="1.42019868553112E-2"/>
    <n v="1.3066478136513199E-2"/>
    <n v="9.0344696601387706E-2"/>
    <n v="9.6817627920210703E-2"/>
    <n v="6.4293672171835098E-2"/>
    <n v="0.3606505334631"/>
    <n v="4.76539418340906E-2"/>
    <n v="5.9972977886280601E-2"/>
    <n v="2.96386972769167E-2"/>
    <n v="0.223359387854354"/>
    <n v="6.1985318107220797"/>
  </r>
  <r>
    <x v="35"/>
    <x v="3"/>
    <n v="0.98248874144478004"/>
    <n v="3.0266237075543101E-4"/>
    <n v="0.779675545418136"/>
    <n v="0.22002179221110801"/>
    <n v="1.38440536940068E-2"/>
    <n v="1.3508803318048299E-2"/>
    <n v="9.5675822559026596E-2"/>
    <n v="9.6249234194705394E-2"/>
    <n v="6.4021615764708995E-2"/>
    <n v="0.36376704546642202"/>
    <n v="4.7633153946800899E-2"/>
    <n v="5.9661094120872303E-2"/>
    <n v="2.8940751788744501E-2"/>
    <n v="0.21669842514666399"/>
    <n v="6.1885507110728897"/>
  </r>
  <r>
    <x v="35"/>
    <x v="4"/>
    <n v="1.02543254526937"/>
    <n v="3.6320010297833798E-4"/>
    <n v="0.77254891733963604"/>
    <n v="0.22708788255738499"/>
    <n v="1.1560300155430501E-2"/>
    <n v="1.3766310576205301E-2"/>
    <n v="0.10050031909064901"/>
    <n v="9.50146591833919E-2"/>
    <n v="6.5529899352582605E-2"/>
    <n v="0.35417981662910403"/>
    <n v="4.6376491274367701E-2"/>
    <n v="5.86931958873411E-2"/>
    <n v="3.1948617327370803E-2"/>
    <n v="0.22243039052355701"/>
    <n v="6.2641378000050496"/>
  </r>
  <r>
    <x v="35"/>
    <x v="5"/>
    <n v="0.99956759391834205"/>
    <n v="3.43503511185073E-4"/>
    <n v="0.77852169981499297"/>
    <n v="0.22113479667382199"/>
    <n v="1.3564202346254E-2"/>
    <n v="1.30727165049147E-2"/>
    <n v="0.100438072677979"/>
    <n v="9.2533868420929505E-2"/>
    <n v="6.5386036904949693E-2"/>
    <n v="0.355163417696368"/>
    <n v="4.8642125152206797E-2"/>
    <n v="5.7646675185275303E-2"/>
    <n v="3.1161677860333799E-2"/>
    <n v="0.22239120725078801"/>
    <n v="6.2255244667002598"/>
  </r>
  <r>
    <x v="35"/>
    <x v="6"/>
    <n v="1.02154378550866"/>
    <n v="2.9326935297887099E-4"/>
    <n v="0.78454835870163897"/>
    <n v="0.21515837194538201"/>
    <n v="1.18500327681567E-2"/>
    <n v="1.36093469279885E-2"/>
    <n v="0.103551103681817"/>
    <n v="9.5050144972239903E-2"/>
    <n v="6.7712517713439502E-2"/>
    <n v="0.35411071054184601"/>
    <n v="4.9767195135303102E-2"/>
    <n v="5.6026662565615303E-2"/>
    <n v="3.2394152161764701E-2"/>
    <n v="0.21592813353182999"/>
    <n v="6.1455602323009897"/>
  </r>
  <r>
    <x v="35"/>
    <x v="7"/>
    <n v="1.0315844067564099"/>
    <n v="2.9058412638398198E-4"/>
    <n v="0.765462098435024"/>
    <n v="0.23424731743859201"/>
    <n v="1.2644544790978899E-2"/>
    <n v="1.40586928033952E-2"/>
    <n v="0.10816699246399999"/>
    <n v="0.103250304310675"/>
    <n v="6.6968327573170103E-2"/>
    <n v="0.35247683038330002"/>
    <n v="4.9911713198479202E-2"/>
    <n v="5.7176942032242002E-2"/>
    <n v="2.9679051634665402E-2"/>
    <n v="0.20566660080909499"/>
    <n v="6.2818513746502704"/>
  </r>
  <r>
    <x v="35"/>
    <x v="8"/>
    <n v="0.94706249760380401"/>
    <n v="3.9036874800546398E-4"/>
    <n v="0.78837949072689395"/>
    <n v="0.211230140525101"/>
    <n v="1.4787333169263801E-2"/>
    <n v="1.6712440617412502E-2"/>
    <n v="9.8434832053867896E-2"/>
    <n v="9.7190547040605799E-2"/>
    <n v="7.0802070914905799E-2"/>
    <n v="0.36222935938821199"/>
    <n v="4.7196605213756099E-2"/>
    <n v="5.91382525244257E-2"/>
    <n v="2.2826997155303001E-2"/>
    <n v="0.21068156192224799"/>
    <n v="6.1820449288394999"/>
  </r>
  <r>
    <x v="35"/>
    <x v="9"/>
    <n v="1.0186767626515101"/>
    <n v="3.3969779847866201E-4"/>
    <n v="0.78916596290432195"/>
    <n v="0.21049433929719999"/>
    <n v="1.3594099989718099E-2"/>
    <n v="1.726815574937E-2"/>
    <n v="9.9872907051985704E-2"/>
    <n v="9.6419913988643594E-2"/>
    <n v="7.4553209238865104E-2"/>
    <n v="0.35959132131348398"/>
    <n v="4.7962641802535101E-2"/>
    <n v="6.6070385766725095E-2"/>
    <n v="1.7468893820574601E-2"/>
    <n v="0.20719847127809801"/>
    <n v="6.2510965107520597"/>
  </r>
  <r>
    <x v="35"/>
    <x v="10"/>
    <n v="1.04349886973116"/>
    <n v="4.20327588326218E-4"/>
    <n v="0.79837691531155497"/>
    <n v="0.20120275710011801"/>
    <n v="1.2028977633701501E-2"/>
    <n v="2.16546157459881E-2"/>
    <n v="0.10639338936178599"/>
    <n v="9.2438281098740097E-2"/>
    <n v="9.3858081597595497E-2"/>
    <n v="0.359463280145075"/>
    <n v="5.0393910503287301E-2"/>
    <n v="6.0274437173421701E-2"/>
    <n v="1.4909871539944001E-2"/>
    <n v="0.18858515520046101"/>
    <n v="6.2739520964627999"/>
  </r>
  <r>
    <x v="35"/>
    <x v="11"/>
    <n v="1.20088371330652"/>
    <n v="3.1531071612120299E-4"/>
    <n v="0.80241819009359605"/>
    <n v="0.197266499190283"/>
    <n v="1.1316439519352101E-2"/>
    <n v="2.19926980161184E-2"/>
    <n v="0.13367542752647399"/>
    <n v="9.3487130707512106E-2"/>
    <n v="0.101811872890797"/>
    <n v="0.37335694531074898"/>
    <n v="5.45024014619035E-2"/>
    <n v="4.0499475578822899E-2"/>
    <n v="1.37663281995337E-2"/>
    <n v="0.15559128078873799"/>
    <n v="6.2584288628511997"/>
  </r>
  <r>
    <x v="35"/>
    <x v="12"/>
    <n v="0.90867572505907401"/>
    <n v="3.5582240893555599E-4"/>
    <n v="0.79770606662897803"/>
    <n v="0.201938110962087"/>
    <n v="1.2979866817887801E-2"/>
    <n v="1.3262910528734399E-2"/>
    <n v="7.9476740266641893E-2"/>
    <n v="9.6026573324769507E-2"/>
    <n v="6.9601420448288404E-2"/>
    <n v="0.37238494519806498"/>
    <n v="4.8480883493158503E-2"/>
    <n v="5.98474456556762E-2"/>
    <n v="2.0267318402967499E-2"/>
    <n v="0.22767189586381101"/>
    <n v="6.2693162108810503"/>
  </r>
  <r>
    <x v="35"/>
    <x v="13"/>
    <n v="0.91788268490071501"/>
    <n v="3.2648766707310003E-4"/>
    <n v="0.80302569480133301"/>
    <n v="0.19664781753159399"/>
    <n v="1.34248217964532E-2"/>
    <n v="1.3230858059122601E-2"/>
    <n v="8.2214049438148806E-2"/>
    <n v="0.106116283562358"/>
    <n v="6.7924664250174696E-2"/>
    <n v="0.38089014764072099"/>
    <n v="4.8120131586668002E-2"/>
    <n v="5.5489463059053099E-2"/>
    <n v="2.2644100585112299E-2"/>
    <n v="0.20994548002218799"/>
    <n v="6.3276140766266797"/>
  </r>
  <r>
    <x v="35"/>
    <x v="14"/>
    <n v="0.92185847533234999"/>
    <n v="3.98125326752992E-4"/>
    <n v="0.83319086843066203"/>
    <n v="0.16641100624258501"/>
    <n v="1.5127066918764099E-2"/>
    <n v="9.0960571034821198E-3"/>
    <n v="5.4242957979106901E-2"/>
    <n v="7.0579157977434206E-2"/>
    <n v="7.1348790544936896E-2"/>
    <n v="0.49658110021522001"/>
    <n v="4.0764820049738998E-2"/>
    <n v="4.96449272537519E-2"/>
    <n v="1.0484277651343001E-2"/>
    <n v="0.18213084430622201"/>
    <n v="6.3127417229723202"/>
  </r>
  <r>
    <x v="35"/>
    <x v="15"/>
    <n v="0.63891680921555805"/>
    <n v="5.2793057708873999E-4"/>
    <n v="0.88479404650036197"/>
    <n v="0.114678022922549"/>
    <n v="1.3789916719929501E-2"/>
    <n v="5.8710532703627001E-4"/>
    <n v="1.3426616077724E-2"/>
    <n v="1.3190583699510899E-2"/>
    <n v="7.3340151080809698E-2"/>
    <n v="0.73241097220938201"/>
    <n v="1.36952630506977E-2"/>
    <n v="2.8101512222013601E-2"/>
    <n v="3.4645223904845E-4"/>
    <n v="0.11111142737384801"/>
    <n v="6.5491406384215498"/>
  </r>
  <r>
    <x v="35"/>
    <x v="16"/>
    <n v="0.77614375008779701"/>
    <n v="2.9447903763782899E-4"/>
    <n v="0.87899026221396004"/>
    <n v="0.120715258748402"/>
    <n v="1.11069456499579E-2"/>
    <n v="5.7833859207973004E-4"/>
    <n v="1.84579240500286E-2"/>
    <n v="2.24483906980265E-2"/>
    <n v="7.3171020019684702E-2"/>
    <n v="0.65350443087904397"/>
    <n v="1.50297359274108E-2"/>
    <n v="7.14807742726567E-2"/>
    <n v="2.7499355659994898E-4"/>
    <n v="0.133947446354511"/>
    <n v="6.5094465087537197"/>
  </r>
  <r>
    <x v="35"/>
    <x v="17"/>
    <n v="0.93093938710003299"/>
    <n v="2.9889710207058902E-4"/>
    <n v="0.84264542262874698"/>
    <n v="0.15705568026918201"/>
    <n v="1.2074865982053901E-2"/>
    <n v="6.0817883178526603E-3"/>
    <n v="6.3512131856105103E-2"/>
    <n v="4.4080283928168998E-2"/>
    <n v="7.0030302341656497E-2"/>
    <n v="0.50381186282371804"/>
    <n v="2.23349239884039E-2"/>
    <n v="8.4515416746054395E-2"/>
    <n v="1.10342742379194E-3"/>
    <n v="0.192454996592195"/>
    <n v="6.4328098150488602"/>
  </r>
  <r>
    <x v="35"/>
    <x v="18"/>
    <n v="1.0854435275444301"/>
    <n v="2.64089443640453E-4"/>
    <n v="0.80515015058994999"/>
    <n v="0.19458575996641"/>
    <n v="1.6244467014582001E-2"/>
    <n v="8.4996623551009103E-3"/>
    <n v="9.0009943205694498E-2"/>
    <n v="8.7940099093043095E-2"/>
    <n v="6.8943855874533097E-2"/>
    <n v="0.416513787756642"/>
    <n v="4.3137416647239003E-2"/>
    <n v="7.3699605193966705E-2"/>
    <n v="6.7960704327183199E-3"/>
    <n v="0.18821509242647999"/>
    <n v="6.4112077607352598"/>
  </r>
  <r>
    <x v="35"/>
    <x v="19"/>
    <n v="1.1112259491169101"/>
    <n v="2.7388686120885801E-4"/>
    <n v="0.79629279855296498"/>
    <n v="0.203433314585826"/>
    <n v="1.4697619561960799E-2"/>
    <n v="9.65556688829192E-3"/>
    <n v="9.8088905899497494E-2"/>
    <n v="0.110326713577137"/>
    <n v="6.5650912237342998E-2"/>
    <n v="0.39431580939225502"/>
    <n v="4.1344767889332799E-2"/>
    <n v="6.9963099793136502E-2"/>
    <n v="1.11643875925142E-2"/>
    <n v="0.184792217168531"/>
    <n v="6.3564613548705404"/>
  </r>
  <r>
    <x v="35"/>
    <x v="20"/>
    <n v="1.0376778673445799"/>
    <n v="3.4695635143701002E-4"/>
    <n v="0.82107739549834902"/>
    <n v="0.17857564815021401"/>
    <n v="1.5413251559301001E-2"/>
    <n v="1.1051973233671899E-2"/>
    <n v="8.5852713769573999E-2"/>
    <n v="9.3829415118525994E-2"/>
    <n v="7.2275085426285496E-2"/>
    <n v="0.41027107157196202"/>
    <n v="4.2501869411864297E-2"/>
    <n v="6.7702601092786696E-2"/>
    <n v="1.0633235199313E-2"/>
    <n v="0.19046878361671599"/>
    <n v="6.3636687528504101"/>
  </r>
  <r>
    <x v="35"/>
    <x v="21"/>
    <n v="1.08959823777164"/>
    <n v="2.9526085334985198E-4"/>
    <n v="0.83096021864524305"/>
    <n v="0.16874452050140701"/>
    <n v="1.47155566325591E-2"/>
    <n v="1.46119513268943E-2"/>
    <n v="8.74268047148275E-2"/>
    <n v="8.6012640348222397E-2"/>
    <n v="7.8355099745358398E-2"/>
    <n v="0.41847047363318202"/>
    <n v="4.4158515673240001E-2"/>
    <n v="6.9159467524200796E-2"/>
    <n v="7.23730705589299E-3"/>
    <n v="0.179852183345623"/>
    <n v="6.3440232862884898"/>
  </r>
  <r>
    <x v="35"/>
    <x v="22"/>
    <n v="0.90092992726824195"/>
    <n v="3.3365640371253702E-4"/>
    <n v="0.84711052496682504"/>
    <n v="0.15255581862946199"/>
    <n v="1.44075637713899E-2"/>
    <n v="6.6817567923060303E-3"/>
    <n v="3.5372133811984098E-2"/>
    <n v="5.7588010986777398E-2"/>
    <n v="8.8681614638186704E-2"/>
    <n v="0.52121319519033404"/>
    <n v="4.0813302524118703E-2"/>
    <n v="6.0454346354312898E-2"/>
    <n v="1.9250436717837399E-3"/>
    <n v="0.172863032258807"/>
    <n v="6.4222552248181399"/>
  </r>
  <r>
    <x v="35"/>
    <x v="23"/>
    <n v="1.2185885106776899"/>
    <n v="3.6862070940594399E-4"/>
    <n v="0.84118612779298696"/>
    <n v="0.15844525149760699"/>
    <n v="1.2811477850955801E-2"/>
    <n v="1.5950179589785899E-2"/>
    <n v="0.128426906268401"/>
    <n v="4.7279954317994297E-2"/>
    <n v="9.7869834581600604E-2"/>
    <n v="0.45415252172992598"/>
    <n v="5.1988901039179101E-2"/>
    <n v="4.7962058287045202E-2"/>
    <n v="1.8596733001677299E-3"/>
    <n v="0.141698493034944"/>
    <n v="6.3939571605060399"/>
  </r>
  <r>
    <x v="35"/>
    <x v="24"/>
    <n v="0.71086195230737403"/>
    <n v="5.7817927555869799E-4"/>
    <n v="0.87212536318887202"/>
    <n v="0.12729645753556901"/>
    <n v="1.5984882464898299E-2"/>
    <n v="9.7695405125676309E-4"/>
    <n v="1.8770410160891801E-2"/>
    <n v="5.3118914039425903E-2"/>
    <n v="6.5594898477554606E-2"/>
    <n v="0.59284720624147602"/>
    <n v="3.16287155452247E-2"/>
    <n v="4.3416734305037001E-2"/>
    <n v="9.5820492519305199E-4"/>
    <n v="0.17670307978904201"/>
    <n v="6.5014711806539296"/>
  </r>
  <r>
    <x v="35"/>
    <x v="25"/>
    <n v="0.72450514037746305"/>
    <n v="4.6625046053232801E-4"/>
    <n v="0.869319510012595"/>
    <n v="0.130214239526873"/>
    <n v="1.2935908048590201E-2"/>
    <n v="7.8010850015082305E-4"/>
    <n v="1.92613420386121E-2"/>
    <n v="5.6475626130965698E-2"/>
    <n v="6.8675674602632103E-2"/>
    <n v="0.57012953616115702"/>
    <n v="3.5863876473845001E-2"/>
    <n v="5.19238333480996E-2"/>
    <n v="8.0590171504737703E-4"/>
    <n v="0.18314819298089999"/>
    <n v="6.4840021443139397"/>
  </r>
  <r>
    <x v="35"/>
    <x v="26"/>
    <n v="0.89760267262645599"/>
    <n v="4.34161529124347E-4"/>
    <n v="0.85898790326860097"/>
    <n v="0.14057793520227399"/>
    <n v="1.46174100809885E-2"/>
    <n v="8.4945881738257101E-4"/>
    <n v="2.0549078016381599E-2"/>
    <n v="5.6038023065926701E-2"/>
    <n v="6.8113909131712003E-2"/>
    <n v="0.54150996869674195"/>
    <n v="4.0034480407469097E-2"/>
    <n v="6.2591778178519797E-2"/>
    <n v="1.3764580445008901E-3"/>
    <n v="0.19431943556037601"/>
    <n v="6.4222965607509597"/>
  </r>
  <r>
    <x v="35"/>
    <x v="27"/>
    <n v="1.0827942909287001"/>
    <n v="3.8939722680473698E-4"/>
    <n v="0.82599514704773302"/>
    <n v="0.173615455725463"/>
    <n v="1.3756889846156599E-2"/>
    <n v="5.8515031555003401E-3"/>
    <n v="8.4563549830787899E-2"/>
    <n v="6.6575518213367796E-2"/>
    <n v="6.7761611169214003E-2"/>
    <n v="0.43170865620552001"/>
    <n v="4.4441306737976097E-2"/>
    <n v="7.4553941139302596E-2"/>
    <n v="4.5164745385339296E-3"/>
    <n v="0.20627054916363999"/>
    <n v="6.3972808819712998"/>
  </r>
  <r>
    <x v="35"/>
    <x v="28"/>
    <n v="1.16576787297808"/>
    <n v="5.67526724652095E-4"/>
    <n v="0.82137727146328299"/>
    <n v="0.17805520181206499"/>
    <n v="1.1799702367982201E-2"/>
    <n v="9.5773749466378302E-3"/>
    <n v="9.1846344668083196E-2"/>
    <n v="9.0606420055313594E-2"/>
    <n v="6.6233794323592901E-2"/>
    <n v="0.41019028437652699"/>
    <n v="4.4503539983327303E-2"/>
    <n v="7.6288286554248602E-2"/>
    <n v="8.1392489044132404E-3"/>
    <n v="0.19081500381987401"/>
    <n v="6.3908896758731002"/>
  </r>
  <r>
    <x v="35"/>
    <x v="29"/>
    <n v="1.1477298296068099"/>
    <n v="3.9728984219882402E-4"/>
    <n v="0.81002059797961201"/>
    <n v="0.18958211217818899"/>
    <n v="1.6656666480172E-2"/>
    <n v="9.97828548248441E-3"/>
    <n v="9.0337820123510201E-2"/>
    <n v="0.101071210581653"/>
    <n v="6.2499556064920699E-2"/>
    <n v="0.40249651051360502"/>
    <n v="4.7012789239464801E-2"/>
    <n v="6.2231797996766099E-2"/>
    <n v="1.02168879345871E-2"/>
    <n v="0.19749847558283701"/>
    <n v="6.3682691088040499"/>
  </r>
  <r>
    <x v="35"/>
    <x v="30"/>
    <n v="1.18271599829662"/>
    <n v="6.8091478275132797E-4"/>
    <n v="0.81439378853023603"/>
    <n v="0.18492529668701299"/>
    <n v="1.02896862817526E-2"/>
    <n v="1.0437324149029099E-2"/>
    <n v="9.1848046378558895E-2"/>
    <n v="0.10545046570411901"/>
    <n v="6.5995952618894502E-2"/>
    <n v="0.401705973097578"/>
    <n v="4.6731676317152297E-2"/>
    <n v="5.7005060722726902E-2"/>
    <n v="1.3408219828218999E-2"/>
    <n v="0.19712759490196999"/>
    <n v="6.3487355595124502"/>
  </r>
  <r>
    <x v="35"/>
    <x v="31"/>
    <n v="1.1855566894830201"/>
    <n v="4.7480695340494102E-4"/>
    <n v="0.79832459820749602"/>
    <n v="0.201200594839099"/>
    <n v="1.32657732297212E-2"/>
    <n v="1.23913276948479E-2"/>
    <n v="9.4701975111882206E-2"/>
    <n v="0.124444484149281"/>
    <n v="6.3807169519631002E-2"/>
    <n v="0.375601513268843"/>
    <n v="4.6127397312417502E-2"/>
    <n v="6.2141720689962397E-2"/>
    <n v="1.68621169495193E-2"/>
    <n v="0.190656522073895"/>
    <n v="6.3788622415415697"/>
  </r>
  <r>
    <x v="35"/>
    <x v="32"/>
    <n v="1.1383390690202899"/>
    <n v="6.7034885837178801E-4"/>
    <n v="0.80589395985426104"/>
    <n v="0.19343569128736701"/>
    <n v="1.34244544422106E-2"/>
    <n v="1.24785869838281E-2"/>
    <n v="8.5499512751216797E-2"/>
    <n v="0.113731909080431"/>
    <n v="6.58260266904383E-2"/>
    <n v="0.38189875800659201"/>
    <n v="4.6456959081672203E-2"/>
    <n v="5.7313812937803701E-2"/>
    <n v="1.41899688098966E-2"/>
    <n v="0.20918001121591101"/>
    <n v="6.3773958522600003"/>
  </r>
  <r>
    <x v="36"/>
    <x v="0"/>
    <n v="0.83367439916584696"/>
    <n v="1.6525028079129101E-3"/>
    <n v="0.48306333817081298"/>
    <n v="0.515284159021274"/>
    <n v="1.1274827285389699E-2"/>
    <n v="2.3705902192089501E-2"/>
    <n v="0.10695596271027299"/>
    <n v="0.104020188417573"/>
    <n v="7.2636664292597394E-2"/>
    <n v="0.291034351704899"/>
    <n v="5.1496603551746803E-2"/>
    <n v="9.1905058146601798E-2"/>
    <n v="3.2463844779123098E-2"/>
    <n v="0.214506596919707"/>
    <n v="5.6424232596931496"/>
  </r>
  <r>
    <x v="36"/>
    <x v="1"/>
    <n v="0.84441807327390805"/>
    <n v="1.78629603681997E-3"/>
    <n v="0.46209981828149999"/>
    <n v="0.53611388568167995"/>
    <n v="1.07864285985036E-2"/>
    <n v="2.5642009593197099E-2"/>
    <n v="0.10712048737733899"/>
    <n v="0.119035893956523"/>
    <n v="6.4854003564191104E-2"/>
    <n v="0.29314101690579802"/>
    <n v="5.17876005043683E-2"/>
    <n v="9.0226081123359295E-2"/>
    <n v="3.52142960468202E-2"/>
    <n v="0.20219218232990099"/>
    <n v="5.5906256984731497"/>
  </r>
  <r>
    <x v="36"/>
    <x v="2"/>
    <n v="1.0399844387921899"/>
    <n v="1.9149767097102299E-3"/>
    <n v="0.465473033048871"/>
    <n v="0.53261199024141903"/>
    <n v="1.147111760863E-2"/>
    <n v="2.3572556228014602E-2"/>
    <n v="0.112060510506498"/>
    <n v="0.113349616621367"/>
    <n v="7.24504822800877E-2"/>
    <n v="0.279539679181114"/>
    <n v="4.8138179992631501E-2"/>
    <n v="8.4373075385916096E-2"/>
    <n v="2.8577436833820601E-2"/>
    <n v="0.22646734536192001"/>
    <n v="5.6001892715080404"/>
  </r>
  <r>
    <x v="36"/>
    <x v="3"/>
    <n v="0.99039500900256905"/>
    <n v="2.2948882247986599E-3"/>
    <n v="0.45642765085620102"/>
    <n v="0.54127746091900097"/>
    <n v="1.15232566280232E-2"/>
    <n v="2.4706056116755699E-2"/>
    <n v="0.122940851532191"/>
    <n v="0.111313757070577"/>
    <n v="6.3402412506826406E-2"/>
    <n v="0.283386021081106"/>
    <n v="4.9175015194647197E-2"/>
    <n v="9.2185253577648299E-2"/>
    <n v="3.2900146714472001E-2"/>
    <n v="0.20846722957775199"/>
    <n v="5.5790209799437402"/>
  </r>
  <r>
    <x v="36"/>
    <x v="4"/>
    <n v="1.02185545388694"/>
    <n v="3.0398031220909998E-3"/>
    <n v="0.45909594379519297"/>
    <n v="0.53786425308271602"/>
    <n v="1.1549056938136799E-2"/>
    <n v="2.4090766744160198E-2"/>
    <n v="0.132118116462806"/>
    <n v="0.114388976289777"/>
    <n v="6.3099460179805902E-2"/>
    <n v="0.278150142348638"/>
    <n v="5.00809628077344E-2"/>
    <n v="8.8900086453564606E-2"/>
    <n v="3.4066792062331701E-2"/>
    <n v="0.20355563971304599"/>
    <n v="5.6645343618023896"/>
  </r>
  <r>
    <x v="36"/>
    <x v="5"/>
    <n v="0.97886592163039399"/>
    <n v="1.72573018099823E-3"/>
    <n v="0.46266043596942802"/>
    <n v="0.53561383384957395"/>
    <n v="1.2392024702295499E-2"/>
    <n v="2.2177962863877999E-2"/>
    <n v="0.13419285422452701"/>
    <n v="0.119185099317913"/>
    <n v="6.72668180231E-2"/>
    <n v="0.28321304964414801"/>
    <n v="4.9366679968815198E-2"/>
    <n v="7.8851697554781899E-2"/>
    <n v="2.8717454986036402E-2"/>
    <n v="0.204636358714505"/>
    <n v="5.6482800828092099"/>
  </r>
  <r>
    <x v="36"/>
    <x v="6"/>
    <n v="1.0265813639214201"/>
    <n v="1.8134277551949201E-3"/>
    <n v="0.44940279516403597"/>
    <n v="0.54878377708076898"/>
    <n v="1.2112975964346399E-2"/>
    <n v="2.4437947462626501E-2"/>
    <n v="0.132117054522499"/>
    <n v="0.124943717269628"/>
    <n v="6.5274902363829407E-2"/>
    <n v="0.27838399680581799"/>
    <n v="5.0778036413295098E-2"/>
    <n v="8.3525649467473206E-2"/>
    <n v="2.7297476635084299E-2"/>
    <n v="0.20112824309540001"/>
    <n v="5.6576629521974402"/>
  </r>
  <r>
    <x v="36"/>
    <x v="7"/>
    <n v="1.01347599968699"/>
    <n v="1.53716306563186E-3"/>
    <n v="0.45938512897016798"/>
    <n v="0.53907770796419996"/>
    <n v="1.17215626531575E-2"/>
    <n v="2.79465371414933E-2"/>
    <n v="0.13229553651759501"/>
    <n v="0.12165058507757701"/>
    <n v="6.7887889788248904E-2"/>
    <n v="0.27947408561195802"/>
    <n v="4.9537639592409102E-2"/>
    <n v="9.1843773997982103E-2"/>
    <n v="2.6493860103335699E-2"/>
    <n v="0.191148529516243"/>
    <n v="5.6732568975986002"/>
  </r>
  <r>
    <x v="36"/>
    <x v="8"/>
    <n v="0.95871587202200204"/>
    <n v="1.9481941663865899E-3"/>
    <n v="0.46106645804114699"/>
    <n v="0.53698534779246598"/>
    <n v="1.20337862787616E-2"/>
    <n v="2.28036503198117E-2"/>
    <n v="0.121319735163434"/>
    <n v="0.11069209919688799"/>
    <n v="6.6108158332201003E-2"/>
    <n v="0.276327360802955"/>
    <n v="4.7455110747562299E-2"/>
    <n v="8.6461717118445303E-2"/>
    <n v="2.9160203012301801E-2"/>
    <n v="0.22763817902764"/>
    <n v="5.5958678499642698"/>
  </r>
  <r>
    <x v="36"/>
    <x v="9"/>
    <n v="0.99289242784024101"/>
    <n v="1.5067547410702899E-3"/>
    <n v="0.46403933305554401"/>
    <n v="0.53445391220338601"/>
    <n v="1.1879098639886201E-2"/>
    <n v="2.4943615523143201E-2"/>
    <n v="0.13290388618623999"/>
    <n v="0.113883601843267"/>
    <n v="7.2719181561618898E-2"/>
    <n v="0.28433146353149302"/>
    <n v="4.9403254802028999E-2"/>
    <n v="9.1678385366348397E-2"/>
    <n v="2.4262137605769798E-2"/>
    <n v="0.19399537494020599"/>
    <n v="5.6809289224146502"/>
  </r>
  <r>
    <x v="36"/>
    <x v="10"/>
    <n v="1.07632087382034"/>
    <n v="1.94357760552479E-3"/>
    <n v="0.45444715091539301"/>
    <n v="0.543609271479082"/>
    <n v="1.0544069101410401E-2"/>
    <n v="2.8137801533002799E-2"/>
    <n v="0.13358160857390899"/>
    <n v="0.110024828517559"/>
    <n v="8.9518854736619496E-2"/>
    <n v="0.27651180513880003"/>
    <n v="4.9964710633909198E-2"/>
    <n v="8.8841701755782196E-2"/>
    <n v="2.8178955490573102E-2"/>
    <n v="0.184695664518435"/>
    <n v="5.58134515036505"/>
  </r>
  <r>
    <x v="36"/>
    <x v="11"/>
    <n v="1.2228201669571599"/>
    <n v="1.7752324412588501E-3"/>
    <n v="0.461345892514119"/>
    <n v="0.53687887504462195"/>
    <n v="1.0073666808893199E-2"/>
    <n v="3.4327723796656801E-2"/>
    <n v="0.16329841277564999"/>
    <n v="0.110069944580776"/>
    <n v="0.11858612855004499"/>
    <n v="0.28368881286784497"/>
    <n v="5.1583237028535997E-2"/>
    <n v="7.0859897723358697E-2"/>
    <n v="1.8768105110380101E-2"/>
    <n v="0.13874407075785999"/>
    <n v="5.6639368156476699"/>
  </r>
  <r>
    <x v="36"/>
    <x v="12"/>
    <n v="0.89158654714817498"/>
    <n v="2.04921840427412E-3"/>
    <n v="0.48933796582449701"/>
    <n v="0.50861281577122897"/>
    <n v="1.1228107021517299E-2"/>
    <n v="2.29789071764042E-2"/>
    <n v="0.10532215715242101"/>
    <n v="0.110973869211846"/>
    <n v="7.14570434203564E-2"/>
    <n v="0.283343197259663"/>
    <n v="5.1871582629106502E-2"/>
    <n v="9.3368870948577903E-2"/>
    <n v="2.69374953069061E-2"/>
    <n v="0.22251876987320099"/>
    <n v="5.6427792827765897"/>
  </r>
  <r>
    <x v="36"/>
    <x v="13"/>
    <n v="0.90449620692868304"/>
    <n v="2.2449794674554999E-3"/>
    <n v="0.48971351514971201"/>
    <n v="0.50804150538283299"/>
    <n v="1.05407354134188E-2"/>
    <n v="2.5571411145916899E-2"/>
    <n v="0.105914958607639"/>
    <n v="0.121755382123187"/>
    <n v="6.5100761094112405E-2"/>
    <n v="0.29101059569322801"/>
    <n v="5.2499686951474202E-2"/>
    <n v="9.2548819176937996E-2"/>
    <n v="2.58670394732936E-2"/>
    <n v="0.209190610320791"/>
    <n v="5.6158716778255897"/>
  </r>
  <r>
    <x v="36"/>
    <x v="14"/>
    <n v="0.80251492618325604"/>
    <n v="3.0627765226788899E-3"/>
    <n v="0.53930733491730298"/>
    <n v="0.45762988856001802"/>
    <n v="1.02366167851187E-2"/>
    <n v="1.6796183460114401E-2"/>
    <n v="6.8259421208359497E-2"/>
    <n v="8.24670759045769E-2"/>
    <n v="5.6255513356973298E-2"/>
    <n v="0.41924832231674097"/>
    <n v="4.2779327078794498E-2"/>
    <n v="7.5957582114277597E-2"/>
    <n v="1.4023308517689599E-2"/>
    <n v="0.21397664925735499"/>
    <n v="5.7051294748308097"/>
  </r>
  <r>
    <x v="36"/>
    <x v="15"/>
    <n v="0.39283412444482602"/>
    <n v="3.3817495404835701E-3"/>
    <n v="0.69215194026059002"/>
    <n v="0.304466310198927"/>
    <n v="1.1642046798749301E-2"/>
    <n v="4.7361737657051198E-4"/>
    <n v="2.2604937662909001E-2"/>
    <n v="2.75530363715762E-2"/>
    <n v="3.93476658408385E-2"/>
    <n v="0.75368247368691599"/>
    <n v="1.92279280151352E-2"/>
    <n v="2.9622837561289202E-2"/>
    <n v="9.4364900557697298E-4"/>
    <n v="9.4901807680439501E-2"/>
    <n v="5.8838959098114696"/>
  </r>
  <r>
    <x v="36"/>
    <x v="16"/>
    <n v="0.51875164510944205"/>
    <n v="2.9726765212281501E-3"/>
    <n v="0.64346276578769102"/>
    <n v="0.35356455769107997"/>
    <n v="1.32029592157603E-2"/>
    <n v="1.84036375517371E-3"/>
    <n v="2.93875583758548E-2"/>
    <n v="3.68737835744214E-2"/>
    <n v="3.8013547995189703E-2"/>
    <n v="0.63299403969280599"/>
    <n v="1.9702669937270201E-2"/>
    <n v="9.6519742213004703E-2"/>
    <n v="1.1611190571988899E-3"/>
    <n v="0.13030421618332"/>
    <n v="5.8628201143569596"/>
  </r>
  <r>
    <x v="36"/>
    <x v="17"/>
    <n v="0.71224557090163199"/>
    <n v="2.49515097537542E-3"/>
    <n v="0.52733806318452503"/>
    <n v="0.47016678584009902"/>
    <n v="1.17394271004273E-2"/>
    <n v="7.8360835274690604E-3"/>
    <n v="8.5522878718822901E-2"/>
    <n v="4.2921640910416503E-2"/>
    <n v="4.2010842026963598E-2"/>
    <n v="0.44033135485813402"/>
    <n v="2.6009287983954101E-2"/>
    <n v="0.14302302173702899"/>
    <n v="1.8864173210048701E-3"/>
    <n v="0.19871904581577801"/>
    <n v="5.7922164357563597"/>
  </r>
  <r>
    <x v="36"/>
    <x v="18"/>
    <n v="0.87106830772232802"/>
    <n v="2.2485328827369501E-3"/>
    <n v="0.50990861211994298"/>
    <n v="0.48784285499732"/>
    <n v="1.03329293929941E-2"/>
    <n v="1.52955267992707E-2"/>
    <n v="0.113656919706647"/>
    <n v="7.8110065833270501E-2"/>
    <n v="5.5263472244178803E-2"/>
    <n v="0.35550380843089302"/>
    <n v="4.8387036197998702E-2"/>
    <n v="0.120549782565759"/>
    <n v="5.62323347419952E-3"/>
    <n v="0.197277225354789"/>
    <n v="5.7684137456687603"/>
  </r>
  <r>
    <x v="36"/>
    <x v="19"/>
    <n v="0.93084628654100399"/>
    <n v="1.95129558658739E-3"/>
    <n v="0.49482382983444401"/>
    <n v="0.50322487457896803"/>
    <n v="9.5548993751827394E-3"/>
    <n v="1.89710931412496E-2"/>
    <n v="0.12218543256917"/>
    <n v="0.103784841965779"/>
    <n v="5.6509045981871002E-2"/>
    <n v="0.32382175213921599"/>
    <n v="4.3518103081250301E-2"/>
    <n v="0.110753577583517"/>
    <n v="1.10027561191257E-2"/>
    <n v="0.19989849804363899"/>
    <n v="5.7487942866049"/>
  </r>
  <r>
    <x v="36"/>
    <x v="20"/>
    <n v="0.89106405733016503"/>
    <n v="2.1908046512147E-3"/>
    <n v="0.49626475101491502"/>
    <n v="0.50154444433387002"/>
    <n v="1.03534305645355E-2"/>
    <n v="1.56820882567353E-2"/>
    <n v="0.10701637233794201"/>
    <n v="9.3658742152547894E-2"/>
    <n v="5.8404231661732003E-2"/>
    <n v="0.32877548951150998"/>
    <n v="4.8511104070316599E-2"/>
    <n v="0.103650780077301"/>
    <n v="1.0689023423885301E-2"/>
    <n v="0.22325873794349499"/>
    <n v="5.7566196397465399"/>
  </r>
  <r>
    <x v="36"/>
    <x v="21"/>
    <n v="0.95584199098057498"/>
    <n v="2.02536610431946E-3"/>
    <n v="0.49480726945250603"/>
    <n v="0.503167364443175"/>
    <n v="1.0650522777728801E-2"/>
    <n v="1.8546410598096901E-2"/>
    <n v="0.12157826884996201"/>
    <n v="9.5485735152889203E-2"/>
    <n v="6.3965492366048302E-2"/>
    <n v="0.33161430634262601"/>
    <n v="4.9888975708543802E-2"/>
    <n v="0.106935529575862"/>
    <n v="9.0642346152703893E-3"/>
    <n v="0.19227052401297201"/>
    <n v="5.7827061481171098"/>
  </r>
  <r>
    <x v="36"/>
    <x v="22"/>
    <n v="0.63885749440709705"/>
    <n v="3.02923276996479E-3"/>
    <n v="0.59222641079536298"/>
    <n v="0.40474435643467199"/>
    <n v="1.5396056611766599E-2"/>
    <n v="8.8702787445059002E-3"/>
    <n v="4.91356173029995E-2"/>
    <n v="6.5018743412158006E-2"/>
    <n v="5.2487232639964E-2"/>
    <n v="0.49850916296116599"/>
    <n v="5.03765029462903E-2"/>
    <n v="8.5105733681148696E-2"/>
    <n v="4.8907941765428302E-3"/>
    <n v="0.17020987752345801"/>
    <n v="5.81621489495787"/>
  </r>
  <r>
    <x v="36"/>
    <x v="23"/>
    <n v="0.91908140843929997"/>
    <n v="2.3900329578332002E-3"/>
    <n v="0.53212720664102697"/>
    <n v="0.46548276040114001"/>
    <n v="1.2900942042167201E-2"/>
    <n v="2.1021510862820902E-2"/>
    <n v="0.13563332775040099"/>
    <n v="7.1196189343570401E-2"/>
    <n v="7.8134891992189204E-2"/>
    <n v="0.403355575928185"/>
    <n v="5.2072837048447999E-2"/>
    <n v="7.5202947076815602E-2"/>
    <n v="4.5425228842554503E-3"/>
    <n v="0.14593925507114699"/>
    <n v="5.7753505074405096"/>
  </r>
  <r>
    <x v="36"/>
    <x v="24"/>
    <n v="0.47723130513045903"/>
    <n v="3.2052843813397099E-3"/>
    <n v="0.65282744529792003"/>
    <n v="0.34396727032073998"/>
    <n v="1.4282523610197599E-2"/>
    <n v="1.88841902889193E-3"/>
    <n v="2.2540428233511E-2"/>
    <n v="6.2908525792000902E-2"/>
    <n v="3.6879585218350601E-2"/>
    <n v="0.56957337891544202"/>
    <n v="4.8076064176868397E-2"/>
    <n v="5.0898518269911701E-2"/>
    <n v="3.0920279638196502E-3"/>
    <n v="0.18986052879100601"/>
    <n v="5.9284238984859199"/>
  </r>
  <r>
    <x v="36"/>
    <x v="25"/>
    <n v="0.50539672005902603"/>
    <n v="3.0146696254798001E-3"/>
    <n v="0.63206698353173596"/>
    <n v="0.36491834684278401"/>
    <n v="1.5121151812210199E-2"/>
    <n v="1.8028142711092601E-3"/>
    <n v="2.5738464567474698E-2"/>
    <n v="6.3382201584151296E-2"/>
    <n v="3.8393982806625301E-2"/>
    <n v="0.54824210328367795"/>
    <n v="5.3955580298005401E-2"/>
    <n v="6.0951705812511199E-2"/>
    <n v="4.1926821262655203E-3"/>
    <n v="0.18821931343796899"/>
    <n v="5.9101078970199596"/>
  </r>
  <r>
    <x v="36"/>
    <x v="26"/>
    <n v="0.62751304288634002"/>
    <n v="3.5483547112877198E-3"/>
    <n v="0.614463893550937"/>
    <n v="0.38198775173777599"/>
    <n v="1.5651671278512101E-2"/>
    <n v="2.44159414406139E-3"/>
    <n v="2.7585481716349301E-2"/>
    <n v="6.0183322518121099E-2"/>
    <n v="3.5946065688781698E-2"/>
    <n v="0.520659398495672"/>
    <n v="5.31939130807585E-2"/>
    <n v="7.2282097801888101E-2"/>
    <n v="2.9526161609386798E-3"/>
    <n v="0.20910383911491701"/>
    <n v="5.8595088383799299"/>
  </r>
  <r>
    <x v="36"/>
    <x v="27"/>
    <n v="0.83615780678041995"/>
    <n v="2.8016433867640001E-3"/>
    <n v="0.54328054672526904"/>
    <n v="0.45391780988796698"/>
    <n v="1.2897047644320101E-2"/>
    <n v="1.0965908489506401E-2"/>
    <n v="0.116018982324501"/>
    <n v="6.9058299833950301E-2"/>
    <n v="4.9725581201211899E-2"/>
    <n v="0.372812564323109"/>
    <n v="5.78052677996811E-2"/>
    <n v="0.105453829394554"/>
    <n v="5.4265048358483597E-3"/>
    <n v="0.199836014153318"/>
    <n v="5.7834417734532497"/>
  </r>
  <r>
    <x v="36"/>
    <x v="28"/>
    <n v="0.98012197764306297"/>
    <n v="2.6576297985733801E-3"/>
    <n v="0.51023976168790697"/>
    <n v="0.487102608513519"/>
    <n v="1.0031673000517299E-2"/>
    <n v="1.6537973163955302E-2"/>
    <n v="0.13313788553676301"/>
    <n v="8.8528290065882906E-2"/>
    <n v="5.7341217385502102E-2"/>
    <n v="0.32505045152450601"/>
    <n v="5.4299746505349501E-2"/>
    <n v="0.114019381645333"/>
    <n v="9.3336181156479098E-3"/>
    <n v="0.19171976305654201"/>
    <n v="5.7130289498725704"/>
  </r>
  <r>
    <x v="36"/>
    <x v="29"/>
    <n v="0.92071916707169399"/>
    <n v="3.5156292921796001E-3"/>
    <n v="0.52604999694996102"/>
    <n v="0.47043437375786001"/>
    <n v="1.21071735059524E-2"/>
    <n v="1.9893257170413601E-2"/>
    <n v="0.122735161023489"/>
    <n v="0.101618904780596"/>
    <n v="5.8633184517792203E-2"/>
    <n v="0.33303889501851902"/>
    <n v="5.4791424287811703E-2"/>
    <n v="9.7180379537967099E-2"/>
    <n v="1.01255141022863E-2"/>
    <n v="0.18987610605517299"/>
    <n v="5.7445691023570999"/>
  </r>
  <r>
    <x v="36"/>
    <x v="30"/>
    <n v="0.99961653604216405"/>
    <n v="2.6240937198362601E-3"/>
    <n v="0.50912658784127596"/>
    <n v="0.48824931843888703"/>
    <n v="9.89590177301688E-3"/>
    <n v="2.0664257750266299E-2"/>
    <n v="0.120896230911878"/>
    <n v="0.110881440862203"/>
    <n v="5.7174230223985399E-2"/>
    <n v="0.327392042556302"/>
    <n v="5.40181695450812E-2"/>
    <n v="9.3605802686971606E-2"/>
    <n v="1.3925346034513101E-2"/>
    <n v="0.19154657765578301"/>
    <n v="5.76452346616633"/>
  </r>
  <r>
    <x v="36"/>
    <x v="31"/>
    <n v="1.0002211285810301"/>
    <n v="3.0742787296335898E-3"/>
    <n v="0.489011379176848"/>
    <n v="0.50791434209351904"/>
    <n v="1.04404521933121E-2"/>
    <n v="2.70065036011976E-2"/>
    <n v="0.127967355698096"/>
    <n v="0.12585236014428799"/>
    <n v="5.9519742273996402E-2"/>
    <n v="0.30323611037893"/>
    <n v="5.2303644579806199E-2"/>
    <n v="9.4944380221357497E-2"/>
    <n v="1.7999685193599901E-2"/>
    <n v="0.18072976571541699"/>
    <n v="5.7658626135697304"/>
  </r>
  <r>
    <x v="36"/>
    <x v="32"/>
    <n v="0.95588597527306995"/>
    <n v="2.4750320773570802E-3"/>
    <n v="0.51898775546653897"/>
    <n v="0.47853721245610398"/>
    <n v="1.01181920528644E-2"/>
    <n v="2.0356892481245101E-2"/>
    <n v="0.11058153215012601"/>
    <n v="0.121224789170847"/>
    <n v="5.7720862525943703E-2"/>
    <n v="0.30726555926722898"/>
    <n v="5.2806161786966198E-2"/>
    <n v="8.2044955462202002E-2"/>
    <n v="1.9480018533689501E-2"/>
    <n v="0.21840103656888599"/>
    <n v="5.7363803996336999"/>
  </r>
  <r>
    <x v="37"/>
    <x v="0"/>
    <n v="0.82230836138327401"/>
    <n v="4.6448221591399701E-3"/>
    <n v="0.60277762360575304"/>
    <n v="0.39257755423510698"/>
    <n v="1.3809368184753699E-2"/>
    <n v="1.9382026379205799E-2"/>
    <n v="0.104831949843775"/>
    <n v="0.133038495644031"/>
    <n v="6.3123579126461299E-2"/>
    <n v="0.32255737091618097"/>
    <n v="5.2405336375778898E-2"/>
    <n v="5.6189050277678801E-2"/>
    <n v="4.2614449308305102E-2"/>
    <n v="0.19204837394382901"/>
    <n v="6.7745376514178597"/>
  </r>
  <r>
    <x v="37"/>
    <x v="1"/>
    <n v="0.85381102806165798"/>
    <n v="5.1395664101306403E-3"/>
    <n v="0.61561687944008803"/>
    <n v="0.379243554149781"/>
    <n v="1.50377748854721E-2"/>
    <n v="1.9033981530881702E-2"/>
    <n v="0.103996276313451"/>
    <n v="0.15096728223132999"/>
    <n v="5.9549614582641401E-2"/>
    <n v="0.32110794833148998"/>
    <n v="5.1907860822808301E-2"/>
    <n v="5.2526498977430801E-2"/>
    <n v="4.8653320873260998E-2"/>
    <n v="0.177219441451234"/>
    <n v="6.7463910431476597"/>
  </r>
  <r>
    <x v="37"/>
    <x v="2"/>
    <n v="1.0398542752536299"/>
    <n v="4.5112972864376896E-3"/>
    <n v="0.59891444277213801"/>
    <n v="0.39657425994142498"/>
    <n v="1.38241838493155E-2"/>
    <n v="1.8155814014549399E-2"/>
    <n v="0.109831258561169"/>
    <n v="0.14545813519902101"/>
    <n v="5.8451583638072999E-2"/>
    <n v="0.30907448003735899"/>
    <n v="4.8368389755312498E-2"/>
    <n v="5.4161206619315498E-2"/>
    <n v="4.5809700947783701E-2"/>
    <n v="0.19686524737810199"/>
    <n v="6.7740728757280104"/>
  </r>
  <r>
    <x v="37"/>
    <x v="3"/>
    <n v="0.96792975861303798"/>
    <n v="4.6376693019137202E-3"/>
    <n v="0.61036161667083999"/>
    <n v="0.385000714027246"/>
    <n v="1.25051167876793E-2"/>
    <n v="1.8438944160916002E-2"/>
    <n v="0.11625819922993599"/>
    <n v="0.14311825005961601"/>
    <n v="5.8057151454435199E-2"/>
    <n v="0.31440201475449903"/>
    <n v="4.98657095537283E-2"/>
    <n v="5.7691226978569501E-2"/>
    <n v="4.3135576458319898E-2"/>
    <n v="0.186527810562301"/>
    <n v="6.7388457732007403"/>
  </r>
  <r>
    <x v="37"/>
    <x v="4"/>
    <n v="1.0225331405164599"/>
    <n v="5.9448052737312001E-3"/>
    <n v="0.60259691290098505"/>
    <n v="0.39145828182528403"/>
    <n v="1.38856329174918E-2"/>
    <n v="1.82937697129717E-2"/>
    <n v="0.12076430012755"/>
    <n v="0.150287836298414"/>
    <n v="6.05809059923023E-2"/>
    <n v="0.30283554437924998"/>
    <n v="5.1663492664335203E-2"/>
    <n v="5.64035324237891E-2"/>
    <n v="4.8664790492860398E-2"/>
    <n v="0.17662019499103601"/>
    <n v="6.7568956353551703"/>
  </r>
  <r>
    <x v="37"/>
    <x v="5"/>
    <n v="0.98260533485228596"/>
    <n v="4.7324042788765E-3"/>
    <n v="0.60421771434354699"/>
    <n v="0.39104988137757601"/>
    <n v="1.20529202143442E-2"/>
    <n v="1.7470726557645699E-2"/>
    <n v="0.12324857217242401"/>
    <n v="0.142866434501768"/>
    <n v="6.4912913972777597E-2"/>
    <n v="0.30283451641549203"/>
    <n v="4.9912161282621603E-2"/>
    <n v="5.2268098968890501E-2"/>
    <n v="4.4563871954769102E-2"/>
    <n v="0.18986978395926701"/>
    <n v="6.7928440401126702"/>
  </r>
  <r>
    <x v="37"/>
    <x v="6"/>
    <n v="1.0063289860353"/>
    <n v="4.5419567680541001E-3"/>
    <n v="0.60274167961540903"/>
    <n v="0.392716363616537"/>
    <n v="1.2203976242910799E-2"/>
    <n v="1.8539963879702401E-2"/>
    <n v="0.12543442587631901"/>
    <n v="0.144922450531382"/>
    <n v="6.6757261906380205E-2"/>
    <n v="0.30112349063059402"/>
    <n v="5.3105659478834999E-2"/>
    <n v="5.4453164149145597E-2"/>
    <n v="4.5878398523561702E-2"/>
    <n v="0.17758120878117001"/>
    <n v="6.8022505784774099"/>
  </r>
  <r>
    <x v="37"/>
    <x v="7"/>
    <n v="1.0206510981988901"/>
    <n v="4.5210182828691204E-3"/>
    <n v="0.59799541627576402"/>
    <n v="0.39748356544136698"/>
    <n v="1.24760666862157E-2"/>
    <n v="1.9446420822014601E-2"/>
    <n v="0.127930216991195"/>
    <n v="0.155286632970001"/>
    <n v="6.3879338600598301E-2"/>
    <n v="0.29666160720965701"/>
    <n v="5.1436873998190399E-2"/>
    <n v="5.78814395326454E-2"/>
    <n v="4.3813547605610702E-2"/>
    <n v="0.17118785558387201"/>
    <n v="6.8408543878663099"/>
  </r>
  <r>
    <x v="37"/>
    <x v="8"/>
    <n v="0.97203590057872302"/>
    <n v="6.3578403541302E-3"/>
    <n v="0.60753963360450103"/>
    <n v="0.38610252604136802"/>
    <n v="1.22997507834117E-2"/>
    <n v="1.9389545156741302E-2"/>
    <n v="0.118105129498358"/>
    <n v="0.14726974247651201"/>
    <n v="6.6938999868451393E-2"/>
    <n v="0.30494451743474199"/>
    <n v="4.9762146824523401E-2"/>
    <n v="5.7293380304507098E-2"/>
    <n v="4.4693810223722701E-2"/>
    <n v="0.17930297742903101"/>
    <n v="6.7210315912044702"/>
  </r>
  <r>
    <x v="37"/>
    <x v="9"/>
    <n v="1.0389589227307801"/>
    <n v="4.6464011323880897E-3"/>
    <n v="0.60416950954692905"/>
    <n v="0.39118408932068299"/>
    <n v="1.21473118915449E-2"/>
    <n v="2.1088109713963101E-2"/>
    <n v="0.123808779439407"/>
    <n v="0.15234171168647001"/>
    <n v="6.9552232945096396E-2"/>
    <n v="0.30803928121060098"/>
    <n v="5.06247554085121E-2"/>
    <n v="5.62406515218275E-2"/>
    <n v="3.8298853945151999E-2"/>
    <n v="0.167858312237427"/>
    <n v="6.7984339393402697"/>
  </r>
  <r>
    <x v="37"/>
    <x v="10"/>
    <n v="1.0767703220521401"/>
    <n v="4.6346749513433497E-3"/>
    <n v="0.60619925255207896"/>
    <n v="0.38916607249657698"/>
    <n v="1.15571430511803E-2"/>
    <n v="2.5780149362238099E-2"/>
    <n v="0.13644942214539499"/>
    <n v="0.14676246600043599"/>
    <n v="8.3317080057611001E-2"/>
    <n v="0.30412189042315702"/>
    <n v="5.1314332957504101E-2"/>
    <n v="5.19569443379835E-2"/>
    <n v="3.7992573877709497E-2"/>
    <n v="0.15074799778678599"/>
    <n v="6.8038720425718804"/>
  </r>
  <r>
    <x v="37"/>
    <x v="11"/>
    <n v="1.1962128717238101"/>
    <n v="5.6314269726191104E-3"/>
    <n v="0.61496132836967599"/>
    <n v="0.37940724465770498"/>
    <n v="1.23485566993336E-2"/>
    <n v="2.91452698294032E-2"/>
    <n v="0.16015408782363799"/>
    <n v="0.14506790760566499"/>
    <n v="9.8385787096217703E-2"/>
    <n v="0.30861190903449398"/>
    <n v="5.5087317820096897E-2"/>
    <n v="3.9416680610475298E-2"/>
    <n v="2.90104881100566E-2"/>
    <n v="0.12277199537062"/>
    <n v="6.7803063398821504"/>
  </r>
  <r>
    <x v="37"/>
    <x v="12"/>
    <n v="0.89674842102096097"/>
    <n v="4.7186625546095798E-3"/>
    <n v="0.62387468779116195"/>
    <n v="0.37140664965422798"/>
    <n v="1.36643047272119E-2"/>
    <n v="1.8914437853173999E-2"/>
    <n v="9.87711557694715E-2"/>
    <n v="0.14589521198941299"/>
    <n v="6.2347087815259598E-2"/>
    <n v="0.32184756148718002"/>
    <n v="4.9240401436029098E-2"/>
    <n v="5.88691502135677E-2"/>
    <n v="3.9386493850935997E-2"/>
    <n v="0.191064194857758"/>
    <n v="6.7524942690223799"/>
  </r>
  <r>
    <x v="37"/>
    <x v="13"/>
    <n v="0.92923358246135002"/>
    <n v="5.3082708590535699E-3"/>
    <n v="0.63017619010043602"/>
    <n v="0.36451553904051098"/>
    <n v="1.25767116917734E-2"/>
    <n v="2.01505534793429E-2"/>
    <n v="0.101925414982172"/>
    <n v="0.165706250410289"/>
    <n v="6.0399424079499803E-2"/>
    <n v="0.32024610587336999"/>
    <n v="5.0377152227350203E-2"/>
    <n v="5.3904479670935597E-2"/>
    <n v="4.2806532874837898E-2"/>
    <n v="0.171907374710428"/>
    <n v="6.7551033313265796"/>
  </r>
  <r>
    <x v="37"/>
    <x v="14"/>
    <n v="0.85236790012636099"/>
    <n v="5.9025238941509996E-3"/>
    <n v="0.69042692445609499"/>
    <n v="0.30367055164975398"/>
    <n v="1.23009420654028E-2"/>
    <n v="1.34966898978064E-2"/>
    <n v="7.1811697174068295E-2"/>
    <n v="0.110319815242531"/>
    <n v="6.24294242365315E-2"/>
    <n v="0.44904415880151299"/>
    <n v="4.3523296454031898E-2"/>
    <n v="4.8586700783391903E-2"/>
    <n v="2.5721018605041199E-2"/>
    <n v="0.16276625673968201"/>
    <n v="6.8809262990929403"/>
  </r>
  <r>
    <x v="37"/>
    <x v="15"/>
    <n v="0.49212445448271502"/>
    <n v="7.0756803592307797E-3"/>
    <n v="0.82634507471239604"/>
    <n v="0.166579244928373"/>
    <n v="1.43270650135806E-2"/>
    <n v="1.0990976466192801E-3"/>
    <n v="2.0186265550570699E-2"/>
    <n v="2.2068254488649099E-2"/>
    <n v="6.4844839761987697E-2"/>
    <n v="0.75102378607756504"/>
    <n v="1.75187568224838E-2"/>
    <n v="2.8087613002177901E-2"/>
    <n v="4.2039013114565701E-3"/>
    <n v="7.6640420324909794E-2"/>
    <n v="7.1356241633634001"/>
  </r>
  <r>
    <x v="37"/>
    <x v="16"/>
    <n v="0.59721415333090599"/>
    <n v="6.3918503763653097E-3"/>
    <n v="0.80224584349161099"/>
    <n v="0.19136230613202401"/>
    <n v="1.3075086788176401E-2"/>
    <n v="1.7620542695745501E-3"/>
    <n v="2.27989546286686E-2"/>
    <n v="3.4319702770619E-2"/>
    <n v="6.1956802381344898E-2"/>
    <n v="0.67200455099799095"/>
    <n v="1.78417576043449E-2"/>
    <n v="6.5901880232460602E-2"/>
    <n v="4.4586781505163804E-3"/>
    <n v="0.105880532176303"/>
    <n v="7.1128144909534399"/>
  </r>
  <r>
    <x v="37"/>
    <x v="17"/>
    <n v="0.78166920145858199"/>
    <n v="5.5046376898653703E-3"/>
    <n v="0.71228351308761695"/>
    <n v="0.28221184922251702"/>
    <n v="1.31998713206924E-2"/>
    <n v="6.4092728373087403E-3"/>
    <n v="7.8196102176858795E-2"/>
    <n v="5.1452036740918798E-2"/>
    <n v="5.8991466972261097E-2"/>
    <n v="0.48422229267016198"/>
    <n v="2.4444095994773301E-2"/>
    <n v="8.9837315056461906E-2"/>
    <n v="6.6755446813932199E-3"/>
    <n v="0.18657200154917"/>
    <n v="6.9846761069931498"/>
  </r>
  <r>
    <x v="37"/>
    <x v="18"/>
    <n v="0.97337980069969299"/>
    <n v="5.63257510144186E-3"/>
    <n v="0.66457024676532594"/>
    <n v="0.329797178133233"/>
    <n v="1.1788058661063101E-2"/>
    <n v="1.2245418664866701E-2"/>
    <n v="0.106241921904486"/>
    <n v="0.11409239231401599"/>
    <n v="5.9253409157371303E-2"/>
    <n v="0.37389076159603302"/>
    <n v="4.2759766367311103E-2"/>
    <n v="7.7023029537973395E-2"/>
    <n v="1.71090099275483E-2"/>
    <n v="0.185596231869331"/>
    <n v="6.9395759343782597"/>
  </r>
  <r>
    <x v="37"/>
    <x v="19"/>
    <n v="1.02215442430498"/>
    <n v="5.8175340391651998E-3"/>
    <n v="0.65239966279628103"/>
    <n v="0.34178280316455301"/>
    <n v="1.14573478533876E-2"/>
    <n v="1.53081578352993E-2"/>
    <n v="0.11405112171250199"/>
    <n v="0.15403498094723"/>
    <n v="5.9727913072732397E-2"/>
    <n v="0.34517432376798701"/>
    <n v="4.1635888032765203E-2"/>
    <n v="7.2814239835036501E-2"/>
    <n v="2.42703136840463E-2"/>
    <n v="0.16152571325901399"/>
    <n v="6.9108844205166999"/>
  </r>
  <r>
    <x v="37"/>
    <x v="20"/>
    <n v="0.97310555437920299"/>
    <n v="5.8269563534608798E-3"/>
    <n v="0.66165486042983201"/>
    <n v="0.33251818321670701"/>
    <n v="1.34509204963287E-2"/>
    <n v="1.5068012066960099E-2"/>
    <n v="0.103855702944277"/>
    <n v="0.122658762440242"/>
    <n v="6.2822398055867104E-2"/>
    <n v="0.35829723333920099"/>
    <n v="4.1375629550304403E-2"/>
    <n v="6.89801719821347E-2"/>
    <n v="2.3364317274888701E-2"/>
    <n v="0.190126851849796"/>
    <n v="6.8152381404242597"/>
  </r>
  <r>
    <x v="37"/>
    <x v="21"/>
    <n v="0.99982796003220098"/>
    <n v="6.1369399192741899E-3"/>
    <n v="0.67282555308981395"/>
    <n v="0.32103750699091099"/>
    <n v="1.3739910032001699E-2"/>
    <n v="1.7358979442468201E-2"/>
    <n v="0.115773633099165"/>
    <n v="0.112918650847912"/>
    <n v="6.7014985571811306E-2"/>
    <n v="0.37457025907347902"/>
    <n v="4.5052558730004799E-2"/>
    <n v="7.32596629176131E-2"/>
    <n v="1.7045908121636501E-2"/>
    <n v="0.163265452163908"/>
    <n v="6.9380372467589204"/>
  </r>
  <r>
    <x v="37"/>
    <x v="22"/>
    <n v="0.73474110090162204"/>
    <n v="6.1636338718310197E-3"/>
    <n v="0.75891670976084802"/>
    <n v="0.23491965636732001"/>
    <n v="1.6535703478606601E-2"/>
    <n v="9.2285859047436195E-3"/>
    <n v="5.10201031950301E-2"/>
    <n v="7.7582687896416105E-2"/>
    <n v="7.5099482808096196E-2"/>
    <n v="0.52626253808689505"/>
    <n v="4.1003552896205102E-2"/>
    <n v="6.2589169253999294E-2"/>
    <n v="1.1097139280459399E-2"/>
    <n v="0.129581037199549"/>
    <n v="6.9805187640034001"/>
  </r>
  <r>
    <x v="37"/>
    <x v="23"/>
    <n v="1.0689764542347799"/>
    <n v="5.8323079472752696E-3"/>
    <n v="0.69935912201075201"/>
    <n v="0.29480857004197297"/>
    <n v="1.5500345710573E-2"/>
    <n v="2.0356069689916802E-2"/>
    <n v="0.16527306781152401"/>
    <n v="5.9849759192603103E-2"/>
    <n v="8.9307540833313007E-2"/>
    <n v="0.40836802641437697"/>
    <n v="5.6246993093904102E-2"/>
    <n v="5.68033335028367E-2"/>
    <n v="8.0401743065116795E-3"/>
    <n v="0.120254689444441"/>
    <n v="6.94278536810641"/>
  </r>
  <r>
    <x v="37"/>
    <x v="24"/>
    <n v="0.568845495614414"/>
    <n v="6.7188744955319199E-3"/>
    <n v="0.78869551365975299"/>
    <n v="0.20458561184471499"/>
    <n v="1.83304790843456E-2"/>
    <n v="2.05409916928222E-3"/>
    <n v="2.2745507431218899E-2"/>
    <n v="6.5822169140111395E-2"/>
    <n v="5.4360195859826002E-2"/>
    <n v="0.59001003833862298"/>
    <n v="3.7720593057784503E-2"/>
    <n v="4.0571801622380603E-2"/>
    <n v="8.4452794284104096E-3"/>
    <n v="0.15993983686801699"/>
    <n v="7.0744421860597004"/>
  </r>
  <r>
    <x v="37"/>
    <x v="25"/>
    <n v="0.58455705328267504"/>
    <n v="7.31659079244679E-3"/>
    <n v="0.77901641949223199"/>
    <n v="0.213666989715322"/>
    <n v="1.8029122046312601E-2"/>
    <n v="1.8293268741491799E-3"/>
    <n v="2.4808941571699002E-2"/>
    <n v="6.9310292959838302E-2"/>
    <n v="5.7949771611233297E-2"/>
    <n v="0.57803816071165903"/>
    <n v="3.91238077871401E-2"/>
    <n v="4.8207304120132202E-2"/>
    <n v="7.5898006917506002E-3"/>
    <n v="0.15511347162608499"/>
    <n v="7.0609658910337103"/>
  </r>
  <r>
    <x v="37"/>
    <x v="26"/>
    <n v="0.73264377619785703"/>
    <n v="6.1953967471960296E-3"/>
    <n v="0.76323082438700596"/>
    <n v="0.230573778865798"/>
    <n v="1.76099271788152E-2"/>
    <n v="2.3456392280076198E-3"/>
    <n v="2.7338339885084099E-2"/>
    <n v="6.8463165273196597E-2"/>
    <n v="5.7851086780006E-2"/>
    <n v="0.54259639679649496"/>
    <n v="3.8580940790194702E-2"/>
    <n v="5.8907584767485997E-2"/>
    <n v="9.7735875664106096E-3"/>
    <n v="0.17653333173430399"/>
    <n v="6.9702788898145203"/>
  </r>
  <r>
    <x v="37"/>
    <x v="27"/>
    <n v="0.92383435011988502"/>
    <n v="6.1530698741297596E-3"/>
    <n v="0.70473191895352005"/>
    <n v="0.28911501117235"/>
    <n v="1.37595236843089E-2"/>
    <n v="9.6462504673411192E-3"/>
    <n v="0.11006595687918599"/>
    <n v="9.0519539286172193E-2"/>
    <n v="5.98446612618308E-2"/>
    <n v="0.405037495340134"/>
    <n v="4.78133836949661E-2"/>
    <n v="7.61439308309899E-2"/>
    <n v="1.37068124401011E-2"/>
    <n v="0.17346244611497"/>
    <n v="6.9587012614458699"/>
  </r>
  <r>
    <x v="37"/>
    <x v="28"/>
    <n v="1.06465950159029"/>
    <n v="6.0077715525694297E-3"/>
    <n v="0.66436388418105796"/>
    <n v="0.329628344266373"/>
    <n v="1.2018344749725299E-2"/>
    <n v="1.36812513224103E-2"/>
    <n v="0.119438867295033"/>
    <n v="0.127269695537885"/>
    <n v="5.84141400705563E-2"/>
    <n v="0.35991583542757799"/>
    <n v="4.5743843696712E-2"/>
    <n v="7.15505564255913E-2"/>
    <n v="1.96881811381018E-2"/>
    <n v="0.17227928433640699"/>
    <n v="6.9293986604106204"/>
  </r>
  <r>
    <x v="37"/>
    <x v="29"/>
    <n v="1.04309811789262"/>
    <n v="6.3014772230410099E-3"/>
    <n v="0.66575147332520002"/>
    <n v="0.32794704945175901"/>
    <n v="1.2819470325326701E-2"/>
    <n v="1.5806640866475E-2"/>
    <n v="0.111106315880747"/>
    <n v="0.14639711600222599"/>
    <n v="5.6452873714932399E-2"/>
    <n v="0.35378539744801901"/>
    <n v="4.5755893594495597E-2"/>
    <n v="6.1269550176791497E-2"/>
    <n v="2.8284759958341999E-2"/>
    <n v="0.16832198203264501"/>
    <n v="6.8892575847182203"/>
  </r>
  <r>
    <x v="37"/>
    <x v="30"/>
    <n v="1.11617968770544"/>
    <n v="5.8126592667587596E-3"/>
    <n v="0.64343046956690297"/>
    <n v="0.35075687116633802"/>
    <n v="1.14815327318102E-2"/>
    <n v="1.69212687900454E-2"/>
    <n v="0.111865671043887"/>
    <n v="0.163960950633182"/>
    <n v="5.68520456337104E-2"/>
    <n v="0.34147503779084099"/>
    <n v="4.5055237683316499E-2"/>
    <n v="6.0049442614034901E-2"/>
    <n v="3.2493008080530898E-2"/>
    <n v="0.15984580499864201"/>
    <n v="6.8776124118048401"/>
  </r>
  <r>
    <x v="37"/>
    <x v="31"/>
    <n v="1.1344455204262001"/>
    <n v="5.3977979116444598E-3"/>
    <n v="0.634339911019283"/>
    <n v="0.36026229106907198"/>
    <n v="1.2558401838073E-2"/>
    <n v="2.0264945741609901E-2"/>
    <n v="0.119221564904338"/>
    <n v="0.191876064183822"/>
    <n v="6.05798693342866E-2"/>
    <n v="0.31257273522685203"/>
    <n v="4.3847842120229401E-2"/>
    <n v="5.8362613627189898E-2"/>
    <n v="3.5919339247368703E-2"/>
    <n v="0.14479662377623001"/>
    <n v="6.8692460194778802"/>
  </r>
  <r>
    <x v="37"/>
    <x v="32"/>
    <n v="1.1096792832775599"/>
    <n v="5.5559985978492002E-3"/>
    <n v="0.63500755606094506"/>
    <n v="0.359436445341206"/>
    <n v="1.31350114149373E-2"/>
    <n v="1.70781828707312E-2"/>
    <n v="0.106997941964941"/>
    <n v="0.18081573847510901"/>
    <n v="5.9437748202803599E-2"/>
    <n v="0.32239214050028397"/>
    <n v="4.5209456920839101E-2"/>
    <n v="5.3703655012611699E-2"/>
    <n v="3.4504709799617297E-2"/>
    <n v="0.166725414838125"/>
    <n v="6.8917608672497099"/>
  </r>
  <r>
    <x v="38"/>
    <x v="0"/>
    <n v="0.88177521374688905"/>
    <n v="8.6671573566587598E-3"/>
    <n v="0.62917065702773201"/>
    <n v="0.36216218561560898"/>
    <n v="1.6949880284275801E-2"/>
    <n v="1.346417711164E-2"/>
    <n v="7.1273965918370499E-2"/>
    <n v="8.7911096293911695E-2"/>
    <n v="5.6844519776202002E-2"/>
    <n v="0.36214238163912399"/>
    <n v="3.5599964487483003E-2"/>
    <n v="4.71334052350754E-2"/>
    <n v="3.4790076287118797E-2"/>
    <n v="0.27389053296679899"/>
    <n v="5.49169282671778"/>
  </r>
  <r>
    <x v="38"/>
    <x v="1"/>
    <n v="0.87117533227607602"/>
    <n v="9.2136341362039596E-3"/>
    <n v="0.63153995537983698"/>
    <n v="0.359246410483959"/>
    <n v="1.87699389170345E-2"/>
    <n v="1.3677679530781301E-2"/>
    <n v="7.5461541434814094E-2"/>
    <n v="0.1013354350659"/>
    <n v="5.4257852549942899E-2"/>
    <n v="0.362130274889777"/>
    <n v="3.7644501477923899E-2"/>
    <n v="4.92886393496514E-2"/>
    <n v="3.7218748384997002E-2"/>
    <n v="0.25021538839917801"/>
    <n v="5.5616422733170801"/>
  </r>
  <r>
    <x v="38"/>
    <x v="2"/>
    <n v="1.0407964784995001"/>
    <n v="8.8736776623813806E-3"/>
    <n v="0.65687382380964698"/>
    <n v="0.33425249852797101"/>
    <n v="2.1711208155851099E-2"/>
    <n v="1.2944341949957401E-2"/>
    <n v="8.0429458719684294E-2"/>
    <n v="9.8559067418634697E-2"/>
    <n v="5.2555308972163699E-2"/>
    <n v="0.35669783382188203"/>
    <n v="3.5658235537443003E-2"/>
    <n v="5.57549533639436E-2"/>
    <n v="3.6002951926821097E-2"/>
    <n v="0.24968664013361899"/>
    <n v="5.4813109480268203"/>
  </r>
  <r>
    <x v="38"/>
    <x v="3"/>
    <n v="1.02204407880451"/>
    <n v="9.9280591536906396E-3"/>
    <n v="0.64290122192036603"/>
    <n v="0.34717071892594398"/>
    <n v="1.7099583261830899E-2"/>
    <n v="1.2683689305410299E-2"/>
    <n v="8.1489383682522398E-2"/>
    <n v="9.4003648032982001E-2"/>
    <n v="5.39519881262168E-2"/>
    <n v="0.35272792564842698"/>
    <n v="3.4271288783974001E-2"/>
    <n v="5.8345486767870901E-2"/>
    <n v="4.0816332356030403E-2"/>
    <n v="0.25461067403473597"/>
    <n v="5.5195081894209599"/>
  </r>
  <r>
    <x v="38"/>
    <x v="4"/>
    <n v="1.0319692138299501"/>
    <n v="9.3275558253589509E-3"/>
    <n v="0.65709964146856104"/>
    <n v="0.33357280270607997"/>
    <n v="1.7708187974798902E-2"/>
    <n v="1.25377472170074E-2"/>
    <n v="8.3971161175924097E-2"/>
    <n v="9.9351619132453703E-2"/>
    <n v="5.3822787864141797E-2"/>
    <n v="0.348304764571155"/>
    <n v="3.9860271026258803E-2"/>
    <n v="6.3937000917986306E-2"/>
    <n v="4.1462974096491002E-2"/>
    <n v="0.239043486023783"/>
    <n v="5.4511958857000096"/>
  </r>
  <r>
    <x v="38"/>
    <x v="5"/>
    <n v="0.98335038868293201"/>
    <n v="9.8719997835990392E-3"/>
    <n v="0.65223083388025405"/>
    <n v="0.33789716633614703"/>
    <n v="1.8390738568979801E-2"/>
    <n v="1.2998014081480999E-2"/>
    <n v="8.5868059953755696E-2"/>
    <n v="9.9372518330091406E-2"/>
    <n v="5.6240275069211802E-2"/>
    <n v="0.35608517594237798"/>
    <n v="3.8561935769175798E-2"/>
    <n v="5.64323854082113E-2"/>
    <n v="3.9100555059619103E-2"/>
    <n v="0.23695034181709601"/>
    <n v="5.5749130701462901"/>
  </r>
  <r>
    <x v="38"/>
    <x v="6"/>
    <n v="1.02941203290145"/>
    <n v="9.1850904520603405E-3"/>
    <n v="0.64078963747794604"/>
    <n v="0.35002527206999401"/>
    <n v="1.8815406571143799E-2"/>
    <n v="1.2517888068668499E-2"/>
    <n v="8.1949097592258296E-2"/>
    <n v="9.72528744724101E-2"/>
    <n v="5.35851434323351E-2"/>
    <n v="0.34749277172488502"/>
    <n v="3.76029324223515E-2"/>
    <n v="5.6873218669883797E-2"/>
    <n v="3.7214806981716003E-2"/>
    <n v="0.25669586006434802"/>
    <n v="5.4652262893317696"/>
  </r>
  <r>
    <x v="38"/>
    <x v="7"/>
    <n v="1.0350203336661301"/>
    <n v="8.6865363250242193E-3"/>
    <n v="0.654056379841224"/>
    <n v="0.33725708383375103"/>
    <n v="1.67360877483618E-2"/>
    <n v="1.46576988600285E-2"/>
    <n v="8.7597603060544302E-2"/>
    <n v="0.108705642324398"/>
    <n v="5.6203425217474297E-2"/>
    <n v="0.35129513087981301"/>
    <n v="4.05197231907585E-2"/>
    <n v="5.6539821243469901E-2"/>
    <n v="3.5459613881229403E-2"/>
    <n v="0.23228525359392199"/>
    <n v="5.5397019677268098"/>
  </r>
  <r>
    <x v="38"/>
    <x v="8"/>
    <n v="0.938789074118206"/>
    <n v="8.9375808926087496E-3"/>
    <n v="0.65588646686784002"/>
    <n v="0.33517595223955099"/>
    <n v="1.9681532548899899E-2"/>
    <n v="1.55858531382893E-2"/>
    <n v="8.1441569616089504E-2"/>
    <n v="9.9730693528264996E-2"/>
    <n v="5.65083656386818E-2"/>
    <n v="0.35836641112074202"/>
    <n v="3.7844954625951902E-2"/>
    <n v="5.8879906734583001E-2"/>
    <n v="3.3434563800873403E-2"/>
    <n v="0.238526149247624"/>
    <n v="5.4586132911315097"/>
  </r>
  <r>
    <x v="38"/>
    <x v="9"/>
    <n v="0.99341371266829703"/>
    <n v="9.2402423925671308E-3"/>
    <n v="0.68822027692640098"/>
    <n v="0.30253948068103198"/>
    <n v="1.8875940722118002E-2"/>
    <n v="1.7197396333711201E-2"/>
    <n v="8.5291391087881099E-2"/>
    <n v="0.100338399080702"/>
    <n v="6.0154608012198303E-2"/>
    <n v="0.366068816052879"/>
    <n v="3.88229943138758E-2"/>
    <n v="6.3578007389180499E-2"/>
    <n v="2.9722701452495899E-2"/>
    <n v="0.219949745554958"/>
    <n v="5.5339173939019402"/>
  </r>
  <r>
    <x v="38"/>
    <x v="10"/>
    <n v="1.0225789972200801"/>
    <n v="9.6408774732567003E-3"/>
    <n v="0.67646257407118104"/>
    <n v="0.31389654845556197"/>
    <n v="1.71652122462847E-2"/>
    <n v="2.19576884322128E-2"/>
    <n v="9.6670559300428296E-2"/>
    <n v="9.6881151974316695E-2"/>
    <n v="7.5874019085838698E-2"/>
    <n v="0.359052010393831"/>
    <n v="4.0772501141189202E-2"/>
    <n v="5.9920099684246303E-2"/>
    <n v="2.4917890006899701E-2"/>
    <n v="0.206788867734753"/>
    <n v="5.4819891478548204"/>
  </r>
  <r>
    <x v="38"/>
    <x v="11"/>
    <n v="1.14967514358598"/>
    <n v="9.5735020614908396E-3"/>
    <n v="0.67414596708179597"/>
    <n v="0.31628053085671298"/>
    <n v="1.76437871879624E-2"/>
    <n v="2.56464029737811E-2"/>
    <n v="0.115857426567182"/>
    <n v="9.3223613786118403E-2"/>
    <n v="8.4155789438607395E-2"/>
    <n v="0.37197462200606801"/>
    <n v="4.4681220039042999E-2"/>
    <n v="4.8508684919361597E-2"/>
    <n v="2.5190709413854401E-2"/>
    <n v="0.17311774366802099"/>
    <n v="5.5339304692378102"/>
  </r>
  <r>
    <x v="38"/>
    <x v="12"/>
    <n v="0.90179351468912805"/>
    <n v="9.8949843711430702E-3"/>
    <n v="0.68346935317525603"/>
    <n v="0.30663566245360102"/>
    <n v="1.95362072041734E-2"/>
    <n v="1.43269079111371E-2"/>
    <n v="6.5139010242706893E-2"/>
    <n v="9.8923764862306099E-2"/>
    <n v="5.6378220281103598E-2"/>
    <n v="0.365432280704792"/>
    <n v="4.28836793458022E-2"/>
    <n v="5.4803514562529798E-2"/>
    <n v="3.72787689504075E-2"/>
    <n v="0.245297645935042"/>
    <n v="5.4857774045631702"/>
  </r>
  <r>
    <x v="38"/>
    <x v="13"/>
    <n v="0.92675595350127105"/>
    <n v="1.0477469105880301E-2"/>
    <n v="0.68808005324431898"/>
    <n v="0.30144247764980098"/>
    <n v="1.7494217573683499E-2"/>
    <n v="1.4989281855766499E-2"/>
    <n v="6.6269603485634307E-2"/>
    <n v="0.104131390418786"/>
    <n v="5.2721064531404398E-2"/>
    <n v="0.36707899967519703"/>
    <n v="3.8857588860673101E-2"/>
    <n v="5.8386322667506603E-2"/>
    <n v="3.9782278960821003E-2"/>
    <n v="0.240289251970527"/>
    <n v="5.4820553396745204"/>
  </r>
  <r>
    <x v="38"/>
    <x v="14"/>
    <n v="0.89277109578881797"/>
    <n v="1.0221159776205E-2"/>
    <n v="0.70950019953604704"/>
    <n v="0.28027864068774799"/>
    <n v="1.9665436900024699E-2"/>
    <n v="1.05750712706745E-2"/>
    <n v="4.4659627778395203E-2"/>
    <n v="7.1317216149254598E-2"/>
    <n v="6.07273367881132E-2"/>
    <n v="0.48222192510058098"/>
    <n v="2.8973344872256501E-2"/>
    <n v="5.52948653566359E-2"/>
    <n v="1.85536302112639E-2"/>
    <n v="0.20801154557279999"/>
    <n v="5.5631295451479001"/>
  </r>
  <r>
    <x v="38"/>
    <x v="15"/>
    <n v="0.57562833097856503"/>
    <n v="1.3677503858625701E-2"/>
    <n v="0.82898172299050299"/>
    <n v="0.157340773150872"/>
    <n v="2.1809995996582201E-2"/>
    <n v="1.8558592986121899E-4"/>
    <n v="1.0689919991006901E-2"/>
    <n v="9.7601437393955402E-3"/>
    <n v="5.5420501777867899E-2"/>
    <n v="0.75309858068180302"/>
    <n v="1.08417122992873E-2"/>
    <n v="3.9804102642866303E-2"/>
    <n v="1.8200655908982E-3"/>
    <n v="9.6569391350431397E-2"/>
    <n v="5.8266956599670099"/>
  </r>
  <r>
    <x v="38"/>
    <x v="16"/>
    <n v="0.70385842012200095"/>
    <n v="1.29672507878779E-2"/>
    <n v="0.81907372011664203"/>
    <n v="0.16795902909547999"/>
    <n v="2.0981399832808799E-2"/>
    <n v="3.94686587757809E-4"/>
    <n v="1.13069177787879E-2"/>
    <n v="2.1430047758399001E-2"/>
    <n v="6.3515896795038496E-2"/>
    <n v="0.66304984708982095"/>
    <n v="1.14452481324909E-2"/>
    <n v="8.7581787890271698E-2"/>
    <n v="1.91087858151791E-3"/>
    <n v="0.11838328955310699"/>
    <n v="5.8141326081836304"/>
  </r>
  <r>
    <x v="38"/>
    <x v="17"/>
    <n v="0.77649973686566798"/>
    <n v="1.1199320905143299E-2"/>
    <n v="0.78665373978013498"/>
    <n v="0.202146939314722"/>
    <n v="2.2608550569066899E-2"/>
    <n v="3.4856092268012598E-3"/>
    <n v="3.6231028076159397E-2"/>
    <n v="4.4945003735097702E-2"/>
    <n v="5.7819056048325698E-2"/>
    <n v="0.55400131243775597"/>
    <n v="1.5202013485937501E-2"/>
    <n v="9.2876685926046795E-2"/>
    <n v="3.0040238815803701E-3"/>
    <n v="0.16982671661322801"/>
    <n v="5.8364416633351999"/>
  </r>
  <r>
    <x v="38"/>
    <x v="18"/>
    <n v="0.96407693962518903"/>
    <n v="1.01571569694218E-2"/>
    <n v="0.73247650250011598"/>
    <n v="0.25736634053046198"/>
    <n v="1.8759060558968799E-2"/>
    <n v="1.0722075782938699E-2"/>
    <n v="8.6964698767723406E-2"/>
    <n v="6.0020842069483098E-2"/>
    <n v="6.2819616501637296E-2"/>
    <n v="0.44073684951156"/>
    <n v="3.23828014811458E-2"/>
    <n v="8.3045591314862E-2"/>
    <n v="7.9430014502622007E-3"/>
    <n v="0.196605462561419"/>
    <n v="5.6851609894391997"/>
  </r>
  <r>
    <x v="38"/>
    <x v="19"/>
    <n v="1.0446131470436"/>
    <n v="1.0669371411126999E-2"/>
    <n v="0.69428375446441204"/>
    <n v="0.29504687412446101"/>
    <n v="1.5175289695160601E-2"/>
    <n v="1.36544453300007E-2"/>
    <n v="8.9329882086815707E-2"/>
    <n v="9.5360266253616599E-2"/>
    <n v="6.4259060568301593E-2"/>
    <n v="0.39069443451479102"/>
    <n v="3.3069136861958497E-2"/>
    <n v="7.1536082657239597E-2"/>
    <n v="1.6948844877728301E-2"/>
    <n v="0.20997255715438801"/>
    <n v="5.6465533638356202"/>
  </r>
  <r>
    <x v="38"/>
    <x v="20"/>
    <n v="0.96135283861798104"/>
    <n v="1.19820978938729E-2"/>
    <n v="0.73075565569535195"/>
    <n v="0.257262246410775"/>
    <n v="1.7616042630348199E-2"/>
    <n v="1.41607561068535E-2"/>
    <n v="7.6800710400627803E-2"/>
    <n v="8.7859558927661799E-2"/>
    <n v="6.6806226167486604E-2"/>
    <n v="0.41118592284426903"/>
    <n v="3.1865532378643598E-2"/>
    <n v="6.9083106459492796E-2"/>
    <n v="1.5834071301307699E-2"/>
    <n v="0.20878807278330899"/>
    <n v="5.57028214201494"/>
  </r>
  <r>
    <x v="38"/>
    <x v="21"/>
    <n v="0.88571264060323796"/>
    <n v="1.2469360685819299E-2"/>
    <n v="0.81057279333457199"/>
    <n v="0.17695784597960901"/>
    <n v="2.1493722758907E-2"/>
    <n v="1.29073969024319E-2"/>
    <n v="6.6502717030185801E-2"/>
    <n v="7.7106046790842195E-2"/>
    <n v="7.4100337628894106E-2"/>
    <n v="0.47543929989487499"/>
    <n v="3.6159719686164903E-2"/>
    <n v="6.8280395239212394E-2"/>
    <n v="5.8052968362637099E-3"/>
    <n v="0.162205067232224"/>
    <n v="5.68525556519183"/>
  </r>
  <r>
    <x v="38"/>
    <x v="22"/>
    <n v="0.94781737471171901"/>
    <n v="1.24785302076329E-2"/>
    <n v="0.74616367777210002"/>
    <n v="0.241357792020267"/>
    <n v="1.9096953624060001E-2"/>
    <n v="2.04364501994105E-2"/>
    <n v="8.6712609647720706E-2"/>
    <n v="7.6323055193944098E-2"/>
    <n v="9.2743390676725407E-2"/>
    <n v="0.42407038997385799"/>
    <n v="3.85304313244028E-2"/>
    <n v="6.8339193031474593E-2"/>
    <n v="7.53015185881127E-3"/>
    <n v="0.166217374469593"/>
    <n v="5.6398941010237698"/>
  </r>
  <r>
    <x v="38"/>
    <x v="23"/>
    <n v="1.0008473887737901"/>
    <n v="1.09389708601063E-2"/>
    <n v="0.75630230025571699"/>
    <n v="0.23275872888417701"/>
    <n v="2.11960103271738E-2"/>
    <n v="1.55008341866315E-2"/>
    <n v="8.5648967353191205E-2"/>
    <n v="5.6698949629580997E-2"/>
    <n v="8.6919519030543499E-2"/>
    <n v="0.48637077027867498"/>
    <n v="3.7285668938063697E-2"/>
    <n v="5.1436521565446501E-2"/>
    <n v="7.6588802256240098E-3"/>
    <n v="0.15128387846506999"/>
    <n v="5.6764631011159397"/>
  </r>
  <r>
    <x v="38"/>
    <x v="24"/>
    <n v="0.62429766911178797"/>
    <n v="1.33749201468332E-2"/>
    <n v="0.81374045057570998"/>
    <n v="0.17288462927745701"/>
    <n v="2.2229423611413199E-2"/>
    <n v="1.0571280949993301E-3"/>
    <n v="1.0022917586567299E-2"/>
    <n v="5.6203634556488601E-2"/>
    <n v="5.8517574756422101E-2"/>
    <n v="0.593971325737635"/>
    <n v="3.0116948637514199E-2"/>
    <n v="4.9150531806441598E-2"/>
    <n v="2.4642829170850602E-3"/>
    <n v="0.17626623229543401"/>
    <n v="5.8472578074256996"/>
  </r>
  <r>
    <x v="38"/>
    <x v="25"/>
    <n v="0.62665516512957298"/>
    <n v="1.2425802157327999E-2"/>
    <n v="0.79484766007933505"/>
    <n v="0.19272653776333701"/>
    <n v="2.4001250158598299E-2"/>
    <n v="8.7284319936565202E-4"/>
    <n v="1.1127513859568099E-2"/>
    <n v="5.91925591155191E-2"/>
    <n v="6.5224497691137501E-2"/>
    <n v="0.57813171377247197"/>
    <n v="2.9109658110784E-2"/>
    <n v="5.4124734586775199E-2"/>
    <n v="3.2755437073616099E-3"/>
    <n v="0.17493968579841901"/>
    <n v="5.7576233136919299"/>
  </r>
  <r>
    <x v="38"/>
    <x v="26"/>
    <n v="0.81095629054368801"/>
    <n v="1.16944831442085E-2"/>
    <n v="0.77441643834833696"/>
    <n v="0.21388907850745401"/>
    <n v="2.4320866608514999E-2"/>
    <n v="8.1163690657866795E-4"/>
    <n v="1.26101611352279E-2"/>
    <n v="5.5654774195525898E-2"/>
    <n v="6.9651805285174298E-2"/>
    <n v="0.53605159072705899"/>
    <n v="3.5569081229636403E-2"/>
    <n v="6.4690370172554496E-2"/>
    <n v="4.5599375772339204E-3"/>
    <n v="0.196079776162494"/>
    <n v="5.6749078902027996"/>
  </r>
  <r>
    <x v="38"/>
    <x v="27"/>
    <n v="0.98230584561739898"/>
    <n v="1.15494930825019E-2"/>
    <n v="0.72780477516831499"/>
    <n v="0.26064573174918299"/>
    <n v="1.7266368697082798E-2"/>
    <n v="7.7369407829947197E-3"/>
    <n v="8.1930664310380499E-2"/>
    <n v="5.4124399442038201E-2"/>
    <n v="7.2943714091771097E-2"/>
    <n v="0.43703814879472802"/>
    <n v="3.6473854955611999E-2"/>
    <n v="8.2525349986869501E-2"/>
    <n v="9.3055880107233303E-3"/>
    <n v="0.20065497092779999"/>
    <n v="5.7427031077808603"/>
  </r>
  <r>
    <x v="38"/>
    <x v="28"/>
    <n v="1.0529928499241701"/>
    <n v="1.29734929825914E-2"/>
    <n v="0.70365280391835705"/>
    <n v="0.28337370309905202"/>
    <n v="1.6325197654666501E-2"/>
    <n v="1.1592417917867999E-2"/>
    <n v="8.6609778899898196E-2"/>
    <n v="8.1614403491494306E-2"/>
    <n v="6.4603877062288206E-2"/>
    <n v="0.40421892688409999"/>
    <n v="3.7942981769913703E-2"/>
    <n v="7.5972557052837203E-2"/>
    <n v="1.5947159697595099E-2"/>
    <n v="0.20517269956933901"/>
    <n v="5.6801868934922801"/>
  </r>
  <r>
    <x v="38"/>
    <x v="29"/>
    <n v="1.02712564822024"/>
    <n v="1.1489032177640199E-2"/>
    <n v="0.73437113573241697"/>
    <n v="0.25413983208994301"/>
    <n v="1.68811393346734E-2"/>
    <n v="1.28155451213056E-2"/>
    <n v="8.2319671997716407E-2"/>
    <n v="9.3889162198001697E-2"/>
    <n v="6.1659608675461101E-2"/>
    <n v="0.408961235474045"/>
    <n v="3.9179083735786699E-2"/>
    <n v="6.8050919401589402E-2"/>
    <n v="1.84596198246187E-2"/>
    <n v="0.197784014236802"/>
    <n v="5.7064367803553697"/>
  </r>
  <r>
    <x v="38"/>
    <x v="30"/>
    <n v="1.1116083493767701"/>
    <n v="1.0921096125001599E-2"/>
    <n v="0.71779345825201601"/>
    <n v="0.27128544562298201"/>
    <n v="1.50583576341809E-2"/>
    <n v="1.3113500557022701E-2"/>
    <n v="7.7192806724812102E-2"/>
    <n v="9.5475845358665795E-2"/>
    <n v="6.0635338170422999E-2"/>
    <n v="0.39582231581799698"/>
    <n v="3.5900290717355503E-2"/>
    <n v="6.0862244399660301E-2"/>
    <n v="2.04843516101679E-2"/>
    <n v="0.22545494900971499"/>
    <n v="5.6330064222726204"/>
  </r>
  <r>
    <x v="38"/>
    <x v="31"/>
    <n v="1.0819262212732199"/>
    <n v="1.05513553990865E-2"/>
    <n v="0.69627695935610001"/>
    <n v="0.29317168524481402"/>
    <n v="1.7235785262537301E-2"/>
    <n v="1.52220421816587E-2"/>
    <n v="7.9346351953110406E-2"/>
    <n v="0.113724936035095"/>
    <n v="6.1965915252601797E-2"/>
    <n v="0.37971681773066401"/>
    <n v="3.8866196452720998E-2"/>
    <n v="6.0290903760951302E-2"/>
    <n v="3.2491493306875098E-2"/>
    <n v="0.201139558063785"/>
    <n v="5.7111885292504896"/>
  </r>
  <r>
    <x v="38"/>
    <x v="32"/>
    <n v="1.03759901484759"/>
    <n v="1.11533781195172E-2"/>
    <n v="0.71270902574331496"/>
    <n v="0.27613759613716798"/>
    <n v="1.7029425723133401E-2"/>
    <n v="1.41728595191862E-2"/>
    <n v="7.2715317329901802E-2"/>
    <n v="0.115337520302768"/>
    <n v="6.2718337880804997E-2"/>
    <n v="0.38885227129030703"/>
    <n v="3.9582859162708199E-2"/>
    <n v="5.8593854477643002E-2"/>
    <n v="2.3026768474564401E-2"/>
    <n v="0.20797078583898301"/>
    <n v="5.6545731441070703"/>
  </r>
  <r>
    <x v="39"/>
    <x v="0"/>
    <n v="0.86012198624956304"/>
    <n v="1.0719624133267E-2"/>
    <n v="0.45717846596080702"/>
    <n v="0.53210190990592598"/>
    <n v="1.5504844583991701E-2"/>
    <n v="1.4439997195846099E-2"/>
    <n v="5.1245430264594202E-2"/>
    <n v="8.8967533617569206E-2"/>
    <n v="5.2655338096037799E-2"/>
    <n v="0.364566328363436"/>
    <n v="5.2608221523201798E-2"/>
    <n v="0.110456441627357"/>
    <n v="2.3998735791673699E-2"/>
    <n v="0.22555712893629301"/>
    <n v="6.1516371688729299"/>
  </r>
  <r>
    <x v="39"/>
    <x v="1"/>
    <n v="0.88684876543737501"/>
    <n v="1.00167258812827E-2"/>
    <n v="0.45953425530390901"/>
    <n v="0.53044901881480799"/>
    <n v="1.43368358078294E-2"/>
    <n v="1.4201430904951601E-2"/>
    <n v="5.0609118200731398E-2"/>
    <n v="0.10205364268765001"/>
    <n v="4.8462881853985298E-2"/>
    <n v="0.35849818490964702"/>
    <n v="5.0584525735962803E-2"/>
    <n v="0.10079260785329799"/>
    <n v="2.4577323005774501E-2"/>
    <n v="0.23588344904017"/>
    <n v="6.1991723395949698"/>
  </r>
  <r>
    <x v="39"/>
    <x v="2"/>
    <n v="1.0461261328057601"/>
    <n v="9.6283029607842803E-3"/>
    <n v="0.45244052349471298"/>
    <n v="0.53793117354450204"/>
    <n v="1.6184927580903698E-2"/>
    <n v="1.28941640433691E-2"/>
    <n v="5.5967857188555799E-2"/>
    <n v="0.10111944283516"/>
    <n v="4.7534795014243E-2"/>
    <n v="0.35537327177448602"/>
    <n v="4.9384099965291001E-2"/>
    <n v="9.8400311456297504E-2"/>
    <n v="1.989162846367E-2"/>
    <n v="0.243249501678024"/>
    <n v="6.1087767995160096"/>
  </r>
  <r>
    <x v="39"/>
    <x v="3"/>
    <n v="0.97521437039575298"/>
    <n v="1.14156829757608E-2"/>
    <n v="0.47244828324235399"/>
    <n v="0.516136033781885"/>
    <n v="1.41643579265284E-2"/>
    <n v="1.35982175101668E-2"/>
    <n v="5.6484153778902903E-2"/>
    <n v="9.7898249879828897E-2"/>
    <n v="4.7401740485637202E-2"/>
    <n v="0.36681125603298997"/>
    <n v="5.1673982013859698E-2"/>
    <n v="0.112873499381206"/>
    <n v="2.1491999188484701E-2"/>
    <n v="0.21760254380239599"/>
    <n v="6.1899383879590504"/>
  </r>
  <r>
    <x v="39"/>
    <x v="4"/>
    <n v="1.0082676499457901"/>
    <n v="1.04601938480894E-2"/>
    <n v="0.45719630353651902"/>
    <n v="0.53234350261539198"/>
    <n v="1.41700729774732E-2"/>
    <n v="1.2814357285675501E-2"/>
    <n v="6.0657957253317102E-2"/>
    <n v="9.8794757318284299E-2"/>
    <n v="4.88817561419038E-2"/>
    <n v="0.35560044196864099"/>
    <n v="5.3698312722533503E-2"/>
    <n v="0.11328814909644699"/>
    <n v="2.26784763897796E-2"/>
    <n v="0.21941571884594399"/>
    <n v="6.1331797653523603"/>
  </r>
  <r>
    <x v="39"/>
    <x v="5"/>
    <n v="0.97788369609279302"/>
    <n v="9.6968191726918007E-3"/>
    <n v="0.45789729327612599"/>
    <n v="0.53240588755118301"/>
    <n v="1.3895276464883101E-2"/>
    <n v="1.1635679673661799E-2"/>
    <n v="6.0336232766672902E-2"/>
    <n v="9.6120999555538794E-2"/>
    <n v="4.8495479203660097E-2"/>
    <n v="0.36151780341603301"/>
    <n v="5.1202288498546897E-2"/>
    <n v="0.10091816445577401"/>
    <n v="2.03858682094579E-2"/>
    <n v="0.23549220775577201"/>
    <n v="6.2157139000791304"/>
  </r>
  <r>
    <x v="39"/>
    <x v="6"/>
    <n v="1.0413957745840801"/>
    <n v="9.9698809580808408E-3"/>
    <n v="0.43820217274124301"/>
    <n v="0.551827946300676"/>
    <n v="1.5258033643121499E-2"/>
    <n v="1.23118457571165E-2"/>
    <n v="5.9869609714375001E-2"/>
    <n v="9.1904211393098498E-2"/>
    <n v="4.5923352554754097E-2"/>
    <n v="0.34694407226934898"/>
    <n v="5.0851319979674799E-2"/>
    <n v="0.103418267320099"/>
    <n v="2.0777345128049102E-2"/>
    <n v="0.252741942240363"/>
    <n v="6.0968691708616403"/>
  </r>
  <r>
    <x v="39"/>
    <x v="7"/>
    <n v="1.0094595901074901"/>
    <n v="9.9995695332021507E-3"/>
    <n v="0.452427131234383"/>
    <n v="0.53757329923241504"/>
    <n v="1.5988161402980001E-2"/>
    <n v="1.2074271392917099E-2"/>
    <n v="6.2427460782030597E-2"/>
    <n v="0.10006118859640301"/>
    <n v="5.0263751569140099E-2"/>
    <n v="0.35569689400492599"/>
    <n v="5.0425616742395998E-2"/>
    <n v="9.9798000786204905E-2"/>
    <n v="1.9485157419746799E-2"/>
    <n v="0.23377949730325601"/>
    <n v="6.2115716296920702"/>
  </r>
  <r>
    <x v="39"/>
    <x v="8"/>
    <n v="0.98942376440664204"/>
    <n v="9.6004148897880399E-3"/>
    <n v="0.44328437245654201"/>
    <n v="0.54711521265367002"/>
    <n v="1.5095953026826999E-2"/>
    <n v="1.3329867366019099E-2"/>
    <n v="5.4660696681821601E-2"/>
    <n v="9.2087914230941606E-2"/>
    <n v="5.0314090077348501E-2"/>
    <n v="0.345477042155096"/>
    <n v="4.6915141196569601E-2"/>
    <n v="0.100069716511851"/>
    <n v="1.8262497852283701E-2"/>
    <n v="0.26378708090124198"/>
    <n v="6.1489469662052096"/>
  </r>
  <r>
    <x v="39"/>
    <x v="9"/>
    <n v="1.00892410881975"/>
    <n v="1.03360463805741E-2"/>
    <n v="0.46168934192803102"/>
    <n v="0.52797461169139503"/>
    <n v="1.6032439276160201E-2"/>
    <n v="1.4029848274675001E-2"/>
    <n v="5.6548930460578802E-2"/>
    <n v="9.7327250042641394E-2"/>
    <n v="5.0960556942060101E-2"/>
    <n v="0.35694824328275399"/>
    <n v="5.0091695461328502E-2"/>
    <n v="0.104452866976067"/>
    <n v="1.79099818769906E-2"/>
    <n v="0.235698187406745"/>
    <n v="6.1414180610355"/>
  </r>
  <r>
    <x v="39"/>
    <x v="10"/>
    <n v="1.06909301754749"/>
    <n v="9.1791603314950593E-3"/>
    <n v="0.455298401035582"/>
    <n v="0.53552243863292304"/>
    <n v="1.3261049209187701E-2"/>
    <n v="1.7485242216858501E-2"/>
    <n v="6.2797857613253502E-2"/>
    <n v="9.5451219886788494E-2"/>
    <n v="5.7106718934502101E-2"/>
    <n v="0.34795645258483499"/>
    <n v="4.6862872112625499E-2"/>
    <n v="0.100558303778412"/>
    <n v="2.1302840660814899E-2"/>
    <n v="0.23721744300272199"/>
    <n v="6.1257061840137199"/>
  </r>
  <r>
    <x v="39"/>
    <x v="11"/>
    <n v="1.12724114360751"/>
    <n v="1.12731268307136E-2"/>
    <n v="0.49781408029729601"/>
    <n v="0.49091279287199002"/>
    <n v="1.4681851345679399E-2"/>
    <n v="2.1455355887053398E-2"/>
    <n v="7.6713402809831202E-2"/>
    <n v="0.10006023269394"/>
    <n v="6.7349496203209305E-2"/>
    <n v="0.39041859208518698"/>
    <n v="4.9486358177039197E-2"/>
    <n v="8.6910021267499707E-2"/>
    <n v="2.3270810660396799E-2"/>
    <n v="0.169653878870164"/>
    <n v="6.1445306942176803"/>
  </r>
  <r>
    <x v="39"/>
    <x v="12"/>
    <n v="0.91113153133902502"/>
    <n v="1.0178745197639401E-2"/>
    <n v="0.47085603620755601"/>
    <n v="0.51896521859480504"/>
    <n v="1.6289675199559098E-2"/>
    <n v="1.13070340691459E-2"/>
    <n v="4.50446619350474E-2"/>
    <n v="9.2803121362344407E-2"/>
    <n v="4.8252450323514502E-2"/>
    <n v="0.36786150862078698"/>
    <n v="5.4780650627257399E-2"/>
    <n v="0.102753286127161"/>
    <n v="2.3504241688557598E-2"/>
    <n v="0.23740337004662601"/>
    <n v="6.23255094221122"/>
  </r>
  <r>
    <x v="39"/>
    <x v="13"/>
    <n v="0.91442048155111"/>
    <n v="1.20675798046328E-2"/>
    <n v="0.47958526983428301"/>
    <n v="0.50834715036108402"/>
    <n v="1.6621028303153301E-2"/>
    <n v="1.2900159336475999E-2"/>
    <n v="4.8327817311177503E-2"/>
    <n v="0.10459135460507001"/>
    <n v="4.4768728932460901E-2"/>
    <n v="0.378553011425385"/>
    <n v="5.1582618200513901E-2"/>
    <n v="9.1853648856622103E-2"/>
    <n v="1.8530968844002901E-2"/>
    <n v="0.232270664185138"/>
    <n v="6.16355598689118"/>
  </r>
  <r>
    <x v="39"/>
    <x v="14"/>
    <n v="0.89539726934862496"/>
    <n v="1.24520108520306E-2"/>
    <n v="0.51515010655346405"/>
    <n v="0.47239788259450499"/>
    <n v="1.47120515810839E-2"/>
    <n v="1.01712107539504E-2"/>
    <n v="2.7718092135058301E-2"/>
    <n v="6.7666675629154294E-2"/>
    <n v="5.1286566868212098E-2"/>
    <n v="0.48396423563144803"/>
    <n v="4.1112229788023702E-2"/>
    <n v="8.5336890932809897E-2"/>
    <n v="1.07273064741012E-2"/>
    <n v="0.20730474020615799"/>
    <n v="6.2092044568717704"/>
  </r>
  <r>
    <x v="39"/>
    <x v="15"/>
    <n v="0.52499136473798202"/>
    <n v="1.50374122089467E-2"/>
    <n v="0.60970051336494502"/>
    <n v="0.37526207442610798"/>
    <n v="1.54098049453422E-2"/>
    <n v="2.8087428039857602E-4"/>
    <n v="2.6398831012350998E-4"/>
    <n v="1.1120783523929E-2"/>
    <n v="5.2758923180292898E-2"/>
    <n v="0.77555416881002504"/>
    <n v="1.9109685443889701E-2"/>
    <n v="2.3701016228830099E-2"/>
    <n v="6.1110801324591095E-4"/>
    <n v="0.101189647263923"/>
    <n v="6.4233190133843596"/>
  </r>
  <r>
    <x v="39"/>
    <x v="16"/>
    <n v="0.63962094693231897"/>
    <n v="1.3021400424795901E-2"/>
    <n v="0.59435991113858699"/>
    <n v="0.39261868843661701"/>
    <n v="1.51232235937073E-2"/>
    <n v="1.5152302431917001E-3"/>
    <n v="3.46670596869712E-3"/>
    <n v="1.9653745812488198E-2"/>
    <n v="5.48036913462231E-2"/>
    <n v="0.68158925770728196"/>
    <n v="1.9362732931004399E-2"/>
    <n v="7.6889632681947803E-2"/>
    <n v="1.01119704755774E-3"/>
    <n v="0.12658458266789999"/>
    <n v="6.3324099752878302"/>
  </r>
  <r>
    <x v="39"/>
    <x v="17"/>
    <n v="0.81179729478881202"/>
    <n v="1.19233064398946E-2"/>
    <n v="0.519550267703907"/>
    <n v="0.46852642585619902"/>
    <n v="1.33877527561667E-2"/>
    <n v="8.9741367296395907E-3"/>
    <n v="3.7523923945524701E-2"/>
    <n v="3.2490682803194497E-2"/>
    <n v="4.7624140666976102E-2"/>
    <n v="0.49886580760992"/>
    <n v="2.4960440225633599E-2"/>
    <n v="9.1450574872901202E-2"/>
    <n v="1.25246507277728E-3"/>
    <n v="0.243470075317267"/>
    <n v="6.22527941490491"/>
  </r>
  <r>
    <x v="39"/>
    <x v="18"/>
    <n v="0.94518829745720601"/>
    <n v="1.05496846575813E-2"/>
    <n v="0.503283115280036"/>
    <n v="0.48616720006238301"/>
    <n v="1.30384961508682E-2"/>
    <n v="1.3568681637657501E-2"/>
    <n v="5.2410203706862599E-2"/>
    <n v="6.1725144215849001E-2"/>
    <n v="4.9212543018904702E-2"/>
    <n v="0.41781171813724999"/>
    <n v="4.3642483101821901E-2"/>
    <n v="0.10084388395746301"/>
    <n v="3.04642775179429E-3"/>
    <n v="0.244700418321529"/>
    <n v="6.2340711738205803"/>
  </r>
  <r>
    <x v="39"/>
    <x v="19"/>
    <n v="0.94197986037164205"/>
    <n v="1.07526872063797E-2"/>
    <n v="0.51522929046089805"/>
    <n v="0.474018022332722"/>
    <n v="1.26621960236868E-2"/>
    <n v="1.3902639439856E-2"/>
    <n v="5.3543882991487601E-2"/>
    <n v="8.2707727120801405E-2"/>
    <n v="4.9014571360216502E-2"/>
    <n v="0.40014779685761098"/>
    <n v="4.2951983419429497E-2"/>
    <n v="0.11008813995448199"/>
    <n v="4.6666081189055599E-3"/>
    <n v="0.23031445471352399"/>
    <n v="6.1880033625705098"/>
  </r>
  <r>
    <x v="39"/>
    <x v="20"/>
    <n v="0.94727786189551999"/>
    <n v="1.1198012391312099E-2"/>
    <n v="0.47901128338811499"/>
    <n v="0.50979070422057304"/>
    <n v="1.42301244084348E-2"/>
    <n v="1.29996645191444E-2"/>
    <n v="5.3340807212797603E-2"/>
    <n v="7.5816691907896694E-2"/>
    <n v="4.7878250375261902E-2"/>
    <n v="0.39321882241247302"/>
    <n v="4.3189943107014503E-2"/>
    <n v="0.10476068064758701"/>
    <n v="4.3185012382157897E-3"/>
    <n v="0.25024651417117399"/>
    <n v="6.1949537284201597"/>
  </r>
  <r>
    <x v="39"/>
    <x v="21"/>
    <n v="0.98052959931600303"/>
    <n v="1.02703984491989E-2"/>
    <n v="0.50182762237124401"/>
    <n v="0.48790197917955802"/>
    <n v="1.4091006362567699E-2"/>
    <n v="1.5763640285401202E-2"/>
    <n v="4.9431354386576198E-2"/>
    <n v="7.9033042346783502E-2"/>
    <n v="5.3131429999636701E-2"/>
    <n v="0.40518497864346098"/>
    <n v="4.5498385583943202E-2"/>
    <n v="0.106721084299901"/>
    <n v="3.9280459683738297E-3"/>
    <n v="0.22721703212335601"/>
    <n v="6.1702457511074096"/>
  </r>
  <r>
    <x v="39"/>
    <x v="22"/>
    <n v="0.75607463623161697"/>
    <n v="1.1683004580895801E-2"/>
    <n v="0.54514347071550096"/>
    <n v="0.44317352470360299"/>
    <n v="1.45837359829778E-2"/>
    <n v="7.91051973137725E-3"/>
    <n v="1.2090465625095E-2"/>
    <n v="5.1012970840612203E-2"/>
    <n v="5.4414891468863802E-2"/>
    <n v="0.53238261825714905"/>
    <n v="4.2336519224995497E-2"/>
    <n v="0.11922476361079"/>
    <n v="2.6148918514191E-3"/>
    <n v="0.16342862340672101"/>
    <n v="6.2633239181923699"/>
  </r>
  <r>
    <x v="39"/>
    <x v="23"/>
    <n v="1.0482704919625601"/>
    <n v="1.18936982770613E-2"/>
    <n v="0.52162967174645902"/>
    <n v="0.46647662997647998"/>
    <n v="1.4504099898896601E-2"/>
    <n v="1.9703698403151899E-2"/>
    <n v="7.1608003144337004E-2"/>
    <n v="6.0984210848002401E-2"/>
    <n v="6.5338639806136203E-2"/>
    <n v="0.45212507536256602"/>
    <n v="4.9192736958123602E-2"/>
    <n v="9.6908885177402607E-2"/>
    <n v="2.4962820235817302E-3"/>
    <n v="0.16713836837780199"/>
    <n v="6.2571913486496102"/>
  </r>
  <r>
    <x v="39"/>
    <x v="24"/>
    <n v="0.60988352736345797"/>
    <n v="1.2374366500282501E-2"/>
    <n v="0.580617086039386"/>
    <n v="0.40700854746033199"/>
    <n v="1.6179288959604701E-2"/>
    <n v="1.88575262501231E-3"/>
    <n v="3.95112969142366E-4"/>
    <n v="4.5891934820925399E-2"/>
    <n v="4.04042884728011E-2"/>
    <n v="0.58880431607015304"/>
    <n v="3.7357603096007601E-2"/>
    <n v="9.2746936077921296E-2"/>
    <n v="1.99136041236276E-3"/>
    <n v="0.174343406496069"/>
    <n v="6.37963219218289"/>
  </r>
  <r>
    <x v="39"/>
    <x v="25"/>
    <n v="0.62182506699350104"/>
    <n v="1.2902574829335101E-2"/>
    <n v="0.56178456665100696"/>
    <n v="0.425312858519658"/>
    <n v="1.4999388932464001E-2"/>
    <n v="1.0472314939486799E-3"/>
    <n v="7.9542124642026303E-4"/>
    <n v="4.8522240179207803E-2"/>
    <n v="4.4154950567503203E-2"/>
    <n v="0.57502237107584897"/>
    <n v="4.2254938517950001E-2"/>
    <n v="0.106404767971418"/>
    <n v="1.92948154133796E-3"/>
    <n v="0.16486920847390099"/>
    <n v="6.3524675580800798"/>
  </r>
  <r>
    <x v="39"/>
    <x v="26"/>
    <n v="0.75937550399910403"/>
    <n v="1.17976153018282E-2"/>
    <n v="0.55191450109504303"/>
    <n v="0.43628788360312898"/>
    <n v="1.7286937431276399E-2"/>
    <n v="1.24036691023701E-3"/>
    <n v="2.4655770867456502E-3"/>
    <n v="4.6449388730944403E-2"/>
    <n v="4.3996253506441499E-2"/>
    <n v="0.54889498922601199"/>
    <n v="4.2672161954441797E-2"/>
    <n v="0.119469607038654"/>
    <n v="2.2697000960952298E-3"/>
    <n v="0.175255018019152"/>
    <n v="6.31713021831826"/>
  </r>
  <r>
    <x v="39"/>
    <x v="27"/>
    <n v="0.89370416777621198"/>
    <n v="1.1168281689105299E-2"/>
    <n v="0.52352596302243004"/>
    <n v="0.46530575528846402"/>
    <n v="1.3106081936153501E-2"/>
    <n v="7.6512959225100404E-3"/>
    <n v="4.8779089114926497E-2"/>
    <n v="5.3778541646711399E-2"/>
    <n v="4.9113642086985099E-2"/>
    <n v="0.44385608994311898"/>
    <n v="5.2782283419171502E-2"/>
    <n v="0.11528876713264601"/>
    <n v="2.6324628208070199E-3"/>
    <n v="0.21301174597696901"/>
    <n v="6.2970281122509002"/>
  </r>
  <r>
    <x v="39"/>
    <x v="28"/>
    <n v="1.0077048920128799"/>
    <n v="1.04909912163856E-2"/>
    <n v="0.49985345672577097"/>
    <n v="0.489655552057844"/>
    <n v="1.09451395739534E-2"/>
    <n v="1.17065669697471E-2"/>
    <n v="5.7244042450116203E-2"/>
    <n v="7.1656843583344301E-2"/>
    <n v="4.4578384957869602E-2"/>
    <n v="0.39723457400583401"/>
    <n v="4.5242259344877002E-2"/>
    <n v="0.109628288030906"/>
    <n v="5.6033331136171602E-3"/>
    <n v="0.24616056796973501"/>
    <n v="6.2774430418634504"/>
  </r>
  <r>
    <x v="39"/>
    <x v="29"/>
    <n v="0.95644930246332904"/>
    <n v="1.06417609747029E-2"/>
    <n v="0.51622117646861998"/>
    <n v="0.47313706255667698"/>
    <n v="1.2201321673566599E-2"/>
    <n v="1.23825560101214E-2"/>
    <n v="5.4623907611444901E-2"/>
    <n v="8.3672779909383196E-2"/>
    <n v="4.2161942019258401E-2"/>
    <n v="0.40776762317040499"/>
    <n v="4.7758870257161898E-2"/>
    <n v="0.102103835058812"/>
    <n v="6.0492976483755298E-3"/>
    <n v="0.23127786664147101"/>
    <n v="6.2337366348609997"/>
  </r>
  <r>
    <x v="39"/>
    <x v="30"/>
    <n v="0.99638669457553897"/>
    <n v="1.04084508201142E-2"/>
    <n v="0.50633840034881905"/>
    <n v="0.48325314883106701"/>
    <n v="1.15130302323555E-2"/>
    <n v="1.30725749184259E-2"/>
    <n v="5.5911678178303302E-2"/>
    <n v="9.1705111525920702E-2"/>
    <n v="4.3607243048090299E-2"/>
    <n v="0.40745634007530801"/>
    <n v="4.9955704002490997E-2"/>
    <n v="8.8939609694381902E-2"/>
    <n v="8.0629421961940003E-3"/>
    <n v="0.22977576612852901"/>
    <n v="6.2556155246572098"/>
  </r>
  <r>
    <x v="39"/>
    <x v="31"/>
    <n v="0.98400476004914805"/>
    <n v="1.08460247064624E-2"/>
    <n v="0.50970255820543298"/>
    <n v="0.47945141708810401"/>
    <n v="1.2811884175981E-2"/>
    <n v="1.3890636246680899E-2"/>
    <n v="5.6201519347141897E-2"/>
    <n v="0.105228938886505"/>
    <n v="4.2556134680004999E-2"/>
    <n v="0.38155989283087899"/>
    <n v="4.6851249356482598E-2"/>
    <n v="8.8477434312957196E-2"/>
    <n v="9.0493105404118208E-3"/>
    <n v="0.243372999622956"/>
    <n v="6.1888535529954902"/>
  </r>
  <r>
    <x v="39"/>
    <x v="32"/>
    <n v="0.97286076247773001"/>
    <n v="1.0256740524315499E-2"/>
    <n v="0.50283630153064995"/>
    <n v="0.48690695794503402"/>
    <n v="1.1868235163366899E-2"/>
    <n v="1.2830858168727701E-2"/>
    <n v="4.9441525996040701E-2"/>
    <n v="9.6482889138702801E-2"/>
    <n v="3.9682034795903903E-2"/>
    <n v="0.38042914015998303"/>
    <n v="4.94098292436813E-2"/>
    <n v="8.4321056764727995E-2"/>
    <n v="1.7771446302924699E-2"/>
    <n v="0.25776298426594102"/>
    <n v="6.4164969951437101"/>
  </r>
  <r>
    <x v="40"/>
    <x v="0"/>
    <n v="0.83477130055528903"/>
    <n v="1.8966716355044801E-2"/>
    <n v="0.462020255575189"/>
    <n v="0.51901302806976601"/>
    <n v="1.4444632613782E-2"/>
    <n v="2.0220538513755E-2"/>
    <n v="0.102577271874339"/>
    <n v="0.11926048053718701"/>
    <n v="0.104471264976998"/>
    <n v="0.263862688424639"/>
    <n v="5.9656144741287803E-2"/>
    <n v="5.7787931034264599E-2"/>
    <n v="3.8733803205629899E-2"/>
    <n v="0.21898524407811701"/>
    <n v="5.8494785113074901"/>
  </r>
  <r>
    <x v="40"/>
    <x v="1"/>
    <n v="0.84730869361573802"/>
    <n v="1.46009373053167E-2"/>
    <n v="0.46395019655649"/>
    <n v="0.52144886613819297"/>
    <n v="1.3119325585264701E-2"/>
    <n v="1.9318764996828299E-2"/>
    <n v="0.10172145608090701"/>
    <n v="0.1369465464987"/>
    <n v="9.4747065808696199E-2"/>
    <n v="0.262871818847556"/>
    <n v="6.07150317501194E-2"/>
    <n v="5.4749779452232701E-2"/>
    <n v="3.6712376037229703E-2"/>
    <n v="0.21909783494246499"/>
    <n v="5.8709860882113798"/>
  </r>
  <r>
    <x v="40"/>
    <x v="2"/>
    <n v="1.0138892756783799"/>
    <n v="1.7587573227635302E-2"/>
    <n v="0.46689069705312097"/>
    <n v="0.51552172971924404"/>
    <n v="1.3766055200271099E-2"/>
    <n v="1.8664008078696601E-2"/>
    <n v="0.105738152743673"/>
    <n v="0.13527594706985799"/>
    <n v="9.6655902848922795E-2"/>
    <n v="0.25299460265811502"/>
    <n v="5.6439169171416101E-2"/>
    <n v="6.0810928712262999E-2"/>
    <n v="3.5809723026318803E-2"/>
    <n v="0.223845510490467"/>
    <n v="5.8666726940965201"/>
  </r>
  <r>
    <x v="40"/>
    <x v="3"/>
    <n v="0.98033706812443699"/>
    <n v="1.40764880035575E-2"/>
    <n v="0.46074257777101502"/>
    <n v="0.525180934225427"/>
    <n v="1.5390359818705601E-2"/>
    <n v="2.0118479957426001E-2"/>
    <n v="0.112013652863771"/>
    <n v="0.132762652740262"/>
    <n v="9.2452777653899004E-2"/>
    <n v="0.256998694574332"/>
    <n v="5.5038747133490599E-2"/>
    <n v="6.78845732389321E-2"/>
    <n v="4.1324140929224297E-2"/>
    <n v="0.206015921089958"/>
    <n v="5.9866794815365898"/>
  </r>
  <r>
    <x v="40"/>
    <x v="4"/>
    <n v="1.0277888644366699"/>
    <n v="1.5151178127463701E-2"/>
    <n v="0.45045434960782199"/>
    <n v="0.53439447226471504"/>
    <n v="1.38433693925479E-2"/>
    <n v="1.8566765034549501E-2"/>
    <n v="0.115668790450077"/>
    <n v="0.13623394773446099"/>
    <n v="9.3167604799675202E-2"/>
    <n v="0.24689392024405199"/>
    <n v="5.5452882305442E-2"/>
    <n v="6.3374105936193303E-2"/>
    <n v="4.0904320700154102E-2"/>
    <n v="0.21589429340284899"/>
    <n v="5.9237305722991902"/>
  </r>
  <r>
    <x v="40"/>
    <x v="5"/>
    <n v="0.97795685967095103"/>
    <n v="1.4243833211324001E-2"/>
    <n v="0.46448560140466699"/>
    <n v="0.52127056538400895"/>
    <n v="1.31637647368264E-2"/>
    <n v="1.7170785062892002E-2"/>
    <n v="0.11679383529292001"/>
    <n v="0.12994887669751401"/>
    <n v="0.100502868486141"/>
    <n v="0.25189696386462102"/>
    <n v="5.5934195066373697E-2"/>
    <n v="5.8020557099202598E-2"/>
    <n v="3.9851452163619197E-2"/>
    <n v="0.21671670152989"/>
    <n v="5.9437222252523698"/>
  </r>
  <r>
    <x v="40"/>
    <x v="6"/>
    <n v="1.01586396250158"/>
    <n v="1.33427721005624E-2"/>
    <n v="0.47247177902571003"/>
    <n v="0.51418544887372797"/>
    <n v="1.3990744135773401E-2"/>
    <n v="1.86731775525441E-2"/>
    <n v="0.117267284801292"/>
    <n v="0.134188051394388"/>
    <n v="9.7524746752574096E-2"/>
    <n v="0.25055506625152502"/>
    <n v="5.6512421430015697E-2"/>
    <n v="5.9407631943641799E-2"/>
    <n v="3.8285496613841598E-2"/>
    <n v="0.21359537912440499"/>
    <n v="5.8543456249541101"/>
  </r>
  <r>
    <x v="40"/>
    <x v="7"/>
    <n v="1.05443462983666"/>
    <n v="1.46337541562806E-2"/>
    <n v="0.44860031721476101"/>
    <n v="0.536765928628958"/>
    <n v="1.2458838517643E-2"/>
    <n v="2.3155822434928499E-2"/>
    <n v="0.11915226190842"/>
    <n v="0.14049129740237501"/>
    <n v="9.4515023414416005E-2"/>
    <n v="0.24227297309542301"/>
    <n v="5.4360800659773501E-2"/>
    <n v="5.5972159258126701E-2"/>
    <n v="4.1756658030450297E-2"/>
    <n v="0.21586416527844399"/>
    <n v="5.9453853044818201"/>
  </r>
  <r>
    <x v="40"/>
    <x v="8"/>
    <n v="0.97040459719413996"/>
    <n v="1.8554756906291402E-2"/>
    <n v="0.44908646404658298"/>
    <n v="0.53235877904712503"/>
    <n v="1.34457396533361E-2"/>
    <n v="1.9386869494088799E-2"/>
    <n v="0.11348421365160601"/>
    <n v="0.13056833872531101"/>
    <n v="9.8012511422399196E-2"/>
    <n v="0.246333447938547"/>
    <n v="5.4902082632518397E-2"/>
    <n v="5.7845292652123702E-2"/>
    <n v="3.8981702369686497E-2"/>
    <n v="0.227039801460383"/>
    <n v="6.0029086744287001"/>
  </r>
  <r>
    <x v="40"/>
    <x v="9"/>
    <n v="1.0268725590272401"/>
    <n v="1.41478627503483E-2"/>
    <n v="0.46020074884377299"/>
    <n v="0.52565138840587899"/>
    <n v="1.4076791406592499E-2"/>
    <n v="2.14900631250786E-2"/>
    <n v="0.118977531480726"/>
    <n v="0.13435448314814699"/>
    <n v="0.10841438055458399"/>
    <n v="0.24717723466465499"/>
    <n v="5.4893581759184497E-2"/>
    <n v="5.9840340918262999E-2"/>
    <n v="3.36436625522753E-2"/>
    <n v="0.20713193039049499"/>
    <n v="5.9183618981517796"/>
  </r>
  <r>
    <x v="40"/>
    <x v="10"/>
    <n v="1.04556694847878"/>
    <n v="2.0086213660451501E-2"/>
    <n v="0.46888777506596102"/>
    <n v="0.51102601127358704"/>
    <n v="1.4140319553616301E-2"/>
    <n v="2.43326198696894E-2"/>
    <n v="0.127757683898156"/>
    <n v="0.135525422189025"/>
    <n v="0.13067249264754999"/>
    <n v="0.246292204602999"/>
    <n v="5.8277332602025098E-2"/>
    <n v="5.9367593840134299E-2"/>
    <n v="3.2823320495272097E-2"/>
    <n v="0.17081101030153201"/>
    <n v="5.8389789195402999"/>
  </r>
  <r>
    <x v="40"/>
    <x v="11"/>
    <n v="1.20480524088013"/>
    <n v="1.4801051216205299E-2"/>
    <n v="0.459577855889022"/>
    <n v="0.52562109289477199"/>
    <n v="1.3368611958508201E-2"/>
    <n v="3.1568721761773201E-2"/>
    <n v="0.14840492495673799"/>
    <n v="0.13571652008138299"/>
    <n v="0.16245674537847599"/>
    <n v="0.245360996352398"/>
    <n v="5.6816166342943002E-2"/>
    <n v="4.5702051234423897E-2"/>
    <n v="2.7863576612416101E-2"/>
    <n v="0.13274168532094099"/>
    <n v="5.9106511090337301"/>
  </r>
  <r>
    <x v="40"/>
    <x v="12"/>
    <n v="0.91386481286737498"/>
    <n v="1.74020266311685E-2"/>
    <n v="0.487447139411335"/>
    <n v="0.49515083395749598"/>
    <n v="1.36570634353124E-2"/>
    <n v="1.9143400691487299E-2"/>
    <n v="0.103743328542729"/>
    <n v="0.12841494353987601"/>
    <n v="0.102171999586932"/>
    <n v="0.25856492701398698"/>
    <n v="5.9215297549074897E-2"/>
    <n v="5.9505301366171597E-2"/>
    <n v="3.7434131508490801E-2"/>
    <n v="0.218149606765939"/>
    <n v="5.8393534745333397"/>
  </r>
  <r>
    <x v="40"/>
    <x v="13"/>
    <n v="0.90260068013150496"/>
    <n v="1.56052321384594E-2"/>
    <n v="0.48039670134974299"/>
    <n v="0.50399806651179802"/>
    <n v="1.47879868537436E-2"/>
    <n v="1.8929659894770599E-2"/>
    <n v="0.103239575029813"/>
    <n v="0.148541041865106"/>
    <n v="9.3566030866616606E-2"/>
    <n v="0.263563783986558"/>
    <n v="5.97497088379811E-2"/>
    <n v="6.3131769092862805E-2"/>
    <n v="3.6454660660565699E-2"/>
    <n v="0.19803578291198301"/>
    <n v="5.93507813027853"/>
  </r>
  <r>
    <x v="40"/>
    <x v="14"/>
    <n v="0.81075824102307603"/>
    <n v="2.05383844718857E-2"/>
    <n v="0.52018070343517497"/>
    <n v="0.45928091209293898"/>
    <n v="1.49908934209782E-2"/>
    <n v="1.2730152943645099E-2"/>
    <n v="7.0055062394870707E-2"/>
    <n v="9.6150723955619397E-2"/>
    <n v="8.6429891541474999E-2"/>
    <n v="0.36269727017988002"/>
    <n v="4.92307655681243E-2"/>
    <n v="5.1398763409510197E-2"/>
    <n v="2.42007761637766E-2"/>
    <n v="0.23211570042212101"/>
    <n v="5.9897574926402299"/>
  </r>
  <r>
    <x v="40"/>
    <x v="15"/>
    <n v="0.36877547004329903"/>
    <n v="2.3838649397953101E-2"/>
    <n v="0.73300217804004697"/>
    <n v="0.24315917256200001"/>
    <n v="2.00247704605288E-2"/>
    <n v="2.5936074215813203E-4"/>
    <n v="2.1239412333233499E-2"/>
    <n v="1.6783564655491901E-2"/>
    <n v="6.9869030050991807E-2"/>
    <n v="0.73873447183346796"/>
    <n v="1.57106268108263E-2"/>
    <n v="2.32181680454107E-2"/>
    <n v="6.9084135256995399E-3"/>
    <n v="8.7252181542191304E-2"/>
    <n v="6.2503594224883399"/>
  </r>
  <r>
    <x v="40"/>
    <x v="16"/>
    <n v="0.49542989393551901"/>
    <n v="2.1140757242245501E-2"/>
    <n v="0.65988197564098605"/>
    <n v="0.31897726711676799"/>
    <n v="1.7786221936719099E-2"/>
    <n v="1.5359979867161199E-3"/>
    <n v="2.1954667686023999E-2"/>
    <n v="2.7743713219532899E-2"/>
    <n v="6.5708749499799601E-2"/>
    <n v="0.60273959061914995"/>
    <n v="1.6045411307767599E-2"/>
    <n v="9.0684391046478505E-2"/>
    <n v="7.5914823861990199E-3"/>
    <n v="0.148209774311613"/>
    <n v="6.2179633114735502"/>
  </r>
  <r>
    <x v="40"/>
    <x v="17"/>
    <n v="0.66997882292436695"/>
    <n v="2.1076356709080299E-2"/>
    <n v="0.58081853884753998"/>
    <n v="0.39810510444337999"/>
    <n v="1.55053107532175E-2"/>
    <n v="7.4770222928694603E-3"/>
    <n v="7.8705157380770996E-2"/>
    <n v="4.5899004325832701E-2"/>
    <n v="8.1299488511411194E-2"/>
    <n v="0.43079438763323802"/>
    <n v="2.6390578612982E-2"/>
    <n v="9.3869268353452301E-2"/>
    <n v="9.0195749876313298E-3"/>
    <n v="0.21104020714859401"/>
    <n v="6.1202288548661796"/>
  </r>
  <r>
    <x v="40"/>
    <x v="18"/>
    <n v="0.89247843724309495"/>
    <n v="1.7385359049567901E-2"/>
    <n v="0.51303323804049406"/>
    <n v="0.46958140290993799"/>
    <n v="1.3533820440523699E-2"/>
    <n v="1.2533567085213601E-2"/>
    <n v="0.112808047202372"/>
    <n v="0.10139593565064201"/>
    <n v="9.0469402504112506E-2"/>
    <n v="0.323955377846605"/>
    <n v="4.8913513440030899E-2"/>
    <n v="7.4615416273123694E-2"/>
    <n v="1.66181020807976E-2"/>
    <n v="0.20515681747657899"/>
    <n v="6.0915200933208196"/>
  </r>
  <r>
    <x v="40"/>
    <x v="19"/>
    <n v="0.97276305193245105"/>
    <n v="1.61912577656299E-2"/>
    <n v="0.49758715116407298"/>
    <n v="0.486221591070297"/>
    <n v="1.3557846142026399E-2"/>
    <n v="1.6201634034379499E-2"/>
    <n v="0.117886999769415"/>
    <n v="0.144406955783216"/>
    <n v="9.3810539412018099E-2"/>
    <n v="0.29272414348305997"/>
    <n v="4.7825161042794301E-2"/>
    <n v="6.2995240539114705E-2"/>
    <n v="2.4704720131564599E-2"/>
    <n v="0.18588675966241"/>
    <n v="6.0209944279967802"/>
  </r>
  <r>
    <x v="40"/>
    <x v="20"/>
    <n v="0.92700378270447903"/>
    <n v="1.78451140431732E-2"/>
    <n v="0.49759961938156699"/>
    <n v="0.48455526657525999"/>
    <n v="1.44188356050956E-2"/>
    <n v="1.4377706918967399E-2"/>
    <n v="0.108171567785376"/>
    <n v="0.12811977724752999"/>
    <n v="9.7181089271908494E-2"/>
    <n v="0.29797296920778299"/>
    <n v="5.3225522645531702E-2"/>
    <n v="6.5517518640265004E-2"/>
    <n v="2.3650575727198801E-2"/>
    <n v="0.197364436950344"/>
    <n v="6.0203389124866398"/>
  </r>
  <r>
    <x v="40"/>
    <x v="21"/>
    <n v="0.97355447564944897"/>
    <n v="1.6301203372360299E-2"/>
    <n v="0.51738310857606395"/>
    <n v="0.46631568805157603"/>
    <n v="1.52274993256756E-2"/>
    <n v="1.60453197639835E-2"/>
    <n v="0.12162145857449"/>
    <n v="0.12949043400655799"/>
    <n v="0.10436152954167"/>
    <n v="0.298260838000735"/>
    <n v="5.2956718322896203E-2"/>
    <n v="6.8818258241018199E-2"/>
    <n v="1.72823995440466E-2"/>
    <n v="0.175935544678927"/>
    <n v="6.0022936608686503"/>
  </r>
  <r>
    <x v="40"/>
    <x v="22"/>
    <n v="0.623854664371435"/>
    <n v="1.9380519523756801E-2"/>
    <n v="0.61572907539521404"/>
    <n v="0.36489040508102899"/>
    <n v="2.1570906387258101E-2"/>
    <n v="8.0539854827510002E-3"/>
    <n v="5.2668272143358098E-2"/>
    <n v="7.2386011911386897E-2"/>
    <n v="8.7701949788437095E-2"/>
    <n v="0.46334831814317201"/>
    <n v="5.7219826582380097E-2"/>
    <n v="6.4203892899895296E-2"/>
    <n v="9.6750823722373102E-3"/>
    <n v="0.163171754289124"/>
    <n v="6.1135524251329203"/>
  </r>
  <r>
    <x v="40"/>
    <x v="23"/>
    <n v="0.97762502783370098"/>
    <n v="2.05182653284347E-2"/>
    <n v="0.53696853751898399"/>
    <n v="0.44251319715258097"/>
    <n v="1.9019980653079801E-2"/>
    <n v="1.7878667937459899E-2"/>
    <n v="0.14250068732444801"/>
    <n v="9.0972322889954799E-2"/>
    <n v="0.145283146020068"/>
    <n v="0.33505914549715998"/>
    <n v="5.7844571874697097E-2"/>
    <n v="4.9415498022671901E-2"/>
    <n v="1.00654826778883E-2"/>
    <n v="0.13196049710257199"/>
    <n v="5.9918493328371696"/>
  </r>
  <r>
    <x v="40"/>
    <x v="24"/>
    <n v="0.45025708651817398"/>
    <n v="2.25563446174325E-2"/>
    <n v="0.68107235897339802"/>
    <n v="0.29637129640916898"/>
    <n v="2.2366231724208201E-2"/>
    <n v="1.5906208785727699E-3"/>
    <n v="2.2101805713475201E-2"/>
    <n v="5.8783729203526501E-2"/>
    <n v="5.5418009346862897E-2"/>
    <n v="0.56420482951029605"/>
    <n v="5.4477697853563101E-2"/>
    <n v="4.5426687152112503E-2"/>
    <n v="6.6641303300616801E-3"/>
    <n v="0.16896625828732101"/>
    <n v="6.1602081929197103"/>
  </r>
  <r>
    <x v="40"/>
    <x v="25"/>
    <n v="0.46476346694618698"/>
    <n v="2.12895834213392E-2"/>
    <n v="0.66778452798670696"/>
    <n v="0.31092588859195402"/>
    <n v="2.17845905424091E-2"/>
    <n v="1.8065489210796399E-3"/>
    <n v="2.5243817220055802E-2"/>
    <n v="5.767245571606E-2"/>
    <n v="6.1040256227252697E-2"/>
    <n v="0.54368615009357202"/>
    <n v="5.56609343328845E-2"/>
    <n v="5.6440558294782298E-2"/>
    <n v="6.9424435730440796E-3"/>
    <n v="0.16972224507886"/>
    <n v="6.1603577524674096"/>
  </r>
  <r>
    <x v="40"/>
    <x v="26"/>
    <n v="0.59474781533113996"/>
    <n v="2.0062674279376899E-2"/>
    <n v="0.66355588115723996"/>
    <n v="0.31638144456338302"/>
    <n v="2.2801203197538401E-2"/>
    <n v="2.1079231806141901E-3"/>
    <n v="2.775986393694E-2"/>
    <n v="5.6506351720687097E-2"/>
    <n v="6.2582173042455697E-2"/>
    <n v="0.49961094990864802"/>
    <n v="5.8093634068740997E-2"/>
    <n v="6.9699114708866305E-2"/>
    <n v="9.2034770050759898E-3"/>
    <n v="0.19163530923043301"/>
    <n v="6.08838082628702"/>
  </r>
  <r>
    <x v="40"/>
    <x v="27"/>
    <n v="0.84640305503303104"/>
    <n v="1.6975215283365399E-2"/>
    <n v="0.52875656996042997"/>
    <n v="0.45426821475620399"/>
    <n v="1.52105699740556E-2"/>
    <n v="1.0448940537440801E-2"/>
    <n v="0.11800681626227399"/>
    <n v="7.7746828169071497E-2"/>
    <n v="9.2891725869549996E-2"/>
    <n v="0.337475641534844"/>
    <n v="6.0386547162307201E-2"/>
    <n v="8.3418819994221405E-2"/>
    <n v="1.0120386749850699E-2"/>
    <n v="0.19429372374638501"/>
    <n v="6.0265483726729796"/>
  </r>
  <r>
    <x v="40"/>
    <x v="28"/>
    <n v="1.00796927473051"/>
    <n v="1.6301907018069599E-2"/>
    <n v="0.50701209406327896"/>
    <n v="0.47668599891865199"/>
    <n v="1.2807041324891799E-2"/>
    <n v="1.37352642479272E-2"/>
    <n v="0.12844954802009001"/>
    <n v="0.116056116553477"/>
    <n v="9.2292258236364694E-2"/>
    <n v="0.29212516252843901"/>
    <n v="5.6259050770214598E-2"/>
    <n v="8.2705916343767893E-2"/>
    <n v="1.52695895979726E-2"/>
    <n v="0.19030005237685599"/>
    <n v="5.9773953676967402"/>
  </r>
  <r>
    <x v="40"/>
    <x v="29"/>
    <n v="1.0026925084280001"/>
    <n v="2.0182965135400299E-2"/>
    <n v="0.51157366936422299"/>
    <n v="0.46824336550037698"/>
    <n v="1.3163558584444599E-2"/>
    <n v="1.52651216486998E-2"/>
    <n v="0.121726823270862"/>
    <n v="0.13462783020434399"/>
    <n v="8.9540471336540403E-2"/>
    <n v="0.29171357139927401"/>
    <n v="5.6737352430898197E-2"/>
    <n v="6.2979942937218897E-2"/>
    <n v="2.16471286432353E-2"/>
    <n v="0.19259819954448301"/>
    <n v="6.0391078168192402"/>
  </r>
  <r>
    <x v="40"/>
    <x v="30"/>
    <n v="1.08070971292984"/>
    <n v="1.7385496536055301E-2"/>
    <n v="0.490648493225815"/>
    <n v="0.49196601023813002"/>
    <n v="1.10600208578551E-2"/>
    <n v="1.6925032619405801E-2"/>
    <n v="0.115656992276157"/>
    <n v="0.14381310693029101"/>
    <n v="9.0584229036993105E-2"/>
    <n v="0.282195010677179"/>
    <n v="5.2951186419303603E-2"/>
    <n v="6.0453479472035498E-2"/>
    <n v="2.5566263058802899E-2"/>
    <n v="0.200794678651978"/>
    <n v="5.9797747291190904"/>
  </r>
  <r>
    <x v="40"/>
    <x v="31"/>
    <n v="1.1059821957435301"/>
    <n v="1.45004109989697E-2"/>
    <n v="0.47435568227930702"/>
    <n v="0.51114390672172305"/>
    <n v="1.1789395304634499E-2"/>
    <n v="2.2270969790339601E-2"/>
    <n v="0.123738039904894"/>
    <n v="0.16529392953129801"/>
    <n v="9.2589770675834002E-2"/>
    <n v="0.26163197240803199"/>
    <n v="4.9279018023375899E-2"/>
    <n v="6.1838672794674802E-2"/>
    <n v="3.0199938500285801E-2"/>
    <n v="0.18136829306663099"/>
    <n v="6.0051428676634604"/>
  </r>
  <r>
    <x v="40"/>
    <x v="32"/>
    <n v="1.01186117328926"/>
    <n v="1.7053851184411301E-2"/>
    <n v="0.49946175127907799"/>
    <n v="0.48348439753651101"/>
    <n v="1.21841253203383E-2"/>
    <n v="1.6032376215675201E-2"/>
    <n v="0.10944387060442801"/>
    <n v="0.15551308897732599"/>
    <n v="9.0746019440891099E-2"/>
    <n v="0.277869798996774"/>
    <n v="5.4089608056852499E-2"/>
    <n v="5.8790175719028698E-2"/>
    <n v="2.8267558693759399E-2"/>
    <n v="0.19706337797492701"/>
    <n v="5.9538907092289302"/>
  </r>
  <r>
    <x v="41"/>
    <x v="0"/>
    <n v="0.86117096509098301"/>
    <n v="1.20342665270086E-2"/>
    <n v="0.60065207831582901"/>
    <n v="0.38731365515716198"/>
    <n v="1.2652430259200599E-2"/>
    <n v="1.7926757813245001E-2"/>
    <n v="6.9515030579326204E-2"/>
    <n v="0.106707499307923"/>
    <n v="6.74192746405647E-2"/>
    <n v="0.36124378685420899"/>
    <n v="5.1434838254222903E-2"/>
    <n v="7.9338723504242106E-2"/>
    <n v="2.3403385554405201E-2"/>
    <n v="0.21035827323266201"/>
    <n v="6.5947276686133502"/>
  </r>
  <r>
    <x v="41"/>
    <x v="1"/>
    <n v="0.89017918059714696"/>
    <n v="1.1655463058001501E-2"/>
    <n v="0.59573496276205495"/>
    <n v="0.39260957417994302"/>
    <n v="1.17967011778452E-2"/>
    <n v="1.8795941972645201E-2"/>
    <n v="6.8133085682711703E-2"/>
    <n v="0.12627782392922901"/>
    <n v="6.0467236205900297E-2"/>
    <n v="0.35438811843134999"/>
    <n v="5.0855331148803098E-2"/>
    <n v="7.7403627414239395E-2"/>
    <n v="2.3706743887629399E-2"/>
    <n v="0.208175390149647"/>
    <n v="6.5827144189929196"/>
  </r>
  <r>
    <x v="41"/>
    <x v="2"/>
    <n v="1.05964461182976"/>
    <n v="1.21015745427837E-2"/>
    <n v="0.59312105880005705"/>
    <n v="0.39477736665715901"/>
    <n v="1.1841500238685101E-2"/>
    <n v="1.7503504787110599E-2"/>
    <n v="7.2115761221150196E-2"/>
    <n v="0.12241005232763399"/>
    <n v="5.9662790118262199E-2"/>
    <n v="0.35294303907253899"/>
    <n v="5.0178131877555099E-2"/>
    <n v="7.5978701790829994E-2"/>
    <n v="2.1816172616428601E-2"/>
    <n v="0.21555034594980499"/>
    <n v="6.6055228024427501"/>
  </r>
  <r>
    <x v="41"/>
    <x v="3"/>
    <n v="0.99040494997533701"/>
    <n v="1.0847413604998701E-2"/>
    <n v="0.60218340048629604"/>
    <n v="0.38696918590870499"/>
    <n v="1.22726747163115E-2"/>
    <n v="1.7811231597288198E-2"/>
    <n v="7.4567386219031306E-2"/>
    <n v="0.11447160746978299"/>
    <n v="6.2088990234131697E-2"/>
    <n v="0.35795837256076901"/>
    <n v="4.9335003922268202E-2"/>
    <n v="8.2689825320381202E-2"/>
    <n v="2.2000263517960601E-2"/>
    <n v="0.206804644442075"/>
    <n v="6.5783064152838104"/>
  </r>
  <r>
    <x v="41"/>
    <x v="4"/>
    <n v="1.03106613700477"/>
    <n v="1.39534365296417E-2"/>
    <n v="0.59373053570596002"/>
    <n v="0.392316027764399"/>
    <n v="1.2040368409418399E-2"/>
    <n v="1.82819759932537E-2"/>
    <n v="7.9131661431255204E-2"/>
    <n v="0.11880407745336501"/>
    <n v="6.0473531008486001E-2"/>
    <n v="0.34769545452561401"/>
    <n v="5.0100121374159499E-2"/>
    <n v="8.0727853671968497E-2"/>
    <n v="2.2600027385131099E-2"/>
    <n v="0.210144928747349"/>
    <n v="6.5554686111890197"/>
  </r>
  <r>
    <x v="41"/>
    <x v="5"/>
    <n v="0.98276001122633605"/>
    <n v="1.1501274788451799E-2"/>
    <n v="0.60048983256974497"/>
    <n v="0.38800889264180299"/>
    <n v="1.17524214014518E-2"/>
    <n v="1.8178343877778499E-2"/>
    <n v="8.0070800121444602E-2"/>
    <n v="0.117142937163596"/>
    <n v="6.4383006346734606E-2"/>
    <n v="0.35065392095982501"/>
    <n v="4.9806012892913802E-2"/>
    <n v="7.2982090737095495E-2"/>
    <n v="2.1636874011308999E-2"/>
    <n v="0.213393592487852"/>
    <n v="6.5895527829526097"/>
  </r>
  <r>
    <x v="41"/>
    <x v="6"/>
    <n v="0.99449713479123103"/>
    <n v="1.22826338444734E-2"/>
    <n v="0.61332108944348496"/>
    <n v="0.37439627671204201"/>
    <n v="1.2223409279969399E-2"/>
    <n v="1.80473931779986E-2"/>
    <n v="8.1553072600054802E-2"/>
    <n v="0.11438105829778"/>
    <n v="6.4942051291646194E-2"/>
    <n v="0.35232249295389001"/>
    <n v="5.0950435561010601E-2"/>
    <n v="7.5868688683947694E-2"/>
    <n v="2.3794239523857501E-2"/>
    <n v="0.205917158629845"/>
    <n v="6.6074414670121504"/>
  </r>
  <r>
    <x v="41"/>
    <x v="7"/>
    <n v="0.99517794848568497"/>
    <n v="1.07378854310381E-2"/>
    <n v="0.60305356108366404"/>
    <n v="0.38620855348529698"/>
    <n v="1.17879737985824E-2"/>
    <n v="1.8745910949940499E-2"/>
    <n v="8.1306062361741496E-2"/>
    <n v="0.11978478893049101"/>
    <n v="6.3717895004007499E-2"/>
    <n v="0.34464490153048899"/>
    <n v="4.8612374722323597E-2"/>
    <n v="8.1795786666716705E-2"/>
    <n v="2.15302608090405E-2"/>
    <n v="0.208074045226667"/>
    <n v="6.6398480361838503"/>
  </r>
  <r>
    <x v="41"/>
    <x v="8"/>
    <n v="0.96255814632750203"/>
    <n v="1.1191976318588599E-2"/>
    <n v="0.60966661577056802"/>
    <n v="0.379141407910843"/>
    <n v="1.21558536815977E-2"/>
    <n v="1.7912048454143702E-2"/>
    <n v="7.4627521259055501E-2"/>
    <n v="0.115487614170884"/>
    <n v="6.5187302583108897E-2"/>
    <n v="0.35025926221346099"/>
    <n v="4.75397452957265E-2"/>
    <n v="7.9323026508639996E-2"/>
    <n v="2.5353179938340301E-2"/>
    <n v="0.21215444589504301"/>
    <n v="6.5904279408083504"/>
  </r>
  <r>
    <x v="41"/>
    <x v="9"/>
    <n v="1.0213205293103"/>
    <n v="1.30159754242867E-2"/>
    <n v="0.606245471747478"/>
    <n v="0.38073855282823499"/>
    <n v="1.21770096579844E-2"/>
    <n v="1.9435217697447299E-2"/>
    <n v="7.9135634044405198E-2"/>
    <n v="0.120349082965702"/>
    <n v="6.8696651322344093E-2"/>
    <n v="0.34913864477915402"/>
    <n v="5.0554464039711401E-2"/>
    <n v="7.9911944922998399E-2"/>
    <n v="1.8565195318646401E-2"/>
    <n v="0.20203615525160601"/>
    <n v="6.6036514951664103"/>
  </r>
  <r>
    <x v="41"/>
    <x v="10"/>
    <n v="1.0557765406037201"/>
    <n v="1.4434954679519E-2"/>
    <n v="0.60315513479823202"/>
    <n v="0.38240991052224899"/>
    <n v="1.17156360309467E-2"/>
    <n v="2.2490893352167401E-2"/>
    <n v="8.3298167293511596E-2"/>
    <n v="0.119399802435965"/>
    <n v="8.0839418254526493E-2"/>
    <n v="0.35034501780729599"/>
    <n v="4.8802366104648297E-2"/>
    <n v="7.7376030033274201E-2"/>
    <n v="1.45108118906872E-2"/>
    <n v="0.19122185679697701"/>
    <n v="6.6015843870841504"/>
  </r>
  <r>
    <x v="41"/>
    <x v="11"/>
    <n v="1.1554438447572299"/>
    <n v="1.1407950004770901E-2"/>
    <n v="0.62147665813141295"/>
    <n v="0.36711539186381598"/>
    <n v="1.15734548436012E-2"/>
    <n v="2.5943579137594101E-2"/>
    <n v="0.10174805990680701"/>
    <n v="0.12040928745630899"/>
    <n v="9.6325811912318093E-2"/>
    <n v="0.36674656690414298"/>
    <n v="5.1039582535999703E-2"/>
    <n v="6.7162624308209698E-2"/>
    <n v="1.1042215220909099E-2"/>
    <n v="0.14800881777410799"/>
    <n v="6.6162993576027702"/>
  </r>
  <r>
    <x v="41"/>
    <x v="12"/>
    <n v="0.91750406634562998"/>
    <n v="1.12784876399705E-2"/>
    <n v="0.62060833175899599"/>
    <n v="0.36811318060103398"/>
    <n v="1.32972327461765E-2"/>
    <n v="1.8299673924391299E-2"/>
    <n v="6.3237541472883796E-2"/>
    <n v="0.116029238078284"/>
    <n v="6.6498033349198696E-2"/>
    <n v="0.36006883758160702"/>
    <n v="4.9680844149855498E-2"/>
    <n v="8.1508609406886104E-2"/>
    <n v="1.8872159328563301E-2"/>
    <n v="0.212507829962154"/>
    <n v="6.5987895985635303"/>
  </r>
  <r>
    <x v="41"/>
    <x v="13"/>
    <n v="0.94086939295515803"/>
    <n v="1.1107864801675599E-2"/>
    <n v="0.61923360226456603"/>
    <n v="0.369658532933758"/>
    <n v="1.25084827159229E-2"/>
    <n v="1.8761351425489601E-2"/>
    <n v="6.21048470778554E-2"/>
    <n v="0.131780527663452"/>
    <n v="5.9891489528035302E-2"/>
    <n v="0.35948189054083601"/>
    <n v="5.0937035550630498E-2"/>
    <n v="7.5187912370256793E-2"/>
    <n v="1.6220903985018E-2"/>
    <n v="0.213125559142503"/>
    <n v="6.6108032459954398"/>
  </r>
  <r>
    <x v="41"/>
    <x v="14"/>
    <n v="0.88313169933134195"/>
    <n v="1.2177637685662801E-2"/>
    <n v="0.671767660861736"/>
    <n v="0.316054701452602"/>
    <n v="1.29623567046766E-2"/>
    <n v="1.2245804350215401E-2"/>
    <n v="4.08199039410439E-2"/>
    <n v="8.4810704551231395E-2"/>
    <n v="6.5589396328551E-2"/>
    <n v="0.48432115888962901"/>
    <n v="4.1627924650678598E-2"/>
    <n v="7.1279569801617093E-2"/>
    <n v="9.5083697016809694E-3"/>
    <n v="0.176834811080676"/>
    <n v="6.6809197764091701"/>
  </r>
  <r>
    <x v="41"/>
    <x v="15"/>
    <n v="0.53964394048658304"/>
    <n v="1.30445834027254E-2"/>
    <n v="0.77460144775691397"/>
    <n v="0.21235396884036001"/>
    <n v="1.30630598185253E-2"/>
    <n v="9.0476873882505704E-4"/>
    <n v="7.4874467978049298E-3"/>
    <n v="1.2506960221252099E-2"/>
    <n v="6.18439328984716E-2"/>
    <n v="0.75645564087072104"/>
    <n v="1.54385612759236E-2"/>
    <n v="4.3109979958713303E-2"/>
    <n v="9.5052198166682104E-4"/>
    <n v="8.8239127438096601E-2"/>
    <n v="6.8952561915674204"/>
  </r>
  <r>
    <x v="41"/>
    <x v="16"/>
    <n v="0.66768372114343399"/>
    <n v="1.25401624846718E-2"/>
    <n v="0.74393579053590597"/>
    <n v="0.24352404697942201"/>
    <n v="1.35918552497147E-2"/>
    <n v="2.1259480011812902E-3"/>
    <n v="1.0377060756198099E-2"/>
    <n v="2.0950449219275601E-2"/>
    <n v="6.4411315801726002E-2"/>
    <n v="0.657789280559401"/>
    <n v="1.7583723978446701E-2"/>
    <n v="9.2800496109298705E-2"/>
    <n v="6.9421138161151401E-4"/>
    <n v="0.119675658943146"/>
    <n v="6.8764360178445196"/>
  </r>
  <r>
    <x v="41"/>
    <x v="17"/>
    <n v="0.81384088185254599"/>
    <n v="1.38075406974459E-2"/>
    <n v="0.67003464158243098"/>
    <n v="0.31615781772012302"/>
    <n v="1.32736545765172E-2"/>
    <n v="5.74655116551519E-3"/>
    <n v="4.6663721876799E-2"/>
    <n v="3.9806071297621502E-2"/>
    <n v="6.0727404336572401E-2"/>
    <n v="0.50483585157631805"/>
    <n v="2.35906901253983E-2"/>
    <n v="0.116730772142053"/>
    <n v="1.2118181525508E-3"/>
    <n v="0.18741346475065401"/>
    <n v="6.7788349541075403"/>
  </r>
  <r>
    <x v="41"/>
    <x v="18"/>
    <n v="0.939076267328112"/>
    <n v="1.20077745030291E-2"/>
    <n v="0.66058009828701802"/>
    <n v="0.327412127209953"/>
    <n v="1.2077195517245801E-2"/>
    <n v="9.2033352864319597E-3"/>
    <n v="7.0196559307926704E-2"/>
    <n v="8.6317061719424895E-2"/>
    <n v="6.2605289235289699E-2"/>
    <n v="0.42425004542115102"/>
    <n v="4.26772192055681E-2"/>
    <n v="0.104362743416246"/>
    <n v="4.9338271019238903E-3"/>
    <n v="0.183376723788792"/>
    <n v="6.7155575088792396"/>
  </r>
  <r>
    <x v="41"/>
    <x v="19"/>
    <n v="0.97333428275679201"/>
    <n v="1.2256739694957599E-2"/>
    <n v="0.64636768958446"/>
    <n v="0.341375570720582"/>
    <n v="1.17371690795685E-2"/>
    <n v="1.0780296297583401E-2"/>
    <n v="7.0561347963109297E-2"/>
    <n v="0.11572448042267899"/>
    <n v="6.19084610862616E-2"/>
    <n v="0.394531099532408"/>
    <n v="4.1183666607016403E-2"/>
    <n v="0.100360449066264"/>
    <n v="6.1297564493243903E-3"/>
    <n v="0.18708327349578499"/>
    <n v="6.7735488004054503"/>
  </r>
  <r>
    <x v="41"/>
    <x v="20"/>
    <n v="0.95942812685338497"/>
    <n v="1.21415543110779E-2"/>
    <n v="0.65034147726087299"/>
    <n v="0.33751696842804901"/>
    <n v="1.28229511853596E-2"/>
    <n v="1.04105683966777E-2"/>
    <n v="6.4304596083091706E-2"/>
    <n v="0.10478371471587899"/>
    <n v="6.4565351879057598E-2"/>
    <n v="0.40070717394538702"/>
    <n v="4.4097415129647703E-2"/>
    <n v="9.5684971495750004E-2"/>
    <n v="6.8665756234343699E-3"/>
    <n v="0.19575668154571499"/>
    <n v="6.7251576811603"/>
  </r>
  <r>
    <x v="41"/>
    <x v="21"/>
    <n v="0.96893428584485497"/>
    <n v="1.16780168899356E-2"/>
    <n v="0.67048426660766802"/>
    <n v="0.31783771650239601"/>
    <n v="1.23119908241828E-2"/>
    <n v="1.1408549082586801E-2"/>
    <n v="6.27410858229034E-2"/>
    <n v="9.3471976561323597E-2"/>
    <n v="6.8665906272455599E-2"/>
    <n v="0.42453328469135998"/>
    <n v="4.5524064507053097E-2"/>
    <n v="0.103892259182577"/>
    <n v="6.59989657282045E-3"/>
    <n v="0.170850986482738"/>
    <n v="6.7209071869413801"/>
  </r>
  <r>
    <x v="41"/>
    <x v="22"/>
    <n v="0.75897431013171501"/>
    <n v="1.20915841675607E-2"/>
    <n v="0.72215806870878696"/>
    <n v="0.26575034712365198"/>
    <n v="1.69793399441114E-2"/>
    <n v="5.8089994661463798E-3"/>
    <n v="2.1069320033608199E-2"/>
    <n v="5.4247017039260902E-2"/>
    <n v="7.1983464996892399E-2"/>
    <n v="0.55454391635058298"/>
    <n v="4.1405198792130803E-2"/>
    <n v="8.5357609345668994E-2"/>
    <n v="2.7337250330806201E-3"/>
    <n v="0.145871408998517"/>
    <n v="6.8203983067297296"/>
  </r>
  <r>
    <x v="41"/>
    <x v="23"/>
    <n v="1.0379244612026599"/>
    <n v="1.2956009399482301E-2"/>
    <n v="0.68656550672836603"/>
    <n v="0.30047848387215198"/>
    <n v="1.5366501153626399E-2"/>
    <n v="1.3112183571286601E-2"/>
    <n v="8.8203478786294198E-2"/>
    <n v="4.5195375563725299E-2"/>
    <n v="9.15232502318018E-2"/>
    <n v="0.46580914857333"/>
    <n v="5.0390981239698401E-2"/>
    <n v="8.6103716089405202E-2"/>
    <n v="3.9239897663752299E-3"/>
    <n v="0.14037137502445701"/>
    <n v="6.7359059836670001"/>
  </r>
  <r>
    <x v="41"/>
    <x v="24"/>
    <n v="0.61335794134035404"/>
    <n v="1.3793509453086999E-2"/>
    <n v="0.74000872061245304"/>
    <n v="0.24619776993445999"/>
    <n v="1.66252821299092E-2"/>
    <n v="2.2809299302261701E-3"/>
    <n v="9.5602446193994196E-3"/>
    <n v="4.6800264792217397E-2"/>
    <n v="5.5590854401389903E-2"/>
    <n v="0.60661813158406697"/>
    <n v="3.8321639627365497E-2"/>
    <n v="5.9587767517621702E-2"/>
    <n v="2.5449582560946502E-3"/>
    <n v="0.16206992714170901"/>
    <n v="6.89300706931897"/>
  </r>
  <r>
    <x v="41"/>
    <x v="25"/>
    <n v="0.64000963326115301"/>
    <n v="2.30938963549778E-2"/>
    <n v="0.72650684620484696"/>
    <n v="0.25039925744017499"/>
    <n v="1.5646462220209101E-2"/>
    <n v="2.4329617374326102E-3"/>
    <n v="1.2071764057646E-2"/>
    <n v="4.9532804436342399E-2"/>
    <n v="5.8752145041619699E-2"/>
    <n v="0.577388999035784"/>
    <n v="4.1462623880193297E-2"/>
    <n v="7.1201465365976102E-2"/>
    <n v="2.20686521670313E-3"/>
    <n v="0.169303909008094"/>
    <n v="6.7735848907898797"/>
  </r>
  <r>
    <x v="41"/>
    <x v="26"/>
    <n v="0.787402718313296"/>
    <n v="1.22040222741647E-2"/>
    <n v="0.71785681213872898"/>
    <n v="0.26993916558710701"/>
    <n v="1.6658968360127899E-2"/>
    <n v="2.6202386579127902E-3"/>
    <n v="1.1842274252237101E-2"/>
    <n v="4.9239677336567103E-2"/>
    <n v="5.7879353591983998E-2"/>
    <n v="0.55327676589704"/>
    <n v="4.1599495798470297E-2"/>
    <n v="8.4165874330651799E-2"/>
    <n v="2.9584284067388001E-3"/>
    <n v="0.17975892336827001"/>
    <n v="6.7939073876995897"/>
  </r>
  <r>
    <x v="41"/>
    <x v="27"/>
    <n v="0.94376141949783998"/>
    <n v="1.25173479737021E-2"/>
    <n v="0.67635476719460697"/>
    <n v="0.31112788483169102"/>
    <n v="1.38529427875046E-2"/>
    <n v="7.7401660773631399E-3"/>
    <n v="6.1773741042264102E-2"/>
    <n v="6.8831249936913502E-2"/>
    <n v="6.2911098230452198E-2"/>
    <n v="0.44084793228517399"/>
    <n v="4.7785424571789803E-2"/>
    <n v="0.10149762583130301"/>
    <n v="3.5923825197365501E-3"/>
    <n v="0.191167436717499"/>
    <n v="6.7573281786234798"/>
  </r>
  <r>
    <x v="41"/>
    <x v="28"/>
    <n v="1.0497428381262099"/>
    <n v="1.1944572673238899E-2"/>
    <n v="0.65332939986148997"/>
    <n v="0.33472602746527103"/>
    <n v="1.2739409904667799E-2"/>
    <n v="1.0235589543072E-2"/>
    <n v="7.0937865877132897E-2"/>
    <n v="9.7720220977789901E-2"/>
    <n v="5.9998554746413003E-2"/>
    <n v="0.404408959277822"/>
    <n v="4.5682290881617897E-2"/>
    <n v="0.102826571985616"/>
    <n v="5.4378025057663596E-3"/>
    <n v="0.19001273430010299"/>
    <n v="6.7506936259884096"/>
  </r>
  <r>
    <x v="41"/>
    <x v="29"/>
    <n v="1.01532586131555"/>
    <n v="1.25933315518437E-2"/>
    <n v="0.66917365357772596"/>
    <n v="0.31823301487042999"/>
    <n v="1.2890445667384299E-2"/>
    <n v="1.09654569872538E-2"/>
    <n v="6.7401980004068607E-2"/>
    <n v="0.111639120041531"/>
    <n v="5.69474760960057E-2"/>
    <n v="0.40439999715410602"/>
    <n v="4.68886833796653E-2"/>
    <n v="8.9700869043745302E-2"/>
    <n v="7.0483510148582297E-3"/>
    <n v="0.19211762061138099"/>
    <n v="6.71353184850995"/>
  </r>
  <r>
    <x v="41"/>
    <x v="30"/>
    <n v="1.0565566110415201"/>
    <n v="1.22348693794477E-2"/>
    <n v="0.66353040363652704"/>
    <n v="0.324234726984025"/>
    <n v="1.2308165764278199E-2"/>
    <n v="1.39175466986161E-2"/>
    <n v="6.81094894729255E-2"/>
    <n v="0.1188789387468"/>
    <n v="5.7666443646417799E-2"/>
    <n v="0.401838352249693"/>
    <n v="4.6339234363219198E-2"/>
    <n v="8.6369908835108505E-2"/>
    <n v="8.2587443307335605E-3"/>
    <n v="0.186313175892208"/>
    <n v="6.7353801158651896"/>
  </r>
  <r>
    <x v="41"/>
    <x v="31"/>
    <n v="1.04341131226329"/>
    <n v="1.2325397396309201E-2"/>
    <n v="0.64970319671420995"/>
    <n v="0.33797140588948099"/>
    <n v="1.2524395295925301E-2"/>
    <n v="1.74134583725838E-2"/>
    <n v="7.1238527772835694E-2"/>
    <n v="0.13534021929882001"/>
    <n v="5.8490879099738803E-2"/>
    <n v="0.37613360674208701"/>
    <n v="4.3983191342197497E-2"/>
    <n v="8.7912502997855094E-2"/>
    <n v="1.13148524945802E-2"/>
    <n v="0.185648366583376"/>
    <n v="6.6927503308533502"/>
  </r>
  <r>
    <x v="41"/>
    <x v="32"/>
    <n v="1.03869550529945"/>
    <n v="1.37248183338024E-2"/>
    <n v="0.65625633302665498"/>
    <n v="0.33001884863954301"/>
    <n v="1.2666482985905701E-2"/>
    <n v="1.7355950814238599E-2"/>
    <n v="6.40605213175863E-2"/>
    <n v="0.13236000441307899"/>
    <n v="6.0640841444195799E-2"/>
    <n v="0.38137186355199898"/>
    <n v="4.7966288882585903E-2"/>
    <n v="8.0965342693985004E-2"/>
    <n v="1.1288023396650399E-2"/>
    <n v="0.191324680499774"/>
    <n v="6.6769765641334198"/>
  </r>
  <r>
    <x v="42"/>
    <x v="0"/>
    <n v="0.86877690132671004"/>
    <n v="2.5277748591532399E-3"/>
    <n v="0.373171359364741"/>
    <n v="0.624300865776106"/>
    <n v="1.9014808102754299E-2"/>
    <n v="1.53342555568585E-2"/>
    <n v="0.124614086050627"/>
    <n v="0.183999541391175"/>
    <n v="7.7879647727503803E-2"/>
    <n v="0.28761357763628997"/>
    <n v="7.8127436186385901E-2"/>
    <n v="3.62237320608799E-2"/>
    <n v="5.61929532320588E-2"/>
    <n v="0.12099996205546699"/>
    <n v="4.9943014936942296"/>
  </r>
  <r>
    <x v="42"/>
    <x v="1"/>
    <n v="0.91110485123186402"/>
    <n v="2.65061199512378E-3"/>
    <n v="0.35601781238233399"/>
    <n v="0.64133157562254295"/>
    <n v="1.58727279588999E-2"/>
    <n v="1.2747507424820901E-2"/>
    <n v="0.116987110547725"/>
    <n v="0.21934966281530499"/>
    <n v="7.2250667810632496E-2"/>
    <n v="0.28281382500499602"/>
    <n v="7.6138373989871194E-2"/>
    <n v="3.1941553722987202E-2"/>
    <n v="5.3860631611107303E-2"/>
    <n v="0.118037939113655"/>
    <n v="5.1168673260853099"/>
  </r>
  <r>
    <x v="42"/>
    <x v="2"/>
    <n v="1.02720664937395"/>
    <n v="3.1783933604442498E-3"/>
    <n v="0.35982861380322501"/>
    <n v="0.63699299283633104"/>
    <n v="1.7148387605627299E-2"/>
    <n v="1.2010541503186299E-2"/>
    <n v="0.12544809641465199"/>
    <n v="0.20936429988032099"/>
    <n v="6.9422509743736996E-2"/>
    <n v="0.28113498228767397"/>
    <n v="7.2990305012960804E-2"/>
    <n v="3.3514389694134401E-2"/>
    <n v="5.2055963832946597E-2"/>
    <n v="0.12691052402476"/>
    <n v="5.1126677954693696"/>
  </r>
  <r>
    <x v="42"/>
    <x v="3"/>
    <n v="0.966882853736304"/>
    <n v="2.8852524108552201E-3"/>
    <n v="0.35721837079544999"/>
    <n v="0.63989637679369504"/>
    <n v="1.7261634582023601E-2"/>
    <n v="1.1539301995273E-2"/>
    <n v="0.133535955968727"/>
    <n v="0.20170278354885901"/>
    <n v="7.1510585043318795E-2"/>
    <n v="0.28368267548061499"/>
    <n v="7.0917369228562593E-2"/>
    <n v="3.9954553836074297E-2"/>
    <n v="5.2518231164055899E-2"/>
    <n v="0.11737690915248999"/>
    <n v="5.05609659135893"/>
  </r>
  <r>
    <x v="42"/>
    <x v="4"/>
    <n v="1.03629117185959"/>
    <n v="2.9748887783075401E-3"/>
    <n v="0.36880113366248901"/>
    <n v="0.62822397755920401"/>
    <n v="1.6461565835628401E-2"/>
    <n v="1.09988434091497E-2"/>
    <n v="0.13519928141992901"/>
    <n v="0.21095166791921399"/>
    <n v="7.1406194840117607E-2"/>
    <n v="0.279678838663518"/>
    <n v="7.1641422544062194E-2"/>
    <n v="3.4010775414811199E-2"/>
    <n v="5.1344292122584297E-2"/>
    <n v="0.11830711783098601"/>
    <n v="5.03501798791324"/>
  </r>
  <r>
    <x v="42"/>
    <x v="5"/>
    <n v="0.98969341256838295"/>
    <n v="2.8370246101934102E-3"/>
    <n v="0.36449962529461699"/>
    <n v="0.63266335009519004"/>
    <n v="1.9375808540804701E-2"/>
    <n v="1.12686860365572E-2"/>
    <n v="0.142058678797991"/>
    <n v="0.208638957393395"/>
    <n v="7.12852658048993E-2"/>
    <n v="0.28193574197771998"/>
    <n v="7.0958957013729299E-2"/>
    <n v="2.9982961262179902E-2"/>
    <n v="5.4051992753141799E-2"/>
    <n v="0.11044295041958201"/>
    <n v="5.0104040312222597"/>
  </r>
  <r>
    <x v="42"/>
    <x v="6"/>
    <n v="0.99744976211959202"/>
    <n v="3.23768111858411E-3"/>
    <n v="0.35341142205950599"/>
    <n v="0.64335089682191005"/>
    <n v="1.62283832325371E-2"/>
    <n v="1.12971647813483E-2"/>
    <n v="0.13994528413369101"/>
    <n v="0.18898038532612799"/>
    <n v="7.2781000914889094E-2"/>
    <n v="0.271916865483741"/>
    <n v="7.9379395370292802E-2"/>
    <n v="3.2255529531182797E-2"/>
    <n v="5.1527001355834497E-2"/>
    <n v="0.13568898987035599"/>
    <n v="5.0487414865505"/>
  </r>
  <r>
    <x v="42"/>
    <x v="7"/>
    <n v="0.95600063229655396"/>
    <n v="2.54208586663884E-3"/>
    <n v="0.34930335289699099"/>
    <n v="0.64815456123637005"/>
    <n v="1.7675029423703598E-2"/>
    <n v="1.32615613892127E-2"/>
    <n v="0.13961806642144101"/>
    <n v="0.20311500925091799"/>
    <n v="7.1781125907363894E-2"/>
    <n v="0.26861922681924899"/>
    <n v="7.0379666058287105E-2"/>
    <n v="3.7304251983654203E-2"/>
    <n v="5.5641132170138802E-2"/>
    <n v="0.122604930576032"/>
    <n v="5.1065942638345403"/>
  </r>
  <r>
    <x v="42"/>
    <x v="8"/>
    <n v="0.95364586781017102"/>
    <n v="3.5095784361001102E-3"/>
    <n v="0.36604500191957701"/>
    <n v="0.63044541964432299"/>
    <n v="1.89305497671204E-2"/>
    <n v="1.20026559144569E-2"/>
    <n v="0.13529969076731699"/>
    <n v="0.19308486684482301"/>
    <n v="7.7051902118117202E-2"/>
    <n v="0.27523425781815702"/>
    <n v="6.6115772341628506E-2"/>
    <n v="3.79834035906364E-2"/>
    <n v="5.6235266709661898E-2"/>
    <n v="0.128061634128083"/>
    <n v="5.0015403364767703"/>
  </r>
  <r>
    <x v="42"/>
    <x v="9"/>
    <n v="1.0568335294978199"/>
    <n v="2.8618083961248699E-3"/>
    <n v="0.350875326157158"/>
    <n v="0.64626286544671696"/>
    <n v="2.0036001306460001E-2"/>
    <n v="1.3248824665118401E-2"/>
    <n v="0.13472514421147"/>
    <n v="0.204514501617336"/>
    <n v="7.9907096760990198E-2"/>
    <n v="0.26962071313421698"/>
    <n v="6.7764086029003107E-2"/>
    <n v="3.7816286886361801E-2"/>
    <n v="5.76479191308907E-2"/>
    <n v="0.114719426258152"/>
    <n v="5.0886859100082296"/>
  </r>
  <r>
    <x v="42"/>
    <x v="10"/>
    <n v="1.0481796837724799"/>
    <n v="2.3543567699852398E-3"/>
    <n v="0.36521199712352898"/>
    <n v="0.632433646106486"/>
    <n v="1.7116335627032499E-2"/>
    <n v="1.2213382076767299E-2"/>
    <n v="0.14722441734953401"/>
    <n v="0.207811309617812"/>
    <n v="9.1348236302913693E-2"/>
    <n v="0.27216957349840898"/>
    <n v="6.70857017956656E-2"/>
    <n v="3.62862125203436E-2"/>
    <n v="4.85425273959669E-2"/>
    <n v="0.100202303815556"/>
    <n v="5.05833721678286"/>
  </r>
  <r>
    <x v="42"/>
    <x v="11"/>
    <n v="1.1879346844065899"/>
    <n v="2.4788465955985499E-3"/>
    <n v="0.36077960393675301"/>
    <n v="0.63674154946764905"/>
    <n v="1.3574318749726399E-2"/>
    <n v="1.26260113791406E-2"/>
    <n v="0.17270034652913399"/>
    <n v="0.187223441253107"/>
    <n v="0.122975476917801"/>
    <n v="0.25761162875267102"/>
    <n v="6.5086032694715204E-2"/>
    <n v="3.1638852044591097E-2"/>
    <n v="4.1634624671045201E-2"/>
    <n v="9.4929267008069404E-2"/>
    <n v="4.9581823786099903"/>
  </r>
  <r>
    <x v="42"/>
    <x v="12"/>
    <n v="0.88395550293796299"/>
    <n v="2.52730739715509E-3"/>
    <n v="0.385131765166907"/>
    <n v="0.61234092743593804"/>
    <n v="1.9117479413893801E-2"/>
    <n v="1.23486955616454E-2"/>
    <n v="0.112631007171861"/>
    <n v="0.193820700582157"/>
    <n v="7.4977916050806795E-2"/>
    <n v="0.28715407714902802"/>
    <n v="7.6876741624932396E-2"/>
    <n v="3.8298108580233803E-2"/>
    <n v="5.1167954272110197E-2"/>
    <n v="0.133607319593332"/>
    <n v="5.1047895833651902"/>
  </r>
  <r>
    <x v="42"/>
    <x v="13"/>
    <n v="0.91892514114851898"/>
    <n v="2.7951477507122502E-3"/>
    <n v="0.38527562081626898"/>
    <n v="0.61192923143301903"/>
    <n v="1.5798046108248399E-2"/>
    <n v="1.30608737538836E-2"/>
    <n v="0.112394734042462"/>
    <n v="0.230273169045071"/>
    <n v="6.7795672823028105E-2"/>
    <n v="0.29365732144112"/>
    <n v="7.2356189493716694E-2"/>
    <n v="3.8603660610984199E-2"/>
    <n v="4.9346869954617498E-2"/>
    <n v="0.10671346272686801"/>
    <n v="5.1337598190931599"/>
  </r>
  <r>
    <x v="42"/>
    <x v="14"/>
    <n v="0.79946848816972205"/>
    <n v="3.5500830421568599E-3"/>
    <n v="0.40939033632334398"/>
    <n v="0.58705958063449903"/>
    <n v="2.3106177329628601E-2"/>
    <n v="9.0290731704884501E-3"/>
    <n v="7.5552393946058297E-2"/>
    <n v="0.147805712178044"/>
    <n v="5.6534152489573997E-2"/>
    <n v="0.41570681869100901"/>
    <n v="6.57627132771407E-2"/>
    <n v="3.2991843830750198E-2"/>
    <n v="3.2764397944908701E-2"/>
    <n v="0.140746717142399"/>
    <n v="5.0681662495831503"/>
  </r>
  <r>
    <x v="42"/>
    <x v="15"/>
    <n v="0.34131243870636702"/>
    <n v="4.5484522018535501E-3"/>
    <n v="0.59204767162402805"/>
    <n v="0.40340387617411899"/>
    <n v="2.05962740849156E-2"/>
    <n v="2.1068661924104099E-3"/>
    <n v="1.8572491451990299E-2"/>
    <n v="3.2944607088786902E-2"/>
    <n v="1.83609000038574E-2"/>
    <n v="0.78671121818672696"/>
    <n v="3.2371446854917003E-2"/>
    <n v="1.05562321385113E-2"/>
    <n v="2.8134991812138002E-3"/>
    <n v="7.4966464816669895E-2"/>
    <n v="5.3922126296332298"/>
  </r>
  <r>
    <x v="42"/>
    <x v="16"/>
    <n v="0.41882116254428903"/>
    <n v="3.7723067424199901E-3"/>
    <n v="0.56534809285557697"/>
    <n v="0.43087960040200302"/>
    <n v="1.72791253663424E-2"/>
    <n v="1.9516416560904401E-3"/>
    <n v="2.4744455711239101E-2"/>
    <n v="4.5697651848794499E-2"/>
    <n v="2.0771268120276399E-2"/>
    <n v="0.68730703193334497"/>
    <n v="3.4815008652667102E-2"/>
    <n v="5.5973475769281203E-2"/>
    <n v="3.1907219345028298E-3"/>
    <n v="0.108269619007461"/>
    <n v="5.3923288799668301"/>
  </r>
  <r>
    <x v="42"/>
    <x v="17"/>
    <n v="0.56438147969339303"/>
    <n v="3.08705934671999E-3"/>
    <n v="0.46374300870825402"/>
    <n v="0.53316993194502604"/>
    <n v="1.7611842366746101E-2"/>
    <n v="6.23043567426177E-3"/>
    <n v="0.103837989721737"/>
    <n v="6.0731915594607902E-2"/>
    <n v="3.3337853018823402E-2"/>
    <n v="0.49390943294744999"/>
    <n v="4.3788144546515202E-2"/>
    <n v="6.8074704111436901E-2"/>
    <n v="6.3842499096617399E-3"/>
    <n v="0.16609343210875899"/>
    <n v="5.3241469952582596"/>
  </r>
  <r>
    <x v="42"/>
    <x v="18"/>
    <n v="0.74519749822087"/>
    <n v="3.4665786815638801E-3"/>
    <n v="0.42803800284603999"/>
    <n v="0.56849541847239604"/>
    <n v="1.79920614975391E-2"/>
    <n v="7.6968829324534204E-3"/>
    <n v="0.143583780693331"/>
    <n v="0.14058732558478201"/>
    <n v="4.8299875007936803E-2"/>
    <n v="0.35926273878426901"/>
    <n v="6.9734608323774094E-2"/>
    <n v="5.3767031094991202E-2"/>
    <n v="1.75700278876278E-2"/>
    <n v="0.14150566819329499"/>
    <n v="5.20981875464628"/>
  </r>
  <r>
    <x v="42"/>
    <x v="19"/>
    <n v="0.82175542877344898"/>
    <n v="3.0530924959504902E-3"/>
    <n v="0.39520105913519998"/>
    <n v="0.60174584836884903"/>
    <n v="1.52102790176724E-2"/>
    <n v="9.6134977254725799E-3"/>
    <n v="0.144958432613635"/>
    <n v="0.192137032725131"/>
    <n v="6.6978565247467703E-2"/>
    <n v="0.30776914884974998"/>
    <n v="6.5452198084721899E-2"/>
    <n v="5.0339732256079302E-2"/>
    <n v="3.1265739500558803E-2"/>
    <n v="0.116275373979512"/>
    <n v="5.28176199802743"/>
  </r>
  <r>
    <x v="42"/>
    <x v="20"/>
    <n v="0.83821112675033405"/>
    <n v="3.6221491911339102E-3"/>
    <n v="0.39776258047974999"/>
    <n v="0.59861527032911599"/>
    <n v="1.35879957675753E-2"/>
    <n v="8.6751364895722195E-3"/>
    <n v="0.119507514461427"/>
    <n v="0.17578785866470201"/>
    <n v="6.7802108566930905E-2"/>
    <n v="0.31639963894137801"/>
    <n v="6.8719584227094593E-2"/>
    <n v="4.5082030619869699E-2"/>
    <n v="3.1673634643149602E-2"/>
    <n v="0.15276449761830099"/>
    <n v="5.1207302301755302"/>
  </r>
  <r>
    <x v="42"/>
    <x v="21"/>
    <n v="0.873499385169069"/>
    <n v="3.32748023358471E-3"/>
    <n v="0.41349576024784102"/>
    <n v="0.58317675951857395"/>
    <n v="1.4105439829425999E-2"/>
    <n v="9.1537835541027502E-3"/>
    <n v="0.128463899451704"/>
    <n v="0.17890876801459399"/>
    <n v="7.0452185447403406E-2"/>
    <n v="0.33559435407437899"/>
    <n v="6.9424889154293207E-2"/>
    <n v="4.67437666796695E-2"/>
    <n v="2.6433373736406501E-2"/>
    <n v="0.120719540058021"/>
    <n v="5.1955388093188697"/>
  </r>
  <r>
    <x v="42"/>
    <x v="22"/>
    <n v="0.54732493056694298"/>
    <n v="4.0518450112710198E-3"/>
    <n v="0.51596240311053798"/>
    <n v="0.47998575187819098"/>
    <n v="2.0600578827518E-2"/>
    <n v="5.1940752453113496E-3"/>
    <n v="5.1049226326792999E-2"/>
    <n v="0.101661316032283"/>
    <n v="4.3864980091213597E-2"/>
    <n v="0.50852310684343505"/>
    <n v="8.3129841820689901E-2"/>
    <n v="5.2611133927889901E-2"/>
    <n v="1.48423914952018E-2"/>
    <n v="0.118523349389664"/>
    <n v="5.2538346020537503"/>
  </r>
  <r>
    <x v="42"/>
    <x v="23"/>
    <n v="0.90448001846669901"/>
    <n v="3.52030622467838E-3"/>
    <n v="0.44894894085053599"/>
    <n v="0.54753075292478504"/>
    <n v="1.88331146456352E-2"/>
    <n v="9.0075190706111804E-3"/>
    <n v="0.16014400582066901"/>
    <n v="0.12505021154243201"/>
    <n v="0.120895275949405"/>
    <n v="0.34393047941308102"/>
    <n v="7.32098823789262E-2"/>
    <n v="4.3813622379851203E-2"/>
    <n v="1.51755119403988E-2"/>
    <n v="8.9940376858991006E-2"/>
    <n v="5.1284051504619796"/>
  </r>
  <r>
    <x v="42"/>
    <x v="24"/>
    <n v="0.41231899377026898"/>
    <n v="5.0641796047664897E-3"/>
    <n v="0.56221702598987899"/>
    <n v="0.43271879440535499"/>
    <n v="2.2364094891154401E-2"/>
    <n v="1.39807484142319E-3"/>
    <n v="2.1028352826348198E-2"/>
    <n v="7.1438437274901095E-2"/>
    <n v="4.4197517370583299E-2"/>
    <n v="0.58061721162925695"/>
    <n v="7.6692857551289795E-2"/>
    <n v="3.9442007486683701E-2"/>
    <n v="1.13771140927072E-2"/>
    <n v="0.13144433203565201"/>
    <n v="5.2921375510688096"/>
  </r>
  <r>
    <x v="42"/>
    <x v="25"/>
    <n v="0.43994538722934701"/>
    <n v="4.17853779837865E-3"/>
    <n v="0.53630464077786"/>
    <n v="0.45951682142376199"/>
    <n v="1.9164610907778701E-2"/>
    <n v="9.6458120584889896E-4"/>
    <n v="2.24455811827266E-2"/>
    <n v="7.8701272944864606E-2"/>
    <n v="4.7945987397285499E-2"/>
    <n v="0.55109354926061105"/>
    <n v="7.7344215410085806E-2"/>
    <n v="4.6885416517393898E-2"/>
    <n v="1.12131099830771E-2"/>
    <n v="0.14424167519032799"/>
    <n v="5.2520732463526603"/>
  </r>
  <r>
    <x v="42"/>
    <x v="26"/>
    <n v="0.55581519087657205"/>
    <n v="3.97206676997389E-3"/>
    <n v="0.502829436485981"/>
    <n v="0.49319849674404598"/>
    <n v="1.6306156291421299E-2"/>
    <n v="1.5889525309181001E-3"/>
    <n v="2.48619847160081E-2"/>
    <n v="7.9795416456430998E-2"/>
    <n v="4.7172107197257798E-2"/>
    <n v="0.50741783351749303"/>
    <n v="7.2319475271376499E-2"/>
    <n v="5.1971952977939502E-2"/>
    <n v="1.2624199155953799E-2"/>
    <n v="0.18594192188520101"/>
    <n v="5.2254446035533704"/>
  </r>
  <r>
    <x v="42"/>
    <x v="27"/>
    <n v="0.75387674101639002"/>
    <n v="3.7670918793774998E-3"/>
    <n v="0.44898853212177903"/>
    <n v="0.54724437599884401"/>
    <n v="1.42228935230808E-2"/>
    <n v="5.5122497146060196E-3"/>
    <n v="0.12473763434849"/>
    <n v="0.119235112921454"/>
    <n v="6.6682063250643603E-2"/>
    <n v="0.36837075755700999"/>
    <n v="7.6732474281245203E-2"/>
    <n v="5.0362222206980403E-2"/>
    <n v="1.4811185482703E-2"/>
    <n v="0.15933340671378701"/>
    <n v="5.1661282737381304"/>
  </r>
  <r>
    <x v="42"/>
    <x v="28"/>
    <n v="0.92963155600292102"/>
    <n v="3.1752996909139701E-3"/>
    <n v="0.39694469882737798"/>
    <n v="0.59988000148170795"/>
    <n v="1.35078987838721E-2"/>
    <n v="8.1233714363520906E-3"/>
    <n v="0.133338675417249"/>
    <n v="0.16534774223774901"/>
    <n v="7.0249162643646598E-2"/>
    <n v="0.30685178598565399"/>
    <n v="7.0146287699481696E-2"/>
    <n v="5.1159301685376503E-2"/>
    <n v="2.58233798897777E-2"/>
    <n v="0.15545239422084101"/>
    <n v="5.1158017917481704"/>
  </r>
  <r>
    <x v="42"/>
    <x v="29"/>
    <n v="0.90352089763564203"/>
    <n v="3.1859108620626202E-3"/>
    <n v="0.41497973526926901"/>
    <n v="0.581834353868669"/>
    <n v="1.4465862271286401E-2"/>
    <n v="9.5081135071308203E-3"/>
    <n v="0.13261519030889701"/>
    <n v="0.19375686541463499"/>
    <n v="6.9540629774344706E-2"/>
    <n v="0.30297964146878698"/>
    <n v="7.4325573698472494E-2"/>
    <n v="4.1743718814633499E-2"/>
    <n v="3.4387626332188601E-2"/>
    <n v="0.12667677840962499"/>
    <n v="5.0835042413878702"/>
  </r>
  <r>
    <x v="42"/>
    <x v="30"/>
    <n v="0.92570412151247305"/>
    <n v="3.45166906384659E-3"/>
    <n v="0.39818258002850798"/>
    <n v="0.59836575090764499"/>
    <n v="1.19583823068279E-2"/>
    <n v="1.06335557635714E-2"/>
    <n v="0.13090126100934599"/>
    <n v="0.19997419221184201"/>
    <n v="7.0946396262502195E-2"/>
    <n v="0.29537007687943201"/>
    <n v="6.7385258428597994E-2"/>
    <n v="4.1713554050348003E-2"/>
    <n v="4.1436650873765898E-2"/>
    <n v="0.129680672213767"/>
    <n v="5.1640210024825004"/>
  </r>
  <r>
    <x v="42"/>
    <x v="31"/>
    <n v="0.95292451386097599"/>
    <n v="2.91489604748879E-3"/>
    <n v="0.356336839531955"/>
    <n v="0.64074826442055599"/>
    <n v="1.29187118505619E-2"/>
    <n v="1.2919514011375701E-2"/>
    <n v="0.134077123041629"/>
    <n v="0.23324531245274599"/>
    <n v="7.4146085397402403E-2"/>
    <n v="0.26277896432252801"/>
    <n v="6.0556903484609001E-2"/>
    <n v="4.3051934364143903E-2"/>
    <n v="4.4338854810244702E-2"/>
    <n v="0.12196659626476"/>
    <n v="5.0783321454949402"/>
  </r>
  <r>
    <x v="42"/>
    <x v="32"/>
    <n v="0.93423124794270596"/>
    <n v="3.47124038221401E-3"/>
    <n v="0.39725154852717798"/>
    <n v="0.59927721109060805"/>
    <n v="1.24773642404942E-2"/>
    <n v="1.19639513429214E-2"/>
    <n v="0.11576046385977801"/>
    <n v="0.21681708963883001"/>
    <n v="7.1780147139961697E-2"/>
    <n v="0.27466855382372801"/>
    <n v="6.8429523059967606E-2"/>
    <n v="4.2109790052681603E-2"/>
    <n v="4.2957716707497498E-2"/>
    <n v="0.14303540013414001"/>
    <n v="4.98207287656225"/>
  </r>
  <r>
    <x v="43"/>
    <x v="0"/>
    <n v="0.84923414633419803"/>
    <n v="4.7371375130031102E-3"/>
    <n v="0.421406192937131"/>
    <n v="0.57385666954986603"/>
    <n v="9.52975352049883E-3"/>
    <n v="1.5532208336502901E-2"/>
    <n v="8.8700563053331002E-2"/>
    <n v="8.1018821384817197E-2"/>
    <n v="6.8547717738353803E-2"/>
    <n v="0.29356521567435701"/>
    <n v="5.1419180230588897E-2"/>
    <n v="5.4981872733051398E-2"/>
    <n v="3.21587315587697E-2"/>
    <n v="0.30454593576972899"/>
    <n v="6.3117404709703298"/>
  </r>
  <r>
    <x v="43"/>
    <x v="1"/>
    <n v="0.88220204947049496"/>
    <n v="4.3714271265132701E-3"/>
    <n v="0.41500332642328502"/>
    <n v="0.58062524645020197"/>
    <n v="9.5397921385524092E-3"/>
    <n v="1.4341246059104199E-2"/>
    <n v="8.7566120485056895E-2"/>
    <n v="8.8467526866456606E-2"/>
    <n v="5.8958765313292999E-2"/>
    <n v="0.284651068637849"/>
    <n v="4.90289608553965E-2"/>
    <n v="5.3144595302037398E-2"/>
    <n v="3.3314834228092498E-2"/>
    <n v="0.32098709011416099"/>
    <n v="6.3163826278219997"/>
  </r>
  <r>
    <x v="43"/>
    <x v="2"/>
    <n v="1.0463914473738301"/>
    <n v="5.1798228465148102E-3"/>
    <n v="0.40899884634550199"/>
    <n v="0.58582133080798304"/>
    <n v="8.8279873558782702E-3"/>
    <n v="1.27214121581596E-2"/>
    <n v="9.4329701390314005E-2"/>
    <n v="8.92952690941681E-2"/>
    <n v="6.5456158378959101E-2"/>
    <n v="0.281168559956747"/>
    <n v="4.7836316943767998E-2"/>
    <n v="5.6376268938868802E-2"/>
    <n v="2.87744696228842E-2"/>
    <n v="0.31521385616025299"/>
    <n v="6.2868973409990598"/>
  </r>
  <r>
    <x v="43"/>
    <x v="3"/>
    <n v="0.95636904969018999"/>
    <n v="4.9012864548588298E-3"/>
    <n v="0.415728732438161"/>
    <n v="0.57936998110698001"/>
    <n v="1.06123575947372E-2"/>
    <n v="1.4125209777786399E-2"/>
    <n v="0.10386204511795299"/>
    <n v="8.8533494775057703E-2"/>
    <n v="6.1165394424018402E-2"/>
    <n v="0.295132013101994"/>
    <n v="4.4075671430158697E-2"/>
    <n v="5.9876338692556097E-2"/>
    <n v="2.9454574989480901E-2"/>
    <n v="0.29316290009625701"/>
    <n v="6.4145682839911098"/>
  </r>
  <r>
    <x v="43"/>
    <x v="4"/>
    <n v="0.99969248470227901"/>
    <n v="4.4651409188015204E-3"/>
    <n v="0.41365241443630302"/>
    <n v="0.58188244464489502"/>
    <n v="1.01787343828166E-2"/>
    <n v="1.38078094528275E-2"/>
    <n v="0.109750383526099"/>
    <n v="8.9546275029794897E-2"/>
    <n v="6.5273099415372904E-2"/>
    <n v="0.289650886404969"/>
    <n v="4.4686938267217299E-2"/>
    <n v="6.0688412611947101E-2"/>
    <n v="2.9721384550476699E-2"/>
    <n v="0.28669607635847899"/>
    <n v="6.3825255215252898"/>
  </r>
  <r>
    <x v="43"/>
    <x v="5"/>
    <n v="0.996607637723263"/>
    <n v="4.6388925696616698E-3"/>
    <n v="0.41167235894486598"/>
    <n v="0.58368874848547203"/>
    <n v="1.0176436251392799E-2"/>
    <n v="1.3828686816998901E-2"/>
    <n v="0.105851124343358"/>
    <n v="8.7601118460870694E-2"/>
    <n v="6.8542352800104803E-2"/>
    <n v="0.28761148672648301"/>
    <n v="4.4389691866743602E-2"/>
    <n v="5.03393152258403E-2"/>
    <n v="2.76209894697114E-2"/>
    <n v="0.30403879803849598"/>
    <n v="6.3754822436807199"/>
  </r>
  <r>
    <x v="43"/>
    <x v="6"/>
    <n v="1.0409291538129299"/>
    <n v="5.3240022672216697E-3"/>
    <n v="0.40479831714116699"/>
    <n v="0.58987768059161105"/>
    <n v="9.6399651006854603E-3"/>
    <n v="1.4136017504821401E-2"/>
    <n v="0.10706576075402501"/>
    <n v="8.8492942541970293E-2"/>
    <n v="6.5066640088092306E-2"/>
    <n v="0.28089777416063"/>
    <n v="4.3513184965490101E-2"/>
    <n v="4.8967688420985499E-2"/>
    <n v="3.2887437543271801E-2"/>
    <n v="0.30933258892002802"/>
    <n v="6.4221351538727998"/>
  </r>
  <r>
    <x v="43"/>
    <x v="7"/>
    <n v="1.02986542652062"/>
    <n v="5.35491699591727E-3"/>
    <n v="0.41211974580111499"/>
    <n v="0.58252533720296795"/>
    <n v="8.7888283196136396E-3"/>
    <n v="1.54662274254372E-2"/>
    <n v="0.107517535141418"/>
    <n v="9.6111254029348905E-2"/>
    <n v="5.9607197057480799E-2"/>
    <n v="0.28125781875982098"/>
    <n v="4.4658500244604001E-2"/>
    <n v="5.2237530827871803E-2"/>
    <n v="2.8815285462730399E-2"/>
    <n v="0.30553982273167402"/>
    <n v="6.4586139865317396"/>
  </r>
  <r>
    <x v="43"/>
    <x v="8"/>
    <n v="0.98439878217523702"/>
    <n v="5.1001393914093703E-3"/>
    <n v="0.38749920303473301"/>
    <n v="0.60740065757385697"/>
    <n v="1.0222213060784699E-2"/>
    <n v="1.5943843335557199E-2"/>
    <n v="9.5847686754388997E-2"/>
    <n v="8.7622872585379999E-2"/>
    <n v="5.5774959665701E-2"/>
    <n v="0.27916865008643399"/>
    <n v="4.2618303015958897E-2"/>
    <n v="5.0480722483958199E-2"/>
    <n v="3.0285370120845201E-2"/>
    <n v="0.33203537889099199"/>
    <n v="6.43242618182465"/>
  </r>
  <r>
    <x v="43"/>
    <x v="9"/>
    <n v="1.0098795706189001"/>
    <n v="4.7310431100548297E-3"/>
    <n v="0.414367349462409"/>
    <n v="0.58090160742753605"/>
    <n v="8.6327426568558307E-3"/>
    <n v="1.7770383311898001E-2"/>
    <n v="0.107010078647271"/>
    <n v="8.9921421442815494E-2"/>
    <n v="6.01634422971941E-2"/>
    <n v="0.285025704216609"/>
    <n v="4.3686401002768001E-2"/>
    <n v="5.20568667730908E-2"/>
    <n v="2.73752704264182E-2"/>
    <n v="0.30835768922508"/>
    <n v="6.2855558247599896"/>
  </r>
  <r>
    <x v="43"/>
    <x v="10"/>
    <n v="1.0332371420130499"/>
    <n v="5.3578026486423404E-3"/>
    <n v="0.42943778424842699"/>
    <n v="0.56520441310293001"/>
    <n v="1.07410753713082E-2"/>
    <n v="2.40552962172088E-2"/>
    <n v="0.117679985323697"/>
    <n v="8.9744074757139802E-2"/>
    <n v="8.3972478471784698E-2"/>
    <n v="0.28820076465129602"/>
    <n v="5.0216513669465598E-2"/>
    <n v="5.6163947187434199E-2"/>
    <n v="2.1440808735644301E-2"/>
    <n v="0.25778505561502102"/>
    <n v="6.2771562068045998"/>
  </r>
  <r>
    <x v="43"/>
    <x v="11"/>
    <n v="1.1711931095650201"/>
    <n v="4.5717940247972698E-3"/>
    <n v="0.43026825648164002"/>
    <n v="0.56515994949356296"/>
    <n v="9.5219164258039408E-3"/>
    <n v="2.6802676283339901E-2"/>
    <n v="0.14081954136080599"/>
    <n v="8.9395931788311095E-2"/>
    <n v="0.100108586714765"/>
    <n v="0.301481384814002"/>
    <n v="5.60946550081865E-2"/>
    <n v="4.6430939882208401E-2"/>
    <n v="1.7078038241653701E-2"/>
    <n v="0.212266329480923"/>
    <n v="6.40710602768422"/>
  </r>
  <r>
    <x v="43"/>
    <x v="12"/>
    <n v="0.91559099585483505"/>
    <n v="4.8063566318057903E-3"/>
    <n v="0.417518630509296"/>
    <n v="0.577675012858898"/>
    <n v="9.0881831052075299E-3"/>
    <n v="1.6565120682278299E-2"/>
    <n v="8.1825764800725995E-2"/>
    <n v="8.7382685888343595E-2"/>
    <n v="5.9281556849182702E-2"/>
    <n v="0.292576850327607"/>
    <n v="4.602065582592E-2"/>
    <n v="5.0795788799959198E-2"/>
    <n v="2.1915352234664301E-2"/>
    <n v="0.334548041486112"/>
    <n v="6.4482926189157297"/>
  </r>
  <r>
    <x v="43"/>
    <x v="13"/>
    <n v="0.91282137406215202"/>
    <n v="5.2967841866968599E-3"/>
    <n v="0.44944313336928698"/>
    <n v="0.54526008244401603"/>
    <n v="9.7592729286529699E-3"/>
    <n v="1.7104387240340899E-2"/>
    <n v="8.4958474105176901E-2"/>
    <n v="9.6928646961598294E-2"/>
    <n v="6.1594685881649701E-2"/>
    <n v="0.29960438096898201"/>
    <n v="4.7887657929493503E-2"/>
    <n v="5.1552236777226E-2"/>
    <n v="2.52659921420052E-2"/>
    <n v="0.305344265064874"/>
    <n v="6.3691256340028604"/>
  </r>
  <r>
    <x v="43"/>
    <x v="14"/>
    <n v="0.85622241973364699"/>
    <n v="6.1307288487523802E-3"/>
    <n v="0.49438514069447498"/>
    <n v="0.49948413045677298"/>
    <n v="9.6805469464329701E-3"/>
    <n v="1.30458267528416E-2"/>
    <n v="5.5269466917627103E-2"/>
    <n v="6.4684104162724798E-2"/>
    <n v="6.6328316532980602E-2"/>
    <n v="0.40482754679244098"/>
    <n v="3.9495359263118E-2"/>
    <n v="5.26879712248947E-2"/>
    <n v="1.12832453154737E-2"/>
    <n v="0.28269761609146599"/>
    <n v="6.4031973874060704"/>
  </r>
  <r>
    <x v="43"/>
    <x v="15"/>
    <n v="0.43272183940180298"/>
    <n v="8.6553163040294992E-3"/>
    <n v="0.65536941212665001"/>
    <n v="0.33597527156932"/>
    <n v="1.42065250634435E-2"/>
    <n v="1.7036436387283199E-3"/>
    <n v="1.43754661234955E-2"/>
    <n v="1.4338315058505399E-2"/>
    <n v="5.50178534241215E-2"/>
    <n v="0.73920987589489295"/>
    <n v="1.8441610379518102E-2"/>
    <n v="3.71281129401086E-2"/>
    <n v="7.02674322327966E-4"/>
    <n v="0.104875923154858"/>
    <n v="6.6591518622393799"/>
  </r>
  <r>
    <x v="43"/>
    <x v="16"/>
    <n v="0.58852927136685196"/>
    <n v="7.1613094359414004E-3"/>
    <n v="0.56393733704432203"/>
    <n v="0.42890135351973702"/>
    <n v="1.14126725035467E-2"/>
    <n v="1.41226517821211E-3"/>
    <n v="1.63428600365042E-2"/>
    <n v="3.84831333289892E-2"/>
    <n v="6.0480349107563898E-2"/>
    <n v="0.58574975118866202"/>
    <n v="1.68911282087243E-2"/>
    <n v="7.8324222347492894E-2"/>
    <n v="1.4142647813734301E-3"/>
    <n v="0.18948935331893199"/>
    <n v="6.63204157723451"/>
  </r>
  <r>
    <x v="43"/>
    <x v="17"/>
    <n v="0.81367779454509803"/>
    <n v="5.2555236769600598E-3"/>
    <n v="0.46404470342362097"/>
    <n v="0.53069977289941905"/>
    <n v="9.5334858274343792E-3"/>
    <n v="7.02927113456224E-3"/>
    <n v="6.1311706193900403E-2"/>
    <n v="4.05706365003266E-2"/>
    <n v="4.7435048343102498E-2"/>
    <n v="0.39780156642285902"/>
    <n v="2.4033349677687998E-2"/>
    <n v="7.0581704243899798E-2"/>
    <n v="1.3736251822808201E-3"/>
    <n v="0.340329606473947"/>
    <n v="6.5404515911682299"/>
  </r>
  <r>
    <x v="43"/>
    <x v="18"/>
    <n v="0.92929339346898099"/>
    <n v="5.9350536363176401E-3"/>
    <n v="0.45414352965583799"/>
    <n v="0.53992141670784399"/>
    <n v="9.0553564370542093E-3"/>
    <n v="1.1578045015400801E-2"/>
    <n v="8.8199820975857504E-2"/>
    <n v="6.6434987001915802E-2"/>
    <n v="5.1112492807171298E-2"/>
    <n v="0.33951263525521702"/>
    <n v="4.2649598922752503E-2"/>
    <n v="7.0643933514511495E-2"/>
    <n v="4.5199633177777903E-3"/>
    <n v="0.31629316675234198"/>
    <n v="6.50884264398033"/>
  </r>
  <r>
    <x v="43"/>
    <x v="19"/>
    <n v="0.98003768076169495"/>
    <n v="4.89646662821121E-3"/>
    <n v="0.43237368761448303"/>
    <n v="0.562729845757306"/>
    <n v="7.6782309497799902E-3"/>
    <n v="1.30289753995227E-2"/>
    <n v="9.6938105273244604E-2"/>
    <n v="8.5881912953812006E-2"/>
    <n v="6.1013021261864801E-2"/>
    <n v="0.31302673605082298"/>
    <n v="3.7454204643081197E-2"/>
    <n v="6.2296091952945498E-2"/>
    <n v="6.1141680657838902E-3"/>
    <n v="0.31656855344914198"/>
    <n v="6.5070589425628702"/>
  </r>
  <r>
    <x v="43"/>
    <x v="20"/>
    <n v="0.983128412847174"/>
    <n v="6.0381573753146497E-3"/>
    <n v="0.42913019776865102"/>
    <n v="0.56483164485603399"/>
    <n v="9.3309275554818803E-3"/>
    <n v="1.2785771690861701E-2"/>
    <n v="8.2693322892438206E-2"/>
    <n v="7.3585305736554807E-2"/>
    <n v="5.59737348954778E-2"/>
    <n v="0.30589806876555298"/>
    <n v="3.9855005520116997E-2"/>
    <n v="5.60235505213054E-2"/>
    <n v="5.3685287029388703E-3"/>
    <n v="0.35848578371927198"/>
    <n v="6.4740134208722599"/>
  </r>
  <r>
    <x v="43"/>
    <x v="21"/>
    <n v="0.98427394646462296"/>
    <n v="5.2052948759598499E-3"/>
    <n v="0.47737985142040801"/>
    <n v="0.51741485370363205"/>
    <n v="8.2128081321017794E-3"/>
    <n v="1.7262986294558899E-2"/>
    <n v="9.2478591636570698E-2"/>
    <n v="7.9292983282056306E-2"/>
    <n v="6.60629342812728E-2"/>
    <n v="0.32373552420687002"/>
    <n v="4.3784675565632002E-2"/>
    <n v="6.4664087009771498E-2"/>
    <n v="4.43230679223115E-3"/>
    <n v="0.30007310279893501"/>
    <n v="6.4520659303692103"/>
  </r>
  <r>
    <x v="43"/>
    <x v="22"/>
    <n v="0.70246894783307501"/>
    <n v="7.4318964107234504E-3"/>
    <n v="0.53200957425478101"/>
    <n v="0.46055852933449598"/>
    <n v="1.1245803716448901E-2"/>
    <n v="1.04490278095857E-2"/>
    <n v="3.4627441877021901E-2"/>
    <n v="5.9968469410958E-2"/>
    <n v="6.9354272381597498E-2"/>
    <n v="0.448719045770476"/>
    <n v="4.7495514521083998E-2"/>
    <n v="7.6872768530014707E-2"/>
    <n v="2.85626509402867E-3"/>
    <n v="0.23841139088878499"/>
    <n v="6.5630485706329402"/>
  </r>
  <r>
    <x v="43"/>
    <x v="23"/>
    <n v="0.91129885501169094"/>
    <n v="5.9858017598771896E-3"/>
    <n v="0.51660065488191198"/>
    <n v="0.47741354335821101"/>
    <n v="1.09173050083217E-2"/>
    <n v="1.9811068145121201E-2"/>
    <n v="0.107221333862192"/>
    <n v="6.1961091876676699E-2"/>
    <n v="9.2169695168990304E-2"/>
    <n v="0.40627478481322998"/>
    <n v="5.0052084959383403E-2"/>
    <n v="5.4961379156660897E-2"/>
    <n v="2.31714623516221E-3"/>
    <n v="0.194314110774262"/>
    <n v="6.4992300147340902"/>
  </r>
  <r>
    <x v="43"/>
    <x v="24"/>
    <n v="0.55921525671449601"/>
    <n v="6.4787978541418403E-3"/>
    <n v="0.53161641863582998"/>
    <n v="0.46190478351002801"/>
    <n v="1.2283521060575399E-2"/>
    <n v="1.60691326030731E-3"/>
    <n v="1.33423876726705E-2"/>
    <n v="5.3525430630114099E-2"/>
    <n v="4.7613564620973797E-2"/>
    <n v="0.50619923723208304"/>
    <n v="4.1986095736869802E-2"/>
    <n v="4.6711246659613702E-2"/>
    <n v="4.9099943107762398E-3"/>
    <n v="0.27182160881601602"/>
    <n v="6.6062536469008197"/>
  </r>
  <r>
    <x v="43"/>
    <x v="25"/>
    <n v="0.58210653059047202"/>
    <n v="5.9286628300772399E-3"/>
    <n v="0.54169209958230102"/>
    <n v="0.452379237587622"/>
    <n v="1.09317383019065E-2"/>
    <n v="1.52449298711289E-3"/>
    <n v="1.40620326820573E-2"/>
    <n v="5.4766687930243002E-2"/>
    <n v="6.6300496582380394E-2"/>
    <n v="0.47693883634600298"/>
    <n v="4.2529356365225E-2"/>
    <n v="5.8743586570169398E-2"/>
    <n v="2.80082520596195E-3"/>
    <n v="0.27140194702894099"/>
    <n v="6.5959757217253099"/>
  </r>
  <r>
    <x v="43"/>
    <x v="26"/>
    <n v="0.72217716431679102"/>
    <n v="5.8897427795972504E-3"/>
    <n v="0.53440832951878403"/>
    <n v="0.459701927701619"/>
    <n v="1.1962291326685999E-2"/>
    <n v="1.42311232957419E-3"/>
    <n v="1.43153326538678E-2"/>
    <n v="5.3346972223104201E-2"/>
    <n v="6.4728655247345807E-2"/>
    <n v="0.45018909574244798"/>
    <n v="4.2012005278056597E-2"/>
    <n v="7.0855153792185405E-2"/>
    <n v="2.4480799326535001E-3"/>
    <n v="0.28871930147407798"/>
    <n v="6.5778547499918796"/>
  </r>
  <r>
    <x v="43"/>
    <x v="27"/>
    <n v="0.90066192062613604"/>
    <n v="5.7093196383486804E-3"/>
    <n v="0.47960201424709897"/>
    <n v="0.514688666114553"/>
    <n v="1.04110927481451E-2"/>
    <n v="8.46979957566181E-3"/>
    <n v="8.1932170485651407E-2"/>
    <n v="5.85653210795129E-2"/>
    <n v="5.5984102257263003E-2"/>
    <n v="0.35465755931493897"/>
    <n v="4.5331424954184803E-2"/>
    <n v="7.5388767062065806E-2"/>
    <n v="3.8299781767042202E-3"/>
    <n v="0.30542978434587198"/>
    <n v="6.5568265015145997"/>
  </r>
  <r>
    <x v="43"/>
    <x v="28"/>
    <n v="1.0868794594887601"/>
    <n v="4.39377544226388E-3"/>
    <n v="0.41586357803337398"/>
    <n v="0.57974264652436203"/>
    <n v="8.3621488971093692E-3"/>
    <n v="1.36659850762826E-2"/>
    <n v="8.6735220000351498E-2"/>
    <n v="6.8805645275756902E-2"/>
    <n v="5.2164456887540601E-2"/>
    <n v="0.294990566736551"/>
    <n v="4.2286993566607603E-2"/>
    <n v="6.4880777569478604E-2"/>
    <n v="6.4021614037240099E-3"/>
    <n v="0.361706044586598"/>
    <n v="6.4071459176811096"/>
  </r>
  <r>
    <x v="43"/>
    <x v="29"/>
    <n v="1.01351685792026"/>
    <n v="6.0702183515869102E-3"/>
    <n v="0.44480947565752099"/>
    <n v="0.54912030599089201"/>
    <n v="9.0048278010174797E-3"/>
    <n v="1.4954441310176401E-2"/>
    <n v="8.8186384009016905E-2"/>
    <n v="8.1614722374292001E-2"/>
    <n v="5.0470770103493302E-2"/>
    <n v="0.311342948442689"/>
    <n v="4.4440972761031101E-2"/>
    <n v="6.1952924785092997E-2"/>
    <n v="8.3609099486734208E-3"/>
    <n v="0.32967109846451698"/>
    <n v="6.4958747230864997"/>
  </r>
  <r>
    <x v="43"/>
    <x v="30"/>
    <n v="1.0671757432073701"/>
    <n v="5.22004028554909E-3"/>
    <n v="0.467681310705645"/>
    <n v="0.52709864900880599"/>
    <n v="8.3866494710710601E-3"/>
    <n v="1.5197167021093E-2"/>
    <n v="9.11508477124401E-2"/>
    <n v="9.0309129746893493E-2"/>
    <n v="5.31091352085728E-2"/>
    <n v="0.30904565667626999"/>
    <n v="4.2824592620790303E-2"/>
    <n v="5.7186541354394299E-2"/>
    <n v="1.15639601127367E-2"/>
    <n v="0.32122632007573798"/>
    <n v="6.5448019926120198"/>
  </r>
  <r>
    <x v="43"/>
    <x v="31"/>
    <n v="1.0451790094398199"/>
    <n v="5.2827590656584697E-3"/>
    <n v="0.44537180268770299"/>
    <n v="0.54934543824663795"/>
    <n v="9.2272123442519796E-3"/>
    <n v="1.61323693198978E-2"/>
    <n v="9.4071657543381898E-2"/>
    <n v="0.10576102172190401"/>
    <n v="5.2071080840086603E-2"/>
    <n v="0.29420266241188398"/>
    <n v="4.0963201745929198E-2"/>
    <n v="5.8763854822998E-2"/>
    <n v="1.48207326526877E-2"/>
    <n v="0.31398620659697901"/>
    <n v="6.4344642961855998"/>
  </r>
  <r>
    <x v="43"/>
    <x v="32"/>
    <n v="0.995258568346578"/>
    <n v="5.4544294361692199E-3"/>
    <n v="0.475909013035825"/>
    <n v="0.51863655752800497"/>
    <n v="8.7757386644575896E-3"/>
    <n v="1.4079427750061199E-2"/>
    <n v="8.3030765506311305E-2"/>
    <n v="9.5122961949536705E-2"/>
    <n v="5.1393844721249402E-2"/>
    <n v="0.30859719664980101"/>
    <n v="4.3694324751123899E-2"/>
    <n v="5.4294047196701403E-2"/>
    <n v="1.4232976182440901E-2"/>
    <n v="0.32677871662831698"/>
    <n v="6.4983125229283401"/>
  </r>
  <r>
    <x v="44"/>
    <x v="0"/>
    <n v="0.83653632753993401"/>
    <n v="8.6480186998912408E-3"/>
    <n v="0.654475320717265"/>
    <n v="0.33687666058284399"/>
    <n v="1.7131495725096101E-2"/>
    <n v="2.0573722033953301E-2"/>
    <n v="9.1203402312172194E-2"/>
    <n v="0.107110504823239"/>
    <n v="6.6895175741096796E-2"/>
    <n v="0.33905441964324901"/>
    <n v="5.1612412317882599E-2"/>
    <n v="8.1816012620722106E-2"/>
    <n v="3.5935053920991597E-2"/>
    <n v="0.18866780086159701"/>
    <n v="6.5850282967527498"/>
  </r>
  <r>
    <x v="44"/>
    <x v="1"/>
    <n v="0.84852764182630902"/>
    <n v="8.3510010342202103E-3"/>
    <n v="0.64162566031738499"/>
    <n v="0.35002333864839502"/>
    <n v="1.7537712712938899E-2"/>
    <n v="1.9182867577463101E-2"/>
    <n v="8.9480693095722902E-2"/>
    <n v="0.12300836389939999"/>
    <n v="5.9960566114453599E-2"/>
    <n v="0.33808250959429498"/>
    <n v="5.19648248751702E-2"/>
    <n v="8.3555289566159305E-2"/>
    <n v="3.6539611775316103E-2"/>
    <n v="0.18068756078908099"/>
    <n v="6.5989652523973996"/>
  </r>
  <r>
    <x v="44"/>
    <x v="2"/>
    <n v="1.0096952974058599"/>
    <n v="8.6833182750105705E-3"/>
    <n v="0.64656533318425402"/>
    <n v="0.34475134854073602"/>
    <n v="1.5978743695505698E-2"/>
    <n v="1.81905066059657E-2"/>
    <n v="9.9838683891925906E-2"/>
    <n v="0.11770980360470901"/>
    <n v="5.52186118198736E-2"/>
    <n v="0.32957808538436001"/>
    <n v="5.2619457991724801E-2"/>
    <n v="9.0120758109360197E-2"/>
    <n v="4.0033138338194801E-2"/>
    <n v="0.18071221055837999"/>
    <n v="6.6281379404866696"/>
  </r>
  <r>
    <x v="44"/>
    <x v="3"/>
    <n v="0.97579069102217098"/>
    <n v="8.3572521074190605E-3"/>
    <n v="0.61939001759213397"/>
    <n v="0.37225273030044698"/>
    <n v="1.5728592576885098E-2"/>
    <n v="1.9274724639698801E-2"/>
    <n v="9.7522522230056294E-2"/>
    <n v="0.112181370710012"/>
    <n v="5.4375698878840098E-2"/>
    <n v="0.32354073817620499"/>
    <n v="4.9545264649308501E-2"/>
    <n v="0.12353010859703099"/>
    <n v="3.8690170164165302E-2"/>
    <n v="0.16561080937779701"/>
    <n v="6.6584367757283296"/>
  </r>
  <r>
    <x v="44"/>
    <x v="4"/>
    <n v="1.0261522902622"/>
    <n v="8.2428761758421391E-3"/>
    <n v="0.62607481609343296"/>
    <n v="0.36568230773072502"/>
    <n v="1.44922222787376E-2"/>
    <n v="1.6017306745002201E-2"/>
    <n v="0.102375474399966"/>
    <n v="0.11720805352763"/>
    <n v="5.5634008835087997E-2"/>
    <n v="0.31376580764253997"/>
    <n v="5.5160618814150901E-2"/>
    <n v="0.11328411434560701"/>
    <n v="4.1496289373799303E-2"/>
    <n v="0.17056610403747799"/>
    <n v="6.58153791407908"/>
  </r>
  <r>
    <x v="44"/>
    <x v="5"/>
    <n v="0.96682970679187696"/>
    <n v="9.32117838199591E-3"/>
    <n v="0.63686743710049398"/>
    <n v="0.35381138451750999"/>
    <n v="1.5671151771035698E-2"/>
    <n v="1.53789983204461E-2"/>
    <n v="0.103569377276585"/>
    <n v="0.115603312790186"/>
    <n v="5.6504539600617701E-2"/>
    <n v="0.31733772176306502"/>
    <n v="4.9753545789267002E-2"/>
    <n v="0.106067074344371"/>
    <n v="4.82826627371368E-2"/>
    <n v="0.17183161560728899"/>
    <n v="6.59295421434107"/>
  </r>
  <r>
    <x v="44"/>
    <x v="6"/>
    <n v="1.02447155190642"/>
    <n v="1.04989494009784E-2"/>
    <n v="0.61958292478656596"/>
    <n v="0.36991812581245598"/>
    <n v="1.5248172705506701E-2"/>
    <n v="1.5182630918453999E-2"/>
    <n v="0.103574559679547"/>
    <n v="0.11114006992948799"/>
    <n v="5.66979159213339E-2"/>
    <n v="0.308432182828214"/>
    <n v="4.9348894724634801E-2"/>
    <n v="0.123898742023414"/>
    <n v="4.0306646544842797E-2"/>
    <n v="0.176170184724565"/>
    <n v="6.5940903744397401"/>
  </r>
  <r>
    <x v="44"/>
    <x v="7"/>
    <n v="1.0422757667479401"/>
    <n v="7.9249134952727208E-3"/>
    <n v="0.59886882810500197"/>
    <n v="0.39320625839972601"/>
    <n v="1.5354367358649E-2"/>
    <n v="1.93303542841862E-2"/>
    <n v="0.106737658906031"/>
    <n v="0.122586675201544"/>
    <n v="5.7588426521924599E-2"/>
    <n v="0.3046901908788"/>
    <n v="4.8568443396473003E-2"/>
    <n v="0.12958573355161401"/>
    <n v="3.1396562293748903E-2"/>
    <n v="0.16416158760702901"/>
    <n v="6.6219730337284304"/>
  </r>
  <r>
    <x v="44"/>
    <x v="8"/>
    <n v="0.97914971450716903"/>
    <n v="8.03964006862159E-3"/>
    <n v="0.62698544246519405"/>
    <n v="0.36497491746618399"/>
    <n v="1.6214493869573899E-2"/>
    <n v="1.73379155641138E-2"/>
    <n v="9.9279765026383901E-2"/>
    <n v="0.115806491805408"/>
    <n v="6.0656150828734601E-2"/>
    <n v="0.31062788673903602"/>
    <n v="4.8124434548668597E-2"/>
    <n v="0.13417746169970499"/>
    <n v="2.7306427009254501E-2"/>
    <n v="0.170468972909122"/>
    <n v="6.6272473219538499"/>
  </r>
  <r>
    <x v="44"/>
    <x v="9"/>
    <n v="1.01730626484386"/>
    <n v="8.1924255464266797E-3"/>
    <n v="0.62095862218782205"/>
    <n v="0.37084895226575099"/>
    <n v="1.40891126691779E-2"/>
    <n v="1.94178713205473E-2"/>
    <n v="0.102119444454339"/>
    <n v="0.112333356978964"/>
    <n v="6.1021298928155498E-2"/>
    <n v="0.315611818181112"/>
    <n v="5.0027445372296003E-2"/>
    <n v="0.13652400303631301"/>
    <n v="2.04579844463268E-2"/>
    <n v="0.168397664612769"/>
    <n v="6.6366415990279002"/>
  </r>
  <r>
    <x v="44"/>
    <x v="10"/>
    <n v="1.0832008425947699"/>
    <n v="8.9935006298219392E-3"/>
    <n v="0.622405731037732"/>
    <n v="0.36860076833244598"/>
    <n v="1.6877797620316298E-2"/>
    <n v="2.29754236610131E-2"/>
    <n v="0.110514066364786"/>
    <n v="0.108329434780922"/>
    <n v="7.4247208971758294E-2"/>
    <n v="0.303949208086644"/>
    <n v="5.0731047964277402E-2"/>
    <n v="0.14449592418733101"/>
    <n v="2.0813253939250299E-2"/>
    <n v="0.14706663442370099"/>
    <n v="6.5775964466543497"/>
  </r>
  <r>
    <x v="44"/>
    <x v="11"/>
    <n v="1.19006390455149"/>
    <n v="1.0338608138846199E-2"/>
    <n v="0.62333104690301"/>
    <n v="0.36633034495814298"/>
    <n v="1.42183551594533E-2"/>
    <n v="2.79612072336143E-2"/>
    <n v="0.13441878914090699"/>
    <n v="0.106760981132047"/>
    <n v="9.1840087110015498E-2"/>
    <n v="0.304365191683726"/>
    <n v="5.1826470587842698E-2"/>
    <n v="0.12817731893986201"/>
    <n v="1.6850275766510998E-2"/>
    <n v="0.123581323246022"/>
    <n v="6.5824095645575103"/>
  </r>
  <r>
    <x v="44"/>
    <x v="12"/>
    <n v="0.90400200256584795"/>
    <n v="1.2644417627609299E-2"/>
    <n v="0.64766405410378503"/>
    <n v="0.33969152826860499"/>
    <n v="1.5730006392612E-2"/>
    <n v="1.6682434733491101E-2"/>
    <n v="8.8636922986539496E-2"/>
    <n v="0.111159947552592"/>
    <n v="6.0584068304575099E-2"/>
    <n v="0.32627587309115302"/>
    <n v="5.1961779483218902E-2"/>
    <n v="0.12799939650085701"/>
    <n v="2.8757474160187198E-2"/>
    <n v="0.17221209679477401"/>
    <n v="6.5971064071279901"/>
  </r>
  <r>
    <x v="44"/>
    <x v="13"/>
    <n v="0.91822487144267495"/>
    <n v="8.9043412887131294E-3"/>
    <n v="0.63881202838612705"/>
    <n v="0.35228363032516002"/>
    <n v="1.45402228066005E-2"/>
    <n v="1.7613764043153599E-2"/>
    <n v="8.9363152524130907E-2"/>
    <n v="0.12085496804010901"/>
    <n v="5.5562873930402101E-2"/>
    <n v="0.32910681514947498"/>
    <n v="5.2673792529785803E-2"/>
    <n v="0.131917012372747"/>
    <n v="2.5857443405807399E-2"/>
    <n v="0.16250995519778699"/>
    <n v="6.6601062119387002"/>
  </r>
  <r>
    <x v="44"/>
    <x v="14"/>
    <n v="0.86943062967284301"/>
    <n v="9.5657277350192308E-3"/>
    <n v="0.677244715147443"/>
    <n v="0.31318955711753799"/>
    <n v="1.52110902053072E-2"/>
    <n v="1.21096542595521E-2"/>
    <n v="5.9065074975659999E-2"/>
    <n v="8.1808053879143E-2"/>
    <n v="4.9237791753109501E-2"/>
    <n v="0.42403063774212901"/>
    <n v="4.3507991739204797E-2"/>
    <n v="0.13618606725235899"/>
    <n v="1.40475994459969E-2"/>
    <n v="0.16479603874753901"/>
    <n v="6.6062367023941704"/>
  </r>
  <r>
    <x v="44"/>
    <x v="15"/>
    <n v="0.56057526034653504"/>
    <n v="1.0581255337552E-2"/>
    <n v="0.69993173093427696"/>
    <n v="0.28948701372817098"/>
    <n v="1.5293215603446601E-2"/>
    <n v="3.22570134202174E-4"/>
    <n v="9.3901623216160503E-3"/>
    <n v="1.7603016068446501E-2"/>
    <n v="3.2369923776240803E-2"/>
    <n v="0.60649907900710698"/>
    <n v="1.2864915438092799E-2"/>
    <n v="0.228244932774917"/>
    <n v="2.4602311150196399E-3"/>
    <n v="7.4951953760911294E-2"/>
    <n v="6.8492028156981704"/>
  </r>
  <r>
    <x v="44"/>
    <x v="16"/>
    <n v="0.71381810376704302"/>
    <n v="9.6662127627239799E-3"/>
    <n v="0.67471246569290999"/>
    <n v="0.31562132154436601"/>
    <n v="1.35512244952167E-2"/>
    <n v="1.1543165560539E-3"/>
    <n v="1.2549417007310701E-2"/>
    <n v="2.7766719681840999E-2"/>
    <n v="3.28966210152929E-2"/>
    <n v="0.51829553850702503"/>
    <n v="1.47453273259126E-2"/>
    <n v="0.26905564811496602"/>
    <n v="4.0030208575678799E-3"/>
    <n v="0.105982166438814"/>
    <n v="6.7922167143332297"/>
  </r>
  <r>
    <x v="44"/>
    <x v="17"/>
    <n v="0.84332460887309502"/>
    <n v="9.6856925642805902E-3"/>
    <n v="0.66667041618872103"/>
    <n v="0.32364389124699799"/>
    <n v="1.37300782848066E-2"/>
    <n v="6.8905008473725002E-3"/>
    <n v="5.8335864196925602E-2"/>
    <n v="4.44316371422337E-2"/>
    <n v="4.0972258327675697E-2"/>
    <n v="0.41586438252942998"/>
    <n v="2.14668813233014E-2"/>
    <n v="0.21851497959635999"/>
    <n v="4.3233062207585302E-3"/>
    <n v="0.17547011153113501"/>
    <n v="6.6702783583056302"/>
  </r>
  <r>
    <x v="44"/>
    <x v="18"/>
    <n v="1.0113243654228501"/>
    <n v="8.9929377305013204E-3"/>
    <n v="0.648855859787836"/>
    <n v="0.34215120248166297"/>
    <n v="1.3011777241074199E-2"/>
    <n v="1.10649137003072E-2"/>
    <n v="8.6788517193848697E-2"/>
    <n v="9.0102409642791897E-2"/>
    <n v="4.81848564912482E-2"/>
    <n v="0.34803929850301102"/>
    <n v="4.1302142413965799E-2"/>
    <n v="0.175655061998469"/>
    <n v="1.20782267189933E-2"/>
    <n v="0.17377279609629101"/>
    <n v="6.66976552286964"/>
  </r>
  <r>
    <x v="44"/>
    <x v="19"/>
    <n v="1.0484252692010201"/>
    <n v="1.10856739960522E-2"/>
    <n v="0.63356296861801098"/>
    <n v="0.35535135738593698"/>
    <n v="1.30810758269179E-2"/>
    <n v="1.4689890822308699E-2"/>
    <n v="9.5815393781370606E-2"/>
    <n v="0.11936797546220999"/>
    <n v="5.0867270792488102E-2"/>
    <n v="0.33015296291877699"/>
    <n v="3.97528265844109E-2"/>
    <n v="0.15819016368269001"/>
    <n v="2.0103970825260099E-2"/>
    <n v="0.15797846930356599"/>
    <n v="6.67922720344251"/>
  </r>
  <r>
    <x v="44"/>
    <x v="20"/>
    <n v="1.0258507819993801"/>
    <n v="1.01833718209312E-2"/>
    <n v="0.64149034017114304"/>
    <n v="0.34832628800792598"/>
    <n v="1.5316690164835001E-2"/>
    <n v="1.36552157451063E-2"/>
    <n v="8.8005593279598601E-2"/>
    <n v="0.107510960727334"/>
    <n v="5.3034508237341002E-2"/>
    <n v="0.33472863648175399"/>
    <n v="4.2074090923665999E-2"/>
    <n v="0.15367563963251199"/>
    <n v="1.5563765274291701E-2"/>
    <n v="0.17643489953356301"/>
    <n v="6.67191201385622"/>
  </r>
  <r>
    <x v="44"/>
    <x v="21"/>
    <n v="1.0658335488477899"/>
    <n v="1.0881100690109601E-2"/>
    <n v="0.65269147038096897"/>
    <n v="0.33642742892892102"/>
    <n v="1.4137636033931301E-2"/>
    <n v="1.53013512652958E-2"/>
    <n v="9.3145380957807999E-2"/>
    <n v="9.7441363214387997E-2"/>
    <n v="5.65137370036745E-2"/>
    <n v="0.34311578806016502"/>
    <n v="4.3577346774340303E-2"/>
    <n v="0.17249268136590201"/>
    <n v="1.1336857652458201E-2"/>
    <n v="0.15293785767203799"/>
    <n v="6.6869156105867296"/>
  </r>
  <r>
    <x v="44"/>
    <x v="22"/>
    <n v="0.83904049795222302"/>
    <n v="1.05232784687913E-2"/>
    <n v="0.65301911819825897"/>
    <n v="0.33645760333294999"/>
    <n v="1.55553318071667E-2"/>
    <n v="7.0573808701843302E-3"/>
    <n v="3.1896728858032998E-2"/>
    <n v="5.4710271026687199E-2"/>
    <n v="4.07668496004195E-2"/>
    <n v="0.43143869761442899"/>
    <n v="3.7245938381087203E-2"/>
    <n v="0.24754336613254499"/>
    <n v="6.7063133568433398E-3"/>
    <n v="0.12707912235260499"/>
    <n v="6.7464728813571799"/>
  </r>
  <r>
    <x v="44"/>
    <x v="23"/>
    <n v="1.1399441010225999"/>
    <n v="1.10146992597952E-2"/>
    <n v="0.67625047162310403"/>
    <n v="0.31273482911710099"/>
    <n v="1.7309387216475298E-2"/>
    <n v="2.04918737973541E-2"/>
    <n v="0.127618279128969"/>
    <n v="7.3249881819922494E-2"/>
    <n v="8.4051747740146995E-2"/>
    <n v="0.35090049553367397"/>
    <n v="4.9514484387486499E-2"/>
    <n v="0.14997036113444401"/>
    <n v="1.1093057026409E-2"/>
    <n v="0.115800432215118"/>
    <n v="6.6870203111272302"/>
  </r>
  <r>
    <x v="44"/>
    <x v="24"/>
    <n v="0.65045294827366495"/>
    <n v="1.1437518232328E-2"/>
    <n v="0.72624243060071703"/>
    <n v="0.262320051166955"/>
    <n v="1.7781585619463799E-2"/>
    <n v="2.7405831793655099E-3"/>
    <n v="2.3618977256189298E-2"/>
    <n v="5.0911539456725302E-2"/>
    <n v="3.2225501875126003E-2"/>
    <n v="0.49876023096544297"/>
    <n v="3.3808886007640801E-2"/>
    <n v="0.18110150747978801"/>
    <n v="8.5622089537047003E-3"/>
    <n v="0.15048897920655399"/>
    <n v="6.75287351360687"/>
  </r>
  <r>
    <x v="44"/>
    <x v="25"/>
    <n v="0.67841905292093296"/>
    <n v="1.09452634251805E-2"/>
    <n v="0.69312132484366396"/>
    <n v="0.295933411731156"/>
    <n v="1.8206567684250899E-2"/>
    <n v="1.2123473248776999E-3"/>
    <n v="1.6334114429220899E-2"/>
    <n v="4.9546529688893802E-2"/>
    <n v="2.9791336518062199E-2"/>
    <n v="0.47740742773505601"/>
    <n v="3.3329723101847203E-2"/>
    <n v="0.21502885655373599"/>
    <n v="8.1636632514777707E-3"/>
    <n v="0.15097943371257699"/>
    <n v="6.7462023894727396"/>
  </r>
  <r>
    <x v="44"/>
    <x v="26"/>
    <n v="0.84274687370423795"/>
    <n v="1.0475083140275201E-2"/>
    <n v="0.66427921096228304"/>
    <n v="0.32524570589744101"/>
    <n v="1.65969423920269E-2"/>
    <n v="1.50626412787828E-3"/>
    <n v="1.8461110596474699E-2"/>
    <n v="4.9114265586963801E-2"/>
    <n v="3.00609688573318E-2"/>
    <n v="0.45134696405680103"/>
    <n v="3.5306554706681502E-2"/>
    <n v="0.23239831688381399"/>
    <n v="1.0393619679195E-2"/>
    <n v="0.154814993112833"/>
    <n v="6.71314439460836"/>
  </r>
  <r>
    <x v="44"/>
    <x v="27"/>
    <n v="0.99624351838793301"/>
    <n v="1.03650156143729E-2"/>
    <n v="0.66321830589626896"/>
    <n v="0.32641667848935801"/>
    <n v="1.41009130320082E-2"/>
    <n v="7.5527119711208696E-3"/>
    <n v="8.5062825746896401E-2"/>
    <n v="7.0158200495866394E-2"/>
    <n v="5.2949366301635901E-2"/>
    <n v="0.367378434716085"/>
    <n v="4.6858254383645E-2"/>
    <n v="0.19266934116606901"/>
    <n v="1.35799684052565E-2"/>
    <n v="0.14968998378141701"/>
    <n v="6.6984433772655398"/>
  </r>
  <r>
    <x v="44"/>
    <x v="28"/>
    <n v="1.0788371044732299"/>
    <n v="1.05441802078244E-2"/>
    <n v="0.64609498296260504"/>
    <n v="0.34336083682957003"/>
    <n v="1.35646063510339E-2"/>
    <n v="1.18657574186871E-2"/>
    <n v="9.5335395034291504E-2"/>
    <n v="9.9206192434937598E-2"/>
    <n v="5.0777526527624003E-2"/>
    <n v="0.34160239130668602"/>
    <n v="4.78156940116728E-2"/>
    <n v="0.16392373385234901"/>
    <n v="1.75410952043362E-2"/>
    <n v="0.158367607858382"/>
    <n v="6.6434536873653602"/>
  </r>
  <r>
    <x v="44"/>
    <x v="29"/>
    <n v="1.0537658762364801"/>
    <n v="1.0476163116293499E-2"/>
    <n v="0.66703698588557203"/>
    <n v="0.32248685099813401"/>
    <n v="1.4962436190692799E-2"/>
    <n v="1.24276807433634E-2"/>
    <n v="9.2920218999726398E-2"/>
    <n v="0.11479128369331799"/>
    <n v="4.6277671976237299E-2"/>
    <n v="0.34206466804601998"/>
    <n v="4.8618292413809598E-2"/>
    <n v="0.144978490568831"/>
    <n v="2.52685095941362E-2"/>
    <n v="0.15769074777386399"/>
    <n v="6.6440345035759201"/>
  </r>
  <r>
    <x v="44"/>
    <x v="30"/>
    <n v="1.12475117223846"/>
    <n v="9.6446935148797094E-3"/>
    <n v="0.65025867780967905"/>
    <n v="0.34009662867544199"/>
    <n v="1.4317394796772E-2"/>
    <n v="1.29683175657309E-2"/>
    <n v="9.1679160678624305E-2"/>
    <n v="0.122488048895168"/>
    <n v="4.9004465822416701E-2"/>
    <n v="0.33273700252233501"/>
    <n v="4.4470174847798999E-2"/>
    <n v="0.14363259675575199"/>
    <n v="2.59832544450544E-2"/>
    <n v="0.162719583670348"/>
    <n v="6.58851799813581"/>
  </r>
  <r>
    <x v="44"/>
    <x v="31"/>
    <n v="1.118482450635"/>
    <n v="1.0353774654977501E-2"/>
    <n v="0.63153535025725105"/>
    <n v="0.35811087508777201"/>
    <n v="1.50577405220367E-2"/>
    <n v="1.5369650216223701E-2"/>
    <n v="9.29270189223034E-2"/>
    <n v="0.140142334424046"/>
    <n v="5.0975478310067997E-2"/>
    <n v="0.31716179327647398"/>
    <n v="4.3828017047191199E-2"/>
    <n v="0.13682754404592701"/>
    <n v="3.11786395987633E-2"/>
    <n v="0.15653178363696699"/>
    <n v="6.65151954571252"/>
  </r>
  <r>
    <x v="44"/>
    <x v="32"/>
    <n v="1.0765892124111001"/>
    <n v="1.12215640690639E-2"/>
    <n v="0.66953893786436203"/>
    <n v="0.31923949806657398"/>
    <n v="1.44485715115092E-2"/>
    <n v="1.43058980210444E-2"/>
    <n v="8.7428345835938004E-2"/>
    <n v="0.12960529010607799"/>
    <n v="5.2105176531099397E-2"/>
    <n v="0.32598323475555602"/>
    <n v="4.69116845244167E-2"/>
    <n v="0.133051210907977"/>
    <n v="2.8199731737514E-2"/>
    <n v="0.16796085606886799"/>
    <n v="6.61821076385566"/>
  </r>
  <r>
    <x v="45"/>
    <x v="0"/>
    <n v="0.85214150896526197"/>
    <n v="7.6639600534581E-3"/>
    <n v="0.68135448273921395"/>
    <n v="0.31098155720732801"/>
    <n v="1.51735560721686E-2"/>
    <n v="1.52239209003232E-2"/>
    <n v="7.9233567654606707E-2"/>
    <n v="0.109615662367259"/>
    <n v="5.34454371394864E-2"/>
    <n v="0.37619675576955902"/>
    <n v="6.0341729615985197E-2"/>
    <n v="5.37524987212986E-2"/>
    <n v="3.2396243833716303E-2"/>
    <n v="0.20462062792559699"/>
    <n v="5.72934895106438"/>
  </r>
  <r>
    <x v="45"/>
    <x v="1"/>
    <n v="0.86999923793852196"/>
    <n v="7.6471965700428603E-3"/>
    <n v="0.69337009606991196"/>
    <n v="0.29898270736004501"/>
    <n v="1.3799761909358801E-2"/>
    <n v="1.6060582623659201E-2"/>
    <n v="7.5361963144286295E-2"/>
    <n v="0.124848792853316"/>
    <n v="5.2588948223635898E-2"/>
    <n v="0.37441386819438899"/>
    <n v="6.0267179810032198E-2"/>
    <n v="5.0686127948528101E-2"/>
    <n v="3.2447398438431099E-2"/>
    <n v="0.199525376854364"/>
    <n v="5.7155583455286498"/>
  </r>
  <r>
    <x v="45"/>
    <x v="2"/>
    <n v="1.0444144531530299"/>
    <n v="7.2080917968358601E-3"/>
    <n v="0.68447044861912598"/>
    <n v="0.308321459584038"/>
    <n v="1.5116050571961101E-2"/>
    <n v="1.44496011713591E-2"/>
    <n v="8.1301106566257206E-2"/>
    <n v="0.123072765054714"/>
    <n v="5.1325551240896501E-2"/>
    <n v="0.36137704495765399"/>
    <n v="5.7830374293477801E-2"/>
    <n v="5.3087525056311001E-2"/>
    <n v="3.4251123934003001E-2"/>
    <n v="0.20818885715336699"/>
    <n v="5.7093146511150801"/>
  </r>
  <r>
    <x v="45"/>
    <x v="3"/>
    <n v="1.00009671187244"/>
    <n v="7.3261895761008097E-3"/>
    <n v="0.682706548339304"/>
    <n v="0.30996726208459502"/>
    <n v="1.4834545923656999E-2"/>
    <n v="1.4417821805269199E-2"/>
    <n v="8.5218532371592895E-2"/>
    <n v="0.120459936475457"/>
    <n v="5.1931503328715198E-2"/>
    <n v="0.362562379107014"/>
    <n v="5.5825998899687E-2"/>
    <n v="6.0910381886168603E-2"/>
    <n v="3.7024432038452897E-2"/>
    <n v="0.19681446816398601"/>
    <n v="5.72248179048196"/>
  </r>
  <r>
    <x v="45"/>
    <x v="4"/>
    <n v="1.0351064990291501"/>
    <n v="7.9249498624999297E-3"/>
    <n v="0.68004479631361403"/>
    <n v="0.31203025382388599"/>
    <n v="1.34681076992805E-2"/>
    <n v="1.31931044269236E-2"/>
    <n v="8.9393379067185197E-2"/>
    <n v="0.12581601658622599"/>
    <n v="5.2524727227940701E-2"/>
    <n v="0.35666311036481901"/>
    <n v="5.8599344212240799E-2"/>
    <n v="6.2623829891994803E-2"/>
    <n v="3.4952112268480801E-2"/>
    <n v="0.192766268254908"/>
    <n v="5.7382174712720397"/>
  </r>
  <r>
    <x v="45"/>
    <x v="5"/>
    <n v="1.0056804657781799"/>
    <n v="8.7335214257214296E-3"/>
    <n v="0.69680904061423399"/>
    <n v="0.29445743796004398"/>
    <n v="1.33136467969408E-2"/>
    <n v="1.2129441183991599E-2"/>
    <n v="8.7926462207443906E-2"/>
    <n v="0.123523288815152"/>
    <n v="5.2564660726614101E-2"/>
    <n v="0.36246923918894602"/>
    <n v="5.8818331848840999E-2"/>
    <n v="5.7172524728782502E-2"/>
    <n v="3.6966599535298197E-2"/>
    <n v="0.195115804967991"/>
    <n v="5.7465246235861702"/>
  </r>
  <r>
    <x v="45"/>
    <x v="6"/>
    <n v="1.0298866704860601"/>
    <n v="7.9999619162708403E-3"/>
    <n v="0.686340193691237"/>
    <n v="0.305659844392492"/>
    <n v="1.39895666514964E-2"/>
    <n v="1.2104594213112401E-2"/>
    <n v="8.9877032020897599E-2"/>
    <n v="0.125876956313758"/>
    <n v="5.1820610986069097E-2"/>
    <n v="0.36018850699002197"/>
    <n v="5.7655682143095001E-2"/>
    <n v="5.2739146464910298E-2"/>
    <n v="3.6127576569160699E-2"/>
    <n v="0.199620327647479"/>
    <n v="5.7319710569394902"/>
  </r>
  <r>
    <x v="45"/>
    <x v="7"/>
    <n v="1.0398305047940299"/>
    <n v="7.9762854967844292E-3"/>
    <n v="0.67680621108128503"/>
    <n v="0.315217503421931"/>
    <n v="1.3288958058194701E-2"/>
    <n v="1.39483945228095E-2"/>
    <n v="9.1567686119585101E-2"/>
    <n v="0.13432118832678799"/>
    <n v="5.28254111271549E-2"/>
    <n v="0.35340853852543103"/>
    <n v="5.3515124442093602E-2"/>
    <n v="5.31657549846975E-2"/>
    <n v="3.65089021404758E-2"/>
    <n v="0.19745004175276901"/>
    <n v="5.76736596195828"/>
  </r>
  <r>
    <x v="45"/>
    <x v="8"/>
    <n v="0.96081756797282203"/>
    <n v="9.4938038260490108E-3"/>
    <n v="0.69913256833806003"/>
    <n v="0.29137362783589099"/>
    <n v="1.4407511669469301E-2"/>
    <n v="1.3289926187195201E-2"/>
    <n v="8.6008113192139496E-2"/>
    <n v="0.12513154605684401"/>
    <n v="5.3789926267034702E-2"/>
    <n v="0.36139635026491901"/>
    <n v="5.5050388248507401E-2"/>
    <n v="5.2191202948206797E-2"/>
    <n v="3.1477531483818801E-2"/>
    <n v="0.20725750368186599"/>
    <n v="5.6862998958870703"/>
  </r>
  <r>
    <x v="45"/>
    <x v="9"/>
    <n v="0.99578197590983597"/>
    <n v="8.4264019531963795E-3"/>
    <n v="0.69757027727097398"/>
    <n v="0.29400332077583002"/>
    <n v="1.38734974580956E-2"/>
    <n v="1.39379159844143E-2"/>
    <n v="8.6346303335166893E-2"/>
    <n v="0.12320106582698601"/>
    <n v="5.6456904904212402E-2"/>
    <n v="0.36759921516216998"/>
    <n v="5.6964941863698298E-2"/>
    <n v="5.7080706603121999E-2"/>
    <n v="2.9133079245629901E-2"/>
    <n v="0.19540636961650501"/>
    <n v="5.7388215510538396"/>
  </r>
  <r>
    <x v="45"/>
    <x v="10"/>
    <n v="1.0431374110893701"/>
    <n v="8.2641378275587398E-3"/>
    <n v="0.69264002091088595"/>
    <n v="0.29909584126155497"/>
    <n v="1.44672898988081E-2"/>
    <n v="1.90256566931046E-2"/>
    <n v="9.5170541541831605E-2"/>
    <n v="0.12224917993238101"/>
    <n v="6.9861028445099199E-2"/>
    <n v="0.35957596963538901"/>
    <n v="5.9221053770205298E-2"/>
    <n v="5.1818602585400497E-2"/>
    <n v="2.5318625066495199E-2"/>
    <n v="0.18329205243128499"/>
    <n v="5.7451449543059399"/>
  </r>
  <r>
    <x v="45"/>
    <x v="11"/>
    <n v="1.12310699301129"/>
    <n v="8.7321720595045001E-3"/>
    <n v="0.71044439238863399"/>
    <n v="0.28082343555186201"/>
    <n v="1.4164113595880899E-2"/>
    <n v="1.9779083325929599E-2"/>
    <n v="0.109936824842032"/>
    <n v="0.11817123933179299"/>
    <n v="7.8051522685545396E-2"/>
    <n v="0.38364724507452103"/>
    <n v="5.6595790916798103E-2"/>
    <n v="4.4667097634428297E-2"/>
    <n v="1.95931935965999E-2"/>
    <n v="0.155393888996472"/>
    <n v="5.7626575444413097"/>
  </r>
  <r>
    <x v="45"/>
    <x v="12"/>
    <n v="0.903398838034013"/>
    <n v="8.3437293823795701E-3"/>
    <n v="0.70958834213366395"/>
    <n v="0.28206792848395601"/>
    <n v="1.50690765597013E-2"/>
    <n v="1.3890035882255E-2"/>
    <n v="6.7207786876720396E-2"/>
    <n v="0.12122116002609901"/>
    <n v="5.5355803434852899E-2"/>
    <n v="0.37389072123881401"/>
    <n v="5.94425898465775E-2"/>
    <n v="5.3848178399679397E-2"/>
    <n v="2.6293388099779699E-2"/>
    <n v="0.213781259635522"/>
    <n v="5.7727469800226903"/>
  </r>
  <r>
    <x v="45"/>
    <x v="13"/>
    <n v="0.92041048678522397"/>
    <n v="8.2666170074249708E-3"/>
    <n v="0.71396061656358301"/>
    <n v="0.27777276642899201"/>
    <n v="1.5313265589364199E-2"/>
    <n v="1.49739219307948E-2"/>
    <n v="6.9413405901171593E-2"/>
    <n v="0.13194266530922999"/>
    <n v="5.3365974841706999E-2"/>
    <n v="0.37873196904759998"/>
    <n v="5.9526178284659899E-2"/>
    <n v="5.1370663780199402E-2"/>
    <n v="2.90619733145864E-2"/>
    <n v="0.19629998200068699"/>
    <n v="5.7649707720036902"/>
  </r>
  <r>
    <x v="45"/>
    <x v="14"/>
    <n v="0.89342259032273497"/>
    <n v="9.1821508206276301E-3"/>
    <n v="0.73189123727855798"/>
    <n v="0.25892661190081401"/>
    <n v="1.43634075519702E-2"/>
    <n v="1.07094394296434E-2"/>
    <n v="4.58736849450345E-2"/>
    <n v="8.5146270927812795E-2"/>
    <n v="5.5648820412451103E-2"/>
    <n v="0.49162169447033199"/>
    <n v="4.9353977573276198E-2"/>
    <n v="4.8434717315745703E-2"/>
    <n v="1.40391280163044E-2"/>
    <n v="0.18480885935742999"/>
    <n v="5.80605152846534"/>
  </r>
  <r>
    <x v="45"/>
    <x v="15"/>
    <n v="0.54969268205798105"/>
    <n v="1.22818974196565E-2"/>
    <n v="0.80562478411011396"/>
    <n v="0.18209331847023"/>
    <n v="1.2511539639952799E-2"/>
    <n v="7.9293229959057597E-4"/>
    <n v="1.2388553353170399E-2"/>
    <n v="1.6178356881601502E-2"/>
    <n v="5.0531461345223599E-2"/>
    <n v="0.76939004062780803"/>
    <n v="1.6738204551509601E-2"/>
    <n v="3.6457862696583597E-2"/>
    <n v="1.9239071773536601E-3"/>
    <n v="8.3087141427206607E-2"/>
    <n v="5.9798329230916103"/>
  </r>
  <r>
    <x v="45"/>
    <x v="16"/>
    <n v="0.68889904132658997"/>
    <n v="1.1457617796023001E-2"/>
    <n v="0.78984509577734896"/>
    <n v="0.19869728642662801"/>
    <n v="1.2166159065107899E-2"/>
    <n v="2.3805125308741901E-3"/>
    <n v="1.6767471391828902E-2"/>
    <n v="3.4558523665099497E-2"/>
    <n v="5.1125588820038301E-2"/>
    <n v="0.66710796755089696"/>
    <n v="1.7946788845735698E-2"/>
    <n v="7.8941232962799299E-2"/>
    <n v="5.7716479091980202E-3"/>
    <n v="0.11323410725842099"/>
    <n v="5.9342406414695397"/>
  </r>
  <r>
    <x v="45"/>
    <x v="17"/>
    <n v="0.81795670970375201"/>
    <n v="1.0938469142950101E-2"/>
    <n v="0.75147813869200197"/>
    <n v="0.23758339216504801"/>
    <n v="1.23548335175014E-2"/>
    <n v="6.6439433012928303E-3"/>
    <n v="5.5903167945423701E-2"/>
    <n v="4.9025668894180197E-2"/>
    <n v="5.1549752746054799E-2"/>
    <n v="0.52913359443299801"/>
    <n v="2.8329990384815099E-2"/>
    <n v="7.7757625921691401E-2"/>
    <n v="5.7272825335091702E-3"/>
    <n v="0.183574140322533"/>
    <n v="5.8961868060803599"/>
  </r>
  <r>
    <x v="45"/>
    <x v="18"/>
    <n v="0.99319886667348001"/>
    <n v="9.2522320991838703E-3"/>
    <n v="0.71660234296849501"/>
    <n v="0.27414542493232102"/>
    <n v="1.1887406343524001E-2"/>
    <n v="1.1502153042808E-2"/>
    <n v="8.0432805605803501E-2"/>
    <n v="9.7906260936786602E-2"/>
    <n v="5.3355142490763501E-2"/>
    <n v="0.428076082935411"/>
    <n v="5.3627584703823103E-2"/>
    <n v="6.6943884363648801E-2"/>
    <n v="1.2140135579925901E-2"/>
    <n v="0.184128543997505"/>
    <n v="5.8652467489649798"/>
  </r>
  <r>
    <x v="45"/>
    <x v="19"/>
    <n v="1.04156345803879"/>
    <n v="9.8135391342967799E-3"/>
    <n v="0.70184188188940899"/>
    <n v="0.28834457897629401"/>
    <n v="1.08004665884818E-2"/>
    <n v="1.36909507223942E-2"/>
    <n v="8.6988669750886094E-2"/>
    <n v="0.13173766036289"/>
    <n v="5.3110421908878602E-2"/>
    <n v="0.39543382791109799"/>
    <n v="4.8534231604505498E-2"/>
    <n v="6.1384186876680201E-2"/>
    <n v="1.75621566032171E-2"/>
    <n v="0.180757427670969"/>
    <n v="5.8350314787004098"/>
  </r>
  <r>
    <x v="45"/>
    <x v="20"/>
    <n v="0.98195603334888104"/>
    <n v="9.6983709934243007E-3"/>
    <n v="0.71738615052435495"/>
    <n v="0.27291547848222097"/>
    <n v="1.3734074134954401E-2"/>
    <n v="1.26054007148938E-2"/>
    <n v="7.4958297594612394E-2"/>
    <n v="0.11902477971629399"/>
    <n v="5.58880326387323E-2"/>
    <n v="0.40390456103493799"/>
    <n v="5.4719181956381202E-2"/>
    <n v="6.1269278968643599E-2"/>
    <n v="1.60800718623435E-2"/>
    <n v="0.187816321378206"/>
    <n v="5.8338407064379503"/>
  </r>
  <r>
    <x v="45"/>
    <x v="21"/>
    <n v="1.01872507561213"/>
    <n v="9.5283935520230501E-3"/>
    <n v="0.72646261914945298"/>
    <n v="0.26400898729852401"/>
    <n v="1.2864938175124499E-2"/>
    <n v="1.4500738996909301E-2"/>
    <n v="7.7467795402150305E-2"/>
    <n v="0.113071969074545"/>
    <n v="6.1857426976890499E-2"/>
    <n v="0.41548375263456699"/>
    <n v="5.6428375974401902E-2"/>
    <n v="6.5292584357387398E-2"/>
    <n v="1.27128221536775E-2"/>
    <n v="0.17031959625434701"/>
    <n v="5.8351132090316797"/>
  </r>
  <r>
    <x v="45"/>
    <x v="22"/>
    <n v="0.78026656204914402"/>
    <n v="1.0623318920427401E-2"/>
    <n v="0.77093034671067995"/>
    <n v="0.21844633436889299"/>
    <n v="1.6071963184745901E-2"/>
    <n v="7.20814182599079E-3"/>
    <n v="2.9137659643733198E-2"/>
    <n v="6.5203417202005898E-2"/>
    <n v="6.7287207901506399E-2"/>
    <n v="0.54438743195592298"/>
    <n v="5.2818416198383698E-2"/>
    <n v="6.8797444248470493E-2"/>
    <n v="5.8505701673699497E-3"/>
    <n v="0.14323774767187"/>
    <n v="5.8747106012662202"/>
  </r>
  <r>
    <x v="45"/>
    <x v="23"/>
    <n v="0.98826704574353696"/>
    <n v="1.0187795923996899E-2"/>
    <n v="0.76523068741515798"/>
    <n v="0.224581516660846"/>
    <n v="1.63540958989127E-2"/>
    <n v="1.41528351405218E-2"/>
    <n v="8.7649117090946402E-2"/>
    <n v="7.3213958840584306E-2"/>
    <n v="7.1467218853953504E-2"/>
    <n v="0.48547535699111699"/>
    <n v="5.7385202865849201E-2"/>
    <n v="5.0326520260860499E-2"/>
    <n v="6.5950257984673097E-3"/>
    <n v="0.137380668258787"/>
    <n v="5.8504048492769503"/>
  </r>
  <r>
    <x v="45"/>
    <x v="24"/>
    <n v="0.62288385127817703"/>
    <n v="1.19452276958858E-2"/>
    <n v="0.79326174929980198"/>
    <n v="0.194793023004312"/>
    <n v="1.6392137750899299E-2"/>
    <n v="1.6399163841565301E-3"/>
    <n v="1.32186774069292E-2"/>
    <n v="5.3341345581537698E-2"/>
    <n v="5.0982565773083903E-2"/>
    <n v="0.60555349209368603"/>
    <n v="4.7890975771234502E-2"/>
    <n v="5.5690533920410401E-2"/>
    <n v="3.8747689784573002E-3"/>
    <n v="0.151415586339605"/>
    <n v="5.9364893194329902"/>
  </r>
  <r>
    <x v="45"/>
    <x v="25"/>
    <n v="0.64305758079828301"/>
    <n v="1.1926126832106001E-2"/>
    <n v="0.78984782087098304"/>
    <n v="0.19822605229691101"/>
    <n v="1.6743153500402001E-2"/>
    <n v="1.2379194307974399E-3"/>
    <n v="1.5606634222405401E-2"/>
    <n v="5.4418247966342197E-2"/>
    <n v="5.4961346992664403E-2"/>
    <n v="0.58158116652757696"/>
    <n v="4.9089398877451201E-2"/>
    <n v="6.16946755180856E-2"/>
    <n v="3.8576468808951101E-3"/>
    <n v="0.16080981008337999"/>
    <n v="5.8867893156197502"/>
  </r>
  <r>
    <x v="45"/>
    <x v="26"/>
    <n v="0.803009509904269"/>
    <n v="1.1104155945285001E-2"/>
    <n v="0.77398532716232105"/>
    <n v="0.21491051689239399"/>
    <n v="1.6104285138637701E-2"/>
    <n v="2.2391166492324601E-3"/>
    <n v="1.7099080367796698E-2"/>
    <n v="5.3471133692829999E-2"/>
    <n v="5.5288304123215601E-2"/>
    <n v="0.54681895073002695"/>
    <n v="5.0457647498423602E-2"/>
    <n v="7.38857082312184E-2"/>
    <n v="5.5958747565670597E-3"/>
    <n v="0.17903989881205101"/>
    <n v="5.8869596505473796"/>
  </r>
  <r>
    <x v="45"/>
    <x v="27"/>
    <n v="0.93069272405776404"/>
    <n v="1.00290223656923E-2"/>
    <n v="0.74848200400312004"/>
    <n v="0.24148897363118699"/>
    <n v="1.32288525747468E-2"/>
    <n v="7.9775376208898706E-3"/>
    <n v="7.2199421098703601E-2"/>
    <n v="7.6185326731377706E-2"/>
    <n v="5.4422943595263097E-2"/>
    <n v="0.44992782301841999"/>
    <n v="5.8751855689671097E-2"/>
    <n v="7.6603873867230304E-2"/>
    <n v="9.3468015734843209E-3"/>
    <n v="0.18135556423021301"/>
    <n v="5.8344411574579897"/>
  </r>
  <r>
    <x v="45"/>
    <x v="28"/>
    <n v="1.03758597274766"/>
    <n v="9.4766045506757303E-3"/>
    <n v="0.72968397268565499"/>
    <n v="0.260839422763669"/>
    <n v="1.1934337377671999E-2"/>
    <n v="1.21214999922933E-2"/>
    <n v="8.3043985035803805E-2"/>
    <n v="0.104184948487999"/>
    <n v="5.2019179070581102E-2"/>
    <n v="0.410430533920778"/>
    <n v="5.4750739242799301E-2"/>
    <n v="7.2554622940092295E-2"/>
    <n v="1.4062750381781E-2"/>
    <n v="0.18489740355020101"/>
    <n v="5.8742373357503199"/>
  </r>
  <r>
    <x v="45"/>
    <x v="29"/>
    <n v="1.0183564851689599"/>
    <n v="8.9044130127864905E-3"/>
    <n v="0.72189703098453795"/>
    <n v="0.269198556002675"/>
    <n v="1.3674052379998299E-2"/>
    <n v="1.27334087799858E-2"/>
    <n v="7.8635435243701604E-2"/>
    <n v="0.120003942587631"/>
    <n v="4.9342996264536199E-2"/>
    <n v="0.40310076898818498"/>
    <n v="5.7436993412430901E-2"/>
    <n v="6.2757787994891304E-2"/>
    <n v="1.8504631595669601E-2"/>
    <n v="0.18380998275297"/>
    <n v="5.8080325963092596"/>
  </r>
  <r>
    <x v="45"/>
    <x v="30"/>
    <n v="1.08989142371132"/>
    <n v="8.3894839692665504E-3"/>
    <n v="0.71544567272933801"/>
    <n v="0.27616484330139501"/>
    <n v="1.2831293597624201E-2"/>
    <n v="1.42172292645427E-2"/>
    <n v="7.6229257963258898E-2"/>
    <n v="0.13206059844484599"/>
    <n v="4.8617412968150503E-2"/>
    <n v="0.39439687730207101"/>
    <n v="5.5484208940287397E-2"/>
    <n v="5.9321511417578403E-2"/>
    <n v="2.2415350181689001E-2"/>
    <n v="0.18442625991995201"/>
    <n v="5.8346692904528403"/>
  </r>
  <r>
    <x v="45"/>
    <x v="31"/>
    <n v="1.0837388800583101"/>
    <n v="9.1043815101718908E-3"/>
    <n v="0.701449636837152"/>
    <n v="0.28944598165267599"/>
    <n v="1.29052964579872E-2"/>
    <n v="1.8385271516056501E-2"/>
    <n v="7.9913178543852506E-2"/>
    <n v="0.14832994591059201"/>
    <n v="5.02296728828674E-2"/>
    <n v="0.36873521899566802"/>
    <n v="5.4988042170920501E-2"/>
    <n v="5.8421947594466297E-2"/>
    <n v="2.5529158501532999E-2"/>
    <n v="0.182562267426056"/>
    <n v="5.8680011616669896"/>
  </r>
  <r>
    <x v="45"/>
    <x v="32"/>
    <n v="1.0212057552565601"/>
    <n v="8.9397147740551807E-3"/>
    <n v="0.72067988455445497"/>
    <n v="0.27038040067149"/>
    <n v="1.3823116679851999E-2"/>
    <n v="1.3936465664454899E-2"/>
    <n v="7.3367474705735305E-2"/>
    <n v="0.13831370615979099"/>
    <n v="4.8738237942082797E-2"/>
    <n v="0.37914526755384698"/>
    <n v="5.68438925515031E-2"/>
    <n v="5.5717097778744097E-2"/>
    <n v="2.2909295230733599E-2"/>
    <n v="0.19720544573325599"/>
    <n v="5.8123317083085402"/>
  </r>
  <r>
    <x v="46"/>
    <x v="0"/>
    <n v="0.86692425674821205"/>
    <n v="4.7615458944056301E-3"/>
    <n v="0.674623628878395"/>
    <n v="0.32061482522719897"/>
    <n v="1.5106415546755901E-2"/>
    <n v="1.5659370068360601E-2"/>
    <n v="6.1250031941612298E-2"/>
    <n v="9.3224887363777903E-2"/>
    <n v="5.2160947431304901E-2"/>
    <n v="0.36106313357032699"/>
    <n v="5.2020395743823403E-2"/>
    <n v="6.0438697802161601E-2"/>
    <n v="2.8806462312166801E-2"/>
    <n v="0.26026965821970899"/>
    <n v="5.6799506604327403"/>
  </r>
  <r>
    <x v="46"/>
    <x v="1"/>
    <n v="0.89687799747650698"/>
    <n v="4.5812804501013998E-3"/>
    <n v="0.66522697806394104"/>
    <n v="0.33019174148595698"/>
    <n v="1.4619608218208201E-2"/>
    <n v="1.4321954438593E-2"/>
    <n v="5.9550560745680103E-2"/>
    <n v="0.103111903032175"/>
    <n v="4.8075340679100798E-2"/>
    <n v="0.355093994639751"/>
    <n v="5.2390354878069402E-2"/>
    <n v="5.6082057260716599E-2"/>
    <n v="2.6282614853218301E-2"/>
    <n v="0.27047161125448699"/>
    <n v="5.6937351667172997"/>
  </r>
  <r>
    <x v="46"/>
    <x v="2"/>
    <n v="1.0594730999398601"/>
    <n v="4.2978380136151004E-3"/>
    <n v="0.65344653652613405"/>
    <n v="0.34225562546025101"/>
    <n v="1.7753682399795499E-2"/>
    <n v="1.36581734129421E-2"/>
    <n v="6.4565190005071105E-2"/>
    <n v="0.10142883032012499"/>
    <n v="4.6856093294335703E-2"/>
    <n v="0.34965961453000799"/>
    <n v="5.08917527263213E-2"/>
    <n v="5.7059502570637202E-2"/>
    <n v="2.4989488948893902E-2"/>
    <n v="0.27313767179186998"/>
    <n v="5.6252860126233202"/>
  </r>
  <r>
    <x v="46"/>
    <x v="3"/>
    <n v="0.99969703294912704"/>
    <n v="4.4755927441640399E-3"/>
    <n v="0.656168695005513"/>
    <n v="0.33935571225032302"/>
    <n v="1.5535392521714E-2"/>
    <n v="1.3757194820766301E-2"/>
    <n v="6.8851023797142197E-2"/>
    <n v="0.10030872007526399"/>
    <n v="4.6421689220869998E-2"/>
    <n v="0.35957117126620097"/>
    <n v="5.11412629152007E-2"/>
    <n v="6.7378386091352202E-2"/>
    <n v="2.7054712865099601E-2"/>
    <n v="0.249980446426389"/>
    <n v="5.6692382519854299"/>
  </r>
  <r>
    <x v="46"/>
    <x v="4"/>
    <n v="1.0378529520772"/>
    <n v="4.7124080509217802E-3"/>
    <n v="0.66810024193952899"/>
    <n v="0.32718735000954902"/>
    <n v="1.5858578178572402E-2"/>
    <n v="1.33743726443626E-2"/>
    <n v="7.2515107758255898E-2"/>
    <n v="0.101426875414916"/>
    <n v="4.7229725555987999E-2"/>
    <n v="0.34768696379853198"/>
    <n v="5.3340757013622002E-2"/>
    <n v="6.8781107888825299E-2"/>
    <n v="2.8349788227514099E-2"/>
    <n v="0.25143672351941199"/>
    <n v="5.6909780215262797"/>
  </r>
  <r>
    <x v="46"/>
    <x v="5"/>
    <n v="0.98799714972711405"/>
    <n v="4.34194787139385E-3"/>
    <n v="0.67239059563816606"/>
    <n v="0.32326745649043997"/>
    <n v="1.45509331510677E-2"/>
    <n v="1.3041448922002499E-2"/>
    <n v="7.2627443959352E-2"/>
    <n v="0.10038341160173"/>
    <n v="4.7675064357748903E-2"/>
    <n v="0.357672862128181"/>
    <n v="5.3439309195981298E-2"/>
    <n v="6.20384676056683E-2"/>
    <n v="2.8085535202255998E-2"/>
    <n v="0.25048552387601197"/>
    <n v="5.6554135911822101"/>
  </r>
  <r>
    <x v="46"/>
    <x v="6"/>
    <n v="1.0074072214920899"/>
    <n v="4.4164359849574999E-3"/>
    <n v="0.67903125355192395"/>
    <n v="0.31655231046311899"/>
    <n v="1.5938893666390602E-2"/>
    <n v="1.3099092896961401E-2"/>
    <n v="7.5351850327770697E-2"/>
    <n v="9.8902344979194604E-2"/>
    <n v="4.9984989333508499E-2"/>
    <n v="0.35372343049879801"/>
    <n v="5.2172001505250802E-2"/>
    <n v="6.1781778307482403E-2"/>
    <n v="2.5435054505107899E-2"/>
    <n v="0.25361056397953502"/>
    <n v="5.6154174988200696"/>
  </r>
  <r>
    <x v="46"/>
    <x v="7"/>
    <n v="1.0053898778519399"/>
    <n v="4.5915092317761804E-3"/>
    <n v="0.66021415722691801"/>
    <n v="0.33519433354130601"/>
    <n v="1.43532335556515E-2"/>
    <n v="1.43124211333215E-2"/>
    <n v="8.1365319296976601E-2"/>
    <n v="0.108539709616277"/>
    <n v="4.9966926121389699E-2"/>
    <n v="0.35464857703811897"/>
    <n v="5.1075762728630299E-2"/>
    <n v="6.0498144731624799E-2"/>
    <n v="2.4216094945089198E-2"/>
    <n v="0.24102381083291999"/>
    <n v="5.7375470930318704"/>
  </r>
  <r>
    <x v="46"/>
    <x v="8"/>
    <n v="0.96094692358659595"/>
    <n v="4.66558599524466E-3"/>
    <n v="0.676883644139323"/>
    <n v="0.31845076986543203"/>
    <n v="1.5672002802893999E-2"/>
    <n v="1.43628659859422E-2"/>
    <n v="6.9093690421004397E-2"/>
    <n v="0.100985425026483"/>
    <n v="5.1123603082500198E-2"/>
    <n v="0.35177642291886302"/>
    <n v="4.9990444767512299E-2"/>
    <n v="6.16464815850628E-2"/>
    <n v="2.35198637385018E-2"/>
    <n v="0.26182919967123502"/>
    <n v="5.6523225531699204"/>
  </r>
  <r>
    <x v="46"/>
    <x v="9"/>
    <n v="0.99663925491821104"/>
    <n v="4.58493117883678E-3"/>
    <n v="0.67094379649063696"/>
    <n v="0.32447127233052703"/>
    <n v="1.50748748098447E-2"/>
    <n v="1.5548777535469399E-2"/>
    <n v="7.2496813967550103E-2"/>
    <n v="0.10245089935488901"/>
    <n v="5.4837746653383201E-2"/>
    <n v="0.35954291718173498"/>
    <n v="5.2874338916607602E-2"/>
    <n v="6.5320144977410899E-2"/>
    <n v="1.8528623041460999E-2"/>
    <n v="0.24332486356164901"/>
    <n v="5.7013601984304199"/>
  </r>
  <r>
    <x v="46"/>
    <x v="10"/>
    <n v="1.04061542783442"/>
    <n v="4.9801988811064802E-3"/>
    <n v="0.67083839590775496"/>
    <n v="0.32418140521113797"/>
    <n v="1.48607246095068E-2"/>
    <n v="1.75870347295853E-2"/>
    <n v="7.9090486486927597E-2"/>
    <n v="0.100034946587038"/>
    <n v="6.5574076673318396E-2"/>
    <n v="0.35814123385445801"/>
    <n v="5.2244938385650801E-2"/>
    <n v="6.2875991073307005E-2"/>
    <n v="1.6604299087593401E-2"/>
    <n v="0.232986268512614"/>
    <n v="5.6890457291527197"/>
  </r>
  <r>
    <x v="46"/>
    <x v="11"/>
    <n v="1.1401788053987201"/>
    <n v="5.7327837030328897E-3"/>
    <n v="0.69490000004616004"/>
    <n v="0.29936721625080698"/>
    <n v="1.53339315528477E-2"/>
    <n v="2.0293620227880699E-2"/>
    <n v="9.6753121241808099E-2"/>
    <n v="0.105096641636753"/>
    <n v="7.6080265341463699E-2"/>
    <n v="0.38220158295197099"/>
    <n v="5.2698539721149698E-2"/>
    <n v="5.1384541038518597E-2"/>
    <n v="1.40182444717792E-2"/>
    <n v="0.186139511815828"/>
    <n v="5.6751090776824498"/>
  </r>
  <r>
    <x v="46"/>
    <x v="12"/>
    <n v="0.92961528042379304"/>
    <n v="5.1396485865700496E-3"/>
    <n v="0.68607099040558395"/>
    <n v="0.30878936100784599"/>
    <n v="1.4871508151066399E-2"/>
    <n v="1.45572860513552E-2"/>
    <n v="5.7310317778676297E-2"/>
    <n v="0.101449396197086"/>
    <n v="5.3910316026866197E-2"/>
    <n v="0.36116138017372001"/>
    <n v="5.3098257055262298E-2"/>
    <n v="5.96817416121352E-2"/>
    <n v="2.0663098202481502E-2"/>
    <n v="0.26329669875135098"/>
    <n v="5.7285876547822401"/>
  </r>
  <r>
    <x v="46"/>
    <x v="13"/>
    <n v="0.93337849065999801"/>
    <n v="4.7730690516172396E-3"/>
    <n v="0.68651233220327901"/>
    <n v="0.30871459874510299"/>
    <n v="1.43791929299608E-2"/>
    <n v="1.3660919598304001E-2"/>
    <n v="6.2127143318212598E-2"/>
    <n v="0.11234979428300799"/>
    <n v="5.0053849621101099E-2"/>
    <n v="0.366960450765072"/>
    <n v="5.15305125523563E-2"/>
    <n v="5.6450190386494202E-2"/>
    <n v="2.0170732051555101E-2"/>
    <n v="0.25231721449393602"/>
    <n v="5.6735860369925302"/>
  </r>
  <r>
    <x v="46"/>
    <x v="14"/>
    <n v="0.93168667891444001"/>
    <n v="5.6728514283058903E-3"/>
    <n v="0.72146475480125605"/>
    <n v="0.27286239377043803"/>
    <n v="1.6786202462397301E-2"/>
    <n v="9.9801577846560397E-3"/>
    <n v="4.5699242018295498E-2"/>
    <n v="7.73659914618538E-2"/>
    <n v="5.1791301523402701E-2"/>
    <n v="0.4737517522454"/>
    <n v="4.2007776943090297E-2"/>
    <n v="5.2791516007208598E-2"/>
    <n v="9.1624516542740102E-3"/>
    <n v="0.22066360789942199"/>
    <n v="5.7186384711543701"/>
  </r>
  <r>
    <x v="46"/>
    <x v="15"/>
    <n v="0.58249365721840296"/>
    <n v="6.4668462014525101E-3"/>
    <n v="0.83537201643749104"/>
    <n v="0.158161137361056"/>
    <n v="1.82335234416151E-2"/>
    <n v="1.1198645342292699E-3"/>
    <n v="1.05660939090131E-2"/>
    <n v="2.9246495136236901E-2"/>
    <n v="4.5761747884393897E-2"/>
    <n v="0.75610620567759401"/>
    <n v="1.30799792521883E-2"/>
    <n v="2.7667273304718801E-2"/>
    <n v="9.940811484633169E-4"/>
    <n v="9.72247357115473E-2"/>
    <n v="5.91553569862364"/>
  </r>
  <r>
    <x v="46"/>
    <x v="16"/>
    <n v="0.72852731260784898"/>
    <n v="5.4425259000548997E-3"/>
    <n v="0.79979097236491004"/>
    <n v="0.19476650173503501"/>
    <n v="1.67502321451969E-2"/>
    <n v="2.0552664825116401E-3"/>
    <n v="1.22840436775579E-2"/>
    <n v="3.8519434751411397E-2"/>
    <n v="4.4698656862673998E-2"/>
    <n v="0.65266422254204903"/>
    <n v="1.3844622392353199E-2"/>
    <n v="8.6283325461396707E-2"/>
    <n v="1.1039074186592001E-3"/>
    <n v="0.13179628826619"/>
    <n v="5.8921698890869196"/>
  </r>
  <r>
    <x v="46"/>
    <x v="17"/>
    <n v="0.91233568142005295"/>
    <n v="5.1895427473994298E-3"/>
    <n v="0.69421507523561998"/>
    <n v="0.30059538201698"/>
    <n v="1.6208824015786001E-2"/>
    <n v="8.0358011573598599E-3"/>
    <n v="4.6455044009977603E-2"/>
    <n v="4.8485284115830501E-2"/>
    <n v="4.0490314792578003E-2"/>
    <n v="0.48468985269221099"/>
    <n v="2.2096488254416399E-2"/>
    <n v="8.8689913770527207E-2"/>
    <n v="1.9334675715155401E-3"/>
    <n v="0.24291500961979801"/>
    <n v="5.7841292968087403"/>
  </r>
  <r>
    <x v="46"/>
    <x v="18"/>
    <n v="1.0614148732526301"/>
    <n v="4.9048304341666998E-3"/>
    <n v="0.67831422640070704"/>
    <n v="0.316780943165127"/>
    <n v="1.49920722887282E-2"/>
    <n v="1.121319949631E-2"/>
    <n v="6.4528278569632405E-2"/>
    <n v="8.8150471045474799E-2"/>
    <n v="4.7378285581221903E-2"/>
    <n v="0.39629169523303398"/>
    <n v="4.1846442665783398E-2"/>
    <n v="7.5846726881164006E-2"/>
    <n v="4.6850509839461603E-3"/>
    <n v="0.25506777725470497"/>
    <n v="5.7573138067405099"/>
  </r>
  <r>
    <x v="46"/>
    <x v="19"/>
    <n v="1.0545234637711201"/>
    <n v="5.2426068030390696E-3"/>
    <n v="0.69510753123950597"/>
    <n v="0.29964986195745402"/>
    <n v="1.3786208694496999E-2"/>
    <n v="1.13013056671984E-2"/>
    <n v="7.1085151034258401E-2"/>
    <n v="0.116365994462613"/>
    <n v="4.7114727929368397E-2"/>
    <n v="0.38478722806133397"/>
    <n v="4.0633523977258397E-2"/>
    <n v="7.1396492363047598E-2"/>
    <n v="6.6115212680099697E-3"/>
    <n v="0.23691784654241399"/>
    <n v="5.8207805100426198"/>
  </r>
  <r>
    <x v="46"/>
    <x v="20"/>
    <n v="1.0344333735145399"/>
    <n v="5.4100018384375202E-3"/>
    <n v="0.68920871229583602"/>
    <n v="0.30538128586572599"/>
    <n v="1.6355535150792799E-2"/>
    <n v="1.16011070696765E-2"/>
    <n v="6.0173876921700897E-2"/>
    <n v="9.9907085539708299E-2"/>
    <n v="4.8441761643444201E-2"/>
    <n v="0.38059806672179902"/>
    <n v="4.4888021833127498E-2"/>
    <n v="7.1112900953646099E-2"/>
    <n v="5.9655903044348599E-3"/>
    <n v="0.26095605386166998"/>
    <n v="5.7353679155171999"/>
  </r>
  <r>
    <x v="46"/>
    <x v="21"/>
    <n v="1.04165259281272"/>
    <n v="5.1139174386912699E-3"/>
    <n v="0.70443936507460103"/>
    <n v="0.29044671748670797"/>
    <n v="1.5160403325391999E-2"/>
    <n v="1.3913154955229301E-2"/>
    <n v="6.2619539820799194E-2"/>
    <n v="9.2033646167958894E-2"/>
    <n v="5.33352157341518E-2"/>
    <n v="0.40738344794419801"/>
    <n v="4.4864609051265297E-2"/>
    <n v="7.6550821740798705E-2"/>
    <n v="4.9431018092382702E-3"/>
    <n v="0.22919605945096899"/>
    <n v="5.7714801128712701"/>
  </r>
  <r>
    <x v="46"/>
    <x v="22"/>
    <n v="0.82764635043590595"/>
    <n v="5.3835564375231699E-3"/>
    <n v="0.767497177589613"/>
    <n v="0.227119265972864"/>
    <n v="1.94687901327215E-2"/>
    <n v="8.1671846664842698E-3"/>
    <n v="2.64678712850565E-2"/>
    <n v="6.2467925188519E-2"/>
    <n v="5.7457571591808601E-2"/>
    <n v="0.52435267364907401"/>
    <n v="4.0220185882196197E-2"/>
    <n v="7.93942682644182E-2"/>
    <n v="2.7957595355311299E-3"/>
    <n v="0.17920776980419101"/>
    <n v="5.8053679620767298"/>
  </r>
  <r>
    <x v="46"/>
    <x v="23"/>
    <n v="1.09967172054885"/>
    <n v="5.9223706119779698E-3"/>
    <n v="0.74265447692030795"/>
    <n v="0.25142315246771502"/>
    <n v="1.8557443301843599E-2"/>
    <n v="1.6397186128261999E-2"/>
    <n v="9.5785952263349294E-2"/>
    <n v="5.18930559968366E-2"/>
    <n v="7.1895556494504298E-2"/>
    <n v="0.45878404733481498"/>
    <n v="5.28297678644516E-2"/>
    <n v="6.0917998520348203E-2"/>
    <n v="2.4904347680850302E-3"/>
    <n v="0.170448557327504"/>
    <n v="5.7680019771788302"/>
  </r>
  <r>
    <x v="46"/>
    <x v="24"/>
    <n v="0.68088367363233704"/>
    <n v="6.1707929950320798E-3"/>
    <n v="0.79181003548750795"/>
    <n v="0.20201917151745999"/>
    <n v="1.9285402721004399E-2"/>
    <n v="3.4242636370931099E-3"/>
    <n v="1.3497884889771499E-2"/>
    <n v="5.8172535800717302E-2"/>
    <n v="4.27145646093985E-2"/>
    <n v="0.57880991202933896"/>
    <n v="3.5182936402412802E-2"/>
    <n v="5.2416803811378698E-2"/>
    <n v="2.6116948170564602E-3"/>
    <n v="0.19388400128182801"/>
    <n v="5.9318405824919198"/>
  </r>
  <r>
    <x v="46"/>
    <x v="25"/>
    <n v="0.69561544168032496"/>
    <n v="5.7705563065631399E-3"/>
    <n v="0.77326470726449803"/>
    <n v="0.22096473642893899"/>
    <n v="1.8935939121872698E-2"/>
    <n v="3.00418379799707E-3"/>
    <n v="1.4052086591179101E-2"/>
    <n v="5.9523372675328E-2"/>
    <n v="4.4014827300691298E-2"/>
    <n v="0.56099347079086104"/>
    <n v="3.7467337947192002E-2"/>
    <n v="6.5489461433050303E-2"/>
    <n v="2.5149509820290099E-3"/>
    <n v="0.19400436935979901"/>
    <n v="5.8599906860308897"/>
  </r>
  <r>
    <x v="46"/>
    <x v="26"/>
    <n v="0.86546945082455295"/>
    <n v="6.0811234270144602E-3"/>
    <n v="0.76325600377649405"/>
    <n v="0.230662872796492"/>
    <n v="2.22693492634264E-2"/>
    <n v="3.7719112730954202E-3"/>
    <n v="1.51875565193237E-2"/>
    <n v="5.6476234823598599E-2"/>
    <n v="4.4659171460811102E-2"/>
    <n v="0.52714273728252503"/>
    <n v="3.6289781245312201E-2"/>
    <n v="7.7939611903253103E-2"/>
    <n v="2.8663594510470302E-3"/>
    <n v="0.213397286777607"/>
    <n v="5.7985055434280204"/>
  </r>
  <r>
    <x v="46"/>
    <x v="27"/>
    <n v="1.04223277215021"/>
    <n v="6.9250234339652099E-3"/>
    <n v="0.70321167965743603"/>
    <n v="0.28986329690859802"/>
    <n v="1.6036934996288801E-2"/>
    <n v="8.3402578286581493E-3"/>
    <n v="6.1840572759977397E-2"/>
    <n v="7.2828252663767704E-2"/>
    <n v="5.29639695556018E-2"/>
    <n v="0.41565500344091899"/>
    <n v="4.6966252359057499E-2"/>
    <n v="8.4331716179848498E-2"/>
    <n v="4.4281898320923897E-3"/>
    <n v="0.23660885038378801"/>
    <n v="5.7821162457938096"/>
  </r>
  <r>
    <x v="46"/>
    <x v="28"/>
    <n v="1.1378184639887201"/>
    <n v="6.6975277394342499E-3"/>
    <n v="0.68773765098427397"/>
    <n v="0.30556482127629198"/>
    <n v="1.3959517713025201E-2"/>
    <n v="1.15024439529716E-2"/>
    <n v="6.5753122167231295E-2"/>
    <n v="9.5841918303257598E-2"/>
    <n v="4.8959076972089802E-2"/>
    <n v="0.37984730980730602"/>
    <n v="4.4991417221709899E-2"/>
    <n v="8.1568395980190195E-2"/>
    <n v="6.1310626627316504E-3"/>
    <n v="0.25144573521948599"/>
    <n v="5.8005768070041404"/>
  </r>
  <r>
    <x v="46"/>
    <x v="29"/>
    <n v="1.1027409552376599"/>
    <n v="5.63196183235106E-3"/>
    <n v="0.68155632887749196"/>
    <n v="0.312811709290157"/>
    <n v="1.51632959113606E-2"/>
    <n v="1.14052091594229E-2"/>
    <n v="6.39181518451747E-2"/>
    <n v="0.106507058295757"/>
    <n v="4.4295093527475397E-2"/>
    <n v="0.38113664872947101"/>
    <n v="4.9355952979288797E-2"/>
    <n v="7.1386405739477299E-2"/>
    <n v="6.87471180585716E-3"/>
    <n v="0.249957472006715"/>
    <n v="5.7499459956986296"/>
  </r>
  <r>
    <x v="46"/>
    <x v="30"/>
    <n v="1.1464005545510301"/>
    <n v="6.74210198076362E-3"/>
    <n v="0.71120704232699195"/>
    <n v="0.28205085569224497"/>
    <n v="1.4919229574732301E-2"/>
    <n v="1.3325942902739E-2"/>
    <n v="6.7268655072024397E-2"/>
    <n v="0.11508837224158699"/>
    <n v="4.4750387521985402E-2"/>
    <n v="0.38111616286091099"/>
    <n v="4.6915964033324403E-2"/>
    <n v="6.3417052914973598E-2"/>
    <n v="1.01523704129534E-2"/>
    <n v="0.24304586246477"/>
    <n v="5.7242945782780703"/>
  </r>
  <r>
    <x v="46"/>
    <x v="31"/>
    <n v="1.11092044889269"/>
    <n v="6.1762665201452703E-3"/>
    <n v="0.69341054346842901"/>
    <n v="0.30041319001142602"/>
    <n v="1.4267021402992301E-2"/>
    <n v="1.5354899346049399E-2"/>
    <n v="7.2337242389738696E-2"/>
    <n v="0.126486785644157"/>
    <n v="4.6668816834662397E-2"/>
    <n v="0.36280867405356299"/>
    <n v="4.8028851038075297E-2"/>
    <n v="6.5664670957524193E-2"/>
    <n v="1.16355745297935E-2"/>
    <n v="0.236747463803444"/>
    <n v="5.8079741163760099"/>
  </r>
  <r>
    <x v="46"/>
    <x v="32"/>
    <n v="1.0858643798071499"/>
    <n v="5.8586568157692701E-3"/>
    <n v="0.69131546081909401"/>
    <n v="0.30282588236513702"/>
    <n v="1.6271780258636698E-2"/>
    <n v="1.32343985076218E-2"/>
    <n v="6.13243540058818E-2"/>
    <n v="0.117924845999164"/>
    <n v="4.7993924959577702E-2"/>
    <n v="0.366306235304655"/>
    <n v="5.0222881513079701E-2"/>
    <n v="6.2530007048560696E-2"/>
    <n v="1.18106308013888E-2"/>
    <n v="0.25238094160143398"/>
    <n v="5.7744365853249198"/>
  </r>
  <r>
    <x v="47"/>
    <x v="0"/>
    <n v="0.86829924400776304"/>
    <n v="1.0961934743589001E-2"/>
    <n v="0.55061276153339"/>
    <n v="0.43842530372302102"/>
    <n v="1.5053632061254599E-2"/>
    <n v="1.47505991101594E-2"/>
    <n v="7.6844336585519799E-2"/>
    <n v="0.120993472776563"/>
    <n v="6.2756026237851897E-2"/>
    <n v="0.33548696029120501"/>
    <n v="6.4200133699580997E-2"/>
    <n v="5.1520382471557297E-2"/>
    <n v="5.5725513785654303E-2"/>
    <n v="0.20266894298065299"/>
    <n v="4.2200117780333501"/>
  </r>
  <r>
    <x v="47"/>
    <x v="1"/>
    <n v="0.88298327739151605"/>
    <n v="1.1098607035682301E-2"/>
    <n v="0.5483307300918"/>
    <n v="0.440570662872518"/>
    <n v="1.4740420517309999E-2"/>
    <n v="1.4934745686047199E-2"/>
    <n v="7.4381607800945798E-2"/>
    <n v="0.13817796155071899"/>
    <n v="5.3728774539532703E-2"/>
    <n v="0.33461132965124302"/>
    <n v="6.3406337543924093E-2"/>
    <n v="4.8515374136960998E-2"/>
    <n v="5.5169723960408902E-2"/>
    <n v="0.20233372461290799"/>
    <n v="4.2406043920926697"/>
  </r>
  <r>
    <x v="47"/>
    <x v="2"/>
    <n v="1.0783686599912401"/>
    <n v="1.0429378548307401E-2"/>
    <n v="0.54966565773462195"/>
    <n v="0.439904963717071"/>
    <n v="1.50949467468599E-2"/>
    <n v="1.55577873429966E-2"/>
    <n v="7.52618152125379E-2"/>
    <n v="0.13585305246620999"/>
    <n v="5.53394126294941E-2"/>
    <n v="0.31982764120527402"/>
    <n v="6.0921501548440601E-2"/>
    <n v="5.0475091331861698E-2"/>
    <n v="5.0214239561374399E-2"/>
    <n v="0.221454511954951"/>
    <n v="4.2027245657247301"/>
  </r>
  <r>
    <x v="47"/>
    <x v="3"/>
    <n v="0.99544112713649302"/>
    <n v="1.06344954059658E-2"/>
    <n v="0.559252964013636"/>
    <n v="0.430112540580398"/>
    <n v="1.45355478698855E-2"/>
    <n v="1.7571720861511399E-2"/>
    <n v="7.9679852085709102E-2"/>
    <n v="0.130314063926315"/>
    <n v="5.4794620548394998E-2"/>
    <n v="0.329785851099823"/>
    <n v="6.2720123477523398E-2"/>
    <n v="6.1101084558002602E-2"/>
    <n v="5.0703285163632303E-2"/>
    <n v="0.198793850409203"/>
    <n v="4.1857800770649396"/>
  </r>
  <r>
    <x v="47"/>
    <x v="4"/>
    <n v="1.0141693426750999"/>
    <n v="1.06073831139694E-2"/>
    <n v="0.56389607753523596"/>
    <n v="0.42549653935079401"/>
    <n v="1.39889080324206E-2"/>
    <n v="1.64752483273671E-2"/>
    <n v="8.4752031983744203E-2"/>
    <n v="0.135534895225738"/>
    <n v="5.5840143830842001E-2"/>
    <n v="0.327470758781233"/>
    <n v="6.3520164474995505E-2"/>
    <n v="6.1942505632135103E-2"/>
    <n v="5.0866627903189798E-2"/>
    <n v="0.18960871580833499"/>
    <n v="4.2086858823848203"/>
  </r>
  <r>
    <x v="47"/>
    <x v="5"/>
    <n v="0.99866573953481796"/>
    <n v="1.07104719879883E-2"/>
    <n v="0.54763349167379405"/>
    <n v="0.44165603633821798"/>
    <n v="1.30679375632299E-2"/>
    <n v="1.51371830464607E-2"/>
    <n v="8.5351160683250202E-2"/>
    <n v="0.13350120325223699"/>
    <n v="5.8558832801856101E-2"/>
    <n v="0.33180958378617398"/>
    <n v="5.92526020550323E-2"/>
    <n v="5.4350510460537398E-2"/>
    <n v="5.4248944545028002E-2"/>
    <n v="0.19472204180619401"/>
    <n v="4.2221389310734203"/>
  </r>
  <r>
    <x v="47"/>
    <x v="6"/>
    <n v="1.02302457778615"/>
    <n v="1.1887373090977E-2"/>
    <n v="0.56329793307294895"/>
    <n v="0.42481469383607401"/>
    <n v="1.40969216655903E-2"/>
    <n v="1.54591902971455E-2"/>
    <n v="8.5675734689534003E-2"/>
    <n v="0.13142465396896799"/>
    <n v="6.1125981923463399E-2"/>
    <n v="0.32299141269520698"/>
    <n v="6.3858380546425397E-2"/>
    <n v="5.2754567745183403E-2"/>
    <n v="5.1784650613519202E-2"/>
    <n v="0.20082850585496301"/>
    <n v="4.21016156110736"/>
  </r>
  <r>
    <x v="47"/>
    <x v="7"/>
    <n v="1.0069068308901901"/>
    <n v="1.1169917208235101E-2"/>
    <n v="0.53835281941532498"/>
    <n v="0.45047726337644001"/>
    <n v="1.5132790434844201E-2"/>
    <n v="1.69115008885392E-2"/>
    <n v="8.4844609306261601E-2"/>
    <n v="0.14404321333383399"/>
    <n v="6.0798322646588701E-2"/>
    <n v="0.31973678827207203"/>
    <n v="6.0282375986586097E-2"/>
    <n v="5.46699578061784E-2"/>
    <n v="5.1826976719831101E-2"/>
    <n v="0.19175346460526499"/>
    <n v="4.2457041633324302"/>
  </r>
  <r>
    <x v="47"/>
    <x v="8"/>
    <n v="0.94351925460141295"/>
    <n v="1.4160370728097499E-2"/>
    <n v="0.55977260006913498"/>
    <n v="0.42606702920276701"/>
    <n v="1.51398670707872E-2"/>
    <n v="1.46296718974621E-2"/>
    <n v="8.1341448272834793E-2"/>
    <n v="0.135944583239725"/>
    <n v="6.4740030387673606E-2"/>
    <n v="0.32837813523586601"/>
    <n v="6.0591392916689198E-2"/>
    <n v="5.0206677257840303E-2"/>
    <n v="5.3590754221017799E-2"/>
    <n v="0.19543743950010301"/>
    <n v="4.2442347373668197"/>
  </r>
  <r>
    <x v="47"/>
    <x v="9"/>
    <n v="0.99099629905808695"/>
    <n v="1.17979940417367E-2"/>
    <n v="0.55209055134044405"/>
    <n v="0.43611145461781903"/>
    <n v="1.49493974805838E-2"/>
    <n v="1.4949381551311499E-2"/>
    <n v="8.19818600632541E-2"/>
    <n v="0.138965230752501"/>
    <n v="6.5628647139644294E-2"/>
    <n v="0.32522244379250098"/>
    <n v="6.04668630781343E-2"/>
    <n v="5.57427177207633E-2"/>
    <n v="5.1306434491504703E-2"/>
    <n v="0.19078702392980201"/>
    <n v="4.2421069068936896"/>
  </r>
  <r>
    <x v="47"/>
    <x v="10"/>
    <n v="1.0390614243060099"/>
    <n v="1.1310725907709301E-2"/>
    <n v="0.55782856351635601"/>
    <n v="0.430860710575935"/>
    <n v="1.49194237326255E-2"/>
    <n v="1.5889827949583001E-2"/>
    <n v="8.5238772226954196E-2"/>
    <n v="0.13671371641739799"/>
    <n v="7.5138243536159402E-2"/>
    <n v="0.32391632664890802"/>
    <n v="5.9112179145372902E-2"/>
    <n v="5.5346280352633899E-2"/>
    <n v="4.5362319499211198E-2"/>
    <n v="0.188362910491153"/>
    <n v="4.2097310218750197"/>
  </r>
  <r>
    <x v="47"/>
    <x v="11"/>
    <n v="1.1585642226212201"/>
    <n v="1.14943848477166E-2"/>
    <n v="0.57297602301622297"/>
    <n v="0.415529592136061"/>
    <n v="1.47545518772781E-2"/>
    <n v="1.96972873652622E-2"/>
    <n v="0.103984992822215"/>
    <n v="0.13640677393091599"/>
    <n v="0.100172432013415"/>
    <n v="0.33460815100649199"/>
    <n v="5.79314981695963E-2"/>
    <n v="4.6648508496936199E-2"/>
    <n v="4.1631497560224898E-2"/>
    <n v="0.14416430675766501"/>
    <n v="4.1988322107130003"/>
  </r>
  <r>
    <x v="47"/>
    <x v="12"/>
    <n v="0.90001648466319395"/>
    <n v="1.18528038750596E-2"/>
    <n v="0.58074536484014605"/>
    <n v="0.40740183128479501"/>
    <n v="1.5927283559292699E-2"/>
    <n v="1.38089799847046E-2"/>
    <n v="6.7706966655167802E-2"/>
    <n v="0.13282250023041201"/>
    <n v="6.2285027592438202E-2"/>
    <n v="0.32691162318325701"/>
    <n v="6.2436979400645902E-2"/>
    <n v="5.2279570296057898E-2"/>
    <n v="4.9929041828719899E-2"/>
    <n v="0.21589202726930401"/>
    <n v="4.2187014858873804"/>
  </r>
  <r>
    <x v="47"/>
    <x v="13"/>
    <n v="0.90455588313753998"/>
    <n v="1.3368198779575E-2"/>
    <n v="0.577115386473525"/>
    <n v="0.40951641474689998"/>
    <n v="1.6298683261413101E-2"/>
    <n v="1.4712940626065599E-2"/>
    <n v="6.8936062472451501E-2"/>
    <n v="0.14762642068613099"/>
    <n v="5.9384622876406702E-2"/>
    <n v="0.33593553367129603"/>
    <n v="6.3502780047137497E-2"/>
    <n v="4.78692237623045E-2"/>
    <n v="4.9448814746656099E-2"/>
    <n v="0.19628491785013699"/>
    <n v="4.26874218063677"/>
  </r>
  <r>
    <x v="47"/>
    <x v="14"/>
    <n v="0.83288255574535897"/>
    <n v="1.28242134288851E-2"/>
    <n v="0.61309000233662803"/>
    <n v="0.37408578423448702"/>
    <n v="1.3986840269164901E-2"/>
    <n v="1.1639076309112401E-2"/>
    <n v="4.4916986799282702E-2"/>
    <n v="9.5248258885274301E-2"/>
    <n v="4.8328360389524497E-2"/>
    <n v="0.46965621875424701"/>
    <n v="5.2756964952477399E-2"/>
    <n v="4.9793194369519803E-2"/>
    <n v="3.02176153134859E-2"/>
    <n v="0.183456483957911"/>
    <n v="4.2878268670347"/>
  </r>
  <r>
    <x v="47"/>
    <x v="15"/>
    <n v="0.44859173723749701"/>
    <n v="1.63622551904524E-2"/>
    <n v="0.705750361393645"/>
    <n v="0.27788738341590202"/>
    <n v="1.3929053377070601E-2"/>
    <n v="1.3566966839267799E-3"/>
    <n v="1.41205386302522E-2"/>
    <n v="1.46783683860689E-2"/>
    <n v="2.3345471051130499E-2"/>
    <n v="0.77301199205473603"/>
    <n v="1.8773400962420601E-2"/>
    <n v="2.8898721688343201E-2"/>
    <n v="2.90472026697116E-3"/>
    <n v="0.10898103689907999"/>
    <n v="4.4446961718561804"/>
  </r>
  <r>
    <x v="47"/>
    <x v="16"/>
    <n v="0.56524286438511595"/>
    <n v="1.37434834143082E-2"/>
    <n v="0.68326360505641004"/>
    <n v="0.30299291152928198"/>
    <n v="1.3023982586731399E-2"/>
    <n v="4.13776111426348E-3"/>
    <n v="2.01409796269452E-2"/>
    <n v="2.58632942307193E-2"/>
    <n v="2.32961004875352E-2"/>
    <n v="0.66440077305029999"/>
    <n v="1.9781390042888002E-2"/>
    <n v="8.5435946185087805E-2"/>
    <n v="3.41908278026213E-3"/>
    <n v="0.14050068989526701"/>
    <n v="4.4347845348146704"/>
  </r>
  <r>
    <x v="47"/>
    <x v="17"/>
    <n v="0.69862359481470904"/>
    <n v="1.24010820053465E-2"/>
    <n v="0.63629343024312301"/>
    <n v="0.35130548775152998"/>
    <n v="1.39449784217288E-2"/>
    <n v="1.0009040961481801E-2"/>
    <n v="5.1727784906908401E-2"/>
    <n v="4.3654100006200201E-2"/>
    <n v="3.3692847325066E-2"/>
    <n v="0.50963409223692901"/>
    <n v="2.8072156064382198E-2"/>
    <n v="8.3377656132338204E-2"/>
    <n v="8.1872280110098401E-3"/>
    <n v="0.217700115933955"/>
    <n v="4.3585951240180503"/>
  </r>
  <r>
    <x v="47"/>
    <x v="18"/>
    <n v="0.85381080204036597"/>
    <n v="1.29757345286865E-2"/>
    <n v="0.61059024454205801"/>
    <n v="0.37643402092925599"/>
    <n v="1.4069137934591899E-2"/>
    <n v="1.3778774783958499E-2"/>
    <n v="7.5173766596673103E-2"/>
    <n v="9.1523180962023207E-2"/>
    <n v="4.2801935755077097E-2"/>
    <n v="0.40826006956221"/>
    <n v="5.5673010383971898E-2"/>
    <n v="7.1824202489510394E-2"/>
    <n v="1.3989082489254999E-2"/>
    <n v="0.212906839042729"/>
    <n v="4.3433363701206202"/>
  </r>
  <r>
    <x v="47"/>
    <x v="19"/>
    <n v="0.88578579984155703"/>
    <n v="1.2489456295228799E-2"/>
    <n v="0.60006747948300598"/>
    <n v="0.387443064221765"/>
    <n v="1.13317012310314E-2"/>
    <n v="1.5868064315815202E-2"/>
    <n v="8.0070477257003198E-2"/>
    <n v="0.12821168878734801"/>
    <n v="5.5028536666217903E-2"/>
    <n v="0.37877262547859802"/>
    <n v="5.4043910718893598E-2"/>
    <n v="6.6601698027350706E-2"/>
    <n v="1.6533859575418801E-2"/>
    <n v="0.193537437942323"/>
    <n v="4.3566328003138501"/>
  </r>
  <r>
    <x v="47"/>
    <x v="20"/>
    <n v="0.88715230983344995"/>
    <n v="1.2621403514631899E-2"/>
    <n v="0.59283669393887195"/>
    <n v="0.39454190254649601"/>
    <n v="1.30877175637308E-2"/>
    <n v="1.44104662660483E-2"/>
    <n v="6.7615741162410897E-2"/>
    <n v="0.115603760125866"/>
    <n v="5.2779700119253398E-2"/>
    <n v="0.37099332808663299"/>
    <n v="5.8756026021736601E-2"/>
    <n v="6.0842335266761798E-2"/>
    <n v="1.7739059263944802E-2"/>
    <n v="0.22817186612361501"/>
    <n v="4.2952699440227402"/>
  </r>
  <r>
    <x v="47"/>
    <x v="21"/>
    <n v="0.92239210975449104"/>
    <n v="1.2351394122483501E-2"/>
    <n v="0.59777555149085204"/>
    <n v="0.38987305438666398"/>
    <n v="1.2082933572793201E-2"/>
    <n v="1.52617455900064E-2"/>
    <n v="7.3233514026232696E-2"/>
    <n v="0.11708702189303299"/>
    <n v="5.5744951372235098E-2"/>
    <n v="0.37877555028724502"/>
    <n v="5.7974634466453498E-2"/>
    <n v="6.2695383296168194E-2"/>
    <n v="1.6644511047422102E-2"/>
    <n v="0.21049975444841099"/>
    <n v="4.3115432361628496"/>
  </r>
  <r>
    <x v="47"/>
    <x v="22"/>
    <n v="0.67294647129062402"/>
    <n v="1.3057749503559099E-2"/>
    <n v="0.64707770855500701"/>
    <n v="0.33986454194143401"/>
    <n v="1.72978017991165E-2"/>
    <n v="8.2478392169416694E-3"/>
    <n v="3.1174886555512999E-2"/>
    <n v="6.7976471914328193E-2"/>
    <n v="4.2387876521911297E-2"/>
    <n v="0.52005537869553298"/>
    <n v="5.3156475495350498E-2"/>
    <n v="7.2731253332675397E-2"/>
    <n v="1.23604161927358E-2"/>
    <n v="0.17461160027589401"/>
    <n v="4.3882360529649302"/>
  </r>
  <r>
    <x v="47"/>
    <x v="23"/>
    <n v="0.88209497341342502"/>
    <n v="1.22526516228586E-2"/>
    <n v="0.64068559306057105"/>
    <n v="0.34706175531657002"/>
    <n v="1.6692200055075899E-2"/>
    <n v="1.53807501262092E-2"/>
    <n v="8.4914140095213406E-2"/>
    <n v="7.8955995592280198E-2"/>
    <n v="6.9329385493447096E-2"/>
    <n v="0.45237010210561002"/>
    <n v="6.0202936701054102E-2"/>
    <n v="5.7564781814011201E-2"/>
    <n v="1.01825152258605E-2"/>
    <n v="0.15440719279123799"/>
    <n v="4.3361993685851896"/>
  </r>
  <r>
    <x v="47"/>
    <x v="24"/>
    <n v="0.53396221087634699"/>
    <n v="1.4222870358164E-2"/>
    <n v="0.67542237969846897"/>
    <n v="0.31035474994336698"/>
    <n v="1.7371396205077001E-2"/>
    <n v="2.2401597929612399E-3"/>
    <n v="1.7189879588731902E-2"/>
    <n v="5.3797996766515803E-2"/>
    <n v="3.1196737062917701E-2"/>
    <n v="0.57512842384862695"/>
    <n v="5.1689059978573697E-2"/>
    <n v="5.1944291482606098E-2"/>
    <n v="1.0730125617853199E-2"/>
    <n v="0.18871192965613601"/>
    <n v="4.5034629608604799"/>
  </r>
  <r>
    <x v="47"/>
    <x v="25"/>
    <n v="0.56496645625766595"/>
    <n v="1.43951817972587E-2"/>
    <n v="0.66632949334973701"/>
    <n v="0.31927532485300397"/>
    <n v="1.6024443989308901E-2"/>
    <n v="2.4825845146676201E-3"/>
    <n v="1.95217137720398E-2"/>
    <n v="5.6034469036914197E-2"/>
    <n v="3.2973648167680898E-2"/>
    <n v="0.54438416843161896"/>
    <n v="5.12198836043068E-2"/>
    <n v="6.7297124384465001E-2"/>
    <n v="9.0824888614530093E-3"/>
    <n v="0.200979475237545"/>
    <n v="4.4394663205196396"/>
  </r>
  <r>
    <x v="47"/>
    <x v="26"/>
    <n v="0.68561515889062197"/>
    <n v="1.48230638315087E-2"/>
    <n v="0.66033838565109804"/>
    <n v="0.32483855051739302"/>
    <n v="1.7693696121996099E-2"/>
    <n v="3.2021158735599498E-3"/>
    <n v="2.0447025016708802E-2"/>
    <n v="5.53238451804949E-2"/>
    <n v="3.3805314821742101E-2"/>
    <n v="0.52374954283119501"/>
    <n v="5.35614164149757E-2"/>
    <n v="8.2065539761952605E-2"/>
    <n v="1.15815038163808E-2"/>
    <n v="0.19857000016099399"/>
    <n v="4.4309684842439596"/>
  </r>
  <r>
    <x v="47"/>
    <x v="27"/>
    <n v="0.84287153059819198"/>
    <n v="1.3167209928733299E-2"/>
    <n v="0.62701269861388798"/>
    <n v="0.35982009145737898"/>
    <n v="1.45474651267048E-2"/>
    <n v="1.07306195939558E-2"/>
    <n v="7.2623223177091897E-2"/>
    <n v="7.9112376806919807E-2"/>
    <n v="4.7498619158132603E-2"/>
    <n v="0.405480266217639"/>
    <n v="6.2789693661723905E-2"/>
    <n v="8.0333250366641198E-2"/>
    <n v="1.2904517608367199E-2"/>
    <n v="0.21397996828282301"/>
    <n v="4.3668628481232501"/>
  </r>
  <r>
    <x v="47"/>
    <x v="28"/>
    <n v="0.94247260013172496"/>
    <n v="1.28439024553932E-2"/>
    <n v="0.61313705196309398"/>
    <n v="0.374019045581513"/>
    <n v="1.12319015258953E-2"/>
    <n v="1.4730337395522699E-2"/>
    <n v="8.1359886165007805E-2"/>
    <n v="0.10886677032445601"/>
    <n v="5.4214698025794303E-2"/>
    <n v="0.36919431985794599"/>
    <n v="6.3159847052703805E-2"/>
    <n v="7.6470267520423296E-2"/>
    <n v="1.8197053252718601E-2"/>
    <n v="0.20257491887953299"/>
    <n v="4.3312341960369896"/>
  </r>
  <r>
    <x v="47"/>
    <x v="29"/>
    <n v="0.911620317760927"/>
    <n v="1.23655301954557E-2"/>
    <n v="0.6170472476644"/>
    <n v="0.370587222140144"/>
    <n v="1.2087763640668501E-2"/>
    <n v="1.43530674676535E-2"/>
    <n v="7.40280385321192E-2"/>
    <n v="0.12170690782037701"/>
    <n v="5.1022221970302803E-2"/>
    <n v="0.37153438092077901"/>
    <n v="6.2983555592421206E-2"/>
    <n v="6.5315541431545707E-2"/>
    <n v="2.2583965460097201E-2"/>
    <n v="0.204384557164036"/>
    <n v="4.3544675297269002"/>
  </r>
  <r>
    <x v="47"/>
    <x v="30"/>
    <n v="0.98902987835901202"/>
    <n v="1.2549745064638299E-2"/>
    <n v="0.60478281068418305"/>
    <n v="0.38266744425117799"/>
    <n v="1.16002636435018E-2"/>
    <n v="1.6102289808922299E-2"/>
    <n v="7.49459127653158E-2"/>
    <n v="0.13018562599008701"/>
    <n v="5.3938955923707399E-2"/>
    <n v="0.36058994387899801"/>
    <n v="5.9465313407225502E-2"/>
    <n v="6.3734773198130396E-2"/>
    <n v="2.7054368899580801E-2"/>
    <n v="0.20238255248453099"/>
    <n v="4.3520903452246902"/>
  </r>
  <r>
    <x v="47"/>
    <x v="31"/>
    <n v="0.97050636372455501"/>
    <n v="1.32417114461062E-2"/>
    <n v="0.57720381167481105"/>
    <n v="0.40955447687908297"/>
    <n v="1.17327409793302E-2"/>
    <n v="1.7972383782485699E-2"/>
    <n v="7.6776920959619896E-2"/>
    <n v="0.14853733502744201"/>
    <n v="5.4893210913784601E-2"/>
    <n v="0.34043779286375198"/>
    <n v="6.0186589984182401E-2"/>
    <n v="5.6904834421627797E-2"/>
    <n v="3.2317284908263702E-2"/>
    <n v="0.20024090615951101"/>
    <n v="4.3354439735427599"/>
  </r>
  <r>
    <x v="47"/>
    <x v="32"/>
    <n v="0.93062495247708199"/>
    <n v="1.2538282661527801E-2"/>
    <n v="0.60809343341111999"/>
    <n v="0.379368283927352"/>
    <n v="1.3008077589075601E-2"/>
    <n v="1.4621896313743299E-2"/>
    <n v="7.0721269436442705E-2"/>
    <n v="0.14250289909781499"/>
    <n v="5.3307597324339102E-2"/>
    <n v="0.34759430928753199"/>
    <n v="6.2209101650395802E-2"/>
    <n v="5.6961264316893703E-2"/>
    <n v="3.2393478294905499E-2"/>
    <n v="0.206680106688858"/>
    <n v="4.3132966612673096"/>
  </r>
  <r>
    <x v="48"/>
    <x v="0"/>
    <n v="0.85251981914123398"/>
    <n v="8.7269971628347407E-3"/>
    <n v="0.65940707808395604"/>
    <n v="0.33186592475320997"/>
    <n v="1.6142989957626801E-2"/>
    <n v="1.7023742898809299E-2"/>
    <n v="0.106769419136379"/>
    <n v="0.10399827263745"/>
    <n v="7.1448212534489297E-2"/>
    <n v="0.34752374180860401"/>
    <n v="5.6766818857547301E-2"/>
    <n v="6.4143383674748006E-2"/>
    <n v="2.6810089419033001E-2"/>
    <n v="0.18937332907531301"/>
    <n v="6.6235811869247101"/>
  </r>
  <r>
    <x v="48"/>
    <x v="1"/>
    <n v="0.87329666932134398"/>
    <n v="8.6772283972776192E-3"/>
    <n v="0.64770698686234995"/>
    <n v="0.34361578474037202"/>
    <n v="1.4757255357252501E-2"/>
    <n v="1.70824921602886E-2"/>
    <n v="0.105789063306776"/>
    <n v="0.118427839346466"/>
    <n v="6.6980785248894503E-2"/>
    <n v="0.342065159866633"/>
    <n v="5.6259508427696003E-2"/>
    <n v="6.1098326346090602E-2"/>
    <n v="2.7914327715222301E-2"/>
    <n v="0.18962524222468"/>
    <n v="6.6196311813773603"/>
  </r>
  <r>
    <x v="48"/>
    <x v="2"/>
    <n v="1.0399064113532901"/>
    <n v="8.8217248492797502E-3"/>
    <n v="0.65435291019818698"/>
    <n v="0.33682536495253401"/>
    <n v="1.7413991940626799E-2"/>
    <n v="1.6087784841014498E-2"/>
    <n v="0.111730432396034"/>
    <n v="0.116623756203031"/>
    <n v="7.0133667322424695E-2"/>
    <n v="0.33455813079866797"/>
    <n v="5.4981981330571E-2"/>
    <n v="6.1143840124702198E-2"/>
    <n v="2.9630890418174401E-2"/>
    <n v="0.187695524624753"/>
    <n v="6.5892962935810502"/>
  </r>
  <r>
    <x v="48"/>
    <x v="3"/>
    <n v="0.98886501572714003"/>
    <n v="8.4477513615574193E-3"/>
    <n v="0.65269926102640496"/>
    <n v="0.33885298761203803"/>
    <n v="1.8409529962837502E-2"/>
    <n v="1.7099660262978201E-2"/>
    <n v="0.11824228708133901"/>
    <n v="0.11563541076660901"/>
    <n v="6.6280212652846601E-2"/>
    <n v="0.33528353657646998"/>
    <n v="5.4593180131201097E-2"/>
    <n v="6.6808786977352402E-2"/>
    <n v="2.96091914401026E-2"/>
    <n v="0.17803820414826399"/>
    <n v="6.5869989270093399"/>
  </r>
  <r>
    <x v="48"/>
    <x v="4"/>
    <n v="1.0227797004832699"/>
    <n v="8.6331439076686306E-3"/>
    <n v="0.66004072808223102"/>
    <n v="0.33132612801009997"/>
    <n v="1.58725128052759E-2"/>
    <n v="1.64213367688304E-2"/>
    <n v="0.12653581245029299"/>
    <n v="0.11649874020044"/>
    <n v="6.4925496621565104E-2"/>
    <n v="0.32790077629508801"/>
    <n v="5.4272755575422001E-2"/>
    <n v="6.5436799267989093E-2"/>
    <n v="3.0748378004779701E-2"/>
    <n v="0.18138739201031701"/>
    <n v="6.6160011956981197"/>
  </r>
  <r>
    <x v="48"/>
    <x v="5"/>
    <n v="0.97433246907212601"/>
    <n v="9.3012497778033297E-3"/>
    <n v="0.66744495108671298"/>
    <n v="0.32325379913548402"/>
    <n v="1.5253405921395499E-2"/>
    <n v="1.50692046015246E-2"/>
    <n v="0.124651951954493"/>
    <n v="0.11488155565575101"/>
    <n v="6.8185393734571997E-2"/>
    <n v="0.33431438559995102"/>
    <n v="5.2294571095064302E-2"/>
    <n v="6.0416855187881098E-2"/>
    <n v="3.0565780060769002E-2"/>
    <n v="0.184366896188599"/>
    <n v="6.60658197326803"/>
  </r>
  <r>
    <x v="48"/>
    <x v="6"/>
    <n v="1.0004666820648001"/>
    <n v="9.84088672956159E-3"/>
    <n v="0.66169818739697295"/>
    <n v="0.32846092587346498"/>
    <n v="1.6626678324284799E-2"/>
    <n v="1.5348850378372201E-2"/>
    <n v="0.12544529594196699"/>
    <n v="0.11528501947681701"/>
    <n v="6.9104128961144901E-2"/>
    <n v="0.331457130246746"/>
    <n v="5.52328265473567E-2"/>
    <n v="6.1700587693499197E-2"/>
    <n v="2.98744623442402E-2"/>
    <n v="0.17992502008557301"/>
    <n v="6.5842323740375797"/>
  </r>
  <r>
    <x v="48"/>
    <x v="7"/>
    <n v="0.99901225577474295"/>
    <n v="8.7258365109414999E-3"/>
    <n v="0.65555062067317404"/>
    <n v="0.33572354281588501"/>
    <n v="1.5582268092957201E-2"/>
    <n v="1.61343774724667E-2"/>
    <n v="0.123188992168454"/>
    <n v="0.12196744852614599"/>
    <n v="6.7059192011494795E-2"/>
    <n v="0.32756585196933602"/>
    <n v="5.4367518514020899E-2"/>
    <n v="6.7267745220042002E-2"/>
    <n v="2.58048502796745E-2"/>
    <n v="0.181061755745408"/>
    <n v="6.6295814140833196"/>
  </r>
  <r>
    <x v="48"/>
    <x v="8"/>
    <n v="0.95120899665799197"/>
    <n v="9.4777596104553899E-3"/>
    <n v="0.67042840029415596"/>
    <n v="0.32009384009538899"/>
    <n v="1.6274073667629899E-2"/>
    <n v="1.7506397771919299E-2"/>
    <n v="0.116890314879426"/>
    <n v="0.118205800832376"/>
    <n v="7.1998043570220993E-2"/>
    <n v="0.33261195908177799"/>
    <n v="5.2314639793506E-2"/>
    <n v="6.4369095327959494E-2"/>
    <n v="2.6357306196634501E-2"/>
    <n v="0.18347236887855001"/>
    <n v="6.6113600410563897"/>
  </r>
  <r>
    <x v="48"/>
    <x v="9"/>
    <n v="1.0275382162664799"/>
    <n v="9.5774369100827504E-3"/>
    <n v="0.65955451148598998"/>
    <n v="0.33086805160392702"/>
    <n v="1.59325992476308E-2"/>
    <n v="1.97213738697611E-2"/>
    <n v="0.120582440017481"/>
    <n v="0.118275945586391"/>
    <n v="7.6730095585560307E-2"/>
    <n v="0.331114483918789"/>
    <n v="5.5306441507040303E-2"/>
    <n v="6.5411890743254E-2"/>
    <n v="2.12109458482692E-2"/>
    <n v="0.17571378367582299"/>
    <n v="6.6203359582560504"/>
  </r>
  <r>
    <x v="48"/>
    <x v="10"/>
    <n v="1.05547553020652"/>
    <n v="8.4233862545907093E-3"/>
    <n v="0.66060760526069595"/>
    <n v="0.330969008484714"/>
    <n v="1.3889056886127901E-2"/>
    <n v="2.3597953054994601E-2"/>
    <n v="0.12897414821816799"/>
    <n v="0.11731815653684501"/>
    <n v="8.8699073189557207E-2"/>
    <n v="0.33330717258897902"/>
    <n v="5.5828619016841698E-2"/>
    <n v="6.3400975489949399E-2"/>
    <n v="1.8421336063228801E-2"/>
    <n v="0.15656350895530899"/>
    <n v="6.61989317635941"/>
  </r>
  <r>
    <x v="48"/>
    <x v="11"/>
    <n v="1.2145982339310499"/>
    <n v="8.7690277808932897E-3"/>
    <n v="0.65485977505968695"/>
    <n v="0.33637119715941899"/>
    <n v="1.32966942109644E-2"/>
    <n v="2.5993725133587602E-2"/>
    <n v="0.156100196757813"/>
    <n v="0.11549426556912699"/>
    <n v="0.107404547214624"/>
    <n v="0.33034901505803199"/>
    <n v="5.6880273894543303E-2"/>
    <n v="4.8755737152476199E-2"/>
    <n v="1.6032609671550999E-2"/>
    <n v="0.12969293533728099"/>
    <n v="6.5753785622887797"/>
  </r>
  <r>
    <x v="48"/>
    <x v="12"/>
    <n v="0.91130418643241595"/>
    <n v="8.7487871407764001E-3"/>
    <n v="0.68469156806183495"/>
    <n v="0.30655964479738801"/>
    <n v="1.6156898646441702E-2"/>
    <n v="1.68429496041047E-2"/>
    <n v="9.7874413131660107E-2"/>
    <n v="0.116380677662988"/>
    <n v="7.0590974243919705E-2"/>
    <n v="0.342946636294018"/>
    <n v="5.6612164708319902E-2"/>
    <n v="6.4883844194466495E-2"/>
    <n v="2.3569804505349599E-2"/>
    <n v="0.19414163700873199"/>
    <n v="6.5966989208334601"/>
  </r>
  <r>
    <x v="48"/>
    <x v="13"/>
    <n v="0.93540929128916805"/>
    <n v="9.2253693975288698E-3"/>
    <n v="0.674516456506846"/>
    <n v="0.31625817409562501"/>
    <n v="1.54805046745474E-2"/>
    <n v="1.7891584565955802E-2"/>
    <n v="0.10123399572755799"/>
    <n v="0.12745710848559799"/>
    <n v="6.7293237496039604E-2"/>
    <n v="0.34339247404127698"/>
    <n v="5.5184599060768301E-2"/>
    <n v="6.3772659799740505E-2"/>
    <n v="2.4474894422735999E-2"/>
    <n v="0.18381894172577901"/>
    <n v="6.58802484859575"/>
  </r>
  <r>
    <x v="48"/>
    <x v="14"/>
    <n v="0.86563775488674699"/>
    <n v="9.9867684011509892E-3"/>
    <n v="0.72428920007540198"/>
    <n v="0.26572403152344698"/>
    <n v="1.7863017761047199E-2"/>
    <n v="1.2515964643018501E-2"/>
    <n v="6.6663109733459097E-2"/>
    <n v="8.6404422226462704E-2"/>
    <n v="6.2198468252922003E-2"/>
    <n v="0.46900997329701599"/>
    <n v="4.6471024814271303E-2"/>
    <n v="5.5187847703760798E-2"/>
    <n v="1.33715424275651E-2"/>
    <n v="0.17031462914047699"/>
    <n v="6.6852620618326704"/>
  </r>
  <r>
    <x v="48"/>
    <x v="15"/>
    <n v="0.52474316307659197"/>
    <n v="1.09204490374565E-2"/>
    <n v="0.82218235731528799"/>
    <n v="0.166897193647255"/>
    <n v="2.1744700735038001E-2"/>
    <n v="7.44939730069316E-4"/>
    <n v="1.23906269063106E-2"/>
    <n v="1.6767818197142799E-2"/>
    <n v="4.9167404232558401E-2"/>
    <n v="0.76140298996915101"/>
    <n v="1.7654548645775502E-2"/>
    <n v="2.7957866895749601E-2"/>
    <n v="1.4901373990322501E-3"/>
    <n v="9.0678967289172893E-2"/>
    <n v="6.9271914755466302"/>
  </r>
  <r>
    <x v="48"/>
    <x v="16"/>
    <n v="0.64516052664458901"/>
    <n v="1.03324722488003E-2"/>
    <n v="0.80238845853766205"/>
    <n v="0.18727906921353701"/>
    <n v="1.9988690959127899E-2"/>
    <n v="1.23929448472358E-3"/>
    <n v="1.80923164822691E-2"/>
    <n v="3.1614408298032803E-2"/>
    <n v="5.0655152588464501E-2"/>
    <n v="0.66959212356718301"/>
    <n v="1.8437342785032E-2"/>
    <n v="6.9000590455412306E-2"/>
    <n v="1.6765089623681699E-3"/>
    <n v="0.11970357141738699"/>
    <n v="6.90966057857612"/>
  </r>
  <r>
    <x v="48"/>
    <x v="17"/>
    <n v="0.81248086366791605"/>
    <n v="8.92489841070861E-3"/>
    <n v="0.72746089377048995"/>
    <n v="0.26361420781880102"/>
    <n v="1.83830115550014E-2"/>
    <n v="6.3227902350492396E-3"/>
    <n v="7.5885348853244605E-2"/>
    <n v="4.5453450445054E-2"/>
    <n v="5.1731660879089099E-2"/>
    <n v="0.49924062843310901"/>
    <n v="2.5839268961725399E-2"/>
    <n v="9.2959862488828204E-2"/>
    <n v="2.3525632232455698E-3"/>
    <n v="0.18183141492565399"/>
    <n v="6.8314057628280702"/>
  </r>
  <r>
    <x v="48"/>
    <x v="18"/>
    <n v="0.97715240905422596"/>
    <n v="9.9136774938812806E-3"/>
    <n v="0.71183405899128205"/>
    <n v="0.27825226351483601"/>
    <n v="1.6532378184569901E-2"/>
    <n v="1.1491738794440799E-2"/>
    <n v="0.109845461754705"/>
    <n v="9.0186016215031306E-2"/>
    <n v="5.9888750544807703E-2"/>
    <n v="0.39670384056050101"/>
    <n v="4.5536289875665298E-2"/>
    <n v="8.0439093612227106E-2"/>
    <n v="6.2693232342469598E-3"/>
    <n v="0.18310710722380499"/>
    <n v="6.7261818901123096"/>
  </r>
  <r>
    <x v="48"/>
    <x v="19"/>
    <n v="1.0062571811122101"/>
    <n v="9.7106625150801592E-3"/>
    <n v="0.69080491675026501"/>
    <n v="0.29948442073465498"/>
    <n v="1.46306085510332E-2"/>
    <n v="1.3168519880870901E-2"/>
    <n v="0.11444886198891401"/>
    <n v="0.11703544358413"/>
    <n v="6.5150853422599103E-2"/>
    <n v="0.36715757745998201"/>
    <n v="4.4429658017070599E-2"/>
    <n v="7.6393066589161396E-2"/>
    <n v="9.7903224348940398E-3"/>
    <n v="0.177795088071345"/>
    <n v="6.7538881636624799"/>
  </r>
  <r>
    <x v="48"/>
    <x v="20"/>
    <n v="0.97227740458469902"/>
    <n v="9.2364996148975101E-3"/>
    <n v="0.70354978572787097"/>
    <n v="0.287213714657231"/>
    <n v="1.7727782158642499E-2"/>
    <n v="1.3195621141033899E-2"/>
    <n v="0.103328586555053"/>
    <n v="0.107830457990495"/>
    <n v="6.6318404481650994E-2"/>
    <n v="0.37719277076017799"/>
    <n v="4.7340167340036397E-2"/>
    <n v="7.7994958042078996E-2"/>
    <n v="9.1247709911913399E-3"/>
    <n v="0.17994648053963999"/>
    <n v="6.7161503048953897"/>
  </r>
  <r>
    <x v="48"/>
    <x v="21"/>
    <n v="0.99876890307741595"/>
    <n v="8.98206617091123E-3"/>
    <n v="0.70863555830410496"/>
    <n v="0.28238237552498402"/>
    <n v="1.6870298621174101E-2"/>
    <n v="1.61134767068325E-2"/>
    <n v="0.108602190341858"/>
    <n v="9.61379720318606E-2"/>
    <n v="7.4488042105338603E-2"/>
    <n v="0.39907036202083601"/>
    <n v="4.8331397192104199E-2"/>
    <n v="7.9523548811403694E-2"/>
    <n v="6.7178249060349396E-3"/>
    <n v="0.15414488726255801"/>
    <n v="6.7279369057463203"/>
  </r>
  <r>
    <x v="48"/>
    <x v="22"/>
    <n v="0.76278445909007198"/>
    <n v="9.7933069138690394E-3"/>
    <n v="0.76555651152998305"/>
    <n v="0.22465018155614799"/>
    <n v="2.1120643792421501E-2"/>
    <n v="8.4283202907449797E-3"/>
    <n v="3.8943097429831403E-2"/>
    <n v="6.0232594762995202E-2"/>
    <n v="7.2518427209747605E-2"/>
    <n v="0.53478045795329598"/>
    <n v="4.5958788997606699E-2"/>
    <n v="6.3502009011930302E-2"/>
    <n v="5.6069982434861203E-3"/>
    <n v="0.14890866230794"/>
    <n v="6.8101289749419696"/>
  </r>
  <r>
    <x v="48"/>
    <x v="23"/>
    <n v="1.10192071783825"/>
    <n v="9.4790287727724593E-3"/>
    <n v="0.71675926580300697"/>
    <n v="0.27376170542422101"/>
    <n v="1.73822600013619E-2"/>
    <n v="1.92895946507191E-2"/>
    <n v="0.15013830242418999"/>
    <n v="5.1849180699306101E-2"/>
    <n v="0.102294379588813"/>
    <n v="0.41765307325885997"/>
    <n v="5.6323064292841299E-2"/>
    <n v="6.0153970148704203E-2"/>
    <n v="3.9282535141752497E-3"/>
    <n v="0.12098792142103"/>
    <n v="6.7504004416821699"/>
  </r>
  <r>
    <x v="48"/>
    <x v="24"/>
    <n v="0.62815716939515698"/>
    <n v="1.05619196492824E-2"/>
    <n v="0.79272742934714402"/>
    <n v="0.19671065100357399"/>
    <n v="2.2021090587295199E-2"/>
    <n v="2.9176975564145701E-3"/>
    <n v="2.65358670273865E-2"/>
    <n v="5.4875175038045898E-2"/>
    <n v="5.7445551275955999E-2"/>
    <n v="0.57803386070655705"/>
    <n v="4.2099955426678298E-2"/>
    <n v="5.3387244718278597E-2"/>
    <n v="4.3106951724112899E-3"/>
    <n v="0.15837286249097701"/>
    <n v="6.8810367573404703"/>
  </r>
  <r>
    <x v="48"/>
    <x v="25"/>
    <n v="0.62470401287975597"/>
    <n v="1.0664796279095E-2"/>
    <n v="0.785923772465975"/>
    <n v="0.20341143125493"/>
    <n v="2.1145991537257099E-2"/>
    <n v="1.6511059808653099E-3"/>
    <n v="1.7604188099705799E-2"/>
    <n v="5.8652388746298502E-2"/>
    <n v="5.72537439539395E-2"/>
    <n v="0.57806344414718003"/>
    <n v="4.4022727557873301E-2"/>
    <n v="5.2115943384091999E-2"/>
    <n v="4.0485001460189001E-3"/>
    <n v="0.16544196644677001"/>
    <n v="6.8791820616635002"/>
  </r>
  <r>
    <x v="48"/>
    <x v="26"/>
    <n v="0.76309158057091697"/>
    <n v="1.0210566972498499E-2"/>
    <n v="0.78101712641947796"/>
    <n v="0.20877230660802401"/>
    <n v="2.2877161102122099E-2"/>
    <n v="1.5962506179699599E-3"/>
    <n v="1.8469069407398599E-2"/>
    <n v="5.8114023913573197E-2"/>
    <n v="5.76203647074197E-2"/>
    <n v="0.55528001235906599"/>
    <n v="4.59687118935471E-2"/>
    <n v="6.2647634823100901E-2"/>
    <n v="4.4492821852225601E-3"/>
    <n v="0.17297748899057999"/>
    <n v="6.8255877945827299"/>
  </r>
  <r>
    <x v="48"/>
    <x v="27"/>
    <n v="0.95578504237717399"/>
    <n v="9.5869993746206805E-3"/>
    <n v="0.73347824927092697"/>
    <n v="0.25693475135445198"/>
    <n v="1.8150990803628701E-2"/>
    <n v="8.4499857033100197E-3"/>
    <n v="0.102833432896343"/>
    <n v="7.3222904210054299E-2"/>
    <n v="5.9401534764849898E-2"/>
    <n v="0.42185107113653397"/>
    <n v="5.3522947444172603E-2"/>
    <n v="7.6334447519940701E-2"/>
    <n v="6.4250224153749903E-3"/>
    <n v="0.17980766310579199"/>
    <n v="6.7346633313156099"/>
  </r>
  <r>
    <x v="48"/>
    <x v="28"/>
    <n v="1.0667628792219801"/>
    <n v="9.2245395340750901E-3"/>
    <n v="0.70957316276468496"/>
    <n v="0.28120229770124"/>
    <n v="1.52925429774093E-2"/>
    <n v="1.2797713267282801E-2"/>
    <n v="0.117814365285631"/>
    <n v="9.9279869929078807E-2"/>
    <n v="5.8503874277290799E-2"/>
    <n v="0.37851740635310699"/>
    <n v="5.0804850817221102E-2"/>
    <n v="7.8484632836033796E-2"/>
    <n v="8.4779555726220094E-3"/>
    <n v="0.18002678868432401"/>
    <n v="6.7692738335184597"/>
  </r>
  <r>
    <x v="48"/>
    <x v="29"/>
    <n v="1.0401694335945499"/>
    <n v="9.4806661678968999E-3"/>
    <n v="0.71902730666994297"/>
    <n v="0.27149202716216098"/>
    <n v="1.6416172325937999E-2"/>
    <n v="1.3815603934541299E-2"/>
    <n v="0.112662814784455"/>
    <n v="0.113452240119142"/>
    <n v="5.3041257541412902E-2"/>
    <n v="0.37632950636157497"/>
    <n v="5.3448984006633199E-2"/>
    <n v="7.0822891113351105E-2"/>
    <n v="9.9655574245271095E-3"/>
    <n v="0.18004497238842401"/>
    <n v="6.76913617340524"/>
  </r>
  <r>
    <x v="48"/>
    <x v="30"/>
    <n v="1.0807098872900101"/>
    <n v="9.3881180926703601E-3"/>
    <n v="0.70557266494437598"/>
    <n v="0.28503921696295398"/>
    <n v="1.5825222065193399E-2"/>
    <n v="1.53448332200096E-2"/>
    <n v="0.114292982889752"/>
    <n v="0.12277183803632"/>
    <n v="5.3733581141145903E-2"/>
    <n v="0.36945247771060402"/>
    <n v="5.2624092244845301E-2"/>
    <n v="6.5154587059480198E-2"/>
    <n v="1.2492530489188599E-2"/>
    <n v="0.17830785514346101"/>
    <n v="6.7278036990033296"/>
  </r>
  <r>
    <x v="48"/>
    <x v="31"/>
    <n v="1.0853999157681999"/>
    <n v="8.9839714570177798E-3"/>
    <n v="0.68518720555161505"/>
    <n v="0.30582882299136699"/>
    <n v="1.5333130984015E-2"/>
    <n v="1.7799444281207999E-2"/>
    <n v="0.11951165775578899"/>
    <n v="0.13690859211273301"/>
    <n v="5.4542249783214397E-2"/>
    <n v="0.34077561993108502"/>
    <n v="5.2212262260155198E-2"/>
    <n v="6.7320200883935893E-2"/>
    <n v="1.4254140380402999E-2"/>
    <n v="0.18134270162746099"/>
    <n v="6.7534251606446096"/>
  </r>
  <r>
    <x v="48"/>
    <x v="32"/>
    <n v="1.0536220265598899"/>
    <n v="9.4110051223789994E-3"/>
    <n v="0.70556944988606296"/>
    <n v="0.28501954499155802"/>
    <n v="1.6280457466538799E-2"/>
    <n v="1.5826122998637199E-2"/>
    <n v="0.106822122310735"/>
    <n v="0.1333138958766"/>
    <n v="5.5992544011321997E-2"/>
    <n v="0.35217461559594598"/>
    <n v="5.3817166602181297E-2"/>
    <n v="6.3403250622404997E-2"/>
    <n v="1.51381540655485E-2"/>
    <n v="0.18723167045008601"/>
    <n v="6.72214566588839"/>
  </r>
  <r>
    <x v="49"/>
    <x v="0"/>
    <n v="0.86058904372013501"/>
    <n v="2.8987002363368299E-2"/>
    <n v="0.402895041793011"/>
    <n v="0.56811795584362101"/>
    <n v="2.3612696576107099E-2"/>
    <n v="1.0399540956283201E-2"/>
    <n v="6.4345892420804199E-2"/>
    <n v="8.0008144833779701E-2"/>
    <n v="5.6560995586887201E-2"/>
    <n v="0.34458101214204401"/>
    <n v="4.17489219178497E-2"/>
    <n v="8.1488101456027903E-2"/>
    <n v="4.9835425515010599E-2"/>
    <n v="0.24741926859520599"/>
    <n v="6.1637715577767596"/>
  </r>
  <r>
    <x v="49"/>
    <x v="1"/>
    <n v="0.86563733546583799"/>
    <n v="3.0816463264911199E-2"/>
    <n v="0.40433294415830401"/>
    <n v="0.56485059257678505"/>
    <n v="2.9326934403125299E-2"/>
    <n v="9.9855375790043194E-3"/>
    <n v="6.8244155824966499E-2"/>
    <n v="8.8098141632816804E-2"/>
    <n v="5.07819594397418E-2"/>
    <n v="0.34480525021342501"/>
    <n v="4.5038787454241599E-2"/>
    <n v="7.7607926020728801E-2"/>
    <n v="4.7015218438878202E-2"/>
    <n v="0.239096088993071"/>
    <n v="6.2120844616161"/>
  </r>
  <r>
    <x v="49"/>
    <x v="2"/>
    <n v="1.0634667230133199"/>
    <n v="2.6345508744867099E-2"/>
    <n v="0.35595761726550001"/>
    <n v="0.61769687398963302"/>
    <n v="2.8927421158708101E-2"/>
    <n v="1.02875915484281E-2"/>
    <n v="6.8566199236684597E-2"/>
    <n v="8.2066759630810601E-2"/>
    <n v="4.7911286336465297E-2"/>
    <n v="0.32908350639379802"/>
    <n v="4.0755952881183402E-2"/>
    <n v="7.7209116404029804E-2"/>
    <n v="4.4641991669077702E-2"/>
    <n v="0.270550174740814"/>
    <n v="6.1616494111303002"/>
  </r>
  <r>
    <x v="49"/>
    <x v="3"/>
    <n v="1.0163144614208199"/>
    <n v="2.8098592975462199E-2"/>
    <n v="0.38026145116190402"/>
    <n v="0.59163995586263396"/>
    <n v="2.6127405769837901E-2"/>
    <n v="1.23271839032207E-2"/>
    <n v="6.7714905161733396E-2"/>
    <n v="7.9128542335953206E-2"/>
    <n v="5.12467798407166E-2"/>
    <n v="0.329354699444459"/>
    <n v="3.8958317493432398E-2"/>
    <n v="9.3821249721148206E-2"/>
    <n v="4.8659661614953303E-2"/>
    <n v="0.25266125471454498"/>
    <n v="6.1732247260085202"/>
  </r>
  <r>
    <x v="49"/>
    <x v="4"/>
    <n v="1.0329011629194"/>
    <n v="2.8243379208975999E-2"/>
    <n v="0.37542954091347203"/>
    <n v="0.59632707987755196"/>
    <n v="2.3804132981619298E-2"/>
    <n v="1.05123713238228E-2"/>
    <n v="7.2712074457909504E-2"/>
    <n v="7.8987932648863002E-2"/>
    <n v="4.9668420730310997E-2"/>
    <n v="0.33002813710296902"/>
    <n v="3.8878491884422203E-2"/>
    <n v="9.2903370598019994E-2"/>
    <n v="4.6793316974804003E-2"/>
    <n v="0.25571175129725898"/>
    <n v="6.1754558514100601"/>
  </r>
  <r>
    <x v="49"/>
    <x v="5"/>
    <n v="1.00735930872399"/>
    <n v="2.9240787784450599E-2"/>
    <n v="0.39992897622352402"/>
    <n v="0.57083023599202498"/>
    <n v="2.0300552072342899E-2"/>
    <n v="1.2033432517026699E-2"/>
    <n v="7.4049495760599798E-2"/>
    <n v="8.1557098049824805E-2"/>
    <n v="4.9934977323811199E-2"/>
    <n v="0.33291003345605102"/>
    <n v="4.0117966406777901E-2"/>
    <n v="8.15463075439678E-2"/>
    <n v="4.8839836470525803E-2"/>
    <n v="0.258710300399072"/>
    <n v="6.1609853452555496"/>
  </r>
  <r>
    <x v="49"/>
    <x v="6"/>
    <n v="1.04085507423785"/>
    <n v="2.5427638420436001E-2"/>
    <n v="0.39186459740802598"/>
    <n v="0.58270776417153802"/>
    <n v="2.78350055787688E-2"/>
    <n v="1.19460035071527E-2"/>
    <n v="7.4664526040221002E-2"/>
    <n v="8.2473240840254203E-2"/>
    <n v="5.1341208040570102E-2"/>
    <n v="0.32822239127918701"/>
    <n v="4.0208017814481099E-2"/>
    <n v="8.0745173484647007E-2"/>
    <n v="4.7524196195939797E-2"/>
    <n v="0.255040237218779"/>
    <n v="6.16364975792251"/>
  </r>
  <r>
    <x v="49"/>
    <x v="7"/>
    <n v="1.0087994831031299"/>
    <n v="2.8536592807824598E-2"/>
    <n v="0.41158426419640698"/>
    <n v="0.55987914299576902"/>
    <n v="1.9472450847963601E-2"/>
    <n v="1.31194666345292E-2"/>
    <n v="7.7570713089489707E-2"/>
    <n v="8.98776213524482E-2"/>
    <n v="4.9684715014882197E-2"/>
    <n v="0.33065876108090297"/>
    <n v="4.0879397340336798E-2"/>
    <n v="8.3990414480494394E-2"/>
    <n v="5.0327906682849297E-2"/>
    <n v="0.244418553476104"/>
    <n v="6.25315653129572"/>
  </r>
  <r>
    <x v="49"/>
    <x v="8"/>
    <n v="0.98142178558678295"/>
    <n v="3.2584030332891201E-2"/>
    <n v="0.404328517507833"/>
    <n v="0.56308745215927503"/>
    <n v="3.06383554861131E-2"/>
    <n v="1.28639646599123E-2"/>
    <n v="7.5569839239656197E-2"/>
    <n v="8.1755912342009296E-2"/>
    <n v="5.0621124941061399E-2"/>
    <n v="0.32780549558217598"/>
    <n v="3.8643799625341799E-2"/>
    <n v="8.5783195591933606E-2"/>
    <n v="5.0110480866710397E-2"/>
    <n v="0.246207831665086"/>
    <n v="6.1732777818433702"/>
  </r>
  <r>
    <x v="49"/>
    <x v="9"/>
    <n v="1.00810851531535"/>
    <n v="3.3924691123840202E-2"/>
    <n v="0.40316287172722798"/>
    <n v="0.56291243714893202"/>
    <n v="2.2593030739645199E-2"/>
    <n v="1.3245230185112099E-2"/>
    <n v="7.3002955246939102E-2"/>
    <n v="8.5741056495804102E-2"/>
    <n v="5.6584197754291299E-2"/>
    <n v="0.32952664176560498"/>
    <n v="4.0089304785112599E-2"/>
    <n v="8.8309496124729298E-2"/>
    <n v="5.1734742341427997E-2"/>
    <n v="0.23917334456133399"/>
    <n v="6.17704257384983"/>
  </r>
  <r>
    <x v="49"/>
    <x v="10"/>
    <n v="1.03227929721765"/>
    <n v="3.0765692452814099E-2"/>
    <n v="0.38618245629092801"/>
    <n v="0.58305185125625802"/>
    <n v="2.8460011794741499E-2"/>
    <n v="1.70605925101288E-2"/>
    <n v="7.5175983277950498E-2"/>
    <n v="8.1528416483501703E-2"/>
    <n v="6.5294894476902204E-2"/>
    <n v="0.32357041987801899"/>
    <n v="3.94054386550814E-2"/>
    <n v="8.5274047585645593E-2"/>
    <n v="4.4316896981879302E-2"/>
    <n v="0.239913298356149"/>
    <n v="6.20544790610455"/>
  </r>
  <r>
    <x v="49"/>
    <x v="11"/>
    <n v="1.0822678092757301"/>
    <n v="3.4610140558595702E-2"/>
    <n v="0.41515403263053302"/>
    <n v="0.55023582681087102"/>
    <n v="2.04321307437853E-2"/>
    <n v="2.5132858195345099E-2"/>
    <n v="8.9697242501984104E-2"/>
    <n v="7.9864368951841902E-2"/>
    <n v="7.6003593253627003E-2"/>
    <n v="0.35683986027247999"/>
    <n v="4.1540451520286001E-2"/>
    <n v="7.3424892087411806E-2"/>
    <n v="3.6784211231450398E-2"/>
    <n v="0.20028039124178801"/>
    <n v="6.1587721836923004"/>
  </r>
  <r>
    <x v="49"/>
    <x v="12"/>
    <n v="0.91431113825232702"/>
    <n v="3.2017708507289397E-2"/>
    <n v="0.41537523490995298"/>
    <n v="0.55260705658275799"/>
    <n v="3.1939257441494E-2"/>
    <n v="1.07409369236672E-2"/>
    <n v="5.8506957143052402E-2"/>
    <n v="8.2860902718121798E-2"/>
    <n v="5.18069481180976E-2"/>
    <n v="0.34013589594160598"/>
    <n v="4.3320894865778101E-2"/>
    <n v="7.5850687968730707E-2"/>
    <n v="4.9315967726248001E-2"/>
    <n v="0.25552155115320402"/>
    <n v="6.2226327199422196"/>
  </r>
  <r>
    <x v="49"/>
    <x v="13"/>
    <n v="0.92108987625992"/>
    <n v="3.8809375058739597E-2"/>
    <n v="0.39759275362004998"/>
    <n v="0.56359787132121097"/>
    <n v="2.50539347414355E-2"/>
    <n v="1.15841846926883E-2"/>
    <n v="5.8103855638192502E-2"/>
    <n v="8.6478412236088403E-2"/>
    <n v="4.5712378176953401E-2"/>
    <n v="0.346439268117818"/>
    <n v="4.3179413522670802E-2"/>
    <n v="7.7498739123847596E-2"/>
    <n v="4.6611308990384397E-2"/>
    <n v="0.25933850475992098"/>
    <n v="6.2017961463061297"/>
  </r>
  <r>
    <x v="49"/>
    <x v="14"/>
    <n v="0.91450684152964601"/>
    <n v="3.6848329595700002E-2"/>
    <n v="0.44615006577517402"/>
    <n v="0.51700160462912503"/>
    <n v="2.39598387045468E-2"/>
    <n v="9.4546334684402003E-3"/>
    <n v="3.55620145021983E-2"/>
    <n v="6.3844875813868399E-2"/>
    <n v="4.9988055869513701E-2"/>
    <n v="0.45444568661467"/>
    <n v="3.6689432694425698E-2"/>
    <n v="6.2332321981403899E-2"/>
    <n v="2.2366461592511301E-2"/>
    <n v="0.24135667875842101"/>
    <n v="6.0972869922281001"/>
  </r>
  <r>
    <x v="49"/>
    <x v="15"/>
    <n v="0.53687829749108196"/>
    <n v="4.7448589106414099E-2"/>
    <n v="0.56442037923333599"/>
    <n v="0.38813103166024998"/>
    <n v="2.2552342077841001E-2"/>
    <n v="1.2427791419498801E-3"/>
    <n v="4.5683269978730404E-3"/>
    <n v="2.4805627627701301E-2"/>
    <n v="4.0486815897308299E-2"/>
    <n v="0.69563628301088098"/>
    <n v="2.0190555081789598E-2"/>
    <n v="4.7732434537828897E-2"/>
    <n v="2.0451146375098802E-3"/>
    <n v="0.140739720989317"/>
    <n v="6.2478871120603499"/>
  </r>
  <r>
    <x v="49"/>
    <x v="16"/>
    <n v="0.68555220928356098"/>
    <n v="4.4391839833327097E-2"/>
    <n v="0.52686397659495898"/>
    <n v="0.42874418357171401"/>
    <n v="2.3417189125068801E-2"/>
    <n v="9.6050180489331996E-4"/>
    <n v="7.6977460543167899E-3"/>
    <n v="3.6022018340100999E-2"/>
    <n v="4.2571829429389099E-2"/>
    <n v="0.60296795459306096"/>
    <n v="2.0199430904869999E-2"/>
    <n v="9.9937132378854598E-2"/>
    <n v="3.8808989471061498E-3"/>
    <n v="0.162345298422339"/>
    <n v="6.2259408260308398"/>
  </r>
  <r>
    <x v="49"/>
    <x v="17"/>
    <n v="0.87732933710599004"/>
    <n v="3.6928753939825303E-2"/>
    <n v="0.45094538157188302"/>
    <n v="0.512125864488292"/>
    <n v="3.07175569191954E-2"/>
    <n v="5.8983949014952001E-3"/>
    <n v="4.7066408963550202E-2"/>
    <n v="5.3600862296853402E-2"/>
    <n v="3.88536547803311E-2"/>
    <n v="0.43495385258218699"/>
    <n v="2.19374968017725E-2"/>
    <n v="0.106152226763412"/>
    <n v="5.85014773374639E-3"/>
    <n v="0.25496939825745601"/>
    <n v="6.2018808383281403"/>
  </r>
  <r>
    <x v="49"/>
    <x v="18"/>
    <n v="0.97244939924598905"/>
    <n v="3.2740654556393002E-2"/>
    <n v="0.416588709190162"/>
    <n v="0.55067063625344503"/>
    <n v="3.2609389551334099E-2"/>
    <n v="1.1575464174378601E-2"/>
    <n v="6.2819389000473305E-2"/>
    <n v="7.0481713944402002E-2"/>
    <n v="3.9667377656633598E-2"/>
    <n v="0.38090163481586897"/>
    <n v="3.4939507194838598E-2"/>
    <n v="9.5993921201472196E-2"/>
    <n v="9.8648623556996298E-3"/>
    <n v="0.26114674010489902"/>
    <n v="6.1951184845671596"/>
  </r>
  <r>
    <x v="49"/>
    <x v="19"/>
    <n v="0.97813911557741096"/>
    <n v="3.59059374232992E-2"/>
    <n v="0.42316857454238699"/>
    <n v="0.54092548803431395"/>
    <n v="2.6225713258796302E-2"/>
    <n v="1.20731147412703E-2"/>
    <n v="7.3934360831413998E-2"/>
    <n v="8.3654890967419807E-2"/>
    <n v="3.90570165761501E-2"/>
    <n v="0.36659562257179201"/>
    <n v="3.6850681122193002E-2"/>
    <n v="9.7988677826911494E-2"/>
    <n v="1.6092105105312501E-2"/>
    <n v="0.24752781699873999"/>
    <n v="6.2221257814122799"/>
  </r>
  <r>
    <x v="49"/>
    <x v="20"/>
    <n v="0.95912341065808504"/>
    <n v="3.4122343506066299E-2"/>
    <n v="0.41358355768175298"/>
    <n v="0.55229409881218094"/>
    <n v="2.2552078729157599E-2"/>
    <n v="1.0546086026735299E-2"/>
    <n v="6.4925644027736595E-2"/>
    <n v="7.7812136832290602E-2"/>
    <n v="4.3742142535850001E-2"/>
    <n v="0.36337058430612401"/>
    <n v="3.7599651603507901E-2"/>
    <n v="9.3818106819939004E-2"/>
    <n v="1.4435818152422401E-2"/>
    <n v="0.271197750966236"/>
    <n v="6.1258754021021504"/>
  </r>
  <r>
    <x v="49"/>
    <x v="21"/>
    <n v="0.98003805881350503"/>
    <n v="3.5302352688793698E-2"/>
    <n v="0.43865470206313101"/>
    <n v="0.52604294524807604"/>
    <n v="2.1416858188257299E-2"/>
    <n v="1.5252133188113901E-2"/>
    <n v="6.1485933390915501E-2"/>
    <n v="7.8163499302578598E-2"/>
    <n v="4.8793937322259E-2"/>
    <n v="0.37170668198264001"/>
    <n v="3.9942379623757802E-2"/>
    <n v="9.6007478196983104E-2"/>
    <n v="1.37289533345284E-2"/>
    <n v="0.25350214546996602"/>
    <n v="6.1881161506853903"/>
  </r>
  <r>
    <x v="49"/>
    <x v="22"/>
    <n v="0.77069106594292702"/>
    <n v="3.8272331217048601E-2"/>
    <n v="0.46980158806823702"/>
    <n v="0.491926080714715"/>
    <n v="2.8287017056245301E-2"/>
    <n v="9.4826145266735107E-3"/>
    <n v="1.5877748875935901E-2"/>
    <n v="7.2487873946092796E-2"/>
    <n v="5.2830348835729901E-2"/>
    <n v="0.47757140767380002"/>
    <n v="3.4511303082802598E-2"/>
    <n v="9.6277715793885096E-2"/>
    <n v="9.1999576179263801E-3"/>
    <n v="0.203474012590909"/>
    <n v="6.1798292326380704"/>
  </r>
  <r>
    <x v="49"/>
    <x v="23"/>
    <n v="0.90743472026252203"/>
    <n v="4.0799943573045998E-2"/>
    <n v="0.48761150588824098"/>
    <n v="0.47158855053871201"/>
    <n v="2.7222699114260202E-2"/>
    <n v="2.0048629005985599E-2"/>
    <n v="6.3829993841663796E-2"/>
    <n v="6.1222757399541798E-2"/>
    <n v="4.8432740489407898E-2"/>
    <n v="0.45367935161105999"/>
    <n v="4.0425770235015299E-2"/>
    <n v="7.3722583425561206E-2"/>
    <n v="8.6073287591358696E-3"/>
    <n v="0.202808146118368"/>
    <n v="6.2372032455379101"/>
  </r>
  <r>
    <x v="49"/>
    <x v="24"/>
    <n v="0.63969470169325005"/>
    <n v="4.26637673092716E-2"/>
    <n v="0.510137209451485"/>
    <n v="0.44719902323924299"/>
    <n v="2.33057085956733E-2"/>
    <n v="1.0718844116546101E-3"/>
    <n v="5.4114698816331902E-4"/>
    <n v="7.1241082409194495E-2"/>
    <n v="4.06216733063312E-2"/>
    <n v="0.534948451485734"/>
    <n v="3.6610166721324902E-2"/>
    <n v="7.5343882043075502E-2"/>
    <n v="7.2122078998048903E-3"/>
    <n v="0.20910379613904401"/>
    <n v="6.2522340293525804"/>
  </r>
  <r>
    <x v="49"/>
    <x v="25"/>
    <n v="0.63949566645647204"/>
    <n v="4.0164534976603002E-2"/>
    <n v="0.48343152001476503"/>
    <n v="0.47640394500863198"/>
    <n v="2.44855555222524E-2"/>
    <n v="1.3786138231352001E-3"/>
    <n v="6.9654530195902497E-4"/>
    <n v="7.2163953842348305E-2"/>
    <n v="4.3011859126212797E-2"/>
    <n v="0.51263313992757098"/>
    <n v="3.75439800619198E-2"/>
    <n v="8.6312947837962201E-2"/>
    <n v="7.8098757066186898E-3"/>
    <n v="0.21396352885002101"/>
    <n v="6.2479187138956496"/>
  </r>
  <r>
    <x v="49"/>
    <x v="26"/>
    <n v="0.78383208517168701"/>
    <n v="4.0078554206947802E-2"/>
    <n v="0.46873004629871401"/>
    <n v="0.49119139949433799"/>
    <n v="2.7044221351121799E-2"/>
    <n v="1.7048567214106301E-3"/>
    <n v="5.5634832742462595E-4"/>
    <n v="6.98347554314242E-2"/>
    <n v="4.2139657572911202E-2"/>
    <n v="0.48216128299676198"/>
    <n v="3.58525126796303E-2"/>
    <n v="9.0164236550110494E-2"/>
    <n v="9.9079434119084906E-3"/>
    <n v="0.24063418495729599"/>
    <n v="6.2142277929687797"/>
  </r>
  <r>
    <x v="49"/>
    <x v="27"/>
    <n v="0.92504688079604203"/>
    <n v="3.4549736818237801E-2"/>
    <n v="0.43441154716462999"/>
    <n v="0.53103871601713204"/>
    <n v="2.1963627258052201E-2"/>
    <n v="8.5156754156431695E-3"/>
    <n v="5.7779743728311302E-2"/>
    <n v="6.4759373720076799E-2"/>
    <n v="3.9220713143804799E-2"/>
    <n v="0.39912020360902101"/>
    <n v="3.65348989809679E-2"/>
    <n v="9.9259284766247693E-2"/>
    <n v="1.0632041281318E-2"/>
    <n v="0.26221443809655698"/>
    <n v="6.2535212917219702"/>
  </r>
  <r>
    <x v="49"/>
    <x v="28"/>
    <n v="1.03717853477697"/>
    <n v="3.6371546048798997E-2"/>
    <n v="0.41539779010097899"/>
    <n v="0.54823066385022101"/>
    <n v="2.2632237539324099E-2"/>
    <n v="1.26207075575377E-2"/>
    <n v="6.7940822839605994E-2"/>
    <n v="7.3605590703947898E-2"/>
    <n v="4.3140070197855797E-2"/>
    <n v="0.35205665687326998"/>
    <n v="3.9111955460333303E-2"/>
    <n v="8.8979538845662301E-2"/>
    <n v="1.48021638970013E-2"/>
    <n v="0.28511025608546198"/>
    <n v="6.1965165796633901"/>
  </r>
  <r>
    <x v="49"/>
    <x v="29"/>
    <n v="0.94066676508275404"/>
    <n v="4.0227671562601298E-2"/>
    <n v="0.44667483700271698"/>
    <n v="0.51309749143468097"/>
    <n v="2.28824832153206E-2"/>
    <n v="1.2588802899328001E-2"/>
    <n v="6.7423223118235703E-2"/>
    <n v="8.5076425812020295E-2"/>
    <n v="4.0790145907119199E-2"/>
    <n v="0.38198377302194297"/>
    <n v="4.2624321458444699E-2"/>
    <n v="8.3419427046102806E-2"/>
    <n v="2.1096076105104201E-2"/>
    <n v="0.24211532141638201"/>
    <n v="6.1704866284842597"/>
  </r>
  <r>
    <x v="49"/>
    <x v="30"/>
    <n v="1.0642764173565"/>
    <n v="3.6534753609430801E-2"/>
    <n v="0.42971500777501598"/>
    <n v="0.53375023861555304"/>
    <n v="2.0886901817298201E-2"/>
    <n v="1.3381173509277301E-2"/>
    <n v="6.1049105417365801E-2"/>
    <n v="8.5052411939355504E-2"/>
    <n v="3.7217547895062403E-2"/>
    <n v="0.351863769227028"/>
    <n v="4.2101621504447101E-2"/>
    <n v="8.4506708524934998E-2"/>
    <n v="2.1310394657530801E-2"/>
    <n v="0.28263036550769899"/>
    <n v="6.13632807443636"/>
  </r>
  <r>
    <x v="49"/>
    <x v="31"/>
    <n v="0.98486120861569404"/>
    <n v="3.7763909034685503E-2"/>
    <n v="0.47861695244589902"/>
    <n v="0.48361913851941601"/>
    <n v="2.2293643867704101E-2"/>
    <n v="1.40438071463944E-2"/>
    <n v="7.2093261715586707E-2"/>
    <n v="9.9872653289777E-2"/>
    <n v="4.1972322883422501E-2"/>
    <n v="0.35480324469241498"/>
    <n v="3.9620097316226302E-2"/>
    <n v="9.0507265846777193E-2"/>
    <n v="2.7546489583644501E-2"/>
    <n v="0.23724721365805199"/>
    <n v="6.15056536574125"/>
  </r>
  <r>
    <x v="49"/>
    <x v="32"/>
    <n v="0.99013662257349999"/>
    <n v="3.4658812240593202E-2"/>
    <n v="0.41935943335911802"/>
    <n v="0.54598175440028895"/>
    <n v="2.5559990140324701E-2"/>
    <n v="1.3448857818766501E-2"/>
    <n v="6.0277109499059102E-2"/>
    <n v="8.8028898504902003E-2"/>
    <n v="4.2393913700075697E-2"/>
    <n v="0.347409909943863"/>
    <n v="3.9671596819226197E-2"/>
    <n v="7.9022609802773605E-2"/>
    <n v="2.2787175890795701E-2"/>
    <n v="0.281399937880213"/>
    <n v="6.1625788892548696"/>
  </r>
  <r>
    <x v="50"/>
    <x v="0"/>
    <n v="0.85998300209332801"/>
    <n v="1.20209650555551E-2"/>
    <n v="0.54647182112439896"/>
    <n v="0.44150721382004599"/>
    <n v="1.24343990883743E-2"/>
    <n v="1.50747939271584E-2"/>
    <n v="9.71512246462925E-2"/>
    <n v="9.5854281862908397E-2"/>
    <n v="7.3204353655100501E-2"/>
    <n v="0.321018297340042"/>
    <n v="5.1755182632203203E-2"/>
    <n v="7.5646737442643594E-2"/>
    <n v="5.2884082056534103E-2"/>
    <n v="0.20497664734874299"/>
    <n v="5.8500686306076801"/>
  </r>
  <r>
    <x v="50"/>
    <x v="1"/>
    <n v="0.86408982903015696"/>
    <n v="9.3290668005460708E-3"/>
    <n v="0.54822462231892"/>
    <n v="0.44244631088053399"/>
    <n v="1.27770031682281E-2"/>
    <n v="1.5994984784097201E-2"/>
    <n v="9.8479117368310401E-2"/>
    <n v="0.113855117836532"/>
    <n v="6.7934578055154099E-2"/>
    <n v="0.32005085551278301"/>
    <n v="5.2166344053402203E-2"/>
    <n v="7.5430187880938804E-2"/>
    <n v="4.1640521059262803E-2"/>
    <n v="0.20167129028129199"/>
    <n v="5.9124600897315904"/>
  </r>
  <r>
    <x v="50"/>
    <x v="2"/>
    <n v="1.0260788715509701"/>
    <n v="9.3001783719464607E-3"/>
    <n v="0.54394286048783402"/>
    <n v="0.44675696114021901"/>
    <n v="1.2282801735170001E-2"/>
    <n v="1.4902101494474299E-2"/>
    <n v="0.107658977776855"/>
    <n v="0.110203338006771"/>
    <n v="6.6358612635697298E-2"/>
    <n v="0.31382923148255099"/>
    <n v="4.86017538195955E-2"/>
    <n v="7.8501267938910504E-2"/>
    <n v="4.2614587771429097E-2"/>
    <n v="0.205047327338546"/>
    <n v="5.8417921935359303"/>
  </r>
  <r>
    <x v="50"/>
    <x v="3"/>
    <n v="0.98304276422798098"/>
    <n v="9.1908428581658798E-3"/>
    <n v="0.54392774550303102"/>
    <n v="0.44688141163880302"/>
    <n v="1.1324559377142499E-2"/>
    <n v="1.5211276367479799E-2"/>
    <n v="0.111733746635474"/>
    <n v="0.104355972460683"/>
    <n v="6.5656901183735503E-2"/>
    <n v="0.31310727129763799"/>
    <n v="4.8226586041500201E-2"/>
    <n v="8.6883863052662297E-2"/>
    <n v="4.8941981913278303E-2"/>
    <n v="0.19455784167040699"/>
    <n v="5.8377411525113301"/>
  </r>
  <r>
    <x v="50"/>
    <x v="4"/>
    <n v="1.0301307560534401"/>
    <n v="9.1741455776914206E-3"/>
    <n v="0.54341127900686403"/>
    <n v="0.44741457541544499"/>
    <n v="1.09580323960766E-2"/>
    <n v="1.42988716152532E-2"/>
    <n v="0.114430099661515"/>
    <n v="0.10904088112570499"/>
    <n v="6.5024651562492999E-2"/>
    <n v="0.30601865967375702"/>
    <n v="5.2768900747934597E-2"/>
    <n v="8.4429412955279504E-2"/>
    <n v="5.3350855253142399E-2"/>
    <n v="0.18967963500884399"/>
    <n v="5.8878007081469299"/>
  </r>
  <r>
    <x v="50"/>
    <x v="5"/>
    <n v="0.98092005141443395"/>
    <n v="9.4907607698318294E-3"/>
    <n v="0.55688371457345698"/>
    <n v="0.433625524656711"/>
    <n v="1.0405116381014301E-2"/>
    <n v="1.41258317643313E-2"/>
    <n v="0.11477802946667701"/>
    <n v="0.108827524072294"/>
    <n v="6.6967400224562101E-2"/>
    <n v="0.30963742013524997"/>
    <n v="5.0395370951013603E-2"/>
    <n v="7.88047730372302E-2"/>
    <n v="5.2563819833456399E-2"/>
    <n v="0.19349471413417099"/>
    <n v="5.8456881782314998"/>
  </r>
  <r>
    <x v="50"/>
    <x v="6"/>
    <n v="1.00345480940467"/>
    <n v="9.8687918124924102E-3"/>
    <n v="0.55301099785250396"/>
    <n v="0.43712021033500398"/>
    <n v="1.05789260308406E-2"/>
    <n v="1.46773477436588E-2"/>
    <n v="0.115379257472874"/>
    <n v="0.107351287940885"/>
    <n v="6.5498848380607197E-2"/>
    <n v="0.30949739408239502"/>
    <n v="5.3518558140549302E-2"/>
    <n v="7.7723200854429006E-2"/>
    <n v="4.8623767490677802E-2"/>
    <n v="0.19715141186308299"/>
    <n v="5.8197536350976904"/>
  </r>
  <r>
    <x v="50"/>
    <x v="7"/>
    <n v="1.0151209584688401"/>
    <n v="9.0053181301926397E-3"/>
    <n v="0.53016137635058802"/>
    <n v="0.46083330551921903"/>
    <n v="9.7689662144612496E-3"/>
    <n v="1.5492718712969301E-2"/>
    <n v="0.113253566651738"/>
    <n v="0.115661612888078"/>
    <n v="6.8270997144102494E-2"/>
    <n v="0.30123060823714098"/>
    <n v="5.1426877270515502E-2"/>
    <n v="8.4222254367091007E-2"/>
    <n v="5.7627255230580203E-2"/>
    <n v="0.183045143283323"/>
    <n v="5.9055008765194197"/>
  </r>
  <r>
    <x v="50"/>
    <x v="8"/>
    <n v="0.99050632538314498"/>
    <n v="8.5998176650034907E-3"/>
    <n v="0.53887529949768997"/>
    <n v="0.45252488283730602"/>
    <n v="9.9689786025591708E-3"/>
    <n v="1.5414446872918699E-2"/>
    <n v="0.105283459445147"/>
    <n v="0.107768098105629"/>
    <n v="6.7197516795345205E-2"/>
    <n v="0.30219465757009401"/>
    <n v="4.8649957446179302E-2"/>
    <n v="7.6699624774138095E-2"/>
    <n v="4.5384694841375098E-2"/>
    <n v="0.22143856554661501"/>
    <n v="5.8094745415778597"/>
  </r>
  <r>
    <x v="50"/>
    <x v="9"/>
    <n v="1.0020360748807"/>
    <n v="1.05806445722908E-2"/>
    <n v="0.53576394746110001"/>
    <n v="0.45365540796661002"/>
    <n v="1.04479960648939E-2"/>
    <n v="1.81553701419781E-2"/>
    <n v="0.114580256551639"/>
    <n v="0.111645198625502"/>
    <n v="7.4233976973518204E-2"/>
    <n v="0.32030727534218001"/>
    <n v="4.9034180815440802E-2"/>
    <n v="7.9416186768839298E-2"/>
    <n v="4.0684985957357797E-2"/>
    <n v="0.181494572758651"/>
    <n v="5.9006104518148801"/>
  </r>
  <r>
    <x v="50"/>
    <x v="10"/>
    <n v="1.0759388152070699"/>
    <n v="8.4941301291239293E-3"/>
    <n v="0.53797508661068005"/>
    <n v="0.45353078326019602"/>
    <n v="1.0605802514831199E-2"/>
    <n v="1.9784021905049E-2"/>
    <n v="0.12096650555888"/>
    <n v="0.104544797741323"/>
    <n v="8.4890196200781601E-2"/>
    <n v="0.307277035973548"/>
    <n v="4.8216809983862803E-2"/>
    <n v="7.7252123425240807E-2"/>
    <n v="4.5364520393554299E-2"/>
    <n v="0.18109818630292901"/>
    <n v="5.8163516497571504"/>
  </r>
  <r>
    <x v="50"/>
    <x v="11"/>
    <n v="1.16869774228527"/>
    <n v="9.3740467866396792E-3"/>
    <n v="0.55265571350313303"/>
    <n v="0.43797023971022703"/>
    <n v="1.01681040330139E-2"/>
    <n v="2.29357671766981E-2"/>
    <n v="0.149101637180059"/>
    <n v="0.101663981330904"/>
    <n v="0.10163370617489401"/>
    <n v="0.32022279926438901"/>
    <n v="4.6865658753349498E-2"/>
    <n v="6.2996980492567703E-2"/>
    <n v="3.2652653318514802E-2"/>
    <n v="0.15175871227561"/>
    <n v="5.88553590604175"/>
  </r>
  <r>
    <x v="50"/>
    <x v="12"/>
    <n v="0.90225535882974806"/>
    <n v="9.5213660050927507E-3"/>
    <n v="0.57542503734649897"/>
    <n v="0.41505359664840902"/>
    <n v="1.12413966595838E-2"/>
    <n v="1.5845059405070701E-2"/>
    <n v="9.6385460715073895E-2"/>
    <n v="0.104745766787221"/>
    <n v="6.6802962701986393E-2"/>
    <n v="0.32378959172942401"/>
    <n v="5.1289975138448997E-2"/>
    <n v="8.1732678409045606E-2"/>
    <n v="4.3611447786145299E-2"/>
    <n v="0.20455566066800099"/>
    <n v="5.8102979524718696"/>
  </r>
  <r>
    <x v="50"/>
    <x v="13"/>
    <n v="0.90295999013963602"/>
    <n v="1.023125657278E-2"/>
    <n v="0.58030415967716997"/>
    <n v="0.40946458375005002"/>
    <n v="1.1144642415514701E-2"/>
    <n v="1.65414458321738E-2"/>
    <n v="0.100990898677048"/>
    <n v="0.117271864079618"/>
    <n v="6.2109602356057801E-2"/>
    <n v="0.332176007017499"/>
    <n v="5.1398605581422903E-2"/>
    <n v="8.1089940850311806E-2"/>
    <n v="3.2091410708297102E-2"/>
    <n v="0.195185582482057"/>
    <n v="5.8659092253182497"/>
  </r>
  <r>
    <x v="50"/>
    <x v="14"/>
    <n v="0.84305952992477495"/>
    <n v="1.0880145084335701E-2"/>
    <n v="0.62244690987829598"/>
    <n v="0.36667294503736902"/>
    <n v="1.0605234520370601E-2"/>
    <n v="1.1623825099870399E-2"/>
    <n v="7.1966790733986902E-2"/>
    <n v="7.4150948568099007E-2"/>
    <n v="5.2439314909275801E-2"/>
    <n v="0.4461697345847"/>
    <n v="4.2358087608345502E-2"/>
    <n v="7.0105485359644795E-2"/>
    <n v="2.0150729123323999E-2"/>
    <n v="0.20042984949238299"/>
    <n v="5.9057370244801799"/>
  </r>
  <r>
    <x v="50"/>
    <x v="15"/>
    <n v="0.45095285032826299"/>
    <n v="1.43637932706743E-2"/>
    <n v="0.765009908654677"/>
    <n v="0.22062629807464901"/>
    <n v="1.0977055509425499E-2"/>
    <n v="1.71808753674848E-4"/>
    <n v="3.1122421201782401E-2"/>
    <n v="1.2565283850980401E-2"/>
    <n v="2.8909946542805799E-2"/>
    <n v="0.76025558672756499"/>
    <n v="1.7835198744183999E-2"/>
    <n v="3.6929190410408499E-2"/>
    <n v="2.8529726836640998E-3"/>
    <n v="9.8380535575509395E-2"/>
    <n v="6.0583346448470401"/>
  </r>
  <r>
    <x v="50"/>
    <x v="16"/>
    <n v="0.56463691909559799"/>
    <n v="1.31875511925245E-2"/>
    <n v="0.73424445234964497"/>
    <n v="0.25256799645783001"/>
    <n v="1.1691040150633899E-2"/>
    <n v="4.0782307139441097E-4"/>
    <n v="3.6021340337598698E-2"/>
    <n v="2.62675093417188E-2"/>
    <n v="2.80383064811273E-2"/>
    <n v="0.65291243548008804"/>
    <n v="2.01097492913716E-2"/>
    <n v="8.7431060596287705E-2"/>
    <n v="3.4622569604009102E-3"/>
    <n v="0.13365847828937899"/>
    <n v="6.0469942409625199"/>
  </r>
  <r>
    <x v="50"/>
    <x v="17"/>
    <n v="0.74145640333611595"/>
    <n v="1.20210448139314E-2"/>
    <n v="0.631590408194311"/>
    <n v="0.35638854699175698"/>
    <n v="1.11198874840616E-2"/>
    <n v="6.5733988207945402E-3"/>
    <n v="8.8238591768246194E-2"/>
    <n v="3.77145139723968E-2"/>
    <n v="3.64239493390629E-2"/>
    <n v="0.473469599444439"/>
    <n v="2.9097738483758202E-2"/>
    <n v="0.119396675024886"/>
    <n v="4.9169921352833204E-3"/>
    <n v="0.19304865352707101"/>
    <n v="5.9754167530882096"/>
  </r>
  <r>
    <x v="50"/>
    <x v="18"/>
    <n v="0.91171844082686704"/>
    <n v="1.17706443815076E-2"/>
    <n v="0.60959152021607799"/>
    <n v="0.37863783540241502"/>
    <n v="1.0223890406734101E-2"/>
    <n v="1.0453669106677201E-2"/>
    <n v="0.10787679005902601"/>
    <n v="7.6170132173001504E-2"/>
    <n v="4.9422709296984703E-2"/>
    <n v="0.383418110668796"/>
    <n v="4.4026461322198E-2"/>
    <n v="0.10198870740541301"/>
    <n v="8.8436974786491908E-3"/>
    <n v="0.20757583208252101"/>
    <n v="5.9046994675412003"/>
  </r>
  <r>
    <x v="50"/>
    <x v="19"/>
    <n v="0.94986197441453002"/>
    <n v="1.09913773504222E-2"/>
    <n v="0.58263239688679302"/>
    <n v="0.40637622576278498"/>
    <n v="9.0703133997316696E-3"/>
    <n v="1.10660165306691E-2"/>
    <n v="0.11739018391707599"/>
    <n v="0.106903256758793"/>
    <n v="5.2898919623350499E-2"/>
    <n v="0.35754120376054199"/>
    <n v="4.2664414235678898E-2"/>
    <n v="9.5557180935416597E-2"/>
    <n v="1.55233347746697E-2"/>
    <n v="0.19138517606407199"/>
    <n v="5.9469036551825099"/>
  </r>
  <r>
    <x v="50"/>
    <x v="20"/>
    <n v="0.915565766197182"/>
    <n v="1.09570820813021E-2"/>
    <n v="0.59709152062000204"/>
    <n v="0.39195139729869599"/>
    <n v="1.11206942107105E-2"/>
    <n v="1.1681582139467199E-2"/>
    <n v="0.104129244498899"/>
    <n v="9.4732859731570598E-2"/>
    <n v="5.3825136782274498E-2"/>
    <n v="0.36259496840542699"/>
    <n v="4.5822626900869502E-2"/>
    <n v="9.5628575790910705E-2"/>
    <n v="1.3106408575169299E-2"/>
    <n v="0.207357902964701"/>
    <n v="5.9023100013182903"/>
  </r>
  <r>
    <x v="50"/>
    <x v="21"/>
    <n v="0.96765501548391797"/>
    <n v="1.0964870572035299E-2"/>
    <n v="0.58911038587875997"/>
    <n v="0.39992474354920499"/>
    <n v="1.0875011950866599E-2"/>
    <n v="1.4243732840807001E-2"/>
    <n v="0.118150548992648"/>
    <n v="9.4008705562426506E-2"/>
    <n v="6.06594838156004E-2"/>
    <n v="0.370445499193303"/>
    <n v="4.7623015971733497E-2"/>
    <n v="9.9260865423856606E-2"/>
    <n v="1.30962538306439E-2"/>
    <n v="0.17163688241811501"/>
    <n v="5.9368164007560296"/>
  </r>
  <r>
    <x v="50"/>
    <x v="22"/>
    <n v="0.686805480565016"/>
    <n v="1.27423811352128E-2"/>
    <n v="0.68711352732608899"/>
    <n v="0.30014409153869798"/>
    <n v="1.38583362840586E-2"/>
    <n v="8.4965058128914899E-3"/>
    <n v="5.7427169506870802E-2"/>
    <n v="5.4886932841219899E-2"/>
    <n v="4.2368490632413797E-2"/>
    <n v="0.52043205004484705"/>
    <n v="4.7909623617453899E-2"/>
    <n v="8.3410300707627102E-2"/>
    <n v="9.0851551231884708E-3"/>
    <n v="0.162125435429429"/>
    <n v="5.9815973076510804"/>
  </r>
  <r>
    <x v="50"/>
    <x v="23"/>
    <n v="0.99256758587536498"/>
    <n v="1.1916973212957699E-2"/>
    <n v="0.61776762603047797"/>
    <n v="0.37031540075656499"/>
    <n v="1.28888162570906E-2"/>
    <n v="1.77090450833629E-2"/>
    <n v="0.14937926500662799"/>
    <n v="6.8280383930045901E-2"/>
    <n v="7.7134249188131901E-2"/>
    <n v="0.40839169267421799"/>
    <n v="5.1445304218914599E-2"/>
    <n v="6.8891224915120397E-2"/>
    <n v="8.07752790796697E-3"/>
    <n v="0.137802490818521"/>
    <n v="5.9582605192139502"/>
  </r>
  <r>
    <x v="50"/>
    <x v="24"/>
    <n v="0.53262869712176197"/>
    <n v="1.3882181091166399E-2"/>
    <n v="0.72123274812904303"/>
    <n v="0.26488507077979101"/>
    <n v="1.43170480506985E-2"/>
    <n v="2.7541642389041802E-3"/>
    <n v="3.1934597734049698E-2"/>
    <n v="4.4909024531491801E-2"/>
    <n v="2.9058997853755E-2"/>
    <n v="0.59285765906426302"/>
    <n v="4.6947415184262903E-2"/>
    <n v="5.6533838963528101E-2"/>
    <n v="7.8583478962626092E-3"/>
    <n v="0.17282890648278401"/>
    <n v="6.0555337522053101"/>
  </r>
  <r>
    <x v="50"/>
    <x v="25"/>
    <n v="0.55275907867358098"/>
    <n v="1.27747864269029E-2"/>
    <n v="0.70530543481102104"/>
    <n v="0.28191977876207602"/>
    <n v="1.46776179848631E-2"/>
    <n v="2.36842363390956E-3"/>
    <n v="3.69758704991896E-2"/>
    <n v="4.4834056822060403E-2"/>
    <n v="2.9034913090588799E-2"/>
    <n v="0.56946953282624002"/>
    <n v="4.68077416834825E-2"/>
    <n v="6.4749282305363906E-2"/>
    <n v="7.6310854582210602E-3"/>
    <n v="0.183451475696081"/>
    <n v="6.0354588378685596"/>
  </r>
  <r>
    <x v="50"/>
    <x v="26"/>
    <n v="0.68830340883209995"/>
    <n v="1.28215163715962E-2"/>
    <n v="0.69758738793366304"/>
    <n v="0.28959109569474101"/>
    <n v="1.37392653129198E-2"/>
    <n v="2.0548880436489399E-3"/>
    <n v="3.90100139303323E-2"/>
    <n v="4.2767863252005101E-2"/>
    <n v="2.84228777575684E-2"/>
    <n v="0.53229656118878799"/>
    <n v="4.8419368591724098E-2"/>
    <n v="8.2007576240843996E-2"/>
    <n v="8.6142999003309597E-3"/>
    <n v="0.20266728578183901"/>
    <n v="5.9893105656986503"/>
  </r>
  <r>
    <x v="50"/>
    <x v="27"/>
    <n v="0.88228812580051896"/>
    <n v="1.21866105583468E-2"/>
    <n v="0.62053043671119301"/>
    <n v="0.36728295273046002"/>
    <n v="9.8301253543460303E-3"/>
    <n v="8.0907567372206397E-3"/>
    <n v="0.108956267808116"/>
    <n v="6.1420432834695601E-2"/>
    <n v="5.0811112009753003E-2"/>
    <n v="0.39970759140362699"/>
    <n v="4.9551301761496101E-2"/>
    <n v="0.10189367079623"/>
    <n v="1.0895492474035399E-2"/>
    <n v="0.19884324882048099"/>
    <n v="5.9169851839646501"/>
  </r>
  <r>
    <x v="50"/>
    <x v="28"/>
    <n v="1.01077504607557"/>
    <n v="1.14984264413652E-2"/>
    <n v="0.58489502558181505"/>
    <n v="0.40360654797682"/>
    <n v="8.9738624718380903E-3"/>
    <n v="1.1707103879603499E-2"/>
    <n v="0.11388814073433599"/>
    <n v="8.5589417235592893E-2"/>
    <n v="5.4615322807653702E-2"/>
    <n v="0.354964720703349"/>
    <n v="4.7169165083744899E-2"/>
    <n v="0.102699017837152"/>
    <n v="1.5019461910035401E-2"/>
    <n v="0.20537378733669401"/>
    <n v="5.9311166851061996"/>
  </r>
  <r>
    <x v="50"/>
    <x v="29"/>
    <n v="0.94355488528839404"/>
    <n v="1.2797419956670501E-2"/>
    <n v="0.59962306622424399"/>
    <n v="0.38757951381908501"/>
    <n v="9.7387813003063008E-3"/>
    <n v="1.16079507872924E-2"/>
    <n v="0.109083160301941"/>
    <n v="9.9923033365283201E-2"/>
    <n v="5.4767312178476198E-2"/>
    <n v="0.367530852158097"/>
    <n v="5.0407256644263897E-2"/>
    <n v="8.8682577590684597E-2"/>
    <n v="2.07810854092456E-2"/>
    <n v="0.18747799026440901"/>
    <n v="5.9588004983831402"/>
  </r>
  <r>
    <x v="50"/>
    <x v="30"/>
    <n v="1.02661223283862"/>
    <n v="1.1783136220557201E-2"/>
    <n v="0.58581366661379197"/>
    <n v="0.40240319716565098"/>
    <n v="9.4205949760628807E-3"/>
    <n v="1.2547657890848799E-2"/>
    <n v="0.10778482178955601"/>
    <n v="0.109238188088365"/>
    <n v="5.5279458192180997E-2"/>
    <n v="0.35433064347326798"/>
    <n v="4.8939418280104299E-2"/>
    <n v="8.3595458796488997E-2"/>
    <n v="2.5284653250291701E-2"/>
    <n v="0.19357910526283401"/>
    <n v="5.8547859883596098"/>
  </r>
  <r>
    <x v="50"/>
    <x v="31"/>
    <n v="1.0247323681223801"/>
    <n v="1.15260933762006E-2"/>
    <n v="0.56611738779985199"/>
    <n v="0.42235651882394698"/>
    <n v="9.3812689405474905E-3"/>
    <n v="1.46444301871516E-2"/>
    <n v="0.110230227264992"/>
    <n v="0.126934830852582"/>
    <n v="5.5419886067684603E-2"/>
    <n v="0.32899752367315999"/>
    <n v="4.7930966347418003E-2"/>
    <n v="9.0340258986566502E-2"/>
    <n v="3.0230255134468999E-2"/>
    <n v="0.18589035254542799"/>
    <n v="5.9279906159023099"/>
  </r>
  <r>
    <x v="50"/>
    <x v="32"/>
    <n v="0.99308220610188103"/>
    <n v="1.18055528960912E-2"/>
    <n v="0.59132671794080105"/>
    <n v="0.39686772916310797"/>
    <n v="1.03831181492257E-2"/>
    <n v="1.4433330111661501E-2"/>
    <n v="0.101401059408348"/>
    <n v="0.116309427144608"/>
    <n v="5.9717079100046103E-2"/>
    <n v="0.33683318989869299"/>
    <n v="4.88377842494142E-2"/>
    <n v="7.2909146853525994E-2"/>
    <n v="2.6681248254218901E-2"/>
    <n v="0.212494616830258"/>
    <n v="5.8943076733122499"/>
  </r>
  <r>
    <x v="51"/>
    <x v="0"/>
    <n v="0.86783382960831601"/>
    <n v="1.54404572778586E-2"/>
    <n v="0.77751199463726095"/>
    <n v="0.20704754808488099"/>
    <n v="1.6738922545824299E-2"/>
    <n v="1.1937702558677901E-2"/>
    <n v="4.8437612186433603E-2"/>
    <n v="0.10346160314568401"/>
    <n v="4.8890825481741597E-2"/>
    <n v="0.38011545758569598"/>
    <n v="6.4652200450381905E-2"/>
    <n v="4.8102919751549802E-2"/>
    <n v="5.9765882753677502E-2"/>
    <n v="0.21789687354033299"/>
    <n v="5.0513141738171097"/>
  </r>
  <r>
    <x v="51"/>
    <x v="1"/>
    <n v="0.883183920008621"/>
    <n v="1.6095306242077199E-2"/>
    <n v="0.75764775112666305"/>
    <n v="0.22625694263125901"/>
    <n v="1.6836187416345599E-2"/>
    <n v="1.3048614165957101E-2"/>
    <n v="4.8746767441307001E-2"/>
    <n v="0.119680680927352"/>
    <n v="4.8350690030987901E-2"/>
    <n v="0.37355189921148002"/>
    <n v="6.5293017035119097E-2"/>
    <n v="5.0019495742567199E-2"/>
    <n v="5.7219699254470902E-2"/>
    <n v="0.207252948774413"/>
    <n v="5.0076732710904501"/>
  </r>
  <r>
    <x v="51"/>
    <x v="2"/>
    <n v="1.0746063660048899"/>
    <n v="1.49480941191018E-2"/>
    <n v="0.76407050797445697"/>
    <n v="0.220981397906441"/>
    <n v="1.61983863420255E-2"/>
    <n v="1.1306702450044099E-2"/>
    <n v="4.80888545476977E-2"/>
    <n v="0.11605346738687999"/>
    <n v="4.9745074679609903E-2"/>
    <n v="0.35868185614418202"/>
    <n v="6.0601572576781303E-2"/>
    <n v="4.7713843983215903E-2"/>
    <n v="5.4053279785545701E-2"/>
    <n v="0.237556962104018"/>
    <n v="4.9789638628704997"/>
  </r>
  <r>
    <x v="51"/>
    <x v="3"/>
    <n v="1.00640840354338"/>
    <n v="1.5979592196238901E-2"/>
    <n v="0.77298338700154001"/>
    <n v="0.211037020802221"/>
    <n v="1.6584604854020201E-2"/>
    <n v="1.54726521956617E-2"/>
    <n v="5.2586078186331799E-2"/>
    <n v="0.118551961671126"/>
    <n v="4.9744161085683199E-2"/>
    <n v="0.36903013560658199"/>
    <n v="5.8594771345104699E-2"/>
    <n v="5.8247255934212303E-2"/>
    <n v="5.4876123815600003E-2"/>
    <n v="0.20631225530567701"/>
    <n v="5.0287508349356296"/>
  </r>
  <r>
    <x v="51"/>
    <x v="4"/>
    <n v="1.0313115960953401"/>
    <n v="1.50945990432818E-2"/>
    <n v="0.77630829714254002"/>
    <n v="0.20859710381417801"/>
    <n v="1.5784178008519899E-2"/>
    <n v="1.4035987269973399E-2"/>
    <n v="5.59109908623815E-2"/>
    <n v="0.121629706515905"/>
    <n v="5.1948362108671001E-2"/>
    <n v="0.36104025219053199"/>
    <n v="6.2761493119330297E-2"/>
    <n v="6.4404762524966103E-2"/>
    <n v="5.1442690037144197E-2"/>
    <n v="0.201041577362577"/>
    <n v="4.9653162608538004"/>
  </r>
  <r>
    <x v="51"/>
    <x v="5"/>
    <n v="1.02293043773569"/>
    <n v="1.5545938774375901E-2"/>
    <n v="0.75927829342579201"/>
    <n v="0.22517576779983201"/>
    <n v="1.5560178165538899E-2"/>
    <n v="1.4732485867833401E-2"/>
    <n v="5.44787339107888E-2"/>
    <n v="0.120369656401277"/>
    <n v="4.9465764835539702E-2"/>
    <n v="0.360458075180143"/>
    <n v="6.1831492530004001E-2"/>
    <n v="5.5003685902316801E-2"/>
    <n v="5.5219336129415597E-2"/>
    <n v="0.21288059107714299"/>
    <n v="4.9943360854212404"/>
  </r>
  <r>
    <x v="51"/>
    <x v="6"/>
    <n v="1.01424018394294"/>
    <n v="1.6590349901078601E-2"/>
    <n v="0.77093186981656003"/>
    <n v="0.212477780282362"/>
    <n v="1.6212148242987799E-2"/>
    <n v="1.41407979914669E-2"/>
    <n v="6.0657050777099097E-2"/>
    <n v="0.121542189500858"/>
    <n v="5.35807570527701E-2"/>
    <n v="0.36907143967866102"/>
    <n v="6.5461880293448904E-2"/>
    <n v="5.4312530834911603E-2"/>
    <n v="5.5603336276747697E-2"/>
    <n v="0.18941786935105001"/>
    <n v="5.04228406594933"/>
  </r>
  <r>
    <x v="51"/>
    <x v="7"/>
    <n v="1.0357506836810799"/>
    <n v="1.56679390779094E-2"/>
    <n v="0.76882407957592802"/>
    <n v="0.215507981346163"/>
    <n v="1.5940387013505499E-2"/>
    <n v="1.88179688449043E-2"/>
    <n v="5.7683567547378703E-2"/>
    <n v="0.137122964384952"/>
    <n v="5.2543834095729498E-2"/>
    <n v="0.36102222314069199"/>
    <n v="6.4452316330455506E-2"/>
    <n v="5.1489330063162302E-2"/>
    <n v="4.9643594777667797E-2"/>
    <n v="0.19128381380155299"/>
    <n v="4.9599662984226596"/>
  </r>
  <r>
    <x v="51"/>
    <x v="8"/>
    <n v="0.95517210848692202"/>
    <n v="1.6213361144976401E-2"/>
    <n v="0.78799845095627297"/>
    <n v="0.19578818789875099"/>
    <n v="1.6640890561362601E-2"/>
    <n v="1.49989102891201E-2"/>
    <n v="5.59536643396574E-2"/>
    <n v="0.122773508011495"/>
    <n v="5.3853944252035102E-2"/>
    <n v="0.36492730156447001"/>
    <n v="6.2813099562839703E-2"/>
    <n v="5.2876965467376899E-2"/>
    <n v="5.4764756373101103E-2"/>
    <n v="0.20039695957854201"/>
    <n v="4.9928102135088199"/>
  </r>
  <r>
    <x v="51"/>
    <x v="9"/>
    <n v="0.98920371359148596"/>
    <n v="1.66171496724947E-2"/>
    <n v="0.77524414831480404"/>
    <n v="0.20813870201270199"/>
    <n v="1.6852296448155699E-2"/>
    <n v="1.42520554493456E-2"/>
    <n v="5.7063314999847799E-2"/>
    <n v="0.118125364697082"/>
    <n v="5.6566324364552098E-2"/>
    <n v="0.37007954613896898"/>
    <n v="6.3586663638322993E-2"/>
    <n v="5.4147139097162199E-2"/>
    <n v="5.3647578556281002E-2"/>
    <n v="0.195679716610281"/>
    <n v="5.0048651138442501"/>
  </r>
  <r>
    <x v="51"/>
    <x v="10"/>
    <n v="1.0078339624203601"/>
    <n v="1.6391082708461999E-2"/>
    <n v="0.79519917502121495"/>
    <n v="0.18840974227032301"/>
    <n v="1.8635955643589198E-2"/>
    <n v="1.70183601248474E-2"/>
    <n v="6.0304525810366799E-2"/>
    <n v="0.11748925216705"/>
    <n v="6.2943820265175796E-2"/>
    <n v="0.36947720738847101"/>
    <n v="6.3289395110898095E-2"/>
    <n v="5.1810836321529198E-2"/>
    <n v="4.7464132505590902E-2"/>
    <n v="0.19156651466248101"/>
    <n v="5.0326549102986098"/>
  </r>
  <r>
    <x v="51"/>
    <x v="11"/>
    <n v="1.1115247948809901"/>
    <n v="1.62032878242949E-2"/>
    <n v="0.80931223393232299"/>
    <n v="0.17448447824338201"/>
    <n v="1.8763411965752399E-2"/>
    <n v="2.1600226854016E-2"/>
    <n v="7.2359266489476506E-2"/>
    <n v="0.11956405012345001"/>
    <n v="7.33077265521032E-2"/>
    <n v="0.39170818838300597"/>
    <n v="6.1026124635578299E-2"/>
    <n v="3.6869886062292502E-2"/>
    <n v="4.84113864621942E-2"/>
    <n v="0.156389732472131"/>
    <n v="4.98311621202512"/>
  </r>
  <r>
    <x v="51"/>
    <x v="12"/>
    <n v="0.91554837771271902"/>
    <n v="1.5616358413446401E-2"/>
    <n v="0.77847110322004498"/>
    <n v="0.205912538366508"/>
    <n v="1.69789828564198E-2"/>
    <n v="1.10016939884906E-2"/>
    <n v="4.7552391220242997E-2"/>
    <n v="0.11414132070232701"/>
    <n v="5.0325072601982303E-2"/>
    <n v="0.36890795875434701"/>
    <n v="6.5854115363319005E-2"/>
    <n v="4.7930028740512998E-2"/>
    <n v="5.69424950667708E-2"/>
    <n v="0.22036594070558799"/>
    <n v="5.0038142850697502"/>
  </r>
  <r>
    <x v="51"/>
    <x v="13"/>
    <n v="0.91212409840591102"/>
    <n v="1.6412805865366999E-2"/>
    <n v="0.78530554998067303"/>
    <n v="0.19828164415395999"/>
    <n v="1.7966807635524398E-2"/>
    <n v="1.3414642440414201E-2"/>
    <n v="4.69840803091943E-2"/>
    <n v="0.127914198413035"/>
    <n v="5.1094339326079798E-2"/>
    <n v="0.37675420569239698"/>
    <n v="6.7197400997856704E-2"/>
    <n v="4.7537158625966303E-2"/>
    <n v="5.2713473274415501E-2"/>
    <n v="0.198423693285117"/>
    <n v="5.0176724534582204"/>
  </r>
  <r>
    <x v="51"/>
    <x v="14"/>
    <n v="0.92088367414935501"/>
    <n v="1.6232956944553401E-2"/>
    <n v="0.82931525235257297"/>
    <n v="0.15445179070287399"/>
    <n v="1.7055656057563501E-2"/>
    <n v="8.9954718981576608E-3"/>
    <n v="3.0436198554904599E-2"/>
    <n v="8.4215302735636294E-2"/>
    <n v="5.0438423544482303E-2"/>
    <n v="0.48213007575797301"/>
    <n v="5.7946990743171001E-2"/>
    <n v="4.6406225784868103E-2"/>
    <n v="2.90654411770561E-2"/>
    <n v="0.19331021374618801"/>
    <n v="5.0732978322021003"/>
  </r>
  <r>
    <x v="51"/>
    <x v="15"/>
    <n v="0.58032485661059596"/>
    <n v="2.0040851885375799E-2"/>
    <n v="0.87216587627616504"/>
    <n v="0.10779327183845901"/>
    <n v="1.7108532935359501E-2"/>
    <n v="7.6000233566255501E-4"/>
    <n v="7.3983994547018803E-3"/>
    <n v="2.0145360814950601E-2"/>
    <n v="4.0013077227626002E-2"/>
    <n v="0.75349572225902695"/>
    <n v="2.4827178208264099E-2"/>
    <n v="2.6930130568193999E-2"/>
    <n v="3.9424977342209103E-3"/>
    <n v="0.105379098461994"/>
    <n v="5.2140909208385597"/>
  </r>
  <r>
    <x v="51"/>
    <x v="16"/>
    <n v="0.72976478228962804"/>
    <n v="1.92911725802602E-2"/>
    <n v="0.85976093178148205"/>
    <n v="0.120947895638258"/>
    <n v="1.93973148904443E-2"/>
    <n v="8.0723462745429099E-4"/>
    <n v="9.1748376564003593E-3"/>
    <n v="3.6027540675725798E-2"/>
    <n v="3.9029988224069903E-2"/>
    <n v="0.648917481479099"/>
    <n v="2.7814690479774501E-2"/>
    <n v="7.7253322689423004E-2"/>
    <n v="3.4820621350201602E-3"/>
    <n v="0.13809552714258899"/>
    <n v="5.1546262387529902"/>
  </r>
  <r>
    <x v="51"/>
    <x v="17"/>
    <n v="0.87645270934518105"/>
    <n v="1.8182254406912901E-2"/>
    <n v="0.79534761814595301"/>
    <n v="0.18647012744713401"/>
    <n v="1.9381705646616999E-2"/>
    <n v="6.1650724761737096E-3"/>
    <n v="3.7448192700496999E-2"/>
    <n v="6.0087836133757302E-2"/>
    <n v="4.2138684857575402E-2"/>
    <n v="0.51014590235891299"/>
    <n v="3.4912165379400499E-2"/>
    <n v="6.8692149046004694E-2"/>
    <n v="6.1831304245444901E-3"/>
    <n v="0.21484516097651701"/>
    <n v="5.1482545560320103"/>
  </r>
  <r>
    <x v="51"/>
    <x v="18"/>
    <n v="1.03306098574575"/>
    <n v="1.65441610136292E-2"/>
    <n v="0.79512561532036097"/>
    <n v="0.18833022366600999"/>
    <n v="1.74789477292089E-2"/>
    <n v="1.20384223700634E-2"/>
    <n v="4.8622996738762303E-2"/>
    <n v="0.110699746124234"/>
    <n v="4.22693057221371E-2"/>
    <n v="0.41575574068631999"/>
    <n v="5.8437135537018903E-2"/>
    <n v="6.9681537242279906E-2"/>
    <n v="1.41912507291724E-2"/>
    <n v="0.21082491712080301"/>
    <n v="5.0827295606934504"/>
  </r>
  <r>
    <x v="51"/>
    <x v="19"/>
    <n v="1.0378477213889601"/>
    <n v="1.8061694688008001E-2"/>
    <n v="0.78308436841820395"/>
    <n v="0.198853936893788"/>
    <n v="1.6696812292558101E-2"/>
    <n v="1.6449907929661198E-2"/>
    <n v="5.6032855716245403E-2"/>
    <n v="0.14451919665559099"/>
    <n v="4.5306022455128402E-2"/>
    <n v="0.39346744763150299"/>
    <n v="5.5709661783613799E-2"/>
    <n v="6.0940957526837099E-2"/>
    <n v="1.8751475607839001E-2"/>
    <n v="0.192125662401023"/>
    <n v="5.1054530342602904"/>
  </r>
  <r>
    <x v="51"/>
    <x v="20"/>
    <n v="1.0145917787806"/>
    <n v="1.7065569555546899E-2"/>
    <n v="0.80138113214156204"/>
    <n v="0.18155329830289099"/>
    <n v="1.94213349895484E-2"/>
    <n v="1.3241141619251001E-2"/>
    <n v="5.27117267835438E-2"/>
    <n v="0.12500716525844899"/>
    <n v="4.6635498866602898E-2"/>
    <n v="0.39096178999558001"/>
    <n v="5.7828059722636702E-2"/>
    <n v="5.7280527172234003E-2"/>
    <n v="1.9957911129084099E-2"/>
    <n v="0.21695484446307001"/>
    <n v="5.0514290273361002"/>
  </r>
  <r>
    <x v="51"/>
    <x v="21"/>
    <n v="1.01260028176101"/>
    <n v="1.79225891279957E-2"/>
    <n v="0.79724831264554796"/>
    <n v="0.18482909822645599"/>
    <n v="1.8212796971675001E-2"/>
    <n v="1.4291997162069E-2"/>
    <n v="5.67359977640607E-2"/>
    <n v="0.118963353683565"/>
    <n v="5.17819280364437E-2"/>
    <n v="0.40885852243854798"/>
    <n v="6.12674641628696E-2"/>
    <n v="5.92392192372709E-2"/>
    <n v="1.8085138196070601E-2"/>
    <n v="0.19256358234742799"/>
    <n v="5.09976890365341"/>
  </r>
  <r>
    <x v="51"/>
    <x v="22"/>
    <n v="0.83088171864166604"/>
    <n v="1.65857452018035E-2"/>
    <n v="0.83925447763473604"/>
    <n v="0.14415977716346101"/>
    <n v="2.8094759816030698E-2"/>
    <n v="6.5774451362371703E-3"/>
    <n v="2.1022705248598401E-2"/>
    <n v="7.1634200691690603E-2"/>
    <n v="5.1245283930889597E-2"/>
    <n v="0.514463679969972"/>
    <n v="5.7205739589736897E-2"/>
    <n v="6.6710802664097194E-2"/>
    <n v="1.3657131730165599E-2"/>
    <n v="0.169388251222582"/>
    <n v="5.1207412796900904"/>
  </r>
  <r>
    <x v="51"/>
    <x v="23"/>
    <n v="0.99867189227995301"/>
    <n v="1.8444701272331498E-2"/>
    <n v="0.83709098064113896"/>
    <n v="0.14446431808652899"/>
    <n v="2.60120452026677E-2"/>
    <n v="1.4313131785386899E-2"/>
    <n v="5.9312800846668297E-2"/>
    <n v="7.8046215336588995E-2"/>
    <n v="6.0954158872644701E-2"/>
    <n v="0.49048589918963398"/>
    <n v="6.1470209325667699E-2"/>
    <n v="4.6563421212467301E-2"/>
    <n v="1.2154539476522499E-2"/>
    <n v="0.15068757875175201"/>
    <n v="5.08680017833015"/>
  </r>
  <r>
    <x v="51"/>
    <x v="24"/>
    <n v="0.65158418572175403"/>
    <n v="1.98965376750357E-2"/>
    <n v="0.86065075872887797"/>
    <n v="0.11945270359608701"/>
    <n v="1.9098180516779299E-2"/>
    <n v="1.58487480379534E-3"/>
    <n v="9.8428408181736194E-3"/>
    <n v="6.13131405880534E-2"/>
    <n v="3.9222184693591497E-2"/>
    <n v="0.58420378410625595"/>
    <n v="5.3359100075238898E-2"/>
    <n v="4.8350311766590201E-2"/>
    <n v="9.8972400449269301E-3"/>
    <n v="0.17312834258659501"/>
    <n v="5.1704909717178396"/>
  </r>
  <r>
    <x v="51"/>
    <x v="25"/>
    <n v="0.657729701063964"/>
    <n v="1.9445004180882401E-2"/>
    <n v="0.84435184438206901"/>
    <n v="0.136203151437049"/>
    <n v="2.0182864337108499E-2"/>
    <n v="1.9691234253253701E-3"/>
    <n v="9.8506416955160808E-3"/>
    <n v="6.5026805460340897E-2"/>
    <n v="4.2487857905758097E-2"/>
    <n v="0.57672379461172096"/>
    <n v="5.39660054284027E-2"/>
    <n v="5.2812061726565197E-2"/>
    <n v="1.0051793023275499E-2"/>
    <n v="0.16692905238598699"/>
    <n v="5.1847671936845297"/>
  </r>
  <r>
    <x v="51"/>
    <x v="26"/>
    <n v="0.85099996792646404"/>
    <n v="1.9726178667152101E-2"/>
    <n v="0.83349630416265397"/>
    <n v="0.14677751717019399"/>
    <n v="2.09013800200369E-2"/>
    <n v="2.1779532211101899E-3"/>
    <n v="1.05852337860798E-2"/>
    <n v="6.2478028775525003E-2"/>
    <n v="4.1848952473417897E-2"/>
    <n v="0.52876606865144304"/>
    <n v="5.1706175312890103E-2"/>
    <n v="6.5878931204297206E-2"/>
    <n v="1.21193290400342E-2"/>
    <n v="0.20353794751516599"/>
    <n v="5.1127228352412599"/>
  </r>
  <r>
    <x v="51"/>
    <x v="27"/>
    <n v="0.98882249248070497"/>
    <n v="1.8250207274207401E-2"/>
    <n v="0.81311464395133004"/>
    <n v="0.16863514877446301"/>
    <n v="1.8236863353794999E-2"/>
    <n v="8.2080512563138894E-3"/>
    <n v="5.2250308528471401E-2"/>
    <n v="8.34436619052355E-2"/>
    <n v="4.7314561067286501E-2"/>
    <n v="0.43208824770885002"/>
    <n v="6.4377957051578005E-2"/>
    <n v="6.3975540529179101E-2"/>
    <n v="1.7038914855991801E-2"/>
    <n v="0.21306589374329801"/>
    <n v="5.0521740812212599"/>
  </r>
  <r>
    <x v="51"/>
    <x v="28"/>
    <n v="1.0939364543708101"/>
    <n v="1.76252349480167E-2"/>
    <n v="0.78296624079754296"/>
    <n v="0.19940852425444"/>
    <n v="1.7408627649085E-2"/>
    <n v="1.37748969629676E-2"/>
    <n v="5.5194654630853601E-2"/>
    <n v="0.112763776944624"/>
    <n v="4.2546113537648499E-2"/>
    <n v="0.39651219524051401"/>
    <n v="6.2584283522491096E-2"/>
    <n v="6.4916440631501204E-2"/>
    <n v="2.1570175731091001E-2"/>
    <n v="0.212728835149224"/>
    <n v="5.0748946390615801"/>
  </r>
  <r>
    <x v="51"/>
    <x v="29"/>
    <n v="1.0791518910795099"/>
    <n v="1.6587984572600301E-2"/>
    <n v="0.80315873430476503"/>
    <n v="0.180253281122635"/>
    <n v="1.78455538174878E-2"/>
    <n v="1.55932354531895E-2"/>
    <n v="5.54860263362748E-2"/>
    <n v="0.129624647251807"/>
    <n v="4.1655274246352299E-2"/>
    <n v="0.39694445211577001"/>
    <n v="6.5114066616202296E-2"/>
    <n v="5.3873840727028603E-2"/>
    <n v="2.4588432598225001E-2"/>
    <n v="0.199274470837663"/>
    <n v="5.0871747484620498"/>
  </r>
  <r>
    <x v="51"/>
    <x v="30"/>
    <n v="1.1085008286139599"/>
    <n v="1.8334762905925599E-2"/>
    <n v="0.78977868740159596"/>
    <n v="0.19188654969247901"/>
    <n v="1.73492243650838E-2"/>
    <n v="1.60198341034756E-2"/>
    <n v="5.4551259161535699E-2"/>
    <n v="0.13829935204204599"/>
    <n v="4.4322157364037197E-2"/>
    <n v="0.39407724915044101"/>
    <n v="5.9545598030656899E-2"/>
    <n v="5.1770357340930301E-2"/>
    <n v="2.66319278298776E-2"/>
    <n v="0.19743304061191599"/>
    <n v="5.04802027882074"/>
  </r>
  <r>
    <x v="51"/>
    <x v="31"/>
    <n v="1.1046751752983599"/>
    <n v="1.79928773593768E-2"/>
    <n v="0.78249387093341405"/>
    <n v="0.19951325170720899"/>
    <n v="1.6868766333520201E-2"/>
    <n v="2.2965964359757399E-2"/>
    <n v="5.8077481203879601E-2"/>
    <n v="0.157754597725383"/>
    <n v="4.2080521711281002E-2"/>
    <n v="0.36925545958351202"/>
    <n v="6.1752012300163701E-2"/>
    <n v="5.2536052469479698E-2"/>
    <n v="3.07007616472438E-2"/>
    <n v="0.18800838266577899"/>
    <n v="5.07364184495197"/>
  </r>
  <r>
    <x v="51"/>
    <x v="32"/>
    <n v="1.08093891940177"/>
    <n v="1.6995638994771901E-2"/>
    <n v="0.78388203734315398"/>
    <n v="0.199122323662074"/>
    <n v="1.6663770996722501E-2"/>
    <n v="1.40220169136298E-2"/>
    <n v="5.20295553256633E-2"/>
    <n v="0.136184029012866"/>
    <n v="4.2925396630986101E-2"/>
    <n v="0.36704435764110299"/>
    <n v="6.1709707354563402E-2"/>
    <n v="5.0624468278306703E-2"/>
    <n v="3.4347847282050897E-2"/>
    <n v="0.22444885056410799"/>
    <n v="5.0800789529943202"/>
  </r>
  <r>
    <x v="52"/>
    <x v="0"/>
    <n v="0.86718911368109097"/>
    <n v="2.30731154633262E-3"/>
    <n v="0.63498224192222097"/>
    <n v="0.36271044653144702"/>
    <n v="1.21553361628389E-2"/>
    <n v="1.5235939879712701E-2"/>
    <n v="8.8426509815864099E-2"/>
    <n v="8.6262364336309197E-2"/>
    <n v="6.6934818556746503E-2"/>
    <n v="0.35701074503723401"/>
    <n v="4.4851587254852797E-2"/>
    <n v="6.4838544429898004E-2"/>
    <n v="2.70877166444334E-2"/>
    <n v="0.23719643788211101"/>
    <n v="6.9637982626028299"/>
  </r>
  <r>
    <x v="52"/>
    <x v="1"/>
    <n v="0.87650490556336602"/>
    <n v="2.40408673087603E-3"/>
    <n v="0.63627675649733295"/>
    <n v="0.36131915677179099"/>
    <n v="1.2905127690207499E-2"/>
    <n v="1.6456516335603601E-2"/>
    <n v="9.0142508058320706E-2"/>
    <n v="9.57634191899287E-2"/>
    <n v="6.5986020097798997E-2"/>
    <n v="0.35376489574611603"/>
    <n v="4.66838871043719E-2"/>
    <n v="6.4412852332514495E-2"/>
    <n v="2.7220071611040401E-2"/>
    <n v="0.22666470183409801"/>
    <n v="6.9543851001323898"/>
  </r>
  <r>
    <x v="52"/>
    <x v="2"/>
    <n v="1.06229148126628"/>
    <n v="2.0702641883222602E-3"/>
    <n v="0.62951250179386398"/>
    <n v="0.36841723401781401"/>
    <n v="1.23127415616617E-2"/>
    <n v="1.4123501754479E-2"/>
    <n v="9.3150456432029696E-2"/>
    <n v="9.1855956356043003E-2"/>
    <n v="6.4071721209351798E-2"/>
    <n v="0.34089424882886599"/>
    <n v="4.7847814492322199E-2"/>
    <n v="6.59224401868789E-2"/>
    <n v="2.7149402761917098E-2"/>
    <n v="0.24267171641645099"/>
    <n v="6.9794347899355902"/>
  </r>
  <r>
    <x v="52"/>
    <x v="3"/>
    <n v="0.98208172574126695"/>
    <n v="2.0660732317539601E-3"/>
    <n v="0.63223866920295202"/>
    <n v="0.36569525756529397"/>
    <n v="1.24442464687563E-2"/>
    <n v="1.8249784215341101E-2"/>
    <n v="9.9109744503979094E-2"/>
    <n v="9.2002379707161297E-2"/>
    <n v="6.6835570788718199E-2"/>
    <n v="0.35031126605965701"/>
    <n v="4.34498997287723E-2"/>
    <n v="6.9197664225223499E-2"/>
    <n v="2.8835157476043798E-2"/>
    <n v="0.21956428682634699"/>
    <n v="6.9537001886770202"/>
  </r>
  <r>
    <x v="52"/>
    <x v="4"/>
    <n v="1.0310789909370801"/>
    <n v="2.3804369483922802E-3"/>
    <n v="0.627348038202868"/>
    <n v="0.37027152484873999"/>
    <n v="1.2899690760582399E-2"/>
    <n v="1.5858634109835301E-2"/>
    <n v="0.105049024508891"/>
    <n v="9.4174450861218506E-2"/>
    <n v="6.9723152667809596E-2"/>
    <n v="0.33474546234232599"/>
    <n v="4.4311853712498898E-2"/>
    <n v="7.07172055443549E-2"/>
    <n v="2.9090076415972999E-2"/>
    <n v="0.22343044907651"/>
    <n v="6.9912357097515496"/>
  </r>
  <r>
    <x v="52"/>
    <x v="5"/>
    <n v="0.98425283936815899"/>
    <n v="2.4004555310836199E-3"/>
    <n v="0.64010908868974603"/>
    <n v="0.35749045577916999"/>
    <n v="1.18479592986971E-2"/>
    <n v="1.51169244108406E-2"/>
    <n v="0.105741661363499"/>
    <n v="9.2380969322444495E-2"/>
    <n v="6.8565442427380593E-2"/>
    <n v="0.34226706772311899"/>
    <n v="4.3154395207113699E-2"/>
    <n v="6.5711106937900401E-2"/>
    <n v="2.89377921913163E-2"/>
    <n v="0.22627668111768801"/>
    <n v="7.0035586459547599"/>
  </r>
  <r>
    <x v="52"/>
    <x v="6"/>
    <n v="1.00167836107159"/>
    <n v="2.5716847823615101E-3"/>
    <n v="0.63112960211451496"/>
    <n v="0.36629871310312301"/>
    <n v="1.27751915502427E-2"/>
    <n v="1.6292000922658999E-2"/>
    <n v="0.111125314570689"/>
    <n v="9.2564131989828893E-2"/>
    <n v="6.8831065559544699E-2"/>
    <n v="0.33951149820814402"/>
    <n v="4.4617494819649398E-2"/>
    <n v="6.58829747609294E-2"/>
    <n v="2.7901197548409799E-2"/>
    <n v="0.22049913006990299"/>
    <n v="6.9853357371315603"/>
  </r>
  <r>
    <x v="52"/>
    <x v="7"/>
    <n v="1.0134736370186801"/>
    <n v="2.7631197094418899E-3"/>
    <n v="0.63631342425153903"/>
    <n v="0.36092345603901899"/>
    <n v="1.2825250414593301E-2"/>
    <n v="1.93507752399809E-2"/>
    <n v="0.111007421652321"/>
    <n v="0.101033644697509"/>
    <n v="6.93011603665529E-2"/>
    <n v="0.337023917556591"/>
    <n v="4.3335555870318301E-2"/>
    <n v="6.8528956766969101E-2"/>
    <n v="2.3738826432940799E-2"/>
    <n v="0.21385449100222301"/>
    <n v="6.9783004438450398"/>
  </r>
  <r>
    <x v="52"/>
    <x v="8"/>
    <n v="0.966563163101268"/>
    <n v="2.5100797070780898E-3"/>
    <n v="0.63701122583895997"/>
    <n v="0.36047869445396202"/>
    <n v="1.36772230298051E-2"/>
    <n v="1.78098331476635E-2"/>
    <n v="0.100604713299489"/>
    <n v="9.3143014921491504E-2"/>
    <n v="6.8497840900289902E-2"/>
    <n v="0.33909984948225802"/>
    <n v="4.3778621214939001E-2"/>
    <n v="6.3179112969737897E-2"/>
    <n v="2.34326865700775E-2"/>
    <n v="0.23677710446424899"/>
    <n v="6.9646156139497597"/>
  </r>
  <r>
    <x v="52"/>
    <x v="9"/>
    <n v="1.0041333672080399"/>
    <n v="2.3042705979459898E-3"/>
    <n v="0.64817491409036498"/>
    <n v="0.34952081531168899"/>
    <n v="1.3436669691716E-2"/>
    <n v="1.7169818611447101E-2"/>
    <n v="0.10540011790911299"/>
    <n v="9.49421503088234E-2"/>
    <n v="7.3009017503281301E-2"/>
    <n v="0.348960792132194"/>
    <n v="4.5048508055949198E-2"/>
    <n v="7.2646780546819903E-2"/>
    <n v="1.6856664220622802E-2"/>
    <n v="0.21252948102003399"/>
    <n v="6.9683720536275899"/>
  </r>
  <r>
    <x v="52"/>
    <x v="10"/>
    <n v="1.0401675311782399"/>
    <n v="2.5541978071911601E-3"/>
    <n v="0.644355649600592"/>
    <n v="0.35309015259221599"/>
    <n v="1.4376563214431299E-2"/>
    <n v="2.0001266857917699E-2"/>
    <n v="0.115293462380803"/>
    <n v="9.1672016331464698E-2"/>
    <n v="8.7402916308779804E-2"/>
    <n v="0.34586312879762798"/>
    <n v="4.6247392057674697E-2"/>
    <n v="6.7430902453242694E-2"/>
    <n v="1.51120058546933E-2"/>
    <n v="0.19660034574336499"/>
    <n v="7.0222954745619797"/>
  </r>
  <r>
    <x v="52"/>
    <x v="11"/>
    <n v="1.17058488386494"/>
    <n v="2.7054427644419301E-3"/>
    <n v="0.65137447223360101"/>
    <n v="0.34592008500195798"/>
    <n v="1.29686699080381E-2"/>
    <n v="2.285118331614E-2"/>
    <n v="0.13978916074907699"/>
    <n v="9.3118048570329404E-2"/>
    <n v="9.7157286404430193E-2"/>
    <n v="0.34915011397803403"/>
    <n v="4.7145097210595399E-2"/>
    <n v="5.3798778498674801E-2"/>
    <n v="1.20375935526955E-2"/>
    <n v="0.171984067811985"/>
    <n v="6.9746979015921298"/>
  </r>
  <r>
    <x v="52"/>
    <x v="12"/>
    <n v="0.90404260927314495"/>
    <n v="2.8765617434405302E-3"/>
    <n v="0.65361530674740698"/>
    <n v="0.34350813150915199"/>
    <n v="1.49651338515648E-2"/>
    <n v="1.38451243223755E-2"/>
    <n v="8.4658448126368899E-2"/>
    <n v="9.4930409701766097E-2"/>
    <n v="6.9417714268109901E-2"/>
    <n v="0.35848838133907801"/>
    <n v="4.4629873930396399E-2"/>
    <n v="6.7799447979143501E-2"/>
    <n v="2.3410367956854899E-2"/>
    <n v="0.22785509852434199"/>
    <n v="7.0025625452967697"/>
  </r>
  <r>
    <x v="52"/>
    <x v="13"/>
    <n v="0.91515285200654894"/>
    <n v="2.78591053810747E-3"/>
    <n v="0.66124895248322202"/>
    <n v="0.33596513697866998"/>
    <n v="1.34360911845205E-2"/>
    <n v="1.51913418431006E-2"/>
    <n v="8.4821878366693901E-2"/>
    <n v="0.101003617138226"/>
    <n v="6.8055572082528507E-2"/>
    <n v="0.36031817952661099"/>
    <n v="4.4208359506792499E-2"/>
    <n v="6.2656895046750302E-2"/>
    <n v="2.3433819280604999E-2"/>
    <n v="0.226874246024172"/>
    <n v="6.9658512673988602"/>
  </r>
  <r>
    <x v="52"/>
    <x v="14"/>
    <n v="0.89835999908763198"/>
    <n v="3.0805364901108998E-3"/>
    <n v="0.69480667236965798"/>
    <n v="0.30211279114023099"/>
    <n v="1.4300003354149301E-2"/>
    <n v="1.00057766107266E-2"/>
    <n v="5.7667652208300897E-2"/>
    <n v="7.2178260498876101E-2"/>
    <n v="7.4470904309301797E-2"/>
    <n v="0.46804330538660499"/>
    <n v="3.76509509267949E-2"/>
    <n v="5.6229882321002601E-2"/>
    <n v="1.05354539812939E-2"/>
    <n v="0.19891781040294901"/>
    <n v="7.0126066282458597"/>
  </r>
  <r>
    <x v="52"/>
    <x v="15"/>
    <n v="0.563412031405784"/>
    <n v="3.6154756497109E-3"/>
    <n v="0.79591928377895504"/>
    <n v="0.200465240571334"/>
    <n v="1.3829560118883101E-2"/>
    <n v="8.3244643994994597E-4"/>
    <n v="1.5786680961054001E-2"/>
    <n v="2.9395746833957698E-2"/>
    <n v="8.30968120406822E-2"/>
    <n v="0.72056833411630605"/>
    <n v="1.1762942770273E-2"/>
    <n v="2.9893351603134801E-2"/>
    <n v="9.7099119074241702E-4"/>
    <n v="9.3863133925016495E-2"/>
    <n v="7.2344931294608497"/>
  </r>
  <r>
    <x v="52"/>
    <x v="16"/>
    <n v="0.71647448636715705"/>
    <n v="3.5156290616483901E-3"/>
    <n v="0.76499467847032199"/>
    <n v="0.23148969246803"/>
    <n v="1.2535776909527599E-2"/>
    <n v="1.4456427837405801E-3"/>
    <n v="2.1184148962634299E-2"/>
    <n v="3.3342082371309402E-2"/>
    <n v="7.9241621958867095E-2"/>
    <n v="0.61033501293026704"/>
    <n v="1.19365769868347E-2"/>
    <n v="9.2801520604293905E-2"/>
    <n v="1.1379185501236E-3"/>
    <n v="0.13603969794240101"/>
    <n v="7.1791159383813703"/>
  </r>
  <r>
    <x v="52"/>
    <x v="17"/>
    <n v="0.85450730708229194"/>
    <n v="3.2673158185492499E-3"/>
    <n v="0.70976843248894295"/>
    <n v="0.286964251692507"/>
    <n v="1.37790337284623E-2"/>
    <n v="5.5960367314568903E-3"/>
    <n v="6.9211180943641898E-2"/>
    <n v="4.78255094653749E-2"/>
    <n v="6.9835347166537706E-2"/>
    <n v="0.47350619145214301"/>
    <n v="1.9186466477885002E-2"/>
    <n v="9.6325725977550097E-2"/>
    <n v="1.65161424818292E-3"/>
    <n v="0.20308289380876501"/>
    <n v="7.1214666794296697"/>
  </r>
  <r>
    <x v="52"/>
    <x v="18"/>
    <n v="1.0145910079918501"/>
    <n v="2.7309086126276702E-3"/>
    <n v="0.67173910102054402"/>
    <n v="0.325529990366828"/>
    <n v="1.2313571526389599E-2"/>
    <n v="1.0630370168886001E-2"/>
    <n v="9.1229825299434297E-2"/>
    <n v="7.8517539698261293E-2"/>
    <n v="6.9039061535376298E-2"/>
    <n v="0.38563308526429102"/>
    <n v="3.72924907125462E-2"/>
    <n v="8.6950217050804898E-2"/>
    <n v="5.13159069544461E-3"/>
    <n v="0.22326224804856601"/>
    <n v="7.0371769104641304"/>
  </r>
  <r>
    <x v="52"/>
    <x v="19"/>
    <n v="1.02713861746764"/>
    <n v="3.0498637725865098E-3"/>
    <n v="0.66342082914941702"/>
    <n v="0.333529307077996"/>
    <n v="1.28612359824632E-2"/>
    <n v="1.4306296334613E-2"/>
    <n v="0.10152999471221701"/>
    <n v="9.7908965044760293E-2"/>
    <n v="6.9478851602635394E-2"/>
    <n v="0.36978155005247698"/>
    <n v="3.5331648293412399E-2"/>
    <n v="8.2007503118045999E-2"/>
    <n v="7.5936598414577403E-3"/>
    <n v="0.20920029501791801"/>
    <n v="7.0738116804793103"/>
  </r>
  <r>
    <x v="52"/>
    <x v="20"/>
    <n v="0.98550241729257504"/>
    <n v="2.8266782648820399E-3"/>
    <n v="0.67265493928904496"/>
    <n v="0.32451838244607301"/>
    <n v="1.3618922986570499E-2"/>
    <n v="1.3138065391961599E-2"/>
    <n v="8.9542952888948493E-2"/>
    <n v="8.9377220907881805E-2"/>
    <n v="7.1127953155575394E-2"/>
    <n v="0.37784791050229499"/>
    <n v="3.8818045579166301E-2"/>
    <n v="7.8256918981266896E-2"/>
    <n v="6.3748858712994903E-3"/>
    <n v="0.22189712373503401"/>
    <n v="7.0986169346713499"/>
  </r>
  <r>
    <x v="52"/>
    <x v="21"/>
    <n v="1.04307077398589"/>
    <n v="2.7270127986396501E-3"/>
    <n v="0.66879722789357099"/>
    <n v="0.32847575930778899"/>
    <n v="1.36469595044321E-2"/>
    <n v="1.5763591358030699E-2"/>
    <n v="9.6997330442885901E-2"/>
    <n v="8.5638398749648403E-2"/>
    <n v="7.9437951549206506E-2"/>
    <n v="0.38589756391369201"/>
    <n v="3.9699934411359397E-2"/>
    <n v="8.0271956328962807E-2"/>
    <n v="5.96761371062993E-3"/>
    <n v="0.19667870003115301"/>
    <n v="7.0471099132847499"/>
  </r>
  <r>
    <x v="52"/>
    <x v="22"/>
    <n v="0.79871492854172599"/>
    <n v="3.2533143328392499E-3"/>
    <n v="0.73104524629498502"/>
    <n v="0.265701439372176"/>
    <n v="1.6304039746221001E-2"/>
    <n v="8.5172883393918406E-3"/>
    <n v="4.1877806105126501E-2"/>
    <n v="5.8471125378380603E-2"/>
    <n v="9.0740903504110695E-2"/>
    <n v="0.50182934001094603"/>
    <n v="3.5829449586168099E-2"/>
    <n v="7.7352825402499895E-2"/>
    <n v="3.30721596576405E-3"/>
    <n v="0.16577000596139099"/>
    <n v="7.1159895325557301"/>
  </r>
  <r>
    <x v="52"/>
    <x v="23"/>
    <n v="1.0662291302465301"/>
    <n v="3.4411022617278401E-3"/>
    <n v="0.70491308991385604"/>
    <n v="0.29164580782441701"/>
    <n v="1.51070805685389E-2"/>
    <n v="1.73046373920543E-2"/>
    <n v="0.137011705207981"/>
    <n v="4.89119845779456E-2"/>
    <n v="9.3471151117799994E-2"/>
    <n v="0.42985334639478801"/>
    <n v="4.78737681646648E-2"/>
    <n v="6.2609286973958803E-2"/>
    <n v="2.4507130174151099E-3"/>
    <n v="0.145406326584854"/>
    <n v="7.0774716257984096"/>
  </r>
  <r>
    <x v="52"/>
    <x v="24"/>
    <n v="0.65317658974327797"/>
    <n v="3.9829281813764401E-3"/>
    <n v="0.74939031252334298"/>
    <n v="0.24662675929528"/>
    <n v="1.6104522659190299E-2"/>
    <n v="2.76840023084128E-3"/>
    <n v="1.8023347707791699E-2"/>
    <n v="5.3757957522085002E-2"/>
    <n v="7.1521885003884705E-2"/>
    <n v="0.55888320317078999"/>
    <n v="3.2758714419987497E-2"/>
    <n v="5.6677927413739698E-2"/>
    <n v="2.2989500204625502E-3"/>
    <n v="0.18720509185122799"/>
    <n v="7.2171554957353301"/>
  </r>
  <r>
    <x v="52"/>
    <x v="25"/>
    <n v="0.67682696931285802"/>
    <n v="3.5814481653826699E-3"/>
    <n v="0.74135675159662595"/>
    <n v="0.25506180023799102"/>
    <n v="1.6184911914711199E-2"/>
    <n v="3.0088718769553401E-3"/>
    <n v="2.0618154633433802E-2"/>
    <n v="5.51403550742657E-2"/>
    <n v="7.8962118262996303E-2"/>
    <n v="0.52583292336526899"/>
    <n v="3.5147483161757101E-2"/>
    <n v="6.9629112355006004E-2"/>
    <n v="2.4653411008964802E-3"/>
    <n v="0.193010728254709"/>
    <n v="7.12466074969596"/>
  </r>
  <r>
    <x v="52"/>
    <x v="26"/>
    <n v="0.854166383266317"/>
    <n v="3.3209447297810699E-3"/>
    <n v="0.71581941400548299"/>
    <n v="0.280859641264736"/>
    <n v="1.7120568895159401E-2"/>
    <n v="2.8654586151625602E-3"/>
    <n v="2.2941386738318501E-2"/>
    <n v="5.0977057066490902E-2"/>
    <n v="7.5193983189229402E-2"/>
    <n v="0.49233075593077302"/>
    <n v="3.4912065275452098E-2"/>
    <n v="7.51007389695732E-2"/>
    <n v="2.98289031348598E-3"/>
    <n v="0.225575095006355"/>
    <n v="7.1649631358788799"/>
  </r>
  <r>
    <x v="52"/>
    <x v="27"/>
    <n v="0.99856801011798202"/>
    <n v="3.2817570272903498E-3"/>
    <n v="0.68040496486592605"/>
    <n v="0.316313278106784"/>
    <n v="1.3890034553778401E-2"/>
    <n v="8.6490299668576295E-3"/>
    <n v="9.0999078942756106E-2"/>
    <n v="6.14486667694258E-2"/>
    <n v="7.5003010836981701E-2"/>
    <n v="0.40463808071604601"/>
    <n v="4.2589438633227401E-2"/>
    <n v="8.5910154532055999E-2"/>
    <n v="4.6653821015102404E-3"/>
    <n v="0.21220712294736099"/>
    <n v="7.1140857375374997"/>
  </r>
  <r>
    <x v="52"/>
    <x v="28"/>
    <n v="1.09073266578145"/>
    <n v="3.0859559239773998E-3"/>
    <n v="0.67845116388539495"/>
    <n v="0.31846288019062802"/>
    <n v="1.2124432101127101E-2"/>
    <n v="1.2544825413975599E-2"/>
    <n v="0.100588571231884"/>
    <n v="7.9468512217655801E-2"/>
    <n v="7.0180802823627805E-2"/>
    <n v="0.37342623289334198"/>
    <n v="4.1022564199619797E-2"/>
    <n v="8.6592666567032697E-2"/>
    <n v="6.67719453599661E-3"/>
    <n v="0.21737419801573801"/>
    <n v="7.1018366620667797"/>
  </r>
  <r>
    <x v="52"/>
    <x v="29"/>
    <n v="1.0710384756862099"/>
    <n v="2.7407436408773901E-3"/>
    <n v="0.67640724334183899"/>
    <n v="0.320852013017284"/>
    <n v="1.36050103986224E-2"/>
    <n v="1.38585783694698E-2"/>
    <n v="9.7284040032482602E-2"/>
    <n v="9.0458029151864697E-2"/>
    <n v="6.5278275304466699E-2"/>
    <n v="0.37255713594970302"/>
    <n v="4.3195618708480002E-2"/>
    <n v="7.4476151012885003E-2"/>
    <n v="9.5268881344710305E-3"/>
    <n v="0.21976027293755501"/>
    <n v="7.0944743124597096"/>
  </r>
  <r>
    <x v="52"/>
    <x v="30"/>
    <n v="1.12131995261441"/>
    <n v="2.9692967424659799E-3"/>
    <n v="0.67441606535965604"/>
    <n v="0.32261463789787798"/>
    <n v="1.24189588774909E-2"/>
    <n v="1.44333410750624E-2"/>
    <n v="0.10155810386778601"/>
    <n v="9.6384957006465904E-2"/>
    <n v="6.5767746502162605E-2"/>
    <n v="0.37047570408340802"/>
    <n v="4.1535979005830503E-2"/>
    <n v="6.8312578239792004E-2"/>
    <n v="1.1945805256672101E-2"/>
    <n v="0.217166826085329"/>
    <n v="7.08449148042207"/>
  </r>
  <r>
    <x v="52"/>
    <x v="31"/>
    <n v="1.0871917928499399"/>
    <n v="2.6868735095709698E-3"/>
    <n v="0.65769462253063404"/>
    <n v="0.33961850395979498"/>
    <n v="1.28981549867896E-2"/>
    <n v="1.9668256972710602E-2"/>
    <n v="0.10474494842139501"/>
    <n v="0.109687165139702"/>
    <n v="6.6039832543977897E-2"/>
    <n v="0.354919724812429"/>
    <n v="4.0188575664016297E-2"/>
    <n v="7.0590807905096906E-2"/>
    <n v="1.39566727471271E-2"/>
    <n v="0.207305860806755"/>
    <n v="7.0722104423663703"/>
  </r>
  <r>
    <x v="52"/>
    <x v="32"/>
    <n v="1.0722261467305301"/>
    <n v="2.8345126148236299E-3"/>
    <n v="0.674367114564281"/>
    <n v="0.32279837282089502"/>
    <n v="1.50405733712883E-2"/>
    <n v="1.6948980983701099E-2"/>
    <n v="8.58552998028346E-2"/>
    <n v="0.100907922094587"/>
    <n v="6.7685757805513294E-2"/>
    <n v="0.35661414244768602"/>
    <n v="4.2034684839166503E-2"/>
    <n v="6.7123616798223901E-2"/>
    <n v="1.2695361634620201E-2"/>
    <n v="0.23509366022238001"/>
    <n v="7.0894181714405704"/>
  </r>
  <r>
    <x v="53"/>
    <x v="0"/>
    <n v="0.84767336552997696"/>
    <n v="1.0753830176785099E-2"/>
    <n v="0.68721639362870002"/>
    <n v="0.30202977619451399"/>
    <n v="3.4831110895093401E-2"/>
    <n v="1.1632239389873801E-2"/>
    <n v="6.0322908636671002E-2"/>
    <n v="8.9952537649353403E-2"/>
    <n v="8.0836866587076894E-2"/>
    <n v="0.40043240425335302"/>
    <n v="4.5276028177558297E-2"/>
    <n v="5.7259556972267998E-2"/>
    <n v="3.6864158528119799E-2"/>
    <n v="0.182592188910632"/>
    <n v="7.4825900063006703"/>
  </r>
  <r>
    <x v="53"/>
    <x v="1"/>
    <n v="0.86920988408926003"/>
    <n v="1.0070834159771801E-2"/>
    <n v="0.68995910735893495"/>
    <n v="0.29997005848129299"/>
    <n v="3.0408123512967102E-2"/>
    <n v="1.1469879118358201E-2"/>
    <n v="6.2534878436863797E-2"/>
    <n v="0.10113626140771299"/>
    <n v="7.6189631443757996E-2"/>
    <n v="0.40039146774641499"/>
    <n v="4.6021248179096197E-2"/>
    <n v="5.7015419896790702E-2"/>
    <n v="3.8479678404841199E-2"/>
    <n v="0.176353411853197"/>
    <n v="7.5176114653311004"/>
  </r>
  <r>
    <x v="53"/>
    <x v="2"/>
    <n v="1.02968507262889"/>
    <n v="1.0457598146141301E-2"/>
    <n v="0.68266173843377098"/>
    <n v="0.30688066342008702"/>
    <n v="2.8375224449137999E-2"/>
    <n v="1.03062107193916E-2"/>
    <n v="7.0575452257243695E-2"/>
    <n v="0.101551494472587"/>
    <n v="7.7056679915655193E-2"/>
    <n v="0.394633690218744"/>
    <n v="4.2348467802264103E-2"/>
    <n v="6.14357859040763E-2"/>
    <n v="3.7145783087701403E-2"/>
    <n v="0.17657121117319799"/>
    <n v="7.5112848988087402"/>
  </r>
  <r>
    <x v="53"/>
    <x v="3"/>
    <n v="0.99010375292924602"/>
    <n v="1.0885211681421E-2"/>
    <n v="0.69097652574528701"/>
    <n v="0.29813826257329201"/>
    <n v="2.6214164281867399E-2"/>
    <n v="1.1924712724011299E-2"/>
    <n v="7.2854111089632703E-2"/>
    <n v="9.6936291984599104E-2"/>
    <n v="7.8020941623758E-2"/>
    <n v="0.394159476180449"/>
    <n v="4.4379031702736799E-2"/>
    <n v="7.0426329164846493E-2"/>
    <n v="4.3088133667992801E-2"/>
    <n v="0.16199680758010601"/>
    <n v="7.4910822830261399"/>
  </r>
  <r>
    <x v="53"/>
    <x v="4"/>
    <n v="0.99739490518298402"/>
    <n v="9.7082453845603895E-3"/>
    <n v="0.700461943259853"/>
    <n v="0.289829811355587"/>
    <n v="2.61640040687347E-2"/>
    <n v="1.1199564695409701E-2"/>
    <n v="7.70995875592006E-2"/>
    <n v="0.10271251324441701"/>
    <n v="8.0502634408458604E-2"/>
    <n v="0.386716643255135"/>
    <n v="4.45005597789674E-2"/>
    <n v="6.6779563815828696E-2"/>
    <n v="3.7025311110449599E-2"/>
    <n v="0.16729961806339799"/>
    <n v="7.5086837292281796"/>
  </r>
  <r>
    <x v="53"/>
    <x v="5"/>
    <n v="0.97311078819015095"/>
    <n v="9.5226325157801994E-3"/>
    <n v="0.68783487786858799"/>
    <n v="0.302642489615632"/>
    <n v="2.5930269769495799E-2"/>
    <n v="1.0951668456799599E-2"/>
    <n v="7.8595632987408806E-2"/>
    <n v="0.100784180508837"/>
    <n v="8.0276886208870094E-2"/>
    <n v="0.38725006408203899"/>
    <n v="4.2398185161987297E-2"/>
    <n v="6.1888096879496E-2"/>
    <n v="4.4201629260703403E-2"/>
    <n v="0.16772338668436301"/>
    <n v="7.5302201694047701"/>
  </r>
  <r>
    <x v="53"/>
    <x v="6"/>
    <n v="1.00299595813062"/>
    <n v="8.6080953153691592E-3"/>
    <n v="0.690878825988679"/>
    <n v="0.30051307869595201"/>
    <n v="2.8049520734679902E-2"/>
    <n v="1.12776394134852E-2"/>
    <n v="8.3138507789266999E-2"/>
    <n v="0.10182118620949999"/>
    <n v="7.9985243009349394E-2"/>
    <n v="0.38732834290783602"/>
    <n v="4.5385401498210298E-2"/>
    <n v="6.5084138735490404E-2"/>
    <n v="3.8982575722641299E-2"/>
    <n v="0.158947443979541"/>
    <n v="7.5259869653023497"/>
  </r>
  <r>
    <x v="53"/>
    <x v="7"/>
    <n v="1.0356251112049699"/>
    <n v="9.6952354687457193E-3"/>
    <n v="0.68972523688159304"/>
    <n v="0.300579527649661"/>
    <n v="2.5071791542E-2"/>
    <n v="1.2851828578810801E-2"/>
    <n v="7.8316791004075806E-2"/>
    <n v="0.104773205078193"/>
    <n v="7.8871385281320594E-2"/>
    <n v="0.37612732961351197"/>
    <n v="4.3871196604917E-2"/>
    <n v="6.4259007835783699E-2"/>
    <n v="3.7757513883581797E-2"/>
    <n v="0.178099950577806"/>
    <n v="7.5056209042966398"/>
  </r>
  <r>
    <x v="53"/>
    <x v="8"/>
    <n v="0.953542096949338"/>
    <n v="1.0111690413549999E-2"/>
    <n v="0.70807545749952505"/>
    <n v="0.28181285208692503"/>
    <n v="2.6763991001826599E-2"/>
    <n v="1.8411945560579901E-2"/>
    <n v="7.8248261377224404E-2"/>
    <n v="9.9525054960054704E-2"/>
    <n v="8.0378761266684404E-2"/>
    <n v="0.38850875840030402"/>
    <n v="4.1789374092056797E-2"/>
    <n v="6.2400586578842003E-2"/>
    <n v="4.0923740640582802E-2"/>
    <n v="0.16304952612184501"/>
    <n v="7.4638947454701299"/>
  </r>
  <r>
    <x v="53"/>
    <x v="9"/>
    <n v="1.0173617642678601"/>
    <n v="1.0102763550718799E-2"/>
    <n v="0.69944673237191801"/>
    <n v="0.290450504077364"/>
    <n v="2.51825855936244E-2"/>
    <n v="1.8008905014476901E-2"/>
    <n v="7.76577628070452E-2"/>
    <n v="9.7291569088254801E-2"/>
    <n v="8.2747746329038599E-2"/>
    <n v="0.392228663653301"/>
    <n v="4.3404111019884499E-2"/>
    <n v="6.1898332910108898E-2"/>
    <n v="3.1651504501300498E-2"/>
    <n v="0.169928819082966"/>
    <n v="7.5066699732769404"/>
  </r>
  <r>
    <x v="53"/>
    <x v="10"/>
    <n v="1.0598419814928299"/>
    <n v="9.6181282273043803E-3"/>
    <n v="0.71178716744228199"/>
    <n v="0.278594704330414"/>
    <n v="2.5216946770425099E-2"/>
    <n v="2.17750713980269E-2"/>
    <n v="8.3838062165058097E-2"/>
    <n v="9.5224267598195703E-2"/>
    <n v="9.6850991548462897E-2"/>
    <n v="0.390851575446508"/>
    <n v="4.4912174393637802E-2"/>
    <n v="6.8089515101344394E-2"/>
    <n v="2.6764175661823299E-2"/>
    <n v="0.14647721991651799"/>
    <n v="7.4865838426694502"/>
  </r>
  <r>
    <x v="53"/>
    <x v="11"/>
    <n v="1.22345531940387"/>
    <n v="9.4756345024427906E-3"/>
    <n v="0.70628063513990003"/>
    <n v="0.28424373035765699"/>
    <n v="2.0496838909091201E-2"/>
    <n v="2.4217403608163799E-2"/>
    <n v="0.114447592770617"/>
    <n v="9.4718639999222198E-2"/>
    <n v="0.10430489373222999"/>
    <n v="0.397262429116646"/>
    <n v="4.5351394793882401E-2"/>
    <n v="4.3924240764043603E-2"/>
    <n v="2.30003054626845E-2"/>
    <n v="0.13227626084342001"/>
    <n v="7.49371726080226"/>
  </r>
  <r>
    <x v="53"/>
    <x v="12"/>
    <n v="0.91101766490261504"/>
    <n v="1.1763114695055501E-2"/>
    <n v="0.71878988579279901"/>
    <n v="0.26944699951214501"/>
    <n v="2.78979390581208E-2"/>
    <n v="1.22222971893679E-2"/>
    <n v="6.1543550837090899E-2"/>
    <n v="0.10141044872425101"/>
    <n v="7.6234991204929603E-2"/>
    <n v="0.40544652792720598"/>
    <n v="4.45499157758667E-2"/>
    <n v="6.1645808538849101E-2"/>
    <n v="3.97132832308612E-2"/>
    <n v="0.169335237513457"/>
    <n v="7.5341650356903802"/>
  </r>
  <r>
    <x v="53"/>
    <x v="13"/>
    <n v="0.94250147532682904"/>
    <n v="9.1478989772329593E-3"/>
    <n v="0.71562011102954104"/>
    <n v="0.27523198999322601"/>
    <n v="2.4916384423160399E-2"/>
    <n v="1.3861087886328701E-2"/>
    <n v="6.1590791603533999E-2"/>
    <n v="0.109699054987056"/>
    <n v="7.4471657235351901E-2"/>
    <n v="0.40366353560775697"/>
    <n v="4.4880013444320903E-2"/>
    <n v="6.0594086759050703E-2"/>
    <n v="3.57819700524089E-2"/>
    <n v="0.17054141800103101"/>
    <n v="7.5302102533294599"/>
  </r>
  <r>
    <x v="53"/>
    <x v="14"/>
    <n v="0.97673883464279698"/>
    <n v="1.08329598471748E-2"/>
    <n v="0.74631487704571897"/>
    <n v="0.242852163107106"/>
    <n v="2.1419023445331802E-2"/>
    <n v="8.69799189039136E-3"/>
    <n v="4.0163371874201999E-2"/>
    <n v="7.1329643672749105E-2"/>
    <n v="8.3210144090370197E-2"/>
    <n v="0.51420506732365201"/>
    <n v="3.6393736169961097E-2"/>
    <n v="5.68097679060846E-2"/>
    <n v="1.9062840540765898E-2"/>
    <n v="0.14870841308649199"/>
    <n v="7.5163721353503599"/>
  </r>
  <r>
    <x v="53"/>
    <x v="15"/>
    <n v="0.71854073096983795"/>
    <n v="1.0503242485876399E-2"/>
    <n v="0.79253838239076202"/>
    <n v="0.19695837512336101"/>
    <n v="1.25736937597281E-2"/>
    <n v="8.5966555711764606E-5"/>
    <n v="6.6515452216331398E-3"/>
    <n v="1.1372008450391401E-2"/>
    <n v="9.0178117916700704E-2"/>
    <n v="0.74159651890454203"/>
    <n v="1.1716490163447699E-2"/>
    <n v="4.0016945038706099E-2"/>
    <n v="3.9085463639032501E-3"/>
    <n v="8.1900167625236095E-2"/>
    <n v="7.7053431286794503"/>
  </r>
  <r>
    <x v="53"/>
    <x v="16"/>
    <n v="0.87799381275365396"/>
    <n v="1.0521667433229701E-2"/>
    <n v="0.77070551878777305"/>
    <n v="0.21877281377899699"/>
    <n v="1.13897234035766E-2"/>
    <n v="4.4118220627579699E-4"/>
    <n v="9.6931972963345998E-3"/>
    <n v="2.3147254158776099E-2"/>
    <n v="8.7224875075259001E-2"/>
    <n v="0.65872839707966102"/>
    <n v="1.1731365113924599E-2"/>
    <n v="9.2887894529786602E-2"/>
    <n v="4.9745350702288102E-3"/>
    <n v="9.9781576066176603E-2"/>
    <n v="7.7176486321704898"/>
  </r>
  <r>
    <x v="53"/>
    <x v="17"/>
    <n v="0.97496732582185897"/>
    <n v="1.13161366572811E-2"/>
    <n v="0.74290399014514097"/>
    <n v="0.24577987319757799"/>
    <n v="1.3139354530750399E-2"/>
    <n v="5.8813536894653197E-3"/>
    <n v="5.4768405452379001E-2"/>
    <n v="4.3469251819092697E-2"/>
    <n v="7.9215063564519406E-2"/>
    <n v="0.54081089792096304"/>
    <n v="1.92278849563054E-2"/>
    <n v="9.5675914757314101E-2"/>
    <n v="8.5196537965988098E-3"/>
    <n v="0.139292219512612"/>
    <n v="7.6835243810327203"/>
  </r>
  <r>
    <x v="53"/>
    <x v="18"/>
    <n v="1.1111033766107199"/>
    <n v="1.0663489830801001E-2"/>
    <n v="0.71988905731562802"/>
    <n v="0.26944745285357102"/>
    <n v="1.30933550943704E-2"/>
    <n v="9.6116773998593894E-3"/>
    <n v="7.0742816537967601E-2"/>
    <n v="9.2521301091234104E-2"/>
    <n v="7.08316028678974E-2"/>
    <n v="0.45438184995595998"/>
    <n v="3.5138135096160802E-2"/>
    <n v="8.7656544652199297E-2"/>
    <n v="1.6344621370781701E-2"/>
    <n v="0.14967809593356901"/>
    <n v="7.6058411810255899"/>
  </r>
  <r>
    <x v="53"/>
    <x v="19"/>
    <n v="1.1372799604402599"/>
    <n v="1.26032307089662E-2"/>
    <n v="0.71932895803502295"/>
    <n v="0.26806781125601098"/>
    <n v="1.06245162784535E-2"/>
    <n v="1.0278434294035001E-2"/>
    <n v="7.9830755673653997E-2"/>
    <n v="0.114286657380678"/>
    <n v="7.5594819428334598E-2"/>
    <n v="0.42575195379589897"/>
    <n v="3.4604891870120599E-2"/>
    <n v="8.4601693584809595E-2"/>
    <n v="2.12212060515754E-2"/>
    <n v="0.14320507164244001"/>
    <n v="7.6209472443655502"/>
  </r>
  <r>
    <x v="53"/>
    <x v="20"/>
    <n v="1.07274873447886"/>
    <n v="1.2209507056850101E-2"/>
    <n v="0.73054951045755301"/>
    <n v="0.25724098248559701"/>
    <n v="1.5763150204244701E-2"/>
    <n v="1.23070760984413E-2"/>
    <n v="6.5864781952144999E-2"/>
    <n v="9.4207295655520995E-2"/>
    <n v="8.3082807612017598E-2"/>
    <n v="0.43494042077716599"/>
    <n v="3.5297765766990001E-2"/>
    <n v="8.1079740118293206E-2"/>
    <n v="2.3489074852991801E-2"/>
    <n v="0.15396788696218999"/>
    <n v="7.5919969059812598"/>
  </r>
  <r>
    <x v="53"/>
    <x v="21"/>
    <n v="1.1316102234595999"/>
    <n v="9.61507567790287E-3"/>
    <n v="0.72232742778679704"/>
    <n v="0.26805749653529998"/>
    <n v="1.3989420538872401E-2"/>
    <n v="1.5682233059952502E-2"/>
    <n v="6.8232336033227203E-2"/>
    <n v="8.62470204877024E-2"/>
    <n v="8.9741487446408502E-2"/>
    <n v="0.44196775990860099"/>
    <n v="3.6934129038322203E-2"/>
    <n v="8.3026083279424595E-2"/>
    <n v="1.8271519641136599E-2"/>
    <n v="0.145908010566352"/>
    <n v="7.5526708240804901"/>
  </r>
  <r>
    <x v="53"/>
    <x v="22"/>
    <n v="0.96398377638008603"/>
    <n v="1.0419630860331101E-2"/>
    <n v="0.756520506146518"/>
    <n v="0.23305986299315101"/>
    <n v="1.9475256712234199E-2"/>
    <n v="9.0279792504051794E-3"/>
    <n v="2.41761957084537E-2"/>
    <n v="5.7882644406149299E-2"/>
    <n v="0.10462981634608"/>
    <n v="0.53567449060037797"/>
    <n v="2.97464034020773E-2"/>
    <n v="8.0986820452119093E-2"/>
    <n v="1.6309713078745298E-2"/>
    <n v="0.122090680043358"/>
    <n v="7.6293438729227301"/>
  </r>
  <r>
    <x v="53"/>
    <x v="23"/>
    <n v="1.2389651733971301"/>
    <n v="1.0642711340740499E-2"/>
    <n v="0.74151923864318303"/>
    <n v="0.24783805001607701"/>
    <n v="1.71741995346733E-2"/>
    <n v="1.82328720876881E-2"/>
    <n v="0.10501656923181001"/>
    <n v="4.7505658454057603E-2"/>
    <n v="0.10526912993031801"/>
    <n v="0.48139980242563502"/>
    <n v="4.24637038099763E-2"/>
    <n v="5.4711927888273802E-2"/>
    <n v="1.9615277000819799E-2"/>
    <n v="0.10861085963674801"/>
    <n v="7.6356197772582703"/>
  </r>
  <r>
    <x v="53"/>
    <x v="24"/>
    <n v="0.78169652057250205"/>
    <n v="1.12746699445848E-2"/>
    <n v="0.768442162222018"/>
    <n v="0.22028316783339699"/>
    <n v="1.77744818802111E-2"/>
    <n v="1.1108036167761699E-3"/>
    <n v="8.3511048875616507E-3"/>
    <n v="5.2351833296897E-2"/>
    <n v="8.0275952629085906E-2"/>
    <n v="0.58722131853265203"/>
    <n v="2.8882298218464698E-2"/>
    <n v="5.9335734972413498E-2"/>
    <n v="1.7174018430870599E-2"/>
    <n v="0.14752245353506699"/>
    <n v="7.6596266356850302"/>
  </r>
  <r>
    <x v="53"/>
    <x v="25"/>
    <n v="0.79343187117839298"/>
    <n v="1.08746672317875E-2"/>
    <n v="0.76125455663920305"/>
    <n v="0.227870776129009"/>
    <n v="1.7916938167872799E-2"/>
    <n v="6.2325299023119102E-4"/>
    <n v="8.9052798547490999E-3"/>
    <n v="5.2749597484157702E-2"/>
    <n v="8.7942587343539894E-2"/>
    <n v="0.57576652078386004"/>
    <n v="2.8951474484559599E-2"/>
    <n v="7.1186556442385807E-2"/>
    <n v="1.75061029566017E-2"/>
    <n v="0.13845168949204201"/>
    <n v="7.6391077396070202"/>
  </r>
  <r>
    <x v="53"/>
    <x v="26"/>
    <n v="0.98327816175474603"/>
    <n v="1.11324693333481E-2"/>
    <n v="0.75113980436054595"/>
    <n v="0.237727726306105"/>
    <n v="1.64951599720864E-2"/>
    <n v="1.5571321701857599E-3"/>
    <n v="1.07775997037158E-2"/>
    <n v="5.2336568476743499E-2"/>
    <n v="9.0304715060128299E-2"/>
    <n v="0.54853016885088601"/>
    <n v="3.0463920786732001E-2"/>
    <n v="7.6538315451448402E-2"/>
    <n v="2.2368986194079701E-2"/>
    <n v="0.150627433333995"/>
    <n v="7.6228855986908197"/>
  </r>
  <r>
    <x v="53"/>
    <x v="27"/>
    <n v="1.1013882019032299"/>
    <n v="1.09424207991547E-2"/>
    <n v="0.73381157700056798"/>
    <n v="0.25524600220027699"/>
    <n v="1.9382559530312302E-2"/>
    <n v="5.9946931343981998E-3"/>
    <n v="6.4236005034972593E-2"/>
    <n v="6.8438011612871899E-2"/>
    <n v="8.3819428012994801E-2"/>
    <n v="0.46199709916104098"/>
    <n v="3.5841283295227601E-2"/>
    <n v="8.4223914912194206E-2"/>
    <n v="2.7087557583421101E-2"/>
    <n v="0.14897944772256599"/>
    <n v="7.6119811076222597"/>
  </r>
  <r>
    <x v="53"/>
    <x v="28"/>
    <n v="1.1865791496709801"/>
    <n v="1.09375291216977E-2"/>
    <n v="0.72675701668722603"/>
    <n v="0.26230545419107598"/>
    <n v="1.35644931205273E-2"/>
    <n v="1.00147168409335E-2"/>
    <n v="7.1273259344359699E-2"/>
    <n v="9.5686457528894403E-2"/>
    <n v="7.6029635791703104E-2"/>
    <n v="0.432763928191922"/>
    <n v="3.64867069078601E-2"/>
    <n v="8.0901285302118806E-2"/>
    <n v="3.24557769270521E-2"/>
    <n v="0.15082374004462901"/>
    <n v="7.5738848429340502"/>
  </r>
  <r>
    <x v="53"/>
    <x v="29"/>
    <n v="1.14676677982016"/>
    <n v="1.1090087627814601E-2"/>
    <n v="0.71914471734110297"/>
    <n v="0.26976519503108198"/>
    <n v="1.44376526604714E-2"/>
    <n v="1.0290930462963799E-2"/>
    <n v="7.0266266611571801E-2"/>
    <n v="0.105709387036851"/>
    <n v="7.05979415211824E-2"/>
    <n v="0.43437741676766201"/>
    <n v="3.7581386334980198E-2"/>
    <n v="6.7495084995344498E-2"/>
    <n v="3.7304046770995698E-2"/>
    <n v="0.15193988683797699"/>
    <n v="7.5732620525494596"/>
  </r>
  <r>
    <x v="53"/>
    <x v="30"/>
    <n v="1.1846008521036799"/>
    <n v="1.2963408550645599E-2"/>
    <n v="0.72382562278806395"/>
    <n v="0.26321096866129001"/>
    <n v="1.44031629575556E-2"/>
    <n v="1.06901342657979E-2"/>
    <n v="6.9933445890777102E-2"/>
    <n v="0.113981283332508"/>
    <n v="7.05716984433057E-2"/>
    <n v="0.43066056571935701"/>
    <n v="3.8171563013451197E-2"/>
    <n v="6.8224690163928098E-2"/>
    <n v="3.6990581460114302E-2"/>
    <n v="0.14637287475320401"/>
    <n v="7.5679847886600804"/>
  </r>
  <r>
    <x v="53"/>
    <x v="31"/>
    <n v="1.19906896029807"/>
    <n v="1.15028635467537E-2"/>
    <n v="0.70515202152707102"/>
    <n v="0.28334511492617498"/>
    <n v="1.4341466452646501E-2"/>
    <n v="1.2391811462595201E-2"/>
    <n v="7.3397901786885697E-2"/>
    <n v="0.13018196984319999"/>
    <n v="6.8684518882111606E-2"/>
    <n v="0.40034470666238903"/>
    <n v="3.4788291536134101E-2"/>
    <n v="6.22600496283209E-2"/>
    <n v="4.3400374515383297E-2"/>
    <n v="0.16020890923033401"/>
    <n v="7.5960887456315298"/>
  </r>
  <r>
    <x v="53"/>
    <x v="32"/>
    <n v="1.1658751903972999"/>
    <n v="1.16620576086494E-2"/>
    <n v="0.72009403703377295"/>
    <n v="0.26824390535757803"/>
    <n v="1.5831313468623699E-2"/>
    <n v="1.43982498623287E-2"/>
    <n v="6.6498628145523195E-2"/>
    <n v="0.12062321232885501"/>
    <n v="7.0992270479163996E-2"/>
    <n v="0.40458765084553"/>
    <n v="4.20800216702358E-2"/>
    <n v="5.9139152239497797E-2"/>
    <n v="4.7201840383246797E-2"/>
    <n v="0.158647660576995"/>
    <n v="7.5694186054339898"/>
  </r>
  <r>
    <x v="54"/>
    <x v="0"/>
    <n v="0.84312827366890197"/>
    <n v="1.0774550288660201E-2"/>
    <n v="0.70098750285544897"/>
    <n v="0.28823794685588999"/>
    <n v="1.47435959312211E-2"/>
    <n v="1.6094149971477401E-2"/>
    <n v="8.3802560944978705E-2"/>
    <n v="0.118269042764577"/>
    <n v="7.7952491618198005E-2"/>
    <n v="0.33465451871804303"/>
    <n v="4.6923898897831898E-2"/>
    <n v="5.6122622548706501E-2"/>
    <n v="3.6720780935766202E-2"/>
    <n v="0.21471633766920001"/>
    <n v="5.7982071833938997"/>
  </r>
  <r>
    <x v="54"/>
    <x v="1"/>
    <n v="0.875776555699324"/>
    <n v="9.4718941386236592E-3"/>
    <n v="0.69965645166726098"/>
    <n v="0.29087165419411498"/>
    <n v="1.32806148615256E-2"/>
    <n v="1.48470684542217E-2"/>
    <n v="8.3988486455410405E-2"/>
    <n v="0.13658831664013199"/>
    <n v="7.2411844659493005E-2"/>
    <n v="0.32710534855439299"/>
    <n v="4.6649612167928498E-2"/>
    <n v="5.43130816750831E-2"/>
    <n v="4.04327799201303E-2"/>
    <n v="0.210382846611682"/>
    <n v="5.7932004318376098"/>
  </r>
  <r>
    <x v="54"/>
    <x v="2"/>
    <n v="1.0171205789754301"/>
    <n v="9.4941753799767797E-3"/>
    <n v="0.69048905275113504"/>
    <n v="0.30001677186888798"/>
    <n v="1.6076699699645699E-2"/>
    <n v="1.4485306563998299E-2"/>
    <n v="8.7509523106616499E-2"/>
    <n v="0.132486878704936"/>
    <n v="7.2760339979403899E-2"/>
    <n v="0.32662291212957101"/>
    <n v="4.4769276319659497E-2"/>
    <n v="5.1680876751252103E-2"/>
    <n v="3.4328204453672302E-2"/>
    <n v="0.21927998229124501"/>
    <n v="5.8175389504524997"/>
  </r>
  <r>
    <x v="54"/>
    <x v="3"/>
    <n v="0.99797928042263795"/>
    <n v="9.2267765288828497E-3"/>
    <n v="0.68681412970658096"/>
    <n v="0.303959093764536"/>
    <n v="1.4791834854161001E-2"/>
    <n v="1.6252524080829701E-2"/>
    <n v="9.0692130881282002E-2"/>
    <n v="0.13276205187366799"/>
    <n v="7.3267998829411707E-2"/>
    <n v="0.31797691849879001"/>
    <n v="4.2488469840511703E-2"/>
    <n v="6.0419554965768597E-2"/>
    <n v="4.0856130418579002E-2"/>
    <n v="0.210492385756999"/>
    <n v="5.7815555865075803"/>
  </r>
  <r>
    <x v="54"/>
    <x v="4"/>
    <n v="1.02778162319877"/>
    <n v="1.17394986816213E-2"/>
    <n v="0.69006230651740597"/>
    <n v="0.29819819480097298"/>
    <n v="1.37727269453431E-2"/>
    <n v="1.5632957438956901E-2"/>
    <n v="9.4671029212465702E-2"/>
    <n v="0.13752426186581501"/>
    <n v="7.5756603668545294E-2"/>
    <n v="0.311983364082216"/>
    <n v="4.3604231930322902E-2"/>
    <n v="6.2854896368829599E-2"/>
    <n v="4.30749536137221E-2"/>
    <n v="0.201124974873783"/>
    <n v="5.8097071543480299"/>
  </r>
  <r>
    <x v="54"/>
    <x v="5"/>
    <n v="0.97002822295812996"/>
    <n v="1.0982376995579199E-2"/>
    <n v="0.68853775192570899"/>
    <n v="0.30047987107871199"/>
    <n v="1.40731196332668E-2"/>
    <n v="1.50159399445845E-2"/>
    <n v="9.8852680997100706E-2"/>
    <n v="0.13953054928804501"/>
    <n v="8.0237928572062495E-2"/>
    <n v="0.31685693903016698"/>
    <n v="4.0162266953044201E-2"/>
    <n v="5.8587300664913002E-2"/>
    <n v="4.1739954434258202E-2"/>
    <n v="0.194943320482558"/>
    <n v="5.8184240899700299"/>
  </r>
  <r>
    <x v="54"/>
    <x v="6"/>
    <n v="1.01311338239888"/>
    <n v="9.9791565996051792E-3"/>
    <n v="0.683392637017606"/>
    <n v="0.30662820638278898"/>
    <n v="1.50204768488957E-2"/>
    <n v="1.5845925433684599E-2"/>
    <n v="0.10019338356134901"/>
    <n v="0.14226218775834601"/>
    <n v="7.7265911317253202E-2"/>
    <n v="0.31165643972416301"/>
    <n v="4.5055706732029702E-2"/>
    <n v="5.6735143410127198E-2"/>
    <n v="4.3098958034266402E-2"/>
    <n v="0.19286586717988599"/>
    <n v="5.8039342786116999"/>
  </r>
  <r>
    <x v="54"/>
    <x v="7"/>
    <n v="1.0438866165596199"/>
    <n v="9.5755670996669796E-3"/>
    <n v="0.67085351251156"/>
    <n v="0.31957092038877299"/>
    <n v="1.3518369199284E-2"/>
    <n v="1.8344517153667899E-2"/>
    <n v="9.8834866086935105E-2"/>
    <n v="0.152670481331107"/>
    <n v="7.7982848118295894E-2"/>
    <n v="0.30536915153380501"/>
    <n v="4.0341626287486401E-2"/>
    <n v="5.7438596436535302E-2"/>
    <n v="4.55398919130987E-2"/>
    <n v="0.18995965193978501"/>
    <n v="5.7896202168570801"/>
  </r>
  <r>
    <x v="54"/>
    <x v="8"/>
    <n v="0.94610313120422895"/>
    <n v="9.8715145260097198E-3"/>
    <n v="0.68273261100785099"/>
    <n v="0.30739587446613897"/>
    <n v="1.56003214860275E-2"/>
    <n v="2.03485888380565E-2"/>
    <n v="9.2843338336950104E-2"/>
    <n v="0.138888185091287"/>
    <n v="7.9097701130880105E-2"/>
    <n v="0.31684654945975699"/>
    <n v="4.0780427968885098E-2"/>
    <n v="5.6079553031853302E-2"/>
    <n v="3.88863303869647E-2"/>
    <n v="0.200629004269339"/>
    <n v="5.7922790186684603"/>
  </r>
  <r>
    <x v="54"/>
    <x v="9"/>
    <n v="1.0295557533372699"/>
    <n v="1.14370037179482E-2"/>
    <n v="0.69418324357430805"/>
    <n v="0.29437975270774303"/>
    <n v="1.50370442604057E-2"/>
    <n v="2.05634247211029E-2"/>
    <n v="9.5181418631683903E-2"/>
    <n v="0.136079245364045"/>
    <n v="8.19958809292681E-2"/>
    <n v="0.31458107007765901"/>
    <n v="4.2278168984233998E-2"/>
    <n v="5.8839053731757601E-2"/>
    <n v="3.5232295564164601E-2"/>
    <n v="0.20021239773568"/>
    <n v="5.8079225708987501"/>
  </r>
  <r>
    <x v="54"/>
    <x v="10"/>
    <n v="1.0776186901175"/>
    <n v="1.1227457501422801E-2"/>
    <n v="0.71100012172700899"/>
    <n v="0.277772420771568"/>
    <n v="1.4970022381578E-2"/>
    <n v="2.9805674166464499E-2"/>
    <n v="0.10411706606367201"/>
    <n v="0.127293381324462"/>
    <n v="9.8771486821822005E-2"/>
    <n v="0.30208855839974902"/>
    <n v="4.4725431588054199E-2"/>
    <n v="5.9120634220568902E-2"/>
    <n v="2.88007076252585E-2"/>
    <n v="0.19030703740837099"/>
    <n v="5.7477543954539403"/>
  </r>
  <r>
    <x v="54"/>
    <x v="11"/>
    <n v="1.1579078914593099"/>
    <n v="1.06292972513826E-2"/>
    <n v="0.71346291155874497"/>
    <n v="0.27590779118987202"/>
    <n v="1.5800156054827E-2"/>
    <n v="3.45664714732433E-2"/>
    <n v="0.128886410925522"/>
    <n v="0.12682659906785801"/>
    <n v="0.10910553271095"/>
    <n v="0.315077903292037"/>
    <n v="4.7618888088345197E-2"/>
    <n v="4.8918313006443101E-2"/>
    <n v="2.1598911934747299E-2"/>
    <n v="0.15160081344602699"/>
    <n v="5.8145296782131997"/>
  </r>
  <r>
    <x v="54"/>
    <x v="12"/>
    <n v="0.90614705350924796"/>
    <n v="1.09541849067042E-2"/>
    <n v="0.72703789486940695"/>
    <n v="0.26200792022388902"/>
    <n v="1.60058240203707E-2"/>
    <n v="1.63546995131135E-2"/>
    <n v="7.8252044684841801E-2"/>
    <n v="0.12996180853544601"/>
    <n v="7.9035921638863194E-2"/>
    <n v="0.32882274170563602"/>
    <n v="4.4271881800584903E-2"/>
    <n v="5.9511144940882103E-2"/>
    <n v="3.5361982994417597E-2"/>
    <n v="0.212421950165844"/>
    <n v="5.8015081202010004"/>
  </r>
  <r>
    <x v="54"/>
    <x v="13"/>
    <n v="0.93672059856726098"/>
    <n v="1.1252028239627501E-2"/>
    <n v="0.70841131563791604"/>
    <n v="0.28033665612245601"/>
    <n v="1.42292755305413E-2"/>
    <n v="1.77228702527857E-2"/>
    <n v="7.3914435030940598E-2"/>
    <n v="0.142192068702792"/>
    <n v="7.4771597575092594E-2"/>
    <n v="0.33230321668680401"/>
    <n v="3.97108741550109E-2"/>
    <n v="5.0652910926317303E-2"/>
    <n v="3.4452129058458097E-2"/>
    <n v="0.220050622081257"/>
    <n v="5.8036253866225902"/>
  </r>
  <r>
    <x v="54"/>
    <x v="14"/>
    <n v="0.91161005350744795"/>
    <n v="1.27801024245942E-2"/>
    <n v="0.745491211069221"/>
    <n v="0.24172868650618501"/>
    <n v="1.4005825219371E-2"/>
    <n v="1.21849076743631E-2"/>
    <n v="5.4400636347903202E-2"/>
    <n v="9.2196532205006801E-2"/>
    <n v="8.59785896074058E-2"/>
    <n v="0.436256680642502"/>
    <n v="3.23259134006482E-2"/>
    <n v="4.9003962438396297E-2"/>
    <n v="2.1720363635393598E-2"/>
    <n v="0.20192658882900999"/>
    <n v="5.8411696449464703"/>
  </r>
  <r>
    <x v="54"/>
    <x v="15"/>
    <n v="0.56801718368551601"/>
    <n v="1.2773743509597099E-2"/>
    <n v="0.84047887674331501"/>
    <n v="0.14674737974708699"/>
    <n v="1.61480152071505E-2"/>
    <n v="5.9071844536062702E-4"/>
    <n v="2.5203177321071399E-2"/>
    <n v="1.6261358357028501E-2"/>
    <n v="9.8066908328143396E-2"/>
    <n v="0.69481896919184605"/>
    <n v="1.0013104797972299E-2"/>
    <n v="4.7649694528693803E-2"/>
    <n v="1.8359049959145301E-3"/>
    <n v="8.9412148826819096E-2"/>
    <n v="6.18290242790337"/>
  </r>
  <r>
    <x v="54"/>
    <x v="16"/>
    <n v="0.68603545521283105"/>
    <n v="1.21362009768396E-2"/>
    <n v="0.83029027160263202"/>
    <n v="0.15757352742052799"/>
    <n v="1.4824242383304201E-2"/>
    <n v="1.6778368503438099E-3"/>
    <n v="2.3369021645022501E-2"/>
    <n v="3.5454692346504203E-2"/>
    <n v="9.9506198082880096E-2"/>
    <n v="0.62072903023579795"/>
    <n v="1.15004921550692E-2"/>
    <n v="7.4073986131429598E-2"/>
    <n v="1.9629829291606801E-3"/>
    <n v="0.116901517240488"/>
    <n v="6.1750075925368302"/>
  </r>
  <r>
    <x v="54"/>
    <x v="17"/>
    <n v="0.77816704737640696"/>
    <n v="1.26671442366508E-2"/>
    <n v="0.79843485511713197"/>
    <n v="0.18889800064621801"/>
    <n v="1.5272081847913101E-2"/>
    <n v="4.6355280647197702E-3"/>
    <n v="4.8856883785586398E-2"/>
    <n v="6.7435334524831497E-2"/>
    <n v="8.9777291913507404E-2"/>
    <n v="0.51110683459269901"/>
    <n v="1.5140520210828399E-2"/>
    <n v="7.9728035785675E-2"/>
    <n v="3.0582446974158099E-3"/>
    <n v="0.16498924457682301"/>
    <n v="6.07407999864843"/>
  </r>
  <r>
    <x v="54"/>
    <x v="18"/>
    <n v="1.0240753052500999"/>
    <n v="1.07408618412382E-2"/>
    <n v="0.72983866593042601"/>
    <n v="0.25942047222833597"/>
    <n v="1.4183767930924501E-2"/>
    <n v="1.17792395802458E-2"/>
    <n v="9.3323071211018002E-2"/>
    <n v="8.52460052512308E-2"/>
    <n v="8.1527362457805105E-2"/>
    <n v="0.38974667100154398"/>
    <n v="2.7993366974015998E-2"/>
    <n v="7.4981164232095304E-2"/>
    <n v="9.6450735393806292E-3"/>
    <n v="0.21157427782173899"/>
    <n v="5.95622227015952"/>
  </r>
  <r>
    <x v="54"/>
    <x v="19"/>
    <n v="1.12982167744781"/>
    <n v="1.1204240630843999E-2"/>
    <n v="0.68680242768949196"/>
    <n v="0.30199333167966402"/>
    <n v="1.1489525105804199E-2"/>
    <n v="1.70397931907539E-2"/>
    <n v="9.1573348971085905E-2"/>
    <n v="0.154751738010037"/>
    <n v="7.9579636935827494E-2"/>
    <n v="0.34153183816425398"/>
    <n v="3.0329420514507301E-2"/>
    <n v="6.4796196000635797E-2"/>
    <n v="2.2281323875651501E-2"/>
    <n v="0.18662717923144301"/>
    <n v="5.9597994875233802"/>
  </r>
  <r>
    <x v="54"/>
    <x v="20"/>
    <n v="1.0723470475179999"/>
    <n v="1.15546332039326E-2"/>
    <n v="0.71564087448296498"/>
    <n v="0.272804492313103"/>
    <n v="1.3983286732818999E-2"/>
    <n v="1.63487781990551E-2"/>
    <n v="8.1806890660671705E-2"/>
    <n v="0.13067327914271401"/>
    <n v="8.26185638427967E-2"/>
    <n v="0.35332627269799199"/>
    <n v="3.3113001202306099E-2"/>
    <n v="6.5145372513113503E-2"/>
    <n v="1.83472671636545E-2"/>
    <n v="0.204637287844878"/>
    <n v="5.85141505072359"/>
  </r>
  <r>
    <x v="54"/>
    <x v="21"/>
    <n v="0.93583706952846402"/>
    <n v="1.3688956490501E-2"/>
    <n v="0.78343050781502299"/>
    <n v="0.20288053569447601"/>
    <n v="1.4918938497105801E-2"/>
    <n v="1.5544927215136801E-2"/>
    <n v="6.9267172203690303E-2"/>
    <n v="9.7692889225168694E-2"/>
    <n v="9.36089278059518E-2"/>
    <n v="0.41961820452390097"/>
    <n v="3.3967853515702903E-2"/>
    <n v="6.5395163929501399E-2"/>
    <n v="9.8799413009780703E-3"/>
    <n v="0.18010598178286299"/>
    <n v="5.9577455513907198"/>
  </r>
  <r>
    <x v="54"/>
    <x v="22"/>
    <n v="0.96884789852171804"/>
    <n v="1.1856475215354901E-2"/>
    <n v="0.75931210600158305"/>
    <n v="0.22883141878306201"/>
    <n v="1.5927706466144401E-2"/>
    <n v="2.3431712256020799E-2"/>
    <n v="9.22690421362376E-2"/>
    <n v="0.105505924838019"/>
    <n v="0.108313566898372"/>
    <n v="0.37878550330773397"/>
    <n v="3.7517148125446501E-2"/>
    <n v="7.00214631542041E-2"/>
    <n v="9.0924209028454099E-3"/>
    <n v="0.15913551191497599"/>
    <n v="5.9808099014618001"/>
  </r>
  <r>
    <x v="54"/>
    <x v="23"/>
    <n v="1.01353052834468"/>
    <n v="1.2551283809970899E-2"/>
    <n v="0.77496354778175702"/>
    <n v="0.212485168408272"/>
    <n v="1.7637579200399101E-2"/>
    <n v="1.9458489166839898E-2"/>
    <n v="9.4338954286842594E-2"/>
    <n v="7.7912764373205795E-2"/>
    <n v="0.107950529440658"/>
    <n v="0.43322485267951699"/>
    <n v="3.9966333268236502E-2"/>
    <n v="5.6823491046430898E-2"/>
    <n v="5.3156397624741798E-3"/>
    <n v="0.147371366775396"/>
    <n v="5.9845559963756596"/>
  </r>
  <r>
    <x v="54"/>
    <x v="24"/>
    <n v="0.62634308766338398"/>
    <n v="1.43023690211829E-2"/>
    <n v="0.81921645670349696"/>
    <n v="0.166481174275321"/>
    <n v="1.9109688153817101E-2"/>
    <n v="2.2543546382779202E-3"/>
    <n v="2.24069395800237E-2"/>
    <n v="7.5440253002193897E-2"/>
    <n v="7.6265886774171607E-2"/>
    <n v="0.54914263254141105"/>
    <n v="2.82881135026837E-2"/>
    <n v="4.6091286911711098E-2"/>
    <n v="4.4381158078883104E-3"/>
    <n v="0.176562729087822"/>
    <n v="6.10780835097089"/>
  </r>
  <r>
    <x v="54"/>
    <x v="25"/>
    <n v="0.63467520976720504"/>
    <n v="1.3546603126328801E-2"/>
    <n v="0.81498471345940204"/>
    <n v="0.17146868341426899"/>
    <n v="1.88392575858164E-2"/>
    <n v="1.8461300021136199E-3"/>
    <n v="2.2559731702471199E-2"/>
    <n v="8.1825881400456796E-2"/>
    <n v="7.3751827890277705E-2"/>
    <n v="0.53524062791556504"/>
    <n v="3.1899746789047001E-2"/>
    <n v="5.2811258444694302E-2"/>
    <n v="4.0802378398886296E-3"/>
    <n v="0.17714530042967"/>
    <n v="6.08056712096948"/>
  </r>
  <r>
    <x v="54"/>
    <x v="26"/>
    <n v="0.82815961385285697"/>
    <n v="1.22139443391511E-2"/>
    <n v="0.79195941052601004"/>
    <n v="0.195826645134838"/>
    <n v="1.97607008711999E-2"/>
    <n v="3.1039367748706501E-3"/>
    <n v="2.44454824199139E-2"/>
    <n v="7.9651955239215394E-2"/>
    <n v="8.6991437718567696E-2"/>
    <n v="0.485567664611531"/>
    <n v="3.5652495865704299E-2"/>
    <n v="6.3475589802400298E-2"/>
    <n v="5.4898171273299098E-3"/>
    <n v="0.19586091956926699"/>
    <n v="6.0121449718135898"/>
  </r>
  <r>
    <x v="54"/>
    <x v="27"/>
    <n v="1.04280759451961"/>
    <n v="1.18802456929355E-2"/>
    <n v="0.75258381930888596"/>
    <n v="0.23553593499817899"/>
    <n v="1.47871956145253E-2"/>
    <n v="8.6879445023104202E-3"/>
    <n v="8.14640042539517E-2"/>
    <n v="8.3182791807613607E-2"/>
    <n v="8.8433978614813197E-2"/>
    <n v="0.38792235234443301"/>
    <n v="3.5459519307101603E-2"/>
    <n v="8.4591574913617795E-2"/>
    <n v="8.8548264791639408E-3"/>
    <n v="0.20661581216246999"/>
    <n v="5.9704613278003"/>
  </r>
  <r>
    <x v="54"/>
    <x v="28"/>
    <n v="1.14795068705418"/>
    <n v="1.05987044537189E-2"/>
    <n v="0.71992503573408495"/>
    <n v="0.26947625981219597"/>
    <n v="1.38465744676881E-2"/>
    <n v="1.1771073306472301E-2"/>
    <n v="8.9188793554166104E-2"/>
    <n v="0.122305619259975"/>
    <n v="7.8017996901893302E-2"/>
    <n v="0.35099691853762799"/>
    <n v="3.4222426225992503E-2"/>
    <n v="7.5398229228115995E-2"/>
    <n v="1.5070097865070201E-2"/>
    <n v="0.20918227065299799"/>
    <n v="5.9997873665675696"/>
  </r>
  <r>
    <x v="54"/>
    <x v="29"/>
    <n v="1.1470495347502401"/>
    <n v="1.12160868841361E-2"/>
    <n v="0.69748620585113996"/>
    <n v="0.29129770726472398"/>
    <n v="1.4429336283541899E-2"/>
    <n v="1.2568882800410301E-2"/>
    <n v="8.7329141653736606E-2"/>
    <n v="0.143724552524544"/>
    <n v="7.4597121974151803E-2"/>
    <n v="0.339612962512849"/>
    <n v="3.6089316368379497E-2"/>
    <n v="6.20010000995877E-2"/>
    <n v="1.8996324223051701E-2"/>
    <n v="0.21065136155974801"/>
    <n v="5.9551137086227603"/>
  </r>
  <r>
    <x v="54"/>
    <x v="30"/>
    <n v="1.2338321061075901"/>
    <n v="1.12202040261376E-2"/>
    <n v="0.68898247215844799"/>
    <n v="0.29979732381541502"/>
    <n v="1.3358526813695501E-2"/>
    <n v="1.5114716745680001E-2"/>
    <n v="8.4489938769118894E-2"/>
    <n v="0.15077855920387501"/>
    <n v="7.3160960922353996E-2"/>
    <n v="0.33644538691819698"/>
    <n v="3.6693369629410902E-2"/>
    <n v="5.64279522788581E-2"/>
    <n v="2.5942161902625702E-2"/>
    <n v="0.207588426816185"/>
    <n v="5.9048326309849397"/>
  </r>
  <r>
    <x v="54"/>
    <x v="31"/>
    <n v="1.21816845919104"/>
    <n v="1.26102911567592E-2"/>
    <n v="0.65583551962378905"/>
    <n v="0.33155418921945201"/>
    <n v="1.3930152892668701E-2"/>
    <n v="1.8363008979950999E-2"/>
    <n v="8.4309505948700403E-2"/>
    <n v="0.17576542604456599"/>
    <n v="7.2551268537780295E-2"/>
    <n v="0.31800983865453702"/>
    <n v="3.3729517285262502E-2"/>
    <n v="5.8352842410290803E-2"/>
    <n v="2.84973148993512E-2"/>
    <n v="0.196491124346893"/>
    <n v="5.9327755344149598"/>
  </r>
  <r>
    <x v="54"/>
    <x v="32"/>
    <n v="1.1594827632117599"/>
    <n v="1.1225089173967801E-2"/>
    <n v="0.71767794412388197"/>
    <n v="0.271096966702151"/>
    <n v="1.3407133926985801E-2"/>
    <n v="1.5671180054452699E-2"/>
    <n v="7.9105208285006598E-2"/>
    <n v="0.15776154542687201"/>
    <n v="7.3855818804002604E-2"/>
    <n v="0.32791889349000602"/>
    <n v="3.45802086177944E-2"/>
    <n v="5.6865745625721199E-2"/>
    <n v="2.4425880249543001E-2"/>
    <n v="0.216408385519615"/>
    <n v="5.9323925686821699"/>
  </r>
  <r>
    <x v="55"/>
    <x v="0"/>
    <n v="0.83748812754658197"/>
    <n v="2.0470452496831298E-2"/>
    <n v="0.54581237717526998"/>
    <n v="0.43371717032789903"/>
    <n v="1.6235702273486498E-2"/>
    <n v="1.6424330918073202E-2"/>
    <n v="0.101175886094042"/>
    <n v="8.8683925267824704E-2"/>
    <n v="5.8073507556647599E-2"/>
    <n v="0.33562840679017703"/>
    <n v="4.47825757759708E-2"/>
    <n v="5.66241755291962E-2"/>
    <n v="3.4239884605370897E-2"/>
    <n v="0.24813160518921101"/>
    <n v="5.6216552015608698"/>
  </r>
  <r>
    <x v="55"/>
    <x v="1"/>
    <n v="0.85005624808084401"/>
    <n v="2.3245838249169901E-2"/>
    <n v="0.54745944767679999"/>
    <n v="0.42929471407403003"/>
    <n v="1.49957992258529E-2"/>
    <n v="1.6945107615793601E-2"/>
    <n v="9.7323373880914194E-2"/>
    <n v="9.93472316366842E-2"/>
    <n v="5.2435071636691997E-2"/>
    <n v="0.33384527798149199"/>
    <n v="4.4947045594925197E-2"/>
    <n v="5.3674776517853802E-2"/>
    <n v="3.1515898570838301E-2"/>
    <n v="0.25497041733895398"/>
    <n v="5.6109611147336702"/>
  </r>
  <r>
    <x v="55"/>
    <x v="2"/>
    <n v="1.05410771372599"/>
    <n v="1.8943973715478801E-2"/>
    <n v="0.53923870642070604"/>
    <n v="0.44181731986381501"/>
    <n v="1.53069348564484E-2"/>
    <n v="1.4429434619104399E-2"/>
    <n v="0.105566974541103"/>
    <n v="9.4935693619280406E-2"/>
    <n v="5.2350872427647001E-2"/>
    <n v="0.31247020847839202"/>
    <n v="4.0256048707093997E-2"/>
    <n v="5.5905398655599403E-2"/>
    <n v="2.9567528854123799E-2"/>
    <n v="0.27921090524120701"/>
    <n v="5.4980677144280197"/>
  </r>
  <r>
    <x v="55"/>
    <x v="3"/>
    <n v="0.99094899938621905"/>
    <n v="1.8895653776733301E-2"/>
    <n v="0.541627507960042"/>
    <n v="0.43947683826322498"/>
    <n v="1.5412014564396901E-2"/>
    <n v="1.66907544643571E-2"/>
    <n v="0.111812556395136"/>
    <n v="9.3752809297835998E-2"/>
    <n v="5.26575193292661E-2"/>
    <n v="0.320268330650259"/>
    <n v="4.0177316004252499E-2"/>
    <n v="6.4821422273340604E-2"/>
    <n v="3.07692754254613E-2"/>
    <n v="0.253638001595694"/>
    <n v="5.5573504563822702"/>
  </r>
  <r>
    <x v="55"/>
    <x v="4"/>
    <n v="1.0259474825974999"/>
    <n v="2.0800869079024401E-2"/>
    <n v="0.53314979437217402"/>
    <n v="0.44604933654880102"/>
    <n v="1.48940955494691E-2"/>
    <n v="1.5853229661236801E-2"/>
    <n v="0.11596528600427999"/>
    <n v="9.4292313605414402E-2"/>
    <n v="5.3794133175669397E-2"/>
    <n v="0.31087818094687802"/>
    <n v="3.9875808499486798E-2"/>
    <n v="6.00107557752248E-2"/>
    <n v="3.2218763165634899E-2"/>
    <n v="0.26221743361670502"/>
    <n v="5.5704500137823398"/>
  </r>
  <r>
    <x v="55"/>
    <x v="5"/>
    <n v="1.00283041286872"/>
    <n v="1.8422366198913898E-2"/>
    <n v="0.52008486710679402"/>
    <n v="0.46149276669429201"/>
    <n v="1.33171845340746E-2"/>
    <n v="1.5352885129264001E-2"/>
    <n v="0.114405417808191"/>
    <n v="9.1864494688986206E-2"/>
    <n v="5.2917346393668303E-2"/>
    <n v="0.316285224197075"/>
    <n v="3.9161692650476601E-2"/>
    <n v="5.6137723233536399E-2"/>
    <n v="3.0730811448974299E-2"/>
    <n v="0.26982721991575298"/>
    <n v="5.5693939946029003"/>
  </r>
  <r>
    <x v="55"/>
    <x v="6"/>
    <n v="1.03488818503804"/>
    <n v="2.2697724331133901E-2"/>
    <n v="0.54651861550303804"/>
    <n v="0.43078366016582798"/>
    <n v="1.7846819927003901E-2"/>
    <n v="1.61414852618397E-2"/>
    <n v="0.116182473018742"/>
    <n v="9.1384754272409094E-2"/>
    <n v="5.2676826587386601E-2"/>
    <n v="0.31326447825701897"/>
    <n v="4.2432459781213003E-2"/>
    <n v="5.95337691884689E-2"/>
    <n v="3.1677304969726101E-2"/>
    <n v="0.25885962873619101"/>
    <n v="5.5928158737013698"/>
  </r>
  <r>
    <x v="55"/>
    <x v="7"/>
    <n v="1.0588694272604"/>
    <n v="1.9959212169427702E-2"/>
    <n v="0.53477381852943395"/>
    <n v="0.44526696930113902"/>
    <n v="1.20782466993884E-2"/>
    <n v="1.8825106295030501E-2"/>
    <n v="0.114637003987168"/>
    <n v="9.9415412339305106E-2"/>
    <n v="5.07315874383715E-2"/>
    <n v="0.30288838110821797"/>
    <n v="3.9023897199397098E-2"/>
    <n v="5.6092319359100598E-2"/>
    <n v="2.9060607495626899E-2"/>
    <n v="0.27724743807839403"/>
    <n v="5.5173824934808096"/>
  </r>
  <r>
    <x v="55"/>
    <x v="8"/>
    <n v="0.93697402589377798"/>
    <n v="2.1242593317602601E-2"/>
    <n v="0.55238118114726098"/>
    <n v="0.42637622553513599"/>
    <n v="1.46968423442799E-2"/>
    <n v="1.5705253297107299E-2"/>
    <n v="0.109220425101423"/>
    <n v="9.6959795277352795E-2"/>
    <n v="5.4601451692534803E-2"/>
    <n v="0.32215396665594898"/>
    <n v="4.1771846201559E-2"/>
    <n v="5.9282920239197998E-2"/>
    <n v="3.2331854081355402E-2"/>
    <n v="0.253275645109241"/>
    <n v="5.6153417740015001"/>
  </r>
  <r>
    <x v="55"/>
    <x v="9"/>
    <n v="1.00994770435005"/>
    <n v="2.2389936755484102E-2"/>
    <n v="0.54679733772076999"/>
    <n v="0.430812725523746"/>
    <n v="1.67098116521339E-2"/>
    <n v="1.8542477049188402E-2"/>
    <n v="0.11480224682648101"/>
    <n v="9.5328399549947998E-2"/>
    <n v="5.49646844111919E-2"/>
    <n v="0.31550997181510398"/>
    <n v="3.99712837557109E-2"/>
    <n v="5.6710886824838998E-2"/>
    <n v="2.7002553248206902E-2"/>
    <n v="0.260457684867196"/>
    <n v="5.6008204394887704"/>
  </r>
  <r>
    <x v="55"/>
    <x v="10"/>
    <n v="1.05952251742528"/>
    <n v="2.1764364021074501E-2"/>
    <n v="0.54451136805318401"/>
    <n v="0.43372426792574198"/>
    <n v="1.46925381167276E-2"/>
    <n v="1.8377373247967999E-2"/>
    <n v="0.130999541832895"/>
    <n v="9.4915850801822702E-2"/>
    <n v="6.9171476889512501E-2"/>
    <n v="0.31223129200372202"/>
    <n v="4.2708606842595698E-2"/>
    <n v="5.6389316521016697E-2"/>
    <n v="2.5521197252239301E-2"/>
    <n v="0.23499280649150001"/>
    <n v="5.5555125645743599"/>
  </r>
  <r>
    <x v="55"/>
    <x v="11"/>
    <n v="1.1384191558265999"/>
    <n v="2.15400346837346E-2"/>
    <n v="0.57094531119969905"/>
    <n v="0.40751465411656701"/>
    <n v="1.4036416287968E-2"/>
    <n v="2.0993371327508299E-2"/>
    <n v="0.15556457226375101"/>
    <n v="9.6230698060752295E-2"/>
    <n v="7.8027230291816699E-2"/>
    <n v="0.34012148244468599"/>
    <n v="4.4355217918544201E-2"/>
    <n v="4.56888785903765E-2"/>
    <n v="2.2684510452054302E-2"/>
    <n v="0.18229762236254299"/>
    <n v="5.5676510322658803"/>
  </r>
  <r>
    <x v="55"/>
    <x v="12"/>
    <n v="0.90489978508738"/>
    <n v="1.97237398409865E-2"/>
    <n v="0.56556887385908206"/>
    <n v="0.41470738629993198"/>
    <n v="1.51367548537198E-2"/>
    <n v="1.9435014308418298E-2"/>
    <n v="8.9377264555276503E-2"/>
    <n v="9.3810518398103601E-2"/>
    <n v="5.6184962711333802E-2"/>
    <n v="0.32780260143997703"/>
    <n v="4.1702944518894003E-2"/>
    <n v="5.5912938060064199E-2"/>
    <n v="2.71803063031235E-2"/>
    <n v="0.27345669485108998"/>
    <n v="5.6302828379151997"/>
  </r>
  <r>
    <x v="55"/>
    <x v="13"/>
    <n v="0.91469036967333905"/>
    <n v="2.2079636980550099E-2"/>
    <n v="0.54953242484041898"/>
    <n v="0.42838793817903098"/>
    <n v="1.6095723946709498E-2"/>
    <n v="2.0687174185759799E-2"/>
    <n v="9.1860364053277202E-2"/>
    <n v="0.102609006499635"/>
    <n v="5.2346401639227103E-2"/>
    <n v="0.33564769109861298"/>
    <n v="4.0849680056209599E-2"/>
    <n v="5.3108780493832802E-2"/>
    <n v="2.7248597469290699E-2"/>
    <n v="0.25954658055744501"/>
    <n v="5.6093070801244096"/>
  </r>
  <r>
    <x v="55"/>
    <x v="14"/>
    <n v="0.85330351737534205"/>
    <n v="2.1997519936618401E-2"/>
    <n v="0.60299776001024696"/>
    <n v="0.37500472005313501"/>
    <n v="1.4529628278484899E-2"/>
    <n v="1.27837068114204E-2"/>
    <n v="6.1072518690378101E-2"/>
    <n v="6.6171222511925101E-2"/>
    <n v="5.4198725058282701E-2"/>
    <n v="0.44992647496239202"/>
    <n v="3.6335822994725202E-2"/>
    <n v="5.5620633563316597E-2"/>
    <n v="1.54370799776505E-2"/>
    <n v="0.23392418715142399"/>
    <n v="5.6271601418268098"/>
  </r>
  <r>
    <x v="55"/>
    <x v="15"/>
    <n v="0.45815387144751801"/>
    <n v="2.94467373867804E-2"/>
    <n v="0.75086946081126105"/>
    <n v="0.21968380180195901"/>
    <n v="1.28973855941423E-2"/>
    <n v="6.5033676215390602E-4"/>
    <n v="1.7962146249200901E-2"/>
    <n v="8.3420963528884097E-3"/>
    <n v="5.3919133443683501E-2"/>
    <n v="0.76578433404235702"/>
    <n v="1.40791033053749E-2"/>
    <n v="2.6079210093502302E-2"/>
    <n v="6.2252490919250303E-4"/>
    <n v="9.9663729247504204E-2"/>
    <n v="5.7746481306933504"/>
  </r>
  <r>
    <x v="55"/>
    <x v="16"/>
    <n v="0.59083409549982002"/>
    <n v="2.6293668856393702E-2"/>
    <n v="0.71409272567416304"/>
    <n v="0.25961360546944401"/>
    <n v="1.29763906306355E-2"/>
    <n v="6.2361028729737301E-3"/>
    <n v="2.5764951942266901E-2"/>
    <n v="1.99230241884178E-2"/>
    <n v="5.2984017094742999E-2"/>
    <n v="0.65235679081153297"/>
    <n v="1.5230740570849499E-2"/>
    <n v="7.0210179719788393E-2"/>
    <n v="6.9863850573638204E-4"/>
    <n v="0.14361916366305599"/>
    <n v="5.7633878001693901"/>
  </r>
  <r>
    <x v="55"/>
    <x v="17"/>
    <n v="0.80242980229476102"/>
    <n v="2.5307554533885501E-2"/>
    <n v="0.58068904199554705"/>
    <n v="0.394003403470568"/>
    <n v="1.7789779068308899E-2"/>
    <n v="8.2286967622101793E-3"/>
    <n v="7.0643684677991106E-2"/>
    <n v="3.2970601567402801E-2"/>
    <n v="4.5833760573927303E-2"/>
    <n v="0.45367438196387"/>
    <n v="1.9183011587351199E-2"/>
    <n v="6.9938323124910898E-2"/>
    <n v="9.7152061311389095E-4"/>
    <n v="0.280766240060914"/>
    <n v="5.6690352697814896"/>
  </r>
  <r>
    <x v="55"/>
    <x v="18"/>
    <n v="0.90994228367569896"/>
    <n v="2.6248903478669199E-2"/>
    <n v="0.59696521113965495"/>
    <n v="0.37678588538167601"/>
    <n v="1.39927171148982E-2"/>
    <n v="1.11739600732517E-2"/>
    <n v="0.102148830912429"/>
    <n v="6.9249122090090598E-2"/>
    <n v="4.9338825873749499E-2"/>
    <n v="0.39289286767335302"/>
    <n v="3.8922828955340799E-2"/>
    <n v="6.9348764751718001E-2"/>
    <n v="4.4958079105957404E-3"/>
    <n v="0.24843627464457399"/>
    <n v="5.6286567948297401"/>
  </r>
  <r>
    <x v="55"/>
    <x v="19"/>
    <n v="0.93252174783501895"/>
    <n v="2.33949637542353E-2"/>
    <n v="0.59622924358146301"/>
    <n v="0.38037579266430199"/>
    <n v="1.03018213854157E-2"/>
    <n v="1.3473428007893499E-2"/>
    <n v="0.108936196490844"/>
    <n v="9.2725603692092498E-2"/>
    <n v="5.0598965991757998E-2"/>
    <n v="0.36373350566053297"/>
    <n v="3.7464148860215797E-2"/>
    <n v="6.8285240913128195E-2"/>
    <n v="7.63667439793845E-3"/>
    <n v="0.246844414600181"/>
    <n v="5.65167665394819"/>
  </r>
  <r>
    <x v="55"/>
    <x v="20"/>
    <n v="0.92795488909092505"/>
    <n v="2.29431748707178E-2"/>
    <n v="0.60373370161351003"/>
    <n v="0.37332312351577202"/>
    <n v="1.27253514704007E-2"/>
    <n v="1.19372433407761E-2"/>
    <n v="9.0795892553468496E-2"/>
    <n v="8.1235450261749401E-2"/>
    <n v="4.9027887159662199E-2"/>
    <n v="0.35444984018907399"/>
    <n v="3.8131060760950297E-2"/>
    <n v="6.2079646962842398E-2"/>
    <n v="8.9737115493483902E-3"/>
    <n v="0.29064391575172799"/>
    <n v="5.5858267379600797"/>
  </r>
  <r>
    <x v="55"/>
    <x v="21"/>
    <n v="0.95121402979681002"/>
    <n v="2.3240429323959599E-2"/>
    <n v="0.59580456108816404"/>
    <n v="0.38095500958787698"/>
    <n v="1.1301758173097099E-2"/>
    <n v="1.40090728046582E-2"/>
    <n v="0.10588270865341699"/>
    <n v="8.7041779053124005E-2"/>
    <n v="5.7012060358839503E-2"/>
    <n v="0.37385618111924501"/>
    <n v="4.2316081928320898E-2"/>
    <n v="6.7721115037098795E-2"/>
    <n v="8.9277604362002494E-3"/>
    <n v="0.23193148243599901"/>
    <n v="5.6624486633377096"/>
  </r>
  <r>
    <x v="55"/>
    <x v="22"/>
    <n v="0.71981580086479402"/>
    <n v="2.6228853839878399E-2"/>
    <n v="0.66126058182816205"/>
    <n v="0.31251056433195901"/>
    <n v="1.42815537154181E-2"/>
    <n v="7.2572962838223301E-3"/>
    <n v="4.5418063345942603E-2"/>
    <n v="5.1100695701634898E-2"/>
    <n v="5.5934402393791799E-2"/>
    <n v="0.50605098139809901"/>
    <n v="4.3587392909114897E-2"/>
    <n v="6.1253793326413897E-2"/>
    <n v="4.1667156781439599E-3"/>
    <n v="0.21094910524761801"/>
    <n v="5.7230223170867101"/>
  </r>
  <r>
    <x v="55"/>
    <x v="23"/>
    <n v="1.01508162218762"/>
    <n v="2.5277094868265799E-2"/>
    <n v="0.61775312248168601"/>
    <n v="0.35696978265004797"/>
    <n v="1.31120678371994E-2"/>
    <n v="1.6597970959905999E-2"/>
    <n v="0.14402744583148699"/>
    <n v="6.4082471417387293E-2"/>
    <n v="6.1523732812462699E-2"/>
    <n v="0.417707784720249"/>
    <n v="4.7277218844067798E-2"/>
    <n v="5.8378111474091297E-2"/>
    <n v="4.93652103830294E-3"/>
    <n v="0.172356675064847"/>
    <n v="5.6214064729408397"/>
  </r>
  <r>
    <x v="55"/>
    <x v="24"/>
    <n v="0.541276461756793"/>
    <n v="3.04550104275528E-2"/>
    <n v="0.69864912382922695"/>
    <n v="0.27089586574322"/>
    <n v="1.4176364247326901E-2"/>
    <n v="2.9923713972145401E-3"/>
    <n v="2.42624374829833E-2"/>
    <n v="4.66647442777137E-2"/>
    <n v="4.4176075372165502E-2"/>
    <n v="0.58701965217583696"/>
    <n v="3.83411463125439E-2"/>
    <n v="4.78703033743728E-2"/>
    <n v="2.9158170738182798E-3"/>
    <n v="0.19158108828602399"/>
    <n v="5.71773102289999"/>
  </r>
  <r>
    <x v="55"/>
    <x v="25"/>
    <n v="0.55599979882063899"/>
    <n v="2.9330163418611801E-2"/>
    <n v="0.69604015278017894"/>
    <n v="0.274629683801209"/>
    <n v="1.4636851627855101E-2"/>
    <n v="3.5825316270967499E-3"/>
    <n v="2.45734010917231E-2"/>
    <n v="4.8288620935475902E-2"/>
    <n v="4.8558445122499502E-2"/>
    <n v="0.56954133698718701"/>
    <n v="4.0203269004697097E-2"/>
    <n v="6.1453563069153998E-2"/>
    <n v="3.9079678446033196E-3"/>
    <n v="0.18525401268970801"/>
    <n v="5.7197109371407597"/>
  </r>
  <r>
    <x v="55"/>
    <x v="26"/>
    <n v="0.68194558100027503"/>
    <n v="3.0379976106132901E-2"/>
    <n v="0.69219324300048601"/>
    <n v="0.27742678089338102"/>
    <n v="1.6236687714474399E-2"/>
    <n v="6.7019425932950301E-3"/>
    <n v="2.7644758833787201E-2"/>
    <n v="4.5727714623585401E-2"/>
    <n v="4.6817488017048103E-2"/>
    <n v="0.54597981094369996"/>
    <n v="4.3913897577652801E-2"/>
    <n v="6.8541762691085403E-2"/>
    <n v="4.2690663890212902E-3"/>
    <n v="0.19416687061634999"/>
    <n v="5.68882403703671"/>
  </r>
  <r>
    <x v="55"/>
    <x v="27"/>
    <n v="0.90202425806020903"/>
    <n v="2.50364090177728E-2"/>
    <n v="0.59622464134882502"/>
    <n v="0.37873894963340199"/>
    <n v="1.09270714264248E-2"/>
    <n v="1.31282082908419E-2"/>
    <n v="9.7322223736430499E-2"/>
    <n v="5.2231686194598198E-2"/>
    <n v="4.6808720718288899E-2"/>
    <n v="0.397269721076909"/>
    <n v="4.1477828376009697E-2"/>
    <n v="7.2906167163084901E-2"/>
    <n v="5.9875783783216903E-3"/>
    <n v="0.26194079463909098"/>
    <n v="5.6451579700700103"/>
  </r>
  <r>
    <x v="55"/>
    <x v="28"/>
    <n v="1.0171591587333899"/>
    <n v="2.3299021548541899E-2"/>
    <n v="0.55891820534455905"/>
    <n v="0.41778277310689999"/>
    <n v="1.1419034869289101E-2"/>
    <n v="1.32625580148997E-2"/>
    <n v="0.108700119198484"/>
    <n v="7.1619143464539597E-2"/>
    <n v="4.4716752673881199E-2"/>
    <n v="0.35495303065582301"/>
    <n v="4.1587797312443303E-2"/>
    <n v="7.0860330680541594E-2"/>
    <n v="1.0416045018345E-2"/>
    <n v="0.27246518811175302"/>
    <n v="5.6561934622352297"/>
  </r>
  <r>
    <x v="55"/>
    <x v="29"/>
    <n v="0.95515047341439296"/>
    <n v="2.6486399617716101E-2"/>
    <n v="0.59311922623649505"/>
    <n v="0.38039437414578903"/>
    <n v="1.23568239993023E-2"/>
    <n v="1.5246812890377499E-2"/>
    <n v="0.101913576244597"/>
    <n v="8.4260468456292897E-2"/>
    <n v="4.2827878015231198E-2"/>
    <n v="0.36944016904478799"/>
    <n v="4.6589487601589201E-2"/>
    <n v="6.0259728154473599E-2"/>
    <n v="1.4899927679587E-2"/>
    <n v="0.25220512791376198"/>
    <n v="5.6617438994116096"/>
  </r>
  <r>
    <x v="55"/>
    <x v="30"/>
    <n v="1.0414156104973"/>
    <n v="2.4986408200650598E-2"/>
    <n v="0.58574048069123796"/>
    <n v="0.38927311110811202"/>
    <n v="1.07511617949378E-2"/>
    <n v="1.47675777543978E-2"/>
    <n v="9.8936987627434303E-2"/>
    <n v="8.9265361927438003E-2"/>
    <n v="4.3057807486329598E-2"/>
    <n v="0.35706163888745002"/>
    <n v="4.59158100139214E-2"/>
    <n v="5.8996024365389498E-2"/>
    <n v="1.8100372918477801E-2"/>
    <n v="0.263147257224224"/>
    <n v="5.6395914599790302"/>
  </r>
  <r>
    <x v="55"/>
    <x v="31"/>
    <n v="0.98540836484918104"/>
    <n v="2.6520716143030199E-2"/>
    <n v="0.59504085239749605"/>
    <n v="0.37843843145947398"/>
    <n v="1.2414022504787601E-2"/>
    <n v="2.1050225523863299E-2"/>
    <n v="0.107913446567186"/>
    <n v="0.106842466376022"/>
    <n v="4.5790440396585599E-2"/>
    <n v="0.348153951544659"/>
    <n v="4.6526066598616002E-2"/>
    <n v="6.0098300120701199E-2"/>
    <n v="2.2669618501284901E-2"/>
    <n v="0.22854146186629501"/>
    <n v="5.6101393271715203"/>
  </r>
  <r>
    <x v="55"/>
    <x v="32"/>
    <n v="0.98594475064404397"/>
    <n v="2.6807228583327299E-2"/>
    <n v="0.59466831485877003"/>
    <n v="0.37852445655790301"/>
    <n v="1.31550335053922E-2"/>
    <n v="1.4752193338525101E-2"/>
    <n v="8.9128579721253196E-2"/>
    <n v="9.4543795680904902E-2"/>
    <n v="4.33029964124882E-2"/>
    <n v="0.33823969093631301"/>
    <n v="5.0817682628474199E-2"/>
    <n v="5.3457011893580299E-2"/>
    <n v="2.25863104986887E-2"/>
    <n v="0.28001670538438"/>
    <n v="5.6448456477751003"/>
  </r>
  <r>
    <x v="56"/>
    <x v="0"/>
    <n v="0.82692752098188504"/>
    <n v="1.3040940821746101E-2"/>
    <n v="0.59488754112236297"/>
    <n v="0.39207151805589102"/>
    <n v="1.2215773576628701E-2"/>
    <n v="2.1483589176933202E-2"/>
    <n v="8.5318243664163795E-2"/>
    <n v="9.7065888053636404E-2"/>
    <n v="7.2448545879043105E-2"/>
    <n v="0.37573614379888398"/>
    <n v="4.0248050180704598E-2"/>
    <n v="7.0656804311591603E-2"/>
    <n v="2.92277679079559E-2"/>
    <n v="0.19559919345045801"/>
    <n v="6.4327822161572303"/>
  </r>
  <r>
    <x v="56"/>
    <x v="1"/>
    <n v="0.86726404346359998"/>
    <n v="1.31270792200002E-2"/>
    <n v="0.58803042633922198"/>
    <n v="0.39884249444077802"/>
    <n v="1.04991410437441E-2"/>
    <n v="2.2441233423149302E-2"/>
    <n v="8.5480307289871493E-2"/>
    <n v="0.106904018161657"/>
    <n v="6.6384550851082205E-2"/>
    <n v="0.36499536407416999"/>
    <n v="3.9470812489038803E-2"/>
    <n v="6.3298855109121893E-2"/>
    <n v="3.5707691119653599E-2"/>
    <n v="0.20481802643851199"/>
    <n v="6.44035793281388"/>
  </r>
  <r>
    <x v="56"/>
    <x v="2"/>
    <n v="1.02047789885813"/>
    <n v="1.32658298876927E-2"/>
    <n v="0.58006604529078798"/>
    <n v="0.40666812482151898"/>
    <n v="1.2869086050085601E-2"/>
    <n v="2.16833883329564E-2"/>
    <n v="9.3544997790621795E-2"/>
    <n v="0.104737116435414"/>
    <n v="6.7928362695045305E-2"/>
    <n v="0.36199427026943898"/>
    <n v="3.6818971486530502E-2"/>
    <n v="7.0484647816020096E-2"/>
    <n v="3.1996100228390702E-2"/>
    <n v="0.19794305889549599"/>
    <n v="6.4414122571231696"/>
  </r>
  <r>
    <x v="56"/>
    <x v="3"/>
    <n v="0.97832934793972703"/>
    <n v="1.2913884438732299E-2"/>
    <n v="0.58936409606816298"/>
    <n v="0.39772201949310498"/>
    <n v="1.24888053169562E-2"/>
    <n v="2.4154005084576699E-2"/>
    <n v="9.9472655993385506E-2"/>
    <n v="0.102904761071336"/>
    <n v="6.6089819523022897E-2"/>
    <n v="0.359603253187536"/>
    <n v="3.6298392276200402E-2"/>
    <n v="7.26042991067853E-2"/>
    <n v="3.51872771057678E-2"/>
    <n v="0.19119673133443399"/>
    <n v="6.4118627174945404"/>
  </r>
  <r>
    <x v="56"/>
    <x v="4"/>
    <n v="1.0265219523386699"/>
    <n v="1.26152534133463E-2"/>
    <n v="0.58531116668029604"/>
    <n v="0.402073579906358"/>
    <n v="1.2916288360001801E-2"/>
    <n v="2.52932511033086E-2"/>
    <n v="9.80640212774571E-2"/>
    <n v="0.102707251318366"/>
    <n v="6.7220480231123605E-2"/>
    <n v="0.34487017182532598"/>
    <n v="3.6926228865956E-2"/>
    <n v="7.1098394512584207E-2"/>
    <n v="4.0726331334702798E-2"/>
    <n v="0.20017758117117401"/>
    <n v="6.4404306413108898"/>
  </r>
  <r>
    <x v="56"/>
    <x v="5"/>
    <n v="0.97667223051602603"/>
    <n v="1.24081990678378E-2"/>
    <n v="0.589231888781657"/>
    <n v="0.39835991215050498"/>
    <n v="1.36490824212892E-2"/>
    <n v="2.36488901864878E-2"/>
    <n v="9.9770609264110396E-2"/>
    <n v="0.101859250156371"/>
    <n v="7.1290884693693699E-2"/>
    <n v="0.36478827985537299"/>
    <n v="3.7010276325039199E-2"/>
    <n v="6.6952290917249996E-2"/>
    <n v="3.4315294830224698E-2"/>
    <n v="0.18671514135016101"/>
    <n v="6.4379409212658603"/>
  </r>
  <r>
    <x v="56"/>
    <x v="6"/>
    <n v="1.02670800878869"/>
    <n v="1.14908288397448E-2"/>
    <n v="0.59695007826304802"/>
    <n v="0.39155909289720697"/>
    <n v="1.0549415634026201E-2"/>
    <n v="2.4255685401261801E-2"/>
    <n v="0.102769537049213"/>
    <n v="0.101094694155849"/>
    <n v="6.7757913379002499E-2"/>
    <n v="0.35257185100685701"/>
    <n v="3.8048296244807697E-2"/>
    <n v="6.5716686744222902E-2"/>
    <n v="3.4040348432117E-2"/>
    <n v="0.20319557195264201"/>
    <n v="6.3450659515889898"/>
  </r>
  <r>
    <x v="56"/>
    <x v="7"/>
    <n v="1.03153235613697"/>
    <n v="1.2200066328918201E-2"/>
    <n v="0.58869898161412204"/>
    <n v="0.39910095205696"/>
    <n v="1.2351325723875799E-2"/>
    <n v="2.80548827398081E-2"/>
    <n v="0.108273055351248"/>
    <n v="0.106630860033176"/>
    <n v="6.4371553516505198E-2"/>
    <n v="0.34950693504437902"/>
    <n v="3.8448146466475798E-2"/>
    <n v="6.8419665453411299E-2"/>
    <n v="3.1612631971632797E-2"/>
    <n v="0.192330943699487"/>
    <n v="6.4663575355810101"/>
  </r>
  <r>
    <x v="56"/>
    <x v="8"/>
    <n v="0.95788018103599004"/>
    <n v="1.40649658465555E-2"/>
    <n v="0.60176822285835596"/>
    <n v="0.38416681129508801"/>
    <n v="1.29830335436752E-2"/>
    <n v="2.5504435019823302E-2"/>
    <n v="9.8958502623477496E-2"/>
    <n v="9.9841914428447906E-2"/>
    <n v="6.7264175528792894E-2"/>
    <n v="0.35327455305689798"/>
    <n v="3.9637421060466298E-2"/>
    <n v="6.6322355760440405E-2"/>
    <n v="3.2436666570603498E-2"/>
    <n v="0.20377694240737501"/>
    <n v="6.4592479584908702"/>
  </r>
  <r>
    <x v="56"/>
    <x v="9"/>
    <n v="0.99115563948705399"/>
    <n v="1.2635807633146701E-2"/>
    <n v="0.59600221852884105"/>
    <n v="0.39136197383801202"/>
    <n v="1.2973572045150599E-2"/>
    <n v="2.7771777604161E-2"/>
    <n v="0.10760548641333"/>
    <n v="0.10141081098075901"/>
    <n v="7.3178098958679799E-2"/>
    <n v="0.36133714711322001"/>
    <n v="4.0350594606968299E-2"/>
    <n v="6.3979201488588003E-2"/>
    <n v="2.5775736477868599E-2"/>
    <n v="0.18561757431127399"/>
    <n v="6.4748791634072198"/>
  </r>
  <r>
    <x v="56"/>
    <x v="10"/>
    <n v="1.0588475665872701"/>
    <n v="1.4861445040262501E-2"/>
    <n v="0.59965729596781103"/>
    <n v="0.38548125899192598"/>
    <n v="1.1637026417061E-2"/>
    <n v="3.1986757640312599E-2"/>
    <n v="0.115746354597451"/>
    <n v="9.6077674822100806E-2"/>
    <n v="8.8372019567838703E-2"/>
    <n v="0.35403417658000702"/>
    <n v="4.45741294974588E-2"/>
    <n v="5.7857160412328502E-2"/>
    <n v="2.47733718561194E-2"/>
    <n v="0.17494132860932199"/>
    <n v="6.4340158470014304"/>
  </r>
  <r>
    <x v="56"/>
    <x v="11"/>
    <n v="1.2376832538659801"/>
    <n v="1.29408318862508E-2"/>
    <n v="0.59108427718078105"/>
    <n v="0.395974890932969"/>
    <n v="1.0898563415514199E-2"/>
    <n v="3.8692908021426102E-2"/>
    <n v="0.13816626873141499"/>
    <n v="9.49341931627663E-2"/>
    <n v="0.103229426330499"/>
    <n v="0.35709643075815001"/>
    <n v="4.6968203844330703E-2"/>
    <n v="4.5727443800197103E-2"/>
    <n v="2.0671542777498102E-2"/>
    <n v="0.14361501915820299"/>
    <n v="6.4391798727071103"/>
  </r>
  <r>
    <x v="56"/>
    <x v="12"/>
    <n v="0.89671102779790102"/>
    <n v="1.3651200751084201E-2"/>
    <n v="0.62971851466213102"/>
    <n v="0.35663028458678497"/>
    <n v="1.3590929500656299E-2"/>
    <n v="2.2451238821648799E-2"/>
    <n v="7.8983929035134903E-2"/>
    <n v="0.100560690424189"/>
    <n v="6.7972842599191799E-2"/>
    <n v="0.37125686713101702"/>
    <n v="4.26639742343978E-2"/>
    <n v="6.34092188816818E-2"/>
    <n v="3.3821253792340099E-2"/>
    <n v="0.205289055579743"/>
    <n v="6.4874860245830002"/>
  </r>
  <r>
    <x v="56"/>
    <x v="13"/>
    <n v="0.91801254175160796"/>
    <n v="1.49389818710562E-2"/>
    <n v="0.626536604740765"/>
    <n v="0.35852441338817898"/>
    <n v="1.2471169470184E-2"/>
    <n v="2.2573742575652901E-2"/>
    <n v="8.4847576264456798E-2"/>
    <n v="0.10745904871449"/>
    <n v="6.8073186461762206E-2"/>
    <n v="0.37460850914851701"/>
    <n v="4.0375229740286601E-2"/>
    <n v="5.5022781558831099E-2"/>
    <n v="3.4741759584156803E-2"/>
    <n v="0.19982699648166199"/>
    <n v="6.4269623237453297"/>
  </r>
  <r>
    <x v="56"/>
    <x v="14"/>
    <n v="0.86105325833350399"/>
    <n v="1.509401607379E-2"/>
    <n v="0.66698968641711498"/>
    <n v="0.317916297509095"/>
    <n v="1.2979557210226001E-2"/>
    <n v="1.5590787051810299E-2"/>
    <n v="5.4636413131612702E-2"/>
    <n v="7.2604317049843506E-2"/>
    <n v="6.69432462972568E-2"/>
    <n v="0.49497134082003702"/>
    <n v="3.5944063304199997E-2"/>
    <n v="5.4152126934254897E-2"/>
    <n v="1.5397942473107201E-2"/>
    <n v="0.17678020572765099"/>
    <n v="6.45527235414324"/>
  </r>
  <r>
    <x v="56"/>
    <x v="15"/>
    <n v="0.53950654220588101"/>
    <n v="1.9030050535669401E-2"/>
    <n v="0.76296404028515397"/>
    <n v="0.21800590917917601"/>
    <n v="1.07222970953318E-2"/>
    <n v="3.3465692042561497E-4"/>
    <n v="9.2048036186927404E-3"/>
    <n v="1.1539937902764899E-2"/>
    <n v="5.84316023867954E-2"/>
    <n v="0.76763749351774202"/>
    <n v="1.5519944460949E-2"/>
    <n v="2.0524347601113501E-2"/>
    <n v="7.9517126291399397E-4"/>
    <n v="0.105289745233271"/>
    <n v="6.6533078750441401"/>
  </r>
  <r>
    <x v="56"/>
    <x v="16"/>
    <n v="0.683867142736029"/>
    <n v="1.8381936752125301E-2"/>
    <n v="0.74950159391265903"/>
    <n v="0.23211646933521601"/>
    <n v="1.7072201552780698E-2"/>
    <n v="1.39410783476862E-3"/>
    <n v="1.5669156234372601E-2"/>
    <n v="2.0749011164488799E-2"/>
    <n v="5.9886168704531201E-2"/>
    <n v="0.65702724941032598"/>
    <n v="1.55089998602496E-2"/>
    <n v="8.3347020473653805E-2"/>
    <n v="2.3862585916571799E-3"/>
    <n v="0.126959826173172"/>
    <n v="6.6025652789624996"/>
  </r>
  <r>
    <x v="56"/>
    <x v="17"/>
    <n v="0.82290187199456799"/>
    <n v="1.61251380474818E-2"/>
    <n v="0.67928424064974702"/>
    <n v="0.30459062130277098"/>
    <n v="1.7228119547751199E-2"/>
    <n v="1.0504558505408299E-2"/>
    <n v="6.8659135050186601E-2"/>
    <n v="4.0207402920906701E-2"/>
    <n v="5.6852207648398698E-2"/>
    <n v="0.51374123659336002"/>
    <n v="2.1535254230971201E-2"/>
    <n v="9.1672394875115998E-2"/>
    <n v="2.2077545049479599E-3"/>
    <n v="0.17739193612295301"/>
    <n v="6.5755083516237196"/>
  </r>
  <r>
    <x v="56"/>
    <x v="18"/>
    <n v="0.95513673078809602"/>
    <n v="1.54197797240217E-2"/>
    <n v="0.63891592569152"/>
    <n v="0.34566429458445802"/>
    <n v="1.45842876416139E-2"/>
    <n v="1.8278054006412799E-2"/>
    <n v="9.7814704332819497E-2"/>
    <n v="7.7331788679212601E-2"/>
    <n v="5.7762722762542199E-2"/>
    <n v="0.430360647077702"/>
    <n v="3.3878567913433397E-2"/>
    <n v="8.0696372698570898E-2"/>
    <n v="1.0485764938563499E-2"/>
    <n v="0.178807089949129"/>
    <n v="6.5329892809278798"/>
  </r>
  <r>
    <x v="56"/>
    <x v="19"/>
    <n v="1.00331824294561"/>
    <n v="1.51529748647932E-2"/>
    <n v="0.630445245942309"/>
    <n v="0.354401779192898"/>
    <n v="1.2882901897931599E-2"/>
    <n v="2.1449903668545801E-2"/>
    <n v="0.11169890015463201"/>
    <n v="9.9127865326863199E-2"/>
    <n v="6.24962775943112E-2"/>
    <n v="0.40046329396568903"/>
    <n v="3.5191734659131599E-2"/>
    <n v="7.4009277409140206E-2"/>
    <n v="1.65297021927489E-2"/>
    <n v="0.16615014313100701"/>
    <n v="6.5393267747610997"/>
  </r>
  <r>
    <x v="56"/>
    <x v="20"/>
    <n v="0.96029725636284102"/>
    <n v="1.34018740316034E-2"/>
    <n v="0.64762324707079399"/>
    <n v="0.33897487889760303"/>
    <n v="1.5781570164565401E-2"/>
    <n v="2.1091831821690901E-2"/>
    <n v="9.29970374857714E-2"/>
    <n v="8.9249691443154394E-2"/>
    <n v="7.3195404033851802E-2"/>
    <n v="0.40318108604174402"/>
    <n v="3.6924395351491703E-2"/>
    <n v="7.1339753243908996E-2"/>
    <n v="1.31750457197558E-2"/>
    <n v="0.18306418469406599"/>
    <n v="6.4971601774293601"/>
  </r>
  <r>
    <x v="56"/>
    <x v="21"/>
    <n v="1.0145483481697"/>
    <n v="1.47915320266645E-2"/>
    <n v="0.64852010128976101"/>
    <n v="0.33668836668357399"/>
    <n v="1.18850029704542E-2"/>
    <n v="2.50691086597109E-2"/>
    <n v="0.103489765498401"/>
    <n v="8.8926369799520705E-2"/>
    <n v="7.7103486972626797E-2"/>
    <n v="0.41140091604944701"/>
    <n v="3.6331621527164903E-2"/>
    <n v="7.1320020553167301E-2"/>
    <n v="1.03177041287445E-2"/>
    <n v="0.16415600384076301"/>
    <n v="6.5382593672183198"/>
  </r>
  <r>
    <x v="56"/>
    <x v="22"/>
    <n v="0.76335275116586598"/>
    <n v="1.66719954001831E-2"/>
    <n v="0.70980818387354205"/>
    <n v="0.27351982072627501"/>
    <n v="1.5723969723800298E-2"/>
    <n v="1.2355800989049599E-2"/>
    <n v="3.5227747853773701E-2"/>
    <n v="5.8460694943549003E-2"/>
    <n v="7.9058702302516395E-2"/>
    <n v="0.54204928595979995"/>
    <n v="3.5173087834674502E-2"/>
    <n v="5.7078705275198399E-2"/>
    <n v="3.5802685719181098E-3"/>
    <n v="0.16129173654571999"/>
    <n v="6.6088680079912301"/>
  </r>
  <r>
    <x v="56"/>
    <x v="23"/>
    <n v="1.18673249426102"/>
    <n v="1.4450533989735699E-2"/>
    <n v="0.64950235601305195"/>
    <n v="0.33604710999721199"/>
    <n v="1.38139767642295E-2"/>
    <n v="3.2994902977117699E-2"/>
    <n v="0.14028469595394999"/>
    <n v="7.2903661428896899E-2"/>
    <n v="0.106915541623576"/>
    <n v="0.40878678178010802"/>
    <n v="4.5538880268602901E-2"/>
    <n v="4.84723939817195E-2"/>
    <n v="6.1244577527279197E-3"/>
    <n v="0.124164707469072"/>
    <n v="6.4969889961634903"/>
  </r>
  <r>
    <x v="56"/>
    <x v="24"/>
    <n v="0.62274263103435401"/>
    <n v="1.68191522895276E-2"/>
    <n v="0.73658035095324603"/>
    <n v="0.24660049675722601"/>
    <n v="1.53318165563819E-2"/>
    <n v="2.6785288624791301E-3"/>
    <n v="2.09239654026603E-2"/>
    <n v="5.3176202614208599E-2"/>
    <n v="6.1199138114786202E-2"/>
    <n v="0.59592113529072999"/>
    <n v="3.4396727495190897E-2"/>
    <n v="4.7656050717485202E-2"/>
    <n v="2.8970395425570801E-3"/>
    <n v="0.16581939540352"/>
    <n v="6.6139596177323803"/>
  </r>
  <r>
    <x v="56"/>
    <x v="25"/>
    <n v="0.63063492481569505"/>
    <n v="1.7334290882525801E-2"/>
    <n v="0.73904688623376802"/>
    <n v="0.24361882288370601"/>
    <n v="1.5989375820414299E-2"/>
    <n v="8.2762096810132799E-4"/>
    <n v="1.3864932560801501E-2"/>
    <n v="5.6472935613684397E-2"/>
    <n v="5.8958303907420503E-2"/>
    <n v="0.572941082563732"/>
    <n v="3.65990047587113E-2"/>
    <n v="6.0341525505838697E-2"/>
    <n v="2.7901906746406698E-3"/>
    <n v="0.18121502762665601"/>
    <n v="6.5790529153531097"/>
  </r>
  <r>
    <x v="56"/>
    <x v="26"/>
    <n v="0.77847672129497403"/>
    <n v="1.74266375944628E-2"/>
    <n v="0.71861363157859504"/>
    <n v="0.26395973082694202"/>
    <n v="1.6286820826496899E-2"/>
    <n v="8.7727801361262101E-4"/>
    <n v="1.6094791451816401E-2"/>
    <n v="5.4950247557860599E-2"/>
    <n v="5.7684981253729499E-2"/>
    <n v="0.54918395507506101"/>
    <n v="3.5100562277240899E-2"/>
    <n v="7.2714569988408598E-2"/>
    <n v="2.6472379320625601E-3"/>
    <n v="0.19445955562371101"/>
    <n v="6.5671345193244299"/>
  </r>
  <r>
    <x v="56"/>
    <x v="27"/>
    <n v="0.95021758273529799"/>
    <n v="1.5894092816131699E-2"/>
    <n v="0.66164251461040202"/>
    <n v="0.32246339257346601"/>
    <n v="1.31895484012334E-2"/>
    <n v="1.21264662795195E-2"/>
    <n v="9.9458003793798294E-2"/>
    <n v="6.5713982893347997E-2"/>
    <n v="6.9595646633901304E-2"/>
    <n v="0.43668805648442099"/>
    <n v="3.8232989973382203E-2"/>
    <n v="8.1885173831996894E-2"/>
    <n v="6.1319290504207096E-3"/>
    <n v="0.17697820265797801"/>
    <n v="6.5305909568715403"/>
  </r>
  <r>
    <x v="56"/>
    <x v="28"/>
    <n v="1.0647873733256801"/>
    <n v="1.63297071602925E-2"/>
    <n v="0.63967255934503697"/>
    <n v="0.34399773349467"/>
    <n v="1.10483615903108E-2"/>
    <n v="1.8075862314628301E-2"/>
    <n v="0.107836734768256"/>
    <n v="8.2273130532904901E-2"/>
    <n v="6.2624883401615303E-2"/>
    <n v="0.39116564426760397"/>
    <n v="3.8994180540760197E-2"/>
    <n v="8.7801471462684105E-2"/>
    <n v="9.7572070807125603E-3"/>
    <n v="0.19042252404052301"/>
    <n v="6.55619754645637"/>
  </r>
  <r>
    <x v="56"/>
    <x v="29"/>
    <n v="1.00851075630863"/>
    <n v="1.54670790601626E-2"/>
    <n v="0.64695277580606203"/>
    <n v="0.33758014513377599"/>
    <n v="1.24810698997899E-2"/>
    <n v="1.9912938850850999E-2"/>
    <n v="0.104653751702179"/>
    <n v="9.4251956672464193E-2"/>
    <n v="6.1953935173851497E-2"/>
    <n v="0.40121511322352399"/>
    <n v="3.9188940244438898E-2"/>
    <n v="6.8504201633452194E-2"/>
    <n v="1.32628265317028E-2"/>
    <n v="0.18457526606774699"/>
    <n v="6.5392602722606599"/>
  </r>
  <r>
    <x v="56"/>
    <x v="30"/>
    <n v="1.08675658385135"/>
    <n v="1.55943059982405E-2"/>
    <n v="0.64443540447207004"/>
    <n v="0.339970289529689"/>
    <n v="1.0762194221889201E-2"/>
    <n v="2.13725116488259E-2"/>
    <n v="9.9411937346325197E-2"/>
    <n v="0.101412057287914"/>
    <n v="6.1912437091136897E-2"/>
    <n v="0.39328235818642199"/>
    <n v="3.7385884209253997E-2"/>
    <n v="6.4140857551866007E-2"/>
    <n v="1.9377175540750101E-2"/>
    <n v="0.190942586915616"/>
    <n v="6.5741136300851499"/>
  </r>
  <r>
    <x v="56"/>
    <x v="31"/>
    <n v="1.0983404473419101"/>
    <n v="1.50825589239504E-2"/>
    <n v="0.60119432292587505"/>
    <n v="0.38372311815017401"/>
    <n v="1.10376263544631E-2"/>
    <n v="2.7214616647882502E-2"/>
    <n v="0.10753785781337399"/>
    <n v="0.117157629390107"/>
    <n v="6.07784482888288E-2"/>
    <n v="0.36056281002726798"/>
    <n v="3.5726282404682098E-2"/>
    <n v="7.1535980815140301E-2"/>
    <n v="2.6073716469177201E-2"/>
    <n v="0.18237503178907599"/>
    <n v="6.5195913220985302"/>
  </r>
  <r>
    <x v="56"/>
    <x v="32"/>
    <n v="1.00389653940874"/>
    <n v="1.46480995832387E-2"/>
    <n v="0.64066683131438595"/>
    <n v="0.34468506910237601"/>
    <n v="1.2713961279136E-2"/>
    <n v="2.2512766996767099E-2"/>
    <n v="9.7327274940261901E-2"/>
    <n v="0.107043025371755"/>
    <n v="6.4253147198476801E-2"/>
    <n v="0.38593134785405298"/>
    <n v="3.8977299384538297E-2"/>
    <n v="5.8652769014674401E-2"/>
    <n v="2.6336445594359E-2"/>
    <n v="0.18625196236597799"/>
    <n v="6.5065878233519898"/>
  </r>
  <r>
    <x v="57"/>
    <x v="0"/>
    <n v="0.86265955951037199"/>
    <n v="6.4920537355983897E-3"/>
    <n v="0.49018742821255801"/>
    <n v="0.50332051805184397"/>
    <n v="1.24859722125108E-2"/>
    <n v="1.99257101513199E-2"/>
    <n v="6.1995621114628599E-2"/>
    <n v="0.103045226051325"/>
    <n v="6.1177850080180902E-2"/>
    <n v="0.34308413811634503"/>
    <n v="3.6887032494207703E-2"/>
    <n v="4.8467631160490701E-2"/>
    <n v="2.3490970971750999E-2"/>
    <n v="0.28943984764724001"/>
    <n v="6.6146806385901602"/>
  </r>
  <r>
    <x v="57"/>
    <x v="1"/>
    <n v="0.88968323144342698"/>
    <n v="7.0258494902237798E-3"/>
    <n v="0.50621833647862502"/>
    <n v="0.48675581403115098"/>
    <n v="1.32441346731988E-2"/>
    <n v="1.9980883122547501E-2"/>
    <n v="6.02097669579051E-2"/>
    <n v="0.11285774756474901"/>
    <n v="5.8671023098155597E-2"/>
    <n v="0.33488055927224503"/>
    <n v="3.5469456111973198E-2"/>
    <n v="5.1264757351523298E-2"/>
    <n v="2.5940801771909799E-2"/>
    <n v="0.28748087007579298"/>
    <n v="6.5506896558631604"/>
  </r>
  <r>
    <x v="57"/>
    <x v="2"/>
    <n v="1.0374154720058399"/>
    <n v="6.82837268544255E-3"/>
    <n v="0.50549986823265403"/>
    <n v="0.48767175908190302"/>
    <n v="1.58287196304574E-2"/>
    <n v="1.6053955154034301E-2"/>
    <n v="6.16027492847082E-2"/>
    <n v="0.114497405737196"/>
    <n v="5.84007085163449E-2"/>
    <n v="0.33645866567798199"/>
    <n v="3.45573375866636E-2"/>
    <n v="5.4161510586278099E-2"/>
    <n v="2.9415651552974199E-2"/>
    <n v="0.27902329627336098"/>
    <n v="6.66773560420393"/>
  </r>
  <r>
    <x v="57"/>
    <x v="3"/>
    <n v="1.00279657121999"/>
    <n v="7.4800632478690702E-3"/>
    <n v="0.50683116022656505"/>
    <n v="0.48568877652556602"/>
    <n v="1.36687703669621E-2"/>
    <n v="1.63893537402248E-2"/>
    <n v="6.5020381426705604E-2"/>
    <n v="0.113998591434888"/>
    <n v="6.0129331852197501E-2"/>
    <n v="0.33455016703656398"/>
    <n v="3.3522438200320998E-2"/>
    <n v="6.1639433378185698E-2"/>
    <n v="3.33657241063368E-2"/>
    <n v="0.267715808457614"/>
    <n v="6.63984348387606"/>
  </r>
  <r>
    <x v="57"/>
    <x v="4"/>
    <n v="1.0241629668536201"/>
    <n v="7.3291947349169101E-3"/>
    <n v="0.505966226524173"/>
    <n v="0.48670457874091"/>
    <n v="1.36129105593674E-2"/>
    <n v="1.5980754820553E-2"/>
    <n v="6.7592838044793296E-2"/>
    <n v="0.116927452975412"/>
    <n v="6.0167255250240297E-2"/>
    <n v="0.32811526669943097"/>
    <n v="3.7223005108925102E-2"/>
    <n v="6.0184090381051901E-2"/>
    <n v="3.3023703167753403E-2"/>
    <n v="0.26717272299247202"/>
    <n v="6.6116941688241004"/>
  </r>
  <r>
    <x v="57"/>
    <x v="5"/>
    <n v="0.99192272281245297"/>
    <n v="8.5516021528286006E-3"/>
    <n v="0.49706247569187001"/>
    <n v="0.49438592215530103"/>
    <n v="1.2823007206824499E-2"/>
    <n v="1.38656172863072E-2"/>
    <n v="6.2872596571902903E-2"/>
    <n v="0.11425192010433401"/>
    <n v="6.0540310737047701E-2"/>
    <n v="0.33349688103331998"/>
    <n v="3.4137474363755797E-2"/>
    <n v="5.4983680796875697E-2"/>
    <n v="3.3971530434837E-2"/>
    <n v="0.27905698146479502"/>
    <n v="6.6567573044339001"/>
  </r>
  <r>
    <x v="57"/>
    <x v="6"/>
    <n v="1.0097608326127301"/>
    <n v="8.17618214613418E-3"/>
    <n v="0.51888080913702905"/>
    <n v="0.47294300871683698"/>
    <n v="1.3435394448781701E-2"/>
    <n v="1.6251609117849401E-2"/>
    <n v="6.7708239735695203E-2"/>
    <n v="0.115828676480978"/>
    <n v="6.1327374110397299E-2"/>
    <n v="0.33277879673391297"/>
    <n v="3.6474390386861302E-2"/>
    <n v="5.4170881106512699E-2"/>
    <n v="3.3689494011219998E-2"/>
    <n v="0.268335143867792"/>
    <n v="6.5956710235285296"/>
  </r>
  <r>
    <x v="57"/>
    <x v="7"/>
    <n v="1.0589369123794501"/>
    <n v="7.4095004208872498E-3"/>
    <n v="0.48375767801021302"/>
    <n v="0.50883282156889997"/>
    <n v="1.3170485985113301E-2"/>
    <n v="1.6856310513699999E-2"/>
    <n v="7.0454568713764196E-2"/>
    <n v="0.121404372408794"/>
    <n v="5.8771570875314302E-2"/>
    <n v="0.31583326338405299"/>
    <n v="3.3940366045636203E-2"/>
    <n v="5.3366326438800599E-2"/>
    <n v="3.2950238126208599E-2"/>
    <n v="0.28325249750861597"/>
    <n v="6.6452055502591802"/>
  </r>
  <r>
    <x v="57"/>
    <x v="8"/>
    <n v="0.95487217671358204"/>
    <n v="8.4652982856396695E-3"/>
    <n v="0.52773950595932895"/>
    <n v="0.46379519575503098"/>
    <n v="1.49860249037875E-2"/>
    <n v="1.49492470323967E-2"/>
    <n v="6.4255287396584496E-2"/>
    <n v="0.114367453067343"/>
    <n v="6.1845573017129798E-2"/>
    <n v="0.33832628916666602"/>
    <n v="3.31854904265474E-2"/>
    <n v="5.3025275953095898E-2"/>
    <n v="3.1136499401749101E-2"/>
    <n v="0.27392285963469998"/>
    <n v="6.5068502574382903"/>
  </r>
  <r>
    <x v="57"/>
    <x v="9"/>
    <n v="1.03596236762972"/>
    <n v="7.5512779289502296E-3"/>
    <n v="0.50799050950618996"/>
    <n v="0.48445821256485899"/>
    <n v="1.26251156608066E-2"/>
    <n v="1.5925145146069901E-2"/>
    <n v="6.2161861111199299E-2"/>
    <n v="0.109369169834187"/>
    <n v="6.3786597570956602E-2"/>
    <n v="0.32922208279978799"/>
    <n v="3.3489359154064098E-2"/>
    <n v="5.3643289059281403E-2"/>
    <n v="2.8291904161670298E-2"/>
    <n v="0.29148547550197701"/>
    <n v="6.63345343038708"/>
  </r>
  <r>
    <x v="57"/>
    <x v="10"/>
    <n v="1.0322031326691199"/>
    <n v="9.2592627018046707E-3"/>
    <n v="0.53554140129897498"/>
    <n v="0.45519933599922102"/>
    <n v="1.34827249415747E-2"/>
    <n v="1.73336309725282E-2"/>
    <n v="6.6974725429744905E-2"/>
    <n v="0.107337665976519"/>
    <n v="7.9099400823633398E-2"/>
    <n v="0.339207207406994"/>
    <n v="3.4902984174781E-2"/>
    <n v="5.3804397790628497E-2"/>
    <n v="2.6524179288874E-2"/>
    <n v="0.26133308319472198"/>
    <n v="6.5582768453193996"/>
  </r>
  <r>
    <x v="57"/>
    <x v="11"/>
    <n v="1.0996240541497"/>
    <n v="8.3977034482673601E-3"/>
    <n v="0.55828515292282799"/>
    <n v="0.433317143628905"/>
    <n v="1.2584887124745399E-2"/>
    <n v="1.9105394004404499E-2"/>
    <n v="8.1748291845637602E-2"/>
    <n v="0.117018769367153"/>
    <n v="8.8762431121786098E-2"/>
    <n v="0.366054752058943"/>
    <n v="3.5828952370256503E-2"/>
    <n v="4.8847465862443998E-2"/>
    <n v="2.04167461162305E-2"/>
    <n v="0.209632310128398"/>
    <n v="6.63776743777749"/>
  </r>
  <r>
    <x v="57"/>
    <x v="12"/>
    <n v="0.92928236778082196"/>
    <n v="7.7310375616351798E-3"/>
    <n v="0.53181644970341202"/>
    <n v="0.46045251273495202"/>
    <n v="1.4988497203721999E-2"/>
    <n v="1.9963615134058799E-2"/>
    <n v="5.4723889773134297E-2"/>
    <n v="0.11006417857881499"/>
    <n v="6.1208459267847501E-2"/>
    <n v="0.34449772307076698"/>
    <n v="3.5698661037537299E-2"/>
    <n v="5.1702323338697898E-2"/>
    <n v="2.8990776506862301E-2"/>
    <n v="0.27816187608855802"/>
    <n v="6.7535323796610598"/>
  </r>
  <r>
    <x v="57"/>
    <x v="13"/>
    <n v="0.98112091044449301"/>
    <n v="7.5747898480326599E-3"/>
    <n v="0.50050686622096696"/>
    <n v="0.49191834393100098"/>
    <n v="1.2814967228663E-2"/>
    <n v="1.9026493491521499E-2"/>
    <n v="5.21320504461419E-2"/>
    <n v="0.115247161352034"/>
    <n v="5.8224929702000897E-2"/>
    <n v="0.33341042750334299"/>
    <n v="3.2546865473416099E-2"/>
    <n v="4.8321326000523399E-2"/>
    <n v="2.4377542431430602E-2"/>
    <n v="0.303898236370926"/>
    <n v="6.7002828148583502"/>
  </r>
  <r>
    <x v="57"/>
    <x v="14"/>
    <n v="0.93926721337199204"/>
    <n v="8.7531827747213704E-3"/>
    <n v="0.57347681534309103"/>
    <n v="0.41777000188218799"/>
    <n v="1.3152190420880901E-2"/>
    <n v="1.01712367857526E-2"/>
    <n v="3.3663793229411799E-2"/>
    <n v="8.2306883454858398E-2"/>
    <n v="7.1680609224774303E-2"/>
    <n v="0.44895387712856999"/>
    <n v="2.8716908282275602E-2"/>
    <n v="5.12255104286648E-2"/>
    <n v="1.30482440764778E-2"/>
    <n v="0.24708074696833399"/>
    <n v="6.7024625267464097"/>
  </r>
  <r>
    <x v="57"/>
    <x v="15"/>
    <n v="0.59797929973789998"/>
    <n v="1.09995330509503E-2"/>
    <n v="0.71710881345733801"/>
    <n v="0.27189165349171202"/>
    <n v="1.6773695266234599E-2"/>
    <n v="8.2636435185021802E-4"/>
    <n v="4.87718958387691E-3"/>
    <n v="2.2272749550671898E-2"/>
    <n v="8.4971584928253796E-2"/>
    <n v="0.72577692098018398"/>
    <n v="1.0380454442807699E-2"/>
    <n v="2.6603079365851899E-2"/>
    <n v="3.0007838870856401E-3"/>
    <n v="0.104517177643183"/>
    <n v="6.9030468706919299"/>
  </r>
  <r>
    <x v="57"/>
    <x v="16"/>
    <n v="0.75334479199038296"/>
    <n v="9.6091221007841201E-3"/>
    <n v="0.65015515546435398"/>
    <n v="0.340235722434862"/>
    <n v="1.51828962452121E-2"/>
    <n v="3.7126363880466999E-3"/>
    <n v="6.8168470125388797E-3"/>
    <n v="4.0490904714594302E-2"/>
    <n v="7.8080980810905198E-2"/>
    <n v="0.61250987673778701"/>
    <n v="1.0335538222199301E-2"/>
    <n v="8.4626261631997796E-2"/>
    <n v="2.96474191461329E-3"/>
    <n v="0.145279316322105"/>
    <n v="6.8827700437848298"/>
  </r>
  <r>
    <x v="57"/>
    <x v="17"/>
    <n v="0.94062395496579798"/>
    <n v="8.1541398651601097E-3"/>
    <n v="0.57068618168888696"/>
    <n v="0.42115967844595298"/>
    <n v="1.48380091057856E-2"/>
    <n v="5.8186042999821396E-3"/>
    <n v="3.5425773310967197E-2"/>
    <n v="5.6283649142961398E-2"/>
    <n v="6.4228869473284697E-2"/>
    <n v="0.45798786984260198"/>
    <n v="1.5671188748279399E-2"/>
    <n v="8.6344686487401498E-2"/>
    <n v="4.1903734853612198E-3"/>
    <n v="0.25921097610337501"/>
    <n v="6.7842417039452902"/>
  </r>
  <r>
    <x v="57"/>
    <x v="18"/>
    <n v="1.04671203622972"/>
    <n v="8.3466847002207096E-3"/>
    <n v="0.55140692767874"/>
    <n v="0.44024638762103901"/>
    <n v="1.30976278447269E-2"/>
    <n v="8.9564506507009492E-3"/>
    <n v="5.3245525379857002E-2"/>
    <n v="9.6472014549582402E-2"/>
    <n v="6.2726631420713094E-2"/>
    <n v="0.38731206684115299"/>
    <n v="3.0978771145448999E-2"/>
    <n v="7.0465391981974004E-2"/>
    <n v="1.03129887857338E-2"/>
    <n v="0.26643253140010997"/>
    <n v="6.7484223906925003"/>
  </r>
  <r>
    <x v="57"/>
    <x v="19"/>
    <n v="1.0736568533077799"/>
    <n v="8.6568689447890593E-3"/>
    <n v="0.540762919923512"/>
    <n v="0.45058021113169799"/>
    <n v="1.1567416057814001E-2"/>
    <n v="1.1316354764414199E-2"/>
    <n v="6.1467873086983801E-2"/>
    <n v="0.125425212337296"/>
    <n v="5.9865593862793103E-2"/>
    <n v="0.36283936681484502"/>
    <n v="2.90913894245939E-2"/>
    <n v="7.2454818866265397E-2"/>
    <n v="1.36005544949907E-2"/>
    <n v="0.25237142029000298"/>
    <n v="6.71366543870238"/>
  </r>
  <r>
    <x v="57"/>
    <x v="20"/>
    <n v="1.0446990961946601"/>
    <n v="8.8680210137678309E-3"/>
    <n v="0.55402866536836803"/>
    <n v="0.43710331361786398"/>
    <n v="1.4136485118032199E-2"/>
    <n v="1.07952908352581E-2"/>
    <n v="5.4699421857258998E-2"/>
    <n v="0.112315193251377"/>
    <n v="6.3574729657579696E-2"/>
    <n v="0.36322061063336802"/>
    <n v="2.9920769763187399E-2"/>
    <n v="6.6157339096823906E-2"/>
    <n v="1.5381077696245801E-2"/>
    <n v="0.269799082090869"/>
    <n v="6.6047947357057302"/>
  </r>
  <r>
    <x v="57"/>
    <x v="21"/>
    <n v="1.0677133582543501"/>
    <n v="8.0226714803246293E-3"/>
    <n v="0.55327036586038703"/>
    <n v="0.43870696265928799"/>
    <n v="1.43448890621952E-2"/>
    <n v="1.21536039514311E-2"/>
    <n v="5.4603370478358601E-2"/>
    <n v="0.108969826425117"/>
    <n v="7.1166872449228494E-2"/>
    <n v="0.38191816356949798"/>
    <n v="3.1039551686640202E-2"/>
    <n v="6.5727852178882606E-2"/>
    <n v="1.1591094837925401E-2"/>
    <n v="0.248484775360724"/>
    <n v="6.7569095578718601"/>
  </r>
  <r>
    <x v="57"/>
    <x v="22"/>
    <n v="0.81309607592703803"/>
    <n v="9.5147800644948908E-3"/>
    <n v="0.654212633416279"/>
    <n v="0.33627258651922598"/>
    <n v="1.97805537320766E-2"/>
    <n v="5.8815267313632796E-3"/>
    <n v="1.8636289127331E-2"/>
    <n v="7.7933367138324106E-2"/>
    <n v="9.1222830559862703E-2"/>
    <n v="0.50925442031652002"/>
    <n v="3.0724368546733601E-2"/>
    <n v="6.91131861831768E-2"/>
    <n v="7.7871819741324897E-3"/>
    <n v="0.16966627569047901"/>
    <n v="6.8164703851028401"/>
  </r>
  <r>
    <x v="57"/>
    <x v="23"/>
    <n v="1.10306478183294"/>
    <n v="1.03887258778826E-2"/>
    <n v="0.602822589449029"/>
    <n v="0.38678868467308902"/>
    <n v="1.4656469414183099E-2"/>
    <n v="1.0816064078691699E-2"/>
    <n v="7.1309418425375998E-2"/>
    <n v="6.8244483399537897E-2"/>
    <n v="9.0903220711389093E-2"/>
    <n v="0.43329795406987798"/>
    <n v="3.5824398552447699E-2"/>
    <n v="6.2092447386901402E-2"/>
    <n v="8.0622837408755206E-3"/>
    <n v="0.20479326022072"/>
    <n v="6.8045632871029698"/>
  </r>
  <r>
    <x v="57"/>
    <x v="24"/>
    <n v="0.70168216170757403"/>
    <n v="1.1389159087634999E-2"/>
    <n v="0.66080475677144601"/>
    <n v="0.327806084140919"/>
    <n v="1.8596348552230701E-2"/>
    <n v="3.1833388986022299E-3"/>
    <n v="1.50563848344696E-2"/>
    <n v="6.9635561493323603E-2"/>
    <n v="7.0194789780727698E-2"/>
    <n v="0.549587510953368"/>
    <n v="2.8004477970047601E-2"/>
    <n v="5.0266187232383498E-2"/>
    <n v="5.8180449522825996E-3"/>
    <n v="0.189657355332564"/>
    <n v="6.8911031455221501"/>
  </r>
  <r>
    <x v="57"/>
    <x v="25"/>
    <n v="0.70371644196505001"/>
    <n v="1.16538268748805E-2"/>
    <n v="0.65949067189575294"/>
    <n v="0.32885550122936602"/>
    <n v="1.7690528246034901E-2"/>
    <n v="2.8622641430822902E-3"/>
    <n v="9.4198605149131993E-3"/>
    <n v="7.6388442505517004E-2"/>
    <n v="7.3470989327368605E-2"/>
    <n v="0.53486436164765205"/>
    <n v="2.7838181179869699E-2"/>
    <n v="6.2627669038653799E-2"/>
    <n v="6.1671372026453801E-3"/>
    <n v="0.18867056619426401"/>
    <n v="6.8292476206251704"/>
  </r>
  <r>
    <x v="57"/>
    <x v="26"/>
    <n v="0.87569713848486497"/>
    <n v="1.0263116021068599E-2"/>
    <n v="0.64716222033260196"/>
    <n v="0.34257466364632899"/>
    <n v="1.8564665553534698E-2"/>
    <n v="6.1569762791518897E-3"/>
    <n v="1.0119195733679601E-2"/>
    <n v="7.2315703336995496E-2"/>
    <n v="7.0948675252357304E-2"/>
    <n v="0.50051690610361899"/>
    <n v="2.7322710524272299E-2"/>
    <n v="8.1947290558926397E-2"/>
    <n v="7.1977128659654801E-3"/>
    <n v="0.20491016379149801"/>
    <n v="6.7704601302477503"/>
  </r>
  <r>
    <x v="57"/>
    <x v="27"/>
    <n v="1.0553778424884299"/>
    <n v="9.6888791778653293E-3"/>
    <n v="0.58897144423822001"/>
    <n v="0.40133967658391401"/>
    <n v="1.46824486708229E-2"/>
    <n v="7.1802916181751397E-3"/>
    <n v="5.0133907648357498E-2"/>
    <n v="8.5408158568800796E-2"/>
    <n v="6.2697286388895004E-2"/>
    <n v="0.39481654873712801"/>
    <n v="3.2553305479562103E-2"/>
    <n v="8.1778165044120305E-2"/>
    <n v="8.4422250404887593E-3"/>
    <n v="0.26230766280364998"/>
    <n v="6.7060031508435296"/>
  </r>
  <r>
    <x v="57"/>
    <x v="28"/>
    <n v="1.1607267477913401"/>
    <n v="9.3520933705095299E-3"/>
    <n v="0.55064412207978597"/>
    <n v="0.44000378454970501"/>
    <n v="1.22227487441213E-2"/>
    <n v="9.6759329546576896E-3"/>
    <n v="5.74281126265032E-2"/>
    <n v="0.10733558195746799"/>
    <n v="5.9062419020821703E-2"/>
    <n v="0.36298198352968403"/>
    <n v="3.2589609022908E-2"/>
    <n v="7.9235343340148007E-2"/>
    <n v="1.50829645806857E-2"/>
    <n v="0.26438530422300299"/>
    <n v="6.7454391426969798"/>
  </r>
  <r>
    <x v="57"/>
    <x v="29"/>
    <n v="1.1448478109162801"/>
    <n v="8.5743692329860403E-3"/>
    <n v="0.54721522493005603"/>
    <n v="0.44421040583695798"/>
    <n v="1.1733975294980501E-2"/>
    <n v="1.1589552478642001E-2"/>
    <n v="5.3991926920575702E-2"/>
    <n v="0.116257949991458"/>
    <n v="5.5829550589851999E-2"/>
    <n v="0.35706009746537898"/>
    <n v="3.2644424859009702E-2"/>
    <n v="7.1251517789862398E-2"/>
    <n v="1.5490873310736401E-2"/>
    <n v="0.274150131299505"/>
    <n v="6.71833686786215"/>
  </r>
  <r>
    <x v="57"/>
    <x v="30"/>
    <n v="1.1400733675648"/>
    <n v="9.6910526365826793E-3"/>
    <n v="0.557585700352068"/>
    <n v="0.43272324701134901"/>
    <n v="1.2429241112475601E-2"/>
    <n v="1.3225843992901999E-2"/>
    <n v="5.6819570843698902E-2"/>
    <n v="0.127942536390457"/>
    <n v="6.0146691316541503E-2"/>
    <n v="0.36944584739256903"/>
    <n v="3.1587377527961903E-2"/>
    <n v="5.8524739337638097E-2"/>
    <n v="1.9224989277944401E-2"/>
    <n v="0.25065316280781202"/>
    <n v="6.66553441111399"/>
  </r>
  <r>
    <x v="57"/>
    <x v="31"/>
    <n v="1.1518310934716001"/>
    <n v="9.6784572338744802E-3"/>
    <n v="0.52957002366700801"/>
    <n v="0.46075151909911699"/>
    <n v="1.2486113798997301E-2"/>
    <n v="1.9170013265616299E-2"/>
    <n v="6.3755656126932694E-2"/>
    <n v="0.143996321681617"/>
    <n v="5.6510861952275497E-2"/>
    <n v="0.33858573550500498"/>
    <n v="3.0963829642239499E-2"/>
    <n v="5.8121745821584102E-2"/>
    <n v="2.4289211125198999E-2"/>
    <n v="0.25212051108053302"/>
    <n v="6.7211254262278297"/>
  </r>
  <r>
    <x v="57"/>
    <x v="32"/>
    <n v="1.09891471903209"/>
    <n v="9.1601656843775994E-3"/>
    <n v="0.55413034712990294"/>
    <n v="0.436709487185719"/>
    <n v="1.35261347314446E-2"/>
    <n v="1.3509972176073999E-2"/>
    <n v="5.43584456835461E-2"/>
    <n v="0.12928052351073699"/>
    <n v="5.64420072652407E-2"/>
    <n v="0.34960331779630699"/>
    <n v="3.2366542141336101E-2"/>
    <n v="5.5882477651285997E-2"/>
    <n v="2.3329934006623001E-2"/>
    <n v="0.27170064503740599"/>
    <n v="6.7270078679772203"/>
  </r>
  <r>
    <x v="58"/>
    <x v="0"/>
    <n v="0.86848840903043301"/>
    <n v="7.27054449673732E-3"/>
    <n v="0.50408660497880398"/>
    <n v="0.48864285052445899"/>
    <n v="1.27546758516658E-2"/>
    <n v="1.1213742582423801E-2"/>
    <n v="9.1132741902304804E-2"/>
    <n v="8.2787174582362399E-2"/>
    <n v="5.0789920458601201E-2"/>
    <n v="0.28763725812962698"/>
    <n v="4.37375890763518E-2"/>
    <n v="0.14834192100523599"/>
    <n v="2.0731656681336301E-2"/>
    <n v="0.25087331973009103"/>
    <n v="5.6022075487683303"/>
  </r>
  <r>
    <x v="58"/>
    <x v="1"/>
    <n v="0.88662393445999099"/>
    <n v="8.8006172901732901E-3"/>
    <n v="0.49979830624608901"/>
    <n v="0.49140107646373798"/>
    <n v="1.26310591300585E-2"/>
    <n v="1.24859468077105E-2"/>
    <n v="9.5342332660347098E-2"/>
    <n v="9.4340169236016097E-2"/>
    <n v="4.7340294766605999E-2"/>
    <n v="0.28828229473078998"/>
    <n v="4.21535451543417E-2"/>
    <n v="0.15103002877376101"/>
    <n v="2.1088043065089698E-2"/>
    <n v="0.235306285675279"/>
    <n v="5.68546269343509"/>
  </r>
  <r>
    <x v="58"/>
    <x v="2"/>
    <n v="1.0557075484201299"/>
    <n v="7.2214536020574604E-3"/>
    <n v="0.50300716535368295"/>
    <n v="0.48977138104425899"/>
    <n v="1.48097942099373E-2"/>
    <n v="1.23267574495686E-2"/>
    <n v="9.9719541148455604E-2"/>
    <n v="9.3006968170125506E-2"/>
    <n v="4.66227433255696E-2"/>
    <n v="0.28371793446993399"/>
    <n v="4.1223033780166299E-2"/>
    <n v="0.14008446163223101"/>
    <n v="2.0612869841127798E-2"/>
    <n v="0.24787589597288401"/>
    <n v="5.5625351355222099"/>
  </r>
  <r>
    <x v="58"/>
    <x v="3"/>
    <n v="0.98822334133724599"/>
    <n v="7.5863462480754897E-3"/>
    <n v="0.51433072373038902"/>
    <n v="0.47808293002153501"/>
    <n v="1.39064236360972E-2"/>
    <n v="1.3288049845477099E-2"/>
    <n v="0.107812298617397"/>
    <n v="8.95646773456093E-2"/>
    <n v="4.5856196468699199E-2"/>
    <n v="0.292198028700769"/>
    <n v="4.3819103297201699E-2"/>
    <n v="0.14967295922469201"/>
    <n v="2.0032467268383099E-2"/>
    <n v="0.223849795595675"/>
    <n v="5.6148955683539699"/>
  </r>
  <r>
    <x v="58"/>
    <x v="4"/>
    <n v="1.01850811756933"/>
    <n v="7.2467225284632902E-3"/>
    <n v="0.517965510006134"/>
    <n v="0.47478776746540302"/>
    <n v="1.36344189708737E-2"/>
    <n v="1.1987541479652499E-2"/>
    <n v="0.10908726580802"/>
    <n v="9.2767375162636098E-2"/>
    <n v="4.6900833206536603E-2"/>
    <n v="0.27781823175589199"/>
    <n v="4.3845135224247399E-2"/>
    <n v="0.15124858710236799"/>
    <n v="2.10229483336693E-2"/>
    <n v="0.23168766295610499"/>
    <n v="5.6145261973292504"/>
  </r>
  <r>
    <x v="58"/>
    <x v="5"/>
    <n v="0.94472289935417597"/>
    <n v="7.7918296318870402E-3"/>
    <n v="0.51983866258154399"/>
    <n v="0.472369507786569"/>
    <n v="1.29506155619748E-2"/>
    <n v="1.3711953454159501E-2"/>
    <n v="0.111473506763736"/>
    <n v="9.5053810488617094E-2"/>
    <n v="4.9271748319633102E-2"/>
    <n v="0.294074481192587"/>
    <n v="4.5310988255446001E-2"/>
    <n v="0.14322543508839"/>
    <n v="2.4378929389413599E-2"/>
    <n v="0.21054853148604299"/>
    <n v="5.6216849573108396"/>
  </r>
  <r>
    <x v="58"/>
    <x v="6"/>
    <n v="1.0207383203834299"/>
    <n v="7.0713891942043401E-3"/>
    <n v="0.505167207002438"/>
    <n v="0.48776140380335797"/>
    <n v="1.3394706784502599E-2"/>
    <n v="1.42272191352975E-2"/>
    <n v="0.110568527259384"/>
    <n v="9.2350241296132299E-2"/>
    <n v="4.8561946445046897E-2"/>
    <n v="0.274345869913449"/>
    <n v="4.3826451235934101E-2"/>
    <n v="0.13931351970671199"/>
    <n v="2.1085065506297899E-2"/>
    <n v="0.24232645271724501"/>
    <n v="5.5762193725234601"/>
  </r>
  <r>
    <x v="58"/>
    <x v="7"/>
    <n v="1.01966574920007"/>
    <n v="7.7219770789534502E-3"/>
    <n v="0.50878391413019597"/>
    <n v="0.48349410879084997"/>
    <n v="1.2364748946504399E-2"/>
    <n v="1.7899492936458199E-2"/>
    <n v="0.112683767145223"/>
    <n v="9.7794760358850999E-2"/>
    <n v="4.7932946500597602E-2"/>
    <n v="0.27208408118419303"/>
    <n v="4.32731314967503E-2"/>
    <n v="0.162767043152522"/>
    <n v="1.9901796080524701E-2"/>
    <n v="0.21329823219837499"/>
    <n v="5.6923600863382697"/>
  </r>
  <r>
    <x v="58"/>
    <x v="8"/>
    <n v="0.97173512799168205"/>
    <n v="7.6996621606705597E-3"/>
    <n v="0.508614515118468"/>
    <n v="0.48368582272086202"/>
    <n v="1.33977682076589E-2"/>
    <n v="1.37874677583146E-2"/>
    <n v="0.102695059903574"/>
    <n v="9.0249031338935498E-2"/>
    <n v="4.9202364480953102E-2"/>
    <n v="0.27328120312526599"/>
    <n v="4.2063419471843999E-2"/>
    <n v="0.156259304497086"/>
    <n v="1.96912960155151E-2"/>
    <n v="0.23937308520085299"/>
    <n v="5.6250784612643203"/>
  </r>
  <r>
    <x v="58"/>
    <x v="9"/>
    <n v="1.0295808977248999"/>
    <n v="6.7329710622583304E-3"/>
    <n v="0.52096192404874397"/>
    <n v="0.47230510488899802"/>
    <n v="1.2617107964390299E-2"/>
    <n v="1.87604542982765E-2"/>
    <n v="0.10392524646656599"/>
    <n v="8.7455854929216301E-2"/>
    <n v="4.9732728755727498E-2"/>
    <n v="0.27345705216331001"/>
    <n v="4.3545627187032303E-2"/>
    <n v="0.16463190043914899"/>
    <n v="1.6866512250768202E-2"/>
    <n v="0.22900751554556401"/>
    <n v="5.5243470039920304"/>
  </r>
  <r>
    <x v="58"/>
    <x v="10"/>
    <n v="1.0654146199121399"/>
    <n v="7.0984439621964001E-3"/>
    <n v="0.50843560325928705"/>
    <n v="0.48446595277851601"/>
    <n v="1.4373518676934E-2"/>
    <n v="2.1905923060055201E-2"/>
    <n v="0.11232676334540299"/>
    <n v="8.7537760663908296E-2"/>
    <n v="6.0021984010361198E-2"/>
    <n v="0.273749999785454"/>
    <n v="4.44445401462513E-2"/>
    <n v="0.161257195609082"/>
    <n v="1.6079498352152499E-2"/>
    <n v="0.20830281635039899"/>
    <n v="5.6235143666572602"/>
  </r>
  <r>
    <x v="58"/>
    <x v="11"/>
    <n v="1.13059103461649"/>
    <n v="7.4579342079263396E-3"/>
    <n v="0.55892621673453002"/>
    <n v="0.43361584905754302"/>
    <n v="1.3251220691818199E-2"/>
    <n v="2.6508491426049802E-2"/>
    <n v="0.13443867877794599"/>
    <n v="9.7799451437867696E-2"/>
    <n v="7.5021049948304802E-2"/>
    <n v="0.30257222946437201"/>
    <n v="5.1478710936500499E-2"/>
    <n v="0.124810566858074"/>
    <n v="1.4452323503297599E-2"/>
    <n v="0.15966727695576999"/>
    <n v="5.55895062805791"/>
  </r>
  <r>
    <x v="58"/>
    <x v="12"/>
    <n v="0.91560646653977895"/>
    <n v="7.76251333203815E-3"/>
    <n v="0.50755520326166204"/>
    <n v="0.48468228340629899"/>
    <n v="1.7596012714305099E-2"/>
    <n v="1.52312743425624E-2"/>
    <n v="8.5640694989825503E-2"/>
    <n v="9.3298207833431804E-2"/>
    <n v="4.7860265452736202E-2"/>
    <n v="0.28081565955850202"/>
    <n v="4.54921649090844E-2"/>
    <n v="0.153768595574514"/>
    <n v="2.05985820188751E-2"/>
    <n v="0.23969854260616399"/>
    <n v="5.6143150873217396"/>
  </r>
  <r>
    <x v="58"/>
    <x v="13"/>
    <n v="0.93667790440755905"/>
    <n v="7.1817954920072799E-3"/>
    <n v="0.52134001575080702"/>
    <n v="0.471478188757186"/>
    <n v="1.8516588700183599E-2"/>
    <n v="1.5897462296340099E-2"/>
    <n v="8.8379229536329207E-2"/>
    <n v="0.101191950959569"/>
    <n v="4.7528238790274797E-2"/>
    <n v="0.28040086712333501"/>
    <n v="4.3967866864857E-2"/>
    <n v="0.149316838300216"/>
    <n v="2.22199009000019E-2"/>
    <n v="0.23258105652889399"/>
    <n v="5.5623951437633901"/>
  </r>
  <r>
    <x v="58"/>
    <x v="14"/>
    <n v="0.85297159147983403"/>
    <n v="8.0333032992454794E-3"/>
    <n v="0.59058101101188798"/>
    <n v="0.40138568568886601"/>
    <n v="2.10666499766737E-2"/>
    <n v="1.10115081628771E-2"/>
    <n v="6.9253055419437007E-2"/>
    <n v="7.2605949683698198E-2"/>
    <n v="5.9786346236493697E-2"/>
    <n v="0.39068602919654399"/>
    <n v="3.7935239406856801E-2"/>
    <n v="0.119118094941774"/>
    <n v="1.3233188199500199E-2"/>
    <n v="0.205303938776145"/>
    <n v="5.6748889683009303"/>
  </r>
  <r>
    <x v="58"/>
    <x v="15"/>
    <n v="0.45751236151889402"/>
    <n v="1.2902414889219701E-2"/>
    <n v="0.76968034162801802"/>
    <n v="0.21741724348276201"/>
    <n v="1.3386507040077799E-2"/>
    <n v="5.2422868668326901E-4"/>
    <n v="3.4810914512364302E-2"/>
    <n v="2.4034111038219199E-2"/>
    <n v="6.61175810239788E-2"/>
    <n v="0.70862767029641305"/>
    <n v="1.39006502250808E-2"/>
    <n v="4.15801266189973E-2"/>
    <n v="2.6424703062960602E-3"/>
    <n v="9.4375740251888995E-2"/>
    <n v="5.8832138496237896"/>
  </r>
  <r>
    <x v="58"/>
    <x v="16"/>
    <n v="0.58830482085135904"/>
    <n v="1.35676210525032E-2"/>
    <n v="0.71898517080610203"/>
    <n v="0.267447208141395"/>
    <n v="1.3439073582774901E-2"/>
    <n v="4.5593852166772499E-4"/>
    <n v="3.2434975672268399E-2"/>
    <n v="3.3154830351351097E-2"/>
    <n v="6.3753348736447807E-2"/>
    <n v="0.60956138534856497"/>
    <n v="1.5926225196464101E-2"/>
    <n v="0.104137913144201"/>
    <n v="2.5258125238021602E-3"/>
    <n v="0.124610496922457"/>
    <n v="5.8648393032177299"/>
  </r>
  <r>
    <x v="58"/>
    <x v="17"/>
    <n v="0.89946731572851002"/>
    <n v="8.8402457752350602E-3"/>
    <n v="0.52133261324128399"/>
    <n v="0.469827140983481"/>
    <n v="1.84687133440605E-2"/>
    <n v="6.1789576002182602E-3"/>
    <n v="7.1949776110605199E-2"/>
    <n v="3.9280335289881799E-2"/>
    <n v="4.9920143432272197E-2"/>
    <n v="0.37653619817609202"/>
    <n v="1.9167859981441202E-2"/>
    <n v="0.18299062391284099"/>
    <n v="2.40707548581484E-3"/>
    <n v="0.233100316666773"/>
    <n v="5.8155835011231503"/>
  </r>
  <r>
    <x v="58"/>
    <x v="18"/>
    <n v="1.06414505044762"/>
    <n v="8.6136107971064597E-3"/>
    <n v="0.52001767036803104"/>
    <n v="0.47136871883486198"/>
    <n v="1.73306765386704E-2"/>
    <n v="1.29789860865006E-2"/>
    <n v="9.2229693136468394E-2"/>
    <n v="8.2098687303433907E-2"/>
    <n v="4.9148470805084901E-2"/>
    <n v="0.30293813065700798"/>
    <n v="3.9504707243285198E-2"/>
    <n v="0.17648944582159401"/>
    <n v="6.5524774094939103E-3"/>
    <n v="0.220728724998461"/>
    <n v="5.77467220282381"/>
  </r>
  <r>
    <x v="58"/>
    <x v="19"/>
    <n v="1.07550041630295"/>
    <n v="8.6504195128486207E-3"/>
    <n v="0.52638230807685804"/>
    <n v="0.46496727241029301"/>
    <n v="1.9930092265853801E-2"/>
    <n v="1.6300456834484701E-2"/>
    <n v="9.4581594194628693E-2"/>
    <n v="0.110044201199824"/>
    <n v="5.1144324197843601E-2"/>
    <n v="0.28532357005002801"/>
    <n v="3.8220492778192901E-2"/>
    <n v="0.170565985430086"/>
    <n v="1.11686450832311E-2"/>
    <n v="0.20272063796582701"/>
    <n v="5.7258014283792802"/>
  </r>
  <r>
    <x v="58"/>
    <x v="20"/>
    <n v="0.99829276146366996"/>
    <n v="8.3533854727674394E-3"/>
    <n v="0.54277057561405495"/>
    <n v="0.44887603891317801"/>
    <n v="1.5910860660096199E-2"/>
    <n v="1.4092687273921401E-2"/>
    <n v="8.6586665743882102E-2"/>
    <n v="9.4586352268102095E-2"/>
    <n v="5.2542650338754798E-2"/>
    <n v="0.29600550433943501"/>
    <n v="3.9127317469702501E-2"/>
    <n v="0.16956065543152199"/>
    <n v="1.06949010951895E-2"/>
    <n v="0.220892405379394"/>
    <n v="5.6773359974810402"/>
  </r>
  <r>
    <x v="58"/>
    <x v="21"/>
    <n v="1.0324509894170399"/>
    <n v="8.7562187871859203E-3"/>
    <n v="0.55266607278134405"/>
    <n v="0.43857770843146998"/>
    <n v="1.4751699284183699E-2"/>
    <n v="1.6238822931866601E-2"/>
    <n v="8.7689080289000298E-2"/>
    <n v="8.39157345318777E-2"/>
    <n v="5.6379092933038902E-2"/>
    <n v="0.30869368172953898"/>
    <n v="3.89014942476388E-2"/>
    <n v="0.1821684214648"/>
    <n v="8.7242392516530404E-3"/>
    <n v="0.20253773333640199"/>
    <n v="5.6918150913039396"/>
  </r>
  <r>
    <x v="58"/>
    <x v="22"/>
    <n v="0.72929634079439598"/>
    <n v="1.1301125305494999E-2"/>
    <n v="0.64179900972577597"/>
    <n v="0.34689986496872899"/>
    <n v="1.9364473005344801E-2"/>
    <n v="8.4285703085863698E-3"/>
    <n v="5.8006477075067897E-2"/>
    <n v="5.9025952336680398E-2"/>
    <n v="6.6857458067286005E-2"/>
    <n v="0.44656771391560102"/>
    <n v="3.9839289514202597E-2"/>
    <n v="0.13607611473623801"/>
    <n v="5.4872118239650504E-3"/>
    <n v="0.16034673921702799"/>
    <n v="5.8120782622642801"/>
  </r>
  <r>
    <x v="58"/>
    <x v="23"/>
    <n v="1.13056182570671"/>
    <n v="9.0304170536135708E-3"/>
    <n v="0.579445986505429"/>
    <n v="0.41152359644095798"/>
    <n v="1.5906635269931298E-2"/>
    <n v="2.1709313541321999E-2"/>
    <n v="0.123902248558923"/>
    <n v="8.7233546553020999E-2"/>
    <n v="7.6025492768044003E-2"/>
    <n v="0.33589115775560702"/>
    <n v="4.9634003004230799E-2"/>
    <n v="0.13396078535174999"/>
    <n v="6.1361402852888897E-3"/>
    <n v="0.149600676911883"/>
    <n v="5.64102546646075"/>
  </r>
  <r>
    <x v="58"/>
    <x v="24"/>
    <n v="0.53879687526987596"/>
    <n v="1.3115302056708101E-2"/>
    <n v="0.72634465699694895"/>
    <n v="0.26054004094634298"/>
    <n v="1.8562947850319901E-2"/>
    <n v="1.78424160813955E-3"/>
    <n v="3.7892183781201502E-2"/>
    <n v="5.8067491820927401E-2"/>
    <n v="5.3057809767727303E-2"/>
    <n v="0.54586760601678397"/>
    <n v="3.4101878882735803E-2"/>
    <n v="6.1182360819177398E-2"/>
    <n v="4.8742190169209602E-3"/>
    <n v="0.18460926043606601"/>
    <n v="5.8234076824150698"/>
  </r>
  <r>
    <x v="58"/>
    <x v="25"/>
    <n v="0.58374354810983697"/>
    <n v="1.10256237893938E-2"/>
    <n v="0.68073339676677802"/>
    <n v="0.308240979443828"/>
    <n v="2.1475631695229098E-2"/>
    <n v="1.84296280603101E-3"/>
    <n v="4.0710450637181601E-2"/>
    <n v="5.7591683621143697E-2"/>
    <n v="5.5904964391955102E-2"/>
    <n v="0.501561794957461"/>
    <n v="3.3138068443337297E-2"/>
    <n v="7.8675767647058401E-2"/>
    <n v="4.58134966225077E-3"/>
    <n v="0.204517326138352"/>
    <n v="5.8281795873278499"/>
  </r>
  <r>
    <x v="58"/>
    <x v="26"/>
    <n v="0.72998890270240002"/>
    <n v="1.13405943517973E-2"/>
    <n v="0.65977822674147202"/>
    <n v="0.32888117890673102"/>
    <n v="1.9506946439372602E-2"/>
    <n v="1.30726803880624E-3"/>
    <n v="4.6074908705705298E-2"/>
    <n v="5.3910704792161701E-2"/>
    <n v="5.48401724896194E-2"/>
    <n v="0.46881561439179098"/>
    <n v="3.4017346116567398E-2"/>
    <n v="0.101337593824589"/>
    <n v="4.4800810341393601E-3"/>
    <n v="0.21570936416724801"/>
    <n v="5.7792344210808597"/>
  </r>
  <r>
    <x v="58"/>
    <x v="27"/>
    <n v="0.97265964682249395"/>
    <n v="9.3413492588028807E-3"/>
    <n v="0.55750491391614299"/>
    <n v="0.43315373682505398"/>
    <n v="1.64409437747466E-2"/>
    <n v="8.5029422705984996E-3"/>
    <n v="9.2393915891947606E-2"/>
    <n v="6.90254304212327E-2"/>
    <n v="5.4201785591473602E-2"/>
    <n v="0.33290712012944901"/>
    <n v="4.1857569527897397E-2"/>
    <n v="0.15709802031902301"/>
    <n v="6.4380352722681498E-3"/>
    <n v="0.22113423680136399"/>
    <n v="5.7198421603965803"/>
  </r>
  <r>
    <x v="58"/>
    <x v="28"/>
    <n v="1.101389416562"/>
    <n v="8.5297695446095202E-3"/>
    <n v="0.52132172093668205"/>
    <n v="0.47014850951870801"/>
    <n v="1.6646954826804498E-2"/>
    <n v="1.30785073137622E-2"/>
    <n v="9.7270194983634997E-2"/>
    <n v="9.0660979532496702E-2"/>
    <n v="4.7791860933794603E-2"/>
    <n v="0.29072211611600601"/>
    <n v="3.9691831825564301E-2"/>
    <n v="0.173070640549531"/>
    <n v="9.7887901961731302E-3"/>
    <n v="0.22127812372223199"/>
    <n v="5.6597419947984502"/>
  </r>
  <r>
    <x v="58"/>
    <x v="29"/>
    <n v="1.0366080746027"/>
    <n v="9.0795773452186299E-3"/>
    <n v="0.56159811732801801"/>
    <n v="0.42932230532676302"/>
    <n v="1.5370463975497701E-2"/>
    <n v="1.42826784648401E-2"/>
    <n v="9.3140462080049696E-2"/>
    <n v="0.10033965167495699"/>
    <n v="4.6633083067991001E-2"/>
    <n v="0.30034493314763799"/>
    <n v="4.2908881988547302E-2"/>
    <n v="0.14970927480448501"/>
    <n v="1.6232628334504399E-2"/>
    <n v="0.22103794246149"/>
    <n v="5.66648679778607"/>
  </r>
  <r>
    <x v="58"/>
    <x v="30"/>
    <n v="1.05464839368968"/>
    <n v="9.2691530869346804E-3"/>
    <n v="0.56447448734000805"/>
    <n v="0.42625635957305702"/>
    <n v="1.55457722190698E-2"/>
    <n v="1.7707029199991901E-2"/>
    <n v="9.9141997660249406E-2"/>
    <n v="0.108607845676804"/>
    <n v="4.9055375842917803E-2"/>
    <n v="0.30825089437282099"/>
    <n v="4.3164852331287099E-2"/>
    <n v="0.142042222430216"/>
    <n v="1.6880963499837899E-2"/>
    <n v="0.19960304676680499"/>
    <n v="5.6785225533245596"/>
  </r>
  <r>
    <x v="58"/>
    <x v="31"/>
    <n v="1.0897242039755699"/>
    <n v="7.8069136770878896E-3"/>
    <n v="0.53549311964851898"/>
    <n v="0.456699966674393"/>
    <n v="1.3613758116305901E-2"/>
    <n v="2.2732115622954699E-2"/>
    <n v="9.71354702938418E-2"/>
    <n v="0.112586869144468"/>
    <n v="4.5014326882567998E-2"/>
    <n v="0.27547603377549701"/>
    <n v="4.2497680037036502E-2"/>
    <n v="0.15286208926007699"/>
    <n v="1.9793747108920401E-2"/>
    <n v="0.21828790975833101"/>
    <n v="5.7205506776856803"/>
  </r>
  <r>
    <x v="58"/>
    <x v="32"/>
    <n v="1.0166383111866999"/>
    <n v="9.8797622557170797E-3"/>
    <n v="0.57046637073754902"/>
    <n v="0.41965386700673402"/>
    <n v="1.53627442245659E-2"/>
    <n v="1.5748594184022899E-2"/>
    <n v="9.0810047830437696E-2"/>
    <n v="0.11144498932404601"/>
    <n v="4.7195711950709901E-2"/>
    <n v="0.29033637363391701"/>
    <n v="4.3806799937928402E-2"/>
    <n v="0.13657161019508501"/>
    <n v="2.21875877150455E-2"/>
    <n v="0.226535541004243"/>
    <n v="5.6295737781425403"/>
  </r>
  <r>
    <x v="59"/>
    <x v="0"/>
    <n v="0.84445058137117801"/>
    <n v="1.13533584989418E-2"/>
    <n v="0.63108523279388296"/>
    <n v="0.35756140870717501"/>
    <n v="1.7602285510187301E-2"/>
    <n v="1.48136853399377E-2"/>
    <n v="6.02239462761665E-2"/>
    <n v="8.4127377538636694E-2"/>
    <n v="7.6407103382385405E-2"/>
    <n v="0.44601643568537502"/>
    <n v="4.3614149041223002E-2"/>
    <n v="4.81562943946248E-2"/>
    <n v="2.4105737235677799E-2"/>
    <n v="0.184932985595786"/>
    <n v="6.9500504503707301"/>
  </r>
  <r>
    <x v="59"/>
    <x v="1"/>
    <n v="0.86449235055934504"/>
    <n v="1.17719177675516E-2"/>
    <n v="0.62349369340284999"/>
    <n v="0.36473438882959802"/>
    <n v="1.6435355441962899E-2"/>
    <n v="1.43419075253572E-2"/>
    <n v="6.3643030074212695E-2"/>
    <n v="9.5073332925581205E-2"/>
    <n v="7.5605178286368105E-2"/>
    <n v="0.43976758536170302"/>
    <n v="4.3247653586110303E-2"/>
    <n v="4.7428663600754498E-2"/>
    <n v="2.5587258534212402E-2"/>
    <n v="0.17887003466373799"/>
    <n v="6.9632045536660696"/>
  </r>
  <r>
    <x v="59"/>
    <x v="2"/>
    <n v="1.0278905421399001"/>
    <n v="1.05120416394515E-2"/>
    <n v="0.61336304386224305"/>
    <n v="0.37612491449830499"/>
    <n v="1.8768596338089701E-2"/>
    <n v="1.3381604584470699E-2"/>
    <n v="6.9443973288983996E-2"/>
    <n v="9.2765987647202897E-2"/>
    <n v="7.5738589622509803E-2"/>
    <n v="0.43386546489738598"/>
    <n v="4.0911538537492097E-2"/>
    <n v="4.69135146150517E-2"/>
    <n v="2.6182872853171401E-2"/>
    <n v="0.182027857615642"/>
    <n v="6.9308779636815201"/>
  </r>
  <r>
    <x v="59"/>
    <x v="3"/>
    <n v="0.981076898777266"/>
    <n v="1.11023938730781E-2"/>
    <n v="0.62699765335401403"/>
    <n v="0.36189995277290798"/>
    <n v="1.6599025460824798E-2"/>
    <n v="1.44780848068853E-2"/>
    <n v="7.4000346154461494E-2"/>
    <n v="8.9890491565218694E-2"/>
    <n v="7.7034587042733194E-2"/>
    <n v="0.44054541197506297"/>
    <n v="4.1409122544049902E-2"/>
    <n v="5.3638933667749397E-2"/>
    <n v="2.6363085813661299E-2"/>
    <n v="0.166040910969353"/>
    <n v="6.9550720442902803"/>
  </r>
  <r>
    <x v="59"/>
    <x v="4"/>
    <n v="1.0118545307048401"/>
    <n v="1.1900387561227001E-2"/>
    <n v="0.625279038216911"/>
    <n v="0.36282057422186198"/>
    <n v="1.6391900414089899E-2"/>
    <n v="1.55510943958865E-2"/>
    <n v="7.7676316751487104E-2"/>
    <n v="9.5947557242247794E-2"/>
    <n v="7.7026738642080497E-2"/>
    <n v="0.425771397974812"/>
    <n v="4.4543733207885503E-2"/>
    <n v="4.9602662424662103E-2"/>
    <n v="2.89984131442809E-2"/>
    <n v="0.168490185802568"/>
    <n v="6.9367227644131404"/>
  </r>
  <r>
    <x v="59"/>
    <x v="5"/>
    <n v="1.00713716981697"/>
    <n v="1.2564766996237001E-2"/>
    <n v="0.60349047883833495"/>
    <n v="0.383944754165428"/>
    <n v="1.4636399013434999E-2"/>
    <n v="1.4579091653554199E-2"/>
    <n v="7.6735337949906196E-2"/>
    <n v="0.11635330514522201"/>
    <n v="7.5621855858563305E-2"/>
    <n v="0.42096552218331601"/>
    <n v="4.0901299286605103E-2"/>
    <n v="4.2389872787846498E-2"/>
    <n v="2.7893702642572699E-2"/>
    <n v="0.169923613478979"/>
    <n v="6.9608165952874899"/>
  </r>
  <r>
    <x v="59"/>
    <x v="6"/>
    <n v="1.02752744212616"/>
    <n v="1.1498660190377E-2"/>
    <n v="0.61017382869197201"/>
    <n v="0.37832751111765101"/>
    <n v="1.5084382414305E-2"/>
    <n v="1.4903728650635099E-2"/>
    <n v="8.0023022533235399E-2"/>
    <n v="0.12469756789634"/>
    <n v="7.6219798439038297E-2"/>
    <n v="0.41147939342616002"/>
    <n v="4.5086117413765503E-2"/>
    <n v="4.62321027114019E-2"/>
    <n v="2.5655864280485101E-2"/>
    <n v="0.16061802223463301"/>
    <n v="6.9441751608345603"/>
  </r>
  <r>
    <x v="59"/>
    <x v="7"/>
    <n v="1.03475166734075"/>
    <n v="1.2653455779643301E-2"/>
    <n v="0.61120104818725396"/>
    <n v="0.37614549603310199"/>
    <n v="1.5180207434525901E-2"/>
    <n v="1.58880854649204E-2"/>
    <n v="8.6123052410404896E-2"/>
    <n v="0.12182609725070399"/>
    <n v="7.5302214558361905E-2"/>
    <n v="0.41276466288664898"/>
    <n v="4.2147515059720503E-2"/>
    <n v="4.39977387090544E-2"/>
    <n v="2.6778980408173701E-2"/>
    <n v="0.15999144581748501"/>
    <n v="7.0049689370809398"/>
  </r>
  <r>
    <x v="59"/>
    <x v="8"/>
    <n v="0.96103728581477399"/>
    <n v="1.16175609141865E-2"/>
    <n v="0.62485284033634803"/>
    <n v="0.363529598749465"/>
    <n v="1.8016355360285501E-2"/>
    <n v="1.62750814759581E-2"/>
    <n v="7.1101851070844505E-2"/>
    <n v="0.102203407947852"/>
    <n v="7.7792185465214297E-2"/>
    <n v="0.42512081978591998"/>
    <n v="4.2999568580697201E-2"/>
    <n v="4.8281217469615299E-2"/>
    <n v="2.3432487289582801E-2"/>
    <n v="0.17477702555402899"/>
    <n v="6.9952983036208796"/>
  </r>
  <r>
    <x v="59"/>
    <x v="9"/>
    <n v="1.0053076450523999"/>
    <n v="1.29459488628061E-2"/>
    <n v="0.62205747617099705"/>
    <n v="0.36499657496619697"/>
    <n v="1.56122058789192E-2"/>
    <n v="1.7380165719521199E-2"/>
    <n v="7.3319240809591096E-2"/>
    <n v="9.3277833860455905E-2"/>
    <n v="8.2919872363129296E-2"/>
    <n v="0.43041154927741399"/>
    <n v="4.1655991118573099E-2"/>
    <n v="5.3853612480984997E-2"/>
    <n v="2.02402727914947E-2"/>
    <n v="0.171329255699916"/>
    <n v="6.9722902367373703"/>
  </r>
  <r>
    <x v="59"/>
    <x v="10"/>
    <n v="1.0498951210433201"/>
    <n v="1.17169647524754E-2"/>
    <n v="0.61909722612641804"/>
    <n v="0.36918580912110699"/>
    <n v="1.55272771239759E-2"/>
    <n v="1.9860376083823499E-2"/>
    <n v="7.6899391816811102E-2"/>
    <n v="9.1643654013522896E-2"/>
    <n v="9.7063406417370796E-2"/>
    <n v="0.42664120952221701"/>
    <n v="4.2826521702171202E-2"/>
    <n v="5.1299355675865702E-2"/>
    <n v="1.8620703893574099E-2"/>
    <n v="0.15961810375066801"/>
    <n v="6.9495147412945402"/>
  </r>
  <r>
    <x v="59"/>
    <x v="11"/>
    <n v="1.1845787652530999"/>
    <n v="1.2454622715341901E-2"/>
    <n v="0.63448503184884597"/>
    <n v="0.353060345435812"/>
    <n v="1.5058889752119701E-2"/>
    <n v="2.3530486331077599E-2"/>
    <n v="9.3842866316671505E-2"/>
    <n v="9.4440612220336007E-2"/>
    <n v="0.103863626526234"/>
    <n v="0.44879460874163901"/>
    <n v="4.6152793705068203E-2"/>
    <n v="3.5405314962870901E-2"/>
    <n v="1.30715273264771E-2"/>
    <n v="0.12583927411750601"/>
    <n v="6.9434718921265901"/>
  </r>
  <r>
    <x v="59"/>
    <x v="12"/>
    <n v="0.91512473223818502"/>
    <n v="1.17338196805227E-2"/>
    <n v="0.63022163264457698"/>
    <n v="0.35804454767490101"/>
    <n v="1.8807368898025801E-2"/>
    <n v="1.41041722350073E-2"/>
    <n v="5.2220077340077102E-2"/>
    <n v="9.3937414278818201E-2"/>
    <n v="7.6404029267299001E-2"/>
    <n v="0.44234946280493198"/>
    <n v="4.1872550947036499E-2"/>
    <n v="4.4807460288397598E-2"/>
    <n v="2.3350710033768401E-2"/>
    <n v="0.19214675390663799"/>
    <n v="7.0098012310412896"/>
  </r>
  <r>
    <x v="59"/>
    <x v="13"/>
    <n v="0.92601053180753501"/>
    <n v="1.1390860385051001E-2"/>
    <n v="0.63829216083208695"/>
    <n v="0.350316978782862"/>
    <n v="1.71438827369562E-2"/>
    <n v="1.5244415774370501E-2"/>
    <n v="5.6115933346242597E-2"/>
    <n v="0.103417331629096"/>
    <n v="7.6041347159576805E-2"/>
    <n v="0.447845392322754"/>
    <n v="4.3238498797880102E-2"/>
    <n v="4.5318016134124998E-2"/>
    <n v="2.2188444390515101E-2"/>
    <n v="0.17344673770848301"/>
    <n v="7.0014902222798598"/>
  </r>
  <r>
    <x v="59"/>
    <x v="14"/>
    <n v="0.956835971537222"/>
    <n v="1.2153082197344799E-2"/>
    <n v="0.67156694605565204"/>
    <n v="0.31627997174700301"/>
    <n v="1.74324119915595E-2"/>
    <n v="9.7329440557891306E-3"/>
    <n v="3.5137349643476402E-2"/>
    <n v="7.2971874587591704E-2"/>
    <n v="8.0259803949773806E-2"/>
    <n v="0.54289455821661903"/>
    <n v="3.2645574477235699E-2"/>
    <n v="4.3082808109412903E-2"/>
    <n v="1.0810083982439E-2"/>
    <n v="0.155032590986103"/>
    <n v="7.00381977534449"/>
  </r>
  <r>
    <x v="59"/>
    <x v="15"/>
    <n v="0.72001550911881396"/>
    <n v="1.30631265130993E-2"/>
    <n v="0.73775161562320501"/>
    <n v="0.249185257863695"/>
    <n v="1.5003023840170601E-2"/>
    <n v="6.0390885619405696E-4"/>
    <n v="2.3822471183498899E-3"/>
    <n v="2.9566265888289402E-2"/>
    <n v="7.8645940604337605E-2"/>
    <n v="0.75530545238532598"/>
    <n v="1.04188559778483E-2"/>
    <n v="3.2186032198234703E-2"/>
    <n v="1.5436327617162099E-3"/>
    <n v="7.4344640369533102E-2"/>
    <n v="7.07525789643124"/>
  </r>
  <r>
    <x v="59"/>
    <x v="16"/>
    <n v="0.866036005105284"/>
    <n v="1.1297790527947099E-2"/>
    <n v="0.72126144944118697"/>
    <n v="0.26744076003086598"/>
    <n v="1.37582711856744E-2"/>
    <n v="4.9605989799539005E-4"/>
    <n v="5.7770014687136802E-3"/>
    <n v="3.55149833899868E-2"/>
    <n v="7.4328614714702201E-2"/>
    <n v="0.69156174431591599"/>
    <n v="1.0950111372525301E-2"/>
    <n v="6.7989003978145696E-2"/>
    <n v="1.6940990390678799E-3"/>
    <n v="9.7930110637272999E-2"/>
    <n v="7.0896240983960697"/>
  </r>
  <r>
    <x v="59"/>
    <x v="17"/>
    <n v="0.96656201813931997"/>
    <n v="1.24492729331959E-2"/>
    <n v="0.67113452868677603"/>
    <n v="0.31641619838002799"/>
    <n v="1.59165392391638E-2"/>
    <n v="5.21312608460049E-3"/>
    <n v="4.65270254688471E-2"/>
    <n v="5.5908021963430601E-2"/>
    <n v="7.1673076097397606E-2"/>
    <n v="0.569125393966463"/>
    <n v="1.7730625686763701E-2"/>
    <n v="6.8923040672644903E-2"/>
    <n v="2.5823003453832702E-3"/>
    <n v="0.14640085047530499"/>
    <n v="7.0952117048580003"/>
  </r>
  <r>
    <x v="59"/>
    <x v="18"/>
    <n v="1.0586469820886399"/>
    <n v="1.2343861738335999E-2"/>
    <n v="0.65961591283266596"/>
    <n v="0.32804022542899802"/>
    <n v="1.6356089189447101E-2"/>
    <n v="8.93031884431446E-3"/>
    <n v="7.0457026937391906E-2"/>
    <n v="8.9280904381428605E-2"/>
    <n v="7.6476761063571305E-2"/>
    <n v="0.48282792777210098"/>
    <n v="3.6098678419777902E-2"/>
    <n v="6.09652941877111E-2"/>
    <n v="5.5405377729341298E-3"/>
    <n v="0.15306646143132299"/>
    <n v="7.0460983686478498"/>
  </r>
  <r>
    <x v="59"/>
    <x v="19"/>
    <n v="1.06634924393379"/>
    <n v="1.2995532526427499E-2"/>
    <n v="0.65717762729177898"/>
    <n v="0.32982684018179398"/>
    <n v="1.44583421948094E-2"/>
    <n v="1.1333789132104E-2"/>
    <n v="8.3151733034427203E-2"/>
    <n v="0.109275800608388"/>
    <n v="7.6467323625120501E-2"/>
    <n v="0.46109104378945998"/>
    <n v="3.3280148032951803E-2"/>
    <n v="5.5476002794471603E-2"/>
    <n v="7.6334673125202897E-3"/>
    <n v="0.147832349475747"/>
    <n v="7.0591707110762396"/>
  </r>
  <r>
    <x v="59"/>
    <x v="20"/>
    <n v="1.0251889513377299"/>
    <n v="1.35376659952738E-2"/>
    <n v="0.66342434602213896"/>
    <n v="0.32303798798258698"/>
    <n v="1.83930900039149E-2"/>
    <n v="1.2599731639420599E-2"/>
    <n v="6.1749327790773703E-2"/>
    <n v="9.7276414615783596E-2"/>
    <n v="7.8881041320284201E-2"/>
    <n v="0.47070153402298598"/>
    <n v="3.65795625790339E-2"/>
    <n v="5.4296472557070999E-2"/>
    <n v="8.0292535077747598E-3"/>
    <n v="0.16149357196295799"/>
    <n v="7.0177973205074"/>
  </r>
  <r>
    <x v="59"/>
    <x v="21"/>
    <n v="1.07331484512043"/>
    <n v="1.33086109497119E-2"/>
    <n v="0.66086805175661201"/>
    <n v="0.32582333729367602"/>
    <n v="1.6489203940395599E-2"/>
    <n v="1.4373290341791E-2"/>
    <n v="5.9254638972083599E-2"/>
    <n v="8.8171117656940495E-2"/>
    <n v="8.6510379950439795E-2"/>
    <n v="0.48958954962215101"/>
    <n v="3.5435284804059698E-2"/>
    <n v="6.0165322713517599E-2"/>
    <n v="6.1691394701541696E-3"/>
    <n v="0.14384207252846701"/>
    <n v="7.0432837363975196"/>
  </r>
  <r>
    <x v="59"/>
    <x v="22"/>
    <n v="0.93460825935333502"/>
    <n v="1.3504734893658599E-2"/>
    <n v="0.68573927883526598"/>
    <n v="0.30075598627107603"/>
    <n v="1.8264094643052502E-2"/>
    <n v="6.37497952292756E-3"/>
    <n v="1.8099427043423301E-2"/>
    <n v="6.13314995569995E-2"/>
    <n v="9.32362313506062E-2"/>
    <n v="0.58055517291403502"/>
    <n v="3.1224612337412899E-2"/>
    <n v="6.0348891533196801E-2"/>
    <n v="4.6311495889916803E-3"/>
    <n v="0.125933941509355"/>
    <n v="7.0862994587455903"/>
  </r>
  <r>
    <x v="59"/>
    <x v="23"/>
    <n v="1.20506101694781"/>
    <n v="1.3813113594290299E-2"/>
    <n v="0.66525054497357905"/>
    <n v="0.32093634143213001"/>
    <n v="1.7053122702533102E-2"/>
    <n v="1.6743364891036502E-2"/>
    <n v="9.2867398604042597E-2"/>
    <n v="5.2249309823292803E-2"/>
    <n v="0.100196016890471"/>
    <n v="0.51831893671427098"/>
    <n v="4.4064644209967502E-2"/>
    <n v="3.5922461556371299E-2"/>
    <n v="4.3223492004351898E-3"/>
    <n v="0.118262395407579"/>
    <n v="7.08364432539795"/>
  </r>
  <r>
    <x v="59"/>
    <x v="24"/>
    <n v="0.79188634565899896"/>
    <n v="1.29358469537659E-2"/>
    <n v="0.70105214532410898"/>
    <n v="0.28601200772212498"/>
    <n v="1.9483918839707199E-2"/>
    <n v="1.3600687881849399E-3"/>
    <n v="7.1770722293868503E-3"/>
    <n v="5.9195051142160698E-2"/>
    <n v="7.0279951580701799E-2"/>
    <n v="0.619359775319828"/>
    <n v="2.7048533959344902E-2"/>
    <n v="4.6357455576090098E-2"/>
    <n v="3.5141197739347999E-3"/>
    <n v="0.14622405279066"/>
    <n v="7.0820002678475698"/>
  </r>
  <r>
    <x v="59"/>
    <x v="25"/>
    <n v="0.81896153506444902"/>
    <n v="1.29347220196616E-2"/>
    <n v="0.683966725496855"/>
    <n v="0.303098552483483"/>
    <n v="1.75855920958491E-2"/>
    <n v="1.7868129597314599E-3"/>
    <n v="7.6542874232785703E-3"/>
    <n v="5.9549011698456097E-2"/>
    <n v="6.8672455199643906E-2"/>
    <n v="0.59649564000825706"/>
    <n v="2.90848168407013E-2"/>
    <n v="5.6091082148811401E-2"/>
    <n v="3.4938794305072801E-3"/>
    <n v="0.15958642219476399"/>
    <n v="7.0811723374527702"/>
  </r>
  <r>
    <x v="59"/>
    <x v="26"/>
    <n v="0.98817920579038498"/>
    <n v="1.24737876498161E-2"/>
    <n v="0.67955489767831001"/>
    <n v="0.307971314671873"/>
    <n v="2.2971748465470301E-2"/>
    <n v="1.2834980275423899E-3"/>
    <n v="7.2016879092731897E-3"/>
    <n v="5.5681762250378797E-2"/>
    <n v="6.8279141896575704E-2"/>
    <n v="0.59212660755209801"/>
    <n v="3.0204261424215801E-2"/>
    <n v="5.8959193650757802E-2"/>
    <n v="4.1774363566466303E-3"/>
    <n v="0.15911466246704101"/>
    <n v="7.0535535744481797"/>
  </r>
  <r>
    <x v="59"/>
    <x v="27"/>
    <n v="1.0893704628274901"/>
    <n v="1.39014450315553E-2"/>
    <n v="0.66569254317412596"/>
    <n v="0.32040601179431799"/>
    <n v="2.0116985927668699E-2"/>
    <n v="6.7171114651623804E-3"/>
    <n v="6.1545922792174503E-2"/>
    <n v="7.0461259180912006E-2"/>
    <n v="7.9960348031811901E-2"/>
    <n v="0.49861715532073803"/>
    <n v="3.6642158665026403E-2"/>
    <n v="5.90092074734501E-2"/>
    <n v="6.20663587126471E-3"/>
    <n v="0.16072321527179101"/>
    <n v="7.0835389833626898"/>
  </r>
  <r>
    <x v="59"/>
    <x v="28"/>
    <n v="1.15124545495804"/>
    <n v="1.39611001013762E-2"/>
    <n v="0.65724100371284999"/>
    <n v="0.32879789618577399"/>
    <n v="1.7284497579632099E-2"/>
    <n v="1.0327853895617099E-2"/>
    <n v="6.9528542024311496E-2"/>
    <n v="8.9399349974745204E-2"/>
    <n v="7.3309499375866796E-2"/>
    <n v="0.47162248584048999"/>
    <n v="3.8245673141000101E-2"/>
    <n v="5.3922907657689999E-2"/>
    <n v="7.3407700280604801E-3"/>
    <n v="0.169018420482587"/>
    <n v="7.0519270094159996"/>
  </r>
  <r>
    <x v="59"/>
    <x v="29"/>
    <n v="1.1075386989926801"/>
    <n v="1.25024154863393E-2"/>
    <n v="0.655613465915452"/>
    <n v="0.33188411859820899"/>
    <n v="1.7477151746737599E-2"/>
    <n v="1.17937214520375E-2"/>
    <n v="6.7743454370668602E-2"/>
    <n v="9.6793096809630205E-2"/>
    <n v="6.8811611774995896E-2"/>
    <n v="0.47392745288764698"/>
    <n v="4.0343806017183799E-2"/>
    <n v="5.06176327928822E-2"/>
    <n v="8.5283450135224797E-3"/>
    <n v="0.16396372713469501"/>
    <n v="7.0493236278363902"/>
  </r>
  <r>
    <x v="59"/>
    <x v="30"/>
    <n v="1.1536722436073701"/>
    <n v="1.2171860296145001E-2"/>
    <n v="0.66870878246745402"/>
    <n v="0.319119357236402"/>
    <n v="1.7615072623975998E-2"/>
    <n v="1.3086580128928001E-2"/>
    <n v="7.0238636987405706E-2"/>
    <n v="0.10562559683224"/>
    <n v="7.0400765295415293E-2"/>
    <n v="0.47269988088138398"/>
    <n v="3.9551025813120901E-2"/>
    <n v="4.5462751978042198E-2"/>
    <n v="1.0492034131046799E-2"/>
    <n v="0.15482765532844101"/>
    <n v="7.0481116223839004"/>
  </r>
  <r>
    <x v="59"/>
    <x v="31"/>
    <n v="1.13170037892634"/>
    <n v="1.26664772855309E-2"/>
    <n v="0.64890053927925195"/>
    <n v="0.33843298343521699"/>
    <n v="1.9149383999467001E-2"/>
    <n v="1.7165427329258801E-2"/>
    <n v="7.7600335235453496E-2"/>
    <n v="0.115871780134366"/>
    <n v="7.2595765203190707E-2"/>
    <n v="0.442843022651907"/>
    <n v="3.7250003896468903E-2"/>
    <n v="4.4192810383129902E-2"/>
    <n v="1.20667993674522E-2"/>
    <n v="0.16126467179930701"/>
    <n v="7.0413831699731002"/>
  </r>
  <r>
    <x v="59"/>
    <x v="32"/>
    <n v="1.12577996269007"/>
    <n v="1.2167891190986701E-2"/>
    <n v="0.64287898066875704"/>
    <n v="0.34495312814025703"/>
    <n v="2.0127757954167901E-2"/>
    <n v="1.3780204625439701E-2"/>
    <n v="6.0151066872073299E-2"/>
    <n v="0.105986903281891"/>
    <n v="0.10037899227658199"/>
    <n v="0.44201705947800202"/>
    <n v="3.7168295928927397E-2"/>
    <n v="4.4924951318065898E-2"/>
    <n v="1.2766291369618999E-2"/>
    <n v="0.16269847689523201"/>
    <n v="7.0657789561073496"/>
  </r>
  <r>
    <x v="60"/>
    <x v="0"/>
    <n v="0.839780783653158"/>
    <n v="3.4366676164856502E-2"/>
    <n v="0.54970846761262004"/>
    <n v="0.41592485622252401"/>
    <n v="1.36035797727312E-2"/>
    <n v="1.45480547819453E-2"/>
    <n v="9.11250529283643E-2"/>
    <n v="8.9511792540082305E-2"/>
    <n v="5.2686257604086101E-2"/>
    <n v="0.37947659108808202"/>
    <n v="7.7618513662844502E-2"/>
    <n v="7.0504880230060601E-2"/>
    <n v="3.6030455133194098E-2"/>
    <n v="0.174894822258609"/>
    <n v="5.1335844833790096"/>
  </r>
  <r>
    <x v="60"/>
    <x v="1"/>
    <n v="0.841809938746646"/>
    <n v="3.4973944876351901E-2"/>
    <n v="0.52667440609507798"/>
    <n v="0.43835164902856999"/>
    <n v="1.36657916486986E-2"/>
    <n v="1.35065114030104E-2"/>
    <n v="9.2180240207674097E-2"/>
    <n v="0.104263354701289"/>
    <n v="4.5459391104858998E-2"/>
    <n v="0.377093466820699"/>
    <n v="7.9091257179823196E-2"/>
    <n v="7.2555341910378102E-2"/>
    <n v="3.61283112680688E-2"/>
    <n v="0.166056333755499"/>
    <n v="5.1667678165704602"/>
  </r>
  <r>
    <x v="60"/>
    <x v="2"/>
    <n v="1.05133305183661"/>
    <n v="3.8375285622937898E-2"/>
    <n v="0.48903742298199199"/>
    <n v="0.47258729139507"/>
    <n v="1.36532776145453E-2"/>
    <n v="1.1899107081548401E-2"/>
    <n v="0.10162234312087599"/>
    <n v="0.103304730598213"/>
    <n v="4.4159703977368903E-2"/>
    <n v="0.35857646438697099"/>
    <n v="7.2691195042826395E-2"/>
    <n v="7.1834249528937397E-2"/>
    <n v="3.6447466251823601E-2"/>
    <n v="0.185811462396891"/>
    <n v="5.1397477779649501"/>
  </r>
  <r>
    <x v="60"/>
    <x v="3"/>
    <n v="0.99547894048487695"/>
    <n v="3.4487247547634901E-2"/>
    <n v="0.52615978315051304"/>
    <n v="0.43935296930185203"/>
    <n v="1.50833991906732E-2"/>
    <n v="1.20100234437164E-2"/>
    <n v="9.4407272438115197E-2"/>
    <n v="0.106067243643753"/>
    <n v="4.7292890789982001E-2"/>
    <n v="0.36883843679112099"/>
    <n v="7.2611253854799995E-2"/>
    <n v="7.9270925219807706E-2"/>
    <n v="3.6585734087883799E-2"/>
    <n v="0.167832820540148"/>
    <n v="5.0743096460130799"/>
  </r>
  <r>
    <x v="60"/>
    <x v="4"/>
    <n v="1.0335598966897399"/>
    <n v="3.3076963296726401E-2"/>
    <n v="0.518519154523854"/>
    <n v="0.44840388217941901"/>
    <n v="1.37367020192276E-2"/>
    <n v="1.33747872918201E-2"/>
    <n v="9.0927756767220494E-2"/>
    <n v="0.105438315787813"/>
    <n v="4.3327976280610997E-2"/>
    <n v="0.35409947451976198"/>
    <n v="7.25820421014782E-2"/>
    <n v="8.7146896059014406E-2"/>
    <n v="3.8997832634230803E-2"/>
    <n v="0.18036821653882201"/>
    <n v="5.0603087153035897"/>
  </r>
  <r>
    <x v="60"/>
    <x v="5"/>
    <n v="1.01165103644522"/>
    <n v="3.3381696536127603E-2"/>
    <n v="0.51985722055571304"/>
    <n v="0.44676108290816002"/>
    <n v="1.3799117548740501E-2"/>
    <n v="1.25574816616125E-2"/>
    <n v="9.1283747087993999E-2"/>
    <n v="0.109328947951156"/>
    <n v="4.6234022804252199E-2"/>
    <n v="0.362261476426054"/>
    <n v="7.2438354539579503E-2"/>
    <n v="7.3929895644945606E-2"/>
    <n v="3.37401148786785E-2"/>
    <n v="0.18442684145698701"/>
    <n v="5.1824493276394996"/>
  </r>
  <r>
    <x v="60"/>
    <x v="6"/>
    <n v="1.05054343104651"/>
    <n v="3.3481644063767198E-2"/>
    <n v="0.51511586357469397"/>
    <n v="0.45140249236153901"/>
    <n v="1.4670096698624201E-2"/>
    <n v="1.3434817367419E-2"/>
    <n v="9.4851833113679895E-2"/>
    <n v="0.108486502736406"/>
    <n v="4.4557650946002697E-2"/>
    <n v="0.35571893394728699"/>
    <n v="7.1120118878767194E-2"/>
    <n v="8.3946894642804901E-2"/>
    <n v="3.5786571466950398E-2"/>
    <n v="0.17742658020205901"/>
    <n v="5.0778357072788296"/>
  </r>
  <r>
    <x v="60"/>
    <x v="7"/>
    <n v="1.0563899929599601"/>
    <n v="3.1977566451540401E-2"/>
    <n v="0.51590736180934205"/>
    <n v="0.45211507173911802"/>
    <n v="1.38318203503273E-2"/>
    <n v="1.2564365384836899E-2"/>
    <n v="9.8588180273798703E-2"/>
    <n v="0.118437552923273"/>
    <n v="5.0449578069869799E-2"/>
    <n v="0.35221661003119498"/>
    <n v="6.7209592115172703E-2"/>
    <n v="7.1602923663568199E-2"/>
    <n v="3.6536677046509203E-2"/>
    <n v="0.17856270014144901"/>
    <n v="5.1670433344962898"/>
  </r>
  <r>
    <x v="60"/>
    <x v="8"/>
    <n v="0.95888317894526698"/>
    <n v="3.5442358376290402E-2"/>
    <n v="0.52705918569639698"/>
    <n v="0.43749845592731301"/>
    <n v="1.39584825753939E-2"/>
    <n v="1.358803509926E-2"/>
    <n v="8.9426334284915698E-2"/>
    <n v="0.106322055631647"/>
    <n v="4.9067420819877E-2"/>
    <n v="0.36889894893665398"/>
    <n v="6.7024347013635993E-2"/>
    <n v="7.6981541608558204E-2"/>
    <n v="3.51963664301706E-2"/>
    <n v="0.17953646759988701"/>
    <n v="5.1089611126577301"/>
  </r>
  <r>
    <x v="60"/>
    <x v="9"/>
    <n v="0.99237220246506996"/>
    <n v="3.6791196314565199E-2"/>
    <n v="0.53924610104796999"/>
    <n v="0.42396270263746499"/>
    <n v="1.35111116048321E-2"/>
    <n v="1.22127450144354E-2"/>
    <n v="9.2907013216130693E-2"/>
    <n v="0.101762243664657"/>
    <n v="4.7463850442811401E-2"/>
    <n v="0.37392802254208402"/>
    <n v="7.1389941073805793E-2"/>
    <n v="7.3477164157717406E-2"/>
    <n v="3.01404597046275E-2"/>
    <n v="0.18320744857889901"/>
    <n v="5.0775869906555799"/>
  </r>
  <r>
    <x v="60"/>
    <x v="10"/>
    <n v="1.01577625563975"/>
    <n v="3.5954702805906201E-2"/>
    <n v="0.52293438498631795"/>
    <n v="0.44111091220777598"/>
    <n v="1.44464960529023E-2"/>
    <n v="1.3176276593062201E-2"/>
    <n v="9.83359362104472E-2"/>
    <n v="0.101849720990432"/>
    <n v="5.9280133939213303E-2"/>
    <n v="0.37452381399810603"/>
    <n v="7.2353441643321595E-2"/>
    <n v="7.0168556770359602E-2"/>
    <n v="2.82867681935078E-2"/>
    <n v="0.16757885560864799"/>
    <n v="5.1045602709428897"/>
  </r>
  <r>
    <x v="60"/>
    <x v="11"/>
    <n v="1.1524212910872"/>
    <n v="3.5816541818573702E-2"/>
    <n v="0.53981487197079603"/>
    <n v="0.42436858621063001"/>
    <n v="1.6301586917632501E-2"/>
    <n v="1.7875686548043401E-2"/>
    <n v="0.106617351384911"/>
    <n v="0.101654461068189"/>
    <n v="7.0351460577988398E-2"/>
    <n v="0.380007039745761"/>
    <n v="6.9016986441297501E-2"/>
    <n v="5.9137647865732799E-2"/>
    <n v="2.5681378265689499E-2"/>
    <n v="0.15335640118475499"/>
    <n v="5.1508355258130898"/>
  </r>
  <r>
    <x v="60"/>
    <x v="12"/>
    <n v="0.91814956165532502"/>
    <n v="3.5910405267731801E-2"/>
    <n v="0.54525664237145199"/>
    <n v="0.41883295236081602"/>
    <n v="1.3583698607139E-2"/>
    <n v="1.13149661041158E-2"/>
    <n v="9.4205986021153904E-2"/>
    <n v="0.100536179134319"/>
    <n v="5.03640162353301E-2"/>
    <n v="0.38070884365734098"/>
    <n v="7.7913369291419093E-2"/>
    <n v="6.7677479078990396E-2"/>
    <n v="3.1992972794890301E-2"/>
    <n v="0.171702489075301"/>
    <n v="5.1440498706626299"/>
  </r>
  <r>
    <x v="60"/>
    <x v="13"/>
    <n v="0.92885651454299001"/>
    <n v="3.5596583783039502E-2"/>
    <n v="0.53943292523751596"/>
    <n v="0.424970490979445"/>
    <n v="1.27563512740923E-2"/>
    <n v="1.21142008423485E-2"/>
    <n v="9.0745765600186407E-2"/>
    <n v="0.105705881137589"/>
    <n v="4.9058803106433103E-2"/>
    <n v="0.38389192724093102"/>
    <n v="7.0754781955614104E-2"/>
    <n v="7.4010514695573307E-2"/>
    <n v="2.9679826550012601E-2"/>
    <n v="0.17128194759721899"/>
    <n v="5.1170374486005796"/>
  </r>
  <r>
    <x v="60"/>
    <x v="14"/>
    <n v="0.92998887941892705"/>
    <n v="3.9998535719118399E-2"/>
    <n v="0.564033986282651"/>
    <n v="0.39596747799823001"/>
    <n v="1.2484663938307E-2"/>
    <n v="7.6796686696475602E-3"/>
    <n v="7.1629847612591793E-2"/>
    <n v="6.9180983111731306E-2"/>
    <n v="4.2119613461181503E-2"/>
    <n v="0.47739796970477499"/>
    <n v="5.6617348682759902E-2"/>
    <n v="7.73812375653707E-2"/>
    <n v="1.69251285580319E-2"/>
    <n v="0.168583538695604"/>
    <n v="5.1073849122980999"/>
  </r>
  <r>
    <x v="60"/>
    <x v="15"/>
    <n v="0.53965377567385897"/>
    <n v="4.3079473561376001E-2"/>
    <n v="0.66575151908309205"/>
    <n v="0.29116900735553197"/>
    <n v="1.18343713354984E-2"/>
    <n v="4.5223030717049398E-4"/>
    <n v="1.8704510481319801E-2"/>
    <n v="2.4452053697550501E-2"/>
    <n v="1.08895161002352E-2"/>
    <n v="0.76323778840136003"/>
    <n v="1.9540134473830101E-2"/>
    <n v="4.3602135792357402E-2"/>
    <n v="1.64437328543312E-3"/>
    <n v="0.105642886125245"/>
    <n v="5.3097548304076101"/>
  </r>
  <r>
    <x v="60"/>
    <x v="16"/>
    <n v="0.67867709667972298"/>
    <n v="4.1738963951758697E-2"/>
    <n v="0.62945028963023397"/>
    <n v="0.328810746418008"/>
    <n v="1.32895591520312E-2"/>
    <n v="1.37433916886675E-3"/>
    <n v="2.1737957115149299E-2"/>
    <n v="3.6670490046971697E-2"/>
    <n v="1.01534388649328E-2"/>
    <n v="0.66034942984469303"/>
    <n v="2.3567476651652399E-2"/>
    <n v="9.8257816443613505E-2"/>
    <n v="2.1202942537068702E-3"/>
    <n v="0.13247919845838299"/>
    <n v="5.293318827996"/>
  </r>
  <r>
    <x v="60"/>
    <x v="17"/>
    <n v="0.80435910359797602"/>
    <n v="4.1528385953867097E-2"/>
    <n v="0.57889463322299195"/>
    <n v="0.37957698082314101"/>
    <n v="1.3110254983432599E-2"/>
    <n v="5.2619381221711403E-3"/>
    <n v="7.6223908907537094E-2"/>
    <n v="4.5170290941419403E-2"/>
    <n v="1.9907134978742799E-2"/>
    <n v="0.53801086842376"/>
    <n v="3.7242700306112902E-2"/>
    <n v="9.5088744587016105E-2"/>
    <n v="3.4684518203828602E-3"/>
    <n v="0.16651570692942499"/>
    <n v="5.2200944757194003"/>
  </r>
  <r>
    <x v="60"/>
    <x v="18"/>
    <n v="1.0131732613475699"/>
    <n v="3.8633495185688899E-2"/>
    <n v="0.52523505720438601"/>
    <n v="0.436131447609925"/>
    <n v="1.41104128401716E-2"/>
    <n v="7.2735804284151601E-3"/>
    <n v="0.113131177804612"/>
    <n v="8.7759856726031094E-2"/>
    <n v="3.2364035938703899E-2"/>
    <n v="0.41762673948817503"/>
    <n v="6.0551072843254901E-2"/>
    <n v="8.1597981623602794E-2"/>
    <n v="1.07057974381197E-2"/>
    <n v="0.17487934486891299"/>
    <n v="5.1741002081980598"/>
  </r>
  <r>
    <x v="60"/>
    <x v="19"/>
    <n v="1.03970879429616"/>
    <n v="3.8142908307297697E-2"/>
    <n v="0.54070935533729603"/>
    <n v="0.42114773635540598"/>
    <n v="1.1925380490175601E-2"/>
    <n v="7.6522953920874198E-3"/>
    <n v="9.8138909020156498E-2"/>
    <n v="0.12528261887477299"/>
    <n v="3.3041097955314201E-2"/>
    <n v="0.39943818532651698"/>
    <n v="6.0588881355028899E-2"/>
    <n v="8.0190193936945403E-2"/>
    <n v="1.6750794529909099E-2"/>
    <n v="0.16699164311909301"/>
    <n v="5.2165928460147297"/>
  </r>
  <r>
    <x v="60"/>
    <x v="20"/>
    <n v="1.0297067964339901"/>
    <n v="3.8094342375437802E-2"/>
    <n v="0.53706837595663004"/>
    <n v="0.424837281667932"/>
    <n v="1.40549752972596E-2"/>
    <n v="7.701394042852E-3"/>
    <n v="0.11635792106592301"/>
    <n v="0.10376954950103801"/>
    <n v="3.39964138636576E-2"/>
    <n v="0.38961843149860997"/>
    <n v="6.4342285869292901E-2"/>
    <n v="8.4560377478898094E-2"/>
    <n v="1.51871896423494E-2"/>
    <n v="0.17041146174012001"/>
    <n v="5.1517851578581197"/>
  </r>
  <r>
    <x v="60"/>
    <x v="21"/>
    <n v="1.01629627135015"/>
    <n v="4.7504296665293697E-2"/>
    <n v="0.55650162209072196"/>
    <n v="0.395994081243984"/>
    <n v="1.5427762792287299E-2"/>
    <n v="8.3413050702629398E-3"/>
    <n v="9.2558677941002407E-2"/>
    <n v="0.102544449968815"/>
    <n v="3.66526353209779E-2"/>
    <n v="0.415653429257547"/>
    <n v="6.5466797636063098E-2"/>
    <n v="8.7393567531542204E-2"/>
    <n v="1.3445470199751E-2"/>
    <n v="0.162515904281751"/>
    <n v="5.16760003423218"/>
  </r>
  <r>
    <x v="60"/>
    <x v="22"/>
    <n v="0.79725960069326096"/>
    <n v="4.1073731016992097E-2"/>
    <n v="0.59992804904887798"/>
    <n v="0.358998219934129"/>
    <n v="1.7406814219201101E-2"/>
    <n v="5.1167729211745701E-3"/>
    <n v="5.1091668247183697E-2"/>
    <n v="5.5329940507704803E-2"/>
    <n v="2.05890617254775E-2"/>
    <n v="0.52638333783365499"/>
    <n v="6.7647703995183203E-2"/>
    <n v="0.10217372948181799"/>
    <n v="8.2007673693547806E-3"/>
    <n v="0.14606020369924799"/>
    <n v="5.1797848072826902"/>
  </r>
  <r>
    <x v="60"/>
    <x v="23"/>
    <n v="1.04639496159821"/>
    <n v="4.4201134470862699E-2"/>
    <n v="0.58816159670941703"/>
    <n v="0.36763726881971998"/>
    <n v="1.7733883963587199E-2"/>
    <n v="1.2383676885239199E-2"/>
    <n v="0.103795587959139"/>
    <n v="7.4485378077101802E-2"/>
    <n v="5.3576739619734103E-2"/>
    <n v="0.46318410010227701"/>
    <n v="7.2033199565032902E-2"/>
    <n v="6.8053626667755204E-2"/>
    <n v="6.4250005854945696E-3"/>
    <n v="0.12832880657463999"/>
    <n v="5.1524054575178999"/>
  </r>
  <r>
    <x v="60"/>
    <x v="24"/>
    <n v="0.61559891944517098"/>
    <n v="4.3311074000569702E-2"/>
    <n v="0.62991951526188195"/>
    <n v="0.32676941073754801"/>
    <n v="1.47405983664419E-2"/>
    <n v="2.1085819988530502E-3"/>
    <n v="3.0012070053065699E-2"/>
    <n v="4.1949792662299402E-2"/>
    <n v="1.4646000910153599E-2"/>
    <n v="0.59507977302259196"/>
    <n v="5.4118969286853898E-2"/>
    <n v="7.2100347250949506E-2"/>
    <n v="5.9825051685046E-3"/>
    <n v="0.16926136128028599"/>
    <n v="5.2948217167729901"/>
  </r>
  <r>
    <x v="60"/>
    <x v="25"/>
    <n v="0.63813700113745697"/>
    <n v="4.26477015683644E-2"/>
    <n v="0.61168411083045604"/>
    <n v="0.34566818760118001"/>
    <n v="1.5372201832407201E-2"/>
    <n v="9.3559691109805401E-4"/>
    <n v="3.9008112703289598E-2"/>
    <n v="4.5151464613208403E-2"/>
    <n v="1.3347361959844499E-2"/>
    <n v="0.56780238754299595"/>
    <n v="6.0683517995109501E-2"/>
    <n v="8.7470099112071306E-2"/>
    <n v="5.21026618381788E-3"/>
    <n v="0.16501899114615701"/>
    <n v="5.23420753270746"/>
  </r>
  <r>
    <x v="60"/>
    <x v="26"/>
    <n v="0.81288584116237905"/>
    <n v="4.3726019213983697E-2"/>
    <n v="0.60132163832504903"/>
    <n v="0.35495234246096702"/>
    <n v="1.8532972381697502E-2"/>
    <n v="1.2937373222529701E-3"/>
    <n v="5.02869251082586E-2"/>
    <n v="4.6135305562922002E-2"/>
    <n v="1.4347571023309099E-2"/>
    <n v="0.53141640971582405"/>
    <n v="6.18721342551432E-2"/>
    <n v="0.105143045737319"/>
    <n v="7.5176831687510303E-3"/>
    <n v="0.16345421572452301"/>
    <n v="5.1887233427700803"/>
  </r>
  <r>
    <x v="60"/>
    <x v="27"/>
    <n v="0.98214701931818205"/>
    <n v="3.9139094164984199E-2"/>
    <n v="0.56041301468842597"/>
    <n v="0.40044789114659002"/>
    <n v="1.3210644497564599E-2"/>
    <n v="5.8351667763588497E-3"/>
    <n v="0.102870590818959"/>
    <n v="6.7356999756142094E-2"/>
    <n v="3.2830441489021797E-2"/>
    <n v="0.427618161108964"/>
    <n v="7.8975772405226893E-2"/>
    <n v="9.3769163382153006E-2"/>
    <n v="9.8736699307969307E-3"/>
    <n v="0.16765938983481299"/>
    <n v="5.1199335694632104"/>
  </r>
  <r>
    <x v="60"/>
    <x v="28"/>
    <n v="1.07366022159358"/>
    <n v="3.5381139855038303E-2"/>
    <n v="0.54051517636067103"/>
    <n v="0.42410368378429097"/>
    <n v="1.19303583047294E-2"/>
    <n v="8.7420391020078606E-3"/>
    <n v="9.6923715995896706E-2"/>
    <n v="9.5518564647675303E-2"/>
    <n v="2.8864702809155499E-2"/>
    <n v="0.403290941067243"/>
    <n v="6.7070056340852294E-2"/>
    <n v="9.2286579665408194E-2"/>
    <n v="1.34665665052211E-2"/>
    <n v="0.181906475561811"/>
    <n v="5.1033282103658397"/>
  </r>
  <r>
    <x v="60"/>
    <x v="29"/>
    <n v="1.0681385528442899"/>
    <n v="3.9595943566453101E-2"/>
    <n v="0.54807376350054504"/>
    <n v="0.412330292933002"/>
    <n v="1.31617926279998E-2"/>
    <n v="8.9263196828616807E-3"/>
    <n v="9.7272629373333294E-2"/>
    <n v="0.11280241924708501"/>
    <n v="3.1192011479402398E-2"/>
    <n v="0.39581548471485001"/>
    <n v="7.0599837363871404E-2"/>
    <n v="8.1329436635673796E-2"/>
    <n v="1.5009262830155599E-2"/>
    <n v="0.17389080604476601"/>
    <n v="5.1302814396906404"/>
  </r>
  <r>
    <x v="60"/>
    <x v="30"/>
    <n v="1.1210503527375999"/>
    <n v="3.5468494072133101E-2"/>
    <n v="0.54987193164793602"/>
    <n v="0.414659574279931"/>
    <n v="1.2105295058514201E-2"/>
    <n v="8.28955979847594E-3"/>
    <n v="0.102739609453098"/>
    <n v="0.117930404758272"/>
    <n v="3.0736734999262799E-2"/>
    <n v="0.396326096604185"/>
    <n v="6.3121131351080398E-2"/>
    <n v="8.4192544278644296E-2"/>
    <n v="1.87409417440372E-2"/>
    <n v="0.16581768195443"/>
    <n v="5.14062339034232"/>
  </r>
  <r>
    <x v="60"/>
    <x v="31"/>
    <n v="1.08642993457376"/>
    <n v="3.9137181302026203E-2"/>
    <n v="0.54113093301845006"/>
    <n v="0.41973188567952402"/>
    <n v="1.2062655413218199E-2"/>
    <n v="1.0571782460856599E-2"/>
    <n v="0.10036042314617701"/>
    <n v="0.13946408858085099"/>
    <n v="2.96770496207183E-2"/>
    <n v="0.387978858688588"/>
    <n v="6.6304162326081398E-2"/>
    <n v="7.2085882904825205E-2"/>
    <n v="2.0043149629635701E-2"/>
    <n v="0.16145194722904899"/>
    <n v="5.1345575997538502"/>
  </r>
  <r>
    <x v="60"/>
    <x v="32"/>
    <n v="1.06955267676206"/>
    <n v="3.8238924370485199E-2"/>
    <n v="0.54857081003500696"/>
    <n v="0.413190265594508"/>
    <n v="1.19840761589688E-2"/>
    <n v="9.0713848995494402E-3"/>
    <n v="9.2812178716219995E-2"/>
    <n v="0.120721940053474"/>
    <n v="3.1877952487616497E-2"/>
    <n v="0.38062491700453599"/>
    <n v="7.1555493378258006E-2"/>
    <n v="7.3408193077205294E-2"/>
    <n v="2.1164435532935798E-2"/>
    <n v="0.18677942869123601"/>
    <n v="5.1768034300709997"/>
  </r>
  <r>
    <x v="61"/>
    <x v="0"/>
    <n v="0.83635190400366599"/>
    <n v="1.6928897383980498E-2"/>
    <n v="0.42626248499587899"/>
    <n v="0.556808617620141"/>
    <n v="1.1832346485690899E-2"/>
    <n v="1.85864482429332E-2"/>
    <n v="0.14698171095360199"/>
    <n v="0.13853129483635099"/>
    <n v="7.7028593240822105E-2"/>
    <n v="0.26741380821020799"/>
    <n v="5.7131679733929998E-2"/>
    <n v="6.4694282638342704E-2"/>
    <n v="4.90622401232923E-2"/>
    <n v="0.16873759553482801"/>
    <n v="5.1540591426503504"/>
  </r>
  <r>
    <x v="61"/>
    <x v="1"/>
    <n v="0.86861424927344699"/>
    <n v="1.7230751207661099E-2"/>
    <n v="0.404866052114432"/>
    <n v="0.57790319667790702"/>
    <n v="1.16593405053536E-2"/>
    <n v="2.2050133756158399E-2"/>
    <n v="0.15042199182065599"/>
    <n v="0.17042426253872101"/>
    <n v="7.4976933197153095E-2"/>
    <n v="0.265544506213158"/>
    <n v="5.7708708940830002E-2"/>
    <n v="5.7522073038133302E-2"/>
    <n v="4.85677602870822E-2"/>
    <n v="0.14112428970275401"/>
    <n v="5.3306191025172698"/>
  </r>
  <r>
    <x v="61"/>
    <x v="2"/>
    <n v="1.01505898703049"/>
    <n v="1.51252750579857E-2"/>
    <n v="0.40310733456051001"/>
    <n v="0.58176739038150405"/>
    <n v="1.26726468101291E-2"/>
    <n v="2.0344106769879401E-2"/>
    <n v="0.14876979071604299"/>
    <n v="0.15613731063667299"/>
    <n v="7.1391059174897395E-2"/>
    <n v="0.25537514379953502"/>
    <n v="5.6952490861922202E-2"/>
    <n v="6.1333752651454E-2"/>
    <n v="4.99745289818989E-2"/>
    <n v="0.16704916959756699"/>
    <n v="5.3133675385284898"/>
  </r>
  <r>
    <x v="61"/>
    <x v="3"/>
    <n v="0.97734468742082503"/>
    <n v="1.4422822287167601E-2"/>
    <n v="0.39076545280347602"/>
    <n v="0.59481172490935597"/>
    <n v="1.2584671824508099E-2"/>
    <n v="2.47535007089154E-2"/>
    <n v="0.15891096261548701"/>
    <n v="0.162402068547886"/>
    <n v="7.4898050600592E-2"/>
    <n v="0.25863621920117802"/>
    <n v="5.6683896304071703E-2"/>
    <n v="6.5492350363101901E-2"/>
    <n v="5.1089138728775497E-2"/>
    <n v="0.13454914110548399"/>
    <n v="5.3336290954934702"/>
  </r>
  <r>
    <x v="61"/>
    <x v="4"/>
    <n v="1.01868324442585"/>
    <n v="1.7086539309417701E-2"/>
    <n v="0.40276540933336602"/>
    <n v="0.58014805135721603"/>
    <n v="1.21137400949897E-2"/>
    <n v="2.0045234090186801E-2"/>
    <n v="0.17078177920072901"/>
    <n v="0.15771519891937799"/>
    <n v="7.27822624191833E-2"/>
    <n v="0.24883497955928399"/>
    <n v="5.4079409328399802E-2"/>
    <n v="6.8681287706855804E-2"/>
    <n v="5.2575506819003401E-2"/>
    <n v="0.14239060186199001"/>
    <n v="5.2373804520407701"/>
  </r>
  <r>
    <x v="61"/>
    <x v="5"/>
    <n v="0.95544519884971901"/>
    <n v="1.50857473614288E-2"/>
    <n v="0.40301574740718299"/>
    <n v="0.58189850523138897"/>
    <n v="1.12202555113748E-2"/>
    <n v="1.84088577094467E-2"/>
    <n v="0.16664933337277599"/>
    <n v="0.15271905099248301"/>
    <n v="7.7526140483831996E-2"/>
    <n v="0.25081658756512598"/>
    <n v="5.61848330186644E-2"/>
    <n v="6.1841225620713001E-2"/>
    <n v="5.1678380634006899E-2"/>
    <n v="0.15295533509157799"/>
    <n v="5.3111575112134704"/>
  </r>
  <r>
    <x v="61"/>
    <x v="6"/>
    <n v="0.98748679619779201"/>
    <n v="1.63632876647779E-2"/>
    <n v="0.39421303113719502"/>
    <n v="0.58942368119802702"/>
    <n v="1.29922700440149E-2"/>
    <n v="2.28502250176735E-2"/>
    <n v="0.164873356356354"/>
    <n v="0.15420223089318899"/>
    <n v="7.7706940306999803E-2"/>
    <n v="0.24404453295812001"/>
    <n v="5.7543456856294903E-2"/>
    <n v="6.0730574587873003E-2"/>
    <n v="5.4660652233523101E-2"/>
    <n v="0.15039576074595701"/>
    <n v="5.3763342047742997"/>
  </r>
  <r>
    <x v="61"/>
    <x v="7"/>
    <n v="1.04071726228705"/>
    <n v="1.40897761313392E-2"/>
    <n v="0.38230882142408101"/>
    <n v="0.60360140244458005"/>
    <n v="9.5529078740312894E-3"/>
    <n v="3.4287045838604799E-2"/>
    <n v="0.16246830791401901"/>
    <n v="0.170842049902142"/>
    <n v="7.6578603928595904E-2"/>
    <n v="0.234274370338795"/>
    <n v="5.4255659022598803E-2"/>
    <n v="6.3925749132268103E-2"/>
    <n v="5.3397689742911897E-2"/>
    <n v="0.140417616306034"/>
    <n v="5.41036585480549"/>
  </r>
  <r>
    <x v="61"/>
    <x v="8"/>
    <n v="0.94142277995468804"/>
    <n v="1.54334651228631E-2"/>
    <n v="0.41279803004743798"/>
    <n v="0.57176850482969899"/>
    <n v="1.13269402660522E-2"/>
    <n v="2.20560513869579E-2"/>
    <n v="0.15534590949656199"/>
    <n v="0.149756963461015"/>
    <n v="7.8633464401562603E-2"/>
    <n v="0.24599180410170801"/>
    <n v="5.40431139068593E-2"/>
    <n v="6.3092053028999007E-2"/>
    <n v="4.93327505497035E-2"/>
    <n v="0.17042094940058"/>
    <n v="5.3472839993796502"/>
  </r>
  <r>
    <x v="61"/>
    <x v="9"/>
    <n v="1.03413276723584"/>
    <n v="1.48621905659891E-2"/>
    <n v="0.39572544535396698"/>
    <n v="0.58941236408004405"/>
    <n v="1.1363976310615099E-2"/>
    <n v="2.38642762154858E-2"/>
    <n v="0.163952150210253"/>
    <n v="0.165199369778469"/>
    <n v="8.2995252754050897E-2"/>
    <n v="0.24331769683929"/>
    <n v="5.6454079460598001E-2"/>
    <n v="6.3687784196976405E-2"/>
    <n v="4.2758838901562402E-2"/>
    <n v="0.14640657533269999"/>
    <n v="5.3060709316971"/>
  </r>
  <r>
    <x v="61"/>
    <x v="10"/>
    <n v="1.08738120313869"/>
    <n v="1.54475377583283E-2"/>
    <n v="0.38715361072996601"/>
    <n v="0.59739885151170602"/>
    <n v="1.08054579289201E-2"/>
    <n v="2.4539909170953101E-2"/>
    <n v="0.17794400851556"/>
    <n v="0.16913865158965399"/>
    <n v="0.103285948355912"/>
    <n v="0.23805210070649499"/>
    <n v="5.7030596210719701E-2"/>
    <n v="6.0353668287367698E-2"/>
    <n v="4.2001269051612299E-2"/>
    <n v="0.116848390182806"/>
    <n v="5.2876905120667601"/>
  </r>
  <r>
    <x v="61"/>
    <x v="11"/>
    <n v="1.23736092018194"/>
    <n v="1.5893917092673501E-2"/>
    <n v="0.38320220705140601"/>
    <n v="0.60090387585592098"/>
    <n v="1.05382219847426E-2"/>
    <n v="2.68856004143492E-2"/>
    <n v="0.18953896787645799"/>
    <n v="0.16789616372907101"/>
    <n v="0.119436847836809"/>
    <n v="0.23366260207442499"/>
    <n v="5.6253761811729697E-2"/>
    <n v="4.9179404687343199E-2"/>
    <n v="3.9357770330151101E-2"/>
    <n v="0.107250659254921"/>
    <n v="5.3153293321534099"/>
  </r>
  <r>
    <x v="61"/>
    <x v="12"/>
    <n v="0.85567258312267303"/>
    <n v="2.1580640609292701E-2"/>
    <n v="0.45898676677957501"/>
    <n v="0.51943259261113195"/>
    <n v="1.30411639648093E-2"/>
    <n v="2.06738277684245E-2"/>
    <n v="0.133791745977277"/>
    <n v="0.15572538917067899"/>
    <n v="8.1925493463559304E-2"/>
    <n v="0.26732200660986399"/>
    <n v="5.7863712278642801E-2"/>
    <n v="6.4961245375165594E-2"/>
    <n v="4.2065790823510203E-2"/>
    <n v="0.16262962456806801"/>
    <n v="5.2659384204413797"/>
  </r>
  <r>
    <x v="61"/>
    <x v="13"/>
    <n v="0.90465642744850505"/>
    <n v="1.76955589159799E-2"/>
    <n v="0.43045121821119298"/>
    <n v="0.55185322287282701"/>
    <n v="1.16244486801449E-2"/>
    <n v="2.1620312204993501E-2"/>
    <n v="0.124798355235886"/>
    <n v="0.17996043695555899"/>
    <n v="7.8036261944868401E-2"/>
    <n v="0.261418996489308"/>
    <n v="5.3214023160263101E-2"/>
    <n v="5.9937154089274997E-2"/>
    <n v="4.92970063414696E-2"/>
    <n v="0.160093004898233"/>
    <n v="5.3345870730316598"/>
  </r>
  <r>
    <x v="61"/>
    <x v="14"/>
    <n v="0.75935256547839403"/>
    <n v="2.2156727016031899E-2"/>
    <n v="0.50082704721831905"/>
    <n v="0.477016225765649"/>
    <n v="1.3954575531276801E-2"/>
    <n v="1.6548307639590001E-2"/>
    <n v="9.1550273681341499E-2"/>
    <n v="0.119169297923962"/>
    <n v="7.3442513864371603E-2"/>
    <n v="0.38353274964283202"/>
    <n v="5.3735515909531302E-2"/>
    <n v="6.0849901684941601E-2"/>
    <n v="2.7580268854231E-2"/>
    <n v="0.15963659526792201"/>
    <n v="5.4097886975513099"/>
  </r>
  <r>
    <x v="61"/>
    <x v="15"/>
    <n v="0.36179392356747497"/>
    <n v="3.0094437309924098E-2"/>
    <n v="0.67700029856464705"/>
    <n v="0.292905264125429"/>
    <n v="1.7481746278826801E-2"/>
    <n v="5.2977618300445797E-4"/>
    <n v="3.7003522630483003E-2"/>
    <n v="1.20650544939018E-2"/>
    <n v="5.3624123134576901E-2"/>
    <n v="0.73485217805032899"/>
    <n v="1.6167251035182802E-2"/>
    <n v="5.1303557635253801E-2"/>
    <n v="1.7878436103294E-3"/>
    <n v="7.5184946948111606E-2"/>
    <n v="5.6094672720829903"/>
  </r>
  <r>
    <x v="61"/>
    <x v="16"/>
    <n v="0.466262631087901"/>
    <n v="2.9764369942327101E-2"/>
    <n v="0.63049698060283099"/>
    <n v="0.339738649454842"/>
    <n v="1.5791142548056199E-2"/>
    <n v="1.6410812677447801E-3"/>
    <n v="3.8197686170091803E-2"/>
    <n v="2.6200601613229998E-2"/>
    <n v="5.44775453163086E-2"/>
    <n v="0.62333993583379299"/>
    <n v="1.7201268656026201E-2"/>
    <n v="0.111037783184825"/>
    <n v="1.6016087213051599E-3"/>
    <n v="0.11051134668862"/>
    <n v="5.59194209736616"/>
  </r>
  <r>
    <x v="61"/>
    <x v="17"/>
    <n v="0.63254656938615095"/>
    <n v="2.27409296821212E-2"/>
    <n v="0.54190790387387699"/>
    <n v="0.43535116644400201"/>
    <n v="1.4345953180678999E-2"/>
    <n v="8.4878089972604698E-3"/>
    <n v="0.106146125461391"/>
    <n v="4.83245614014386E-2"/>
    <n v="6.20423327517775E-2"/>
    <n v="0.43839283597811102"/>
    <n v="2.69026059208839E-2"/>
    <n v="0.10826837787950699"/>
    <n v="2.5872725854565902E-3"/>
    <n v="0.18450212584349501"/>
    <n v="5.5301661082100102"/>
  </r>
  <r>
    <x v="61"/>
    <x v="18"/>
    <n v="0.88988508138700195"/>
    <n v="2.0833347760670199E-2"/>
    <n v="0.47051087196748997"/>
    <n v="0.50865578027184"/>
    <n v="1.1206873442536401E-2"/>
    <n v="1.49414651797629E-2"/>
    <n v="0.14234549463193799"/>
    <n v="0.13053270044879001"/>
    <n v="7.8911185037702905E-2"/>
    <n v="0.309020630920394"/>
    <n v="4.8020739057557299E-2"/>
    <n v="8.7582436255346299E-2"/>
    <n v="2.5339927785556701E-2"/>
    <n v="0.15209854724041599"/>
    <n v="5.4041205404261303"/>
  </r>
  <r>
    <x v="61"/>
    <x v="19"/>
    <n v="1.02422792648199"/>
    <n v="1.7481379324356599E-2"/>
    <n v="0.40542192914862302"/>
    <n v="0.57709669152702103"/>
    <n v="9.0097935528075501E-3"/>
    <n v="2.08636487324728E-2"/>
    <n v="0.15001287712460201"/>
    <n v="0.19129643531351501"/>
    <n v="8.1425868283183295E-2"/>
    <n v="0.26406507571815602"/>
    <n v="4.4717246471069297E-2"/>
    <n v="6.7486085928470302E-2"/>
    <n v="4.8707756582093503E-2"/>
    <n v="0.12241521229363"/>
    <n v="5.4348228073603302"/>
  </r>
  <r>
    <x v="61"/>
    <x v="20"/>
    <n v="0.95393889940461596"/>
    <n v="1.94090693896454E-2"/>
    <n v="0.42959777093938001"/>
    <n v="0.55099315967097495"/>
    <n v="1.1713393991473199E-2"/>
    <n v="1.7995067015531E-2"/>
    <n v="0.13877537952164201"/>
    <n v="0.17791738289806799"/>
    <n v="8.2479381681349606E-2"/>
    <n v="0.28038158927309598"/>
    <n v="4.9347007592464E-2"/>
    <n v="7.1418427225618003E-2"/>
    <n v="4.3504166673832299E-2"/>
    <n v="0.126468204126926"/>
    <n v="5.4410300663391196"/>
  </r>
  <r>
    <x v="61"/>
    <x v="21"/>
    <n v="0.98836973632904301"/>
    <n v="1.87168871089099E-2"/>
    <n v="0.44334890315959302"/>
    <n v="0.53793420973149697"/>
    <n v="1.21521933368275E-2"/>
    <n v="1.99433249913295E-2"/>
    <n v="0.140336292252908"/>
    <n v="0.15470972594726801"/>
    <n v="8.8118058309060193E-2"/>
    <n v="0.29132800564067202"/>
    <n v="5.2541771422853302E-2"/>
    <n v="7.33248197701864E-2"/>
    <n v="3.13363202398972E-2"/>
    <n v="0.13620948808899799"/>
    <n v="5.4037179964623396"/>
  </r>
  <r>
    <x v="61"/>
    <x v="22"/>
    <n v="0.61195562228066802"/>
    <n v="2.6176030046342301E-2"/>
    <n v="0.58249756236014405"/>
    <n v="0.391326407593514"/>
    <n v="1.8791331672540799E-2"/>
    <n v="1.0041075894098099E-2"/>
    <n v="6.8351172199475702E-2"/>
    <n v="7.6007090068027597E-2"/>
    <n v="8.2582873862628706E-2"/>
    <n v="0.46260882312412299"/>
    <n v="5.5482148531976999E-2"/>
    <n v="8.1794819996834203E-2"/>
    <n v="7.9550170048434503E-3"/>
    <n v="0.136385647645452"/>
    <n v="5.5047565863263701"/>
  </r>
  <r>
    <x v="61"/>
    <x v="23"/>
    <n v="1.0458991438638101"/>
    <n v="2.2706433501764399E-2"/>
    <n v="0.487149245913583"/>
    <n v="0.49014432058465301"/>
    <n v="1.51891570225862E-2"/>
    <n v="2.3150072083466901E-2"/>
    <n v="0.17263538258824701"/>
    <n v="0.13007886628193699"/>
    <n v="0.12271253382441"/>
    <n v="0.30218605373527901"/>
    <n v="5.9717505845934001E-2"/>
    <n v="5.9141455966359398E-2"/>
    <n v="1.89800083822649E-2"/>
    <n v="9.6208964269516306E-2"/>
    <n v="5.4424186411339299"/>
  </r>
  <r>
    <x v="61"/>
    <x v="24"/>
    <n v="0.46381461968681398"/>
    <n v="2.8373039215982401E-2"/>
    <n v="0.62506629412358095"/>
    <n v="0.346560666660437"/>
    <n v="1.82356200757685E-2"/>
    <n v="3.6961137624186599E-3"/>
    <n v="5.0073794529285398E-2"/>
    <n v="5.5321703205932903E-2"/>
    <n v="6.0219412086069402E-2"/>
    <n v="0.53012146447825903"/>
    <n v="5.06336785401982E-2"/>
    <n v="7.0760063295237902E-2"/>
    <n v="4.8636438430343003E-3"/>
    <n v="0.15607450618379601"/>
    <n v="5.5664596988311601"/>
  </r>
  <r>
    <x v="61"/>
    <x v="25"/>
    <n v="0.462656625138128"/>
    <n v="2.6353994646921598E-2"/>
    <n v="0.62359116955142002"/>
    <n v="0.35005483580165803"/>
    <n v="1.9826631272921499E-2"/>
    <n v="1.8359382531786101E-3"/>
    <n v="3.4730950867658497E-2"/>
    <n v="5.9385020418687297E-2"/>
    <n v="6.0784951507032302E-2"/>
    <n v="0.53738215787084498"/>
    <n v="4.9661051584962701E-2"/>
    <n v="7.6880065910127596E-2"/>
    <n v="4.9331041241129202E-3"/>
    <n v="0.15458012819047401"/>
    <n v="5.5371842842308698"/>
  </r>
  <r>
    <x v="61"/>
    <x v="26"/>
    <n v="0.58809195605768405"/>
    <n v="2.56477982763312E-2"/>
    <n v="0.61500702875337998"/>
    <n v="0.35934517297028901"/>
    <n v="2.54092719539433E-2"/>
    <n v="2.3245006193265299E-3"/>
    <n v="3.50135540565829E-2"/>
    <n v="6.0681230921719002E-2"/>
    <n v="6.0581866258389801E-2"/>
    <n v="0.49230752039807701"/>
    <n v="4.9975946845498699E-2"/>
    <n v="9.1109756259361394E-2"/>
    <n v="6.2417406010365599E-3"/>
    <n v="0.17635461208606401"/>
    <n v="5.5034149919729103"/>
  </r>
  <r>
    <x v="61"/>
    <x v="27"/>
    <n v="0.79705176776682796"/>
    <n v="2.3804048235018398E-2"/>
    <n v="0.53769785203438303"/>
    <n v="0.438498099730598"/>
    <n v="1.9211914624743399E-2"/>
    <n v="1.10224205577414E-2"/>
    <n v="0.137376151814077"/>
    <n v="9.7080307158130999E-2"/>
    <n v="6.8791860027125104E-2"/>
    <n v="0.35060494580191898"/>
    <n v="6.3318998473953905E-2"/>
    <n v="8.86959043472135E-2"/>
    <n v="1.5368434408294201E-2"/>
    <n v="0.148529062786801"/>
    <n v="5.4216599263925902"/>
  </r>
  <r>
    <x v="61"/>
    <x v="28"/>
    <n v="1.01470906698233"/>
    <n v="2.0942573915789301E-2"/>
    <n v="0.446305789453672"/>
    <n v="0.53275163663053904"/>
    <n v="1.3987649628476401E-2"/>
    <n v="1.63575620847634E-2"/>
    <n v="0.154444012777466"/>
    <n v="0.15265217524701499"/>
    <n v="6.6133438936011299E-2"/>
    <n v="0.28245280520564803"/>
    <n v="5.5037654058992899E-2"/>
    <n v="7.64736355119255E-2"/>
    <n v="3.3488024430628198E-2"/>
    <n v="0.148973042119074"/>
    <n v="5.42904372275067"/>
  </r>
  <r>
    <x v="61"/>
    <x v="29"/>
    <n v="1.0562093423064201"/>
    <n v="2.0033024348424099E-2"/>
    <n v="0.42169394901413099"/>
    <n v="0.55827302663744505"/>
    <n v="1.1958685408845199E-2"/>
    <n v="1.7482185822969998E-2"/>
    <n v="0.13977952232681401"/>
    <n v="0.19277070546363101"/>
    <n v="6.3694705570105495E-2"/>
    <n v="0.26400632538663799"/>
    <n v="5.23084839100173E-2"/>
    <n v="6.4130569587860994E-2"/>
    <n v="4.68044827561565E-2"/>
    <n v="0.14706433376696099"/>
    <n v="5.4164458364949697"/>
  </r>
  <r>
    <x v="61"/>
    <x v="30"/>
    <n v="1.1398945487777401"/>
    <n v="1.7860728075254701E-2"/>
    <n v="0.42384042268949701"/>
    <n v="0.55829884923524797"/>
    <n v="1.1692273694275701E-2"/>
    <n v="1.98966779427855E-2"/>
    <n v="0.139314956828898"/>
    <n v="0.21063344643429699"/>
    <n v="6.4845371659927903E-2"/>
    <n v="0.25114703657176302"/>
    <n v="5.1346868914348698E-2"/>
    <n v="5.8948871663135102E-2"/>
    <n v="5.51080953050287E-2"/>
    <n v="0.13706640098553999"/>
    <n v="5.2628795216904498"/>
  </r>
  <r>
    <x v="61"/>
    <x v="31"/>
    <n v="1.1730935566344001"/>
    <n v="1.76872801898974E-2"/>
    <n v="0.37209406662385203"/>
    <n v="0.61021865318625002"/>
    <n v="9.3538503747491696E-3"/>
    <n v="2.5919405859223501E-2"/>
    <n v="0.14678939781926401"/>
    <n v="0.24152423270833501"/>
    <n v="6.8947141721891106E-2"/>
    <n v="0.22973885195628799"/>
    <n v="4.59560490886863E-2"/>
    <n v="5.37311818405284E-2"/>
    <n v="5.9461298566055899E-2"/>
    <n v="0.11857859006497801"/>
    <n v="5.50292549306499"/>
  </r>
  <r>
    <x v="61"/>
    <x v="32"/>
    <n v="1.0609959118381"/>
    <n v="1.9301047218146201E-2"/>
    <n v="0.41587101018018802"/>
    <n v="0.56482794260166602"/>
    <n v="1.27284635480101E-2"/>
    <n v="2.01750758949766E-2"/>
    <n v="0.13757239221391199"/>
    <n v="0.21362332923256"/>
    <n v="6.5797066822521094E-2"/>
    <n v="0.25014111987117799"/>
    <n v="5.0772743205163701E-2"/>
    <n v="5.63277087021027E-2"/>
    <n v="5.2042580356511201E-2"/>
    <n v="0.14081952015306401"/>
    <n v="5.3883519859722497"/>
  </r>
  <r>
    <x v="62"/>
    <x v="33"/>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47">
  <r>
    <x v="0"/>
    <x v="0"/>
    <n v="0.77486208565196601"/>
    <n v="3.5176850018711799E-2"/>
    <n v="0.45078589742022901"/>
    <n v="0.51403725256105903"/>
    <x v="0"/>
    <n v="4.6266048228576197E-2"/>
    <n v="0.26845175577446301"/>
    <n v="0.203837561038683"/>
    <n v="0.14399350374479999"/>
    <n v="7.6862013326020107E-2"/>
    <n v="0.14473334362937501"/>
    <n v="1.25606763114241E-2"/>
    <n v="7.2195985415878905E-2"/>
    <n v="1.3953803908630699E-2"/>
    <n v="3.77971441311499"/>
  </r>
  <r>
    <x v="0"/>
    <x v="1"/>
    <n v="0.82152301042321496"/>
    <n v="3.5500947829077797E-2"/>
    <n v="0.45468233923419699"/>
    <n v="0.50981671293672504"/>
    <x v="1"/>
    <n v="3.5629069719486602E-2"/>
    <n v="0.26544189012880898"/>
    <n v="0.231888021663743"/>
    <n v="0.12309264025682499"/>
    <n v="7.9654518367965499E-2"/>
    <n v="0.14614548023160701"/>
    <n v="1.01517654004384E-2"/>
    <n v="7.6080087961390902E-2"/>
    <n v="1.43275117222697E-2"/>
    <n v="3.8176590174030101"/>
  </r>
  <r>
    <x v="0"/>
    <x v="2"/>
    <n v="0.99898324507840197"/>
    <n v="3.3465309693152603E-2"/>
    <n v="0.44013437958935903"/>
    <n v="0.52640031071748805"/>
    <x v="2"/>
    <n v="4.0351538044924203E-2"/>
    <n v="0.272430241918103"/>
    <n v="0.22766503823106801"/>
    <n v="0.130316594329112"/>
    <n v="7.1210070978071E-2"/>
    <n v="0.14861468861643601"/>
    <n v="8.5731314924238303E-3"/>
    <n v="6.9487319917365301E-2"/>
    <n v="1.4177100668602199E-2"/>
    <n v="3.8113011140655901"/>
  </r>
  <r>
    <x v="0"/>
    <x v="3"/>
    <n v="0.92010918784043005"/>
    <n v="3.8733628502449199E-2"/>
    <n v="0.43933215827864502"/>
    <n v="0.52193421321890598"/>
    <x v="3"/>
    <n v="4.4935515336084197E-2"/>
    <n v="0.29353267964538299"/>
    <n v="0.21571176297657699"/>
    <n v="0.123127432217"/>
    <n v="7.3103158961604298E-2"/>
    <n v="0.141436676304763"/>
    <n v="7.2701966050778598E-3"/>
    <n v="7.0945906841999903E-2"/>
    <n v="1.5276595447959699E-2"/>
    <n v="3.7875651964375798"/>
  </r>
  <r>
    <x v="0"/>
    <x v="4"/>
    <n v="1.02287668289534"/>
    <n v="3.3487001293560401E-2"/>
    <n v="0.43166348769371199"/>
    <n v="0.53484951101272704"/>
    <x v="4"/>
    <n v="3.5108510545840799E-2"/>
    <n v="0.311287552567512"/>
    <n v="0.21400955910921199"/>
    <n v="0.11494880765091001"/>
    <n v="6.8431564170027603E-2"/>
    <n v="0.141805706559129"/>
    <n v="5.8638870698497101E-3"/>
    <n v="7.1333053131336005E-2"/>
    <n v="2.4193189560052199E-2"/>
    <n v="3.7806930874917102"/>
  </r>
  <r>
    <x v="0"/>
    <x v="5"/>
    <n v="0.98073541489277005"/>
    <n v="3.2540609295606197E-2"/>
    <n v="0.45693527512036197"/>
    <n v="0.51052411558403199"/>
    <x v="5"/>
    <n v="3.5197178391023098E-2"/>
    <n v="0.30809877977584399"/>
    <n v="0.210920748278493"/>
    <n v="0.134241450179934"/>
    <n v="6.5806463280797506E-2"/>
    <n v="0.13939407278708599"/>
    <n v="7.7866366579105997E-3"/>
    <n v="6.7849408338511497E-2"/>
    <n v="2.0169396131559901E-2"/>
    <n v="3.88329629684171"/>
  </r>
  <r>
    <x v="0"/>
    <x v="6"/>
    <n v="0.96562236467898799"/>
    <n v="3.29225602184402E-2"/>
    <n v="0.442162412310594"/>
    <n v="0.52491502747096497"/>
    <x v="6"/>
    <n v="3.7612758539019901E-2"/>
    <n v="0.32786730201838599"/>
    <n v="0.19648688880062201"/>
    <n v="0.12700646740333399"/>
    <n v="6.5447189604554604E-2"/>
    <n v="0.14166005244396401"/>
    <n v="7.8874100719998393E-3"/>
    <n v="6.3592831224437693E-2"/>
    <n v="2.2267951435476701E-2"/>
    <n v="3.7535037560382398"/>
  </r>
  <r>
    <x v="0"/>
    <x v="7"/>
    <n v="0.97810632098277805"/>
    <n v="3.65876968812393E-2"/>
    <n v="0.44554691308224398"/>
    <n v="0.51786539003651699"/>
    <x v="7"/>
    <n v="3.7274493289396499E-2"/>
    <n v="0.31572825780692299"/>
    <n v="0.21617175716404499"/>
    <n v="0.13521027045473599"/>
    <n v="6.6345069042632696E-2"/>
    <n v="0.13955183837919499"/>
    <n v="7.0076145141207101E-3"/>
    <n v="5.6222047726062901E-2"/>
    <n v="1.52675594932105E-2"/>
    <n v="3.84726631671347"/>
  </r>
  <r>
    <x v="0"/>
    <x v="8"/>
    <n v="0.93152006583709102"/>
    <n v="3.70618449427959E-2"/>
    <n v="0.44747203597985302"/>
    <n v="0.51546611907735096"/>
    <x v="8"/>
    <n v="3.8081429627212997E-2"/>
    <n v="0.29727163505767301"/>
    <n v="0.239023447439108"/>
    <n v="0.128584364316634"/>
    <n v="7.2732703792971198E-2"/>
    <n v="0.130890049101929"/>
    <n v="8.4136463955029293E-3"/>
    <n v="5.7866327148591697E-2"/>
    <n v="1.65983584337175E-2"/>
    <n v="3.7303955315750801"/>
  </r>
  <r>
    <x v="0"/>
    <x v="9"/>
    <n v="0.97745378051590504"/>
    <n v="3.6677386157524798E-2"/>
    <n v="0.44749037452934498"/>
    <n v="0.51583223931313005"/>
    <x v="9"/>
    <n v="3.91160320186556E-2"/>
    <n v="0.30519689247509302"/>
    <n v="0.227982946626475"/>
    <n v="0.13079980781863501"/>
    <n v="7.2684705006042696E-2"/>
    <n v="0.140005213771416"/>
    <n v="8.2139169137279804E-3"/>
    <n v="5.0859075179369502E-2"/>
    <n v="1.45142822005817E-2"/>
    <n v="3.8206061582491899"/>
  </r>
  <r>
    <x v="0"/>
    <x v="10"/>
    <n v="1.116822440023"/>
    <n v="3.3623258126977203E-2"/>
    <n v="0.433801746448228"/>
    <n v="0.53257499542479403"/>
    <x v="10"/>
    <n v="4.2710642705770602E-2"/>
    <n v="0.30387504298193502"/>
    <n v="0.222067965703485"/>
    <n v="0.161099321888932"/>
    <n v="6.4345232188194795E-2"/>
    <n v="0.13334800434010799"/>
    <n v="8.6129225380832206E-3"/>
    <n v="4.0525265799379498E-2"/>
    <n v="1.35818073743059E-2"/>
    <n v="3.7259520158360799"/>
  </r>
  <r>
    <x v="0"/>
    <x v="11"/>
    <n v="1.51138540118012"/>
    <n v="2.9989628325490899E-2"/>
    <n v="0.420841606665525"/>
    <n v="0.54916876500898504"/>
    <x v="11"/>
    <n v="4.3716454335715901E-2"/>
    <n v="0.31857437875518102"/>
    <n v="0.197349319640131"/>
    <n v="0.21368826952303899"/>
    <n v="4.97360875256153E-2"/>
    <n v="0.117654685153706"/>
    <n v="7.01588788529116E-3"/>
    <n v="3.02296730226599E-2"/>
    <n v="1.3477559640137899E-2"/>
    <n v="3.7804446021927598"/>
  </r>
  <r>
    <x v="0"/>
    <x v="12"/>
    <n v="0.81835789296522499"/>
    <n v="4.3192877955808701E-2"/>
    <n v="0.44902163774886"/>
    <n v="0.50778548429533199"/>
    <x v="12"/>
    <n v="3.7680294175006998E-2"/>
    <n v="0.262473583222262"/>
    <n v="0.236671261145874"/>
    <n v="0.14388637484495601"/>
    <n v="8.2201924496343504E-2"/>
    <n v="0.13801398725163999"/>
    <n v="1.2862825213717901E-2"/>
    <n v="5.70772072088159E-2"/>
    <n v="1.45266282343258E-2"/>
    <n v="3.7321170673762398"/>
  </r>
  <r>
    <x v="0"/>
    <x v="13"/>
    <n v="0.87893901509100303"/>
    <n v="3.65139029183391E-2"/>
    <n v="0.47023026169231102"/>
    <n v="0.49325583538934997"/>
    <x v="13"/>
    <n v="3.59734588487634E-2"/>
    <n v="0.25245724652857798"/>
    <n v="0.275006595759335"/>
    <n v="0.118784063306534"/>
    <n v="8.19044547527574E-2"/>
    <n v="0.13713574978795801"/>
    <n v="1.0441496532093E-2"/>
    <n v="5.9809171272107102E-2"/>
    <n v="1.5233197445509499E-2"/>
    <n v="3.82753783963987"/>
  </r>
  <r>
    <x v="0"/>
    <x v="14"/>
    <n v="0.59868572625383398"/>
    <n v="4.79241649844553E-2"/>
    <n v="0.49743757362940799"/>
    <n v="0.454638261386137"/>
    <x v="14"/>
    <n v="3.8214237523996601E-2"/>
    <n v="0.25544464677217799"/>
    <n v="0.22262994629292299"/>
    <n v="0.105735354135122"/>
    <n v="0.128431696003312"/>
    <n v="0.15531453269522399"/>
    <n v="8.0611458547300407E-3"/>
    <n v="4.8261933844074699E-2"/>
    <n v="2.3745646798201299E-2"/>
    <n v="3.7824434687546602"/>
  </r>
  <r>
    <x v="0"/>
    <x v="15"/>
    <n v="9.21535270840277E-2"/>
    <n v="0.19046924391645501"/>
    <n v="0.52831527180223004"/>
    <n v="0.28121548428131499"/>
    <x v="15"/>
    <n v="7.8425374865067796E-4"/>
    <n v="0.16762006234608301"/>
    <n v="3.94364633259515E-2"/>
    <n v="4.5228723958885997E-2"/>
    <n v="0.61464259586939196"/>
    <n v="8.2275512049478403E-2"/>
    <n v="0"/>
    <n v="1.8174841317707E-2"/>
    <n v="1.9735367411893301E-3"/>
    <n v="3.9896220342248001"/>
  </r>
  <r>
    <x v="0"/>
    <x v="16"/>
    <n v="0.103996614243117"/>
    <n v="0.18108904214922"/>
    <n v="0.54251244194952397"/>
    <n v="0.27639851590125603"/>
    <x v="16"/>
    <n v="3.8707516827734498E-4"/>
    <n v="0.193002512452352"/>
    <n v="5.0071661471894902E-2"/>
    <n v="4.5138675174546998E-2"/>
    <n v="0.56364426109930899"/>
    <n v="8.6737954125189101E-2"/>
    <n v="0"/>
    <n v="1.6763078648704299E-2"/>
    <n v="4.6773255380536003E-3"/>
    <n v="4.0309036808688896"/>
  </r>
  <r>
    <x v="0"/>
    <x v="17"/>
    <n v="0.13369900105030499"/>
    <n v="0.13763661062843899"/>
    <n v="0.54356640368723197"/>
    <n v="0.31879698568432902"/>
    <x v="17"/>
    <n v="4.0154074991282998E-3"/>
    <n v="0.23700068693405599"/>
    <n v="0.101438048987592"/>
    <n v="4.0309783265345199E-2"/>
    <n v="0.41758321838743401"/>
    <n v="0.106821284350908"/>
    <n v="1.43464786391684E-2"/>
    <n v="2.11827186415607E-2"/>
    <n v="1.2030108977020599E-2"/>
    <n v="4.0911479902054602"/>
  </r>
  <r>
    <x v="0"/>
    <x v="18"/>
    <n v="0.52303293157167396"/>
    <n v="5.2312854723737201E-2"/>
    <n v="0.46748167210005298"/>
    <n v="0.48020547317620998"/>
    <x v="18"/>
    <n v="2.71081874353339E-2"/>
    <n v="0.37838018511023502"/>
    <n v="0.19508397357878901"/>
    <n v="6.0381037183005401E-2"/>
    <n v="0.118322284905025"/>
    <n v="0.13385809915521299"/>
    <n v="1.7353286344605499E-2"/>
    <n v="2.9313242611027E-2"/>
    <n v="2.26301305610823E-2"/>
    <n v="3.9325634078465099"/>
  </r>
  <r>
    <x v="0"/>
    <x v="19"/>
    <n v="0.49996645053965999"/>
    <n v="5.5790194486965497E-2"/>
    <n v="0.55689188925788502"/>
    <n v="0.38731791625515"/>
    <x v="19"/>
    <n v="2.9346232432009099E-2"/>
    <n v="0.32307421953586601"/>
    <n v="0.132858095831171"/>
    <n v="0.13916997877048601"/>
    <n v="0.11761125475838299"/>
    <n v="0.177439430135263"/>
    <n v="1.3846655612302399E-2"/>
    <n v="1.8705834829555401E-2"/>
    <n v="3.0336415622335501E-2"/>
    <n v="3.6721068250911002"/>
  </r>
  <r>
    <x v="0"/>
    <x v="20"/>
    <n v="0.65838722031172503"/>
    <n v="5.2095146229558402E-2"/>
    <n v="0.47006844202157"/>
    <n v="0.47783641174887198"/>
    <x v="20"/>
    <n v="2.50623522037005E-2"/>
    <n v="0.31532325644769299"/>
    <n v="0.20340906519346799"/>
    <n v="0.12789277140462099"/>
    <n v="9.5262542145642198E-2"/>
    <n v="0.15599681694998699"/>
    <n v="1.04520377575317E-2"/>
    <n v="2.2482908086037898E-2"/>
    <n v="2.7577047160803701E-2"/>
    <n v="3.8231903763416901"/>
  </r>
  <r>
    <x v="0"/>
    <x v="21"/>
    <n v="0.71502007851632898"/>
    <n v="4.4079616321536799E-2"/>
    <n v="0.45017493705996497"/>
    <n v="0.50574544661849796"/>
    <x v="21"/>
    <n v="2.8555723792096199E-2"/>
    <n v="0.36350886601904597"/>
    <n v="0.15553306970053399"/>
    <n v="0.12797630244833699"/>
    <n v="9.6806246434389398E-2"/>
    <n v="0.15365225387736101"/>
    <n v="1.0182776741234099E-2"/>
    <n v="2.2512104839851499E-2"/>
    <n v="2.6733586917674201E-2"/>
    <n v="3.8390942749273398"/>
  </r>
  <r>
    <x v="0"/>
    <x v="22"/>
    <n v="0.81127761719076696"/>
    <n v="4.0572749135053501E-2"/>
    <n v="0.48036249605004999"/>
    <n v="0.47906475481489602"/>
    <x v="22"/>
    <n v="3.6020729389071603E-2"/>
    <n v="0.32608602494008398"/>
    <n v="0.159143564803813"/>
    <n v="0.17386187087427199"/>
    <n v="8.4746938027229796E-2"/>
    <n v="0.14729792789879101"/>
    <n v="1.41908964861827E-2"/>
    <n v="1.8731653060766001E-2"/>
    <n v="2.2756703316120602E-2"/>
    <n v="3.8927784206580101"/>
  </r>
  <r>
    <x v="0"/>
    <x v="23"/>
    <n v="0.94992759708211905"/>
    <n v="3.9214472906526097E-2"/>
    <n v="0.48749874098504098"/>
    <n v="0.473286786108432"/>
    <x v="23"/>
    <n v="3.9462285297608403E-2"/>
    <n v="0.35787327428573301"/>
    <n v="0.108592695333358"/>
    <n v="0.22694442067166501"/>
    <n v="7.4943405082124104E-2"/>
    <n v="0.13961616366596599"/>
    <n v="8.7973657347154895E-3"/>
    <n v="1.30519034638206E-2"/>
    <n v="1.7137160574526699E-2"/>
    <n v="3.8296848398584"/>
  </r>
  <r>
    <x v="0"/>
    <x v="24"/>
    <n v="0.140719652942389"/>
    <n v="0.11886116612543"/>
    <n v="0.55188754455006495"/>
    <n v="0.32925128932450598"/>
    <x v="24"/>
    <n v="1.45050953773944E-3"/>
    <n v="0.15679486481764601"/>
    <n v="0.100703793076084"/>
    <n v="2.7457052157917199E-2"/>
    <n v="0.35833294456014297"/>
    <n v="0.25448326710180302"/>
    <n v="8.8167932501581198E-3"/>
    <n v="1.7088709542704899E-2"/>
    <n v="2.8136254520349201E-2"/>
    <n v="3.83267033082174"/>
  </r>
  <r>
    <x v="0"/>
    <x v="25"/>
    <n v="0.14758761104110199"/>
    <n v="0.123707629326871"/>
    <n v="0.60709237440667996"/>
    <n v="0.26919999626644903"/>
    <x v="25"/>
    <n v="9.9309587490854301E-4"/>
    <n v="0.18638987736877999"/>
    <n v="9.9624276903381395E-2"/>
    <n v="3.28820214727919E-2"/>
    <n v="0.34842578098778598"/>
    <n v="0.25054282703020903"/>
    <n v="9.55698832315564E-3"/>
    <n v="1.4452141996766E-2"/>
    <n v="1.99725159011932E-2"/>
    <n v="3.82328153039203"/>
  </r>
  <r>
    <x v="0"/>
    <x v="26"/>
    <n v="0.1892265226756"/>
    <n v="0.109192779551499"/>
    <n v="0.59998035136527195"/>
    <n v="0.29082686908323002"/>
    <x v="26"/>
    <n v="1.2915055255783099E-3"/>
    <n v="0.16419254280341999"/>
    <n v="0.104633181361381"/>
    <n v="2.80230606570709E-2"/>
    <n v="0.30361130688130999"/>
    <n v="0.285115494350066"/>
    <n v="6.9514463204679196E-3"/>
    <n v="2.2315228934262101E-2"/>
    <n v="3.8072197773380403E-2"/>
    <n v="3.9109557789961098"/>
  </r>
  <r>
    <x v="0"/>
    <x v="27"/>
    <n v="0.32581188866259098"/>
    <n v="7.2808763342561603E-2"/>
    <n v="0.53266046613968099"/>
    <n v="0.39453077051775698"/>
    <x v="27"/>
    <n v="1.2222121516835001E-2"/>
    <n v="0.280624275203398"/>
    <n v="0.11109854835980799"/>
    <n v="2.5933959928963801E-2"/>
    <n v="0.188906994673502"/>
    <n v="0.29919721959984902"/>
    <n v="1.6738252231871701E-2"/>
    <n v="2.52897767856789E-2"/>
    <n v="1.8895390606300501E-2"/>
    <n v="3.7907905286504899"/>
  </r>
  <r>
    <x v="0"/>
    <x v="28"/>
    <n v="0.76241677367485605"/>
    <n v="4.87983708094522E-2"/>
    <n v="0.45354567168819299"/>
    <n v="0.49765595750235497"/>
    <x v="28"/>
    <n v="2.4343117810180701E-2"/>
    <n v="0.387514899460006"/>
    <n v="0.199894151274181"/>
    <n v="2.8611134950131199E-2"/>
    <n v="9.0850480360637406E-2"/>
    <n v="0.17762140836336199"/>
    <n v="1.04798947063761E-2"/>
    <n v="4.2464710909834003E-2"/>
    <n v="2.2531644881481499E-2"/>
    <n v="3.8283278508472698"/>
  </r>
  <r>
    <x v="0"/>
    <x v="29"/>
    <n v="0.70650581047686001"/>
    <n v="5.0529878781846199E-2"/>
    <n v="0.47016238461503401"/>
    <n v="0.47930773660311898"/>
    <x v="29"/>
    <n v="2.62090970920432E-2"/>
    <n v="0.34292250831802001"/>
    <n v="0.221094315749018"/>
    <n v="3.41142050709781E-2"/>
    <n v="9.4988888819758505E-2"/>
    <n v="0.17202434414486001"/>
    <n v="1.0506338853598401E-2"/>
    <n v="4.76393591617357E-2"/>
    <n v="3.0605050901099998E-2"/>
    <n v="3.8846366610124399"/>
  </r>
  <r>
    <x v="0"/>
    <x v="30"/>
    <n v="0.74165461219675499"/>
    <n v="4.9654233671671703E-2"/>
    <n v="0.45759552000724302"/>
    <n v="0.49275024632108499"/>
    <x v="30"/>
    <n v="2.55594308170142E-2"/>
    <n v="0.342986202708495"/>
    <n v="0.23361104000426899"/>
    <n v="3.03890751961855E-2"/>
    <n v="9.2473161316110802E-2"/>
    <n v="0.16598455359709899"/>
    <n v="9.4657523964033208E-3"/>
    <n v="5.3459932950815803E-2"/>
    <n v="2.9174163373784399E-2"/>
    <n v="3.8847169283084102"/>
  </r>
  <r>
    <x v="0"/>
    <x v="31"/>
    <n v="0.78770893136629405"/>
    <n v="5.1778361726651199E-2"/>
    <n v="0.44167361062508798"/>
    <n v="0.50654802764826101"/>
    <x v="31"/>
    <n v="2.5089251161835399E-2"/>
    <n v="0.31511023527106002"/>
    <n v="0.29389118662081398"/>
    <n v="3.2577729652231401E-2"/>
    <n v="8.8050638627388503E-2"/>
    <n v="0.14454536707052601"/>
    <n v="8.5144051475989305E-3"/>
    <n v="5.1708058075289699E-2"/>
    <n v="2.3536752562893198E-2"/>
    <n v="3.8752086232563099"/>
  </r>
  <r>
    <x v="0"/>
    <x v="32"/>
    <n v="0.81383853437807896"/>
    <n v="4.5535877743468102E-2"/>
    <n v="0.46184992230109601"/>
    <n v="0.49261419995543598"/>
    <x v="32"/>
    <n v="2.2381589995324198E-2"/>
    <n v="0.29108172183035103"/>
    <n v="0.33051576993611598"/>
    <n v="2.7632473390636E-2"/>
    <n v="9.0536225925678102E-2"/>
    <n v="0.14491841933935301"/>
    <n v="7.2194826379507696E-3"/>
    <n v="5.0350869579696401E-2"/>
    <n v="1.9104676495576199E-2"/>
    <n v="3.93371910485997"/>
  </r>
  <r>
    <x v="1"/>
    <x v="0"/>
    <n v="0.931481405298904"/>
    <n v="0.135458147358161"/>
    <n v="0.379400031996666"/>
    <n v="0.48514182064517303"/>
    <x v="33"/>
    <n v="6.8543333151506302E-3"/>
    <n v="9.6973848940216205E-3"/>
    <n v="7.7664687958714507E-2"/>
    <n v="9.2763154460904496E-2"/>
    <n v="0.11148257157187901"/>
    <n v="0.103641613391858"/>
    <n v="1.21417644993328E-2"/>
    <n v="0.29315285107004901"/>
    <n v="0.28486251061922702"/>
    <n v="5.4381880142663697"/>
  </r>
  <r>
    <x v="1"/>
    <x v="1"/>
    <n v="1.1922274682190901"/>
    <n v="7.39604583655388E-2"/>
    <n v="0.33003903910096499"/>
    <n v="0.59600050253349601"/>
    <x v="34"/>
    <n v="1.2138781544990099E-2"/>
    <n v="6.7499021601214104E-3"/>
    <n v="7.0341685361423004E-2"/>
    <n v="6.6992361153228402E-2"/>
    <n v="9.10421209422837E-2"/>
    <n v="8.62041593332568E-2"/>
    <n v="2.8064303218747099E-2"/>
    <n v="0.19733011173036299"/>
    <n v="0.43435125054137302"/>
    <n v="5.2951730283181302"/>
  </r>
  <r>
    <x v="1"/>
    <x v="2"/>
    <n v="1.0588934829388399"/>
    <n v="0.12402318326235701"/>
    <n v="0.42950071440947801"/>
    <n v="0.44647610232816498"/>
    <x v="35"/>
    <n v="2.83867452029158E-2"/>
    <n v="6.78810634425356E-3"/>
    <n v="9.2883996083090503E-2"/>
    <n v="6.8853673795121403E-2"/>
    <n v="0.123846333416068"/>
    <n v="0.106838008498041"/>
    <n v="6.8039961695168004E-3"/>
    <n v="0.25826642276460099"/>
    <n v="0.29835654193108802"/>
    <n v="5.4389755538088904"/>
  </r>
  <r>
    <x v="1"/>
    <x v="3"/>
    <n v="1.04512606412443"/>
    <n v="0.127587173926315"/>
    <n v="0.34669736009428698"/>
    <n v="0.525715465979398"/>
    <x v="36"/>
    <n v="2.3708881914621199E-2"/>
    <n v="7.6907833782976697E-3"/>
    <n v="8.7841339995854403E-2"/>
    <n v="6.7524588246212894E-2"/>
    <n v="0.12442415354658801"/>
    <n v="9.6300959996825794E-2"/>
    <n v="2.1082031054924701E-2"/>
    <n v="0.247761957090087"/>
    <n v="0.31362167519092599"/>
    <n v="5.4372462337358396"/>
  </r>
  <r>
    <x v="1"/>
    <x v="4"/>
    <n v="0.94648133743631402"/>
    <n v="9.6213945059019701E-2"/>
    <n v="0.44175415101242299"/>
    <n v="0.46203190392855698"/>
    <x v="37"/>
    <n v="7.5267867947748004E-3"/>
    <n v="7.6340533267758104E-3"/>
    <n v="9.9503607756206203E-2"/>
    <n v="7.2745291490253897E-2"/>
    <n v="0.123238921494949"/>
    <n v="9.9874760028904497E-2"/>
    <n v="4.6828639801453197E-3"/>
    <n v="0.26729173006765"/>
    <n v="0.306787116070798"/>
    <n v="5.3869245560852903"/>
  </r>
  <r>
    <x v="1"/>
    <x v="5"/>
    <n v="0.85734919414257205"/>
    <n v="0.13249359500560101"/>
    <n v="0.43453107694746002"/>
    <n v="0.432975328046938"/>
    <x v="38"/>
    <n v="1.9458393950863399E-4"/>
    <n v="1.2963849195000701E-2"/>
    <n v="9.9147411010649E-2"/>
    <n v="9.2837554211085499E-2"/>
    <n v="0.13317814059590299"/>
    <n v="0.126710392828281"/>
    <n v="1.40710318108048E-2"/>
    <n v="0.30259970814632903"/>
    <n v="0.213586451086935"/>
    <n v="5.2964794352370497"/>
  </r>
  <r>
    <x v="1"/>
    <x v="6"/>
    <n v="1.02316475298202"/>
    <n v="0.113918688237993"/>
    <n v="0.40686650923885298"/>
    <n v="0.47921480252315402"/>
    <x v="39"/>
    <n v="6.9878307858575097E-5"/>
    <n v="9.1244299269412996E-3"/>
    <n v="8.8424802718396603E-2"/>
    <n v="8.2743183848570198E-2"/>
    <n v="0.115796974446295"/>
    <n v="0.109753758626069"/>
    <n v="1.7171289761164801E-2"/>
    <n v="0.26626178864523198"/>
    <n v="0.30361971032273599"/>
    <n v="5.4813736756467302"/>
  </r>
  <r>
    <x v="1"/>
    <x v="7"/>
    <n v="1.0361591936635799"/>
    <n v="9.4185537074075398E-2"/>
    <n v="0.50606613080991003"/>
    <n v="0.39974833211601501"/>
    <x v="40"/>
    <n v="4.8301376299416299E-4"/>
    <n v="1.1233750094475199E-2"/>
    <n v="8.3620584684940005E-2"/>
    <n v="7.7938318774455201E-2"/>
    <n v="0.108542024796455"/>
    <n v="9.7427280092918997E-2"/>
    <n v="1.6186573220217298E-2"/>
    <n v="0.35308701686145799"/>
    <n v="0.24571931352612"/>
    <n v="5.2586284389681799"/>
  </r>
  <r>
    <x v="1"/>
    <x v="8"/>
    <n v="0.92406835577612301"/>
    <n v="0.14232108823574399"/>
    <n v="0.41745642892693802"/>
    <n v="0.44022248283731702"/>
    <x v="41"/>
    <n v="3.3045583407356801E-3"/>
    <n v="1.47926505054429E-2"/>
    <n v="9.1013308655446296E-2"/>
    <n v="7.8883544661210406E-2"/>
    <n v="0.120280817050438"/>
    <n v="0.116226059747591"/>
    <n v="1.14512630902472E-2"/>
    <n v="0.30140682422117199"/>
    <n v="0.25686824842211398"/>
    <n v="5.4224695958020304"/>
  </r>
  <r>
    <x v="1"/>
    <x v="9"/>
    <n v="1.07932185027349"/>
    <n v="8.9119277313479905E-2"/>
    <n v="0.32950336729820401"/>
    <n v="0.58137735538831603"/>
    <x v="42"/>
    <n v="3.1924488449707701E-3"/>
    <n v="9.2016188440420497E-3"/>
    <n v="8.4957427464749102E-2"/>
    <n v="7.4719598637329104E-2"/>
    <n v="0.12298042502009"/>
    <n v="0.100521024079649"/>
    <n v="1.4833338846184801E-2"/>
    <n v="0.26990682191739601"/>
    <n v="0.31349013001600101"/>
    <n v="5.3605022404343998"/>
  </r>
  <r>
    <x v="1"/>
    <x v="10"/>
    <n v="0.96186010845883696"/>
    <n v="0.11392722965542799"/>
    <n v="0.41680417704378597"/>
    <n v="0.46926859330078602"/>
    <x v="43"/>
    <n v="1.2183764257628101E-2"/>
    <n v="1.24562655069019E-2"/>
    <n v="0.10296885130837299"/>
    <n v="0.10858716402662399"/>
    <n v="0.13210814974476401"/>
    <n v="0.10043502081594401"/>
    <n v="6.62481805994968E-3"/>
    <n v="0.26595096147003799"/>
    <n v="0.24610490212849301"/>
    <n v="5.4051862023860702"/>
  </r>
  <r>
    <x v="1"/>
    <x v="11"/>
    <n v="0.94386678668580404"/>
    <n v="0.14591664485515099"/>
    <n v="0.38973002891500402"/>
    <n v="0.46435332622984499"/>
    <x v="44"/>
    <n v="1.3072520230806401E-2"/>
    <n v="9.6278064900380406E-3"/>
    <n v="9.61563614110858E-2"/>
    <n v="0.15338290755796799"/>
    <n v="0.155650379911834"/>
    <n v="9.6791290029716801E-2"/>
    <n v="6.4376600893253097E-3"/>
    <n v="0.219288477972123"/>
    <n v="0.23578541119569099"/>
    <n v="5.5463104930922098"/>
  </r>
  <r>
    <x v="1"/>
    <x v="12"/>
    <n v="0.97739583927610996"/>
    <n v="0.122470221867381"/>
    <n v="0.368093493886965"/>
    <n v="0.50943628424565401"/>
    <x v="45"/>
    <n v="3.3356640717085799E-3"/>
    <n v="1.36514978155789E-2"/>
    <n v="8.0681423501470007E-2"/>
    <n v="7.6293025799410899E-2"/>
    <n v="0.12860989320900701"/>
    <n v="0.117072006746234"/>
    <n v="3.6952428065965402E-2"/>
    <n v="0.240950865180554"/>
    <n v="0.29269072122616702"/>
    <n v="5.4493297323289402"/>
  </r>
  <r>
    <x v="1"/>
    <x v="13"/>
    <n v="1.13248093445527"/>
    <n v="9.4649494560096303E-2"/>
    <n v="0.34444338657976598"/>
    <n v="0.560907118860138"/>
    <x v="46"/>
    <n v="3.87321511704181E-3"/>
    <n v="7.9263595426992493E-3"/>
    <n v="8.1980001877999004E-2"/>
    <n v="5.8509938684721402E-2"/>
    <n v="0.113561699190941"/>
    <n v="9.8964907724043205E-2"/>
    <n v="8.8833814386440405E-2"/>
    <n v="0.21437543843300999"/>
    <n v="0.32225276039969297"/>
    <n v="5.3897518093933598"/>
  </r>
  <r>
    <x v="1"/>
    <x v="14"/>
    <n v="0.82268619878970695"/>
    <n v="0.107348519405058"/>
    <n v="0.34030579167712899"/>
    <n v="0.55234568891781299"/>
    <x v="47"/>
    <n v="2.8140420524604198E-3"/>
    <n v="5.5714208739694997E-3"/>
    <n v="7.2003670943060399E-2"/>
    <n v="7.3626452574671805E-2"/>
    <n v="0.23549679111140501"/>
    <n v="7.5969459793150201E-2"/>
    <n v="3.8201330600983702E-3"/>
    <n v="0.198173856465895"/>
    <n v="0.325814389100266"/>
    <n v="5.4782002090807298"/>
  </r>
  <r>
    <x v="1"/>
    <x v="15"/>
    <n v="0.29067061699892"/>
    <n v="0.20084018540335799"/>
    <n v="0.40498159419167301"/>
    <n v="0.39417822040496903"/>
    <x v="48"/>
    <n v="0"/>
    <n v="0"/>
    <n v="6.5830971859253101E-2"/>
    <n v="4.29468244849046E-4"/>
    <n v="0.64771370882643298"/>
    <n v="0"/>
    <n v="8.1990882941780402E-4"/>
    <n v="3.52265629471065E-2"/>
    <n v="0.24997937929294001"/>
    <n v="5.7133722704697396"/>
  </r>
  <r>
    <x v="1"/>
    <x v="16"/>
    <n v="0.3432018620017"/>
    <n v="0.200433849763863"/>
    <n v="0.43393361836788702"/>
    <n v="0.36563253186825001"/>
    <x v="48"/>
    <n v="0"/>
    <n v="7.0427239606357401E-4"/>
    <n v="9.3270052979449999E-2"/>
    <n v="0"/>
    <n v="0.54607234464932797"/>
    <n v="0"/>
    <n v="5.0817051808255097E-3"/>
    <n v="5.5687378052616698E-2"/>
    <n v="0.29918424674171601"/>
    <n v="5.4519980635133596"/>
  </r>
  <r>
    <x v="1"/>
    <x v="17"/>
    <n v="0.45337476845242702"/>
    <n v="0.18077001068017201"/>
    <n v="0.30503427904844899"/>
    <n v="0.514195710271379"/>
    <x v="48"/>
    <n v="0"/>
    <n v="1.3861059289268901E-2"/>
    <n v="9.6553054615052702E-2"/>
    <n v="5.7985093182067902E-3"/>
    <n v="0.37688502279547798"/>
    <n v="4.0603442792628702E-2"/>
    <n v="1.0067332474396199E-2"/>
    <n v="6.4623090060666993E-2"/>
    <n v="0.39160848865430198"/>
    <n v="5.2862352586218204"/>
  </r>
  <r>
    <x v="1"/>
    <x v="18"/>
    <n v="0.82726134086650305"/>
    <n v="0.23889768590095301"/>
    <n v="0.22261524778481501"/>
    <n v="0.53848706631423204"/>
    <x v="48"/>
    <n v="5.8193614881340303E-4"/>
    <n v="7.3639122149895698E-3"/>
    <n v="0.101697720930618"/>
    <n v="2.56829740924331E-3"/>
    <n v="0.196310743762797"/>
    <n v="7.0081014730705299E-2"/>
    <n v="2.28420885722951E-2"/>
    <n v="6.7154279224257193E-2"/>
    <n v="0.53140000700628098"/>
    <n v="5.9213320241464098"/>
  </r>
  <r>
    <x v="1"/>
    <x v="19"/>
    <n v="0.692735261912795"/>
    <n v="0.13160945866375701"/>
    <n v="0.44552558223223399"/>
    <n v="0.42286495910401001"/>
    <x v="49"/>
    <n v="2.0435527184652501E-3"/>
    <n v="2.3278060851495402E-2"/>
    <n v="0.15439907749764301"/>
    <n v="2.21522490811409E-3"/>
    <n v="0.210640882214782"/>
    <n v="0.104616413113609"/>
    <n v="6.4036891837506896E-2"/>
    <n v="0.10727619674610001"/>
    <n v="0.32013581299992599"/>
    <n v="5.5306892192317001"/>
  </r>
  <r>
    <x v="1"/>
    <x v="20"/>
    <n v="0.73812123757102199"/>
    <n v="8.9556306697809507E-2"/>
    <n v="0.30679300074351401"/>
    <n v="0.60365069255867598"/>
    <x v="50"/>
    <n v="1.66346952473462E-3"/>
    <n v="1.57341228097705E-2"/>
    <n v="0.12928367618499301"/>
    <n v="1.60793443966972E-3"/>
    <n v="0.195737927608854"/>
    <n v="9.2433435065860103E-2"/>
    <n v="3.8592686700883998E-2"/>
    <n v="0.111496821649591"/>
    <n v="0.40480337157376001"/>
    <n v="5.3506865861311299"/>
  </r>
  <r>
    <x v="1"/>
    <x v="21"/>
    <n v="0.71458260680277697"/>
    <n v="0.103888817045792"/>
    <n v="0.34784976456092398"/>
    <n v="0.54826141839328402"/>
    <x v="51"/>
    <n v="1.4271070156167301E-3"/>
    <n v="1.4166546823918101E-2"/>
    <n v="0.16018177321198401"/>
    <n v="2.3761548594211199E-3"/>
    <n v="0.21031922106037801"/>
    <n v="8.9734914955227701E-2"/>
    <n v="2.5594275509896399E-2"/>
    <n v="0.13205459119570701"/>
    <n v="0.35988477219783399"/>
    <n v="5.4947102351251296"/>
  </r>
  <r>
    <x v="1"/>
    <x v="22"/>
    <n v="0.496098004367586"/>
    <n v="0.155499898153097"/>
    <n v="0.453479359579115"/>
    <n v="0.39102074226778799"/>
    <x v="52"/>
    <n v="4.8039581540656301E-4"/>
    <n v="4.4334769012240897E-3"/>
    <n v="0.10599213073222701"/>
    <n v="0"/>
    <n v="0.29833579360043599"/>
    <n v="0.118354156250084"/>
    <n v="1.0827737362611599E-2"/>
    <n v="0.126202863082196"/>
    <n v="0.33530667123747299"/>
    <n v="5.4202070385851098"/>
  </r>
  <r>
    <x v="1"/>
    <x v="23"/>
    <n v="0.73871404320943901"/>
    <n v="0.144477964244209"/>
    <n v="0.48889270251880201"/>
    <n v="0.36662933323698899"/>
    <x v="48"/>
    <n v="1.8740954964733499E-3"/>
    <n v="1.36329236347864E-2"/>
    <n v="8.1243346380272793E-2"/>
    <n v="2.1809064479531501E-3"/>
    <n v="0.219565144030482"/>
    <n v="9.3836919687732903E-2"/>
    <n v="1.7338012689649299E-2"/>
    <n v="8.8635457809364604E-2"/>
    <n v="0.48169319382328601"/>
    <n v="5.6526575677868296"/>
  </r>
  <r>
    <x v="1"/>
    <x v="24"/>
    <n v="0.41755414099051402"/>
    <n v="0.14204115954215599"/>
    <n v="0.4157980732289"/>
    <n v="0.44216076722894398"/>
    <x v="48"/>
    <n v="0"/>
    <n v="0"/>
    <n v="7.8847935936016397E-2"/>
    <n v="0"/>
    <n v="0.318878062957621"/>
    <n v="0.123067376449189"/>
    <n v="1.17431687389458E-2"/>
    <n v="7.1468345280872397E-2"/>
    <n v="0.39599511063735499"/>
    <n v="5.5286633326885202"/>
  </r>
  <r>
    <x v="1"/>
    <x v="25"/>
    <n v="0.43014548146429998"/>
    <n v="0.14920593235712301"/>
    <n v="0.431864851353575"/>
    <n v="0.41892921628930302"/>
    <x v="53"/>
    <n v="0"/>
    <n v="0"/>
    <n v="9.4153776530690597E-2"/>
    <n v="0"/>
    <n v="0.30529407638640399"/>
    <n v="0.10245382328168499"/>
    <n v="1.13137627768783E-4"/>
    <n v="8.2871373155045003E-2"/>
    <n v="0.41339181621573601"/>
    <n v="5.5358058438953899"/>
  </r>
  <r>
    <x v="1"/>
    <x v="26"/>
    <n v="0.51279117663518303"/>
    <n v="0.152375684200761"/>
    <n v="0.44495268577790098"/>
    <n v="0.40267163002133799"/>
    <x v="54"/>
    <n v="0"/>
    <n v="0"/>
    <n v="9.55363321638492E-2"/>
    <n v="0"/>
    <n v="0.27428679517823701"/>
    <n v="0.14327954078267899"/>
    <n v="2.2956218474936299E-2"/>
    <n v="8.2290379385972001E-2"/>
    <n v="0.37941989932428899"/>
    <n v="5.3444427766579796"/>
  </r>
  <r>
    <x v="1"/>
    <x v="27"/>
    <n v="0.65408325706620296"/>
    <n v="0.151949590108509"/>
    <n v="0.37013681286778399"/>
    <n v="0.477913597023707"/>
    <x v="55"/>
    <n v="6.5585248507607702E-4"/>
    <n v="9.0319631894776806E-3"/>
    <n v="8.7512000278664404E-2"/>
    <n v="0"/>
    <n v="0.25092384109772797"/>
    <n v="0.160484479688176"/>
    <n v="1.8146418047078301E-2"/>
    <n v="9.32205403087666E-2"/>
    <n v="0.37907974860153998"/>
    <n v="5.4703025360056898"/>
  </r>
  <r>
    <x v="1"/>
    <x v="28"/>
    <n v="0.87123877753455103"/>
    <n v="0.108342823583308"/>
    <n v="0.29150691636808002"/>
    <n v="0.60015026004861205"/>
    <x v="56"/>
    <n v="1.03947271816317E-3"/>
    <n v="7.4974431706587696E-3"/>
    <n v="8.6500050496490496E-2"/>
    <n v="0"/>
    <n v="0.19543411061455901"/>
    <n v="0.103959800198025"/>
    <n v="1.8011819133060099E-2"/>
    <n v="0.10666549297431301"/>
    <n v="0.48077528033211497"/>
    <n v="5.4094909127183204"/>
  </r>
  <r>
    <x v="1"/>
    <x v="29"/>
    <n v="0.77893702827928402"/>
    <n v="0.160191098582536"/>
    <n v="0.414819467925574"/>
    <n v="0.424989433491891"/>
    <x v="57"/>
    <n v="1.22077954024892E-3"/>
    <n v="1.1502864058946899E-2"/>
    <n v="0.121104757142279"/>
    <n v="0"/>
    <n v="0.20350523439059001"/>
    <n v="0.14677417114423499"/>
    <n v="1.6097278567266199E-2"/>
    <n v="0.151524992294403"/>
    <n v="0.34794866508828098"/>
    <n v="5.4357455451050596"/>
  </r>
  <r>
    <x v="1"/>
    <x v="30"/>
    <n v="0.84869490866015196"/>
    <n v="0.15944654101051201"/>
    <n v="0.45288181296046798"/>
    <n v="0.38767164602902099"/>
    <x v="58"/>
    <n v="1.7466483727246499E-3"/>
    <n v="1.2886445952465299E-2"/>
    <n v="0.13938950427198701"/>
    <n v="0"/>
    <n v="0.205739958316321"/>
    <n v="0.11815918986966401"/>
    <n v="9.1582783550952993E-3"/>
    <n v="0.16788391022339699"/>
    <n v="0.343307388210292"/>
    <n v="5.4381524508880199"/>
  </r>
  <r>
    <x v="1"/>
    <x v="31"/>
    <n v="0.99785099416151701"/>
    <n v="0.10176323093848599"/>
    <n v="0.31473791757846598"/>
    <n v="0.58349885148304803"/>
    <x v="59"/>
    <n v="3.3138587507533499E-3"/>
    <n v="1.49769219294048E-2"/>
    <n v="0.106874774926296"/>
    <n v="0"/>
    <n v="0.175672775423936"/>
    <n v="0.10433761301571901"/>
    <n v="1.1822940443354401E-2"/>
    <n v="0.187833813052701"/>
    <n v="0.39485968083109801"/>
    <n v="5.4348631067159099"/>
  </r>
  <r>
    <x v="1"/>
    <x v="32"/>
    <n v="0.92773581933138005"/>
    <n v="0.153864035716684"/>
    <n v="0.40103055776914098"/>
    <n v="0.44510540651417402"/>
    <x v="60"/>
    <n v="6.49924475179564E-3"/>
    <n v="9.0358511698640596E-3"/>
    <n v="0.132929078597191"/>
    <n v="0"/>
    <n v="0.18740903626218899"/>
    <n v="0.11722865010943399"/>
    <n v="3.5507865884359703E-2"/>
    <n v="0.17724385782837901"/>
    <n v="0.33051865514442202"/>
    <n v="5.3656325539210501"/>
  </r>
  <r>
    <x v="2"/>
    <x v="0"/>
    <n v="0.86834139427664003"/>
    <n v="4.0604315243444503E-2"/>
    <n v="0.74542510705530696"/>
    <n v="0.213970577701249"/>
    <x v="61"/>
    <n v="2.16228554309831E-2"/>
    <n v="0.194352465712303"/>
    <n v="0.104646580658406"/>
    <n v="9.0697839100106994E-2"/>
    <n v="9.3058688913799301E-2"/>
    <n v="0.121852303985101"/>
    <n v="9.7173355438431707E-3"/>
    <n v="0.18743606163551199"/>
    <n v="0.165450916865688"/>
    <n v="6.9641589475353296"/>
  </r>
  <r>
    <x v="2"/>
    <x v="1"/>
    <n v="0.85015933614406303"/>
    <n v="5.0832764105821299E-2"/>
    <n v="0.72331105879314594"/>
    <n v="0.22585617710103301"/>
    <x v="62"/>
    <n v="2.33805937960576E-2"/>
    <n v="0.199967121210957"/>
    <n v="0.124140262865022"/>
    <n v="9.2245575956646605E-2"/>
    <n v="9.8974367915754605E-2"/>
    <n v="0.13088567764285799"/>
    <n v="1.47050665382253E-2"/>
    <n v="0.13922599716303199"/>
    <n v="0.16338833242164899"/>
    <n v="7.2355211676496403"/>
  </r>
  <r>
    <x v="2"/>
    <x v="2"/>
    <n v="1.00528677127974"/>
    <n v="4.7281918858673798E-2"/>
    <n v="0.72339438632608999"/>
    <n v="0.22932369481523601"/>
    <x v="63"/>
    <n v="2.4839875907044898E-2"/>
    <n v="0.21453736707121401"/>
    <n v="0.129236125633999"/>
    <n v="9.9692966956538398E-2"/>
    <n v="9.42223703928914E-2"/>
    <n v="0.12897952588927"/>
    <n v="1.40066055617188E-2"/>
    <n v="0.108994932450298"/>
    <n v="0.169382157805547"/>
    <n v="7.2347367465798396"/>
  </r>
  <r>
    <x v="2"/>
    <x v="3"/>
    <n v="0.99225379224001098"/>
    <n v="4.6149709439574603E-2"/>
    <n v="0.71575964392229097"/>
    <n v="0.23809064663813401"/>
    <x v="64"/>
    <n v="2.35491542144683E-2"/>
    <n v="0.20479846034545501"/>
    <n v="0.12418823296911601"/>
    <n v="0.100573162035467"/>
    <n v="9.3851460414737603E-2"/>
    <n v="0.11960093114554"/>
    <n v="1.47355120216889E-2"/>
    <n v="0.14495743750656101"/>
    <n v="0.16112041885387099"/>
    <n v="7.1909755182138699"/>
  </r>
  <r>
    <x v="2"/>
    <x v="4"/>
    <n v="1.01855755851715"/>
    <n v="4.8275526106821003E-2"/>
    <n v="0.74999958431339697"/>
    <n v="0.20172488957978199"/>
    <x v="65"/>
    <n v="2.1291483442288098E-2"/>
    <n v="0.21438595600899499"/>
    <n v="0.121858220772397"/>
    <n v="9.86532562907219E-2"/>
    <n v="8.3243823532320696E-2"/>
    <n v="0.12732450419715199"/>
    <n v="1.3886866541554301E-2"/>
    <n v="0.14673419628381401"/>
    <n v="0.15903929265911801"/>
    <n v="7.0883194607326399"/>
  </r>
  <r>
    <x v="2"/>
    <x v="5"/>
    <n v="0.98378408139125595"/>
    <n v="5.3780776824641198E-2"/>
    <n v="0.73633869025316701"/>
    <n v="0.209880532922192"/>
    <x v="66"/>
    <n v="2.2806662302172601E-2"/>
    <n v="0.22016519625799599"/>
    <n v="0.12715310988301901"/>
    <n v="9.5704381953863396E-2"/>
    <n v="8.5377181887137804E-2"/>
    <n v="0.12535663104099101"/>
    <n v="1.09636905300726E-2"/>
    <n v="0.138012823132141"/>
    <n v="0.15851994388270901"/>
    <n v="7.1920054983967097"/>
  </r>
  <r>
    <x v="2"/>
    <x v="6"/>
    <n v="1.01661352966237"/>
    <n v="4.2396041015652398E-2"/>
    <n v="0.74794227832416604"/>
    <n v="0.20966168066018101"/>
    <x v="67"/>
    <n v="2.2702166765487902E-2"/>
    <n v="0.22256104490799"/>
    <n v="0.12133974060951599"/>
    <n v="9.7807926669414694E-2"/>
    <n v="7.8652204597392097E-2"/>
    <n v="0.133358726006094"/>
    <n v="1.11697023760053E-2"/>
    <n v="0.13751783001050299"/>
    <n v="0.164118997723671"/>
    <n v="7.0678525670657004"/>
  </r>
  <r>
    <x v="2"/>
    <x v="7"/>
    <n v="0.997652109209197"/>
    <n v="4.9810143251582402E-2"/>
    <n v="0.73541833975408499"/>
    <n v="0.214771516994332"/>
    <x v="68"/>
    <n v="2.2631065532839698E-2"/>
    <n v="0.220226138096181"/>
    <n v="0.13510412292648299"/>
    <n v="0.109691045147414"/>
    <n v="8.3900006885491901E-2"/>
    <n v="0.134969397128163"/>
    <n v="1.2130215317136799E-2"/>
    <n v="0.113251989205986"/>
    <n v="0.15355251636929601"/>
    <n v="7.2004715878957599"/>
  </r>
  <r>
    <x v="2"/>
    <x v="8"/>
    <n v="0.92736793182414601"/>
    <n v="4.5065164710451501E-2"/>
    <n v="0.75834046129607602"/>
    <n v="0.19659437399347199"/>
    <x v="69"/>
    <n v="2.6835249076555202E-2"/>
    <n v="0.21891614524473299"/>
    <n v="0.13141705348649499"/>
    <n v="0.112313455740836"/>
    <n v="8.6356844880141503E-2"/>
    <n v="0.119014290291408"/>
    <n v="1.1648328980858901E-2"/>
    <n v="0.11868579936955"/>
    <n v="0.158212308874524"/>
    <n v="7.0780197824791404"/>
  </r>
  <r>
    <x v="2"/>
    <x v="9"/>
    <n v="0.99400368490181701"/>
    <n v="5.0375301096307598E-2"/>
    <n v="0.73833385682668795"/>
    <n v="0.21129084207700399"/>
    <x v="70"/>
    <n v="2.88869870890998E-2"/>
    <n v="0.24894408499743101"/>
    <n v="0.128699526471344"/>
    <n v="0.112846412548829"/>
    <n v="8.6208521451408199E-2"/>
    <n v="0.126025961745027"/>
    <n v="2.58455375745438E-2"/>
    <n v="7.1016498418711396E-2"/>
    <n v="0.15514025620922101"/>
    <n v="7.0865177760143796"/>
  </r>
  <r>
    <x v="2"/>
    <x v="10"/>
    <n v="1.0681363857126001"/>
    <n v="4.4409667491795903E-2"/>
    <n v="0.75534010171918498"/>
    <n v="0.20025023078901899"/>
    <x v="71"/>
    <n v="3.2718391472251702E-2"/>
    <n v="0.25528652814005698"/>
    <n v="0.123567209989298"/>
    <n v="0.122628752549216"/>
    <n v="8.1918413221802294E-2"/>
    <n v="0.128546098533345"/>
    <n v="3.66901812599418E-2"/>
    <n v="6.3962906647436604E-2"/>
    <n v="0.142453401567087"/>
    <n v="7.1769541214661503"/>
  </r>
  <r>
    <x v="2"/>
    <x v="11"/>
    <n v="1.27784342484101"/>
    <n v="5.3782847796597803E-2"/>
    <n v="0.75701714150203703"/>
    <n v="0.189200010701365"/>
    <x v="72"/>
    <n v="3.10446759094712E-2"/>
    <n v="0.30279109369014001"/>
    <n v="0.121362023112549"/>
    <n v="0.12376625095467"/>
    <n v="7.2844108403423397E-2"/>
    <n v="0.13647970882567101"/>
    <n v="3.2958661597872703E-2"/>
    <n v="5.2998523033185599E-2"/>
    <n v="0.115015798771738"/>
    <n v="7.2647224477828196"/>
  </r>
  <r>
    <x v="2"/>
    <x v="12"/>
    <n v="0.90821070945738702"/>
    <n v="5.5504746330282503E-2"/>
    <n v="0.73388315566359896"/>
    <n v="0.21061209800611899"/>
    <x v="73"/>
    <n v="1.64305900257719E-2"/>
    <n v="0.20895248224238799"/>
    <n v="0.12756655319799001"/>
    <n v="0.102374764513659"/>
    <n v="9.0426715829326806E-2"/>
    <n v="0.118705866081609"/>
    <n v="3.6106427597274802E-2"/>
    <n v="0.111914847167515"/>
    <n v="0.172737727538264"/>
    <n v="7.1275984886690198"/>
  </r>
  <r>
    <x v="2"/>
    <x v="13"/>
    <n v="0.92245698875697502"/>
    <n v="5.2191018550826501E-2"/>
    <n v="0.74094595976505995"/>
    <n v="0.206863021684114"/>
    <x v="74"/>
    <n v="1.9300083104537E-2"/>
    <n v="0.20985961632217601"/>
    <n v="0.14106171525681999"/>
    <n v="9.5545619100369794E-2"/>
    <n v="8.8418292311165797E-2"/>
    <n v="0.14015223530957199"/>
    <n v="3.5721090869560199E-2"/>
    <n v="9.81789596585977E-2"/>
    <n v="0.15696557924607599"/>
    <n v="7.1575823705694397"/>
  </r>
  <r>
    <x v="2"/>
    <x v="14"/>
    <n v="0.78259819552574905"/>
    <n v="6.2831559488185099E-2"/>
    <n v="0.74904672564300101"/>
    <n v="0.18812171486881399"/>
    <x v="75"/>
    <n v="1.8059439755452902E-2"/>
    <n v="0.179192055123577"/>
    <n v="0.106064626922344"/>
    <n v="0.14218495559024399"/>
    <n v="0.13968144630940099"/>
    <n v="0.12483819539468299"/>
    <n v="3.8254348201223698E-2"/>
    <n v="6.3892324284110194E-2"/>
    <n v="0.17581451170870199"/>
    <n v="7.2135074241490704"/>
  </r>
  <r>
    <x v="2"/>
    <x v="15"/>
    <n v="0.35078918896466699"/>
    <n v="0.112708060743336"/>
    <n v="0.74357627954067196"/>
    <n v="0.14371565971599201"/>
    <x v="76"/>
    <n v="4.9783420650910501E-4"/>
    <n v="8.4348825027921404E-2"/>
    <n v="1.1859365549579899E-2"/>
    <n v="0.298770160075293"/>
    <n v="0.28951541965049399"/>
    <n v="5.10962026338284E-2"/>
    <n v="6.0005439552243203E-2"/>
    <n v="1.7913696310626699E-3"/>
    <n v="0.18555753415114901"/>
    <n v="7.5292982536916604"/>
  </r>
  <r>
    <x v="2"/>
    <x v="16"/>
    <n v="0.43496243718068101"/>
    <n v="9.6063280487969999E-2"/>
    <n v="0.75812379604078906"/>
    <n v="0.14581292347124"/>
    <x v="77"/>
    <n v="2.7890702099129801E-4"/>
    <n v="8.3967024194695206E-2"/>
    <n v="2.6033684887498802E-2"/>
    <n v="0.26077262581773403"/>
    <n v="0.253485069725431"/>
    <n v="5.8943083758740203E-2"/>
    <n v="6.1950154475419801E-2"/>
    <n v="5.4302536996684303E-3"/>
    <n v="0.23034041098941699"/>
    <n v="7.4197063400709604"/>
  </r>
  <r>
    <x v="2"/>
    <x v="17"/>
    <n v="0.65271396767113599"/>
    <n v="7.8394316254946597E-2"/>
    <n v="0.75915237812132796"/>
    <n v="0.16245330562372601"/>
    <x v="78"/>
    <n v="1.54166359884689E-2"/>
    <n v="0.228558491757718"/>
    <n v="6.9255203402423901E-2"/>
    <n v="0.18415744746100701"/>
    <n v="0.15428039861892701"/>
    <n v="8.3578596022324605E-2"/>
    <n v="5.4419810666108903E-2"/>
    <n v="7.1630605395409898E-3"/>
    <n v="0.18760997998152601"/>
    <n v="7.4155647322920304"/>
  </r>
  <r>
    <x v="2"/>
    <x v="18"/>
    <n v="0.89412970862723395"/>
    <n v="7.4107988072884601E-2"/>
    <n v="0.75325470541261097"/>
    <n v="0.17263730651450401"/>
    <x v="79"/>
    <n v="1.88257033530181E-2"/>
    <n v="0.24227489848547401"/>
    <n v="0.130081010461921"/>
    <n v="0.131486250909849"/>
    <n v="0.11128304329121599"/>
    <n v="0.13087511351372"/>
    <n v="4.43485700268842E-2"/>
    <n v="1.61057936277018E-2"/>
    <n v="0.16320409646467801"/>
    <n v="7.4089915067399303"/>
  </r>
  <r>
    <x v="2"/>
    <x v="19"/>
    <n v="0.98421782440576699"/>
    <n v="6.3291893892022305E-2"/>
    <n v="0.75448583101104605"/>
    <n v="0.18222227509693101"/>
    <x v="80"/>
    <n v="1.8633357587007699E-2"/>
    <n v="0.23370828928774501"/>
    <n v="0.17261436230128299"/>
    <n v="0.116073191332684"/>
    <n v="9.7182809313681007E-2"/>
    <n v="0.12045075375063601"/>
    <n v="4.1813601697652199E-2"/>
    <n v="3.2901440884313099E-2"/>
    <n v="0.154452850834501"/>
    <n v="7.2701946986000596"/>
  </r>
  <r>
    <x v="2"/>
    <x v="20"/>
    <n v="0.92672208409859202"/>
    <n v="6.87108448573273E-2"/>
    <n v="0.74758312306941099"/>
    <n v="0.183706032073262"/>
    <x v="81"/>
    <n v="2.0078595232126101E-2"/>
    <n v="0.221722879048973"/>
    <n v="0.148940812088905"/>
    <n v="0.133731328283096"/>
    <n v="0.105104142965811"/>
    <n v="0.12598212728496999"/>
    <n v="4.5000745838976702E-2"/>
    <n v="3.14614116719278E-2"/>
    <n v="0.15530525369893"/>
    <n v="7.2797377807231003"/>
  </r>
  <r>
    <x v="2"/>
    <x v="21"/>
    <n v="0.93309235790376499"/>
    <n v="6.8504704251446794E-2"/>
    <n v="0.76773916076332005"/>
    <n v="0.163756134985233"/>
    <x v="82"/>
    <n v="2.3687413197112601E-2"/>
    <n v="0.23295368929131999"/>
    <n v="0.12247497799337299"/>
    <n v="0.15333428725530299"/>
    <n v="0.113187276162224"/>
    <n v="0.13830795569498699"/>
    <n v="4.3830710964235402E-2"/>
    <n v="1.22976171597022E-2"/>
    <n v="0.147477988791787"/>
    <n v="7.2846457913683302"/>
  </r>
  <r>
    <x v="2"/>
    <x v="22"/>
    <n v="0.66945023347577404"/>
    <n v="8.0996782007616994E-2"/>
    <n v="0.76912666862858403"/>
    <n v="0.14987654936379899"/>
    <x v="83"/>
    <n v="1.6066903243417599E-2"/>
    <n v="0.136094260118619"/>
    <n v="9.8048946571705098E-2"/>
    <n v="0.22527122780025"/>
    <n v="0.154025057283007"/>
    <n v="0.13294037107807899"/>
    <n v="5.0811167084398298E-2"/>
    <n v="7.4093588439172499E-3"/>
    <n v="0.16522730724371501"/>
    <n v="7.3155496823173802"/>
  </r>
  <r>
    <x v="2"/>
    <x v="23"/>
    <n v="1.1606224923733599"/>
    <n v="6.5096615263788599E-2"/>
    <n v="0.79185091197601498"/>
    <n v="0.143052472760197"/>
    <x v="84"/>
    <n v="2.9005293300101799E-2"/>
    <n v="0.33506356119899999"/>
    <n v="6.4913710794886101E-2"/>
    <n v="0.150725514796934"/>
    <n v="0.101766410833078"/>
    <n v="0.14267931816256499"/>
    <n v="4.0427062990815499E-2"/>
    <n v="7.5982933780528103E-3"/>
    <n v="0.114290326979072"/>
    <n v="7.3489345950315101"/>
  </r>
  <r>
    <x v="2"/>
    <x v="24"/>
    <n v="0.49427761398511699"/>
    <n v="8.7083352853430995E-2"/>
    <n v="0.78046016392663098"/>
    <n v="0.132456483219938"/>
    <x v="85"/>
    <n v="5.5844116663945897E-3"/>
    <n v="0.106665053841918"/>
    <n v="9.83989206932806E-2"/>
    <n v="0.193104579071294"/>
    <n v="0.19538428343033601"/>
    <n v="0.133439157629378"/>
    <n v="4.5210031495075798E-2"/>
    <n v="6.3704306985989997E-3"/>
    <n v="0.19894048671300901"/>
    <n v="7.3638433346638701"/>
  </r>
  <r>
    <x v="2"/>
    <x v="25"/>
    <n v="0.49525975120929899"/>
    <n v="8.6650671282546998E-2"/>
    <n v="0.77075944898001603"/>
    <n v="0.142589879737437"/>
    <x v="86"/>
    <n v="8.2367526188198697E-4"/>
    <n v="8.0060319484958703E-2"/>
    <n v="9.8374119311421704E-2"/>
    <n v="0.20789468077095799"/>
    <n v="0.19370576922791399"/>
    <n v="0.13914734180237001"/>
    <n v="4.6694055957786203E-2"/>
    <n v="7.0463136779595203E-3"/>
    <n v="0.20832327242293999"/>
    <n v="7.3058542150720003"/>
  </r>
  <r>
    <x v="2"/>
    <x v="26"/>
    <n v="0.59363495106420705"/>
    <n v="8.1298271131357097E-2"/>
    <n v="0.77866507860345402"/>
    <n v="0.14003665026518899"/>
    <x v="87"/>
    <n v="1.3811929166504899E-4"/>
    <n v="8.03834426760313E-2"/>
    <n v="0.1040254236213"/>
    <n v="0.202441389077089"/>
    <n v="0.17163877211203399"/>
    <n v="0.15568420288138901"/>
    <n v="4.56411273937182E-2"/>
    <n v="7.4547850364419096E-3"/>
    <n v="0.21240745567160299"/>
    <n v="7.3554968762387203"/>
  </r>
  <r>
    <x v="2"/>
    <x v="27"/>
    <n v="0.88389358081381497"/>
    <n v="7.6265021372773995E-2"/>
    <n v="0.75504065429863498"/>
    <n v="0.16869432432859099"/>
    <x v="88"/>
    <n v="9.8359236262879103E-3"/>
    <n v="0.26476328050421699"/>
    <n v="0.104874995618226"/>
    <n v="0.12715867589300001"/>
    <n v="0.129142520631778"/>
    <n v="0.13000465127128399"/>
    <n v="4.33078956044258E-2"/>
    <n v="1.37697116804227E-2"/>
    <n v="0.162531793986844"/>
    <n v="7.2932050894092102"/>
  </r>
  <r>
    <x v="2"/>
    <x v="28"/>
    <n v="1.0147131285112201"/>
    <n v="6.1245610163094599E-2"/>
    <n v="0.76020848229931504"/>
    <n v="0.17854590753759"/>
    <x v="89"/>
    <n v="1.8193472044607601E-2"/>
    <n v="0.265902591851646"/>
    <n v="0.143722728196268"/>
    <n v="0.110494449103267"/>
    <n v="0.12558027573609901"/>
    <n v="0.11689147372981699"/>
    <n v="3.9109056776065701E-2"/>
    <n v="1.9096648792174001E-2"/>
    <n v="0.14828296919731199"/>
    <n v="7.3042031714846196"/>
  </r>
  <r>
    <x v="2"/>
    <x v="29"/>
    <n v="1.02723234792566"/>
    <n v="6.0047423401491398E-2"/>
    <n v="0.73079888641811097"/>
    <n v="0.20915369018039801"/>
    <x v="90"/>
    <n v="1.8707318803916399E-2"/>
    <n v="0.24427309482696899"/>
    <n v="0.15159376353933901"/>
    <n v="0.110259198957674"/>
    <n v="0.12138611368239299"/>
    <n v="0.122312077152456"/>
    <n v="3.8329336399430501E-2"/>
    <n v="2.8164042251031599E-2"/>
    <n v="0.151098290193453"/>
    <n v="7.3091445910594901"/>
  </r>
  <r>
    <x v="2"/>
    <x v="30"/>
    <n v="1.06577446476975"/>
    <n v="6.2387968876980497E-2"/>
    <n v="0.74780698317670902"/>
    <n v="0.18980504794631101"/>
    <x v="91"/>
    <n v="1.63839777418858E-2"/>
    <n v="0.229666366633067"/>
    <n v="0.16514922202438401"/>
    <n v="0.114411913929078"/>
    <n v="0.113668637223813"/>
    <n v="0.13857632536955899"/>
    <n v="3.3525963544766203E-2"/>
    <n v="2.9297100095214301E-2"/>
    <n v="0.14780619312014301"/>
    <n v="7.2337898628561996"/>
  </r>
  <r>
    <x v="2"/>
    <x v="31"/>
    <n v="1.07522940505807"/>
    <n v="6.1847771323089197E-2"/>
    <n v="0.731459167717178"/>
    <n v="0.206693060959732"/>
    <x v="92"/>
    <n v="1.68240863922588E-2"/>
    <n v="0.22690692599273499"/>
    <n v="0.192981087960932"/>
    <n v="0.11040928908912501"/>
    <n v="0.109091977783286"/>
    <n v="0.118924743966784"/>
    <n v="3.4934986729239399E-2"/>
    <n v="3.4450094344052197E-2"/>
    <n v="0.142983025256149"/>
    <n v="7.3165036567098403"/>
  </r>
  <r>
    <x v="2"/>
    <x v="32"/>
    <n v="1.1123314709941901"/>
    <n v="5.6590878339075099E-2"/>
    <n v="0.75589166430121502"/>
    <n v="0.18751745735970901"/>
    <x v="93"/>
    <n v="1.7180813356765301E-2"/>
    <n v="0.224741619259785"/>
    <n v="0.16373344967557199"/>
    <n v="0.112471950877542"/>
    <n v="0.111135524317343"/>
    <n v="0.12453415285238"/>
    <n v="3.3211894271260999E-2"/>
    <n v="4.9103293128754798E-2"/>
    <n v="0.15090769600022799"/>
    <n v="7.1801165534918896"/>
  </r>
  <r>
    <x v="3"/>
    <x v="0"/>
    <n v="0.90595783939321395"/>
    <n v="7.2553820284110296E-2"/>
    <n v="0.54423150954080501"/>
    <n v="0.38321467017508398"/>
    <x v="94"/>
    <n v="3.6815625796747797E-2"/>
    <n v="0.149671122619185"/>
    <n v="6.7894165389358496E-2"/>
    <n v="0.13409062963968499"/>
    <n v="0.25356788814498099"/>
    <n v="8.5027197331297405E-2"/>
    <n v="6.6764577523040006E-2"/>
    <n v="0.111453908593813"/>
    <n v="8.0194664001302707E-2"/>
    <n v="6.6861405393867601"/>
  </r>
  <r>
    <x v="3"/>
    <x v="1"/>
    <n v="0.83385870141386498"/>
    <n v="7.5860774015206398E-2"/>
    <n v="0.54831443953814096"/>
    <n v="0.37582478644665301"/>
    <x v="95"/>
    <n v="3.80883375203874E-2"/>
    <n v="0.167044488973352"/>
    <n v="7.9237491660905796E-2"/>
    <n v="0.11753325066365999"/>
    <n v="0.27195290596128202"/>
    <n v="8.9011256060128094E-2"/>
    <n v="5.5969365737131599E-2"/>
    <n v="8.6195847190680394E-2"/>
    <n v="8.0788471668003903E-2"/>
    <n v="6.8038198685757703"/>
  </r>
  <r>
    <x v="3"/>
    <x v="2"/>
    <n v="1.0453021670221001"/>
    <n v="8.5673543790198703E-2"/>
    <n v="0.53452109644869905"/>
    <n v="0.37980535976110302"/>
    <x v="96"/>
    <n v="3.7243148683516102E-2"/>
    <n v="0.190632809411003"/>
    <n v="7.7622751407062901E-2"/>
    <n v="0.127879052638256"/>
    <n v="0.25764818828865199"/>
    <n v="8.3874419664204503E-2"/>
    <n v="4.3885606908682803E-2"/>
    <n v="9.1414523309985604E-2"/>
    <n v="7.3843107838218097E-2"/>
    <n v="6.7910025352430301"/>
  </r>
  <r>
    <x v="3"/>
    <x v="3"/>
    <n v="0.94717512584026997"/>
    <n v="8.5396428891703097E-2"/>
    <n v="0.52620389526596001"/>
    <n v="0.38839967584233698"/>
    <x v="97"/>
    <n v="3.39513231584265E-2"/>
    <n v="0.18050365427472201"/>
    <n v="7.3096471668451901E-2"/>
    <n v="0.110792086511435"/>
    <n v="0.27286977306832799"/>
    <n v="8.4105899155469802E-2"/>
    <n v="6.0884435303210499E-2"/>
    <n v="9.4160721795663899E-2"/>
    <n v="7.4523481690675505E-2"/>
    <n v="6.8511916772750698"/>
  </r>
  <r>
    <x v="3"/>
    <x v="4"/>
    <n v="1.0082156839768801"/>
    <n v="7.9847573419299003E-2"/>
    <n v="0.52997882380664396"/>
    <n v="0.39017360277405699"/>
    <x v="98"/>
    <n v="2.7933037089737298E-2"/>
    <n v="0.18178757031634901"/>
    <n v="7.1093810211271993E-2"/>
    <n v="0.12071229770279999"/>
    <n v="0.25404807597474799"/>
    <n v="9.0836284424241506E-2"/>
    <n v="4.4961421104805499E-2"/>
    <n v="0.124487769503614"/>
    <n v="7.4532402712195703E-2"/>
    <n v="6.72403793194517"/>
  </r>
  <r>
    <x v="3"/>
    <x v="5"/>
    <n v="0.97489759517984897"/>
    <n v="8.2491236027753601E-2"/>
    <n v="0.535117350674156"/>
    <n v="0.38239141329809001"/>
    <x v="99"/>
    <n v="3.0864995693679301E-2"/>
    <n v="0.19623760680463201"/>
    <n v="7.6271747113394794E-2"/>
    <n v="0.117895901302844"/>
    <n v="0.248499696716839"/>
    <n v="9.4305801728092803E-2"/>
    <n v="4.5825346675656999E-2"/>
    <n v="0.106199939767098"/>
    <n v="7.4431306906170294E-2"/>
    <n v="6.7646168433900904"/>
  </r>
  <r>
    <x v="3"/>
    <x v="6"/>
    <n v="0.99157336637011995"/>
    <n v="7.2216579993130303E-2"/>
    <n v="0.55825914098351104"/>
    <n v="0.36952427902335899"/>
    <x v="100"/>
    <n v="3.12810451783474E-2"/>
    <n v="0.192165613704222"/>
    <n v="7.5733265607139499E-2"/>
    <n v="0.118932488842227"/>
    <n v="0.25304304135142103"/>
    <n v="9.1702390066144501E-2"/>
    <n v="4.4324965494049802E-2"/>
    <n v="0.11346772189736801"/>
    <n v="7.0530119047761103E-2"/>
    <n v="6.6624004990290304"/>
  </r>
  <r>
    <x v="3"/>
    <x v="7"/>
    <n v="0.96137444264908301"/>
    <n v="9.01478513237228E-2"/>
    <n v="0.55140364200591796"/>
    <n v="0.35844850667035999"/>
    <x v="101"/>
    <n v="3.3006107368501202E-2"/>
    <n v="0.19011173509076901"/>
    <n v="8.2208771511927098E-2"/>
    <n v="0.124351282680954"/>
    <n v="0.25854864338530198"/>
    <n v="9.6222499604957698E-2"/>
    <n v="4.9843405784305198E-2"/>
    <n v="8.8140447503039399E-2"/>
    <n v="6.74176091598052E-2"/>
    <n v="6.8483832778705898"/>
  </r>
  <r>
    <x v="3"/>
    <x v="8"/>
    <n v="0.88860335534716595"/>
    <n v="7.8489988364633501E-2"/>
    <n v="0.56356631592613504"/>
    <n v="0.35794369570923101"/>
    <x v="102"/>
    <n v="3.6779672875988399E-2"/>
    <n v="0.19590767205906101"/>
    <n v="7.7444928304522306E-2"/>
    <n v="0.12582271884329099"/>
    <n v="0.262184409732028"/>
    <n v="8.3518604957539905E-2"/>
    <n v="4.7010658193984999E-2"/>
    <n v="8.1933830129498106E-2"/>
    <n v="7.4511080525355003E-2"/>
    <n v="6.79802664574557"/>
  </r>
  <r>
    <x v="3"/>
    <x v="9"/>
    <n v="0.96562519024078197"/>
    <n v="8.0133808909005996E-2"/>
    <n v="0.53584550554587396"/>
    <n v="0.38402068554511998"/>
    <x v="103"/>
    <n v="4.1471966991887099E-2"/>
    <n v="0.201529251474375"/>
    <n v="7.3950232528782106E-2"/>
    <n v="0.127339451417188"/>
    <n v="0.26265231054868998"/>
    <n v="8.9250882707368306E-2"/>
    <n v="5.8543364894880899E-2"/>
    <n v="6.3026417286827396E-2"/>
    <n v="7.3179809750463704E-2"/>
    <n v="6.7951747138730001"/>
  </r>
  <r>
    <x v="3"/>
    <x v="10"/>
    <n v="1.06548833097482"/>
    <n v="7.6335723872499803E-2"/>
    <n v="0.54135902623341003"/>
    <n v="0.38230524989408998"/>
    <x v="104"/>
    <n v="4.6870360083447998E-2"/>
    <n v="0.200133042784326"/>
    <n v="7.33409536143943E-2"/>
    <n v="0.15920204530856499"/>
    <n v="0.246803025828011"/>
    <n v="9.1591442643322599E-2"/>
    <n v="5.13730969224655E-2"/>
    <n v="4.61488371448735E-2"/>
    <n v="6.6616708102979899E-2"/>
    <n v="6.8134822411552802"/>
  </r>
  <r>
    <x v="3"/>
    <x v="11"/>
    <n v="1.4119282015918599"/>
    <n v="7.1609624765461496E-2"/>
    <n v="0.55076678205177498"/>
    <n v="0.37762359318276401"/>
    <x v="105"/>
    <n v="5.1836407134335502E-2"/>
    <n v="0.22065086781325499"/>
    <n v="6.6136661220077206E-2"/>
    <n v="0.18184108013800901"/>
    <n v="0.241522415850912"/>
    <n v="9.4734402334681903E-2"/>
    <n v="4.2434731364026902E-2"/>
    <n v="4.22501914810798E-2"/>
    <n v="4.9341161525680799E-2"/>
    <n v="6.67151108010487"/>
  </r>
  <r>
    <x v="3"/>
    <x v="12"/>
    <n v="0.81947153902279202"/>
    <n v="9.1468689030190106E-2"/>
    <n v="0.56638338524236698"/>
    <n v="0.34214792572744301"/>
    <x v="106"/>
    <n v="3.5580020902962702E-2"/>
    <n v="0.15678498506824401"/>
    <n v="7.6441574980354102E-2"/>
    <n v="0.117733021789619"/>
    <n v="0.28900551581040201"/>
    <n v="9.0473012301476904E-2"/>
    <n v="5.4099994595902798E-2"/>
    <n v="8.3832184197266194E-2"/>
    <n v="8.3463936622114598E-2"/>
    <n v="6.8699618006286096"/>
  </r>
  <r>
    <x v="3"/>
    <x v="13"/>
    <n v="0.84272196160489798"/>
    <n v="9.49034552261067E-2"/>
    <n v="0.55913946839185502"/>
    <n v="0.34595707638203799"/>
    <x v="107"/>
    <n v="3.3714011070361601E-2"/>
    <n v="0.162573041072473"/>
    <n v="7.9441483813922895E-2"/>
    <n v="0.12035892422498599"/>
    <n v="0.296294038592604"/>
    <n v="9.1262076602678793E-2"/>
    <n v="4.5389898191832201E-2"/>
    <n v="7.6397613354316704E-2"/>
    <n v="8.1041097497896397E-2"/>
    <n v="6.98824840550723"/>
  </r>
  <r>
    <x v="3"/>
    <x v="14"/>
    <n v="0.72029507895073397"/>
    <n v="0.114172924058061"/>
    <n v="0.58296190899548594"/>
    <n v="0.30286516694645299"/>
    <x v="108"/>
    <n v="3.63982566930037E-2"/>
    <n v="0.108825694583238"/>
    <n v="6.21698530553845E-2"/>
    <n v="0.11278360619313101"/>
    <n v="0.39652174947636698"/>
    <n v="7.9780107251673005E-2"/>
    <n v="6.4145309500894004E-2"/>
    <n v="4.7568795243740601E-2"/>
    <n v="8.2789303636317604E-2"/>
    <n v="7.0394069253543501"/>
  </r>
  <r>
    <x v="3"/>
    <x v="15"/>
    <n v="0.36873429648656297"/>
    <n v="0.168208398322508"/>
    <n v="0.61665501330449202"/>
    <n v="0.21513658837300001"/>
    <x v="109"/>
    <n v="6.4445827500090301E-4"/>
    <n v="0"/>
    <n v="2.3194858415422199E-2"/>
    <n v="6.3001283960639295E-2"/>
    <n v="0.68861202163048096"/>
    <n v="5.0254111948554503E-2"/>
    <n v="8.6363580003314205E-2"/>
    <n v="9.1390031749538792E-3"/>
    <n v="6.5834963577948796E-2"/>
    <n v="7.4982046312972699"/>
  </r>
  <r>
    <x v="3"/>
    <x v="16"/>
    <n v="0.46087388838797999"/>
    <n v="0.15496922823363901"/>
    <n v="0.611338958137016"/>
    <n v="0.23369181362934499"/>
    <x v="110"/>
    <n v="1.10901458402792E-4"/>
    <n v="1.5191980603122201E-3"/>
    <n v="2.6628032649754E-2"/>
    <n v="7.0638212978259896E-2"/>
    <n v="0.61999800620446599"/>
    <n v="5.2796644614088901E-2"/>
    <n v="0.118732483836264"/>
    <n v="1.11306324685866E-2"/>
    <n v="8.5400731481712497E-2"/>
    <n v="7.41995936119537"/>
  </r>
  <r>
    <x v="3"/>
    <x v="17"/>
    <n v="0.61772357726489802"/>
    <n v="0.123554242391993"/>
    <n v="0.59022328711901195"/>
    <n v="0.28622247048899502"/>
    <x v="111"/>
    <n v="2.3490250137767999E-2"/>
    <n v="0.15293924920574301"/>
    <n v="3.6920452480901297E-2"/>
    <n v="8.38127590209264E-2"/>
    <n v="0.44230024314426902"/>
    <n v="7.0437993711642694E-2"/>
    <n v="8.7420257975233895E-2"/>
    <n v="1.5716416098112099E-2"/>
    <n v="7.2839173288403697E-2"/>
    <n v="7.2280379293544197"/>
  </r>
  <r>
    <x v="3"/>
    <x v="18"/>
    <n v="0.83348661606673702"/>
    <n v="0.10115322854049801"/>
    <n v="0.58681532634282896"/>
    <n v="0.31203144511667202"/>
    <x v="112"/>
    <n v="3.56794179222929E-2"/>
    <n v="0.19847514995166601"/>
    <n v="6.07474681841636E-2"/>
    <n v="0.10023293776740699"/>
    <n v="0.33919004154187798"/>
    <n v="8.7101731083073106E-2"/>
    <n v="7.3780054648538401E-2"/>
    <n v="2.3210957596875598E-2"/>
    <n v="6.7811910071631995E-2"/>
    <n v="6.9968121023089598"/>
  </r>
  <r>
    <x v="3"/>
    <x v="19"/>
    <n v="0.88322564628729505"/>
    <n v="0.100649282451322"/>
    <n v="0.58606378109066104"/>
    <n v="0.31328693645801697"/>
    <x v="113"/>
    <n v="3.7686716451642899E-2"/>
    <n v="0.21183237044486899"/>
    <n v="6.6335527845443804E-2"/>
    <n v="9.9340877419577797E-2"/>
    <n v="0.32517618999942"/>
    <n v="9.1758962139969202E-2"/>
    <n v="6.0049518619186303E-2"/>
    <n v="2.61772245902363E-2"/>
    <n v="6.5183803370192903E-2"/>
    <n v="7.0985351781134796"/>
  </r>
  <r>
    <x v="3"/>
    <x v="20"/>
    <n v="0.86763436493740498"/>
    <n v="9.5833447472763802E-2"/>
    <n v="0.583667844900845"/>
    <n v="0.32049870762639099"/>
    <x v="114"/>
    <n v="3.4711059468695002E-2"/>
    <n v="0.19161227746662199"/>
    <n v="6.6155244491493903E-2"/>
    <n v="0.104828717707437"/>
    <n v="0.324490101728726"/>
    <n v="8.7778841630056295E-2"/>
    <n v="7.4053425691445296E-2"/>
    <n v="3.5727266185644799E-2"/>
    <n v="6.85497554064642E-2"/>
    <n v="6.8702739787065097"/>
  </r>
  <r>
    <x v="3"/>
    <x v="21"/>
    <n v="0.92629995669862597"/>
    <n v="9.6154661050632598E-2"/>
    <n v="0.57712937559453503"/>
    <n v="0.32671596335483299"/>
    <x v="115"/>
    <n v="3.7963419226124999E-2"/>
    <n v="0.19690820840933099"/>
    <n v="6.7852661867058198E-2"/>
    <n v="0.113155434909923"/>
    <n v="0.32343629751155001"/>
    <n v="9.8064666882864499E-2"/>
    <n v="6.6251170609798293E-2"/>
    <n v="2.11642729194166E-2"/>
    <n v="6.4889644156994997E-2"/>
    <n v="6.99722428909039"/>
  </r>
  <r>
    <x v="3"/>
    <x v="22"/>
    <n v="0.67928414328083697"/>
    <n v="0.115594415473515"/>
    <n v="0.58980286024051998"/>
    <n v="0.29460272428596601"/>
    <x v="116"/>
    <n v="1.9492593347621601E-2"/>
    <n v="5.5134183865826802E-2"/>
    <n v="4.7125976696796898E-2"/>
    <n v="0.124424303654617"/>
    <n v="0.451783613767893"/>
    <n v="0.104577623542967"/>
    <n v="8.7062599567254095E-2"/>
    <n v="2.1799079050764201E-2"/>
    <n v="7.20174938836982E-2"/>
    <n v="7.1611923660097299"/>
  </r>
  <r>
    <x v="3"/>
    <x v="23"/>
    <n v="1.0015977767794899"/>
    <n v="0.10603065700608801"/>
    <n v="0.59683303459234704"/>
    <n v="0.29713630840156602"/>
    <x v="117"/>
    <n v="3.5411116027161398E-2"/>
    <n v="0.183623224688093"/>
    <n v="4.5520302092873097E-2"/>
    <n v="0.16393805368348899"/>
    <n v="0.33988709258524202"/>
    <n v="0.10266604687756201"/>
    <n v="5.0810028322307799E-2"/>
    <n v="1.64616655505649E-2"/>
    <n v="4.8797347158721201E-2"/>
    <n v="7.1648788638276804"/>
  </r>
  <r>
    <x v="3"/>
    <x v="24"/>
    <n v="0.43510965095526"/>
    <n v="0.14643645394920099"/>
    <n v="0.60784499020282201"/>
    <n v="0.245718555847978"/>
    <x v="118"/>
    <n v="3.6399078141048499E-3"/>
    <n v="1.4280442924966201E-3"/>
    <n v="4.6195498998132301E-2"/>
    <n v="7.0830594619170295E-2"/>
    <n v="0.57441837386844896"/>
    <n v="9.8611233563309905E-2"/>
    <n v="7.3697770279689295E-2"/>
    <n v="2.41330554623632E-2"/>
    <n v="9.0463021537682098E-2"/>
    <n v="7.4180117055455197"/>
  </r>
  <r>
    <x v="3"/>
    <x v="25"/>
    <n v="0.461093969277585"/>
    <n v="0.13308138077705101"/>
    <n v="0.61884484597190303"/>
    <n v="0.24807377325104599"/>
    <x v="119"/>
    <n v="1.23867911986575E-3"/>
    <n v="3.8140547881741599E-3"/>
    <n v="4.7463136601750201E-2"/>
    <n v="8.0378057245974494E-2"/>
    <n v="0.55528712159559301"/>
    <n v="8.97930298599353E-2"/>
    <n v="8.4804026261382198E-2"/>
    <n v="2.5150922924059599E-2"/>
    <n v="9.0777653271432293E-2"/>
    <n v="7.40840271844431"/>
  </r>
  <r>
    <x v="3"/>
    <x v="26"/>
    <n v="0.59437997756069505"/>
    <n v="0.13013534562155499"/>
    <n v="0.59883568899655903"/>
    <n v="0.27102896538188598"/>
    <x v="120"/>
    <n v="7.2456617527902497E-4"/>
    <n v="7.7836854154417498E-3"/>
    <n v="4.92844470227215E-2"/>
    <n v="8.0084693787508807E-2"/>
    <n v="0.521889007511257"/>
    <n v="0.109581593130778"/>
    <n v="8.7981075099534803E-2"/>
    <n v="2.8971574141631401E-2"/>
    <n v="9.4863146223709199E-2"/>
    <n v="7.2918095974000403"/>
  </r>
  <r>
    <x v="3"/>
    <x v="27"/>
    <n v="0.85666798899614505"/>
    <n v="0.100933706874078"/>
    <n v="0.58336531668942304"/>
    <n v="0.31570097643650002"/>
    <x v="121"/>
    <n v="1.99654853887631E-2"/>
    <n v="0.190927642312577"/>
    <n v="4.8383862225192503E-2"/>
    <n v="0.12981570704055401"/>
    <n v="0.33113232922936597"/>
    <n v="9.9933357797440503E-2"/>
    <n v="6.1116814580688503E-2"/>
    <n v="2.82347856964726E-2"/>
    <n v="7.2771856546461802E-2"/>
    <n v="7.0721046269129202"/>
  </r>
  <r>
    <x v="3"/>
    <x v="28"/>
    <n v="0.920512192684389"/>
    <n v="9.9182787227603306E-2"/>
    <n v="0.58214575334636398"/>
    <n v="0.31867145942603198"/>
    <x v="122"/>
    <n v="2.9792176477637801E-2"/>
    <n v="0.218960332917295"/>
    <n v="5.8176463094799603E-2"/>
    <n v="9.3160842878615299E-2"/>
    <n v="0.31990141439467101"/>
    <n v="0.102263934175699"/>
    <n v="6.3574763623310895E-2"/>
    <n v="2.5828060395431E-2"/>
    <n v="7.7721821262959803E-2"/>
    <n v="7.03876926673742"/>
  </r>
  <r>
    <x v="3"/>
    <x v="29"/>
    <n v="0.861865204140286"/>
    <n v="9.8905937687622195E-2"/>
    <n v="0.60436292380571999"/>
    <n v="0.296731138506658"/>
    <x v="123"/>
    <n v="3.1786848101667903E-2"/>
    <n v="0.216213483997693"/>
    <n v="6.7363650181415796E-2"/>
    <n v="6.5187432638786999E-2"/>
    <n v="0.336755145529466"/>
    <n v="9.0706197755583501E-2"/>
    <n v="6.4567394682949503E-2"/>
    <n v="3.2689812291559497E-2"/>
    <n v="8.4951983290397895E-2"/>
    <n v="7.0473501178346201"/>
  </r>
  <r>
    <x v="3"/>
    <x v="30"/>
    <n v="0.862156057073034"/>
    <n v="0.10871529506201701"/>
    <n v="0.58347488950434401"/>
    <n v="0.307809815433639"/>
    <x v="124"/>
    <n v="3.1096062246194201E-2"/>
    <n v="0.20186353711332"/>
    <n v="7.6425098433470506E-2"/>
    <n v="6.60303462565274E-2"/>
    <n v="0.33343404481784999"/>
    <n v="0.101461620490719"/>
    <n v="5.54348343272393E-2"/>
    <n v="3.5216692504641399E-2"/>
    <n v="8.8571067510848894E-2"/>
    <n v="7.1371908799847601"/>
  </r>
  <r>
    <x v="3"/>
    <x v="31"/>
    <n v="0.86612223915726605"/>
    <n v="0.100015310590902"/>
    <n v="0.59646672786889199"/>
    <n v="0.30351796154020599"/>
    <x v="125"/>
    <n v="3.4184830364815302E-2"/>
    <n v="0.19676641846605999"/>
    <n v="8.4253340845908395E-2"/>
    <n v="6.4570130076950005E-2"/>
    <n v="0.32505169206741602"/>
    <n v="9.4035707905260696E-2"/>
    <n v="6.2151326112315199E-2"/>
    <n v="4.5075523205854E-2"/>
    <n v="8.4310533961393194E-2"/>
    <n v="7.0986172309326596"/>
  </r>
  <r>
    <x v="3"/>
    <x v="32"/>
    <n v="0.82728398000615799"/>
    <n v="9.8624678841718896E-2"/>
    <n v="0.60198950849204602"/>
    <n v="0.29938581266623499"/>
    <x v="126"/>
    <n v="3.2440048753927399E-2"/>
    <n v="0.18033247138427699"/>
    <n v="8.6446266855856199E-2"/>
    <n v="6.4456337978819403E-2"/>
    <n v="0.32719966170329801"/>
    <n v="9.6009149211129796E-2"/>
    <n v="5.7066697947178301E-2"/>
    <n v="4.9258164808095597E-2"/>
    <n v="9.6487945852554102E-2"/>
    <n v="6.9821678121396697"/>
  </r>
  <r>
    <x v="4"/>
    <x v="0"/>
    <n v="0.75915410016791696"/>
    <n v="3.9698361647536498E-2"/>
    <n v="0.81960499446495105"/>
    <n v="0.14069664388751299"/>
    <x v="127"/>
    <n v="3.4507613711606801E-2"/>
    <n v="0.260862911715812"/>
    <n v="3.8303758825419199E-2"/>
    <n v="9.9348334776950306E-2"/>
    <n v="0.31510403188646702"/>
    <n v="9.7460357537700701E-2"/>
    <n v="5.1091429326284798E-2"/>
    <n v="2.7738908346887501E-2"/>
    <n v="5.4465099473307597E-2"/>
    <n v="7.0954226539535403"/>
  </r>
  <r>
    <x v="4"/>
    <x v="1"/>
    <n v="0.82217104866383395"/>
    <n v="3.6435397896690203E-2"/>
    <n v="0.82597948530869303"/>
    <n v="0.13758511679461599"/>
    <x v="128"/>
    <n v="3.7861428856433302E-2"/>
    <n v="0.25628376644954998"/>
    <n v="3.7822241243284198E-2"/>
    <n v="0.11545997389374101"/>
    <n v="0.29511218456979599"/>
    <n v="0.11339987601977999"/>
    <n v="3.9562970468612797E-2"/>
    <n v="3.4290691575212799E-2"/>
    <n v="5.2252804967052299E-2"/>
    <n v="7.0548658872506902"/>
  </r>
  <r>
    <x v="4"/>
    <x v="2"/>
    <n v="0.96937763767988905"/>
    <n v="3.6168457782353801E-2"/>
    <n v="0.83106733155076795"/>
    <n v="0.13276421066687799"/>
    <x v="129"/>
    <n v="2.99816268287308E-2"/>
    <n v="0.29653431351130399"/>
    <n v="3.8875394298475897E-2"/>
    <n v="0.10926008184747101"/>
    <n v="0.29627946935568"/>
    <n v="9.0878821887483099E-2"/>
    <n v="4.46099106670882E-2"/>
    <n v="2.1217731982516901E-2"/>
    <n v="5.1874058933747302E-2"/>
    <n v="6.9776442091855397"/>
  </r>
  <r>
    <x v="4"/>
    <x v="3"/>
    <n v="0.93296659293606399"/>
    <n v="3.54337957084025E-2"/>
    <n v="0.814501902543731"/>
    <n v="0.150064301747867"/>
    <x v="130"/>
    <n v="2.1695146657294301E-2"/>
    <n v="0.29780486509835002"/>
    <n v="3.6422298672020598E-2"/>
    <n v="9.9375961167938204E-2"/>
    <n v="0.295252188421879"/>
    <n v="8.7168431261342993E-2"/>
    <n v="4.91208820095125E-2"/>
    <n v="3.9533643371657101E-2"/>
    <n v="5.4771655376447903E-2"/>
    <n v="7.07552711007851"/>
  </r>
  <r>
    <x v="4"/>
    <x v="4"/>
    <n v="0.97994427128165396"/>
    <n v="3.5050440259412001E-2"/>
    <n v="0.83970428889362103"/>
    <n v="0.12524527084696699"/>
    <x v="131"/>
    <n v="1.8647939800619299E-2"/>
    <n v="0.30677061317343302"/>
    <n v="3.4617181447095698E-2"/>
    <n v="0.10470201847956"/>
    <n v="0.28071744880591398"/>
    <n v="9.8193594326204101E-2"/>
    <n v="4.2836686581273403E-2"/>
    <n v="3.9318644061205797E-2"/>
    <n v="5.4461278886370701E-2"/>
    <n v="7.1074474098565004"/>
  </r>
  <r>
    <x v="4"/>
    <x v="5"/>
    <n v="0.95678972478763802"/>
    <n v="3.6859189229920999E-2"/>
    <n v="0.82096139359286402"/>
    <n v="0.142179417177215"/>
    <x v="132"/>
    <n v="2.4591721783560502E-2"/>
    <n v="0.31671169955566802"/>
    <n v="3.4271830305183201E-2"/>
    <n v="0.10734083767875199"/>
    <n v="0.27913390872954102"/>
    <n v="0.10063468565011301"/>
    <n v="3.9013849619063401E-2"/>
    <n v="2.5563978263763099E-2"/>
    <n v="5.5588036014210002E-2"/>
    <n v="7.00350660719372"/>
  </r>
  <r>
    <x v="4"/>
    <x v="6"/>
    <n v="1.03826757762592"/>
    <n v="3.3511826930958402E-2"/>
    <n v="0.84589303569399499"/>
    <n v="0.120595137375047"/>
    <x v="133"/>
    <n v="2.1190898048222301E-2"/>
    <n v="0.316820930170569"/>
    <n v="3.4070785665063302E-2"/>
    <n v="0.10432352896407"/>
    <n v="0.268200088737167"/>
    <n v="0.10203987262671101"/>
    <n v="3.9580133781431201E-2"/>
    <n v="4.3429488947743199E-2"/>
    <n v="5.3457191139523998E-2"/>
    <n v="6.9632496268364896"/>
  </r>
  <r>
    <x v="4"/>
    <x v="7"/>
    <n v="1.04199915888831"/>
    <n v="3.0905536327064401E-2"/>
    <n v="0.83473852957295303"/>
    <n v="0.134355934099983"/>
    <x v="134"/>
    <n v="1.9622443276672601E-2"/>
    <n v="0.33406410562391398"/>
    <n v="3.5695475840478198E-2"/>
    <n v="0.117727111263621"/>
    <n v="0.27304867095829699"/>
    <n v="8.3630875726272397E-2"/>
    <n v="3.7485828882026E-2"/>
    <n v="3.06406288873802E-2"/>
    <n v="5.1785562622891503E-2"/>
    <n v="7.0359641782461297"/>
  </r>
  <r>
    <x v="4"/>
    <x v="8"/>
    <n v="0.92340094429529296"/>
    <n v="3.64853025899309E-2"/>
    <n v="0.839836917315544"/>
    <n v="0.123677780094525"/>
    <x v="135"/>
    <n v="2.7391175889476801E-2"/>
    <n v="0.305021348543559"/>
    <n v="3.5966767869893702E-2"/>
    <n v="0.124739685377382"/>
    <n v="0.28297335968093201"/>
    <n v="9.0483107698889995E-2"/>
    <n v="3.7629924524399803E-2"/>
    <n v="1.70013670675777E-2"/>
    <n v="5.63511239229737E-2"/>
    <n v="7.1905141053814399"/>
  </r>
  <r>
    <x v="4"/>
    <x v="9"/>
    <n v="0.97798289866572896"/>
    <n v="3.4307502803422901E-2"/>
    <n v="0.83755823734364698"/>
    <n v="0.12813425985293"/>
    <x v="136"/>
    <n v="2.6477055435720199E-2"/>
    <n v="0.30123178056396699"/>
    <n v="3.5988142664672498E-2"/>
    <n v="0.12560390521584799"/>
    <n v="0.28517264114991098"/>
    <n v="8.7379923923990299E-2"/>
    <n v="4.7363165562055803E-2"/>
    <n v="1.8892333119349701E-2"/>
    <n v="5.3354075144778697E-2"/>
    <n v="7.1835756826928403"/>
  </r>
  <r>
    <x v="4"/>
    <x v="10"/>
    <n v="1.0722154382272799"/>
    <n v="3.3398548964545097E-2"/>
    <n v="0.835987733940036"/>
    <n v="0.130613717095419"/>
    <x v="137"/>
    <n v="3.1654788019928798E-2"/>
    <n v="0.31387000614180399"/>
    <n v="3.3887088237892903E-2"/>
    <n v="0.12380053332399001"/>
    <n v="0.272964375291113"/>
    <n v="0.100981120174022"/>
    <n v="4.14001281669793E-2"/>
    <n v="1.39049291889343E-2"/>
    <n v="5.0861939964731602E-2"/>
    <n v="7.0567866349703401"/>
  </r>
  <r>
    <x v="4"/>
    <x v="11"/>
    <n v="1.5257306067804799"/>
    <n v="2.9264441473562601E-2"/>
    <n v="0.83388857942122296"/>
    <n v="0.13684697910521501"/>
    <x v="138"/>
    <n v="3.2744002625301701E-2"/>
    <n v="0.36415555416892098"/>
    <n v="2.84444507060902E-2"/>
    <n v="0.133641064758523"/>
    <n v="0.24700646083098499"/>
    <n v="0.107938131542617"/>
    <n v="2.7670932888663999E-2"/>
    <n v="7.9127438601372807E-3"/>
    <n v="3.6868486401419903E-2"/>
    <n v="7.0230580157427598"/>
  </r>
  <r>
    <x v="4"/>
    <x v="12"/>
    <n v="0.79843029612314997"/>
    <n v="3.7579399709909901E-2"/>
    <n v="0.85879226760606198"/>
    <n v="0.103628332684028"/>
    <x v="139"/>
    <n v="1.8645393169327701E-2"/>
    <n v="0.25661122512289403"/>
    <n v="4.1052777461644901E-2"/>
    <n v="0.116446118112944"/>
    <n v="0.32602485171329698"/>
    <n v="9.2713499810932201E-2"/>
    <n v="4.0477374881756102E-2"/>
    <n v="2.3603452537853301E-2"/>
    <n v="6.1570890650258801E-2"/>
    <n v="7.1271626762081501"/>
  </r>
  <r>
    <x v="4"/>
    <x v="13"/>
    <n v="0.830669992095739"/>
    <n v="4.0023612475352903E-2"/>
    <n v="0.82649579171027299"/>
    <n v="0.13348059581437399"/>
    <x v="140"/>
    <n v="2.2098123182545799E-2"/>
    <n v="0.25273351540522498"/>
    <n v="4.2831287949236699E-2"/>
    <n v="0.113926852961375"/>
    <n v="0.31284139674289901"/>
    <n v="9.9671120521983306E-2"/>
    <n v="4.2673112448210503E-2"/>
    <n v="3.67676879004167E-2"/>
    <n v="5.6247328729991997E-2"/>
    <n v="7.1879733873654299"/>
  </r>
  <r>
    <x v="4"/>
    <x v="14"/>
    <n v="0.74408783410367696"/>
    <n v="4.8506359745095803E-2"/>
    <n v="0.851479584944833"/>
    <n v="0.100014055310071"/>
    <x v="141"/>
    <n v="2.22474602472791E-2"/>
    <n v="0.17900496033226199"/>
    <n v="3.4833956823838497E-2"/>
    <n v="0.105728005818665"/>
    <n v="0.425187023761742"/>
    <n v="8.5742611898904794E-2"/>
    <n v="5.5442537591501598E-2"/>
    <n v="8.1330257957860693E-3"/>
    <n v="6.3240834559903605E-2"/>
    <n v="7.2392977851462401"/>
  </r>
  <r>
    <x v="4"/>
    <x v="15"/>
    <n v="0.385471323364944"/>
    <n v="9.20115928583526E-2"/>
    <n v="0.81796676809714197"/>
    <n v="9.0021639044505206E-2"/>
    <x v="142"/>
    <n v="2.02630608073692E-3"/>
    <n v="0"/>
    <n v="1.1458944180246699E-3"/>
    <n v="5.3305287235295103E-2"/>
    <n v="0.71592039788384398"/>
    <n v="4.6873532620825199E-2"/>
    <n v="0.117571916708817"/>
    <n v="0"/>
    <n v="4.2200098272026997E-2"/>
    <n v="7.8540863710808404"/>
  </r>
  <r>
    <x v="4"/>
    <x v="16"/>
    <n v="0.44681061627858698"/>
    <n v="7.4858003395022202E-2"/>
    <n v="0.77980610334223699"/>
    <n v="0.14533589326273999"/>
    <x v="143"/>
    <n v="6.6420343655506796E-4"/>
    <n v="6.4884139155963903E-4"/>
    <n v="1.2321344131921599E-3"/>
    <n v="0.111823742346688"/>
    <n v="0.64045212958535502"/>
    <n v="5.0987748058416597E-2"/>
    <n v="0.11077092290710799"/>
    <n v="0"/>
    <n v="6.6184500729847495E-2"/>
    <n v="7.8301123988641796"/>
  </r>
  <r>
    <x v="4"/>
    <x v="17"/>
    <n v="0.722710543381751"/>
    <n v="6.3060948494724198E-2"/>
    <n v="0.81552465310464295"/>
    <n v="0.12141439840063301"/>
    <x v="144"/>
    <n v="1.3729258137244099E-2"/>
    <n v="0.267906900484569"/>
    <n v="1.1269429200275301E-2"/>
    <n v="8.7684383450079895E-2"/>
    <n v="0.40627310203581102"/>
    <n v="6.3203815442984396E-2"/>
    <n v="7.3670234883523394E-2"/>
    <n v="0"/>
    <n v="5.9172898088535299E-2"/>
    <n v="7.5436269751684497"/>
  </r>
  <r>
    <x v="4"/>
    <x v="18"/>
    <n v="0.94883249402514902"/>
    <n v="4.2393448163540903E-2"/>
    <n v="0.84658576711561195"/>
    <n v="0.111020784720847"/>
    <x v="145"/>
    <n v="2.0114202091769898E-2"/>
    <n v="0.33683374143209499"/>
    <n v="3.7342356069016397E-2"/>
    <n v="8.7773276490156898E-2"/>
    <n v="0.29836996224920198"/>
    <n v="9.2939396709608296E-2"/>
    <n v="6.3839907926967407E-2"/>
    <n v="4.0482497826495297E-3"/>
    <n v="4.5868073087423397E-2"/>
    <n v="7.2643881068625697"/>
  </r>
  <r>
    <x v="4"/>
    <x v="19"/>
    <n v="0.99295413234775498"/>
    <n v="4.2110982398285098E-2"/>
    <n v="0.84049228408834098"/>
    <n v="0.117396733513374"/>
    <x v="146"/>
    <n v="2.0318237571530499E-2"/>
    <n v="0.34888833404712599"/>
    <n v="4.4806267202163498E-2"/>
    <n v="9.41612419226623E-2"/>
    <n v="0.28853356875964398"/>
    <n v="8.7321956874116993E-2"/>
    <n v="4.9838981839917598E-2"/>
    <n v="3.9283543018706502E-3"/>
    <n v="4.6153479801472698E-2"/>
    <n v="7.1707599037839396"/>
  </r>
  <r>
    <x v="4"/>
    <x v="20"/>
    <n v="0.95801285908677503"/>
    <n v="4.1863210758296202E-2"/>
    <n v="0.84423717624648997"/>
    <n v="0.11389961299521401"/>
    <x v="147"/>
    <n v="2.2602575093551701E-2"/>
    <n v="0.30571383382858902"/>
    <n v="4.4102007816005297E-2"/>
    <n v="9.9793754574700702E-2"/>
    <n v="0.30720147607155102"/>
    <n v="9.7351364473522398E-2"/>
    <n v="5.1456498518260403E-2"/>
    <n v="3.0890026177863E-3"/>
    <n v="4.5283121049713201E-2"/>
    <n v="7.2841021572414304"/>
  </r>
  <r>
    <x v="4"/>
    <x v="21"/>
    <n v="1.0141514587782099"/>
    <n v="4.3428194521768E-2"/>
    <n v="0.85517418641403697"/>
    <n v="0.101397619064195"/>
    <x v="148"/>
    <n v="2.8908592676351E-2"/>
    <n v="0.30877225861860103"/>
    <n v="3.9965900107131802E-2"/>
    <n v="0.112189661553939"/>
    <n v="0.30907079164832002"/>
    <n v="8.7808320045327806E-2"/>
    <n v="5.5068487251282397E-2"/>
    <n v="2.30502327194368E-3"/>
    <n v="4.0108043208901697E-2"/>
    <n v="7.2670200822016797"/>
  </r>
  <r>
    <x v="4"/>
    <x v="22"/>
    <n v="0.64667133722958403"/>
    <n v="6.5832293621297694E-2"/>
    <n v="0.84175311444775003"/>
    <n v="9.2414591930952097E-2"/>
    <x v="149"/>
    <n v="1.47951362908081E-2"/>
    <n v="0.112242264249324"/>
    <n v="3.2881706863473602E-2"/>
    <n v="9.9118530804847602E-2"/>
    <n v="0.457801086799969"/>
    <n v="0.118942928213477"/>
    <n v="8.7247391002803598E-2"/>
    <n v="0"/>
    <n v="5.8722036435248703E-2"/>
    <n v="7.5321023575669601"/>
  </r>
  <r>
    <x v="4"/>
    <x v="23"/>
    <n v="1.5317425621741501"/>
    <n v="3.7824247432777999E-2"/>
    <n v="0.84876668552590295"/>
    <n v="0.11340906704131901"/>
    <x v="150"/>
    <n v="3.6588262771826703E-2"/>
    <n v="0.38083741447635799"/>
    <n v="3.34481765614245E-2"/>
    <n v="0.122062110451389"/>
    <n v="0.247072105266364"/>
    <n v="0.101757566086897"/>
    <n v="3.4791596107605197E-2"/>
    <n v="3.18941044290163E-4"/>
    <n v="3.03280879544994E-2"/>
    <n v="7.2288396643624298"/>
  </r>
  <r>
    <x v="4"/>
    <x v="24"/>
    <n v="0.441857317470225"/>
    <n v="7.4374719487037902E-2"/>
    <n v="0.83032989114516698"/>
    <n v="9.52953893677949E-2"/>
    <x v="151"/>
    <n v="6.22166311184653E-3"/>
    <n v="5.6021171698641598E-2"/>
    <n v="4.0478623149668297E-2"/>
    <n v="6.8118321720970001E-2"/>
    <n v="0.56317350813370304"/>
    <n v="0.105723328594187"/>
    <n v="7.7034680752238294E-2"/>
    <n v="0"/>
    <n v="6.3969182689155593E-2"/>
    <n v="7.6188716204653302"/>
  </r>
  <r>
    <x v="4"/>
    <x v="25"/>
    <n v="0.42148572607756701"/>
    <n v="7.9148562991998905E-2"/>
    <n v="0.83137974548129701"/>
    <n v="8.9471691526704394E-2"/>
    <x v="152"/>
    <n v="6.0483679345685597E-4"/>
    <n v="5.43689540951099E-3"/>
    <n v="4.0185758757948699E-2"/>
    <n v="7.1963292175956706E-2"/>
    <n v="0.57998157410912599"/>
    <n v="0.114018675556654"/>
    <n v="8.8908342754719996E-2"/>
    <n v="0"/>
    <n v="8.2885677413731401E-2"/>
    <n v="7.6577137391759598"/>
  </r>
  <r>
    <x v="4"/>
    <x v="26"/>
    <n v="0.51934367590823705"/>
    <n v="7.1641338797496998E-2"/>
    <n v="0.81140119809141198"/>
    <n v="0.11695746311109"/>
    <x v="153"/>
    <n v="1.5873954312078602E-5"/>
    <n v="6.44576612947794E-3"/>
    <n v="3.00193173089645E-2"/>
    <n v="7.9516682067929903E-2"/>
    <n v="0.56096426253159304"/>
    <n v="0.115422626043078"/>
    <n v="8.9807425652394801E-2"/>
    <n v="1.42277664574926E-5"/>
    <n v="9.9015683137622795E-2"/>
    <n v="7.6168745286164796"/>
  </r>
  <r>
    <x v="4"/>
    <x v="27"/>
    <n v="0.82656236057652799"/>
    <n v="5.0651338403870899E-2"/>
    <n v="0.84460870301877"/>
    <n v="0.104739958577359"/>
    <x v="154"/>
    <n v="1.3197134099502E-2"/>
    <n v="0.30577014060916902"/>
    <n v="3.08079708154969E-2"/>
    <n v="8.2437763438926906E-2"/>
    <n v="0.34127708192322898"/>
    <n v="9.0748595318695793E-2"/>
    <n v="5.78052083744756E-2"/>
    <n v="2.81241387827507E-3"/>
    <n v="6.0980627331940401E-2"/>
    <n v="7.2791222009084304"/>
  </r>
  <r>
    <x v="4"/>
    <x v="28"/>
    <n v="0.94295004941170901"/>
    <n v="5.4251865330849101E-2"/>
    <n v="0.83686312858027101"/>
    <n v="0.10888500608887999"/>
    <x v="155"/>
    <n v="1.9230384895627999E-2"/>
    <n v="0.31478316102756199"/>
    <n v="3.7207166699123002E-2"/>
    <n v="8.6437737460520497E-2"/>
    <n v="0.31364476880791597"/>
    <n v="9.2288740076824097E-2"/>
    <n v="5.5534036717620902E-2"/>
    <n v="1.43948440446956E-2"/>
    <n v="5.4147866646296998E-2"/>
    <n v="7.1405371711368897"/>
  </r>
  <r>
    <x v="4"/>
    <x v="29"/>
    <n v="0.87971604456099095"/>
    <n v="5.1936652497324001E-2"/>
    <n v="0.82156254300277998"/>
    <n v="0.12650080449989701"/>
    <x v="156"/>
    <n v="1.9744373995176499E-2"/>
    <n v="0.30433736650586901"/>
    <n v="4.68360707051408E-2"/>
    <n v="8.8140480764769394E-2"/>
    <n v="0.32543669810399001"/>
    <n v="9.6457720771832206E-2"/>
    <n v="5.21949116424534E-2"/>
    <n v="2.3763681710635199E-3"/>
    <n v="5.8053996773680401E-2"/>
    <n v="7.27514742196706"/>
  </r>
  <r>
    <x v="4"/>
    <x v="30"/>
    <n v="0.92779795986079405"/>
    <n v="4.7769417848791199E-2"/>
    <n v="0.82902415109974603"/>
    <n v="0.12320643105146301"/>
    <x v="157"/>
    <n v="1.8380427825516198E-2"/>
    <n v="0.32062482931428399"/>
    <n v="4.3157063031205603E-2"/>
    <n v="8.6921466417673399E-2"/>
    <n v="0.319440372793795"/>
    <n v="8.7650703985362205E-2"/>
    <n v="5.3870709076611199E-2"/>
    <n v="3.39100668694408E-3"/>
    <n v="6.1295763155664498E-2"/>
    <n v="7.2303968980953703"/>
  </r>
  <r>
    <x v="4"/>
    <x v="31"/>
    <n v="0.90378933105239301"/>
    <n v="5.1163206221779299E-2"/>
    <n v="0.82785620490207301"/>
    <n v="0.120980588876148"/>
    <x v="158"/>
    <n v="2.1786386975038201E-2"/>
    <n v="0.30523268828588201"/>
    <n v="4.9863513966016099E-2"/>
    <n v="9.3381179717874893E-2"/>
    <n v="0.31128711710460999"/>
    <n v="9.4562222189579506E-2"/>
    <n v="4.5588466435195103E-2"/>
    <n v="5.4039142415354497E-3"/>
    <n v="6.7418407535504196E-2"/>
    <n v="7.3395432424998397"/>
  </r>
  <r>
    <x v="4"/>
    <x v="32"/>
    <n v="0.89516399125452895"/>
    <n v="4.8192604345373397E-2"/>
    <n v="0.85264103966073701"/>
    <n v="9.9166355993889496E-2"/>
    <x v="159"/>
    <n v="2.3960449293437502E-2"/>
    <n v="0.282562260945384"/>
    <n v="4.9260496054645102E-2"/>
    <n v="9.2027169771944403E-2"/>
    <n v="0.313044147516227"/>
    <n v="9.0559457537793306E-2"/>
    <n v="4.8342503953854997E-2"/>
    <n v="1.44415221513228E-2"/>
    <n v="7.9234275914646296E-2"/>
    <n v="7.1974098349090596"/>
  </r>
  <r>
    <x v="5"/>
    <x v="0"/>
    <n v="0.79255284089220501"/>
    <n v="2.2081022900178701E-2"/>
    <n v="0.39798931489379102"/>
    <n v="0.57992966220603004"/>
    <x v="160"/>
    <n v="2.4781841826324601E-2"/>
    <n v="0.222942923966434"/>
    <n v="0.24025688677263801"/>
    <n v="0.176135230062098"/>
    <n v="7.35824088046792E-2"/>
    <n v="7.0235515203003002E-2"/>
    <n v="4.1689328123005699E-3"/>
    <n v="0.146257337797989"/>
    <n v="3.1790963008965598E-2"/>
    <n v="5.9569546636129598"/>
  </r>
  <r>
    <x v="5"/>
    <x v="1"/>
    <n v="0.82592285606837701"/>
    <n v="1.90099490782435E-2"/>
    <n v="0.375131141308361"/>
    <n v="0.60585890961339595"/>
    <x v="161"/>
    <n v="2.5487998327472599E-2"/>
    <n v="0.19830471326690999"/>
    <n v="0.283434449658859"/>
    <n v="0.16103071994835999"/>
    <n v="7.4912754322309399E-2"/>
    <n v="6.9959796130470805E-2"/>
    <n v="3.9844110889002303E-3"/>
    <n v="0.14244063041527"/>
    <n v="3.0269371170507601E-2"/>
    <n v="5.9163483067981204"/>
  </r>
  <r>
    <x v="5"/>
    <x v="2"/>
    <n v="0.96089185029110102"/>
    <n v="1.9783365931961599E-2"/>
    <n v="0.38410459580463802"/>
    <n v="0.59611203826339998"/>
    <x v="162"/>
    <n v="2.4238291446870602E-2"/>
    <n v="0.20397766041795301"/>
    <n v="0.27749163435477697"/>
    <n v="0.16920611682963299"/>
    <n v="7.2240695794275195E-2"/>
    <n v="6.8722041289292005E-2"/>
    <n v="4.0207071234519302E-3"/>
    <n v="0.138864069014595"/>
    <n v="3.1068864272672199E-2"/>
    <n v="5.9248229182032004"/>
  </r>
  <r>
    <x v="5"/>
    <x v="3"/>
    <n v="0.98124498021314599"/>
    <n v="1.9602503422973101E-2"/>
    <n v="0.37537021893321298"/>
    <n v="0.60502727764381403"/>
    <x v="163"/>
    <n v="2.40262181538487E-2"/>
    <n v="0.28215857670676098"/>
    <n v="0.244570250210323"/>
    <n v="0.14877313725946001"/>
    <n v="6.5084803362078003E-2"/>
    <n v="6.2244072371998603E-2"/>
    <n v="3.05376768737038E-3"/>
    <n v="0.129404871255794"/>
    <n v="3.2158880221935401E-2"/>
    <n v="5.9336797619029404"/>
  </r>
  <r>
    <x v="5"/>
    <x v="4"/>
    <n v="1.04163559344125"/>
    <n v="1.7490660351999299E-2"/>
    <n v="0.36784887796522903"/>
    <n v="0.614660461682771"/>
    <x v="164"/>
    <n v="2.3574804570031301E-2"/>
    <n v="0.283183114545144"/>
    <n v="0.25112473907243599"/>
    <n v="0.15228286372223701"/>
    <n v="6.4599970272793794E-2"/>
    <n v="6.0133994678267001E-2"/>
    <n v="2.7602523908765099E-3"/>
    <n v="0.124093405021829"/>
    <n v="2.95801310081584E-2"/>
    <n v="6.0086791296184998"/>
  </r>
  <r>
    <x v="5"/>
    <x v="5"/>
    <n v="0.97050732801940598"/>
    <n v="1.8327984306233301E-2"/>
    <n v="0.37828061169355498"/>
    <n v="0.60339140400021096"/>
    <x v="165"/>
    <n v="2.1162135491852099E-2"/>
    <n v="0.27691094544666001"/>
    <n v="0.242700473296798"/>
    <n v="0.15937800465583099"/>
    <n v="6.4281049592503206E-2"/>
    <n v="6.1232592444968099E-2"/>
    <n v="3.1846781050279501E-3"/>
    <n v="0.12841664073256101"/>
    <n v="3.3672032392974102E-2"/>
    <n v="5.9587733700296699"/>
  </r>
  <r>
    <x v="5"/>
    <x v="6"/>
    <n v="0.973479381720319"/>
    <n v="1.85102739451589E-2"/>
    <n v="0.402520574741487"/>
    <n v="0.57896915131335402"/>
    <x v="166"/>
    <n v="2.4690336846152301E-2"/>
    <n v="0.27060424735222599"/>
    <n v="0.24370507006550299"/>
    <n v="0.15128822303203099"/>
    <n v="6.7354127725819904E-2"/>
    <n v="6.4044315129066304E-2"/>
    <n v="2.7052231140689401E-3"/>
    <n v="0.126740343060019"/>
    <n v="3.9907575551360201E-2"/>
    <n v="5.9145522605415604"/>
  </r>
  <r>
    <x v="5"/>
    <x v="7"/>
    <n v="0.969788034360756"/>
    <n v="1.7660058588812901E-2"/>
    <n v="0.38661852168137201"/>
    <n v="0.59572141972981496"/>
    <x v="167"/>
    <n v="2.53196617911642E-2"/>
    <n v="0.26416597614891901"/>
    <n v="0.25945971835131798"/>
    <n v="0.15762318172826001"/>
    <n v="6.3720686376042196E-2"/>
    <n v="6.2112791201796101E-2"/>
    <n v="2.1334140253189602E-3"/>
    <n v="0.124834760094739"/>
    <n v="3.3684976719705599E-2"/>
    <n v="5.9776234323244601"/>
  </r>
  <r>
    <x v="5"/>
    <x v="8"/>
    <n v="0.91137396744302301"/>
    <n v="1.9546367895172299E-2"/>
    <n v="0.38450317499005499"/>
    <n v="0.59595045711477301"/>
    <x v="168"/>
    <n v="2.5618869861170401E-2"/>
    <n v="0.24982509072942699"/>
    <n v="0.25130577006482402"/>
    <n v="0.16349266732600701"/>
    <n v="6.7305443870220694E-2"/>
    <n v="5.7872478623115703E-2"/>
    <n v="1.8083787850621E-3"/>
    <n v="0.14151125118823399"/>
    <n v="3.2773643814963303E-2"/>
    <n v="5.9730549003434801"/>
  </r>
  <r>
    <x v="5"/>
    <x v="9"/>
    <n v="1.02033527909107"/>
    <n v="1.8453399654557501E-2"/>
    <n v="0.38066391011746697"/>
    <n v="0.60088269022797602"/>
    <x v="169"/>
    <n v="2.82110595757788E-2"/>
    <n v="0.249439135465122"/>
    <n v="0.25959686526840497"/>
    <n v="0.16667552991074899"/>
    <n v="6.7513257087300896E-2"/>
    <n v="5.5589219086875599E-2"/>
    <n v="2.6102702039821801E-3"/>
    <n v="0.126698933355608"/>
    <n v="3.3844402562158503E-2"/>
    <n v="5.9145379203983399"/>
  </r>
  <r>
    <x v="5"/>
    <x v="10"/>
    <n v="1.16588083043268"/>
    <n v="1.6383390372627898E-2"/>
    <n v="0.353573613025634"/>
    <n v="0.63004299660173801"/>
    <x v="170"/>
    <n v="2.9795740217867E-2"/>
    <n v="0.25236059369686498"/>
    <n v="0.265404241405723"/>
    <n v="0.18454968907279001"/>
    <n v="5.8566953201065398E-2"/>
    <n v="5.1897271135827497E-2"/>
    <n v="5.7844977903753802E-3"/>
    <n v="0.111350025927712"/>
    <n v="3.2715579338793502E-2"/>
    <n v="5.9514221861078598"/>
  </r>
  <r>
    <x v="5"/>
    <x v="11"/>
    <n v="1.38638705802666"/>
    <n v="1.4880730334921899E-2"/>
    <n v="0.39719587566117198"/>
    <n v="0.58792339400390603"/>
    <x v="171"/>
    <n v="3.3976451538307299E-2"/>
    <n v="0.25838689909992102"/>
    <n v="0.24553124285939201"/>
    <n v="0.23937139414983299"/>
    <n v="4.7967695866269297E-2"/>
    <n v="5.4574010814907502E-2"/>
    <n v="5.8683056419889298E-3"/>
    <n v="8.3743330045427805E-2"/>
    <n v="2.5311066004374001E-2"/>
    <n v="5.8535340878622399"/>
  </r>
  <r>
    <x v="5"/>
    <x v="12"/>
    <n v="0.80081367458618402"/>
    <n v="1.9334166252258499E-2"/>
    <n v="0.40787922411357302"/>
    <n v="0.57278660963416905"/>
    <x v="172"/>
    <n v="2.9336888074079699E-2"/>
    <n v="0.21192325930721201"/>
    <n v="0.272183829653106"/>
    <n v="0.164532180843703"/>
    <n v="7.5657737495968699E-2"/>
    <n v="5.9886718424215703E-2"/>
    <n v="4.0392279861129702E-3"/>
    <n v="0.13530647324124101"/>
    <n v="3.7481692065050302E-2"/>
    <n v="5.9831120037816499"/>
  </r>
  <r>
    <x v="5"/>
    <x v="13"/>
    <n v="0.85237483148316695"/>
    <n v="2.08441006648672E-2"/>
    <n v="0.378510107440791"/>
    <n v="0.60064579189434197"/>
    <x v="173"/>
    <n v="2.87823616334698E-2"/>
    <n v="0.20588062441622901"/>
    <n v="0.305191316862435"/>
    <n v="0.15137566465633701"/>
    <n v="7.3918274276050203E-2"/>
    <n v="5.7972448450664002E-2"/>
    <n v="3.73379032048327E-3"/>
    <n v="0.131468652974471"/>
    <n v="3.22802704732114E-2"/>
    <n v="5.9210023880457001"/>
  </r>
  <r>
    <x v="5"/>
    <x v="14"/>
    <n v="0.49502480804742599"/>
    <n v="2.9031421164216201E-2"/>
    <n v="0.398204480409863"/>
    <n v="0.57276409842592102"/>
    <x v="174"/>
    <n v="2.86948967298289E-2"/>
    <n v="0.18907946677825099"/>
    <n v="0.26713724900005997"/>
    <n v="0.145280989399832"/>
    <n v="0.119575085480148"/>
    <n v="7.0051114463337602E-2"/>
    <n v="3.6019564492805901E-3"/>
    <n v="0.127752622952547"/>
    <n v="3.7733723639002098E-2"/>
    <n v="6.0168888614645004"/>
  </r>
  <r>
    <x v="5"/>
    <x v="15"/>
    <n v="4.58616739385748E-2"/>
    <n v="0.17058554509979401"/>
    <n v="0.50836402632881605"/>
    <n v="0.32105042857138999"/>
    <x v="175"/>
    <n v="5.6460080348781699E-3"/>
    <n v="7.2975555256159799E-2"/>
    <n v="2.5837218674811101E-2"/>
    <n v="6.4888052077386904E-2"/>
    <n v="0.61536020775563804"/>
    <n v="6.3611469010323607E-2"/>
    <n v="2.96630838628706E-3"/>
    <n v="4.8737876462743503E-2"/>
    <n v="6.8535656778425699E-2"/>
    <n v="5.8604999527652399"/>
  </r>
  <r>
    <x v="5"/>
    <x v="16"/>
    <n v="5.88865399154841E-2"/>
    <n v="0.147458413136728"/>
    <n v="0.500365632643471"/>
    <n v="0.35217595421980102"/>
    <x v="176"/>
    <n v="1.03949348564126E-2"/>
    <n v="9.6675576381025002E-2"/>
    <n v="4.1600931383029803E-2"/>
    <n v="8.5227250870881094E-2"/>
    <n v="0.50497759212783799"/>
    <n v="7.0355882205449097E-2"/>
    <n v="3.1562378106903601E-4"/>
    <n v="7.5853971187470698E-2"/>
    <n v="8.1371451160196701E-2"/>
    <n v="5.7962272076536001"/>
  </r>
  <r>
    <x v="5"/>
    <x v="17"/>
    <n v="0.195443267583397"/>
    <n v="6.5558752930314795E-2"/>
    <n v="0.53561931263198703"/>
    <n v="0.39882193443769898"/>
    <x v="177"/>
    <n v="2.27018016095356E-2"/>
    <n v="0.36761803667301701"/>
    <n v="6.0702093363472501E-2"/>
    <n v="0.21687124300294999"/>
    <n v="0.16285658924264601"/>
    <n v="5.7598833490001403E-2"/>
    <n v="6.1244883176992801E-3"/>
    <n v="3.7275795818393798E-2"/>
    <n v="5.7476995402267701E-2"/>
    <n v="6.2051435252681397"/>
  </r>
  <r>
    <x v="5"/>
    <x v="18"/>
    <n v="0.48162036814554199"/>
    <n v="2.9381680978991E-2"/>
    <n v="0.481931339409778"/>
    <n v="0.48868697961123098"/>
    <x v="178"/>
    <n v="2.2109201018462001E-2"/>
    <n v="0.33171094202134399"/>
    <n v="0.189377393606279"/>
    <n v="0.203672202783998"/>
    <n v="7.69798119949726E-2"/>
    <n v="7.0582555347223797E-2"/>
    <n v="5.5731108934226102E-3"/>
    <n v="4.8890677794699501E-2"/>
    <n v="4.5131745802424697E-2"/>
    <n v="6.3728206617978502"/>
  </r>
  <r>
    <x v="5"/>
    <x v="19"/>
    <n v="0.58780809084275398"/>
    <n v="2.58839196596483E-2"/>
    <n v="0.46152417142672603"/>
    <n v="0.51259190891362605"/>
    <x v="179"/>
    <n v="2.4225100211651598E-2"/>
    <n v="0.291062190904676"/>
    <n v="0.27555142906560598"/>
    <n v="0.16264396255542901"/>
    <n v="6.4847459819479994E-2"/>
    <n v="6.0568322548250397E-2"/>
    <n v="4.7524558599832097E-3"/>
    <n v="6.8325039105817498E-2"/>
    <n v="4.3301826417482502E-2"/>
    <n v="6.1736621397675302"/>
  </r>
  <r>
    <x v="5"/>
    <x v="20"/>
    <n v="0.52225930203152005"/>
    <n v="2.9849513611818299E-2"/>
    <n v="0.48942626593814398"/>
    <n v="0.48072422045003799"/>
    <x v="180"/>
    <n v="2.3306279395414499E-2"/>
    <n v="0.27038392258192001"/>
    <n v="0.25447185675850897"/>
    <n v="0.159529941098076"/>
    <n v="8.0322367798730906E-2"/>
    <n v="7.2868823697639307E-2"/>
    <n v="5.6658604912025196E-3"/>
    <n v="7.9228244549345295E-2"/>
    <n v="4.6881706943304298E-2"/>
    <n v="6.1838999764608804"/>
  </r>
  <r>
    <x v="5"/>
    <x v="21"/>
    <n v="0.58912512529624095"/>
    <n v="2.7201596357894799E-2"/>
    <n v="0.48562847010111199"/>
    <n v="0.48716993354099303"/>
    <x v="181"/>
    <n v="2.77627630364705E-2"/>
    <n v="0.28913169159798102"/>
    <n v="0.240710013974409"/>
    <n v="0.17123102257516201"/>
    <n v="7.9349755953385198E-2"/>
    <n v="7.1459862974001004E-2"/>
    <n v="5.8237246785831E-3"/>
    <n v="6.4531630982845506E-2"/>
    <n v="4.2476890457901498E-2"/>
    <n v="6.2182820221707704"/>
  </r>
  <r>
    <x v="5"/>
    <x v="22"/>
    <n v="0.19901837089177399"/>
    <n v="5.8137003224003302E-2"/>
    <n v="0.51844832208272096"/>
    <n v="0.42341467469327598"/>
    <x v="182"/>
    <n v="2.47861183073479E-2"/>
    <n v="0.176112315564072"/>
    <n v="0.17884608793273199"/>
    <n v="0.13691855827692001"/>
    <n v="0.186956681107944"/>
    <n v="0.111960464936347"/>
    <n v="7.4503147956395104E-3"/>
    <n v="9.0414969634825607E-2"/>
    <n v="6.8968481168563106E-2"/>
    <n v="6.2239813613577404"/>
  </r>
  <r>
    <x v="5"/>
    <x v="23"/>
    <n v="0.63729943683516399"/>
    <n v="2.6963984279918501E-2"/>
    <n v="0.53453281593647395"/>
    <n v="0.43850319978360802"/>
    <x v="183"/>
    <n v="3.3132522382993801E-2"/>
    <n v="0.36094817904342602"/>
    <n v="7.6847595104004296E-2"/>
    <n v="0.30235578305198701"/>
    <n v="6.2790097239999801E-2"/>
    <n v="8.2049713543129899E-2"/>
    <n v="8.6862637264794301E-3"/>
    <n v="2.9367376034493301E-2"/>
    <n v="3.7035240939131499E-2"/>
    <n v="6.27442360775885"/>
  </r>
  <r>
    <x v="5"/>
    <x v="24"/>
    <n v="9.3204383043429706E-2"/>
    <n v="9.1969408780962505E-2"/>
    <n v="0.52750870493031099"/>
    <n v="0.38052188628872702"/>
    <x v="184"/>
    <n v="1.4073780155839599E-2"/>
    <n v="5.98534235869344E-2"/>
    <n v="0.121304754464911"/>
    <n v="8.1032994562331803E-2"/>
    <n v="0.31467039407490299"/>
    <n v="0.15592493020610099"/>
    <n v="2.2950453705362999E-3"/>
    <n v="0.10148522469606699"/>
    <n v="0.120792445359016"/>
    <n v="6.2840954280978796"/>
  </r>
  <r>
    <x v="5"/>
    <x v="25"/>
    <n v="9.8860233039720496E-2"/>
    <n v="9.3734476201184205E-2"/>
    <n v="0.49954752934054297"/>
    <n v="0.406717994458273"/>
    <x v="185"/>
    <n v="1.12312329264194E-2"/>
    <n v="6.55852023291882E-2"/>
    <n v="0.13345380810433299"/>
    <n v="9.4539818279663193E-2"/>
    <n v="0.28970646850785198"/>
    <n v="0.133807577329149"/>
    <n v="5.2291542835634199E-3"/>
    <n v="0.105884106964183"/>
    <n v="0.131729705189535"/>
    <n v="6.1764947918053599"/>
  </r>
  <r>
    <x v="5"/>
    <x v="26"/>
    <n v="0.13027050456519201"/>
    <n v="9.0217895999372993E-2"/>
    <n v="0.48978998686643199"/>
    <n v="0.41999211713419499"/>
    <x v="186"/>
    <n v="9.9259405017863202E-3"/>
    <n v="6.4169970724001504E-2"/>
    <n v="0.15298365470708"/>
    <n v="7.40599645405077E-2"/>
    <n v="0.30127456765851401"/>
    <n v="0.126975042330225"/>
    <n v="2.3897195135790701E-3"/>
    <n v="0.121869846347522"/>
    <n v="0.115147381488687"/>
    <n v="6.1429680979814396"/>
  </r>
  <r>
    <x v="5"/>
    <x v="27"/>
    <n v="0.42369300073138999"/>
    <n v="4.3209966980891801E-2"/>
    <n v="0.51709114793970001"/>
    <n v="0.43969888507940902"/>
    <x v="187"/>
    <n v="2.0622695924037801E-2"/>
    <n v="0.33347623105241597"/>
    <n v="0.134732738506814"/>
    <n v="0.19931308583808999"/>
    <n v="0.103240877838365"/>
    <n v="8.44153001984186E-2"/>
    <n v="5.4577101160326203E-3"/>
    <n v="5.7101461470492297E-2"/>
    <n v="5.2204270464385603E-2"/>
    <n v="6.34116980364192"/>
  </r>
  <r>
    <x v="5"/>
    <x v="28"/>
    <n v="0.64768986529475903"/>
    <n v="3.3383258226330703E-2"/>
    <n v="0.45413431037691898"/>
    <n v="0.51248243139674998"/>
    <x v="188"/>
    <n v="2.5764472303923501E-2"/>
    <n v="0.30618374783194202"/>
    <n v="0.217675388572073"/>
    <n v="0.17379954039345"/>
    <n v="7.8322511270915204E-2"/>
    <n v="6.6659972299876899E-2"/>
    <n v="5.3515726817698903E-3"/>
    <n v="7.52423119327746E-2"/>
    <n v="4.4280257201607803E-2"/>
    <n v="6.20524991562041"/>
  </r>
  <r>
    <x v="5"/>
    <x v="29"/>
    <n v="0.66076839702475398"/>
    <n v="3.30509608166768E-2"/>
    <n v="0.43863607272509902"/>
    <n v="0.52831296645822401"/>
    <x v="189"/>
    <n v="2.5525454742447599E-2"/>
    <n v="0.26567380877699198"/>
    <n v="0.28079782379377499"/>
    <n v="0.13787979525701"/>
    <n v="8.0079282351618195E-2"/>
    <n v="6.3685274239675502E-2"/>
    <n v="4.5899391928491597E-3"/>
    <n v="9.5051240885814403E-2"/>
    <n v="3.94988069241239E-2"/>
    <n v="6.0329757658143999"/>
  </r>
  <r>
    <x v="5"/>
    <x v="30"/>
    <n v="0.73954039609534905"/>
    <n v="3.0683381729215E-2"/>
    <n v="0.42161034894215199"/>
    <n v="0.54770626932863298"/>
    <x v="190"/>
    <n v="2.62504654331795E-2"/>
    <n v="0.25912811820982201"/>
    <n v="0.29147600385530498"/>
    <n v="0.139317971828534"/>
    <n v="7.6328645342783205E-2"/>
    <n v="5.8223122542007101E-2"/>
    <n v="4.2726034587862501E-3"/>
    <n v="0.100805317830227"/>
    <n v="3.6474363701909297E-2"/>
    <n v="6.1296528592142101"/>
  </r>
  <r>
    <x v="5"/>
    <x v="31"/>
    <n v="0.80694454799311799"/>
    <n v="2.59381101415554E-2"/>
    <n v="0.39697052583320303"/>
    <n v="0.57709136402524197"/>
    <x v="191"/>
    <n v="2.74314965504814E-2"/>
    <n v="0.25089490607427101"/>
    <n v="0.312552886126159"/>
    <n v="0.12666672497003401"/>
    <n v="6.6506191284249505E-2"/>
    <n v="5.5058219212743197E-2"/>
    <n v="3.9144237704083996E-3"/>
    <n v="0.10882180637057701"/>
    <n v="3.6929206950707998E-2"/>
    <n v="6.1576066459912902"/>
  </r>
  <r>
    <x v="5"/>
    <x v="32"/>
    <n v="0.79162553156301196"/>
    <n v="2.7013964720194301E-2"/>
    <n v="0.38786409804699001"/>
    <n v="0.58512193723281603"/>
    <x v="192"/>
    <n v="2.5873201842392401E-2"/>
    <n v="0.23711436132073299"/>
    <n v="0.320901930627148"/>
    <n v="0.11933290891928"/>
    <n v="7.6353735525017105E-2"/>
    <n v="5.44573555033845E-2"/>
    <n v="3.01443675409829E-3"/>
    <n v="0.11694357847728901"/>
    <n v="3.7117794029810101E-2"/>
    <n v="6.1114596738562597"/>
  </r>
  <r>
    <x v="6"/>
    <x v="0"/>
    <n v="0.87124867200009404"/>
    <n v="3.7198153132677499E-2"/>
    <n v="0.52082536506291"/>
    <n v="0.44197648180441301"/>
    <x v="193"/>
    <n v="2.6513025470858601E-2"/>
    <n v="0.203500085454621"/>
    <n v="5.7439483286469702E-2"/>
    <n v="8.2406338110030397E-2"/>
    <n v="0.29148581085077102"/>
    <n v="6.6624045808661894E-2"/>
    <n v="8.1401570070749704E-2"/>
    <n v="4.06376624090986E-2"/>
    <n v="0.13824553704249601"/>
    <n v="7.3219080468673603"/>
  </r>
  <r>
    <x v="6"/>
    <x v="1"/>
    <n v="0.88719035365291898"/>
    <n v="3.3116281272112698E-2"/>
    <n v="0.51305725186671003"/>
    <n v="0.453826466861177"/>
    <x v="194"/>
    <n v="2.31737358358469E-2"/>
    <n v="0.20567979320768101"/>
    <n v="6.6187668977565603E-2"/>
    <n v="7.4904244995819796E-2"/>
    <n v="0.28611075970003103"/>
    <n v="7.0930242604841404E-2"/>
    <n v="8.3242677387469696E-2"/>
    <n v="3.6028119229876698E-2"/>
    <n v="0.143943599098217"/>
    <n v="7.3935497066576996"/>
  </r>
  <r>
    <x v="6"/>
    <x v="2"/>
    <n v="1.0225563931653401"/>
    <n v="3.3783762737015603E-2"/>
    <n v="0.52751990785153402"/>
    <n v="0.43869632941145098"/>
    <x v="195"/>
    <n v="2.1236724535802901E-2"/>
    <n v="0.21957464981074901"/>
    <n v="6.2608761026942794E-2"/>
    <n v="8.0733474876825501E-2"/>
    <n v="0.29081211357695802"/>
    <n v="7.1391611632061494E-2"/>
    <n v="8.2707112970294802E-2"/>
    <n v="4.15075203352692E-2"/>
    <n v="0.11617137510481799"/>
    <n v="7.3691540308652197"/>
  </r>
  <r>
    <x v="6"/>
    <x v="3"/>
    <n v="0.97192621503493504"/>
    <n v="3.6021507582181603E-2"/>
    <n v="0.53383798115980097"/>
    <n v="0.430140511258017"/>
    <x v="196"/>
    <n v="1.6324968586158201E-2"/>
    <n v="0.223130220032493"/>
    <n v="5.9244876671105097E-2"/>
    <n v="7.34769231902032E-2"/>
    <n v="0.29398935454673603"/>
    <n v="6.8352231943085096E-2"/>
    <n v="0.100069329999324"/>
    <n v="3.87240220584575E-2"/>
    <n v="0.11407241565956899"/>
    <n v="7.3216175123788796"/>
  </r>
  <r>
    <x v="6"/>
    <x v="4"/>
    <n v="1.0055297005083199"/>
    <n v="4.0205151678816199E-2"/>
    <n v="0.53448039563624805"/>
    <n v="0.42531445268493501"/>
    <x v="197"/>
    <n v="1.2256235371747901E-2"/>
    <n v="0.22174401829291299"/>
    <n v="4.8826284336561797E-2"/>
    <n v="7.5578270328264696E-2"/>
    <n v="0.29903538098052801"/>
    <n v="7.0975061089903702E-2"/>
    <n v="9.7896904359771802E-2"/>
    <n v="3.8307996092494197E-2"/>
    <n v="0.12433444777508799"/>
    <n v="7.2944347746874696"/>
  </r>
  <r>
    <x v="6"/>
    <x v="5"/>
    <n v="0.99612122010135196"/>
    <n v="3.9871072986344902E-2"/>
    <n v="0.52784495446609403"/>
    <n v="0.43228397254756101"/>
    <x v="198"/>
    <n v="1.24380930614932E-2"/>
    <n v="0.238935100866283"/>
    <n v="5.7607270018903603E-2"/>
    <n v="8.1468151027182398E-2"/>
    <n v="0.28110106917327099"/>
    <n v="7.3175561513668996E-2"/>
    <n v="8.2908810599628596E-2"/>
    <n v="3.3371916554495902E-2"/>
    <n v="0.12730850218365999"/>
    <n v="7.3420709323948898"/>
  </r>
  <r>
    <x v="6"/>
    <x v="6"/>
    <n v="1.0342191694779801"/>
    <n v="3.7940195330424198E-2"/>
    <n v="0.51362442837880196"/>
    <n v="0.44843537629077401"/>
    <x v="199"/>
    <n v="1.2152018832344E-2"/>
    <n v="0.244279174437047"/>
    <n v="5.84101135115506E-2"/>
    <n v="8.2480876476496504E-2"/>
    <n v="0.27971848717878001"/>
    <n v="7.5458476157951301E-2"/>
    <n v="8.12270670950722E-2"/>
    <n v="3.5048892063735897E-2"/>
    <n v="0.12032183801768299"/>
    <n v="7.4386373871785203"/>
  </r>
  <r>
    <x v="6"/>
    <x v="7"/>
    <n v="1.0267512312828599"/>
    <n v="3.8526677546717E-2"/>
    <n v="0.54820750527473705"/>
    <n v="0.41326581717854599"/>
    <x v="200"/>
    <n v="1.5055125518574601E-2"/>
    <n v="0.262530510214041"/>
    <n v="6.3132920370207804E-2"/>
    <n v="7.7084613789872594E-2"/>
    <n v="0.278377002413009"/>
    <n v="7.1021167566301294E-2"/>
    <n v="7.8744263921732796E-2"/>
    <n v="2.8083655451729601E-2"/>
    <n v="0.11541924510248"/>
    <n v="7.3675906533035898"/>
  </r>
  <r>
    <x v="6"/>
    <x v="8"/>
    <n v="0.93707328574736004"/>
    <n v="3.8480424946889601E-2"/>
    <n v="0.55112284574295001"/>
    <n v="0.41039672931016102"/>
    <x v="201"/>
    <n v="1.6363967857992202E-2"/>
    <n v="0.22702083112423399"/>
    <n v="6.0067937800904699E-2"/>
    <n v="8.3059628839153798E-2"/>
    <n v="0.29310460473359601"/>
    <n v="6.95818153393436E-2"/>
    <n v="8.7662478185464701E-2"/>
    <n v="3.0145641308462499E-2"/>
    <n v="0.121607107895442"/>
    <n v="7.3626405950331"/>
  </r>
  <r>
    <x v="6"/>
    <x v="9"/>
    <n v="0.97411143842567205"/>
    <n v="3.7047448956940003E-2"/>
    <n v="0.53321562205274697"/>
    <n v="0.42973692899031302"/>
    <x v="202"/>
    <n v="1.7549447333672901E-2"/>
    <n v="0.223140903662462"/>
    <n v="6.2485265650759403E-2"/>
    <n v="8.03216455694266E-2"/>
    <n v="0.29311697812088799"/>
    <n v="7.6135729505735605E-2"/>
    <n v="8.9675296339119304E-2"/>
    <n v="2.51070350217323E-2"/>
    <n v="0.12170887636259201"/>
    <n v="7.3972791768376496"/>
  </r>
  <r>
    <x v="6"/>
    <x v="10"/>
    <n v="1.0193283173119301"/>
    <n v="3.5075191299195597E-2"/>
    <n v="0.52280239018166497"/>
    <n v="0.44212241851914003"/>
    <x v="203"/>
    <n v="1.9708587507540301E-2"/>
    <n v="0.230457570798103"/>
    <n v="5.7149711409927598E-2"/>
    <n v="9.6857314311522794E-2"/>
    <n v="0.283826511585138"/>
    <n v="7.2233619682299494E-2"/>
    <n v="8.9287260352054504E-2"/>
    <n v="1.90382710726326E-2"/>
    <n v="0.122181602553182"/>
    <n v="7.3395413100767604"/>
  </r>
  <r>
    <x v="6"/>
    <x v="11"/>
    <n v="1.2539440032912501"/>
    <n v="3.4250779254567897E-2"/>
    <n v="0.52522232514330902"/>
    <n v="0.44052689560212299"/>
    <x v="204"/>
    <n v="2.2763773687182E-2"/>
    <n v="0.27069094984238301"/>
    <n v="5.3848790733816397E-2"/>
    <n v="0.12237288391099201"/>
    <n v="0.266307592827005"/>
    <n v="7.6966274815360405E-2"/>
    <n v="6.3070945795986003E-2"/>
    <n v="1.9745495008527299E-2"/>
    <n v="9.5580656700413102E-2"/>
    <n v="7.3576863365734502"/>
  </r>
  <r>
    <x v="6"/>
    <x v="12"/>
    <n v="0.92150012965221895"/>
    <n v="4.3097283532617603E-2"/>
    <n v="0.53959581192672101"/>
    <n v="0.41730690454066199"/>
    <x v="205"/>
    <n v="1.8554087890574798E-2"/>
    <n v="0.19492553738829599"/>
    <n v="5.9858142696407803E-2"/>
    <n v="8.0642748410742399E-2"/>
    <n v="0.29919518331952999"/>
    <n v="7.0411018775255393E-2"/>
    <n v="8.1153850513284997E-2"/>
    <n v="3.9423548678475903E-2"/>
    <n v="0.14339013455881"/>
    <n v="7.3759344230731196"/>
  </r>
  <r>
    <x v="6"/>
    <x v="13"/>
    <n v="0.90505226170911202"/>
    <n v="3.7729239090113102E-2"/>
    <n v="0.53292726739608898"/>
    <n v="0.42934349351379802"/>
    <x v="206"/>
    <n v="1.8665362339331401E-2"/>
    <n v="0.19959601880686201"/>
    <n v="6.3262693293321001E-2"/>
    <n v="7.34294962882973E-2"/>
    <n v="0.30415433411908299"/>
    <n v="7.3314155766051201E-2"/>
    <n v="7.8619417609128606E-2"/>
    <n v="3.5066057951644101E-2"/>
    <n v="0.14419001200566001"/>
    <n v="7.3987334417855699"/>
  </r>
  <r>
    <x v="6"/>
    <x v="14"/>
    <n v="0.81957653596888902"/>
    <n v="4.6152984285293401E-2"/>
    <n v="0.59079763393459195"/>
    <n v="0.36304938178011498"/>
    <x v="207"/>
    <n v="1.5878186274887102E-2"/>
    <n v="0.134988257438447"/>
    <n v="4.4372899894978397E-2"/>
    <n v="7.46144912444721E-2"/>
    <n v="0.41532726545902598"/>
    <n v="6.94950438644035E-2"/>
    <n v="8.1377610066441897E-2"/>
    <n v="1.40937574302665E-2"/>
    <n v="0.13843638849926901"/>
    <n v="7.43864227820288"/>
  </r>
  <r>
    <x v="6"/>
    <x v="15"/>
    <n v="0.44349652053362498"/>
    <n v="6.0158942049226803E-2"/>
    <n v="0.68572392886802502"/>
    <n v="0.25411712908274797"/>
    <x v="208"/>
    <n v="1.39354934559589E-3"/>
    <n v="3.2151778810739801E-2"/>
    <n v="9.3916135184198002E-3"/>
    <n v="3.5623768872306602E-2"/>
    <n v="0.71315713888610599"/>
    <n v="3.3814161356189101E-2"/>
    <n v="6.9171607928364104E-2"/>
    <n v="1.2284629054385801E-3"/>
    <n v="9.8191098457072995E-2"/>
    <n v="7.5837798472297004"/>
  </r>
  <r>
    <x v="6"/>
    <x v="16"/>
    <n v="0.57691596257576505"/>
    <n v="4.7983523217093697E-2"/>
    <n v="0.63829233407142605"/>
    <n v="0.31372414271148003"/>
    <x v="209"/>
    <n v="1.12223368122349E-3"/>
    <n v="3.8190523386046699E-2"/>
    <n v="1.4863797592986601E-2"/>
    <n v="4.0518995462317797E-2"/>
    <n v="0.57338991272615503"/>
    <n v="3.9213920129135098E-2"/>
    <n v="0.17838164381457"/>
    <n v="1.0225893653411501E-3"/>
    <n v="0.10909134665951099"/>
    <n v="7.54798301595513"/>
  </r>
  <r>
    <x v="6"/>
    <x v="17"/>
    <n v="0.82544820254446305"/>
    <n v="4.9484806430954702E-2"/>
    <n v="0.59330349195505405"/>
    <n v="0.35721170161399102"/>
    <x v="210"/>
    <n v="7.6524397011509902E-3"/>
    <n v="0.185068012941663"/>
    <n v="2.35905903353976E-2"/>
    <n v="4.8261796405055297E-2"/>
    <n v="0.38264186960980501"/>
    <n v="4.6570925593208801E-2"/>
    <n v="0.157263515647136"/>
    <n v="2.1614781102134101E-3"/>
    <n v="0.139434194987299"/>
    <n v="7.5493769938997604"/>
  </r>
  <r>
    <x v="6"/>
    <x v="18"/>
    <n v="0.92202139702170605"/>
    <n v="4.7517093253492002E-2"/>
    <n v="0.58573123210977096"/>
    <n v="0.36675167463673702"/>
    <x v="211"/>
    <n v="1.02905147873302E-2"/>
    <n v="0.24275265882504901"/>
    <n v="3.34402570577522E-2"/>
    <n v="5.97030846837256E-2"/>
    <n v="0.32801995721277899"/>
    <n v="6.1154607941063401E-2"/>
    <n v="0.11856086515674701"/>
    <n v="3.8227664552598199E-3"/>
    <n v="0.13411480321371999"/>
    <n v="7.4272715824571804"/>
  </r>
  <r>
    <x v="6"/>
    <x v="19"/>
    <n v="0.92538487252547497"/>
    <n v="4.5593495326221603E-2"/>
    <n v="0.58546718894427696"/>
    <n v="0.368939315729502"/>
    <x v="212"/>
    <n v="9.8483716081796992E-3"/>
    <n v="0.24491500003296801"/>
    <n v="4.7058694859414302E-2"/>
    <n v="6.1925539712471403E-2"/>
    <n v="0.31057163966451201"/>
    <n v="6.2475140606473203E-2"/>
    <n v="0.115195365357358"/>
    <n v="8.83284531958917E-3"/>
    <n v="0.13176954440760599"/>
    <n v="7.5319276642117901"/>
  </r>
  <r>
    <x v="6"/>
    <x v="20"/>
    <n v="0.86129541883940197"/>
    <n v="4.6065949815154897E-2"/>
    <n v="0.57938971426409602"/>
    <n v="0.37454433592074898"/>
    <x v="213"/>
    <n v="1.1239746133425901E-2"/>
    <n v="0.22036158589507099"/>
    <n v="4.4746299462414103E-2"/>
    <n v="6.8093357718977093E-2"/>
    <n v="0.32800902333382098"/>
    <n v="6.6802599115075398E-2"/>
    <n v="0.121931479284428"/>
    <n v="6.9585963892682696E-3"/>
    <n v="0.121747904329488"/>
    <n v="7.5423090613702097"/>
  </r>
  <r>
    <x v="6"/>
    <x v="21"/>
    <n v="0.89383667995864202"/>
    <n v="4.5395795658208199E-2"/>
    <n v="0.60077654089261801"/>
    <n v="0.35382766344917399"/>
    <x v="214"/>
    <n v="1.41450289073651E-2"/>
    <n v="0.231864712203177"/>
    <n v="4.5459804263116597E-2"/>
    <n v="7.4496018682842002E-2"/>
    <n v="0.33607301750976698"/>
    <n v="6.7101841745447005E-2"/>
    <n v="0.121284365462225"/>
    <n v="5.4405104154296004E-3"/>
    <n v="9.4743366922815903E-2"/>
    <n v="7.4944561891869501"/>
  </r>
  <r>
    <x v="6"/>
    <x v="22"/>
    <n v="0.65467805099226095"/>
    <n v="5.3822463991794099E-2"/>
    <n v="0.64846800730940302"/>
    <n v="0.29770952869880302"/>
    <x v="215"/>
    <n v="8.0505822685120899E-3"/>
    <n v="9.3389127164953706E-2"/>
    <n v="3.3295578817466302E-2"/>
    <n v="7.1747743745030707E-2"/>
    <n v="0.48049998667980998"/>
    <n v="7.2165715938712904E-2"/>
    <n v="0.12770812249904301"/>
    <n v="4.71260020309449E-3"/>
    <n v="9.7416135741431403E-2"/>
    <n v="7.4059145432564799"/>
  </r>
  <r>
    <x v="6"/>
    <x v="23"/>
    <n v="1.17628246362864"/>
    <n v="4.2234205063068901E-2"/>
    <n v="0.57787411383977905"/>
    <n v="0.37989168109715199"/>
    <x v="216"/>
    <n v="1.6531464027010001E-2"/>
    <n v="0.290309941892958"/>
    <n v="2.6897915101158298E-2"/>
    <n v="0.108955248574315"/>
    <n v="0.31029035368895402"/>
    <n v="7.3890392927565204E-2"/>
    <n v="8.52029417147359E-2"/>
    <n v="2.44524879792809E-3"/>
    <n v="7.8095127419503002E-2"/>
    <n v="7.4634738779125502"/>
  </r>
  <r>
    <x v="6"/>
    <x v="24"/>
    <n v="0.55055228351315699"/>
    <n v="5.3594760269663699E-2"/>
    <n v="0.63334005983687203"/>
    <n v="0.313065179893464"/>
    <x v="217"/>
    <n v="3.6592115176331398E-3"/>
    <n v="3.9011138891968299E-2"/>
    <n v="2.6749871556039799E-2"/>
    <n v="5.3011488536099903E-2"/>
    <n v="0.55513883024663102"/>
    <n v="6.2313998023314998E-2"/>
    <n v="0.102197448709457"/>
    <n v="2.7423453658150898E-3"/>
    <n v="0.144604742392273"/>
    <n v="7.5368887231030897"/>
  </r>
  <r>
    <x v="6"/>
    <x v="25"/>
    <n v="0.58373139500606996"/>
    <n v="5.0394198670574299E-2"/>
    <n v="0.63962357138596504"/>
    <n v="0.30998222994346097"/>
    <x v="218"/>
    <n v="2.7844794367551701E-3"/>
    <n v="4.2528753969813302E-2"/>
    <n v="2.63433304681252E-2"/>
    <n v="6.4705009393813295E-2"/>
    <n v="0.49759983970800498"/>
    <n v="6.7273418468445104E-2"/>
    <n v="0.137396225204059"/>
    <n v="2.4898980843640699E-3"/>
    <n v="0.15076970601150899"/>
    <n v="7.3727942062051097"/>
  </r>
  <r>
    <x v="6"/>
    <x v="26"/>
    <n v="0.71466168780539596"/>
    <n v="4.8865099338886497E-2"/>
    <n v="0.60113281414697395"/>
    <n v="0.35000208651414"/>
    <x v="219"/>
    <n v="3.4126026332588098E-3"/>
    <n v="4.4266769219714203E-2"/>
    <n v="2.86793315732372E-2"/>
    <n v="6.71702577469733E-2"/>
    <n v="0.477119910149083"/>
    <n v="6.7954633518890001E-2"/>
    <n v="0.14318663953105101"/>
    <n v="3.0083118348372701E-3"/>
    <n v="0.153642614945253"/>
    <n v="7.4085448573960004"/>
  </r>
  <r>
    <x v="6"/>
    <x v="27"/>
    <n v="0.96483289467228295"/>
    <n v="5.2638327968813799E-2"/>
    <n v="0.564190589099961"/>
    <n v="0.38317108293122498"/>
    <x v="220"/>
    <n v="6.1997080476890896E-3"/>
    <n v="0.22077945163691201"/>
    <n v="3.1835341032331203E-2"/>
    <n v="7.8333186558428303E-2"/>
    <n v="0.33610366450712797"/>
    <n v="6.2712521416973699E-2"/>
    <n v="0.12571145451874099"/>
    <n v="6.9972992405042097E-3"/>
    <n v="0.122597785696607"/>
    <n v="7.5928676222490896"/>
  </r>
  <r>
    <x v="6"/>
    <x v="28"/>
    <n v="1.0199723586706599"/>
    <n v="4.4702092951610498E-2"/>
    <n v="0.56891671228320595"/>
    <n v="0.38638119476518401"/>
    <x v="221"/>
    <n v="9.0440478232306602E-3"/>
    <n v="0.24581633408023701"/>
    <n v="4.1763643672089797E-2"/>
    <n v="6.7920388876763493E-2"/>
    <n v="0.30590209627836901"/>
    <n v="6.8404466417431004E-2"/>
    <n v="0.110768713670822"/>
    <n v="4.7625641443644999E-3"/>
    <n v="0.13829269371986999"/>
    <n v="7.4691386512293496"/>
  </r>
  <r>
    <x v="6"/>
    <x v="29"/>
    <n v="0.97065655720723798"/>
    <n v="5.0358062309601999E-2"/>
    <n v="0.58007858699627302"/>
    <n v="0.36956335069412499"/>
    <x v="222"/>
    <n v="1.09167663122865E-2"/>
    <n v="0.217980209621011"/>
    <n v="5.09535439421357E-2"/>
    <n v="5.7577747799417198E-2"/>
    <n v="0.31048344102212799"/>
    <n v="6.5740345451086493E-2"/>
    <n v="0.103239213783793"/>
    <n v="7.0934437737222699E-3"/>
    <n v="0.169019143755547"/>
    <n v="7.4830167717895497"/>
  </r>
  <r>
    <x v="6"/>
    <x v="30"/>
    <n v="1.04207368487233"/>
    <n v="4.91525202972979E-2"/>
    <n v="0.55754404399440805"/>
    <n v="0.39330343570829401"/>
    <x v="223"/>
    <n v="1.2351128980362299E-2"/>
    <n v="0.24364045542702101"/>
    <n v="5.6528860804746499E-2"/>
    <n v="5.4383559010111701E-2"/>
    <n v="0.304032394004704"/>
    <n v="7.1392847684644198E-2"/>
    <n v="0.10368780571613299"/>
    <n v="6.3901207189787897E-3"/>
    <n v="0.13965710817431501"/>
    <n v="7.48198869304629"/>
  </r>
  <r>
    <x v="6"/>
    <x v="31"/>
    <n v="1.0535829883001999"/>
    <n v="4.6246832657623298E-2"/>
    <n v="0.55160157551926703"/>
    <n v="0.40215159182311"/>
    <x v="224"/>
    <n v="1.5072839660526499E-2"/>
    <n v="0.24481534831367599"/>
    <n v="6.1500683851217298E-2"/>
    <n v="6.0391835397841598E-2"/>
    <n v="0.281719423077681"/>
    <n v="6.6346607102885702E-2"/>
    <n v="9.2873029829724202E-2"/>
    <n v="1.2854235131120001E-2"/>
    <n v="0.15785460173747701"/>
    <n v="7.5166502928391603"/>
  </r>
  <r>
    <x v="6"/>
    <x v="32"/>
    <n v="0.97809234669966605"/>
    <n v="4.7307114632826198E-2"/>
    <n v="0.57580866430518196"/>
    <n v="0.37688422106199199"/>
    <x v="225"/>
    <n v="1.53901867697967E-2"/>
    <n v="0.22199369067010899"/>
    <n v="6.0112782998008603E-2"/>
    <n v="5.7139829866625198E-2"/>
    <n v="0.29921562953847902"/>
    <n v="6.8167917573651496E-2"/>
    <n v="0.103822912295188"/>
    <n v="1.12733042003621E-2"/>
    <n v="0.152774473571409"/>
    <n v="7.4336397649854797"/>
  </r>
  <r>
    <x v="7"/>
    <x v="0"/>
    <n v="0.65989671509996795"/>
    <n v="4.4494487327744803E-2"/>
    <n v="0.49804988249591797"/>
    <n v="0.457455630176337"/>
    <x v="226"/>
    <n v="4.9387850205047899E-2"/>
    <n v="0.28147996553874499"/>
    <n v="0.13740107137097399"/>
    <n v="0.10345430973881201"/>
    <n v="0.197442197953764"/>
    <n v="7.4750568781477095E-2"/>
    <n v="2.4566722367888202E-2"/>
    <n v="7.0442209287693694E-2"/>
    <n v="5.1148898410815102E-2"/>
    <n v="6.6825954715927196"/>
  </r>
  <r>
    <x v="7"/>
    <x v="1"/>
    <n v="0.71594294956867399"/>
    <n v="4.3317412121741401E-2"/>
    <n v="0.469630342291883"/>
    <n v="0.487052245586376"/>
    <x v="227"/>
    <n v="5.2480875040004302E-2"/>
    <n v="0.28346040431185499"/>
    <n v="0.16512857834067299"/>
    <n v="9.1394392549722606E-2"/>
    <n v="0.18006308169249599"/>
    <n v="6.9736178847421101E-2"/>
    <n v="1.66171499945745E-2"/>
    <n v="7.7383656770247902E-2"/>
    <n v="5.6497043991074199E-2"/>
    <n v="6.6427611355590903"/>
  </r>
  <r>
    <x v="7"/>
    <x v="2"/>
    <n v="0.88173151590242904"/>
    <n v="4.1569111394737498E-2"/>
    <n v="0.46824178445838399"/>
    <n v="0.490189104146879"/>
    <x v="228"/>
    <n v="4.7611264821365303E-2"/>
    <n v="0.30394024435616002"/>
    <n v="0.16302241280656701"/>
    <n v="9.5741878201347205E-2"/>
    <n v="0.16572740142029299"/>
    <n v="6.7949722596535006E-2"/>
    <n v="2.06206870777258E-2"/>
    <n v="7.3608072584803896E-2"/>
    <n v="5.3742129400059201E-2"/>
    <n v="6.6969011462715402"/>
  </r>
  <r>
    <x v="7"/>
    <x v="3"/>
    <n v="0.96498829945331799"/>
    <n v="3.3473525029365299E-2"/>
    <n v="0.41233775220854701"/>
    <n v="0.55418872276208697"/>
    <x v="229"/>
    <n v="6.3302606899456895E-2"/>
    <n v="0.312854955324256"/>
    <n v="0.17661542743884701"/>
    <n v="8.2291140255441694E-2"/>
    <n v="0.15175794730447001"/>
    <n v="6.2167946501835603E-2"/>
    <n v="1.3018494731337E-2"/>
    <n v="7.37461487850532E-2"/>
    <n v="5.6423368390345001E-2"/>
    <n v="6.6898664149492202"/>
  </r>
  <r>
    <x v="7"/>
    <x v="4"/>
    <n v="1.0252253621248499"/>
    <n v="3.5379064281430901E-2"/>
    <n v="0.422343547128055"/>
    <n v="0.542277388590514"/>
    <x v="230"/>
    <n v="5.8070524490410502E-2"/>
    <n v="0.31514348110173102"/>
    <n v="0.18713356866110401"/>
    <n v="7.7737459777696097E-2"/>
    <n v="0.141461287357867"/>
    <n v="6.2791524789800796E-2"/>
    <n v="1.2655309469955999E-2"/>
    <n v="8.4803703233175404E-2"/>
    <n v="5.2973017219280098E-2"/>
    <n v="6.5126143069359097"/>
  </r>
  <r>
    <x v="7"/>
    <x v="5"/>
    <n v="0.95287162004364301"/>
    <n v="3.89292024559185E-2"/>
    <n v="0.43729499261257099"/>
    <n v="0.52377580493150999"/>
    <x v="231"/>
    <n v="6.1455625917794E-2"/>
    <n v="0.30984748947650398"/>
    <n v="0.170794161929051"/>
    <n v="9.1960036698600797E-2"/>
    <n v="0.14571651531733601"/>
    <n v="6.3723693078640301E-2"/>
    <n v="1.4691288080081201E-2"/>
    <n v="8.0815193138814204E-2"/>
    <n v="5.4530975046056702E-2"/>
    <n v="6.5669670741720996"/>
  </r>
  <r>
    <x v="7"/>
    <x v="6"/>
    <n v="1.05997307668667"/>
    <n v="3.3927320694888699E-2"/>
    <n v="0.385645785620573"/>
    <n v="0.58042689368453804"/>
    <x v="232"/>
    <n v="7.0241388219763404E-2"/>
    <n v="0.30086521433131203"/>
    <n v="0.16508998317674201"/>
    <n v="8.7455467720522206E-2"/>
    <n v="0.140922244710079"/>
    <n v="6.2207172274783902E-2"/>
    <n v="1.31591180090072E-2"/>
    <n v="9.7386467732979695E-2"/>
    <n v="5.4855700456047103E-2"/>
    <n v="6.6084332833398403"/>
  </r>
  <r>
    <x v="7"/>
    <x v="7"/>
    <n v="1.24353482426521"/>
    <n v="3.2791396015269703E-2"/>
    <n v="0.33637366280262698"/>
    <n v="0.63083494118210304"/>
    <x v="233"/>
    <n v="8.3368753953957098E-2"/>
    <n v="0.30790426201645199"/>
    <n v="0.18622642004589801"/>
    <n v="7.78159600903746E-2"/>
    <n v="0.128090723529944"/>
    <n v="5.63610794893976E-2"/>
    <n v="1.20254830817245E-2"/>
    <n v="8.8623028293458098E-2"/>
    <n v="5.3782450526443898E-2"/>
    <n v="6.5269948197218"/>
  </r>
  <r>
    <x v="7"/>
    <x v="8"/>
    <n v="1.0177042074232401"/>
    <n v="3.6306279941354699E-2"/>
    <n v="0.40959696518405903"/>
    <n v="0.55409675487458598"/>
    <x v="234"/>
    <n v="6.6957819089588602E-2"/>
    <n v="0.29426324478045002"/>
    <n v="0.179186519570952"/>
    <n v="8.7396421886311401E-2"/>
    <n v="0.14448114616298399"/>
    <n v="5.7101019101226801E-2"/>
    <n v="1.4410698323679701E-2"/>
    <n v="8.9473253335055E-2"/>
    <n v="6.0167924565318401E-2"/>
    <n v="6.69690077969274"/>
  </r>
  <r>
    <x v="7"/>
    <x v="9"/>
    <n v="1.1581784112343101"/>
    <n v="3.30528077072672E-2"/>
    <n v="0.35799967794794502"/>
    <n v="0.608947514344788"/>
    <x v="235"/>
    <n v="8.4662972329680397E-2"/>
    <n v="0.28611805128365703"/>
    <n v="0.18589489662703901"/>
    <n v="9.1418662972552495E-2"/>
    <n v="0.13980152068896301"/>
    <n v="5.5323643738145599E-2"/>
    <n v="1.0875475345848399E-2"/>
    <n v="7.6053622955272002E-2"/>
    <n v="6.20577296504186E-2"/>
    <n v="6.6562524166763701"/>
  </r>
  <r>
    <x v="7"/>
    <x v="10"/>
    <n v="1.0520452256445401"/>
    <n v="4.0555140895789203E-2"/>
    <n v="0.43634720633282598"/>
    <n v="0.52309765277138498"/>
    <x v="236"/>
    <n v="5.5751761555894098E-2"/>
    <n v="0.32512236120160698"/>
    <n v="0.15270014024443901"/>
    <n v="0.117193242049803"/>
    <n v="0.14521180739692199"/>
    <n v="7.0514096674361301E-2"/>
    <n v="1.3673355663673101E-2"/>
    <n v="6.4634440796253398E-2"/>
    <n v="4.7983827429090901E-2"/>
    <n v="6.62191299912537"/>
  </r>
  <r>
    <x v="7"/>
    <x v="11"/>
    <n v="1.2679077925531499"/>
    <n v="4.2856422357447001E-2"/>
    <n v="0.52216043757961805"/>
    <n v="0.43498314006293398"/>
    <x v="237"/>
    <n v="4.9828918155083397E-2"/>
    <n v="0.34956620190316201"/>
    <n v="0.123231099150642"/>
    <n v="0.14270721707959499"/>
    <n v="0.151054906130828"/>
    <n v="8.2624282853281703E-2"/>
    <n v="1.1671935772268801E-2"/>
    <n v="4.71206596944636E-2"/>
    <n v="3.4955937765838697E-2"/>
    <n v="6.6485137991887999"/>
  </r>
  <r>
    <x v="7"/>
    <x v="12"/>
    <n v="0.78388109567008901"/>
    <n v="5.3014140219101398E-2"/>
    <n v="0.50770082088431301"/>
    <n v="0.43928503889658499"/>
    <x v="238"/>
    <n v="4.37934967554841E-2"/>
    <n v="0.31028071172888899"/>
    <n v="0.15641906117958199"/>
    <n v="9.6384215940246501E-2"/>
    <n v="0.17944346187917801"/>
    <n v="6.3784529091476902E-2"/>
    <n v="1.3565754670578601E-2"/>
    <n v="6.6314468059638199E-2"/>
    <n v="5.8524803943064599E-2"/>
    <n v="6.6790972691493202"/>
  </r>
  <r>
    <x v="7"/>
    <x v="13"/>
    <n v="0.76952840285259005"/>
    <n v="4.7846417251154398E-2"/>
    <n v="0.46865362873234301"/>
    <n v="0.48349995401650298"/>
    <x v="239"/>
    <n v="5.1456977115585702E-2"/>
    <n v="0.26307566501413399"/>
    <n v="0.18491738836220001"/>
    <n v="9.86222780873834E-2"/>
    <n v="0.183484763547378"/>
    <n v="6.4433378937911304E-2"/>
    <n v="8.0545371657889196E-3"/>
    <n v="7.3567929390803005E-2"/>
    <n v="6.4144238428287398E-2"/>
    <n v="6.7254408151848803"/>
  </r>
  <r>
    <x v="7"/>
    <x v="14"/>
    <n v="0.62646995221972501"/>
    <n v="6.5449122179210506E-2"/>
    <n v="0.48499292057869497"/>
    <n v="0.44955795724209402"/>
    <x v="240"/>
    <n v="3.57232838545413E-2"/>
    <n v="0.25208973676310398"/>
    <n v="0.13955627829784301"/>
    <n v="0.11585472129157599"/>
    <n v="0.27880917903443397"/>
    <n v="6.0768247777692401E-2"/>
    <n v="3.7659544253378801E-3"/>
    <n v="4.1376250829874797E-2"/>
    <n v="6.1877360563729597E-2"/>
    <n v="6.7270564335251102"/>
  </r>
  <r>
    <x v="7"/>
    <x v="15"/>
    <n v="0.23361003656149501"/>
    <n v="0.148985397904256"/>
    <n v="0.64460230318770495"/>
    <n v="0.20641229890804"/>
    <x v="241"/>
    <n v="7.3917768226029301E-4"/>
    <n v="4.4214744613403099E-2"/>
    <n v="1.49401465076124E-2"/>
    <n v="0.10476837433774901"/>
    <n v="0.72957468926378899"/>
    <n v="2.3980644411126899E-2"/>
    <n v="1.1708306623978201E-3"/>
    <n v="6.2985781116108898E-3"/>
    <n v="5.19938527506901E-2"/>
    <n v="7.0349168484849498"/>
  </r>
  <r>
    <x v="7"/>
    <x v="16"/>
    <n v="0.272625028674428"/>
    <n v="0.130461584342036"/>
    <n v="0.62442362994789002"/>
    <n v="0.245114785710074"/>
    <x v="242"/>
    <n v="1.3224567892938001E-3"/>
    <n v="6.6536554586851607E-2"/>
    <n v="2.4715197054639398E-2"/>
    <n v="0.119642245712057"/>
    <n v="0.64862478395830003"/>
    <n v="3.09761026645301E-2"/>
    <n v="1.17694513250715E-3"/>
    <n v="7.2346904995603404E-3"/>
    <n v="7.8628426852019206E-2"/>
    <n v="6.9827946099796696"/>
  </r>
  <r>
    <x v="7"/>
    <x v="17"/>
    <n v="0.45599877157698798"/>
    <n v="9.1041542416753093E-2"/>
    <n v="0.57969169316897096"/>
    <n v="0.32926676441427599"/>
    <x v="243"/>
    <n v="2.1726790124690299E-2"/>
    <n v="0.34228606043608101"/>
    <n v="3.4836270207320198E-2"/>
    <n v="0.108448039430927"/>
    <n v="0.35477560370517303"/>
    <n v="5.4212777154762998E-2"/>
    <n v="2.24684100844045E-3"/>
    <n v="7.6195206221632197E-3"/>
    <n v="5.89397367799556E-2"/>
    <n v="6.9274360675511"/>
  </r>
  <r>
    <x v="7"/>
    <x v="18"/>
    <n v="0.91163002503809598"/>
    <n v="5.4531865388334197E-2"/>
    <n v="0.41414955608459197"/>
    <n v="0.53131857852707398"/>
    <x v="244"/>
    <n v="4.0815798055246301E-2"/>
    <n v="0.36422327026829199"/>
    <n v="0.14986063776953101"/>
    <n v="8.8238756882995401E-2"/>
    <n v="0.180536551177228"/>
    <n v="5.90323737069978E-2"/>
    <n v="1.2257827706988701E-3"/>
    <n v="5.1917426363649703E-2"/>
    <n v="5.4193111783084502E-2"/>
    <n v="6.8399818077790098"/>
  </r>
  <r>
    <x v="7"/>
    <x v="19"/>
    <n v="1.1303299792085"/>
    <n v="4.14633382560608E-2"/>
    <n v="0.35035169790702497"/>
    <n v="0.60818496383691401"/>
    <x v="245"/>
    <n v="6.0849840819661098E-2"/>
    <n v="0.30164482664219699"/>
    <n v="0.20365416354033899"/>
    <n v="9.2101029088010197E-2"/>
    <n v="0.15440649105528301"/>
    <n v="5.5727201252982202E-2"/>
    <n v="2.9578812705736701E-3"/>
    <n v="6.8040486440196807E-2"/>
    <n v="5.3830434254625602E-2"/>
    <n v="6.8313487023950001"/>
  </r>
  <r>
    <x v="7"/>
    <x v="20"/>
    <n v="0.98020469532408205"/>
    <n v="4.8941982637913301E-2"/>
    <n v="0.37833125049428601"/>
    <n v="0.572726766867801"/>
    <x v="246"/>
    <n v="5.2180000552587598E-2"/>
    <n v="0.30361213466023601"/>
    <n v="0.19455710124454501"/>
    <n v="8.8076207001049303E-2"/>
    <n v="0.16709559251272499"/>
    <n v="5.7479950488581101E-2"/>
    <n v="9.6233492099221404E-4"/>
    <n v="7.4211375902460505E-2"/>
    <n v="5.2821975357267903E-2"/>
    <n v="6.7269041062558497"/>
  </r>
  <r>
    <x v="7"/>
    <x v="21"/>
    <n v="0.86780456221179303"/>
    <n v="5.8360362992416599E-2"/>
    <n v="0.441311789827113"/>
    <n v="0.50032784718046996"/>
    <x v="247"/>
    <n v="5.7705454609621697E-2"/>
    <n v="0.32660695030690801"/>
    <n v="0.14695479357562899"/>
    <n v="9.6695785741439597E-2"/>
    <n v="0.201313200397682"/>
    <n v="6.5636180631526694E-2"/>
    <n v="1.2180134354514999E-3"/>
    <n v="3.96398543574525E-2"/>
    <n v="5.4329178067824398E-2"/>
    <n v="6.6924604264362602"/>
  </r>
  <r>
    <x v="7"/>
    <x v="22"/>
    <n v="0.40258597342689401"/>
    <n v="0.106344243625784"/>
    <n v="0.59040562956197495"/>
    <n v="0.30325012681224101"/>
    <x v="248"/>
    <n v="2.4598659913773298E-2"/>
    <n v="0.177862212591955"/>
    <n v="5.7096985269186801E-2"/>
    <n v="0.13764141839604799"/>
    <n v="0.41185257278838899"/>
    <n v="8.6574415536896002E-2"/>
    <n v="5.0453910430938895E-4"/>
    <n v="1.4481988876363899E-2"/>
    <n v="6.8867244212279605E-2"/>
    <n v="6.9037630235985299"/>
  </r>
  <r>
    <x v="7"/>
    <x v="23"/>
    <n v="1.00709707706424"/>
    <n v="6.6478039130214897E-2"/>
    <n v="0.60828246401849495"/>
    <n v="0.32523949685129"/>
    <x v="249"/>
    <n v="4.0492460570814397E-2"/>
    <n v="0.40546192115516499"/>
    <n v="3.4071442692675903E-2"/>
    <n v="0.170329244923447"/>
    <n v="0.208442125622327"/>
    <n v="9.0389184555198995E-2"/>
    <n v="6.8639425055216604E-4"/>
    <n v="7.2416859421458703E-3"/>
    <n v="3.31546062493785E-2"/>
    <n v="6.6679838968062697"/>
  </r>
  <r>
    <x v="7"/>
    <x v="24"/>
    <n v="0.26433056669976401"/>
    <n v="0.14953210598863501"/>
    <n v="0.61606383789363095"/>
    <n v="0.23440405611773399"/>
    <x v="250"/>
    <n v="3.3445557294776102E-3"/>
    <n v="5.4292871592135299E-2"/>
    <n v="3.8921493766414503E-2"/>
    <n v="0.115634131988436"/>
    <n v="0.57967848384167098"/>
    <n v="7.4604427314596294E-2"/>
    <n v="3.4182751575747102E-4"/>
    <n v="1.2991108213652999E-2"/>
    <n v="9.7610624139520499E-2"/>
    <n v="6.9627868618500504"/>
  </r>
  <r>
    <x v="7"/>
    <x v="25"/>
    <n v="0.27000011584731298"/>
    <n v="0.13283074878897"/>
    <n v="0.622920523694656"/>
    <n v="0.244248727516373"/>
    <x v="251"/>
    <n v="2.7736054828435401E-3"/>
    <n v="7.0838026791808006E-2"/>
    <n v="5.02553820812685E-2"/>
    <n v="0.10608306265681899"/>
    <n v="0.55741145028255101"/>
    <n v="8.3709138538469896E-2"/>
    <n v="5.8782468787231805E-4"/>
    <n v="1.3804427542618E-2"/>
    <n v="9.8085337737269795E-2"/>
    <n v="6.9274351257598203"/>
  </r>
  <r>
    <x v="7"/>
    <x v="26"/>
    <n v="0.33358117324666298"/>
    <n v="0.120181358400803"/>
    <n v="0.61966045449999096"/>
    <n v="0.26015818709920602"/>
    <x v="252"/>
    <n v="2.8649562769395699E-3"/>
    <n v="9.5174149206239303E-2"/>
    <n v="4.94935846032169E-2"/>
    <n v="0.103982120251606"/>
    <n v="0.52864904908077204"/>
    <n v="9.0531153432204498E-2"/>
    <n v="4.7931378935466701E-4"/>
    <n v="1.5746345150770301E-2"/>
    <n v="9.93483708727914E-2"/>
    <n v="6.8275147815003203"/>
  </r>
  <r>
    <x v="7"/>
    <x v="27"/>
    <n v="0.68367565973496602"/>
    <n v="8.1142249626234897E-2"/>
    <n v="0.54429869939513598"/>
    <n v="0.37455905097862902"/>
    <x v="253"/>
    <n v="2.4190801185776399E-2"/>
    <n v="0.38619996874482698"/>
    <n v="6.8732000358398299E-2"/>
    <n v="0.113119960838267"/>
    <n v="0.25049740504746099"/>
    <n v="7.0929221705196902E-2"/>
    <n v="2.8567126989589999E-4"/>
    <n v="1.3637547758896199E-2"/>
    <n v="6.2243446897747703E-2"/>
    <n v="6.79486927217323"/>
  </r>
  <r>
    <x v="7"/>
    <x v="28"/>
    <n v="0.91391067186639097"/>
    <n v="6.1350672869337097E-2"/>
    <n v="0.44880509483507802"/>
    <n v="0.48984423229558499"/>
    <x v="254"/>
    <n v="4.34877821474235E-2"/>
    <n v="0.349169305670882"/>
    <n v="0.15421143514351801"/>
    <n v="7.5508722506078998E-2"/>
    <n v="0.193727143798511"/>
    <n v="6.3700805557401693E-2"/>
    <n v="1.10940860048428E-3"/>
    <n v="5.4563797711384802E-2"/>
    <n v="5.6132131981364901E-2"/>
    <n v="6.5738010251281196"/>
  </r>
  <r>
    <x v="7"/>
    <x v="29"/>
    <n v="1.0997394786827199"/>
    <n v="4.6652155130152903E-2"/>
    <n v="0.32410041659426397"/>
    <n v="0.629247428275583"/>
    <x v="255"/>
    <n v="5.48770190321375E-2"/>
    <n v="0.32864504672101902"/>
    <n v="0.21231462976565799"/>
    <n v="5.5845343115783E-2"/>
    <n v="0.165277117317116"/>
    <n v="5.4105052263297801E-2"/>
    <n v="1.0102917109389899E-3"/>
    <n v="6.9962311442873001E-2"/>
    <n v="5.0425590859702302E-2"/>
    <n v="6.7808974212179498"/>
  </r>
  <r>
    <x v="7"/>
    <x v="30"/>
    <n v="1.3478981838553401"/>
    <n v="3.7555601332795098E-2"/>
    <n v="0.27989532736525402"/>
    <n v="0.68254907130195097"/>
    <x v="256"/>
    <n v="6.9921644278519296E-2"/>
    <n v="0.26813980041170798"/>
    <n v="0.26030480856981097"/>
    <n v="5.4817471079357499E-2"/>
    <n v="0.149169039099394"/>
    <n v="4.97532168726844E-2"/>
    <n v="1.72829536679692E-3"/>
    <n v="9.0585506584690806E-2"/>
    <n v="4.88787642677957E-2"/>
    <n v="6.7728370973593899"/>
  </r>
  <r>
    <x v="7"/>
    <x v="31"/>
    <n v="1.43271914098992"/>
    <n v="3.8410375546539699E-2"/>
    <n v="0.26657237215736901"/>
    <n v="0.69501725229609201"/>
    <x v="257"/>
    <n v="8.9129616633914305E-2"/>
    <n v="0.24592180583248599"/>
    <n v="0.291387789767309"/>
    <n v="4.98440195687435E-2"/>
    <n v="0.138143180865333"/>
    <n v="4.4593172411966198E-2"/>
    <n v="4.1040276134075301E-4"/>
    <n v="8.6233960254127301E-2"/>
    <n v="4.8185661353085898E-2"/>
    <n v="6.7132943720304104"/>
  </r>
  <r>
    <x v="7"/>
    <x v="32"/>
    <n v="1.16913153325644"/>
    <n v="4.5408654126766701E-2"/>
    <n v="0.31881989950026701"/>
    <n v="0.63577144637296601"/>
    <x v="258"/>
    <n v="7.0204032022760904E-2"/>
    <n v="0.25595190680400198"/>
    <n v="0.274282656396935"/>
    <n v="5.4766851883795299E-2"/>
    <n v="0.15373077659310699"/>
    <n v="5.3210707002928202E-2"/>
    <n v="7.40994275302357E-4"/>
    <n v="7.7477849645890204E-2"/>
    <n v="5.2292110678972999E-2"/>
    <n v="6.7144231843462796"/>
  </r>
  <r>
    <x v="8"/>
    <x v="0"/>
    <n v="0.72778141843781896"/>
    <n v="4.2273789961012498E-2"/>
    <n v="0.50786528396022801"/>
    <n v="0.44986092607875999"/>
    <x v="259"/>
    <n v="6.0881365133967198E-2"/>
    <n v="0.21208731506655901"/>
    <n v="0.30057085083024898"/>
    <n v="0.11102131219594"/>
    <n v="8.4499194892694002E-2"/>
    <n v="0.11813739665631499"/>
    <n v="2.0922224496739899E-2"/>
    <n v="6.0031028668068198E-2"/>
    <n v="2.5040004877196102E-2"/>
    <n v="4.6393941925836701"/>
  </r>
  <r>
    <x v="8"/>
    <x v="1"/>
    <n v="0.81373547273050895"/>
    <n v="3.7579714431716503E-2"/>
    <n v="0.478069934664415"/>
    <n v="0.48435035090386802"/>
    <x v="260"/>
    <n v="6.1464098569399397E-2"/>
    <n v="0.21816861309066801"/>
    <n v="0.33295916993628799"/>
    <n v="9.2785474160770695E-2"/>
    <n v="7.9053402909710899E-2"/>
    <n v="0.105954192143106"/>
    <n v="1.8229574335368801E-2"/>
    <n v="5.61377445185028E-2"/>
    <n v="2.9087694327897502E-2"/>
    <n v="4.5454096816055296"/>
  </r>
  <r>
    <x v="8"/>
    <x v="2"/>
    <n v="0.95168255229773502"/>
    <n v="3.6604836081174999E-2"/>
    <n v="0.47726359365015603"/>
    <n v="0.48613157026866899"/>
    <x v="261"/>
    <n v="5.6890803009022002E-2"/>
    <n v="0.219331167668947"/>
    <n v="0.33630888213170701"/>
    <n v="9.4506279405087698E-2"/>
    <n v="7.5054112139488996E-2"/>
    <n v="0.106999788600664"/>
    <n v="1.8918791613104599E-2"/>
    <n v="5.8103912989919397E-2"/>
    <n v="2.8073399578340801E-2"/>
    <n v="4.5390921338351502"/>
  </r>
  <r>
    <x v="8"/>
    <x v="3"/>
    <n v="0.97131081924936702"/>
    <n v="3.3646002788564298E-2"/>
    <n v="0.44260373374504403"/>
    <n v="0.52375026346639197"/>
    <x v="262"/>
    <n v="5.7820573813858203E-2"/>
    <n v="0.232110953937923"/>
    <n v="0.32627139994167897"/>
    <n v="8.8964138003002E-2"/>
    <n v="7.7976747854020395E-2"/>
    <n v="9.4287696515585301E-2"/>
    <n v="1.7322114280392001E-2"/>
    <n v="6.5864690712582705E-2"/>
    <n v="3.4299710865777898E-2"/>
    <n v="4.62282724349416"/>
  </r>
  <r>
    <x v="8"/>
    <x v="4"/>
    <n v="1.0206678761783501"/>
    <n v="3.2966823122681302E-2"/>
    <n v="0.46667226650434401"/>
    <n v="0.50036091037297503"/>
    <x v="263"/>
    <n v="5.6339892050939401E-2"/>
    <n v="0.23690461881574201"/>
    <n v="0.32072547909205101"/>
    <n v="9.0254855288488894E-2"/>
    <n v="7.8284527208957996E-2"/>
    <n v="9.6098936444533198E-2"/>
    <n v="1.7286994831304001E-2"/>
    <n v="6.4657274407010301E-2"/>
    <n v="3.4227002524777297E-2"/>
    <n v="4.6767285183154597"/>
  </r>
  <r>
    <x v="8"/>
    <x v="5"/>
    <n v="1.00621532392779"/>
    <n v="3.4943520669400402E-2"/>
    <n v="0.47425873975278299"/>
    <n v="0.49079773957781703"/>
    <x v="264"/>
    <n v="5.3129547045186E-2"/>
    <n v="0.23973645126461399"/>
    <n v="0.31999395750424098"/>
    <n v="9.4412059058474301E-2"/>
    <n v="7.5662344118015104E-2"/>
    <n v="9.0595826632624304E-2"/>
    <n v="2.30672479996776E-2"/>
    <n v="6.05187967041807E-2"/>
    <n v="3.82894344505115E-2"/>
    <n v="4.5877857910997797"/>
  </r>
  <r>
    <x v="8"/>
    <x v="6"/>
    <n v="1.06383052271862"/>
    <n v="3.2365098376175898E-2"/>
    <n v="0.42882373589975797"/>
    <n v="0.53881116572406595"/>
    <x v="265"/>
    <n v="6.2918780405819899E-2"/>
    <n v="0.21353999361732101"/>
    <n v="0.31200455852197001"/>
    <n v="9.2712951756909398E-2"/>
    <n v="8.0931692108298106E-2"/>
    <n v="8.7713483485756097E-2"/>
    <n v="1.5828897473912501E-2"/>
    <n v="7.8629288406989004E-2"/>
    <n v="5.0819441321290799E-2"/>
    <n v="4.6603456279248796"/>
  </r>
  <r>
    <x v="8"/>
    <x v="7"/>
    <n v="1.2089174749438201"/>
    <n v="2.9111926025913601E-2"/>
    <n v="0.39936853344151602"/>
    <n v="0.57151954053257004"/>
    <x v="266"/>
    <n v="6.9085364502006502E-2"/>
    <n v="0.20799516674620799"/>
    <n v="0.33662669525630101"/>
    <n v="8.5899419913112507E-2"/>
    <n v="7.0365480308810194E-2"/>
    <n v="7.6479333229917804E-2"/>
    <n v="1.2377709746879399E-2"/>
    <n v="8.2761695499373594E-2"/>
    <n v="5.3992125891180097E-2"/>
    <n v="4.6551212046099302"/>
  </r>
  <r>
    <x v="8"/>
    <x v="8"/>
    <n v="0.94822832542423297"/>
    <n v="3.7667785658364199E-2"/>
    <n v="0.45213539813296699"/>
    <n v="0.51019681620866897"/>
    <x v="267"/>
    <n v="5.6701105862640003E-2"/>
    <n v="0.226794026951502"/>
    <n v="0.33397897449298097"/>
    <n v="8.8834199940767106E-2"/>
    <n v="7.8342796472598494E-2"/>
    <n v="8.8860159146097698E-2"/>
    <n v="1.48950380743803E-2"/>
    <n v="6.0021473576903302E-2"/>
    <n v="4.6968188374151697E-2"/>
    <n v="4.56394873964007"/>
  </r>
  <r>
    <x v="8"/>
    <x v="9"/>
    <n v="0.96064135945930196"/>
    <n v="3.7844855266353103E-2"/>
    <n v="0.47944467347842901"/>
    <n v="0.48271047125521799"/>
    <x v="268"/>
    <n v="6.56687267169348E-2"/>
    <n v="0.23317122738235699"/>
    <n v="0.31640065493111902"/>
    <n v="9.53456805035304E-2"/>
    <n v="7.6140727713819203E-2"/>
    <n v="9.4574286281523201E-2"/>
    <n v="1.5419539440800101E-2"/>
    <n v="5.2345796589040101E-2"/>
    <n v="4.5674463502546898E-2"/>
    <n v="4.5409173170433199"/>
  </r>
  <r>
    <x v="8"/>
    <x v="10"/>
    <n v="1.0223024673921499"/>
    <n v="3.4770681782900999E-2"/>
    <n v="0.50322767174755301"/>
    <n v="0.462001646469546"/>
    <x v="269"/>
    <n v="5.3756598536575599E-2"/>
    <n v="0.234495208851311"/>
    <n v="0.312899498726603"/>
    <n v="0.122020406366686"/>
    <n v="7.4144049210857293E-2"/>
    <n v="9.4233224054690604E-2"/>
    <n v="1.5680523275503198E-2"/>
    <n v="4.7785997420700999E-2"/>
    <n v="3.8878805505937503E-2"/>
    <n v="4.6275127485122702"/>
  </r>
  <r>
    <x v="8"/>
    <x v="11"/>
    <n v="1.3046863872403001"/>
    <n v="3.09523057097611E-2"/>
    <n v="0.542761493435583"/>
    <n v="0.42628620085465602"/>
    <x v="270"/>
    <n v="5.2783050929035201E-2"/>
    <n v="0.26903454122600001"/>
    <n v="0.28005975164193497"/>
    <n v="0.16618783061971101"/>
    <n v="6.08493950441652E-2"/>
    <n v="7.67615574262554E-2"/>
    <n v="1.5900865949816999E-2"/>
    <n v="3.5039788108882398E-2"/>
    <n v="3.8573923342253E-2"/>
    <n v="4.5035956362580301"/>
  </r>
  <r>
    <x v="8"/>
    <x v="12"/>
    <n v="0.72357363572210198"/>
    <n v="4.7350902339124402E-2"/>
    <n v="0.53721986225650897"/>
    <n v="0.41542923540436699"/>
    <x v="271"/>
    <n v="7.0145808509641097E-2"/>
    <n v="0.20844118318816501"/>
    <n v="0.31784626504970198"/>
    <n v="0.120338244242812"/>
    <n v="9.1597244848351397E-2"/>
    <n v="7.5282535864094793E-2"/>
    <n v="1.70356779948246E-2"/>
    <n v="4.4857227586258999E-2"/>
    <n v="4.7923201551256199E-2"/>
    <n v="4.4901103514702898"/>
  </r>
  <r>
    <x v="8"/>
    <x v="13"/>
    <n v="0.81650826000479504"/>
    <n v="4.23053978248124E-2"/>
    <n v="0.51337029211641005"/>
    <n v="0.44432431005877698"/>
    <x v="272"/>
    <n v="6.9947249835941999E-2"/>
    <n v="0.185931048121287"/>
    <n v="0.35229600555276802"/>
    <n v="0.120535779635714"/>
    <n v="8.4259946817095796E-2"/>
    <n v="6.8244398031181597E-2"/>
    <n v="1.4104914139487E-2"/>
    <n v="5.4218475148047202E-2"/>
    <n v="4.4584146672393701E-2"/>
    <n v="4.5983463212400899"/>
  </r>
  <r>
    <x v="8"/>
    <x v="14"/>
    <n v="0.53422956031673297"/>
    <n v="6.3991573181888306E-2"/>
    <n v="0.52639207855025205"/>
    <n v="0.40961634826785998"/>
    <x v="273"/>
    <n v="4.4369316191001901E-2"/>
    <n v="0.218817383176973"/>
    <n v="0.28695800615291001"/>
    <n v="9.8767637359341798E-2"/>
    <n v="0.14083653103813401"/>
    <n v="9.5074648694334102E-2"/>
    <n v="2.3851734469120599E-2"/>
    <n v="4.4993654463961801E-2"/>
    <n v="3.97436743805758E-2"/>
    <n v="4.4771530389395702"/>
  </r>
  <r>
    <x v="8"/>
    <x v="15"/>
    <n v="7.97455179455622E-2"/>
    <n v="0.32793936054046902"/>
    <n v="0.51838369612915702"/>
    <n v="0.15367694333037399"/>
    <x v="274"/>
    <n v="5.2754521663321898E-5"/>
    <n v="0"/>
    <n v="6.6556276853150598E-3"/>
    <n v="1.6573946687101E-2"/>
    <n v="0.78255049237846597"/>
    <n v="4.7148708959107E-2"/>
    <n v="9.7632441545498799E-2"/>
    <n v="2.5365604954564001E-2"/>
    <n v="1.10942759057966E-2"/>
    <n v="4.2327484060084801"/>
  </r>
  <r>
    <x v="8"/>
    <x v="16"/>
    <n v="0.123072515477781"/>
    <n v="0.25113674470563901"/>
    <n v="0.41927074043080598"/>
    <n v="0.32959251486355501"/>
    <x v="275"/>
    <n v="1.19251263150942E-2"/>
    <n v="2.6586454573605099E-5"/>
    <n v="7.2617482409357198E-2"/>
    <n v="1.40775656773733E-2"/>
    <n v="0.58513907583281"/>
    <n v="5.4804785728938099E-2"/>
    <n v="8.7396550680979804E-2"/>
    <n v="3.5869115187979299E-2"/>
    <n v="0.123548014016531"/>
    <n v="4.3394254389672202"/>
  </r>
  <r>
    <x v="8"/>
    <x v="17"/>
    <n v="0.30211205947594999"/>
    <n v="0.13035136101879"/>
    <n v="0.52728739678759995"/>
    <n v="0.34236124219360897"/>
    <x v="276"/>
    <n v="2.05675079389241E-2"/>
    <n v="0.402819588710493"/>
    <n v="8.0633122329071605E-2"/>
    <n v="5.9611764866430397E-2"/>
    <n v="0.235867560913049"/>
    <n v="7.4708988120570294E-2"/>
    <n v="3.3139292921844303E-2"/>
    <n v="1.6334621940236799E-2"/>
    <n v="6.9074774219416102E-2"/>
    <n v="4.5192358756303896"/>
  </r>
  <r>
    <x v="8"/>
    <x v="18"/>
    <n v="0.74131769988513496"/>
    <n v="5.7953269735780799E-2"/>
    <n v="0.41378399036050401"/>
    <n v="0.52826273990371497"/>
    <x v="277"/>
    <n v="4.4774219661266997E-2"/>
    <n v="0.30405080992016797"/>
    <n v="0.26094526349128899"/>
    <n v="5.6600343277380602E-2"/>
    <n v="0.11380574911582"/>
    <n v="7.7068808037537101E-2"/>
    <n v="2.11436444107647E-2"/>
    <n v="6.3852045626678303E-2"/>
    <n v="5.3206480672889502E-2"/>
    <n v="4.6459319255450398"/>
  </r>
  <r>
    <x v="8"/>
    <x v="19"/>
    <n v="1.14625111949749"/>
    <n v="3.9179704538972397E-2"/>
    <n v="0.33125470572403098"/>
    <n v="0.62956558973699706"/>
    <x v="278"/>
    <n v="6.0352400440945697E-2"/>
    <n v="0.24613297210811799"/>
    <n v="0.33157957378705399"/>
    <n v="5.1303632614531601E-2"/>
    <n v="8.3250441180959894E-2"/>
    <n v="6.4326020269175305E-2"/>
    <n v="1.3555785717816699E-2"/>
    <n v="8.7075582236405796E-2"/>
    <n v="5.9323182779065703E-2"/>
    <n v="4.4556649608421797"/>
  </r>
  <r>
    <x v="8"/>
    <x v="20"/>
    <n v="0.94287927558426798"/>
    <n v="4.4856704032641297E-2"/>
    <n v="0.37608462155188399"/>
    <n v="0.57905867441547398"/>
    <x v="279"/>
    <n v="4.7927134519345903E-2"/>
    <n v="0.24976430057497601"/>
    <n v="0.32436960473835802"/>
    <n v="5.1904693381935298E-2"/>
    <n v="8.9798132107030401E-2"/>
    <n v="8.3675231807993702E-2"/>
    <n v="1.5711616043621399E-2"/>
    <n v="8.4938872428545698E-2"/>
    <n v="4.78832700896634E-2"/>
    <n v="4.4255518765132198"/>
  </r>
  <r>
    <x v="8"/>
    <x v="21"/>
    <n v="0.82077078431512795"/>
    <n v="5.0706526777275301E-2"/>
    <n v="0.41665765679824901"/>
    <n v="0.53263581642447599"/>
    <x v="280"/>
    <n v="4.4916126027227797E-2"/>
    <n v="0.27738398957254001"/>
    <n v="0.30434763641526902"/>
    <n v="5.6615376551118902E-2"/>
    <n v="9.5361023762628797E-2"/>
    <n v="9.9129114548810598E-2"/>
    <n v="1.73914659897027E-2"/>
    <n v="5.8587436911714703E-2"/>
    <n v="4.0535976839109998E-2"/>
    <n v="4.4647757960929404"/>
  </r>
  <r>
    <x v="8"/>
    <x v="22"/>
    <n v="0.28108973525090503"/>
    <n v="0.108776243645931"/>
    <n v="0.57201974313447801"/>
    <n v="0.31920401321959102"/>
    <x v="281"/>
    <n v="1.5996571534886001E-2"/>
    <n v="0.250163542548618"/>
    <n v="0.17422372540829401"/>
    <n v="4.54945287538382E-2"/>
    <n v="0.217266504493832"/>
    <n v="0.15829689788163501"/>
    <n v="4.1607023677275999E-2"/>
    <n v="3.00532651986146E-2"/>
    <n v="5.3762203663213402E-2"/>
    <n v="4.0323048217673998"/>
  </r>
  <r>
    <x v="8"/>
    <x v="23"/>
    <n v="0.85223676334252196"/>
    <n v="5.5099011651422301E-2"/>
    <n v="0.61530527608795405"/>
    <n v="0.32959571226062301"/>
    <x v="282"/>
    <n v="2.5476631071306099E-2"/>
    <n v="0.353497057895867"/>
    <n v="0.19655547169554699"/>
    <n v="0.15407778076304901"/>
    <n v="8.97836725321534E-2"/>
    <n v="0.104280408221662"/>
    <n v="2.2117117637187701E-2"/>
    <n v="2.14815848603764E-2"/>
    <n v="2.5134097931481299E-2"/>
    <n v="4.3177370545907197"/>
  </r>
  <r>
    <x v="8"/>
    <x v="24"/>
    <n v="0.122873634884649"/>
    <n v="0.22507410946401199"/>
    <n v="0.58379681857631704"/>
    <n v="0.19112907195967099"/>
    <x v="283"/>
    <n v="3.3754776664200298E-3"/>
    <n v="9.4915099489664909E-3"/>
    <n v="0.11212889432468599"/>
    <n v="1.8993367355672901E-2"/>
    <n v="0.43716867687590499"/>
    <n v="0.25753076181255502"/>
    <n v="6.6697430064310198E-2"/>
    <n v="4.1021316904208002E-2"/>
    <n v="3.8209889810987697E-2"/>
    <n v="4.3161965185706102"/>
  </r>
  <r>
    <x v="8"/>
    <x v="25"/>
    <n v="0.12841872329831699"/>
    <n v="0.20497913453313599"/>
    <n v="0.53239059882264494"/>
    <n v="0.26263026664421901"/>
    <x v="284"/>
    <n v="3.0029566565247998E-4"/>
    <n v="2.2098849034052601E-2"/>
    <n v="0.12655791571366801"/>
    <n v="1.69804641107732E-2"/>
    <n v="0.43417216893258298"/>
    <n v="0.206824690375149"/>
    <n v="6.4116982961114705E-2"/>
    <n v="4.0827470712618698E-2"/>
    <n v="7.0182300216751606E-2"/>
    <n v="4.1578426384754499"/>
  </r>
  <r>
    <x v="8"/>
    <x v="26"/>
    <n v="0.178835993705352"/>
    <n v="0.16478292612908099"/>
    <n v="0.62623646869384697"/>
    <n v="0.20898060517707201"/>
    <x v="285"/>
    <n v="3.25046693165661E-3"/>
    <n v="0.101691346341108"/>
    <n v="0.13949513485926199"/>
    <n v="1.7681861571704399E-2"/>
    <n v="0.37605368865226901"/>
    <n v="0.217100395514121"/>
    <n v="5.6684432770270902E-2"/>
    <n v="2.6428212837037699E-2"/>
    <n v="4.7072163324678298E-2"/>
    <n v="4.5673418631696299"/>
  </r>
  <r>
    <x v="8"/>
    <x v="27"/>
    <n v="0.62253604477323998"/>
    <n v="6.4531205316194301E-2"/>
    <n v="0.523883698441304"/>
    <n v="0.411585096242502"/>
    <x v="286"/>
    <n v="2.6464916194790002E-2"/>
    <n v="0.395443520304328"/>
    <n v="0.17415671778436401"/>
    <n v="6.7334187701871495E-2"/>
    <n v="0.12693905273997"/>
    <n v="0.12572619611282501"/>
    <n v="1.8694769273565899E-2"/>
    <n v="1.6224259712497802E-2"/>
    <n v="4.1293605011095399E-2"/>
    <n v="4.54711380045726"/>
  </r>
  <r>
    <x v="8"/>
    <x v="28"/>
    <n v="0.85343308057007505"/>
    <n v="5.5578304672739803E-2"/>
    <n v="0.45797447598255703"/>
    <n v="0.48644721934470297"/>
    <x v="287"/>
    <n v="4.6278704933747999E-2"/>
    <n v="0.27828612409485798"/>
    <n v="0.29312118193917303"/>
    <n v="4.9575681437510503E-2"/>
    <n v="0.10219430406164701"/>
    <n v="0.117543106859213"/>
    <n v="1.3334994660005799E-2"/>
    <n v="5.2471265599228697E-2"/>
    <n v="4.1555787406622399E-2"/>
    <n v="4.5237039180767296"/>
  </r>
  <r>
    <x v="8"/>
    <x v="29"/>
    <n v="1.0038163089520999"/>
    <n v="4.3435169636174498E-2"/>
    <n v="0.35986885293968701"/>
    <n v="0.59669597742413805"/>
    <x v="288"/>
    <n v="6.5643173572004596E-2"/>
    <n v="0.21943662935813399"/>
    <n v="0.34408078863521002"/>
    <n v="3.4182576808489899E-2"/>
    <n v="0.101854795299247"/>
    <n v="9.3768678653361998E-2"/>
    <n v="1.1003152478338E-2"/>
    <n v="8.1181666475194897E-2"/>
    <n v="4.3936632778408903E-2"/>
    <n v="4.5187498428131896"/>
  </r>
  <r>
    <x v="8"/>
    <x v="30"/>
    <n v="1.2431824224146"/>
    <n v="3.7105829702440397E-2"/>
    <n v="0.317519723134909"/>
    <n v="0.64537444716265102"/>
    <x v="289"/>
    <n v="6.0061314502127601E-2"/>
    <n v="0.20844624335357301"/>
    <n v="0.37983193695651102"/>
    <n v="3.1919150624445197E-2"/>
    <n v="8.9767028226515902E-2"/>
    <n v="7.5346651078531807E-2"/>
    <n v="1.09609906350908E-2"/>
    <n v="9.7929679101526002E-2"/>
    <n v="4.2240346063784302E-2"/>
    <n v="4.5228709603128898"/>
  </r>
  <r>
    <x v="8"/>
    <x v="31"/>
    <n v="1.35366870894964"/>
    <n v="3.0717817095039599E-2"/>
    <n v="0.28770873742962899"/>
    <n v="0.68157344547533205"/>
    <x v="290"/>
    <n v="6.25804692395492E-2"/>
    <n v="0.19962719960592501"/>
    <n v="0.41189311180098098"/>
    <n v="3.3849210565021597E-2"/>
    <n v="7.80525699364783E-2"/>
    <n v="6.7044287149212997E-2"/>
    <n v="9.6005927313761105E-3"/>
    <n v="8.9745308509569202E-2"/>
    <n v="4.3953184624833101E-2"/>
    <n v="4.6531911218434701"/>
  </r>
  <r>
    <x v="8"/>
    <x v="32"/>
    <n v="1.0734231329333599"/>
    <n v="4.09826632293692E-2"/>
    <n v="0.40048432778837401"/>
    <n v="0.558533008982257"/>
    <x v="291"/>
    <n v="4.1788290926162097E-2"/>
    <n v="0.19390847951371301"/>
    <n v="0.42670759241031597"/>
    <n v="3.9559384550180203E-2"/>
    <n v="8.75515431279031E-2"/>
    <n v="8.2120554856536201E-2"/>
    <n v="1.2691897503402E-2"/>
    <n v="7.3344817890219793E-2"/>
    <n v="3.8093934107891601E-2"/>
    <n v="4.25986671076926"/>
  </r>
  <r>
    <x v="9"/>
    <x v="0"/>
    <n v="0.785780896504501"/>
    <n v="1.95268809751134E-2"/>
    <n v="0.71767400145982996"/>
    <n v="0.26279911756505703"/>
    <x v="292"/>
    <n v="4.1595240224148601E-2"/>
    <n v="0.37194763158295802"/>
    <n v="0.13049540255703199"/>
    <n v="0.119366654696545"/>
    <n v="0.10276585173580199"/>
    <n v="9.8672052170994701E-2"/>
    <n v="1.8092292610183799E-2"/>
    <n v="9.2869064569025495E-2"/>
    <n v="8.9086773767649303E-3"/>
    <n v="7.1095429880905998"/>
  </r>
  <r>
    <x v="9"/>
    <x v="1"/>
    <n v="0.81706497110208198"/>
    <n v="1.8605439964994301E-2"/>
    <n v="0.67406887273904303"/>
    <n v="0.30732568729596299"/>
    <x v="293"/>
    <n v="3.8055664585341903E-2"/>
    <n v="0.36548128577012401"/>
    <n v="0.138759874952048"/>
    <n v="0.123962978974251"/>
    <n v="9.61899404105796E-2"/>
    <n v="0.10491010874746499"/>
    <n v="1.32867251353928E-2"/>
    <n v="9.1466328950611006E-2"/>
    <n v="9.2841932356464603E-3"/>
    <n v="7.0584513421405299"/>
  </r>
  <r>
    <x v="9"/>
    <x v="2"/>
    <n v="0.95732415120081205"/>
    <n v="1.51996070492531E-2"/>
    <n v="0.70040907514903405"/>
    <n v="0.28439131780171301"/>
    <x v="294"/>
    <n v="4.03644978148208E-2"/>
    <n v="0.38083131097045397"/>
    <n v="0.13612366128622899"/>
    <n v="0.123724727613285"/>
    <n v="9.35778734199499E-2"/>
    <n v="0.10200053641660201"/>
    <n v="1.37838281597139E-2"/>
    <n v="8.4691246975108506E-2"/>
    <n v="7.8927635887104594E-3"/>
    <n v="7.0981157827428998"/>
  </r>
  <r>
    <x v="9"/>
    <x v="3"/>
    <n v="0.92884076560949103"/>
    <n v="1.4860807858394101E-2"/>
    <n v="0.70119619464234795"/>
    <n v="0.283942997499258"/>
    <x v="295"/>
    <n v="3.5519364966582999E-2"/>
    <n v="0.39251015675851503"/>
    <n v="0.12877451908339099"/>
    <n v="0.125551731171332"/>
    <n v="9.3881689520612599E-2"/>
    <n v="8.98084077144298E-2"/>
    <n v="1.3440697170276E-2"/>
    <n v="9.7826835116922806E-2"/>
    <n v="6.1637634460599E-3"/>
    <n v="7.1800816857046001"/>
  </r>
  <r>
    <x v="9"/>
    <x v="4"/>
    <n v="1.0160422320334701"/>
    <n v="1.2863360804752101E-2"/>
    <n v="0.69940044558982095"/>
    <n v="0.28773619360542702"/>
    <x v="296"/>
    <n v="3.5297406386682502E-2"/>
    <n v="0.39174850095993502"/>
    <n v="0.121250016901715"/>
    <n v="0.120849189324382"/>
    <n v="8.2289472307697398E-2"/>
    <n v="9.6884565812145704E-2"/>
    <n v="1.47678617688749E-2"/>
    <n v="0.112998606327327"/>
    <n v="6.2332742952141097E-3"/>
    <n v="7.1180789070935901"/>
  </r>
  <r>
    <x v="9"/>
    <x v="5"/>
    <n v="0.98445818873124102"/>
    <n v="1.6211461472674001E-2"/>
    <n v="0.72539559269700604"/>
    <n v="0.25839294583032002"/>
    <x v="297"/>
    <n v="3.6410184097022798E-2"/>
    <n v="0.41134191989152202"/>
    <n v="0.12831454276850199"/>
    <n v="0.12672416323406599"/>
    <n v="8.3109385921081205E-2"/>
    <n v="9.4086629115166007E-2"/>
    <n v="1.6491300086238302E-2"/>
    <n v="8.0821784800789595E-2"/>
    <n v="7.0215378631468001E-3"/>
    <n v="7.1234919445428897"/>
  </r>
  <r>
    <x v="9"/>
    <x v="6"/>
    <n v="1.03190467230734"/>
    <n v="1.5201492212732599E-2"/>
    <n v="0.72015664592348805"/>
    <n v="0.26464186186377903"/>
    <x v="298"/>
    <n v="3.4962689988494298E-2"/>
    <n v="0.40009719468225302"/>
    <n v="0.135421285710564"/>
    <n v="0.124481704578875"/>
    <n v="8.6272855329873499E-2"/>
    <n v="9.4171035569655004E-2"/>
    <n v="1.64858454511639E-2"/>
    <n v="7.7701031415307001E-2"/>
    <n v="9.1653388087459195E-3"/>
    <n v="7.1021990622134004"/>
  </r>
  <r>
    <x v="9"/>
    <x v="7"/>
    <n v="1.0717543867526"/>
    <n v="1.5124836603694399E-2"/>
    <n v="0.73552479180033603"/>
    <n v="0.24935037159596901"/>
    <x v="299"/>
    <n v="3.6149644611376403E-2"/>
    <n v="0.42437996668094202"/>
    <n v="0.134744522300553"/>
    <n v="0.12208118353819999"/>
    <n v="7.8249976145172498E-2"/>
    <n v="9.1124166504516907E-2"/>
    <n v="1.8529188421563599E-2"/>
    <n v="7.0883778088314198E-2"/>
    <n v="6.5093564985051703E-3"/>
    <n v="7.1514351403917997"/>
  </r>
  <r>
    <x v="9"/>
    <x v="8"/>
    <n v="0.91688562039518196"/>
    <n v="1.5752096085048201E-2"/>
    <n v="0.72597093337940799"/>
    <n v="0.25827697053554299"/>
    <x v="300"/>
    <n v="3.7130249712896003E-2"/>
    <n v="0.405647952163531"/>
    <n v="0.14024846259340801"/>
    <n v="0.118421796097562"/>
    <n v="8.73839581183119E-2"/>
    <n v="9.1464198580083297E-2"/>
    <n v="2.4120384124418501E-2"/>
    <n v="7.1310481035511603E-2"/>
    <n v="7.6716720836676501E-3"/>
    <n v="7.1746868148842902"/>
  </r>
  <r>
    <x v="9"/>
    <x v="9"/>
    <n v="0.98825526908490402"/>
    <n v="1.35600984218736E-2"/>
    <n v="0.71102269439506904"/>
    <n v="0.27541720718305701"/>
    <x v="301"/>
    <n v="4.2490659252028599E-2"/>
    <n v="0.39481812637895303"/>
    <n v="0.144307126093878"/>
    <n v="0.127607390847605"/>
    <n v="9.2023842548441204E-2"/>
    <n v="9.4109102504393194E-2"/>
    <n v="2.0840579485282201E-2"/>
    <n v="6.0299433603044898E-2"/>
    <n v="8.0130737032965901E-3"/>
    <n v="7.1513170514119002"/>
  </r>
  <r>
    <x v="9"/>
    <x v="10"/>
    <n v="1.06291377852975"/>
    <n v="1.4647660124169799E-2"/>
    <n v="0.73884598841265403"/>
    <n v="0.24650635146317601"/>
    <x v="302"/>
    <n v="5.0213846429682303E-2"/>
    <n v="0.40203289618803201"/>
    <n v="0.13657527318548299"/>
    <n v="0.14032555508816599"/>
    <n v="8.1074946227286102E-2"/>
    <n v="9.2135969309886503E-2"/>
    <n v="1.81999820822564E-2"/>
    <n v="5.4844296449416498E-2"/>
    <n v="8.2390696582212795E-3"/>
    <n v="7.1027577873859498"/>
  </r>
  <r>
    <x v="9"/>
    <x v="11"/>
    <n v="1.43877506774862"/>
    <n v="1.21382826381472E-2"/>
    <n v="0.74454620448091902"/>
    <n v="0.243315512880933"/>
    <x v="303"/>
    <n v="5.1489996851412603E-2"/>
    <n v="0.42502815412377898"/>
    <n v="0.116443694450427"/>
    <n v="0.16798808584867"/>
    <n v="6.7046194138627099E-2"/>
    <n v="0.102547568998925"/>
    <n v="1.10495836642856E-2"/>
    <n v="3.43386998434244E-2"/>
    <n v="6.4069928615134901E-3"/>
    <n v="6.9907696554726302"/>
  </r>
  <r>
    <x v="9"/>
    <x v="12"/>
    <n v="0.823299949286871"/>
    <n v="1.5775963847036702E-2"/>
    <n v="0.727762177750088"/>
    <n v="0.256461858402876"/>
    <x v="304"/>
    <n v="3.6235590825407997E-2"/>
    <n v="0.354936863062499"/>
    <n v="0.16493328732371801"/>
    <n v="0.13197488083912301"/>
    <n v="0.10375840897210201"/>
    <n v="0.10781453429547901"/>
    <n v="1.89303937443163E-2"/>
    <n v="5.4158351292749901E-2"/>
    <n v="1.4775388920060599E-2"/>
    <n v="7.1374465840050902"/>
  </r>
  <r>
    <x v="9"/>
    <x v="13"/>
    <n v="0.83321547474217905"/>
    <n v="1.7662457101655302E-2"/>
    <n v="0.71628151161366704"/>
    <n v="0.26605603128467797"/>
    <x v="305"/>
    <n v="3.7559060329588202E-2"/>
    <n v="0.36122502309468801"/>
    <n v="0.172664619018398"/>
    <n v="0.13347737604747301"/>
    <n v="0.105818736064157"/>
    <n v="9.7110220121519097E-2"/>
    <n v="1.79796003568236E-2"/>
    <n v="5.3038249431429499E-2"/>
    <n v="1.0356740455938899E-2"/>
    <n v="7.1209637516011401"/>
  </r>
  <r>
    <x v="9"/>
    <x v="14"/>
    <n v="0.63486758410708499"/>
    <n v="2.1864510760227801E-2"/>
    <n v="0.73277414445010802"/>
    <n v="0.24536134478966401"/>
    <x v="306"/>
    <n v="3.4305313943357597E-2"/>
    <n v="0.32547407533503497"/>
    <n v="0.13009387175228199"/>
    <n v="0.118373033613541"/>
    <n v="0.18503352903643799"/>
    <n v="0.103572181287878"/>
    <n v="2.21612195377081E-2"/>
    <n v="5.6688495602343403E-2"/>
    <n v="7.0032373628584697E-3"/>
    <n v="7.1910616982250897"/>
  </r>
  <r>
    <x v="9"/>
    <x v="15"/>
    <n v="0.163985770538596"/>
    <n v="5.6443310223349197E-2"/>
    <n v="0.75336770466435299"/>
    <n v="0.19018898511229801"/>
    <x v="307"/>
    <n v="8.6184752854285499E-4"/>
    <n v="0.170374380805702"/>
    <n v="3.12274368231047E-2"/>
    <n v="2.11931843218768E-2"/>
    <n v="0.570775157639963"/>
    <n v="4.31653524181492E-2"/>
    <n v="8.5280559905335396E-2"/>
    <n v="4.5454047158181597E-2"/>
    <n v="3.0608000705040499E-3"/>
    <n v="7.3139122283264699"/>
  </r>
  <r>
    <x v="9"/>
    <x v="16"/>
    <n v="0.20750715832706401"/>
    <n v="5.1922111399217097E-2"/>
    <n v="0.74801772685087597"/>
    <n v="0.20006016174990701"/>
    <x v="308"/>
    <n v="1.97000951519395E-3"/>
    <n v="0.17390509657841199"/>
    <n v="3.6162450851683299E-2"/>
    <n v="9.3842676634334196E-2"/>
    <n v="0.49451179784676202"/>
    <n v="4.4005712343872599E-2"/>
    <n v="8.3864378207173698E-2"/>
    <n v="3.6915775967336299E-2"/>
    <n v="8.4034459220093793E-3"/>
    <n v="7.3543383787226704"/>
  </r>
  <r>
    <x v="9"/>
    <x v="17"/>
    <n v="0.450177504762587"/>
    <n v="3.8382280808069803E-2"/>
    <n v="0.77195426549235302"/>
    <n v="0.18966345369957699"/>
    <x v="309"/>
    <n v="2.3455338670663101E-2"/>
    <n v="0.43007334570867201"/>
    <n v="3.9587616596265002E-2"/>
    <n v="9.1533541729184403E-2"/>
    <n v="0.228404064795724"/>
    <n v="8.4967819616810797E-2"/>
    <n v="5.5544169408640098E-2"/>
    <n v="2.1566230084601401E-2"/>
    <n v="8.9391562806410505E-3"/>
    <n v="7.2012484949767899"/>
  </r>
  <r>
    <x v="9"/>
    <x v="18"/>
    <n v="0.76939055889655295"/>
    <n v="2.0142359021546999E-2"/>
    <n v="0.75423154279889704"/>
    <n v="0.22562609817955601"/>
    <x v="310"/>
    <n v="2.8445976367463301E-2"/>
    <n v="0.44814959553559502"/>
    <n v="9.9625606851229703E-2"/>
    <n v="9.8082517908460801E-2"/>
    <n v="0.12654125351380099"/>
    <n v="0.12119246416962"/>
    <n v="3.2159097846288801E-2"/>
    <n v="2.5604652150991E-2"/>
    <n v="7.4787230545569697E-3"/>
    <n v="7.3820753347526198"/>
  </r>
  <r>
    <x v="9"/>
    <x v="19"/>
    <n v="0.80342560383319095"/>
    <n v="1.9626599561318799E-2"/>
    <n v="0.79432313219450601"/>
    <n v="0.186050268244175"/>
    <x v="311"/>
    <n v="2.7501368409544001E-2"/>
    <n v="0.45201866512372901"/>
    <n v="0.12820727293658801"/>
    <n v="9.0415598570150205E-2"/>
    <n v="0.117164670780582"/>
    <n v="0.106248028990101"/>
    <n v="3.05457396264553E-2"/>
    <n v="2.5883725376744798E-2"/>
    <n v="1.1300632249960099E-2"/>
    <n v="7.4043020916208198"/>
  </r>
  <r>
    <x v="9"/>
    <x v="20"/>
    <n v="0.75972494861350603"/>
    <n v="2.4115840889151301E-2"/>
    <n v="0.77947225744999504"/>
    <n v="0.19641190166085301"/>
    <x v="312"/>
    <n v="3.0459985414403801E-2"/>
    <n v="0.40932531891478202"/>
    <n v="0.13062407888159899"/>
    <n v="9.4947596374449397E-2"/>
    <n v="0.12781695534906001"/>
    <n v="0.106797288479828"/>
    <n v="3.2537724742334503E-2"/>
    <n v="3.2538374300482398E-2"/>
    <n v="1.7018145093682598E-2"/>
    <n v="7.3820348681219699"/>
  </r>
  <r>
    <x v="9"/>
    <x v="21"/>
    <n v="0.80877784215071302"/>
    <n v="2.1726703565244899E-2"/>
    <n v="0.78695829719093802"/>
    <n v="0.19131499924381701"/>
    <x v="313"/>
    <n v="3.9554821424096401E-2"/>
    <n v="0.41264458388583902"/>
    <n v="0.128088264296042"/>
    <n v="0.100169570565784"/>
    <n v="0.122805917264208"/>
    <n v="0.115651407894407"/>
    <n v="2.9174973768480598E-2"/>
    <n v="2.83688516641625E-2"/>
    <n v="8.9635744163418796E-3"/>
    <n v="7.32625753720703"/>
  </r>
  <r>
    <x v="9"/>
    <x v="22"/>
    <n v="0.36354735358712797"/>
    <n v="3.2863189435976402E-2"/>
    <n v="0.77747369560178903"/>
    <n v="0.18966311496223501"/>
    <x v="314"/>
    <n v="3.0220427630135702E-2"/>
    <n v="0.248150167216865"/>
    <n v="9.9947690948037293E-2"/>
    <n v="0.118682548774313"/>
    <n v="0.25278412383913501"/>
    <n v="0.13244380473452699"/>
    <n v="4.2454055660418703E-2"/>
    <n v="3.3293232958775003E-2"/>
    <n v="1.3728459784447001E-2"/>
    <n v="7.2509948447267698"/>
  </r>
  <r>
    <x v="9"/>
    <x v="23"/>
    <n v="1.15108226509982"/>
    <n v="1.91932708624288E-2"/>
    <n v="0.80716673609288003"/>
    <n v="0.17363999304469099"/>
    <x v="315"/>
    <n v="4.09817195112527E-2"/>
    <n v="0.45245622493063897"/>
    <n v="5.3588632650211201E-2"/>
    <n v="0.187657903739441"/>
    <n v="9.6787586427864003E-2"/>
    <n v="0.111237810673815"/>
    <n v="2.5974350293677801E-2"/>
    <n v="1.4152489758051501E-2"/>
    <n v="4.9767463018446003E-3"/>
    <n v="7.28163999521683"/>
  </r>
  <r>
    <x v="9"/>
    <x v="24"/>
    <n v="0.27844265430903697"/>
    <n v="3.8336277439098197E-2"/>
    <n v="0.76651152263362998"/>
    <n v="0.19515219992727101"/>
    <x v="316"/>
    <n v="1.0970224756225701E-2"/>
    <n v="0.21368035882609601"/>
    <n v="8.2718005639477094E-2"/>
    <n v="0.12292893408212401"/>
    <n v="0.31801204509657399"/>
    <n v="0.134097657087691"/>
    <n v="4.7090861307703402E-2"/>
    <n v="3.7784135432519801E-2"/>
    <n v="1.12860433197111E-2"/>
    <n v="7.2722785820339997"/>
  </r>
  <r>
    <x v="9"/>
    <x v="25"/>
    <n v="0.218081865892055"/>
    <n v="4.7535880223713897E-2"/>
    <n v="0.77503434146818395"/>
    <n v="0.177429778308102"/>
    <x v="317"/>
    <n v="8.9632919615167603E-4"/>
    <n v="0.13946929973503699"/>
    <n v="9.7018483082240994E-2"/>
    <n v="7.5152649121102796E-2"/>
    <n v="0.387496704731496"/>
    <n v="0.16424082913238799"/>
    <n v="6.5948970251827194E-2"/>
    <n v="3.1617646702282801E-2"/>
    <n v="1.3847279922533101E-2"/>
    <n v="7.35184443602608"/>
  </r>
  <r>
    <x v="9"/>
    <x v="26"/>
    <n v="0.27433380565920301"/>
    <n v="4.7697388832882097E-2"/>
    <n v="0.74568054923322602"/>
    <n v="0.20662206193389199"/>
    <x v="318"/>
    <n v="8.3155081158678196E-4"/>
    <n v="0.13703778774783601"/>
    <n v="0.110170251572468"/>
    <n v="7.7070693864859402E-2"/>
    <n v="0.364150128216289"/>
    <n v="0.15485254404052001"/>
    <n v="6.0253625085485499E-2"/>
    <n v="5.9355998636728198E-2"/>
    <n v="1.66919844180991E-2"/>
    <n v="7.2112484495162503"/>
  </r>
  <r>
    <x v="9"/>
    <x v="27"/>
    <n v="0.70180843809058102"/>
    <n v="2.81560299844614E-2"/>
    <n v="0.78443119287007301"/>
    <n v="0.187412777145466"/>
    <x v="319"/>
    <n v="2.0367145867038101E-2"/>
    <n v="0.44481964453818601"/>
    <n v="7.8139560020036095E-2"/>
    <n v="0.12873489273729799"/>
    <n v="0.14467330633087999"/>
    <n v="0.10873144523093201"/>
    <n v="3.3831393533404197E-2"/>
    <n v="2.15715380423839E-2"/>
    <n v="8.5017897751401093E-3"/>
    <n v="7.3973686683824402"/>
  </r>
  <r>
    <x v="9"/>
    <x v="28"/>
    <n v="0.83572572107698195"/>
    <n v="2.4865715402374301E-2"/>
    <n v="0.77667085102848599"/>
    <n v="0.19846343356914001"/>
    <x v="320"/>
    <n v="3.0446164391383299E-2"/>
    <n v="0.46280855538252702"/>
    <n v="0.12070579485907899"/>
    <n v="8.0893034204353204E-2"/>
    <n v="0.12551551529438901"/>
    <n v="0.112326135063138"/>
    <n v="2.5796582037340799E-2"/>
    <n v="2.33495915962251E-2"/>
    <n v="5.9961572976258504E-3"/>
    <n v="7.2985868786250396"/>
  </r>
  <r>
    <x v="9"/>
    <x v="29"/>
    <n v="0.81340672761509702"/>
    <n v="2.5464450890211699E-2"/>
    <n v="0.74185941907575803"/>
    <n v="0.23267613003403001"/>
    <x v="321"/>
    <n v="3.0450506471651699E-2"/>
    <n v="0.42757354463875402"/>
    <n v="0.16275678049202899"/>
    <n v="6.8433532137261097E-2"/>
    <n v="0.12724094539641601"/>
    <n v="0.110866659677456"/>
    <n v="2.0911837588631799E-2"/>
    <n v="3.47043225421029E-2"/>
    <n v="6.5721509748762298E-3"/>
    <n v="7.2817084317845602"/>
  </r>
  <r>
    <x v="9"/>
    <x v="30"/>
    <n v="0.89239487642349002"/>
    <n v="2.4322304047262499E-2"/>
    <n v="0.74475235535966999"/>
    <n v="0.23092534059306699"/>
    <x v="322"/>
    <n v="3.3726204490445499E-2"/>
    <n v="0.41995285640912999"/>
    <n v="0.17171105880263701"/>
    <n v="7.3722447712712497E-2"/>
    <n v="0.12420413368788399"/>
    <n v="0.101859788649554"/>
    <n v="2.0167637763362001E-2"/>
    <n v="3.7902849830522403E-2"/>
    <n v="7.2812996246895698E-3"/>
    <n v="7.3743340569792002"/>
  </r>
  <r>
    <x v="9"/>
    <x v="31"/>
    <n v="0.93814590233694894"/>
    <n v="2.28607382596685E-2"/>
    <n v="0.75354298956697097"/>
    <n v="0.22359627217336001"/>
    <x v="323"/>
    <n v="3.6419068851735098E-2"/>
    <n v="0.42253668098091901"/>
    <n v="0.18050922777185799"/>
    <n v="7.4590204787376505E-2"/>
    <n v="0.115661225725181"/>
    <n v="9.8573658985885299E-2"/>
    <n v="1.8535386365246501E-2"/>
    <n v="3.6485742160057802E-2"/>
    <n v="7.4137938451913398E-3"/>
    <n v="7.2769714338674598"/>
  </r>
  <r>
    <x v="9"/>
    <x v="32"/>
    <n v="0.86047315683473802"/>
    <n v="2.2665763389417001E-2"/>
    <n v="0.75393537547922196"/>
    <n v="0.22339886113136101"/>
    <x v="324"/>
    <n v="3.19626748294978E-2"/>
    <n v="0.40652361974100798"/>
    <n v="0.17645107762432199"/>
    <n v="7.0557574833140596E-2"/>
    <n v="0.134170784235216"/>
    <n v="9.5460865785250495E-2"/>
    <n v="2.0153114120593799E-2"/>
    <n v="4.3320395644202002E-2"/>
    <n v="1.0251440196137799E-2"/>
    <n v="7.3109679642251901"/>
  </r>
  <r>
    <x v="10"/>
    <x v="0"/>
    <n v="0.78215143827244404"/>
    <n v="6.3600205283418199E-2"/>
    <n v="0.44487778046209597"/>
    <n v="0.49152201425448599"/>
    <x v="325"/>
    <n v="3.25498549957298E-2"/>
    <n v="0.23279324926782399"/>
    <n v="0.254067587559208"/>
    <n v="8.3429948847295196E-2"/>
    <n v="0.157156526512929"/>
    <n v="9.0851345678488696E-2"/>
    <n v="2.4018211239247401E-2"/>
    <n v="0.10634431233188001"/>
    <n v="1.1115818297294E-2"/>
    <n v="4.9538456777515902"/>
  </r>
  <r>
    <x v="10"/>
    <x v="1"/>
    <n v="0.85682935245025804"/>
    <n v="5.7473014997310203E-2"/>
    <n v="0.41712518858583097"/>
    <n v="0.52540179641685902"/>
    <x v="326"/>
    <n v="3.4069848965381899E-2"/>
    <n v="0.220013059263135"/>
    <n v="0.30056541305154899"/>
    <n v="7.1453683388997102E-2"/>
    <n v="0.14594557442356201"/>
    <n v="8.9440165828904003E-2"/>
    <n v="2.2578465541558498E-2"/>
    <n v="9.6168609243606207E-2"/>
    <n v="1.16053200646116E-2"/>
    <n v="4.8707426799187603"/>
  </r>
  <r>
    <x v="10"/>
    <x v="2"/>
    <n v="0.99793836032807304"/>
    <n v="5.9598014250424498E-2"/>
    <n v="0.41992808612287302"/>
    <n v="0.52047389962670298"/>
    <x v="327"/>
    <n v="3.08347581524046E-2"/>
    <n v="0.23205450147643999"/>
    <n v="0.29063288123123798"/>
    <n v="7.2762880640115296E-2"/>
    <n v="0.14342378692992899"/>
    <n v="8.8016458744652804E-2"/>
    <n v="2.22074969361017E-2"/>
    <n v="0.101047599365331"/>
    <n v="1.1235191374250299E-2"/>
    <n v="4.9337537033881498"/>
  </r>
  <r>
    <x v="10"/>
    <x v="3"/>
    <n v="1.0036305506429899"/>
    <n v="5.24166032747004E-2"/>
    <n v="0.38278496953089802"/>
    <n v="0.56479842719440199"/>
    <x v="328"/>
    <n v="2.9759353341360099E-2"/>
    <n v="0.24134913533809499"/>
    <n v="0.30588036136665298"/>
    <n v="6.6803748347405795E-2"/>
    <n v="0.13879258020364199"/>
    <n v="8.0253202505821297E-2"/>
    <n v="1.8682505139869202E-2"/>
    <n v="9.7703159617421695E-2"/>
    <n v="1.26996623337418E-2"/>
    <n v="4.8975446138328298"/>
  </r>
  <r>
    <x v="10"/>
    <x v="4"/>
    <n v="1.0597939195950601"/>
    <n v="5.3059101800034203E-2"/>
    <n v="0.39782222152685498"/>
    <n v="0.54911867667310998"/>
    <x v="329"/>
    <n v="2.9929958446289501E-2"/>
    <n v="0.23737675039702"/>
    <n v="0.32284019323048302"/>
    <n v="6.3415395567015906E-2"/>
    <n v="0.13346627009860601"/>
    <n v="8.0157075018403398E-2"/>
    <n v="1.8279476739618699E-2"/>
    <n v="9.5324840354724494E-2"/>
    <n v="1.1765667004363101E-2"/>
    <n v="4.9191109429009803"/>
  </r>
  <r>
    <x v="10"/>
    <x v="5"/>
    <n v="0.984179239539277"/>
    <n v="5.5200644487735602E-2"/>
    <n v="0.39954511187626901"/>
    <n v="0.54525424363599495"/>
    <x v="330"/>
    <n v="2.82946764979734E-2"/>
    <n v="0.245674150777769"/>
    <n v="0.31017658033544598"/>
    <n v="6.7314628853808206E-2"/>
    <n v="0.13754214299120901"/>
    <n v="7.8933296086943605E-2"/>
    <n v="1.8677595693896501E-2"/>
    <n v="9.2641855869470005E-2"/>
    <n v="1.3654806708733201E-2"/>
    <n v="4.9371386027215003"/>
  </r>
  <r>
    <x v="10"/>
    <x v="6"/>
    <n v="1.0162167359418199"/>
    <n v="5.5987966680081602E-2"/>
    <n v="0.398071611941062"/>
    <n v="0.54594042137885701"/>
    <x v="331"/>
    <n v="3.11769055812577E-2"/>
    <n v="0.24590431067912599"/>
    <n v="0.29732213333395702"/>
    <n v="6.7242909219544594E-2"/>
    <n v="0.13728808169359999"/>
    <n v="8.1025751016131395E-2"/>
    <n v="2.1113269668145699E-2"/>
    <n v="9.7234608578364204E-2"/>
    <n v="1.370134065166E-2"/>
    <n v="4.9334475273666198"/>
  </r>
  <r>
    <x v="10"/>
    <x v="7"/>
    <n v="1.0873133528680099"/>
    <n v="5.0639536973692501E-2"/>
    <n v="0.36365255962193999"/>
    <n v="0.58570790340436796"/>
    <x v="332"/>
    <n v="3.00219694638626E-2"/>
    <n v="0.230588966409184"/>
    <n v="0.32640334029721102"/>
    <n v="7.1125524240865601E-2"/>
    <n v="0.13155819717772399"/>
    <n v="7.1985484080417494E-2"/>
    <n v="1.9483096906737201E-2"/>
    <n v="9.7534129827382202E-2"/>
    <n v="1.3974059857795901E-2"/>
    <n v="4.8943789733259804"/>
  </r>
  <r>
    <x v="10"/>
    <x v="8"/>
    <n v="0.921528487803008"/>
    <n v="5.9039987851635597E-2"/>
    <n v="0.41548993541429902"/>
    <n v="0.52547007673406498"/>
    <x v="333"/>
    <n v="3.0841818259210198E-2"/>
    <n v="0.236296892228993"/>
    <n v="0.28955158010418802"/>
    <n v="8.0003635217146096E-2"/>
    <n v="0.13966546498216501"/>
    <n v="7.43552303906896E-2"/>
    <n v="2.1410050125861502E-2"/>
    <n v="0.107035804489509"/>
    <n v="1.33156062745107E-2"/>
    <n v="4.8469973201596597"/>
  </r>
  <r>
    <x v="10"/>
    <x v="9"/>
    <n v="1.0026889203507099"/>
    <n v="5.81875330773724E-2"/>
    <n v="0.423600128027951"/>
    <n v="0.51821233889467599"/>
    <x v="334"/>
    <n v="3.2967479083166301E-2"/>
    <n v="0.24880608487269701"/>
    <n v="0.280962463110906"/>
    <n v="7.9538730540746505E-2"/>
    <n v="0.137157810136774"/>
    <n v="7.6099935883454803E-2"/>
    <n v="2.3683156642967201E-2"/>
    <n v="9.3656344264304706E-2"/>
    <n v="1.94721465558476E-2"/>
    <n v="4.9004318640376896"/>
  </r>
  <r>
    <x v="10"/>
    <x v="10"/>
    <n v="1.0223216821485399"/>
    <n v="5.4849459708312898E-2"/>
    <n v="0.42499580447910101"/>
    <n v="0.52015473581258598"/>
    <x v="335"/>
    <n v="3.58525387433958E-2"/>
    <n v="0.24922841058196199"/>
    <n v="0.27712177445048902"/>
    <n v="8.8966705360633599E-2"/>
    <n v="0.13313853125800101"/>
    <n v="7.71609950780376E-2"/>
    <n v="2.6858147100447701E-2"/>
    <n v="8.7771345842413598E-2"/>
    <n v="1.7346048061262401E-2"/>
    <n v="4.9440263695763402"/>
  </r>
  <r>
    <x v="10"/>
    <x v="11"/>
    <n v="1.26540796005981"/>
    <n v="5.3956910054605303E-2"/>
    <n v="0.451635982869938"/>
    <n v="0.49440710707545699"/>
    <x v="336"/>
    <n v="4.3169391564830302E-2"/>
    <n v="0.27230572581577001"/>
    <n v="0.246974424785114"/>
    <n v="0.11302932600410499"/>
    <n v="0.11888379747922199"/>
    <n v="8.0016028050963597E-2"/>
    <n v="3.0579307245846898E-2"/>
    <n v="7.0481582264733805E-2"/>
    <n v="1.78838152340072E-2"/>
    <n v="4.9305419746339796"/>
  </r>
  <r>
    <x v="10"/>
    <x v="12"/>
    <n v="0.80719025427897895"/>
    <n v="6.97292730062328E-2"/>
    <n v="0.44509689369215899"/>
    <n v="0.48517383330160802"/>
    <x v="337"/>
    <n v="3.2818574663444899E-2"/>
    <n v="0.212702717400822"/>
    <n v="0.28225674610054802"/>
    <n v="7.5105010554497503E-2"/>
    <n v="0.156925072948323"/>
    <n v="8.51672752080712E-2"/>
    <n v="2.4837511759083601E-2"/>
    <n v="0.101786945977104"/>
    <n v="2.0536388276985298E-2"/>
    <n v="4.8573795826877602"/>
  </r>
  <r>
    <x v="10"/>
    <x v="13"/>
    <n v="0.85537066707823095"/>
    <n v="6.57293723216507E-2"/>
    <n v="0.42480738206351498"/>
    <n v="0.50946324561483403"/>
    <x v="338"/>
    <n v="3.4376056454788702E-2"/>
    <n v="0.19976642183486901"/>
    <n v="0.31772267513039698"/>
    <n v="6.8418356200377103E-2"/>
    <n v="0.15371931103223399"/>
    <n v="7.9136265963703101E-2"/>
    <n v="2.0366974563387E-2"/>
    <n v="9.9652573897592994E-2"/>
    <n v="1.9352012550086201E-2"/>
    <n v="4.9025406787916603"/>
  </r>
  <r>
    <x v="10"/>
    <x v="14"/>
    <n v="0.57261970362124803"/>
    <n v="9.2995664648289206E-2"/>
    <n v="0.46572559684938503"/>
    <n v="0.44127873850232502"/>
    <x v="339"/>
    <n v="3.0635201406618399E-2"/>
    <n v="0.17527026585490199"/>
    <n v="0.250395698434136"/>
    <n v="6.8801960317020905E-2"/>
    <n v="0.259255831015129"/>
    <n v="9.5094219508534999E-2"/>
    <n v="1.91579089402493E-2"/>
    <n v="7.3064071990828802E-2"/>
    <n v="1.9479576231927399E-2"/>
    <n v="4.9471145677804298"/>
  </r>
  <r>
    <x v="10"/>
    <x v="15"/>
    <n v="0.14173933575513301"/>
    <n v="0.24094175178514801"/>
    <n v="0.58229153361001096"/>
    <n v="0.176766714604841"/>
    <x v="340"/>
    <n v="1.47499635482595E-3"/>
    <n v="7.3147363715111893E-2"/>
    <n v="2.1360770569027802E-2"/>
    <n v="1.7650168761884501E-2"/>
    <n v="0.79628331226658799"/>
    <n v="5.4549632035456902E-2"/>
    <n v="7.1637267935314904E-5"/>
    <n v="1.1350921052469E-2"/>
    <n v="8.6736604980617495E-3"/>
    <n v="4.9356968909295196"/>
  </r>
  <r>
    <x v="10"/>
    <x v="16"/>
    <n v="0.17907440188690299"/>
    <n v="0.212832139717307"/>
    <n v="0.55297292067894199"/>
    <n v="0.23419493960375201"/>
    <x v="341"/>
    <n v="5.9150223394341898E-3"/>
    <n v="8.3128554117516698E-2"/>
    <n v="9.2073676516166894E-2"/>
    <n v="1.89857048274935E-2"/>
    <n v="0.68019752644709897"/>
    <n v="6.12446495810747E-2"/>
    <n v="1.3895197983780801E-3"/>
    <n v="2.5777101605298901E-2"/>
    <n v="1.42805641277999E-2"/>
    <n v="4.9450070787375102"/>
  </r>
  <r>
    <x v="10"/>
    <x v="17"/>
    <n v="0.32741451239334002"/>
    <n v="0.14204902750901799"/>
    <n v="0.48898336780731899"/>
    <n v="0.36896760468366302"/>
    <x v="342"/>
    <n v="2.2211248312367399E-2"/>
    <n v="0.27363111191498601"/>
    <n v="0.112675322527603"/>
    <n v="6.1644946092802001E-2"/>
    <n v="0.37456856556070001"/>
    <n v="6.8108772140898804E-2"/>
    <n v="2.27390200753586E-2"/>
    <n v="2.8081761424675802E-2"/>
    <n v="2.39196908477343E-2"/>
    <n v="4.9297887794630002"/>
  </r>
  <r>
    <x v="10"/>
    <x v="18"/>
    <n v="0.73115180304608596"/>
    <n v="7.7797786771113805E-2"/>
    <n v="0.385340230849815"/>
    <n v="0.53686198237907101"/>
    <x v="343"/>
    <n v="2.2301107872399799E-2"/>
    <n v="0.26647762011160198"/>
    <n v="0.271790571066438"/>
    <n v="6.4955256262870104E-2"/>
    <n v="0.176431355532114"/>
    <n v="7.94154278410346E-2"/>
    <n v="2.5936717790118202E-2"/>
    <n v="6.0002977863811202E-2"/>
    <n v="2.41821181104395E-2"/>
    <n v="5.0004094293159804"/>
  </r>
  <r>
    <x v="10"/>
    <x v="19"/>
    <n v="0.99663088961092305"/>
    <n v="5.8203088886850197E-2"/>
    <n v="0.31844230455691602"/>
    <n v="0.62335460655623398"/>
    <x v="344"/>
    <n v="1.8173651741292499E-2"/>
    <n v="0.24470098176969701"/>
    <n v="0.33657395827533898"/>
    <n v="6.0953359066867198E-2"/>
    <n v="0.135879316458419"/>
    <n v="6.2889279255761196E-2"/>
    <n v="1.9189240543407999E-2"/>
    <n v="8.77509906910936E-2"/>
    <n v="2.6291605597950501E-2"/>
    <n v="4.98166292467294"/>
  </r>
  <r>
    <x v="10"/>
    <x v="20"/>
    <n v="0.86328612732883003"/>
    <n v="6.1739394739824802E-2"/>
    <n v="0.35388290116472199"/>
    <n v="0.58437770409545298"/>
    <x v="345"/>
    <n v="2.0643749296413199E-2"/>
    <n v="0.24589951402465099"/>
    <n v="0.30583994694313399"/>
    <n v="7.13791419057795E-2"/>
    <n v="0.147953952774973"/>
    <n v="7.4290998106101999E-2"/>
    <n v="2.2397109156749102E-2"/>
    <n v="8.2412043046496505E-2"/>
    <n v="2.3188890078542801E-2"/>
    <n v="4.9354785290142402"/>
  </r>
  <r>
    <x v="10"/>
    <x v="21"/>
    <n v="0.83710797446257101"/>
    <n v="7.0294186739326706E-2"/>
    <n v="0.39363823621081001"/>
    <n v="0.53606757704986296"/>
    <x v="346"/>
    <n v="2.47957842871941E-2"/>
    <n v="0.27192927984635001"/>
    <n v="0.26141876799409702"/>
    <n v="7.1865257230114304E-2"/>
    <n v="0.161785573501983"/>
    <n v="8.4273889731273602E-2"/>
    <n v="2.5920990249029701E-2"/>
    <n v="7.0939442524639407E-2"/>
    <n v="2.1864513963753801E-2"/>
    <n v="4.9244572354456402"/>
  </r>
  <r>
    <x v="10"/>
    <x v="22"/>
    <n v="0.31198725931211602"/>
    <n v="0.136658948688341"/>
    <n v="0.54092489916132203"/>
    <n v="0.32241615215033698"/>
    <x v="347"/>
    <n v="2.3483556235777799E-2"/>
    <n v="0.16568237872586"/>
    <n v="0.151476892115113"/>
    <n v="6.2111576113917197E-2"/>
    <n v="0.37257534498552702"/>
    <n v="0.11976367517179499"/>
    <n v="2.6095425073892099E-2"/>
    <n v="4.8392106242120599E-2"/>
    <n v="1.8417134661437299E-2"/>
    <n v="4.9545815649225498"/>
  </r>
  <r>
    <x v="10"/>
    <x v="23"/>
    <n v="0.84811940613292802"/>
    <n v="7.9958869166051799E-2"/>
    <n v="0.50153059157383395"/>
    <n v="0.418510539260114"/>
    <x v="348"/>
    <n v="3.4311609744231399E-2"/>
    <n v="0.324977605658608"/>
    <n v="0.16479143699047399"/>
    <n v="0.12683317116833201"/>
    <n v="0.16208790147010901"/>
    <n v="9.6571101241857499E-2"/>
    <n v="3.4527103493401802E-2"/>
    <n v="3.1113716567601001E-2"/>
    <n v="1.73284412783529E-2"/>
    <n v="4.9583108233545001"/>
  </r>
  <r>
    <x v="10"/>
    <x v="24"/>
    <n v="0.17851001640050401"/>
    <n v="0.207826239437923"/>
    <n v="0.58854590126365902"/>
    <n v="0.20362785929841901"/>
    <x v="349"/>
    <n v="8.2649978435992196E-3"/>
    <n v="8.4948822872047497E-2"/>
    <n v="8.4225899174001306E-2"/>
    <n v="2.7318224937715501E-2"/>
    <n v="0.57195873715193002"/>
    <n v="0.145445522389686"/>
    <n v="1.7917039830585499E-2"/>
    <n v="2.9056407585186898E-2"/>
    <n v="1.6533172719727301E-2"/>
    <n v="4.96803546659525"/>
  </r>
  <r>
    <x v="10"/>
    <x v="25"/>
    <n v="0.19007293596760499"/>
    <n v="0.19670082914530301"/>
    <n v="0.55761026089099996"/>
    <n v="0.24568890996369799"/>
    <x v="350"/>
    <n v="3.11374676123178E-3"/>
    <n v="9.0531291199265299E-2"/>
    <n v="0.101209626348802"/>
    <n v="3.7448680168266302E-2"/>
    <n v="0.53481783050286602"/>
    <n v="0.13905263124737399"/>
    <n v="2.04392734589883E-2"/>
    <n v="3.72355414649541E-2"/>
    <n v="2.07811217726541E-2"/>
    <n v="4.9149477326670903"/>
  </r>
  <r>
    <x v="10"/>
    <x v="26"/>
    <n v="0.24204288688574099"/>
    <n v="0.18032852010342901"/>
    <n v="0.545934527050845"/>
    <n v="0.27373695284572602"/>
    <x v="351"/>
    <n v="2.9592004511006902E-3"/>
    <n v="8.7819539887784098E-2"/>
    <n v="0.119464336557143"/>
    <n v="3.7518886175460099E-2"/>
    <n v="0.49944992770124103"/>
    <n v="0.147265881865771"/>
    <n v="1.8407256467444E-2"/>
    <n v="5.10351076877852E-2"/>
    <n v="2.19202603910847E-2"/>
    <n v="4.8752208693853101"/>
  </r>
  <r>
    <x v="10"/>
    <x v="27"/>
    <n v="0.60227814391753598"/>
    <n v="9.9141284894988704E-2"/>
    <n v="0.46209400482805402"/>
    <n v="0.43876471027695702"/>
    <x v="352"/>
    <n v="2.17746628885713E-2"/>
    <n v="0.30335874023916198"/>
    <n v="0.18664925499334001"/>
    <n v="8.5546692065554597E-2"/>
    <n v="0.21222759343082101"/>
    <n v="0.102920850578616"/>
    <n v="2.26445734973649E-2"/>
    <n v="3.6483556366610798E-2"/>
    <n v="2.1565725001844099E-2"/>
    <n v="4.9291852092915702"/>
  </r>
  <r>
    <x v="10"/>
    <x v="28"/>
    <n v="0.86976537499747897"/>
    <n v="7.0751149229846003E-2"/>
    <n v="0.38901650335211502"/>
    <n v="0.54023234741803905"/>
    <x v="353"/>
    <n v="2.64924460477312E-2"/>
    <n v="0.27668872232351699"/>
    <n v="0.27120531285779098"/>
    <n v="6.5531239797090801E-2"/>
    <n v="0.163359062083589"/>
    <n v="8.5421211774196495E-2"/>
    <n v="2.1521412329005399E-2"/>
    <n v="6.1220784133496402E-2"/>
    <n v="2.2315806282286601E-2"/>
    <n v="4.9820083974799996"/>
  </r>
  <r>
    <x v="10"/>
    <x v="29"/>
    <n v="0.95425624143744103"/>
    <n v="6.7294405266267898E-2"/>
    <n v="0.33828503512387897"/>
    <n v="0.59442055960985296"/>
    <x v="354"/>
    <n v="2.2602070612240701E-2"/>
    <n v="0.25015187094334601"/>
    <n v="0.31495713099480399"/>
    <n v="5.7313583587238003E-2"/>
    <n v="0.14915403066062899"/>
    <n v="7.3573389695630195E-2"/>
    <n v="1.7556445052563801E-2"/>
    <n v="8.6889376833229906E-2"/>
    <n v="2.2747592879965799E-2"/>
    <n v="4.9099325259264299"/>
  </r>
  <r>
    <x v="10"/>
    <x v="30"/>
    <n v="1.07778914695565"/>
    <n v="5.7184323844456202E-2"/>
    <n v="0.32690172544724799"/>
    <n v="0.61591395070829602"/>
    <x v="355"/>
    <n v="2.4486037785374899E-2"/>
    <n v="0.23268961614591099"/>
    <n v="0.344791069384422"/>
    <n v="5.1687241101095301E-2"/>
    <n v="0.14008669250279701"/>
    <n v="6.7535957594233698E-2"/>
    <n v="1.50714252234485E-2"/>
    <n v="9.7363084334323002E-2"/>
    <n v="2.2149445498608599E-2"/>
    <n v="4.8786172407817396"/>
  </r>
  <r>
    <x v="10"/>
    <x v="31"/>
    <n v="1.2008687071509501"/>
    <n v="5.0612859046129201E-2"/>
    <n v="0.29642168471345398"/>
    <n v="0.65296545624041702"/>
    <x v="356"/>
    <n v="2.9504731180056101E-2"/>
    <n v="0.21588616561563001"/>
    <n v="0.385948183938286"/>
    <n v="5.3563156426300398E-2"/>
    <n v="0.120944729176682"/>
    <n v="5.8990623042720999E-2"/>
    <n v="1.5745708264029702E-2"/>
    <n v="9.1695892049001596E-2"/>
    <n v="2.38075300633247E-2"/>
    <n v="4.93444269614732"/>
  </r>
  <r>
    <x v="10"/>
    <x v="32"/>
    <n v="0.99368667987728798"/>
    <n v="6.4786227151609893E-2"/>
    <n v="0.36072778610594802"/>
    <n v="0.574485986742442"/>
    <x v="357"/>
    <n v="2.7899736499862899E-2"/>
    <n v="0.21476539547915699"/>
    <n v="0.37516226277314202"/>
    <n v="5.3197645080001202E-2"/>
    <n v="0.13873928225271401"/>
    <n v="6.8024956821232802E-2"/>
    <n v="1.6128638942395399E-2"/>
    <n v="8.0725730270094206E-2"/>
    <n v="2.1169784027799801E-2"/>
    <n v="4.9337246329654798"/>
  </r>
  <r>
    <x v="11"/>
    <x v="0"/>
    <n v="0.81117014216664396"/>
    <n v="4.6619669950260602E-2"/>
    <n v="0.493706093962611"/>
    <n v="0.45967423608712898"/>
    <x v="358"/>
    <n v="4.0309894654233999E-2"/>
    <n v="0.214692308459351"/>
    <n v="0.29142240948626902"/>
    <n v="0.101475487096495"/>
    <n v="0.109101074172039"/>
    <n v="7.5998396031354304E-2"/>
    <n v="2.5683660228656799E-2"/>
    <n v="8.1812692752010502E-2"/>
    <n v="4.8383919850574102E-2"/>
    <n v="5.6499176970084699"/>
  </r>
  <r>
    <x v="11"/>
    <x v="1"/>
    <n v="0.88600059836376799"/>
    <n v="4.2591815620891399E-2"/>
    <n v="0.47296231747948098"/>
    <n v="0.48444586689962799"/>
    <x v="359"/>
    <n v="3.6192208377853502E-2"/>
    <n v="0.19871441686875599"/>
    <n v="0.33019924707229598"/>
    <n v="9.0969986202421693E-2"/>
    <n v="0.110701347620523"/>
    <n v="6.4169861083901394E-2"/>
    <n v="2.2937391073675501E-2"/>
    <n v="7.4492101605321007E-2"/>
    <n v="6.0980608433263403E-2"/>
    <n v="5.7063236845966996"/>
  </r>
  <r>
    <x v="11"/>
    <x v="2"/>
    <n v="1.03832783186835"/>
    <n v="4.3613702521379701E-2"/>
    <n v="0.47552130443623902"/>
    <n v="0.48086499304238101"/>
    <x v="360"/>
    <n v="3.4471028874102902E-2"/>
    <n v="0.21528474399200401"/>
    <n v="0.32990710421056701"/>
    <n v="9.4741716403558496E-2"/>
    <n v="0.10399943395972799"/>
    <n v="6.4040971241955194E-2"/>
    <n v="2.1389560810314599E-2"/>
    <n v="6.7417489599347194E-2"/>
    <n v="5.84132968436279E-2"/>
    <n v="5.6737291920223401"/>
  </r>
  <r>
    <x v="11"/>
    <x v="3"/>
    <n v="0.96091399349766204"/>
    <n v="4.1484021881915301E-2"/>
    <n v="0.47365320784986797"/>
    <n v="0.484862770268216"/>
    <x v="361"/>
    <n v="3.4767870975577202E-2"/>
    <n v="0.238647469886344"/>
    <n v="0.316777856841369"/>
    <n v="9.2841584474118999E-2"/>
    <n v="9.6399292535259501E-2"/>
    <n v="6.3010197230294995E-2"/>
    <n v="2.3802604734293398E-2"/>
    <n v="6.5333213057978401E-2"/>
    <n v="5.9484477547956403E-2"/>
    <n v="5.7276458406096902"/>
  </r>
  <r>
    <x v="11"/>
    <x v="4"/>
    <n v="1.04853764384979"/>
    <n v="4.2134282139923401E-2"/>
    <n v="0.474030731698245"/>
    <n v="0.48383498616183201"/>
    <x v="362"/>
    <n v="3.2009862391934402E-2"/>
    <n v="0.24323267207349999"/>
    <n v="0.31653401828430999"/>
    <n v="8.9455107158481595E-2"/>
    <n v="9.8843414182165495E-2"/>
    <n v="6.2514925237087807E-2"/>
    <n v="2.1780922499453601E-2"/>
    <n v="6.7736588534832207E-2"/>
    <n v="5.9229407312345599E-2"/>
    <n v="5.7309599544311904"/>
  </r>
  <r>
    <x v="11"/>
    <x v="5"/>
    <n v="0.96652984150490895"/>
    <n v="4.1751409438771203E-2"/>
    <n v="0.48427485717865598"/>
    <n v="0.47397373338257298"/>
    <x v="363"/>
    <n v="3.19417040678521E-2"/>
    <n v="0.24892265796770799"/>
    <n v="0.31638936416394098"/>
    <n v="9.6452302683840294E-2"/>
    <n v="9.0559777165415398E-2"/>
    <n v="6.2916604789266695E-2"/>
    <n v="2.1362802608940301E-2"/>
    <n v="6.6988002672256394E-2"/>
    <n v="5.5258400304395397E-2"/>
    <n v="5.6960855354708597"/>
  </r>
  <r>
    <x v="11"/>
    <x v="6"/>
    <n v="0.99088761636602296"/>
    <n v="4.3488712376787399E-2"/>
    <n v="0.49222759499483298"/>
    <n v="0.46428369262837899"/>
    <x v="364"/>
    <n v="2.93920261532057E-2"/>
    <n v="0.23915870938801001"/>
    <n v="0.309743578858241"/>
    <n v="9.4907238947959896E-2"/>
    <n v="9.2857818191703301E-2"/>
    <n v="6.5027857245442799E-2"/>
    <n v="2.2217078565785899E-2"/>
    <n v="6.9199252063213507E-2"/>
    <n v="6.8139838079864706E-2"/>
    <n v="5.7316272750342598"/>
  </r>
  <r>
    <x v="11"/>
    <x v="7"/>
    <n v="0.973319246602391"/>
    <n v="4.2084088305941098E-2"/>
    <n v="0.47152237882520598"/>
    <n v="0.48639353286885301"/>
    <x v="365"/>
    <n v="3.1566343193043599E-2"/>
    <n v="0.235817387247899"/>
    <n v="0.330004017265984"/>
    <n v="0.10071484980244499"/>
    <n v="8.4819002893019399E-2"/>
    <n v="6.1639548195445697E-2"/>
    <n v="2.4379838957263301E-2"/>
    <n v="6.3708823951797805E-2"/>
    <n v="5.8695075131805899E-2"/>
    <n v="5.7819130918386303"/>
  </r>
  <r>
    <x v="11"/>
    <x v="8"/>
    <n v="0.92955620016914697"/>
    <n v="4.36963318531381E-2"/>
    <n v="0.48373283256111499"/>
    <n v="0.47257083558574697"/>
    <x v="366"/>
    <n v="3.4454831423024503E-2"/>
    <n v="0.22929005290634599"/>
    <n v="0.31807876507371502"/>
    <n v="0.102851426190729"/>
    <n v="9.2911336259260097E-2"/>
    <n v="6.4314455106617305E-2"/>
    <n v="2.56475464925436E-2"/>
    <n v="6.6214183658054496E-2"/>
    <n v="5.6830886048283701E-2"/>
    <n v="5.7104464473658396"/>
  </r>
  <r>
    <x v="11"/>
    <x v="9"/>
    <n v="1.04886370035129"/>
    <n v="4.5625122471136197E-2"/>
    <n v="0.47828901580025901"/>
    <n v="0.47608586172860501"/>
    <x v="367"/>
    <n v="3.65961140281982E-2"/>
    <n v="0.237146691765275"/>
    <n v="0.31638649472597802"/>
    <n v="9.9384227962248398E-2"/>
    <n v="9.4289435914670705E-2"/>
    <n v="6.0417879936692599E-2"/>
    <n v="1.87826617275203E-2"/>
    <n v="6.53218522371736E-2"/>
    <n v="6.1925009590498403E-2"/>
    <n v="5.7003797086246104"/>
  </r>
  <r>
    <x v="11"/>
    <x v="10"/>
    <n v="1.0964288106884801"/>
    <n v="4.1961321006683601E-2"/>
    <n v="0.47627341027178399"/>
    <n v="0.48176526872153302"/>
    <x v="368"/>
    <n v="3.6763268933753597E-2"/>
    <n v="0.25432283021810698"/>
    <n v="0.31205487261642101"/>
    <n v="0.11546447481785201"/>
    <n v="8.4715533042694094E-2"/>
    <n v="6.2373435370503903E-2"/>
    <n v="1.79398900908295E-2"/>
    <n v="5.9057337442325199E-2"/>
    <n v="4.8232969209161203E-2"/>
    <n v="5.7374960926292804"/>
  </r>
  <r>
    <x v="11"/>
    <x v="11"/>
    <n v="1.2494643745715499"/>
    <n v="4.1738184982599701E-2"/>
    <n v="0.52013609431492203"/>
    <n v="0.43812572070247802"/>
    <x v="369"/>
    <n v="4.1680859675521799E-2"/>
    <n v="0.27523640298913699"/>
    <n v="0.27931354403707298"/>
    <n v="0.15399419770141401"/>
    <n v="6.8840366237246403E-2"/>
    <n v="6.6779422761484103E-2"/>
    <n v="1.67716572560574E-2"/>
    <n v="4.69687600522345E-2"/>
    <n v="4.2008172332416799E-2"/>
    <n v="5.7697376350256198"/>
  </r>
  <r>
    <x v="11"/>
    <x v="12"/>
    <n v="0.83591945551967095"/>
    <n v="4.7332418487776397E-2"/>
    <n v="0.50108209118934799"/>
    <n v="0.45158549032287498"/>
    <x v="370"/>
    <n v="4.1604778803695799E-2"/>
    <n v="0.200058922776888"/>
    <n v="0.32113520508742999"/>
    <n v="9.8947413592598205E-2"/>
    <n v="0.10077422149012299"/>
    <n v="7.1689822333725006E-2"/>
    <n v="1.8951200124259101E-2"/>
    <n v="6.4018719364712498E-2"/>
    <n v="7.2430445120857195E-2"/>
    <n v="5.6920663242222096"/>
  </r>
  <r>
    <x v="11"/>
    <x v="13"/>
    <n v="0.89811187473852905"/>
    <n v="4.6747662425778401E-2"/>
    <n v="0.482020068119483"/>
    <n v="0.47123226945473801"/>
    <x v="371"/>
    <n v="3.8126010052276602E-2"/>
    <n v="0.190584868965021"/>
    <n v="0.36475628215863398"/>
    <n v="8.9650983734701206E-2"/>
    <n v="9.7069229791276898E-2"/>
    <n v="6.6794230621761194E-2"/>
    <n v="1.53320662738958E-2"/>
    <n v="6.3485714849808805E-2"/>
    <n v="6.3880467916674705E-2"/>
    <n v="5.68163372259915"/>
  </r>
  <r>
    <x v="11"/>
    <x v="14"/>
    <n v="0.55579483654212702"/>
    <n v="6.4100519004341494E-2"/>
    <n v="0.48254438908626501"/>
    <n v="0.45335509190939399"/>
    <x v="372"/>
    <n v="3.3983622742000903E-2"/>
    <n v="0.175218542291043"/>
    <n v="0.30588824152580002"/>
    <n v="9.0843256896433605E-2"/>
    <n v="0.15039609768688"/>
    <n v="7.5626144003260398E-2"/>
    <n v="2.5086592375511502E-2"/>
    <n v="5.5395166872112503E-2"/>
    <n v="7.7047453518327799E-2"/>
    <n v="5.6277605430076401"/>
  </r>
  <r>
    <x v="11"/>
    <x v="15"/>
    <n v="8.9619617880194694E-2"/>
    <n v="0.238082397891551"/>
    <n v="0.51158805562920096"/>
    <n v="0.25032954647924899"/>
    <x v="373"/>
    <n v="2.44632461535815E-3"/>
    <n v="6.5329200667520598E-2"/>
    <n v="7.57525120596063E-2"/>
    <n v="3.5930766316228803E-2"/>
    <n v="0.57684052427570998"/>
    <n v="4.9296769798889001E-2"/>
    <n v="9.1120197012437995E-2"/>
    <n v="1.1265036588402499E-2"/>
    <n v="8.1472392699511606E-2"/>
    <n v="5.2797550083961999"/>
  </r>
  <r>
    <x v="11"/>
    <x v="16"/>
    <n v="0.12189705199484401"/>
    <n v="0.19597420352773001"/>
    <n v="0.49000250584791999"/>
    <n v="0.31402329062435103"/>
    <x v="374"/>
    <n v="1.1577262146638E-2"/>
    <n v="6.1623344482428399E-2"/>
    <n v="0.128852792118933"/>
    <n v="3.0926282795157099E-2"/>
    <n v="0.46872232114120999"/>
    <n v="4.5946869413333001E-2"/>
    <n v="7.6072053553895E-2"/>
    <n v="1.34041813890755E-2"/>
    <n v="0.151884672244293"/>
    <n v="5.2078901318422801"/>
  </r>
  <r>
    <x v="11"/>
    <x v="17"/>
    <n v="0.296414480433839"/>
    <n v="9.1455478532016798E-2"/>
    <n v="0.52550895181942803"/>
    <n v="0.38303556964855501"/>
    <x v="375"/>
    <n v="2.5315708334463401E-2"/>
    <n v="0.32211131598734799"/>
    <n v="0.112275504951558"/>
    <n v="8.4786060301611899E-2"/>
    <n v="0.20633206310386901"/>
    <n v="4.9043140530062798E-2"/>
    <n v="3.74257958819059E-2"/>
    <n v="1.07802634790803E-2"/>
    <n v="0.14252888528924801"/>
    <n v="5.8051430425094503"/>
  </r>
  <r>
    <x v="11"/>
    <x v="18"/>
    <n v="0.59607937821077495"/>
    <n v="6.6560494517607302E-2"/>
    <n v="0.51957884436902202"/>
    <n v="0.413860661113371"/>
    <x v="376"/>
    <n v="2.7200786129860901E-2"/>
    <n v="0.311632762133916"/>
    <n v="0.24209412989603701"/>
    <n v="9.35466347648964E-2"/>
    <n v="0.11329578582243501"/>
    <n v="6.9233614818901806E-2"/>
    <n v="2.2075450742433601E-2"/>
    <n v="3.1967429627086402E-2"/>
    <n v="8.0912248565269199E-2"/>
    <n v="5.8042556992942904"/>
  </r>
  <r>
    <x v="11"/>
    <x v="19"/>
    <n v="0.74339565775056704"/>
    <n v="5.4251992217639697E-2"/>
    <n v="0.46584300857057698"/>
    <n v="0.47990499921178298"/>
    <x v="377"/>
    <n v="2.58005648721936E-2"/>
    <n v="0.27072167477283299"/>
    <n v="0.31446611800472102"/>
    <n v="8.74207378465513E-2"/>
    <n v="8.9018150465540194E-2"/>
    <n v="5.89309731431416E-2"/>
    <n v="1.88874925191009E-2"/>
    <n v="4.6058208724065602E-2"/>
    <n v="8.1149544991709802E-2"/>
    <n v="5.9220230132595804"/>
  </r>
  <r>
    <x v="11"/>
    <x v="20"/>
    <n v="0.69033195782922097"/>
    <n v="5.7933182798723198E-2"/>
    <n v="0.47920314776095202"/>
    <n v="0.46286366944032398"/>
    <x v="378"/>
    <n v="2.55281069702974E-2"/>
    <n v="0.26420790632194702"/>
    <n v="0.28926155619647798"/>
    <n v="8.7927929265618807E-2"/>
    <n v="0.100754893962145"/>
    <n v="7.1146411057672304E-2"/>
    <n v="2.2229497323942402E-2"/>
    <n v="4.4785321149519199E-2"/>
    <n v="8.5505986618082896E-2"/>
    <n v="5.8079424441086998"/>
  </r>
  <r>
    <x v="11"/>
    <x v="21"/>
    <n v="0.73896363424202205"/>
    <n v="5.62489926205633E-2"/>
    <n v="0.49079602453551702"/>
    <n v="0.452954982843919"/>
    <x v="379"/>
    <n v="2.6572687566682799E-2"/>
    <n v="0.287292081848664"/>
    <n v="0.27719290673411001"/>
    <n v="9.9549465908061005E-2"/>
    <n v="0.104046123591287"/>
    <n v="6.8113308182368201E-2"/>
    <n v="1.9715652284613801E-2"/>
    <n v="3.6887561964120102E-2"/>
    <n v="7.1553377189472495E-2"/>
    <n v="5.8674230209692704"/>
  </r>
  <r>
    <x v="11"/>
    <x v="22"/>
    <n v="0.27177104091073101"/>
    <n v="0.10127041076887"/>
    <n v="0.52733729477950497"/>
    <n v="0.37139229445162503"/>
    <x v="380"/>
    <n v="2.095520711512E-2"/>
    <n v="0.16745816767835101"/>
    <n v="0.19941143951990001"/>
    <n v="6.9734582151664407E-2"/>
    <n v="0.23368682093048601"/>
    <n v="0.119252917874298"/>
    <n v="4.9438461157917703E-2"/>
    <n v="3.0005095607788801E-2"/>
    <n v="9.4236117662971505E-2"/>
    <n v="5.6668934277491703"/>
  </r>
  <r>
    <x v="11"/>
    <x v="23"/>
    <n v="0.699713048615629"/>
    <n v="6.2168811688811401E-2"/>
    <n v="0.61493105932117098"/>
    <n v="0.32290012899001802"/>
    <x v="381"/>
    <n v="3.28373035210981E-2"/>
    <n v="0.37334127705695302"/>
    <n v="0.116651148670545"/>
    <n v="0.19804108849937399"/>
    <n v="9.2665186949289102E-2"/>
    <n v="8.3140929422508406E-2"/>
    <n v="2.4144136832903201E-2"/>
    <n v="1.18317614518003E-2"/>
    <n v="5.39295328120553E-2"/>
    <n v="5.9103246581829101"/>
  </r>
  <r>
    <x v="11"/>
    <x v="24"/>
    <n v="0.16938461047056499"/>
    <n v="0.138441707785914"/>
    <n v="0.540320758921363"/>
    <n v="0.32123753329272198"/>
    <x v="382"/>
    <n v="1.42374386452889E-2"/>
    <n v="0.12995329290132701"/>
    <n v="0.147057195525609"/>
    <n v="6.2011312334229199E-2"/>
    <n v="0.30723858918694802"/>
    <n v="0.117622113424327"/>
    <n v="5.4458189248437698E-2"/>
    <n v="2.61892509118711E-2"/>
    <n v="0.121797488005503"/>
    <n v="5.5690384541977798"/>
  </r>
  <r>
    <x v="11"/>
    <x v="25"/>
    <n v="0.15523049826420601"/>
    <n v="0.15600376132534899"/>
    <n v="0.51397756432333697"/>
    <n v="0.33001867435131399"/>
    <x v="383"/>
    <n v="8.0912071262743707E-3"/>
    <n v="5.8700218450912001E-2"/>
    <n v="0.174764496814971"/>
    <n v="3.8536160433073702E-2"/>
    <n v="0.35693546521823899"/>
    <n v="0.144754589967765"/>
    <n v="5.6505179070078702E-2"/>
    <n v="2.5225828292811801E-2"/>
    <n v="0.11637994513851301"/>
    <n v="5.5983485258135897"/>
  </r>
  <r>
    <x v="11"/>
    <x v="26"/>
    <n v="0.20291021785348401"/>
    <n v="0.14521695297520901"/>
    <n v="0.51824879432777704"/>
    <n v="0.33653425269701398"/>
    <x v="384"/>
    <n v="6.9344255423294601E-3"/>
    <n v="5.6235985611179401E-2"/>
    <n v="0.18041062811248099"/>
    <n v="4.1136483700816802E-2"/>
    <n v="0.34495521939322399"/>
    <n v="0.14536133938173501"/>
    <n v="5.38027346025838E-2"/>
    <n v="3.1497336569336398E-2"/>
    <n v="0.12399277170129799"/>
    <n v="5.6613384670912499"/>
  </r>
  <r>
    <x v="11"/>
    <x v="27"/>
    <n v="0.55375855735527302"/>
    <n v="7.7591595644914593E-2"/>
    <n v="0.54160493586108005"/>
    <n v="0.38080346849400498"/>
    <x v="385"/>
    <n v="1.8342526526398499E-2"/>
    <n v="0.32588172466621901"/>
    <n v="0.20501648819292601"/>
    <n v="0.10209879083522"/>
    <n v="0.13980788053274801"/>
    <n v="8.1730877287667703E-2"/>
    <n v="2.1362253980972901E-2"/>
    <n v="2.1728195786584501E-2"/>
    <n v="7.4453235932746206E-2"/>
    <n v="5.7979240875370897"/>
  </r>
  <r>
    <x v="11"/>
    <x v="28"/>
    <n v="0.74639945416600695"/>
    <n v="5.6038080706425498E-2"/>
    <n v="0.50053321429785103"/>
    <n v="0.44342870499572401"/>
    <x v="386"/>
    <n v="2.04785976926668E-2"/>
    <n v="0.29660509727715301"/>
    <n v="0.27858601274218098"/>
    <n v="9.7079391934699097E-2"/>
    <n v="0.109419908437876"/>
    <n v="6.8551844343607796E-2"/>
    <n v="1.5006069053293601E-2"/>
    <n v="3.4933063666573297E-2"/>
    <n v="7.1238066576048406E-2"/>
    <n v="5.7486235282110503"/>
  </r>
  <r>
    <x v="11"/>
    <x v="29"/>
    <n v="0.76713716359774697"/>
    <n v="5.8090472867087198E-2"/>
    <n v="0.47481965336626097"/>
    <n v="0.46708987376665201"/>
    <x v="387"/>
    <n v="2.5156696188985601E-2"/>
    <n v="0.26785670835504399"/>
    <n v="0.30161118195978298"/>
    <n v="7.7768414542356196E-2"/>
    <n v="0.11181550624809999"/>
    <n v="6.8690271514936299E-2"/>
    <n v="1.6311802846857799E-2"/>
    <n v="4.6789179203537E-2"/>
    <n v="7.5878823546298796E-2"/>
    <n v="5.7959269994030098"/>
  </r>
  <r>
    <x v="11"/>
    <x v="30"/>
    <n v="0.83966347713493905"/>
    <n v="5.56254789837674E-2"/>
    <n v="0.44007315371739802"/>
    <n v="0.50430136729883501"/>
    <x v="388"/>
    <n v="3.19646444958369E-2"/>
    <n v="0.241284926771546"/>
    <n v="0.33478175001399402"/>
    <n v="7.3639565659459894E-2"/>
    <n v="0.10057318603835699"/>
    <n v="6.28939842176853E-2"/>
    <n v="1.6463167756803499E-2"/>
    <n v="5.6156637870693103E-2"/>
    <n v="7.38477676739515E-2"/>
    <n v="5.7381715118317"/>
  </r>
  <r>
    <x v="11"/>
    <x v="31"/>
    <n v="0.94336460625222196"/>
    <n v="5.0213041713992497E-2"/>
    <n v="0.43409094996794101"/>
    <n v="0.51569600831806695"/>
    <x v="389"/>
    <n v="4.72234188679925E-2"/>
    <n v="0.22556347646056901"/>
    <n v="0.37872406415916698"/>
    <n v="7.2853873645031597E-2"/>
    <n v="8.3836266801004103E-2"/>
    <n v="5.37755122966787E-2"/>
    <n v="1.37700070159601E-2"/>
    <n v="5.4895482530230397E-2"/>
    <n v="6.1121582724870803E-2"/>
    <n v="5.8119020859355803"/>
  </r>
  <r>
    <x v="11"/>
    <x v="32"/>
    <n v="0.89740709155509402"/>
    <n v="5.4582717908560299E-2"/>
    <n v="0.45659361986520403"/>
    <n v="0.48882366222623602"/>
    <x v="390"/>
    <n v="4.2089176190825202E-2"/>
    <n v="0.217107750737872"/>
    <n v="0.373951816172295"/>
    <n v="7.8235376501978898E-2"/>
    <n v="9.8424569769774595E-2"/>
    <n v="5.5942744053732597E-2"/>
    <n v="1.44033717870063E-2"/>
    <n v="5.2496359606070901E-2"/>
    <n v="5.9393718559679197E-2"/>
    <n v="5.7468912634249998"/>
  </r>
  <r>
    <x v="12"/>
    <x v="0"/>
    <n v="0.83348989506265503"/>
    <n v="2.93504566061079E-2"/>
    <n v="0.67839339700096302"/>
    <n v="0.29225614639292902"/>
    <x v="391"/>
    <n v="1.53741779999477E-2"/>
    <n v="0.154251537268418"/>
    <n v="7.6023071910111803E-2"/>
    <n v="0.10899133879124299"/>
    <n v="0.29899626588177902"/>
    <n v="6.3507018800159895E-2"/>
    <n v="5.0541141674859603E-2"/>
    <n v="4.2418003689688302E-2"/>
    <n v="0.18151407424857299"/>
    <n v="6.9316941112464399"/>
  </r>
  <r>
    <x v="12"/>
    <x v="1"/>
    <n v="0.89163332244056903"/>
    <n v="2.9038364490815299E-2"/>
    <n v="0.67167049638896204"/>
    <n v="0.29929113912022198"/>
    <x v="392"/>
    <n v="1.3452154370478E-2"/>
    <n v="0.15649615213860399"/>
    <n v="8.1218792119550895E-2"/>
    <n v="0.10073470078775699"/>
    <n v="0.28491494881657797"/>
    <n v="6.8861418042661202E-2"/>
    <n v="5.1619152423831097E-2"/>
    <n v="5.2727953017037497E-2"/>
    <n v="0.18119670579264899"/>
    <n v="6.9457337610136198"/>
  </r>
  <r>
    <x v="12"/>
    <x v="2"/>
    <n v="0.99039981484874695"/>
    <n v="2.6770737243158899E-2"/>
    <n v="0.679971766701987"/>
    <n v="0.29325749605485402"/>
    <x v="393"/>
    <n v="1.34015470606898E-2"/>
    <n v="0.16757790094671701"/>
    <n v="8.3507226304853896E-2"/>
    <n v="9.6630039050931898E-2"/>
    <n v="0.28604833702353499"/>
    <n v="6.7330912708498905E-2"/>
    <n v="4.5096750407229699E-2"/>
    <n v="5.0587619610976797E-2"/>
    <n v="0.17847231639643699"/>
    <n v="6.91757759431166"/>
  </r>
  <r>
    <x v="12"/>
    <x v="3"/>
    <n v="0.97604999317645103"/>
    <n v="2.82428220716021E-2"/>
    <n v="0.67153686609796803"/>
    <n v="0.30022031183043002"/>
    <x v="394"/>
    <n v="1.33674363067522E-2"/>
    <n v="0.17452745539234599"/>
    <n v="7.6110867838748694E-2"/>
    <n v="0.10116697549506"/>
    <n v="0.2643436880435"/>
    <n v="6.6038160028515605E-2"/>
    <n v="4.6643887147197E-2"/>
    <n v="5.2080521807607603E-2"/>
    <n v="0.19682188686803501"/>
    <n v="6.9146555540589496"/>
  </r>
  <r>
    <x v="12"/>
    <x v="4"/>
    <n v="0.97078423542968895"/>
    <n v="2.9062470666115101E-2"/>
    <n v="0.66154620764834104"/>
    <n v="0.30939132168554401"/>
    <x v="395"/>
    <n v="1.2850685500970601E-2"/>
    <n v="0.18739223133221999"/>
    <n v="8.0262857628599402E-2"/>
    <n v="0.103381896657328"/>
    <n v="0.26804066640222401"/>
    <n v="6.5849971114078407E-2"/>
    <n v="4.6211926279236502E-2"/>
    <n v="4.4519709586748002E-2"/>
    <n v="0.18153556976025501"/>
    <n v="6.9308364480026698"/>
  </r>
  <r>
    <x v="12"/>
    <x v="5"/>
    <n v="0.98441802980887605"/>
    <n v="2.9437888361464101E-2"/>
    <n v="0.67976575930156602"/>
    <n v="0.29079635233696999"/>
    <x v="396"/>
    <n v="1.4152339754772401E-2"/>
    <n v="0.18392200215142299"/>
    <n v="7.4383097259621E-2"/>
    <n v="9.3244110626994406E-2"/>
    <n v="0.26294303616268"/>
    <n v="6.6395359401327306E-2"/>
    <n v="4.1576610519474103E-2"/>
    <n v="6.3249518449326705E-2"/>
    <n v="0.18918172904239799"/>
    <n v="7.0209559114858902"/>
  </r>
  <r>
    <x v="12"/>
    <x v="6"/>
    <n v="1.0048940715336301"/>
    <n v="2.54409889777636E-2"/>
    <n v="0.68398787378282"/>
    <n v="0.29057113723941702"/>
    <x v="397"/>
    <n v="1.375174714618E-2"/>
    <n v="0.190621436377234"/>
    <n v="7.4791079390011297E-2"/>
    <n v="0.10038833902555699"/>
    <n v="0.26148240664033801"/>
    <n v="6.8647263606400097E-2"/>
    <n v="4.6182063032762198E-2"/>
    <n v="5.0708697855207902E-2"/>
    <n v="0.185125935928075"/>
    <n v="6.8839640133709397"/>
  </r>
  <r>
    <x v="12"/>
    <x v="7"/>
    <n v="1.04179270036676"/>
    <n v="3.00285984386694E-2"/>
    <n v="0.67595417977993699"/>
    <n v="0.294017221781394"/>
    <x v="398"/>
    <n v="1.5412727934913001E-2"/>
    <n v="0.191494801348533"/>
    <n v="8.3374022137104306E-2"/>
    <n v="0.102979136076119"/>
    <n v="0.26083234645459902"/>
    <n v="6.7996292272584302E-2"/>
    <n v="4.0323057823877302E-2"/>
    <n v="4.70951002802448E-2"/>
    <n v="0.18161415881204801"/>
    <n v="6.9941828281070801"/>
  </r>
  <r>
    <x v="12"/>
    <x v="8"/>
    <n v="0.98961980966422802"/>
    <n v="2.5061317268542299E-2"/>
    <n v="0.67685310573742796"/>
    <n v="0.29808557699402999"/>
    <x v="399"/>
    <n v="1.54158125766453E-2"/>
    <n v="0.16465940227836801"/>
    <n v="8.0008128078961099E-2"/>
    <n v="0.100784690737456"/>
    <n v="0.25401803108046001"/>
    <n v="6.14954232470298E-2"/>
    <n v="4.8690235817321098E-2"/>
    <n v="6.1069800295773198E-2"/>
    <n v="0.20522004530895199"/>
    <n v="6.86353707700549"/>
  </r>
  <r>
    <x v="12"/>
    <x v="9"/>
    <n v="1.0018108622583299"/>
    <n v="3.0936784439257299E-2"/>
    <n v="0.69526267141045694"/>
    <n v="0.27380054415028499"/>
    <x v="400"/>
    <n v="1.6370200690845601E-2"/>
    <n v="0.17645715637279299"/>
    <n v="8.1189499818478505E-2"/>
    <n v="0.11086999988912"/>
    <n v="0.27382089396331"/>
    <n v="6.7711550165564502E-2"/>
    <n v="4.5957960717502001E-2"/>
    <n v="3.8896078691570302E-2"/>
    <n v="0.180096274098339"/>
    <n v="6.9428724147127996"/>
  </r>
  <r>
    <x v="12"/>
    <x v="10"/>
    <n v="1.05732279363529"/>
    <n v="2.6231845809067799E-2"/>
    <n v="0.69865876279592898"/>
    <n v="0.27510939139500301"/>
    <x v="401"/>
    <n v="1.9158668147664301E-2"/>
    <n v="0.185808028833849"/>
    <n v="7.8066069570534399E-2"/>
    <n v="0.148507906984961"/>
    <n v="0.26116474575022097"/>
    <n v="6.9623556445710999E-2"/>
    <n v="4.4149404330236799E-2"/>
    <n v="2.6625032988932901E-2"/>
    <n v="0.15890204851061601"/>
    <n v="6.9148871199464104"/>
  </r>
  <r>
    <x v="12"/>
    <x v="11"/>
    <n v="1.2577844717747799"/>
    <n v="2.7097895385309299E-2"/>
    <n v="0.70132676751427403"/>
    <n v="0.27157533710041598"/>
    <x v="402"/>
    <n v="2.0794777690484701E-2"/>
    <n v="0.23052382061430399"/>
    <n v="7.4029471358372595E-2"/>
    <n v="0.147759923905879"/>
    <n v="0.262987593882263"/>
    <n v="7.6621781684766396E-2"/>
    <n v="4.16515628254161E-2"/>
    <n v="1.0970537445202599E-2"/>
    <n v="0.12682871470024301"/>
    <n v="6.9122621092459502"/>
  </r>
  <r>
    <x v="12"/>
    <x v="12"/>
    <n v="0.92249891978749099"/>
    <n v="2.6318865209582699E-2"/>
    <n v="0.66691398467944496"/>
    <n v="0.306767150110972"/>
    <x v="403"/>
    <n v="1.31115697469262E-2"/>
    <n v="0.148150211655877"/>
    <n v="8.0261024442066606E-2"/>
    <n v="0.117291030505997"/>
    <n v="0.27685380115555203"/>
    <n v="6.2354508259281897E-2"/>
    <n v="5.0839302328664598E-2"/>
    <n v="3.6172663260458301E-2"/>
    <n v="0.206364766196386"/>
    <n v="6.9716936492457497"/>
  </r>
  <r>
    <x v="12"/>
    <x v="13"/>
    <n v="0.91278944178571597"/>
    <n v="2.7985179006862301E-2"/>
    <n v="0.70512353513563997"/>
    <n v="0.266891285857498"/>
    <x v="404"/>
    <n v="1.4377521401529E-2"/>
    <n v="0.155125998299395"/>
    <n v="8.7308087939967596E-2"/>
    <n v="0.113188529971253"/>
    <n v="0.27526565415123799"/>
    <n v="6.17149352743449E-2"/>
    <n v="4.0352689111732502E-2"/>
    <n v="4.8169476068630597E-2"/>
    <n v="0.19641802340558101"/>
    <n v="6.9990972456820302"/>
  </r>
  <r>
    <x v="12"/>
    <x v="14"/>
    <n v="0.87255538979225999"/>
    <n v="3.3782073465992699E-2"/>
    <n v="0.696777549437812"/>
    <n v="0.269440377096196"/>
    <x v="405"/>
    <n v="1.21773708501911E-2"/>
    <n v="0.12277071914098101"/>
    <n v="6.21814785491836E-2"/>
    <n v="0.13597938744185001"/>
    <n v="0.35907296133021299"/>
    <n v="5.4939088712591601E-2"/>
    <n v="3.6334333174888198E-2"/>
    <n v="1.6087353631389901E-2"/>
    <n v="0.19019664431052899"/>
    <n v="7.0092447417319903"/>
  </r>
  <r>
    <x v="12"/>
    <x v="15"/>
    <n v="0.50872290165549505"/>
    <n v="5.2044615960996403E-2"/>
    <n v="0.79192711636698299"/>
    <n v="0.15602826767201999"/>
    <x v="406"/>
    <n v="0"/>
    <n v="5.8251601972879E-2"/>
    <n v="3.2303607521958202E-3"/>
    <n v="0.16117273198072399"/>
    <n v="0.56451395494689305"/>
    <n v="1.42170777921186E-2"/>
    <n v="4.6439746304958902E-2"/>
    <n v="1.1109661996216E-4"/>
    <n v="0.14627414339827699"/>
    <n v="7.1845521358080902"/>
  </r>
  <r>
    <x v="12"/>
    <x v="16"/>
    <n v="0.60010080689061296"/>
    <n v="4.4047363680044999E-2"/>
    <n v="0.78679730666141201"/>
    <n v="0.16915532965854299"/>
    <x v="407"/>
    <n v="0"/>
    <n v="6.8583968277693405E-2"/>
    <n v="8.1429571743417903E-3"/>
    <n v="0.14736207709684801"/>
    <n v="0.51323511389606602"/>
    <n v="1.6572845572406399E-2"/>
    <n v="5.3264532737520097E-2"/>
    <n v="1.6974078386444301E-4"/>
    <n v="0.17012414922754801"/>
    <n v="7.2965328624303503"/>
  </r>
  <r>
    <x v="12"/>
    <x v="17"/>
    <n v="0.82677814377643599"/>
    <n v="3.8540154100913201E-2"/>
    <n v="0.70531689008978404"/>
    <n v="0.25614295580930302"/>
    <x v="408"/>
    <n v="7.9162953329239803E-3"/>
    <n v="0.15225409962360301"/>
    <n v="5.93684546680169E-2"/>
    <n v="0.14087964704613501"/>
    <n v="0.35992461185936497"/>
    <n v="4.1681212816793503E-2"/>
    <n v="4.4454220558932001E-2"/>
    <n v="1.5019499078010401E-3"/>
    <n v="0.18409043197731301"/>
    <n v="7.1820657271445896"/>
  </r>
  <r>
    <x v="12"/>
    <x v="18"/>
    <n v="1.0348253682017901"/>
    <n v="3.8094305749644501E-2"/>
    <n v="0.70016275610419998"/>
    <n v="0.26174293814615501"/>
    <x v="409"/>
    <n v="1.0569332700162699E-2"/>
    <n v="0.18493299569980801"/>
    <n v="7.9225031966346296E-2"/>
    <n v="0.128782246135243"/>
    <n v="0.28299338083216702"/>
    <n v="6.0726396259364601E-2"/>
    <n v="5.2598361972982399E-2"/>
    <n v="5.3398748630602497E-3"/>
    <n v="0.18751799360551499"/>
    <n v="7.0368643579829699"/>
  </r>
  <r>
    <x v="12"/>
    <x v="19"/>
    <n v="1.0361372181053501"/>
    <n v="3.2558683762486697E-2"/>
    <n v="0.69846730751051"/>
    <n v="0.268974008727004"/>
    <x v="410"/>
    <n v="1.06849082850824E-2"/>
    <n v="0.198671884034373"/>
    <n v="9.5010835795385495E-2"/>
    <n v="0.12696587351880501"/>
    <n v="0.283824540164272"/>
    <n v="6.0926125031541802E-2"/>
    <n v="4.0812970779914901E-2"/>
    <n v="1.0050121519653401E-2"/>
    <n v="0.16527454783894799"/>
    <n v="7.1389043665459804"/>
  </r>
  <r>
    <x v="12"/>
    <x v="20"/>
    <n v="1.0005321060952901"/>
    <n v="3.1706592457944403E-2"/>
    <n v="0.69115507193227699"/>
    <n v="0.27713833560977902"/>
    <x v="411"/>
    <n v="1.24040134033034E-2"/>
    <n v="0.170292992659135"/>
    <n v="8.36598352359509E-2"/>
    <n v="0.12956884221755"/>
    <n v="0.28534483448912101"/>
    <n v="5.99128439441E-2"/>
    <n v="4.1527647764953497E-2"/>
    <n v="1.4543917004557001E-2"/>
    <n v="0.19322788833340701"/>
    <n v="7.03397277392975"/>
  </r>
  <r>
    <x v="12"/>
    <x v="21"/>
    <n v="0.99997076510820004"/>
    <n v="3.4896491695316702E-2"/>
    <n v="0.73514037703158097"/>
    <n v="0.229963131273102"/>
    <x v="412"/>
    <n v="1.5812180512056202E-2"/>
    <n v="0.167901930193605"/>
    <n v="7.8817860636215306E-2"/>
    <n v="0.141988838931218"/>
    <n v="0.31104744545531099"/>
    <n v="6.0530045645744497E-2"/>
    <n v="4.0320492860522E-2"/>
    <n v="5.6535331499443899E-3"/>
    <n v="0.169382914620724"/>
    <n v="7.0656362440774103"/>
  </r>
  <r>
    <x v="12"/>
    <x v="22"/>
    <n v="0.80582782190264901"/>
    <n v="3.7716395538555499E-2"/>
    <n v="0.72570935939985304"/>
    <n v="0.236574245061592"/>
    <x v="413"/>
    <n v="8.1236802900936898E-3"/>
    <n v="8.5379118924981998E-2"/>
    <n v="6.4169419041626402E-2"/>
    <n v="0.166000138033262"/>
    <n v="0.39346673025315998"/>
    <n v="5.2810313696132802E-2"/>
    <n v="5.2583957799128E-2"/>
    <n v="1.0604312109372101E-3"/>
    <n v="0.16969865224820099"/>
    <n v="7.0943856474366402"/>
  </r>
  <r>
    <x v="12"/>
    <x v="23"/>
    <n v="1.22687715777629"/>
    <n v="3.4732737913482498E-2"/>
    <n v="0.738175476768131"/>
    <n v="0.227091785318386"/>
    <x v="414"/>
    <n v="1.89362088453113E-2"/>
    <n v="0.23413716604246501"/>
    <n v="5.1814428715267702E-2"/>
    <n v="0.15315989209123801"/>
    <n v="0.308905180455392"/>
    <n v="7.7071419432601707E-2"/>
    <n v="3.4313749332792597E-2"/>
    <n v="2.86902107432738E-3"/>
    <n v="0.110162229261699"/>
    <n v="7.0768702561956998"/>
  </r>
  <r>
    <x v="12"/>
    <x v="24"/>
    <n v="0.598342564765308"/>
    <n v="4.4406437070310202E-2"/>
    <n v="0.76839904441023399"/>
    <n v="0.18719451851945501"/>
    <x v="415"/>
    <n v="7.6951133053621305E-4"/>
    <n v="5.6765409302151397E-2"/>
    <n v="6.8024416424110903E-2"/>
    <n v="0.13973914608434301"/>
    <n v="0.46505064514181998"/>
    <n v="4.6091999507217998E-2"/>
    <n v="4.1700714580807402E-2"/>
    <n v="1.09809966080708E-3"/>
    <n v="0.173940016250552"/>
    <n v="7.0474281664201097"/>
  </r>
  <r>
    <x v="12"/>
    <x v="25"/>
    <n v="0.62680090188167303"/>
    <n v="4.1858880895175199E-2"/>
    <n v="0.76249436421948302"/>
    <n v="0.195646754885341"/>
    <x v="416"/>
    <n v="1.1191066037689301E-5"/>
    <n v="6.0832452723001799E-2"/>
    <n v="6.9803123329008995E-2"/>
    <n v="0.139037844420345"/>
    <n v="0.436261695053698"/>
    <n v="5.5773819090933902E-2"/>
    <n v="4.8925630082397698E-2"/>
    <n v="1.95196172553097E-3"/>
    <n v="0.178419213800592"/>
    <n v="7.1018771046496703"/>
  </r>
  <r>
    <x v="12"/>
    <x v="26"/>
    <n v="0.75306118790871002"/>
    <n v="3.79303683638866E-2"/>
    <n v="0.750401223816347"/>
    <n v="0.21166840781976601"/>
    <x v="417"/>
    <n v="3.4777252661444497E-5"/>
    <n v="6.4403426669837394E-2"/>
    <n v="6.7628842202783604E-2"/>
    <n v="0.14399022127793801"/>
    <n v="0.410354003157192"/>
    <n v="5.4721158755969397E-2"/>
    <n v="5.19504157149163E-2"/>
    <n v="2.15296942581152E-3"/>
    <n v="0.19140654685540501"/>
    <n v="7.0866809570771503"/>
  </r>
  <r>
    <x v="12"/>
    <x v="27"/>
    <n v="0.969541985094581"/>
    <n v="3.62855865517576E-2"/>
    <n v="0.72044431204858905"/>
    <n v="0.24327010139965299"/>
    <x v="418"/>
    <n v="7.2868270839532897E-3"/>
    <n v="0.19023787944640599"/>
    <n v="6.8784084571889503E-2"/>
    <n v="0.128617121670073"/>
    <n v="0.30956298680336503"/>
    <n v="5.8621656267029101E-2"/>
    <n v="4.69766508746534E-2"/>
    <n v="4.5374134118822303E-3"/>
    <n v="0.17968228943592299"/>
    <n v="7.0460063704327904"/>
  </r>
  <r>
    <x v="12"/>
    <x v="28"/>
    <n v="1.0343853542285999"/>
    <n v="3.5681216270891797E-2"/>
    <n v="0.714947424417815"/>
    <n v="0.24937135931129401"/>
    <x v="419"/>
    <n v="1.06716551474185E-2"/>
    <n v="0.19058385426557001"/>
    <n v="9.3064398010190993E-2"/>
    <n v="0.12899155206913099"/>
    <n v="0.292755479548232"/>
    <n v="6.6569348233409403E-2"/>
    <n v="3.3380926257147503E-2"/>
    <n v="8.7950411494006203E-3"/>
    <n v="0.16368412989661099"/>
    <n v="7.0498754985119003"/>
  </r>
  <r>
    <x v="12"/>
    <x v="29"/>
    <n v="0.99502933603939903"/>
    <n v="3.5557915564722202E-2"/>
    <n v="0.74180452134795305"/>
    <n v="0.22263756308732499"/>
    <x v="420"/>
    <n v="1.27795962166809E-2"/>
    <n v="0.18603926352647901"/>
    <n v="9.3995814132016894E-2"/>
    <n v="0.124190664941667"/>
    <n v="0.28655333983075898"/>
    <n v="6.3374562533209E-2"/>
    <n v="3.4214836397927897E-2"/>
    <n v="8.5940857495511794E-3"/>
    <n v="0.181663584752744"/>
    <n v="7.0053466598949301"/>
  </r>
  <r>
    <x v="12"/>
    <x v="30"/>
    <n v="1.0805402847502199"/>
    <n v="3.2236299721627198E-2"/>
    <n v="0.71903236492086997"/>
    <n v="0.248731335357503"/>
    <x v="421"/>
    <n v="1.31435264873899E-2"/>
    <n v="0.186242718945096"/>
    <n v="0.10320808571788601"/>
    <n v="0.12587782437388501"/>
    <n v="0.27444865096368798"/>
    <n v="6.2943639553762698E-2"/>
    <n v="3.8276554798372601E-2"/>
    <n v="1.02140428817103E-2"/>
    <n v="0.177575681931706"/>
    <n v="7.0527224039787102"/>
  </r>
  <r>
    <x v="12"/>
    <x v="31"/>
    <n v="1.06284236859742"/>
    <n v="3.3850092285893203E-2"/>
    <n v="0.71765148653421695"/>
    <n v="0.24849842117988999"/>
    <x v="422"/>
    <n v="1.43053401355371E-2"/>
    <n v="0.19070721230134399"/>
    <n v="0.11396071723809099"/>
    <n v="0.12528626609412499"/>
    <n v="0.27553250214737002"/>
    <n v="6.10748079529626E-2"/>
    <n v="3.7180954358564298E-2"/>
    <n v="1.2098336138713301E-2"/>
    <n v="0.16168024826719599"/>
    <n v="7.0856040443135502"/>
  </r>
  <r>
    <x v="12"/>
    <x v="32"/>
    <n v="1.01416990880036"/>
    <n v="3.6417432650976002E-2"/>
    <n v="0.691546302366013"/>
    <n v="0.27203626498301098"/>
    <x v="423"/>
    <n v="1.30093884539814E-2"/>
    <n v="0.18180253601323501"/>
    <n v="0.107115801735451"/>
    <n v="0.124383046266482"/>
    <n v="0.28736064372572401"/>
    <n v="6.5637048622243802E-2"/>
    <n v="3.4563474402338E-2"/>
    <n v="2.3109102273273799E-2"/>
    <n v="0.15453297275378999"/>
    <n v="7.1213900139703696"/>
  </r>
  <r>
    <x v="13"/>
    <x v="0"/>
    <n v="0.82815268557034205"/>
    <n v="7.5078764057448502E-3"/>
    <n v="0.28471407642005397"/>
    <n v="0.70777804717420101"/>
    <x v="424"/>
    <n v="2.3607503411894399E-2"/>
    <n v="0.26238301441671502"/>
    <n v="0.22878249596971201"/>
    <n v="0.21237117508893999"/>
    <n v="0.11887959107458899"/>
    <n v="9.6267475163992297E-2"/>
    <n v="9.8950822760577994E-3"/>
    <n v="3.18616859396623E-2"/>
    <n v="2.8159236027389101E-3"/>
    <n v="4.0232300869873896"/>
  </r>
  <r>
    <x v="13"/>
    <x v="1"/>
    <n v="0.88066794808206195"/>
    <n v="5.7038342726081102E-3"/>
    <n v="0.26372067936176602"/>
    <n v="0.73057548636562597"/>
    <x v="425"/>
    <n v="2.0499671357182302E-2"/>
    <n v="0.24072576899210801"/>
    <n v="0.27743296842970699"/>
    <n v="0.185908220793193"/>
    <n v="0.119678396743073"/>
    <n v="9.2061790507188795E-2"/>
    <n v="1.2562574546734E-2"/>
    <n v="3.5681469801022901E-2"/>
    <n v="2.7132339814090701E-3"/>
    <n v="4.0291346670830004"/>
  </r>
  <r>
    <x v="13"/>
    <x v="2"/>
    <n v="1.0064446016324899"/>
    <n v="7.1295098243065198E-3"/>
    <n v="0.246545963820782"/>
    <n v="0.74632452635491098"/>
    <x v="426"/>
    <n v="1.7887980585558402E-2"/>
    <n v="0.25261860791089302"/>
    <n v="0.27150273508414102"/>
    <n v="0.18419486135683899"/>
    <n v="0.106625892542614"/>
    <n v="9.2282709816251501E-2"/>
    <n v="9.3405747869061192E-3"/>
    <n v="3.7110564130226099E-2"/>
    <n v="1.52885872881258E-2"/>
    <n v="4.0115012184590801"/>
  </r>
  <r>
    <x v="13"/>
    <x v="3"/>
    <n v="0.94904944739806996"/>
    <n v="6.4289429862681002E-3"/>
    <n v="0.24427631911998199"/>
    <n v="0.74929473789375001"/>
    <x v="427"/>
    <n v="1.7276978439253601E-2"/>
    <n v="0.26492213827202499"/>
    <n v="0.26023357640624201"/>
    <n v="0.18982676018156699"/>
    <n v="0.105470419168087"/>
    <n v="8.87133011305693E-2"/>
    <n v="9.6768405030766697E-3"/>
    <n v="3.8206678247547303E-2"/>
    <n v="1.35317305520512E-2"/>
    <n v="4.2373057668787597"/>
  </r>
  <r>
    <x v="13"/>
    <x v="4"/>
    <n v="1.01715639209827"/>
    <n v="6.87670375328946E-3"/>
    <n v="0.23734020025680799"/>
    <n v="0.75578309598990301"/>
    <x v="428"/>
    <n v="1.6716847440274699E-2"/>
    <n v="0.27484170659239099"/>
    <n v="0.25637914481526197"/>
    <n v="0.17590617247396201"/>
    <n v="0.115248383906822"/>
    <n v="9.0848487303712797E-2"/>
    <n v="8.0667551671471608E-3"/>
    <n v="3.5406879870737297E-2"/>
    <n v="1.4068388113917699E-2"/>
    <n v="4.0575202152584797"/>
  </r>
  <r>
    <x v="13"/>
    <x v="5"/>
    <n v="1.0116024343091901"/>
    <n v="6.3924581691040001E-3"/>
    <n v="0.26319699853635797"/>
    <n v="0.73041054329453803"/>
    <x v="429"/>
    <n v="1.73845261859625E-2"/>
    <n v="0.27314038153572301"/>
    <n v="0.25262706796989098"/>
    <n v="0.18922862918109501"/>
    <n v="0.10623107472281999"/>
    <n v="8.8297772832044694E-2"/>
    <n v="8.2468300057885902E-3"/>
    <n v="4.1106075912001203E-2"/>
    <n v="1.2485308596631699E-2"/>
    <n v="3.9675553091997098"/>
  </r>
  <r>
    <x v="13"/>
    <x v="6"/>
    <n v="0.92892439814249195"/>
    <n v="7.8156598442587401E-3"/>
    <n v="0.261444836248374"/>
    <n v="0.73073950390736697"/>
    <x v="430"/>
    <n v="1.84172260025115E-2"/>
    <n v="0.27267116387765"/>
    <n v="0.24950553446898799"/>
    <n v="0.199027699071882"/>
    <n v="9.5420315308888906E-2"/>
    <n v="9.1418880740787398E-2"/>
    <n v="1.3151166682615E-2"/>
    <n v="3.4782593964191803E-2"/>
    <n v="1.3304408910057601E-2"/>
    <n v="4.1098091836464201"/>
  </r>
  <r>
    <x v="13"/>
    <x v="7"/>
    <n v="0.94737781962074596"/>
    <n v="6.4015923625424303E-3"/>
    <n v="0.245561919149348"/>
    <n v="0.74803648848811"/>
    <x v="431"/>
    <n v="1.87961590014562E-2"/>
    <n v="0.269560392367789"/>
    <n v="0.25981671768863801"/>
    <n v="0.19743586074918401"/>
    <n v="8.6198041288261196E-2"/>
    <n v="8.9221059676026906E-2"/>
    <n v="9.7925532799361999E-3"/>
    <n v="4.2491489832428897E-2"/>
    <n v="1.5125694183481799E-2"/>
    <n v="4.0483777696678596"/>
  </r>
  <r>
    <x v="13"/>
    <x v="8"/>
    <n v="0.86783250625416697"/>
    <n v="8.3690143973951994E-3"/>
    <n v="0.27592250103849703"/>
    <n v="0.71570848456410796"/>
    <x v="432"/>
    <n v="2.1698127478662E-2"/>
    <n v="0.26867012471294599"/>
    <n v="0.24609220472073201"/>
    <n v="0.215025654163541"/>
    <n v="9.62150663340091E-2"/>
    <n v="8.6100824061271897E-2"/>
    <n v="8.2591539481183199E-3"/>
    <n v="3.1578800188516297E-2"/>
    <n v="1.39393444413882E-2"/>
    <n v="3.9964459938841101"/>
  </r>
  <r>
    <x v="13"/>
    <x v="9"/>
    <n v="1.0313641769434301"/>
    <n v="8.5959912408152903E-3"/>
    <n v="0.28833912492574898"/>
    <n v="0.70306488383343602"/>
    <x v="433"/>
    <n v="1.9222623798192801E-2"/>
    <n v="0.25569793174801803"/>
    <n v="0.238920606844438"/>
    <n v="0.21988189744556499"/>
    <n v="0.114485281933828"/>
    <n v="8.2133039345400505E-2"/>
    <n v="2.55243398196453E-2"/>
    <n v="1.9323505987471099E-2"/>
    <n v="1.4067701762015701E-2"/>
    <n v="3.70089242979153"/>
  </r>
  <r>
    <x v="13"/>
    <x v="10"/>
    <n v="1.1026700994405501"/>
    <n v="6.7739096067722304E-3"/>
    <n v="0.25309083710970198"/>
    <n v="0.74013525328352603"/>
    <x v="434"/>
    <n v="2.07008831631448E-2"/>
    <n v="0.26446105625463701"/>
    <n v="0.23761291202373"/>
    <n v="0.22721752008507301"/>
    <n v="0.10401734506556"/>
    <n v="8.3481035274182394E-2"/>
    <n v="1.33317691760826E-2"/>
    <n v="2.3285232570327899E-2"/>
    <n v="1.4070238915467E-2"/>
    <n v="4.01266312186545"/>
  </r>
  <r>
    <x v="13"/>
    <x v="11"/>
    <n v="1.4287574905081899"/>
    <n v="5.7773154152290403E-3"/>
    <n v="0.245807138305495"/>
    <n v="0.74841554627927598"/>
    <x v="435"/>
    <n v="2.3604698210939301E-2"/>
    <n v="0.28360588880451298"/>
    <n v="0.20377007236741099"/>
    <n v="0.27888836410879903"/>
    <n v="7.0349179414070304E-2"/>
    <n v="7.9326316947206807E-2"/>
    <n v="1.6623351183251402E-2"/>
    <n v="2.1769215763450901E-2"/>
    <n v="1.1528356284299801E-2"/>
    <n v="4.0187086812997803"/>
  </r>
  <r>
    <x v="13"/>
    <x v="12"/>
    <n v="0.82691085514871399"/>
    <n v="9.9851390964314397E-3"/>
    <n v="0.31068218808675702"/>
    <n v="0.67933267281681098"/>
    <x v="436"/>
    <n v="2.1160703440001701E-2"/>
    <n v="0.22916798573362401"/>
    <n v="0.245838837265619"/>
    <n v="0.21112228680391201"/>
    <n v="0.12493809141625099"/>
    <n v="9.9816525338646503E-2"/>
    <n v="1.1541167315189499E-2"/>
    <n v="2.5902806858783201E-2"/>
    <n v="1.65920571254786E-2"/>
    <n v="4.3511343643932996"/>
  </r>
  <r>
    <x v="13"/>
    <x v="13"/>
    <n v="0.85755424353167997"/>
    <n v="1.1229346075392201E-2"/>
    <n v="0.26348627754370801"/>
    <n v="0.72528437638090004"/>
    <x v="437"/>
    <n v="2.1537319551721699E-2"/>
    <n v="0.224336603546267"/>
    <n v="0.27888216683405598"/>
    <n v="0.178950530302591"/>
    <n v="0.131190053340073"/>
    <n v="9.5802792103285697E-2"/>
    <n v="9.2335780197945402E-3"/>
    <n v="2.83637367442926E-2"/>
    <n v="1.6999022413172901E-2"/>
    <n v="3.9663415537622702"/>
  </r>
  <r>
    <x v="13"/>
    <x v="14"/>
    <n v="0.56041995157476399"/>
    <n v="1.7485327676206801E-2"/>
    <n v="0.33363537643165903"/>
    <n v="0.648879295892134"/>
    <x v="438"/>
    <n v="1.7431217379802098E-2"/>
    <n v="0.19909779717011999"/>
    <n v="0.22082098092815"/>
    <n v="0.174062282554515"/>
    <n v="0.21885627561490401"/>
    <n v="0.1080495892094"/>
    <n v="1.09214711892921E-2"/>
    <n v="2.1655636212555701E-2"/>
    <n v="1.5011471372897701E-2"/>
    <n v="3.9610364917243599"/>
  </r>
  <r>
    <x v="13"/>
    <x v="15"/>
    <n v="0.116665304490274"/>
    <n v="3.3813771027869498E-2"/>
    <n v="0.57930721305266597"/>
    <n v="0.386879015919464"/>
    <x v="439"/>
    <n v="0"/>
    <n v="0.17374883810290101"/>
    <n v="2.5087556818990098E-2"/>
    <n v="2.9217235580400001E-5"/>
    <n v="0.72155930802554602"/>
    <n v="5.7392535389513097E-2"/>
    <n v="0"/>
    <n v="2.3209953498448601E-4"/>
    <n v="1.89062820032833E-3"/>
    <n v="4.0045557196879296"/>
  </r>
  <r>
    <x v="13"/>
    <x v="16"/>
    <n v="0.13371822824111201"/>
    <n v="3.3078214202999397E-2"/>
    <n v="0.55967217178008399"/>
    <n v="0.40724961401691701"/>
    <x v="440"/>
    <n v="0"/>
    <n v="0.16364250144876999"/>
    <n v="6.8524268155479601E-2"/>
    <n v="3.06180245394461E-3"/>
    <n v="0.65125307696018697"/>
    <n v="7.32246304520935E-2"/>
    <n v="0"/>
    <n v="3.9904443746943902E-4"/>
    <n v="8.8648138695934693E-3"/>
    <n v="3.8126260300675598"/>
  </r>
  <r>
    <x v="13"/>
    <x v="17"/>
    <n v="0.29380001991467403"/>
    <n v="2.03665714009219E-2"/>
    <n v="0.40104702199585102"/>
    <n v="0.57858640660322702"/>
    <x v="441"/>
    <n v="1.2930943533305201E-2"/>
    <n v="0.26443368742541001"/>
    <n v="9.3206791980603707E-2"/>
    <n v="0.20347516078223901"/>
    <n v="0.29288920576164501"/>
    <n v="7.4905536158701103E-2"/>
    <n v="1.3006626938734001E-2"/>
    <n v="1.54597993496302E-3"/>
    <n v="1.9399445889043299E-2"/>
    <n v="4.0877960900429304"/>
  </r>
  <r>
    <x v="13"/>
    <x v="18"/>
    <n v="0.57452965366693698"/>
    <n v="1.0349934702172299E-2"/>
    <n v="0.30007393352714101"/>
    <n v="0.689576131770687"/>
    <x v="442"/>
    <n v="1.7186944447321599E-2"/>
    <n v="0.286456393236597"/>
    <n v="0.168459080859826"/>
    <n v="0.20517261898834299"/>
    <n v="0.14457655495531699"/>
    <n v="0.10477964574642699"/>
    <n v="1.65046033571093E-2"/>
    <n v="1.8941885143530401E-2"/>
    <n v="2.2784398114054898E-2"/>
    <n v="4.0027424386642103"/>
  </r>
  <r>
    <x v="13"/>
    <x v="19"/>
    <n v="0.75851999960010597"/>
    <n v="7.4194133614645698E-3"/>
    <n v="0.25444648577520002"/>
    <n v="0.73813410086333497"/>
    <x v="443"/>
    <n v="1.5381565738346399E-2"/>
    <n v="0.273526244524603"/>
    <n v="0.23963908161682401"/>
    <n v="0.20686930854632399"/>
    <n v="0.103313628241368"/>
    <n v="8.3778501337550396E-2"/>
    <n v="1.1286957357976799E-2"/>
    <n v="4.4048146009245198E-2"/>
    <n v="1.17784657567286E-2"/>
    <n v="4.08919972953999"/>
  </r>
  <r>
    <x v="13"/>
    <x v="20"/>
    <n v="0.71492733681876897"/>
    <n v="9.5028714987741899E-3"/>
    <n v="0.27778534233167901"/>
    <n v="0.712711786169547"/>
    <x v="444"/>
    <n v="1.54751882812614E-2"/>
    <n v="0.256268814580209"/>
    <n v="0.234515859821325"/>
    <n v="0.21745149809401701"/>
    <n v="0.118930992304773"/>
    <n v="8.9306868975805295E-2"/>
    <n v="1.08036167768735E-2"/>
    <n v="3.1270809039782001E-2"/>
    <n v="1.3782798433178201E-2"/>
    <n v="4.1308361045035804"/>
  </r>
  <r>
    <x v="13"/>
    <x v="21"/>
    <n v="0.82718105180531099"/>
    <n v="8.1048426064308093E-3"/>
    <n v="0.26416206883151999"/>
    <n v="0.72773308856204999"/>
    <x v="445"/>
    <n v="1.64466961833185E-2"/>
    <n v="0.26442679377898098"/>
    <n v="0.222117158390918"/>
    <n v="0.20869242854900399"/>
    <n v="0.13517055902685901"/>
    <n v="9.0092497439334701E-2"/>
    <n v="1.2303748438144401E-2"/>
    <n v="2.8971222573845701E-2"/>
    <n v="1.0212602617247201E-2"/>
    <n v="4.1069907124228697"/>
  </r>
  <r>
    <x v="13"/>
    <x v="22"/>
    <n v="0.30518971833193198"/>
    <n v="1.59435938333118E-2"/>
    <n v="0.414976520303668"/>
    <n v="0.56907988586302005"/>
    <x v="446"/>
    <n v="9.7347314057833808E-3"/>
    <n v="0.17202100223445099"/>
    <n v="0.159496777173362"/>
    <n v="0.122069151735395"/>
    <n v="0.33825546324813599"/>
    <n v="0.145048826733779"/>
    <n v="7.0370211709163697E-3"/>
    <n v="6.5413719117222401E-3"/>
    <n v="1.9148507891557899E-2"/>
    <n v="3.90848765130692"/>
  </r>
  <r>
    <x v="13"/>
    <x v="23"/>
    <n v="0.94398604672783104"/>
    <n v="7.6961292114473001E-3"/>
    <n v="0.28995761908717999"/>
    <n v="0.70234625170137299"/>
    <x v="447"/>
    <n v="2.5705280249432999E-2"/>
    <n v="0.28364835142629102"/>
    <n v="0.14140453195216299"/>
    <n v="0.29597066700538499"/>
    <n v="0.107960424918237"/>
    <n v="8.8057571515808106E-2"/>
    <n v="1.7055899632737501E-2"/>
    <n v="9.7703924549448207E-3"/>
    <n v="1.7627552091435902E-2"/>
    <n v="4.0902737215139497"/>
  </r>
  <r>
    <x v="13"/>
    <x v="24"/>
    <n v="0.13988740371905001"/>
    <n v="3.0353039281303801E-2"/>
    <n v="0.53237587094094896"/>
    <n v="0.43727108977774698"/>
    <x v="448"/>
    <n v="4.4053275756139598E-3"/>
    <n v="0.12444593804343999"/>
    <n v="9.3571639041879207E-2"/>
    <n v="2.2040711533982699E-2"/>
    <n v="0.52521688289427104"/>
    <n v="0.18549800394340199"/>
    <n v="2.5573973446928199E-5"/>
    <n v="1.15640816708372E-3"/>
    <n v="1.7370307332436202E-2"/>
    <n v="3.7873189855775702"/>
  </r>
  <r>
    <x v="13"/>
    <x v="25"/>
    <n v="0.15115837004736299"/>
    <n v="2.1282813502874001E-2"/>
    <n v="0.53909337577357497"/>
    <n v="0.439623810723551"/>
    <x v="449"/>
    <n v="2.7407444343064999E-3"/>
    <n v="0.135103792249684"/>
    <n v="0.122359545593812"/>
    <n v="2.6981015463853002E-2"/>
    <n v="0.50503029701949498"/>
    <n v="0.173417817983193"/>
    <n v="0"/>
    <n v="1.41403934365948E-3"/>
    <n v="9.8953249240956997E-3"/>
    <n v="3.8415391542125898"/>
  </r>
  <r>
    <x v="13"/>
    <x v="26"/>
    <n v="0.19214338677169401"/>
    <n v="2.0890323189321301E-2"/>
    <n v="0.49467301986541801"/>
    <n v="0.484436656945261"/>
    <x v="450"/>
    <n v="8.1891160740097898E-4"/>
    <n v="0.12651611512365599"/>
    <n v="0.14314740029262499"/>
    <n v="2.8817339140604199E-2"/>
    <n v="0.472479170045777"/>
    <n v="0.199598898610062"/>
    <n v="1.25175280624327E-5"/>
    <n v="2.0273090018783401E-3"/>
    <n v="4.6033333795901599E-3"/>
    <n v="3.8012584506388798"/>
  </r>
  <r>
    <x v="13"/>
    <x v="27"/>
    <n v="0.52896716146673395"/>
    <n v="1.1289279973845901E-2"/>
    <n v="0.33297488121322899"/>
    <n v="0.65573583881292596"/>
    <x v="451"/>
    <n v="1.59403979235186E-2"/>
    <n v="0.29715902827288898"/>
    <n v="0.146104335913814"/>
    <n v="0.207467802761064"/>
    <n v="0.182499347248992"/>
    <n v="0.118591321318901"/>
    <n v="9.2584257726423397E-3"/>
    <n v="7.6912512273992397E-3"/>
    <n v="1.7772593443064601E-3"/>
    <n v="3.8794760320950901"/>
  </r>
  <r>
    <x v="13"/>
    <x v="28"/>
    <n v="0.810668155018756"/>
    <n v="8.1072563417029005E-3"/>
    <n v="0.260388953536204"/>
    <n v="0.73150379012209299"/>
    <x v="452"/>
    <n v="2.1842279751024998E-2"/>
    <n v="0.30271243001139803"/>
    <n v="0.19981319383607701"/>
    <n v="0.209537381751456"/>
    <n v="0.13446465069533201"/>
    <n v="8.9153031102874994E-2"/>
    <n v="1.1973020920128301E-2"/>
    <n v="1.9401200373900002E-2"/>
    <n v="1.3517526908273501E-3"/>
    <n v="4.0130460893038498"/>
  </r>
  <r>
    <x v="13"/>
    <x v="29"/>
    <n v="0.854678041424066"/>
    <n v="8.6910179379143405E-3"/>
    <n v="0.260871446863846"/>
    <n v="0.73043753519823995"/>
    <x v="453"/>
    <n v="1.8614083766537701E-2"/>
    <n v="0.27856275822930798"/>
    <n v="0.244351844941159"/>
    <n v="0.186787886013874"/>
    <n v="0.12708911518545199"/>
    <n v="9.1791905983025501E-2"/>
    <n v="8.3890075380049795E-3"/>
    <n v="3.2687233458810201E-2"/>
    <n v="2.23796869585629E-3"/>
    <n v="4.1662648227246502"/>
  </r>
  <r>
    <x v="13"/>
    <x v="30"/>
    <n v="0.88526534975300097"/>
    <n v="6.9319853776611496E-3"/>
    <n v="0.24863950268551599"/>
    <n v="0.74442851193682302"/>
    <x v="454"/>
    <n v="2.05150033180669E-2"/>
    <n v="0.26950841435728001"/>
    <n v="0.263141269776205"/>
    <n v="0.197697971611865"/>
    <n v="0.103556936815243"/>
    <n v="8.2130371482968006E-2"/>
    <n v="8.5572022238880208E-3"/>
    <n v="4.3406388308900902E-2"/>
    <n v="1.7741590032011999E-3"/>
    <n v="4.0552182513012598"/>
  </r>
  <r>
    <x v="13"/>
    <x v="31"/>
    <n v="0.95090440891258199"/>
    <n v="7.5569230982336201E-3"/>
    <n v="0.21064299081506699"/>
    <n v="0.78180008608669904"/>
    <x v="455"/>
    <n v="2.28031997426466E-2"/>
    <n v="0.25479575111540298"/>
    <n v="0.29317010518444903"/>
    <n v="0.20219242759859901"/>
    <n v="8.7542516064012102E-2"/>
    <n v="7.3072056655761206E-2"/>
    <n v="7.1534315294905903E-3"/>
    <n v="5.0376720686739797E-2"/>
    <n v="1.0049485240685001E-3"/>
    <n v="4.0268119603085202"/>
  </r>
  <r>
    <x v="13"/>
    <x v="32"/>
    <n v="0.82912534192667797"/>
    <n v="8.1928770427819406E-3"/>
    <n v="0.24801531575684399"/>
    <n v="0.74379180720037397"/>
    <x v="456"/>
    <n v="2.15092700348814E-2"/>
    <n v="0.243300268146381"/>
    <n v="0.27380467137419101"/>
    <n v="0.20450459854081399"/>
    <n v="0.10992874694697601"/>
    <n v="8.6312352597688505E-2"/>
    <n v="6.8498484199501098E-3"/>
    <n v="4.0702205613414998E-2"/>
    <n v="3.1020664437748E-3"/>
    <n v="4.0949085701767398"/>
  </r>
  <r>
    <x v="14"/>
    <x v="0"/>
    <n v="0.75407616503617003"/>
    <n v="1.01940945825333E-2"/>
    <n v="0.40248784852959202"/>
    <n v="0.58731805688787397"/>
    <x v="457"/>
    <n v="3.9799810506413298E-2"/>
    <n v="0.29203654045740801"/>
    <n v="0.252363015501543"/>
    <n v="0.14317173356272"/>
    <n v="7.5487368369189498E-2"/>
    <n v="8.2441943719631705E-2"/>
    <n v="8.4433067910992202E-3"/>
    <n v="7.8768705494484906E-2"/>
    <n v="2.05609214675446E-2"/>
    <n v="4.3421210539836697"/>
  </r>
  <r>
    <x v="14"/>
    <x v="1"/>
    <n v="0.84189607284977097"/>
    <n v="8.0410947486064706E-3"/>
    <n v="0.37855255174601998"/>
    <n v="0.61340635350537298"/>
    <x v="458"/>
    <n v="4.4780436526878402E-2"/>
    <n v="0.274837573236486"/>
    <n v="0.301215983173511"/>
    <n v="0.115473153738339"/>
    <n v="7.5221586927938205E-2"/>
    <n v="7.8719515719491095E-2"/>
    <n v="7.2342262467297302E-3"/>
    <n v="7.74921922476874E-2"/>
    <n v="1.89681560570867E-2"/>
    <n v="4.37065352453061"/>
  </r>
  <r>
    <x v="14"/>
    <x v="2"/>
    <n v="0.96301485745306203"/>
    <n v="8.70843115663965E-3"/>
    <n v="0.38031181766759797"/>
    <n v="0.61097975117576198"/>
    <x v="459"/>
    <n v="4.2462628612273297E-2"/>
    <n v="0.29066130383079603"/>
    <n v="0.29380733512576301"/>
    <n v="0.119343595744852"/>
    <n v="7.2364365156857596E-2"/>
    <n v="7.3084588610683898E-2"/>
    <n v="7.6729231490966698E-3"/>
    <n v="7.5823847677360598E-2"/>
    <n v="1.8783352081619801E-2"/>
    <n v="4.27074204236503"/>
  </r>
  <r>
    <x v="14"/>
    <x v="3"/>
    <n v="0.91842454365627602"/>
    <n v="9.2171007077018596E-3"/>
    <n v="0.374563880936988"/>
    <n v="0.61621901835531001"/>
    <x v="460"/>
    <n v="4.4044250664499102E-2"/>
    <n v="0.31685153597996202"/>
    <n v="0.26865676071129302"/>
    <n v="0.118440651739119"/>
    <n v="6.8349082569722094E-2"/>
    <n v="7.4374035850452394E-2"/>
    <n v="7.4896662058777401E-3"/>
    <n v="7.6961704017780005E-2"/>
    <n v="1.92399155421412E-2"/>
    <n v="4.3653337743332798"/>
  </r>
  <r>
    <x v="14"/>
    <x v="4"/>
    <n v="1.00695420731694"/>
    <n v="8.2241407882840505E-3"/>
    <n v="0.37013667131094102"/>
    <n v="0.62163918790077499"/>
    <x v="461"/>
    <n v="3.7382632421102999E-2"/>
    <n v="0.33111535211269499"/>
    <n v="0.276898308912366"/>
    <n v="0.113575359895022"/>
    <n v="6.9333162253142594E-2"/>
    <n v="7.3359194463890096E-2"/>
    <n v="6.6499847575676096E-3"/>
    <n v="6.8194443712451994E-2"/>
    <n v="1.8489442453027399E-2"/>
    <n v="4.3655193595337396"/>
  </r>
  <r>
    <x v="14"/>
    <x v="5"/>
    <n v="0.959620030625149"/>
    <n v="7.7319595299199396E-3"/>
    <n v="0.38024297745915903"/>
    <n v="0.61202506301092097"/>
    <x v="462"/>
    <n v="4.2568131866112802E-2"/>
    <n v="0.32635915918179098"/>
    <n v="0.27340997759013502"/>
    <n v="0.12409729952086999"/>
    <n v="6.42146925820343E-2"/>
    <n v="7.0610345683352102E-2"/>
    <n v="6.5550959730155903E-3"/>
    <n v="6.8029036475641402E-2"/>
    <n v="1.9065265163298501E-2"/>
    <n v="4.3287623082585602"/>
  </r>
  <r>
    <x v="14"/>
    <x v="6"/>
    <n v="0.924910894806378"/>
    <n v="9.0249572256328094E-3"/>
    <n v="0.397690229073764"/>
    <n v="0.59328481370060404"/>
    <x v="463"/>
    <n v="3.4505910034594099E-2"/>
    <n v="0.335644994398689"/>
    <n v="0.25140615923611398"/>
    <n v="0.12888950646692099"/>
    <n v="6.3512337441122904E-2"/>
    <n v="7.5225109687593106E-2"/>
    <n v="8.4188973355498395E-3"/>
    <n v="7.7992856348092901E-2"/>
    <n v="1.82484202185672E-2"/>
    <n v="4.3515318607474498"/>
  </r>
  <r>
    <x v="14"/>
    <x v="7"/>
    <n v="0.98145847641378303"/>
    <n v="9.4690285265533608E-3"/>
    <n v="0.36127538443183199"/>
    <n v="0.62925558704161499"/>
    <x v="464"/>
    <n v="5.8917783376427502E-2"/>
    <n v="0.30820308958442399"/>
    <n v="0.28633316077784698"/>
    <n v="0.120049093903903"/>
    <n v="5.9123159691411999E-2"/>
    <n v="7.0295104297309299E-2"/>
    <n v="7.7901328117477402E-3"/>
    <n v="6.5924549510050404E-2"/>
    <n v="1.8135868067974899E-2"/>
    <n v="4.3961190742560596"/>
  </r>
  <r>
    <x v="14"/>
    <x v="8"/>
    <n v="0.88159387584460502"/>
    <n v="1.0786849851428601E-2"/>
    <n v="0.40277830433994699"/>
    <n v="0.58643484580862404"/>
    <x v="465"/>
    <n v="3.9543292079251502E-2"/>
    <n v="0.30853581987218898"/>
    <n v="0.26990268307991"/>
    <n v="0.137285939900225"/>
    <n v="6.8126549231190797E-2"/>
    <n v="7.1466845542117893E-2"/>
    <n v="9.9170763039551704E-3"/>
    <n v="6.8433962373774193E-2"/>
    <n v="2.0544390261258701E-2"/>
    <n v="4.2674350920805004"/>
  </r>
  <r>
    <x v="14"/>
    <x v="9"/>
    <n v="1.0151388600203699"/>
    <n v="9.7243137813207495E-3"/>
    <n v="0.39014989060331501"/>
    <n v="0.60012579561536405"/>
    <x v="466"/>
    <n v="3.97491288607714E-2"/>
    <n v="0.31443894424431401"/>
    <n v="0.27195458979911202"/>
    <n v="0.13468208105833199"/>
    <n v="6.8687446453321505E-2"/>
    <n v="7.3607530201145299E-2"/>
    <n v="8.7387255667380898E-3"/>
    <n v="6.2061490614807001E-2"/>
    <n v="2.0602261484862602E-2"/>
    <n v="4.2624393910550298"/>
  </r>
  <r>
    <x v="14"/>
    <x v="10"/>
    <n v="1.2221950871784"/>
    <n v="7.9130555781254195E-3"/>
    <n v="0.34893425405561901"/>
    <n v="0.643152690366256"/>
    <x v="467"/>
    <n v="4.6415522189502102E-2"/>
    <n v="0.32440592207556701"/>
    <n v="0.26697246201048302"/>
    <n v="0.151656662440083"/>
    <n v="5.66068546400652E-2"/>
    <n v="6.8740496899642095E-2"/>
    <n v="9.7595191658453907E-3"/>
    <n v="5.2660548601206399E-2"/>
    <n v="1.86820438279173E-2"/>
    <n v="4.3412890821883003"/>
  </r>
  <r>
    <x v="14"/>
    <x v="11"/>
    <n v="1.5307169287991"/>
    <n v="6.9688969768189803E-3"/>
    <n v="0.38315695148867102"/>
    <n v="0.60987415153450997"/>
    <x v="468"/>
    <n v="4.3476632390353397E-2"/>
    <n v="0.35252236753830501"/>
    <n v="0.22436924641717301"/>
    <n v="0.188571598324698"/>
    <n v="4.4760583082979102E-2"/>
    <n v="7.5151987129397593E-2"/>
    <n v="1.11917037809491E-2"/>
    <n v="4.0136082546523302E-2"/>
    <n v="1.58357764639095E-2"/>
    <n v="4.1939299804852999"/>
  </r>
  <r>
    <x v="14"/>
    <x v="12"/>
    <n v="0.79539186239633397"/>
    <n v="1.01611032609968E-2"/>
    <n v="0.411969478571728"/>
    <n v="0.577869418167275"/>
    <x v="469"/>
    <n v="3.9149879414509099E-2"/>
    <n v="0.27136697847121799"/>
    <n v="0.29597843658718498"/>
    <n v="0.13362887552475"/>
    <n v="7.3404270510365896E-2"/>
    <n v="7.5547771554431903E-2"/>
    <n v="8.9522077984238897E-3"/>
    <n v="7.32154432745446E-2"/>
    <n v="2.1712422976903501E-2"/>
    <n v="4.2921885546411804"/>
  </r>
  <r>
    <x v="14"/>
    <x v="13"/>
    <n v="0.84580380598592497"/>
    <n v="9.3440329819905899E-3"/>
    <n v="0.38844228158088201"/>
    <n v="0.60221368543712706"/>
    <x v="470"/>
    <n v="5.7629784181459302E-2"/>
    <n v="0.25244687501910201"/>
    <n v="0.33189346018725002"/>
    <n v="0.115511166379738"/>
    <n v="7.5299928500126095E-2"/>
    <n v="7.0043826467563602E-2"/>
    <n v="7.6809100022382799E-3"/>
    <n v="6.1756684348416697E-2"/>
    <n v="2.1715179893735399E-2"/>
    <n v="4.2148716538538498"/>
  </r>
  <r>
    <x v="14"/>
    <x v="14"/>
    <n v="0.50352660141254602"/>
    <n v="1.3802736931189099E-2"/>
    <n v="0.39751291555895601"/>
    <n v="0.58868434750985499"/>
    <x v="471"/>
    <n v="3.4987537356643603E-2"/>
    <n v="0.24211800640824899"/>
    <n v="0.32210702862735702"/>
    <n v="0.114390199093477"/>
    <n v="0.113707096432761"/>
    <n v="7.9541597234098399E-2"/>
    <n v="9.2506538287325506E-3"/>
    <n v="5.5433039816035298E-2"/>
    <n v="2.1236043096681499E-2"/>
    <n v="4.3821627402577796"/>
  </r>
  <r>
    <x v="14"/>
    <x v="15"/>
    <n v="4.41395859800243E-2"/>
    <n v="0.12774974750262"/>
    <n v="0.58007851898652296"/>
    <n v="0.29217173351085701"/>
    <x v="472"/>
    <n v="5.8422922492592597E-3"/>
    <n v="0.13648623445946001"/>
    <n v="1.43837217364595E-2"/>
    <n v="2.99654767192651E-2"/>
    <n v="0.63790299453555699"/>
    <n v="6.9686974891505798E-2"/>
    <n v="3.5394889504192999E-2"/>
    <n v="2.1470853652124498E-2"/>
    <n v="1.26597677280058E-2"/>
    <n v="4.7816522803435904"/>
  </r>
  <r>
    <x v="14"/>
    <x v="16"/>
    <n v="5.3698305305348103E-2"/>
    <n v="9.6711639688206494E-2"/>
    <n v="0.592858419325901"/>
    <n v="0.31042994098589199"/>
    <x v="473"/>
    <n v="1.6408280549730501E-2"/>
    <n v="0.13842421149148201"/>
    <n v="3.9271575300188599E-2"/>
    <n v="3.4143321645198302E-2"/>
    <n v="0.57261155513455597"/>
    <n v="9.7586596185557303E-2"/>
    <n v="3.7850295978524302E-2"/>
    <n v="2.1031647765668099E-2"/>
    <n v="1.5852447243217299E-2"/>
    <n v="4.7471840806722998"/>
  </r>
  <r>
    <x v="14"/>
    <x v="17"/>
    <n v="0.12245086116069601"/>
    <n v="4.7547532344066903E-2"/>
    <n v="0.55454562524041995"/>
    <n v="0.397906842415513"/>
    <x v="474"/>
    <n v="3.60258431286846E-2"/>
    <n v="0.38079279624630902"/>
    <n v="7.8909375452570998E-2"/>
    <n v="8.6382585031037004E-2"/>
    <n v="0.257019907299185"/>
    <n v="8.6834876642661901E-2"/>
    <n v="2.0954101182338501E-2"/>
    <n v="1.6613057683440301E-2"/>
    <n v="2.27899730353869E-2"/>
    <n v="4.9231866878166004"/>
  </r>
  <r>
    <x v="14"/>
    <x v="18"/>
    <n v="0.43831888349207598"/>
    <n v="1.82352228486698E-2"/>
    <n v="0.46563581161441198"/>
    <n v="0.51612896553691801"/>
    <x v="475"/>
    <n v="4.2226817048638003E-2"/>
    <n v="0.48029893075999203"/>
    <n v="0.10276405977139"/>
    <n v="0.14383152193599599"/>
    <n v="8.7433971099761795E-2"/>
    <n v="8.1695472678055103E-2"/>
    <n v="1.45880163773227E-2"/>
    <n v="2.1303009804182701E-2"/>
    <n v="1.9143781752824902E-2"/>
    <n v="4.5949176605913697"/>
  </r>
  <r>
    <x v="14"/>
    <x v="19"/>
    <n v="0.69100853830943498"/>
    <n v="1.30288637755849E-2"/>
    <n v="0.38189475537693301"/>
    <n v="0.60507638084748205"/>
    <x v="476"/>
    <n v="3.3395686122872401E-2"/>
    <n v="0.375573469229247"/>
    <n v="0.25654610843992298"/>
    <n v="0.12561381332167801"/>
    <n v="6.2973062796781401E-2"/>
    <n v="6.7887612734268105E-2"/>
    <n v="1.21412298731862E-2"/>
    <n v="3.97591826304362E-2"/>
    <n v="2.0934463701444E-2"/>
    <n v="4.6064215750236901"/>
  </r>
  <r>
    <x v="14"/>
    <x v="20"/>
    <n v="0.582956847749454"/>
    <n v="1.6192657007451101E-2"/>
    <n v="0.44851437051971199"/>
    <n v="0.53529297247283603"/>
    <x v="477"/>
    <n v="3.3253499687476103E-2"/>
    <n v="0.34692218884668702"/>
    <n v="0.24727103019844399"/>
    <n v="0.13575716714564101"/>
    <n v="8.1794442159238104E-2"/>
    <n v="7.8402037112892398E-2"/>
    <n v="1.4775788887878999E-2"/>
    <n v="3.6084754313320602E-2"/>
    <n v="2.0033961638650299E-2"/>
    <n v="4.49145325224851"/>
  </r>
  <r>
    <x v="14"/>
    <x v="21"/>
    <n v="0.39265806474109499"/>
    <n v="2.20240818147793E-2"/>
    <n v="0.67955870286257603"/>
    <n v="0.29841721532264498"/>
    <x v="478"/>
    <n v="3.3139230497801299E-2"/>
    <n v="0.35985708086086499"/>
    <n v="0.19670783979541001"/>
    <n v="0.137824652560359"/>
    <n v="0.116684810157739"/>
    <n v="9.7259357279982805E-2"/>
    <n v="1.40464422794668E-2"/>
    <n v="1.9218889022400699E-2"/>
    <n v="1.7687502881559899E-2"/>
    <n v="4.4213472903203801"/>
  </r>
  <r>
    <x v="14"/>
    <x v="22"/>
    <n v="0.68998551095624705"/>
    <n v="9.2151935038650105E-3"/>
    <n v="0.38774820764729701"/>
    <n v="0.60303659884883798"/>
    <x v="479"/>
    <n v="4.0123328664233099E-2"/>
    <n v="0.38806183150586498"/>
    <n v="0.19212178221843401"/>
    <n v="0.16458903351224899"/>
    <n v="7.1156829530953106E-2"/>
    <n v="8.4319850436975305E-2"/>
    <n v="1.420060639226E-2"/>
    <n v="2.13283308604987E-2"/>
    <n v="1.8220163956755301E-2"/>
    <n v="4.4341732181006197"/>
  </r>
  <r>
    <x v="14"/>
    <x v="23"/>
    <n v="0.630836484697198"/>
    <n v="1.29887318925539E-2"/>
    <n v="0.42031224746434298"/>
    <n v="0.56669902064310296"/>
    <x v="480"/>
    <n v="4.2026384874141502E-2"/>
    <n v="0.41571584472397499"/>
    <n v="0.12530116019437201"/>
    <n v="0.202187177851783"/>
    <n v="7.0547758880890404E-2"/>
    <n v="9.3156770362836899E-2"/>
    <n v="1.49872824278679E-2"/>
    <n v="1.37069533287493E-2"/>
    <n v="1.6133053228535699E-2"/>
    <n v="4.3974179880536903"/>
  </r>
  <r>
    <x v="14"/>
    <x v="24"/>
    <n v="7.8798785070917796E-2"/>
    <n v="6.7689040481539606E-2"/>
    <n v="0.47623401400771098"/>
    <n v="0.45607694551075001"/>
    <x v="481"/>
    <n v="6.7306399982764598E-3"/>
    <n v="9.4487046893291696E-2"/>
    <n v="0.12565909814956"/>
    <n v="4.1004076361651501E-2"/>
    <n v="0.36367728182149101"/>
    <n v="0.28202270521873302"/>
    <n v="1.8015364818828601E-2"/>
    <n v="2.11415091233393E-2"/>
    <n v="2.5421321164816001E-2"/>
    <n v="4.6690794416509602"/>
  </r>
  <r>
    <x v="14"/>
    <x v="25"/>
    <n v="8.0581742321533104E-2"/>
    <n v="5.9195943027967997E-2"/>
    <n v="0.58559743088388205"/>
    <n v="0.35520662608815001"/>
    <x v="482"/>
    <n v="6.3027084089298802E-3"/>
    <n v="9.0922995202046497E-2"/>
    <n v="0.14966584058302901"/>
    <n v="3.8732524469884302E-2"/>
    <n v="0.401061730167529"/>
    <n v="0.20914686183828399"/>
    <n v="2.05453380647657E-2"/>
    <n v="2.617045323818E-2"/>
    <n v="3.02097053676381E-2"/>
    <n v="4.8867796385504896"/>
  </r>
  <r>
    <x v="14"/>
    <x v="26"/>
    <n v="0.116896826303167"/>
    <n v="4.6047859874931901E-2"/>
    <n v="0.55569746611183901"/>
    <n v="0.398254674013229"/>
    <x v="483"/>
    <n v="8.6940853174753193E-3"/>
    <n v="0.116446491161391"/>
    <n v="0.164432042503111"/>
    <n v="4.4324973647729103E-2"/>
    <n v="0.34147093966435699"/>
    <n v="0.222924213209205"/>
    <n v="2.07429497656734E-2"/>
    <n v="3.0434330487163899E-2"/>
    <n v="2.79079799911187E-2"/>
    <n v="4.7478445715330801"/>
  </r>
  <r>
    <x v="14"/>
    <x v="27"/>
    <n v="0.47280787868112001"/>
    <n v="2.2439886533426798E-2"/>
    <n v="0.45813922873931401"/>
    <n v="0.51942088472726"/>
    <x v="484"/>
    <n v="2.3848999854436601E-2"/>
    <n v="0.46331989615143299"/>
    <n v="9.9462382362557097E-2"/>
    <n v="0.16671499071729301"/>
    <n v="9.5603708254491604E-2"/>
    <n v="0.100907885098715"/>
    <n v="1.0017252973264E-2"/>
    <n v="1.7085013365996399E-2"/>
    <n v="1.63140169853115E-2"/>
    <n v="4.5984218277196502"/>
  </r>
  <r>
    <x v="14"/>
    <x v="28"/>
    <n v="0.69538471691473702"/>
    <n v="1.51406788547792E-2"/>
    <n v="0.42794384634729499"/>
    <n v="0.55691547479792602"/>
    <x v="485"/>
    <n v="3.0465959888079399E-2"/>
    <n v="0.389638354445771"/>
    <n v="0.22895131601684701"/>
    <n v="0.126092008837771"/>
    <n v="7.8102918296670806E-2"/>
    <n v="8.4725241450884503E-2"/>
    <n v="7.4502404824697997E-3"/>
    <n v="3.1132002630704401E-2"/>
    <n v="1.8540918183226899E-2"/>
    <n v="4.3587069740487996"/>
  </r>
  <r>
    <x v="14"/>
    <x v="29"/>
    <n v="0.74884933528106301"/>
    <n v="1.2424601175534599E-2"/>
    <n v="0.40774556686254398"/>
    <n v="0.57982983196192095"/>
    <x v="486"/>
    <n v="3.2666308528028098E-2"/>
    <n v="0.36257728130372702"/>
    <n v="0.27324755562777098"/>
    <n v="0.104595215506001"/>
    <n v="7.7275224963014005E-2"/>
    <n v="7.7323495383416596E-2"/>
    <n v="7.36993486421318E-3"/>
    <n v="4.0150094079296303E-2"/>
    <n v="1.9139362649283499E-2"/>
    <n v="4.4109655831798102"/>
  </r>
  <r>
    <x v="14"/>
    <x v="30"/>
    <n v="0.77794559045740197"/>
    <n v="1.2768221427082701E-2"/>
    <n v="0.38018981744819003"/>
    <n v="0.60704196112472697"/>
    <x v="487"/>
    <n v="3.3191927357598197E-2"/>
    <n v="0.34892385148560801"/>
    <n v="0.28438040496818401"/>
    <n v="0.10946872545873899"/>
    <n v="7.1635588819668305E-2"/>
    <n v="7.6714120078930206E-2"/>
    <n v="6.7469213046879098E-3"/>
    <n v="4.3694220231442503E-2"/>
    <n v="2.0246578828322401E-2"/>
    <n v="4.4242569068629001"/>
  </r>
  <r>
    <x v="14"/>
    <x v="31"/>
    <n v="0.92168128810809702"/>
    <n v="1.08273511356843E-2"/>
    <n v="0.34703312117953"/>
    <n v="0.64213952768478599"/>
    <x v="488"/>
    <n v="3.2827157530045399E-2"/>
    <n v="0.31291284072272801"/>
    <n v="0.351734566641494"/>
    <n v="9.9181641145219296E-2"/>
    <n v="6.1265641881674798E-2"/>
    <n v="6.42242482768033E-2"/>
    <n v="5.9086935486446597E-3"/>
    <n v="4.7129602508630901E-2"/>
    <n v="2.01150383856602E-2"/>
    <n v="4.4282814605030403"/>
  </r>
  <r>
    <x v="14"/>
    <x v="32"/>
    <n v="0.84913189423629798"/>
    <n v="1.25860187650488E-2"/>
    <n v="0.378711841248832"/>
    <n v="0.608702139986119"/>
    <x v="489"/>
    <n v="3.17724278968066E-2"/>
    <n v="0.29729422459357002"/>
    <n v="0.34449388909916301"/>
    <n v="9.9643384674700505E-2"/>
    <n v="7.1122947959758195E-2"/>
    <n v="6.9731634292571801E-2"/>
    <n v="7.01584387489009E-3"/>
    <n v="4.6842245179709099E-2"/>
    <n v="2.7161771747128301E-2"/>
    <n v="4.4237050778408298"/>
  </r>
  <r>
    <x v="15"/>
    <x v="0"/>
    <n v="0.83694840331026599"/>
    <n v="4.8700808808947803E-2"/>
    <n v="0.65762168869496096"/>
    <n v="0.29367750249609098"/>
    <x v="490"/>
    <n v="2.5401566138742501E-2"/>
    <n v="0.19881975193819501"/>
    <n v="9.0296632448887706E-2"/>
    <n v="0.10430465019104899"/>
    <n v="0.118258459234604"/>
    <n v="0.1242999158772"/>
    <n v="8.0223107427762494E-2"/>
    <n v="0.185255667998523"/>
    <n v="6.0696434157930898E-2"/>
    <n v="6.0931808854896499"/>
  </r>
  <r>
    <x v="15"/>
    <x v="1"/>
    <n v="0.84492686031750397"/>
    <n v="5.6689612469260402E-2"/>
    <n v="0.64987566437750599"/>
    <n v="0.29343472315323399"/>
    <x v="491"/>
    <n v="2.4297727749159E-2"/>
    <n v="0.197629617032475"/>
    <n v="0.100720737845418"/>
    <n v="9.6873506029060502E-2"/>
    <n v="0.118420162474696"/>
    <n v="0.12995493237776401"/>
    <n v="7.2208646331824694E-2"/>
    <n v="0.18704501643907101"/>
    <n v="5.9255578347449399E-2"/>
    <n v="5.9727607920809502"/>
  </r>
  <r>
    <x v="15"/>
    <x v="2"/>
    <n v="0.978028316153706"/>
    <n v="4.9768005493158199E-2"/>
    <n v="0.66640479705280597"/>
    <n v="0.28382719745403601"/>
    <x v="492"/>
    <n v="2.3234103000779199E-2"/>
    <n v="0.21339886139431599"/>
    <n v="0.101616570985371"/>
    <n v="0.10694865527418999"/>
    <n v="0.118814298602366"/>
    <n v="0.12834902849740101"/>
    <n v="7.6989715758031402E-2"/>
    <n v="0.15297569652082199"/>
    <n v="6.1966863363820901E-2"/>
    <n v="6.14093172785297"/>
  </r>
  <r>
    <x v="15"/>
    <x v="3"/>
    <n v="0.93839519238887403"/>
    <n v="5.5554055766822402E-2"/>
    <n v="0.65093663731053597"/>
    <n v="0.29350930692264199"/>
    <x v="493"/>
    <n v="2.4953100319134398E-2"/>
    <n v="0.22011495362984901"/>
    <n v="9.4672996206623103E-2"/>
    <n v="0.10385374799616701"/>
    <n v="0.117613859742961"/>
    <n v="0.106460408357643"/>
    <n v="8.4758683655170003E-2"/>
    <n v="0.17590922555305699"/>
    <n v="5.75088754780353E-2"/>
    <n v="5.9585901339507696"/>
  </r>
  <r>
    <x v="15"/>
    <x v="4"/>
    <n v="0.96532034720398996"/>
    <n v="5.1445721010841397E-2"/>
    <n v="0.66824857673688498"/>
    <n v="0.28030570225227303"/>
    <x v="494"/>
    <n v="2.51677859477469E-2"/>
    <n v="0.22932097389516901"/>
    <n v="9.0094408719185295E-2"/>
    <n v="0.107900095632308"/>
    <n v="0.113178634553455"/>
    <n v="0.123370638723853"/>
    <n v="8.4553323258352006E-2"/>
    <n v="0.15701088784430001"/>
    <n v="5.7440025421023597E-2"/>
    <n v="6.1545000981715496"/>
  </r>
  <r>
    <x v="15"/>
    <x v="5"/>
    <n v="0.96194180319447697"/>
    <n v="5.8537256903318999E-2"/>
    <n v="0.67573498234269103"/>
    <n v="0.26572776075399002"/>
    <x v="495"/>
    <n v="2.5470116562612399E-2"/>
    <n v="0.231210756495141"/>
    <n v="8.6886574960803806E-2"/>
    <n v="0.113249961889319"/>
    <n v="0.108346487796272"/>
    <n v="0.116549045388244"/>
    <n v="6.9118184955379205E-2"/>
    <n v="0.174697848323805"/>
    <n v="6.2739976144689097E-2"/>
    <n v="6.0487574401898696"/>
  </r>
  <r>
    <x v="15"/>
    <x v="6"/>
    <n v="0.98838283681588002"/>
    <n v="5.2610605303527097E-2"/>
    <n v="0.68435311393077103"/>
    <n v="0.26303628076570201"/>
    <x v="496"/>
    <n v="2.8685970184041801E-2"/>
    <n v="0.24293290099360099"/>
    <n v="8.8833706150378694E-2"/>
    <n v="0.116242864894683"/>
    <n v="0.112389564213073"/>
    <n v="0.113145687982009"/>
    <n v="6.5648785536816801E-2"/>
    <n v="0.16169991887257701"/>
    <n v="5.8845531453385398E-2"/>
    <n v="6.06719236118564"/>
  </r>
  <r>
    <x v="15"/>
    <x v="7"/>
    <n v="0.97278095770441697"/>
    <n v="5.4438127804668703E-2"/>
    <n v="0.66692407340336202"/>
    <n v="0.27863779879196898"/>
    <x v="497"/>
    <n v="2.7658647687655798E-2"/>
    <n v="0.262173980315976"/>
    <n v="0.10108145652372701"/>
    <n v="0.10450440930566"/>
    <n v="0.107454433681597"/>
    <n v="0.10766579017288801"/>
    <n v="7.3550854401501595E-2"/>
    <n v="0.14838260864170799"/>
    <n v="5.5270384985013202E-2"/>
    <n v="6.1349537318088601"/>
  </r>
  <r>
    <x v="15"/>
    <x v="8"/>
    <n v="0.95332105657072796"/>
    <n v="5.2307748661167199E-2"/>
    <n v="0.68094103629515501"/>
    <n v="0.26675121504367699"/>
    <x v="498"/>
    <n v="2.7493486488885999E-2"/>
    <n v="0.22483132267286501"/>
    <n v="8.8203019949738698E-2"/>
    <n v="0.120666062654082"/>
    <n v="0.109824365301845"/>
    <n v="0.11238624992804599"/>
    <n v="7.8591992413154899E-2"/>
    <n v="0.16969368584730199"/>
    <n v="5.5927592607967001E-2"/>
    <n v="5.9748577741790498"/>
  </r>
  <r>
    <x v="15"/>
    <x v="9"/>
    <n v="1.0501559145758701"/>
    <n v="7.0275861515928698E-2"/>
    <n v="0.65632101857020897"/>
    <n v="0.27340311991386201"/>
    <x v="499"/>
    <n v="2.7162495373635399E-2"/>
    <n v="0.22857598727724401"/>
    <n v="9.04469928610864E-2"/>
    <n v="0.12589322895489"/>
    <n v="0.106203931665285"/>
    <n v="0.10719466462572801"/>
    <n v="7.5991290694059604E-2"/>
    <n v="0.17316461722314699"/>
    <n v="5.0548720962172E-2"/>
    <n v="6.1002790158451097"/>
  </r>
  <r>
    <x v="15"/>
    <x v="10"/>
    <n v="1.1484308837302699"/>
    <n v="4.66434668132139E-2"/>
    <n v="0.68409297606670505"/>
    <n v="0.26926355712008099"/>
    <x v="500"/>
    <n v="3.0527648839707901E-2"/>
    <n v="0.23417833142008301"/>
    <n v="8.2556873492794405E-2"/>
    <n v="0.14689250004763699"/>
    <n v="9.8381360739652896E-2"/>
    <n v="0.109383861343626"/>
    <n v="7.2923224690685698E-2"/>
    <n v="0.16346746055632699"/>
    <n v="4.8417153983571E-2"/>
    <n v="5.8974930647749702"/>
  </r>
  <r>
    <x v="15"/>
    <x v="11"/>
    <n v="1.36136742803402"/>
    <n v="4.5997174582076202E-2"/>
    <n v="0.67902686000812595"/>
    <n v="0.27497596540979702"/>
    <x v="501"/>
    <n v="3.5460598555492301E-2"/>
    <n v="0.25373679724722198"/>
    <n v="7.3828436580435905E-2"/>
    <n v="0.17894031552245501"/>
    <n v="9.6903316397739095E-2"/>
    <n v="0.10658607031523799"/>
    <n v="6.0983298928200397E-2"/>
    <n v="0.138960998411336"/>
    <n v="4.23566755009947E-2"/>
    <n v="6.1632382026045196"/>
  </r>
  <r>
    <x v="15"/>
    <x v="12"/>
    <n v="0.87054679058849704"/>
    <n v="5.4461290108400201E-2"/>
    <n v="0.68290271385441703"/>
    <n v="0.26263599603718302"/>
    <x v="502"/>
    <n v="2.1286925796592901E-2"/>
    <n v="0.18345710751404301"/>
    <n v="9.4360148622061102E-2"/>
    <n v="0.10774922760895"/>
    <n v="0.123737924873966"/>
    <n v="0.115877716383086"/>
    <n v="8.64847636610966E-2"/>
    <n v="0.18925471257788901"/>
    <n v="6.1926517769623199E-2"/>
    <n v="6.0259595708898797"/>
  </r>
  <r>
    <x v="15"/>
    <x v="13"/>
    <n v="0.82348279025834803"/>
    <n v="6.4696988680869996E-2"/>
    <n v="0.66650876568619899"/>
    <n v="0.26879424563293097"/>
    <x v="503"/>
    <n v="2.2164148970838699E-2"/>
    <n v="0.19897557937900001"/>
    <n v="0.10732935949436399"/>
    <n v="7.91253801218708E-2"/>
    <n v="0.1292416806301"/>
    <n v="0.11939532433546"/>
    <n v="9.7212436798137E-2"/>
    <n v="0.17017828025120799"/>
    <n v="5.79177784964304E-2"/>
    <n v="6.1024224980835298"/>
  </r>
  <r>
    <x v="15"/>
    <x v="14"/>
    <n v="0.64933097120247596"/>
    <n v="7.6447174025893502E-2"/>
    <n v="0.67144585574233795"/>
    <n v="0.25210697023176898"/>
    <x v="504"/>
    <n v="2.5870893697430501E-2"/>
    <n v="0.151947244141903"/>
    <n v="7.9086202179125306E-2"/>
    <n v="0.10758897647061599"/>
    <n v="0.22182723855712699"/>
    <n v="0.117713983495856"/>
    <n v="7.6978523164545301E-2"/>
    <n v="0.14452285029727999"/>
    <n v="5.8359526400221497E-2"/>
    <n v="6.1911420942560103"/>
  </r>
  <r>
    <x v="15"/>
    <x v="15"/>
    <n v="0.24657674218187001"/>
    <n v="0.14286288193645799"/>
    <n v="0.65211035770942105"/>
    <n v="0.20502676035412101"/>
    <x v="505"/>
    <n v="0"/>
    <n v="3.7007716435590201E-3"/>
    <n v="5.5426035148301396E-3"/>
    <n v="0.19663417492127799"/>
    <n v="0.48358948355939602"/>
    <n v="5.9832388903934199E-2"/>
    <n v="0.11104836564004"/>
    <n v="2.6488881913723099E-2"/>
    <n v="9.5362143078247197E-2"/>
    <n v="6.4032691908516703"/>
  </r>
  <r>
    <x v="15"/>
    <x v="16"/>
    <n v="0.30495167790023903"/>
    <n v="0.138111554614262"/>
    <n v="0.64470256847096197"/>
    <n v="0.217185876914776"/>
    <x v="506"/>
    <n v="4.80314086987763E-5"/>
    <n v="8.1110399712580102E-3"/>
    <n v="1.28694876153414E-2"/>
    <n v="0.215391400744775"/>
    <n v="0.39853496998757398"/>
    <n v="7.4449043718668506E-2"/>
    <n v="0.164421622587442"/>
    <n v="2.9929571545424999E-2"/>
    <n v="8.0583663269084893E-2"/>
    <n v="6.4305219524492996"/>
  </r>
  <r>
    <x v="15"/>
    <x v="17"/>
    <n v="0.54846680613216803"/>
    <n v="0.123962372341167"/>
    <n v="0.64441278398198598"/>
    <n v="0.23162484367684699"/>
    <x v="507"/>
    <n v="1.5074877525750201E-2"/>
    <n v="0.25582827930041602"/>
    <n v="2.4096532585086001E-2"/>
    <n v="0.116321267766117"/>
    <n v="0.20746512472928999"/>
    <n v="8.37539144730991E-2"/>
    <n v="0.142043664344738"/>
    <n v="6.3160077867776998E-2"/>
    <n v="7.8222096538673999E-2"/>
    <n v="6.3053058050016704"/>
  </r>
  <r>
    <x v="15"/>
    <x v="18"/>
    <n v="0.77498994252086095"/>
    <n v="7.3060411490358898E-2"/>
    <n v="0.68534009208197699"/>
    <n v="0.24159949642766401"/>
    <x v="508"/>
    <n v="2.2084175845136101E-2"/>
    <n v="0.33272140072399597"/>
    <n v="5.9745620497870397E-2"/>
    <n v="8.2518717833021296E-2"/>
    <n v="0.148576009051405"/>
    <n v="0.12661513637492999"/>
    <n v="9.8767217792518694E-2"/>
    <n v="4.40542811393137E-2"/>
    <n v="6.9507672598259698E-2"/>
    <n v="6.2476343842864601"/>
  </r>
  <r>
    <x v="15"/>
    <x v="19"/>
    <n v="0.80237581953395798"/>
    <n v="7.3605374489796094E-2"/>
    <n v="0.68670936042920006"/>
    <n v="0.23968526508100399"/>
    <x v="509"/>
    <n v="2.53546686650628E-2"/>
    <n v="0.330845907783272"/>
    <n v="7.7241407989360203E-2"/>
    <n v="8.1930871727457999E-2"/>
    <n v="0.14091104824502201"/>
    <n v="0.11678279587464201"/>
    <n v="8.4321254438966001E-2"/>
    <n v="6.0608555713587899E-2"/>
    <n v="7.0428045993705196E-2"/>
    <n v="6.21147085216829"/>
  </r>
  <r>
    <x v="15"/>
    <x v="20"/>
    <n v="0.77783181829616699"/>
    <n v="7.32776790236086E-2"/>
    <n v="0.69213741655374095"/>
    <n v="0.23458490442265001"/>
    <x v="510"/>
    <n v="2.6133920821680201E-2"/>
    <n v="0.27810242112595901"/>
    <n v="7.9041240364544005E-2"/>
    <n v="9.2911351987794405E-2"/>
    <n v="0.14612945639633201"/>
    <n v="0.12183239389518601"/>
    <n v="9.2972175734530094E-2"/>
    <n v="8.5635042944483999E-2"/>
    <n v="6.07927699358351E-2"/>
    <n v="6.1894700236403297"/>
  </r>
  <r>
    <x v="15"/>
    <x v="21"/>
    <n v="0.83752936485470597"/>
    <n v="8.4833062077567606E-2"/>
    <n v="0.67282091228596297"/>
    <n v="0.24234602563646901"/>
    <x v="511"/>
    <n v="3.1228723143367401E-2"/>
    <n v="0.284158319195144"/>
    <n v="8.3365854208362705E-2"/>
    <n v="0.116180002254112"/>
    <n v="0.146114713884928"/>
    <n v="0.12284952662463"/>
    <n v="9.0216578490783503E-2"/>
    <n v="6.0209000396021797E-2"/>
    <n v="5.2142473847843103E-2"/>
    <n v="6.1530782036558902"/>
  </r>
  <r>
    <x v="15"/>
    <x v="22"/>
    <n v="0.54354228058769605"/>
    <n v="0.10193283504121201"/>
    <n v="0.67334257035925305"/>
    <n v="0.224724594599535"/>
    <x v="512"/>
    <n v="2.7263205396584299E-2"/>
    <n v="9.9114533623097398E-2"/>
    <n v="4.48037320306129E-2"/>
    <n v="0.16133878034232599"/>
    <n v="0.20817118179442401"/>
    <n v="0.15490895880616601"/>
    <n v="0.120999891508231"/>
    <n v="8.4205080594616802E-2"/>
    <n v="8.1437031415131006E-2"/>
    <n v="6.1916485347450001"/>
  </r>
  <r>
    <x v="15"/>
    <x v="23"/>
    <n v="0.81972531434329299"/>
    <n v="8.55137073196134E-2"/>
    <n v="0.68543106853689295"/>
    <n v="0.229055224143493"/>
    <x v="513"/>
    <n v="3.5746668215626998E-2"/>
    <n v="0.27405924891366501"/>
    <n v="3.2238850118669601E-2"/>
    <n v="0.13501407148543901"/>
    <n v="0.171895210525595"/>
    <n v="0.14266897099985101"/>
    <n v="7.8668109452437199E-2"/>
    <n v="4.5227879925170703E-2"/>
    <n v="6.6106315390376105E-2"/>
    <n v="6.3236519580808297"/>
  </r>
  <r>
    <x v="15"/>
    <x v="24"/>
    <n v="0.33948643513102"/>
    <n v="0.11352193502326501"/>
    <n v="0.64612748518268004"/>
    <n v="0.240350579794054"/>
    <x v="514"/>
    <n v="6.5582647115642097E-3"/>
    <n v="2.9828748583349599E-3"/>
    <n v="3.17397421138133E-2"/>
    <n v="0.13634018981146501"/>
    <n v="0.31178872070714397"/>
    <n v="0.18745635444071801"/>
    <n v="0.12814345912825501"/>
    <n v="7.6149373060414596E-2"/>
    <n v="9.6044941915042703E-2"/>
    <n v="6.2300461207097397"/>
  </r>
  <r>
    <x v="15"/>
    <x v="25"/>
    <n v="0.35793592441955902"/>
    <n v="0.105809115434235"/>
    <n v="0.66966343146785101"/>
    <n v="0.224527453097914"/>
    <x v="515"/>
    <n v="2.8659136109627599E-3"/>
    <n v="1.15130466395322E-3"/>
    <n v="3.0399791562478899E-2"/>
    <n v="0.15527789166445899"/>
    <n v="0.28642405372921498"/>
    <n v="0.18281013275779201"/>
    <n v="0.14422148753661401"/>
    <n v="5.2502921894160802E-2"/>
    <n v="0.11004059449216"/>
    <n v="6.3604903655021596"/>
  </r>
  <r>
    <x v="15"/>
    <x v="26"/>
    <n v="0.46059360237279701"/>
    <n v="0.108041840860958"/>
    <n v="0.66436932724115205"/>
    <n v="0.22758883189789"/>
    <x v="516"/>
    <n v="2.2033840821042701E-3"/>
    <n v="1.57550850202335E-3"/>
    <n v="4.1613468516328002E-2"/>
    <n v="0.15068576660534799"/>
    <n v="0.263428643652798"/>
    <n v="0.20428061109300999"/>
    <n v="0.15490828076271901"/>
    <n v="7.2813644069627897E-2"/>
    <n v="9.2562436278093893E-2"/>
    <n v="6.2598232473766604"/>
  </r>
  <r>
    <x v="15"/>
    <x v="27"/>
    <n v="0.76887148230367697"/>
    <n v="6.9080914432074106E-2"/>
    <n v="0.67272998597967504"/>
    <n v="0.25818909958825098"/>
    <x v="517"/>
    <n v="1.6961912714512101E-2"/>
    <n v="0.29567068296924398"/>
    <n v="5.4632443566837899E-2"/>
    <n v="0.115624641169096"/>
    <n v="0.160702513458228"/>
    <n v="0.13272191603308001"/>
    <n v="8.9774890297459997E-2"/>
    <n v="5.7653359833618197E-2"/>
    <n v="6.0283620422663102E-2"/>
    <n v="6.2715790307253698"/>
  </r>
  <r>
    <x v="15"/>
    <x v="28"/>
    <n v="0.86476652092685002"/>
    <n v="6.9713844025607194E-2"/>
    <n v="0.68523266178799203"/>
    <n v="0.24505349418640099"/>
    <x v="518"/>
    <n v="2.5180887859799699E-2"/>
    <n v="0.28703387609501102"/>
    <n v="7.6050535608554404E-2"/>
    <n v="8.9352626231678001E-2"/>
    <n v="0.155592133528143"/>
    <n v="0.121380644297352"/>
    <n v="0.103444027681884"/>
    <n v="6.9285799422450903E-2"/>
    <n v="5.6536881024983297E-2"/>
    <n v="6.2089882792759203"/>
  </r>
  <r>
    <x v="15"/>
    <x v="29"/>
    <n v="0.85271340894158798"/>
    <n v="8.1932114056314301E-2"/>
    <n v="0.66902237901412898"/>
    <n v="0.24904550692955599"/>
    <x v="519"/>
    <n v="2.4235352374745001E-2"/>
    <n v="0.264422294285304"/>
    <n v="8.3545536601106501E-2"/>
    <n v="9.1943650011636693E-2"/>
    <n v="0.153289482600552"/>
    <n v="0.13307527801312"/>
    <n v="7.8988690972213796E-2"/>
    <n v="8.6386470921079594E-2"/>
    <n v="6.7359573999073497E-2"/>
    <n v="6.2264151140350297"/>
  </r>
  <r>
    <x v="15"/>
    <x v="30"/>
    <n v="0.88336889097780502"/>
    <n v="7.24774425355868E-2"/>
    <n v="0.687426835241983"/>
    <n v="0.24009572222243"/>
    <x v="520"/>
    <n v="2.4788323989338799E-2"/>
    <n v="0.260698483952023"/>
    <n v="9.7783470376136203E-2"/>
    <n v="9.2184162088021201E-2"/>
    <n v="0.15214045123203901"/>
    <n v="0.124588939159389"/>
    <n v="7.8644430215251498E-2"/>
    <n v="9.4160235410993207E-2"/>
    <n v="6.1996630945540997E-2"/>
    <n v="6.1166258469520303"/>
  </r>
  <r>
    <x v="15"/>
    <x v="31"/>
    <n v="0.90846584820145004"/>
    <n v="6.9228879006923497E-2"/>
    <n v="0.690905548550931"/>
    <n v="0.23986557244214601"/>
    <x v="521"/>
    <n v="2.4696617628966602E-2"/>
    <n v="0.28327872436009599"/>
    <n v="0.109893137660958"/>
    <n v="8.3530152354226603E-2"/>
    <n v="0.13719680737734899"/>
    <n v="0.11377739487994"/>
    <n v="7.4757033594665998E-2"/>
    <n v="9.9885733382800004E-2"/>
    <n v="5.9618333230374097E-2"/>
    <n v="6.1513149297889704"/>
  </r>
  <r>
    <x v="15"/>
    <x v="32"/>
    <n v="0.87751285837066395"/>
    <n v="7.0369824721407195E-2"/>
    <n v="0.69158015981689303"/>
    <n v="0.23805001546169999"/>
    <x v="522"/>
    <n v="2.7018087672248201E-2"/>
    <n v="0.244252871308868"/>
    <n v="0.10738878858329801"/>
    <n v="9.4692171629839103E-2"/>
    <n v="0.144183540297874"/>
    <n v="0.113546297403364"/>
    <n v="7.6931115945015796E-2"/>
    <n v="0.11440662554488901"/>
    <n v="6.3234819457196695E-2"/>
    <n v="6.1621780844045402"/>
  </r>
  <r>
    <x v="16"/>
    <x v="0"/>
    <n v="0.87008509389614797"/>
    <n v="7.1028915695555304E-3"/>
    <n v="0.50220414775019795"/>
    <n v="0.49069296068024598"/>
    <x v="523"/>
    <n v="4.32273203011381E-2"/>
    <n v="0.24435152795474999"/>
    <n v="0.17576271306402999"/>
    <n v="0.10242671743037"/>
    <n v="7.9563436469723095E-2"/>
    <n v="7.9663387937903105E-2"/>
    <n v="0.18736300909241699"/>
    <n v="5.1638102236988101E-2"/>
    <n v="1.3269588346114899E-2"/>
    <n v="6.7741731939064502"/>
  </r>
  <r>
    <x v="16"/>
    <x v="1"/>
    <n v="0.91942794701997399"/>
    <n v="6.4606957536424096E-3"/>
    <n v="0.47451349550254601"/>
    <n v="0.51902580874381199"/>
    <x v="524"/>
    <n v="3.86093472125454E-2"/>
    <n v="0.24791443991505699"/>
    <n v="0.19482960590204701"/>
    <n v="9.5790567411691493E-2"/>
    <n v="7.8636308697835902E-2"/>
    <n v="7.9986395697764598E-2"/>
    <n v="0.187668684698547"/>
    <n v="3.9734606076875303E-2"/>
    <n v="1.24733797572245E-2"/>
    <n v="6.8507353767061501"/>
  </r>
  <r>
    <x v="16"/>
    <x v="2"/>
    <n v="1.0388847052836301"/>
    <n v="5.2205314130711802E-3"/>
    <n v="0.48146939179592002"/>
    <n v="0.51331007679100904"/>
    <x v="525"/>
    <n v="4.0180518709175501E-2"/>
    <n v="0.26820173019040899"/>
    <n v="0.198249946118153"/>
    <n v="9.7867969124096205E-2"/>
    <n v="7.6221771555556594E-2"/>
    <n v="8.1586932930487702E-2"/>
    <n v="0.170556591782767"/>
    <n v="3.2445471467173498E-2"/>
    <n v="1.2546194671948001E-2"/>
    <n v="6.7599204792877101"/>
  </r>
  <r>
    <x v="16"/>
    <x v="3"/>
    <n v="0.92994010823138396"/>
    <n v="7.8569936774835897E-3"/>
    <n v="0.48836509479394602"/>
    <n v="0.50377791152856999"/>
    <x v="526"/>
    <n v="3.8731484996043598E-2"/>
    <n v="0.27754096517202698"/>
    <n v="0.19046651457777899"/>
    <n v="9.1422889994984199E-2"/>
    <n v="6.8808118529987694E-2"/>
    <n v="8.0336566519823002E-2"/>
    <n v="0.17646338982879001"/>
    <n v="4.2568570578106299E-2"/>
    <n v="1.21219770586889E-2"/>
    <n v="6.7240403638153898"/>
  </r>
  <r>
    <x v="16"/>
    <x v="4"/>
    <n v="0.98133648727213296"/>
    <n v="6.06220810761662E-3"/>
    <n v="0.50458167975660295"/>
    <n v="0.48935611213578101"/>
    <x v="527"/>
    <n v="3.6958126707719398E-2"/>
    <n v="0.291345449698099"/>
    <n v="0.186362650292067"/>
    <n v="9.6745181230816102E-2"/>
    <n v="6.3860228216571599E-2"/>
    <n v="8.4115564951669497E-2"/>
    <n v="0.16816009960668599"/>
    <n v="4.2099834925800099E-2"/>
    <n v="1.15414855642918E-2"/>
    <n v="6.5919750583438104"/>
  </r>
  <r>
    <x v="16"/>
    <x v="5"/>
    <n v="0.92661097231401002"/>
    <n v="6.6892025569399802E-3"/>
    <n v="0.50871242759145596"/>
    <n v="0.48459836985160398"/>
    <x v="528"/>
    <n v="3.5902018378426097E-2"/>
    <n v="0.30347983140226997"/>
    <n v="0.189280121105246"/>
    <n v="0.104049083045038"/>
    <n v="5.8889122497952501E-2"/>
    <n v="8.3493765508880505E-2"/>
    <n v="0.16539651515967799"/>
    <n v="2.8630280271461601E-2"/>
    <n v="1.29345915647312E-2"/>
    <n v="6.7780655240683698"/>
  </r>
  <r>
    <x v="16"/>
    <x v="6"/>
    <n v="0.93502312757970896"/>
    <n v="7.2879761257221799E-3"/>
    <n v="0.51643768193474304"/>
    <n v="0.476274341939535"/>
    <x v="529"/>
    <n v="4.0513411490967897E-2"/>
    <n v="0.31434142040185098"/>
    <n v="0.174554861157524"/>
    <n v="0.111490000897606"/>
    <n v="6.0168604968462103E-2"/>
    <n v="8.0448807802321998E-2"/>
    <n v="0.158898180513352"/>
    <n v="2.96838596504287E-2"/>
    <n v="1.28102673281997E-2"/>
    <n v="6.8036480584775996"/>
  </r>
  <r>
    <x v="16"/>
    <x v="7"/>
    <n v="0.99050733827871695"/>
    <n v="4.7728278567653604E-3"/>
    <n v="0.48880323001178699"/>
    <n v="0.50642394213144704"/>
    <x v="530"/>
    <n v="3.78507110442243E-2"/>
    <n v="0.30443193999110701"/>
    <n v="0.16243678197164099"/>
    <n v="9.9504979816985098E-2"/>
    <n v="5.5226698082205802E-2"/>
    <n v="7.8050550259336396E-2"/>
    <n v="0.21299776846576499"/>
    <n v="2.4790316113664199E-2"/>
    <n v="1.0942666134208001E-2"/>
    <n v="6.8477788030162898"/>
  </r>
  <r>
    <x v="16"/>
    <x v="8"/>
    <n v="0.97673185444440203"/>
    <n v="6.1502256958600402E-3"/>
    <n v="0.48829110785090601"/>
    <n v="0.505558666453234"/>
    <x v="531"/>
    <n v="3.63368168248683E-2"/>
    <n v="0.28008806186660201"/>
    <n v="0.17130241689839301"/>
    <n v="9.9025244061073006E-2"/>
    <n v="6.7562541126079304E-2"/>
    <n v="7.5178398023909299E-2"/>
    <n v="0.213423569135582"/>
    <n v="2.88750686672537E-2"/>
    <n v="1.0051182343022399E-2"/>
    <n v="6.8429630023274797"/>
  </r>
  <r>
    <x v="16"/>
    <x v="9"/>
    <n v="1.0390800324384499"/>
    <n v="7.64235407666342E-3"/>
    <n v="0.477388710307043"/>
    <n v="0.51496893561629398"/>
    <x v="532"/>
    <n v="4.01971421408557E-2"/>
    <n v="0.28202036569108602"/>
    <n v="0.177937945677836"/>
    <n v="0.104188565527867"/>
    <n v="7.2942978981783105E-2"/>
    <n v="7.6957961765491203E-2"/>
    <n v="0.184992259035583"/>
    <n v="2.7832238478497098E-2"/>
    <n v="9.84202820569695E-3"/>
    <n v="6.7536834644057802"/>
  </r>
  <r>
    <x v="16"/>
    <x v="10"/>
    <n v="1.08167638803254"/>
    <n v="4.4473701992737303E-3"/>
    <n v="0.50109035026353199"/>
    <n v="0.49446227953719402"/>
    <x v="533"/>
    <n v="4.2561038863548797E-2"/>
    <n v="0.29298188302040101"/>
    <n v="0.17674550698906899"/>
    <n v="0.115196580650106"/>
    <n v="6.6575584574338598E-2"/>
    <n v="8.4308872368526702E-2"/>
    <n v="0.16725008290756899"/>
    <n v="2.1741792656794299E-2"/>
    <n v="1.0813072626621701E-2"/>
    <n v="6.8029254442537397"/>
  </r>
  <r>
    <x v="16"/>
    <x v="11"/>
    <n v="1.3106959452089"/>
    <n v="6.5119145014633601E-3"/>
    <n v="0.55753944542127898"/>
    <n v="0.43594864007725698"/>
    <x v="534"/>
    <n v="4.9447115606166797E-2"/>
    <n v="0.34170600461336698"/>
    <n v="0.15201553712117299"/>
    <n v="0.15965653298569299"/>
    <n v="4.7275016967253301E-2"/>
    <n v="8.58277029113865E-2"/>
    <n v="0.129802375866477"/>
    <n v="1.0842197387248899E-2"/>
    <n v="9.0299868870242703E-3"/>
    <n v="6.7139325789925204"/>
  </r>
  <r>
    <x v="16"/>
    <x v="12"/>
    <n v="0.85122993201175201"/>
    <n v="7.5360995593133501E-3"/>
    <n v="0.49446663695666299"/>
    <n v="0.49799726348402301"/>
    <x v="535"/>
    <n v="3.99285472360335E-2"/>
    <n v="0.25177561521887998"/>
    <n v="0.17772581512750699"/>
    <n v="0.104738769944741"/>
    <n v="7.28343827886581E-2"/>
    <n v="8.2842749388363099E-2"/>
    <n v="0.20656744319609299"/>
    <n v="2.7555580253153099E-2"/>
    <n v="1.31142069181983E-2"/>
    <n v="6.75435987944795"/>
  </r>
  <r>
    <x v="16"/>
    <x v="13"/>
    <n v="0.92234635513594398"/>
    <n v="6.7022841801491996E-3"/>
    <n v="0.495806147940549"/>
    <n v="0.49749156787930199"/>
    <x v="536"/>
    <n v="4.1589432920408703E-2"/>
    <n v="0.23910866170374401"/>
    <n v="0.19508303680949199"/>
    <n v="9.4253175043544704E-2"/>
    <n v="7.6167488586935297E-2"/>
    <n v="8.1527163317857407E-2"/>
    <n v="0.20798050373173399"/>
    <n v="2.8462950365063699E-2"/>
    <n v="1.17476124888959E-2"/>
    <n v="6.7848548574671597"/>
  </r>
  <r>
    <x v="16"/>
    <x v="14"/>
    <n v="0.59293193027285296"/>
    <n v="1.08392645073446E-2"/>
    <n v="0.52835465698605599"/>
    <n v="0.46080607850659899"/>
    <x v="537"/>
    <n v="3.8619256427459898E-2"/>
    <n v="0.22777637668058301"/>
    <n v="0.16815939436535801"/>
    <n v="0.10278167161424"/>
    <n v="0.12633572991754999"/>
    <n v="9.2994423479040605E-2"/>
    <n v="0.18824171010188401"/>
    <n v="1.5985142455172501E-2"/>
    <n v="1.37781239436683E-2"/>
    <n v="6.9529457041566802"/>
  </r>
  <r>
    <x v="16"/>
    <x v="15"/>
    <n v="9.6738335946138607E-2"/>
    <n v="5.20088308970275E-2"/>
    <n v="0.73207672766322596"/>
    <n v="0.215914441439747"/>
    <x v="538"/>
    <n v="0"/>
    <n v="0.113612152138944"/>
    <n v="2.2550338466299599E-2"/>
    <n v="0.123293852683415"/>
    <n v="0.43108637819804302"/>
    <n v="0.106469480219149"/>
    <n v="0.12014660921553399"/>
    <n v="3.16631461126963E-2"/>
    <n v="2.1023318551115999E-2"/>
    <n v="7.1752081862141601"/>
  </r>
  <r>
    <x v="16"/>
    <x v="16"/>
    <n v="0.12016732902892401"/>
    <n v="4.7099274444208201E-2"/>
    <n v="0.71544577310260404"/>
    <n v="0.23745495245318801"/>
    <x v="539"/>
    <n v="0"/>
    <n v="0.119374100041447"/>
    <n v="6.2976020084211007E-2"/>
    <n v="0.14053322419935599"/>
    <n v="0.35572393638111999"/>
    <n v="0.12176031497250001"/>
    <n v="0.139336223980634"/>
    <n v="7.04117775718469E-3"/>
    <n v="2.63558641182737E-2"/>
    <n v="7.2216127570736903"/>
  </r>
  <r>
    <x v="16"/>
    <x v="17"/>
    <n v="0.298843756337142"/>
    <n v="2.4274091705495101E-2"/>
    <n v="0.67951771587903598"/>
    <n v="0.29620819241546897"/>
    <x v="540"/>
    <n v="2.59908129644238E-2"/>
    <n v="0.428798994984469"/>
    <n v="6.91170416539299E-2"/>
    <n v="0.11318059587531"/>
    <n v="0.14879531944090901"/>
    <n v="9.5858031545170294E-2"/>
    <n v="6.9978957306707307E-2"/>
    <n v="1.1523503344825501E-2"/>
    <n v="1.9918683587079399E-2"/>
    <n v="7.1520425926446096"/>
  </r>
  <r>
    <x v="16"/>
    <x v="18"/>
    <n v="0.55295787694444298"/>
    <n v="1.4843740834037999E-2"/>
    <n v="0.62550590640402304"/>
    <n v="0.35965035276193902"/>
    <x v="541"/>
    <n v="2.9694872120695E-2"/>
    <n v="0.43377341275057901"/>
    <n v="0.14835561904387001"/>
    <n v="0.116310095391036"/>
    <n v="8.7609378216372394E-2"/>
    <n v="0.10116548470954401"/>
    <n v="3.7261804203674302E-2"/>
    <n v="9.9283115380642706E-3"/>
    <n v="2.0179966764076601E-2"/>
    <n v="6.9860517669156099"/>
  </r>
  <r>
    <x v="16"/>
    <x v="19"/>
    <n v="0.65555792950512004"/>
    <n v="1.1852978938225499E-2"/>
    <n v="0.63760198929151402"/>
    <n v="0.35054503177026097"/>
    <x v="542"/>
    <n v="2.7557246575680702E-2"/>
    <n v="0.40858893120281498"/>
    <n v="0.209227246848324"/>
    <n v="0.109118643373771"/>
    <n v="7.11930312923401E-2"/>
    <n v="9.8112533072753805E-2"/>
    <n v="3.41766864149224E-2"/>
    <n v="9.88233514039062E-3"/>
    <n v="1.57353693219544E-2"/>
    <n v="6.9031770200308804"/>
  </r>
  <r>
    <x v="16"/>
    <x v="20"/>
    <n v="0.62584399041050498"/>
    <n v="9.7368761279736597E-3"/>
    <n v="0.63684698991724098"/>
    <n v="0.35341613395478499"/>
    <x v="543"/>
    <n v="2.9273348159888999E-2"/>
    <n v="0.36047871014402799"/>
    <n v="0.19736823721834201"/>
    <n v="0.113120659074507"/>
    <n v="0.101259888168135"/>
    <n v="0.10317939179340301"/>
    <n v="4.2468589572930301E-2"/>
    <n v="1.69428883173855E-2"/>
    <n v="1.63424956872011E-2"/>
    <n v="7.0373539798627096"/>
  </r>
  <r>
    <x v="16"/>
    <x v="21"/>
    <n v="0.67519044185551602"/>
    <n v="1.10237110739776E-2"/>
    <n v="0.63453435306111305"/>
    <n v="0.35444193586490902"/>
    <x v="544"/>
    <n v="3.6550534885941399E-2"/>
    <n v="0.36794397228626102"/>
    <n v="0.19060858983592499"/>
    <n v="0.121827272001721"/>
    <n v="0.105790023916795"/>
    <n v="9.7507540315544095E-2"/>
    <n v="3.2183694399720499E-2"/>
    <n v="9.9596505574419993E-3"/>
    <n v="1.65724587355283E-2"/>
    <n v="6.8707436063658198"/>
  </r>
  <r>
    <x v="16"/>
    <x v="22"/>
    <n v="0.29023015163014498"/>
    <n v="2.0169451019948201E-2"/>
    <n v="0.70692155765473896"/>
    <n v="0.27290899132531299"/>
    <x v="545"/>
    <n v="2.7145515663575499E-2"/>
    <n v="0.208138048957518"/>
    <n v="0.13850868146051101"/>
    <n v="0.134403135531245"/>
    <n v="0.20546608508647801"/>
    <n v="0.14375900306004399"/>
    <n v="7.3780963751840498E-2"/>
    <n v="1.63256728616753E-2"/>
    <n v="2.1334159405327398E-2"/>
    <n v="7.0497445634297096"/>
  </r>
  <r>
    <x v="16"/>
    <x v="23"/>
    <n v="0.85724192479988304"/>
    <n v="1.2023097265873601E-2"/>
    <n v="0.69054500456119905"/>
    <n v="0.29743189817292798"/>
    <x v="546"/>
    <n v="4.0740173559835599E-2"/>
    <n v="0.45556809971916101"/>
    <n v="5.81596781333069E-2"/>
    <n v="0.21091047645153599"/>
    <n v="6.8816523845615402E-2"/>
    <n v="0.108368968886742"/>
    <n v="3.0519094149615199E-2"/>
    <n v="5.3497554365818899E-3"/>
    <n v="9.3654255616231301E-3"/>
    <n v="7.0755858270261198"/>
  </r>
  <r>
    <x v="16"/>
    <x v="24"/>
    <n v="0.15271375347007601"/>
    <n v="3.0822226724987901E-2"/>
    <n v="0.77577085007453594"/>
    <n v="0.19340692320047601"/>
    <x v="547"/>
    <n v="7.2123870198105297E-3"/>
    <n v="8.8493326504689995E-2"/>
    <n v="0.11064664144018201"/>
    <n v="9.9152742197901905E-2"/>
    <n v="0.30260007381801601"/>
    <n v="0.21828832078152199"/>
    <n v="9.0933057360098796E-2"/>
    <n v="1.90391910380284E-2"/>
    <n v="2.8077336909899799E-2"/>
    <n v="7.0918409523528201"/>
  </r>
  <r>
    <x v="16"/>
    <x v="25"/>
    <n v="0.16225937476851099"/>
    <n v="2.7293187806928802E-2"/>
    <n v="0.73841708325029598"/>
    <n v="0.234289728942775"/>
    <x v="548"/>
    <n v="2.5174596011791998E-3"/>
    <n v="9.1322000203135398E-2"/>
    <n v="0.118798121498156"/>
    <n v="0.10433663653280401"/>
    <n v="0.309274651408322"/>
    <n v="0.202015583386667"/>
    <n v="9.2445137444917905E-2"/>
    <n v="1.43710688058104E-2"/>
    <n v="2.9993359132668901E-2"/>
    <n v="7.0666678941337899"/>
  </r>
  <r>
    <x v="16"/>
    <x v="26"/>
    <n v="0.208998230800572"/>
    <n v="2.9021021278470501E-2"/>
    <n v="0.72585782334430704"/>
    <n v="0.24512115537722201"/>
    <x v="549"/>
    <n v="2.5651844597940798E-3"/>
    <n v="9.37226964615758E-2"/>
    <n v="0.12985125378451001"/>
    <n v="0.10300641911007601"/>
    <n v="0.301444542649629"/>
    <n v="0.191812532520134"/>
    <n v="9.11825258337913E-2"/>
    <n v="2.2469037389284002E-2"/>
    <n v="2.70405672950172E-2"/>
    <n v="7.1151663154151397"/>
  </r>
  <r>
    <x v="16"/>
    <x v="27"/>
    <n v="0.55708505881508696"/>
    <n v="1.62551815232936E-2"/>
    <n v="0.67738700994469203"/>
    <n v="0.306357808532015"/>
    <x v="550"/>
    <n v="2.5087117704337799E-2"/>
    <n v="0.398584889969408"/>
    <n v="0.123068690229202"/>
    <n v="0.14709027139720801"/>
    <n v="0.11903167472179101"/>
    <n v="0.114303599138354"/>
    <n v="3.4366194646207403E-2"/>
    <n v="1.0549988205970799E-2"/>
    <n v="1.40612713543649E-2"/>
    <n v="7.0966762644910197"/>
  </r>
  <r>
    <x v="16"/>
    <x v="28"/>
    <n v="0.67224436264963505"/>
    <n v="1.28231001869479E-2"/>
    <n v="0.65517159962921601"/>
    <n v="0.332005300183837"/>
    <x v="551"/>
    <n v="4.08428306575973E-2"/>
    <n v="0.41913195186361302"/>
    <n v="0.17252381715559201"/>
    <n v="0.10799589344053399"/>
    <n v="9.7879255623508396E-2"/>
    <n v="9.6182519116951304E-2"/>
    <n v="2.8522227006599801E-2"/>
    <n v="9.3744479791029508E-3"/>
    <n v="1.10395347459201E-2"/>
    <n v="6.9467616712185398"/>
  </r>
  <r>
    <x v="16"/>
    <x v="29"/>
    <n v="0.65891805210835297"/>
    <n v="1.2209573795662799E-2"/>
    <n v="0.64375745306475496"/>
    <n v="0.34403297313958198"/>
    <x v="552"/>
    <n v="4.11906499324E-2"/>
    <n v="0.38717845697951297"/>
    <n v="0.20875859635101701"/>
    <n v="7.6365497314922995E-2"/>
    <n v="0.10467774321331901"/>
    <n v="0.103649765427451"/>
    <n v="2.76696164321854E-2"/>
    <n v="1.3524544113512499E-2"/>
    <n v="1.77492317588397E-2"/>
    <n v="6.9828993400363704"/>
  </r>
  <r>
    <x v="16"/>
    <x v="30"/>
    <n v="0.71942869598482595"/>
    <n v="1.02360911781207E-2"/>
    <n v="0.63131427493915704"/>
    <n v="0.358449633882723"/>
    <x v="553"/>
    <n v="4.6347855036183001E-2"/>
    <n v="0.37323539299244501"/>
    <n v="0.23246450540072799"/>
    <n v="7.3515632569999906E-2"/>
    <n v="8.8009519172700099E-2"/>
    <n v="0.11064131925635499"/>
    <n v="2.7693892584658E-2"/>
    <n v="1.50312553367913E-2"/>
    <n v="1.5562043345629601E-2"/>
    <n v="6.9338644158072897"/>
  </r>
  <r>
    <x v="16"/>
    <x v="31"/>
    <n v="0.78231189293446202"/>
    <n v="1.07898605684208E-2"/>
    <n v="0.59099659264849802"/>
    <n v="0.39821354678308102"/>
    <x v="554"/>
    <n v="5.0394851939294903E-2"/>
    <n v="0.37342930585502998"/>
    <n v="0.25685737822896099"/>
    <n v="6.6910159812944001E-2"/>
    <n v="7.8143892443181706E-2"/>
    <n v="0.102023677790662"/>
    <n v="2.49469580787006E-2"/>
    <n v="1.62250731618825E-2"/>
    <n v="1.5139856859946101E-2"/>
    <n v="6.94817798540097"/>
  </r>
  <r>
    <x v="16"/>
    <x v="32"/>
    <n v="0.76812817956173796"/>
    <n v="1.3111099672166299E-2"/>
    <n v="0.60408641086862302"/>
    <n v="0.38280248945921103"/>
    <x v="555"/>
    <n v="5.3382807436261198E-2"/>
    <n v="0.33015859463659503"/>
    <n v="0.25820291534365702"/>
    <n v="7.15798593517393E-2"/>
    <n v="0.106323502108618"/>
    <n v="9.4775514573944397E-2"/>
    <n v="3.1283098520376501E-2"/>
    <n v="1.8557178673833202E-2"/>
    <n v="1.35915678581156E-2"/>
    <n v="6.9142667227284003"/>
  </r>
  <r>
    <x v="17"/>
    <x v="0"/>
    <n v="0.81013246953888696"/>
    <n v="4.1108028329897503E-2"/>
    <n v="0.455659878254422"/>
    <n v="0.50323209341568098"/>
    <x v="556"/>
    <n v="3.40626029354038E-2"/>
    <n v="0.27558756608082802"/>
    <n v="0.100765680828175"/>
    <n v="9.6944280946708095E-2"/>
    <n v="0.28720654991059702"/>
    <n v="0.113228487742593"/>
    <n v="2.45233633655535E-2"/>
    <n v="5.0568383070284897E-2"/>
    <n v="5.3397969286726197E-3"/>
    <n v="6.2022389461662497"/>
  </r>
  <r>
    <x v="17"/>
    <x v="1"/>
    <n v="0.82826045272587701"/>
    <n v="4.85138830767489E-2"/>
    <n v="0.44635482758373202"/>
    <n v="0.50513128933951901"/>
    <x v="557"/>
    <n v="3.1525209140531599E-2"/>
    <n v="0.28146892768671999"/>
    <n v="0.11356595777160799"/>
    <n v="9.2179446027948794E-2"/>
    <n v="0.28838915124568598"/>
    <n v="0.10520552194350601"/>
    <n v="2.1551026322229501E-2"/>
    <n v="4.8431714871372697E-2"/>
    <n v="5.4454188144306996E-3"/>
    <n v="6.0996361374260903"/>
  </r>
  <r>
    <x v="17"/>
    <x v="2"/>
    <n v="0.99065242777246298"/>
    <n v="4.45064970192285E-2"/>
    <n v="0.433387135679562"/>
    <n v="0.52210636730120996"/>
    <x v="558"/>
    <n v="3.08825813796045E-2"/>
    <n v="0.29678003128181302"/>
    <n v="0.11850909771246999"/>
    <n v="9.3308201561422402E-2"/>
    <n v="0.28014861564879801"/>
    <n v="0.103317447678225"/>
    <n v="2.1424320982345701E-2"/>
    <n v="3.7489428589866702E-2"/>
    <n v="5.2632073085313001E-3"/>
    <n v="6.2182535684029698"/>
  </r>
  <r>
    <x v="17"/>
    <x v="3"/>
    <n v="0.96252488696099103"/>
    <n v="4.1017976700900002E-2"/>
    <n v="0.43437236203017698"/>
    <n v="0.52460966126892306"/>
    <x v="559"/>
    <n v="2.6479366631261499E-2"/>
    <n v="0.29407108663422898"/>
    <n v="0.108359634873854"/>
    <n v="0.1007631967552"/>
    <n v="0.28575154525331597"/>
    <n v="9.8719589453506798E-2"/>
    <n v="2.0223704127821301E-2"/>
    <n v="5.0524917827350198E-2"/>
    <n v="6.0407128792171697E-3"/>
    <n v="6.1715549938596199"/>
  </r>
  <r>
    <x v="17"/>
    <x v="4"/>
    <n v="0.99709172327257001"/>
    <n v="4.1860413390070697E-2"/>
    <n v="0.42006028755074498"/>
    <n v="0.53807929905918395"/>
    <x v="560"/>
    <n v="2.56252443248366E-2"/>
    <n v="0.30873216775758799"/>
    <n v="0.104487710484492"/>
    <n v="0.11334325206275001"/>
    <n v="0.26953923578271899"/>
    <n v="0.105922162091192"/>
    <n v="2.0690030010069301E-2"/>
    <n v="3.70489874767998E-2"/>
    <n v="5.7150522203807596E-3"/>
    <n v="6.1643725701335104"/>
  </r>
  <r>
    <x v="17"/>
    <x v="5"/>
    <n v="0.99144963758331806"/>
    <n v="4.5041165753486101E-2"/>
    <n v="0.45185818614343798"/>
    <n v="0.50310064810307598"/>
    <x v="561"/>
    <n v="2.4032240132790799E-2"/>
    <n v="0.31081794682976899"/>
    <n v="0.105261266480635"/>
    <n v="0.11467484201405"/>
    <n v="0.26254196212659597"/>
    <n v="0.101616591028708"/>
    <n v="1.78475223748123E-2"/>
    <n v="4.6981803226350399E-2"/>
    <n v="5.5206076899504001E-3"/>
    <n v="6.1763795782067703"/>
  </r>
  <r>
    <x v="17"/>
    <x v="6"/>
    <n v="1.0134613129581"/>
    <n v="4.1113103854942802E-2"/>
    <n v="0.43870882942872902"/>
    <n v="0.52017806671632805"/>
    <x v="562"/>
    <n v="2.8473004305875699E-2"/>
    <n v="0.31324331157569102"/>
    <n v="0.102863421550873"/>
    <n v="0.11687663461096599"/>
    <n v="0.26111149560439101"/>
    <n v="0.10161991321939901"/>
    <n v="1.9794256617138701E-2"/>
    <n v="4.1349969562351999E-2"/>
    <n v="6.2044866604968104E-3"/>
    <n v="6.0959052432416199"/>
  </r>
  <r>
    <x v="17"/>
    <x v="7"/>
    <n v="1.0257383582667601"/>
    <n v="4.1486380179141698E-2"/>
    <n v="0.420680589243696"/>
    <n v="0.53783303057716303"/>
    <x v="563"/>
    <n v="4.3460602937475598E-2"/>
    <n v="0.30280577952182902"/>
    <n v="0.109390185614004"/>
    <n v="0.11071948622726099"/>
    <n v="0.25194482039329302"/>
    <n v="0.100737237271496"/>
    <n v="1.93589548992927E-2"/>
    <n v="4.6060533605929502E-2"/>
    <n v="6.4378031796466203E-3"/>
    <n v="6.1781505929481302"/>
  </r>
  <r>
    <x v="17"/>
    <x v="8"/>
    <n v="0.91693782080535702"/>
    <n v="4.4909241977535597E-2"/>
    <n v="0.44066603344171801"/>
    <n v="0.51442472458074695"/>
    <x v="564"/>
    <n v="2.9185042216468299E-2"/>
    <n v="0.30401217906063399"/>
    <n v="0.113368798879442"/>
    <n v="0.11782668542701399"/>
    <n v="0.26359503582168498"/>
    <n v="9.6094219025269406E-2"/>
    <n v="1.86840357665322E-2"/>
    <n v="4.1171445603819599E-2"/>
    <n v="5.9056102431347401E-3"/>
    <n v="6.1895013241875203"/>
  </r>
  <r>
    <x v="17"/>
    <x v="9"/>
    <n v="0.98783680805933205"/>
    <n v="4.28303709832146E-2"/>
    <n v="0.43419283281946802"/>
    <n v="0.52297679619731796"/>
    <x v="565"/>
    <n v="3.0137114056469301E-2"/>
    <n v="0.31393730569258899"/>
    <n v="0.111268273541759"/>
    <n v="0.127088259092556"/>
    <n v="0.26023628057544301"/>
    <n v="8.98050098542858E-2"/>
    <n v="1.9489311258049102E-2"/>
    <n v="3.4731071470191298E-2"/>
    <n v="5.3199063406632304E-3"/>
    <n v="6.2126041963201803"/>
  </r>
  <r>
    <x v="17"/>
    <x v="10"/>
    <n v="1.07202294152752"/>
    <n v="3.98563291327797E-2"/>
    <n v="0.42065923865538402"/>
    <n v="0.53948443221183595"/>
    <x v="566"/>
    <n v="4.0280878493408098E-2"/>
    <n v="0.31877343047894902"/>
    <n v="0.110021518223576"/>
    <n v="0.15209401957034399"/>
    <n v="0.204563938560478"/>
    <n v="0.100504328832502"/>
    <n v="2.2593298994455401E-2"/>
    <n v="3.6564026080962903E-2"/>
    <n v="5.21797553303654E-3"/>
    <n v="6.1712284837559599"/>
  </r>
  <r>
    <x v="17"/>
    <x v="11"/>
    <n v="1.40389116052882"/>
    <n v="3.8813870966657199E-2"/>
    <n v="0.41330203250743303"/>
    <n v="0.54788409652590897"/>
    <x v="567"/>
    <n v="4.44051254878138E-2"/>
    <n v="0.33102429695051699"/>
    <n v="9.9368006625922295E-2"/>
    <n v="0.182674249370648"/>
    <n v="0.173093865338939"/>
    <n v="0.106477787730972"/>
    <n v="2.39967496291166E-2"/>
    <n v="2.5749155090706299E-2"/>
    <n v="4.5804576096957501E-3"/>
    <n v="6.0563833448842201"/>
  </r>
  <r>
    <x v="17"/>
    <x v="12"/>
    <n v="0.76473465834715204"/>
    <n v="4.7590201903086E-2"/>
    <n v="0.45950110426991803"/>
    <n v="0.49290869382699598"/>
    <x v="568"/>
    <n v="2.9945432981461701E-2"/>
    <n v="0.26919494207963501"/>
    <n v="0.12003242089433699"/>
    <n v="0.123060679909197"/>
    <n v="0.25774981690983501"/>
    <n v="0.10742493724748201"/>
    <n v="2.3031169513722E-2"/>
    <n v="4.89691743506349E-2"/>
    <n v="7.2793032040580604E-3"/>
    <n v="6.1189161206119298"/>
  </r>
  <r>
    <x v="17"/>
    <x v="13"/>
    <n v="0.79394551707986905"/>
    <n v="4.4231268574509E-2"/>
    <n v="0.450915477470691"/>
    <n v="0.50485325395479996"/>
    <x v="569"/>
    <n v="2.8473985257933401E-2"/>
    <n v="0.27752683084461599"/>
    <n v="0.12655870216229301"/>
    <n v="0.119867350287244"/>
    <n v="0.24764931662293299"/>
    <n v="0.106538192780723"/>
    <n v="1.9927818493376201E-2"/>
    <n v="5.3683584200688798E-2"/>
    <n v="8.0434422919182305E-3"/>
    <n v="6.2055046197542802"/>
  </r>
  <r>
    <x v="17"/>
    <x v="14"/>
    <n v="0.62048156015554401"/>
    <n v="5.9374303809076601E-2"/>
    <n v="0.50239678658011899"/>
    <n v="0.43822890961080502"/>
    <x v="570"/>
    <n v="3.3136503674000201E-2"/>
    <n v="0.21661123007830899"/>
    <n v="9.2812166856363607E-2"/>
    <n v="0.123233372262867"/>
    <n v="0.35842821082774801"/>
    <n v="0.10269735335812499"/>
    <n v="2.2479742605456599E-2"/>
    <n v="3.2520021775927499E-2"/>
    <n v="8.2276278748985594E-3"/>
    <n v="6.1625302432506404"/>
  </r>
  <r>
    <x v="17"/>
    <x v="15"/>
    <n v="0.25158622823599203"/>
    <n v="0.10275886954465401"/>
    <n v="0.62828366526507595"/>
    <n v="0.26895746519026997"/>
    <x v="571"/>
    <n v="1.21131104410319E-2"/>
    <n v="7.2680584575537194E-2"/>
    <n v="8.0731772714142894E-3"/>
    <n v="0.109080418988134"/>
    <n v="0.69152010856262902"/>
    <n v="4.8227274551563899E-2"/>
    <n v="4.2941233995463103E-2"/>
    <n v="3.2077377629156898E-3"/>
    <n v="3.0897840599325402E-3"/>
    <n v="6.5219597431829301"/>
  </r>
  <r>
    <x v="17"/>
    <x v="16"/>
    <n v="0.312525250517803"/>
    <n v="9.2159119300818798E-2"/>
    <n v="0.60927802910196605"/>
    <n v="0.29856285159721502"/>
    <x v="572"/>
    <n v="1.4181579288217699E-2"/>
    <n v="8.48225578703386E-2"/>
    <n v="1.4939785578969699E-2"/>
    <n v="0.117846290048809"/>
    <n v="0.64733120289490198"/>
    <n v="5.4343198908835801E-2"/>
    <n v="4.5390810019784303E-2"/>
    <n v="4.2148357942476296E-3"/>
    <n v="4.94448003871697E-3"/>
    <n v="6.5216579606571203"/>
  </r>
  <r>
    <x v="17"/>
    <x v="17"/>
    <n v="0.50921777853473404"/>
    <n v="6.5155856442609003E-2"/>
    <n v="0.52252345712458403"/>
    <n v="0.412320686432807"/>
    <x v="573"/>
    <n v="2.1421990364982501E-2"/>
    <n v="0.28289149019736698"/>
    <n v="3.2764710465851402E-2"/>
    <n v="0.105844882156804"/>
    <n v="0.41594498680349501"/>
    <n v="7.3389038154382802E-2"/>
    <n v="3.8622635057861003E-2"/>
    <n v="8.5668970333719705E-3"/>
    <n v="9.9552507624611295E-3"/>
    <n v="6.4436483599096697"/>
  </r>
  <r>
    <x v="17"/>
    <x v="18"/>
    <n v="0.76286410936662397"/>
    <n v="5.0589623663184799E-2"/>
    <n v="0.47431908734879202"/>
    <n v="0.475091288988023"/>
    <x v="574"/>
    <n v="2.5491522175554799E-2"/>
    <n v="0.34719537229912301"/>
    <n v="8.0015623443081399E-2"/>
    <n v="0.110981651775501"/>
    <n v="0.27099522581458602"/>
    <n v="0.10208222366672"/>
    <n v="3.6265676456962E-2"/>
    <n v="7.7447275307133299E-3"/>
    <n v="1.0463419148448999E-2"/>
    <n v="6.1007907799743304"/>
  </r>
  <r>
    <x v="17"/>
    <x v="19"/>
    <n v="0.82422657203105198"/>
    <n v="4.4175375983123197E-2"/>
    <n v="0.44739959050314798"/>
    <n v="0.50842503351372903"/>
    <x v="575"/>
    <n v="2.95378642758326E-2"/>
    <n v="0.335919747873829"/>
    <n v="0.10820734614788299"/>
    <n v="0.115202296568584"/>
    <n v="0.24899681736502299"/>
    <n v="9.4140904983378904E-2"/>
    <n v="3.1432122243569199E-2"/>
    <n v="1.54032223936142E-2"/>
    <n v="1.2986761342314799E-2"/>
    <n v="6.1897008175321702"/>
  </r>
  <r>
    <x v="17"/>
    <x v="20"/>
    <n v="0.77575879436284201"/>
    <n v="5.0715151270464401E-2"/>
    <n v="0.48361773097358701"/>
    <n v="0.46566711775594899"/>
    <x v="576"/>
    <n v="2.5641690150333199E-2"/>
    <n v="0.30884141084320399"/>
    <n v="0.10514998733905299"/>
    <n v="0.12121722964789899"/>
    <n v="0.27097032376423003"/>
    <n v="0.100298392349984"/>
    <n v="3.0153299082025999E-2"/>
    <n v="1.7206648105099399E-2"/>
    <n v="1.13072419602864E-2"/>
    <n v="6.2274022051717699"/>
  </r>
  <r>
    <x v="17"/>
    <x v="21"/>
    <n v="0.83388271838647299"/>
    <n v="4.4774017476170297E-2"/>
    <n v="0.460121042898404"/>
    <n v="0.49510493962542601"/>
    <x v="577"/>
    <n v="3.3703109247187203E-2"/>
    <n v="0.31325122152539497"/>
    <n v="9.9274735151998902E-2"/>
    <n v="0.129449444571517"/>
    <n v="0.26859381243121899"/>
    <n v="9.7324268230971095E-2"/>
    <n v="2.99518063857768E-2"/>
    <n v="1.0191728159944E-2"/>
    <n v="9.4087308008702492E-3"/>
    <n v="6.2795295038329497"/>
  </r>
  <r>
    <x v="17"/>
    <x v="22"/>
    <n v="0.50225304606349497"/>
    <n v="7.1700427264215105E-2"/>
    <n v="0.54950960108897096"/>
    <n v="0.37878997164681399"/>
    <x v="578"/>
    <n v="1.5885801402239299E-2"/>
    <n v="0.14181129987041399"/>
    <n v="6.6120266173872899E-2"/>
    <n v="0.12658746545709301"/>
    <n v="0.46291811660419901"/>
    <n v="0.109094273990737"/>
    <n v="3.8291923374133202E-2"/>
    <n v="1.41473110105247E-2"/>
    <n v="1.1400461835590301E-2"/>
    <n v="6.39579004534985"/>
  </r>
  <r>
    <x v="17"/>
    <x v="23"/>
    <n v="1.1016605447710499"/>
    <n v="4.93522300366026E-2"/>
    <n v="0.45591202413225301"/>
    <n v="0.49473574583114399"/>
    <x v="579"/>
    <n v="3.5031532572636803E-2"/>
    <n v="0.32842507744111599"/>
    <n v="6.6409406286610406E-2"/>
    <n v="0.18651249323216401"/>
    <n v="0.230818934297877"/>
    <n v="0.103768466793954"/>
    <n v="2.82334936408506E-2"/>
    <n v="4.90625067127568E-3"/>
    <n v="7.3778274820125696E-3"/>
    <n v="6.1786160481210297"/>
  </r>
  <r>
    <x v="17"/>
    <x v="24"/>
    <n v="0.30622553428671301"/>
    <n v="8.9139473450342996E-2"/>
    <n v="0.62878994735219196"/>
    <n v="0.28207057919746498"/>
    <x v="580"/>
    <n v="6.2053414101903102E-3"/>
    <n v="5.6222822673271701E-2"/>
    <n v="4.0422113871329997E-2"/>
    <n v="7.51404519059376E-2"/>
    <n v="0.64082136935606204"/>
    <n v="0.118158059257031"/>
    <n v="3.2447515381150802E-2"/>
    <n v="7.9470897857331999E-3"/>
    <n v="9.5836022733614395E-3"/>
    <n v="6.6127827462811899"/>
  </r>
  <r>
    <x v="17"/>
    <x v="25"/>
    <n v="0.336017492936385"/>
    <n v="8.8628188486138307E-2"/>
    <n v="0.58754869283469102"/>
    <n v="0.32382311867917002"/>
    <x v="581"/>
    <n v="6.3794067844529199E-3"/>
    <n v="6.2710454525908704E-2"/>
    <n v="4.4677037549686598E-2"/>
    <n v="8.4010850890044494E-2"/>
    <n v="0.60429972527977904"/>
    <n v="0.12978395902977"/>
    <n v="3.7150616565806503E-2"/>
    <n v="6.8759200463822398E-3"/>
    <n v="9.9219415804476796E-3"/>
    <n v="6.4632836732614702"/>
  </r>
  <r>
    <x v="17"/>
    <x v="26"/>
    <n v="0.412194111533009"/>
    <n v="8.8347901715183003E-2"/>
    <n v="0.60285257796910396"/>
    <n v="0.30879952031571301"/>
    <x v="582"/>
    <n v="6.7150906068810497E-3"/>
    <n v="7.11487384725982E-2"/>
    <n v="5.3935131443613497E-2"/>
    <n v="9.0967621890973599E-2"/>
    <n v="0.58062655509611605"/>
    <n v="0.123143768030357"/>
    <n v="3.8224785670753297E-2"/>
    <n v="1.19663096784891E-2"/>
    <n v="1.1009110710175501E-2"/>
    <n v="6.3878982428980704"/>
  </r>
  <r>
    <x v="17"/>
    <x v="27"/>
    <n v="0.73082276471415897"/>
    <n v="5.9295141788131403E-2"/>
    <n v="0.50417380924535504"/>
    <n v="0.43653104896651401"/>
    <x v="583"/>
    <n v="1.9757544103337601E-2"/>
    <n v="0.29455794888839498"/>
    <n v="6.9275144540840702E-2"/>
    <n v="0.14384003011822899"/>
    <n v="0.31306401544259799"/>
    <n v="0.10012244611757901"/>
    <n v="2.7612893575532399E-2"/>
    <n v="1.23863617714879E-2"/>
    <n v="1.04578662306166E-2"/>
    <n v="6.2255879582200002"/>
  </r>
  <r>
    <x v="17"/>
    <x v="28"/>
    <n v="0.83494724496746597"/>
    <n v="5.4051696439695797E-2"/>
    <n v="0.48248230422795202"/>
    <n v="0.463465999332352"/>
    <x v="584"/>
    <n v="2.6344597784218601E-2"/>
    <n v="0.33944568249324197"/>
    <n v="9.9049992123744296E-2"/>
    <n v="9.5186842698498003E-2"/>
    <n v="0.27625762683149202"/>
    <n v="0.102492981843109"/>
    <n v="2.7826219565595799E-2"/>
    <n v="1.43698900324813E-2"/>
    <n v="1.0157982445360401E-2"/>
    <n v="6.1935224908680597"/>
  </r>
  <r>
    <x v="17"/>
    <x v="29"/>
    <n v="0.781319945503122"/>
    <n v="5.5534913159903401E-2"/>
    <n v="0.481001866107372"/>
    <n v="0.463463220732725"/>
    <x v="585"/>
    <n v="2.6887563008037099E-2"/>
    <n v="0.32621523802540098"/>
    <n v="0.11345682558418201"/>
    <n v="7.3479568480058696E-2"/>
    <n v="0.28527450641468199"/>
    <n v="0.11011143372206"/>
    <n v="2.7256011706144299E-2"/>
    <n v="1.6082048192521799E-2"/>
    <n v="1.12253656472758E-2"/>
    <n v="6.2431694268266202"/>
  </r>
  <r>
    <x v="17"/>
    <x v="30"/>
    <n v="0.80551618528972901"/>
    <n v="4.97850292415341E-2"/>
    <n v="0.48294045467998198"/>
    <n v="0.46727451607848403"/>
    <x v="586"/>
    <n v="2.6083134568367101E-2"/>
    <n v="0.31782063339981798"/>
    <n v="0.12345027988247401"/>
    <n v="7.6818343028308603E-2"/>
    <n v="0.28553302462541502"/>
    <n v="0.10698976587611"/>
    <n v="2.8228345540340299E-2"/>
    <n v="1.50496625764912E-2"/>
    <n v="1.0654004245413099E-2"/>
    <n v="6.2187501705391801"/>
  </r>
  <r>
    <x v="17"/>
    <x v="31"/>
    <n v="0.84066557685162702"/>
    <n v="5.0490979567193901E-2"/>
    <n v="0.458317353201741"/>
    <n v="0.491191667231065"/>
    <x v="587"/>
    <n v="3.0242845599937899E-2"/>
    <n v="0.332293117512582"/>
    <n v="0.13565372854655"/>
    <n v="8.0195913183716896E-2"/>
    <n v="0.25495887018268198"/>
    <n v="9.8631093265256195E-2"/>
    <n v="2.4298054081993498E-2"/>
    <n v="2.26023947399514E-2"/>
    <n v="1.18493206916414E-2"/>
    <n v="6.2332540417701496"/>
  </r>
  <r>
    <x v="17"/>
    <x v="32"/>
    <n v="0.789316177494925"/>
    <n v="4.87850055039677E-2"/>
    <n v="0.48377668592390599"/>
    <n v="0.46743830857212698"/>
    <x v="588"/>
    <n v="2.69071918697E-2"/>
    <n v="0.31110279597137502"/>
    <n v="0.13372138849143"/>
    <n v="8.2422607120181707E-2"/>
    <n v="0.26806556964478101"/>
    <n v="0.104650926328561"/>
    <n v="2.5466362986226999E-2"/>
    <n v="2.83703023861431E-2"/>
    <n v="1.06591368280367E-2"/>
    <n v="6.3265189849991801"/>
  </r>
  <r>
    <x v="18"/>
    <x v="0"/>
    <n v="0.78002933125871898"/>
    <n v="1.4054091558034301E-2"/>
    <n v="0.53669349673769495"/>
    <n v="0.44925241170427099"/>
    <x v="589"/>
    <n v="4.9381935606902197E-2"/>
    <n v="0.34431957844377398"/>
    <n v="0.17865209435627"/>
    <n v="6.0593984266733902E-2"/>
    <n v="0.11959629438168801"/>
    <n v="0.14006041814812301"/>
    <n v="3.4027199074212901E-2"/>
    <n v="3.7737691311259397E-2"/>
    <n v="2.4738337159549199E-2"/>
    <n v="6.7819882289903299"/>
  </r>
  <r>
    <x v="18"/>
    <x v="1"/>
    <n v="0.84363209582574505"/>
    <n v="1.26546179767437E-2"/>
    <n v="0.54356787215228797"/>
    <n v="0.44377750987096798"/>
    <x v="590"/>
    <n v="4.4701500298963102E-2"/>
    <n v="0.33775818796867701"/>
    <n v="0.20255061515583"/>
    <n v="5.95599969065254E-2"/>
    <n v="0.112944932823663"/>
    <n v="0.13468011106817501"/>
    <n v="3.13303249909547E-2"/>
    <n v="4.2895094568141001E-2"/>
    <n v="2.3068109468458602E-2"/>
    <n v="6.8418971526260499"/>
  </r>
  <r>
    <x v="18"/>
    <x v="2"/>
    <n v="0.99627995193221197"/>
    <n v="1.30353385352866E-2"/>
    <n v="0.52452935779612997"/>
    <n v="0.46243530366858399"/>
    <x v="591"/>
    <n v="4.42333660294301E-2"/>
    <n v="0.35610863713705598"/>
    <n v="0.205691616003191"/>
    <n v="6.1776393029396401E-2"/>
    <n v="0.110695960455409"/>
    <n v="0.129258796132245"/>
    <n v="2.7394513137184901E-2"/>
    <n v="3.2821845296786903E-2"/>
    <n v="2.16232177290312E-2"/>
    <n v="6.8740785213316"/>
  </r>
  <r>
    <x v="18"/>
    <x v="3"/>
    <n v="0.94620694518316595"/>
    <n v="1.25823508328271E-2"/>
    <n v="0.53274485903725699"/>
    <n v="0.45467279012991602"/>
    <x v="592"/>
    <n v="4.4887539057937E-2"/>
    <n v="0.37477459671901397"/>
    <n v="0.19127296228590501"/>
    <n v="5.5064989828065597E-2"/>
    <n v="0.108209958642438"/>
    <n v="0.127110112676913"/>
    <n v="2.6634445003257099E-2"/>
    <n v="3.9877343335370297E-2"/>
    <n v="2.26261957766534E-2"/>
    <n v="6.8427730115516097"/>
  </r>
  <r>
    <x v="18"/>
    <x v="4"/>
    <n v="0.97993444890875903"/>
    <n v="1.25320834465459E-2"/>
    <n v="0.53160557755839"/>
    <n v="0.45586233899506401"/>
    <x v="593"/>
    <n v="4.3236340230085303E-2"/>
    <n v="0.38267020225505299"/>
    <n v="0.19297132499609099"/>
    <n v="5.3602158819746802E-2"/>
    <n v="0.103386532869229"/>
    <n v="0.12828445378109901"/>
    <n v="2.2043557324271199E-2"/>
    <n v="3.9268739373736802E-2"/>
    <n v="2.5851143681755302E-2"/>
    <n v="6.7852877230314004"/>
  </r>
  <r>
    <x v="18"/>
    <x v="5"/>
    <n v="0.94906109937461702"/>
    <n v="1.33926233145012E-2"/>
    <n v="0.53924691187517104"/>
    <n v="0.44736046481032798"/>
    <x v="594"/>
    <n v="4.2038149168150699E-2"/>
    <n v="0.376077920192395"/>
    <n v="0.18138603627678501"/>
    <n v="5.8695120238205001E-2"/>
    <n v="0.103560395732927"/>
    <n v="0.12867530629030499"/>
    <n v="2.4660912379882102E-2"/>
    <n v="4.5769754303141501E-2"/>
    <n v="3.1653105937952598E-2"/>
    <n v="6.7677008635556701"/>
  </r>
  <r>
    <x v="18"/>
    <x v="6"/>
    <n v="0.96508560032248203"/>
    <n v="1.16258985381182E-2"/>
    <n v="0.53030349684814004"/>
    <n v="0.45807060461374199"/>
    <x v="595"/>
    <n v="4.4959091380390101E-2"/>
    <n v="0.389932913445241"/>
    <n v="0.17725957595514499"/>
    <n v="5.3270374718887098E-2"/>
    <n v="0.10367290106883401"/>
    <n v="0.13028959712542801"/>
    <n v="2.6518335189804201E-2"/>
    <n v="3.4880000699978798E-2"/>
    <n v="3.0290924315858499E-2"/>
    <n v="6.8795126209243502"/>
  </r>
  <r>
    <x v="18"/>
    <x v="7"/>
    <n v="0.99430964274178202"/>
    <n v="1.3888767196591999E-2"/>
    <n v="0.53765009071552305"/>
    <n v="0.44846114208788501"/>
    <x v="596"/>
    <n v="4.4270139047753898E-2"/>
    <n v="0.37168976748671201"/>
    <n v="0.19932021131989699"/>
    <n v="5.54208224693662E-2"/>
    <n v="9.6910798507263696E-2"/>
    <n v="0.13374797864230401"/>
    <n v="2.7417041112545198E-2"/>
    <n v="3.5679979453130201E-2"/>
    <n v="2.67432019964381E-2"/>
    <n v="6.9240601796168502"/>
  </r>
  <r>
    <x v="18"/>
    <x v="8"/>
    <n v="0.95717028568491702"/>
    <n v="1.2353347806436399E-2"/>
    <n v="0.50874766907241098"/>
    <n v="0.47889898312115298"/>
    <x v="597"/>
    <n v="4.2868848676827602E-2"/>
    <n v="0.36356952308928198"/>
    <n v="0.18660916422603499"/>
    <n v="5.8903827940099698E-2"/>
    <n v="0.102335951272276"/>
    <n v="0.115261990093332"/>
    <n v="2.54691731579808E-2"/>
    <n v="3.7008061967672701E-2"/>
    <n v="6.0479469693923697E-2"/>
    <n v="6.8646477764165299"/>
  </r>
  <r>
    <x v="18"/>
    <x v="9"/>
    <n v="1.03080884134484"/>
    <n v="1.12222284974946E-2"/>
    <n v="0.50392137148529503"/>
    <n v="0.48485640001720998"/>
    <x v="598"/>
    <n v="4.6506631497991197E-2"/>
    <n v="0.38169969282404498"/>
    <n v="0.19103761679315401"/>
    <n v="6.3043250679183205E-2"/>
    <n v="0.10159206114298699"/>
    <n v="0.12292137665178"/>
    <n v="2.7469322501847599E-2"/>
    <n v="1.9363820410548599E-2"/>
    <n v="3.8562649744824699E-2"/>
    <n v="6.8514994950088397"/>
  </r>
  <r>
    <x v="18"/>
    <x v="10"/>
    <n v="1.07190727849491"/>
    <n v="1.28303105746086E-2"/>
    <n v="0.52200344730586501"/>
    <n v="0.46516624211952601"/>
    <x v="599"/>
    <n v="5.2268996598015198E-2"/>
    <n v="0.387536027967742"/>
    <n v="0.183391061641235"/>
    <n v="7.3555758418302697E-2"/>
    <n v="9.7634315774036903E-2"/>
    <n v="0.128727953414842"/>
    <n v="2.8882609102620499E-2"/>
    <n v="1.8986652988752802E-2"/>
    <n v="2.2718885411879299E-2"/>
    <n v="6.8736189843293101"/>
  </r>
  <r>
    <x v="18"/>
    <x v="11"/>
    <n v="1.48557447892785"/>
    <n v="1.03778034819618E-2"/>
    <n v="0.52503733051871804"/>
    <n v="0.46458486599931997"/>
    <x v="600"/>
    <n v="5.8146946616484799E-2"/>
    <n v="0.40802868761788003"/>
    <n v="0.17071851242889199"/>
    <n v="8.4043812542696703E-2"/>
    <n v="8.3584559839064806E-2"/>
    <n v="0.13571198570051601"/>
    <n v="2.3897634860378401E-2"/>
    <n v="1.01246262786348E-2"/>
    <n v="2.0486468953386301E-2"/>
    <n v="6.7633492458593798"/>
  </r>
  <r>
    <x v="18"/>
    <x v="12"/>
    <n v="0.81571240939688705"/>
    <n v="1.5677639633300301E-2"/>
    <n v="0.55052088167687996"/>
    <n v="0.43380147868982"/>
    <x v="601"/>
    <n v="4.6638382179829303E-2"/>
    <n v="0.33535673214186301"/>
    <n v="0.19701730944079199"/>
    <n v="5.82466643783279E-2"/>
    <n v="0.12524062884246501"/>
    <n v="0.12947342623640201"/>
    <n v="3.2736923120603799E-2"/>
    <n v="3.5603374590478999E-2"/>
    <n v="2.7274949421879802E-2"/>
    <n v="6.8428212688562802"/>
  </r>
  <r>
    <x v="18"/>
    <x v="13"/>
    <n v="0.88695392779107995"/>
    <n v="1.5786824785084901E-2"/>
    <n v="0.53158376482625402"/>
    <n v="0.452629410388661"/>
    <x v="602"/>
    <n v="4.5090281008079297E-2"/>
    <n v="0.32604371358599799"/>
    <n v="0.221261840939179"/>
    <n v="6.1907484896453702E-2"/>
    <n v="0.11682618157916"/>
    <n v="0.12560570763156201"/>
    <n v="2.6051854626952201E-2"/>
    <n v="2.9195454174800101E-2"/>
    <n v="3.9621302474553199E-2"/>
    <n v="6.9025240079232697"/>
  </r>
  <r>
    <x v="18"/>
    <x v="14"/>
    <n v="0.57753574032733501"/>
    <n v="2.5812765752263898E-2"/>
    <n v="0.58457359897663697"/>
    <n v="0.38961363527109899"/>
    <x v="603"/>
    <n v="3.6503415097527997E-2"/>
    <n v="0.28900538028785"/>
    <n v="0.18055562455662399"/>
    <n v="7.3173570508369506E-2"/>
    <n v="0.196253919011706"/>
    <n v="0.13314372372972899"/>
    <n v="3.03578587873891E-2"/>
    <n v="2.13128777982011E-2"/>
    <n v="2.9174906744662499E-2"/>
    <n v="6.9402661786993196"/>
  </r>
  <r>
    <x v="18"/>
    <x v="15"/>
    <n v="0.13307084973654901"/>
    <n v="7.2801506149126394E-2"/>
    <n v="0.77158040041166098"/>
    <n v="0.15561809343921201"/>
    <x v="604"/>
    <n v="1.7804923242886901E-8"/>
    <n v="0.13269243681224099"/>
    <n v="1.0844284355235901E-2"/>
    <n v="7.7559972723569806E-2"/>
    <n v="0.61153448152179202"/>
    <n v="4.6782507040378202E-2"/>
    <n v="8.9922055565568801E-2"/>
    <n v="0"/>
    <n v="1.7439690852405501E-2"/>
    <n v="7.2006155373751701"/>
  </r>
  <r>
    <x v="18"/>
    <x v="16"/>
    <n v="0.15246831168918901"/>
    <n v="7.2203757720464501E-2"/>
    <n v="0.76187656095704004"/>
    <n v="0.16591968132249499"/>
    <x v="605"/>
    <n v="2.2784350858739399E-4"/>
    <n v="0.119800558143559"/>
    <n v="2.6900467693011899E-2"/>
    <n v="9.0201896201260401E-2"/>
    <n v="0.57121113509858201"/>
    <n v="6.3122441908063695E-2"/>
    <n v="9.4811275117757707E-2"/>
    <n v="0"/>
    <n v="2.22270650924755E-2"/>
    <n v="7.3796721264644303"/>
  </r>
  <r>
    <x v="18"/>
    <x v="17"/>
    <n v="0.34230529944862498"/>
    <n v="3.8905199995956402E-2"/>
    <n v="0.65052339189541597"/>
    <n v="0.31057140810862799"/>
    <x v="606"/>
    <n v="2.2836948103211401E-2"/>
    <n v="0.41810624223425902"/>
    <n v="4.3105079397652901E-2"/>
    <n v="7.1743730801775304E-2"/>
    <n v="0.26028268031844198"/>
    <n v="0.100136622226559"/>
    <n v="5.1793489964470897E-2"/>
    <n v="1.1621444412506399E-3"/>
    <n v="2.18550710224606E-2"/>
    <n v="7.2681840054857796"/>
  </r>
  <r>
    <x v="18"/>
    <x v="18"/>
    <n v="0.70729597524731702"/>
    <n v="1.97274944579326E-2"/>
    <n v="0.60774409847019395"/>
    <n v="0.37252840707187401"/>
    <x v="607"/>
    <n v="2.8499204666619499E-2"/>
    <n v="0.41871923185559101"/>
    <n v="0.13189310689620201"/>
    <n v="5.5158539196226E-2"/>
    <n v="0.13492913179963001"/>
    <n v="0.13216294853128099"/>
    <n v="3.2080486945534101E-2"/>
    <n v="9.0928732138957791E-3"/>
    <n v="4.6910889950368101E-2"/>
    <n v="7.0430790606740601"/>
  </r>
  <r>
    <x v="18"/>
    <x v="19"/>
    <n v="0.81024630673853304"/>
    <n v="1.78783514212883E-2"/>
    <n v="0.58759896826443003"/>
    <n v="0.394522680314282"/>
    <x v="608"/>
    <n v="2.9036478212131799E-2"/>
    <n v="0.406793663240686"/>
    <n v="0.196948267555799"/>
    <n v="5.8063136985466897E-2"/>
    <n v="0.116690590509907"/>
    <n v="0.116731774838678"/>
    <n v="3.03191928472775E-2"/>
    <n v="1.0157475462873201E-2"/>
    <n v="2.82335300107271E-2"/>
    <n v="6.9783087530344003"/>
  </r>
  <r>
    <x v="18"/>
    <x v="20"/>
    <n v="0.75272863107351895"/>
    <n v="1.9890944104067401E-2"/>
    <n v="0.590371650710101"/>
    <n v="0.389737405185832"/>
    <x v="609"/>
    <n v="3.1438094900188999E-2"/>
    <n v="0.39607651554804102"/>
    <n v="0.172899126880833"/>
    <n v="6.4008331769167703E-2"/>
    <n v="0.136792365943538"/>
    <n v="0.12398398693967499"/>
    <n v="3.5507173917302397E-2"/>
    <n v="6.6185199540273803E-3"/>
    <n v="2.58693904770241E-2"/>
    <n v="7.0556376772977103"/>
  </r>
  <r>
    <x v="18"/>
    <x v="21"/>
    <n v="0.85775277533621996"/>
    <n v="1.8265634197210001E-2"/>
    <n v="0.56954706612264505"/>
    <n v="0.412187299680145"/>
    <x v="610"/>
    <n v="3.8791787135293798E-2"/>
    <n v="0.39176837970601802"/>
    <n v="0.171753764434983"/>
    <n v="6.4319650238949394E-2"/>
    <n v="0.128566330468843"/>
    <n v="0.12452115624082701"/>
    <n v="3.3090254194701699E-2"/>
    <n v="6.5670577381653399E-3"/>
    <n v="3.35567020710381E-2"/>
    <n v="6.9966289866108298"/>
  </r>
  <r>
    <x v="18"/>
    <x v="22"/>
    <n v="0.32589095357176301"/>
    <n v="3.6001950680823902E-2"/>
    <n v="0.67106122343423302"/>
    <n v="0.29293682588494302"/>
    <x v="611"/>
    <n v="3.3562460113009299E-2"/>
    <n v="0.24156203186483699"/>
    <n v="9.1433304044068395E-2"/>
    <n v="9.3640682581813295E-2"/>
    <n v="0.28905632021098199"/>
    <n v="0.16320700416956699"/>
    <n v="5.08934027963346E-2"/>
    <n v="2.5736549014913198E-3"/>
    <n v="2.5151430157615201E-2"/>
    <n v="7.2261183879123196"/>
  </r>
  <r>
    <x v="18"/>
    <x v="23"/>
    <n v="1.0779098914977201"/>
    <n v="1.5936714603566101E-2"/>
    <n v="0.55730132613793604"/>
    <n v="0.42676195925849802"/>
    <x v="612"/>
    <n v="4.62644683523116E-2"/>
    <n v="0.48058529421817597"/>
    <n v="5.3645487905091098E-2"/>
    <n v="9.14658292624249E-2"/>
    <n v="0.111498011135618"/>
    <n v="0.145379863590269"/>
    <n v="3.0805455729812099E-2"/>
    <n v="2.11590815648158E-3"/>
    <n v="3.2289541023096099E-2"/>
    <n v="6.9510055392349299"/>
  </r>
  <r>
    <x v="18"/>
    <x v="24"/>
    <n v="0.16964531914804401"/>
    <n v="6.6850907423218295E-2"/>
    <n v="0.75401609464884201"/>
    <n v="0.17913299792793899"/>
    <x v="613"/>
    <n v="1.87392738868306E-3"/>
    <n v="9.5315384039543594E-2"/>
    <n v="5.91767345018838E-2"/>
    <n v="7.1439963933444497E-2"/>
    <n v="0.49450570215818301"/>
    <n v="0.18129072571093999"/>
    <n v="6.3086346886969097E-2"/>
    <n v="5.1661877159188902E-3"/>
    <n v="1.7137884743444801E-2"/>
    <n v="7.3712914000979897"/>
  </r>
  <r>
    <x v="18"/>
    <x v="25"/>
    <n v="0.18934859348969499"/>
    <n v="6.0012067537576499E-2"/>
    <n v="0.72732929359512299"/>
    <n v="0.21265863886729999"/>
    <x v="614"/>
    <n v="1.8769478730407902E-5"/>
    <n v="0.11683585078549701"/>
    <n v="6.2943271740621504E-2"/>
    <n v="8.5037275621674194E-2"/>
    <n v="0.43469871238998398"/>
    <n v="0.197482895280186"/>
    <n v="6.0805202879483301E-2"/>
    <n v="9.4285348155749202E-4"/>
    <n v="2.4964795652868601E-2"/>
    <n v="7.34447840925107"/>
  </r>
  <r>
    <x v="18"/>
    <x v="26"/>
    <n v="0.23980741259145399"/>
    <n v="5.0094315328219299E-2"/>
    <n v="0.72295076840140204"/>
    <n v="0.226954916270379"/>
    <x v="615"/>
    <n v="0"/>
    <n v="0.12096674165712799"/>
    <n v="6.9870864003652E-2"/>
    <n v="8.1558602673023894E-2"/>
    <n v="0.40497309051707803"/>
    <n v="0.208253596976269"/>
    <n v="5.9836724575063199E-2"/>
    <n v="1.6375342317579301E-3"/>
    <n v="2.1741638256663198E-2"/>
    <n v="7.0461785509871602"/>
  </r>
  <r>
    <x v="18"/>
    <x v="27"/>
    <n v="0.62526115507179303"/>
    <n v="2.2516839012006101E-2"/>
    <n v="0.62159347904313"/>
    <n v="0.35588968194486398"/>
    <x v="616"/>
    <n v="2.05088676857423E-2"/>
    <n v="0.44883769461762302"/>
    <n v="8.3335966281030599E-2"/>
    <n v="5.9229023046758998E-2"/>
    <n v="0.16074210489128599"/>
    <n v="0.148447158687428"/>
    <n v="3.6518846882133603E-2"/>
    <n v="4.8129930235614104E-3"/>
    <n v="2.79060916112862E-2"/>
    <n v="6.9864250254770504"/>
  </r>
  <r>
    <x v="18"/>
    <x v="28"/>
    <n v="0.826642283306389"/>
    <n v="1.8065243626082202E-2"/>
    <n v="0.57766660095078703"/>
    <n v="0.40426815542312999"/>
    <x v="617"/>
    <n v="3.2952961156634E-2"/>
    <n v="0.43177545515451798"/>
    <n v="0.14370313450326599"/>
    <n v="4.9413363825728099E-2"/>
    <n v="0.132162758358953"/>
    <n v="0.133278234786985"/>
    <n v="2.8714406394520001E-2"/>
    <n v="5.3067447392397401E-3"/>
    <n v="3.4166705009162503E-2"/>
    <n v="7.0038440625462997"/>
  </r>
  <r>
    <x v="18"/>
    <x v="29"/>
    <n v="0.807762656747404"/>
    <n v="1.79676063918786E-2"/>
    <n v="0.56736816983645699"/>
    <n v="0.41466422377166401"/>
    <x v="618"/>
    <n v="3.4466955941741602E-2"/>
    <n v="0.40452112899965698"/>
    <n v="0.17192596429609699"/>
    <n v="5.1995485795073799E-2"/>
    <n v="0.13238743399343"/>
    <n v="0.13281552335619201"/>
    <n v="2.7219607502416299E-2"/>
    <n v="6.8663132096212897E-3"/>
    <n v="3.12633649599076E-2"/>
    <n v="6.9874514679296"/>
  </r>
  <r>
    <x v="18"/>
    <x v="30"/>
    <n v="0.890934753468964"/>
    <n v="1.7750618116624199E-2"/>
    <n v="0.57547041094529106"/>
    <n v="0.40677897093808502"/>
    <x v="619"/>
    <n v="3.7128928858715403E-2"/>
    <n v="0.37827261908029097"/>
    <n v="0.19863354901806901"/>
    <n v="4.8288978399401397E-2"/>
    <n v="0.124996673140613"/>
    <n v="0.122321452695623"/>
    <n v="2.62727484315626E-2"/>
    <n v="8.0961955408276696E-3"/>
    <n v="4.7492289983424703E-2"/>
    <n v="6.9843389313474002"/>
  </r>
  <r>
    <x v="18"/>
    <x v="31"/>
    <n v="0.94557203713420401"/>
    <n v="1.60880593297772E-2"/>
    <n v="0.55180338656532002"/>
    <n v="0.43210855410490301"/>
    <x v="620"/>
    <n v="3.9741248880432997E-2"/>
    <n v="0.375472502578794"/>
    <n v="0.23955261555983401"/>
    <n v="5.1128818771535398E-2"/>
    <n v="0.11389104128888999"/>
    <n v="0.111845195462458"/>
    <n v="2.1332911160272899E-2"/>
    <n v="8.0167996105967709E-3"/>
    <n v="3.3303864759016297E-2"/>
    <n v="6.9916136301339797"/>
  </r>
  <r>
    <x v="18"/>
    <x v="32"/>
    <n v="0.87727228550832503"/>
    <n v="1.75123974334787E-2"/>
    <n v="0.56998339900750195"/>
    <n v="0.41250420355901901"/>
    <x v="621"/>
    <n v="3.2757052292934602E-2"/>
    <n v="0.35743145439006402"/>
    <n v="0.22825456800809099"/>
    <n v="5.1100774063575903E-2"/>
    <n v="0.12987058889688899"/>
    <n v="0.119000795816169"/>
    <n v="2.4038711178493401E-2"/>
    <n v="1.6967373719299302E-2"/>
    <n v="3.4906122174448398E-2"/>
    <n v="6.9935318075852697"/>
  </r>
  <r>
    <x v="19"/>
    <x v="0"/>
    <n v="0.81089467147093997"/>
    <n v="1.8593405871699699E-2"/>
    <n v="0.68302161824458096"/>
    <n v="0.29838497588371898"/>
    <x v="622"/>
    <n v="2.83018766535293E-2"/>
    <n v="0.242727775555069"/>
    <n v="0.13981077577968601"/>
    <n v="9.7332505240945902E-2"/>
    <n v="0.12515090969529499"/>
    <n v="0.119548234917498"/>
    <n v="3.19704309571665E-2"/>
    <n v="0.146436917815113"/>
    <n v="4.9704946234134399E-2"/>
    <n v="6.87712842073143"/>
  </r>
  <r>
    <x v="19"/>
    <x v="1"/>
    <n v="0.87840092117587998"/>
    <n v="1.6943938408140999E-2"/>
    <n v="0.67602911019858303"/>
    <n v="0.30702695139327602"/>
    <x v="623"/>
    <n v="2.1556041949661899E-2"/>
    <n v="0.23476202571881299"/>
    <n v="0.14927546336595501"/>
    <n v="9.4282268320824897E-2"/>
    <n v="0.12385974350196401"/>
    <n v="0.128317855126513"/>
    <n v="2.6003353001544501E-2"/>
    <n v="0.15368749135894799"/>
    <n v="5.13141861161336E-2"/>
    <n v="6.7984729403759196"/>
  </r>
  <r>
    <x v="19"/>
    <x v="2"/>
    <n v="1.0051173937253901"/>
    <n v="1.8064635780404702E-2"/>
    <n v="0.68397954293016505"/>
    <n v="0.29795582128942999"/>
    <x v="624"/>
    <n v="2.3326794892543998E-2"/>
    <n v="0.26175866418514498"/>
    <n v="0.15220302036215"/>
    <n v="8.84792809665913E-2"/>
    <n v="0.120755822392187"/>
    <n v="0.11002394040843"/>
    <n v="3.1680486998127998E-2"/>
    <n v="0.13287171218643601"/>
    <n v="5.9602016072431797E-2"/>
    <n v="6.7360008932942996"/>
  </r>
  <r>
    <x v="19"/>
    <x v="3"/>
    <n v="0.940170844357199"/>
    <n v="2.04512718365157E-2"/>
    <n v="0.68739067964020295"/>
    <n v="0.29215804852328198"/>
    <x v="625"/>
    <n v="2.1903037818457701E-2"/>
    <n v="0.28760528186746298"/>
    <n v="0.14710327524148301"/>
    <n v="9.1548977202229806E-2"/>
    <n v="0.122802111896191"/>
    <n v="0.11032675150657401"/>
    <n v="3.1433978366298902E-2"/>
    <n v="0.122803777072266"/>
    <n v="4.4454917045146397E-2"/>
    <n v="6.8026903174742301"/>
  </r>
  <r>
    <x v="19"/>
    <x v="4"/>
    <n v="1.0209610362703101"/>
    <n v="1.66683498067518E-2"/>
    <n v="0.69726147925836401"/>
    <n v="0.28607017093488402"/>
    <x v="626"/>
    <n v="2.3052409974564599E-2"/>
    <n v="0.29069837925145398"/>
    <n v="0.149993520072632"/>
    <n v="9.2685190663333195E-2"/>
    <n v="0.106912642375351"/>
    <n v="0.113120425571881"/>
    <n v="2.44568482967349E-2"/>
    <n v="0.13293282586041799"/>
    <n v="4.7231767617102897E-2"/>
    <n v="6.7809990739265"/>
  </r>
  <r>
    <x v="19"/>
    <x v="5"/>
    <n v="1.00358583181932"/>
    <n v="1.55819263721469E-2"/>
    <n v="0.703988791628813"/>
    <n v="0.28042928199903999"/>
    <x v="627"/>
    <n v="2.4582466658470001E-2"/>
    <n v="0.27780457060423103"/>
    <n v="0.144935509718436"/>
    <n v="9.5282424490252496E-2"/>
    <n v="0.108373073002287"/>
    <n v="0.111303040040151"/>
    <n v="2.19967299676983E-2"/>
    <n v="0.14977180569902501"/>
    <n v="5.0173289040628698E-2"/>
    <n v="6.83603822458642"/>
  </r>
  <r>
    <x v="19"/>
    <x v="6"/>
    <n v="0.99990812526358097"/>
    <n v="1.6345238016423801E-2"/>
    <n v="0.67630490855044401"/>
    <n v="0.30734985343313198"/>
    <x v="628"/>
    <n v="2.17936859022228E-2"/>
    <n v="0.29307871832155802"/>
    <n v="0.141097083033562"/>
    <n v="9.40982365689393E-2"/>
    <n v="0.107673825118083"/>
    <n v="0.122057436946338"/>
    <n v="2.5563313029258999E-2"/>
    <n v="0.12976893318021099"/>
    <n v="5.0770665563040399E-2"/>
    <n v="6.6982035926160197"/>
  </r>
  <r>
    <x v="19"/>
    <x v="7"/>
    <n v="0.97942794463056204"/>
    <n v="1.5622385313864701E-2"/>
    <n v="0.69991053523397295"/>
    <n v="0.28446707945216299"/>
    <x v="629"/>
    <n v="2.3945843127532E-2"/>
    <n v="0.28172276471352697"/>
    <n v="0.16973964088441601"/>
    <n v="9.6220245575048505E-2"/>
    <n v="0.109112950804541"/>
    <n v="0.118422379401117"/>
    <n v="2.7618296340291101E-2"/>
    <n v="0.112807467721496"/>
    <n v="4.6349683220140603E-2"/>
    <n v="6.7914367846353798"/>
  </r>
  <r>
    <x v="19"/>
    <x v="8"/>
    <n v="0.93859555663973604"/>
    <n v="1.9312720316909698E-2"/>
    <n v="0.68782313501043801"/>
    <n v="0.29286414467265198"/>
    <x v="630"/>
    <n v="2.4173111529835999E-2"/>
    <n v="0.27123222044578399"/>
    <n v="0.15413912351091499"/>
    <n v="9.4202471485733102E-2"/>
    <n v="0.10928055514872501"/>
    <n v="0.11110048366594499"/>
    <n v="2.7399289562302299E-2"/>
    <n v="0.139430817858021"/>
    <n v="5.42520128877211E-2"/>
    <n v="6.7690194935625403"/>
  </r>
  <r>
    <x v="19"/>
    <x v="9"/>
    <n v="0.96760790125759899"/>
    <n v="1.8865021901889299E-2"/>
    <n v="0.68999241173843395"/>
    <n v="0.291142566359677"/>
    <x v="631"/>
    <n v="3.0019488856522499E-2"/>
    <n v="0.28117225234682303"/>
    <n v="0.15834964505752899"/>
    <n v="0.107057968993216"/>
    <n v="0.110725456180868"/>
    <n v="0.12157684351067399"/>
    <n v="3.2285872013611598E-2"/>
    <n v="8.9997426366412295E-2"/>
    <n v="4.9497467300777198E-2"/>
    <n v="6.76767028173896"/>
  </r>
  <r>
    <x v="19"/>
    <x v="10"/>
    <n v="1.06499733798445"/>
    <n v="1.90963109947993E-2"/>
    <n v="0.69448926968286195"/>
    <n v="0.28641441932233902"/>
    <x v="632"/>
    <n v="3.4729395329718998E-2"/>
    <n v="0.305255121513615"/>
    <n v="0.148096573341573"/>
    <n v="0.12475736915657799"/>
    <n v="0.10019477891642101"/>
    <n v="0.12542710282910399"/>
    <n v="3.68209900530585E-2"/>
    <n v="6.7964296727238194E-2"/>
    <n v="3.9474420179469498E-2"/>
    <n v="6.7781755685686003"/>
  </r>
  <r>
    <x v="19"/>
    <x v="11"/>
    <n v="1.3903324354050299"/>
    <n v="1.7706285189136001E-2"/>
    <n v="0.69798095628297796"/>
    <n v="0.28431275852788601"/>
    <x v="633"/>
    <n v="3.9029194125693799E-2"/>
    <n v="0.34985139032396201"/>
    <n v="0.14080547745723099"/>
    <n v="0.13958980514234801"/>
    <n v="9.1398481792365899E-2"/>
    <n v="0.12315154208331899"/>
    <n v="2.5674176991317899E-2"/>
    <n v="4.7240785036713397E-2"/>
    <n v="3.1329745958214403E-2"/>
    <n v="6.8628684744858299"/>
  </r>
  <r>
    <x v="19"/>
    <x v="12"/>
    <n v="0.84918749731646803"/>
    <n v="1.8501631467678099E-2"/>
    <n v="0.69945768085858595"/>
    <n v="0.28204068767373502"/>
    <x v="634"/>
    <n v="2.41165294192844E-2"/>
    <n v="0.24110004354672501"/>
    <n v="0.16147164062997099"/>
    <n v="0.10815834764765"/>
    <n v="0.11527422004983399"/>
    <n v="0.128521373286066"/>
    <n v="2.9412266450405001E-2"/>
    <n v="0.11829644709433"/>
    <n v="4.9694180459689298E-2"/>
    <n v="6.7173350422630298"/>
  </r>
  <r>
    <x v="19"/>
    <x v="13"/>
    <n v="0.87227493969513403"/>
    <n v="1.8279751865780298E-2"/>
    <n v="0.69324244982900196"/>
    <n v="0.28847779830521703"/>
    <x v="635"/>
    <n v="2.71013470009673E-2"/>
    <n v="0.25244896798430999"/>
    <n v="0.18310964062802099"/>
    <n v="0.114010180920117"/>
    <n v="0.115284637089742"/>
    <n v="0.120061403820656"/>
    <n v="2.8970183644846902E-2"/>
    <n v="0.10442075166614399"/>
    <n v="3.5978531947174201E-2"/>
    <n v="6.8078800842282403"/>
  </r>
  <r>
    <x v="19"/>
    <x v="14"/>
    <n v="0.66528899803534303"/>
    <n v="2.8340648160776302E-2"/>
    <n v="0.72781506049769096"/>
    <n v="0.24384429134153299"/>
    <x v="636"/>
    <n v="2.3245370177394399E-2"/>
    <n v="0.22216281120105499"/>
    <n v="0.143598865430865"/>
    <n v="0.102845801074331"/>
    <n v="0.205407603749268"/>
    <n v="0.123839546975568"/>
    <n v="3.3111118142785098E-2"/>
    <n v="7.0022940600973096E-2"/>
    <n v="5.4777107065200302E-2"/>
    <n v="6.7850950057443002"/>
  </r>
  <r>
    <x v="19"/>
    <x v="15"/>
    <n v="0.22397869268364001"/>
    <n v="7.2286243271239906E-2"/>
    <n v="0.74138776742477897"/>
    <n v="0.186325989303981"/>
    <x v="637"/>
    <n v="6.0111655302806796E-4"/>
    <n v="9.0521908729584696E-2"/>
    <n v="3.4524546745887001E-2"/>
    <n v="0.165364064958891"/>
    <n v="0.52628290096704999"/>
    <n v="4.8541932387947899E-2"/>
    <n v="3.8022462607230301E-2"/>
    <n v="6.4102789625818703E-3"/>
    <n v="7.0773482530772397E-2"/>
    <n v="7.0456758345703197"/>
  </r>
  <r>
    <x v="19"/>
    <x v="16"/>
    <n v="0.27753409675590102"/>
    <n v="6.3499153751545606E-2"/>
    <n v="0.77172171393785405"/>
    <n v="0.16477913231060101"/>
    <x v="638"/>
    <n v="7.7318326658422603E-4"/>
    <n v="0.10414622535201"/>
    <n v="4.4536672371901703E-2"/>
    <n v="0.15384145162601101"/>
    <n v="0.50697653114260699"/>
    <n v="5.64887844991196E-2"/>
    <n v="3.3972736339579701E-2"/>
    <n v="6.3046777550022099E-3"/>
    <n v="6.9577882175068301E-2"/>
    <n v="6.9589472327380104"/>
  </r>
  <r>
    <x v="19"/>
    <x v="17"/>
    <n v="0.50777677937097798"/>
    <n v="4.11573180395381E-2"/>
    <n v="0.68008761468737899"/>
    <n v="0.27875506727308302"/>
    <x v="639"/>
    <n v="1.6231191806773598E-2"/>
    <n v="0.30720005258614003"/>
    <n v="6.4204667624209594E-2"/>
    <n v="0.10478284754564"/>
    <n v="0.250120689754046"/>
    <n v="0.100322326481206"/>
    <n v="3.5270780286520101E-2"/>
    <n v="8.2590289984895305E-3"/>
    <n v="9.3308621300720596E-2"/>
    <n v="7.0992689720486499"/>
  </r>
  <r>
    <x v="19"/>
    <x v="18"/>
    <n v="0.804986478868705"/>
    <n v="2.8948351814008701E-2"/>
    <n v="0.68979116310069799"/>
    <n v="0.281260485085293"/>
    <x v="640"/>
    <n v="2.4547412962645E-2"/>
    <n v="0.30681272808469401"/>
    <n v="0.15079108991441101"/>
    <n v="7.8662559095805107E-2"/>
    <n v="0.16121408101229101"/>
    <n v="0.133847334179475"/>
    <n v="3.44406558290496E-2"/>
    <n v="2.5858659279618602E-2"/>
    <n v="7.1097448106753405E-2"/>
    <n v="6.9462914825225504"/>
  </r>
  <r>
    <x v="19"/>
    <x v="19"/>
    <n v="0.87986240384559899"/>
    <n v="2.77412092065955E-2"/>
    <n v="0.70630354124837702"/>
    <n v="0.26595524954502803"/>
    <x v="641"/>
    <n v="2.3921139787602099E-2"/>
    <n v="0.30449229025760199"/>
    <n v="0.19884263919794401"/>
    <n v="7.8727440114190098E-2"/>
    <n v="0.14103729019847"/>
    <n v="0.122276838147336"/>
    <n v="2.8943717303431302E-2"/>
    <n v="3.8524252376565198E-2"/>
    <n v="4.7212770745942198E-2"/>
    <n v="6.9456703484435298"/>
  </r>
  <r>
    <x v="19"/>
    <x v="20"/>
    <n v="0.79290195147933595"/>
    <n v="2.9429013643548298E-2"/>
    <n v="0.71689353422273705"/>
    <n v="0.25367745213371401"/>
    <x v="642"/>
    <n v="2.67624212877366E-2"/>
    <n v="0.290759815216457"/>
    <n v="0.174460883187189"/>
    <n v="8.6407471888995696E-2"/>
    <n v="0.15330774653384699"/>
    <n v="0.125661914153326"/>
    <n v="4.1690723493124297E-2"/>
    <n v="2.9774480205213401E-2"/>
    <n v="5.2786994958759798E-2"/>
    <n v="6.9169639864335002"/>
  </r>
  <r>
    <x v="19"/>
    <x v="21"/>
    <n v="0.81259246869412805"/>
    <n v="3.00941801571715E-2"/>
    <n v="0.72320880252611996"/>
    <n v="0.24669701731670801"/>
    <x v="643"/>
    <n v="3.10991573572852E-2"/>
    <n v="0.30754367751898898"/>
    <n v="0.15178709175559801"/>
    <n v="9.4083638739253406E-2"/>
    <n v="0.16223584446442199"/>
    <n v="0.132988501128426"/>
    <n v="3.1940200342293397E-2"/>
    <n v="2.0849051138376599E-2"/>
    <n v="5.3171504046709402E-2"/>
    <n v="6.92883025240591"/>
  </r>
  <r>
    <x v="19"/>
    <x v="22"/>
    <n v="0.46980929047021902"/>
    <n v="4.3236597484711703E-2"/>
    <n v="0.74826974617914099"/>
    <n v="0.208493656336148"/>
    <x v="644"/>
    <n v="2.86256944394306E-2"/>
    <n v="0.161054242779857"/>
    <n v="9.6578817729886302E-2"/>
    <n v="0.11556170798638001"/>
    <n v="0.26407156023732697"/>
    <n v="0.17243369120486901"/>
    <n v="3.9907606163217597E-2"/>
    <n v="1.4835731022635801E-2"/>
    <n v="7.5513822697804503E-2"/>
    <n v="6.9869909469896898"/>
  </r>
  <r>
    <x v="19"/>
    <x v="23"/>
    <n v="1.16222689552716"/>
    <n v="2.7238629663485101E-2"/>
    <n v="0.726340636833821"/>
    <n v="0.246420733502693"/>
    <x v="645"/>
    <n v="4.0373776582039597E-2"/>
    <n v="0.402226442914072"/>
    <n v="5.5281718863173401E-2"/>
    <n v="0.13857508406037999"/>
    <n v="0.13628683240335501"/>
    <n v="0.12738457019914201"/>
    <n v="3.2278409969818102E-2"/>
    <n v="1.03478457453387E-2"/>
    <n v="3.5557161370349297E-2"/>
    <n v="7.0694666677783502"/>
  </r>
  <r>
    <x v="19"/>
    <x v="24"/>
    <n v="0.35187962383098598"/>
    <n v="4.8147885353385302E-2"/>
    <n v="0.73160637564469899"/>
    <n v="0.22024573900191499"/>
    <x v="646"/>
    <n v="1.3053590113230699E-2"/>
    <n v="0.11882764673724899"/>
    <n v="8.99629694916151E-2"/>
    <n v="8.7850281508329006E-2"/>
    <n v="0.34251188497291402"/>
    <n v="0.172369976561809"/>
    <n v="4.6313183951905999E-2"/>
    <n v="1.55607507280296E-2"/>
    <n v="9.2658950195305401E-2"/>
    <n v="6.9812438253326699"/>
  </r>
  <r>
    <x v="19"/>
    <x v="25"/>
    <n v="0.34234945825288299"/>
    <n v="4.9940777321981898E-2"/>
    <n v="0.70918748881619798"/>
    <n v="0.24087173386182001"/>
    <x v="647"/>
    <n v="7.8497887879858692E-3"/>
    <n v="7.8613919089937298E-2"/>
    <n v="8.7387247410901203E-2"/>
    <n v="8.4823036932786006E-2"/>
    <n v="0.35481755654642799"/>
    <n v="0.18613663613967599"/>
    <n v="5.0168331378672902E-2"/>
    <n v="1.2781724944175199E-2"/>
    <n v="0.10764830574388499"/>
    <n v="7.0797024879232797"/>
  </r>
  <r>
    <x v="19"/>
    <x v="26"/>
    <n v="0.414671261469511"/>
    <n v="4.5780363484780297E-2"/>
    <n v="0.77858373680876303"/>
    <n v="0.17563589970645599"/>
    <x v="648"/>
    <n v="1.24675546819223E-2"/>
    <n v="9.5425733830530102E-2"/>
    <n v="9.6557737265691307E-2"/>
    <n v="9.2835368775373295E-2"/>
    <n v="0.32197197512821701"/>
    <n v="0.161445227254116"/>
    <n v="6.27795959196632E-2"/>
    <n v="1.8653749394693199E-2"/>
    <n v="9.9038867406092204E-2"/>
    <n v="6.9910235372434597"/>
  </r>
  <r>
    <x v="19"/>
    <x v="27"/>
    <n v="0.77110869709776497"/>
    <n v="3.1062198514756299E-2"/>
    <n v="0.68208919759134001"/>
    <n v="0.28684860389390299"/>
    <x v="649"/>
    <n v="2.0366118683200901E-2"/>
    <n v="0.31470608820523099"/>
    <n v="0.101163978335951"/>
    <n v="9.6534894181640504E-2"/>
    <n v="0.183531593265535"/>
    <n v="0.13273386206047399"/>
    <n v="3.0918380535332302E-2"/>
    <n v="1.7283868187117302E-2"/>
    <n v="8.5463779464008197E-2"/>
    <n v="6.9716774474846597"/>
  </r>
  <r>
    <x v="19"/>
    <x v="28"/>
    <n v="0.91062955779902299"/>
    <n v="2.8992683473129201E-2"/>
    <n v="0.68078620764393605"/>
    <n v="0.29022110888293401"/>
    <x v="650"/>
    <n v="2.5926879612339401E-2"/>
    <n v="0.30772917340961298"/>
    <n v="0.16872434756555199"/>
    <n v="7.4740408253051699E-2"/>
    <n v="0.16361024603912999"/>
    <n v="0.114445703576667"/>
    <n v="2.7008906709251702E-2"/>
    <n v="2.52787143555455E-2"/>
    <n v="7.2441827032099795E-2"/>
    <n v="6.9812322667244997"/>
  </r>
  <r>
    <x v="19"/>
    <x v="29"/>
    <n v="0.88856441434956202"/>
    <n v="2.9631002642814801E-2"/>
    <n v="0.67633019704639996"/>
    <n v="0.294038800310785"/>
    <x v="651"/>
    <n v="2.3980032371382801E-2"/>
    <n v="0.30512628568043398"/>
    <n v="0.191696952964027"/>
    <n v="5.8480491069826397E-2"/>
    <n v="0.16125152393672801"/>
    <n v="0.11785933890233299"/>
    <n v="2.6089228283379999E-2"/>
    <n v="3.1377807825910403E-2"/>
    <n v="6.3534874733394905E-2"/>
    <n v="6.9412596787423899"/>
  </r>
  <r>
    <x v="19"/>
    <x v="30"/>
    <n v="0.93975074988964202"/>
    <n v="2.6189893564519302E-2"/>
    <n v="0.67797870662064097"/>
    <n v="0.29583139981483902"/>
    <x v="652"/>
    <n v="2.6805581924145599E-2"/>
    <n v="0.28787133221165401"/>
    <n v="0.20763902049274899"/>
    <n v="5.8602344826353799E-2"/>
    <n v="0.15736091367562799"/>
    <n v="0.11586519520503399"/>
    <n v="2.8688960528774701E-2"/>
    <n v="3.7909608122366198E-2"/>
    <n v="6.4322332684903394E-2"/>
    <n v="6.8018895844625398"/>
  </r>
  <r>
    <x v="19"/>
    <x v="31"/>
    <n v="1.0009765192031801"/>
    <n v="2.25556645351104E-2"/>
    <n v="0.65514145807362001"/>
    <n v="0.32230287739127"/>
    <x v="653"/>
    <n v="2.6608113410497299E-2"/>
    <n v="0.28256116828908701"/>
    <n v="0.224946690677335"/>
    <n v="5.7550941796339398E-2"/>
    <n v="0.136172553786258"/>
    <n v="0.105483326467534"/>
    <n v="2.4536758242750201E-2"/>
    <n v="5.59138844514524E-2"/>
    <n v="7.4575068196733402E-2"/>
    <n v="6.9286225763955001"/>
  </r>
  <r>
    <x v="19"/>
    <x v="32"/>
    <n v="0.91275986951973997"/>
    <n v="2.2250515216492201E-2"/>
    <n v="0.69105321303673095"/>
    <n v="0.28669627174677698"/>
    <x v="654"/>
    <n v="2.8963073567264699E-2"/>
    <n v="0.26863680143936303"/>
    <n v="0.22204296402471599"/>
    <n v="5.9387425677271601E-2"/>
    <n v="0.14870504787549599"/>
    <n v="0.110473795569219"/>
    <n v="2.77447906840694E-2"/>
    <n v="6.6070378042404093E-2"/>
    <n v="5.4796693269418197E-2"/>
    <n v="7.01808749898023"/>
  </r>
  <r>
    <x v="20"/>
    <x v="0"/>
    <n v="0.81772366744851699"/>
    <n v="2.0177566162283798E-2"/>
    <n v="0.38360439046153499"/>
    <n v="0.59621804337618101"/>
    <x v="655"/>
    <n v="3.9921437093976199E-2"/>
    <n v="0.263097888872181"/>
    <n v="0.148015596427921"/>
    <n v="9.9287257459426195E-2"/>
    <n v="0.116913093494281"/>
    <n v="9.7106033154710197E-2"/>
    <n v="1.00269058601332E-2"/>
    <n v="0.106726205269443"/>
    <n v="0.10671594823890899"/>
    <n v="5.2445929934056004"/>
  </r>
  <r>
    <x v="20"/>
    <x v="1"/>
    <n v="0.85049494446384699"/>
    <n v="2.6487892067450301E-2"/>
    <n v="0.39049617006563198"/>
    <n v="0.58301593786691697"/>
    <x v="656"/>
    <n v="4.0521877233276098E-2"/>
    <n v="0.26773326422832899"/>
    <n v="0.168702108528936"/>
    <n v="9.5448297185785902E-2"/>
    <n v="0.12549139514779001"/>
    <n v="9.7749115010815693E-2"/>
    <n v="4.7883009750537397E-3"/>
    <n v="0.121609744319185"/>
    <n v="6.5269739432864196E-2"/>
    <n v="5.2305693046803103"/>
  </r>
  <r>
    <x v="20"/>
    <x v="2"/>
    <n v="1.00557143889148"/>
    <n v="2.1712898378386102E-2"/>
    <n v="0.40356747050908598"/>
    <n v="0.574719631112528"/>
    <x v="657"/>
    <n v="3.0813005091757401E-2"/>
    <n v="0.28972792862172198"/>
    <n v="0.16867521817914699"/>
    <n v="9.8358219111980699E-2"/>
    <n v="0.119581377517326"/>
    <n v="9.5016920224995499E-2"/>
    <n v="5.5587713437763699E-3"/>
    <n v="0.109306820635981"/>
    <n v="7.1721515589488805E-2"/>
    <n v="5.3737645746798401"/>
  </r>
  <r>
    <x v="20"/>
    <x v="3"/>
    <n v="0.95311413324138505"/>
    <n v="1.81914810765046E-2"/>
    <n v="0.41647628062049502"/>
    <n v="0.56533223830299995"/>
    <x v="658"/>
    <n v="3.70230678121597E-2"/>
    <n v="0.306432537586183"/>
    <n v="0.15952733860419699"/>
    <n v="9.4544789237973798E-2"/>
    <n v="0.113565905071897"/>
    <n v="9.4505592731010293E-2"/>
    <n v="5.72210421700053E-3"/>
    <n v="0.11330029048269701"/>
    <n v="6.4020978730764705E-2"/>
    <n v="5.1953054485300303"/>
  </r>
  <r>
    <x v="20"/>
    <x v="4"/>
    <n v="0.99875022343206299"/>
    <n v="1.9754043021796001E-2"/>
    <n v="0.40775745549410802"/>
    <n v="0.57248850148409602"/>
    <x v="659"/>
    <n v="3.32251268979806E-2"/>
    <n v="0.31883494592170702"/>
    <n v="0.16030770258166099"/>
    <n v="9.0509300599490902E-2"/>
    <n v="0.104429575408196"/>
    <n v="0.101109808686592"/>
    <n v="6.5832674318772998E-3"/>
    <n v="0.11046911529792"/>
    <n v="6.4072457026920798E-2"/>
    <n v="5.1959746336727397"/>
  </r>
  <r>
    <x v="20"/>
    <x v="5"/>
    <n v="0.98649110332977397"/>
    <n v="1.64154402446882E-2"/>
    <n v="0.40233434037923399"/>
    <n v="0.58125021937607702"/>
    <x v="660"/>
    <n v="3.1570370770087099E-2"/>
    <n v="0.33369232378122399"/>
    <n v="0.15428426490331601"/>
    <n v="9.94026816178952E-2"/>
    <n v="9.4454006594755294E-2"/>
    <n v="9.6569465177399103E-2"/>
    <n v="5.2865045378467004E-3"/>
    <n v="0.107107154603827"/>
    <n v="6.9392820037766506E-2"/>
    <n v="5.1908384212751999"/>
  </r>
  <r>
    <x v="20"/>
    <x v="6"/>
    <n v="0.98491913519478802"/>
    <n v="2.0749110535433699E-2"/>
    <n v="0.40012760423683702"/>
    <n v="0.57912328522772905"/>
    <x v="661"/>
    <n v="3.6258652603432397E-2"/>
    <n v="0.333606971552739"/>
    <n v="0.14911888425325501"/>
    <n v="9.5571687367030506E-2"/>
    <n v="9.3675627386774402E-2"/>
    <n v="9.7042413747644204E-2"/>
    <n v="6.4921813287499002E-3"/>
    <n v="0.102621354068151"/>
    <n v="7.6338313526755103E-2"/>
    <n v="5.2252629193197002"/>
  </r>
  <r>
    <x v="20"/>
    <x v="7"/>
    <n v="0.98941398898644195"/>
    <n v="1.7990930422043999E-2"/>
    <n v="0.402789388863665"/>
    <n v="0.57921968071429097"/>
    <x v="662"/>
    <n v="3.9498018743202301E-2"/>
    <n v="0.33339243348928799"/>
    <n v="0.159915719714849"/>
    <n v="0.102503138102661"/>
    <n v="9.9394281629658104E-2"/>
    <n v="0.101032326475277"/>
    <n v="5.3987068254186801E-3"/>
    <n v="8.8552568569206E-2"/>
    <n v="6.05706206375628E-2"/>
    <n v="5.2162444969007602"/>
  </r>
  <r>
    <x v="20"/>
    <x v="8"/>
    <n v="0.99884305575630705"/>
    <n v="2.04370787367027E-2"/>
    <n v="0.39631801883099799"/>
    <n v="0.58324490243229898"/>
    <x v="663"/>
    <n v="3.8075104049715203E-2"/>
    <n v="0.30893709875390302"/>
    <n v="0.16265482233196099"/>
    <n v="0.102330906854616"/>
    <n v="0.11391277985326199"/>
    <n v="9.0957600718482398E-2"/>
    <n v="8.9670608623927204E-3"/>
    <n v="0.100556543252292"/>
    <n v="6.5894768870454701E-2"/>
    <n v="5.1696354266685098"/>
  </r>
  <r>
    <x v="20"/>
    <x v="9"/>
    <n v="1.00557570456283"/>
    <n v="2.2384261537446E-2"/>
    <n v="0.39824516868628201"/>
    <n v="0.57937056977627199"/>
    <x v="664"/>
    <n v="4.1368032161266402E-2"/>
    <n v="0.32187052165767299"/>
    <n v="0.164421196172643"/>
    <n v="0.106588913096859"/>
    <n v="0.114137500965343"/>
    <n v="8.9099238582247095E-2"/>
    <n v="5.7967820398389302E-3"/>
    <n v="7.5863884785576499E-2"/>
    <n v="7.2540649012389893E-2"/>
    <n v="5.2172299395069404"/>
  </r>
  <r>
    <x v="20"/>
    <x v="10"/>
    <n v="1.07018551830916"/>
    <n v="1.8990633485253199E-2"/>
    <n v="0.39627270819162602"/>
    <n v="0.58473665832312005"/>
    <x v="665"/>
    <n v="4.0206969342475501E-2"/>
    <n v="0.343680038986031"/>
    <n v="0.1614646294548"/>
    <n v="0.129545108689262"/>
    <n v="8.9062364393440896E-2"/>
    <n v="8.71331199597489E-2"/>
    <n v="5.0012994578500398E-3"/>
    <n v="6.59782642924822E-2"/>
    <n v="7.0422690011796102E-2"/>
    <n v="5.1544387053542904"/>
  </r>
  <r>
    <x v="20"/>
    <x v="11"/>
    <n v="1.3389170863834099"/>
    <n v="1.7513912914261999E-2"/>
    <n v="0.413854309869012"/>
    <n v="0.56863177721672598"/>
    <x v="666"/>
    <n v="4.45109293991649E-2"/>
    <n v="0.36776987801252298"/>
    <n v="0.13372583145335701"/>
    <n v="0.17595149670462301"/>
    <n v="7.8028549581314999E-2"/>
    <n v="9.1880423922834201E-2"/>
    <n v="2.8891343068331099E-3"/>
    <n v="4.9183558838074501E-2"/>
    <n v="4.9675953601185402E-2"/>
    <n v="5.2675880723234796"/>
  </r>
  <r>
    <x v="20"/>
    <x v="12"/>
    <n v="0.78135317625546097"/>
    <n v="2.6385422563345001E-2"/>
    <n v="0.41926482555393602"/>
    <n v="0.55434975188271896"/>
    <x v="667"/>
    <n v="3.9569262079306902E-2"/>
    <n v="0.27122813853375599"/>
    <n v="0.17363834971068101"/>
    <n v="0.106729496124159"/>
    <n v="0.10820023361648901"/>
    <n v="9.6046101358818803E-2"/>
    <n v="5.5258063431617103E-3"/>
    <n v="0.103765234197898"/>
    <n v="8.6039223100647405E-2"/>
    <n v="5.3576899728128096"/>
  </r>
  <r>
    <x v="20"/>
    <x v="13"/>
    <n v="0.85599074709627598"/>
    <n v="2.0532110676567801E-2"/>
    <n v="0.41934546318356702"/>
    <n v="0.56012242613986596"/>
    <x v="668"/>
    <n v="3.89962733154341E-2"/>
    <n v="0.26359217518809203"/>
    <n v="0.189507283692916"/>
    <n v="9.7436777099744201E-2"/>
    <n v="0.10885474566778899"/>
    <n v="8.9830023915620505E-2"/>
    <n v="7.3599095125119101E-3"/>
    <n v="0.103893184679536"/>
    <n v="9.2247180902003498E-2"/>
    <n v="5.13784711924992"/>
  </r>
  <r>
    <x v="20"/>
    <x v="14"/>
    <n v="0.56628012341068601"/>
    <n v="2.88783176915169E-2"/>
    <n v="0.43363685387932299"/>
    <n v="0.53748482842916001"/>
    <x v="669"/>
    <n v="3.1269117504119301E-2"/>
    <n v="0.25010142869489699"/>
    <n v="0.16584535624980701"/>
    <n v="0.111145600020038"/>
    <n v="0.16328744912510401"/>
    <n v="0.105683312316371"/>
    <n v="7.1039065020003503E-3"/>
    <n v="7.6814329566438397E-2"/>
    <n v="8.0717066046347694E-2"/>
    <n v="5.2329833537645198"/>
  </r>
  <r>
    <x v="20"/>
    <x v="15"/>
    <n v="0.10202005674872699"/>
    <n v="8.8963305745733398E-2"/>
    <n v="0.51117146728602203"/>
    <n v="0.399865226968245"/>
    <x v="670"/>
    <n v="0"/>
    <n v="8.7361792388522097E-2"/>
    <n v="8.5162145881856194E-3"/>
    <n v="8.3681672113710401E-2"/>
    <n v="0.68114760189202705"/>
    <n v="3.8373619322486098E-2"/>
    <n v="1.4020815802682E-2"/>
    <n v="1.5789450000808801E-2"/>
    <n v="4.9098431463022903E-2"/>
    <n v="5.0408646174753802"/>
  </r>
  <r>
    <x v="20"/>
    <x v="16"/>
    <n v="0.13248886630774101"/>
    <n v="7.3728108340783097E-2"/>
    <n v="0.49751752714362102"/>
    <n v="0.42875436451559601"/>
    <x v="671"/>
    <n v="0"/>
    <n v="8.9950667132388307E-2"/>
    <n v="1.75765841482916E-2"/>
    <n v="9.7799671281535105E-2"/>
    <n v="0.58950854186466795"/>
    <n v="4.1428385923711397E-2"/>
    <n v="2.7061145556486099E-2"/>
    <n v="1.8232369113605099E-2"/>
    <n v="9.9077115595768206E-2"/>
    <n v="5.1449829600293402"/>
  </r>
  <r>
    <x v="20"/>
    <x v="17"/>
    <n v="0.19193240611712201"/>
    <n v="5.5603383608262599E-2"/>
    <n v="0.51951534142965405"/>
    <n v="0.424881274962083"/>
    <x v="672"/>
    <n v="3.16677787717266E-3"/>
    <n v="0.248563225338257"/>
    <n v="2.96797331361583E-2"/>
    <n v="9.2360077423715603E-2"/>
    <n v="0.40658224408019"/>
    <n v="5.4652785975090303E-2"/>
    <n v="2.5060452531300698E-2"/>
    <n v="2.0702026392897001E-2"/>
    <n v="9.7681218930928501E-2"/>
    <n v="5.4037701985538797"/>
  </r>
  <r>
    <x v="20"/>
    <x v="18"/>
    <n v="0.63964397322206301"/>
    <n v="2.4348468357213899E-2"/>
    <n v="0.46439887384967998"/>
    <n v="0.51125265779310602"/>
    <x v="673"/>
    <n v="2.08911321284719E-2"/>
    <n v="0.44247507526098501"/>
    <n v="0.118168429294846"/>
    <n v="7.5338927324787697E-2"/>
    <n v="0.13053346368945701"/>
    <n v="7.9944324536485603E-2"/>
    <n v="1.1229282529758701E-2"/>
    <n v="3.3873872400371499E-2"/>
    <n v="8.0449797138451906E-2"/>
    <n v="5.4180944864835903"/>
  </r>
  <r>
    <x v="20"/>
    <x v="19"/>
    <n v="0.777185977638712"/>
    <n v="2.3014787015433E-2"/>
    <n v="0.41396855612544398"/>
    <n v="0.56301665685912305"/>
    <x v="674"/>
    <n v="2.6351647439739501E-2"/>
    <n v="0.37503202847065997"/>
    <n v="0.18115682322846499"/>
    <n v="9.08875219370818E-2"/>
    <n v="0.114574552600392"/>
    <n v="8.6740070264116301E-2"/>
    <n v="6.2232736542961603E-3"/>
    <n v="4.3497029900045503E-2"/>
    <n v="6.8564486092254504E-2"/>
    <n v="5.331447703447"/>
  </r>
  <r>
    <x v="20"/>
    <x v="20"/>
    <n v="0.78860110029493702"/>
    <n v="2.3066581642103401E-2"/>
    <n v="0.40342533354704302"/>
    <n v="0.57350808481085402"/>
    <x v="675"/>
    <n v="2.9175382109959999E-2"/>
    <n v="0.34427426040136599"/>
    <n v="0.16658494919182301"/>
    <n v="9.5251364685396106E-2"/>
    <n v="0.121480314091648"/>
    <n v="9.1282814278844299E-2"/>
    <n v="7.0480440978826896E-3"/>
    <n v="4.9056504896232797E-2"/>
    <n v="8.6003531644908607E-2"/>
    <n v="5.2827754292722204"/>
  </r>
  <r>
    <x v="20"/>
    <x v="21"/>
    <n v="0.84399593732149802"/>
    <n v="2.2199193599714399E-2"/>
    <n v="0.41193995348956802"/>
    <n v="0.56586085291071797"/>
    <x v="676"/>
    <n v="3.2727426652736397E-2"/>
    <n v="0.38505253503766701"/>
    <n v="0.144246942832021"/>
    <n v="0.101528201180609"/>
    <n v="0.126883493802634"/>
    <n v="9.6064669930198701E-2"/>
    <n v="5.9903287744838404E-3"/>
    <n v="3.8222785149428597E-2"/>
    <n v="5.9953323410171303E-2"/>
    <n v="5.2847389548765502"/>
  </r>
  <r>
    <x v="20"/>
    <x v="22"/>
    <n v="0.73721330689430198"/>
    <n v="2.7482983382643499E-2"/>
    <n v="0.55583343998947499"/>
    <n v="0.41668357662788202"/>
    <x v="677"/>
    <n v="3.4821599737204403E-2"/>
    <n v="0.38409680349638398"/>
    <n v="9.4209190519825695E-2"/>
    <n v="0.13957236026960601"/>
    <n v="0.13062347245852801"/>
    <n v="0.10878884876940501"/>
    <n v="5.39650801625941E-3"/>
    <n v="2.2853168399429101E-2"/>
    <n v="6.9987699472495196E-2"/>
    <n v="5.4108049093215804"/>
  </r>
  <r>
    <x v="20"/>
    <x v="23"/>
    <n v="0.94570909651072599"/>
    <n v="2.4649416576208099E-2"/>
    <n v="0.53256047007102902"/>
    <n v="0.44279011335276303"/>
    <x v="678"/>
    <n v="3.1242834675031E-2"/>
    <n v="0.389936313085534"/>
    <n v="7.4806611926513999E-2"/>
    <n v="0.190674449532486"/>
    <n v="0.11939266844631399"/>
    <n v="0.109257276590533"/>
    <n v="4.0174152806821597E-3"/>
    <n v="1.6771538913066101E-2"/>
    <n v="5.4928527119965903E-2"/>
    <n v="5.3863396127526499"/>
  </r>
  <r>
    <x v="20"/>
    <x v="24"/>
    <n v="0.16421583799020401"/>
    <n v="5.4443697920531803E-2"/>
    <n v="0.54330729847723702"/>
    <n v="0.40224900360223098"/>
    <x v="679"/>
    <n v="2.8586751672524499E-3"/>
    <n v="7.6713850766781E-2"/>
    <n v="4.3399919599808101E-2"/>
    <n v="8.2993923866491598E-2"/>
    <n v="0.397699807419433"/>
    <n v="0.15302746857458799"/>
    <n v="2.1855370049340399E-2"/>
    <n v="3.7871004853856E-2"/>
    <n v="0.159892387110045"/>
    <n v="5.15913545492322"/>
  </r>
  <r>
    <x v="20"/>
    <x v="25"/>
    <n v="0.209164502462444"/>
    <n v="3.96558136901424E-2"/>
    <n v="0.44770142807371499"/>
    <n v="0.51264275823614203"/>
    <x v="680"/>
    <n v="1.2930347200999201E-4"/>
    <n v="8.0000303713082296E-2"/>
    <n v="3.1559811071480801E-2"/>
    <n v="7.6494778507743694E-2"/>
    <n v="0.35446833126745197"/>
    <n v="0.13379893577037799"/>
    <n v="1.56403932704774E-2"/>
    <n v="3.5688054869564702E-2"/>
    <n v="0.25542339027320898"/>
    <n v="5.4128959898500204"/>
  </r>
  <r>
    <x v="20"/>
    <x v="26"/>
    <n v="0.237170411648086"/>
    <n v="5.0397907487241503E-2"/>
    <n v="0.504120808180058"/>
    <n v="0.44548128433270001"/>
    <x v="681"/>
    <n v="1.54576412573567E-3"/>
    <n v="9.80699753058379E-2"/>
    <n v="4.66939770704645E-2"/>
    <n v="8.7452051655084906E-2"/>
    <n v="0.37569262527756597"/>
    <n v="0.15701831142161601"/>
    <n v="2.0059715599615099E-2"/>
    <n v="4.07220195197266E-2"/>
    <n v="0.15415617122665401"/>
    <n v="5.1242597486474599"/>
  </r>
  <r>
    <x v="20"/>
    <x v="27"/>
    <n v="0.448669211564791"/>
    <n v="6.5148976189341304E-2"/>
    <n v="0.52975622825227597"/>
    <n v="0.40509479555838301"/>
    <x v="682"/>
    <n v="9.8266161973988193E-3"/>
    <n v="0.30877118518945901"/>
    <n v="7.1796244474150006E-2"/>
    <n v="5.3247273663058099E-2"/>
    <n v="0.21466443543048899"/>
    <n v="0.14336348760163001"/>
    <n v="1.27118672424688E-2"/>
    <n v="3.07429095157302E-2"/>
    <n v="0.144846645339334"/>
    <n v="4.9448528980151796"/>
  </r>
  <r>
    <x v="20"/>
    <x v="28"/>
    <n v="0.95279745863410303"/>
    <n v="2.52850415071957E-2"/>
    <n v="0.42151194129761599"/>
    <n v="0.55320301719518805"/>
    <x v="683"/>
    <n v="2.19529951100749E-2"/>
    <n v="0.39872830314498298"/>
    <n v="0.168001218493254"/>
    <n v="4.7621267452536899E-2"/>
    <n v="0.121284161189675"/>
    <n v="9.5285830773581895E-2"/>
    <n v="6.6246064562729299E-3"/>
    <n v="3.8838777095588597E-2"/>
    <n v="9.3863867251929398E-2"/>
    <n v="5.3054615758223704"/>
  </r>
  <r>
    <x v="20"/>
    <x v="29"/>
    <n v="0.80554076117072704"/>
    <n v="2.7913664256656302E-2"/>
    <n v="0.45425333745665503"/>
    <n v="0.51783299828668905"/>
    <x v="684"/>
    <n v="2.5967182539434301E-2"/>
    <n v="0.38026326472797201"/>
    <n v="0.179512370792721"/>
    <n v="5.61505399718275E-2"/>
    <n v="0.12835300902872299"/>
    <n v="0.102116758493417"/>
    <n v="7.9783859152945096E-3"/>
    <n v="5.0189500173567297E-2"/>
    <n v="6.0757565047168803E-2"/>
    <n v="5.3546063964180499"/>
  </r>
  <r>
    <x v="20"/>
    <x v="30"/>
    <n v="0.86661691658915196"/>
    <n v="3.1775974636276502E-2"/>
    <n v="0.41548789066129699"/>
    <n v="0.552736134702426"/>
    <x v="685"/>
    <n v="2.89741328475095E-2"/>
    <n v="0.36672847167417399"/>
    <n v="0.18995991272871099"/>
    <n v="5.3305796020327402E-2"/>
    <n v="0.121069168149398"/>
    <n v="9.0546743654017894E-2"/>
    <n v="7.5460158225060898E-3"/>
    <n v="5.2048398741037602E-2"/>
    <n v="8.1549385701619501E-2"/>
    <n v="5.4196287370221201"/>
  </r>
  <r>
    <x v="20"/>
    <x v="31"/>
    <n v="0.90982068573636099"/>
    <n v="2.2838673682057799E-2"/>
    <n v="0.399746187319728"/>
    <n v="0.57741513899821395"/>
    <x v="686"/>
    <n v="3.10070876047162E-2"/>
    <n v="0.34716175473154198"/>
    <n v="0.21395127871181499"/>
    <n v="5.6525378583157301E-2"/>
    <n v="0.112872660582676"/>
    <n v="8.5898405895113106E-2"/>
    <n v="4.6639714473357703E-3"/>
    <n v="5.3170187102110002E-2"/>
    <n v="8.5913796856880303E-2"/>
    <n v="5.3660125507916501"/>
  </r>
  <r>
    <x v="20"/>
    <x v="32"/>
    <n v="0.91093126654947199"/>
    <n v="2.57141823965223E-2"/>
    <n v="0.42909956472952498"/>
    <n v="0.54518625287395295"/>
    <x v="687"/>
    <n v="2.9749579928073502E-2"/>
    <n v="0.31275492142484701"/>
    <n v="0.22348192064622099"/>
    <n v="5.7175596214959101E-2"/>
    <n v="0.12267685689452"/>
    <n v="9.2598342448872106E-2"/>
    <n v="5.1746690668651903E-3"/>
    <n v="5.9335832640719503E-2"/>
    <n v="8.8603080245696103E-2"/>
    <n v="5.2698088801854599"/>
  </r>
  <r>
    <x v="21"/>
    <x v="0"/>
    <n v="0.77733587378412605"/>
    <n v="6.2381963041650097E-3"/>
    <n v="0.33346395367688397"/>
    <n v="0.66029785001895103"/>
    <x v="688"/>
    <n v="5.7150656073691401E-2"/>
    <n v="4.5280142873988301E-2"/>
    <n v="0.43279824420520602"/>
    <n v="6.3943760877847006E-2"/>
    <n v="8.8972554562149003E-2"/>
    <n v="3.1247699988219399E-2"/>
    <n v="3.6782207731292501E-3"/>
    <n v="0.24795199480629401"/>
    <n v="1.2815313680179999E-2"/>
    <n v="3.1935783681807299"/>
  </r>
  <r>
    <x v="21"/>
    <x v="1"/>
    <n v="0.89373772002483098"/>
    <n v="4.53224248200613E-3"/>
    <n v="0.29665336515506102"/>
    <n v="0.69881439236293297"/>
    <x v="689"/>
    <n v="6.1376766055026198E-2"/>
    <n v="4.0394126627820298E-2"/>
    <n v="0.47219648124621899"/>
    <n v="5.1282314767441398E-2"/>
    <n v="9.0261070770605203E-2"/>
    <n v="3.38852586706846E-2"/>
    <n v="3.2958358514206601E-3"/>
    <n v="0.22272345176206601"/>
    <n v="1.16101772467825E-2"/>
    <n v="3.2665171082043298"/>
  </r>
  <r>
    <x v="21"/>
    <x v="2"/>
    <n v="1.00559660011369"/>
    <n v="4.6211354024435101E-3"/>
    <n v="0.33093757622070402"/>
    <n v="0.66444128837685301"/>
    <x v="690"/>
    <n v="5.4080743160441098E-2"/>
    <n v="4.4444881755754798E-2"/>
    <n v="0.48560119179064798"/>
    <n v="4.7753771786719502E-2"/>
    <n v="9.0477970196087595E-2"/>
    <n v="2.99323059424061E-2"/>
    <n v="3.6625022230547099E-3"/>
    <n v="0.21902594651999999"/>
    <n v="1.09601113821241E-2"/>
    <n v="3.2114936650073398"/>
  </r>
  <r>
    <x v="21"/>
    <x v="3"/>
    <n v="0.936118358377239"/>
    <n v="6.0894944897506098E-3"/>
    <n v="0.308025514558391"/>
    <n v="0.68588499095185795"/>
    <x v="691"/>
    <n v="7.4122662421373997E-2"/>
    <n v="4.6114150233383E-2"/>
    <n v="0.46710936484438098"/>
    <n v="4.9756652301912299E-2"/>
    <n v="9.0664483914811606E-2"/>
    <n v="3.1571393535733398E-2"/>
    <n v="3.14135019620258E-3"/>
    <n v="0.20672684988694101"/>
    <n v="1.2379759937994899E-2"/>
    <n v="3.1563778884986502"/>
  </r>
  <r>
    <x v="21"/>
    <x v="4"/>
    <n v="0.90762501027409603"/>
    <n v="4.6132834946345496E-3"/>
    <n v="0.33151479797137801"/>
    <n v="0.66387191853398697"/>
    <x v="692"/>
    <n v="5.60508918387045E-2"/>
    <n v="5.1262460146719098E-2"/>
    <n v="0.46953846195207299"/>
    <n v="4.6464301206766701E-2"/>
    <n v="9.53905415461027E-2"/>
    <n v="3.6159629914922803E-2"/>
    <n v="2.9450775797141698E-3"/>
    <n v="0.21452341935765801"/>
    <n v="1.2498486995637E-2"/>
    <n v="3.32150753029069"/>
  </r>
  <r>
    <x v="21"/>
    <x v="5"/>
    <n v="0.85056189592660902"/>
    <n v="5.0366107052589402E-3"/>
    <n v="0.347219054224082"/>
    <n v="0.64774433507065898"/>
    <x v="693"/>
    <n v="5.8603682858254201E-2"/>
    <n v="4.7736123934682101E-2"/>
    <n v="0.47056997704601999"/>
    <n v="4.86928737523128E-2"/>
    <n v="9.3074111533173201E-2"/>
    <n v="3.4713759788488403E-2"/>
    <n v="4.1935604037274098E-3"/>
    <n v="0.21413490293802501"/>
    <n v="1.3353277594398701E-2"/>
    <n v="3.2573638574050299"/>
  </r>
  <r>
    <x v="21"/>
    <x v="6"/>
    <n v="0.91569524395458102"/>
    <n v="5.6463885870278703E-3"/>
    <n v="0.32511302167404899"/>
    <n v="0.66924058973892298"/>
    <x v="694"/>
    <n v="7.7088937413152397E-2"/>
    <n v="4.80413525868792E-2"/>
    <n v="0.47000074705304201"/>
    <n v="4.9694382683467903E-2"/>
    <n v="9.1955867624690102E-2"/>
    <n v="3.2804446452089797E-2"/>
    <n v="2.79233265520459E-3"/>
    <n v="0.19956209199493499"/>
    <n v="1.29908091172302E-2"/>
    <n v="3.3124771385631102"/>
  </r>
  <r>
    <x v="21"/>
    <x v="7"/>
    <n v="1.51144713438001"/>
    <n v="5.1219049984600204E-3"/>
    <n v="0.25110846200812398"/>
    <n v="0.74376963299341603"/>
    <x v="695"/>
    <n v="6.9055193402202703E-2"/>
    <n v="4.1149956635935299E-2"/>
    <n v="0.54045773671680297"/>
    <n v="4.8095760206051899E-2"/>
    <n v="8.3129015968264705E-2"/>
    <n v="2.3167154470536501E-2"/>
    <n v="2.3338374921725098E-3"/>
    <n v="0.167791402897602"/>
    <n v="1.31654886365207E-2"/>
    <n v="3.0955827228145099"/>
  </r>
  <r>
    <x v="21"/>
    <x v="8"/>
    <n v="0.90691598640984294"/>
    <n v="5.6292950416638099E-3"/>
    <n v="0.340807196204579"/>
    <n v="0.65356350875375802"/>
    <x v="696"/>
    <n v="5.15007487668762E-2"/>
    <n v="4.7664673515326501E-2"/>
    <n v="0.451136069505991"/>
    <n v="7.4877153291946094E-2"/>
    <n v="8.9027936964958698E-2"/>
    <n v="3.0269726158150101E-2"/>
    <n v="1.92145443341269E-3"/>
    <n v="0.22788192127792001"/>
    <n v="1.18561820612891E-2"/>
    <n v="3.2388831541446499"/>
  </r>
  <r>
    <x v="21"/>
    <x v="9"/>
    <n v="1.0056134798785601"/>
    <n v="4.4370485011069197E-3"/>
    <n v="0.304301515739897"/>
    <n v="0.69126143575899601"/>
    <x v="697"/>
    <n v="6.4502645529028194E-2"/>
    <n v="5.2770923275071803E-2"/>
    <n v="0.46903159609176098"/>
    <n v="5.75054220359284E-2"/>
    <n v="8.8682491932941698E-2"/>
    <n v="2.9356725460407799E-2"/>
    <n v="1.0586522483637E-3"/>
    <n v="0.21233637898660601"/>
    <n v="1.23605666958149E-2"/>
    <n v="3.26128621436738"/>
  </r>
  <r>
    <x v="21"/>
    <x v="10"/>
    <n v="1.06491462446376"/>
    <n v="3.71263677998303E-3"/>
    <n v="0.30626259561911201"/>
    <n v="0.69002476760090503"/>
    <x v="698"/>
    <n v="4.8777729826299097E-2"/>
    <n v="4.4662306141831698E-2"/>
    <n v="0.48345986796289903"/>
    <n v="5.9836827189040501E-2"/>
    <n v="8.71068767681933E-2"/>
    <n v="2.76052615855523E-2"/>
    <n v="1.1931106226028699E-3"/>
    <n v="0.22083348112162099"/>
    <n v="1.23081768485266E-2"/>
    <n v="3.3481773738588299"/>
  </r>
  <r>
    <x v="21"/>
    <x v="11"/>
    <n v="1.22443807241266"/>
    <n v="4.6434598229772297E-3"/>
    <n v="0.30674361833179598"/>
    <n v="0.68861292184522704"/>
    <x v="699"/>
    <n v="5.3022260943425499E-2"/>
    <n v="4.9079286667750001E-2"/>
    <n v="0.48801711560549099"/>
    <n v="8.4885437187507407E-2"/>
    <n v="7.5529655659231698E-2"/>
    <n v="2.4554903166350801E-2"/>
    <n v="1.51021288343652E-3"/>
    <n v="0.19316340781029501"/>
    <n v="1.46103157529661E-2"/>
    <n v="3.2110437708860098"/>
  </r>
  <r>
    <x v="21"/>
    <x v="12"/>
    <n v="0.83694227530847398"/>
    <n v="6.0741784193262599E-3"/>
    <n v="0.34367154788540399"/>
    <n v="0.650254273695269"/>
    <x v="700"/>
    <n v="5.6515516584226502E-2"/>
    <n v="3.3644219981886297E-2"/>
    <n v="0.46085347833246199"/>
    <n v="7.0795165940303495E-2"/>
    <n v="9.1414965545480703E-2"/>
    <n v="3.0155167364104202E-2"/>
    <n v="1.39806960626512E-3"/>
    <n v="0.22960451949073099"/>
    <n v="1.2288787343590801E-2"/>
    <n v="3.2603029280220199"/>
  </r>
  <r>
    <x v="21"/>
    <x v="13"/>
    <n v="0.98646785797000003"/>
    <n v="4.58472573515388E-3"/>
    <n v="0.30873001374187498"/>
    <n v="0.68668526052297096"/>
    <x v="701"/>
    <n v="5.8202879583322202E-2"/>
    <n v="3.2565766377590101E-2"/>
    <n v="0.502677200877654"/>
    <n v="5.3205970493455899E-2"/>
    <n v="8.7234241461812703E-2"/>
    <n v="3.04469904291059E-2"/>
    <n v="3.2740854979286098E-4"/>
    <n v="0.21355443262363599"/>
    <n v="1.02929536409418E-2"/>
    <n v="3.2098992539130999"/>
  </r>
  <r>
    <x v="21"/>
    <x v="14"/>
    <n v="0.51873769174385098"/>
    <n v="8.3000160678300995E-3"/>
    <n v="0.33527879036583502"/>
    <n v="0.65642119356633499"/>
    <x v="702"/>
    <n v="4.4423661268179898E-2"/>
    <n v="3.6423441474040197E-2"/>
    <n v="0.47980824201919398"/>
    <n v="6.0083709414830502E-2"/>
    <n v="0.118593069643171"/>
    <n v="3.7231793609994603E-2"/>
    <n v="1.0089039500255699E-3"/>
    <n v="0.19730161856905901"/>
    <n v="1.13530948786609E-2"/>
    <n v="3.2989100202728698"/>
  </r>
  <r>
    <x v="21"/>
    <x v="15"/>
    <n v="2.3088069308958101E-2"/>
    <n v="0.16123841809515899"/>
    <n v="0.52134508912130595"/>
    <n v="0.31741649278353501"/>
    <x v="703"/>
    <n v="8.9634200074068492E-3"/>
    <n v="4.9620954269891798E-3"/>
    <n v="0.10581574134039599"/>
    <n v="9.3202611589439897E-4"/>
    <n v="0.60991208322499602"/>
    <n v="6.2249037087816199E-2"/>
    <n v="0"/>
    <n v="0.115538428728819"/>
    <n v="4.4205911571626897E-3"/>
    <n v="3.3520522505839501"/>
  </r>
  <r>
    <x v="21"/>
    <x v="16"/>
    <n v="2.7626473633960098E-2"/>
    <n v="0.14548146890542701"/>
    <n v="0.53129618320666505"/>
    <n v="0.32322234788790799"/>
    <x v="704"/>
    <n v="7.1992643739298302E-3"/>
    <n v="2.4989593230279501E-3"/>
    <n v="0.17261394396735499"/>
    <n v="2.01159127910878E-3"/>
    <n v="0.60249294153488298"/>
    <n v="1.44500924567632E-2"/>
    <n v="0"/>
    <n v="0.124419589793103"/>
    <n v="7.9044132589829105E-3"/>
    <n v="3.3981269166866399"/>
  </r>
  <r>
    <x v="21"/>
    <x v="17"/>
    <n v="4.0884104409839202E-2"/>
    <n v="9.9903352057399197E-2"/>
    <n v="0.51591400563027301"/>
    <n v="0.38418264231232802"/>
    <x v="705"/>
    <n v="3.6716287422164898E-3"/>
    <n v="6.0424261066781802E-3"/>
    <n v="0.23559017916990799"/>
    <n v="2.1449575588083698E-2"/>
    <n v="0.46489329362273701"/>
    <n v="1.06813775580476E-2"/>
    <n v="0"/>
    <n v="0.176898146387022"/>
    <n v="2.53697781462296E-2"/>
    <n v="3.6278839799311902"/>
  </r>
  <r>
    <x v="21"/>
    <x v="18"/>
    <n v="0.24750266948570901"/>
    <n v="2.36963446174496E-2"/>
    <n v="0.33518570240145501"/>
    <n v="0.64111795298109497"/>
    <x v="706"/>
    <n v="1.5062916027457801E-2"/>
    <n v="5.3703050651343003E-2"/>
    <n v="0.50162567604461905"/>
    <n v="5.5443296757585997E-2"/>
    <n v="0.107615929734696"/>
    <n v="3.09013874082356E-2"/>
    <n v="2.5446471133761499E-4"/>
    <n v="0.19502543834559699"/>
    <n v="2.1391015973720898E-2"/>
    <n v="3.5156445298062602"/>
  </r>
  <r>
    <x v="21"/>
    <x v="19"/>
    <n v="0.66613159741211803"/>
    <n v="7.6610196341116796E-3"/>
    <n v="0.23654085337095301"/>
    <n v="0.75579812699493598"/>
    <x v="707"/>
    <n v="2.1653233774094401E-2"/>
    <n v="4.6535081564209699E-2"/>
    <n v="0.56573844294646503"/>
    <n v="6.8008605732723798E-2"/>
    <n v="6.5389036954262597E-2"/>
    <n v="2.39777648170608E-2"/>
    <n v="8.5899832889942303E-4"/>
    <n v="0.17143010252378901"/>
    <n v="2.30455492273242E-2"/>
    <n v="3.3209550514373398"/>
  </r>
  <r>
    <x v="21"/>
    <x v="20"/>
    <n v="0.68413342754934003"/>
    <n v="8.5879125356216994E-3"/>
    <n v="0.23788552144059499"/>
    <n v="0.75352656602378298"/>
    <x v="708"/>
    <n v="3.25599450992754E-2"/>
    <n v="4.7686060676890601E-2"/>
    <n v="0.54444756768122204"/>
    <n v="7.5532610170947104E-2"/>
    <n v="7.5920674232290097E-2"/>
    <n v="2.4429217400844101E-2"/>
    <n v="1.1666124706995299E-3"/>
    <n v="0.16421659266917801"/>
    <n v="1.93021781458079E-2"/>
    <n v="3.3618581658481701"/>
  </r>
  <r>
    <x v="21"/>
    <x v="21"/>
    <n v="0.379254771442255"/>
    <n v="1.21383141512625E-2"/>
    <n v="0.31120473141916999"/>
    <n v="0.67665695442956797"/>
    <x v="709"/>
    <n v="4.2287538743633703E-2"/>
    <n v="7.7629469384557601E-2"/>
    <n v="0.40864486615655699"/>
    <n v="9.4944554128810393E-2"/>
    <n v="0.119950388917571"/>
    <n v="4.0778288703297499E-2"/>
    <n v="2.20117892074826E-3"/>
    <n v="0.16965583372114099"/>
    <n v="2.1782975694896699E-2"/>
    <n v="3.3904208646765901"/>
  </r>
  <r>
    <x v="21"/>
    <x v="22"/>
    <n v="0.23861634811070301"/>
    <n v="1.83256942765379E-2"/>
    <n v="0.497620126550124"/>
    <n v="0.48405417917333898"/>
    <x v="710"/>
    <n v="3.4302008929979297E-2"/>
    <n v="8.4456309204959903E-2"/>
    <n v="0.34542448304635398"/>
    <n v="0.11831231502779301"/>
    <n v="0.154013029932103"/>
    <n v="4.8699434796308103E-2"/>
    <n v="3.2081573379731899E-3"/>
    <n v="0.16015339326667799"/>
    <n v="1.75069318288654E-2"/>
    <n v="3.44736770366185"/>
  </r>
  <r>
    <x v="21"/>
    <x v="23"/>
    <n v="0.25166024003714998"/>
    <n v="2.0553433591718399E-2"/>
    <n v="0.557182505767437"/>
    <n v="0.42226406064084498"/>
    <x v="711"/>
    <n v="3.6516994453719698E-2"/>
    <n v="8.1610849049818704E-2"/>
    <n v="0.334893860648175"/>
    <n v="0.15416213693269901"/>
    <n v="0.13543024188379801"/>
    <n v="4.8937242633595099E-2"/>
    <n v="9.7648997481036403E-3"/>
    <n v="0.13508865385949301"/>
    <n v="1.55007203355834E-2"/>
    <n v="3.2379636050830101"/>
  </r>
  <r>
    <x v="21"/>
    <x v="24"/>
    <n v="4.9187869436084698E-2"/>
    <n v="6.9165881752766098E-2"/>
    <n v="0.47754009684791499"/>
    <n v="0.45329402139931901"/>
    <x v="712"/>
    <n v="0"/>
    <n v="3.0793240246967399E-3"/>
    <n v="0.22946153090288299"/>
    <n v="8.6699301818183808E-3"/>
    <n v="0.38139249854889001"/>
    <n v="0.104323046841514"/>
    <n v="0"/>
    <n v="0.18034791748182999"/>
    <n v="1.7337679780556999E-2"/>
    <n v="3.8160347764277498"/>
  </r>
  <r>
    <x v="21"/>
    <x v="25"/>
    <n v="5.3298688803987401E-2"/>
    <n v="7.9084137511741398E-2"/>
    <n v="0.45610857196663401"/>
    <n v="0.46480729052162501"/>
    <x v="713"/>
    <n v="0"/>
    <n v="6.6853786247239103E-3"/>
    <n v="0.20953150215911601"/>
    <n v="1.1743606765132501E-3"/>
    <n v="0.39459776480311398"/>
    <n v="0.102957736222015"/>
    <n v="0"/>
    <n v="0.19154977247940999"/>
    <n v="2.39708181999869E-2"/>
    <n v="3.6302821719258"/>
  </r>
  <r>
    <x v="21"/>
    <x v="26"/>
    <n v="7.7723980057120903E-2"/>
    <n v="5.9275726874954401E-2"/>
    <n v="0.43645784579674901"/>
    <n v="0.50426642732829696"/>
    <x v="714"/>
    <n v="6.4686983353149795E-4"/>
    <n v="1.2576874550075099E-3"/>
    <n v="0.23090320580495799"/>
    <n v="5.4595382703502802E-3"/>
    <n v="0.36223304813992402"/>
    <n v="9.5762912028591995E-2"/>
    <n v="0"/>
    <n v="0.203990876375369"/>
    <n v="2.1740432611882299E-2"/>
    <n v="3.7801387558512198"/>
  </r>
  <r>
    <x v="21"/>
    <x v="27"/>
    <n v="0.16163823177001899"/>
    <n v="3.3219448686445198E-2"/>
    <n v="0.46663668220745902"/>
    <n v="0.50014386910609498"/>
    <x v="715"/>
    <n v="7.6444475669086203E-3"/>
    <n v="4.27718584478885E-2"/>
    <n v="0.37129850702412398"/>
    <n v="3.5136369072168397E-2"/>
    <n v="0.20196625660892101"/>
    <n v="8.5224519125022796E-2"/>
    <n v="0"/>
    <n v="0.19907240833359799"/>
    <n v="1.99572739900723E-2"/>
    <n v="3.4526221070204701"/>
  </r>
  <r>
    <x v="21"/>
    <x v="28"/>
    <n v="0.68242773334328199"/>
    <n v="9.4679483765328799E-3"/>
    <n v="0.314513158302407"/>
    <n v="0.67601889332106102"/>
    <x v="716"/>
    <n v="2.3138581898029101E-2"/>
    <n v="6.3064968237320898E-2"/>
    <n v="0.57687122069610397"/>
    <n v="4.9000976511853797E-2"/>
    <n v="7.3894320009668807E-2"/>
    <n v="2.8249393574385301E-2"/>
    <n v="5.8939337408978698E-6"/>
    <n v="0.154079657899583"/>
    <n v="1.8052480538881598E-2"/>
    <n v="3.3833367790569899"/>
  </r>
  <r>
    <x v="21"/>
    <x v="29"/>
    <n v="0.81104871936155198"/>
    <n v="8.9668283042135394E-3"/>
    <n v="0.25891811080870097"/>
    <n v="0.732115060887086"/>
    <x v="717"/>
    <n v="2.6856283692729001E-2"/>
    <n v="4.8949991847218897E-2"/>
    <n v="0.58831817125444097"/>
    <n v="4.9699332748956E-2"/>
    <n v="7.8944762537104099E-2"/>
    <n v="2.42298173828699E-2"/>
    <n v="8.18051147889052E-4"/>
    <n v="0.151085689872093"/>
    <n v="1.6254564643040498E-2"/>
    <n v="3.3465590125754598"/>
  </r>
  <r>
    <x v="21"/>
    <x v="30"/>
    <n v="1.0010036415685"/>
    <n v="7.02147755924177E-3"/>
    <n v="0.22072655373937"/>
    <n v="0.77225196870138801"/>
    <x v="718"/>
    <n v="2.8135639519881801E-2"/>
    <n v="5.1890560164412E-2"/>
    <n v="0.58626182098186097"/>
    <n v="5.1534133423107802E-2"/>
    <n v="7.7586703161300397E-2"/>
    <n v="2.2636719431463798E-2"/>
    <n v="9.1336591741319995E-4"/>
    <n v="0.15368719939625899"/>
    <n v="1.4865451207223299E-2"/>
    <n v="3.4366197004099299"/>
  </r>
  <r>
    <x v="21"/>
    <x v="31"/>
    <n v="1.3450306956842499"/>
    <n v="6.6013153110749704E-3"/>
    <n v="0.195766081560174"/>
    <n v="0.79763260312875095"/>
    <x v="719"/>
    <n v="2.6813994353446301E-2"/>
    <n v="5.2137995486260802E-2"/>
    <n v="0.62103850192471699"/>
    <n v="5.7724195404346201E-2"/>
    <n v="6.8605708771553503E-2"/>
    <n v="1.8561017821543499E-2"/>
    <n v="9.4793532670358499E-4"/>
    <n v="0.12721730876164"/>
    <n v="1.6057492292142799E-2"/>
    <n v="3.3365707388015702"/>
  </r>
  <r>
    <x v="21"/>
    <x v="32"/>
    <n v="1.0591688711590601"/>
    <n v="8.88550914978351E-3"/>
    <n v="0.23476893966947801"/>
    <n v="0.75634555118073798"/>
    <x v="720"/>
    <n v="2.9429694632260899E-2"/>
    <n v="4.9458327838048002E-2"/>
    <n v="0.59833190541357195"/>
    <n v="5.8176299818061002E-2"/>
    <n v="7.79076211547923E-2"/>
    <n v="2.2405007892641202E-2"/>
    <n v="4.11853679598148E-4"/>
    <n v="0.13744314096423099"/>
    <n v="1.37771377065159E-2"/>
    <n v="3.2962460728481502"/>
  </r>
  <r>
    <x v="22"/>
    <x v="0"/>
    <n v="0.79494483318193498"/>
    <n v="3.26702411495957E-2"/>
    <n v="0.28804364366304103"/>
    <n v="0.67928611518736304"/>
    <x v="721"/>
    <n v="2.4769055438759902E-2"/>
    <n v="0.210468778057703"/>
    <n v="0.229240959187373"/>
    <n v="0.16220525120828999"/>
    <n v="0.105164064920091"/>
    <n v="0.122616528234018"/>
    <n v="3.3850503296878297E-2"/>
    <n v="7.4051304056783507E-2"/>
    <n v="2.1851775585806001E-2"/>
    <n v="5.5587728362535502"/>
  </r>
  <r>
    <x v="22"/>
    <x v="1"/>
    <n v="0.83027305412819496"/>
    <n v="3.53361495502676E-2"/>
    <n v="0.27818353653903"/>
    <n v="0.68648031391070297"/>
    <x v="722"/>
    <n v="1.7588796621757601E-2"/>
    <n v="0.206870578529774"/>
    <n v="0.25484695940457303"/>
    <n v="0.14241005899843201"/>
    <n v="0.10464509185583"/>
    <n v="0.12127311118610599"/>
    <n v="2.97861805553487E-2"/>
    <n v="8.3793555347086005E-2"/>
    <n v="2.4066451476709001E-2"/>
    <n v="5.53266829393195"/>
  </r>
  <r>
    <x v="22"/>
    <x v="2"/>
    <n v="1.00920667150925"/>
    <n v="3.0298575988694801E-2"/>
    <n v="0.27344102820579003"/>
    <n v="0.69626039580551502"/>
    <x v="723"/>
    <n v="1.9906510721926299E-2"/>
    <n v="0.22451234823882399"/>
    <n v="0.24171433161462"/>
    <n v="0.14769514974657699"/>
    <n v="9.58887535024808E-2"/>
    <n v="0.11640181265197801"/>
    <n v="2.8644086786954098E-2"/>
    <n v="8.6559900186265401E-2"/>
    <n v="2.21530961143812E-2"/>
    <n v="5.5920263323294401"/>
  </r>
  <r>
    <x v="22"/>
    <x v="3"/>
    <n v="0.91132109561375896"/>
    <n v="3.1230208281122999E-2"/>
    <n v="0.27322681020797901"/>
    <n v="0.695542981510898"/>
    <x v="724"/>
    <n v="2.21247288639508E-2"/>
    <n v="0.26989944363955698"/>
    <n v="0.21917990259297601"/>
    <n v="0.14417013679304899"/>
    <n v="8.3039285106352501E-2"/>
    <n v="0.117317044037077"/>
    <n v="2.89232399144519E-2"/>
    <n v="7.6995386229205307E-2"/>
    <n v="2.29137339815953E-2"/>
    <n v="5.6099559961237997"/>
  </r>
  <r>
    <x v="22"/>
    <x v="4"/>
    <n v="1.0378586780774499"/>
    <n v="3.4572543563460401E-2"/>
    <n v="0.26773417336133598"/>
    <n v="0.69769328307520395"/>
    <x v="725"/>
    <n v="1.8991975194616501E-2"/>
    <n v="0.25936606652628302"/>
    <n v="0.22780269242453299"/>
    <n v="0.13805736306716801"/>
    <n v="8.9555734650726596E-2"/>
    <n v="0.113543985594719"/>
    <n v="2.6040467820989399E-2"/>
    <n v="8.5035597905901497E-2"/>
    <n v="2.8318065396347201E-2"/>
    <n v="5.7708019667581203"/>
  </r>
  <r>
    <x v="22"/>
    <x v="5"/>
    <n v="0.93155028691590602"/>
    <n v="2.65892080701071E-2"/>
    <n v="0.28218860973250098"/>
    <n v="0.69122218219739195"/>
    <x v="726"/>
    <n v="2.07082415830015E-2"/>
    <n v="0.26295869979424902"/>
    <n v="0.215462028006073"/>
    <n v="0.15414398496328999"/>
    <n v="7.9103724459227601E-2"/>
    <n v="0.11449205631524199"/>
    <n v="2.6628189014054601E-2"/>
    <n v="8.6325053526890405E-2"/>
    <n v="2.6281587328544E-2"/>
    <n v="5.5947990599946102"/>
  </r>
  <r>
    <x v="22"/>
    <x v="6"/>
    <n v="0.95614685340016103"/>
    <n v="3.0912151622521301E-2"/>
    <n v="0.26860635659603799"/>
    <n v="0.70048149178144103"/>
    <x v="727"/>
    <n v="2.3553607911566299E-2"/>
    <n v="0.25595176007572701"/>
    <n v="0.212046155941294"/>
    <n v="0.16092267528540199"/>
    <n v="7.6443628441161607E-2"/>
    <n v="0.11843451371619999"/>
    <n v="2.8229806164808701E-2"/>
    <n v="8.32738178306653E-2"/>
    <n v="2.80566303234683E-2"/>
    <n v="5.6196785227676802"/>
  </r>
  <r>
    <x v="22"/>
    <x v="7"/>
    <n v="1.0011777078801101"/>
    <n v="3.0416696393750501E-2"/>
    <n v="0.26956175968422003"/>
    <n v="0.70002154392202998"/>
    <x v="728"/>
    <n v="3.3501458989419301E-2"/>
    <n v="0.27456968564387302"/>
    <n v="0.22162592030046899"/>
    <n v="0.15902775861235599"/>
    <n v="6.9057291123236303E-2"/>
    <n v="0.10623867382659601"/>
    <n v="2.8080109697100699E-2"/>
    <n v="6.7022189140370905E-2"/>
    <n v="2.7064698680329902E-2"/>
    <n v="5.55658363523992"/>
  </r>
  <r>
    <x v="22"/>
    <x v="8"/>
    <n v="0.94553689923839901"/>
    <n v="2.99409703402541E-2"/>
    <n v="0.27862458341202001"/>
    <n v="0.69143444624772599"/>
    <x v="729"/>
    <n v="2.4910022075979001E-2"/>
    <n v="0.240365878779532"/>
    <n v="0.229130079010257"/>
    <n v="0.169872091797207"/>
    <n v="8.6136461293970401E-2"/>
    <n v="0.113381483714699"/>
    <n v="3.34027633179248E-2"/>
    <n v="6.5020196043304002E-2"/>
    <n v="2.4406209055628E-2"/>
    <n v="5.5531492739916803"/>
  </r>
  <r>
    <x v="22"/>
    <x v="9"/>
    <n v="1.00923119300352"/>
    <n v="3.0057729795358701E-2"/>
    <n v="0.27109192187499498"/>
    <n v="0.69885034832964699"/>
    <x v="730"/>
    <n v="2.2579181272418598E-2"/>
    <n v="0.25368187979847501"/>
    <n v="0.232247115074457"/>
    <n v="0.168428599230519"/>
    <n v="8.7609870644829502E-2"/>
    <n v="0.11062441298605"/>
    <n v="3.18214633453845E-2"/>
    <n v="5.3985701534695903E-2"/>
    <n v="2.5427844302363899E-2"/>
    <n v="5.5575577690131297"/>
  </r>
  <r>
    <x v="22"/>
    <x v="10"/>
    <n v="1.1376252859648399"/>
    <n v="2.6937986186906199E-2"/>
    <n v="0.25086322328836802"/>
    <n v="0.72219879052472602"/>
    <x v="731"/>
    <n v="2.4924962729947799E-2"/>
    <n v="0.248062154192533"/>
    <n v="0.220998376673856"/>
    <n v="0.19321262637608599"/>
    <n v="7.6663540878503897E-2"/>
    <n v="0.11286212528208101"/>
    <n v="3.68010391760678E-2"/>
    <n v="5.0783458720359997E-2"/>
    <n v="2.5430127167675801E-2"/>
    <n v="5.63686579446109"/>
  </r>
  <r>
    <x v="22"/>
    <x v="11"/>
    <n v="1.4351274410864701"/>
    <n v="2.53011235514496E-2"/>
    <n v="0.24961214739908499"/>
    <n v="0.72508672904946503"/>
    <x v="732"/>
    <n v="3.1972769703810099E-2"/>
    <n v="0.27547094916529602"/>
    <n v="0.19433017174494599"/>
    <n v="0.233310780639018"/>
    <n v="5.8932762687502603E-2"/>
    <n v="0.104039334334133"/>
    <n v="3.6899703623303401E-2"/>
    <n v="3.4681070600220097E-2"/>
    <n v="2.1100885034736599E-2"/>
    <n v="5.5662569298574196"/>
  </r>
  <r>
    <x v="22"/>
    <x v="12"/>
    <n v="0.809987445904637"/>
    <n v="3.57679099993835E-2"/>
    <n v="0.31123103832497401"/>
    <n v="0.65300105167564204"/>
    <x v="733"/>
    <n v="2.4489585699933401E-2"/>
    <n v="0.20832309212258099"/>
    <n v="0.234199074395811"/>
    <n v="0.160744360865514"/>
    <n v="9.9052505486987505E-2"/>
    <n v="0.12727135183963201"/>
    <n v="3.1502463781434002E-2"/>
    <n v="7.1462056468238805E-2"/>
    <n v="2.9278661891406699E-2"/>
    <n v="5.4656301677559602"/>
  </r>
  <r>
    <x v="22"/>
    <x v="13"/>
    <n v="0.83173975724900695"/>
    <n v="3.6992706335645803E-2"/>
    <n v="0.28380486185436599"/>
    <n v="0.67920243180998796"/>
    <x v="734"/>
    <n v="2.4360060933193001E-2"/>
    <n v="0.20914797876696301"/>
    <n v="0.26111311677079302"/>
    <n v="0.142737122011033"/>
    <n v="9.7423429419946195E-2"/>
    <n v="0.12556164115809401"/>
    <n v="2.6984991780180399E-2"/>
    <n v="7.2506936292485002E-2"/>
    <n v="2.7649189126336501E-2"/>
    <n v="5.6563625166915603"/>
  </r>
  <r>
    <x v="22"/>
    <x v="14"/>
    <n v="0.52939266723336098"/>
    <n v="5.3216554465183197E-2"/>
    <n v="0.32954600322722799"/>
    <n v="0.61723744230758903"/>
    <x v="735"/>
    <n v="2.1648852634149899E-2"/>
    <n v="0.18547861534444199"/>
    <n v="0.22710702780304801"/>
    <n v="0.137073479680691"/>
    <n v="0.15604647233983701"/>
    <n v="0.13910023671043201"/>
    <n v="3.3583016761941503E-2"/>
    <n v="5.3805066374662897E-2"/>
    <n v="3.0621994348408399E-2"/>
    <n v="5.6658429060502202"/>
  </r>
  <r>
    <x v="22"/>
    <x v="15"/>
    <n v="8.0459943732609798E-2"/>
    <n v="0.22995124345867701"/>
    <n v="0.53172884417720301"/>
    <n v="0.23831991236412001"/>
    <x v="736"/>
    <n v="1.1243322859826399E-3"/>
    <n v="3.3129474358279502E-2"/>
    <n v="8.1312844702721102E-3"/>
    <n v="3.7995565595671403E-2"/>
    <n v="0.63025800528524401"/>
    <n v="9.5016975055475697E-2"/>
    <n v="9.7559257271760805E-2"/>
    <n v="6.8487583167126899E-3"/>
    <n v="4.9485265247465403E-2"/>
    <n v="6.0308707299259003"/>
  </r>
  <r>
    <x v="22"/>
    <x v="16"/>
    <n v="0.107898474622968"/>
    <n v="0.17265597330306601"/>
    <n v="0.44694879608865001"/>
    <n v="0.38039523060828401"/>
    <x v="737"/>
    <n v="3.1258558087102102E-3"/>
    <n v="3.8573037194466697E-2"/>
    <n v="2.1251639166141902E-2"/>
    <n v="3.8967562000856798E-2"/>
    <n v="0.52322613025697096"/>
    <n v="0.121178744020803"/>
    <n v="8.7566658405420397E-2"/>
    <n v="8.8280884752937293E-3"/>
    <n v="0.127786652896305"/>
    <n v="5.9931436595134704"/>
  </r>
  <r>
    <x v="22"/>
    <x v="17"/>
    <n v="0.26569117598606701"/>
    <n v="8.2310224788269895E-2"/>
    <n v="0.34500083137451598"/>
    <n v="0.57268894383721403"/>
    <x v="738"/>
    <n v="2.1607123773868499E-2"/>
    <n v="0.33666115708154498"/>
    <n v="4.3920948286373697E-2"/>
    <n v="9.7578921933736101E-2"/>
    <n v="0.228503955699636"/>
    <n v="0.13105965387610299"/>
    <n v="5.5077288299862401E-2"/>
    <n v="1.4797997589045901E-2"/>
    <n v="4.92721620442724E-2"/>
    <n v="5.9687971608097499"/>
  </r>
  <r>
    <x v="22"/>
    <x v="18"/>
    <n v="0.60477770059047598"/>
    <n v="4.7051717820658E-2"/>
    <n v="0.284316681157392"/>
    <n v="0.66863160102194996"/>
    <x v="739"/>
    <n v="2.8776643611913601E-2"/>
    <n v="0.32067639664865799"/>
    <n v="0.14493892170339301"/>
    <n v="0.13703715004195199"/>
    <n v="0.112298275380136"/>
    <n v="0.14211587814816801"/>
    <n v="4.18211618585922E-2"/>
    <n v="2.2006816201945299E-2"/>
    <n v="3.8350684873283497E-2"/>
    <n v="5.7752373260802097"/>
  </r>
  <r>
    <x v="22"/>
    <x v="19"/>
    <n v="0.78333314924544994"/>
    <n v="3.69235758716253E-2"/>
    <n v="0.24943886311611799"/>
    <n v="0.71363756101225695"/>
    <x v="740"/>
    <n v="3.1431623474522698E-2"/>
    <n v="0.30118545856991802"/>
    <n v="0.21100835885223099"/>
    <n v="0.144811889666801"/>
    <n v="8.4543086960899697E-2"/>
    <n v="0.11203730432591701"/>
    <n v="3.3238433161920898E-2"/>
    <n v="3.70386507685262E-2"/>
    <n v="3.4361600342494802E-2"/>
    <n v="5.7951694130562901"/>
  </r>
  <r>
    <x v="22"/>
    <x v="20"/>
    <n v="0.75759541216939597"/>
    <n v="3.8116681570932801E-2"/>
    <n v="0.26166673502099402"/>
    <n v="0.70021658340807402"/>
    <x v="741"/>
    <n v="2.11293895447544E-2"/>
    <n v="0.27814391837256802"/>
    <n v="0.20372451864148999"/>
    <n v="0.147005516726019"/>
    <n v="0.105717104693729"/>
    <n v="0.12277198480035099"/>
    <n v="3.6724339063060003E-2"/>
    <n v="3.6477453424610597E-2"/>
    <n v="3.3530589758420999E-2"/>
    <n v="5.6844982820015701"/>
  </r>
  <r>
    <x v="22"/>
    <x v="21"/>
    <n v="0.73276911346743101"/>
    <n v="4.3417705413533E-2"/>
    <n v="0.283083995338693"/>
    <n v="0.67349829924777405"/>
    <x v="742"/>
    <n v="2.0739614251843001E-2"/>
    <n v="0.28134927169242502"/>
    <n v="0.192107726325458"/>
    <n v="0.14954154756598101"/>
    <n v="0.114613386882795"/>
    <n v="0.12602143848828101"/>
    <n v="3.5309912023663598E-2"/>
    <n v="2.7329921267404099E-2"/>
    <n v="3.91224734122812E-2"/>
    <n v="5.7864748565149799"/>
  </r>
  <r>
    <x v="22"/>
    <x v="22"/>
    <n v="0.29272134556955798"/>
    <n v="8.1704284102295702E-2"/>
    <n v="0.40642136353432301"/>
    <n v="0.51187435236338097"/>
    <x v="743"/>
    <n v="2.40364127333242E-2"/>
    <n v="0.145696683896132"/>
    <n v="0.1266361098254"/>
    <n v="0.10904750177834401"/>
    <n v="0.25199450106361299"/>
    <n v="0.20445600970352501"/>
    <n v="5.4841507630888298E-2"/>
    <n v="2.2716960250182501E-2"/>
    <n v="3.47073223778206E-2"/>
    <n v="5.7885758956394699"/>
  </r>
  <r>
    <x v="22"/>
    <x v="23"/>
    <n v="1.0386040838641899"/>
    <n v="3.5212645563469203E-2"/>
    <n v="0.29062511110796702"/>
    <n v="0.674162243328564"/>
    <x v="744"/>
    <n v="2.7388187352580098E-2"/>
    <n v="0.31580256750717001"/>
    <n v="0.12600798560349599"/>
    <n v="0.25287574104406502"/>
    <n v="7.43800404556266E-2"/>
    <n v="0.113398176821551"/>
    <n v="4.0637031401290803E-2"/>
    <n v="1.07516976088241E-2"/>
    <n v="2.3600078418449601E-2"/>
    <n v="5.67466423360215"/>
  </r>
  <r>
    <x v="22"/>
    <x v="24"/>
    <n v="0.16713162009272001"/>
    <n v="0.11751899869825801"/>
    <n v="0.423014411761231"/>
    <n v="0.45946658954051001"/>
    <x v="745"/>
    <n v="9.0187635749229608E-3"/>
    <n v="0.1125303698095"/>
    <n v="7.2331305937628002E-2"/>
    <n v="8.6267080873886404E-2"/>
    <n v="0.33150279699037499"/>
    <n v="0.24979526035006999"/>
    <n v="5.5543101913154903E-2"/>
    <n v="1.63257725278242E-2"/>
    <n v="3.9737617884970197E-2"/>
    <n v="5.9387212017092397"/>
  </r>
  <r>
    <x v="22"/>
    <x v="25"/>
    <n v="0.16452093364283199"/>
    <n v="0.121078195295726"/>
    <n v="0.44302178707385398"/>
    <n v="0.43590001763042102"/>
    <x v="746"/>
    <n v="1.4451959679109499E-4"/>
    <n v="4.1590408051227899E-2"/>
    <n v="7.2602776375015096E-2"/>
    <n v="4.9062685756314603E-2"/>
    <n v="0.35440969058497601"/>
    <n v="0.29298895436244299"/>
    <n v="5.5457943603657099E-2"/>
    <n v="1.9196077667600599E-2"/>
    <n v="8.8473748145392203E-2"/>
    <n v="5.7551005957859998"/>
  </r>
  <r>
    <x v="22"/>
    <x v="26"/>
    <n v="0.207762735173877"/>
    <n v="0.12864816975711801"/>
    <n v="0.42683983019784999"/>
    <n v="0.444512000045032"/>
    <x v="747"/>
    <n v="4.2895418031460401E-4"/>
    <n v="4.3050936790436499E-2"/>
    <n v="0.10005216604846801"/>
    <n v="4.8549673229486702E-2"/>
    <n v="0.35178155452873"/>
    <n v="0.29054880266106198"/>
    <n v="5.6174605158775898E-2"/>
    <n v="2.0782860527725398E-2"/>
    <n v="5.3378792312619099E-2"/>
    <n v="5.9391928994907"/>
  </r>
  <r>
    <x v="22"/>
    <x v="27"/>
    <n v="0.59603934434774797"/>
    <n v="4.7648351118372602E-2"/>
    <n v="0.31195878599388399"/>
    <n v="0.640392862887743"/>
    <x v="748"/>
    <n v="1.45059700336222E-2"/>
    <n v="0.341856167659842"/>
    <n v="0.11318837106075499"/>
    <n v="0.15986394810882201"/>
    <n v="0.119404724021307"/>
    <n v="0.151568264297817"/>
    <n v="3.5518140254282703E-2"/>
    <n v="1.8058876241934502E-2"/>
    <n v="3.1484567292170001E-2"/>
    <n v="5.6312458692412504"/>
  </r>
  <r>
    <x v="22"/>
    <x v="28"/>
    <n v="0.810412123621717"/>
    <n v="4.1226447510919799E-2"/>
    <n v="0.28044130837870002"/>
    <n v="0.67833224411037996"/>
    <x v="749"/>
    <n v="1.68644800925483E-2"/>
    <n v="0.30883944179470602"/>
    <n v="0.185060059752544"/>
    <n v="0.14365605662786901"/>
    <n v="0.106019689404212"/>
    <n v="0.125850240546375"/>
    <n v="3.0253104858808201E-2"/>
    <n v="2.6077784118583101E-2"/>
    <n v="4.3549970518955497E-2"/>
    <n v="5.7332961609928601"/>
  </r>
  <r>
    <x v="22"/>
    <x v="29"/>
    <n v="0.82723566783118296"/>
    <n v="3.7047209747883302E-2"/>
    <n v="0.25929368338937703"/>
    <n v="0.70365910686273903"/>
    <x v="750"/>
    <n v="1.7128300658294501E-2"/>
    <n v="0.30000911121534102"/>
    <n v="0.23046880468310599"/>
    <n v="0.121458023460166"/>
    <n v="9.7082410201458802E-2"/>
    <n v="0.12223765665422801"/>
    <n v="3.0975782675115901E-2"/>
    <n v="3.1516647747151197E-2"/>
    <n v="3.8069196482519503E-2"/>
    <n v="5.6949500825844899"/>
  </r>
  <r>
    <x v="22"/>
    <x v="30"/>
    <n v="0.87186265631591597"/>
    <n v="3.4858591703035097E-2"/>
    <n v="0.26837000304342601"/>
    <n v="0.69677140525353898"/>
    <x v="751"/>
    <n v="1.9570855659506E-2"/>
    <n v="0.27719439585244099"/>
    <n v="0.256440497170629"/>
    <n v="0.13135337038042"/>
    <n v="8.5972160332063605E-2"/>
    <n v="0.11413008688118299"/>
    <n v="2.7471456712906499E-2"/>
    <n v="4.2244507545949703E-2"/>
    <n v="3.6420934708705902E-2"/>
    <n v="5.5918410816022499"/>
  </r>
  <r>
    <x v="22"/>
    <x v="31"/>
    <n v="0.92924262602880803"/>
    <n v="3.09763437902923E-2"/>
    <n v="0.24489262545953699"/>
    <n v="0.72413103075017105"/>
    <x v="752"/>
    <n v="2.80089273339779E-2"/>
    <n v="0.27371061437099198"/>
    <n v="0.27004615896207901"/>
    <n v="0.12952574053635699"/>
    <n v="7.4851423802414899E-2"/>
    <n v="0.106577207603459"/>
    <n v="2.6423828048261901E-2"/>
    <n v="4.3837624653489303E-2"/>
    <n v="3.7061204675893501E-2"/>
    <n v="5.6988959987572896"/>
  </r>
  <r>
    <x v="22"/>
    <x v="32"/>
    <n v="0.91492519779241399"/>
    <n v="3.5168760450205998E-2"/>
    <n v="0.262042795509495"/>
    <n v="0.70278844404029905"/>
    <x v="753"/>
    <n v="2.03089310772397E-2"/>
    <n v="0.25526855830176298"/>
    <n v="0.28348540735819"/>
    <n v="0.131183049271279"/>
    <n v="9.6490254693584604E-2"/>
    <n v="0.10450257913769501"/>
    <n v="3.1320402336324001E-2"/>
    <n v="3.7869244325660099E-2"/>
    <n v="2.7582195566118298E-2"/>
    <n v="5.6047705162964601"/>
  </r>
  <r>
    <x v="23"/>
    <x v="0"/>
    <n v="0.751660825474052"/>
    <n v="8.7414255601293601E-3"/>
    <n v="0.40769916785111898"/>
    <n v="0.58355940658875205"/>
    <x v="754"/>
    <n v="2.6900994378309499E-2"/>
    <n v="0.29723158573763198"/>
    <n v="0.214487959284654"/>
    <n v="0.18100822550080001"/>
    <n v="8.4748064154619496E-2"/>
    <n v="7.2668125757994098E-2"/>
    <n v="9.2040385086023593E-3"/>
    <n v="9.5831342288698093E-2"/>
    <n v="7.3073404882229099E-3"/>
    <n v="3.7511466094019599"/>
  </r>
  <r>
    <x v="23"/>
    <x v="1"/>
    <n v="0.80395561563918005"/>
    <n v="9.99416190356767E-3"/>
    <n v="0.40009323214300802"/>
    <n v="0.58991260595342399"/>
    <x v="755"/>
    <n v="2.3983674605290599E-2"/>
    <n v="0.28905840404302702"/>
    <n v="0.24186488824605501"/>
    <n v="0.15883724129026899"/>
    <n v="8.9422019529484198E-2"/>
    <n v="7.5249254931446297E-2"/>
    <n v="7.8682450798596391E-3"/>
    <n v="9.6853254004535094E-2"/>
    <n v="7.2635861206679598E-3"/>
    <n v="3.7880829390169799"/>
  </r>
  <r>
    <x v="23"/>
    <x v="2"/>
    <n v="0.95919025721800699"/>
    <n v="8.9512586537735805E-3"/>
    <n v="0.39970025222422101"/>
    <n v="0.59134848912200499"/>
    <x v="756"/>
    <n v="2.2590558046827899E-2"/>
    <n v="0.29855094971586998"/>
    <n v="0.23690248150693399"/>
    <n v="0.16669072826037001"/>
    <n v="8.6573702921538195E-2"/>
    <n v="7.1107995175102606E-2"/>
    <n v="8.0509357946873007E-3"/>
    <n v="9.3123181202574706E-2"/>
    <n v="6.4404476118493899E-3"/>
    <n v="3.8168364260184902"/>
  </r>
  <r>
    <x v="23"/>
    <x v="3"/>
    <n v="0.90378625596565398"/>
    <n v="7.2099456295535002E-3"/>
    <n v="0.39936265803561399"/>
    <n v="0.59342739633483199"/>
    <x v="757"/>
    <n v="2.3749934492224699E-2"/>
    <n v="0.32297892808148398"/>
    <n v="0.22429173833375199"/>
    <n v="0.16093438367808799"/>
    <n v="8.42225584207138E-2"/>
    <n v="6.9795478117106804E-2"/>
    <n v="7.0203474514883802E-3"/>
    <n v="9.0894530308176402E-2"/>
    <n v="6.9308241396458404E-3"/>
    <n v="3.9554552621534702"/>
  </r>
  <r>
    <x v="23"/>
    <x v="4"/>
    <n v="0.95132359749641204"/>
    <n v="8.0141519894893192E-3"/>
    <n v="0.40663374830344201"/>
    <n v="0.58535209970706803"/>
    <x v="758"/>
    <n v="2.23823802014879E-2"/>
    <n v="0.33476577059107998"/>
    <n v="0.22052525925577701"/>
    <n v="0.157925095021519"/>
    <n v="8.1541829891129097E-2"/>
    <n v="7.1856643995172706E-2"/>
    <n v="7.0598333443122798E-3"/>
    <n v="8.7419574188321095E-2"/>
    <n v="7.0063460120908701E-3"/>
    <n v="3.8966571466761799"/>
  </r>
  <r>
    <x v="23"/>
    <x v="5"/>
    <n v="0.98025634308385901"/>
    <n v="8.7376986239333897E-3"/>
    <n v="0.406154617090555"/>
    <n v="0.58510768428551196"/>
    <x v="759"/>
    <n v="2.2549062246406501E-2"/>
    <n v="0.358486015146458"/>
    <n v="0.20881661223777601"/>
    <n v="0.162004376206805"/>
    <n v="7.3272054389149396E-2"/>
    <n v="6.5678064169975806E-2"/>
    <n v="7.2411603899159502E-3"/>
    <n v="8.6531339672546198E-2"/>
    <n v="6.7422414830420998E-3"/>
    <n v="3.7204245648386101"/>
  </r>
  <r>
    <x v="23"/>
    <x v="6"/>
    <n v="0.91541943030245299"/>
    <n v="8.9128839815749705E-3"/>
    <n v="0.417037918104671"/>
    <n v="0.57404919791375397"/>
    <x v="760"/>
    <n v="2.3246673133777498E-2"/>
    <n v="0.33991190375066899"/>
    <n v="0.21454264384524799"/>
    <n v="0.16189685766984199"/>
    <n v="7.9050270662890901E-2"/>
    <n v="6.7233013332942002E-2"/>
    <n v="8.7901781254470807E-3"/>
    <n v="8.9045340207862506E-2"/>
    <n v="6.9508762457753098E-3"/>
    <n v="3.99797012113731"/>
  </r>
  <r>
    <x v="23"/>
    <x v="7"/>
    <n v="0.97396371763543499"/>
    <n v="9.3208726801469691E-3"/>
    <n v="0.414184747052394"/>
    <n v="0.57649438026745903"/>
    <x v="761"/>
    <n v="2.42917620048031E-2"/>
    <n v="0.33183983346759899"/>
    <n v="0.226795662946845"/>
    <n v="0.155557592669437"/>
    <n v="7.4896465465826095E-2"/>
    <n v="6.9113385475830499E-2"/>
    <n v="7.6857769666411804E-3"/>
    <n v="9.4199946366433807E-2"/>
    <n v="6.9021806782092699E-3"/>
    <n v="3.8226575974952999"/>
  </r>
  <r>
    <x v="23"/>
    <x v="8"/>
    <n v="0.91604064053187095"/>
    <n v="8.7281352971605095E-3"/>
    <n v="0.40713959270003103"/>
    <n v="0.58413227200280804"/>
    <x v="762"/>
    <n v="2.54000042557379E-2"/>
    <n v="0.310734837591017"/>
    <n v="0.23023427503137101"/>
    <n v="0.170820320184082"/>
    <n v="8.3431621992203997E-2"/>
    <n v="6.4870774087395305E-2"/>
    <n v="8.0356657935465002E-3"/>
    <n v="9.1237409204583605E-2"/>
    <n v="7.1194763254647303E-3"/>
    <n v="3.8877087910633699"/>
  </r>
  <r>
    <x v="23"/>
    <x v="9"/>
    <n v="1.0169487089064"/>
    <n v="8.0045541849009492E-3"/>
    <n v="0.38690782111480099"/>
    <n v="0.60508762470029798"/>
    <x v="763"/>
    <n v="2.46868968732189E-2"/>
    <n v="0.31661881433892403"/>
    <n v="0.23266807961418101"/>
    <n v="0.168637305621466"/>
    <n v="8.4334422699892997E-2"/>
    <n v="6.5437822429454201E-2"/>
    <n v="9.0911106863134795E-3"/>
    <n v="8.3105482287201493E-2"/>
    <n v="6.5368096681377302E-3"/>
    <n v="3.8725453096805"/>
  </r>
  <r>
    <x v="23"/>
    <x v="10"/>
    <n v="1.1911608517463901"/>
    <n v="7.5846106371981799E-3"/>
    <n v="0.381142266340323"/>
    <n v="0.61127312302247905"/>
    <x v="764"/>
    <n v="2.67360569617155E-2"/>
    <n v="0.32058448629064301"/>
    <n v="0.22438618331886601"/>
    <n v="0.19643118203191401"/>
    <n v="7.1376830572143404E-2"/>
    <n v="6.3786148020825495E-2"/>
    <n v="1.05989706570031E-2"/>
    <n v="7.1255644163477794E-2"/>
    <n v="6.5852169341113903E-3"/>
    <n v="3.8872991321644998"/>
  </r>
  <r>
    <x v="23"/>
    <x v="11"/>
    <n v="1.6362937560002899"/>
    <n v="6.8366003444757396E-3"/>
    <n v="0.39685293224885099"/>
    <n v="0.59631046740667404"/>
    <x v="765"/>
    <n v="3.2521325335730399E-2"/>
    <n v="0.34795288700357302"/>
    <n v="0.19739518145160501"/>
    <n v="0.24050683377531201"/>
    <n v="5.1429066896658097E-2"/>
    <n v="6.09196079462146E-2"/>
    <n v="9.3508149969023704E-3"/>
    <n v="4.8810704962292298E-2"/>
    <n v="4.78768891317931E-3"/>
    <n v="3.8128229058068599"/>
  </r>
  <r>
    <x v="23"/>
    <x v="12"/>
    <n v="0.78750626347605701"/>
    <n v="1.12074156777528E-2"/>
    <n v="0.40908304565527598"/>
    <n v="0.57970953866697195"/>
    <x v="766"/>
    <n v="2.4932683826098801E-2"/>
    <n v="0.26748469424889199"/>
    <n v="0.25477675395472599"/>
    <n v="0.169557323102867"/>
    <n v="9.5831690970608105E-2"/>
    <n v="6.5158553857685597E-2"/>
    <n v="8.8649694280068993E-3"/>
    <n v="9.6067387542728602E-2"/>
    <n v="7.0115455477729001E-3"/>
    <n v="3.85410297325903"/>
  </r>
  <r>
    <x v="23"/>
    <x v="13"/>
    <n v="0.82772151279926298"/>
    <n v="9.8466848090432504E-3"/>
    <n v="0.40818067101515398"/>
    <n v="0.58197264417580297"/>
    <x v="767"/>
    <n v="2.39810872641219E-2"/>
    <n v="0.25987790627968499"/>
    <n v="0.28038198924227797"/>
    <n v="0.14887698235614899"/>
    <n v="9.6766321089971297E-2"/>
    <n v="6.7329414578932198E-2"/>
    <n v="8.0856222327423902E-3"/>
    <n v="9.6610144642543902E-2"/>
    <n v="8.0533912931383903E-3"/>
    <n v="3.88976714759991"/>
  </r>
  <r>
    <x v="23"/>
    <x v="14"/>
    <n v="0.52598644899326197"/>
    <n v="1.3148670712619799E-2"/>
    <n v="0.41167121984059102"/>
    <n v="0.57518010944678899"/>
    <x v="768"/>
    <n v="2.4584506498700899E-2"/>
    <n v="0.26236196194578398"/>
    <n v="0.237370609757414"/>
    <n v="0.14807032630223099"/>
    <n v="0.129145996652266"/>
    <n v="8.4198502978189801E-2"/>
    <n v="8.9616097838630393E-3"/>
    <n v="8.4401523090169198E-2"/>
    <n v="9.4033384662305496E-3"/>
    <n v="3.8985434835687802"/>
  </r>
  <r>
    <x v="23"/>
    <x v="15"/>
    <n v="4.6641675254132799E-2"/>
    <n v="0.12052859182245899"/>
    <n v="0.52927948972411498"/>
    <n v="0.35019191845342701"/>
    <x v="769"/>
    <n v="6.9932767175851498E-3"/>
    <n v="0.15522473882197599"/>
    <n v="3.01336398514368E-2"/>
    <n v="3.3681461415904897E-2"/>
    <n v="0.58920216413547599"/>
    <n v="5.4620213864030001E-2"/>
    <n v="3.03357884429556E-3"/>
    <n v="5.8757317279523498E-2"/>
    <n v="3.3362405291302098E-2"/>
    <n v="4.2509903915801299"/>
  </r>
  <r>
    <x v="23"/>
    <x v="16"/>
    <n v="5.4686663359309599E-2"/>
    <n v="0.10660484843198"/>
    <n v="0.54829256617882405"/>
    <n v="0.34510258538919603"/>
    <x v="770"/>
    <n v="9.8836287436180892E-3"/>
    <n v="0.16782618493078599"/>
    <n v="8.3727498815727094E-2"/>
    <n v="4.1162561187430897E-2"/>
    <n v="0.51986818385178202"/>
    <n v="5.0017287094057603E-2"/>
    <n v="1.15937187483552E-2"/>
    <n v="5.3640734380756901E-2"/>
    <n v="3.3327148797305098E-2"/>
    <n v="4.33113335600813"/>
  </r>
  <r>
    <x v="23"/>
    <x v="17"/>
    <n v="9.6805567480143503E-2"/>
    <n v="6.4249373718331795E-2"/>
    <n v="0.52125003857277896"/>
    <n v="0.41450058770888898"/>
    <x v="771"/>
    <n v="1.1555742234234201E-2"/>
    <n v="0.28021047921902298"/>
    <n v="0.121014437931938"/>
    <n v="8.2610481538258604E-2"/>
    <n v="0.29664442225683901"/>
    <n v="7.0845599220811004E-2"/>
    <n v="3.3689672428909002E-2"/>
    <n v="6.0773889297325898E-2"/>
    <n v="2.3654191276725099E-2"/>
    <n v="4.6218069291463397"/>
  </r>
  <r>
    <x v="23"/>
    <x v="18"/>
    <n v="0.55951870917327595"/>
    <n v="1.5742246871053099E-2"/>
    <n v="0.45647123923268701"/>
    <n v="0.52778651389625997"/>
    <x v="772"/>
    <n v="1.9941516318928799E-2"/>
    <n v="0.42469632726051199"/>
    <n v="0.17733344768298101"/>
    <n v="0.17247760298565601"/>
    <n v="7.0380273019648998E-2"/>
    <n v="6.8349104904029997E-2"/>
    <n v="1.28807396061124E-2"/>
    <n v="3.5879106426085799E-2"/>
    <n v="1.0673518325553201E-2"/>
    <n v="4.2295055102371002"/>
  </r>
  <r>
    <x v="23"/>
    <x v="19"/>
    <n v="0.72861248748377605"/>
    <n v="1.34005614400613E-2"/>
    <n v="0.399607760894097"/>
    <n v="0.58699167766584204"/>
    <x v="773"/>
    <n v="1.9413571391168501E-2"/>
    <n v="0.34223894219817003"/>
    <n v="0.26806553728065602"/>
    <n v="0.162349835369065"/>
    <n v="6.3012453821157596E-2"/>
    <n v="7.1056587983996999E-2"/>
    <n v="1.16208914190378E-2"/>
    <n v="4.65565268102218E-2"/>
    <n v="8.4983758629339299E-3"/>
    <n v="4.20436089488165"/>
  </r>
  <r>
    <x v="23"/>
    <x v="20"/>
    <n v="0.65987803905670195"/>
    <n v="1.36471827526373E-2"/>
    <n v="0.41710201312835699"/>
    <n v="0.56925080411900597"/>
    <x v="774"/>
    <n v="1.91764597244161E-2"/>
    <n v="0.339410042113864"/>
    <n v="0.25279233853108302"/>
    <n v="0.164484099800247"/>
    <n v="7.4995890063142501E-2"/>
    <n v="7.5405344094431601E-2"/>
    <n v="1.2029029292735201E-2"/>
    <n v="4.5370882592683098E-2"/>
    <n v="8.9883977950943102E-3"/>
    <n v="4.0179601572490604"/>
  </r>
  <r>
    <x v="23"/>
    <x v="21"/>
    <n v="0.56842494512373298"/>
    <n v="1.5921586077761899E-2"/>
    <n v="0.44282934514480699"/>
    <n v="0.54124906877743095"/>
    <x v="775"/>
    <n v="2.3830440667776301E-2"/>
    <n v="0.39580455439864698"/>
    <n v="0.14091884637126101"/>
    <n v="0.18730408389141001"/>
    <n v="8.9664934220610198E-2"/>
    <n v="8.6189307881686994E-2"/>
    <n v="1.7999806372496999E-2"/>
    <n v="4.0472656508259298E-2"/>
    <n v="9.7758642969335702E-3"/>
    <n v="4.0339784142703996"/>
  </r>
  <r>
    <x v="23"/>
    <x v="22"/>
    <n v="0.48732378988606501"/>
    <n v="1.7193767417447801E-2"/>
    <n v="0.47336665479493301"/>
    <n v="0.50943957778761895"/>
    <x v="776"/>
    <n v="2.61733210832454E-2"/>
    <n v="0.37444974568003098"/>
    <n v="0.117947950836975"/>
    <n v="0.222464852997072"/>
    <n v="9.0161906519574703E-2"/>
    <n v="9.5875990103660505E-2"/>
    <n v="2.0623965332426199E-2"/>
    <n v="3.4913955820480597E-2"/>
    <n v="9.5555949829334193E-3"/>
    <n v="4.1062228808265102"/>
  </r>
  <r>
    <x v="23"/>
    <x v="23"/>
    <n v="0.65009005207979997"/>
    <n v="1.52299704772824E-2"/>
    <n v="0.50019666046652"/>
    <n v="0.48457336905619802"/>
    <x v="777"/>
    <n v="2.3673841842289801E-2"/>
    <n v="0.40811895444046198"/>
    <n v="0.105233756943722"/>
    <n v="0.269917823451643"/>
    <n v="6.3775484271177296E-2"/>
    <n v="8.1774186219266506E-2"/>
    <n v="1.2849191068658899E-2"/>
    <n v="2.00577519322531E-2"/>
    <n v="7.2586532526638398E-3"/>
    <n v="4.1129141688309998"/>
  </r>
  <r>
    <x v="23"/>
    <x v="24"/>
    <n v="7.4231240299051801E-2"/>
    <n v="7.9550624559827907E-2"/>
    <n v="0.51153825620244098"/>
    <n v="0.40891111923773099"/>
    <x v="778"/>
    <n v="6.6118557809284901E-3"/>
    <n v="0.119927162515943"/>
    <n v="0.117159822338154"/>
    <n v="4.1326946249595799E-2"/>
    <n v="0.38974404766182003"/>
    <n v="0.17837015169119899"/>
    <n v="1.6190045764384601E-2"/>
    <n v="8.8326942893040897E-2"/>
    <n v="1.7071026313682E-2"/>
    <n v="4.3717401885299099"/>
  </r>
  <r>
    <x v="23"/>
    <x v="25"/>
    <n v="8.2582747094789605E-2"/>
    <n v="7.2363572028640896E-2"/>
    <n v="0.50161411950777202"/>
    <n v="0.42602230846358702"/>
    <x v="779"/>
    <n v="5.0423750925433202E-3"/>
    <n v="0.13754624497184201"/>
    <n v="0.11738090538156699"/>
    <n v="4.2106439045429503E-2"/>
    <n v="0.380732774553663"/>
    <n v="0.16302679571663201"/>
    <n v="2.5995757681886202E-2"/>
    <n v="9.4318584664752902E-2"/>
    <n v="1.6422238819595002E-2"/>
    <n v="4.4236665671950401"/>
  </r>
  <r>
    <x v="23"/>
    <x v="26"/>
    <n v="0.109826291049217"/>
    <n v="6.2665674680642894E-2"/>
    <n v="0.52295257630291303"/>
    <n v="0.41438174901644398"/>
    <x v="780"/>
    <n v="5.8133040818782603E-3"/>
    <n v="0.14724582405158701"/>
    <n v="0.12573727545897201"/>
    <n v="4.6232175693108203E-2"/>
    <n v="0.34660856278295199"/>
    <n v="0.15553634353568199"/>
    <n v="2.1744655613405099E-2"/>
    <n v="0.103459167695396"/>
    <n v="2.0479335582328902E-2"/>
    <n v="4.3063677584336499"/>
  </r>
  <r>
    <x v="23"/>
    <x v="27"/>
    <n v="0.28024742231710098"/>
    <n v="2.9527142296189E-2"/>
    <n v="0.46538849576039698"/>
    <n v="0.505084361943414"/>
    <x v="781"/>
    <n v="1.3922431399888999E-2"/>
    <n v="0.35351002438716"/>
    <n v="0.13648400548409001"/>
    <n v="0.107898301718954"/>
    <n v="0.14960521578795299"/>
    <n v="0.131742188075858"/>
    <n v="1.41134382878362E-2"/>
    <n v="6.4711236727231905E-2"/>
    <n v="1.2726284064346101E-2"/>
    <n v="4.2364114748761903"/>
  </r>
  <r>
    <x v="23"/>
    <x v="28"/>
    <n v="0.75291595135685696"/>
    <n v="1.4305485050104099E-2"/>
    <n v="0.44670562036005301"/>
    <n v="0.538988894589843"/>
    <x v="782"/>
    <n v="1.8637436752184999E-2"/>
    <n v="0.40667242854740798"/>
    <n v="0.201659442727743"/>
    <n v="0.15858287433690399"/>
    <n v="6.96206074422379E-2"/>
    <n v="7.4865594823903994E-2"/>
    <n v="9.0728272613547992E-3"/>
    <n v="4.6828272050611498E-2"/>
    <n v="7.1350565864543199E-3"/>
    <n v="4.0851145733079504"/>
  </r>
  <r>
    <x v="23"/>
    <x v="29"/>
    <n v="0.76909768906248499"/>
    <n v="1.30283474339601E-2"/>
    <n v="0.440116268151787"/>
    <n v="0.54685538441425297"/>
    <x v="783"/>
    <n v="2.03775389518582E-2"/>
    <n v="0.35869562768961499"/>
    <n v="0.26027854304819398"/>
    <n v="0.140960404995146"/>
    <n v="7.1319274707007205E-2"/>
    <n v="6.8557984461330101E-2"/>
    <n v="9.9046966264347905E-3"/>
    <n v="5.4702329048956597E-2"/>
    <n v="8.1358570290407696E-3"/>
    <n v="3.8614996198432201"/>
  </r>
  <r>
    <x v="23"/>
    <x v="30"/>
    <n v="0.85851171131554305"/>
    <n v="1.25716030268491E-2"/>
    <n v="0.38696945284608802"/>
    <n v="0.60045894412706302"/>
    <x v="784"/>
    <n v="2.09392243264876E-2"/>
    <n v="0.34456270011524498"/>
    <n v="0.28945633927776798"/>
    <n v="0.13364401365443801"/>
    <n v="6.9384737364709195E-2"/>
    <n v="6.1840880637133097E-2"/>
    <n v="8.7248802393346796E-3"/>
    <n v="5.8227276089668302E-2"/>
    <n v="7.01267128441487E-3"/>
    <n v="4.1475031872379597"/>
  </r>
  <r>
    <x v="23"/>
    <x v="31"/>
    <n v="0.89855893871518899"/>
    <n v="1.16452416092234E-2"/>
    <n v="0.37798007823742502"/>
    <n v="0.61037468015335195"/>
    <x v="785"/>
    <n v="2.13571852699702E-2"/>
    <n v="0.32717847263606897"/>
    <n v="0.306136366668396"/>
    <n v="0.13864360611714099"/>
    <n v="6.5702189051567494E-2"/>
    <n v="5.72216577005508E-2"/>
    <n v="9.3484984990698204E-3"/>
    <n v="5.8683984037761198E-2"/>
    <n v="9.4044910191482395E-3"/>
    <n v="3.97400020133747"/>
  </r>
  <r>
    <x v="23"/>
    <x v="32"/>
    <n v="0.88895561709262005"/>
    <n v="1.1623164130082299E-2"/>
    <n v="0.385769020793645"/>
    <n v="0.60260781507627303"/>
    <x v="786"/>
    <n v="2.02567998846973E-2"/>
    <n v="0.30660325901090402"/>
    <n v="0.32454171152366401"/>
    <n v="0.13301856425279401"/>
    <n v="7.5005901246108106E-2"/>
    <n v="5.7458347631722702E-2"/>
    <n v="7.9383357339436102E-3"/>
    <n v="6.1871638763337802E-2"/>
    <n v="7.1436680839698403E-3"/>
    <n v="4.0655082195976799"/>
  </r>
  <r>
    <x v="24"/>
    <x v="0"/>
    <n v="0.81571354076903402"/>
    <n v="3.8022314130534501E-2"/>
    <n v="0.41375501768652201"/>
    <n v="0.54822266818294296"/>
    <x v="787"/>
    <n v="2.2084604974837801E-2"/>
    <n v="0.15085909173234299"/>
    <n v="0.110104507892287"/>
    <n v="5.3367453014241201E-2"/>
    <n v="0.36135034290003998"/>
    <n v="9.92576619154307E-2"/>
    <n v="7.7233798983258703E-2"/>
    <n v="5.4660831670446601E-2"/>
    <n v="6.0103283889969099E-2"/>
    <n v="6.3263522163229204"/>
  </r>
  <r>
    <x v="24"/>
    <x v="1"/>
    <n v="0.82349455156402096"/>
    <n v="3.1504025956187801E-2"/>
    <n v="0.42734873430174097"/>
    <n v="0.54114723974207102"/>
    <x v="788"/>
    <n v="1.54668481700658E-2"/>
    <n v="0.14173191325113901"/>
    <n v="0.13009368409195801"/>
    <n v="5.2287279766002601E-2"/>
    <n v="0.35688793140868502"/>
    <n v="9.3156637501697004E-2"/>
    <n v="6.4041804523601198E-2"/>
    <n v="6.6387174293362702E-2"/>
    <n v="6.9034849753782795E-2"/>
    <n v="6.2039752323344297"/>
  </r>
  <r>
    <x v="24"/>
    <x v="2"/>
    <n v="1.0598742778164101"/>
    <n v="3.1750376378260801E-2"/>
    <n v="0.39476953380598301"/>
    <n v="0.57348008981575604"/>
    <x v="789"/>
    <n v="1.4432108237566001E-2"/>
    <n v="0.140882597404167"/>
    <n v="0.117225293750939"/>
    <n v="5.2526191881252099E-2"/>
    <n v="0.35297880398532999"/>
    <n v="8.4892107738011396E-2"/>
    <n v="5.6047949075467E-2"/>
    <n v="7.0472966962943098E-2"/>
    <n v="0.100606336408742"/>
    <n v="6.3369824412236797"/>
  </r>
  <r>
    <x v="24"/>
    <x v="3"/>
    <n v="0.97576593668113498"/>
    <n v="3.2598542284748198E-2"/>
    <n v="0.39442464578519498"/>
    <n v="0.57297681193005701"/>
    <x v="790"/>
    <n v="1.37420039302219E-2"/>
    <n v="0.15206687328016"/>
    <n v="0.116261464234827"/>
    <n v="4.9685993248660403E-2"/>
    <n v="0.37291055549369201"/>
    <n v="8.6120124336399706E-2"/>
    <n v="6.8063802325220302E-2"/>
    <n v="6.01264074236754E-2"/>
    <n v="7.1091239405159698E-2"/>
    <n v="6.33009784043049"/>
  </r>
  <r>
    <x v="24"/>
    <x v="4"/>
    <n v="1.0009876806364699"/>
    <n v="3.32635360149304E-2"/>
    <n v="0.41198646710623799"/>
    <n v="0.55474999687883197"/>
    <x v="791"/>
    <n v="1.68697570030121E-2"/>
    <n v="0.153696954855951"/>
    <n v="0.124302590416912"/>
    <n v="4.9312394018841202E-2"/>
    <n v="0.367803070625636"/>
    <n v="8.9394989977680597E-2"/>
    <n v="7.0033513781225604E-2"/>
    <n v="6.5813363501551897E-2"/>
    <n v="5.2373554410039699E-2"/>
    <n v="6.4233804572028204"/>
  </r>
  <r>
    <x v="24"/>
    <x v="5"/>
    <n v="0.98809785423757801"/>
    <n v="3.3710373444091501E-2"/>
    <n v="0.42505125857708298"/>
    <n v="0.54123836797882496"/>
    <x v="792"/>
    <n v="1.50063124399665E-2"/>
    <n v="0.16000381774192299"/>
    <n v="0.117303340214897"/>
    <n v="5.0557751746333E-2"/>
    <n v="0.359080345535643"/>
    <n v="8.8447902336384901E-2"/>
    <n v="7.9334389227670499E-2"/>
    <n v="6.5725678941898194E-2"/>
    <n v="5.4522662390020502E-2"/>
    <n v="6.2594415256292901"/>
  </r>
  <r>
    <x v="24"/>
    <x v="6"/>
    <n v="1.0106613138791001"/>
    <n v="3.4982995411271103E-2"/>
    <n v="0.409773881938719"/>
    <n v="0.55524312265000997"/>
    <x v="793"/>
    <n v="1.3622815698723E-2"/>
    <n v="0.16299458007913001"/>
    <n v="0.11315116196922601"/>
    <n v="4.9278568142800599E-2"/>
    <n v="0.36356168799202698"/>
    <n v="8.9340499803778506E-2"/>
    <n v="5.9471817816805002E-2"/>
    <n v="6.9785813476112804E-2"/>
    <n v="6.7772325633192895E-2"/>
    <n v="6.3705262927707098"/>
  </r>
  <r>
    <x v="24"/>
    <x v="7"/>
    <n v="1.03303393732606"/>
    <n v="3.32746194440139E-2"/>
    <n v="0.418814609963165"/>
    <n v="0.54791077059282101"/>
    <x v="794"/>
    <n v="1.52025944033323E-2"/>
    <n v="0.17038870543496201"/>
    <n v="0.12094324201159"/>
    <n v="4.8356148815756297E-2"/>
    <n v="0.35438723774966102"/>
    <n v="8.5255149952367701E-2"/>
    <n v="7.63711678969584E-2"/>
    <n v="5.7361187830902098E-2"/>
    <n v="6.3450356138793004E-2"/>
    <n v="6.3321361478801501"/>
  </r>
  <r>
    <x v="24"/>
    <x v="8"/>
    <n v="0.93656951829617097"/>
    <n v="3.61838776886685E-2"/>
    <n v="0.422629541891615"/>
    <n v="0.54118658041971701"/>
    <x v="795"/>
    <n v="1.5284113759799E-2"/>
    <n v="0.150842832588647"/>
    <n v="0.122062155125524"/>
    <n v="4.9826239386137401E-2"/>
    <n v="0.37946228890960598"/>
    <n v="8.7705848154620403E-2"/>
    <n v="8.1761857735436497E-2"/>
    <n v="5.0333417108118797E-2"/>
    <n v="5.3815280253403402E-2"/>
    <n v="6.3438562760358002"/>
  </r>
  <r>
    <x v="24"/>
    <x v="9"/>
    <n v="0.97560992777895905"/>
    <n v="3.5836520716662698E-2"/>
    <n v="0.410447971581895"/>
    <n v="0.55371550770144295"/>
    <x v="796"/>
    <n v="1.6823992061100499E-2"/>
    <n v="0.15464540504454699"/>
    <n v="0.12801448952380201"/>
    <n v="5.2499108984357001E-2"/>
    <n v="0.38885047261037597"/>
    <n v="8.7265202946117101E-2"/>
    <n v="7.1380646872350004E-2"/>
    <n v="3.8791722449913101E-2"/>
    <n v="5.2608411011362301E-2"/>
    <n v="6.3338459557539402"/>
  </r>
  <r>
    <x v="24"/>
    <x v="10"/>
    <n v="1.1028931606257599"/>
    <n v="3.2658692258632702E-2"/>
    <n v="0.424099686474808"/>
    <n v="0.54324162126655895"/>
    <x v="797"/>
    <n v="1.7135082005598701E-2"/>
    <n v="0.164437138600494"/>
    <n v="0.114884235869461"/>
    <n v="5.89299614412305E-2"/>
    <n v="0.352849720522662"/>
    <n v="7.9723225918363796E-2"/>
    <n v="7.7372014962956301E-2"/>
    <n v="3.4968471242273397E-2"/>
    <n v="9.1433435261538298E-2"/>
    <n v="6.3400005560473698"/>
  </r>
  <r>
    <x v="24"/>
    <x v="11"/>
    <n v="1.2772983003892999"/>
    <n v="3.1538349204143903E-2"/>
    <n v="0.425470580205834"/>
    <n v="0.54299107059002205"/>
    <x v="798"/>
    <n v="1.9839431000796399E-2"/>
    <n v="0.19306107993515201"/>
    <n v="0.109727021797419"/>
    <n v="7.4823694149004E-2"/>
    <n v="0.36194905227469398"/>
    <n v="8.1668661913446794E-2"/>
    <n v="7.4575717890320997E-2"/>
    <n v="2.6165968322939399E-2"/>
    <n v="4.95984255136954E-2"/>
    <n v="6.3078959876338203"/>
  </r>
  <r>
    <x v="24"/>
    <x v="12"/>
    <n v="0.90369434532816795"/>
    <n v="3.5491568884267001E-2"/>
    <n v="0.42947894794314601"/>
    <n v="0.53502948317258703"/>
    <x v="799"/>
    <n v="1.3197380298750099E-2"/>
    <n v="0.13461165470766701"/>
    <n v="0.123567540725984"/>
    <n v="5.3717815560222502E-2"/>
    <n v="0.384523710070519"/>
    <n v="7.9774500086970998E-2"/>
    <n v="8.4345158838120604E-2"/>
    <n v="4.2860713143934602E-2"/>
    <n v="7.3781883560436495E-2"/>
    <n v="6.3460620913133301"/>
  </r>
  <r>
    <x v="24"/>
    <x v="13"/>
    <n v="0.92704768144815797"/>
    <n v="3.42200739386204E-2"/>
    <n v="0.43527563736185398"/>
    <n v="0.53050428869952504"/>
    <x v="800"/>
    <n v="1.43524522647294E-2"/>
    <n v="0.124973118776405"/>
    <n v="0.13305021717002299"/>
    <n v="4.63383837428556E-2"/>
    <n v="0.377570802413846"/>
    <n v="8.2087141604251193E-2"/>
    <n v="8.3353553922032197E-2"/>
    <n v="5.5328588079065003E-2"/>
    <n v="7.2117549226460201E-2"/>
    <n v="6.3167520944124496"/>
  </r>
  <r>
    <x v="24"/>
    <x v="14"/>
    <n v="0.81868307052456102"/>
    <n v="4.55990651796577E-2"/>
    <n v="0.44451750956441"/>
    <n v="0.509883425255932"/>
    <x v="801"/>
    <n v="1.3665011663511299E-2"/>
    <n v="9.0887828475981799E-2"/>
    <n v="9.8224806905093706E-2"/>
    <n v="4.9814826131142499E-2"/>
    <n v="0.47096709958683097"/>
    <n v="7.9138312898337407E-2"/>
    <n v="6.3003512284228597E-2"/>
    <n v="2.9755109430616301E-2"/>
    <n v="9.5630644496182804E-2"/>
    <n v="6.4251056494085299"/>
  </r>
  <r>
    <x v="24"/>
    <x v="15"/>
    <n v="0.39349056863604098"/>
    <n v="6.5010332830143305E-2"/>
    <n v="0.44954494226328801"/>
    <n v="0.48544472490656898"/>
    <x v="802"/>
    <n v="2.4933489386561599E-5"/>
    <n v="2.2836041819382102E-2"/>
    <n v="1.04791424093435E-2"/>
    <n v="1.6564940328801799E-2"/>
    <n v="0.83377199121827605"/>
    <n v="1.94037719403964E-2"/>
    <n v="2.4961966614439699E-2"/>
    <n v="8.3789892933156303E-3"/>
    <n v="5.3326028280709502E-2"/>
    <n v="6.6071236078277096"/>
  </r>
  <r>
    <x v="24"/>
    <x v="16"/>
    <n v="0.47955445263655899"/>
    <n v="5.7699870386290097E-2"/>
    <n v="0.45369817473569202"/>
    <n v="0.488601954878018"/>
    <x v="803"/>
    <n v="3.5055009402718798E-4"/>
    <n v="2.9165783493607201E-2"/>
    <n v="1.9728232526791602E-2"/>
    <n v="2.84843585455196E-2"/>
    <n v="0.75484536954675596"/>
    <n v="2.7531554579625001E-2"/>
    <n v="6.3784385626833306E-2"/>
    <n v="8.3663212092096005E-3"/>
    <n v="5.7415266685558901E-2"/>
    <n v="6.5607785955488298"/>
  </r>
  <r>
    <x v="24"/>
    <x v="17"/>
    <n v="0.64844015542057099"/>
    <n v="4.6816904018208302E-2"/>
    <n v="0.44240898663920097"/>
    <n v="0.51077410934259004"/>
    <x v="804"/>
    <n v="7.9799639311718493E-3"/>
    <n v="0.11982695909322399"/>
    <n v="5.9194516749027599E-2"/>
    <n v="3.8393157437886599E-2"/>
    <n v="0.54413168680148805"/>
    <n v="4.09415052756388E-2"/>
    <n v="0.113078665819834"/>
    <n v="7.7347500855248202E-3"/>
    <n v="6.1429184532168703E-2"/>
    <n v="6.42777353589259"/>
  </r>
  <r>
    <x v="24"/>
    <x v="18"/>
    <n v="0.83310709718471598"/>
    <n v="4.5071313396121401E-2"/>
    <n v="0.433527447565492"/>
    <n v="0.52140123903838598"/>
    <x v="805"/>
    <n v="1.2663174489195799E-2"/>
    <n v="0.16109366280763801"/>
    <n v="9.6246257920422407E-2"/>
    <n v="3.8794330067122802E-2"/>
    <n v="0.428438579531561"/>
    <n v="8.2479804979012597E-2"/>
    <n v="8.8080582188491796E-2"/>
    <n v="1.6138271846469598E-2"/>
    <n v="6.7975706616200393E-2"/>
    <n v="6.41159572216554"/>
  </r>
  <r>
    <x v="24"/>
    <x v="19"/>
    <n v="0.89508491089688602"/>
    <n v="4.0571552129722001E-2"/>
    <n v="0.43844508828364398"/>
    <n v="0.520983359586634"/>
    <x v="806"/>
    <n v="1.6001956911053002E-2"/>
    <n v="0.169987855315376"/>
    <n v="0.12778078043862101"/>
    <n v="4.0711718370633102E-2"/>
    <n v="0.399200143764528"/>
    <n v="7.7051175832305197E-2"/>
    <n v="8.9314851088804201E-2"/>
    <n v="1.3033595163410201E-2"/>
    <n v="5.9128082951625201E-2"/>
    <n v="6.3188948569576002"/>
  </r>
  <r>
    <x v="24"/>
    <x v="20"/>
    <n v="0.896980752217997"/>
    <n v="3.9080839512856201E-2"/>
    <n v="0.42056571851496"/>
    <n v="0.54035344197218405"/>
    <x v="807"/>
    <n v="1.4948322178210899E-2"/>
    <n v="0.14075908587928199"/>
    <n v="0.118557743838934"/>
    <n v="4.8014502306872299E-2"/>
    <n v="0.40358848743575798"/>
    <n v="8.3003026742547295E-2"/>
    <n v="0.107048020660116"/>
    <n v="1.3389414299184801E-2"/>
    <n v="6.37141237840438E-2"/>
    <n v="6.4020197781104802"/>
  </r>
  <r>
    <x v="24"/>
    <x v="21"/>
    <n v="0.93902017483426004"/>
    <n v="4.0150283920934303E-2"/>
    <n v="0.43140375476466603"/>
    <n v="0.52844596131439903"/>
    <x v="808"/>
    <n v="1.6124156874469098E-2"/>
    <n v="0.15395755619389301"/>
    <n v="0.110784046138503"/>
    <n v="5.6178449757735303E-2"/>
    <n v="0.40906365094826502"/>
    <n v="8.9326444494835996E-2"/>
    <n v="9.4554917960480198E-2"/>
    <n v="1.12977399518287E-2"/>
    <n v="5.1033682125720702E-2"/>
    <n v="6.35126091781214"/>
  </r>
  <r>
    <x v="24"/>
    <x v="22"/>
    <n v="0.66819562182024295"/>
    <n v="5.0144662129795001E-2"/>
    <n v="0.44593470578041"/>
    <n v="0.50392063208979498"/>
    <x v="809"/>
    <n v="1.16034973647952E-2"/>
    <n v="6.9843103084573505E-2"/>
    <n v="8.4083448525879706E-2"/>
    <n v="4.3224024719665001E-2"/>
    <n v="0.59829799568530795"/>
    <n v="8.6520408340378996E-2"/>
    <n v="4.1628873652011698E-2"/>
    <n v="9.3735236200609001E-3"/>
    <n v="4.6249940127867303E-2"/>
    <n v="6.4630465383800404"/>
  </r>
  <r>
    <x v="24"/>
    <x v="23"/>
    <n v="1.1124190805584"/>
    <n v="4.3015169475928899E-2"/>
    <n v="0.45449847848484098"/>
    <n v="0.50248635203922998"/>
    <x v="810"/>
    <n v="2.0994944867170202E-2"/>
    <n v="0.18822851174480101"/>
    <n v="7.4958644513579295E-2"/>
    <n v="6.4982857134278801E-2"/>
    <n v="0.40849183501941"/>
    <n v="9.0199520026031002E-2"/>
    <n v="0.100224055406613"/>
    <n v="7.4927430630550799E-3"/>
    <n v="3.3296311023432203E-2"/>
    <n v="6.3134852878461398"/>
  </r>
  <r>
    <x v="24"/>
    <x v="24"/>
    <n v="0.49592366415279598"/>
    <n v="5.7340047443026197E-2"/>
    <n v="0.46105911110803"/>
    <n v="0.48160084144894399"/>
    <x v="811"/>
    <n v="1.362635178268E-3"/>
    <n v="3.26091001976807E-2"/>
    <n v="7.3713384083360103E-2"/>
    <n v="3.2974985026225298E-2"/>
    <n v="0.67293081888353301"/>
    <n v="9.2590345632696705E-2"/>
    <n v="1.75082650513744E-2"/>
    <n v="1.00869114952111E-2"/>
    <n v="5.58135325242375E-2"/>
    <n v="6.4370115769301703"/>
  </r>
  <r>
    <x v="24"/>
    <x v="25"/>
    <n v="0.50522141563858902"/>
    <n v="5.5202821100733497E-2"/>
    <n v="0.45924232421772598"/>
    <n v="0.48555485468154003"/>
    <x v="812"/>
    <n v="5.3297555375327098E-4"/>
    <n v="4.0992354089399698E-2"/>
    <n v="7.7648440492639401E-2"/>
    <n v="3.6889887624107998E-2"/>
    <n v="0.66262239226999098"/>
    <n v="8.8201136645959397E-2"/>
    <n v="1.8109715517883599E-2"/>
    <n v="9.7898858928898193E-3"/>
    <n v="5.7047142558296703E-2"/>
    <n v="6.4393693408345598"/>
  </r>
  <r>
    <x v="24"/>
    <x v="26"/>
    <n v="0.63643330650952701"/>
    <n v="5.1390290693205297E-2"/>
    <n v="0.44505118958748602"/>
    <n v="0.50355851971930898"/>
    <x v="813"/>
    <n v="5.1511544529235802E-4"/>
    <n v="4.8587368132086001E-2"/>
    <n v="8.1483234138596705E-2"/>
    <n v="3.39513327979937E-2"/>
    <n v="0.64487010353003704"/>
    <n v="9.1375484254437797E-2"/>
    <n v="1.86777285322383E-2"/>
    <n v="9.9753967349952791E-3"/>
    <n v="5.7178332658845303E-2"/>
    <n v="6.4529461362040301"/>
  </r>
  <r>
    <x v="24"/>
    <x v="27"/>
    <n v="0.85127064069730796"/>
    <n v="4.5527704156184498E-2"/>
    <n v="0.44975322872620999"/>
    <n v="0.50471906711760495"/>
    <x v="814"/>
    <n v="8.6091483556699194E-3"/>
    <n v="0.16039629716512999"/>
    <n v="8.76650702795988E-2"/>
    <n v="4.0059264418204399E-2"/>
    <n v="0.44382110259858998"/>
    <n v="8.8317967401578296E-2"/>
    <n v="8.8998059170293797E-2"/>
    <n v="1.20981357056913E-2"/>
    <n v="6.1310990702010501E-2"/>
    <n v="6.3583705851315599"/>
  </r>
  <r>
    <x v="24"/>
    <x v="28"/>
    <n v="0.96434205038640797"/>
    <n v="4.2148365804261102E-2"/>
    <n v="0.44415657847016299"/>
    <n v="0.51369505572557606"/>
    <x v="815"/>
    <n v="1.22207688737346E-2"/>
    <n v="0.17030568330259299"/>
    <n v="0.109147553748676"/>
    <n v="4.4932539217139099E-2"/>
    <n v="0.39723754255871502"/>
    <n v="9.3040846192566806E-2"/>
    <n v="9.3518710811921299E-2"/>
    <n v="1.4674382185107899E-2"/>
    <n v="5.7748345414481997E-2"/>
    <n v="6.3527004433351797"/>
  </r>
  <r>
    <x v="24"/>
    <x v="29"/>
    <n v="0.93724331493316404"/>
    <n v="4.6380581502947701E-2"/>
    <n v="0.43580893157768302"/>
    <n v="0.51781048691936904"/>
    <x v="816"/>
    <n v="1.2197359676377599E-2"/>
    <n v="0.169143617571239"/>
    <n v="0.118158618309948"/>
    <n v="4.5220441183355997E-2"/>
    <n v="0.39352068737676699"/>
    <n v="8.7963731752878499E-2"/>
    <n v="8.8449270253673995E-2"/>
    <n v="1.49919856525066E-2"/>
    <n v="6.2576201982519605E-2"/>
    <n v="6.2695177487617597"/>
  </r>
  <r>
    <x v="24"/>
    <x v="30"/>
    <n v="1.0059848042536499"/>
    <n v="4.3263175501684799E-2"/>
    <n v="0.43784883223779503"/>
    <n v="0.51888799226051996"/>
    <x v="817"/>
    <n v="1.24762001352417E-2"/>
    <n v="0.16152956622345399"/>
    <n v="0.126317814108766"/>
    <n v="4.4741392641453798E-2"/>
    <n v="0.388550559258174"/>
    <n v="8.5580765754234095E-2"/>
    <n v="0.100714442285537"/>
    <n v="1.86117554895452E-2"/>
    <n v="5.3795208102022603E-2"/>
    <n v="6.2922560685777498"/>
  </r>
  <r>
    <x v="24"/>
    <x v="31"/>
    <n v="1.02764322188559"/>
    <n v="3.6719862239963298E-2"/>
    <n v="0.41188675360646498"/>
    <n v="0.55139338415357197"/>
    <x v="818"/>
    <n v="1.4748001420132601E-2"/>
    <n v="0.17539296083711001"/>
    <n v="0.13920006347451599"/>
    <n v="4.3986787030446901E-2"/>
    <n v="0.35984649843834599"/>
    <n v="8.0238133436480799E-2"/>
    <n v="8.7502211593662504E-2"/>
    <n v="2.7018079470954699E-2"/>
    <n v="6.5140079651091698E-2"/>
    <n v="6.3592972590753503"/>
  </r>
  <r>
    <x v="24"/>
    <x v="32"/>
    <n v="0.96495288068154195"/>
    <n v="3.95631534285747E-2"/>
    <n v="0.41480772058916798"/>
    <n v="0.54562912598225799"/>
    <x v="819"/>
    <n v="1.24200418535637E-2"/>
    <n v="0.149731956852239"/>
    <n v="0.146488970008364"/>
    <n v="4.4056560706693497E-2"/>
    <n v="0.37751819982248203"/>
    <n v="8.8240473908943601E-2"/>
    <n v="8.6521407751154397E-2"/>
    <n v="2.413402260793E-2"/>
    <n v="6.3389275251549901E-2"/>
    <n v="6.3750205416618204"/>
  </r>
  <r>
    <x v="25"/>
    <x v="0"/>
    <n v="0.90437599488778997"/>
    <n v="8.7529907937344796E-3"/>
    <n v="0.68550265624636297"/>
    <n v="0.30574435295990299"/>
    <x v="820"/>
    <n v="2.0228907197803001E-2"/>
    <n v="0.13942493987064"/>
    <n v="9.16490311539854E-2"/>
    <n v="0.118673743934645"/>
    <n v="0.25080873816821703"/>
    <n v="6.8451211663054595E-2"/>
    <n v="9.2614195607895203E-2"/>
    <n v="4.5412021373130197E-2"/>
    <n v="0.16333453548374399"/>
    <n v="6.2961389443064704"/>
  </r>
  <r>
    <x v="25"/>
    <x v="1"/>
    <n v="0.90010316426780002"/>
    <n v="7.1743035107000802E-3"/>
    <n v="0.69655592289994905"/>
    <n v="0.29626977358935103"/>
    <x v="821"/>
    <n v="1.9649389749988599E-2"/>
    <n v="0.141538512907143"/>
    <n v="0.10222397318559601"/>
    <n v="0.10903397888646101"/>
    <n v="0.25169973931453399"/>
    <n v="7.5151433760368494E-2"/>
    <n v="8.7927920409484994E-2"/>
    <n v="5.2598777741300798E-2"/>
    <n v="0.15166124427531"/>
    <n v="6.25342297699705"/>
  </r>
  <r>
    <x v="25"/>
    <x v="2"/>
    <n v="1.0445796201056401"/>
    <n v="8.0819349529759991E-3"/>
    <n v="0.70947944418401998"/>
    <n v="0.28243862086300398"/>
    <x v="822"/>
    <n v="1.84260875825994E-2"/>
    <n v="0.150540867784409"/>
    <n v="0.10022888680966301"/>
    <n v="0.10753740263311599"/>
    <n v="0.25258679013331697"/>
    <n v="7.4342058440658304E-2"/>
    <n v="8.5502359720840401E-2"/>
    <n v="5.0675447563746603E-2"/>
    <n v="0.151921094470817"/>
    <n v="6.2824513881412498"/>
  </r>
  <r>
    <x v="25"/>
    <x v="3"/>
    <n v="0.98047783390489995"/>
    <n v="7.8568062577181394E-3"/>
    <n v="0.69756024747870604"/>
    <n v="0.29458294626357601"/>
    <x v="823"/>
    <n v="2.1679414272864499E-2"/>
    <n v="0.15390040550480399"/>
    <n v="9.6931598769148294E-2"/>
    <n v="0.121772751750733"/>
    <n v="0.25225784518134298"/>
    <n v="6.4603421952671797E-2"/>
    <n v="0.102151773910495"/>
    <n v="5.1593154573778499E-2"/>
    <n v="0.12673524986174001"/>
    <n v="6.2603702459891704"/>
  </r>
  <r>
    <x v="25"/>
    <x v="4"/>
    <n v="1.04734418054874"/>
    <n v="7.7391054441307604E-3"/>
    <n v="0.69906663583635498"/>
    <n v="0.29319425871951399"/>
    <x v="824"/>
    <n v="2.0501614573257498E-2"/>
    <n v="0.14729765222430599"/>
    <n v="9.8682802016405002E-2"/>
    <n v="0.111800863536916"/>
    <n v="0.24297857585831401"/>
    <n v="6.51139513837833E-2"/>
    <n v="9.7487117212038704E-2"/>
    <n v="6.8806429468161096E-2"/>
    <n v="0.13827014046551001"/>
    <n v="6.3181329014176999"/>
  </r>
  <r>
    <x v="25"/>
    <x v="5"/>
    <n v="0.95920469837256706"/>
    <n v="8.8384402023378803E-3"/>
    <n v="0.68503821401057996"/>
    <n v="0.306123345787082"/>
    <x v="825"/>
    <n v="1.9201652175498098E-2"/>
    <n v="0.149844796315422"/>
    <n v="9.9994439875175894E-2"/>
    <n v="0.122801159226527"/>
    <n v="0.24708344996986101"/>
    <n v="6.3530250436079003E-2"/>
    <n v="0.10485114104049"/>
    <n v="5.38565320907941E-2"/>
    <n v="0.13010314353605801"/>
    <n v="6.28896792741378"/>
  </r>
  <r>
    <x v="25"/>
    <x v="6"/>
    <n v="0.997112368621344"/>
    <n v="8.0083589178620799E-3"/>
    <n v="0.70274635877193703"/>
    <n v="0.28924528231020002"/>
    <x v="826"/>
    <n v="2.1275478793019699E-2"/>
    <n v="0.160433127132561"/>
    <n v="9.2356955290312306E-2"/>
    <n v="0.117328919986102"/>
    <n v="0.23791625335178601"/>
    <n v="7.3065762500027207E-2"/>
    <n v="9.3737077327911505E-2"/>
    <n v="5.5048812610198603E-2"/>
    <n v="0.13975678877808401"/>
    <n v="6.3514267600790202"/>
  </r>
  <r>
    <x v="25"/>
    <x v="7"/>
    <n v="0.99959906630566397"/>
    <n v="7.6911723078803597E-3"/>
    <n v="0.70538268433650497"/>
    <n v="0.28692614335561401"/>
    <x v="827"/>
    <n v="1.98104891465028E-2"/>
    <n v="0.15539167839791801"/>
    <n v="9.6841995026020602E-2"/>
    <n v="0.10644009316743699"/>
    <n v="0.237964384290517"/>
    <n v="6.82775549576813E-2"/>
    <n v="9.5287053338079894E-2"/>
    <n v="5.5051101240100597E-2"/>
    <n v="0.156645315781204"/>
    <n v="6.3002588049689496"/>
  </r>
  <r>
    <x v="25"/>
    <x v="8"/>
    <n v="0.92753282930143099"/>
    <n v="9.0208262380534303E-3"/>
    <n v="0.72237909724704796"/>
    <n v="0.26860007651489798"/>
    <x v="828"/>
    <n v="2.05182073155919E-2"/>
    <n v="0.151300112555002"/>
    <n v="0.100377035395704"/>
    <n v="0.10983829177120701"/>
    <n v="0.25715895255732402"/>
    <n v="6.7951121284663907E-2"/>
    <n v="9.1358861505956096E-2"/>
    <n v="5.0416846095686002E-2"/>
    <n v="0.140088447599167"/>
    <n v="6.3260845559085901"/>
  </r>
  <r>
    <x v="25"/>
    <x v="9"/>
    <n v="0.99236764987360004"/>
    <n v="9.5490184157864793E-3"/>
    <n v="0.71185038968664505"/>
    <n v="0.27860059189756797"/>
    <x v="829"/>
    <n v="2.3329152113439101E-2"/>
    <n v="0.14387111804383901"/>
    <n v="0.108539670412398"/>
    <n v="0.11346537097015599"/>
    <n v="0.26302831546894001"/>
    <n v="7.0585265073995804E-2"/>
    <n v="0.100612330186864"/>
    <n v="3.08425795683759E-2"/>
    <n v="0.13491134555045101"/>
    <n v="6.2103026710009104"/>
  </r>
  <r>
    <x v="25"/>
    <x v="10"/>
    <n v="1.05644249208184"/>
    <n v="9.8570709225391101E-3"/>
    <n v="0.69889628520441405"/>
    <n v="0.291246643873047"/>
    <x v="830"/>
    <n v="2.43832590856474E-2"/>
    <n v="0.145763756054091"/>
    <n v="9.9739679086390198E-2"/>
    <n v="0.124067101946484"/>
    <n v="0.24985310982185999"/>
    <n v="7.3999810191856696E-2"/>
    <n v="8.6116608156696806E-2"/>
    <n v="3.3776277483791098E-2"/>
    <n v="0.15353903719546699"/>
    <n v="6.2937883696786301"/>
  </r>
  <r>
    <x v="25"/>
    <x v="11"/>
    <n v="1.1908601017286899"/>
    <n v="9.2134212006307805E-3"/>
    <n v="0.74459937042622204"/>
    <n v="0.246187208373147"/>
    <x v="831"/>
    <n v="3.1780369265734E-2"/>
    <n v="0.18246210532165799"/>
    <n v="0.101082684158605"/>
    <n v="0.14622059192166401"/>
    <n v="0.26341957072747002"/>
    <n v="8.0930639390111497E-2"/>
    <n v="6.6181589263215504E-2"/>
    <n v="2.4723081183636999E-2"/>
    <n v="9.4673602543969199E-2"/>
    <n v="6.2393101226827596"/>
  </r>
  <r>
    <x v="25"/>
    <x v="12"/>
    <n v="0.90034093740954602"/>
    <n v="9.2287397732517505E-3"/>
    <n v="0.71401764872032203"/>
    <n v="0.27675361150642602"/>
    <x v="832"/>
    <n v="2.3196726656945301E-2"/>
    <n v="0.11470835784087401"/>
    <n v="0.101108750101621"/>
    <n v="0.104729957017865"/>
    <n v="0.26921760344342499"/>
    <n v="6.8205503817194202E-2"/>
    <n v="0.10038466534849"/>
    <n v="4.74766785217186E-2"/>
    <n v="0.159845327448114"/>
    <n v="6.27302171811042"/>
  </r>
  <r>
    <x v="25"/>
    <x v="13"/>
    <n v="0.92103029341891796"/>
    <n v="8.7532254684742003E-3"/>
    <n v="0.71701578418815404"/>
    <n v="0.27423099034337201"/>
    <x v="833"/>
    <n v="2.1760241376793998E-2"/>
    <n v="0.117903246030423"/>
    <n v="0.11232863499618299"/>
    <n v="0.103776361574627"/>
    <n v="0.26900629544875698"/>
    <n v="7.2550436990814801E-2"/>
    <n v="8.8838947779305302E-2"/>
    <n v="4.5042223486488502E-2"/>
    <n v="0.15791742932744199"/>
    <n v="6.4115530573868202"/>
  </r>
  <r>
    <x v="25"/>
    <x v="14"/>
    <n v="0.82628029344444298"/>
    <n v="1.02111959775099E-2"/>
    <n v="0.74194839864575102"/>
    <n v="0.24784040537673899"/>
    <x v="834"/>
    <n v="1.7217697881286E-2"/>
    <n v="7.5551181113339194E-2"/>
    <n v="7.6593082124370201E-2"/>
    <n v="0.12001136250602699"/>
    <n v="0.36162334205010199"/>
    <n v="6.0837000261571503E-2"/>
    <n v="9.7135540653027097E-2"/>
    <n v="2.1655073151856701E-2"/>
    <n v="0.162092420980189"/>
    <n v="6.5043303776825097"/>
  </r>
  <r>
    <x v="25"/>
    <x v="15"/>
    <n v="0.41827954137928403"/>
    <n v="1.7084325386794601E-2"/>
    <n v="0.84013026629520304"/>
    <n v="0.14278540831800199"/>
    <x v="835"/>
    <n v="1.96365614255851E-3"/>
    <n v="2.57286897577096E-3"/>
    <n v="4.4115981832702801E-3"/>
    <n v="0.130714064752526"/>
    <n v="0.64800667725705496"/>
    <n v="2.64687545843574E-2"/>
    <n v="0.11320055188497299"/>
    <n v="1.0763327523799699E-3"/>
    <n v="6.3837346699441605E-2"/>
    <n v="6.6602232102196703"/>
  </r>
  <r>
    <x v="25"/>
    <x v="16"/>
    <n v="0.550645117640568"/>
    <n v="1.26043139805786E-2"/>
    <n v="0.80970676869387603"/>
    <n v="0.17768891732554601"/>
    <x v="836"/>
    <n v="2.4110153504313301E-3"/>
    <n v="4.7047315860088501E-3"/>
    <n v="2.1560989666527398E-2"/>
    <n v="0.136992694244219"/>
    <n v="0.52506962717359995"/>
    <n v="2.8493802218161501E-2"/>
    <n v="0.19841580775207601"/>
    <n v="2.05055385194819E-3"/>
    <n v="7.4490624124666296E-2"/>
    <n v="6.6121274006835202"/>
  </r>
  <r>
    <x v="25"/>
    <x v="17"/>
    <n v="0.77105267994451698"/>
    <n v="1.2225709799537099E-2"/>
    <n v="0.72680693646634098"/>
    <n v="0.260967353734122"/>
    <x v="837"/>
    <n v="7.8906765997141508E-3"/>
    <n v="0.10556097810074699"/>
    <n v="2.95425392690748E-2"/>
    <n v="0.113720010137912"/>
    <n v="0.36417074183745601"/>
    <n v="4.3087449272241299E-2"/>
    <n v="0.163728035494735"/>
    <n v="3.1647498351072699E-3"/>
    <n v="0.15910774782275799"/>
    <n v="6.4841379652426996"/>
  </r>
  <r>
    <x v="25"/>
    <x v="18"/>
    <n v="0.965081040371079"/>
    <n v="1.06858467391584E-2"/>
    <n v="0.74098016784456"/>
    <n v="0.24833398541628099"/>
    <x v="838"/>
    <n v="1.28410514629835E-2"/>
    <n v="0.14648635275483901"/>
    <n v="6.2114787390609098E-2"/>
    <n v="0.118605692309977"/>
    <n v="0.28192989611647901"/>
    <n v="6.3499924634546595E-2"/>
    <n v="0.140977343192313"/>
    <n v="8.5268395089686602E-3"/>
    <n v="0.156283930413609"/>
    <n v="6.4647628330581703"/>
  </r>
  <r>
    <x v="25"/>
    <x v="19"/>
    <n v="0.97002102714375704"/>
    <n v="9.4218732985676002E-3"/>
    <n v="0.73248938059083202"/>
    <n v="0.25808874611060001"/>
    <x v="839"/>
    <n v="1.45504690023129E-2"/>
    <n v="0.152736246107046"/>
    <n v="8.1121547898622096E-2"/>
    <n v="0.11631248003177901"/>
    <n v="0.26755996070957599"/>
    <n v="6.3148652879057396E-2"/>
    <n v="0.14659621143887699"/>
    <n v="1.45908943886422E-2"/>
    <n v="0.13468289974671499"/>
    <n v="6.45902720158601"/>
  </r>
  <r>
    <x v="25"/>
    <x v="20"/>
    <n v="0.96501366468209904"/>
    <n v="1.12195844230793E-2"/>
    <n v="0.72302420468950501"/>
    <n v="0.26575621088741502"/>
    <x v="840"/>
    <n v="1.4950996917602899E-2"/>
    <n v="0.14087103183330299"/>
    <n v="7.6524516226858894E-2"/>
    <n v="0.123166419349537"/>
    <n v="0.27501365115320803"/>
    <n v="6.2444313857012899E-2"/>
    <n v="0.116272416973209"/>
    <n v="1.9413802697647298E-2"/>
    <n v="0.16210571534068399"/>
    <n v="6.4887473908126303"/>
  </r>
  <r>
    <x v="25"/>
    <x v="21"/>
    <n v="0.98448470124408005"/>
    <n v="1.0254842760407199E-2"/>
    <n v="0.76287705713981802"/>
    <n v="0.22686810009977501"/>
    <x v="841"/>
    <n v="1.8928827406991301E-2"/>
    <n v="0.13466961456906301"/>
    <n v="7.2439998961275801E-2"/>
    <n v="0.13875369132511101"/>
    <n v="0.29888787367604303"/>
    <n v="5.9898449814706697E-2"/>
    <n v="0.121402816363753"/>
    <n v="1.03271440979268E-2"/>
    <n v="0.13307069333892299"/>
    <n v="6.5700713681802503"/>
  </r>
  <r>
    <x v="25"/>
    <x v="22"/>
    <n v="0.69273288155616097"/>
    <n v="1.0518510868972999E-2"/>
    <n v="0.80415831791357295"/>
    <n v="0.18532317121745401"/>
    <x v="842"/>
    <n v="9.5755538163761599E-3"/>
    <n v="3.57353781589662E-2"/>
    <n v="5.1684909456793202E-2"/>
    <n v="0.158015833631728"/>
    <n v="0.419825786132002"/>
    <n v="6.84127078010352E-2"/>
    <n v="0.13522822268450799"/>
    <n v="4.0760963085969401E-3"/>
    <n v="0.10377849830135399"/>
    <n v="6.5714747709368098"/>
  </r>
  <r>
    <x v="25"/>
    <x v="23"/>
    <n v="1.1250528958891499"/>
    <n v="1.1316408907100501E-2"/>
    <n v="0.79723417142414499"/>
    <n v="0.19144941966875501"/>
    <x v="843"/>
    <n v="2.2634703653550699E-2"/>
    <n v="0.17993533305262499"/>
    <n v="3.9577075771431901E-2"/>
    <n v="0.16334835934185599"/>
    <n v="0.31651829359222"/>
    <n v="7.5511373717043695E-2"/>
    <n v="9.6072695573247699E-2"/>
    <n v="4.86732123746804E-3"/>
    <n v="9.3910706178136599E-2"/>
    <n v="6.4865254682666604"/>
  </r>
  <r>
    <x v="25"/>
    <x v="24"/>
    <n v="0.56396287096540698"/>
    <n v="1.38215520110099E-2"/>
    <n v="0.81056561703025498"/>
    <n v="0.17561283095873501"/>
    <x v="844"/>
    <n v="5.5831100905269796E-3"/>
    <n v="2.7441192821778201E-2"/>
    <n v="4.5014787560661899E-2"/>
    <n v="0.132177154279181"/>
    <n v="0.46785467298868699"/>
    <n v="6.9860642529418496E-2"/>
    <n v="0.117840245745477"/>
    <n v="2.8404515129535702E-3"/>
    <n v="0.122800650035831"/>
    <n v="6.6058106379233896"/>
  </r>
  <r>
    <x v="25"/>
    <x v="25"/>
    <n v="0.60172219741404498"/>
    <n v="1.21429063816108E-2"/>
    <n v="0.71358954444558198"/>
    <n v="0.27426754917280699"/>
    <x v="845"/>
    <n v="3.8155906007447098E-3"/>
    <n v="5.3575383421479699E-3"/>
    <n v="4.6385399316641401E-2"/>
    <n v="0.12980024964603001"/>
    <n v="0.43064838761561097"/>
    <n v="6.6032937743136302E-2"/>
    <n v="0.121996574911322"/>
    <n v="3.13609892337931E-3"/>
    <n v="0.184431240121359"/>
    <n v="6.6098531019074702"/>
  </r>
  <r>
    <x v="25"/>
    <x v="26"/>
    <n v="0.71436911697032601"/>
    <n v="1.16746906577542E-2"/>
    <n v="0.76806957281458299"/>
    <n v="0.220255736527663"/>
    <x v="846"/>
    <n v="3.6374289517360201E-3"/>
    <n v="5.4867926109243501E-3"/>
    <n v="4.9316253489370999E-2"/>
    <n v="0.13218222444213501"/>
    <n v="0.41593236850795501"/>
    <n v="6.7919811807515704E-2"/>
    <n v="0.14342416409171599"/>
    <n v="4.0145275125563996E-3"/>
    <n v="0.16527599346487601"/>
    <n v="6.5329693333694197"/>
  </r>
  <r>
    <x v="25"/>
    <x v="27"/>
    <n v="0.93079153398009196"/>
    <n v="1.0968830258929601E-2"/>
    <n v="0.739679865649432"/>
    <n v="0.249351304091638"/>
    <x v="847"/>
    <n v="8.6153777635745495E-3"/>
    <n v="0.13418607163588001"/>
    <n v="5.3900890381294697E-2"/>
    <n v="0.122988649020047"/>
    <n v="0.30952918098673399"/>
    <n v="6.5369512497475399E-2"/>
    <n v="0.13373543502264401"/>
    <n v="6.2967471030551704E-3"/>
    <n v="0.15749311052690099"/>
    <n v="6.5265425014212601"/>
  </r>
  <r>
    <x v="25"/>
    <x v="28"/>
    <n v="1.03807150623375"/>
    <n v="8.2929103035529802E-3"/>
    <n v="0.72275743458382002"/>
    <n v="0.26894965511262697"/>
    <x v="848"/>
    <n v="1.28820000239349E-2"/>
    <n v="0.14319588034837799"/>
    <n v="7.5096260549795693E-2"/>
    <n v="0.12160968048149"/>
    <n v="0.27427863991970602"/>
    <n v="6.3173939731753101E-2"/>
    <n v="0.12546932941434"/>
    <n v="1.22924946625895E-2"/>
    <n v="0.16343241815988299"/>
    <n v="6.4339779806324202"/>
  </r>
  <r>
    <x v="25"/>
    <x v="29"/>
    <n v="0.98555464198526399"/>
    <n v="8.9172075968058997E-3"/>
    <n v="0.762231387758597"/>
    <n v="0.228851404644597"/>
    <x v="849"/>
    <n v="1.5917551647240499E-2"/>
    <n v="0.13325739474206899"/>
    <n v="8.5146043629689E-2"/>
    <n v="0.125685730699687"/>
    <n v="0.281044318421387"/>
    <n v="6.8479499980456507E-2"/>
    <n v="0.111339180160723"/>
    <n v="1.42843110369405E-2"/>
    <n v="0.155764410667178"/>
    <n v="6.3667041920388501"/>
  </r>
  <r>
    <x v="25"/>
    <x v="30"/>
    <n v="1.0415749547955799"/>
    <n v="1.3358677208480701E-2"/>
    <n v="0.764063487304526"/>
    <n v="0.222577835486994"/>
    <x v="850"/>
    <n v="1.51200856532886E-2"/>
    <n v="0.14246818498300601"/>
    <n v="9.7708373045970701E-2"/>
    <n v="0.123845572064395"/>
    <n v="0.282766337410363"/>
    <n v="6.0490607575870901E-2"/>
    <n v="9.68402782525421E-2"/>
    <n v="1.9025530299435298E-2"/>
    <n v="0.15095358252895999"/>
    <n v="6.3424894417087803"/>
  </r>
  <r>
    <x v="25"/>
    <x v="31"/>
    <n v="1.0530062446786601"/>
    <n v="1.12959600258789E-2"/>
    <n v="0.72598795608410405"/>
    <n v="0.26271608389001699"/>
    <x v="851"/>
    <n v="1.74798929654424E-2"/>
    <n v="0.14250098565129901"/>
    <n v="0.11716439040686"/>
    <n v="0.126071928107375"/>
    <n v="0.26186550263946601"/>
    <n v="6.2632852760867205E-2"/>
    <n v="0.102400276048662"/>
    <n v="2.0539101470543698E-2"/>
    <n v="0.140917515989535"/>
    <n v="6.4299706542177999"/>
  </r>
  <r>
    <x v="25"/>
    <x v="32"/>
    <n v="1.00983555644877"/>
    <n v="1.1534700420467701E-2"/>
    <n v="0.74685120697231899"/>
    <n v="0.241614092607214"/>
    <x v="852"/>
    <n v="1.6431899720787901E-2"/>
    <n v="0.13485508376111799"/>
    <n v="0.115536528428844"/>
    <n v="0.12458140249605899"/>
    <n v="0.272211891704704"/>
    <n v="6.1037495575929399E-2"/>
    <n v="9.9614706664024402E-2"/>
    <n v="2.0873182489522801E-2"/>
    <n v="0.14453078896127899"/>
    <n v="6.3720919558588696"/>
  </r>
  <r>
    <x v="26"/>
    <x v="0"/>
    <n v="0.77847432517853599"/>
    <n v="2.33820485267856E-2"/>
    <n v="0.46615762511355202"/>
    <n v="0.51046032635966199"/>
    <x v="853"/>
    <n v="4.87796795290453E-2"/>
    <n v="0.29089524334839101"/>
    <n v="0.14602068551972699"/>
    <n v="8.0295336825862804E-2"/>
    <n v="0.17749405806032001"/>
    <n v="8.5728767315363899E-2"/>
    <n v="3.3939582060912001E-2"/>
    <n v="8.4674469935415803E-2"/>
    <n v="4.5644942729265801E-2"/>
    <n v="7.7381024294784204"/>
  </r>
  <r>
    <x v="26"/>
    <x v="1"/>
    <n v="0.82772042849473104"/>
    <n v="2.1586980906555999E-2"/>
    <n v="0.46063540058134"/>
    <n v="0.51777761851210402"/>
    <x v="854"/>
    <n v="4.3288224664787898E-2"/>
    <n v="0.29512250034313098"/>
    <n v="0.16784736941133399"/>
    <n v="7.3010539747894093E-2"/>
    <n v="0.16441847700308901"/>
    <n v="9.1180286356326995E-2"/>
    <n v="2.5650346538786301E-2"/>
    <n v="8.6403280345048197E-2"/>
    <n v="4.6924522318353597E-2"/>
    <n v="7.6613425450386101"/>
  </r>
  <r>
    <x v="26"/>
    <x v="2"/>
    <n v="0.985184291896533"/>
    <n v="2.2932471796742099E-2"/>
    <n v="0.45826765807477499"/>
    <n v="0.51879987012848305"/>
    <x v="855"/>
    <n v="4.2602151946320499E-2"/>
    <n v="0.31601242540043101"/>
    <n v="0.155647934465762"/>
    <n v="7.9331256413278206E-2"/>
    <n v="0.16291555353825901"/>
    <n v="8.2576099134421793E-2"/>
    <n v="2.4349856762776099E-2"/>
    <n v="8.6834343487531496E-2"/>
    <n v="4.3054941918258802E-2"/>
    <n v="7.7961633162616302"/>
  </r>
  <r>
    <x v="26"/>
    <x v="3"/>
    <n v="0.91934498465267001"/>
    <n v="2.3213958034291798E-2"/>
    <n v="0.45311334148536098"/>
    <n v="0.52367270048034797"/>
    <x v="856"/>
    <n v="3.7323595064296097E-2"/>
    <n v="0.31981539661963798"/>
    <n v="0.15868212940461801"/>
    <n v="7.8543143776668101E-2"/>
    <n v="0.164441864165596"/>
    <n v="7.8105198778558205E-2"/>
    <n v="2.4052829844164601E-2"/>
    <n v="8.6701214436133101E-2"/>
    <n v="4.59463945009152E-2"/>
    <n v="7.7496435041167597"/>
  </r>
  <r>
    <x v="26"/>
    <x v="4"/>
    <n v="1.0029754453305499"/>
    <n v="2.02686718142609E-2"/>
    <n v="0.44031236611310398"/>
    <n v="0.53941896207263496"/>
    <x v="857"/>
    <n v="3.3332848270667598E-2"/>
    <n v="0.31392508543374098"/>
    <n v="0.163640506974984"/>
    <n v="7.6299831670008103E-2"/>
    <n v="0.15991349232892699"/>
    <n v="8.0191394172074396E-2"/>
    <n v="2.4529480899689399E-2"/>
    <n v="9.9026684698032802E-2"/>
    <n v="4.3237655976748002E-2"/>
    <n v="7.7580925125570399"/>
  </r>
  <r>
    <x v="26"/>
    <x v="5"/>
    <n v="0.94612935451114399"/>
    <n v="2.1227971665728301E-2"/>
    <n v="0.45589715861845898"/>
    <n v="0.52287486971581298"/>
    <x v="858"/>
    <n v="3.4434410075944E-2"/>
    <n v="0.31117502879213299"/>
    <n v="0.15208208131798601"/>
    <n v="8.2868004759479405E-2"/>
    <n v="0.163248658418291"/>
    <n v="8.6430618296875705E-2"/>
    <n v="2.2565802054439602E-2"/>
    <n v="9.6476021871748599E-2"/>
    <n v="4.42028905485203E-2"/>
    <n v="7.7486957675040999"/>
  </r>
  <r>
    <x v="26"/>
    <x v="6"/>
    <n v="0.98245364937419"/>
    <n v="2.56284485555235E-2"/>
    <n v="0.45723115985607699"/>
    <n v="0.51714039158839897"/>
    <x v="859"/>
    <n v="3.07223777223108E-2"/>
    <n v="0.32095912730849901"/>
    <n v="0.15390436574069699"/>
    <n v="7.9982099614175406E-2"/>
    <n v="0.160699818160497"/>
    <n v="8.69018499583048E-2"/>
    <n v="2.28769425516047E-2"/>
    <n v="9.2845081038802499E-2"/>
    <n v="4.5343126623455202E-2"/>
    <n v="7.7489903600384897"/>
  </r>
  <r>
    <x v="26"/>
    <x v="7"/>
    <n v="1.0267180434940499"/>
    <n v="2.1355960888149901E-2"/>
    <n v="0.44518609304599299"/>
    <n v="0.53345794606585695"/>
    <x v="860"/>
    <n v="3.42176957337283E-2"/>
    <n v="0.31986987194519201"/>
    <n v="0.168508438322097"/>
    <n v="7.1594417034723107E-2"/>
    <n v="0.164880598727324"/>
    <n v="8.3235868694241696E-2"/>
    <n v="2.3656186912062001E-2"/>
    <n v="8.0416591329053003E-2"/>
    <n v="4.7606440380971997E-2"/>
    <n v="7.6909981657379003"/>
  </r>
  <r>
    <x v="26"/>
    <x v="8"/>
    <n v="0.93711547925210403"/>
    <n v="2.5824550219070899E-2"/>
    <n v="0.47035120316884399"/>
    <n v="0.50382424661208502"/>
    <x v="861"/>
    <n v="3.88671064501604E-2"/>
    <n v="0.30284705280067098"/>
    <n v="0.17492168932861299"/>
    <n v="6.8666564072941305E-2"/>
    <n v="0.17434776929008999"/>
    <n v="8.1465274595605097E-2"/>
    <n v="2.86253778656466E-2"/>
    <n v="7.7712357812404306E-2"/>
    <n v="4.5837200771380503E-2"/>
    <n v="7.7127159572562096"/>
  </r>
  <r>
    <x v="26"/>
    <x v="9"/>
    <n v="0.99184679573358803"/>
    <n v="2.21861657826284E-2"/>
    <n v="0.44662653074992298"/>
    <n v="0.53118730346744802"/>
    <x v="862"/>
    <n v="3.7366204963677097E-2"/>
    <n v="0.30489245779016699"/>
    <n v="0.182298590669597"/>
    <n v="7.0616749809139095E-2"/>
    <n v="0.17299772841116801"/>
    <n v="8.4265542468806506E-2"/>
    <n v="3.5300170842851898E-2"/>
    <n v="5.6460250136754299E-2"/>
    <n v="4.9511084948557299E-2"/>
    <n v="7.7849981708679596"/>
  </r>
  <r>
    <x v="26"/>
    <x v="10"/>
    <n v="1.12226579375449"/>
    <n v="2.3234320961650599E-2"/>
    <n v="0.45325531660267399"/>
    <n v="0.52351036243567495"/>
    <x v="863"/>
    <n v="4.1314884928427602E-2"/>
    <n v="0.31693912960919601"/>
    <n v="0.16654977253525599"/>
    <n v="9.2278106563762494E-2"/>
    <n v="0.16597099648960201"/>
    <n v="9.0965143155786202E-2"/>
    <n v="3.1537339799948397E-2"/>
    <n v="4.4961492909249098E-2"/>
    <n v="4.3467542496514598E-2"/>
    <n v="7.7787118119244498"/>
  </r>
  <r>
    <x v="26"/>
    <x v="11"/>
    <n v="1.47977140832742"/>
    <n v="2.0791568885594799E-2"/>
    <n v="0.47061404618555502"/>
    <n v="0.50859438492885001"/>
    <x v="864"/>
    <n v="4.0820416099851903E-2"/>
    <n v="0.35256738601267401"/>
    <n v="0.13604091907319299"/>
    <n v="0.10615789786237401"/>
    <n v="0.17210568732166601"/>
    <n v="9.6685080403195595E-2"/>
    <n v="2.3388568238769399E-2"/>
    <n v="3.3990602368134698E-2"/>
    <n v="3.2571346050914399E-2"/>
    <n v="7.8055696614418704"/>
  </r>
  <r>
    <x v="26"/>
    <x v="12"/>
    <n v="0.81630466689242998"/>
    <n v="2.9910702530703E-2"/>
    <n v="0.46346332504572801"/>
    <n v="0.50662597242356899"/>
    <x v="865"/>
    <n v="3.98058392729927E-2"/>
    <n v="0.270161350101567"/>
    <n v="0.19125245510370301"/>
    <n v="7.2597250146716905E-2"/>
    <n v="0.185449058651947"/>
    <n v="8.7385199198641905E-2"/>
    <n v="2.7872835079625201E-2"/>
    <n v="6.2583276757109799E-2"/>
    <n v="5.4801335771313298E-2"/>
    <n v="7.7834083657725701"/>
  </r>
  <r>
    <x v="26"/>
    <x v="13"/>
    <n v="0.88100175938400804"/>
    <n v="2.4802031934570899E-2"/>
    <n v="0.43781696279502802"/>
    <n v="0.537381005270401"/>
    <x v="866"/>
    <n v="3.71176961696442E-2"/>
    <n v="0.27226185455361102"/>
    <n v="0.200738292466285"/>
    <n v="6.5914338659930405E-2"/>
    <n v="0.17720333638998301"/>
    <n v="8.7640506254005698E-2"/>
    <n v="2.7387660911726099E-2"/>
    <n v="7.0790022041818002E-2"/>
    <n v="5.2594926187743501E-2"/>
    <n v="7.7851250366034401"/>
  </r>
  <r>
    <x v="26"/>
    <x v="14"/>
    <n v="0.61857907129327105"/>
    <n v="3.41922923845316E-2"/>
    <n v="0.48372932498029803"/>
    <n v="0.48207838263517"/>
    <x v="867"/>
    <n v="4.1398615873538901E-2"/>
    <n v="0.22983011580068499"/>
    <n v="0.15238483997758401"/>
    <n v="5.86236407281608E-2"/>
    <n v="0.272833752919311"/>
    <n v="8.6693288673525701E-2"/>
    <n v="3.9277534586024197E-2"/>
    <n v="5.0209777450983199E-2"/>
    <n v="6.0723691076284503E-2"/>
    <n v="7.81774643072188"/>
  </r>
  <r>
    <x v="26"/>
    <x v="15"/>
    <n v="0.18443833948587299"/>
    <n v="8.3331458580997997E-2"/>
    <n v="0.58428136598796698"/>
    <n v="0.33238717543103502"/>
    <x v="868"/>
    <n v="5.3091829461033896E-4"/>
    <n v="1.1976411345921401E-3"/>
    <n v="6.9106052268541702E-3"/>
    <n v="1.7531546048649801E-2"/>
    <n v="0.74485365261234104"/>
    <n v="3.5197494225662901E-2"/>
    <n v="0.102407823555709"/>
    <n v="5.5101883871365304E-3"/>
    <n v="7.7775863184794805E-2"/>
    <n v="7.6825874977322597"/>
  </r>
  <r>
    <x v="26"/>
    <x v="16"/>
    <n v="0.22654062458584201"/>
    <n v="7.1088661453026197E-2"/>
    <n v="0.57081954255223599"/>
    <n v="0.358091795994738"/>
    <x v="869"/>
    <n v="5.5643973803308304E-4"/>
    <n v="2.5207311612168099E-3"/>
    <n v="1.6431537435059901E-2"/>
    <n v="1.8577727451294102E-2"/>
    <n v="0.726232023241691"/>
    <n v="2.9114294234581999E-2"/>
    <n v="8.8150083447242997E-2"/>
    <n v="9.8692246822352503E-3"/>
    <n v="9.5920848244163803E-2"/>
    <n v="7.7669529270900401"/>
  </r>
  <r>
    <x v="26"/>
    <x v="17"/>
    <n v="0.42454953710475402"/>
    <n v="5.1095872934492602E-2"/>
    <n v="0.54786158438743504"/>
    <n v="0.40104254267807199"/>
    <x v="870"/>
    <n v="2.5938795733883802E-2"/>
    <n v="0.33817070487543699"/>
    <n v="3.1891748785505103E-2"/>
    <n v="3.9068418010082602E-2"/>
    <n v="0.35343550068125301"/>
    <n v="6.7135575588811502E-2"/>
    <n v="5.4227792506853098E-2"/>
    <n v="1.2645832852462E-2"/>
    <n v="6.8843310905078794E-2"/>
    <n v="7.86080930500205"/>
  </r>
  <r>
    <x v="26"/>
    <x v="18"/>
    <n v="0.73140254300119401"/>
    <n v="3.1555622812874301E-2"/>
    <n v="0.51856147852947199"/>
    <n v="0.44988289865765402"/>
    <x v="871"/>
    <n v="3.5502768462471503E-2"/>
    <n v="0.367592534279228"/>
    <n v="0.122935577190616"/>
    <n v="5.38384381084187E-2"/>
    <n v="0.21771914539558901"/>
    <n v="8.8294296647459705E-2"/>
    <n v="4.1470988129298697E-2"/>
    <n v="1.76875535629024E-2"/>
    <n v="4.6481452097729997E-2"/>
    <n v="7.7965732086620196"/>
  </r>
  <r>
    <x v="26"/>
    <x v="19"/>
    <n v="0.88623984675294598"/>
    <n v="2.8575924217634E-2"/>
    <n v="0.46007570106742601"/>
    <n v="0.51134837471493999"/>
    <x v="872"/>
    <n v="3.7017857098513997E-2"/>
    <n v="0.360115744310265"/>
    <n v="0.16674890707244699"/>
    <n v="5.6852950168878598E-2"/>
    <n v="0.19046073205908301"/>
    <n v="8.1043696274691199E-2"/>
    <n v="2.98254040754601E-2"/>
    <n v="2.6101339749008402E-2"/>
    <n v="4.5188099432188801E-2"/>
    <n v="7.78769814685793"/>
  </r>
  <r>
    <x v="26"/>
    <x v="20"/>
    <n v="0.84173156220020195"/>
    <n v="3.4552827656025499E-2"/>
    <n v="0.48853437361769397"/>
    <n v="0.47691279872628101"/>
    <x v="873"/>
    <n v="3.8078954894086803E-2"/>
    <n v="0.34775399672240698"/>
    <n v="0.15531802621268301"/>
    <n v="6.2750137708228806E-2"/>
    <n v="0.20436997336754301"/>
    <n v="8.2656880784894193E-2"/>
    <n v="3.2098243597433802E-2"/>
    <n v="2.5181770227392299E-2"/>
    <n v="4.4242607159731703E-2"/>
    <n v="7.86451523244319"/>
  </r>
  <r>
    <x v="26"/>
    <x v="21"/>
    <n v="0.92413673603458102"/>
    <n v="3.03814532194101E-2"/>
    <n v="0.49540821181565198"/>
    <n v="0.47421033496493797"/>
    <x v="874"/>
    <n v="3.9848573079455503E-2"/>
    <n v="0.35625972766056002"/>
    <n v="0.14341024170757599"/>
    <n v="6.6680113463693402E-2"/>
    <n v="0.201086677027666"/>
    <n v="8.8236188048055803E-2"/>
    <n v="3.4213876000654397E-2"/>
    <n v="1.8090585472790001E-2"/>
    <n v="4.1168824082417801E-2"/>
    <n v="7.8638371721923397"/>
  </r>
  <r>
    <x v="26"/>
    <x v="22"/>
    <n v="0.442044054776773"/>
    <n v="4.6374630724184102E-2"/>
    <n v="0.55415737070821103"/>
    <n v="0.39946799856760501"/>
    <x v="875"/>
    <n v="2.9226920679824599E-2"/>
    <n v="0.13014674991597899"/>
    <n v="7.9018595955783394E-2"/>
    <n v="7.1347136364318303E-2"/>
    <n v="0.36744305118759901"/>
    <n v="0.116028278306192"/>
    <n v="6.2194801794815298E-2"/>
    <n v="1.4924828937443201E-2"/>
    <n v="6.0651911136220503E-2"/>
    <n v="7.9043229784019102"/>
  </r>
  <r>
    <x v="26"/>
    <x v="23"/>
    <n v="1.2335225862889401"/>
    <n v="2.88912841550251E-2"/>
    <n v="0.54238630455487402"/>
    <n v="0.42872241129010102"/>
    <x v="876"/>
    <n v="3.7690837592097501E-2"/>
    <n v="0.40525268666132402"/>
    <n v="4.2270714297907797E-2"/>
    <n v="0.117013644461018"/>
    <n v="0.20774605244521699"/>
    <n v="9.6046147247184702E-2"/>
    <n v="2.4276954957044398E-2"/>
    <n v="9.4583406607982607E-3"/>
    <n v="2.9781224923148501E-2"/>
    <n v="7.8929265798053097"/>
  </r>
  <r>
    <x v="26"/>
    <x v="24"/>
    <n v="0.32215423972265"/>
    <n v="5.8756026185646897E-2"/>
    <n v="0.582255150005904"/>
    <n v="0.35898882380844899"/>
    <x v="877"/>
    <n v="1.23663135742022E-2"/>
    <n v="8.3402089260576004E-2"/>
    <n v="5.9557752188457602E-2"/>
    <n v="5.95634778272204E-2"/>
    <n v="0.43282225184870998"/>
    <n v="0.107273224954582"/>
    <n v="5.4822938504165197E-2"/>
    <n v="1.7048267108445501E-2"/>
    <n v="7.6338743846978502E-2"/>
    <n v="7.8664357953000499"/>
  </r>
  <r>
    <x v="26"/>
    <x v="25"/>
    <n v="0.27896749725667103"/>
    <n v="6.2076191278512799E-2"/>
    <n v="0.52572312663612697"/>
    <n v="0.41220068208535998"/>
    <x v="878"/>
    <n v="7.9253957370251996E-3"/>
    <n v="3.9429241272931001E-2"/>
    <n v="7.4199926522972498E-2"/>
    <n v="4.52682481504963E-2"/>
    <n v="0.52701382763480997"/>
    <n v="0.122850276344456"/>
    <n v="6.6916595973781107E-2"/>
    <n v="1.46890518773046E-2"/>
    <n v="8.6776916661333997E-2"/>
    <n v="7.7569364712774496"/>
  </r>
  <r>
    <x v="26"/>
    <x v="26"/>
    <n v="0.34188472005208098"/>
    <n v="6.3989165050046801E-2"/>
    <n v="0.53388927203021397"/>
    <n v="0.40212156291973999"/>
    <x v="879"/>
    <n v="7.5248377031842699E-3"/>
    <n v="8.3630792174757204E-3"/>
    <n v="9.2865091883908402E-2"/>
    <n v="5.0611766231861401E-2"/>
    <n v="0.51765368132144995"/>
    <n v="0.12638681467988899"/>
    <n v="6.8127820166119998E-2"/>
    <n v="1.51091963211734E-2"/>
    <n v="9.9462313679785197E-2"/>
    <n v="7.7992743394380497"/>
  </r>
  <r>
    <x v="26"/>
    <x v="27"/>
    <n v="0.73680318300230696"/>
    <n v="3.7200570949793302E-2"/>
    <n v="0.52806850552766604"/>
    <n v="0.43473092352254"/>
    <x v="880"/>
    <n v="2.6651475862061999E-2"/>
    <n v="0.35732268146146401"/>
    <n v="0.104687524162103"/>
    <n v="7.7109460860893E-2"/>
    <n v="0.24530752277755999"/>
    <n v="8.5744607778192997E-2"/>
    <n v="3.38945806095938E-2"/>
    <n v="1.38970908354203E-2"/>
    <n v="4.7360188613734699E-2"/>
    <n v="7.8052633984490196"/>
  </r>
  <r>
    <x v="26"/>
    <x v="28"/>
    <n v="0.92567124390713795"/>
    <n v="3.2352943337019498E-2"/>
    <n v="0.47084133416284402"/>
    <n v="0.49680572250013699"/>
    <x v="881"/>
    <n v="3.4607268680556601E-2"/>
    <n v="0.35561446612776998"/>
    <n v="0.15450796453271701"/>
    <n v="7.2221510339739503E-2"/>
    <n v="0.19630123757628001"/>
    <n v="8.0651890270618906E-2"/>
    <n v="2.6724162055288998E-2"/>
    <n v="2.3243391876733702E-2"/>
    <n v="4.8399187216847002E-2"/>
    <n v="7.7346602596819096"/>
  </r>
  <r>
    <x v="26"/>
    <x v="29"/>
    <n v="0.90764282765895898"/>
    <n v="3.2828695868646E-2"/>
    <n v="0.48046108243344798"/>
    <n v="0.48671022169790601"/>
    <x v="882"/>
    <n v="3.5856298199702298E-2"/>
    <n v="0.323537253780877"/>
    <n v="0.188279377647703"/>
    <n v="5.9816390326705701E-2"/>
    <n v="0.20438525665212401"/>
    <n v="7.9954652403770907E-2"/>
    <n v="2.694618519072E-2"/>
    <n v="2.6596263249834599E-2"/>
    <n v="4.7166315762092098E-2"/>
    <n v="7.8142450873033296"/>
  </r>
  <r>
    <x v="26"/>
    <x v="30"/>
    <n v="0.97963979907041598"/>
    <n v="3.1243098712266701E-2"/>
    <n v="0.48469894278905201"/>
    <n v="0.484057958498681"/>
    <x v="883"/>
    <n v="3.8504909168921901E-2"/>
    <n v="0.31809485338285598"/>
    <n v="0.20580112250139099"/>
    <n v="5.3741263851853301E-2"/>
    <n v="0.19572765732632799"/>
    <n v="7.9077976351927301E-2"/>
    <n v="2.2802943427161299E-2"/>
    <n v="3.03921829352738E-2"/>
    <n v="4.8741924719162603E-2"/>
    <n v="7.7507217457163904"/>
  </r>
  <r>
    <x v="26"/>
    <x v="31"/>
    <n v="1.0750180892188901"/>
    <n v="2.8520183891490799E-2"/>
    <n v="0.46455004095489399"/>
    <n v="0.50692977515361504"/>
    <x v="884"/>
    <n v="4.3332633869955797E-2"/>
    <n v="0.30097393204952899"/>
    <n v="0.23902249659688601"/>
    <n v="5.51676859610837E-2"/>
    <n v="0.18218252398423199"/>
    <n v="6.8937718898105294E-2"/>
    <n v="2.1880380418302401E-2"/>
    <n v="3.6788397236963102E-2"/>
    <n v="4.51869790093892E-2"/>
    <n v="7.7901407589470697"/>
  </r>
  <r>
    <x v="26"/>
    <x v="32"/>
    <n v="1.0239819394407199"/>
    <n v="3.2526040500069103E-2"/>
    <n v="0.471398679061177"/>
    <n v="0.49607528043875299"/>
    <x v="885"/>
    <n v="3.9504871734276102E-2"/>
    <n v="0.30743064302661999"/>
    <n v="0.22906891373420099"/>
    <n v="5.5692910774936502E-2"/>
    <n v="0.19448756167210801"/>
    <n v="6.9091681667784705E-2"/>
    <n v="2.2746176718638399E-2"/>
    <n v="3.3851557086503399E-2"/>
    <n v="4.0416088483371401E-2"/>
    <n v="7.8521268015550199"/>
  </r>
  <r>
    <x v="27"/>
    <x v="0"/>
    <n v="0.79095053886363798"/>
    <n v="3.3883940117351997E-2"/>
    <n v="0.40065221988654798"/>
    <n v="0.56546383999609995"/>
    <x v="886"/>
    <n v="5.03947828395487E-2"/>
    <n v="0.23241364997164801"/>
    <n v="0.19971327590569499"/>
    <n v="0.104633419146286"/>
    <n v="0.12837805199260299"/>
    <n v="0.159357858141878"/>
    <n v="2.9623394999723399E-2"/>
    <n v="5.9542102152764897E-2"/>
    <n v="2.31391914737318E-2"/>
    <n v="6.3659437224260103"/>
  </r>
  <r>
    <x v="27"/>
    <x v="1"/>
    <n v="0.84319856499857104"/>
    <n v="3.3748905637541897E-2"/>
    <n v="0.37933664692305702"/>
    <n v="0.58691444743940102"/>
    <x v="887"/>
    <n v="4.5419271214487897E-2"/>
    <n v="0.226182778058925"/>
    <n v="0.226821184446719"/>
    <n v="9.7455718233786001E-2"/>
    <n v="0.122007079791412"/>
    <n v="0.15730827184187801"/>
    <n v="2.5856259777570501E-2"/>
    <n v="6.33093706249791E-2"/>
    <n v="2.1674007098578901E-2"/>
    <n v="6.50370736677257"/>
  </r>
  <r>
    <x v="27"/>
    <x v="2"/>
    <n v="0.98225893208621595"/>
    <n v="3.4233606025838401E-2"/>
    <n v="0.36774495378301297"/>
    <n v="0.598021440191148"/>
    <x v="888"/>
    <n v="4.8440801854742303E-2"/>
    <n v="0.24761473222164401"/>
    <n v="0.22178286462341701"/>
    <n v="9.6647087268004805E-2"/>
    <n v="0.118442011259222"/>
    <n v="0.150778825746126"/>
    <n v="2.7860048961926599E-2"/>
    <n v="5.2792307000259601E-2"/>
    <n v="2.4341150358011501E-2"/>
    <n v="6.5806743738224904"/>
  </r>
  <r>
    <x v="27"/>
    <x v="3"/>
    <n v="0.94439631564315996"/>
    <n v="3.5868493024858998E-2"/>
    <n v="0.373417565852599"/>
    <n v="0.59071394112254205"/>
    <x v="889"/>
    <n v="5.0380322907303397E-2"/>
    <n v="0.25421671124713302"/>
    <n v="0.22972163937757201"/>
    <n v="9.1641593752357198E-2"/>
    <n v="0.11894854919450799"/>
    <n v="0.14683180453869399"/>
    <n v="2.36400575802296E-2"/>
    <n v="4.93621195194512E-2"/>
    <n v="2.3195060867822099E-2"/>
    <n v="6.5412653190126502"/>
  </r>
  <r>
    <x v="27"/>
    <x v="4"/>
    <n v="1.01890353342672"/>
    <n v="3.3617358276556097E-2"/>
    <n v="0.37556860594399499"/>
    <n v="0.59081403577944902"/>
    <x v="890"/>
    <n v="4.75237916994121E-2"/>
    <n v="0.26640696167248801"/>
    <n v="0.220860069730477"/>
    <n v="8.7193183161492702E-2"/>
    <n v="0.112507524478768"/>
    <n v="0.15158907750206199"/>
    <n v="2.2838050575274198E-2"/>
    <n v="6.00393841045102E-2"/>
    <n v="2.0646191207564901E-2"/>
    <n v="6.4203005275465097"/>
  </r>
  <r>
    <x v="27"/>
    <x v="5"/>
    <n v="0.99699008053021998"/>
    <n v="3.7052486378877703E-2"/>
    <n v="0.391623549154968"/>
    <n v="0.57132396446615497"/>
    <x v="891"/>
    <n v="4.3116273938205503E-2"/>
    <n v="0.26648813391009502"/>
    <n v="0.21693569601760701"/>
    <n v="9.5039829555805602E-2"/>
    <n v="0.108061323697797"/>
    <n v="0.14802796651465899"/>
    <n v="2.4958614621849801E-2"/>
    <n v="6.6117805573152694E-2"/>
    <n v="1.99287419700316E-2"/>
    <n v="6.4018233879799196"/>
  </r>
  <r>
    <x v="27"/>
    <x v="6"/>
    <n v="1.03177288732143"/>
    <n v="3.05321498222078E-2"/>
    <n v="0.39819975373806399"/>
    <n v="0.57126809643972798"/>
    <x v="892"/>
    <n v="4.8975602245701702E-2"/>
    <n v="0.25249560440508001"/>
    <n v="0.20148083018483301"/>
    <n v="0.11416642572393999"/>
    <n v="0.109317505220749"/>
    <n v="0.14601244510566699"/>
    <n v="2.4086879289117898E-2"/>
    <n v="6.3468905272615103E-2"/>
    <n v="2.24284353379729E-2"/>
    <n v="6.4349130756591304"/>
  </r>
  <r>
    <x v="27"/>
    <x v="7"/>
    <n v="1.0460066296605099"/>
    <n v="3.0881435540876599E-2"/>
    <n v="0.38364028466936101"/>
    <n v="0.58547827978976197"/>
    <x v="893"/>
    <n v="4.5320216886492203E-2"/>
    <n v="0.265001525717383"/>
    <n v="0.240378841970489"/>
    <n v="8.8170961104701601E-2"/>
    <n v="0.106841920330094"/>
    <n v="0.13834430431214301"/>
    <n v="2.52516423656198E-2"/>
    <n v="5.4193673499880003E-2"/>
    <n v="2.5382344025456902E-2"/>
    <n v="6.5052706146989703"/>
  </r>
  <r>
    <x v="27"/>
    <x v="8"/>
    <n v="0.91583487814632902"/>
    <n v="3.93704970307059E-2"/>
    <n v="0.37562201851387"/>
    <n v="0.58500748445542405"/>
    <x v="894"/>
    <n v="4.9631762904117603E-2"/>
    <n v="0.25521941987269198"/>
    <n v="0.22762931582989701"/>
    <n v="0.103140918737265"/>
    <n v="0.113440411148107"/>
    <n v="0.144804180070809"/>
    <n v="2.4346318977726399E-2"/>
    <n v="4.6678649614989902E-2"/>
    <n v="2.5017648424547401E-2"/>
    <n v="6.4531468481029002"/>
  </r>
  <r>
    <x v="27"/>
    <x v="9"/>
    <n v="0.99652824302034404"/>
    <n v="3.4954612132342702E-2"/>
    <n v="0.38202240057724002"/>
    <n v="0.58302298729041702"/>
    <x v="895"/>
    <n v="4.99400619565444E-2"/>
    <n v="0.28225732530995501"/>
    <n v="0.219882753838781"/>
    <n v="0.10358542480767501"/>
    <n v="0.109920564495278"/>
    <n v="0.13795201760940201"/>
    <n v="2.6721721616236101E-2"/>
    <n v="3.3547194484650301E-2"/>
    <n v="2.5039197166576599E-2"/>
    <n v="6.57810180106428"/>
  </r>
  <r>
    <x v="27"/>
    <x v="10"/>
    <n v="1.0600053225305199"/>
    <n v="3.5062980905136203E-2"/>
    <n v="0.38753370080558502"/>
    <n v="0.57740331828927904"/>
    <x v="896"/>
    <n v="4.8905202860572802E-2"/>
    <n v="0.27326301668803299"/>
    <n v="0.214772092206958"/>
    <n v="0.124677651592616"/>
    <n v="0.10044705525698699"/>
    <n v="0.14279140901392001"/>
    <n v="2.7810617748483299E-2"/>
    <n v="3.4690548115938899E-2"/>
    <n v="2.39056711125726E-2"/>
    <n v="6.4567638045805698"/>
  </r>
  <r>
    <x v="27"/>
    <x v="11"/>
    <n v="1.37315407377234"/>
    <n v="3.5705464549592301E-2"/>
    <n v="0.39944487882480001"/>
    <n v="0.56484965662560704"/>
    <x v="897"/>
    <n v="5.8118349927907403E-2"/>
    <n v="0.29836447781332698"/>
    <n v="0.19226190284743599"/>
    <n v="0.15927640379400801"/>
    <n v="8.9634963095595405E-2"/>
    <n v="0.12973394382648201"/>
    <n v="2.35278667990945E-2"/>
    <n v="2.3640664622145698E-2"/>
    <n v="1.7417633656055202E-2"/>
    <n v="6.4195401843828499"/>
  </r>
  <r>
    <x v="27"/>
    <x v="12"/>
    <n v="0.867583899581306"/>
    <n v="4.0720524417063399E-2"/>
    <n v="0.38172558584236799"/>
    <n v="0.57755388974056898"/>
    <x v="898"/>
    <n v="5.0929902347312497E-2"/>
    <n v="0.22488534082046099"/>
    <n v="0.21640085665386499"/>
    <n v="0.10599390401265101"/>
    <n v="0.119395388814847"/>
    <n v="0.15791809562476899"/>
    <n v="2.8267127422787398E-2"/>
    <n v="6.01286351588496E-2"/>
    <n v="2.45146469981318E-2"/>
    <n v="6.5789968499485596"/>
  </r>
  <r>
    <x v="27"/>
    <x v="13"/>
    <n v="0.93582930113380003"/>
    <n v="3.87620092957396E-2"/>
    <n v="0.37646346230282701"/>
    <n v="0.58477452840143296"/>
    <x v="899"/>
    <n v="4.6644001834949302E-2"/>
    <n v="0.251344560102015"/>
    <n v="0.22962632306016301"/>
    <n v="9.4660100905186506E-2"/>
    <n v="0.11073553748064"/>
    <n v="0.156897075785627"/>
    <n v="2.41079142482905E-2"/>
    <n v="4.8061262744880803E-2"/>
    <n v="2.4915036800992E-2"/>
    <n v="6.6527169182421604"/>
  </r>
  <r>
    <x v="27"/>
    <x v="14"/>
    <n v="0.63934591749572001"/>
    <n v="4.7954581337147799E-2"/>
    <n v="0.406187967938896"/>
    <n v="0.54585745072395597"/>
    <x v="900"/>
    <n v="4.0804387067375401E-2"/>
    <n v="0.200089462144277"/>
    <n v="0.18999916817199999"/>
    <n v="9.7374434064393195E-2"/>
    <n v="0.20773021589386001"/>
    <n v="0.156787875407986"/>
    <n v="3.2395203758489997E-2"/>
    <n v="2.7635923151373299E-2"/>
    <n v="3.1967397471329602E-2"/>
    <n v="6.4952400921890296"/>
  </r>
  <r>
    <x v="27"/>
    <x v="15"/>
    <n v="0.17657064602769801"/>
    <n v="0.12823032338010201"/>
    <n v="0.40529455969940398"/>
    <n v="0.46647511692049398"/>
    <x v="901"/>
    <n v="4.6331792841982598E-3"/>
    <n v="0.106102826735037"/>
    <n v="1.6352732128644801E-2"/>
    <n v="7.1989268852632904E-2"/>
    <n v="0.56563257590891902"/>
    <n v="7.8394319444410804E-2"/>
    <n v="5.9683735096346197E-2"/>
    <n v="2.4562742560687498E-2"/>
    <n v="4.7674396021476703E-2"/>
    <n v="6.64755268135574"/>
  </r>
  <r>
    <x v="27"/>
    <x v="16"/>
    <n v="0.23005624681720699"/>
    <n v="0.116241235212278"/>
    <n v="0.42476743907376702"/>
    <n v="0.45899132571395401"/>
    <x v="902"/>
    <n v="4.9334864543117297E-3"/>
    <n v="0.112743145698569"/>
    <n v="8.2514860247411906E-2"/>
    <n v="7.2130585831785804E-2"/>
    <n v="0.46573755829523"/>
    <n v="9.1622619039762002E-2"/>
    <n v="7.4287020929280204E-2"/>
    <n v="2.1446807545294402E-2"/>
    <n v="5.7000231950025702E-2"/>
    <n v="6.6409666165556196"/>
  </r>
  <r>
    <x v="27"/>
    <x v="17"/>
    <n v="0.43760473171658298"/>
    <n v="6.6956391984033595E-2"/>
    <n v="0.43865516192454101"/>
    <n v="0.49438844609142601"/>
    <x v="903"/>
    <n v="2.0758836113612299E-2"/>
    <n v="0.35670348294644399"/>
    <n v="6.1496767347987098E-2"/>
    <n v="8.7502351102999601E-2"/>
    <n v="0.228676935446393"/>
    <n v="0.112827732742244"/>
    <n v="5.04789416303629E-2"/>
    <n v="1.8529574240494302E-2"/>
    <n v="4.3460204086492399E-2"/>
    <n v="6.8510985089190397"/>
  </r>
  <r>
    <x v="27"/>
    <x v="18"/>
    <n v="0.67543745345116701"/>
    <n v="5.2336703899179403E-2"/>
    <n v="0.43067339863349302"/>
    <n v="0.51698989746732704"/>
    <x v="904"/>
    <n v="2.6866157538244399E-2"/>
    <n v="0.28807419805401502"/>
    <n v="0.14371212962152599"/>
    <n v="0.106499482984958"/>
    <n v="0.16504772156915401"/>
    <n v="0.170223624337282"/>
    <n v="3.21576971050773E-2"/>
    <n v="2.0374880842770601E-2"/>
    <n v="3.4362805126676998E-2"/>
    <n v="6.6342361079441998"/>
  </r>
  <r>
    <x v="27"/>
    <x v="19"/>
    <n v="0.79639740070180298"/>
    <n v="4.54142532468352E-2"/>
    <n v="0.39659921974241502"/>
    <n v="0.55798652701074902"/>
    <x v="905"/>
    <n v="3.29793203158259E-2"/>
    <n v="0.27445320601238499"/>
    <n v="0.21025287721811101"/>
    <n v="9.1268044579633195E-2"/>
    <n v="0.138624491906923"/>
    <n v="0.147152451113016"/>
    <n v="2.8537142689294501E-2"/>
    <n v="3.2459478217455498E-2"/>
    <n v="3.3672807986345102E-2"/>
    <n v="6.5635028930771204"/>
  </r>
  <r>
    <x v="27"/>
    <x v="20"/>
    <n v="0.75730336959295896"/>
    <n v="4.6867306607806802E-2"/>
    <n v="0.41379128926915898"/>
    <n v="0.539341404123035"/>
    <x v="906"/>
    <n v="3.1396825399487502E-2"/>
    <n v="0.275320231785386"/>
    <n v="0.18275939056870599"/>
    <n v="9.3490576831961797E-2"/>
    <n v="0.140501165300808"/>
    <n v="0.17179044053950099"/>
    <n v="3.6770552259784199E-2"/>
    <n v="2.8092638683199399E-2"/>
    <n v="3.0202170898623398E-2"/>
    <n v="6.33577748217541"/>
  </r>
  <r>
    <x v="27"/>
    <x v="21"/>
    <n v="0.79704904322701997"/>
    <n v="5.4200449758843201E-2"/>
    <n v="0.41642242386213701"/>
    <n v="0.52937712637902001"/>
    <x v="907"/>
    <n v="3.41726048107652E-2"/>
    <n v="0.27204420739158103"/>
    <n v="0.17927043769467699"/>
    <n v="0.10582926770121399"/>
    <n v="0.14673829447506401"/>
    <n v="0.16399781075738601"/>
    <n v="3.2392523302749499E-2"/>
    <n v="2.61623213214911E-2"/>
    <n v="2.84703089511491E-2"/>
    <n v="6.68056241822039"/>
  </r>
  <r>
    <x v="27"/>
    <x v="22"/>
    <n v="0.437006895278996"/>
    <n v="6.8371839434330298E-2"/>
    <n v="0.42820710012709101"/>
    <n v="0.50342106043857904"/>
    <x v="908"/>
    <n v="3.2153823238289803E-2"/>
    <n v="0.16558573953238601"/>
    <n v="0.11891456580088999"/>
    <n v="9.6334765487861101E-2"/>
    <n v="0.23613519741307201"/>
    <n v="0.21340820301211499"/>
    <n v="4.3457528620247002E-2"/>
    <n v="2.9838019789031101E-2"/>
    <n v="4.9825793247263099E-2"/>
    <n v="6.55943550744436"/>
  </r>
  <r>
    <x v="27"/>
    <x v="23"/>
    <n v="1.0121630623968001"/>
    <n v="4.0365759754484497E-2"/>
    <n v="0.412702454807722"/>
    <n v="0.54693178543779297"/>
    <x v="909"/>
    <n v="3.67127072281715E-2"/>
    <n v="0.33271611459275102"/>
    <n v="0.103166400870091"/>
    <n v="0.177592537308946"/>
    <n v="0.12336364761725301"/>
    <n v="0.14598694702571499"/>
    <n v="2.6399369646906999E-2"/>
    <n v="1.8389909125822099E-2"/>
    <n v="2.48518918860463E-2"/>
    <n v="6.4883943652097198"/>
  </r>
  <r>
    <x v="27"/>
    <x v="24"/>
    <n v="0.27106927319597002"/>
    <n v="9.0340983569957595E-2"/>
    <n v="0.406408138663512"/>
    <n v="0.50325087776652999"/>
    <x v="910"/>
    <n v="1.2156669511203901E-2"/>
    <n v="7.7570653610590096E-2"/>
    <n v="9.8486478736381403E-2"/>
    <n v="5.1392242941028302E-2"/>
    <n v="0.35387695770652799"/>
    <n v="0.217046049045138"/>
    <n v="5.17156290835913E-2"/>
    <n v="6.0199936293952198E-2"/>
    <n v="5.9497193330305599E-2"/>
    <n v="6.5820858665763904"/>
  </r>
  <r>
    <x v="27"/>
    <x v="25"/>
    <n v="0.28206140081689801"/>
    <n v="7.8123457080070902E-2"/>
    <n v="0.43119947562740302"/>
    <n v="0.49067706729252603"/>
    <x v="911"/>
    <n v="5.50390236614892E-3"/>
    <n v="8.4290257354946593E-2"/>
    <n v="0.103097329473946"/>
    <n v="6.0021180521918703E-2"/>
    <n v="0.33341711499235299"/>
    <n v="0.25731349921269497"/>
    <n v="4.8133340884598801E-2"/>
    <n v="3.6586843281678702E-2"/>
    <n v="4.6511961104242001E-2"/>
    <n v="6.5728916696499704"/>
  </r>
  <r>
    <x v="27"/>
    <x v="26"/>
    <n v="0.36498165648287401"/>
    <n v="6.2486761287352199E-2"/>
    <n v="0.46026251096170101"/>
    <n v="0.47725072775094701"/>
    <x v="912"/>
    <n v="8.0449664214663694E-3"/>
    <n v="0.150533045222669"/>
    <n v="0.10576073907573"/>
    <n v="5.3312241324570103E-2"/>
    <n v="0.279517581672376"/>
    <n v="0.24703728962878799"/>
    <n v="5.0905176564586603E-2"/>
    <n v="2.5492346174681799E-2"/>
    <n v="5.6900717353542601E-2"/>
    <n v="6.2870948251216801"/>
  </r>
  <r>
    <x v="27"/>
    <x v="27"/>
    <n v="0.67007664671409595"/>
    <n v="4.9688726593070401E-2"/>
    <n v="0.43966830027512299"/>
    <n v="0.51064297313180695"/>
    <x v="913"/>
    <n v="2.0080986113381199E-2"/>
    <n v="0.29069630341887098"/>
    <n v="0.104824186162932"/>
    <n v="0.123386196939823"/>
    <n v="0.16457338683837899"/>
    <n v="0.19419820915769001"/>
    <n v="2.98823975543311E-2"/>
    <n v="2.41527098571525E-2"/>
    <n v="3.56680528969033E-2"/>
    <n v="6.5844783395292099"/>
  </r>
  <r>
    <x v="27"/>
    <x v="28"/>
    <n v="0.75996990577024204"/>
    <n v="4.7016171507858799E-2"/>
    <n v="0.42745711068506398"/>
    <n v="0.52552671780707705"/>
    <x v="914"/>
    <n v="2.7971522240512501E-2"/>
    <n v="0.30604813580868601"/>
    <n v="0.172510612522456"/>
    <n v="6.0796252239970698E-2"/>
    <n v="0.155547775289369"/>
    <n v="0.17301586980842101"/>
    <n v="2.9854392068471701E-2"/>
    <n v="2.5739254514300799E-2"/>
    <n v="3.6641138959662999E-2"/>
    <n v="6.32133061710008"/>
  </r>
  <r>
    <x v="27"/>
    <x v="29"/>
    <n v="0.76614538978731905"/>
    <n v="4.6806690052605897E-2"/>
    <n v="0.43273116975124298"/>
    <n v="0.520462140196151"/>
    <x v="915"/>
    <n v="3.8756591485423E-2"/>
    <n v="0.28990181630033302"/>
    <n v="0.19996506152535301"/>
    <n v="5.5988125711112398E-2"/>
    <n v="0.12886157329022899"/>
    <n v="0.187432633834417"/>
    <n v="2.5324900837607099E-2"/>
    <n v="3.0884154248083301E-2"/>
    <n v="3.3171152680606698E-2"/>
    <n v="6.3568044220015398"/>
  </r>
  <r>
    <x v="27"/>
    <x v="30"/>
    <n v="0.80076745377833403"/>
    <n v="4.7234332430259401E-2"/>
    <n v="0.43499100751618502"/>
    <n v="0.51777466005355599"/>
    <x v="916"/>
    <n v="4.3395701001008501E-2"/>
    <n v="0.27833489895055002"/>
    <n v="0.229364091454347"/>
    <n v="5.8957692215215803E-2"/>
    <n v="0.108427365592702"/>
    <n v="0.18439003633729101"/>
    <n v="2.4529335235168599E-2"/>
    <n v="2.8586337952778301E-2"/>
    <n v="3.4043229203296499E-2"/>
    <n v="6.4542940691216204"/>
  </r>
  <r>
    <x v="27"/>
    <x v="31"/>
    <n v="0.89048609706984205"/>
    <n v="3.5514121427624397E-2"/>
    <n v="0.39120027948366998"/>
    <n v="0.57328559908870602"/>
    <x v="917"/>
    <n v="4.6753703068375702E-2"/>
    <n v="0.302011075949634"/>
    <n v="0.26367751205266099"/>
    <n v="5.7564613650134197E-2"/>
    <n v="9.5178835847553198E-2"/>
    <n v="0.14300787225824399"/>
    <n v="2.2892512294418702E-2"/>
    <n v="2.8276440172262399E-2"/>
    <n v="3.20669051121295E-2"/>
    <n v="6.3504957187401097"/>
  </r>
  <r>
    <x v="27"/>
    <x v="32"/>
    <n v="0.825194049316893"/>
    <n v="4.6933178042068001E-2"/>
    <n v="0.44066616675181602"/>
    <n v="0.512400655206116"/>
    <x v="918"/>
    <n v="3.77507269739508E-2"/>
    <n v="0.26734627688214802"/>
    <n v="0.24808470115973399"/>
    <n v="5.7894454860242098E-2"/>
    <n v="0.107220131172587"/>
    <n v="0.17096319660136899"/>
    <n v="2.5585057298998098E-2"/>
    <n v="3.1472307630892198E-2"/>
    <n v="3.9519942602426E-2"/>
    <n v="6.5097572351981503"/>
  </r>
  <r>
    <x v="28"/>
    <x v="0"/>
    <n v="0.80750758975822101"/>
    <n v="2.9457751663680701E-2"/>
    <n v="0.39583689799648403"/>
    <n v="0.57470535033983505"/>
    <x v="919"/>
    <n v="3.01163382937523E-2"/>
    <n v="0.21503435410121899"/>
    <n v="0.27454765976138601"/>
    <n v="0.12798271309429601"/>
    <n v="0.121423753243579"/>
    <n v="7.1594996437956401E-2"/>
    <n v="2.2557495846341199E-2"/>
    <n v="7.9296807473928699E-2"/>
    <n v="5.0147220117098101E-2"/>
    <n v="5.6090995696387704"/>
  </r>
  <r>
    <x v="28"/>
    <x v="1"/>
    <n v="0.89452767030703895"/>
    <n v="2.6275017430883299E-2"/>
    <n v="0.36123132009704301"/>
    <n v="0.61249366247207304"/>
    <x v="920"/>
    <n v="2.6399391619654398E-2"/>
    <n v="0.200674827426265"/>
    <n v="0.31062250457136498"/>
    <n v="0.10738605363333301"/>
    <n v="0.119062711099561"/>
    <n v="7.5076395709529203E-2"/>
    <n v="1.8867796869129299E-2"/>
    <n v="7.2769115520324501E-2"/>
    <n v="6.2867958741418498E-2"/>
    <n v="5.5246774559191403"/>
  </r>
  <r>
    <x v="28"/>
    <x v="2"/>
    <n v="1.0288016197518901"/>
    <n v="2.5397980634090701E-2"/>
    <n v="0.37153393906001198"/>
    <n v="0.60306808030589798"/>
    <x v="921"/>
    <n v="2.62117142671115E-2"/>
    <n v="0.209704441680584"/>
    <n v="0.30951927912232902"/>
    <n v="0.11553948053089"/>
    <n v="0.11690987486154999"/>
    <n v="6.6930595222562103E-2"/>
    <n v="1.79792935213187E-2"/>
    <n v="7.3258832075598995E-2"/>
    <n v="5.7510925731814502E-2"/>
    <n v="5.4989933415665604"/>
  </r>
  <r>
    <x v="28"/>
    <x v="3"/>
    <n v="0.93006326884215595"/>
    <n v="2.5706631034236E-2"/>
    <n v="0.37630054312007299"/>
    <n v="0.59799282584569102"/>
    <x v="922"/>
    <n v="2.63580696899786E-2"/>
    <n v="0.22457037135100599"/>
    <n v="0.29478922721586698"/>
    <n v="0.11222971542556701"/>
    <n v="0.112636220371581"/>
    <n v="6.7789490357681198E-2"/>
    <n v="2.1882051213541E-2"/>
    <n v="7.6190860115764106E-2"/>
    <n v="5.5955072970462802E-2"/>
    <n v="5.5950402138243298"/>
  </r>
  <r>
    <x v="28"/>
    <x v="4"/>
    <n v="1.0219904844293399"/>
    <n v="2.6131209423678099E-2"/>
    <n v="0.38089073100496801"/>
    <n v="0.59297805957135397"/>
    <x v="923"/>
    <n v="2.5309830435642802E-2"/>
    <n v="0.22902401275717599"/>
    <n v="0.29715377881494298"/>
    <n v="0.106864997626062"/>
    <n v="0.113579138312236"/>
    <n v="7.1062100987391699E-2"/>
    <n v="1.8731237508329199E-2"/>
    <n v="7.3634071043275795E-2"/>
    <n v="5.8053821079722699E-2"/>
    <n v="5.4662494749847497"/>
  </r>
  <r>
    <x v="28"/>
    <x v="5"/>
    <n v="0.95889715294959599"/>
    <n v="2.6514960330908201E-2"/>
    <n v="0.37909170498977202"/>
    <n v="0.59439333467931899"/>
    <x v="924"/>
    <n v="2.4779730791350801E-2"/>
    <n v="0.23498476107788799"/>
    <n v="0.28413253238740599"/>
    <n v="0.12052227336572501"/>
    <n v="0.10619928332788101"/>
    <n v="6.72915377175341E-2"/>
    <n v="2.0650547913714099E-2"/>
    <n v="7.3850187155053801E-2"/>
    <n v="6.0380057039141198E-2"/>
    <n v="5.5081596531652997"/>
  </r>
  <r>
    <x v="28"/>
    <x v="6"/>
    <n v="0.956460547673881"/>
    <n v="2.71189544773126E-2"/>
    <n v="0.383305757124629"/>
    <n v="0.58957528839805895"/>
    <x v="925"/>
    <n v="3.1914623864349602E-2"/>
    <n v="0.233757882447715"/>
    <n v="0.27649872344322002"/>
    <n v="0.11731002928239"/>
    <n v="0.107780905400744"/>
    <n v="7.0805361430552494E-2"/>
    <n v="2.36928540824057E-2"/>
    <n v="7.6493819093099699E-2"/>
    <n v="5.4424127675786201E-2"/>
    <n v="5.6428103756867802"/>
  </r>
  <r>
    <x v="28"/>
    <x v="7"/>
    <n v="0.96717950224671001"/>
    <n v="2.6672436951720901E-2"/>
    <n v="0.37067987777712802"/>
    <n v="0.60264768527115198"/>
    <x v="926"/>
    <n v="2.36472503944672E-2"/>
    <n v="0.23137614942408199"/>
    <n v="0.29119407533479802"/>
    <n v="0.115889682682668"/>
    <n v="0.104321151920797"/>
    <n v="6.8253702579554598E-2"/>
    <n v="2.1626556619054198E-2"/>
    <n v="7.8122826850813495E-2"/>
    <n v="5.7886431854692097E-2"/>
    <n v="5.70196850173825"/>
  </r>
  <r>
    <x v="28"/>
    <x v="8"/>
    <n v="0.91291554304405098"/>
    <n v="2.8988765784620799E-2"/>
    <n v="0.38374238965244301"/>
    <n v="0.58726884456293604"/>
    <x v="927"/>
    <n v="3.4235596192526703E-2"/>
    <n v="0.228355651100276"/>
    <n v="0.281600624060939"/>
    <n v="0.12541971086162901"/>
    <n v="0.114178590281691"/>
    <n v="6.6015093641753606E-2"/>
    <n v="2.4047829351204902E-2"/>
    <n v="7.23201011691878E-2"/>
    <n v="4.6607408973521197E-2"/>
    <n v="5.7029247616175498"/>
  </r>
  <r>
    <x v="28"/>
    <x v="9"/>
    <n v="1.0496396769040801"/>
    <n v="2.8094053937573599E-2"/>
    <n v="0.36867891434683803"/>
    <n v="0.603227031715589"/>
    <x v="928"/>
    <n v="3.1077118742717499E-2"/>
    <n v="0.22218580820634801"/>
    <n v="0.29091552316297897"/>
    <n v="0.12848766678638601"/>
    <n v="0.116412358898285"/>
    <n v="6.5246038884409094E-2"/>
    <n v="1.9617371526788802E-2"/>
    <n v="6.2907078724850393E-2"/>
    <n v="5.5862671117682498E-2"/>
    <n v="5.5688433388810701"/>
  </r>
  <r>
    <x v="28"/>
    <x v="10"/>
    <n v="1.1302379860528999"/>
    <n v="2.3842627541623002E-2"/>
    <n v="0.35155286994297003"/>
    <n v="0.624604502515407"/>
    <x v="929"/>
    <n v="3.53958897071684E-2"/>
    <n v="0.23270521700692201"/>
    <n v="0.28984416799444301"/>
    <n v="0.14225807016782199"/>
    <n v="0.10353976567297"/>
    <n v="6.3623003624580496E-2"/>
    <n v="1.96500673185592E-2"/>
    <n v="6.0398747995895501E-2"/>
    <n v="4.5828451284663597E-2"/>
    <n v="5.6378046615044504"/>
  </r>
  <r>
    <x v="28"/>
    <x v="11"/>
    <n v="1.34177895804014"/>
    <n v="2.2422416877453898E-2"/>
    <n v="0.382438836186276"/>
    <n v="0.59513874693627"/>
    <x v="930"/>
    <n v="3.5463981507790697E-2"/>
    <n v="0.26387031217365697"/>
    <n v="0.26076324781674198"/>
    <n v="0.17997384671960701"/>
    <n v="8.3402635766135394E-2"/>
    <n v="6.6459169809198707E-2"/>
    <n v="2.0513884255963101E-2"/>
    <n v="4.7080523888055399E-2"/>
    <n v="3.66618743739274E-2"/>
    <n v="5.5627999176444698"/>
  </r>
  <r>
    <x v="28"/>
    <x v="12"/>
    <n v="0.83811789847685303"/>
    <n v="3.2588796994355601E-2"/>
    <n v="0.41272477085302001"/>
    <n v="0.55468643215262503"/>
    <x v="931"/>
    <n v="2.62310734953458E-2"/>
    <n v="0.19806921312414"/>
    <n v="0.29279653728059601"/>
    <n v="0.124212466818005"/>
    <n v="0.121366254404865"/>
    <n v="7.1263954237256497E-2"/>
    <n v="2.69186170078471E-2"/>
    <n v="6.81357058670337E-2"/>
    <n v="6.2411398331868997E-2"/>
    <n v="5.6058968328727099"/>
  </r>
  <r>
    <x v="28"/>
    <x v="13"/>
    <n v="0.89729963697251303"/>
    <n v="3.0167253221672199E-2"/>
    <n v="0.379040143199876"/>
    <n v="0.59079260357845198"/>
    <x v="932"/>
    <n v="2.4597254528724601E-2"/>
    <n v="0.18892924271001901"/>
    <n v="0.34364016318139901"/>
    <n v="0.110662950318097"/>
    <n v="0.11906558504728799"/>
    <n v="6.7952691271834398E-2"/>
    <n v="1.8527636447236501E-2"/>
    <n v="6.8594804034644796E-2"/>
    <n v="5.0379053385858998E-2"/>
    <n v="5.5745283134415304"/>
  </r>
  <r>
    <x v="28"/>
    <x v="14"/>
    <n v="0.58506257312721899"/>
    <n v="4.0365723715935803E-2"/>
    <n v="0.397927535284404"/>
    <n v="0.56170674099966"/>
    <x v="933"/>
    <n v="2.6973078550404699E-2"/>
    <n v="0.19034995119439599"/>
    <n v="0.28051481669850697"/>
    <n v="0.111394155475249"/>
    <n v="0.175555504081575"/>
    <n v="7.6679276198711094E-2"/>
    <n v="2.11326939215052E-2"/>
    <n v="5.5799170240100802E-2"/>
    <n v="5.3311491840600703E-2"/>
    <n v="5.5821867108843302"/>
  </r>
  <r>
    <x v="28"/>
    <x v="15"/>
    <n v="8.4779753981231096E-2"/>
    <n v="0.15892995571816501"/>
    <n v="0.51194035698077001"/>
    <n v="0.32912968730106601"/>
    <x v="934"/>
    <n v="7.6442054464995798E-3"/>
    <n v="6.9570602945182802E-2"/>
    <n v="2.4581516061357101E-2"/>
    <n v="5.1003348425188201E-2"/>
    <n v="0.63550589293918802"/>
    <n v="6.2723695298947196E-2"/>
    <n v="2.9073006476096501E-2"/>
    <n v="2.9972939962839899E-2"/>
    <n v="7.0177817095824296E-2"/>
    <n v="5.7158668556183798"/>
  </r>
  <r>
    <x v="28"/>
    <x v="16"/>
    <n v="0.10422819369394599"/>
    <n v="0.14780455840291101"/>
    <n v="0.534651782816148"/>
    <n v="0.31754365878093999"/>
    <x v="935"/>
    <n v="9.0424823006399202E-3"/>
    <n v="8.8705532255169695E-2"/>
    <n v="4.4824805358747701E-2"/>
    <n v="5.2687768175913398E-2"/>
    <n v="0.57429068075565304"/>
    <n v="6.2052365986270203E-2"/>
    <n v="3.7709730578075702E-2"/>
    <n v="2.3905906075129001E-2"/>
    <n v="8.6007582902261404E-2"/>
    <n v="5.66881157594465"/>
  </r>
  <r>
    <x v="28"/>
    <x v="17"/>
    <n v="0.25423683218135701"/>
    <n v="6.8831979301581803E-2"/>
    <n v="0.45420653613996198"/>
    <n v="0.47696148455845599"/>
    <x v="936"/>
    <n v="2.9024611096937099E-2"/>
    <n v="0.28849258342824502"/>
    <n v="5.47962440565311E-2"/>
    <n v="0.102784591084659"/>
    <n v="0.26363492739961197"/>
    <n v="6.0849940975875899E-2"/>
    <n v="5.3898610656678898E-2"/>
    <n v="1.48162315454384E-2"/>
    <n v="0.12142391818079599"/>
    <n v="6.15388993324345"/>
  </r>
  <r>
    <x v="28"/>
    <x v="18"/>
    <n v="0.56036269324812804"/>
    <n v="4.4002688150902899E-2"/>
    <n v="0.43508739421281201"/>
    <n v="0.52090991763628502"/>
    <x v="937"/>
    <n v="2.56825113604216E-2"/>
    <n v="0.266998728699746"/>
    <n v="0.22648987771253401"/>
    <n v="0.137234932787972"/>
    <n v="0.13106646477359599"/>
    <n v="7.2615791767542306E-2"/>
    <n v="3.3698448265513402E-2"/>
    <n v="3.0681845730072699E-2"/>
    <n v="6.8363087283337606E-2"/>
    <n v="5.9082832083283998"/>
  </r>
  <r>
    <x v="28"/>
    <x v="19"/>
    <n v="0.71396200087696005"/>
    <n v="3.4882399268649097E-2"/>
    <n v="0.39148380618275802"/>
    <n v="0.57363379454859298"/>
    <x v="938"/>
    <n v="2.1887914538605498E-2"/>
    <n v="0.26341258698785502"/>
    <n v="0.29384490477022202"/>
    <n v="0.11584709285976701"/>
    <n v="0.105426902301911"/>
    <n v="6.5323812477360396E-2"/>
    <n v="2.4826162251716501E-2"/>
    <n v="4.6990737213201503E-2"/>
    <n v="5.7078275968531399E-2"/>
    <n v="5.8210241359721104"/>
  </r>
  <r>
    <x v="28"/>
    <x v="20"/>
    <n v="0.67112595837017397"/>
    <n v="3.9215093369042303E-2"/>
    <n v="0.39499715904541"/>
    <n v="0.56578774758554695"/>
    <x v="939"/>
    <n v="2.2192416837188401E-2"/>
    <n v="0.261757167447698"/>
    <n v="0.250817256424754"/>
    <n v="0.124236605793972"/>
    <n v="0.12580667122508199"/>
    <n v="6.4730211187076794E-2"/>
    <n v="2.54514140901471E-2"/>
    <n v="4.2068108824454699E-2"/>
    <n v="7.4753301400790104E-2"/>
    <n v="5.8571356061027799"/>
  </r>
  <r>
    <x v="28"/>
    <x v="21"/>
    <n v="0.66544075287483795"/>
    <n v="5.1473550583670799E-2"/>
    <n v="0.42780968390757601"/>
    <n v="0.52071676550875401"/>
    <x v="940"/>
    <n v="2.8915647738179999E-2"/>
    <n v="0.26934844179497403"/>
    <n v="0.221544242423312"/>
    <n v="0.12574367531878"/>
    <n v="0.138814570912972"/>
    <n v="7.6315406238561395E-2"/>
    <n v="3.0449286333332E-2"/>
    <n v="3.5126902255275802E-2"/>
    <n v="6.6924110373246901E-2"/>
    <n v="5.7640995523079797"/>
  </r>
  <r>
    <x v="28"/>
    <x v="22"/>
    <n v="0.24543009035459101"/>
    <n v="8.2489193295961105E-2"/>
    <n v="0.485358477455957"/>
    <n v="0.432152329248082"/>
    <x v="941"/>
    <n v="3.0347807047268902E-2"/>
    <n v="0.14878763071971199"/>
    <n v="0.15772428054252"/>
    <n v="9.3956533965400296E-2"/>
    <n v="0.31397773328088302"/>
    <n v="0.10879129988649699"/>
    <n v="3.4853604601739703E-2"/>
    <n v="3.5576409561538E-2"/>
    <n v="6.2911578145309996E-2"/>
    <n v="5.8969310366025596"/>
  </r>
  <r>
    <x v="28"/>
    <x v="23"/>
    <n v="0.73164916307011596"/>
    <n v="3.7903694089408899E-2"/>
    <n v="0.46794546500265199"/>
    <n v="0.49415084090793898"/>
    <x v="942"/>
    <n v="3.6721587752858498E-2"/>
    <n v="0.36172034173129097"/>
    <n v="6.3323234865649794E-2"/>
    <n v="0.224879103235159"/>
    <n v="0.121011611198262"/>
    <n v="8.1949626630157105E-2"/>
    <n v="3.5420165007116401E-2"/>
    <n v="1.3089683790913799E-2"/>
    <n v="5.4512420325163201E-2"/>
    <n v="5.7772067132162999"/>
  </r>
  <r>
    <x v="28"/>
    <x v="24"/>
    <n v="0.17064763742929501"/>
    <n v="0.102863324136075"/>
    <n v="0.48935852289165199"/>
    <n v="0.40777815297227299"/>
    <x v="943"/>
    <n v="1.47950598421177E-2"/>
    <n v="0.12825716014625099"/>
    <n v="8.7127579942611694E-2"/>
    <n v="0.10183052811398"/>
    <n v="0.36406719521548098"/>
    <n v="0.111673824741902"/>
    <n v="3.2835639318383097E-2"/>
    <n v="3.3626904422005201E-2"/>
    <n v="0.10863508199119901"/>
    <n v="5.8272045066110802"/>
  </r>
  <r>
    <x v="28"/>
    <x v="25"/>
    <n v="0.15585968942384101"/>
    <n v="0.110363390482761"/>
    <n v="0.51047746514655101"/>
    <n v="0.37915914437068798"/>
    <x v="944"/>
    <n v="9.5076077831147601E-3"/>
    <n v="5.6423500812115099E-2"/>
    <n v="0.10525241575469101"/>
    <n v="0.102025434835287"/>
    <n v="0.41041472214123897"/>
    <n v="0.14252285845833901"/>
    <n v="2.80845883602138E-2"/>
    <n v="3.4916299557137299E-2"/>
    <n v="9.3267525394379103E-2"/>
    <n v="5.7833159751934202"/>
  </r>
  <r>
    <x v="28"/>
    <x v="26"/>
    <n v="0.20143204860116701"/>
    <n v="9.3406994623532497E-2"/>
    <n v="0.48416556265138899"/>
    <n v="0.42242744272507798"/>
    <x v="945"/>
    <n v="7.6278593319707398E-3"/>
    <n v="5.6942308407679498E-2"/>
    <n v="0.13025054355476701"/>
    <n v="9.8819787482191196E-2"/>
    <n v="0.378727560969147"/>
    <n v="0.12710431927419999"/>
    <n v="2.7895842987394798E-2"/>
    <n v="3.56751428786709E-2"/>
    <n v="0.121221532691957"/>
    <n v="5.7003161966176297"/>
  </r>
  <r>
    <x v="28"/>
    <x v="27"/>
    <n v="0.51606802710757904"/>
    <n v="5.0949758878468802E-2"/>
    <n v="0.49909075353402699"/>
    <n v="0.44995948758750498"/>
    <x v="946"/>
    <n v="1.88977456543062E-2"/>
    <n v="0.31179554750075"/>
    <n v="0.14913012894748101"/>
    <n v="0.146088093623782"/>
    <n v="0.15550739546476899"/>
    <n v="8.7744090493866903E-2"/>
    <n v="2.9646835446108299E-2"/>
    <n v="2.8827057258845101E-2"/>
    <n v="6.1981860820833699E-2"/>
    <n v="5.6637982005724901"/>
  </r>
  <r>
    <x v="28"/>
    <x v="28"/>
    <n v="0.76643648549923704"/>
    <n v="4.1602333637137001E-2"/>
    <n v="0.423881829192224"/>
    <n v="0.534515837170639"/>
    <x v="947"/>
    <n v="1.9149946596988002E-2"/>
    <n v="0.27315335001691399"/>
    <n v="0.23524248330268499"/>
    <n v="0.141359549461791"/>
    <n v="0.11681826660102899"/>
    <n v="6.8206664456867294E-2"/>
    <n v="2.4929944986600502E-2"/>
    <n v="4.0982596990035501E-2"/>
    <n v="7.2891288823335398E-2"/>
    <n v="5.8054577577150299"/>
  </r>
  <r>
    <x v="28"/>
    <x v="29"/>
    <n v="0.77837974015413103"/>
    <n v="3.8124946893900599E-2"/>
    <n v="0.37409793047677198"/>
    <n v="0.58777712262932802"/>
    <x v="948"/>
    <n v="1.9135759008049501E-2"/>
    <n v="0.27586624194222398"/>
    <n v="0.27183223696089098"/>
    <n v="0.12137819806193099"/>
    <n v="0.11115242613175599"/>
    <n v="6.3719677802697994E-2"/>
    <n v="1.94460823317847E-2"/>
    <n v="5.0667689597318398E-2"/>
    <n v="5.7833182175302998E-2"/>
    <n v="5.8280856312436002"/>
  </r>
  <r>
    <x v="28"/>
    <x v="30"/>
    <n v="0.84577546501504797"/>
    <n v="3.6513021009269897E-2"/>
    <n v="0.372077508871693"/>
    <n v="0.591409470119037"/>
    <x v="949"/>
    <n v="1.91209075659E-2"/>
    <n v="0.25290661401376002"/>
    <n v="0.30272595374195599"/>
    <n v="0.117616977658802"/>
    <n v="0.101468907691243"/>
    <n v="6.1700393021736001E-2"/>
    <n v="1.9658411037863002E-2"/>
    <n v="5.80733266486591E-2"/>
    <n v="5.9117074860726398E-2"/>
    <n v="5.8533767801030701"/>
  </r>
  <r>
    <x v="28"/>
    <x v="31"/>
    <n v="0.95353883125370897"/>
    <n v="3.07474834287664E-2"/>
    <n v="0.34514792944536299"/>
    <n v="0.62410458712587003"/>
    <x v="950"/>
    <n v="2.01048836109202E-2"/>
    <n v="0.23023092600315201"/>
    <n v="0.34525879913069701"/>
    <n v="0.107610997179467"/>
    <n v="9.09338359359185E-2"/>
    <n v="5.7394422015594401E-2"/>
    <n v="1.7241051575827501E-2"/>
    <n v="6.4813648826685902E-2"/>
    <n v="5.8473529673894901E-2"/>
    <n v="5.7621124963022003"/>
  </r>
  <r>
    <x v="28"/>
    <x v="32"/>
    <n v="0.93848651108307102"/>
    <n v="3.5166410618818901E-2"/>
    <n v="0.374588346356515"/>
    <n v="0.59024524302466597"/>
    <x v="951"/>
    <n v="2.0302548408604001E-2"/>
    <n v="0.21821319994697"/>
    <n v="0.350365570442778"/>
    <n v="0.114763309295004"/>
    <n v="0.106355848601437"/>
    <n v="5.6860597668103398E-2"/>
    <n v="1.6599307650020101E-2"/>
    <n v="5.5235207592778703E-2"/>
    <n v="5.2777287405353097E-2"/>
    <n v="5.7251811395710304"/>
  </r>
  <r>
    <x v="29"/>
    <x v="0"/>
    <n v="0.82064647910164701"/>
    <n v="1.6230522476012001E-2"/>
    <n v="0.52428758061224301"/>
    <n v="0.45948189691174501"/>
    <x v="952"/>
    <n v="3.6478473411198503E-2"/>
    <n v="0.29783821256380999"/>
    <n v="0.21699302624039199"/>
    <n v="0.17326797291218399"/>
    <n v="9.7658037952140606E-2"/>
    <n v="9.4320554406743598E-2"/>
    <n v="1.9662838069194399E-2"/>
    <n v="2.7297901855140399E-2"/>
    <n v="2.6115551085183E-2"/>
    <n v="6.45193126187805"/>
  </r>
  <r>
    <x v="29"/>
    <x v="1"/>
    <n v="0.82179116307816402"/>
    <n v="1.53683370087218E-2"/>
    <n v="0.51411244232291597"/>
    <n v="0.47051922066836199"/>
    <x v="953"/>
    <n v="3.50649854478189E-2"/>
    <n v="0.29010906374504603"/>
    <n v="0.24563938584317399"/>
    <n v="0.152172974578792"/>
    <n v="9.6997796712513198E-2"/>
    <n v="9.7694962057412099E-2"/>
    <n v="1.9782504936208801E-2"/>
    <n v="2.6325004165179799E-2"/>
    <n v="2.6613454456113499E-2"/>
    <n v="6.5062489794499001"/>
  </r>
  <r>
    <x v="29"/>
    <x v="2"/>
    <n v="0.97144119768093495"/>
    <n v="1.39065515832235E-2"/>
    <n v="0.50484112472648002"/>
    <n v="0.48125232369029702"/>
    <x v="954"/>
    <n v="3.43319070249904E-2"/>
    <n v="0.30684571640063901"/>
    <n v="0.24229053247902799"/>
    <n v="0.15725196052235299"/>
    <n v="9.4308673736985094E-2"/>
    <n v="8.8786043838555206E-2"/>
    <n v="1.78598855970316E-2"/>
    <n v="2.0661197440651501E-2"/>
    <n v="2.8077907653178E-2"/>
    <n v="6.5442548443936301"/>
  </r>
  <r>
    <x v="29"/>
    <x v="3"/>
    <n v="0.88434247829642798"/>
    <n v="1.6143557440196299E-2"/>
    <n v="0.51177092089577803"/>
    <n v="0.47208552166402601"/>
    <x v="955"/>
    <n v="3.7260134640281203E-2"/>
    <n v="0.31891879637646697"/>
    <n v="0.22118242535716301"/>
    <n v="0.15921577435589501"/>
    <n v="9.2760969342708596E-2"/>
    <n v="9.2538259888610905E-2"/>
    <n v="1.6480672155737699E-2"/>
    <n v="2.4866091899696401E-2"/>
    <n v="2.7077390274143201E-2"/>
    <n v="6.4756584409678597"/>
  </r>
  <r>
    <x v="29"/>
    <x v="4"/>
    <n v="0.97676846840673803"/>
    <n v="1.5136637361012799E-2"/>
    <n v="0.50722272236824495"/>
    <n v="0.47764064027074199"/>
    <x v="956"/>
    <n v="3.4891905798014697E-2"/>
    <n v="0.32551056314091298"/>
    <n v="0.21955668065220599"/>
    <n v="0.161085774376093"/>
    <n v="9.1692936143170797E-2"/>
    <n v="9.0245324522227305E-2"/>
    <n v="1.80307806237315E-2"/>
    <n v="2.2104079374978901E-2"/>
    <n v="2.7811202875698798E-2"/>
    <n v="6.4020668288794402"/>
  </r>
  <r>
    <x v="29"/>
    <x v="5"/>
    <n v="0.94341818623806595"/>
    <n v="1.4765280527708801E-2"/>
    <n v="0.52061144714392005"/>
    <n v="0.46462327232837097"/>
    <x v="957"/>
    <n v="3.75419689496993E-2"/>
    <n v="0.340537436519112"/>
    <n v="0.20928527112482401"/>
    <n v="0.16354370196920701"/>
    <n v="8.2798459813926098E-2"/>
    <n v="8.6149888851894202E-2"/>
    <n v="1.8157737961977699E-2"/>
    <n v="2.36258919493012E-2"/>
    <n v="3.0578407249042198E-2"/>
    <n v="6.4348378216793698"/>
  </r>
  <r>
    <x v="29"/>
    <x v="6"/>
    <n v="0.94440987077816396"/>
    <n v="1.3259291642291801E-2"/>
    <n v="0.53946850171432503"/>
    <n v="0.44727220664338302"/>
    <x v="958"/>
    <n v="3.8767127908778398E-2"/>
    <n v="0.33263684821393602"/>
    <n v="0.20362510054375799"/>
    <n v="0.16976363338624501"/>
    <n v="8.25121916676788E-2"/>
    <n v="8.8245184527485004E-2"/>
    <n v="1.71304506558544E-2"/>
    <n v="2.75710718742176E-2"/>
    <n v="3.26373194028136E-2"/>
    <n v="6.2591679898472696"/>
  </r>
  <r>
    <x v="29"/>
    <x v="7"/>
    <n v="0.96116026613208505"/>
    <n v="1.5341853673643E-2"/>
    <n v="0.54553417299888596"/>
    <n v="0.43912397332747199"/>
    <x v="959"/>
    <n v="4.32933710107705E-2"/>
    <n v="0.32663712366908199"/>
    <n v="0.222030572637719"/>
    <n v="0.15993085878129901"/>
    <n v="8.36403126444214E-2"/>
    <n v="8.2012313399613804E-2"/>
    <n v="1.66801188084383E-2"/>
    <n v="2.77733127974981E-2"/>
    <n v="3.0807147534361399E-2"/>
    <n v="6.4555556014514304"/>
  </r>
  <r>
    <x v="29"/>
    <x v="8"/>
    <n v="0.94111976802502795"/>
    <n v="1.4560325301371701E-2"/>
    <n v="0.503440250458567"/>
    <n v="0.48199942424006098"/>
    <x v="960"/>
    <n v="4.0808678825826103E-2"/>
    <n v="0.32288454350128998"/>
    <n v="0.21736583221804101"/>
    <n v="0.17428346256928701"/>
    <n v="8.5246643187177604E-2"/>
    <n v="7.8160925553425201E-2"/>
    <n v="1.8504629062119901E-2"/>
    <n v="2.4310658515347E-2"/>
    <n v="3.0904032847952099E-2"/>
    <n v="6.4016235655624802"/>
  </r>
  <r>
    <x v="29"/>
    <x v="9"/>
    <n v="1.0451318098840401"/>
    <n v="1.3728832070330601E-2"/>
    <n v="0.50050278524555702"/>
    <n v="0.48576838268411199"/>
    <x v="961"/>
    <n v="4.32775030967281E-2"/>
    <n v="0.301772766755734"/>
    <n v="0.221449753662018"/>
    <n v="0.17484021345741099"/>
    <n v="8.56651146995486E-2"/>
    <n v="7.4893451751264495E-2"/>
    <n v="1.4887844562896499E-2"/>
    <n v="1.7930557913868401E-2"/>
    <n v="5.8232428824564003E-2"/>
    <n v="6.41125373262543"/>
  </r>
  <r>
    <x v="29"/>
    <x v="10"/>
    <n v="1.15864816641076"/>
    <n v="1.15166094056424E-2"/>
    <n v="0.477401391257125"/>
    <n v="0.51108199933723297"/>
    <x v="962"/>
    <n v="4.0626082335590202E-2"/>
    <n v="0.29723016139157699"/>
    <n v="0.20644147613657701"/>
    <n v="0.192460930383377"/>
    <n v="7.5007700944886194E-2"/>
    <n v="7.5117919465712196E-2"/>
    <n v="1.4874497597668899E-2"/>
    <n v="1.27172162177842E-2"/>
    <n v="7.8868202057067099E-2"/>
    <n v="6.41464891295385"/>
  </r>
  <r>
    <x v="29"/>
    <x v="11"/>
    <n v="1.5311221459679401"/>
    <n v="1.3471590020823E-2"/>
    <n v="0.47959305524231699"/>
    <n v="0.50693535473686002"/>
    <x v="963"/>
    <n v="4.1154953008274299E-2"/>
    <n v="0.319282117897358"/>
    <n v="0.185272350544366"/>
    <n v="0.22696011995792501"/>
    <n v="5.6646361867333697E-2"/>
    <n v="7.8299251300630798E-2"/>
    <n v="1.0182818234019101E-2"/>
    <n v="1.1507947357636E-2"/>
    <n v="6.4719220277297401E-2"/>
    <n v="6.2566177135074099"/>
  </r>
  <r>
    <x v="29"/>
    <x v="12"/>
    <n v="0.93325368057305702"/>
    <n v="1.64376192954039E-2"/>
    <n v="0.49275810180622498"/>
    <n v="0.49080427889837103"/>
    <x v="964"/>
    <n v="3.8460579140093903E-2"/>
    <n v="0.25731532981316901"/>
    <n v="0.229026322473289"/>
    <n v="0.15485244958008701"/>
    <n v="9.3353908650294998E-2"/>
    <n v="8.0714707397832305E-2"/>
    <n v="1.51895831616037E-2"/>
    <n v="1.9326479833284001E-2"/>
    <n v="0.103399999207942"/>
    <n v="6.4636394052869699"/>
  </r>
  <r>
    <x v="29"/>
    <x v="13"/>
    <n v="0.93666767068152201"/>
    <n v="1.61091902422059E-2"/>
    <n v="0.48149215222355002"/>
    <n v="0.50239865753424495"/>
    <x v="965"/>
    <n v="4.1186574108407002E-2"/>
    <n v="0.24818776219109101"/>
    <n v="0.254080839751885"/>
    <n v="0.14227118727928301"/>
    <n v="9.3738709427964306E-2"/>
    <n v="8.2854094272422601E-2"/>
    <n v="1.4430183296347999E-2"/>
    <n v="1.57786468173634E-2"/>
    <n v="9.9190107800656194E-2"/>
    <n v="6.4697158847206797"/>
  </r>
  <r>
    <x v="29"/>
    <x v="14"/>
    <n v="0.63156428438110301"/>
    <n v="2.3042383279365499E-2"/>
    <n v="0.52089264361203402"/>
    <n v="0.4560649731086"/>
    <x v="966"/>
    <n v="3.3947775969916001E-2"/>
    <n v="0.21142665897349799"/>
    <n v="0.20820388223618699"/>
    <n v="0.134772663991681"/>
    <n v="0.16946868658790101"/>
    <n v="8.69498957059269E-2"/>
    <n v="1.9916160178217599E-2"/>
    <n v="1.2716181124830901E-2"/>
    <n v="0.11317662465259699"/>
    <n v="6.5969107726561997"/>
  </r>
  <r>
    <x v="29"/>
    <x v="15"/>
    <n v="0.13954690150429999"/>
    <n v="6.7159631832253597E-2"/>
    <n v="0.583601986840246"/>
    <n v="0.34923838132750101"/>
    <x v="967"/>
    <n v="2.0305298457687199E-3"/>
    <n v="5.7285307558559699E-2"/>
    <n v="2.0861282419606698E-2"/>
    <n v="4.6754192356910598E-2"/>
    <n v="0.55158066671344097"/>
    <n v="5.0704341497590302E-2"/>
    <n v="5.6262830314077597E-2"/>
    <n v="1.6700263327731101E-3"/>
    <n v="0.19993382031593401"/>
    <n v="7.1056367164102401"/>
  </r>
  <r>
    <x v="29"/>
    <x v="16"/>
    <n v="0.17138407579689"/>
    <n v="5.8134451225198898E-2"/>
    <n v="0.57052883566258605"/>
    <n v="0.371336713112215"/>
    <x v="968"/>
    <n v="1.2820302985586101E-3"/>
    <n v="7.8733147917820295E-2"/>
    <n v="3.1519794858392298E-2"/>
    <n v="5.67400014219758E-2"/>
    <n v="0.46868375979294202"/>
    <n v="6.3852328734084099E-2"/>
    <n v="5.0438278854159899E-2"/>
    <n v="7.5857038275895005E-4"/>
    <n v="0.23642431494746599"/>
    <n v="7.0269171781329298"/>
  </r>
  <r>
    <x v="29"/>
    <x v="17"/>
    <n v="0.32994996742271099"/>
    <n v="3.92006466750556E-2"/>
    <n v="0.55106148456696802"/>
    <n v="0.40973786875797602"/>
    <x v="969"/>
    <n v="1.17970064818309E-2"/>
    <n v="0.32020884161440899"/>
    <n v="5.4063298705948899E-2"/>
    <n v="7.7012599907063106E-2"/>
    <n v="0.240726880172626"/>
    <n v="7.9760422459294697E-2"/>
    <n v="3.9033946277202698E-2"/>
    <n v="6.2992598104476402E-4"/>
    <n v="0.16590243310304401"/>
    <n v="6.9104490134277698"/>
  </r>
  <r>
    <x v="29"/>
    <x v="18"/>
    <n v="0.25212298471251199"/>
    <n v="4.3843756520430502E-2"/>
    <n v="0.53729067484274895"/>
    <n v="0.41886556863682101"/>
    <x v="970"/>
    <n v="1.0539129500759E-2"/>
    <n v="0.22641673860372499"/>
    <n v="4.86348896810977E-2"/>
    <n v="4.6913473637232098E-2"/>
    <n v="0.28832015155553198"/>
    <n v="8.2153130782039202E-2"/>
    <n v="5.0393287812522301E-2"/>
    <n v="6.2493942569924303E-4"/>
    <n v="0.23408917332786999"/>
    <n v="6.7284902885587403"/>
  </r>
  <r>
    <x v="29"/>
    <x v="19"/>
    <n v="0.64915682067812897"/>
    <n v="2.7019204407162399E-2"/>
    <n v="0.59901855815692995"/>
    <n v="0.37396223743590801"/>
    <x v="971"/>
    <n v="2.26877435612125E-2"/>
    <n v="0.34580828879056702"/>
    <n v="0.16169873932259701"/>
    <n v="0.114279356309272"/>
    <n v="0.11237948750375901"/>
    <n v="8.6554494972848395E-2"/>
    <n v="2.4775835551544299E-2"/>
    <n v="3.7519636498092299E-3"/>
    <n v="0.11875600462864"/>
    <n v="6.6232965432959796"/>
  </r>
  <r>
    <x v="29"/>
    <x v="20"/>
    <n v="0.68798083833083501"/>
    <n v="2.5864688695468398E-2"/>
    <n v="0.55809895166410906"/>
    <n v="0.41603635964042202"/>
    <x v="972"/>
    <n v="2.63266872981643E-2"/>
    <n v="0.32511074278936503"/>
    <n v="0.173660301406701"/>
    <n v="0.125488230176171"/>
    <n v="0.11218571231279501"/>
    <n v="8.3882293215814793E-2"/>
    <n v="2.1637066214869102E-2"/>
    <n v="8.8585261558997794E-3"/>
    <n v="0.11497034148827399"/>
    <n v="6.6304072236066398"/>
  </r>
  <r>
    <x v="29"/>
    <x v="21"/>
    <n v="0.78073749392890102"/>
    <n v="2.2330429377605501E-2"/>
    <n v="0.53937341249164406"/>
    <n v="0.43829615813075001"/>
    <x v="973"/>
    <n v="2.9874839442472E-2"/>
    <n v="0.32958979965631602"/>
    <n v="0.166699314559239"/>
    <n v="0.139771672695959"/>
    <n v="0.11229138026825999"/>
    <n v="8.5571729317959103E-2"/>
    <n v="1.9724740325229199E-2"/>
    <n v="5.8432388731386098E-3"/>
    <n v="0.10214259469312099"/>
    <n v="6.6602174698702203"/>
  </r>
  <r>
    <x v="29"/>
    <x v="22"/>
    <n v="0.33348361933738901"/>
    <n v="3.7103675450685603E-2"/>
    <n v="0.53936196058011598"/>
    <n v="0.42353436396919902"/>
    <x v="974"/>
    <n v="2.2742974977838101E-2"/>
    <n v="0.173577059937147"/>
    <n v="0.124359072267683"/>
    <n v="0.11224278549588899"/>
    <n v="0.23152938590588201"/>
    <n v="0.11029932791627001"/>
    <n v="3.64234593491084E-2"/>
    <n v="6.2527596545169798E-3"/>
    <n v="0.16890671361224399"/>
    <n v="6.8199950978402901"/>
  </r>
  <r>
    <x v="29"/>
    <x v="23"/>
    <n v="0.9302090299372"/>
    <n v="2.4186677310144501E-2"/>
    <n v="0.55910093355798296"/>
    <n v="0.41671238913187297"/>
    <x v="975"/>
    <n v="3.1554125050492501E-2"/>
    <n v="0.40671761391091599"/>
    <n v="6.9488531958364005E-2"/>
    <n v="0.19941418277875"/>
    <n v="9.0270964209037199E-2"/>
    <n v="9.1586155765301699E-2"/>
    <n v="1.6093606544901301E-2"/>
    <n v="2.4302972912958599E-3"/>
    <n v="8.4233382996785996E-2"/>
    <n v="6.4808106544054596"/>
  </r>
  <r>
    <x v="29"/>
    <x v="24"/>
    <n v="0.204427281947968"/>
    <n v="5.5933969353218101E-2"/>
    <n v="0.55338689891995996"/>
    <n v="0.390679131726822"/>
    <x v="976"/>
    <n v="4.7669413382211701E-3"/>
    <n v="8.4207050106189604E-2"/>
    <n v="7.96393680048504E-2"/>
    <n v="6.4508794805665598E-2"/>
    <n v="0.34711368516654201"/>
    <n v="0.114607695533994"/>
    <n v="4.5650980541619798E-2"/>
    <n v="1.86746257368816E-3"/>
    <n v="0.24129164026269601"/>
    <n v="7.0055086287239101"/>
  </r>
  <r>
    <x v="29"/>
    <x v="25"/>
    <n v="0.237196251532209"/>
    <n v="4.9382839451298399E-2"/>
    <n v="0.536890947547911"/>
    <n v="0.41372621300079099"/>
    <x v="977"/>
    <n v="3.4626206244087001E-3"/>
    <n v="0.153354295175024"/>
    <n v="7.4082298959318796E-2"/>
    <n v="6.1132507095553498E-2"/>
    <n v="0.30081050141911098"/>
    <n v="0.141018505203406"/>
    <n v="4.71971901608325E-2"/>
    <n v="2.5066603595080401E-3"/>
    <n v="0.203704295175024"/>
    <n v="6.8587783947393799"/>
  </r>
  <r>
    <x v="29"/>
    <x v="26"/>
    <n v="0.26811626399347199"/>
    <n v="5.0245616829183902E-2"/>
    <n v="0.52449547297829602"/>
    <n v="0.42525891019251999"/>
    <x v="978"/>
    <n v="5.2480587432123301E-3"/>
    <n v="0.119219947696934"/>
    <n v="9.3315772595531796E-2"/>
    <n v="6.7672547870579899E-2"/>
    <n v="0.30366377994462701"/>
    <n v="0.117754723636619"/>
    <n v="4.1960273155066903E-2"/>
    <n v="2.8662609233423299E-3"/>
    <n v="0.23077757278067801"/>
    <n v="6.8257146942594202"/>
  </r>
  <r>
    <x v="29"/>
    <x v="27"/>
    <n v="0.57939896271835201"/>
    <n v="3.0809307778513699E-2"/>
    <n v="0.526462220424191"/>
    <n v="0.44272847179729602"/>
    <x v="979"/>
    <n v="2.05183561597953E-2"/>
    <n v="0.340424403121589"/>
    <n v="0.114696667492624"/>
    <n v="0.11388322638817901"/>
    <n v="0.148823605754491"/>
    <n v="9.6355169196195106E-2"/>
    <n v="1.78872726287841E-2"/>
    <n v="1.57745411521162E-3"/>
    <n v="0.13635271413585801"/>
    <n v="6.6755770994384402"/>
  </r>
  <r>
    <x v="29"/>
    <x v="28"/>
    <n v="0.81108369567014904"/>
    <n v="2.5525490505870999E-2"/>
    <n v="0.51377050803994095"/>
    <n v="0.46070400145418799"/>
    <x v="980"/>
    <n v="2.70053975353228E-2"/>
    <n v="0.34919214594380799"/>
    <n v="0.16812584504654901"/>
    <n v="0.13401978086427699"/>
    <n v="0.108910286736127"/>
    <n v="7.8001262128006302E-2"/>
    <n v="1.40295496431897E-2"/>
    <n v="2.6435768826113299E-3"/>
    <n v="0.11160508413647199"/>
    <n v="6.4719184040636701"/>
  </r>
  <r>
    <x v="29"/>
    <x v="29"/>
    <n v="0.81376524529677796"/>
    <n v="2.70533510595409E-2"/>
    <n v="0.512839033185432"/>
    <n v="0.46010761575502801"/>
    <x v="981"/>
    <n v="3.0764423481934599E-2"/>
    <n v="0.332340180903266"/>
    <n v="0.19811164894814701"/>
    <n v="0.11603013443797"/>
    <n v="0.104723583126106"/>
    <n v="7.8574726699148806E-2"/>
    <n v="1.2567539895642301E-2"/>
    <n v="5.2954212837869503E-3"/>
    <n v="0.114806552907144"/>
    <n v="6.5279495534316299"/>
  </r>
  <r>
    <x v="29"/>
    <x v="30"/>
    <n v="0.88442493821562196"/>
    <n v="2.3135689040737002E-2"/>
    <n v="0.51477258260620395"/>
    <n v="0.46209172835305901"/>
    <x v="982"/>
    <n v="3.3942723320134899E-2"/>
    <n v="0.31140386633094502"/>
    <n v="0.216842026841886"/>
    <n v="0.124034509698274"/>
    <n v="0.100660831718583"/>
    <n v="7.2352833048676193E-2"/>
    <n v="1.2032514426289701E-2"/>
    <n v="7.0193166846553596E-3"/>
    <n v="0.115298904798218"/>
    <n v="6.5587357859336199"/>
  </r>
  <r>
    <x v="29"/>
    <x v="31"/>
    <n v="0.92621181306830902"/>
    <n v="2.0009254893636998E-2"/>
    <n v="0.52170551514279295"/>
    <n v="0.45828522996357002"/>
    <x v="983"/>
    <n v="3.91737720690402E-2"/>
    <n v="0.30353666497524201"/>
    <n v="0.24190407785053"/>
    <n v="0.117561762891641"/>
    <n v="9.0380878583007099E-2"/>
    <n v="6.9731961803560297E-2"/>
    <n v="1.3214676125269499E-2"/>
    <n v="9.2447325231727207E-3"/>
    <n v="0.109426908324922"/>
    <n v="6.5978581996774102"/>
  </r>
  <r>
    <x v="29"/>
    <x v="32"/>
    <n v="0.89293180113067305"/>
    <n v="2.3405301860149601E-2"/>
    <n v="0.50583218164598198"/>
    <n v="0.47076251649386802"/>
    <x v="984"/>
    <n v="3.1874583210349201E-2"/>
    <n v="0.27099788748502501"/>
    <n v="0.25544429643574801"/>
    <n v="0.122183970130051"/>
    <n v="9.6655531768858396E-2"/>
    <n v="7.2528868246751102E-2"/>
    <n v="1.44158152408082E-2"/>
    <n v="1.0831989698026401E-2"/>
    <n v="0.118113422134128"/>
    <n v="6.5666398901283403"/>
  </r>
  <r>
    <x v="30"/>
    <x v="0"/>
    <n v="0.72778475322580904"/>
    <n v="2.76003795304074E-2"/>
    <n v="0.32951039371019197"/>
    <n v="0.64288922675940097"/>
    <x v="985"/>
    <n v="3.0394026257265099E-2"/>
    <n v="0.25371539187914299"/>
    <n v="0.27436787446931898"/>
    <n v="0.13172218994256299"/>
    <n v="0.12797459919618701"/>
    <n v="5.62142633598057E-2"/>
    <n v="8.5241855462815305E-3"/>
    <n v="7.6438199332818701E-2"/>
    <n v="3.4935029456885598E-2"/>
    <n v="6.5959578296038801"/>
  </r>
  <r>
    <x v="30"/>
    <x v="1"/>
    <n v="0.80130881514707497"/>
    <n v="2.59471406858864E-2"/>
    <n v="0.32398101853839101"/>
    <n v="0.650071840775723"/>
    <x v="986"/>
    <n v="2.8245132687376499E-2"/>
    <n v="0.236880617115652"/>
    <n v="0.311824643620014"/>
    <n v="0.12063377415099601"/>
    <n v="0.13342411974850901"/>
    <n v="5.6045572149070702E-2"/>
    <n v="7.1256505556874898E-3"/>
    <n v="7.1359655565460506E-2"/>
    <n v="2.8771356881736199E-2"/>
    <n v="6.5519438879851499"/>
  </r>
  <r>
    <x v="30"/>
    <x v="2"/>
    <n v="0.97082184208862599"/>
    <n v="2.2968488290497E-2"/>
    <n v="0.323984924352127"/>
    <n v="0.65304658735737697"/>
    <x v="987"/>
    <n v="2.6798622301289599E-2"/>
    <n v="0.25589447843727198"/>
    <n v="0.298316891739208"/>
    <n v="0.117810673693433"/>
    <n v="0.13442179014524899"/>
    <n v="5.3823264700204203E-2"/>
    <n v="6.9542883305154703E-3"/>
    <n v="6.5897170471719793E-2"/>
    <n v="3.41574838698529E-2"/>
    <n v="6.5477289110676198"/>
  </r>
  <r>
    <x v="30"/>
    <x v="3"/>
    <n v="0.948368496718758"/>
    <n v="2.3798506435849898E-2"/>
    <n v="0.32265360255197201"/>
    <n v="0.65354789101217903"/>
    <x v="988"/>
    <n v="2.7329360264279099E-2"/>
    <n v="0.28227189643213302"/>
    <n v="0.282721929423083"/>
    <n v="0.1101294712233"/>
    <n v="0.14253911116835999"/>
    <n v="4.9519317373564103E-2"/>
    <n v="6.1297929928520499E-3"/>
    <n v="6.8508402629845394E-2"/>
    <n v="2.5759192418901001E-2"/>
    <n v="6.6187103050704401"/>
  </r>
  <r>
    <x v="30"/>
    <x v="4"/>
    <n v="0.98711543525394896"/>
    <n v="2.4432596290053E-2"/>
    <n v="0.31977840587575102"/>
    <n v="0.65578899783419597"/>
    <x v="989"/>
    <n v="2.5727952546023301E-2"/>
    <n v="0.27254131588118402"/>
    <n v="0.28592168479772201"/>
    <n v="0.111682914869843"/>
    <n v="0.14233515517558001"/>
    <n v="5.5943031299637597E-2"/>
    <n v="6.5539754782430503E-3"/>
    <n v="6.7223029505191295E-2"/>
    <n v="2.71923724863198E-2"/>
    <n v="6.5662724095074498"/>
  </r>
  <r>
    <x v="30"/>
    <x v="5"/>
    <n v="0.954254105650715"/>
    <n v="2.4297298609977602E-2"/>
    <n v="0.31924066447392202"/>
    <n v="0.65646203691610105"/>
    <x v="990"/>
    <n v="2.6640371062427299E-2"/>
    <n v="0.27020493071462298"/>
    <n v="0.27354783880390399"/>
    <n v="0.11814971792774701"/>
    <n v="0.135284069695111"/>
    <n v="6.1370554213930797E-2"/>
    <n v="6.3652069134777396E-3"/>
    <n v="7.0190934417494605E-2"/>
    <n v="3.4077909916383299E-2"/>
    <n v="6.6208524633769299"/>
  </r>
  <r>
    <x v="30"/>
    <x v="6"/>
    <n v="0.95159120241554696"/>
    <n v="2.3892311515808801E-2"/>
    <n v="0.32052991018424698"/>
    <n v="0.65557777829994401"/>
    <x v="991"/>
    <n v="2.8568595292626401E-2"/>
    <n v="0.27253516976075998"/>
    <n v="0.27070545785827399"/>
    <n v="0.12023241748412899"/>
    <n v="0.141459578289545"/>
    <n v="5.59691733083367E-2"/>
    <n v="6.8082032982410201E-3"/>
    <n v="6.7901349864615795E-2"/>
    <n v="3.09821011694409E-2"/>
    <n v="6.4781834280358099"/>
  </r>
  <r>
    <x v="30"/>
    <x v="7"/>
    <n v="0.99627608109905497"/>
    <n v="2.5342146042220098E-2"/>
    <n v="0.31141176512721902"/>
    <n v="0.66324608883056102"/>
    <x v="992"/>
    <n v="3.2018001292947601E-2"/>
    <n v="0.27712420756731398"/>
    <n v="0.28079339778513901"/>
    <n v="0.11603983754140799"/>
    <n v="0.13193924970641999"/>
    <n v="5.2994416935239201E-2"/>
    <n v="7.8627795475389502E-3"/>
    <n v="7.0301664218558296E-2"/>
    <n v="2.59891943142086E-2"/>
    <n v="6.6505253325678204"/>
  </r>
  <r>
    <x v="30"/>
    <x v="8"/>
    <n v="0.94446883371025303"/>
    <n v="2.8606320712370199E-2"/>
    <n v="0.32393718839869001"/>
    <n v="0.64745649088893997"/>
    <x v="993"/>
    <n v="2.8462799934183901E-2"/>
    <n v="0.26141918794938401"/>
    <n v="0.28209530212728601"/>
    <n v="0.124281932912837"/>
    <n v="0.147502221597032"/>
    <n v="4.8917087134153603E-2"/>
    <n v="7.5078495466175104E-3"/>
    <n v="6.41543918496464E-2"/>
    <n v="3.0992399091605401E-2"/>
    <n v="6.5971459797843304"/>
  </r>
  <r>
    <x v="30"/>
    <x v="9"/>
    <n v="1.04416709806522"/>
    <n v="2.5065278440410298E-2"/>
    <n v="0.32421866038498398"/>
    <n v="0.65071606117460601"/>
    <x v="994"/>
    <n v="3.2859390024649597E-2"/>
    <n v="0.25847826724415401"/>
    <n v="0.28047758858214999"/>
    <n v="0.12560806773816599"/>
    <n v="0.150295017350844"/>
    <n v="4.9270145857270201E-2"/>
    <n v="6.2247515892615898E-3"/>
    <n v="6.3687537592367505E-2"/>
    <n v="2.81907495815567E-2"/>
    <n v="6.6786752770142801"/>
  </r>
  <r>
    <x v="30"/>
    <x v="10"/>
    <n v="1.1753403298681"/>
    <n v="2.3486868050943601E-2"/>
    <n v="0.325690963168078"/>
    <n v="0.65082216878097898"/>
    <x v="995"/>
    <n v="3.2080328479787097E-2"/>
    <n v="0.27424189961255402"/>
    <n v="0.26262499778304899"/>
    <n v="0.148417752794854"/>
    <n v="0.138734683091012"/>
    <n v="5.4857206371185199E-2"/>
    <n v="7.9701611605085803E-3"/>
    <n v="5.1578461434496001E-2"/>
    <n v="2.53011783255618E-2"/>
    <n v="6.6385616484695698"/>
  </r>
  <r>
    <x v="30"/>
    <x v="11"/>
    <n v="1.4985030067568901"/>
    <n v="2.1630437013170599E-2"/>
    <n v="0.344270516847278"/>
    <n v="0.63409904613955104"/>
    <x v="996"/>
    <n v="3.4483501978665801E-2"/>
    <n v="0.317353293521416"/>
    <n v="0.22453623796960501"/>
    <n v="0.18274507205843599"/>
    <n v="0.109429838376237"/>
    <n v="6.0165014836296299E-2"/>
    <n v="6.1483902330697303E-3"/>
    <n v="4.0091072483603198E-2"/>
    <n v="2.10154617370178E-2"/>
    <n v="6.6745190011695703"/>
  </r>
  <r>
    <x v="30"/>
    <x v="12"/>
    <n v="0.81192074173092699"/>
    <n v="3.0425618550748299E-2"/>
    <n v="0.33948242268873302"/>
    <n v="0.63009195876051904"/>
    <x v="997"/>
    <n v="3.0448267833666099E-2"/>
    <n v="0.22521603031538701"/>
    <n v="0.29120523310162"/>
    <n v="0.128914449238971"/>
    <n v="0.15584696432423301"/>
    <n v="5.3467604378831898E-2"/>
    <n v="6.8627159166029196E-3"/>
    <n v="6.7789653942994202E-2"/>
    <n v="3.4147797301128199E-2"/>
    <n v="6.5607594906111304"/>
  </r>
  <r>
    <x v="30"/>
    <x v="13"/>
    <n v="0.89229527738900805"/>
    <n v="2.7035361939158401E-2"/>
    <n v="0.309142169008292"/>
    <n v="0.66382246905255005"/>
    <x v="998"/>
    <n v="3.1233912197674699E-2"/>
    <n v="0.21473248287906699"/>
    <n v="0.32982700268875298"/>
    <n v="0.11422571911627399"/>
    <n v="0.15051000699237799"/>
    <n v="4.9316882071315502E-2"/>
    <n v="5.6051811004356501E-3"/>
    <n v="6.8190306114608606E-2"/>
    <n v="3.1158327468684799E-2"/>
    <n v="6.5195235167528898"/>
  </r>
  <r>
    <x v="30"/>
    <x v="14"/>
    <n v="0.57761573240194097"/>
    <n v="3.5717539656444301E-2"/>
    <n v="0.35801666883084299"/>
    <n v="0.60626579151271298"/>
    <x v="999"/>
    <n v="2.6320492976681101E-2"/>
    <n v="0.180371848123592"/>
    <n v="0.27102447484540099"/>
    <n v="0.11342478721121201"/>
    <n v="0.25528828915621599"/>
    <n v="5.3174846243238698E-2"/>
    <n v="7.7334631475395998E-3"/>
    <n v="5.5945871561107897E-2"/>
    <n v="3.0297502320705799E-2"/>
    <n v="6.4941420183279899"/>
  </r>
  <r>
    <x v="30"/>
    <x v="15"/>
    <n v="0.12879198244783099"/>
    <n v="8.8849192532351601E-2"/>
    <n v="0.44009767921420501"/>
    <n v="0.47105312825344398"/>
    <x v="1000"/>
    <n v="6.8635032119310701E-4"/>
    <n v="4.1775147841747601E-2"/>
    <n v="1.5018929334486401E-2"/>
    <n v="9.0181638161713595E-2"/>
    <n v="0.77970475958858199"/>
    <n v="1.89694494262715E-2"/>
    <n v="1.7960245195011701E-2"/>
    <n v="1.04747405976644E-2"/>
    <n v="1.32024077107313E-2"/>
    <n v="6.3502149426917498"/>
  </r>
  <r>
    <x v="30"/>
    <x v="16"/>
    <n v="0.16600711681008301"/>
    <n v="7.8660867412332303E-2"/>
    <n v="0.44050875778036802"/>
    <n v="0.48083037480730001"/>
    <x v="1001"/>
    <n v="2.0709993408903902E-3"/>
    <n v="4.4041543761398003E-2"/>
    <n v="2.6205169180771801E-2"/>
    <n v="9.3250907131031999E-2"/>
    <n v="0.72677184350577595"/>
    <n v="2.1434416830723401E-2"/>
    <n v="2.0496646500176699E-2"/>
    <n v="3.59331910698771E-2"/>
    <n v="1.6852637431238202E-2"/>
    <n v="6.3928002865159304"/>
  </r>
  <r>
    <x v="30"/>
    <x v="17"/>
    <n v="0.345519484557609"/>
    <n v="5.1165146219641203E-2"/>
    <n v="0.41822855513963397"/>
    <n v="0.53060629864072495"/>
    <x v="1002"/>
    <n v="1.37933310450756E-2"/>
    <n v="0.28379653451349901"/>
    <n v="5.97552130609037E-2"/>
    <n v="0.104112844781435"/>
    <n v="0.37047213411693097"/>
    <n v="4.1306262812912498E-2"/>
    <n v="1.31814513064543E-2"/>
    <n v="3.4068345273363797E-2"/>
    <n v="7.1505484311973594E-2"/>
    <n v="6.5623066204382399"/>
  </r>
  <r>
    <x v="30"/>
    <x v="18"/>
    <n v="0.71283816252075904"/>
    <n v="4.00033710975169E-2"/>
    <n v="0.38629883900563999"/>
    <n v="0.57369778989684295"/>
    <x v="1003"/>
    <n v="2.4584731331878499E-2"/>
    <n v="0.30646962733781402"/>
    <n v="0.23469754949048599"/>
    <n v="0.11068464472666099"/>
    <n v="0.18004827514164601"/>
    <n v="5.51648725184396E-2"/>
    <n v="9.1565481287095695E-3"/>
    <n v="4.4870359483426901E-2"/>
    <n v="2.8769026316359098E-2"/>
    <n v="6.7365853005159497"/>
  </r>
  <r>
    <x v="30"/>
    <x v="19"/>
    <n v="0.95043819262364304"/>
    <n v="2.82375287822983E-2"/>
    <n v="0.33804563504012702"/>
    <n v="0.63371683617757402"/>
    <x v="1004"/>
    <n v="2.5158388162692901E-2"/>
    <n v="0.28736236339792298"/>
    <n v="0.314173695455438"/>
    <n v="9.1262319128965499E-2"/>
    <n v="0.13623132916332101"/>
    <n v="5.4075555500441998E-2"/>
    <n v="6.2439008286271497E-3"/>
    <n v="5.52032650493764E-2"/>
    <n v="2.5247563060396799E-2"/>
    <n v="6.8230458637783302"/>
  </r>
  <r>
    <x v="30"/>
    <x v="20"/>
    <n v="0.82110140628070505"/>
    <n v="3.39884603983098E-2"/>
    <n v="0.34626043828743502"/>
    <n v="0.61975110131425504"/>
    <x v="1005"/>
    <n v="2.4502599320458701E-2"/>
    <n v="0.27044739412934299"/>
    <n v="0.28162237604899698"/>
    <n v="0.101397121253381"/>
    <n v="0.16837762633800499"/>
    <n v="5.3215270661380903E-2"/>
    <n v="8.8796058442358293E-3"/>
    <n v="5.59151926430181E-2"/>
    <n v="3.0213215023049699E-2"/>
    <n v="6.64886217507458"/>
  </r>
  <r>
    <x v="30"/>
    <x v="21"/>
    <n v="0.70937361038330404"/>
    <n v="3.7463753247251597E-2"/>
    <n v="0.41421466353359299"/>
    <n v="0.54832158321915503"/>
    <x v="1006"/>
    <n v="2.43606380936158E-2"/>
    <n v="0.305440024990908"/>
    <n v="0.199229055671543"/>
    <n v="0.11871566044107799"/>
    <n v="0.21091097425401101"/>
    <n v="5.9174162785931197E-2"/>
    <n v="1.0412808948236501E-2"/>
    <n v="4.1792163925977503E-2"/>
    <n v="2.4219433664620999E-2"/>
    <n v="6.7170547453587899"/>
  </r>
  <r>
    <x v="30"/>
    <x v="22"/>
    <n v="0.36224275381314303"/>
    <n v="4.9964966123610101E-2"/>
    <n v="0.432731638076783"/>
    <n v="0.51730339579960605"/>
    <x v="1007"/>
    <n v="1.5647343188047499E-2"/>
    <n v="0.162341292286137"/>
    <n v="0.11949427745416299"/>
    <n v="0.108657980682917"/>
    <n v="0.42229694419923702"/>
    <n v="7.7257045871268096E-2"/>
    <n v="1.28682214502695E-2"/>
    <n v="4.4722939499426302E-2"/>
    <n v="2.7722439533240498E-2"/>
    <n v="6.5588221370081801"/>
  </r>
  <r>
    <x v="30"/>
    <x v="23"/>
    <n v="1.3078319259112099"/>
    <n v="2.6056237788551199E-2"/>
    <n v="0.38767244305050302"/>
    <n v="0.58627131916094599"/>
    <x v="1008"/>
    <n v="2.8397368175254501E-2"/>
    <n v="0.34969531880848798"/>
    <n v="0.21357346641500599"/>
    <n v="0.16717666088689401"/>
    <n v="0.117542900525843"/>
    <n v="6.0829173385440999E-2"/>
    <n v="7.7863475891692697E-3"/>
    <n v="3.1953787994234699E-2"/>
    <n v="1.82387263732307E-2"/>
    <n v="6.8387269046435604"/>
  </r>
  <r>
    <x v="30"/>
    <x v="24"/>
    <n v="0.222880855227926"/>
    <n v="6.7065589728575195E-2"/>
    <n v="0.43217574826878002"/>
    <n v="0.50075866200264396"/>
    <x v="1009"/>
    <n v="7.2200456405484498E-3"/>
    <n v="0.12279423049513501"/>
    <n v="8.2933705079624997E-2"/>
    <n v="9.10943321327536E-2"/>
    <n v="0.49349202974122502"/>
    <n v="8.3248066000089493E-2"/>
    <n v="1.30137049370482E-2"/>
    <n v="5.5033351656234498E-2"/>
    <n v="3.9216217044787997E-2"/>
    <n v="6.5453774573674401"/>
  </r>
  <r>
    <x v="30"/>
    <x v="25"/>
    <n v="0.203440939470897"/>
    <n v="6.7255852889600398E-2"/>
    <n v="0.42941005910711599"/>
    <n v="0.50333408800328405"/>
    <x v="1010"/>
    <n v="1.23147794755034E-3"/>
    <n v="4.7012201379678702E-2"/>
    <n v="9.1324850459905502E-2"/>
    <n v="6.7616435780501305E-2"/>
    <n v="0.57779396049912202"/>
    <n v="9.8059489865678903E-2"/>
    <n v="1.79641394937049E-2"/>
    <n v="5.3680960658817001E-2"/>
    <n v="3.3371050198241499E-2"/>
    <n v="6.4326009025589004"/>
  </r>
  <r>
    <x v="30"/>
    <x v="26"/>
    <n v="0.26413980452006403"/>
    <n v="6.1433596404662803E-2"/>
    <n v="0.41862851781811899"/>
    <n v="0.519937885777219"/>
    <x v="1011"/>
    <n v="2.39618102990455E-3"/>
    <n v="5.0199858188401301E-2"/>
    <n v="0.10503189441824599"/>
    <n v="7.6109844116235906E-2"/>
    <n v="0.53308964950940696"/>
    <n v="0.113753022474917"/>
    <n v="1.28120600902452E-2"/>
    <n v="5.8392140218860702E-2"/>
    <n v="3.6169905538027999E-2"/>
    <n v="6.5237188348125201"/>
  </r>
  <r>
    <x v="30"/>
    <x v="27"/>
    <n v="0.66042202803647199"/>
    <n v="4.0159278903928702E-2"/>
    <n v="0.40960382718226701"/>
    <n v="0.55023689391380404"/>
    <x v="1012"/>
    <n v="1.3922294431653799E-2"/>
    <n v="0.32374487103545602"/>
    <n v="0.19424159015943199"/>
    <n v="0.115739873441877"/>
    <n v="0.210972810439469"/>
    <n v="6.7157769413589502E-2"/>
    <n v="6.6294590672648698E-3"/>
    <n v="3.7952665458315597E-2"/>
    <n v="2.4537032722800899E-2"/>
    <n v="6.6913512663656398"/>
  </r>
  <r>
    <x v="30"/>
    <x v="28"/>
    <n v="0.92537608624784695"/>
    <n v="3.5167111367913097E-2"/>
    <n v="0.36355286381987301"/>
    <n v="0.60128002481221399"/>
    <x v="1013"/>
    <n v="2.07625856938746E-2"/>
    <n v="0.28372898486558801"/>
    <n v="0.28817629734112499"/>
    <n v="0.105091803890248"/>
    <n v="0.15980251295487299"/>
    <n v="5.1970451213461499E-2"/>
    <n v="5.46574600072157E-3"/>
    <n v="5.2846101543003197E-2"/>
    <n v="2.8024305758977599E-2"/>
    <n v="6.6100193498818198"/>
  </r>
  <r>
    <x v="30"/>
    <x v="29"/>
    <n v="0.97464306097402298"/>
    <n v="3.0634015528603599E-2"/>
    <n v="0.331603292802925"/>
    <n v="0.63776269166847199"/>
    <x v="1014"/>
    <n v="2.2417819418672099E-2"/>
    <n v="0.26994308807193401"/>
    <n v="0.32300409801893498"/>
    <n v="9.2807584626975304E-2"/>
    <n v="0.144318790460359"/>
    <n v="5.2412103628665899E-2"/>
    <n v="4.8942832230134299E-3"/>
    <n v="5.9759780769050599E-2"/>
    <n v="2.62595478857394E-2"/>
    <n v="6.7035874464742697"/>
  </r>
  <r>
    <x v="30"/>
    <x v="30"/>
    <n v="1.0856718407433601"/>
    <n v="2.93946609560383E-2"/>
    <n v="0.30437176033748597"/>
    <n v="0.66623357870647604"/>
    <x v="1015"/>
    <n v="2.5796144608350099E-2"/>
    <n v="0.25374449113768999"/>
    <n v="0.35178087243737899"/>
    <n v="8.6790316273550605E-2"/>
    <n v="0.13521997453148701"/>
    <n v="4.5155576489339301E-2"/>
    <n v="4.9419308135334704E-3"/>
    <n v="6.8595708394579E-2"/>
    <n v="2.3946089568600601E-2"/>
    <n v="6.6343418050861196"/>
  </r>
  <r>
    <x v="30"/>
    <x v="31"/>
    <n v="1.1891385964177501"/>
    <n v="2.4666723123991301E-2"/>
    <n v="0.280442073489647"/>
    <n v="0.69489120338636201"/>
    <x v="1016"/>
    <n v="3.1531977117149598E-2"/>
    <n v="0.25477901259691998"/>
    <n v="0.36533314107824499"/>
    <n v="8.5399033482758097E-2"/>
    <n v="0.12189622123272199"/>
    <n v="3.7832750693787602E-2"/>
    <n v="4.1752995499576302E-3"/>
    <n v="7.0160155693568801E-2"/>
    <n v="2.49388651631825E-2"/>
    <n v="6.7448613577627201"/>
  </r>
  <r>
    <x v="30"/>
    <x v="32"/>
    <n v="1.0789510438913501"/>
    <n v="3.0920982655014601E-2"/>
    <n v="0.30811515509322202"/>
    <n v="0.66096386225176396"/>
    <x v="1017"/>
    <n v="2.7698589948840099E-2"/>
    <n v="0.23084294259792601"/>
    <n v="0.35893381113289902"/>
    <n v="8.8518499628471095E-2"/>
    <n v="0.152297426344604"/>
    <n v="4.29323352950267E-2"/>
    <n v="5.7168779881629104E-3"/>
    <n v="6.4390139133566907E-2"/>
    <n v="2.42357461667724E-2"/>
    <n v="6.5344255831078399"/>
  </r>
  <r>
    <x v="31"/>
    <x v="0"/>
    <n v="0.91190163535318203"/>
    <n v="6.1285005731189897E-2"/>
    <n v="0.563161203276209"/>
    <n v="0.375553790992601"/>
    <x v="1018"/>
    <n v="1.85376236403413E-2"/>
    <n v="0.121183562288788"/>
    <n v="0.31838845776240998"/>
    <n v="7.64721801164545E-2"/>
    <n v="9.4307110105282893E-2"/>
    <n v="8.2839393294065394E-2"/>
    <n v="6.2308561769805404E-3"/>
    <n v="0.25488265757978801"/>
    <n v="9.8179840613621307E-3"/>
    <n v="4.5766607293682702"/>
  </r>
  <r>
    <x v="31"/>
    <x v="1"/>
    <n v="0.93802572366278603"/>
    <n v="6.0016488271109503E-2"/>
    <n v="0.54889806198384095"/>
    <n v="0.39108544974505"/>
    <x v="1019"/>
    <n v="1.7504012590044998E-2"/>
    <n v="0.10799600709754301"/>
    <n v="0.34884798481802598"/>
    <n v="7.3325538446132807E-2"/>
    <n v="9.4090104808338904E-2"/>
    <n v="8.1249430703299097E-2"/>
    <n v="4.4105553454504001E-3"/>
    <n v="0.246313789121932"/>
    <n v="9.8363393771384693E-3"/>
    <n v="4.5624966324882497"/>
  </r>
  <r>
    <x v="31"/>
    <x v="2"/>
    <n v="1.0486999690054899"/>
    <n v="6.1064344965596401E-2"/>
    <n v="0.55404331591036504"/>
    <n v="0.38489233912403897"/>
    <x v="1020"/>
    <n v="1.58571716612682E-2"/>
    <n v="0.11772998187359"/>
    <n v="0.34794934815429701"/>
    <n v="7.3778087283764504E-2"/>
    <n v="9.2578457585881499E-2"/>
    <n v="8.0632495926660094E-2"/>
    <n v="4.69705835440817E-3"/>
    <n v="0.2400482903799"/>
    <n v="9.6175334038900197E-3"/>
    <n v="4.5654629523054"/>
  </r>
  <r>
    <x v="31"/>
    <x v="3"/>
    <n v="0.95864408451262395"/>
    <n v="6.0427178016343501E-2"/>
    <n v="0.55112233916304998"/>
    <n v="0.38845048282060601"/>
    <x v="1021"/>
    <n v="1.6752537721647798E-2"/>
    <n v="0.12399467609741199"/>
    <n v="0.33281024720567798"/>
    <n v="7.56040890534459E-2"/>
    <n v="9.3202189789851703E-2"/>
    <n v="8.2565243625955201E-2"/>
    <n v="4.9501816297657297E-3"/>
    <n v="0.24433706371446601"/>
    <n v="9.1133517684111494E-3"/>
    <n v="4.5843452171755903"/>
  </r>
  <r>
    <x v="31"/>
    <x v="4"/>
    <n v="1.02002813139854"/>
    <n v="6.0650053380139998E-2"/>
    <n v="0.55436650654488095"/>
    <n v="0.38498344007497898"/>
    <x v="1022"/>
    <n v="1.8812633337980399E-2"/>
    <n v="0.127644221431398"/>
    <n v="0.33064982702050399"/>
    <n v="7.5643206195105603E-2"/>
    <n v="9.1581170053562699E-2"/>
    <n v="8.1223166731939203E-2"/>
    <n v="5.2970119603272699E-3"/>
    <n v="0.24241737383689499"/>
    <n v="1.01486068266863E-2"/>
    <n v="4.5696026726511496"/>
  </r>
  <r>
    <x v="31"/>
    <x v="5"/>
    <n v="0.98739976481637204"/>
    <n v="6.5561676199932306E-2"/>
    <n v="0.55866740246830504"/>
    <n v="0.37577092133176199"/>
    <x v="1023"/>
    <n v="1.6853347301201999E-2"/>
    <n v="0.13677275408885001"/>
    <n v="0.32036312249036097"/>
    <n v="8.0874561961348096E-2"/>
    <n v="9.1837856175096405E-2"/>
    <n v="7.8242387347556397E-2"/>
    <n v="5.1481510910558496E-3"/>
    <n v="0.24263520131657801"/>
    <n v="1.0464497834567999E-2"/>
    <n v="4.5720727097791798"/>
  </r>
  <r>
    <x v="31"/>
    <x v="6"/>
    <n v="1.03115912109462"/>
    <n v="6.1185657871895199E-2"/>
    <n v="0.55934417647590096"/>
    <n v="0.37947016565220398"/>
    <x v="1024"/>
    <n v="1.92850050059158E-2"/>
    <n v="0.12942605104807201"/>
    <n v="0.321370159108951"/>
    <n v="7.7783315295721495E-2"/>
    <n v="9.4103594048328507E-2"/>
    <n v="8.0820609230712395E-2"/>
    <n v="6.2496927921612804E-3"/>
    <n v="0.244958400178309"/>
    <n v="8.9120300529383304E-3"/>
    <n v="4.5911498446338301"/>
  </r>
  <r>
    <x v="31"/>
    <x v="7"/>
    <n v="0.95644895427454601"/>
    <n v="6.0323454544405797E-2"/>
    <n v="0.55196662866534596"/>
    <n v="0.38770991679024802"/>
    <x v="1025"/>
    <n v="2.1920945896494001E-2"/>
    <n v="0.11908060215945"/>
    <n v="0.33941399026721902"/>
    <n v="7.6665736164285403E-2"/>
    <n v="9.2968369712683505E-2"/>
    <n v="7.7698561820737699E-2"/>
    <n v="5.4115699193137499E-3"/>
    <n v="0.240409325233465"/>
    <n v="9.7466832732275698E-3"/>
    <n v="4.6181428799099402"/>
  </r>
  <r>
    <x v="31"/>
    <x v="8"/>
    <n v="0.94081477614037101"/>
    <n v="6.3837191964722997E-2"/>
    <n v="0.561404268768253"/>
    <n v="0.37475853926702402"/>
    <x v="1026"/>
    <n v="1.529089394939E-2"/>
    <n v="0.121352273722397"/>
    <n v="0.32090266141027601"/>
    <n v="8.4588113356324601E-2"/>
    <n v="9.3751504106447406E-2"/>
    <n v="7.9101838533659999E-2"/>
    <n v="5.8502762548487798E-3"/>
    <n v="0.25166352852663998"/>
    <n v="1.00558626976355E-2"/>
    <n v="4.5711358544137699"/>
  </r>
  <r>
    <x v="31"/>
    <x v="9"/>
    <n v="1.03863799854894"/>
    <n v="6.7366789465054699E-2"/>
    <n v="0.55649141188031903"/>
    <n v="0.37614179865462599"/>
    <x v="1027"/>
    <n v="1.6577102175565399E-2"/>
    <n v="0.121821557409434"/>
    <n v="0.33105095472066198"/>
    <n v="7.7887890660244805E-2"/>
    <n v="9.0960923562436694E-2"/>
    <n v="7.8927561882418701E-2"/>
    <n v="5.8198218804671898E-3"/>
    <n v="0.24898568303116"/>
    <n v="1.0367462086284401E-2"/>
    <n v="4.5260230374720498"/>
  </r>
  <r>
    <x v="31"/>
    <x v="10"/>
    <n v="1.05143372170873"/>
    <n v="6.1493315969930303E-2"/>
    <n v="0.54795588924676897"/>
    <n v="0.39055079478330101"/>
    <x v="1028"/>
    <n v="1.57762718188009E-2"/>
    <n v="0.12817554650968799"/>
    <n v="0.337385324743671"/>
    <n v="8.2729645140737898E-2"/>
    <n v="8.7694903405691804E-2"/>
    <n v="7.5507945533052498E-2"/>
    <n v="5.9632951024905399E-3"/>
    <n v="0.240210517229929"/>
    <n v="9.7114968698328707E-3"/>
    <n v="4.5515358065695803"/>
  </r>
  <r>
    <x v="31"/>
    <x v="11"/>
    <n v="1.1168061194837999"/>
    <n v="6.4680381746193796E-2"/>
    <n v="0.55794818761616904"/>
    <n v="0.37737143063763701"/>
    <x v="1029"/>
    <n v="1.7415165550801699E-2"/>
    <n v="0.14813923559777201"/>
    <n v="0.320173844208202"/>
    <n v="0.118643546279812"/>
    <n v="8.0634556218123807E-2"/>
    <n v="6.9692081977708403E-2"/>
    <n v="7.6155928803733498E-3"/>
    <n v="0.214600910309694"/>
    <n v="8.8149393667538208E-3"/>
    <n v="4.5203819429228496"/>
  </r>
  <r>
    <x v="31"/>
    <x v="12"/>
    <n v="0.90031382119442804"/>
    <n v="6.7691065839774106E-2"/>
    <n v="0.57487875877367201"/>
    <n v="0.35743017538655403"/>
    <x v="1030"/>
    <n v="1.7316076007179701E-2"/>
    <n v="0.108323967978978"/>
    <n v="0.32040615675568102"/>
    <n v="7.4714742754580704E-2"/>
    <n v="9.5741629467725006E-2"/>
    <n v="8.5512858857426002E-2"/>
    <n v="7.50432794013608E-3"/>
    <n v="0.26285076930638401"/>
    <n v="9.9697580638440902E-3"/>
    <n v="4.5764461896033497"/>
  </r>
  <r>
    <x v="31"/>
    <x v="13"/>
    <n v="0.90842998824408705"/>
    <n v="6.3159280282025596E-2"/>
    <n v="0.55907464881417102"/>
    <n v="0.37776607090380299"/>
    <x v="1031"/>
    <n v="1.7812697799704701E-2"/>
    <n v="9.7661839252695698E-2"/>
    <n v="0.35019605603839699"/>
    <n v="6.7962470159707897E-2"/>
    <n v="9.5625874865696806E-2"/>
    <n v="8.36914835133446E-2"/>
    <n v="5.3623669158307102E-3"/>
    <n v="0.25352445076814001"/>
    <n v="1.0456520523642101E-2"/>
    <n v="4.5805219320989696"/>
  </r>
  <r>
    <x v="31"/>
    <x v="14"/>
    <n v="0.534390679676786"/>
    <n v="9.6515523406743603E-2"/>
    <n v="0.56063993378145605"/>
    <n v="0.34284454281179999"/>
    <x v="1032"/>
    <n v="1.5005872407463801E-2"/>
    <n v="9.2795295983429602E-2"/>
    <n v="0.287484283282742"/>
    <n v="6.5587884141159E-2"/>
    <n v="0.158904285536249"/>
    <n v="0.10194155865139801"/>
    <n v="6.0868978139711899E-3"/>
    <n v="0.24001045789974701"/>
    <n v="1.2422976317697201E-2"/>
    <n v="4.6865670033814704"/>
  </r>
  <r>
    <x v="31"/>
    <x v="15"/>
    <n v="8.1960671563902895E-2"/>
    <n v="0.33979667058416202"/>
    <n v="0.47157647667219799"/>
    <n v="0.18862685274363999"/>
    <x v="1033"/>
    <n v="7.7660833198480198E-4"/>
    <n v="5.6964750149264803E-2"/>
    <n v="3.72709543438609E-2"/>
    <n v="9.3702203247091696E-3"/>
    <n v="0.61526614949581404"/>
    <n v="8.5082113067148399E-2"/>
    <n v="9.3421488047247606E-3"/>
    <n v="0.11936297077763899"/>
    <n v="2.7818881180103099E-2"/>
    <n v="5.1285597482036298"/>
  </r>
  <r>
    <x v="31"/>
    <x v="16"/>
    <n v="9.7340999428279604E-2"/>
    <n v="0.322412777143053"/>
    <n v="0.47702443266255701"/>
    <n v="0.20056279019438999"/>
    <x v="1034"/>
    <n v="4.0069749192077099E-3"/>
    <n v="6.5691809427204303E-2"/>
    <n v="7.5725216357356906E-2"/>
    <n v="1.4871445594360801E-2"/>
    <n v="0.55067804276356103"/>
    <n v="9.0547262457793598E-2"/>
    <n v="1.3027802653751801E-2"/>
    <n v="0.111791288746587"/>
    <n v="3.6966417924843502E-2"/>
    <n v="5.0678980087485801"/>
  </r>
  <r>
    <x v="31"/>
    <x v="17"/>
    <n v="0.18319055090752101"/>
    <n v="0.20612041458994201"/>
    <n v="0.56126002868650704"/>
    <n v="0.232619556723551"/>
    <x v="1035"/>
    <n v="7.8704056148488095E-3"/>
    <n v="0.152434266511348"/>
    <n v="0.103285299621029"/>
    <n v="7.2464918216218005E-2"/>
    <n v="0.29311047078074498"/>
    <n v="0.120678906788301"/>
    <n v="1.47632772411885E-2"/>
    <n v="0.180115500174367"/>
    <n v="2.8892648893144499E-2"/>
    <n v="4.9637588937866797"/>
  </r>
  <r>
    <x v="31"/>
    <x v="18"/>
    <n v="0.373197749582239"/>
    <n v="0.13849385778008"/>
    <n v="0.59688968669558295"/>
    <n v="0.26461645552433699"/>
    <x v="1036"/>
    <n v="8.0859931885920704E-3"/>
    <n v="0.15291576524478101"/>
    <n v="0.23091391781672299"/>
    <n v="0.10812332553906"/>
    <n v="0.14737018121036299"/>
    <n v="0.125143406300604"/>
    <n v="1.13474171422149E-2"/>
    <n v="0.18208517471177499"/>
    <n v="1.7996260171659801E-2"/>
    <n v="4.8043104314501504"/>
  </r>
  <r>
    <x v="31"/>
    <x v="19"/>
    <n v="0.46390518849824403"/>
    <n v="0.11150951552279501"/>
    <n v="0.574607720570813"/>
    <n v="0.31388276390639203"/>
    <x v="1037"/>
    <n v="9.9291986632814404E-3"/>
    <n v="0.13904332137309999"/>
    <n v="0.302893337306754"/>
    <n v="9.5367899372848897E-2"/>
    <n v="0.115841632943381"/>
    <n v="9.1176311895043105E-2"/>
    <n v="9.9407740458754106E-3"/>
    <n v="0.20665162851328001"/>
    <n v="1.47011240374759E-2"/>
    <n v="4.8176211619890799"/>
  </r>
  <r>
    <x v="31"/>
    <x v="20"/>
    <n v="0.51332817843812495"/>
    <n v="0.108052975201004"/>
    <n v="0.583389777646104"/>
    <n v="0.30855724715289201"/>
    <x v="1038"/>
    <n v="8.7418346361381495E-3"/>
    <n v="0.129419657994504"/>
    <n v="0.30023962800596798"/>
    <n v="8.8570383887401793E-2"/>
    <n v="0.11796738545579601"/>
    <n v="9.7622656429971005E-2"/>
    <n v="8.5725559641058897E-3"/>
    <n v="0.22004041191183801"/>
    <n v="1.3574922025384101E-2"/>
    <n v="4.7604650737260101"/>
  </r>
  <r>
    <x v="31"/>
    <x v="21"/>
    <n v="0.52945929952946502"/>
    <n v="0.11216473961705201"/>
    <n v="0.59796467146691901"/>
    <n v="0.28987058891602902"/>
    <x v="1039"/>
    <n v="9.3873391192350695E-3"/>
    <n v="0.13600686256702599"/>
    <n v="0.28794258541278001"/>
    <n v="9.3743190542329505E-2"/>
    <n v="0.119316102825962"/>
    <n v="9.8435643083699106E-2"/>
    <n v="9.9591508221325096E-3"/>
    <n v="0.216516468387903"/>
    <n v="1.3620977667989901E-2"/>
    <n v="4.6892113608398498"/>
  </r>
  <r>
    <x v="31"/>
    <x v="22"/>
    <n v="0.25392097375154798"/>
    <n v="0.16372765533745501"/>
    <n v="0.60204506799684798"/>
    <n v="0.23422727666569701"/>
    <x v="1040"/>
    <n v="4.4661691101525597E-3"/>
    <n v="7.7440816480981403E-2"/>
    <n v="0.181783379631412"/>
    <n v="4.8427084887149897E-2"/>
    <n v="0.22795681519231301"/>
    <n v="0.147227392870073"/>
    <n v="1.02209809971049E-2"/>
    <n v="0.25921393977210799"/>
    <n v="1.9919658195641201E-2"/>
    <n v="4.86128282787391"/>
  </r>
  <r>
    <x v="31"/>
    <x v="23"/>
    <n v="0.43845490584741198"/>
    <n v="0.12938007855165501"/>
    <n v="0.60050346953029798"/>
    <n v="0.27011645191804801"/>
    <x v="1041"/>
    <n v="9.7641529021573002E-3"/>
    <n v="0.16099616325014099"/>
    <n v="0.22417104754449099"/>
    <n v="0.13097966098349301"/>
    <n v="0.145150029276951"/>
    <n v="0.10315491676196401"/>
    <n v="1.07642948869407E-2"/>
    <n v="0.18182198826998699"/>
    <n v="1.4886683435281401E-2"/>
    <n v="4.6794838704164601"/>
  </r>
  <r>
    <x v="31"/>
    <x v="24"/>
    <n v="0.14366042807537499"/>
    <n v="0.22114469221301"/>
    <n v="0.56494473137011902"/>
    <n v="0.21391057641687"/>
    <x v="1042"/>
    <n v="2.53877309500919E-3"/>
    <n v="4.3586369485084597E-2"/>
    <n v="0.105535117903231"/>
    <n v="1.69085135806059E-2"/>
    <n v="0.33380377550947499"/>
    <n v="0.17395815573068299"/>
    <n v="8.7374360701459805E-3"/>
    <n v="0.25844790350441899"/>
    <n v="2.4668416208695299E-2"/>
    <n v="5.0860022301482504"/>
  </r>
  <r>
    <x v="31"/>
    <x v="25"/>
    <n v="0.155758145391585"/>
    <n v="0.205711019330795"/>
    <n v="0.57636936529891603"/>
    <n v="0.217919615370289"/>
    <x v="1043"/>
    <n v="2.1355014842167602E-3"/>
    <n v="4.5308035846555503E-2"/>
    <n v="0.115606575941179"/>
    <n v="1.8101479782582801E-2"/>
    <n v="0.31861407415982101"/>
    <n v="0.17422605989586001"/>
    <n v="9.5718007633733108E-3"/>
    <n v="0.26179451567746997"/>
    <n v="2.4946025954268699E-2"/>
    <n v="5.0565274599048697"/>
  </r>
  <r>
    <x v="31"/>
    <x v="26"/>
    <n v="0.21287638522497801"/>
    <n v="0.18434680279041801"/>
    <n v="0.59115510398995896"/>
    <n v="0.224498093219623"/>
    <x v="1044"/>
    <n v="1.9207073985675999E-3"/>
    <n v="4.7349628201988E-2"/>
    <n v="0.12499691436301399"/>
    <n v="1.9806908187475401E-2"/>
    <n v="0.27995808415079498"/>
    <n v="0.170601076408265"/>
    <n v="9.6567358504519602E-3"/>
    <n v="0.29354079019648099"/>
    <n v="2.4293893562070599E-2"/>
    <n v="5.0005730563156696"/>
  </r>
  <r>
    <x v="31"/>
    <x v="27"/>
    <n v="0.40734830436812097"/>
    <n v="0.128315012921983"/>
    <n v="0.60974096676753098"/>
    <n v="0.26194402031048702"/>
    <x v="1045"/>
    <n v="7.0043341588584699E-3"/>
    <n v="0.14951130124752199"/>
    <n v="0.20981762418399899"/>
    <n v="9.0884584311441502E-2"/>
    <n v="0.15248274918548599"/>
    <n v="0.12666505815769599"/>
    <n v="8.9363095257776904E-3"/>
    <n v="0.224437983731337"/>
    <n v="1.45908510128157E-2"/>
    <n v="4.7362068777609698"/>
  </r>
  <r>
    <x v="31"/>
    <x v="28"/>
    <n v="0.59077769481661302"/>
    <n v="0.102953176413332"/>
    <n v="0.58129082691376899"/>
    <n v="0.315755996672898"/>
    <x v="1046"/>
    <n v="8.8335927960860906E-3"/>
    <n v="0.138722707599992"/>
    <n v="0.298758898840776"/>
    <n v="9.3236894605746204E-2"/>
    <n v="0.11310333372575999"/>
    <n v="9.0552128778842403E-2"/>
    <n v="7.2848905083642496E-3"/>
    <n v="0.223010989832336"/>
    <n v="1.37424487410423E-2"/>
    <n v="4.6827570686092699"/>
  </r>
  <r>
    <x v="31"/>
    <x v="29"/>
    <n v="0.66993667698236503"/>
    <n v="9.3449375300994605E-2"/>
    <n v="0.55581433091759902"/>
    <n v="0.35073629378140703"/>
    <x v="1047"/>
    <n v="1.04696023368762E-2"/>
    <n v="0.12755251665191"/>
    <n v="0.32240671752002997"/>
    <n v="8.4191101654619196E-2"/>
    <n v="0.103850807152802"/>
    <n v="8.4792649534553205E-2"/>
    <n v="5.9089168563752296E-3"/>
    <n v="0.23539847510365"/>
    <n v="1.2093689205951301E-2"/>
    <n v="4.6589542123607703"/>
  </r>
  <r>
    <x v="31"/>
    <x v="30"/>
    <n v="0.73603132450251096"/>
    <n v="8.5172304594655898E-2"/>
    <n v="0.53955461501572799"/>
    <n v="0.37527308038961599"/>
    <x v="1048"/>
    <n v="1.35180589973097E-2"/>
    <n v="0.1195793672161"/>
    <n v="0.33996680291794601"/>
    <n v="8.4399026974085203E-2"/>
    <n v="9.8684225672992995E-2"/>
    <n v="7.9006029913930395E-2"/>
    <n v="5.4703063065167801E-3"/>
    <n v="0.23474474999200901"/>
    <n v="1.1369962441736299E-2"/>
    <n v="4.7537951264672396"/>
  </r>
  <r>
    <x v="31"/>
    <x v="31"/>
    <n v="0.80103363436475705"/>
    <n v="7.2354082727151506E-2"/>
    <n v="0.50120622156468997"/>
    <n v="0.42643969570815898"/>
    <x v="1049"/>
    <n v="2.42624191063644E-2"/>
    <n v="0.113357947212596"/>
    <n v="0.36923493923560102"/>
    <n v="7.7789097885691397E-2"/>
    <n v="8.7752582329168299E-2"/>
    <n v="6.6501585755742804E-2"/>
    <n v="4.7390812157610002E-3"/>
    <n v="0.23322861949245799"/>
    <n v="1.0733099522702899E-2"/>
    <n v="4.7399454208043004"/>
  </r>
  <r>
    <x v="31"/>
    <x v="32"/>
    <n v="0.818407016104853"/>
    <n v="7.6987839468771704E-2"/>
    <n v="0.53504361114309595"/>
    <n v="0.38796854938813202"/>
    <x v="1050"/>
    <n v="1.51806655844305E-2"/>
    <n v="0.106110928840281"/>
    <n v="0.366689848913197"/>
    <n v="7.4781368628868694E-2"/>
    <n v="9.0363727040588496E-2"/>
    <n v="7.1518824634731401E-2"/>
    <n v="5.3062188883285302E-3"/>
    <n v="0.24536198642951401"/>
    <n v="1.10002179182104E-2"/>
    <n v="4.6171193509514703"/>
  </r>
  <r>
    <x v="32"/>
    <x v="0"/>
    <n v="0.90753949848359505"/>
    <n v="4.9953719720334397E-2"/>
    <n v="0.53894322090494196"/>
    <n v="0.41110305937472302"/>
    <x v="1051"/>
    <n v="2.71541022931155E-2"/>
    <n v="0.23660298229923701"/>
    <n v="0.14025381302814399"/>
    <n v="9.6004951683495904E-2"/>
    <n v="0.21014217881761801"/>
    <n v="0.13229646703759501"/>
    <n v="4.42318183861556E-2"/>
    <n v="2.8558147503245E-2"/>
    <n v="6.3185530447314106E-2"/>
    <n v="6.3895745895934901"/>
  </r>
  <r>
    <x v="32"/>
    <x v="1"/>
    <n v="0.93424941489501501"/>
    <n v="5.1492224900646699E-2"/>
    <n v="0.55225756377806201"/>
    <n v="0.39625021132129101"/>
    <x v="1052"/>
    <n v="2.7704872274109199E-2"/>
    <n v="0.23010623881001199"/>
    <n v="0.14357293959117901"/>
    <n v="8.2257579999412397E-2"/>
    <n v="0.20496036288219399"/>
    <n v="0.13359738032455701"/>
    <n v="4.7386021181570599E-2"/>
    <n v="2.0053440024398701E-2"/>
    <n v="9.2670167435803405E-2"/>
    <n v="6.4552613089847997"/>
  </r>
  <r>
    <x v="32"/>
    <x v="2"/>
    <n v="1.0922547770536599"/>
    <n v="5.11184342261293E-2"/>
    <n v="0.53571517644900601"/>
    <n v="0.41316638932486499"/>
    <x v="1053"/>
    <n v="2.46647495489687E-2"/>
    <n v="0.243753529641769"/>
    <n v="0.14440630908532701"/>
    <n v="8.0296486244035098E-2"/>
    <n v="0.19675618537602399"/>
    <n v="0.127362973481004"/>
    <n v="5.73644193443811E-2"/>
    <n v="2.8420390260196798E-2"/>
    <n v="7.96412451412572E-2"/>
    <n v="6.4251334681989496"/>
  </r>
  <r>
    <x v="32"/>
    <x v="3"/>
    <n v="1.0123847967550901"/>
    <n v="4.35263739298727E-2"/>
    <n v="0.56444325078342505"/>
    <n v="0.39203037528670198"/>
    <x v="1054"/>
    <n v="2.9399711380345198E-2"/>
    <n v="0.24697653591486601"/>
    <n v="0.14010777624486501"/>
    <n v="7.98435497932381E-2"/>
    <n v="0.19883889078210801"/>
    <n v="0.13398089277672801"/>
    <n v="4.8258577384762101E-2"/>
    <n v="2.7074496842576401E-2"/>
    <n v="7.8150759426612801E-2"/>
    <n v="6.5153857992194002"/>
  </r>
  <r>
    <x v="32"/>
    <x v="4"/>
    <n v="0.99532214191505297"/>
    <n v="5.46307054004396E-2"/>
    <n v="0.55906419186274103"/>
    <n v="0.38630510273681901"/>
    <x v="1055"/>
    <n v="2.5476663722039501E-2"/>
    <n v="0.21714914375161501"/>
    <n v="0.14852262243357001"/>
    <n v="8.8610187060184295E-2"/>
    <n v="0.21131113303497701"/>
    <n v="0.14201097466205101"/>
    <n v="4.6028242403054802E-2"/>
    <n v="2.2183646759317902E-2"/>
    <n v="8.0743997014872795E-2"/>
    <n v="6.4093641289831202"/>
  </r>
  <r>
    <x v="32"/>
    <x v="5"/>
    <n v="0.95699744008252996"/>
    <n v="4.65820250870067E-2"/>
    <n v="0.564124769523067"/>
    <n v="0.38929320538992601"/>
    <x v="1056"/>
    <n v="2.8232760337493799E-2"/>
    <n v="0.23603066797615599"/>
    <n v="0.151419759393595"/>
    <n v="8.8948356884903698E-2"/>
    <n v="0.18733411805056699"/>
    <n v="0.139626261802549"/>
    <n v="4.84160679256984E-2"/>
    <n v="2.8027502277707499E-2"/>
    <n v="7.55978342442859E-2"/>
    <n v="6.31997584368579"/>
  </r>
  <r>
    <x v="32"/>
    <x v="6"/>
    <n v="0.97748585743467098"/>
    <n v="4.6735520042975702E-2"/>
    <n v="0.56080987064958099"/>
    <n v="0.39245460930744402"/>
    <x v="1057"/>
    <n v="2.9517606787758398E-2"/>
    <n v="0.22472067363781201"/>
    <n v="0.153841774059849"/>
    <n v="0.100376700807912"/>
    <n v="0.168891638759188"/>
    <n v="0.14203464118287401"/>
    <n v="5.3907422421307E-2"/>
    <n v="2.2388094353256598E-2"/>
    <n v="8.7718079214928094E-2"/>
    <n v="6.4191266147333303"/>
  </r>
  <r>
    <x v="32"/>
    <x v="7"/>
    <n v="0.99572168813047401"/>
    <n v="4.8898247810021202E-2"/>
    <n v="0.55637008489384498"/>
    <n v="0.39473166729613401"/>
    <x v="1058"/>
    <n v="2.8627996347608799E-2"/>
    <n v="0.221816247726798"/>
    <n v="0.15737838445750399"/>
    <n v="9.1961246948088896E-2"/>
    <n v="0.161089738457356"/>
    <n v="0.14100643298950499"/>
    <n v="4.8214322001010002E-2"/>
    <n v="2.9928018360940199E-2"/>
    <n v="0.104517158467995"/>
    <n v="6.3752211239514498"/>
  </r>
  <r>
    <x v="32"/>
    <x v="8"/>
    <n v="0.89123536599803999"/>
    <n v="5.5116649954599597E-2"/>
    <n v="0.57511335742795899"/>
    <n v="0.36976999261744198"/>
    <x v="1059"/>
    <n v="2.4306862523174998E-2"/>
    <n v="0.22277024616034"/>
    <n v="0.16088143059554799"/>
    <n v="9.2896923318576005E-2"/>
    <n v="0.178590203934923"/>
    <n v="0.14099074782225399"/>
    <n v="5.66725295636882E-2"/>
    <n v="2.2023519331453901E-2"/>
    <n v="8.3457197364587996E-2"/>
    <n v="6.4677071054058004"/>
  </r>
  <r>
    <x v="32"/>
    <x v="9"/>
    <n v="0.97691875768521297"/>
    <n v="4.8312826238565802E-2"/>
    <n v="0.54030091969278204"/>
    <n v="0.41138625406865198"/>
    <x v="1060"/>
    <n v="3.0920371840722799E-2"/>
    <n v="0.219637381274528"/>
    <n v="0.16262656358329899"/>
    <n v="9.0879344823506403E-2"/>
    <n v="0.16751144506340199"/>
    <n v="0.13885345015752801"/>
    <n v="5.4400409368030103E-2"/>
    <n v="1.97095496357759E-2"/>
    <n v="9.68037195439269E-2"/>
    <n v="6.45718465041565"/>
  </r>
  <r>
    <x v="32"/>
    <x v="10"/>
    <n v="1.00749809286735"/>
    <n v="5.01590688329576E-2"/>
    <n v="0.54381871107750601"/>
    <n v="0.40602222008953698"/>
    <x v="1061"/>
    <n v="2.8973525985533599E-2"/>
    <n v="0.22010500858417101"/>
    <n v="0.16049095467017299"/>
    <n v="0.11417264086786"/>
    <n v="0.16242445240210801"/>
    <n v="0.132534396093483"/>
    <n v="5.0271888687541698E-2"/>
    <n v="1.6851153171993899E-2"/>
    <n v="9.4551303406279499E-2"/>
    <n v="6.38355455351034"/>
  </r>
  <r>
    <x v="32"/>
    <x v="11"/>
    <n v="1.25239216869931"/>
    <n v="4.4895998236554602E-2"/>
    <n v="0.57842036005970499"/>
    <n v="0.37668364170374102"/>
    <x v="1062"/>
    <n v="3.4029662890996598E-2"/>
    <n v="0.25874887438092598"/>
    <n v="0.13549264383448301"/>
    <n v="0.13865446666836101"/>
    <n v="0.16673644038376501"/>
    <n v="0.13816910689562001"/>
    <n v="4.7179068135860001E-2"/>
    <n v="1.23132231169953E-2"/>
    <n v="5.3505047771544099E-2"/>
    <n v="6.4100071917338299"/>
  </r>
  <r>
    <x v="32"/>
    <x v="12"/>
    <n v="0.91992215559068402"/>
    <n v="5.1263454347976703E-2"/>
    <n v="0.61706180589327597"/>
    <n v="0.33167473975874801"/>
    <x v="1063"/>
    <n v="2.3710076708353199E-2"/>
    <n v="0.174032890099869"/>
    <n v="0.14685650746413501"/>
    <n v="9.5325712291993506E-2"/>
    <n v="0.214144162594989"/>
    <n v="0.13498670735514101"/>
    <n v="4.8040530333885299E-2"/>
    <n v="2.23326748504909E-2"/>
    <n v="0.118492230690445"/>
    <n v="6.2279194090415402"/>
  </r>
  <r>
    <x v="32"/>
    <x v="13"/>
    <n v="0.86828441698544301"/>
    <n v="6.2413637710509499E-2"/>
    <n v="0.58604327092790298"/>
    <n v="0.35154309136158801"/>
    <x v="1064"/>
    <n v="2.8476480434652701E-2"/>
    <n v="0.16886076281708701"/>
    <n v="0.16308344695270599"/>
    <n v="8.9999052993329401E-2"/>
    <n v="0.22505215134269599"/>
    <n v="0.14024179154309199"/>
    <n v="5.2450289254881398E-2"/>
    <n v="2.0365896107514998E-2"/>
    <n v="9.41114522981676E-2"/>
    <n v="6.5496602746258796"/>
  </r>
  <r>
    <x v="32"/>
    <x v="14"/>
    <n v="0.71323217301160502"/>
    <n v="8.0426564232199294E-2"/>
    <n v="0.61473524573312699"/>
    <n v="0.30483819003467399"/>
    <x v="1065"/>
    <n v="2.1703285933618598E-2"/>
    <n v="0.116797487899522"/>
    <n v="0.12573811584411701"/>
    <n v="7.2221797231858398E-2"/>
    <n v="0.355650167140318"/>
    <n v="0.13947734436781101"/>
    <n v="5.2919026663213499E-2"/>
    <n v="1.2473603902278601E-2"/>
    <n v="8.2274167703453804E-2"/>
    <n v="6.4911569422992299"/>
  </r>
  <r>
    <x v="32"/>
    <x v="15"/>
    <n v="0.295611562602001"/>
    <n v="0.13717413593792899"/>
    <n v="0.64075703506344905"/>
    <n v="0.22206882899862199"/>
    <x v="1066"/>
    <n v="1.7015271409193801E-3"/>
    <n v="1.8633395471980601E-4"/>
    <n v="4.8714875832145697E-2"/>
    <n v="1.36240182778206E-2"/>
    <n v="0.69808197516377102"/>
    <n v="7.8526345869658204E-2"/>
    <n v="7.6695925321127303E-2"/>
    <n v="6.4347325696572798E-4"/>
    <n v="6.0870259567919402E-2"/>
    <n v="6.66007009260146"/>
  </r>
  <r>
    <x v="32"/>
    <x v="16"/>
    <n v="0.36070752068622802"/>
    <n v="0.122979337144282"/>
    <n v="0.62417353770605599"/>
    <n v="0.25284712514966201"/>
    <x v="1067"/>
    <n v="1.4882799405396599E-3"/>
    <n v="4.6582256078868699E-2"/>
    <n v="6.01569491423826E-2"/>
    <n v="9.1881409000299404E-3"/>
    <n v="0.598474084973037"/>
    <n v="9.8479684220368097E-2"/>
    <n v="7.0692737250900695E-2"/>
    <n v="1.6164518021676399E-3"/>
    <n v="9.1782556833785695E-2"/>
    <n v="6.7048141910291097"/>
  </r>
  <r>
    <x v="32"/>
    <x v="17"/>
    <n v="0.59086782857403597"/>
    <n v="9.0949353845928907E-2"/>
    <n v="0.57374988484919898"/>
    <n v="0.33530076130487202"/>
    <x v="1068"/>
    <n v="8.9026349033449591E-3"/>
    <n v="0.16240591359975501"/>
    <n v="6.1155406606470397E-2"/>
    <n v="3.2578032716027598E-2"/>
    <n v="0.36029036304504097"/>
    <n v="0.11240343324647099"/>
    <n v="6.31868600714941E-2"/>
    <n v="2.4126112372570199E-3"/>
    <n v="0.181788528994385"/>
    <n v="6.3394389888759397"/>
  </r>
  <r>
    <x v="32"/>
    <x v="18"/>
    <n v="0.78751717260312504"/>
    <n v="8.3586329098690598E-2"/>
    <n v="0.56492676356975502"/>
    <n v="0.35148690733155402"/>
    <x v="1069"/>
    <n v="1.4093801447363699E-2"/>
    <n v="0.20679216949085799"/>
    <n v="0.109306168666763"/>
    <n v="5.2508507602390397E-2"/>
    <n v="0.26444659436130602"/>
    <n v="0.139636534399217"/>
    <n v="6.1198986804919697E-2"/>
    <n v="1.1300042109368899E-3"/>
    <n v="0.13709963913409501"/>
    <n v="6.6835507155509104"/>
  </r>
  <r>
    <x v="32"/>
    <x v="19"/>
    <n v="0.83196932201088702"/>
    <n v="7.8044921251678598E-2"/>
    <n v="0.600865519213166"/>
    <n v="0.321089559535155"/>
    <x v="1070"/>
    <n v="1.49158063391316E-2"/>
    <n v="0.20930750658763"/>
    <n v="0.144869461204709"/>
    <n v="6.1382682809486201E-2"/>
    <n v="0.234762373047435"/>
    <n v="0.13313140390446701"/>
    <n v="4.6099505210517297E-2"/>
    <n v="1.0028027771770099E-3"/>
    <n v="0.142432113205715"/>
    <n v="6.4579574066655496"/>
  </r>
  <r>
    <x v="32"/>
    <x v="20"/>
    <n v="0.816602773978236"/>
    <n v="8.1141401315729098E-2"/>
    <n v="0.59649407132821397"/>
    <n v="0.32236452735605697"/>
    <x v="1071"/>
    <n v="1.76373753477201E-2"/>
    <n v="0.200468136011448"/>
    <n v="0.12899088328609401"/>
    <n v="6.1199021669556902E-2"/>
    <n v="0.25571167853883497"/>
    <n v="0.13911972798480199"/>
    <n v="5.2455521831053301E-2"/>
    <n v="9.6531827087153403E-4"/>
    <n v="0.12966004602700701"/>
    <n v="6.5934207031968199"/>
  </r>
  <r>
    <x v="32"/>
    <x v="21"/>
    <n v="0.86846220851485301"/>
    <n v="6.9221609061689698E-2"/>
    <n v="0.57209523821568697"/>
    <n v="0.35868315272262302"/>
    <x v="1072"/>
    <n v="1.61323421036591E-2"/>
    <n v="0.19699542201296799"/>
    <n v="0.12110962772971499"/>
    <n v="6.7497951278413806E-2"/>
    <n v="0.25799474994163202"/>
    <n v="0.139568308162906"/>
    <n v="4.6116320366812701E-2"/>
    <n v="3.0767272196130101E-3"/>
    <n v="0.13569235457628601"/>
    <n v="6.5294718776283798"/>
  </r>
  <r>
    <x v="32"/>
    <x v="22"/>
    <n v="0.521917786679165"/>
    <n v="0.10489237869121699"/>
    <n v="0.62630661932440801"/>
    <n v="0.26880100198437501"/>
    <x v="1073"/>
    <n v="1.2503495438368499E-2"/>
    <n v="5.4628931354993998E-2"/>
    <n v="8.9315823945182504E-2"/>
    <n v="4.0860337705501897E-2"/>
    <n v="0.40611773199297602"/>
    <n v="0.16267495766635801"/>
    <n v="8.0585220813765096E-2"/>
    <n v="7.1358164116966704E-3"/>
    <n v="0.12215197760758"/>
    <n v="6.5558211274579898"/>
  </r>
  <r>
    <x v="32"/>
    <x v="23"/>
    <n v="0.85756469969355997"/>
    <n v="9.2249720127456497E-2"/>
    <n v="0.62066233634324697"/>
    <n v="0.28708794352929701"/>
    <x v="1074"/>
    <n v="2.06149068638419E-2"/>
    <n v="0.19460874732465"/>
    <n v="8.13583351932569E-2"/>
    <n v="0.11173654956269501"/>
    <n v="0.29000364516750898"/>
    <n v="0.146233701304014"/>
    <n v="6.4709837840617304E-2"/>
    <n v="5.2779350087949302E-3"/>
    <n v="6.8735999563158803E-2"/>
    <n v="6.6369351395515697"/>
  </r>
  <r>
    <x v="32"/>
    <x v="24"/>
    <n v="0.37399516811174"/>
    <n v="0.12603238140360301"/>
    <n v="0.59297583179764002"/>
    <n v="0.28099178679875703"/>
    <x v="1075"/>
    <n v="2.3450904280293201E-3"/>
    <n v="3.0436158855815703E-4"/>
    <n v="8.7769347683343699E-2"/>
    <n v="2.02512684694846E-2"/>
    <n v="0.522416410680419"/>
    <n v="0.14357821496827899"/>
    <n v="7.8189017324456406E-2"/>
    <n v="5.6715255663636202E-3"/>
    <n v="0.114324174606975"/>
    <n v="6.6091573175681804"/>
  </r>
  <r>
    <x v="32"/>
    <x v="25"/>
    <n v="0.394115289370635"/>
    <n v="0.121102175099052"/>
    <n v="0.59106118549104603"/>
    <n v="0.28783663940990201"/>
    <x v="1076"/>
    <n v="1.9822584578944899E-3"/>
    <n v="6.57796069540369E-4"/>
    <n v="9.4033083942672194E-2"/>
    <n v="1.6744347191395802E-2"/>
    <n v="0.47537637436685798"/>
    <n v="0.172563171082808"/>
    <n v="7.9516287417543893E-2"/>
    <n v="5.5211711233581796E-3"/>
    <n v="0.13320820442898301"/>
    <n v="6.6023936744970104"/>
  </r>
  <r>
    <x v="32"/>
    <x v="26"/>
    <n v="0.46761290339259398"/>
    <n v="0.12286132691394699"/>
    <n v="0.57925651119591604"/>
    <n v="0.297882161890137"/>
    <x v="1077"/>
    <n v="2.2446233797923198E-3"/>
    <n v="2.27737039547903E-4"/>
    <n v="0.1030203365721"/>
    <n v="1.7877231956488601E-2"/>
    <n v="0.46368732904408699"/>
    <n v="0.16082216463773399"/>
    <n v="8.9092410413431605E-2"/>
    <n v="6.4818830316178801E-3"/>
    <n v="0.12981546828923499"/>
    <n v="6.6612159238424899"/>
  </r>
  <r>
    <x v="32"/>
    <x v="27"/>
    <n v="0.77895073928792302"/>
    <n v="8.4441419866496795E-2"/>
    <n v="0.57547417065187001"/>
    <n v="0.34008440948163399"/>
    <x v="1078"/>
    <n v="7.1974926853300399E-3"/>
    <n v="0.198493802436431"/>
    <n v="8.7769797901629101E-2"/>
    <n v="7.9455019680182204E-2"/>
    <n v="0.28174282778038301"/>
    <n v="0.12868732465247201"/>
    <n v="6.0308320308973901E-2"/>
    <n v="3.4608688138896902E-3"/>
    <n v="0.131711239509131"/>
    <n v="6.6938563979779904"/>
  </r>
  <r>
    <x v="32"/>
    <x v="28"/>
    <n v="0.87012359133219597"/>
    <n v="8.4655281805716603E-2"/>
    <n v="0.64004476680415701"/>
    <n v="0.27529995139012597"/>
    <x v="1079"/>
    <n v="1.5807234175249599E-2"/>
    <n v="0.230025052001229"/>
    <n v="0.12585691403961699"/>
    <n v="3.8776341771402399E-2"/>
    <n v="0.27143837634367901"/>
    <n v="0.133414953539154"/>
    <n v="4.8055385935488103E-2"/>
    <n v="6.6018676509371401E-3"/>
    <n v="0.116953778612493"/>
    <n v="6.4409442825282799"/>
  </r>
  <r>
    <x v="32"/>
    <x v="29"/>
    <n v="0.83204114220942005"/>
    <n v="9.4599499340751902E-2"/>
    <n v="0.60201301808902496"/>
    <n v="0.30338748257022302"/>
    <x v="1080"/>
    <n v="1.7433534610679199E-2"/>
    <n v="0.22375311654056401"/>
    <n v="0.15212552349703401"/>
    <n v="3.59297994137696E-2"/>
    <n v="0.27580435211038701"/>
    <n v="0.132597952203825"/>
    <n v="5.3527990693711697E-2"/>
    <n v="6.4374543556380498E-3"/>
    <n v="8.6838774578355496E-2"/>
    <n v="6.63276294712119"/>
  </r>
  <r>
    <x v="32"/>
    <x v="30"/>
    <n v="0.93649190309824004"/>
    <n v="8.9541469059047696E-2"/>
    <n v="0.60714531697444996"/>
    <n v="0.30331321396650202"/>
    <x v="1081"/>
    <n v="2.1514193629679702E-2"/>
    <n v="0.21081227347909701"/>
    <n v="0.15864324992364101"/>
    <n v="3.0361297318291101E-2"/>
    <n v="0.25556901247730401"/>
    <n v="0.128060475826168"/>
    <n v="4.3842411080241499E-2"/>
    <n v="6.0605319619554303E-3"/>
    <n v="0.130577857706663"/>
    <n v="6.4082753400008299"/>
  </r>
  <r>
    <x v="32"/>
    <x v="31"/>
    <n v="0.91990226714629997"/>
    <n v="8.9441825266932701E-2"/>
    <n v="0.61142363028901003"/>
    <n v="0.29913454444405801"/>
    <x v="1082"/>
    <n v="2.5804272958555901E-2"/>
    <n v="0.21220890102283299"/>
    <n v="0.186327280864377"/>
    <n v="3.5204105392649503E-2"/>
    <n v="0.24671629081407101"/>
    <n v="0.119587433484741"/>
    <n v="4.62343765622081E-2"/>
    <n v="9.3310678353385693E-3"/>
    <n v="0.10389609933392401"/>
    <n v="6.6182576882523803"/>
  </r>
  <r>
    <x v="32"/>
    <x v="32"/>
    <n v="0.86767771661112802"/>
    <n v="9.1635950861744697E-2"/>
    <n v="0.60335207049379103"/>
    <n v="0.305011978644464"/>
    <x v="1083"/>
    <n v="1.9616203261457001E-2"/>
    <n v="0.19627791805654099"/>
    <n v="0.17421105638023501"/>
    <n v="3.6172763381344702E-2"/>
    <n v="0.27032241799854401"/>
    <n v="0.117730797652761"/>
    <n v="5.71656934806275E-2"/>
    <n v="7.7200306585597598E-3"/>
    <n v="0.105614577293313"/>
    <n v="6.5547763286370699"/>
  </r>
  <r>
    <x v="33"/>
    <x v="0"/>
    <n v="0.79955058326661999"/>
    <n v="3.5071422214395298E-2"/>
    <n v="0.52520585044906498"/>
    <n v="0.439722727336539"/>
    <x v="1084"/>
    <n v="2.6539131092900198E-2"/>
    <n v="0.202622466571515"/>
    <n v="0.321156113311587"/>
    <n v="0.11076516256786"/>
    <n v="0.11275426666943"/>
    <n v="6.6801511539596903E-2"/>
    <n v="1.22102565354696E-2"/>
    <n v="0.10958535161895"/>
    <n v="2.76204993359585E-2"/>
    <n v="5.7643429140981901"/>
  </r>
  <r>
    <x v="33"/>
    <x v="1"/>
    <n v="0.87437873130261101"/>
    <n v="3.2793936632699999E-2"/>
    <n v="0.50265224661886398"/>
    <n v="0.46455381674843599"/>
    <x v="1085"/>
    <n v="2.43166377778333E-2"/>
    <n v="0.18988735153737599"/>
    <n v="0.362250894765905"/>
    <n v="0.102260013905362"/>
    <n v="0.109533209357626"/>
    <n v="6.4305813782156704E-2"/>
    <n v="1.01478444231688E-2"/>
    <n v="0.103080450053328"/>
    <n v="2.5151522514646401E-2"/>
    <n v="5.7284394698790502"/>
  </r>
  <r>
    <x v="33"/>
    <x v="2"/>
    <n v="1.01826817845119"/>
    <n v="3.09752713859342E-2"/>
    <n v="0.50154266060142005"/>
    <n v="0.46748206801264602"/>
    <x v="1086"/>
    <n v="2.2710646274938299E-2"/>
    <n v="0.20030297542290099"/>
    <n v="0.35873977849327698"/>
    <n v="0.113132625513943"/>
    <n v="0.103730343096987"/>
    <n v="6.19501017549699E-2"/>
    <n v="9.5342837926398697E-3"/>
    <n v="9.5681241656919006E-2"/>
    <n v="2.4863333612631801E-2"/>
    <n v="5.7138351659653699"/>
  </r>
  <r>
    <x v="33"/>
    <x v="3"/>
    <n v="0.94989360684552504"/>
    <n v="3.2322308029081898E-2"/>
    <n v="0.49595466864631899"/>
    <n v="0.47172302332459998"/>
    <x v="1087"/>
    <n v="2.4955916122735001E-2"/>
    <n v="0.21914489287035499"/>
    <n v="0.339977395743643"/>
    <n v="0.105694267642577"/>
    <n v="0.102823998676967"/>
    <n v="6.2020321156025002E-2"/>
    <n v="8.7970018910905595E-3"/>
    <n v="9.9914833264452704E-2"/>
    <n v="2.7336497851949498E-2"/>
    <n v="5.8021962092460297"/>
  </r>
  <r>
    <x v="33"/>
    <x v="4"/>
    <n v="1.01729854567629"/>
    <n v="3.1508213704074799E-2"/>
    <n v="0.50174807352773898"/>
    <n v="0.46674371276818599"/>
    <x v="1088"/>
    <n v="2.0206282318334001E-2"/>
    <n v="0.22753279652744399"/>
    <n v="0.34000127481616998"/>
    <n v="0.107448117937365"/>
    <n v="0.100016914999819"/>
    <n v="6.46079623236024E-2"/>
    <n v="8.7407014016202701E-3"/>
    <n v="9.7308377786049505E-2"/>
    <n v="2.5372865433227601E-2"/>
    <n v="5.7584483206417802"/>
  </r>
  <r>
    <x v="33"/>
    <x v="5"/>
    <n v="0.97590047589013895"/>
    <n v="3.4137769520199701E-2"/>
    <n v="0.49531291157308899"/>
    <n v="0.47054931890671198"/>
    <x v="1089"/>
    <n v="2.2939254070055402E-2"/>
    <n v="0.227339048057424"/>
    <n v="0.32870864404336497"/>
    <n v="0.113765456803001"/>
    <n v="0.102956451198466"/>
    <n v="6.2573862484015405E-2"/>
    <n v="8.2562371609320607E-3"/>
    <n v="0.10264620917261701"/>
    <n v="2.31445876178826E-2"/>
    <n v="5.7593393456624904"/>
  </r>
  <r>
    <x v="33"/>
    <x v="6"/>
    <n v="0.96640704023604895"/>
    <n v="3.2113833814696298E-2"/>
    <n v="0.50941517789077795"/>
    <n v="0.45847098829452498"/>
    <x v="1090"/>
    <n v="2.4229108374518901E-2"/>
    <n v="0.22647404297649301"/>
    <n v="0.32812031105076001"/>
    <n v="0.10997755811896"/>
    <n v="0.10499701519370599"/>
    <n v="6.6676852115999899E-2"/>
    <n v="9.4075645008752408E-3"/>
    <n v="9.5130431432966803E-2"/>
    <n v="2.6652449851176499E-2"/>
    <n v="5.8000490547474604"/>
  </r>
  <r>
    <x v="33"/>
    <x v="7"/>
    <n v="0.97066122830588097"/>
    <n v="3.2273516670137899E-2"/>
    <n v="0.51320911721079598"/>
    <n v="0.45451736611906601"/>
    <x v="1091"/>
    <n v="2.3131088288364701E-2"/>
    <n v="0.22051308711904899"/>
    <n v="0.352679188971944"/>
    <n v="0.104356347949141"/>
    <n v="9.9954892459529598E-2"/>
    <n v="6.4565725446896705E-2"/>
    <n v="9.1086152064270304E-3"/>
    <n v="9.4686897908826395E-2"/>
    <n v="2.33480732926547E-2"/>
    <n v="5.85061551303182"/>
  </r>
  <r>
    <x v="33"/>
    <x v="8"/>
    <n v="0.92681034071386603"/>
    <n v="3.4836034597214197E-2"/>
    <n v="0.51268783421614506"/>
    <n v="0.45247613118663998"/>
    <x v="1092"/>
    <n v="2.1431522571237E-2"/>
    <n v="0.21969863382929899"/>
    <n v="0.33204729409591899"/>
    <n v="0.111012066653476"/>
    <n v="0.103342177610631"/>
    <n v="6.2317955290099397E-2"/>
    <n v="1.01784931504107E-2"/>
    <n v="0.104279283332207"/>
    <n v="2.69902321987655E-2"/>
    <n v="5.6658422177159196"/>
  </r>
  <r>
    <x v="33"/>
    <x v="9"/>
    <n v="0.99163161039487802"/>
    <n v="3.3110521867593501E-2"/>
    <n v="0.497508380197343"/>
    <n v="0.469381097935063"/>
    <x v="1093"/>
    <n v="2.3764038737766599E-2"/>
    <n v="0.21383689541027101"/>
    <n v="0.33920281104164401"/>
    <n v="0.114327411937214"/>
    <n v="0.106358411030139"/>
    <n v="6.2077340429443503E-2"/>
    <n v="1.0217653164707401E-2"/>
    <n v="9.6249414672675199E-2"/>
    <n v="2.5762316323905E-2"/>
    <n v="5.7570203175171804"/>
  </r>
  <r>
    <x v="33"/>
    <x v="10"/>
    <n v="1.1210253289330001"/>
    <n v="2.75174506210977E-2"/>
    <n v="0.487982807594532"/>
    <n v="0.484499741784371"/>
    <x v="1094"/>
    <n v="2.5507253886261901E-2"/>
    <n v="0.22540353779807401"/>
    <n v="0.33340717309773499"/>
    <n v="0.12965865813879399"/>
    <n v="9.3458078411132198E-2"/>
    <n v="6.23176762183437E-2"/>
    <n v="9.8387572886553202E-3"/>
    <n v="8.7185783046106705E-2"/>
    <n v="2.65493027800696E-2"/>
    <n v="5.7747394377634604"/>
  </r>
  <r>
    <x v="33"/>
    <x v="11"/>
    <n v="1.38817432998396"/>
    <n v="2.7443051344263499E-2"/>
    <n v="0.49154409160830598"/>
    <n v="0.48101285704743102"/>
    <x v="1095"/>
    <n v="2.8841241333448699E-2"/>
    <n v="0.24443772953683901"/>
    <n v="0.30118280104994999"/>
    <n v="0.184703618017069"/>
    <n v="7.3356162785695095E-2"/>
    <n v="6.15853918909533E-2"/>
    <n v="1.00190620103338E-2"/>
    <n v="7.0057802740818007E-2"/>
    <n v="2.01186638682848E-2"/>
    <n v="5.7218765907026903"/>
  </r>
  <r>
    <x v="33"/>
    <x v="12"/>
    <n v="0.83213004447359995"/>
    <n v="3.4848826579707198E-2"/>
    <n v="0.52857900112317302"/>
    <n v="0.43657217229711998"/>
    <x v="1096"/>
    <n v="2.5306249594957898E-2"/>
    <n v="0.19022811500435999"/>
    <n v="0.34156712332003802"/>
    <n v="0.112200049735152"/>
    <n v="0.11515107035260901"/>
    <n v="6.7418212656721502E-2"/>
    <n v="9.5098343770975598E-3"/>
    <n v="0.101408677058847"/>
    <n v="2.8024528705978598E-2"/>
    <n v="5.7416025980635697"/>
  </r>
  <r>
    <x v="33"/>
    <x v="13"/>
    <n v="0.88351869536795502"/>
    <n v="3.4003600669445397E-2"/>
    <n v="0.50927775204814996"/>
    <n v="0.45671864728240502"/>
    <x v="1097"/>
    <n v="2.3187500849068302E-2"/>
    <n v="0.177863002750902"/>
    <n v="0.38154585497949201"/>
    <n v="9.6991174937894206E-2"/>
    <n v="0.110595985132525"/>
    <n v="6.4932807373345697E-2"/>
    <n v="9.5518583732773794E-3"/>
    <n v="9.9996299878263306E-2"/>
    <n v="2.75535375494462E-2"/>
    <n v="5.7077652358164599"/>
  </r>
  <r>
    <x v="33"/>
    <x v="14"/>
    <n v="0.53883592486377097"/>
    <n v="4.9363514548238903E-2"/>
    <n v="0.51677676453419696"/>
    <n v="0.43385972091756397"/>
    <x v="1098"/>
    <n v="2.14205009157853E-2"/>
    <n v="0.17082381526408899"/>
    <n v="0.32313388019948702"/>
    <n v="9.2440031697114206E-2"/>
    <n v="0.172514631981072"/>
    <n v="7.4457696011688404E-2"/>
    <n v="1.19624563064601E-2"/>
    <n v="8.8364279025562598E-2"/>
    <n v="3.4478186968606203E-2"/>
    <n v="5.7154967988295704"/>
  </r>
  <r>
    <x v="33"/>
    <x v="15"/>
    <n v="7.5602872093671003E-2"/>
    <n v="0.19376855772749399"/>
    <n v="0.48087983600727602"/>
    <n v="0.32535160626523002"/>
    <x v="1099"/>
    <n v="1.5914701293291401E-2"/>
    <n v="9.4907811944365497E-2"/>
    <n v="1.5085786952627699E-2"/>
    <n v="8.2753589607375503E-3"/>
    <n v="0.72569543163537897"/>
    <n v="5.4291009251844803E-2"/>
    <n v="1.98775996752498E-2"/>
    <n v="3.17699718809379E-2"/>
    <n v="1.5867225560437001E-2"/>
    <n v="4.9479583248075203"/>
  </r>
  <r>
    <x v="33"/>
    <x v="16"/>
    <n v="9.4108425933135301E-2"/>
    <n v="0.176367355843188"/>
    <n v="0.49545286570188701"/>
    <n v="0.32817977845492402"/>
    <x v="1100"/>
    <n v="7.7853953302926696E-3"/>
    <n v="0.10398767531086101"/>
    <n v="5.5387348138635398E-2"/>
    <n v="9.4454947797801107E-3"/>
    <n v="0.64833953214937301"/>
    <n v="6.71530667638955E-2"/>
    <n v="2.7419235835338798E-2"/>
    <n v="3.4428747807243198E-2"/>
    <n v="3.0317759734190101E-2"/>
    <n v="5.0769142241326604"/>
  </r>
  <r>
    <x v="33"/>
    <x v="17"/>
    <n v="0.218273368080313"/>
    <n v="9.5958298286196897E-2"/>
    <n v="0.54851836993549596"/>
    <n v="0.35552333177830697"/>
    <x v="1101"/>
    <n v="2.2548581508648802E-2"/>
    <n v="0.30720183311584298"/>
    <n v="7.5002693936682699E-2"/>
    <n v="0.132421419122805"/>
    <n v="0.29136865865677197"/>
    <n v="7.3709451662473405E-2"/>
    <n v="2.0216830459927001E-2"/>
    <n v="3.45275223626232E-2"/>
    <n v="3.31857844180845E-2"/>
    <n v="5.4637609247242303"/>
  </r>
  <r>
    <x v="33"/>
    <x v="18"/>
    <n v="0.55311214824846899"/>
    <n v="5.2794276203015501E-2"/>
    <n v="0.53211635226060205"/>
    <n v="0.41508937153638198"/>
    <x v="1102"/>
    <n v="1.82806362614861E-2"/>
    <n v="0.26052852001196403"/>
    <n v="0.27737460198120001"/>
    <n v="0.14173614532543599"/>
    <n v="0.12718274972353799"/>
    <n v="7.6262116386627998E-2"/>
    <n v="1.45973911806119E-2"/>
    <n v="4.8810062866767902E-2"/>
    <n v="2.8446189035239999E-2"/>
    <n v="5.7428963558056303"/>
  </r>
  <r>
    <x v="33"/>
    <x v="19"/>
    <n v="0.65443370994956995"/>
    <n v="4.7700287003820403E-2"/>
    <n v="0.544278600666118"/>
    <n v="0.408021112330061"/>
    <x v="1103"/>
    <n v="1.8094746011535701E-2"/>
    <n v="0.23440909308240199"/>
    <n v="0.33685653591777198"/>
    <n v="0.12735090744559199"/>
    <n v="0.108696173660337"/>
    <n v="6.3414103820953999E-2"/>
    <n v="1.22868674147378E-2"/>
    <n v="6.0071108057019602E-2"/>
    <n v="3.1773700198494903E-2"/>
    <n v="5.7938295390635197"/>
  </r>
  <r>
    <x v="33"/>
    <x v="20"/>
    <n v="0.61405851995373195"/>
    <n v="5.01529596667801E-2"/>
    <n v="0.52790948435700302"/>
    <n v="0.42193755597621602"/>
    <x v="1104"/>
    <n v="1.9336447903923401E-2"/>
    <n v="0.23357723155538801"/>
    <n v="0.29868945770056998"/>
    <n v="0.12564655838028899"/>
    <n v="0.124626402130916"/>
    <n v="6.9430575727407004E-2"/>
    <n v="1.25248209799429E-2"/>
    <n v="7.1974558399569399E-2"/>
    <n v="3.5363522012455198E-2"/>
    <n v="5.7974656626302004"/>
  </r>
  <r>
    <x v="33"/>
    <x v="21"/>
    <n v="0.59648860756700295"/>
    <n v="5.4012357519559698E-2"/>
    <n v="0.56737618110627297"/>
    <n v="0.37861146137416701"/>
    <x v="1105"/>
    <n v="2.0611570993821202E-2"/>
    <n v="0.25480389090789202"/>
    <n v="0.26457487717591099"/>
    <n v="0.12861898898271201"/>
    <n v="0.131536461177439"/>
    <n v="7.8437035550293494E-2"/>
    <n v="1.38080961893062E-2"/>
    <n v="6.6875273743486702E-2"/>
    <n v="3.1480049357619902E-2"/>
    <n v="5.7173648576777003"/>
  </r>
  <r>
    <x v="33"/>
    <x v="22"/>
    <n v="0.228985109890183"/>
    <n v="9.2192680615905395E-2"/>
    <n v="0.54413357566582299"/>
    <n v="0.36367374371827099"/>
    <x v="1106"/>
    <n v="1.9437228812602E-2"/>
    <n v="0.15555654481478601"/>
    <n v="0.162975244806873"/>
    <n v="9.9811730248775293E-2"/>
    <n v="0.29867349148418798"/>
    <n v="0.110137828388353"/>
    <n v="2.1533604723851501E-2"/>
    <n v="6.8887130531662094E-2"/>
    <n v="4.7382509185083202E-2"/>
    <n v="5.5995605591398601"/>
  </r>
  <r>
    <x v="33"/>
    <x v="23"/>
    <n v="0.64007907198450997"/>
    <n v="5.3136830239363698E-2"/>
    <n v="0.57725283156785601"/>
    <n v="0.369610338192781"/>
    <x v="1107"/>
    <n v="2.8484856598036401E-2"/>
    <n v="0.35893329286910403"/>
    <n v="6.9533011680676604E-2"/>
    <n v="0.25756171921277299"/>
    <n v="0.11560593288623899"/>
    <n v="9.4491738921705606E-2"/>
    <n v="1.78652998361781E-2"/>
    <n v="2.7580251513579498E-2"/>
    <n v="2.08257528246251E-2"/>
    <n v="5.8911907365301603"/>
  </r>
  <r>
    <x v="33"/>
    <x v="24"/>
    <n v="0.123661524202225"/>
    <n v="0.13946057459205499"/>
    <n v="0.52329172618033304"/>
    <n v="0.337247699227612"/>
    <x v="1108"/>
    <n v="6.2392094682916198E-3"/>
    <n v="8.9703167630143299E-2"/>
    <n v="0.111538531092314"/>
    <n v="1.4676893133357599E-2"/>
    <n v="0.46965486603296602"/>
    <n v="0.14449672948484299"/>
    <n v="2.39596153639508E-2"/>
    <n v="7.8755255457676199E-2"/>
    <n v="4.0137451111595598E-2"/>
    <n v="5.38789632210975"/>
  </r>
  <r>
    <x v="33"/>
    <x v="25"/>
    <n v="0.13534224419475799"/>
    <n v="0.13365909211898999"/>
    <n v="0.52967034598107299"/>
    <n v="0.33667056189993699"/>
    <x v="1109"/>
    <n v="5.3933826029610703E-3"/>
    <n v="9.5961440139094106E-2"/>
    <n v="0.12654979730572799"/>
    <n v="1.13335404514033E-2"/>
    <n v="0.451889695944375"/>
    <n v="0.14856093948799701"/>
    <n v="2.6275920966817801E-2"/>
    <n v="7.4746773774273495E-2"/>
    <n v="3.9540895376117997E-2"/>
    <n v="5.4702913272662901"/>
  </r>
  <r>
    <x v="33"/>
    <x v="26"/>
    <n v="0.17579570452329699"/>
    <n v="0.118522886837438"/>
    <n v="0.50356794458609999"/>
    <n v="0.37790916857646201"/>
    <x v="1110"/>
    <n v="4.2085908055833603E-3"/>
    <n v="0.11657852645075201"/>
    <n v="0.135594351026076"/>
    <n v="1.41314270106044E-2"/>
    <n v="0.40863227045060402"/>
    <n v="0.15177921674837699"/>
    <n v="2.5890087066639599E-2"/>
    <n v="7.9377719651822304E-2"/>
    <n v="4.5790865585712201E-2"/>
    <n v="5.4319162686414098"/>
  </r>
  <r>
    <x v="33"/>
    <x v="27"/>
    <n v="0.49337311896381603"/>
    <n v="6.6795894704013994E-2"/>
    <n v="0.55847679902347602"/>
    <n v="0.37472730627251"/>
    <x v="1111"/>
    <n v="1.53663469648633E-2"/>
    <n v="0.29421688632145598"/>
    <n v="0.18517134741954999"/>
    <n v="0.14588267547158301"/>
    <n v="0.16015271975189299"/>
    <n v="9.1790277919212196E-2"/>
    <n v="1.49589187352537E-2"/>
    <n v="5.4807669532093602E-2"/>
    <n v="2.88792159358357E-2"/>
    <n v="5.7131119009601798"/>
  </r>
  <r>
    <x v="33"/>
    <x v="28"/>
    <n v="0.73824973526026605"/>
    <n v="4.9458281408047797E-2"/>
    <n v="0.51081455457097402"/>
    <n v="0.439727164020978"/>
    <x v="1112"/>
    <n v="1.9529357123925801E-2"/>
    <n v="0.25742483220062001"/>
    <n v="0.27793714974067601"/>
    <n v="0.12935759175218101"/>
    <n v="0.121179960174889"/>
    <n v="7.0883302490169803E-2"/>
    <n v="1.2333722608888299E-2"/>
    <n v="7.5536254104517406E-2"/>
    <n v="2.7629102962420798E-2"/>
    <n v="5.6865921169345999"/>
  </r>
  <r>
    <x v="33"/>
    <x v="29"/>
    <n v="0.74157636111579905"/>
    <n v="5.1530813915760199E-2"/>
    <n v="0.49146312305756001"/>
    <n v="0.45700606302668001"/>
    <x v="1113"/>
    <n v="1.97682476579569E-2"/>
    <n v="0.244458763983886"/>
    <n v="0.31143419328062"/>
    <n v="0.10455002443436601"/>
    <n v="0.11900811840671301"/>
    <n v="6.9343777617020194E-2"/>
    <n v="1.18361769976156E-2"/>
    <n v="8.4372380748602802E-2"/>
    <n v="2.7824802937573601E-2"/>
    <n v="5.6710445791153097"/>
  </r>
  <r>
    <x v="33"/>
    <x v="30"/>
    <n v="0.85368968190819605"/>
    <n v="5.1656581777614903E-2"/>
    <n v="0.48352252158419501"/>
    <n v="0.46482089663818998"/>
    <x v="1114"/>
    <n v="2.1341113749085899E-2"/>
    <n v="0.210735237072535"/>
    <n v="0.35531038313642399"/>
    <n v="0.106484620052929"/>
    <n v="0.10839600919549799"/>
    <n v="6.3209330414711704E-2"/>
    <n v="8.7706394889995008E-3"/>
    <n v="9.3088310826656695E-2"/>
    <n v="2.5498764781209101E-2"/>
    <n v="5.6036071459130303"/>
  </r>
  <r>
    <x v="33"/>
    <x v="31"/>
    <n v="0.98869485994672701"/>
    <n v="4.48654870860246E-2"/>
    <n v="0.45398539305338198"/>
    <n v="0.50114911986059396"/>
    <x v="1115"/>
    <n v="2.12669513329516E-2"/>
    <n v="0.19912346836200601"/>
    <n v="0.402378772496366"/>
    <n v="9.6520664901396394E-2"/>
    <n v="9.5119464581364999E-2"/>
    <n v="5.4673351431132597E-2"/>
    <n v="8.1067504981496494E-3"/>
    <n v="9.4263773320825195E-2"/>
    <n v="2.23693812788834E-2"/>
    <n v="5.6791294643752099"/>
  </r>
  <r>
    <x v="33"/>
    <x v="32"/>
    <n v="0.94261057623877598"/>
    <n v="4.1558144683527802E-2"/>
    <n v="0.45783550940213502"/>
    <n v="0.50060634591433695"/>
    <x v="1116"/>
    <n v="1.8414639163458799E-2"/>
    <n v="0.19387361622614499"/>
    <n v="0.39064667564536398"/>
    <n v="9.0817261969740506E-2"/>
    <n v="0.10738950998119499"/>
    <n v="5.6086041855466097E-2"/>
    <n v="9.8988191218765294E-3"/>
    <n v="0.101140022029254"/>
    <n v="2.56854287422793E-2"/>
    <n v="5.7164498886810096"/>
  </r>
  <r>
    <x v="34"/>
    <x v="0"/>
    <n v="0.80778871131060703"/>
    <n v="4.82302544043317E-2"/>
    <n v="0.57000786684071303"/>
    <n v="0.38176187875495599"/>
    <x v="1117"/>
    <n v="4.6575370121170197E-2"/>
    <n v="0.19041287978646601"/>
    <n v="7.1388881482531794E-2"/>
    <n v="8.9170224513857005E-2"/>
    <n v="0.21897326230528999"/>
    <n v="0.123852499739698"/>
    <n v="0.116924840503854"/>
    <n v="5.6054108353376098E-2"/>
    <n v="7.2622813930315902E-2"/>
    <n v="6.9726797157772502"/>
  </r>
  <r>
    <x v="34"/>
    <x v="1"/>
    <n v="0.80759331953493496"/>
    <n v="4.3807936420251999E-2"/>
    <n v="0.57785473705312496"/>
    <n v="0.378337326526624"/>
    <x v="1118"/>
    <n v="4.7430555432086401E-2"/>
    <n v="0.21534268207594601"/>
    <n v="8.1572740109011305E-2"/>
    <n v="9.60942821448839E-2"/>
    <n v="0.215295389629999"/>
    <n v="0.123065217642921"/>
    <n v="9.4705227709212206E-2"/>
    <n v="4.5517486801357102E-2"/>
    <n v="7.4543315282529499E-2"/>
    <n v="7.0791174277789803"/>
  </r>
  <r>
    <x v="34"/>
    <x v="2"/>
    <n v="0.96726270412392301"/>
    <n v="5.1973125370294498E-2"/>
    <n v="0.59951551084662802"/>
    <n v="0.34851136378307701"/>
    <x v="1119"/>
    <n v="4.7811400672887201E-2"/>
    <n v="0.227387520864133"/>
    <n v="8.2158456234907404E-2"/>
    <n v="9.7061088202135604E-2"/>
    <n v="0.20933046509620501"/>
    <n v="0.12009282353765301"/>
    <n v="9.1681312584932298E-2"/>
    <n v="5.29766173908192E-2"/>
    <n v="6.1690849666561999E-2"/>
    <n v="7.0802807872677898"/>
  </r>
  <r>
    <x v="34"/>
    <x v="3"/>
    <n v="0.92694026212991099"/>
    <n v="4.2282725314773E-2"/>
    <n v="0.57051912143289996"/>
    <n v="0.38719815325232698"/>
    <x v="1120"/>
    <n v="4.6501150850208499E-2"/>
    <n v="0.22367229626037199"/>
    <n v="8.2224499056541306E-2"/>
    <n v="8.9996425262632504E-2"/>
    <n v="0.20720337610973"/>
    <n v="0.115431897524175"/>
    <n v="9.6765072725744902E-2"/>
    <n v="5.0385726487571801E-2"/>
    <n v="7.9997347350269102E-2"/>
    <n v="7.0389755892318204"/>
  </r>
  <r>
    <x v="34"/>
    <x v="4"/>
    <n v="0.98206951722743197"/>
    <n v="4.6936700153716301E-2"/>
    <n v="0.58828874427783295"/>
    <n v="0.36477455556845001"/>
    <x v="1121"/>
    <n v="4.5693018922848001E-2"/>
    <n v="0.22750802218921901"/>
    <n v="8.1585369886720799E-2"/>
    <n v="8.7212789010511105E-2"/>
    <n v="0.19657051371538301"/>
    <n v="0.12554475771068699"/>
    <n v="9.1450195122700098E-2"/>
    <n v="6.7419760715336396E-2"/>
    <n v="6.8212324819153E-2"/>
    <n v="6.9928531040589004"/>
  </r>
  <r>
    <x v="34"/>
    <x v="5"/>
    <n v="0.96738064000565205"/>
    <n v="4.8740507520837702E-2"/>
    <n v="0.59678583802537399"/>
    <n v="0.35447365445378898"/>
    <x v="1122"/>
    <n v="4.2066813644612698E-2"/>
    <n v="0.238679913246793"/>
    <n v="7.8644690361821895E-2"/>
    <n v="9.3186845101944193E-2"/>
    <n v="0.198780263652237"/>
    <n v="0.119683186893562"/>
    <n v="9.2138445955093504E-2"/>
    <n v="6.3200402096776701E-2"/>
    <n v="6.4836547233676198E-2"/>
    <n v="7.0228931277021696"/>
  </r>
  <r>
    <x v="34"/>
    <x v="6"/>
    <n v="0.96686388067836604"/>
    <n v="4.6909398409254503E-2"/>
    <n v="0.58538461327632696"/>
    <n v="0.36770598831441798"/>
    <x v="1123"/>
    <n v="4.8863647796745499E-2"/>
    <n v="0.243617991785648"/>
    <n v="8.0993285701378107E-2"/>
    <n v="9.0752602379705505E-2"/>
    <n v="0.20086527441591101"/>
    <n v="0.12022150746522001"/>
    <n v="8.4055028060586998E-2"/>
    <n v="5.9436923163379701E-2"/>
    <n v="6.3296789969478198E-2"/>
    <n v="7.1460663791169896"/>
  </r>
  <r>
    <x v="34"/>
    <x v="7"/>
    <n v="1.00706774493038"/>
    <n v="4.88563430781912E-2"/>
    <n v="0.56666671288077997"/>
    <n v="0.384476944041029"/>
    <x v="1124"/>
    <n v="5.01641587258689E-2"/>
    <n v="0.239187363672587"/>
    <n v="8.9039153944521596E-2"/>
    <n v="8.7548780483314007E-2"/>
    <n v="0.19648760219182701"/>
    <n v="0.11747063851445901"/>
    <n v="8.9406898686075903E-2"/>
    <n v="5.4142891217439003E-2"/>
    <n v="7.0131235107064996E-2"/>
    <n v="7.0903138088413504"/>
  </r>
  <r>
    <x v="34"/>
    <x v="8"/>
    <n v="0.93477643940380095"/>
    <n v="4.5170586370085801E-2"/>
    <n v="0.59131130881204097"/>
    <n v="0.363518104817873"/>
    <x v="1125"/>
    <n v="6.6800860982565699E-2"/>
    <n v="0.22926764449429901"/>
    <n v="8.2922163922889605E-2"/>
    <n v="8.2558389175858796E-2"/>
    <n v="0.201480352293013"/>
    <n v="0.11315590373185901"/>
    <n v="0.10210909092018799"/>
    <n v="4.7910982023970199E-2"/>
    <n v="6.5110674833919496E-2"/>
    <n v="7.1062643760345701"/>
  </r>
  <r>
    <x v="34"/>
    <x v="9"/>
    <n v="1.0024107443716801"/>
    <n v="4.6596277492650599E-2"/>
    <n v="0.58896735818199397"/>
    <n v="0.36443636432535498"/>
    <x v="1126"/>
    <n v="6.6436445801966296E-2"/>
    <n v="0.23197498128295199"/>
    <n v="8.0872398493722894E-2"/>
    <n v="9.6367814341264596E-2"/>
    <n v="0.19495872265236699"/>
    <n v="0.122381706755255"/>
    <n v="9.918706681068E-2"/>
    <n v="3.3184651337135503E-2"/>
    <n v="6.6422411010015794E-2"/>
    <n v="7.0851305572057797"/>
  </r>
  <r>
    <x v="34"/>
    <x v="10"/>
    <n v="1.1365925279686799"/>
    <n v="4.6415076855496597E-2"/>
    <n v="0.58803574065144004"/>
    <n v="0.36554918249306401"/>
    <x v="1127"/>
    <n v="9.7495957951222595E-2"/>
    <n v="0.24521736368837899"/>
    <n v="7.6512233489771903E-2"/>
    <n v="0.11116260039614"/>
    <n v="0.18106330878127"/>
    <n v="0.116816668536598"/>
    <n v="8.85195432178362E-2"/>
    <n v="1.9183850941898398E-2"/>
    <n v="5.80286896247377E-2"/>
    <n v="7.0928808670429797"/>
  </r>
  <r>
    <x v="34"/>
    <x v="11"/>
    <n v="1.4932535083146401"/>
    <n v="4.1641191616506798E-2"/>
    <n v="0.59748212844519999"/>
    <n v="0.36087667993829298"/>
    <x v="1128"/>
    <n v="9.6188626097939794E-2"/>
    <n v="0.27410334060854202"/>
    <n v="7.8289752246584896E-2"/>
    <n v="0.122075757048275"/>
    <n v="0.17797900585697601"/>
    <n v="0.118257939365173"/>
    <n v="6.8681535980633507E-2"/>
    <n v="1.14734231030125E-2"/>
    <n v="4.5291059743822498E-2"/>
    <n v="7.1179602233264303"/>
  </r>
  <r>
    <x v="34"/>
    <x v="12"/>
    <n v="0.85877647473781304"/>
    <n v="5.0706034222079102E-2"/>
    <n v="0.60643177748896304"/>
    <n v="0.34286218828895798"/>
    <x v="1129"/>
    <n v="4.3079915282177299E-2"/>
    <n v="0.18407678085560999"/>
    <n v="8.6829030498028606E-2"/>
    <n v="9.5013762078670405E-2"/>
    <n v="0.21547245743416599"/>
    <n v="0.121772386319251"/>
    <n v="0.11600704007210599"/>
    <n v="4.8075631501277701E-2"/>
    <n v="8.1199807444394603E-2"/>
    <n v="7.0881035116644497"/>
  </r>
  <r>
    <x v="34"/>
    <x v="13"/>
    <n v="0.902579035578436"/>
    <n v="4.6916319767017399E-2"/>
    <n v="0.60408509745460104"/>
    <n v="0.34899858277838097"/>
    <x v="1130"/>
    <n v="4.7794513383432803E-2"/>
    <n v="0.20152563391383299"/>
    <n v="9.4356378417506895E-2"/>
    <n v="0.102368937723047"/>
    <n v="0.21367689245242799"/>
    <n v="0.11320286427903301"/>
    <n v="0.10975148472122601"/>
    <n v="3.4061984479295801E-2"/>
    <n v="7.5055168416076901E-2"/>
    <n v="7.1247540643189904"/>
  </r>
  <r>
    <x v="34"/>
    <x v="14"/>
    <n v="0.76599921446207997"/>
    <n v="6.0625734285910497E-2"/>
    <n v="0.61142948856596702"/>
    <n v="0.32794477714812198"/>
    <x v="1131"/>
    <n v="4.5305618099909697E-2"/>
    <n v="0.156475465599935"/>
    <n v="6.8166381773766493E-2"/>
    <n v="0.101179807547984"/>
    <n v="0.31781608932141903"/>
    <n v="0.110360274721195"/>
    <n v="9.8453198953314197E-2"/>
    <n v="1.5657514925268401E-2"/>
    <n v="7.8753871912315906E-2"/>
    <n v="7.2513276152867299"/>
  </r>
  <r>
    <x v="34"/>
    <x v="15"/>
    <n v="0.35564575708638402"/>
    <n v="0.108388968247905"/>
    <n v="0.66658774224015904"/>
    <n v="0.22502328951193501"/>
    <x v="1132"/>
    <n v="5.5712709793131001E-4"/>
    <n v="4.3457651569312E-2"/>
    <n v="8.5834256787250904E-3"/>
    <n v="0.121475070527566"/>
    <n v="0.63711704146233294"/>
    <n v="4.9442456467142799E-2"/>
    <n v="7.4327364348060795E-2"/>
    <n v="1.79080386820053E-3"/>
    <n v="5.7215538549354399E-2"/>
    <n v="7.5373144758868396"/>
  </r>
  <r>
    <x v="34"/>
    <x v="16"/>
    <n v="0.46678307859249601"/>
    <n v="0.102107962215243"/>
    <n v="0.63746392229902205"/>
    <n v="0.26042811548573502"/>
    <x v="1133"/>
    <n v="2.31511170961481E-4"/>
    <n v="4.5432506339997902E-2"/>
    <n v="2.9797073618943001E-2"/>
    <n v="0.116524189530614"/>
    <n v="0.54159993663668904"/>
    <n v="5.5426874860557501E-2"/>
    <n v="0.130305964283497"/>
    <n v="4.8104596887603296E-3"/>
    <n v="7.1300245940258203E-2"/>
    <n v="7.4502966067635601"/>
  </r>
  <r>
    <x v="34"/>
    <x v="17"/>
    <n v="0.69188783568621104"/>
    <n v="8.2059169924765696E-2"/>
    <n v="0.62174273951839198"/>
    <n v="0.29619809055684299"/>
    <x v="1134"/>
    <n v="2.7421930159682601E-2"/>
    <n v="0.19281762726013299"/>
    <n v="2.8690905756208002E-2"/>
    <n v="0.102398773024895"/>
    <n v="0.34536733096322397"/>
    <n v="7.3841338400100806E-2"/>
    <n v="0.15994185213304901"/>
    <n v="5.0893161557826602E-3"/>
    <n v="5.7383591310749701E-2"/>
    <n v="7.3163384879441402"/>
  </r>
  <r>
    <x v="34"/>
    <x v="18"/>
    <n v="0.93471367022377405"/>
    <n v="6.2646014856403795E-2"/>
    <n v="0.62053872146011102"/>
    <n v="0.316815263683486"/>
    <x v="1135"/>
    <n v="4.2573532287193398E-2"/>
    <n v="0.24297607817845401"/>
    <n v="7.5030404681045201E-2"/>
    <n v="8.4035620731396199E-2"/>
    <n v="0.24421060263630301"/>
    <n v="0.102165867845653"/>
    <n v="0.139409241940608"/>
    <n v="6.9570583805278804E-3"/>
    <n v="5.6313519251645398E-2"/>
    <n v="7.1582751161341003"/>
  </r>
  <r>
    <x v="34"/>
    <x v="19"/>
    <n v="0.97894849780735704"/>
    <n v="5.94205468669372E-2"/>
    <n v="0.61873162571741802"/>
    <n v="0.32184782741564399"/>
    <x v="1136"/>
    <n v="4.4714941518093597E-2"/>
    <n v="0.24581792300748001"/>
    <n v="9.8565861604342497E-2"/>
    <n v="8.0218537224771694E-2"/>
    <n v="0.21990752150760301"/>
    <n v="0.11893873771348901"/>
    <n v="0.112221664941083"/>
    <n v="1.22476481357421E-2"/>
    <n v="6.22758297440279E-2"/>
    <n v="7.1331436987687296"/>
  </r>
  <r>
    <x v="34"/>
    <x v="20"/>
    <n v="0.91042853977337002"/>
    <n v="6.0019336652206302E-2"/>
    <n v="0.62212034107047698"/>
    <n v="0.31786032227731698"/>
    <x v="1137"/>
    <n v="5.5560188885998597E-2"/>
    <n v="0.223095555399003"/>
    <n v="8.6688673738724603E-2"/>
    <n v="9.2724667944699898E-2"/>
    <n v="0.24258276530936099"/>
    <n v="0.105518987640566"/>
    <n v="0.11405868797416099"/>
    <n v="1.1592817327010301E-2"/>
    <n v="5.8677090911635602E-2"/>
    <n v="7.1600940567450904"/>
  </r>
  <r>
    <x v="34"/>
    <x v="21"/>
    <n v="1.03652127216761"/>
    <n v="5.5167583825468602E-2"/>
    <n v="0.62576295512506896"/>
    <n v="0.31906946104946199"/>
    <x v="1138"/>
    <n v="7.0722782239323503E-2"/>
    <n v="0.217862989493358"/>
    <n v="6.7111654662165399E-2"/>
    <n v="9.5520522137563402E-2"/>
    <n v="0.22952363723181299"/>
    <n v="0.107069137048015"/>
    <n v="0.12913814549955299"/>
    <n v="1.5570466834656901E-2"/>
    <n v="6.0719802021149502E-2"/>
    <n v="7.2634592869600496"/>
  </r>
  <r>
    <x v="34"/>
    <x v="22"/>
    <n v="0.68701039178316903"/>
    <n v="7.3057972055343895E-2"/>
    <n v="0.63134197221969601"/>
    <n v="0.29560005572496001"/>
    <x v="1139"/>
    <n v="5.06895158131127E-2"/>
    <n v="0.103791737821627"/>
    <n v="4.0204793963824002E-2"/>
    <n v="0.12438758013175"/>
    <n v="0.38122865208454398"/>
    <n v="0.118801635898498"/>
    <n v="8.1882352781595696E-2"/>
    <n v="9.8359506918971901E-3"/>
    <n v="8.0347060353835806E-2"/>
    <n v="7.34976439432885"/>
  </r>
  <r>
    <x v="34"/>
    <x v="23"/>
    <n v="1.39800460578724"/>
    <n v="5.5645422317146399E-2"/>
    <n v="0.62576032225422196"/>
    <n v="0.31859425542863201"/>
    <x v="1140"/>
    <n v="8.4831202170739597E-2"/>
    <n v="0.273245404309371"/>
    <n v="3.21340285262878E-2"/>
    <n v="0.119234323245393"/>
    <n v="0.23292296548861699"/>
    <n v="0.117520640528256"/>
    <n v="8.5403660881002194E-2"/>
    <n v="7.3615073524421603E-3"/>
    <n v="4.1385125073083097E-2"/>
    <n v="7.2362728070626998"/>
  </r>
  <r>
    <x v="34"/>
    <x v="24"/>
    <n v="0.437060749782618"/>
    <n v="9.2852429139180806E-2"/>
    <n v="0.65375136132059897"/>
    <n v="0.25339620954022102"/>
    <x v="1141"/>
    <n v="2.8903901923414901E-5"/>
    <n v="4.7332222612696297E-2"/>
    <n v="4.07665658547448E-2"/>
    <n v="9.1295873318016196E-2"/>
    <n v="0.51875587467455198"/>
    <n v="0.125212649552808"/>
    <n v="5.1911342584068702E-2"/>
    <n v="1.6909283031478699E-2"/>
    <n v="0.10165243400606599"/>
    <n v="7.3477313224873599"/>
  </r>
  <r>
    <x v="34"/>
    <x v="25"/>
    <n v="0.45102167662972098"/>
    <n v="9.4478628412611995E-2"/>
    <n v="0.65713325440418102"/>
    <n v="0.248388117183207"/>
    <x v="1142"/>
    <n v="4.84916702853576E-5"/>
    <n v="5.22671579421033E-2"/>
    <n v="4.50204046096477E-2"/>
    <n v="0.102043235531643"/>
    <n v="0.48671357223766698"/>
    <n v="0.13371675064527899"/>
    <n v="4.85592950820707E-2"/>
    <n v="1.8094245100282999E-2"/>
    <n v="0.105541097834338"/>
    <n v="7.3204384213193796"/>
  </r>
  <r>
    <x v="34"/>
    <x v="26"/>
    <n v="0.53988705054053898"/>
    <n v="8.5309098137097902E-2"/>
    <n v="0.647062842914919"/>
    <n v="0.26762805894798303"/>
    <x v="1143"/>
    <n v="1.18887880494607E-4"/>
    <n v="5.37588891257351E-2"/>
    <n v="4.5700333938443298E-2"/>
    <n v="0.104818354069508"/>
    <n v="0.48033869660046302"/>
    <n v="0.135194269181448"/>
    <n v="5.3430820221137598E-2"/>
    <n v="1.5962785099191901E-2"/>
    <n v="0.104442060717978"/>
    <n v="7.4022499806336004"/>
  </r>
  <r>
    <x v="34"/>
    <x v="27"/>
    <n v="0.91796473057446604"/>
    <n v="5.70063585702884E-2"/>
    <n v="0.63016865672957501"/>
    <n v="0.31282498470013698"/>
    <x v="1144"/>
    <n v="2.84310533954827E-2"/>
    <n v="0.21508704825684"/>
    <n v="6.2280717801486599E-2"/>
    <n v="9.7965112370417995E-2"/>
    <n v="0.25867043436668802"/>
    <n v="0.11010262659128001"/>
    <n v="0.138737225826877"/>
    <n v="1.1639544520565001E-2"/>
    <n v="7.0320195801785598E-2"/>
    <n v="7.2852944243852598"/>
  </r>
  <r>
    <x v="34"/>
    <x v="28"/>
    <n v="1.0619445967965599"/>
    <n v="6.0723417400717898E-2"/>
    <n v="0.59422101036907005"/>
    <n v="0.34505557223021199"/>
    <x v="1145"/>
    <n v="4.1258913361038103E-2"/>
    <n v="0.22060718135084501"/>
    <n v="8.6563476637357306E-2"/>
    <n v="7.1717047536389897E-2"/>
    <n v="0.23365262768412801"/>
    <n v="0.10845288207230599"/>
    <n v="0.136161157177073"/>
    <n v="1.49682129617329E-2"/>
    <n v="7.5496842312071294E-2"/>
    <n v="7.1539061127831998"/>
  </r>
  <r>
    <x v="34"/>
    <x v="29"/>
    <n v="1.0059806095478001"/>
    <n v="6.4105785166862994E-2"/>
    <n v="0.61044671833870201"/>
    <n v="0.325447496494435"/>
    <x v="1146"/>
    <n v="4.2168929489474802E-2"/>
    <n v="0.216419595639707"/>
    <n v="9.3445257155964301E-2"/>
    <n v="6.01041867862342E-2"/>
    <n v="0.23831932985830401"/>
    <n v="0.123604811400959"/>
    <n v="0.118899796543717"/>
    <n v="1.7693826030697201E-2"/>
    <n v="8.3092646846232396E-2"/>
    <n v="7.0900651633077398"/>
  </r>
  <r>
    <x v="34"/>
    <x v="30"/>
    <n v="1.0473866210339899"/>
    <n v="5.7061811377252199E-2"/>
    <n v="0.62517956014149401"/>
    <n v="0.31775862848125402"/>
    <x v="1147"/>
    <n v="4.5363435307253501E-2"/>
    <n v="0.21689414664290699"/>
    <n v="0.112769121147293"/>
    <n v="6.2040049643747798E-2"/>
    <n v="0.238320553160531"/>
    <n v="0.11322405204753"/>
    <n v="9.9394875354889001E-2"/>
    <n v="1.9119163569924501E-2"/>
    <n v="8.6303489470441003E-2"/>
    <n v="7.1790441310220698"/>
  </r>
  <r>
    <x v="34"/>
    <x v="31"/>
    <n v="1.03116864721931"/>
    <n v="5.9551759594127403E-2"/>
    <n v="0.584602124929268"/>
    <n v="0.355846115476605"/>
    <x v="1148"/>
    <n v="5.21915003887925E-2"/>
    <n v="0.22169893497530699"/>
    <n v="0.124595025827256"/>
    <n v="6.0999010280865899E-2"/>
    <n v="0.224680564612975"/>
    <n v="0.109747422157252"/>
    <n v="0.104870745868075"/>
    <n v="2.1387983935871598E-2"/>
    <n v="7.4591528990556002E-2"/>
    <n v="7.2480121710487504"/>
  </r>
  <r>
    <x v="34"/>
    <x v="32"/>
    <n v="0.97291270531324703"/>
    <n v="6.8330473203116707E-2"/>
    <n v="0.61040129147185695"/>
    <n v="0.32126823532502602"/>
    <x v="1149"/>
    <n v="5.6160866243659797E-2"/>
    <n v="0.20509797869103399"/>
    <n v="0.11327658744569601"/>
    <n v="6.7342547133987601E-2"/>
    <n v="0.24179663619890701"/>
    <n v="0.11776812125500299"/>
    <n v="8.7952980307032205E-2"/>
    <n v="3.0211898036888101E-2"/>
    <n v="7.4014720221647595E-2"/>
    <n v="7.1689237630657399"/>
  </r>
  <r>
    <x v="35"/>
    <x v="0"/>
    <n v="0.73909106711627104"/>
    <n v="1.1564638781224399E-3"/>
    <n v="0.74456542075571397"/>
    <n v="0.25427811536616302"/>
    <x v="1150"/>
    <n v="6.9904723569730001E-2"/>
    <n v="0.36210760988936502"/>
    <n v="0.18870211106077001"/>
    <n v="0.14598676777130801"/>
    <n v="4.1942732195573401E-2"/>
    <n v="0.157834651144555"/>
    <n v="6.1276501462461603E-3"/>
    <n v="6.1339934693789202E-3"/>
    <n v="4.8523590124929803E-3"/>
    <n v="6.5432952902896098"/>
  </r>
  <r>
    <x v="35"/>
    <x v="1"/>
    <n v="0.76139173030974205"/>
    <n v="4.1268594778001598E-3"/>
    <n v="0.71113680338422702"/>
    <n v="0.28473633713797197"/>
    <x v="1151"/>
    <n v="4.79476796758719E-2"/>
    <n v="0.36067192961501798"/>
    <n v="0.22735464068261699"/>
    <n v="0.128851401862351"/>
    <n v="3.8435970538961299E-2"/>
    <n v="0.16602543582745899"/>
    <n v="3.86371348896585E-3"/>
    <n v="6.8756259756010598E-3"/>
    <n v="4.5978066818286702E-3"/>
    <n v="6.5802048854108603"/>
  </r>
  <r>
    <x v="35"/>
    <x v="2"/>
    <n v="0.96070094340691004"/>
    <n v="3.4751167655448002E-3"/>
    <n v="0.75020421904429202"/>
    <n v="0.24632066419016299"/>
    <x v="1152"/>
    <n v="4.6782302387537902E-2"/>
    <n v="0.38295950717857002"/>
    <n v="0.21728060562438301"/>
    <n v="0.13734990880140399"/>
    <n v="3.5728320600765202E-2"/>
    <n v="0.14664072354444399"/>
    <n v="5.0399418957255901E-3"/>
    <n v="5.6798854123335102E-3"/>
    <n v="4.3238779104369301E-3"/>
    <n v="6.4481531665015801"/>
  </r>
  <r>
    <x v="35"/>
    <x v="3"/>
    <n v="0.84656274372356499"/>
    <n v="4.0766436413392599E-3"/>
    <n v="0.75182254274036797"/>
    <n v="0.244100813618292"/>
    <x v="1153"/>
    <n v="4.3106327908738098E-2"/>
    <n v="0.42009621592795499"/>
    <n v="0.217599230015453"/>
    <n v="0.105084966177816"/>
    <n v="3.6268067064111301E-2"/>
    <n v="0.14297221600360899"/>
    <n v="5.3684566672925803E-3"/>
    <n v="5.2416752405243698E-3"/>
    <n v="4.4076818963020396E-3"/>
    <n v="6.4566441226030102"/>
  </r>
  <r>
    <x v="35"/>
    <x v="4"/>
    <n v="0.97190272065245198"/>
    <n v="2.3714690489130301E-3"/>
    <n v="0.74054035962250497"/>
    <n v="0.25708817132858203"/>
    <x v="1154"/>
    <n v="4.2281235704154603E-2"/>
    <n v="0.44383594317967601"/>
    <n v="0.19645540667460001"/>
    <n v="0.10161378431807799"/>
    <n v="4.4512881574909902E-2"/>
    <n v="0.133736120263766"/>
    <n v="4.6819576764481098E-3"/>
    <n v="7.2316963702251597E-3"/>
    <n v="4.3487688498423799E-3"/>
    <n v="6.5520506681055499"/>
  </r>
  <r>
    <x v="35"/>
    <x v="5"/>
    <n v="0.97374258281843795"/>
    <n v="4.8567422380693904E-3"/>
    <n v="0.76169014576179095"/>
    <n v="0.23345311200013999"/>
    <x v="1155"/>
    <n v="4.3719808751764198E-2"/>
    <n v="0.44144999712729099"/>
    <n v="0.18960884671293701"/>
    <n v="0.108039785971282"/>
    <n v="3.5415757235340503E-2"/>
    <n v="0.14863959462503201"/>
    <n v="2.7356826321843098E-3"/>
    <n v="5.1754322179736901E-3"/>
    <n v="4.1277587325450702E-3"/>
    <n v="6.6915275584428704"/>
  </r>
  <r>
    <x v="35"/>
    <x v="6"/>
    <n v="0.937550087495713"/>
    <n v="4.2516145667244104E-3"/>
    <n v="0.75388707118458098"/>
    <n v="0.241861314248695"/>
    <x v="1156"/>
    <n v="4.0386485836495699E-2"/>
    <n v="0.44566235584742198"/>
    <n v="0.183367667295214"/>
    <n v="0.12660506593051599"/>
    <n v="3.71279164455008E-2"/>
    <n v="0.132341980413758"/>
    <n v="3.9095376471172099E-3"/>
    <n v="4.5064817887053897E-3"/>
    <n v="3.7185110570061302E-3"/>
    <n v="6.3758228768216396"/>
  </r>
  <r>
    <x v="35"/>
    <x v="7"/>
    <n v="1.00400114277851"/>
    <n v="3.5428833404304899E-3"/>
    <n v="0.731890750775128"/>
    <n v="0.26456636588444199"/>
    <x v="1157"/>
    <n v="4.1455919259780101E-2"/>
    <n v="0.47161569412455501"/>
    <n v="0.19336793263954599"/>
    <n v="0.10448508088889701"/>
    <n v="3.3261400497663698E-2"/>
    <n v="0.129052522852528"/>
    <n v="3.6153619151803799E-3"/>
    <n v="4.1199507656367101E-3"/>
    <n v="4.0317076504133402E-3"/>
    <n v="6.7067065465431401"/>
  </r>
  <r>
    <x v="35"/>
    <x v="8"/>
    <n v="0.88350279162498302"/>
    <n v="5.94900679122355E-3"/>
    <n v="0.72969340640760605"/>
    <n v="0.26435758680117"/>
    <x v="1158"/>
    <n v="5.6323116361624397E-2"/>
    <n v="0.43013028271146603"/>
    <n v="0.18881590736091799"/>
    <n v="0.11358652274344801"/>
    <n v="4.1019690182824503E-2"/>
    <n v="0.12911651683903699"/>
    <n v="3.9000762522804801E-3"/>
    <n v="5.11566382172791E-3"/>
    <n v="4.82890047660755E-3"/>
    <n v="6.64286042609828"/>
  </r>
  <r>
    <x v="35"/>
    <x v="9"/>
    <n v="0.974852724664797"/>
    <n v="8.4574151280524101E-3"/>
    <n v="0.74082060774707104"/>
    <n v="0.25072197712487698"/>
    <x v="1159"/>
    <n v="6.84418202447135E-2"/>
    <n v="0.39333287502492098"/>
    <n v="0.190584454439156"/>
    <n v="0.132960616378726"/>
    <n v="3.9422610409352001E-2"/>
    <n v="0.139357282137793"/>
    <n v="5.7291700436854403E-3"/>
    <n v="4.1028121171534197E-3"/>
    <n v="5.3075463428598896E-3"/>
    <n v="6.6524693913592703"/>
  </r>
  <r>
    <x v="35"/>
    <x v="10"/>
    <n v="1.1344055650015501"/>
    <n v="4.16224149834941E-3"/>
    <n v="0.76483543710746205"/>
    <n v="0.231002321394189"/>
    <x v="1160"/>
    <n v="6.9422807104744799E-2"/>
    <n v="0.41257415136148901"/>
    <n v="0.15624659249952999"/>
    <n v="0.12761537826571601"/>
    <n v="3.3085249771560202E-2"/>
    <n v="0.17168892798831401"/>
    <n v="5.7569253416854703E-3"/>
    <n v="5.9046920896321502E-3"/>
    <n v="4.5298653959132303E-3"/>
    <n v="6.7784200905827401"/>
  </r>
  <r>
    <x v="35"/>
    <x v="11"/>
    <n v="1.81229590040707"/>
    <n v="2.6824772608432402E-3"/>
    <n v="0.76633929715983495"/>
    <n v="0.23097822557932099"/>
    <x v="1161"/>
    <n v="6.3503526888768397E-2"/>
    <n v="0.44554003749417198"/>
    <n v="0.11943859146972"/>
    <n v="0.15577598765144601"/>
    <n v="2.3042878128880302E-2"/>
    <n v="0.173568344301961"/>
    <n v="4.7313788623979097E-3"/>
    <n v="2.86271027992807E-3"/>
    <n v="3.1818157618151701E-3"/>
    <n v="6.6282857812860598"/>
  </r>
  <r>
    <x v="35"/>
    <x v="12"/>
    <n v="0.74925654313750001"/>
    <n v="6.8176147897817197E-3"/>
    <n v="0.75700133849030604"/>
    <n v="0.236181046719912"/>
    <x v="1162"/>
    <n v="5.8068188665234999E-2"/>
    <n v="0.374193291752905"/>
    <n v="0.20708001776503299"/>
    <n v="0.129136199417555"/>
    <n v="4.7808348375666797E-2"/>
    <n v="0.14940637172938401"/>
    <n v="4.7954081092924398E-3"/>
    <n v="5.5370610982112501E-3"/>
    <n v="5.67455322670309E-3"/>
    <n v="6.7301607026562502"/>
  </r>
  <r>
    <x v="35"/>
    <x v="13"/>
    <n v="0.78408828221239701"/>
    <n v="5.4277704441507103E-3"/>
    <n v="0.77267488808025897"/>
    <n v="0.22189734147559101"/>
    <x v="1163"/>
    <n v="3.9992153245859099E-2"/>
    <n v="0.36946605768992602"/>
    <n v="0.23412500416415"/>
    <n v="0.123730708238697"/>
    <n v="4.70270315288112E-2"/>
    <n v="0.14671382869496799"/>
    <n v="4.9807776412031397E-3"/>
    <n v="5.5859408032923703E-3"/>
    <n v="5.7684160084461797E-3"/>
    <n v="6.6699498603953398"/>
  </r>
  <r>
    <x v="35"/>
    <x v="14"/>
    <n v="0.53811587730888799"/>
    <n v="1.0207203460866E-2"/>
    <n v="0.76445000838219301"/>
    <n v="0.225342788156941"/>
    <x v="1164"/>
    <n v="4.5044085641256899E-2"/>
    <n v="0.31913700955083901"/>
    <n v="0.207072216501237"/>
    <n v="0.12068441376979901"/>
    <n v="0.114407851573907"/>
    <n v="0.16352518971691299"/>
    <n v="3.0850536350798298E-3"/>
    <n v="5.3135282312862199E-3"/>
    <n v="4.8237266676239999E-3"/>
    <n v="6.6452417582595"/>
  </r>
  <r>
    <x v="35"/>
    <x v="15"/>
    <n v="7.8881207275473098E-2"/>
    <n v="5.1338344210027198E-2"/>
    <n v="0.69052509411767804"/>
    <n v="0.25813656167229498"/>
    <x v="1165"/>
    <n v="0"/>
    <n v="0"/>
    <n v="7.5264962725852494E-2"/>
    <n v="0.10901228815718"/>
    <n v="0.56814604630824606"/>
    <n v="0.16561735837522101"/>
    <n v="1.2152306072544499E-3"/>
    <n v="0"/>
    <n v="3.1362501698138801E-3"/>
    <n v="8.0049170520902209"/>
  </r>
  <r>
    <x v="35"/>
    <x v="16"/>
    <n v="8.9910250208728004E-2"/>
    <n v="4.3636354908699902E-2"/>
    <n v="0.67821218390583904"/>
    <n v="0.27815146118546102"/>
    <x v="1166"/>
    <n v="0"/>
    <n v="2.2114705953558199E-4"/>
    <n v="0.12709414626061299"/>
    <n v="0.12797012140275199"/>
    <n v="0.48575556871574499"/>
    <n v="0.165083952079527"/>
    <n v="1.3594724501976799E-3"/>
    <n v="0"/>
    <n v="4.0714337592392897E-3"/>
    <n v="7.77381470423681"/>
  </r>
  <r>
    <x v="35"/>
    <x v="17"/>
    <n v="0.36870384883725099"/>
    <n v="1.05713733334428E-2"/>
    <n v="0.75622955928577895"/>
    <n v="0.233199067380778"/>
    <x v="1167"/>
    <n v="4.24258518293388E-2"/>
    <n v="0.55026684043149998"/>
    <n v="5.04495705246766E-2"/>
    <n v="0.103776841994838"/>
    <n v="0.120185765944492"/>
    <n v="0.10708136728657899"/>
    <n v="1.57276171530368E-3"/>
    <n v="0"/>
    <n v="2.6634656638290801E-3"/>
    <n v="6.9761643300812599"/>
  </r>
  <r>
    <x v="35"/>
    <x v="18"/>
    <n v="0.76055972565906604"/>
    <n v="5.74855471596854E-3"/>
    <n v="0.77214543503009603"/>
    <n v="0.222106010253935"/>
    <x v="1168"/>
    <n v="2.8998557258737099E-2"/>
    <n v="0.49613873322050001"/>
    <n v="0.176696411182829"/>
    <n v="8.1820026345087907E-2"/>
    <n v="5.9231178820083802E-2"/>
    <n v="0.134972301938032"/>
    <n v="1.7777306651632499E-4"/>
    <n v="1.4810753002954501E-3"/>
    <n v="3.5125316114773498E-3"/>
    <n v="6.9246200279051902"/>
  </r>
  <r>
    <x v="35"/>
    <x v="19"/>
    <n v="0.92204211270417102"/>
    <n v="6.5968760601106402E-3"/>
    <n v="0.80720305848811602"/>
    <n v="0.18620006545177301"/>
    <x v="1169"/>
    <n v="2.80242172638576E-2"/>
    <n v="0.48667467565045702"/>
    <n v="0.208604821071079"/>
    <n v="8.33389363229948E-2"/>
    <n v="4.0581708818173502E-2"/>
    <n v="0.129368498952487"/>
    <n v="3.7113658729852101E-4"/>
    <n v="2.31114811228128E-3"/>
    <n v="3.4003829221601499E-3"/>
    <n v="6.8168532052512996"/>
  </r>
  <r>
    <x v="35"/>
    <x v="20"/>
    <n v="0.728974692597118"/>
    <n v="7.3599199140893497E-3"/>
    <n v="0.80443962754704101"/>
    <n v="0.18820045253886999"/>
    <x v="1170"/>
    <n v="4.0835645198916103E-2"/>
    <n v="0.438241513090602"/>
    <n v="0.18691951836632201"/>
    <n v="0.121130023148564"/>
    <n v="5.5000470149119803E-2"/>
    <n v="0.129678841495146"/>
    <n v="1.17716726182999E-4"/>
    <n v="1.5735855151004E-3"/>
    <n v="4.3759039603782704E-3"/>
    <n v="6.8792385274887096"/>
  </r>
  <r>
    <x v="35"/>
    <x v="21"/>
    <n v="0.80890869384355202"/>
    <n v="5.4315127698985801E-3"/>
    <n v="0.80738840298385095"/>
    <n v="0.18718008424624999"/>
    <x v="1171"/>
    <n v="4.6965693992637399E-2"/>
    <n v="0.43221660717148502"/>
    <n v="0.15924433615910899"/>
    <n v="0.12034073863860401"/>
    <n v="6.1546851950921397E-2"/>
    <n v="0.15427563206320899"/>
    <n v="2.89791264387231E-5"/>
    <n v="1.3322894638002601E-3"/>
    <n v="4.09097292966652E-3"/>
    <n v="7.1408263905214904"/>
  </r>
  <r>
    <x v="35"/>
    <x v="22"/>
    <n v="0.33626029296472598"/>
    <n v="1.1155177149450701E-2"/>
    <n v="0.82062258973678304"/>
    <n v="0.168222233113766"/>
    <x v="1172"/>
    <n v="4.6897993961050398E-2"/>
    <n v="0.236099389525944"/>
    <n v="0.12961906789844099"/>
    <n v="0.16432357720530899"/>
    <n v="0.10336692198991899"/>
    <n v="0.27086981427096002"/>
    <n v="2.1660597238684699E-4"/>
    <n v="1.0285671533599499E-3"/>
    <n v="4.3059773476212797E-3"/>
    <n v="6.6868901522027198"/>
  </r>
  <r>
    <x v="35"/>
    <x v="23"/>
    <n v="1.39453393713925"/>
    <n v="4.36294431613458E-3"/>
    <n v="0.82963823346190502"/>
    <n v="0.165998822221961"/>
    <x v="1173"/>
    <n v="4.5608111201078799E-2"/>
    <n v="0.54718960330247302"/>
    <n v="2.99837082585096E-2"/>
    <n v="0.16528611855074801"/>
    <n v="3.1904903056258697E-2"/>
    <n v="0.163152808430582"/>
    <n v="2.4583945242939102E-4"/>
    <n v="1.02808318018396E-4"/>
    <n v="3.1800038571879901E-3"/>
    <n v="6.9886221938831898"/>
  </r>
  <r>
    <x v="35"/>
    <x v="24"/>
    <n v="0.12598415682269101"/>
    <n v="4.0655320775954101E-2"/>
    <n v="0.80791935438831597"/>
    <n v="0.15142532483572901"/>
    <x v="1174"/>
    <n v="1.9188137444877699E-3"/>
    <n v="1.48820203663389E-3"/>
    <n v="0.18829410646741601"/>
    <n v="0.15936753240884699"/>
    <n v="0.23161759819674699"/>
    <n v="0.31886780353473698"/>
    <n v="3.7545619589111402E-4"/>
    <n v="0"/>
    <n v="6.4492077542004601E-3"/>
    <n v="7.1796550671073396"/>
  </r>
  <r>
    <x v="35"/>
    <x v="25"/>
    <n v="0.12335163818331001"/>
    <n v="2.54690252950499E-2"/>
    <n v="0.83841580564335505"/>
    <n v="0.13611516906159499"/>
    <x v="1175"/>
    <n v="6.5057386309069903E-3"/>
    <n v="3.2404829266355901E-3"/>
    <n v="0.167816564708022"/>
    <n v="0.16958018286382101"/>
    <n v="0.22381593758346"/>
    <n v="0.34143250453121299"/>
    <n v="1.4252830968551099E-3"/>
    <n v="0"/>
    <n v="4.7136148131708402E-3"/>
    <n v="7.3559470310985597"/>
  </r>
  <r>
    <x v="35"/>
    <x v="26"/>
    <n v="0.148776462933357"/>
    <n v="1.86874478490008E-2"/>
    <n v="0.869997493343728"/>
    <n v="0.11131505880727199"/>
    <x v="1176"/>
    <n v="4.50584159875571E-3"/>
    <n v="2.50368300393567E-3"/>
    <n v="0.173109203739614"/>
    <n v="0.13129205630353599"/>
    <n v="0.19138340267922399"/>
    <n v="0.39784573812575902"/>
    <n v="1.7725687390902599E-4"/>
    <n v="7.8851172877785001E-4"/>
    <n v="6.7104387979845604E-3"/>
    <n v="7.1591487377464702"/>
  </r>
  <r>
    <x v="35"/>
    <x v="27"/>
    <n v="0.67150680525766804"/>
    <n v="7.4625584010628802E-3"/>
    <n v="0.82304804258116704"/>
    <n v="0.16948939901776999"/>
    <x v="1177"/>
    <n v="2.9467135603468399E-2"/>
    <n v="0.46613456371737899"/>
    <n v="0.17296122968088301"/>
    <n v="0.116861424799012"/>
    <n v="5.5772753472712197E-2"/>
    <n v="0.131428755233859"/>
    <n v="6.5453917776975496E-5"/>
    <n v="4.6752798412125402E-4"/>
    <n v="4.28037453729145E-3"/>
    <n v="7.0065026781462203"/>
  </r>
  <r>
    <x v="35"/>
    <x v="28"/>
    <n v="0.94715665196050003"/>
    <n v="5.5850552605839999E-3"/>
    <n v="0.78389682266484395"/>
    <n v="0.21051812207457199"/>
    <x v="1178"/>
    <n v="3.1656922328222599E-2"/>
    <n v="0.427013895562669"/>
    <n v="0.25090669183376202"/>
    <n v="9.1063780081756196E-2"/>
    <n v="5.2561089954016899E-2"/>
    <n v="0.122449564952547"/>
    <n v="2.7842966288863403E-4"/>
    <n v="1.35677006918248E-3"/>
    <n v="3.5548396721344902E-3"/>
    <n v="6.7519785507763803"/>
  </r>
  <r>
    <x v="35"/>
    <x v="29"/>
    <n v="0.94032752463482405"/>
    <n v="5.3219875572806004E-3"/>
    <n v="0.75460787744064495"/>
    <n v="0.240070135002075"/>
    <x v="1179"/>
    <n v="3.2507586164406702E-2"/>
    <n v="0.40121159165876802"/>
    <n v="0.26399865489995"/>
    <n v="9.4986740085078805E-2"/>
    <n v="4.9010102117159303E-2"/>
    <n v="0.13231816326000501"/>
    <n v="2.73774335116213E-4"/>
    <n v="3.4995705192940501E-3"/>
    <n v="3.4239598350347101E-3"/>
    <n v="6.8938222399926898"/>
  </r>
  <r>
    <x v="35"/>
    <x v="30"/>
    <n v="0.97328158124780595"/>
    <n v="7.5673813046060502E-3"/>
    <n v="0.78703807844484597"/>
    <n v="0.20539454025054801"/>
    <x v="1180"/>
    <n v="2.7940124998034999E-2"/>
    <n v="0.39864323287008002"/>
    <n v="0.26996716335558002"/>
    <n v="0.110014252931986"/>
    <n v="4.7375972621915202E-2"/>
    <n v="0.124105256437189"/>
    <n v="5.1610671203015303E-5"/>
    <n v="4.0377393571215704E-3"/>
    <n v="3.9026269208013399E-3"/>
    <n v="6.7222508140341901"/>
  </r>
  <r>
    <x v="35"/>
    <x v="31"/>
    <n v="1.07578684812604"/>
    <n v="4.4814439116668799E-3"/>
    <n v="0.76802350697474497"/>
    <n v="0.227495049113588"/>
    <x v="1181"/>
    <n v="3.4764611927567399E-2"/>
    <n v="0.36860532307597099"/>
    <n v="0.30176326193565001"/>
    <n v="0.126629724332114"/>
    <n v="4.2602635154494597E-2"/>
    <n v="0.10309557666118099"/>
    <n v="2.3930162680164201E-4"/>
    <n v="4.2011248849625499E-3"/>
    <n v="3.7154009488056601E-3"/>
    <n v="6.7877389109130997"/>
  </r>
  <r>
    <x v="35"/>
    <x v="32"/>
    <n v="0.95201481234227203"/>
    <n v="5.2545637404003698E-3"/>
    <n v="0.75997099192260498"/>
    <n v="0.23477444433699399"/>
    <x v="1182"/>
    <n v="3.6604496139079498E-2"/>
    <n v="0.33540022224462201"/>
    <n v="0.305680318841558"/>
    <n v="0.11662999414214301"/>
    <n v="5.1640315469085298E-2"/>
    <n v="0.122122551563489"/>
    <n v="8.7499613891465098E-5"/>
    <n v="4.9576665655731E-3"/>
    <n v="4.6814491914694903E-3"/>
    <n v="7.01627511183327"/>
  </r>
  <r>
    <x v="36"/>
    <x v="0"/>
    <n v="0.78181123846215905"/>
    <n v="3.74670999312047E-3"/>
    <n v="0.39773385400656702"/>
    <n v="0.59851943600031199"/>
    <x v="1183"/>
    <n v="5.2478150639792998E-2"/>
    <n v="0.253152448994934"/>
    <n v="0.16563973111885499"/>
    <n v="0.21475997882877701"/>
    <n v="0.118522028771258"/>
    <n v="7.4170694988933195E-2"/>
    <n v="1.9110789511340001E-2"/>
    <n v="6.7289080035739995E-2"/>
    <n v="2.49676004232556E-2"/>
    <n v="5.53044595463167"/>
  </r>
  <r>
    <x v="36"/>
    <x v="1"/>
    <n v="0.769753112247194"/>
    <n v="3.7355752970241801E-3"/>
    <n v="0.38521227251440698"/>
    <n v="0.61105215218856901"/>
    <x v="1184"/>
    <n v="5.3606150589272199E-2"/>
    <n v="0.251611989337577"/>
    <n v="0.188503078924844"/>
    <n v="0.18862272396563801"/>
    <n v="0.12044713824973501"/>
    <n v="7.9547036904883295E-2"/>
    <n v="1.6329342777129101E-2"/>
    <n v="6.5487050692215096E-2"/>
    <n v="2.6259684071785899E-2"/>
    <n v="5.4719826847506301"/>
  </r>
  <r>
    <x v="36"/>
    <x v="2"/>
    <n v="0.94055558667987804"/>
    <n v="3.8313682963851E-3"/>
    <n v="0.381446572871734"/>
    <n v="0.61472205883188102"/>
    <x v="1185"/>
    <n v="4.9018718577605098E-2"/>
    <n v="0.26806094285695398"/>
    <n v="0.18219332357176299"/>
    <n v="0.198470680411439"/>
    <n v="0.11233348961776"/>
    <n v="7.7035736746036407E-2"/>
    <n v="1.72295368023123E-2"/>
    <n v="6.0752961098788E-2"/>
    <n v="2.3427004789709299E-2"/>
    <n v="5.5404108369187401"/>
  </r>
  <r>
    <x v="36"/>
    <x v="3"/>
    <n v="0.92127060453919396"/>
    <n v="5.2575217717181297E-3"/>
    <n v="0.37202780413472097"/>
    <n v="0.62271467409356096"/>
    <x v="1186"/>
    <n v="4.3613382082615802E-2"/>
    <n v="0.30787676982987999"/>
    <n v="0.17020570963179199"/>
    <n v="0.17876886661167199"/>
    <n v="0.10990413091619999"/>
    <n v="7.45067544395277E-2"/>
    <n v="2.14058640360207E-2"/>
    <n v="6.21529162213076E-2"/>
    <n v="2.1652667348412501E-2"/>
    <n v="5.5420528962922901"/>
  </r>
  <r>
    <x v="36"/>
    <x v="4"/>
    <n v="0.98488326864439202"/>
    <n v="3.47571035859225E-3"/>
    <n v="0.375851362246923"/>
    <n v="0.62067292739448499"/>
    <x v="1187"/>
    <n v="4.3614326049470298E-2"/>
    <n v="0.33115386246657402"/>
    <n v="0.16312202610720899"/>
    <n v="0.17697622134742"/>
    <n v="0.102878058718974"/>
    <n v="7.4121141677159302E-2"/>
    <n v="2.1052692932079502E-2"/>
    <n v="5.6761356105260501E-2"/>
    <n v="2.18740622608572E-2"/>
    <n v="5.5277932940543897"/>
  </r>
  <r>
    <x v="36"/>
    <x v="5"/>
    <n v="0.96008824415988503"/>
    <n v="3.39205272915511E-3"/>
    <n v="0.38435726615548599"/>
    <n v="0.61225068111535796"/>
    <x v="1188"/>
    <n v="4.2351224765114E-2"/>
    <n v="0.33619249464055001"/>
    <n v="0.15885240090455199"/>
    <n v="0.18668011462978801"/>
    <n v="0.10169629413301"/>
    <n v="7.1222912625933499E-2"/>
    <n v="1.7800654484849399E-2"/>
    <n v="5.3952710937492501E-2"/>
    <n v="2.19095832594597E-2"/>
    <n v="5.5239821611623503"/>
  </r>
  <r>
    <x v="36"/>
    <x v="6"/>
    <n v="0.97624406381869"/>
    <n v="3.38837764460902E-3"/>
    <n v="0.38634434878535501"/>
    <n v="0.61026727357003596"/>
    <x v="1189"/>
    <n v="4.4103822367868702E-2"/>
    <n v="0.33029424085609999"/>
    <n v="0.160630181261988"/>
    <n v="0.18716193116143401"/>
    <n v="0.103858360545318"/>
    <n v="7.4787309353082504E-2"/>
    <n v="1.8027370692802101E-2"/>
    <n v="5.0045270571843901E-2"/>
    <n v="2.1563836502307698E-2"/>
    <n v="5.5192457600558296"/>
  </r>
  <r>
    <x v="36"/>
    <x v="7"/>
    <n v="0.99665345034071695"/>
    <n v="3.3542838475918001E-3"/>
    <n v="0.37380583524573502"/>
    <n v="0.62283988090667297"/>
    <x v="1190"/>
    <n v="4.6410108209436203E-2"/>
    <n v="0.32370311941879798"/>
    <n v="0.170489048152481"/>
    <n v="0.18786684210701099"/>
    <n v="0.102763815693607"/>
    <n v="7.3768540514645806E-2"/>
    <n v="1.6548242898615E-2"/>
    <n v="4.8436601915288403E-2"/>
    <n v="2.1050269966235199E-2"/>
    <n v="5.5572779194750304"/>
  </r>
  <r>
    <x v="36"/>
    <x v="8"/>
    <n v="0.88558906103058499"/>
    <n v="3.2372939604502901E-3"/>
    <n v="0.38475545566859298"/>
    <n v="0.61200725037095605"/>
    <x v="1191"/>
    <n v="4.3010090965718402E-2"/>
    <n v="0.30636021305873901"/>
    <n v="0.16510757680028201"/>
    <n v="0.19227944389412599"/>
    <n v="0.10381701726609401"/>
    <n v="6.8454568522671802E-2"/>
    <n v="1.5889501574480099E-2"/>
    <n v="6.7393527522340402E-2"/>
    <n v="2.9316650184878699E-2"/>
    <n v="5.5361011519800103"/>
  </r>
  <r>
    <x v="36"/>
    <x v="9"/>
    <n v="0.97433492503000496"/>
    <n v="3.0325136829018901E-3"/>
    <n v="0.37555895257777799"/>
    <n v="0.62140853373932003"/>
    <x v="1192"/>
    <n v="4.8161327477637801E-2"/>
    <n v="0.309242179654524"/>
    <n v="0.16317276511384901"/>
    <n v="0.200406927749672"/>
    <n v="0.110011542686409"/>
    <n v="6.9156067739944801E-2"/>
    <n v="1.96908805602183E-2"/>
    <n v="4.8199332819195799E-2"/>
    <n v="2.2620439683842801E-2"/>
    <n v="5.5227992957854504"/>
  </r>
  <r>
    <x v="36"/>
    <x v="10"/>
    <n v="1.1760359723254401"/>
    <n v="3.56187112821848E-3"/>
    <n v="0.35480146686466602"/>
    <n v="0.641636662007115"/>
    <x v="1193"/>
    <n v="5.0055018179104502E-2"/>
    <n v="0.30807898871565498"/>
    <n v="0.15120290942655101"/>
    <n v="0.23491863120881601"/>
    <n v="9.1947389858591896E-2"/>
    <n v="7.1145057515388896E-2"/>
    <n v="2.15785561806731E-2"/>
    <n v="4.51230741196725E-2"/>
    <n v="1.8743549786959701E-2"/>
    <n v="5.4977476163659098"/>
  </r>
  <r>
    <x v="36"/>
    <x v="11"/>
    <n v="1.63278047272186"/>
    <n v="2.69363668402498E-3"/>
    <n v="0.34070051271547802"/>
    <n v="0.65660585060049703"/>
    <x v="1194"/>
    <n v="5.3893181391093101E-2"/>
    <n v="0.32457786386764598"/>
    <n v="0.13298057206873501"/>
    <n v="0.27197394867480601"/>
    <n v="7.9702270533339697E-2"/>
    <n v="7.3178375940352106E-2"/>
    <n v="1.77974495066704E-2"/>
    <n v="2.6512275710348799E-2"/>
    <n v="1.32284570175638E-2"/>
    <n v="5.5084293316031703"/>
  </r>
  <r>
    <x v="36"/>
    <x v="12"/>
    <n v="0.82191198715007796"/>
    <n v="4.5540784965224903E-3"/>
    <n v="0.412171943266948"/>
    <n v="0.58327397823652904"/>
    <x v="1195"/>
    <n v="4.9565021146887801E-2"/>
    <n v="0.26784609001394499"/>
    <n v="0.17230706232064899"/>
    <n v="0.20703328811879401"/>
    <n v="0.11670022823382201"/>
    <n v="7.2711143100307393E-2"/>
    <n v="2.10526902361464E-2"/>
    <n v="5.65388473549664E-2"/>
    <n v="2.6037481806838899E-2"/>
    <n v="5.5683352944878903"/>
  </r>
  <r>
    <x v="36"/>
    <x v="13"/>
    <n v="0.84266965840486197"/>
    <n v="4.7045841441189099E-3"/>
    <n v="0.39400630776968498"/>
    <n v="0.60128910808619596"/>
    <x v="1196"/>
    <n v="5.2630703860657199E-2"/>
    <n v="0.26697671155309199"/>
    <n v="0.19341960792219301"/>
    <n v="0.17790216508364801"/>
    <n v="0.122841642371483"/>
    <n v="7.3827115131386206E-2"/>
    <n v="2.0761386254351501E-2"/>
    <n v="5.7887332576453503E-2"/>
    <n v="2.32913542598304E-2"/>
    <n v="5.5825081348524002"/>
  </r>
  <r>
    <x v="36"/>
    <x v="14"/>
    <n v="0.55509486093579596"/>
    <n v="6.8316573934172602E-3"/>
    <n v="0.45106390860107198"/>
    <n v="0.542104434005511"/>
    <x v="1197"/>
    <n v="3.8872196508847302E-2"/>
    <n v="0.231298966943732"/>
    <n v="0.146218896611365"/>
    <n v="0.16049951012396599"/>
    <n v="0.244549621058197"/>
    <n v="7.6194063483612795E-2"/>
    <n v="3.1328687290119901E-2"/>
    <n v="3.2393408450428499E-2"/>
    <n v="2.8716768552202301E-2"/>
    <n v="5.6487596501533996"/>
  </r>
  <r>
    <x v="36"/>
    <x v="15"/>
    <n v="0.14743227200196199"/>
    <n v="1.4941009708204601E-2"/>
    <n v="0.59550495086008204"/>
    <n v="0.38955403943171302"/>
    <x v="1198"/>
    <n v="1.0568233291591001E-3"/>
    <n v="0.14018595496132399"/>
    <n v="6.6750395987177904E-3"/>
    <n v="1.70132717341845E-3"/>
    <n v="0.738662841138368"/>
    <n v="4.3582535275210603E-2"/>
    <n v="7.3405272243913799E-3"/>
    <n v="5.3147788313610703E-3"/>
    <n v="4.0618148548541101E-2"/>
    <n v="5.82141816098253"/>
  </r>
  <r>
    <x v="36"/>
    <x v="16"/>
    <n v="0.20765343556472399"/>
    <n v="1.00108748114352E-2"/>
    <n v="0.51592762645897405"/>
    <n v="0.47406149872959102"/>
    <x v="1199"/>
    <n v="7.9163176282733404E-3"/>
    <n v="0.13625757236052499"/>
    <n v="3.6205860689605601E-2"/>
    <n v="2.0867812017763901E-3"/>
    <n v="0.600247458171002"/>
    <n v="4.6153503030059898E-2"/>
    <n v="0.113282917259757"/>
    <n v="6.6122163646640999E-3"/>
    <n v="4.1265097886134298E-2"/>
    <n v="5.8469898435418797"/>
  </r>
  <r>
    <x v="36"/>
    <x v="17"/>
    <n v="0.36240580462240002"/>
    <n v="6.8992097189179103E-3"/>
    <n v="0.47656661343845802"/>
    <n v="0.51653417684262404"/>
    <x v="1200"/>
    <n v="2.3549774771766601E-2"/>
    <n v="0.32381658335407598"/>
    <n v="5.8736961524327301E-2"/>
    <n v="9.0751117607469595E-2"/>
    <n v="0.32549193173555702"/>
    <n v="6.3909264682602704E-2"/>
    <n v="5.6778414317499901E-2"/>
    <n v="6.5163562638168001E-3"/>
    <n v="4.1548969102476997E-2"/>
    <n v="5.78825132951419"/>
  </r>
  <r>
    <x v="36"/>
    <x v="18"/>
    <n v="0.59368177591335602"/>
    <n v="5.9895022732306298E-3"/>
    <n v="0.44711957412736097"/>
    <n v="0.54689092359940805"/>
    <x v="1201"/>
    <n v="3.4080080076049499E-2"/>
    <n v="0.350343114472144"/>
    <n v="0.103797291790649"/>
    <n v="0.15991114899633799"/>
    <n v="0.19147961842127201"/>
    <n v="8.9798148531777006E-2"/>
    <n v="2.2369399165900701E-2"/>
    <n v="1.07012835380263E-2"/>
    <n v="2.9645531171470299E-2"/>
    <n v="5.7418318362178802"/>
  </r>
  <r>
    <x v="36"/>
    <x v="19"/>
    <n v="0.70790923729837596"/>
    <n v="5.0960557037920597E-3"/>
    <n v="0.41507313533796703"/>
    <n v="0.57983080895824102"/>
    <x v="1202"/>
    <n v="3.6253275396931198E-2"/>
    <n v="0.36121751982904199"/>
    <n v="0.15198635863930801"/>
    <n v="0.15784795230832799"/>
    <n v="0.158152691581356"/>
    <n v="7.7834826842482399E-2"/>
    <n v="9.1739712793494493E-3"/>
    <n v="1.2924217738775E-2"/>
    <n v="2.6834976925669302E-2"/>
    <n v="5.76004780015528"/>
  </r>
  <r>
    <x v="36"/>
    <x v="20"/>
    <n v="0.64118405593413197"/>
    <n v="5.8285759805546703E-3"/>
    <n v="0.44389934001178399"/>
    <n v="0.55027208400766203"/>
    <x v="1203"/>
    <n v="3.2549820264214401E-2"/>
    <n v="0.33376802512552001"/>
    <n v="0.14416995687654"/>
    <n v="0.17613379566264201"/>
    <n v="0.17325248318384401"/>
    <n v="8.2349548827835101E-2"/>
    <n v="6.5403737625295997E-3"/>
    <n v="1.5430192243779501E-2"/>
    <n v="2.9504596681209298E-2"/>
    <n v="5.8038955980687996"/>
  </r>
  <r>
    <x v="36"/>
    <x v="21"/>
    <n v="0.76219412682408205"/>
    <n v="5.22361543749066E-3"/>
    <n v="0.40415332017573402"/>
    <n v="0.59062306438677503"/>
    <x v="1204"/>
    <n v="3.57851139621857E-2"/>
    <n v="0.35223693489872598"/>
    <n v="0.14145522583151199"/>
    <n v="0.16988451858314099"/>
    <n v="0.164774601978039"/>
    <n v="8.5030568417311603E-2"/>
    <n v="7.5735289873286402E-3"/>
    <n v="1.20471954352044E-2"/>
    <n v="2.43339479672873E-2"/>
    <n v="5.7039020490625303"/>
  </r>
  <r>
    <x v="36"/>
    <x v="22"/>
    <n v="0.33121606644471502"/>
    <n v="9.8655457683030703E-3"/>
    <n v="0.52455007673508103"/>
    <n v="0.46558437749661602"/>
    <x v="1205"/>
    <n v="2.92965076023145E-2"/>
    <n v="0.20408071214336701"/>
    <n v="0.109902836567511"/>
    <n v="8.5309557851286896E-2"/>
    <n v="0.38432998450609801"/>
    <n v="0.12186283509632299"/>
    <n v="3.5462463530860498E-3"/>
    <n v="1.08723416058057E-2"/>
    <n v="4.1169582957804103E-2"/>
    <n v="5.8223780356024397"/>
  </r>
  <r>
    <x v="36"/>
    <x v="23"/>
    <n v="0.86938394945250896"/>
    <n v="5.0928679137117903E-3"/>
    <n v="0.385394330643125"/>
    <n v="0.609512801443163"/>
    <x v="1206"/>
    <n v="3.7770235117894499E-2"/>
    <n v="0.36197821208606401"/>
    <n v="9.36667540275017E-2"/>
    <n v="0.191514188334859"/>
    <n v="0.18551405583389799"/>
    <n v="8.7020239543004002E-2"/>
    <n v="9.6291161141236498E-3"/>
    <n v="5.7286951280938001E-3"/>
    <n v="2.1164868421485201E-2"/>
    <n v="5.6574332516214803"/>
  </r>
  <r>
    <x v="36"/>
    <x v="24"/>
    <n v="0.193013487472111"/>
    <n v="1.36720928212578E-2"/>
    <n v="0.61873648903862"/>
    <n v="0.36759141814012303"/>
    <x v="1207"/>
    <n v="3.1262599815874799E-3"/>
    <n v="0.11430792483919699"/>
    <n v="9.0554949385325795E-2"/>
    <n v="7.7333520022646596E-3"/>
    <n v="0.56835937344406795"/>
    <n v="0.13317179864181"/>
    <n v="3.9536581805985597E-4"/>
    <n v="1.72538059377122E-2"/>
    <n v="5.2373160963948603E-2"/>
    <n v="5.8925759033179004"/>
  </r>
  <r>
    <x v="36"/>
    <x v="25"/>
    <n v="0.20495655068839899"/>
    <n v="1.50463083435635E-2"/>
    <n v="0.62306465576746495"/>
    <n v="0.36188903588897098"/>
    <x v="1208"/>
    <n v="2.3757551677903899E-3"/>
    <n v="0.12809973396327501"/>
    <n v="9.6068956286993204E-2"/>
    <n v="9.2902192992458995E-3"/>
    <n v="0.53003095092624697"/>
    <n v="0.15804255947415199"/>
    <n v="2.9400479098171898E-4"/>
    <n v="1.40394189684305E-2"/>
    <n v="5.1902208596959397E-2"/>
    <n v="5.7302100766058501"/>
  </r>
  <r>
    <x v="36"/>
    <x v="26"/>
    <n v="0.246072961392312"/>
    <n v="1.6679192791208799E-2"/>
    <n v="0.59656065696775595"/>
    <n v="0.38676015024103599"/>
    <x v="1209"/>
    <n v="6.5989975606369003E-3"/>
    <n v="0.141383906402201"/>
    <n v="0.10482808567167699"/>
    <n v="1.34683522823293E-2"/>
    <n v="0.50249710038820405"/>
    <n v="0.145462175441852"/>
    <n v="2.2720832478104899E-4"/>
    <n v="1.43290961659339E-2"/>
    <n v="6.1222299971776202E-2"/>
    <n v="5.7759627362919499"/>
  </r>
  <r>
    <x v="36"/>
    <x v="27"/>
    <n v="0.56794866734510996"/>
    <n v="9.4038933206378392E-3"/>
    <n v="0.43389415076459997"/>
    <n v="0.55670195591476201"/>
    <x v="1210"/>
    <n v="2.14361422496285E-2"/>
    <n v="0.37800108577885799"/>
    <n v="9.3589278833508399E-2"/>
    <n v="0.134154148795887"/>
    <n v="0.21376343012409901"/>
    <n v="9.8340036923123195E-2"/>
    <n v="6.2208425249031304E-3"/>
    <n v="1.0482821445401301E-2"/>
    <n v="3.5875726817837197E-2"/>
    <n v="5.7544969952636897"/>
  </r>
  <r>
    <x v="36"/>
    <x v="28"/>
    <n v="0.78622034661936702"/>
    <n v="6.8938351208669597E-3"/>
    <n v="0.39985086466075298"/>
    <n v="0.59325530021838002"/>
    <x v="1211"/>
    <n v="3.2260971329388197E-2"/>
    <n v="0.39417270091957102"/>
    <n v="0.122519754888849"/>
    <n v="0.159966557702689"/>
    <n v="0.15419078553583099"/>
    <n v="8.1974213267679299E-2"/>
    <n v="7.2194524917708197E-3"/>
    <n v="1.2768704104434101E-2"/>
    <n v="2.83043989303862E-2"/>
    <n v="5.7063092229060599"/>
  </r>
  <r>
    <x v="36"/>
    <x v="29"/>
    <n v="0.74169968749820803"/>
    <n v="1.14021441397314E-2"/>
    <n v="0.40673062446094399"/>
    <n v="0.58186723139932395"/>
    <x v="1212"/>
    <n v="4.5473416820495501E-2"/>
    <n v="0.358564761841353"/>
    <n v="0.14157179325182101"/>
    <n v="0.16484322738662099"/>
    <n v="0.151396235989635"/>
    <n v="7.8367296363034494E-2"/>
    <n v="5.6195326636231E-3"/>
    <n v="1.82029673694705E-2"/>
    <n v="2.9381039332292198E-2"/>
    <n v="5.6028912337482701"/>
  </r>
  <r>
    <x v="36"/>
    <x v="30"/>
    <n v="0.82614370959289296"/>
    <n v="6.9190688540690199E-3"/>
    <n v="0.40721329437423298"/>
    <n v="0.58586763677169795"/>
    <x v="1213"/>
    <n v="4.1948881979816097E-2"/>
    <n v="0.349619580296472"/>
    <n v="0.16146920442677901"/>
    <n v="0.15570189071604701"/>
    <n v="0.14316611459998299"/>
    <n v="8.0308539093913597E-2"/>
    <n v="5.4180064246841199E-3"/>
    <n v="2.6144265256645701E-2"/>
    <n v="3.04455748096834E-2"/>
    <n v="5.6370738797210702"/>
  </r>
  <r>
    <x v="36"/>
    <x v="31"/>
    <n v="0.89724724676276402"/>
    <n v="5.8068283621983702E-3"/>
    <n v="0.37530293651025098"/>
    <n v="0.61889023512755004"/>
    <x v="1214"/>
    <n v="4.7654284995606602E-2"/>
    <n v="0.34741399263195699"/>
    <n v="0.180997630939185"/>
    <n v="0.16229317016480199"/>
    <n v="0.122599890553624"/>
    <n v="7.5682181334198101E-2"/>
    <n v="4.4276187502829698E-3"/>
    <n v="2.81254290333228E-2"/>
    <n v="2.4857559365930301E-2"/>
    <n v="5.7274776422146303"/>
  </r>
  <r>
    <x v="36"/>
    <x v="32"/>
    <n v="0.79462787142888103"/>
    <n v="6.8101672205943299E-3"/>
    <n v="0.41003684650434602"/>
    <n v="0.58315298627505896"/>
    <x v="1215"/>
    <n v="4.0085629769157902E-2"/>
    <n v="0.321825763576437"/>
    <n v="0.174268137183475"/>
    <n v="0.16229662973040301"/>
    <n v="0.13925729563759601"/>
    <n v="7.7041564794636197E-2"/>
    <n v="5.3334327707912701E-3"/>
    <n v="3.9601282385100398E-2"/>
    <n v="3.3289753248860098E-2"/>
    <n v="5.6330553441404296"/>
  </r>
  <r>
    <x v="37"/>
    <x v="0"/>
    <n v="0.79989276100477102"/>
    <n v="1.5294330109561299E-2"/>
    <n v="0.49307140095895902"/>
    <n v="0.49163426893147999"/>
    <x v="1216"/>
    <n v="2.9259112069933198E-2"/>
    <n v="0.18403386182923701"/>
    <n v="0.27987397822883298"/>
    <n v="0.18929336117850001"/>
    <n v="8.4380914761480394E-2"/>
    <n v="7.4677043657698006E-2"/>
    <n v="1.7164200750217299E-2"/>
    <n v="0.10393286806782701"/>
    <n v="2.5393023061707199E-2"/>
    <n v="6.3478063861168597"/>
  </r>
  <r>
    <x v="37"/>
    <x v="1"/>
    <n v="0.87571060030871095"/>
    <n v="1.6314582185405099E-2"/>
    <n v="0.47998277117055799"/>
    <n v="0.50370264664403697"/>
    <x v="1217"/>
    <n v="2.85730177638857E-2"/>
    <n v="0.173926189411233"/>
    <n v="0.312687203970547"/>
    <n v="0.154253851413368"/>
    <n v="8.7894680413602197E-2"/>
    <n v="7.2521558978483905E-2"/>
    <n v="1.4531633275481799E-2"/>
    <n v="0.11401200362467501"/>
    <n v="3.1563509208449199E-2"/>
    <n v="6.43411554696754"/>
  </r>
  <r>
    <x v="37"/>
    <x v="2"/>
    <n v="0.99709413969989702"/>
    <n v="1.47071812792885E-2"/>
    <n v="0.47637820638589101"/>
    <n v="0.50891461233482105"/>
    <x v="1218"/>
    <n v="2.7227718679058401E-2"/>
    <n v="0.187000968622383"/>
    <n v="0.31656198478909803"/>
    <n v="0.163153074054145"/>
    <n v="8.5619146654793393E-2"/>
    <n v="6.9791238559543695E-2"/>
    <n v="1.5506075615886499E-2"/>
    <n v="0.103866537055464"/>
    <n v="2.21100272375407E-2"/>
    <n v="6.3192698435707797"/>
  </r>
  <r>
    <x v="37"/>
    <x v="3"/>
    <n v="0.88213353442130704"/>
    <n v="1.42721635331525E-2"/>
    <n v="0.470171880804028"/>
    <n v="0.51555595566281898"/>
    <x v="1219"/>
    <n v="2.8900830094796302E-2"/>
    <n v="0.21054526639331"/>
    <n v="0.30303322375804498"/>
    <n v="0.16144217539543601"/>
    <n v="7.5941555687206896E-2"/>
    <n v="7.0515517773965905E-2"/>
    <n v="1.5721018649529999E-2"/>
    <n v="0.107559025135207"/>
    <n v="1.65354403892129E-2"/>
    <n v="6.4891333580824702"/>
  </r>
  <r>
    <x v="37"/>
    <x v="4"/>
    <n v="1.0329252824727799"/>
    <n v="1.88218670057336E-2"/>
    <n v="0.46361677800421303"/>
    <n v="0.51756135499005396"/>
    <x v="1220"/>
    <n v="2.6155426348145602E-2"/>
    <n v="0.19739571438782999"/>
    <n v="0.30652883326636199"/>
    <n v="0.16189177085728099"/>
    <n v="8.0764434919494796E-2"/>
    <n v="7.1980148489405094E-2"/>
    <n v="1.3695363153996601E-2"/>
    <n v="0.102802677178643"/>
    <n v="2.64083724933694E-2"/>
    <n v="6.3747636908181997"/>
  </r>
  <r>
    <x v="37"/>
    <x v="5"/>
    <n v="0.93066134239131104"/>
    <n v="1.30276853742444E-2"/>
    <n v="0.49425794758510799"/>
    <n v="0.49271436704064703"/>
    <x v="1221"/>
    <n v="2.71297454593574E-2"/>
    <n v="0.220373365710512"/>
    <n v="0.28802466238563201"/>
    <n v="0.17907606239741899"/>
    <n v="7.0359762115841704E-2"/>
    <n v="7.2386563575895999E-2"/>
    <n v="1.2276022034915001E-2"/>
    <n v="0.107507568871284"/>
    <n v="1.5492669269592699E-2"/>
    <n v="6.3947926864563804"/>
  </r>
  <r>
    <x v="37"/>
    <x v="6"/>
    <n v="0.92339761456861402"/>
    <n v="1.3907190670138601E-2"/>
    <n v="0.48729816358830602"/>
    <n v="0.49879464574155502"/>
    <x v="1222"/>
    <n v="2.7366903626940799E-2"/>
    <n v="0.21652298553452401"/>
    <n v="0.281445363063207"/>
    <n v="0.172167433444123"/>
    <n v="6.8886557467101303E-2"/>
    <n v="7.1834602578592394E-2"/>
    <n v="1.52790663726178E-2"/>
    <n v="0.11458039985342799"/>
    <n v="2.3993531721247699E-2"/>
    <n v="6.4151812339380996"/>
  </r>
  <r>
    <x v="37"/>
    <x v="7"/>
    <n v="0.942486912012934"/>
    <n v="1.39109972620866E-2"/>
    <n v="0.49045455439368202"/>
    <n v="0.49563444834423098"/>
    <x v="1223"/>
    <n v="2.83176958767179E-2"/>
    <n v="0.21577626011238599"/>
    <n v="0.30365161089209503"/>
    <n v="0.161757227953365"/>
    <n v="6.3882698312687003E-2"/>
    <n v="7.0966125847147093E-2"/>
    <n v="1.68645456634922E-2"/>
    <n v="0.10527824796325"/>
    <n v="2.3804688973059401E-2"/>
    <n v="6.2887688818134002"/>
  </r>
  <r>
    <x v="37"/>
    <x v="8"/>
    <n v="0.93776702666479494"/>
    <n v="2.06483596082459E-2"/>
    <n v="0.48052216017312499"/>
    <n v="0.498829480218629"/>
    <x v="1224"/>
    <n v="2.6146591062031301E-2"/>
    <n v="0.20133101008937901"/>
    <n v="0.29251344516759398"/>
    <n v="0.17167842206324299"/>
    <n v="7.5842705250174405E-2"/>
    <n v="6.9728300109791502E-2"/>
    <n v="1.7342962217932599E-2"/>
    <n v="0.115951142187256"/>
    <n v="1.8579193852555999E-2"/>
    <n v="6.4944633537106702"/>
  </r>
  <r>
    <x v="37"/>
    <x v="9"/>
    <n v="1.0643126295827301"/>
    <n v="1.36808966138367E-2"/>
    <n v="0.47277974662142602"/>
    <n v="0.51353935676473805"/>
    <x v="1225"/>
    <n v="2.7519276383378501E-2"/>
    <n v="0.20453288854085699"/>
    <n v="0.306324753788218"/>
    <n v="0.17493677590250001"/>
    <n v="8.5993404207018606E-2"/>
    <n v="7.00804109099641E-2"/>
    <n v="1.4206412564699299E-2"/>
    <n v="9.1238073060684294E-2"/>
    <n v="1.7630950861909599E-2"/>
    <n v="6.4133554938368897"/>
  </r>
  <r>
    <x v="37"/>
    <x v="10"/>
    <n v="1.2041085615623699"/>
    <n v="1.2456061867226699E-2"/>
    <n v="0.47392963104226199"/>
    <n v="0.51361430709051104"/>
    <x v="1226"/>
    <n v="2.6954140048285401E-2"/>
    <n v="0.208254974160688"/>
    <n v="0.28717423242406898"/>
    <n v="0.21356055930183701"/>
    <n v="7.3448529767301401E-2"/>
    <n v="6.6661498733660896E-2"/>
    <n v="1.28928553485445E-2"/>
    <n v="8.4601239562173997E-2"/>
    <n v="1.7706566688485099E-2"/>
    <n v="6.4219895256241903"/>
  </r>
  <r>
    <x v="37"/>
    <x v="11"/>
    <n v="1.40950959530978"/>
    <n v="1.23271793472415E-2"/>
    <n v="0.50195996481332805"/>
    <n v="0.48571285583943002"/>
    <x v="1227"/>
    <n v="3.2600439080293399E-2"/>
    <n v="0.22547458590952099"/>
    <n v="0.261812765124949"/>
    <n v="0.25887265889591898"/>
    <n v="5.6094277892566498E-2"/>
    <n v="6.7515129852414396E-2"/>
    <n v="1.1534264997837501E-2"/>
    <n v="6.3352500195471395E-2"/>
    <n v="1.5047557128328899E-2"/>
    <n v="6.2515507600548696"/>
  </r>
  <r>
    <x v="37"/>
    <x v="12"/>
    <n v="0.85168364449663603"/>
    <n v="1.4581642921924799E-2"/>
    <n v="0.50585671687622003"/>
    <n v="0.47956164020185499"/>
    <x v="1228"/>
    <n v="3.2996865511495499E-2"/>
    <n v="0.169461261138139"/>
    <n v="0.30153824292692"/>
    <n v="0.17630773739067701"/>
    <n v="9.0671181354541205E-2"/>
    <n v="6.9372887799899502E-2"/>
    <n v="1.47279336851936E-2"/>
    <n v="0.102352618833517"/>
    <n v="3.1277893055581298E-2"/>
    <n v="6.3721453497665399"/>
  </r>
  <r>
    <x v="37"/>
    <x v="13"/>
    <n v="0.941468148610624"/>
    <n v="1.7357531596632701E-2"/>
    <n v="0.47186427603418801"/>
    <n v="0.51077819236917898"/>
    <x v="1229"/>
    <n v="3.5158415716212102E-2"/>
    <n v="0.171386314561737"/>
    <n v="0.34869759060614802"/>
    <n v="0.14733055135717901"/>
    <n v="9.04555396775375E-2"/>
    <n v="6.9418601790600096E-2"/>
    <n v="1.1158493779210001E-2"/>
    <n v="0.102556604411735"/>
    <n v="1.48973217323111E-2"/>
    <n v="6.2986364522423397"/>
  </r>
  <r>
    <x v="37"/>
    <x v="14"/>
    <n v="0.56958142398456602"/>
    <n v="2.47034505532828E-2"/>
    <n v="0.46970473451559303"/>
    <n v="0.50559181493112404"/>
    <x v="1230"/>
    <n v="3.09034023324413E-2"/>
    <n v="0.17306359887283401"/>
    <n v="0.294300993475548"/>
    <n v="0.15575842209982799"/>
    <n v="0.126171886740918"/>
    <n v="7.5774595339537301E-2"/>
    <n v="1.6525183973425901E-2"/>
    <n v="9.3895681977629694E-2"/>
    <n v="2.5136828440168801E-2"/>
    <n v="6.5116651827854097"/>
  </r>
  <r>
    <x v="37"/>
    <x v="15"/>
    <n v="5.96002494686892E-2"/>
    <n v="0.13128930025468699"/>
    <n v="0.59048534499466898"/>
    <n v="0.27822535475064503"/>
    <x v="1231"/>
    <n v="3.9810952835110398E-4"/>
    <n v="0.14802014440080999"/>
    <n v="3.6628893005849303E-2"/>
    <n v="2.6645115749098499E-2"/>
    <n v="0.51665167179451499"/>
    <n v="6.4756812726314797E-2"/>
    <n v="5.2987439424349497E-2"/>
    <n v="0.126463906970634"/>
    <n v="6.5754374870199998E-3"/>
    <n v="6.9447178586776497"/>
  </r>
  <r>
    <x v="37"/>
    <x v="16"/>
    <n v="7.7167412349782305E-2"/>
    <n v="0.110026937769321"/>
    <n v="0.52807814625217298"/>
    <n v="0.36189491597850598"/>
    <x v="1232"/>
    <n v="2.78182061084131E-4"/>
    <n v="0.14914560017808001"/>
    <n v="6.5935991433886801E-2"/>
    <n v="3.1974169514273301E-2"/>
    <n v="0.43575788965745499"/>
    <n v="6.9949295048545093E-2"/>
    <n v="4.8185134523470098E-2"/>
    <n v="0.1085425299291"/>
    <n v="7.3999895044448399E-2"/>
    <n v="6.9364503005095397"/>
  </r>
  <r>
    <x v="37"/>
    <x v="17"/>
    <n v="0.23864149641916099"/>
    <n v="4.1475128508355302E-2"/>
    <n v="0.57618678884711705"/>
    <n v="0.38233808264452801"/>
    <x v="1233"/>
    <n v="1.43609558516508E-2"/>
    <n v="0.29960743814793001"/>
    <n v="5.9369360334084402E-2"/>
    <n v="0.22428990820557801"/>
    <n v="0.15420564239961099"/>
    <n v="7.18503017674164E-2"/>
    <n v="3.9475144592765597E-2"/>
    <n v="6.5639948590411196E-2"/>
    <n v="5.87073313118106E-2"/>
    <n v="6.6507306382085698"/>
  </r>
  <r>
    <x v="37"/>
    <x v="18"/>
    <n v="0.55819011698790799"/>
    <n v="2.8862221666508599E-2"/>
    <n v="0.57312132619603995"/>
    <n v="0.39801645213745201"/>
    <x v="1234"/>
    <n v="1.73352022392439E-2"/>
    <n v="0.241952140190071"/>
    <n v="0.24396792403033199"/>
    <n v="0.18842454478246901"/>
    <n v="7.5614595110749805E-2"/>
    <n v="7.9329180617934703E-2"/>
    <n v="2.0593663831082899E-2"/>
    <n v="7.1710741875926895E-2"/>
    <n v="5.2865210046831299E-2"/>
    <n v="6.6270530498232496"/>
  </r>
  <r>
    <x v="37"/>
    <x v="19"/>
    <n v="0.74817781751960899"/>
    <n v="2.3269363727948699E-2"/>
    <n v="0.492643351702236"/>
    <n v="0.48408728456981498"/>
    <x v="1235"/>
    <n v="2.2980411398851101E-2"/>
    <n v="0.21474608043549601"/>
    <n v="0.33222929893494801"/>
    <n v="0.158791232535269"/>
    <n v="6.0804806941630499E-2"/>
    <n v="6.9593936492285804E-2"/>
    <n v="1.69905638845512E-2"/>
    <n v="8.3681802024273597E-2"/>
    <n v="3.2927279726874703E-2"/>
    <n v="6.5826992135220896"/>
  </r>
  <r>
    <x v="37"/>
    <x v="20"/>
    <n v="0.65452431422961899"/>
    <n v="2.4977792097030601E-2"/>
    <n v="0.50217423167237496"/>
    <n v="0.47284797623059399"/>
    <x v="1236"/>
    <n v="2.31340636865357E-2"/>
    <n v="0.215042319577122"/>
    <n v="0.26618315428914002"/>
    <n v="0.180623743255622"/>
    <n v="7.8245474651664607E-2"/>
    <n v="7.1115629699225497E-2"/>
    <n v="1.99593994929077E-2"/>
    <n v="9.3398153983260193E-2"/>
    <n v="4.2998405418957497E-2"/>
    <n v="6.4841207167748101"/>
  </r>
  <r>
    <x v="37"/>
    <x v="21"/>
    <n v="0.66295650681112095"/>
    <n v="2.5136729815973001E-2"/>
    <n v="0.54429237045551504"/>
    <n v="0.43057089972851198"/>
    <x v="1237"/>
    <n v="1.9245893842495799E-2"/>
    <n v="0.23993128289722801"/>
    <n v="0.22530326377252499"/>
    <n v="0.19950534081813301"/>
    <n v="9.8201755992964199E-2"/>
    <n v="7.9844580432079801E-2"/>
    <n v="2.1981419141516901E-2"/>
    <n v="7.6418813575230796E-2"/>
    <n v="3.0077939137419799E-2"/>
    <n v="6.6273363183883101"/>
  </r>
  <r>
    <x v="37"/>
    <x v="22"/>
    <n v="0.275018226639065"/>
    <n v="4.6808704619810598E-2"/>
    <n v="0.59433897726792695"/>
    <n v="0.35885231811226198"/>
    <x v="1238"/>
    <n v="1.7021770883679399E-2"/>
    <n v="0.16710456898258499"/>
    <n v="0.16677155824585299"/>
    <n v="0.168584488838247"/>
    <n v="0.19639457925811901"/>
    <n v="0.11682472247092"/>
    <n v="2.8860589312909898E-2"/>
    <n v="8.2673803210478305E-2"/>
    <n v="4.0867763240797599E-2"/>
    <n v="6.5609398897609896"/>
  </r>
  <r>
    <x v="37"/>
    <x v="23"/>
    <n v="0.74690480520535296"/>
    <n v="2.3796421480434E-2"/>
    <n v="0.60123577694322605"/>
    <n v="0.37496780157634002"/>
    <x v="1239"/>
    <n v="2.2301589640751601E-2"/>
    <n v="0.34857220699478297"/>
    <n v="6.6182692302515E-2"/>
    <n v="0.337653793751863"/>
    <n v="7.1293165027252706E-2"/>
    <n v="9.6836333115391998E-2"/>
    <n v="2.1249876013606998E-2"/>
    <n v="1.06787510861466E-2"/>
    <n v="1.5471116338249701E-2"/>
    <n v="6.5153720513966098"/>
  </r>
  <r>
    <x v="37"/>
    <x v="24"/>
    <n v="0.102535903257599"/>
    <n v="9.6802910541988405E-2"/>
    <n v="0.60827581107637296"/>
    <n v="0.29492127838163901"/>
    <x v="1240"/>
    <n v="5.5036268505491504E-3"/>
    <n v="0.103887976149046"/>
    <n v="0.13768152840261"/>
    <n v="4.2124954076900298E-2"/>
    <n v="0.36328601145209199"/>
    <n v="0.17681095944456601"/>
    <n v="3.5187308949332703E-2"/>
    <n v="5.37181919865913E-2"/>
    <n v="5.9618312706534601E-2"/>
    <n v="6.8014167398985803"/>
  </r>
  <r>
    <x v="37"/>
    <x v="25"/>
    <n v="0.114657595367198"/>
    <n v="8.4877437493594901E-2"/>
    <n v="0.62625690821588698"/>
    <n v="0.28886565429051803"/>
    <x v="1241"/>
    <n v="1.1683813413210901E-2"/>
    <n v="9.9002710721571505E-2"/>
    <n v="0.14816909365050199"/>
    <n v="4.0746573953572798E-2"/>
    <n v="0.36702181577826198"/>
    <n v="0.16648553048871301"/>
    <n v="3.5280357003401902E-2"/>
    <n v="4.0649675871033901E-2"/>
    <n v="6.90013167250772E-2"/>
    <n v="6.6203055555522496"/>
  </r>
  <r>
    <x v="37"/>
    <x v="26"/>
    <n v="0.156016408622726"/>
    <n v="7.88181130138811E-2"/>
    <n v="0.63090881902532903"/>
    <n v="0.29027306796079"/>
    <x v="1242"/>
    <n v="3.8161823687530801E-3"/>
    <n v="9.2094408309782494E-2"/>
    <n v="0.16117665718298499"/>
    <n v="4.07133981131007E-2"/>
    <n v="0.333374056881513"/>
    <n v="0.177765751859844"/>
    <n v="3.5173624535729697E-2"/>
    <n v="4.68853523818972E-2"/>
    <n v="9.0165107333204098E-2"/>
    <n v="6.8375947950889797"/>
  </r>
  <r>
    <x v="37"/>
    <x v="27"/>
    <n v="0.50913179382014395"/>
    <n v="3.2817206884552599E-2"/>
    <n v="0.58368433323969804"/>
    <n v="0.38349845987574899"/>
    <x v="1243"/>
    <n v="1.58205870744439E-2"/>
    <n v="0.29136688370701702"/>
    <n v="0.18236473614172999"/>
    <n v="0.20443500693689401"/>
    <n v="0.104625163441369"/>
    <n v="9.8373563370862699E-2"/>
    <n v="1.8381675231427998E-2"/>
    <n v="2.6394884994543299E-2"/>
    <n v="4.8091402329309398E-2"/>
    <n v="6.57051296124824"/>
  </r>
  <r>
    <x v="37"/>
    <x v="28"/>
    <n v="0.74317362268999398"/>
    <n v="2.52044378083786E-2"/>
    <n v="0.51778672511142598"/>
    <n v="0.45700883708019502"/>
    <x v="1244"/>
    <n v="1.9073573322377701E-2"/>
    <n v="0.25087397262698902"/>
    <n v="0.29128458119636003"/>
    <n v="0.184405395082062"/>
    <n v="8.8770843704074204E-2"/>
    <n v="7.3674611721788894E-2"/>
    <n v="1.54766405117539E-2"/>
    <n v="4.6012950872336499E-2"/>
    <n v="2.2785792139396299E-2"/>
    <n v="6.5398107709213997"/>
  </r>
  <r>
    <x v="37"/>
    <x v="29"/>
    <n v="0.77788727533084301"/>
    <n v="2.4090401986580402E-2"/>
    <n v="0.48983381688961702"/>
    <n v="0.48607578112380301"/>
    <x v="1245"/>
    <n v="2.5464743705590799E-2"/>
    <n v="0.22234236765357901"/>
    <n v="0.33734862673664101"/>
    <n v="0.171085113207818"/>
    <n v="8.1422653687219806E-2"/>
    <n v="6.6707503465809698E-2"/>
    <n v="1.49525339531025E-2"/>
    <n v="5.67305714605593E-2"/>
    <n v="1.6243637294201599E-2"/>
    <n v="6.4084680437617596"/>
  </r>
  <r>
    <x v="37"/>
    <x v="30"/>
    <n v="0.92867449296492999"/>
    <n v="1.9147424599934501E-2"/>
    <n v="0.44009391044368401"/>
    <n v="0.54075866495638203"/>
    <x v="1246"/>
    <n v="2.32143137244975E-2"/>
    <n v="0.18692951565398699"/>
    <n v="0.38657714975875102"/>
    <n v="0.15416702392266801"/>
    <n v="6.5911798065293598E-2"/>
    <n v="6.0868740692464798E-2"/>
    <n v="1.2400708116335901E-2"/>
    <n v="7.3436644523130298E-2"/>
    <n v="3.0399035586817301E-2"/>
    <n v="6.5118908250551204"/>
  </r>
  <r>
    <x v="37"/>
    <x v="31"/>
    <n v="1.0800563230721301"/>
    <n v="1.5889860350730499E-2"/>
    <n v="0.42306465482811501"/>
    <n v="0.56104548482115402"/>
    <x v="1247"/>
    <n v="2.4831989027322001E-2"/>
    <n v="0.18000923740694699"/>
    <n v="0.42815330527440498"/>
    <n v="0.146678672744286"/>
    <n v="5.6645255138587702E-2"/>
    <n v="5.42583977835248E-2"/>
    <n v="1.3658834135865799E-2"/>
    <n v="6.9273163368749599E-2"/>
    <n v="1.43008736792695E-2"/>
    <n v="6.5240349147768297"/>
  </r>
  <r>
    <x v="37"/>
    <x v="32"/>
    <n v="1.05950164804963"/>
    <n v="1.7581554101391401E-2"/>
    <n v="0.41166408302014501"/>
    <n v="0.57075436287846304"/>
    <x v="1248"/>
    <n v="2.2547483038264801E-2"/>
    <n v="0.16988249121811999"/>
    <n v="0.41286166427521798"/>
    <n v="0.145328920765744"/>
    <n v="7.0569321495985299E-2"/>
    <n v="5.13497131195087E-2"/>
    <n v="1.2376147922127399E-2"/>
    <n v="6.7726805416331706E-2"/>
    <n v="2.9968060078572799E-2"/>
    <n v="6.4068273912812401"/>
  </r>
  <r>
    <x v="38"/>
    <x v="0"/>
    <n v="0.858363802729741"/>
    <n v="3.3197571399992701E-2"/>
    <n v="0.67300072493574503"/>
    <n v="0.293801703664263"/>
    <x v="1249"/>
    <n v="3.2099616729701699E-2"/>
    <n v="0.18129667732540999"/>
    <n v="0.18157712331898099"/>
    <n v="0.101835308339856"/>
    <n v="0.247063706633108"/>
    <n v="6.2906455215157295E-2"/>
    <n v="3.2111534228538498E-2"/>
    <n v="8.8606063093048304E-2"/>
    <n v="5.79709052256537E-2"/>
    <n v="5.3989899045426597"/>
  </r>
  <r>
    <x v="38"/>
    <x v="1"/>
    <n v="0.86569962163832703"/>
    <n v="4.0481458273004402E-2"/>
    <n v="0.657545892276162"/>
    <n v="0.30197264945083302"/>
    <x v="1250"/>
    <n v="3.0484228375141899E-2"/>
    <n v="0.17820192432407"/>
    <n v="0.20810918522708799"/>
    <n v="8.7980672311460298E-2"/>
    <n v="0.24856393037468"/>
    <n v="6.5667314241060801E-2"/>
    <n v="1.94998322230641E-2"/>
    <n v="9.5351051288537506E-2"/>
    <n v="5.2088678238317303E-2"/>
    <n v="5.5004900012513396"/>
  </r>
  <r>
    <x v="38"/>
    <x v="2"/>
    <n v="0.99159172528517703"/>
    <n v="3.3667353904930898E-2"/>
    <n v="0.67244008701850899"/>
    <n v="0.29389255907655998"/>
    <x v="1251"/>
    <n v="2.6739837442066601E-2"/>
    <n v="0.18900906768744999"/>
    <n v="0.201091578901894"/>
    <n v="9.0089016905728694E-2"/>
    <n v="0.24692996021917199"/>
    <n v="6.1449118351785702E-2"/>
    <n v="3.0430855427549201E-2"/>
    <n v="8.3388423321959906E-2"/>
    <n v="5.4297524575166997E-2"/>
    <n v="5.5789671531540304"/>
  </r>
  <r>
    <x v="38"/>
    <x v="3"/>
    <n v="0.97909211720591305"/>
    <n v="3.9665894661960001E-2"/>
    <n v="0.67650096035566598"/>
    <n v="0.283833144982374"/>
    <x v="1252"/>
    <n v="2.8731603551355601E-2"/>
    <n v="0.18795645020377999"/>
    <n v="0.18714389522188901"/>
    <n v="8.5844228452760601E-2"/>
    <n v="0.25456924739681702"/>
    <n v="6.4555508556798605E-2"/>
    <n v="2.7767643810088099E-2"/>
    <n v="9.8506742640062095E-2"/>
    <n v="5.1324791188704297E-2"/>
    <n v="5.4508894970305901"/>
  </r>
  <r>
    <x v="38"/>
    <x v="4"/>
    <n v="0.99206930064626297"/>
    <n v="3.5857387890155697E-2"/>
    <n v="0.66858159031462405"/>
    <n v="0.29556102179522098"/>
    <x v="1253"/>
    <n v="2.9358071661175902E-2"/>
    <n v="0.19689077721113199"/>
    <n v="0.196229025843628"/>
    <n v="9.0566091687893702E-2"/>
    <n v="0.23685443419709201"/>
    <n v="6.5963718583984296E-2"/>
    <n v="2.3926801320882599E-2"/>
    <n v="9.6523275626710203E-2"/>
    <n v="5.1405566400892701E-2"/>
    <n v="5.55006923583462"/>
  </r>
  <r>
    <x v="38"/>
    <x v="5"/>
    <n v="0.99308385595196302"/>
    <n v="3.37886255745527E-2"/>
    <n v="0.68839202324586801"/>
    <n v="0.27781935117957901"/>
    <x v="1254"/>
    <n v="3.13860619039091E-2"/>
    <n v="0.21377182909372799"/>
    <n v="0.18204178727251499"/>
    <n v="9.0233862839551801E-2"/>
    <n v="0.23540850655531201"/>
    <n v="6.3326443008741407E-2"/>
    <n v="2.32692719986703E-2"/>
    <n v="9.7428381366001404E-2"/>
    <n v="5.24766985492639E-2"/>
    <n v="5.5664827186174701"/>
  </r>
  <r>
    <x v="38"/>
    <x v="6"/>
    <n v="1.01205651951134"/>
    <n v="3.3521743223693903E-2"/>
    <n v="0.67247794270720396"/>
    <n v="0.29400031406910199"/>
    <x v="1255"/>
    <n v="2.8723459661622701E-2"/>
    <n v="0.20015401432354399"/>
    <n v="0.18004058332991199"/>
    <n v="9.0752459459777696E-2"/>
    <n v="0.23442756385405"/>
    <n v="6.6285508704803695E-2"/>
    <n v="2.5641435656573799E-2"/>
    <n v="0.109567484967353"/>
    <n v="5.3386557738855901E-2"/>
    <n v="5.4459360316436101"/>
  </r>
  <r>
    <x v="38"/>
    <x v="7"/>
    <n v="1.03926748748091"/>
    <n v="3.1523074949812699E-2"/>
    <n v="0.68352290949940997"/>
    <n v="0.28495401555077698"/>
    <x v="1256"/>
    <n v="3.01793822430182E-2"/>
    <n v="0.208474278741066"/>
    <n v="0.20102250614987999"/>
    <n v="8.62505673704176E-2"/>
    <n v="0.23589203599088901"/>
    <n v="6.4638527819543906E-2"/>
    <n v="3.3161633870825602E-2"/>
    <n v="7.7049963451064005E-2"/>
    <n v="4.9593744486373999E-2"/>
    <n v="5.5050068598544204"/>
  </r>
  <r>
    <x v="38"/>
    <x v="8"/>
    <n v="0.91497820072710601"/>
    <n v="3.7721982598263003E-2"/>
    <n v="0.68321158388786596"/>
    <n v="0.279066433513871"/>
    <x v="1257"/>
    <n v="3.1406750383647701E-2"/>
    <n v="0.19163957239836499"/>
    <n v="0.19510367725164501"/>
    <n v="7.4428856050108794E-2"/>
    <n v="0.24787371971369099"/>
    <n v="6.8908295330335795E-2"/>
    <n v="3.7757536113119702E-2"/>
    <n v="8.3559340981570196E-2"/>
    <n v="5.5043885949028301E-2"/>
    <n v="5.5451703313999703"/>
  </r>
  <r>
    <x v="38"/>
    <x v="9"/>
    <n v="0.98902452786689798"/>
    <n v="3.3861575699347599E-2"/>
    <n v="0.70389400745310904"/>
    <n v="0.26224441684754302"/>
    <x v="1258"/>
    <n v="3.6700604811451598E-2"/>
    <n v="0.19627770791943799"/>
    <n v="0.19395606783855099"/>
    <n v="8.2156618118740393E-2"/>
    <n v="0.25503165972116598"/>
    <n v="6.7908507118865896E-2"/>
    <n v="3.4112174904954801E-2"/>
    <n v="6.24838919776299E-2"/>
    <n v="5.6718641464330297E-2"/>
    <n v="5.48967390029126"/>
  </r>
  <r>
    <x v="38"/>
    <x v="10"/>
    <n v="1.0668010611684899"/>
    <n v="3.7565298570725499E-2"/>
    <n v="0.69086280408671696"/>
    <n v="0.27157189734255799"/>
    <x v="1259"/>
    <n v="3.8560602211620401E-2"/>
    <n v="0.20630393056403201"/>
    <n v="0.18840045763434901"/>
    <n v="0.10497554354538199"/>
    <n v="0.23346802942177999"/>
    <n v="6.4271683896399798E-2"/>
    <n v="3.6422306618762501E-2"/>
    <n v="5.9589560239001201E-2"/>
    <n v="5.3482006594684599E-2"/>
    <n v="5.5397941492199898"/>
  </r>
  <r>
    <x v="38"/>
    <x v="11"/>
    <n v="1.29797177978788"/>
    <n v="3.4836068387015702E-2"/>
    <n v="0.68594607768703597"/>
    <n v="0.279217853925949"/>
    <x v="1260"/>
    <n v="4.2252080418408403E-2"/>
    <n v="0.23407613709820699"/>
    <n v="0.17213369106097801"/>
    <n v="0.12688333044540101"/>
    <n v="0.208326017223116"/>
    <n v="7.4848607753051299E-2"/>
    <n v="4.7237153903056203E-2"/>
    <n v="4.7397363306429401E-2"/>
    <n v="3.7484612786333402E-2"/>
    <n v="5.4987021719684197"/>
  </r>
  <r>
    <x v="38"/>
    <x v="12"/>
    <n v="0.890681895663191"/>
    <n v="4.0141974769513297E-2"/>
    <n v="0.690063711638365"/>
    <n v="0.26979431359212203"/>
    <x v="1261"/>
    <n v="3.4186933408534903E-2"/>
    <n v="0.16005436109146301"/>
    <n v="0.202895670377746"/>
    <n v="7.6532660645927703E-2"/>
    <n v="0.25577713123055801"/>
    <n v="7.9181764673169799E-2"/>
    <n v="4.86330148382677E-2"/>
    <n v="6.9315262250445001E-2"/>
    <n v="5.7484240515900002E-2"/>
    <n v="5.4596323658957102"/>
  </r>
  <r>
    <x v="38"/>
    <x v="13"/>
    <n v="0.91993670265330296"/>
    <n v="4.10036993543536E-2"/>
    <n v="0.67504883735682597"/>
    <n v="0.28394746328881998"/>
    <x v="1262"/>
    <n v="3.59760323767844E-2"/>
    <n v="0.15933292793460199"/>
    <n v="0.209330157677595"/>
    <n v="6.9430645718284001E-2"/>
    <n v="0.25357824539974799"/>
    <n v="7.1056626479018906E-2"/>
    <n v="5.9072368525106403E-2"/>
    <n v="7.1444025817048701E-2"/>
    <n v="5.8164578106353199E-2"/>
    <n v="5.3969639777086904"/>
  </r>
  <r>
    <x v="38"/>
    <x v="14"/>
    <n v="0.76442921378167605"/>
    <n v="4.1133653442748601E-2"/>
    <n v="0.72371517171119104"/>
    <n v="0.23515117484605999"/>
    <x v="1263"/>
    <n v="2.7440145106056898E-2"/>
    <n v="0.12604734153768801"/>
    <n v="0.14532411490929001"/>
    <n v="7.3947226280140693E-2"/>
    <n v="0.37963884069105203"/>
    <n v="6.3483409471072699E-2"/>
    <n v="5.5485420359351702E-2"/>
    <n v="5.2439696705808898E-2"/>
    <n v="6.5136219791602307E-2"/>
    <n v="5.52556438731866"/>
  </r>
  <r>
    <x v="38"/>
    <x v="15"/>
    <n v="0.38547917216611"/>
    <n v="6.1501974147596498E-2"/>
    <n v="0.77455409055705504"/>
    <n v="0.16394393529534801"/>
    <x v="1264"/>
    <n v="0"/>
    <n v="4.4667392172007901E-2"/>
    <n v="6.6820560990567702E-3"/>
    <n v="1.1682170491655699E-2"/>
    <n v="0.75366785743032705"/>
    <n v="2.8851411238799599E-2"/>
    <n v="8.5511038052165395E-2"/>
    <n v="6.0984685933961804E-3"/>
    <n v="5.7259886924536901E-2"/>
    <n v="5.6602712880070802"/>
  </r>
  <r>
    <x v="38"/>
    <x v="16"/>
    <n v="0.46071897354056901"/>
    <n v="6.1346117934756098E-2"/>
    <n v="0.75835229319780795"/>
    <n v="0.180301588867436"/>
    <x v="1265"/>
    <n v="1.7332638994454301E-4"/>
    <n v="4.7331589271247601E-2"/>
    <n v="2.07930250019733E-2"/>
    <n v="4.3111229236724898E-2"/>
    <n v="0.68826210282614197"/>
    <n v="4.3110221750443101E-2"/>
    <n v="8.4172282014165004E-2"/>
    <n v="7.9536198265240405E-3"/>
    <n v="5.8119442381142701E-2"/>
    <n v="5.6659434853986896"/>
  </r>
  <r>
    <x v="38"/>
    <x v="17"/>
    <n v="0.51179824793076401"/>
    <n v="5.53399783572638E-2"/>
    <n v="0.74951663691907899"/>
    <n v="0.195143384723657"/>
    <x v="1266"/>
    <n v="7.7864082969955903E-3"/>
    <n v="0.14620659800873601"/>
    <n v="3.9475993545758002E-2"/>
    <n v="5.7337636510157199E-2"/>
    <n v="0.536291890940647"/>
    <n v="4.7255687031178599E-2"/>
    <n v="8.8076404439903194E-2"/>
    <n v="1.28656661829968E-2"/>
    <n v="5.5597488730235199E-2"/>
    <n v="5.7597362242603802"/>
  </r>
  <r>
    <x v="38"/>
    <x v="18"/>
    <n v="0.74564782316232903"/>
    <n v="5.1632789637183603E-2"/>
    <n v="0.70360123624073201"/>
    <n v="0.24476597412208401"/>
    <x v="1267"/>
    <n v="2.7414603445145E-2"/>
    <n v="0.24565363879909199"/>
    <n v="6.0840958287423197E-2"/>
    <n v="7.3242571829699399E-2"/>
    <n v="0.35712923475807601"/>
    <n v="7.67627787037444E-2"/>
    <n v="7.2716317326533303E-2"/>
    <n v="1.62252427693068E-2"/>
    <n v="5.9703968434210997E-2"/>
    <n v="5.8220121033259504"/>
  </r>
  <r>
    <x v="38"/>
    <x v="19"/>
    <n v="0.94959833508277802"/>
    <n v="4.68915024351228E-2"/>
    <n v="0.68097891088907103"/>
    <n v="0.272129586675807"/>
    <x v="1268"/>
    <n v="3.0489902072226099E-2"/>
    <n v="0.22584794087532201"/>
    <n v="0.170914001173601"/>
    <n v="7.32326035496145E-2"/>
    <n v="0.27641692119365102"/>
    <n v="6.8023074397706995E-2"/>
    <n v="6.2245685888046402E-2"/>
    <n v="3.3909757738564299E-2"/>
    <n v="4.97035799532769E-2"/>
    <n v="5.7139733048078103"/>
  </r>
  <r>
    <x v="38"/>
    <x v="20"/>
    <n v="0.82614413127457798"/>
    <n v="5.1935435497918202E-2"/>
    <n v="0.72773364582058597"/>
    <n v="0.22033091868149601"/>
    <x v="1269"/>
    <n v="2.8255287085855701E-2"/>
    <n v="0.21117487121967499"/>
    <n v="0.15563524731755299"/>
    <n v="7.4079865438089296E-2"/>
    <n v="0.31076933635690102"/>
    <n v="6.6052797207749994E-2"/>
    <n v="6.0450884268352802E-2"/>
    <n v="2.35685393182672E-2"/>
    <n v="5.86779597400581E-2"/>
    <n v="5.6597519469547697"/>
  </r>
  <r>
    <x v="38"/>
    <x v="21"/>
    <n v="0.73867363579281897"/>
    <n v="5.5662733972382597E-2"/>
    <n v="0.76251961345262997"/>
    <n v="0.181817652574988"/>
    <x v="1270"/>
    <n v="2.8924265900622598E-2"/>
    <n v="0.200246832660604"/>
    <n v="0.11310494605474999"/>
    <n v="7.41588100988467E-2"/>
    <n v="0.36540991792143401"/>
    <n v="7.3052328862406701E-2"/>
    <n v="6.4537109609604196E-2"/>
    <n v="1.47437863448586E-2"/>
    <n v="5.51826762286831E-2"/>
    <n v="5.6244445696986203"/>
  </r>
  <r>
    <x v="38"/>
    <x v="22"/>
    <n v="0.830764852758197"/>
    <n v="5.0374339062305797E-2"/>
    <n v="0.74020701034884195"/>
    <n v="0.20941865058885201"/>
    <x v="1271"/>
    <n v="3.61697119492237E-2"/>
    <n v="0.20839269459684401"/>
    <n v="0.121137420564392"/>
    <n v="0.104129988109607"/>
    <n v="0.310897097474224"/>
    <n v="7.5745941052002205E-2"/>
    <n v="6.5330675112019496E-2"/>
    <n v="1.8529632305733301E-2"/>
    <n v="5.0015176333588401E-2"/>
    <n v="5.6154923273861099"/>
  </r>
  <r>
    <x v="38"/>
    <x v="23"/>
    <n v="0.88810128200313099"/>
    <n v="4.5457248420848202E-2"/>
    <n v="0.73607541005688204"/>
    <n v="0.21846734152226999"/>
    <x v="1272"/>
    <n v="2.8574579130083499E-2"/>
    <n v="0.21175967541452001"/>
    <n v="7.1192017485448303E-2"/>
    <n v="0.13874838619840901"/>
    <n v="0.34234739102448902"/>
    <n v="8.1652015805523698E-2"/>
    <n v="6.1874205085025502E-2"/>
    <n v="1.3203992471437E-2"/>
    <n v="4.0306732888436399E-2"/>
    <n v="5.6662177515959602"/>
  </r>
  <r>
    <x v="38"/>
    <x v="24"/>
    <n v="0.39129102026524198"/>
    <n v="7.2549862805860704E-2"/>
    <n v="0.74518821759479303"/>
    <n v="0.18226191959934701"/>
    <x v="1273"/>
    <n v="2.7550144968585401E-3"/>
    <n v="4.0321697582409097E-2"/>
    <n v="4.7746147752069902E-2"/>
    <n v="4.6829725832622598E-2"/>
    <n v="0.602327134976548"/>
    <n v="7.7372454198522705E-2"/>
    <n v="5.7708757226757397E-2"/>
    <n v="1.70141444517465E-2"/>
    <n v="9.4243541748525395E-2"/>
    <n v="5.76545911719204"/>
  </r>
  <r>
    <x v="38"/>
    <x v="25"/>
    <n v="0.39445212962419302"/>
    <n v="7.2342889811669406E-2"/>
    <n v="0.74835025050343196"/>
    <n v="0.17930685968489901"/>
    <x v="1274"/>
    <n v="1.88222007059632E-3"/>
    <n v="4.7458241417404602E-2"/>
    <n v="5.5724915760044201E-2"/>
    <n v="5.5009570299850402E-2"/>
    <n v="0.58432723831212097"/>
    <n v="7.0150947373918901E-2"/>
    <n v="6.6438215953631696E-2"/>
    <n v="1.7527853349451099E-2"/>
    <n v="8.8253186173708101E-2"/>
    <n v="5.6787302494827996"/>
  </r>
  <r>
    <x v="38"/>
    <x v="26"/>
    <n v="0.49327488118692803"/>
    <n v="7.2863512775506706E-2"/>
    <n v="0.74750066935270298"/>
    <n v="0.17963581787179"/>
    <x v="1275"/>
    <n v="1.2443542249629699E-3"/>
    <n v="4.4656109887096798E-2"/>
    <n v="6.3357977207420396E-2"/>
    <n v="5.6223388908360199E-2"/>
    <n v="0.55530937739726904"/>
    <n v="9.2560761706057398E-2"/>
    <n v="6.28364501181959E-2"/>
    <n v="2.00730022110432E-2"/>
    <n v="8.6736704750811397E-2"/>
    <n v="5.6311026361459602"/>
  </r>
  <r>
    <x v="38"/>
    <x v="27"/>
    <n v="0.79874066746070604"/>
    <n v="5.4106731239056897E-2"/>
    <n v="0.72346072972918496"/>
    <n v="0.222432539031758"/>
    <x v="1276"/>
    <n v="1.7066787326065001E-2"/>
    <n v="0.25056241430015003"/>
    <n v="6.04446054309268E-2"/>
    <n v="0.11181451058230001"/>
    <n v="0.34519773460102099"/>
    <n v="7.3756409876873805E-2"/>
    <n v="5.2491129660094601E-2"/>
    <n v="2.0763724774669701E-2"/>
    <n v="5.7050020533264099E-2"/>
    <n v="5.7628729885987298"/>
  </r>
  <r>
    <x v="38"/>
    <x v="28"/>
    <n v="0.84918414767042205"/>
    <n v="5.4704606808464402E-2"/>
    <n v="0.70436270535370604"/>
    <n v="0.24093268783783001"/>
    <x v="1277"/>
    <n v="1.9421874079411299E-2"/>
    <n v="0.23565714787869799"/>
    <n v="0.147355450255898"/>
    <n v="5.39531949754204E-2"/>
    <n v="0.328269885229306"/>
    <n v="7.4658128981575006E-2"/>
    <n v="5.1343840792551602E-2"/>
    <n v="2.52796369199309E-2"/>
    <n v="5.3567292057775898E-2"/>
    <n v="5.7388508269806104"/>
  </r>
  <r>
    <x v="38"/>
    <x v="29"/>
    <n v="0.88894802270772599"/>
    <n v="5.3345701804004997E-2"/>
    <n v="0.71342738905664704"/>
    <n v="0.23322690913934799"/>
    <x v="1278"/>
    <n v="2.1261129593700301E-2"/>
    <n v="0.221333411817143"/>
    <n v="0.173940246146356"/>
    <n v="4.9304923238395401E-2"/>
    <n v="0.30607132519491598"/>
    <n v="7.4933090443212405E-2"/>
    <n v="5.7175104188362399E-2"/>
    <n v="2.7744860299521001E-2"/>
    <n v="5.77256456232252E-2"/>
    <n v="5.7622496312465001"/>
  </r>
  <r>
    <x v="38"/>
    <x v="30"/>
    <n v="0.93289563179262802"/>
    <n v="5.3750345898966601E-2"/>
    <n v="0.71654743995841197"/>
    <n v="0.22970221414262201"/>
    <x v="1279"/>
    <n v="2.3313437909066599E-2"/>
    <n v="0.20756026568661401"/>
    <n v="0.182836265397189"/>
    <n v="5.31035845693189E-2"/>
    <n v="0.30389081901374398"/>
    <n v="7.5077218336807694E-2"/>
    <n v="5.5774916195740799E-2"/>
    <n v="3.1121913354828699E-2"/>
    <n v="5.5668783621765097E-2"/>
    <n v="5.8185333281075602"/>
  </r>
  <r>
    <x v="38"/>
    <x v="31"/>
    <n v="0.93598397388412002"/>
    <n v="5.1147677919118999E-2"/>
    <n v="0.68059019250547403"/>
    <n v="0.26826212957540702"/>
    <x v="1280"/>
    <n v="2.3941952060706002E-2"/>
    <n v="0.18379428588213401"/>
    <n v="0.22085887054704501"/>
    <n v="5.3079428912465199E-2"/>
    <n v="0.273876958647786"/>
    <n v="8.6025386245887001E-2"/>
    <n v="3.7873068389092199E-2"/>
    <n v="4.8926564405277401E-2"/>
    <n v="5.80947459954426E-2"/>
    <n v="5.8557612628306703"/>
  </r>
  <r>
    <x v="38"/>
    <x v="32"/>
    <n v="0.89973086956505199"/>
    <n v="5.4879931395052803E-2"/>
    <n v="0.69761641956184595"/>
    <n v="0.24750364904310099"/>
    <x v="1281"/>
    <n v="2.5441170169238799E-2"/>
    <n v="0.17506993845741201"/>
    <n v="0.20987132716756901"/>
    <n v="5.2777287868971602E-2"/>
    <n v="0.28543655904624898"/>
    <n v="8.7764706888467894E-2"/>
    <n v="4.4969044868048202E-2"/>
    <n v="3.7972247603395202E-2"/>
    <n v="6.6412433511476701E-2"/>
    <n v="5.7752604716438496"/>
  </r>
  <r>
    <x v="39"/>
    <x v="0"/>
    <n v="0.86768415994286996"/>
    <n v="2.8660880854321402E-2"/>
    <n v="0.41491120563792"/>
    <n v="0.556427913507759"/>
    <x v="1282"/>
    <n v="3.5790481127464698E-2"/>
    <n v="0.11294519424630001"/>
    <n v="0.107139511195561"/>
    <n v="9.0626269006010396E-2"/>
    <n v="0.35307021431440599"/>
    <n v="6.9471016627098897E-2"/>
    <n v="0.10363640333742299"/>
    <n v="4.4569779665777701E-2"/>
    <n v="7.4551282612951894E-2"/>
    <n v="6.3587176951870799"/>
  </r>
  <r>
    <x v="39"/>
    <x v="1"/>
    <n v="0.88236018825083296"/>
    <n v="2.6697414729080701E-2"/>
    <n v="0.42770019615950899"/>
    <n v="0.54560238911141001"/>
    <x v="1283"/>
    <n v="3.4822109985409501E-2"/>
    <n v="0.11358551672838101"/>
    <n v="0.12691712997874399"/>
    <n v="8.45285053657166E-2"/>
    <n v="0.35046354341199698"/>
    <n v="6.5774668024997804E-2"/>
    <n v="9.8699709363747307E-2"/>
    <n v="4.2100639182752503E-2"/>
    <n v="7.4159395687117199E-2"/>
    <n v="6.1812387709438701"/>
  </r>
  <r>
    <x v="39"/>
    <x v="2"/>
    <n v="1.0357332685810801"/>
    <n v="2.6969824628942402E-2"/>
    <n v="0.422975637152884"/>
    <n v="0.55005453821817296"/>
    <x v="1284"/>
    <n v="3.1779532970320101E-2"/>
    <n v="0.119571922153765"/>
    <n v="0.12462408559279201"/>
    <n v="8.5787866866855203E-2"/>
    <n v="0.34761587052282"/>
    <n v="6.6535337631783306E-2"/>
    <n v="9.8334872207131399E-2"/>
    <n v="3.6748092986628199E-2"/>
    <n v="7.7952211956139106E-2"/>
    <n v="6.4011447295502801"/>
  </r>
  <r>
    <x v="39"/>
    <x v="3"/>
    <n v="0.98100862730850402"/>
    <n v="2.4046243888671801E-2"/>
    <n v="0.41634418354347102"/>
    <n v="0.55960957256785704"/>
    <x v="1285"/>
    <n v="3.2648405945668903E-2"/>
    <n v="0.11692513346213"/>
    <n v="0.113907900484958"/>
    <n v="7.7647347711232897E-2"/>
    <n v="0.35919675748136998"/>
    <n v="6.5157866183022495E-2"/>
    <n v="9.7111644521547094E-2"/>
    <n v="3.98436588731617E-2"/>
    <n v="9.0197932421243507E-2"/>
    <n v="6.26355303070555"/>
  </r>
  <r>
    <x v="39"/>
    <x v="4"/>
    <n v="1.00564262459843"/>
    <n v="2.4813905565495301E-2"/>
    <n v="0.42339940481938898"/>
    <n v="0.55178668961511501"/>
    <x v="1286"/>
    <n v="3.23986879537045E-2"/>
    <n v="0.12858448897961799"/>
    <n v="0.115272452887204"/>
    <n v="7.8414714860011697E-2"/>
    <n v="0.34557698839022399"/>
    <n v="7.1943985308268704E-2"/>
    <n v="0.100359542171926"/>
    <n v="3.67082573800558E-2"/>
    <n v="8.2835875538698103E-2"/>
    <n v="6.2594598917316899"/>
  </r>
  <r>
    <x v="39"/>
    <x v="5"/>
    <n v="0.94094765881039799"/>
    <n v="2.7816077253558901E-2"/>
    <n v="0.42702317765601799"/>
    <n v="0.545160745090423"/>
    <x v="1287"/>
    <n v="2.86476445299832E-2"/>
    <n v="0.124317508525702"/>
    <n v="0.11589058787524301"/>
    <n v="7.8679037292135101E-2"/>
    <n v="0.35757222115191001"/>
    <n v="7.2001554667250001E-2"/>
    <n v="9.9821627287336998E-2"/>
    <n v="3.6047118756093899E-2"/>
    <n v="7.8924786263260605E-2"/>
    <n v="6.2958354322407999"/>
  </r>
  <r>
    <x v="39"/>
    <x v="6"/>
    <n v="0.98125703448933199"/>
    <n v="3.1464767454853403E-2"/>
    <n v="0.41684004885251202"/>
    <n v="0.55169518369263404"/>
    <x v="1288"/>
    <n v="2.98516785462224E-2"/>
    <n v="0.12578469465125799"/>
    <n v="0.105760837836847"/>
    <n v="8.2035558151408505E-2"/>
    <n v="0.36135320877105398"/>
    <n v="6.5168250941868497E-2"/>
    <n v="9.5954430861474996E-2"/>
    <n v="4.08321918778322E-2"/>
    <n v="7.9965614289951206E-2"/>
    <n v="6.2246624002602298"/>
  </r>
  <r>
    <x v="39"/>
    <x v="7"/>
    <n v="1.0059465558696501"/>
    <n v="2.39777034858661E-2"/>
    <n v="0.41940965270695502"/>
    <n v="0.55661264380717901"/>
    <x v="1289"/>
    <n v="2.8011683141184601E-2"/>
    <n v="0.13083616297244799"/>
    <n v="0.108815095254578"/>
    <n v="9.2000344291283398E-2"/>
    <n v="0.36164074581401001"/>
    <n v="6.6204345723275201E-2"/>
    <n v="9.6072940314493899E-2"/>
    <n v="3.5916863609024102E-2"/>
    <n v="7.1620169297505504E-2"/>
    <n v="6.3229740581054097"/>
  </r>
  <r>
    <x v="39"/>
    <x v="8"/>
    <n v="0.92608999518666701"/>
    <n v="2.60074162333572E-2"/>
    <n v="0.416560106858333"/>
    <n v="0.55743247690830999"/>
    <x v="1290"/>
    <n v="3.4279319342825902E-2"/>
    <n v="0.11756999465623801"/>
    <n v="0.110625246181228"/>
    <n v="9.1527752546234006E-2"/>
    <n v="0.36831739808131903"/>
    <n v="6.0749635747760697E-2"/>
    <n v="9.26733536421427E-2"/>
    <n v="3.8547292033812297E-2"/>
    <n v="7.6827297415497195E-2"/>
    <n v="6.2820458551874596"/>
  </r>
  <r>
    <x v="39"/>
    <x v="9"/>
    <n v="1.0156859931217901"/>
    <n v="2.71630063022354E-2"/>
    <n v="0.41661924100361902"/>
    <n v="0.55621775269414597"/>
    <x v="1291"/>
    <n v="3.4948926570890403E-2"/>
    <n v="0.11759843525597299"/>
    <n v="0.115757255100308"/>
    <n v="9.3822916237838505E-2"/>
    <n v="0.35775380072868201"/>
    <n v="6.4838744113802096E-2"/>
    <n v="9.2672233858556594E-2"/>
    <n v="3.8104935110248199E-2"/>
    <n v="7.4684256797844906E-2"/>
    <n v="6.2778512755501801"/>
  </r>
  <r>
    <x v="39"/>
    <x v="10"/>
    <n v="1.09126633553515"/>
    <n v="2.3017049759768201E-2"/>
    <n v="0.43876657000695601"/>
    <n v="0.538216380233276"/>
    <x v="1292"/>
    <n v="4.7034588044492197E-2"/>
    <n v="0.135922070771654"/>
    <n v="0.108347964880566"/>
    <n v="0.10294271127466"/>
    <n v="0.35062410561051399"/>
    <n v="6.2621114803574199E-2"/>
    <n v="8.6199457391388998E-2"/>
    <n v="3.1845242742607902E-2"/>
    <n v="6.7585902867127304E-2"/>
    <n v="6.0104494020516599"/>
  </r>
  <r>
    <x v="39"/>
    <x v="11"/>
    <n v="1.2663775583052801"/>
    <n v="2.52056397047404E-2"/>
    <n v="0.43214930998860301"/>
    <n v="0.542645050306657"/>
    <x v="1293"/>
    <n v="5.5392448666362198E-2"/>
    <n v="0.149402266811658"/>
    <n v="0.104685681309253"/>
    <n v="0.117364212131157"/>
    <n v="0.34697967948936498"/>
    <n v="6.3611577645756007E-2"/>
    <n v="7.20782280058197E-2"/>
    <n v="2.79515903293301E-2"/>
    <n v="5.5876320089290603E-2"/>
    <n v="6.2816054597402697"/>
  </r>
  <r>
    <x v="39"/>
    <x v="12"/>
    <n v="0.89373056520654803"/>
    <n v="2.6918010609678699E-2"/>
    <n v="0.421003941344056"/>
    <n v="0.55207804804626504"/>
    <x v="1294"/>
    <n v="2.68760624991446E-2"/>
    <n v="9.5281233766373402E-2"/>
    <n v="0.109222698837438"/>
    <n v="8.7553663528331896E-2"/>
    <n v="0.38405330425819501"/>
    <n v="6.8663976222890596E-2"/>
    <n v="0.101163810754391"/>
    <n v="3.74527965551004E-2"/>
    <n v="8.09726514196384E-2"/>
    <n v="6.3215109918832901"/>
  </r>
  <r>
    <x v="39"/>
    <x v="13"/>
    <n v="0.90192700271548498"/>
    <n v="2.68428583048093E-2"/>
    <n v="0.42478130286792598"/>
    <n v="0.54837583882726404"/>
    <x v="1295"/>
    <n v="2.94563001554277E-2"/>
    <n v="0.101615844059825"/>
    <n v="0.123022183184096"/>
    <n v="7.9301594499220598E-2"/>
    <n v="0.38616893046693901"/>
    <n v="6.6459635403207207E-2"/>
    <n v="9.0491575703198601E-2"/>
    <n v="3.6722094965096E-2"/>
    <n v="7.8266567407354701E-2"/>
    <n v="6.2971266671114101"/>
  </r>
  <r>
    <x v="39"/>
    <x v="14"/>
    <n v="0.85307765433123905"/>
    <n v="2.9686401577678601E-2"/>
    <n v="0.40735909877790699"/>
    <n v="0.56295449964441402"/>
    <x v="1296"/>
    <n v="2.3695256864742598E-2"/>
    <n v="5.6071965566763998E-2"/>
    <n v="8.1380209884819005E-2"/>
    <n v="8.8072731286936198E-2"/>
    <n v="0.51099947066923501"/>
    <n v="5.28463171097351E-2"/>
    <n v="8.0091854791316905E-2"/>
    <n v="2.3210671457379799E-2"/>
    <n v="7.6389920001096304E-2"/>
    <n v="6.3625205825664004"/>
  </r>
  <r>
    <x v="39"/>
    <x v="15"/>
    <n v="0.51639904259921898"/>
    <n v="3.3952022809777098E-2"/>
    <n v="0.34026337505317"/>
    <n v="0.625784602137053"/>
    <x v="1297"/>
    <n v="2.6165565164702802E-4"/>
    <n v="4.2124240984693401E-4"/>
    <n v="7.5469622370260897E-3"/>
    <n v="7.5819175673544403E-2"/>
    <n v="0.80145024234321505"/>
    <n v="1.4296853540905E-2"/>
    <n v="4.2005825728599601E-2"/>
    <n v="2.2461867674996002E-3"/>
    <n v="5.1108191109592097E-2"/>
    <n v="6.5867266143570999"/>
  </r>
  <r>
    <x v="39"/>
    <x v="16"/>
    <n v="0.65259270201405095"/>
    <n v="3.0783786075626499E-2"/>
    <n v="0.379927332000142"/>
    <n v="0.58928888192423201"/>
    <x v="1298"/>
    <n v="5.54770379225682E-4"/>
    <n v="3.24595816028409E-3"/>
    <n v="2.0275429681161701E-2"/>
    <n v="8.1747801799066794E-2"/>
    <n v="0.68612714310831602"/>
    <n v="1.8605684731630202E-2"/>
    <n v="0.113693205399022"/>
    <n v="2.44341354696995E-3"/>
    <n v="6.8804447737163696E-2"/>
    <n v="6.4408749476456801"/>
  </r>
  <r>
    <x v="39"/>
    <x v="17"/>
    <n v="0.79407779734171702"/>
    <n v="3.12087566784972E-2"/>
    <n v="0.42264279524501802"/>
    <n v="0.54614844807648499"/>
    <x v="1299"/>
    <n v="1.7369942565706498E-2"/>
    <n v="8.4250733446379206E-2"/>
    <n v="3.1535710148789899E-2"/>
    <n v="8.3617602264199703E-2"/>
    <n v="0.53898146424860005"/>
    <n v="3.5100039426227997E-2"/>
    <n v="0.13194755364771499"/>
    <n v="4.4779151515994204E-3"/>
    <n v="6.69481378828614E-2"/>
    <n v="6.3812038119522203"/>
  </r>
  <r>
    <x v="39"/>
    <x v="18"/>
    <n v="0.92225669169496205"/>
    <n v="2.9105229452304801E-2"/>
    <n v="0.44921669062655001"/>
    <n v="0.52167807992114501"/>
    <x v="1300"/>
    <n v="2.8332267534631E-2"/>
    <n v="0.115756052766938"/>
    <n v="6.2146327153505897E-2"/>
    <n v="8.0207383490294298E-2"/>
    <n v="0.44223337761589698"/>
    <n v="5.9285823799812398E-2"/>
    <n v="0.127691710978448"/>
    <n v="5.6418590039459104E-3"/>
    <n v="7.2831062454647502E-2"/>
    <n v="6.4632026111012104"/>
  </r>
  <r>
    <x v="39"/>
    <x v="19"/>
    <n v="0.94154902332621404"/>
    <n v="2.7077971966860601E-2"/>
    <n v="0.44928890533924398"/>
    <n v="0.52363312269389595"/>
    <x v="1301"/>
    <n v="3.1487630215896699E-2"/>
    <n v="0.10963747651417501"/>
    <n v="8.6224469961877007E-2"/>
    <n v="8.2634942072311104E-2"/>
    <n v="0.41613981406998801"/>
    <n v="5.99821369522609E-2"/>
    <n v="0.12822457538273299"/>
    <n v="7.6088795936309003E-3"/>
    <n v="7.0517265251542505E-2"/>
    <n v="6.4054657204642496"/>
  </r>
  <r>
    <x v="39"/>
    <x v="20"/>
    <n v="0.93718676499542797"/>
    <n v="2.5642194840133501E-2"/>
    <n v="0.433952463397341"/>
    <n v="0.54040534176252497"/>
    <x v="1302"/>
    <n v="3.08319922536586E-2"/>
    <n v="0.11671763284493999"/>
    <n v="7.8772493641675101E-2"/>
    <n v="8.6049642042861696E-2"/>
    <n v="0.42130110428788597"/>
    <n v="6.5564988434450702E-2"/>
    <n v="0.105063703958917"/>
    <n v="9.7452328972490107E-3"/>
    <n v="7.7434127954571705E-2"/>
    <n v="6.45160882476645"/>
  </r>
  <r>
    <x v="39"/>
    <x v="21"/>
    <n v="0.99079627063533204"/>
    <n v="2.8152166786656701E-2"/>
    <n v="0.45232135199497098"/>
    <n v="0.51952648121837197"/>
    <x v="1303"/>
    <n v="3.87652026484821E-2"/>
    <n v="0.103240099265016"/>
    <n v="8.1281019497832202E-2"/>
    <n v="9.5063625454169201E-2"/>
    <n v="0.42602364151560002"/>
    <n v="6.3088087942564999E-2"/>
    <n v="0.1046549528564"/>
    <n v="9.0106758131156903E-3"/>
    <n v="7.1076601468937795E-2"/>
    <n v="6.3682603815910301"/>
  </r>
  <r>
    <x v="39"/>
    <x v="22"/>
    <n v="0.75038769025428698"/>
    <n v="2.9121658426308698E-2"/>
    <n v="0.40633465262611801"/>
    <n v="0.56454368894757301"/>
    <x v="1304"/>
    <n v="2.0986388121360999E-2"/>
    <n v="2.64164636859117E-2"/>
    <n v="4.9837350798372197E-2"/>
    <n v="9.6282715144583503E-2"/>
    <n v="0.56926366984614096"/>
    <n v="5.4040214250690201E-2"/>
    <n v="8.8425389877065996E-2"/>
    <n v="6.1490828887646202E-3"/>
    <n v="8.25200983214599E-2"/>
    <n v="6.47830342410903"/>
  </r>
  <r>
    <x v="39"/>
    <x v="23"/>
    <n v="1.2055440603129399"/>
    <n v="2.8851156973068701E-2"/>
    <n v="0.45009597688242298"/>
    <n v="0.52105286614450796"/>
    <x v="1305"/>
    <n v="4.9998754240699002E-2"/>
    <n v="0.14465668964261599"/>
    <n v="5.9041200859912997E-2"/>
    <n v="0.12056334542052199"/>
    <n v="0.400070154202876"/>
    <n v="6.1172826311787602E-2"/>
    <n v="9.8250778634213901E-2"/>
    <n v="5.00729017521577E-3"/>
    <n v="5.6069648476191197E-2"/>
    <n v="6.34638276124707"/>
  </r>
  <r>
    <x v="39"/>
    <x v="24"/>
    <n v="0.549820556466035"/>
    <n v="3.36036287709051E-2"/>
    <n v="0.391621201549954"/>
    <n v="0.574775169679141"/>
    <x v="1306"/>
    <n v="3.59620794121147E-3"/>
    <n v="4.5279857767095602E-4"/>
    <n v="4.3136435577723203E-2"/>
    <n v="7.2169689932108594E-2"/>
    <n v="0.65520658793706898"/>
    <n v="5.1446162073526501E-2"/>
    <n v="6.9794378502591001E-2"/>
    <n v="6.4850422688825697E-3"/>
    <n v="9.0390419055158905E-2"/>
    <n v="6.5199115340905403"/>
  </r>
  <r>
    <x v="39"/>
    <x v="25"/>
    <n v="0.57393113771100701"/>
    <n v="3.10434134654087E-2"/>
    <n v="0.38184203581901099"/>
    <n v="0.58711455071558005"/>
    <x v="1307"/>
    <n v="2.63204350251542E-3"/>
    <n v="7.4078520190646495E-4"/>
    <n v="4.5469248076197802E-2"/>
    <n v="7.5557405672002198E-2"/>
    <n v="0.62477312068273005"/>
    <n v="5.9672805968304397E-2"/>
    <n v="8.4274249042958604E-2"/>
    <n v="5.6800720693571298E-3"/>
    <n v="9.4604703853673006E-2"/>
    <n v="6.5324342279563101"/>
  </r>
  <r>
    <x v="39"/>
    <x v="26"/>
    <n v="0.68546351121836901"/>
    <n v="2.9411869597827E-2"/>
    <n v="0.39153281217761599"/>
    <n v="0.57905531822455703"/>
    <x v="1308"/>
    <n v="2.4585430420814101E-3"/>
    <n v="1.59311357321533E-3"/>
    <n v="4.59257689264587E-2"/>
    <n v="7.6727030019262496E-2"/>
    <n v="0.60377017287499202"/>
    <n v="5.9381284513759097E-2"/>
    <n v="9.8808590623232398E-2"/>
    <n v="6.7916581183345799E-3"/>
    <n v="9.6739891248964899E-2"/>
    <n v="6.5635993626523002"/>
  </r>
  <r>
    <x v="39"/>
    <x v="27"/>
    <n v="0.90225830924460504"/>
    <n v="3.01549555973393E-2"/>
    <n v="0.44655026072878801"/>
    <n v="0.52329478367387305"/>
    <x v="1309"/>
    <n v="1.6607677884860901E-2"/>
    <n v="0.11862019891445"/>
    <n v="4.9999052942496701E-2"/>
    <n v="8.9860749555185596E-2"/>
    <n v="0.43417239244349598"/>
    <n v="6.1728323253844197E-2"/>
    <n v="0.13972201188979499"/>
    <n v="6.5627946983422602E-3"/>
    <n v="7.6031645445485199E-2"/>
    <n v="6.4404959352410502"/>
  </r>
  <r>
    <x v="39"/>
    <x v="28"/>
    <n v="1.00070014509276"/>
    <n v="2.9284679278341701E-2"/>
    <n v="0.45742666186904701"/>
    <n v="0.51328865885261099"/>
    <x v="1310"/>
    <n v="2.7757392458528301E-2"/>
    <n v="0.13084570805398801"/>
    <n v="7.49618708250923E-2"/>
    <n v="8.1950584077262301E-2"/>
    <n v="0.39412706826197202"/>
    <n v="5.9708020907905598E-2"/>
    <n v="0.14166524070355699"/>
    <n v="1.0444345544961001E-2"/>
    <n v="7.3282350711093402E-2"/>
    <n v="6.4026060864138401"/>
  </r>
  <r>
    <x v="39"/>
    <x v="29"/>
    <n v="0.92921463936572002"/>
    <n v="2.9795075111677699E-2"/>
    <n v="0.44513890591698502"/>
    <n v="0.52506601897133798"/>
    <x v="1311"/>
    <n v="2.68096318783318E-2"/>
    <n v="0.11332903779198999"/>
    <n v="8.8039034805100405E-2"/>
    <n v="7.6814447745569406E-2"/>
    <n v="0.40293392475637302"/>
    <n v="6.5049222811868701E-2"/>
    <n v="0.12722004420021699"/>
    <n v="1.51058989958061E-2"/>
    <n v="7.8220060264208205E-2"/>
    <n v="6.4690443707716296"/>
  </r>
  <r>
    <x v="39"/>
    <x v="30"/>
    <n v="0.96867887860700497"/>
    <n v="2.9725154695508502E-2"/>
    <n v="0.439131015496247"/>
    <n v="0.53114382980824504"/>
    <x v="1312"/>
    <n v="2.9578480128304701E-2"/>
    <n v="0.11795325615213299"/>
    <n v="9.9649770618750494E-2"/>
    <n v="8.0585419905783107E-2"/>
    <n v="0.40101821407251098"/>
    <n v="6.64127003763611E-2"/>
    <n v="0.10743307025111599"/>
    <n v="1.52474390800354E-2"/>
    <n v="7.6501454308832303E-2"/>
    <n v="6.4492062405760002"/>
  </r>
  <r>
    <x v="39"/>
    <x v="31"/>
    <n v="0.97501749317116904"/>
    <n v="3.2194515308140902E-2"/>
    <n v="0.456491488382129"/>
    <n v="0.51131399630972996"/>
    <x v="1313"/>
    <n v="3.0337651875556301E-2"/>
    <n v="0.12973626911077801"/>
    <n v="0.118594230557242"/>
    <n v="7.5321405751670706E-2"/>
    <n v="0.36550609127099298"/>
    <n v="6.4851608124834398E-2"/>
    <n v="0.119191406738496"/>
    <n v="1.8773418955741299E-2"/>
    <n v="7.16948261545656E-2"/>
    <n v="6.3364942193394"/>
  </r>
  <r>
    <x v="39"/>
    <x v="32"/>
    <n v="0.90994470426624896"/>
    <n v="2.9291149251126702E-2"/>
    <n v="0.436510371777665"/>
    <n v="0.53419847897120798"/>
    <x v="1314"/>
    <n v="3.1221494381633401E-2"/>
    <n v="0.113191991520808"/>
    <n v="0.118401525419944"/>
    <n v="7.7153313514519303E-2"/>
    <n v="0.38353191990296598"/>
    <n v="6.3750055624243698E-2"/>
    <n v="9.6420334143732897E-2"/>
    <n v="1.82176326734022E-2"/>
    <n v="9.1201424970874606E-2"/>
    <n v="6.5254861644903501"/>
  </r>
  <r>
    <x v="40"/>
    <x v="0"/>
    <n v="0.79299322708622499"/>
    <n v="4.2270213579853402E-2"/>
    <n v="0.34945493146318102"/>
    <n v="0.60827485495696498"/>
    <x v="1315"/>
    <n v="3.1626690902015399E-2"/>
    <n v="0.26972821475772901"/>
    <n v="0.18895466931605701"/>
    <n v="0.19883075920035601"/>
    <n v="5.0758517886134398E-2"/>
    <n v="0.107173801923823"/>
    <n v="2.8417545639628498E-2"/>
    <n v="6.3281798224915795E-2"/>
    <n v="4.6223635006659602E-2"/>
    <n v="5.5010359550498498"/>
  </r>
  <r>
    <x v="40"/>
    <x v="1"/>
    <n v="0.78755448692153596"/>
    <n v="2.5696297831856701E-2"/>
    <n v="0.34933857872294"/>
    <n v="0.62496512344520405"/>
    <x v="1316"/>
    <n v="3.05843096899448E-2"/>
    <n v="0.27071579777890897"/>
    <n v="0.22616942947771801"/>
    <n v="0.17562389404763501"/>
    <n v="5.2679186030983899E-2"/>
    <n v="0.109213983516009"/>
    <n v="2.6255633581965001E-2"/>
    <n v="6.0141898243785102E-2"/>
    <n v="3.4880472227905898E-2"/>
    <n v="5.7343056418061504"/>
  </r>
  <r>
    <x v="40"/>
    <x v="2"/>
    <n v="0.96785226617873199"/>
    <n v="2.6009560120380901E-2"/>
    <n v="0.35255295287396798"/>
    <n v="0.62143748700565205"/>
    <x v="1317"/>
    <n v="3.2302255670197302E-2"/>
    <n v="0.27575630811489499"/>
    <n v="0.21829405632134499"/>
    <n v="0.184867682099215"/>
    <n v="4.7965184637599703E-2"/>
    <n v="0.107315118890841"/>
    <n v="2.52417872125082E-2"/>
    <n v="5.9845766370815401E-2"/>
    <n v="3.4188848362180398E-2"/>
    <n v="5.6745353288704399"/>
  </r>
  <r>
    <x v="40"/>
    <x v="3"/>
    <n v="0.91822230778721303"/>
    <n v="2.3737478106472198E-2"/>
    <n v="0.33529452529989201"/>
    <n v="0.64096799659363601"/>
    <x v="1318"/>
    <n v="2.9807390344546599E-2"/>
    <n v="0.294000268403251"/>
    <n v="0.21309962562927101"/>
    <n v="0.17142390751386399"/>
    <n v="4.7278217114958603E-2"/>
    <n v="0.10068666087236899"/>
    <n v="2.84096366264853E-2"/>
    <n v="6.6406458630025894E-2"/>
    <n v="3.7538705800474699E-2"/>
    <n v="5.7966439949027304"/>
  </r>
  <r>
    <x v="40"/>
    <x v="4"/>
    <n v="0.97558950328742799"/>
    <n v="2.8939521107714399E-2"/>
    <n v="0.33388391811849799"/>
    <n v="0.63717656077378704"/>
    <x v="1319"/>
    <n v="2.71343422905664E-2"/>
    <n v="0.297058997919318"/>
    <n v="0.21442945293929"/>
    <n v="0.168360554442955"/>
    <n v="4.6227398185149197E-2"/>
    <n v="0.103937247831991"/>
    <n v="2.34127135818861E-2"/>
    <n v="6.4688890878878996E-2"/>
    <n v="4.0654968225629098E-2"/>
    <n v="5.7021565589499597"/>
  </r>
  <r>
    <x v="40"/>
    <x v="5"/>
    <n v="0.937421244120625"/>
    <n v="2.6115524472571199E-2"/>
    <n v="0.33434175025392399"/>
    <n v="0.63954272527350398"/>
    <x v="1320"/>
    <n v="2.7125909514276399E-2"/>
    <n v="0.29739825564478101"/>
    <n v="0.199419997439403"/>
    <n v="0.18848461451036799"/>
    <n v="4.5258195993910497E-2"/>
    <n v="0.10189272575448501"/>
    <n v="2.3269123858257999E-2"/>
    <n v="6.4295435762387096E-2"/>
    <n v="4.0788591824398597E-2"/>
    <n v="5.6967924352925499"/>
  </r>
  <r>
    <x v="40"/>
    <x v="6"/>
    <n v="0.977044604605388"/>
    <n v="2.2394419583930202E-2"/>
    <n v="0.346327140559271"/>
    <n v="0.63127843985679899"/>
    <x v="1321"/>
    <n v="2.6166727197583201E-2"/>
    <n v="0.29625634977509502"/>
    <n v="0.20731137189280799"/>
    <n v="0.180950988910697"/>
    <n v="4.6570231392580298E-2"/>
    <n v="9.8753775711815595E-2"/>
    <n v="2.2693998005220799E-2"/>
    <n v="5.9016887722405403E-2"/>
    <n v="5.0220614433665899E-2"/>
    <n v="5.7060920668461197"/>
  </r>
  <r>
    <x v="40"/>
    <x v="7"/>
    <n v="1.01176854329268"/>
    <n v="2.20139006036154E-2"/>
    <n v="0.32044706757765201"/>
    <n v="0.65753903181873197"/>
    <x v="1322"/>
    <n v="2.8794016650926801E-2"/>
    <n v="0.30165772731606699"/>
    <n v="0.21194081980651899"/>
    <n v="0.178097844901736"/>
    <n v="4.3614238122538299E-2"/>
    <n v="0.100509670645441"/>
    <n v="2.2887276923154301E-2"/>
    <n v="6.4719509476303699E-2"/>
    <n v="3.7167913877153201E-2"/>
    <n v="5.7352910001667601"/>
  </r>
  <r>
    <x v="40"/>
    <x v="8"/>
    <n v="0.91829940012284506"/>
    <n v="3.2761313727303398E-2"/>
    <n v="0.34771511882126499"/>
    <n v="0.619523567451432"/>
    <x v="1323"/>
    <n v="3.2733575093874701E-2"/>
    <n v="0.29438422956993898"/>
    <n v="0.202956671704972"/>
    <n v="0.188253631084638"/>
    <n v="4.6176569166928201E-2"/>
    <n v="0.10176708383259001"/>
    <n v="2.3857028271450201E-2"/>
    <n v="6.0854230686136601E-2"/>
    <n v="3.8053648290111E-2"/>
    <n v="5.7429789688104202"/>
  </r>
  <r>
    <x v="40"/>
    <x v="9"/>
    <n v="1.01560961370126"/>
    <n v="2.4340375098366999E-2"/>
    <n v="0.33251465637813399"/>
    <n v="0.64314496852349901"/>
    <x v="1324"/>
    <n v="3.3497391577056897E-2"/>
    <n v="0.29658988918857598"/>
    <n v="0.209015481702131"/>
    <n v="0.194645884579874"/>
    <n v="4.4858923674508701E-2"/>
    <n v="9.7129596917525596E-2"/>
    <n v="2.4399610047781201E-2"/>
    <n v="4.9583809271826901E-2"/>
    <n v="3.5894774756945101E-2"/>
    <n v="5.7045451183448499"/>
  </r>
  <r>
    <x v="40"/>
    <x v="10"/>
    <n v="1.15860974486209"/>
    <n v="2.0429409215640199E-2"/>
    <n v="0.339997183425224"/>
    <n v="0.63957340735913504"/>
    <x v="1325"/>
    <n v="3.6578194611069398E-2"/>
    <n v="0.290081640601484"/>
    <n v="0.197062020577291"/>
    <n v="0.22312921940657601"/>
    <n v="3.8581474132649299E-2"/>
    <n v="9.8236923154124606E-2"/>
    <n v="2.4745378443088301E-2"/>
    <n v="4.53183379412656E-2"/>
    <n v="3.5834214962383398E-2"/>
    <n v="5.6531038846497301"/>
  </r>
  <r>
    <x v="40"/>
    <x v="11"/>
    <n v="1.53903505803399"/>
    <n v="2.0166052061847201E-2"/>
    <n v="0.33195614734825502"/>
    <n v="0.64787780058989697"/>
    <x v="1326"/>
    <n v="4.1859729421402897E-2"/>
    <n v="0.29925467307884301"/>
    <n v="0.17999389652786801"/>
    <n v="0.26991457400422902"/>
    <n v="3.1450767305893801E-2"/>
    <n v="8.9644767260306901E-2"/>
    <n v="2.2285443329351399E-2"/>
    <n v="3.1276283170584798E-2"/>
    <n v="2.4692812935039901E-2"/>
    <n v="5.6840116895551303"/>
  </r>
  <r>
    <x v="40"/>
    <x v="12"/>
    <n v="0.87753066442357597"/>
    <n v="3.1822184463500602E-2"/>
    <n v="0.34696417828381698"/>
    <n v="0.62121363725268197"/>
    <x v="1327"/>
    <n v="2.9397775988219299E-2"/>
    <n v="0.267466411477296"/>
    <n v="0.20337124913298099"/>
    <n v="0.19200019839712601"/>
    <n v="4.8949094315397498E-2"/>
    <n v="0.105511371819759"/>
    <n v="2.6344551124458101E-2"/>
    <n v="6.9106711829851897E-2"/>
    <n v="4.5318787752902198E-2"/>
    <n v="5.7103426464884999"/>
  </r>
  <r>
    <x v="40"/>
    <x v="13"/>
    <n v="0.86889992119875503"/>
    <n v="2.6989091202611001E-2"/>
    <n v="0.350102385925117"/>
    <n v="0.62290852287227205"/>
    <x v="1328"/>
    <n v="3.1092971051065399E-2"/>
    <n v="0.26257881929202898"/>
    <n v="0.24419184245360201"/>
    <n v="0.17102623177089701"/>
    <n v="4.8011289203477699E-2"/>
    <n v="0.103241774369584"/>
    <n v="2.1620242963115099E-2"/>
    <n v="6.2725322628092398E-2"/>
    <n v="4.2206086908271399E-2"/>
    <n v="5.7121051827661704"/>
  </r>
  <r>
    <x v="40"/>
    <x v="14"/>
    <n v="0.55129122552952603"/>
    <n v="4.4968101489021403E-2"/>
    <n v="0.38701363219106999"/>
    <n v="0.56801826631990904"/>
    <x v="1329"/>
    <n v="3.2466824832803401E-2"/>
    <n v="0.24966296421765199"/>
    <n v="0.20075125341050001"/>
    <n v="0.16832367285859601"/>
    <n v="8.2494363241083501E-2"/>
    <n v="0.118005010282117"/>
    <n v="2.7004371044185401E-2"/>
    <n v="5.9392493309950098E-2"/>
    <n v="4.6732649532662401E-2"/>
    <n v="5.7412182274566197"/>
  </r>
  <r>
    <x v="40"/>
    <x v="15"/>
    <n v="8.0285034769223607E-2"/>
    <n v="0.152295320796376"/>
    <n v="0.51478440023983896"/>
    <n v="0.33292027896378501"/>
    <x v="1330"/>
    <n v="1.5841257317360398E-5"/>
    <n v="0.21325679880166001"/>
    <n v="3.2111080894835303E-2"/>
    <n v="8.0143036854846805E-2"/>
    <n v="0.37823596989949498"/>
    <n v="7.0252273051432002E-2"/>
    <n v="5.4022978405015798E-2"/>
    <n v="6.9840547311619594E-2"/>
    <n v="5.12792373695437E-2"/>
    <n v="5.8412499194408101"/>
  </r>
  <r>
    <x v="40"/>
    <x v="16"/>
    <n v="0.102651661006964"/>
    <n v="0.13164421287808301"/>
    <n v="0.507172790777352"/>
    <n v="0.36118299634456502"/>
    <x v="1331"/>
    <n v="9.2602010599867005E-3"/>
    <n v="0.20514706982654099"/>
    <n v="6.6712997898981094E-2"/>
    <n v="7.4484374828680103E-2"/>
    <n v="0.30362698199855997"/>
    <n v="8.4847735494360296E-2"/>
    <n v="6.2894418003660399E-2"/>
    <n v="6.5208060356383199E-2"/>
    <n v="7.5958165903831101E-2"/>
    <n v="5.9230936697554997"/>
  </r>
  <r>
    <x v="40"/>
    <x v="17"/>
    <n v="0.30626358114123398"/>
    <n v="6.2396115292819701E-2"/>
    <n v="0.40291427696662402"/>
    <n v="0.53468960774055596"/>
    <x v="1332"/>
    <n v="2.6145352833341299E-2"/>
    <n v="0.37307867770002701"/>
    <n v="5.9544866904587997E-2"/>
    <n v="0.18177348285636"/>
    <n v="0.114264260989306"/>
    <n v="8.6628518318240602E-2"/>
    <n v="4.8265237031855299E-2"/>
    <n v="3.5316690428520099E-2"/>
    <n v="5.2667752430473898E-2"/>
    <n v="5.9515216136709697"/>
  </r>
  <r>
    <x v="40"/>
    <x v="18"/>
    <n v="0.67716317259163405"/>
    <n v="3.86008311985876E-2"/>
    <n v="0.36037174146597101"/>
    <n v="0.60102742733544101"/>
    <x v="1333"/>
    <n v="2.3588849735191601E-2"/>
    <n v="0.34641975715254603"/>
    <n v="0.154852909137394"/>
    <n v="0.18215627466033801"/>
    <n v="5.8062465953689697E-2"/>
    <n v="0.112792287439136"/>
    <n v="3.8397516422756101E-2"/>
    <n v="3.2696963833272599E-2"/>
    <n v="3.7479601483716998E-2"/>
    <n v="5.6909657432019598"/>
  </r>
  <r>
    <x v="40"/>
    <x v="19"/>
    <n v="0.83137044395278803"/>
    <n v="3.2118620288269603E-2"/>
    <n v="0.34126409764937499"/>
    <n v="0.62661728206235601"/>
    <x v="1334"/>
    <n v="2.8507847440423999E-2"/>
    <n v="0.319084388264956"/>
    <n v="0.21728886815701001"/>
    <n v="0.17989396683498701"/>
    <n v="4.8942808803030001E-2"/>
    <n v="9.6352645058808695E-2"/>
    <n v="2.6330501585913199E-2"/>
    <n v="4.1294915582774198E-2"/>
    <n v="3.1158821313255699E-2"/>
    <n v="5.7462430935798201"/>
  </r>
  <r>
    <x v="40"/>
    <x v="20"/>
    <n v="0.77951998467365102"/>
    <n v="3.4026708982309001E-2"/>
    <n v="0.34176298024000201"/>
    <n v="0.62421031077768996"/>
    <x v="1335"/>
    <n v="2.6562446569235999E-2"/>
    <n v="0.30364439624269302"/>
    <n v="0.200933275027015"/>
    <n v="0.19089802537709999"/>
    <n v="5.3629495222261098E-2"/>
    <n v="0.102617215501017"/>
    <n v="3.0963774088440501E-2"/>
    <n v="4.78391906998889E-2"/>
    <n v="3.0748220471875001E-2"/>
    <n v="5.8064906193495203"/>
  </r>
  <r>
    <x v="40"/>
    <x v="21"/>
    <n v="0.86816492487176899"/>
    <n v="2.9221192917755101E-2"/>
    <n v="0.33056666433387"/>
    <n v="0.64021214274837501"/>
    <x v="1336"/>
    <n v="2.9924218328630198E-2"/>
    <n v="0.33205361984477999"/>
    <n v="0.198559867077365"/>
    <n v="0.18790520725315299"/>
    <n v="5.0641701970923603E-2"/>
    <n v="9.8233283024577595E-2"/>
    <n v="2.82315871917562E-2"/>
    <n v="2.98178805465362E-2"/>
    <n v="3.2718489862707097E-2"/>
    <n v="5.7403251090202598"/>
  </r>
  <r>
    <x v="40"/>
    <x v="22"/>
    <n v="0.30187360301516802"/>
    <n v="5.8080683181306998E-2"/>
    <n v="0.42209001948674102"/>
    <n v="0.51982929733195204"/>
    <x v="1337"/>
    <n v="3.3043102023860002E-2"/>
    <n v="0.24758753625070901"/>
    <n v="0.125241244420813"/>
    <n v="0.16369903007762099"/>
    <n v="0.11495256543508101"/>
    <n v="0.18051746603392599"/>
    <n v="3.8381965953779899E-2"/>
    <n v="3.0064880639503699E-2"/>
    <n v="3.9464327388602199E-2"/>
    <n v="5.7200200350186403"/>
  </r>
  <r>
    <x v="40"/>
    <x v="23"/>
    <n v="1.01078984202871"/>
    <n v="3.3537395850402801E-2"/>
    <n v="0.36525634228460702"/>
    <n v="0.60120626186499004"/>
    <x v="1338"/>
    <n v="3.7782584730636698E-2"/>
    <n v="0.33885416771155202"/>
    <n v="0.123947457115217"/>
    <n v="0.27908672042605798"/>
    <n v="4.34052050191737E-2"/>
    <n v="9.9824723943438207E-2"/>
    <n v="2.8683667620033399E-2"/>
    <n v="1.3879436561015099E-2"/>
    <n v="2.1815287327868201E-2"/>
    <n v="5.7803388187950597"/>
  </r>
  <r>
    <x v="40"/>
    <x v="24"/>
    <n v="0.123824800107956"/>
    <n v="0.105217574892757"/>
    <n v="0.49290926614970598"/>
    <n v="0.401873158957537"/>
    <x v="1339"/>
    <n v="4.0341380603578503E-3"/>
    <n v="0.15493012122689601"/>
    <n v="8.7295419716163003E-2"/>
    <n v="5.6076064466708E-2"/>
    <n v="0.21936649239412301"/>
    <n v="0.29433111381835197"/>
    <n v="5.24495115333595E-2"/>
    <n v="4.2425078339942301E-2"/>
    <n v="4.2787005700608401E-2"/>
    <n v="5.7596329898315801"/>
  </r>
  <r>
    <x v="40"/>
    <x v="25"/>
    <n v="0.134212367044515"/>
    <n v="9.86458006199286E-2"/>
    <n v="0.47924740565103002"/>
    <n v="0.42210679372904197"/>
    <x v="1340"/>
    <n v="5.2658183588553996E-3"/>
    <n v="0.16322189152018299"/>
    <n v="9.6011864907509598E-2"/>
    <n v="5.3450681181894402E-2"/>
    <n v="0.21649076784344101"/>
    <n v="0.279768897385266"/>
    <n v="5.5933114799474597E-2"/>
    <n v="4.3556513023247603E-2"/>
    <n v="4.3508622448358902E-2"/>
    <n v="5.7386891012781396"/>
  </r>
  <r>
    <x v="40"/>
    <x v="26"/>
    <n v="0.18865805985998199"/>
    <n v="8.0979887429801806E-2"/>
    <n v="0.47538722376069398"/>
    <n v="0.44363288880950402"/>
    <x v="1341"/>
    <n v="7.1731047357239796E-3"/>
    <n v="0.18502413552042299"/>
    <n v="9.6246799188462795E-2"/>
    <n v="5.3140094080664599E-2"/>
    <n v="0.18994995894011099"/>
    <n v="0.281176492836338"/>
    <n v="4.9065885957192697E-2"/>
    <n v="4.3152656563199901E-2"/>
    <n v="4.63725853567045E-2"/>
    <n v="5.7147178271585704"/>
  </r>
  <r>
    <x v="40"/>
    <x v="27"/>
    <n v="0.61579629779116196"/>
    <n v="3.7371832552310497E-2"/>
    <n v="0.379560908156233"/>
    <n v="0.58306725929145697"/>
    <x v="1342"/>
    <n v="2.27497051622783E-2"/>
    <n v="0.38539043726496702"/>
    <n v="0.10291765109236101"/>
    <n v="0.192532144633205"/>
    <n v="6.9740570968326601E-2"/>
    <n v="0.13401441070890099"/>
    <n v="2.7064612873951299E-2"/>
    <n v="1.9740094488849901E-2"/>
    <n v="3.14689768772499E-2"/>
    <n v="5.6559700880388499"/>
  </r>
  <r>
    <x v="40"/>
    <x v="28"/>
    <n v="0.84535850281003899"/>
    <n v="3.3550275137534197E-2"/>
    <n v="0.36670670305603997"/>
    <n v="0.59974302180642602"/>
    <x v="1343"/>
    <n v="2.5485997028006101E-2"/>
    <n v="0.36964802290937698"/>
    <n v="0.173778024975943"/>
    <n v="0.176272013560521"/>
    <n v="5.74165403205553E-2"/>
    <n v="0.10587645308355501"/>
    <n v="2.4181884540864802E-2"/>
    <n v="2.4353120498437401E-2"/>
    <n v="3.2062004320288703E-2"/>
    <n v="5.6339353614800496"/>
  </r>
  <r>
    <x v="40"/>
    <x v="29"/>
    <n v="0.88148418317773902"/>
    <n v="3.2736645698790097E-2"/>
    <n v="0.349799029496769"/>
    <n v="0.61746432480444002"/>
    <x v="1344"/>
    <n v="2.3233091891115099E-2"/>
    <n v="0.33562582675432301"/>
    <n v="0.20755999829678601"/>
    <n v="0.16781346614277101"/>
    <n v="5.6302100383771099E-2"/>
    <n v="0.105979651592399"/>
    <n v="2.1186014800953699E-2"/>
    <n v="3.2819032626295402E-2"/>
    <n v="3.83291661810784E-2"/>
    <n v="5.82588732973145"/>
  </r>
  <r>
    <x v="40"/>
    <x v="30"/>
    <n v="0.93566965160710103"/>
    <n v="3.3638984118341098E-2"/>
    <n v="0.33536126496124502"/>
    <n v="0.63099975092041405"/>
    <x v="1345"/>
    <n v="2.58328557796405E-2"/>
    <n v="0.319394671589455"/>
    <n v="0.231335683006024"/>
    <n v="0.17070202994097"/>
    <n v="5.5639756521644497E-2"/>
    <n v="9.3219937608673295E-2"/>
    <n v="1.98283727974384E-2"/>
    <n v="3.6764596387442401E-2"/>
    <n v="3.7408422901481803E-2"/>
    <n v="5.7174563902579001"/>
  </r>
  <r>
    <x v="40"/>
    <x v="31"/>
    <n v="1.03523243754185"/>
    <n v="2.8496467491361602E-2"/>
    <n v="0.308951927763499"/>
    <n v="0.66255160474513997"/>
    <x v="1346"/>
    <n v="2.6033779361919699E-2"/>
    <n v="0.31577032125726301"/>
    <n v="0.25369002382184602"/>
    <n v="0.16699807164736899"/>
    <n v="4.8126262555674003E-2"/>
    <n v="8.4369053957724302E-2"/>
    <n v="1.8236188201287001E-2"/>
    <n v="4.0440650124584997E-2"/>
    <n v="3.7270548223371301E-2"/>
    <n v="5.75055218611769"/>
  </r>
  <r>
    <x v="40"/>
    <x v="32"/>
    <n v="0.90643087082527596"/>
    <n v="3.66749264040475E-2"/>
    <n v="0.34412507304840101"/>
    <n v="0.61920000054755198"/>
    <x v="1347"/>
    <n v="2.5066880636667E-2"/>
    <n v="0.29699112027899999"/>
    <n v="0.25013604892998698"/>
    <n v="0.16821117765700999"/>
    <n v="5.7442402568864501E-2"/>
    <n v="9.3550105652355997E-2"/>
    <n v="2.25708150260495E-2"/>
    <n v="3.7650913361756799E-2"/>
    <n v="3.7864718668889102E-2"/>
    <n v="5.7719396741850097"/>
  </r>
  <r>
    <x v="41"/>
    <x v="0"/>
    <n v="0.80678078490501604"/>
    <n v="4.2329788574659598E-2"/>
    <n v="0.46326250610598102"/>
    <n v="0.49440770531936001"/>
    <x v="1348"/>
    <n v="4.9396431707689398E-2"/>
    <n v="0.22290610234914801"/>
    <n v="0.24836003271422499"/>
    <n v="0.13172346971833801"/>
    <n v="0.112426365349306"/>
    <n v="0.100412222433257"/>
    <n v="3.67128276028919E-2"/>
    <n v="5.42608995103857E-2"/>
    <n v="3.6519045639780402E-2"/>
    <n v="6.4057254840323701"/>
  </r>
  <r>
    <x v="41"/>
    <x v="1"/>
    <n v="0.87869989816364902"/>
    <n v="3.9469207696383402E-2"/>
    <n v="0.44692644678863802"/>
    <n v="0.51360434551497902"/>
    <x v="1349"/>
    <n v="4.7745644814954899E-2"/>
    <n v="0.207782003185915"/>
    <n v="0.30396982539895001"/>
    <n v="0.105609241144724"/>
    <n v="0.111401925898652"/>
    <n v="9.5565188117756703E-2"/>
    <n v="2.98283250731609E-2"/>
    <n v="5.3071826729354801E-2"/>
    <n v="3.8536957187755898E-2"/>
    <n v="6.4301218297846301"/>
  </r>
  <r>
    <x v="41"/>
    <x v="2"/>
    <n v="1.0284824669255499"/>
    <n v="3.9514638978036497E-2"/>
    <n v="0.44719630190618198"/>
    <n v="0.51328905911578104"/>
    <x v="1350"/>
    <n v="4.4636001175908199E-2"/>
    <n v="0.22530735665071999"/>
    <n v="0.28907655513224201"/>
    <n v="0.109152826796729"/>
    <n v="0.10470537384178399"/>
    <n v="0.107438569904808"/>
    <n v="2.8221922099728899E-2"/>
    <n v="4.9854130055978101E-2"/>
    <n v="3.43346175748621E-2"/>
    <n v="6.4240496006105801"/>
  </r>
  <r>
    <x v="41"/>
    <x v="3"/>
    <n v="0.92492321325458704"/>
    <n v="3.9367206679492402E-2"/>
    <n v="0.462862822376922"/>
    <n v="0.49776997094358599"/>
    <x v="1351"/>
    <n v="4.7711015917456003E-2"/>
    <n v="0.24686093022845201"/>
    <n v="0.269226746250677"/>
    <n v="0.107045525778313"/>
    <n v="0.10197441788374199"/>
    <n v="0.102012828335544"/>
    <n v="3.08338148332719E-2"/>
    <n v="5.1845223438861103E-2"/>
    <n v="3.3972488532290103E-2"/>
    <n v="6.4004608547248099"/>
  </r>
  <r>
    <x v="41"/>
    <x v="4"/>
    <n v="1.0022917966762399"/>
    <n v="4.0590907099459103E-2"/>
    <n v="0.45515909137433402"/>
    <n v="0.50425000152620703"/>
    <x v="1352"/>
    <n v="4.423995252876E-2"/>
    <n v="0.25190120005450001"/>
    <n v="0.27206237537154998"/>
    <n v="0.105011071899101"/>
    <n v="0.10259072375847"/>
    <n v="0.102423674860728"/>
    <n v="2.7995901581323202E-2"/>
    <n v="5.1514403862355597E-2"/>
    <n v="3.4621383930701299E-2"/>
    <n v="6.4572970771151699"/>
  </r>
  <r>
    <x v="41"/>
    <x v="5"/>
    <n v="0.95932925001990799"/>
    <n v="3.9410520439048899E-2"/>
    <n v="0.45108244683705101"/>
    <n v="0.50950703272389997"/>
    <x v="1353"/>
    <n v="4.6756904884670998E-2"/>
    <n v="0.25655227908393202"/>
    <n v="0.26459612204292798"/>
    <n v="0.12328816536578199"/>
    <n v="9.3510151880509804E-2"/>
    <n v="0.100087614122171"/>
    <n v="2.6853394222672199E-2"/>
    <n v="4.3077619649106301E-2"/>
    <n v="3.5937660645929799E-2"/>
    <n v="6.4655441763214103"/>
  </r>
  <r>
    <x v="41"/>
    <x v="6"/>
    <n v="0.93014239374795604"/>
    <n v="4.34614467633644E-2"/>
    <n v="0.45891623409436699"/>
    <n v="0.49762231914226901"/>
    <x v="1354"/>
    <n v="4.47160640415631E-2"/>
    <n v="0.26226707813150202"/>
    <n v="0.25615823746055499"/>
    <n v="0.118546422669578"/>
    <n v="9.3099705354397599E-2"/>
    <n v="0.100218510597552"/>
    <n v="3.0132940931818699E-2"/>
    <n v="4.7566147505776903E-2"/>
    <n v="3.9913763166825003E-2"/>
    <n v="6.4254998918121897"/>
  </r>
  <r>
    <x v="41"/>
    <x v="7"/>
    <n v="0.92669402804371104"/>
    <n v="3.8493688157018001E-2"/>
    <n v="0.46384093220067502"/>
    <n v="0.497665379642307"/>
    <x v="1355"/>
    <n v="4.5029412538922703E-2"/>
    <n v="0.26045584019627899"/>
    <n v="0.26455556239681499"/>
    <n v="0.11790206601666101"/>
    <n v="8.8845270815055694E-2"/>
    <n v="9.5355076041528403E-2"/>
    <n v="3.1614225720786898E-2"/>
    <n v="5.0422831606492503E-2"/>
    <n v="3.6585693646564298E-2"/>
    <n v="6.4982171399822199"/>
  </r>
  <r>
    <x v="41"/>
    <x v="8"/>
    <n v="0.92534966770860405"/>
    <n v="4.0714134104847602E-2"/>
    <n v="0.45836405360496602"/>
    <n v="0.50092181229018595"/>
    <x v="1356"/>
    <n v="4.7935843895774502E-2"/>
    <n v="0.23704596022779301"/>
    <n v="0.260378310814256"/>
    <n v="0.11186274619801399"/>
    <n v="9.6177437435818497E-2"/>
    <n v="9.2562757076776997E-2"/>
    <n v="3.2366768681839998E-2"/>
    <n v="7.5395743591270797E-2"/>
    <n v="3.7106087951515002E-2"/>
    <n v="6.4725420859402201"/>
  </r>
  <r>
    <x v="41"/>
    <x v="9"/>
    <n v="1.0598978773660399"/>
    <n v="4.7131180839420403E-2"/>
    <n v="0.444616456835149"/>
    <n v="0.50825236232543003"/>
    <x v="1357"/>
    <n v="4.8497876403683603E-2"/>
    <n v="0.244747225552507"/>
    <n v="0.26745158828489402"/>
    <n v="0.120165854595984"/>
    <n v="9.8895966872697E-2"/>
    <n v="9.7415982681715099E-2"/>
    <n v="2.8390652024320399E-2"/>
    <n v="5.17916554747615E-2"/>
    <n v="3.6114935984014801E-2"/>
    <n v="6.3264162153935999"/>
  </r>
  <r>
    <x v="41"/>
    <x v="10"/>
    <n v="1.1421307540427299"/>
    <n v="3.5777694039312698E-2"/>
    <n v="0.43984883504918398"/>
    <n v="0.52437347091150299"/>
    <x v="1358"/>
    <n v="5.3055060882709497E-2"/>
    <n v="0.24700629948877501"/>
    <n v="0.26534843704783201"/>
    <n v="0.137551176471429"/>
    <n v="9.0751589333679106E-2"/>
    <n v="9.4896095339660702E-2"/>
    <n v="3.4139317835140598E-2"/>
    <n v="3.7022315194080897E-2"/>
    <n v="3.46690205061966E-2"/>
    <n v="6.43235235301744"/>
  </r>
  <r>
    <x v="41"/>
    <x v="11"/>
    <n v="1.4152778691460099"/>
    <n v="3.2962800538234902E-2"/>
    <n v="0.469672502446007"/>
    <n v="0.49736469701575797"/>
    <x v="1359"/>
    <n v="5.1346022103380802E-2"/>
    <n v="0.27815075609948597"/>
    <n v="0.23717712306983099"/>
    <n v="0.18112927031808801"/>
    <n v="7.2198746357681406E-2"/>
    <n v="9.1715025989887802E-2"/>
    <n v="2.9964623093851998E-2"/>
    <n v="2.4239680108647101E-2"/>
    <n v="2.9048635453776998E-2"/>
    <n v="6.3833494927519601"/>
  </r>
  <r>
    <x v="41"/>
    <x v="12"/>
    <n v="0.83240754392034499"/>
    <n v="4.48895323859946E-2"/>
    <n v="0.47787850146607602"/>
    <n v="0.47723196614792901"/>
    <x v="1360"/>
    <n v="4.9427053911059997E-2"/>
    <n v="0.212956081420375"/>
    <n v="0.27725997960252402"/>
    <n v="0.123542212257574"/>
    <n v="0.10880247396648"/>
    <n v="9.5889568251583596E-2"/>
    <n v="3.2897758778915903E-2"/>
    <n v="4.9862100081454801E-2"/>
    <n v="4.1487739254785598E-2"/>
    <n v="6.4189947563224203"/>
  </r>
  <r>
    <x v="41"/>
    <x v="13"/>
    <n v="0.90460895644926298"/>
    <n v="4.1858026802267502E-2"/>
    <n v="0.45439181643232102"/>
    <n v="0.50375015676541202"/>
    <x v="1361"/>
    <n v="5.1830433612205899E-2"/>
    <n v="0.197936325831958"/>
    <n v="0.32392187435397701"/>
    <n v="0.10180341448449"/>
    <n v="0.108025580321724"/>
    <n v="0.100957757104888"/>
    <n v="3.0362235976271398E-2"/>
    <n v="4.2345459559544198E-2"/>
    <n v="3.6647355985520401E-2"/>
    <n v="6.4529737804543004"/>
  </r>
  <r>
    <x v="41"/>
    <x v="14"/>
    <n v="0.57211089679433602"/>
    <n v="6.0544253461808598E-2"/>
    <n v="0.46686973831428602"/>
    <n v="0.47258600822390501"/>
    <x v="1362"/>
    <n v="4.33257238982524E-2"/>
    <n v="0.17888778488734999"/>
    <n v="0.26686620529039601"/>
    <n v="0.105086587110043"/>
    <n v="0.168419191464555"/>
    <n v="0.108919294566726"/>
    <n v="3.73249051233231E-2"/>
    <n v="4.0629899870837601E-2"/>
    <n v="4.32300082573722E-2"/>
    <n v="6.4981639026909104"/>
  </r>
  <r>
    <x v="41"/>
    <x v="15"/>
    <n v="0.10259640292967601"/>
    <n v="0.20388580071423201"/>
    <n v="0.51286389724149495"/>
    <n v="0.28325030204427298"/>
    <x v="1363"/>
    <n v="2.7463556487120201E-3"/>
    <n v="5.0259566392766998E-2"/>
    <n v="3.9171059009104801E-2"/>
    <n v="5.0056105209054E-2"/>
    <n v="0.58870240460608303"/>
    <n v="4.8172876009781797E-2"/>
    <n v="0.14257960591541999"/>
    <n v="1.21788736099237E-2"/>
    <n v="4.8573873074601398E-2"/>
    <n v="7.0391945300501604"/>
  </r>
  <r>
    <x v="41"/>
    <x v="16"/>
    <n v="0.132246441459414"/>
    <n v="0.17639564978032601"/>
    <n v="0.50915269323874501"/>
    <n v="0.31445165698092897"/>
    <x v="1364"/>
    <n v="1.36238450254782E-2"/>
    <n v="9.7859307442080504E-2"/>
    <n v="6.4289377600978498E-2"/>
    <n v="5.3166869794918102E-2"/>
    <n v="0.47069246160900902"/>
    <n v="6.4405764939034396E-2"/>
    <n v="0.147366584034887"/>
    <n v="3.9814057784293604E-3"/>
    <n v="6.3721617336150893E-2"/>
    <n v="6.9438843903015703"/>
  </r>
  <r>
    <x v="41"/>
    <x v="17"/>
    <n v="0.26815200449522297"/>
    <n v="0.10591405273868"/>
    <n v="0.51940965911431203"/>
    <n v="0.37467628814700799"/>
    <x v="1365"/>
    <n v="2.7585184622620301E-2"/>
    <n v="0.29565942851855598"/>
    <n v="8.2541435813060796E-2"/>
    <n v="0.121123564528964"/>
    <n v="0.238084046234358"/>
    <n v="8.47699909418132E-2"/>
    <n v="8.5533814299002794E-2"/>
    <n v="6.0154594639784797E-3"/>
    <n v="4.4674084291194502E-2"/>
    <n v="6.9265754749870299"/>
  </r>
  <r>
    <x v="41"/>
    <x v="18"/>
    <n v="0.55086138585462696"/>
    <n v="6.7623538674241299E-2"/>
    <n v="0.49967664392532501"/>
    <n v="0.43269981740043401"/>
    <x v="1366"/>
    <n v="2.6844979744167701E-2"/>
    <n v="0.30581709133790003"/>
    <n v="0.20800331005460501"/>
    <n v="0.120059972091797"/>
    <n v="0.122389876390045"/>
    <n v="0.10470893501338201"/>
    <n v="5.0961738066090202E-2"/>
    <n v="1.75380700906245E-2"/>
    <n v="3.44378107441978E-2"/>
    <n v="6.6964283326714202"/>
  </r>
  <r>
    <x v="41"/>
    <x v="19"/>
    <n v="0.68071601401442905"/>
    <n v="5.6115940183475002E-2"/>
    <n v="0.49071973231495503"/>
    <n v="0.45316432750156999"/>
    <x v="1367"/>
    <n v="2.4712860569581999E-2"/>
    <n v="0.27670934891620902"/>
    <n v="0.28462791187279801"/>
    <n v="0.11605321315094"/>
    <n v="0.101850765434955"/>
    <n v="8.9578284528529895E-2"/>
    <n v="4.1148716138416599E-2"/>
    <n v="2.3796504340920399E-2"/>
    <n v="3.5217063713378703E-2"/>
    <n v="6.6575724242143401"/>
  </r>
  <r>
    <x v="41"/>
    <x v="20"/>
    <n v="0.66731008549847703"/>
    <n v="5.7588592385777702E-2"/>
    <n v="0.48698225607045997"/>
    <n v="0.45542915154376301"/>
    <x v="1368"/>
    <n v="2.3515625659131401E-2"/>
    <n v="0.261549219255651"/>
    <n v="0.25869434434343702"/>
    <n v="0.122295456758197"/>
    <n v="0.119802917364944"/>
    <n v="9.5948104923726796E-2"/>
    <n v="4.47265770117787E-2"/>
    <n v="3.1620110613706703E-2"/>
    <n v="3.4554039652079899E-2"/>
    <n v="6.5956787660275999"/>
  </r>
  <r>
    <x v="41"/>
    <x v="21"/>
    <n v="0.633471305766516"/>
    <n v="6.09301157625112E-2"/>
    <n v="0.52876273161888399"/>
    <n v="0.41030715261860501"/>
    <x v="1369"/>
    <n v="2.8756561363532399E-2"/>
    <n v="0.26177531947889499"/>
    <n v="0.22376978936632599"/>
    <n v="0.12655198267714399"/>
    <n v="0.13635056951018401"/>
    <n v="0.108936262951099"/>
    <n v="4.9495240835203499E-2"/>
    <n v="2.4396201797788598E-2"/>
    <n v="3.2052570774580999E-2"/>
    <n v="6.5972752651339999"/>
  </r>
  <r>
    <x v="41"/>
    <x v="22"/>
    <n v="0.26887769363520297"/>
    <n v="0.110263764835429"/>
    <n v="0.53963711933408298"/>
    <n v="0.35009911583048797"/>
    <x v="1370"/>
    <n v="2.4825228848602301E-2"/>
    <n v="0.13354026869707999"/>
    <n v="0.146538551513448"/>
    <n v="0.10063066941604699"/>
    <n v="0.28136730374937402"/>
    <n v="0.13044336693220501"/>
    <n v="9.4397531539196999E-2"/>
    <n v="2.3447982557366201E-2"/>
    <n v="5.1074825059911302E-2"/>
    <n v="6.82504641142497"/>
  </r>
  <r>
    <x v="41"/>
    <x v="23"/>
    <n v="0.76538088193745102"/>
    <n v="5.5161892590648999E-2"/>
    <n v="0.54837414053196498"/>
    <n v="0.396463966877386"/>
    <x v="1371"/>
    <n v="3.4110707099273302E-2"/>
    <n v="0.34913008465945"/>
    <n v="7.3744743170420304E-2"/>
    <n v="0.22899914135284"/>
    <n v="0.115286280604649"/>
    <n v="0.11376245188640099"/>
    <n v="4.6284129760552198E-2"/>
    <n v="7.5715618232415896E-3"/>
    <n v="2.35777381293669E-2"/>
    <n v="6.6135164913222102"/>
  </r>
  <r>
    <x v="41"/>
    <x v="24"/>
    <n v="0.15225167910040299"/>
    <n v="0.162731531664074"/>
    <n v="0.51957437911434701"/>
    <n v="0.31769408922157899"/>
    <x v="1372"/>
    <n v="4.5830586060482499E-3"/>
    <n v="4.8280141206950303E-2"/>
    <n v="0.112275143736027"/>
    <n v="5.59754749790825E-2"/>
    <n v="0.43448196832643199"/>
    <n v="0.14365290002471001"/>
    <n v="8.1116866336983701E-2"/>
    <n v="2.36784967325223E-2"/>
    <n v="7.6613604692067294E-2"/>
    <n v="7.0273461153636996"/>
  </r>
  <r>
    <x v="41"/>
    <x v="25"/>
    <n v="0.17504723629564201"/>
    <n v="0.135027791676852"/>
    <n v="0.52449362205189998"/>
    <n v="0.340478586271247"/>
    <x v="1373"/>
    <n v="4.3219756111462903E-3"/>
    <n v="9.2089636902849895E-2"/>
    <n v="0.117125900602453"/>
    <n v="5.8520676640589797E-2"/>
    <n v="0.39071844703397401"/>
    <n v="0.14211419864802899"/>
    <n v="8.39388578704586E-2"/>
    <n v="2.1200410888707499E-2"/>
    <n v="7.3819076753748006E-2"/>
    <n v="6.92914331522047"/>
  </r>
  <r>
    <x v="41"/>
    <x v="26"/>
    <n v="0.22137333320917299"/>
    <n v="0.13052759839481401"/>
    <n v="0.51702261763513702"/>
    <n v="0.352449783970049"/>
    <x v="1374"/>
    <n v="9.7289273770277997E-3"/>
    <n v="7.3265402276951594E-2"/>
    <n v="0.128758966927672"/>
    <n v="5.4464922366162301E-2"/>
    <n v="0.37233612242281799"/>
    <n v="0.153943268197516"/>
    <n v="8.9152703872491093E-2"/>
    <n v="2.3506440487982502E-2"/>
    <n v="7.5376584308082806E-2"/>
    <n v="6.8849938118541401"/>
  </r>
  <r>
    <x v="41"/>
    <x v="27"/>
    <n v="0.52748592110188797"/>
    <n v="7.7490505236081295E-2"/>
    <n v="0.528996872134602"/>
    <n v="0.39351262262931602"/>
    <x v="1375"/>
    <n v="1.8443198470513299E-2"/>
    <n v="0.32175258183111599"/>
    <n v="0.14963381792336999"/>
    <n v="0.13259105810362001"/>
    <n v="0.159133772304897"/>
    <n v="0.112184728996628"/>
    <n v="4.7117708994656303E-2"/>
    <n v="1.8418396590287E-2"/>
    <n v="3.2168436429718103E-2"/>
    <n v="6.6323580781657698"/>
  </r>
  <r>
    <x v="41"/>
    <x v="28"/>
    <n v="0.73852860197826498"/>
    <n v="6.0650057500225299E-2"/>
    <n v="0.48147166112814899"/>
    <n v="0.45787828137162601"/>
    <x v="1376"/>
    <n v="2.1950891045280502E-2"/>
    <n v="0.29429301041830302"/>
    <n v="0.238427368370904"/>
    <n v="0.11608533799255299"/>
    <n v="0.13025597706828901"/>
    <n v="9.9467995080006005E-2"/>
    <n v="3.8534050482848199E-2"/>
    <n v="2.4722452305141401E-2"/>
    <n v="2.8875206247069001E-2"/>
    <n v="6.6331383886815303"/>
  </r>
  <r>
    <x v="41"/>
    <x v="29"/>
    <n v="0.73517644445147101"/>
    <n v="6.93310498655757E-2"/>
    <n v="0.50287168499567603"/>
    <n v="0.42779726513874899"/>
    <x v="1377"/>
    <n v="2.2004013252057201E-2"/>
    <n v="0.27436853692262198"/>
    <n v="0.28441305540336298"/>
    <n v="0.106151686138659"/>
    <n v="0.123824857418498"/>
    <n v="9.1434484257737397E-2"/>
    <n v="3.1362826374744003E-2"/>
    <n v="2.8919444790737301E-2"/>
    <n v="3.1138129627764698E-2"/>
    <n v="6.4558585326356601"/>
  </r>
  <r>
    <x v="41"/>
    <x v="30"/>
    <n v="0.79498248463395005"/>
    <n v="5.9657956842924402E-2"/>
    <n v="0.48046252946826701"/>
    <n v="0.45987951368880903"/>
    <x v="1378"/>
    <n v="3.4376411046451803E-2"/>
    <n v="0.26183863488024101"/>
    <n v="0.29819218193414199"/>
    <n v="0.103968496951005"/>
    <n v="0.11125126106352699"/>
    <n v="9.2936952571685105E-2"/>
    <n v="3.1651549978045E-2"/>
    <n v="2.7893718983656599E-2"/>
    <n v="3.2177372427176998E-2"/>
    <n v="6.6125602234694201"/>
  </r>
  <r>
    <x v="41"/>
    <x v="31"/>
    <n v="0.87546098743939005"/>
    <n v="5.08749881914973E-2"/>
    <n v="0.45676549736906302"/>
    <n v="0.49235951443943998"/>
    <x v="1379"/>
    <n v="4.2297887796256803E-2"/>
    <n v="0.24993632855261999"/>
    <n v="0.32312214294577701"/>
    <n v="0.103355915224599"/>
    <n v="9.1661889934331803E-2"/>
    <n v="8.6825640099935306E-2"/>
    <n v="3.0727000820020899E-2"/>
    <n v="3.69316120520434E-2"/>
    <n v="3.0255643418244101E-2"/>
    <n v="6.6118271644010198"/>
  </r>
  <r>
    <x v="41"/>
    <x v="32"/>
    <n v="0.89385379929944098"/>
    <n v="5.5696121887479202E-2"/>
    <n v="0.45648811064096501"/>
    <n v="0.48781576747155603"/>
    <x v="1380"/>
    <n v="4.7814295189012201E-2"/>
    <n v="0.22470797745801499"/>
    <n v="0.32397524047614101"/>
    <n v="9.96333195614965E-2"/>
    <n v="0.10632136753011701"/>
    <n v="9.5254092154122602E-2"/>
    <n v="2.9887835265171001E-2"/>
    <n v="3.60698671038783E-2"/>
    <n v="3.07406226382319E-2"/>
    <n v="6.5553354854635604"/>
  </r>
  <r>
    <x v="42"/>
    <x v="0"/>
    <n v="0.85374013274499605"/>
    <n v="7.4388103411771401E-3"/>
    <n v="0.32086781291306399"/>
    <n v="0.67169337674575902"/>
    <x v="1381"/>
    <n v="2.4167927181733301E-2"/>
    <n v="0.188090320489565"/>
    <n v="0.29529405928281699"/>
    <n v="0.115024528596978"/>
    <n v="0.135923690276189"/>
    <n v="0.112534953377812"/>
    <n v="1.33767298579772E-2"/>
    <n v="9.4809022013828403E-2"/>
    <n v="6.8771040070803903E-3"/>
    <n v="4.3061556872634998"/>
  </r>
  <r>
    <x v="42"/>
    <x v="1"/>
    <n v="0.94278718092520897"/>
    <n v="6.7053249105209298E-3"/>
    <n v="0.27914362299135098"/>
    <n v="0.71415105209812801"/>
    <x v="1382"/>
    <n v="2.02605823746769E-2"/>
    <n v="0.17907939021720401"/>
    <n v="0.34122703481486499"/>
    <n v="9.9520927615084701E-2"/>
    <n v="0.13242227688783501"/>
    <n v="0.106846053015397"/>
    <n v="9.9010800722947895E-3"/>
    <n v="8.8248568492598503E-2"/>
    <n v="8.61355449509138E-3"/>
    <n v="4.4632959064614299"/>
  </r>
  <r>
    <x v="42"/>
    <x v="2"/>
    <n v="0.99066895667065502"/>
    <n v="7.8414890356286095E-3"/>
    <n v="0.30550795132907399"/>
    <n v="0.68665055963529797"/>
    <x v="1383"/>
    <n v="2.0313315324835199E-2"/>
    <n v="0.201066793655203"/>
    <n v="0.32738779260717599"/>
    <n v="0.107957207230176"/>
    <n v="0.11668414838379899"/>
    <n v="0.113052567667346"/>
    <n v="1.11168599211715E-2"/>
    <n v="8.2777738852657795E-2"/>
    <n v="6.2497932799161302E-3"/>
    <n v="4.5851449967206896"/>
  </r>
  <r>
    <x v="42"/>
    <x v="3"/>
    <n v="0.92198914156213296"/>
    <n v="6.9059325799414404E-3"/>
    <n v="0.30098932028833902"/>
    <n v="0.69210474713171899"/>
    <x v="1384"/>
    <n v="2.1225818538813099E-2"/>
    <n v="0.21348396386171101"/>
    <n v="0.31442177502937402"/>
    <n v="0.111026858634921"/>
    <n v="0.11872854236389099"/>
    <n v="0.107881502445696"/>
    <n v="1.0351390347305599E-2"/>
    <n v="8.2769187538687394E-2"/>
    <n v="6.54992821593974E-3"/>
    <n v="4.5380153606716798"/>
  </r>
  <r>
    <x v="42"/>
    <x v="4"/>
    <n v="1.04152118059828"/>
    <n v="6.9871336931817797E-3"/>
    <n v="0.28387532773976598"/>
    <n v="0.70913753856705197"/>
    <x v="1385"/>
    <n v="2.1168468518579099E-2"/>
    <n v="0.20815405978746901"/>
    <n v="0.32121206077773201"/>
    <n v="0.110404800351393"/>
    <n v="0.12792620372833499"/>
    <n v="0.10839514624510101"/>
    <n v="9.0737713660716396E-3"/>
    <n v="7.4934552433945298E-2"/>
    <n v="6.3664342875986999E-3"/>
    <n v="4.4958082494298699"/>
  </r>
  <r>
    <x v="42"/>
    <x v="5"/>
    <n v="0.99758191616845604"/>
    <n v="7.0877623261267004E-3"/>
    <n v="0.29215459427767299"/>
    <n v="0.70075764339619995"/>
    <x v="1386"/>
    <n v="2.0360426046392099E-2"/>
    <n v="0.21814037968257"/>
    <n v="0.31539586819014198"/>
    <n v="0.106676316604007"/>
    <n v="0.124399865990243"/>
    <n v="0.105982543648259"/>
    <n v="9.6767281254091508E-3"/>
    <n v="8.1015009822665296E-2"/>
    <n v="5.5521705813213196E-3"/>
    <n v="4.4076938418846296"/>
  </r>
  <r>
    <x v="42"/>
    <x v="6"/>
    <n v="0.90785931359673899"/>
    <n v="8.8391269879077895E-3"/>
    <n v="0.303712179912832"/>
    <n v="0.68744869309926004"/>
    <x v="1387"/>
    <n v="2.3325876305567001E-2"/>
    <n v="0.23083672366100499"/>
    <n v="0.29256067832909399"/>
    <n v="0.1193092084032"/>
    <n v="0.106095144930723"/>
    <n v="0.11293768905746"/>
    <n v="1.3278479893713301E-2"/>
    <n v="8.4038046575815206E-2"/>
    <n v="6.0030105023486597E-3"/>
    <n v="4.5284597229746497"/>
  </r>
  <r>
    <x v="42"/>
    <x v="7"/>
    <n v="0.89197079916368005"/>
    <n v="6.2615890701936197E-3"/>
    <n v="0.29752684159242798"/>
    <n v="0.69621156933737804"/>
    <x v="1388"/>
    <n v="2.5903835449038098E-2"/>
    <n v="0.218259507264641"/>
    <n v="0.31309034791636398"/>
    <n v="0.11995494826240199"/>
    <n v="9.9718291196463305E-2"/>
    <n v="0.10606434936685"/>
    <n v="1.35751990836487E-2"/>
    <n v="8.3155533451984995E-2"/>
    <n v="6.6298697923792803E-3"/>
    <n v="4.5990064518879503"/>
  </r>
  <r>
    <x v="42"/>
    <x v="8"/>
    <n v="0.88657908406911001"/>
    <n v="9.4311624338039701E-3"/>
    <n v="0.30942584091005598"/>
    <n v="0.68114299665613998"/>
    <x v="1389"/>
    <n v="2.1370625647078902E-2"/>
    <n v="0.22415476222931799"/>
    <n v="0.31024000024537302"/>
    <n v="0.12566955603420399"/>
    <n v="0.108566377035797"/>
    <n v="9.9617554661480201E-2"/>
    <n v="1.13019221044511E-2"/>
    <n v="7.83298025951399E-2"/>
    <n v="6.6611124445797596E-3"/>
    <n v="4.4682619586528904"/>
  </r>
  <r>
    <x v="42"/>
    <x v="9"/>
    <n v="1.09310300064773"/>
    <n v="7.5123618423737501E-3"/>
    <n v="0.290608596615057"/>
    <n v="0.70187904154256897"/>
    <x v="1390"/>
    <n v="2.3358995379054399E-2"/>
    <n v="0.20559903559369599"/>
    <n v="0.32009210982506497"/>
    <n v="0.121933730114514"/>
    <n v="0.125087339836193"/>
    <n v="9.1831857170104406E-2"/>
    <n v="1.15882835029906E-2"/>
    <n v="8.1882132103895597E-2"/>
    <n v="6.7639066754544104E-3"/>
    <n v="4.4944428548352704"/>
  </r>
  <r>
    <x v="42"/>
    <x v="10"/>
    <n v="1.121475642127"/>
    <n v="5.8332242750617396E-3"/>
    <n v="0.28624212265034998"/>
    <n v="0.70792465307458796"/>
    <x v="1391"/>
    <n v="1.9902079505208101E-2"/>
    <n v="0.214997289914868"/>
    <n v="0.31770454277518101"/>
    <n v="0.13448226155906801"/>
    <n v="0.121419212286993"/>
    <n v="9.1180809515217204E-2"/>
    <n v="1.48845731016671E-2"/>
    <n v="6.8114214280026994E-2"/>
    <n v="5.8218079915894798E-3"/>
    <n v="4.5412452038557101"/>
  </r>
  <r>
    <x v="42"/>
    <x v="11"/>
    <n v="1.3507236517260199"/>
    <n v="5.0440713487561401E-3"/>
    <n v="0.30083487088234401"/>
    <n v="0.69412105776889899"/>
    <x v="1392"/>
    <n v="1.9675976212596501E-2"/>
    <n v="0.24223333244538001"/>
    <n v="0.27266854076465102"/>
    <n v="0.191582050458872"/>
    <n v="9.11434586777876E-2"/>
    <n v="8.9240601743077394E-2"/>
    <n v="1.9323337471667101E-2"/>
    <n v="5.8288302320975198E-2"/>
    <n v="5.1256987565394298E-3"/>
    <n v="4.4837601192150203"/>
  </r>
  <r>
    <x v="42"/>
    <x v="12"/>
    <n v="0.85676696927097296"/>
    <n v="7.0329775754136804E-3"/>
    <n v="0.330854840723462"/>
    <n v="0.66211218170112496"/>
    <x v="1393"/>
    <n v="2.2759830118324598E-2"/>
    <n v="0.18893367179908499"/>
    <n v="0.31341896694653198"/>
    <n v="0.115079696983066"/>
    <n v="0.13974612391882699"/>
    <n v="0.10810050190053599"/>
    <n v="1.2587746315499601E-2"/>
    <n v="7.6207507414075795E-2"/>
    <n v="7.4416896315841396E-3"/>
    <n v="4.5034228071794402"/>
  </r>
  <r>
    <x v="42"/>
    <x v="13"/>
    <n v="0.94614957498811403"/>
    <n v="6.9016025378846099E-3"/>
    <n v="0.30035218092576998"/>
    <n v="0.69274621653634505"/>
    <x v="1394"/>
    <n v="2.17107096120343E-2"/>
    <n v="0.167763580710832"/>
    <n v="0.36474118277721601"/>
    <n v="0.10236746723784"/>
    <n v="0.14303345889379701"/>
    <n v="0.103592568217623"/>
    <n v="1.0003493709349401E-2"/>
    <n v="6.8965245149355398E-2"/>
    <n v="5.9488370253756298E-3"/>
    <n v="4.4921289680423699"/>
  </r>
  <r>
    <x v="42"/>
    <x v="14"/>
    <n v="0.59145884519671699"/>
    <n v="1.34849636949425E-2"/>
    <n v="0.35939735442996101"/>
    <n v="0.62711768187509598"/>
    <x v="1395"/>
    <n v="1.46094875796762E-2"/>
    <n v="0.164514092033377"/>
    <n v="0.30463369688219999"/>
    <n v="0.103658064185426"/>
    <n v="0.20103308875640799"/>
    <n v="0.119771927001114"/>
    <n v="1.1781718848638999E-2"/>
    <n v="6.0085259447102503E-2"/>
    <n v="5.6494304188595898E-3"/>
    <n v="4.3244147825286303"/>
  </r>
  <r>
    <x v="42"/>
    <x v="15"/>
    <n v="9.2512631806537807E-2"/>
    <n v="3.4463977380772497E-2"/>
    <n v="0.61907140740670197"/>
    <n v="0.34646461521252497"/>
    <x v="1396"/>
    <n v="0"/>
    <n v="0.16202523173088601"/>
    <n v="4.5389067648805202E-2"/>
    <n v="8.0232355280718693E-3"/>
    <n v="0.65375819243733302"/>
    <n v="9.2267075770049195E-2"/>
    <n v="0"/>
    <n v="1.0309036932408099E-2"/>
    <n v="0"/>
    <n v="4.51334663634713"/>
  </r>
  <r>
    <x v="42"/>
    <x v="16"/>
    <n v="0.112805612785742"/>
    <n v="3.3910271912165002E-2"/>
    <n v="0.56388859580078798"/>
    <n v="0.40220113228704701"/>
    <x v="1397"/>
    <n v="1.0165160994549201E-3"/>
    <n v="0.19808616883541"/>
    <n v="6.0234024514665301E-2"/>
    <n v="1.38349656343135E-2"/>
    <n v="0.56691342473967099"/>
    <n v="0.12527366519364999"/>
    <n v="0"/>
    <n v="1.1506236162901501E-2"/>
    <n v="2.9046947541924301E-3"/>
    <n v="4.6313206237083202"/>
  </r>
  <r>
    <x v="42"/>
    <x v="17"/>
    <n v="0.22879929860583101"/>
    <n v="2.2395145092429999E-2"/>
    <n v="0.48657238243675299"/>
    <n v="0.49103247247081699"/>
    <x v="1398"/>
    <n v="1.0919444099140099E-2"/>
    <n v="0.29466465014915799"/>
    <n v="9.7785168930774102E-2"/>
    <n v="8.5939444154627495E-2"/>
    <n v="0.30611496494586998"/>
    <n v="0.144018030165248"/>
    <n v="1.6316698137835799E-2"/>
    <n v="1.6797630224994899E-2"/>
    <n v="6.1157614577563701E-3"/>
    <n v="4.83548340439327"/>
  </r>
  <r>
    <x v="42"/>
    <x v="18"/>
    <n v="0.49053985760722801"/>
    <n v="1.481445809544E-2"/>
    <n v="0.366600557230499"/>
    <n v="0.61858498467406098"/>
    <x v="1399"/>
    <n v="1.40027484528786E-2"/>
    <n v="0.259039129145544"/>
    <n v="0.24101832578535401"/>
    <n v="0.109367915446779"/>
    <n v="0.15608354130621299"/>
    <n v="0.13943642172760801"/>
    <n v="1.9346073723542499E-2"/>
    <n v="4.0346593990381201E-2"/>
    <n v="6.6775453122962696E-3"/>
    <n v="4.5293071354077696"/>
  </r>
  <r>
    <x v="42"/>
    <x v="19"/>
    <n v="0.66725505030561305"/>
    <n v="9.2287635316147306E-3"/>
    <n v="0.28175550713543901"/>
    <n v="0.70901572933294699"/>
    <x v="1400"/>
    <n v="2.1704194830939098E-2"/>
    <n v="0.240117996124419"/>
    <n v="0.30459085760439403"/>
    <n v="0.101456463412255"/>
    <n v="0.121279934820197"/>
    <n v="0.108414395592483"/>
    <n v="1.6785298048008001E-2"/>
    <n v="6.6515646920548899E-2"/>
    <n v="9.3418856333405392E-3"/>
    <n v="4.6580478996090804"/>
  </r>
  <r>
    <x v="42"/>
    <x v="20"/>
    <n v="0.63323546163425504"/>
    <n v="1.3738800550448901E-2"/>
    <n v="0.29384348610208499"/>
    <n v="0.69241771334746605"/>
    <x v="1401"/>
    <n v="1.79089221007179E-2"/>
    <n v="0.219956931402841"/>
    <n v="0.289302361689878"/>
    <n v="0.105761640233802"/>
    <n v="0.13896736916058999"/>
    <n v="0.12449846480660701"/>
    <n v="1.6738641788141499E-2"/>
    <n v="6.6060336249574594E-2"/>
    <n v="7.85322542658232E-3"/>
    <n v="4.55327930010258"/>
  </r>
  <r>
    <x v="42"/>
    <x v="21"/>
    <n v="0.71474901643492805"/>
    <n v="1.09374683727687E-2"/>
    <n v="0.30636575725791998"/>
    <n v="0.68269677436931098"/>
    <x v="1402"/>
    <n v="1.19768673570303E-2"/>
    <n v="0.22074037729825699"/>
    <n v="0.28818596726454199"/>
    <n v="0.109509948595305"/>
    <n v="0.17147477523298199"/>
    <n v="0.116630574876122"/>
    <n v="1.78798594561651E-2"/>
    <n v="4.2237493567601897E-2"/>
    <n v="7.5708447318227397E-3"/>
    <n v="4.5384312095536403"/>
  </r>
  <r>
    <x v="42"/>
    <x v="22"/>
    <n v="0.32827030691450898"/>
    <n v="2.1281944616515301E-2"/>
    <n v="0.44711054382415499"/>
    <n v="0.53160751155932995"/>
    <x v="1403"/>
    <n v="4.7277867329148298E-3"/>
    <n v="0.14858435368168199"/>
    <n v="0.20012795544057799"/>
    <n v="7.46605511802301E-2"/>
    <n v="0.319570253557517"/>
    <n v="0.18731472123064799"/>
    <n v="1.19681364679717E-2"/>
    <n v="2.7059333319294301E-2"/>
    <n v="3.5987857519472399E-3"/>
    <n v="4.5411559618150603"/>
  </r>
  <r>
    <x v="42"/>
    <x v="23"/>
    <n v="0.76424337841090795"/>
    <n v="9.0980638576275592E-3"/>
    <n v="0.36703558744508402"/>
    <n v="0.62386634869728896"/>
    <x v="1404"/>
    <n v="1.4637383618531801E-2"/>
    <n v="0.28049526771070099"/>
    <n v="0.191793203331632"/>
    <n v="0.195067771494911"/>
    <n v="0.122994246553284"/>
    <n v="0.123246949689929"/>
    <n v="2.7786049000283902E-2"/>
    <n v="2.23709794899076E-2"/>
    <n v="4.2078785794598499E-3"/>
    <n v="4.6079655622381104"/>
  </r>
  <r>
    <x v="42"/>
    <x v="24"/>
    <n v="0.16080137743098799"/>
    <n v="3.0411741282177999E-2"/>
    <n v="0.56315864957032702"/>
    <n v="0.40642960914749499"/>
    <x v="1405"/>
    <n v="0"/>
    <n v="0.13227498283511199"/>
    <n v="0.125281712611992"/>
    <n v="3.4053776836826297E-2"/>
    <n v="0.39642316317875897"/>
    <n v="0.25787919846374202"/>
    <n v="9.7171383930150703E-3"/>
    <n v="1.84738224100197E-2"/>
    <n v="4.2720252713190701E-3"/>
    <n v="4.7558331634112703"/>
  </r>
  <r>
    <x v="42"/>
    <x v="25"/>
    <n v="0.180917846389992"/>
    <n v="2.5787493558836E-2"/>
    <n v="0.53922759137028797"/>
    <n v="0.434984915070876"/>
    <x v="1406"/>
    <n v="6.7773096036650207E-5"/>
    <n v="0.14383841372745201"/>
    <n v="0.146946989532203"/>
    <n v="3.7077180427329097E-2"/>
    <n v="0.380241453312327"/>
    <n v="0.24106754442408701"/>
    <n v="9.3621492283894898E-3"/>
    <n v="2.44654538527013E-2"/>
    <n v="4.1190604430531496E-3"/>
    <n v="4.6947398606059796"/>
  </r>
  <r>
    <x v="42"/>
    <x v="26"/>
    <n v="0.233383037412115"/>
    <n v="2.5398779292917201E-2"/>
    <n v="0.506688249318901"/>
    <n v="0.467912971388182"/>
    <x v="1407"/>
    <n v="1.87475016608801E-3"/>
    <n v="0.15084649607828801"/>
    <n v="0.17874019133197799"/>
    <n v="3.83078080138472E-2"/>
    <n v="0.34776319026543501"/>
    <n v="0.21934341805430099"/>
    <n v="1.0271257773146801E-2"/>
    <n v="2.80906845773819E-2"/>
    <n v="6.4442848003065899E-3"/>
    <n v="4.6572505540808704"/>
  </r>
  <r>
    <x v="42"/>
    <x v="27"/>
    <n v="0.47946092202745699"/>
    <n v="1.493234576049E-2"/>
    <n v="0.402274324819342"/>
    <n v="0.58279332942016804"/>
    <x v="1408"/>
    <n v="1.01373156683099E-2"/>
    <n v="0.27325618208184799"/>
    <n v="0.207498372269282"/>
    <n v="7.1302775389458103E-2"/>
    <n v="0.212216436035429"/>
    <n v="0.16785696766504701"/>
    <n v="1.7554354145398202E-2"/>
    <n v="2.0524179557905899E-2"/>
    <n v="5.3762369499993599E-3"/>
    <n v="4.5341629841465396"/>
  </r>
  <r>
    <x v="42"/>
    <x v="28"/>
    <n v="0.69138301200685004"/>
    <n v="1.09204745255768E-2"/>
    <n v="0.31735882451035602"/>
    <n v="0.671720700964067"/>
    <x v="1409"/>
    <n v="1.38121356988325E-2"/>
    <n v="0.240582075935492"/>
    <n v="0.27654077752494699"/>
    <n v="7.4785962739841103E-2"/>
    <n v="0.18057736413839101"/>
    <n v="0.13453292538669101"/>
    <n v="1.6036879180112502E-2"/>
    <n v="4.3618911087258502E-2"/>
    <n v="5.9006275914002997E-3"/>
    <n v="4.5784564047827399"/>
  </r>
  <r>
    <x v="42"/>
    <x v="29"/>
    <n v="0.77010059937105202"/>
    <n v="9.9631023072696001E-3"/>
    <n v="0.29702739631758501"/>
    <n v="0.69300950137514605"/>
    <x v="1410"/>
    <n v="1.9391122580905099E-2"/>
    <n v="0.22968299128379999"/>
    <n v="0.302468898696724"/>
    <n v="8.5249082941564705E-2"/>
    <n v="0.161047368528838"/>
    <n v="0.12102424123113301"/>
    <n v="1.5008914035969099E-2"/>
    <n v="4.7038628116710501E-2"/>
    <n v="6.8960343849763499E-3"/>
    <n v="4.57147964878921"/>
  </r>
  <r>
    <x v="42"/>
    <x v="30"/>
    <n v="0.73591950390076499"/>
    <n v="9.7550249231098205E-3"/>
    <n v="0.29054360691389503"/>
    <n v="0.699701368162995"/>
    <x v="1411"/>
    <n v="2.5466313619623301E-2"/>
    <n v="0.219737638338588"/>
    <n v="0.34038618470514997"/>
    <n v="7.1621265303184606E-2"/>
    <n v="0.127720425954084"/>
    <n v="0.122659280439398"/>
    <n v="1.4427195744701801E-2"/>
    <n v="5.8782918150020701E-2"/>
    <n v="7.6890982915151698E-3"/>
    <n v="4.5934020981966803"/>
  </r>
  <r>
    <x v="42"/>
    <x v="31"/>
    <n v="0.85121256383245503"/>
    <n v="8.1817938700704702E-3"/>
    <n v="0.24585465880646301"/>
    <n v="0.74596354732346604"/>
    <x v="1412"/>
    <n v="2.7533755438632401E-2"/>
    <n v="0.20828178787305901"/>
    <n v="0.386305424726751"/>
    <n v="8.2245674205864094E-2"/>
    <n v="0.109724746111515"/>
    <n v="9.1508855888953203E-2"/>
    <n v="1.2035020015779999E-2"/>
    <n v="6.2238400324125302E-2"/>
    <n v="7.7647970700634198E-3"/>
    <n v="4.5892034964755704"/>
  </r>
  <r>
    <x v="42"/>
    <x v="32"/>
    <n v="0.809405175224439"/>
    <n v="9.0761522998434197E-3"/>
    <n v="0.29846323608407499"/>
    <n v="0.69246061161608197"/>
    <x v="1413"/>
    <n v="2.6685084420456001E-2"/>
    <n v="0.19688162998305"/>
    <n v="0.36865203709731398"/>
    <n v="7.2432168586431603E-2"/>
    <n v="0.124693028160809"/>
    <n v="0.114458240303974"/>
    <n v="1.0702391114337999E-2"/>
    <n v="6.5961546981220198E-2"/>
    <n v="7.3098616311678202E-3"/>
    <n v="4.3655946281900402"/>
  </r>
  <r>
    <x v="43"/>
    <x v="0"/>
    <n v="0.81577761799775905"/>
    <n v="9.7460020092631303E-3"/>
    <n v="0.37805512025437799"/>
    <n v="0.61219887773635895"/>
    <x v="1414"/>
    <n v="1.9525422626670199E-2"/>
    <n v="0.21945474941180201"/>
    <n v="0.13046839927486101"/>
    <n v="0.142863068782902"/>
    <n v="0.20677432922710601"/>
    <n v="0.113846366620766"/>
    <n v="1.6223798747656899E-2"/>
    <n v="9.3919010086336505E-2"/>
    <n v="4.90781465317583E-2"/>
    <n v="6.13739425502252"/>
  </r>
  <r>
    <x v="43"/>
    <x v="1"/>
    <n v="0.84302362954770504"/>
    <n v="1.0649869880947601E-2"/>
    <n v="0.39461785737574301"/>
    <n v="0.59473227274330998"/>
    <x v="1415"/>
    <n v="1.4085673924568E-2"/>
    <n v="0.22497073778680299"/>
    <n v="0.140491665061137"/>
    <n v="0.123777181274398"/>
    <n v="0.208950737069485"/>
    <n v="0.101887633183633"/>
    <n v="1.55454613789303E-2"/>
    <n v="8.6524901807509005E-2"/>
    <n v="7.3648067025124303E-2"/>
    <n v="6.2483218082502301"/>
  </r>
  <r>
    <x v="43"/>
    <x v="2"/>
    <n v="1.02758527842322"/>
    <n v="1.55584014445174E-2"/>
    <n v="0.38472296801165301"/>
    <n v="0.59971863054383001"/>
    <x v="1416"/>
    <n v="1.19800900465937E-2"/>
    <n v="0.24384909599172799"/>
    <n v="0.143605375653826"/>
    <n v="0.12882536584923601"/>
    <n v="0.199172908744252"/>
    <n v="9.9322468425052796E-2"/>
    <n v="1.5773982247150799E-2"/>
    <n v="8.03302007515828E-2"/>
    <n v="6.8519936839027296E-2"/>
    <n v="6.2633862717895603"/>
  </r>
  <r>
    <x v="43"/>
    <x v="3"/>
    <n v="0.92790034391644804"/>
    <n v="1.1873370237312299E-2"/>
    <n v="0.37902746388583303"/>
    <n v="0.60909916587685498"/>
    <x v="1417"/>
    <n v="1.16409432437457E-2"/>
    <n v="0.271493947417209"/>
    <n v="0.13579338145396699"/>
    <n v="0.12339891701114999"/>
    <n v="0.20864720877777401"/>
    <n v="8.8614392129179098E-2"/>
    <n v="1.4929081211376399E-2"/>
    <n v="8.3115591918605403E-2"/>
    <n v="5.2421103923489198E-2"/>
    <n v="6.2313383386984604"/>
  </r>
  <r>
    <x v="43"/>
    <x v="4"/>
    <n v="0.97922988721135695"/>
    <n v="1.08008455276664E-2"/>
    <n v="0.37935940208046698"/>
    <n v="0.60983975239186605"/>
    <x v="1418"/>
    <n v="1.0757483207064499E-2"/>
    <n v="0.28571857842455001"/>
    <n v="0.133022103930691"/>
    <n v="0.13241003493940301"/>
    <n v="0.20642990424076901"/>
    <n v="9.02046086973948E-2"/>
    <n v="1.43790508400038E-2"/>
    <n v="8.0892040377226401E-2"/>
    <n v="3.4742160667224499E-2"/>
    <n v="6.3420431055427704"/>
  </r>
  <r>
    <x v="43"/>
    <x v="5"/>
    <n v="0.97098782372909198"/>
    <n v="1.2164540678661E-2"/>
    <n v="0.39672254453898897"/>
    <n v="0.59111291478234995"/>
    <x v="1419"/>
    <n v="1.25672160633069E-2"/>
    <n v="0.27424325336213201"/>
    <n v="0.13888218852801301"/>
    <n v="0.13525814723151999"/>
    <n v="0.203704998856196"/>
    <n v="9.2807242262074E-2"/>
    <n v="1.3926502878934899E-2"/>
    <n v="7.5158697911485495E-2"/>
    <n v="4.6862998626974801E-2"/>
    <n v="6.3220930556725197"/>
  </r>
  <r>
    <x v="43"/>
    <x v="6"/>
    <n v="0.98837897769852701"/>
    <n v="1.20903621363362E-2"/>
    <n v="0.38685154661787102"/>
    <n v="0.60105809124579201"/>
    <x v="1420"/>
    <n v="1.1413429837880899E-2"/>
    <n v="0.27647861805834201"/>
    <n v="0.13834629310965901"/>
    <n v="0.12505339660688999"/>
    <n v="0.206989543224815"/>
    <n v="8.7651766456023003E-2"/>
    <n v="1.2332262168893399E-2"/>
    <n v="8.1555189832517305E-2"/>
    <n v="5.05321846462959E-2"/>
    <n v="6.1598459767904696"/>
  </r>
  <r>
    <x v="43"/>
    <x v="7"/>
    <n v="0.99303213738459795"/>
    <n v="1.41658105431217E-2"/>
    <n v="0.37827789283993801"/>
    <n v="0.60755629661693999"/>
    <x v="1421"/>
    <n v="1.24330303820366E-2"/>
    <n v="0.27236647455440599"/>
    <n v="0.15483520226813899"/>
    <n v="0.123995205709477"/>
    <n v="0.197112346149697"/>
    <n v="9.1770721287863996E-2"/>
    <n v="1.47861457319329E-2"/>
    <n v="6.7351161036716206E-2"/>
    <n v="5.8176217471603502E-2"/>
    <n v="6.3380528437074899"/>
  </r>
  <r>
    <x v="43"/>
    <x v="8"/>
    <n v="0.88580762790561496"/>
    <n v="1.2778455444405101E-2"/>
    <n v="0.41164216867871301"/>
    <n v="0.57557937587688202"/>
    <x v="1422"/>
    <n v="1.36004373216231E-2"/>
    <n v="0.26494831519800199"/>
    <n v="0.145194474236431"/>
    <n v="0.11411548735349999"/>
    <n v="0.206963201325332"/>
    <n v="8.5176515113657897E-2"/>
    <n v="1.3802840110330301E-2"/>
    <n v="8.9658932501098298E-2"/>
    <n v="5.4555629651541503E-2"/>
    <n v="6.2511549295257902"/>
  </r>
  <r>
    <x v="43"/>
    <x v="9"/>
    <n v="0.96401736484579603"/>
    <n v="1.1310068430826801E-2"/>
    <n v="0.38624682739585497"/>
    <n v="0.60244310417331903"/>
    <x v="1423"/>
    <n v="1.7784409527364899E-2"/>
    <n v="0.28819339762432"/>
    <n v="0.13815338170081501"/>
    <n v="0.116279773644962"/>
    <n v="0.20369513807620299"/>
    <n v="8.5487182773942405E-2"/>
    <n v="1.37840902871052E-2"/>
    <n v="8.2822981460469694E-2"/>
    <n v="4.66097616990045E-2"/>
    <n v="6.30769924992663"/>
  </r>
  <r>
    <x v="43"/>
    <x v="10"/>
    <n v="1.1145767353892599"/>
    <n v="1.24091113336897E-2"/>
    <n v="0.37627812616310502"/>
    <n v="0.61131276250320499"/>
    <x v="1424"/>
    <n v="2.3447115149269698E-2"/>
    <n v="0.28368229215605401"/>
    <n v="0.13493441567020101"/>
    <n v="0.15914873455001899"/>
    <n v="0.18055260465641201"/>
    <n v="0.10057264003649"/>
    <n v="1.35330524959728E-2"/>
    <n v="5.8913722985972299E-2"/>
    <n v="3.65622613139788E-2"/>
    <n v="6.21215122457457"/>
  </r>
  <r>
    <x v="43"/>
    <x v="11"/>
    <n v="1.48968257595062"/>
    <n v="8.9211026999334708E-3"/>
    <n v="0.36116230557638102"/>
    <n v="0.62991659172368597"/>
    <x v="1425"/>
    <n v="2.3443025667789798E-2"/>
    <n v="0.29314162663735499"/>
    <n v="0.12621047536504501"/>
    <n v="0.18646682016444799"/>
    <n v="0.165037348803588"/>
    <n v="0.108960804581437"/>
    <n v="1.30060976582165E-2"/>
    <n v="3.9858550007887301E-2"/>
    <n v="3.6618860312192497E-2"/>
    <n v="6.3458198610701402"/>
  </r>
  <r>
    <x v="43"/>
    <x v="12"/>
    <n v="0.80155637702345495"/>
    <n v="1.1114304274077299E-2"/>
    <n v="0.42623701501974798"/>
    <n v="0.56264868070617402"/>
    <x v="1426"/>
    <n v="1.6059666934377499E-2"/>
    <n v="0.22399073927882701"/>
    <n v="0.152761012864218"/>
    <n v="0.13472702160348399"/>
    <n v="0.22227748357098601"/>
    <n v="9.95378847935183E-2"/>
    <n v="1.46631421654727E-2"/>
    <n v="7.2445289127611195E-2"/>
    <n v="5.4244419113856503E-2"/>
    <n v="6.2705123559714302"/>
  </r>
  <r>
    <x v="43"/>
    <x v="13"/>
    <n v="0.87886753928521999"/>
    <n v="1.31701616059701E-2"/>
    <n v="0.40603086502424401"/>
    <n v="0.58079897336978603"/>
    <x v="1427"/>
    <n v="1.5753712864703801E-2"/>
    <n v="0.22136132784999901"/>
    <n v="0.15791615064799899"/>
    <n v="0.129408550504619"/>
    <n v="0.20945190697791199"/>
    <n v="9.8917508309730798E-2"/>
    <n v="1.57573693110814E-2"/>
    <n v="8.0705133791840203E-2"/>
    <n v="6.13559202569409E-2"/>
    <n v="6.35860039938993"/>
  </r>
  <r>
    <x v="43"/>
    <x v="14"/>
    <n v="0.64969217803637003"/>
    <n v="1.8708272894959101E-2"/>
    <n v="0.458771668180252"/>
    <n v="0.52252005892478903"/>
    <x v="1428"/>
    <n v="1.30257070665338E-2"/>
    <n v="0.170953393883784"/>
    <n v="0.117796950208493"/>
    <n v="0.13388040681784899"/>
    <n v="0.34751922576278899"/>
    <n v="9.0129117566940101E-2"/>
    <n v="2.6775413855090399E-2"/>
    <n v="4.3034258317410999E-2"/>
    <n v="4.3874090785865801E-2"/>
    <n v="6.2795616184144398"/>
  </r>
  <r>
    <x v="43"/>
    <x v="15"/>
    <n v="0.24889527211001"/>
    <n v="3.4179315931300497E-2"/>
    <n v="0.55008102643416901"/>
    <n v="0.41573965763453102"/>
    <x v="1429"/>
    <n v="0"/>
    <n v="2.1881124643709799E-2"/>
    <n v="1.24507523803706E-2"/>
    <n v="7.9797374252497499E-2"/>
    <n v="0.77524192609458498"/>
    <n v="3.34868480362999E-2"/>
    <n v="2.8120065415259E-2"/>
    <n v="3.50292027925648E-3"/>
    <n v="3.1385618588644401E-2"/>
    <n v="6.4668884984950301"/>
  </r>
  <r>
    <x v="43"/>
    <x v="16"/>
    <n v="0.28371128960957198"/>
    <n v="3.04665640674513E-2"/>
    <n v="0.53803428730370595"/>
    <n v="0.43149914862884298"/>
    <x v="1430"/>
    <n v="7.3371778208915101E-5"/>
    <n v="2.3193430523323101E-2"/>
    <n v="3.5727592537900602E-2"/>
    <n v="9.5989072129639905E-2"/>
    <n v="0.71435584110968497"/>
    <n v="4.3534579026136097E-2"/>
    <n v="2.7306988697031701E-2"/>
    <n v="8.6409026049411707E-3"/>
    <n v="3.85084746467413E-2"/>
    <n v="6.4111819922927804"/>
  </r>
  <r>
    <x v="43"/>
    <x v="17"/>
    <n v="0.42365544446542203"/>
    <n v="2.2035438016640201E-2"/>
    <n v="0.51383941571101699"/>
    <n v="0.46412514627234303"/>
    <x v="1431"/>
    <n v="9.6879086668051704E-3"/>
    <n v="0.22831591257895101"/>
    <n v="4.7586095339844099E-2"/>
    <n v="7.1110204475382896E-2"/>
    <n v="0.45981169255997001"/>
    <n v="7.7121498941832206E-2"/>
    <n v="1.82229311433003E-2"/>
    <n v="8.7186244006629693E-3"/>
    <n v="6.7476552879606203E-2"/>
    <n v="6.4776263240746399"/>
  </r>
  <r>
    <x v="43"/>
    <x v="18"/>
    <n v="0.63646384473471496"/>
    <n v="2.0742607129313501E-2"/>
    <n v="0.47996779369167097"/>
    <n v="0.499289599179016"/>
    <x v="1432"/>
    <n v="1.6013806817178299E-2"/>
    <n v="0.27786598419804198"/>
    <n v="0.11228827279353799"/>
    <n v="7.4866900193556102E-2"/>
    <n v="0.31098072926194698"/>
    <n v="0.117310671729317"/>
    <n v="1.49674492893676E-2"/>
    <n v="1.06167704039037E-2"/>
    <n v="5.3483877792112798E-2"/>
    <n v="6.4878735215988304"/>
  </r>
  <r>
    <x v="43"/>
    <x v="19"/>
    <n v="0.77716340946548701"/>
    <n v="1.3248335422896201E-2"/>
    <n v="0.46542179405691497"/>
    <n v="0.52132987052018798"/>
    <x v="1433"/>
    <n v="1.5532167733827E-2"/>
    <n v="0.27649850917745"/>
    <n v="0.14974208373401501"/>
    <n v="0.13252329713834499"/>
    <n v="0.24877928149530901"/>
    <n v="8.8810204673285001E-2"/>
    <n v="1.42825143428227E-2"/>
    <n v="1.29924768291144E-2"/>
    <n v="5.1236838114370999E-2"/>
    <n v="6.3966721035299496"/>
  </r>
  <r>
    <x v="43"/>
    <x v="20"/>
    <n v="0.71339256199085399"/>
    <n v="1.78958287362888E-2"/>
    <n v="0.468591273073727"/>
    <n v="0.51351289818998502"/>
    <x v="1434"/>
    <n v="1.60646604916104E-2"/>
    <n v="0.24997926891340599"/>
    <n v="0.12679223138753401"/>
    <n v="0.134764111541678"/>
    <n v="0.27457633461464998"/>
    <n v="0.101294390019335"/>
    <n v="1.3550832730711899E-2"/>
    <n v="1.5736069501605301E-2"/>
    <n v="5.5169346974328501E-2"/>
    <n v="6.4641260020336997"/>
  </r>
  <r>
    <x v="43"/>
    <x v="21"/>
    <n v="0.78734498914601003"/>
    <n v="1.5392726210780101E-2"/>
    <n v="0.467422941504819"/>
    <n v="0.51718433228439997"/>
    <x v="1435"/>
    <n v="2.0801139244888401E-2"/>
    <n v="0.26692730481077198"/>
    <n v="0.120901846021"/>
    <n v="0.14271985188142"/>
    <n v="0.25860905784840998"/>
    <n v="0.101994479978679"/>
    <n v="1.44566867087848E-2"/>
    <n v="1.27678356982732E-2"/>
    <n v="5.2778778027773698E-2"/>
    <n v="6.4707941191031804"/>
  </r>
  <r>
    <x v="43"/>
    <x v="22"/>
    <n v="0.42972674754575102"/>
    <n v="2.44895852470495E-2"/>
    <n v="0.52178457730133998"/>
    <n v="0.45372583745161099"/>
    <x v="1436"/>
    <n v="1.3673214499842301E-2"/>
    <n v="0.108792263048785"/>
    <n v="6.9968370234390106E-2"/>
    <n v="0.120552793980121"/>
    <n v="0.46128030583722202"/>
    <n v="0.135124185719075"/>
    <n v="2.06671995582502E-2"/>
    <n v="1.28120340894795E-2"/>
    <n v="4.1542634949666903E-2"/>
    <n v="6.4109887204321501"/>
  </r>
  <r>
    <x v="43"/>
    <x v="23"/>
    <n v="0.88355269551558202"/>
    <n v="1.42113763221798E-2"/>
    <n v="0.47757406603297697"/>
    <n v="0.50821455764484302"/>
    <x v="1437"/>
    <n v="2.3628225569427799E-2"/>
    <n v="0.267527049204628"/>
    <n v="7.6587936395372605E-2"/>
    <n v="0.18259753842372201"/>
    <n v="0.288973776471251"/>
    <n v="0.105662265483411"/>
    <n v="1.53673879722457E-2"/>
    <n v="6.9157496471416099E-3"/>
    <n v="2.4208436874129099E-2"/>
    <n v="6.3896158282717304"/>
  </r>
  <r>
    <x v="43"/>
    <x v="24"/>
    <n v="0.30576997091908198"/>
    <n v="2.41244375045961E-2"/>
    <n v="0.56749710760327299"/>
    <n v="0.40837845489213098"/>
    <x v="1438"/>
    <n v="3.8577892374289601E-4"/>
    <n v="1.50277768625772E-2"/>
    <n v="5.3288493719526202E-2"/>
    <n v="9.0679676228797704E-2"/>
    <n v="0.61562224800101595"/>
    <n v="0.11371108928466001"/>
    <n v="1.8535542641952799E-2"/>
    <n v="3.05624558845136E-2"/>
    <n v="4.0108399338996202E-2"/>
    <n v="6.4880390208559504"/>
  </r>
  <r>
    <x v="43"/>
    <x v="25"/>
    <n v="0.34082539004978701"/>
    <n v="2.22818292760469E-2"/>
    <n v="0.57922126402673102"/>
    <n v="0.39849690669722199"/>
    <x v="1439"/>
    <n v="2.5448517071011601E-6"/>
    <n v="1.3455394430955999E-3"/>
    <n v="5.0952206527033098E-2"/>
    <n v="0.206511713106245"/>
    <n v="0.54600734970986997"/>
    <n v="9.7935754989617596E-2"/>
    <n v="1.7374720545062401E-2"/>
    <n v="1.3416789030559199E-2"/>
    <n v="4.93152306664403E-2"/>
    <n v="6.6792754718608203"/>
  </r>
  <r>
    <x v="43"/>
    <x v="26"/>
    <n v="0.40336021596230498"/>
    <n v="2.13134508376993E-2"/>
    <n v="0.54707211859137606"/>
    <n v="0.43161443057092502"/>
    <x v="1440"/>
    <n v="4.9790460754107301E-5"/>
    <n v="6.0520514701980198E-4"/>
    <n v="5.2925270743559599E-2"/>
    <n v="0.190291636415369"/>
    <n v="0.53073515362641899"/>
    <n v="0.10637180922815601"/>
    <n v="1.7016306585552299E-2"/>
    <n v="1.32015681274994E-2"/>
    <n v="6.9078926148242598E-2"/>
    <n v="6.5877637659407897"/>
  </r>
  <r>
    <x v="43"/>
    <x v="27"/>
    <n v="0.61973977838199401"/>
    <n v="2.0303740853717799E-2"/>
    <n v="0.50253993784412399"/>
    <n v="0.47715632130215802"/>
    <x v="1441"/>
    <n v="1.25299339553982E-2"/>
    <n v="0.26370074466328602"/>
    <n v="7.0900519813328094E-2"/>
    <n v="0.11751205886657599"/>
    <n v="0.33754492214486198"/>
    <n v="0.111771170312472"/>
    <n v="1.1844117791231901E-2"/>
    <n v="1.3852239526785E-2"/>
    <n v="4.6126689711711397E-2"/>
    <n v="6.5760685308689997"/>
  </r>
  <r>
    <x v="43"/>
    <x v="28"/>
    <n v="0.78794169564083305"/>
    <n v="1.4365173367801199E-2"/>
    <n v="0.46996349560633999"/>
    <n v="0.51567133102585805"/>
    <x v="1442"/>
    <n v="1.4718291699393799E-2"/>
    <n v="0.27021634412322498"/>
    <n v="0.11053060830815099"/>
    <n v="9.6051714137159405E-2"/>
    <n v="0.27129898278946601"/>
    <n v="0.10724334494575"/>
    <n v="1.0678634532329499E-2"/>
    <n v="1.9187126286731401E-2"/>
    <n v="8.88478607572038E-2"/>
    <n v="6.1228509498373596"/>
  </r>
  <r>
    <x v="43"/>
    <x v="29"/>
    <n v="0.75617212385312704"/>
    <n v="1.73695052552445E-2"/>
    <n v="0.45042908946323701"/>
    <n v="0.53220140528151805"/>
    <x v="1443"/>
    <n v="1.8348565712606599E-2"/>
    <n v="0.268016453992032"/>
    <n v="0.139890521405064"/>
    <n v="9.75107012629602E-2"/>
    <n v="0.27364816881534998"/>
    <n v="0.103242895678469"/>
    <n v="1.1401738199447601E-2"/>
    <n v="2.4419878751757901E-2"/>
    <n v="5.1635613626489399E-2"/>
    <n v="6.5394663377967497"/>
  </r>
  <r>
    <x v="43"/>
    <x v="30"/>
    <n v="0.82837628983846601"/>
    <n v="1.8285559512350301E-2"/>
    <n v="0.468345682819094"/>
    <n v="0.51336875766855605"/>
    <x v="1444"/>
    <n v="1.8478326014185701E-2"/>
    <n v="0.26702610651866399"/>
    <n v="0.15699095689418999"/>
    <n v="9.6304711734589807E-2"/>
    <n v="0.25989935582231399"/>
    <n v="9.6103657499241296E-2"/>
    <n v="9.9791409110209107E-3"/>
    <n v="2.6757458188634699E-2"/>
    <n v="5.8498139101805E-2"/>
    <n v="6.4901223164314104"/>
  </r>
  <r>
    <x v="43"/>
    <x v="31"/>
    <n v="0.85366164353205998"/>
    <n v="1.7547204274142001E-2"/>
    <n v="0.46522220458401697"/>
    <n v="0.517230591141841"/>
    <x v="1445"/>
    <n v="1.4507455207336701E-2"/>
    <n v="0.2565297468112"/>
    <n v="0.19283789842922"/>
    <n v="9.4244502311022299E-2"/>
    <n v="0.24370256958290001"/>
    <n v="8.4325074899557304E-2"/>
    <n v="9.3493200338420901E-3"/>
    <n v="3.44579265510358E-2"/>
    <n v="5.65992436026121E-2"/>
    <n v="6.4694282386665201"/>
  </r>
  <r>
    <x v="43"/>
    <x v="32"/>
    <n v="0.78033666609515995"/>
    <n v="1.6237597234755399E-2"/>
    <n v="0.484282837789409"/>
    <n v="0.49947956497583501"/>
    <x v="1446"/>
    <n v="1.40030163201983E-2"/>
    <n v="0.245851153670339"/>
    <n v="0.17821780483444"/>
    <n v="9.8236974560104801E-2"/>
    <n v="0.25524428701249502"/>
    <n v="9.7887088664132704E-2"/>
    <n v="9.8337015794810901E-3"/>
    <n v="4.1930637662307597E-2"/>
    <n v="4.4143760293532203E-2"/>
    <n v="6.4959223833129398"/>
  </r>
  <r>
    <x v="44"/>
    <x v="0"/>
    <n v="0.81081227925218302"/>
    <n v="2.1221998636936398E-2"/>
    <n v="0.57339725085404203"/>
    <n v="0.405380750509021"/>
    <x v="1447"/>
    <n v="5.1286516476276897E-2"/>
    <n v="0.29071883753731997"/>
    <n v="0.15633271352386"/>
    <n v="0.125750579122517"/>
    <n v="0.12347198356440101"/>
    <n v="8.7017634006039096E-2"/>
    <n v="5.0865114780649701E-2"/>
    <n v="6.8385989184114093E-2"/>
    <n v="3.6063673788710698E-2"/>
    <n v="6.66548441655641"/>
  </r>
  <r>
    <x v="44"/>
    <x v="1"/>
    <n v="0.82225658303242299"/>
    <n v="2.0719723263521301E-2"/>
    <n v="0.56939237949130395"/>
    <n v="0.40988789724517499"/>
    <x v="1448"/>
    <n v="4.2982764852684999E-2"/>
    <n v="0.28581120192148601"/>
    <n v="0.18294664234956801"/>
    <n v="0.111663443752966"/>
    <n v="0.12812232636704601"/>
    <n v="8.7678961771139596E-2"/>
    <n v="4.4279116462715699E-2"/>
    <n v="7.3679347509263596E-2"/>
    <n v="3.3316389880387202E-2"/>
    <n v="6.5647047420658096"/>
  </r>
  <r>
    <x v="44"/>
    <x v="2"/>
    <n v="1.0082306331150299"/>
    <n v="2.03946774785367E-2"/>
    <n v="0.56579902485483402"/>
    <n v="0.41380629766662902"/>
    <x v="1449"/>
    <n v="4.3059834210761497E-2"/>
    <n v="0.30095647552239901"/>
    <n v="0.16870068051502601"/>
    <n v="0.106551256160016"/>
    <n v="0.117862735731323"/>
    <n v="8.9774841382281298E-2"/>
    <n v="4.0883533625839102E-2"/>
    <n v="9.2352190263284006E-2"/>
    <n v="2.9296408578437599E-2"/>
    <n v="6.6445463887943603"/>
  </r>
  <r>
    <x v="44"/>
    <x v="3"/>
    <n v="0.902429731203932"/>
    <n v="1.86296452292984E-2"/>
    <n v="0.54824332212834703"/>
    <n v="0.43312703264235403"/>
    <x v="1450"/>
    <n v="4.3863925027635801E-2"/>
    <n v="0.31162169804455903"/>
    <n v="0.168302705107892"/>
    <n v="0.107273330822084"/>
    <n v="0.11433485290187601"/>
    <n v="8.4041267318041096E-2"/>
    <n v="4.0332743583651298E-2"/>
    <n v="8.8299524158087006E-2"/>
    <n v="3.2733341421979902E-2"/>
    <n v="6.68281370131165"/>
  </r>
  <r>
    <x v="44"/>
    <x v="4"/>
    <n v="1.0014903719959301"/>
    <n v="1.9688933739160999E-2"/>
    <n v="0.557404172818877"/>
    <n v="0.42290689344196197"/>
    <x v="1451"/>
    <n v="4.3185974197730001E-2"/>
    <n v="0.31362309536881799"/>
    <n v="0.17099242233811099"/>
    <n v="0.10368577960901899"/>
    <n v="0.11580372495475499"/>
    <n v="9.0728212478220702E-2"/>
    <n v="3.7912216420480101E-2"/>
    <n v="8.5329067522373694E-2"/>
    <n v="3.0674842245821701E-2"/>
    <n v="6.5393384786207003"/>
  </r>
  <r>
    <x v="44"/>
    <x v="5"/>
    <n v="0.96537836075369698"/>
    <n v="2.0911673919160299E-2"/>
    <n v="0.55364495079759202"/>
    <n v="0.42544337528324799"/>
    <x v="1452"/>
    <n v="4.3160852172883797E-2"/>
    <n v="0.312498434963145"/>
    <n v="0.166077345373427"/>
    <n v="0.108265959619837"/>
    <n v="0.105001903639035"/>
    <n v="8.6227819768657801E-2"/>
    <n v="4.0531965612629797E-2"/>
    <n v="0.10040446900663701"/>
    <n v="2.9650481635337299E-2"/>
    <n v="6.6194699588447596"/>
  </r>
  <r>
    <x v="44"/>
    <x v="6"/>
    <n v="0.955967271965659"/>
    <n v="1.9893008348403102E-2"/>
    <n v="0.54703834788773198"/>
    <n v="0.433068643763865"/>
    <x v="1453"/>
    <n v="4.4426446731481203E-2"/>
    <n v="0.32461604872180699"/>
    <n v="0.16596367458726499"/>
    <n v="0.11495192676116001"/>
    <n v="0.104528943910042"/>
    <n v="8.8219492221884105E-2"/>
    <n v="3.6421770845840397E-2"/>
    <n v="8.0742467113670294E-2"/>
    <n v="3.0918862087360301E-2"/>
    <n v="6.6394821274719904"/>
  </r>
  <r>
    <x v="44"/>
    <x v="7"/>
    <n v="1.0089560734536001"/>
    <n v="1.93038641200344E-2"/>
    <n v="0.54863251215862496"/>
    <n v="0.43206362372134099"/>
    <x v="1454"/>
    <n v="4.9313568108011401E-2"/>
    <n v="0.33681518796612703"/>
    <n v="0.181604999831527"/>
    <n v="0.115738388990927"/>
    <n v="9.7804913675792707E-2"/>
    <n v="8.7590000362977399E-2"/>
    <n v="4.0073846560449398E-2"/>
    <n v="5.4280438808285897E-2"/>
    <n v="2.7538367711710199E-2"/>
    <n v="6.5913696897295999"/>
  </r>
  <r>
    <x v="44"/>
    <x v="8"/>
    <n v="0.92673887106164399"/>
    <n v="2.0617002885681801E-2"/>
    <n v="0.56310132223325204"/>
    <n v="0.41628167488106599"/>
    <x v="1455"/>
    <n v="5.18131873266377E-2"/>
    <n v="0.31979520581921"/>
    <n v="0.172230670672157"/>
    <n v="0.125214943346762"/>
    <n v="0.11416114970334899"/>
    <n v="8.2449546907167798E-2"/>
    <n v="4.6680571280651499E-2"/>
    <n v="4.8002109590765098E-2"/>
    <n v="3.1286774920710698E-2"/>
    <n v="6.6443457200557399"/>
  </r>
  <r>
    <x v="44"/>
    <x v="9"/>
    <n v="0.98934218959971498"/>
    <n v="2.1713256738432201E-2"/>
    <n v="0.56885362530397898"/>
    <n v="0.40943311795758902"/>
    <x v="1456"/>
    <n v="5.6860572638820703E-2"/>
    <n v="0.327629664866457"/>
    <n v="0.16779941873197499"/>
    <n v="0.122456829482882"/>
    <n v="0.117472023754505"/>
    <n v="8.5983861910076495E-2"/>
    <n v="4.3424070850859801E-2"/>
    <n v="3.9517800129384502E-2"/>
    <n v="3.04682218693197E-2"/>
    <n v="6.6475963684375801"/>
  </r>
  <r>
    <x v="44"/>
    <x v="10"/>
    <n v="1.1339210032789699"/>
    <n v="1.9466014911561701E-2"/>
    <n v="0.58283434465637296"/>
    <n v="0.39769964043206502"/>
    <x v="1457"/>
    <n v="7.0974455941299003E-2"/>
    <n v="0.32834533989407499"/>
    <n v="0.161262742233132"/>
    <n v="0.13815908555667"/>
    <n v="9.9936680448904205E-2"/>
    <n v="9.2409882559801301E-2"/>
    <n v="3.7747467188466097E-2"/>
    <n v="3.3075487065357102E-2"/>
    <n v="3.0755569621562499E-2"/>
    <n v="6.5865079768196999"/>
  </r>
  <r>
    <x v="44"/>
    <x v="11"/>
    <n v="1.47447663128722"/>
    <n v="1.6383260458019001E-2"/>
    <n v="0.59119098210559495"/>
    <n v="0.39242575743638602"/>
    <x v="1458"/>
    <n v="7.7370368546840207E-2"/>
    <n v="0.35030666775949498"/>
    <n v="0.138456818576396"/>
    <n v="0.17305363845866301"/>
    <n v="8.0882030234850702E-2"/>
    <n v="9.3738200362475599E-2"/>
    <n v="3.3484435932923301E-2"/>
    <n v="2.1645601566025699E-2"/>
    <n v="2.5405488343703798E-2"/>
    <n v="6.5355651660979497"/>
  </r>
  <r>
    <x v="44"/>
    <x v="12"/>
    <n v="0.83242976660105295"/>
    <n v="3.99799997694072E-2"/>
    <n v="0.59459976026190697"/>
    <n v="0.365420239968686"/>
    <x v="1459"/>
    <n v="5.0318565213115E-2"/>
    <n v="0.28477216556232698"/>
    <n v="0.176886195402647"/>
    <n v="0.123145612884452"/>
    <n v="0.12496997047733099"/>
    <n v="9.1420933703467502E-2"/>
    <n v="4.9130002329791402E-2"/>
    <n v="4.8823120547454101E-2"/>
    <n v="4.1717511010123803E-2"/>
    <n v="6.6875414050019799"/>
  </r>
  <r>
    <x v="44"/>
    <x v="13"/>
    <n v="0.862023418124654"/>
    <n v="2.2807969379501102E-2"/>
    <n v="0.59104154048076596"/>
    <n v="0.38615049013973302"/>
    <x v="1460"/>
    <n v="4.84107373078616E-2"/>
    <n v="0.29262184601216001"/>
    <n v="0.19510918142300099"/>
    <n v="0.11201709139070901"/>
    <n v="0.12512082853984899"/>
    <n v="9.1562278305154302E-2"/>
    <n v="4.1383224055330597E-2"/>
    <n v="4.3667711062803101E-2"/>
    <n v="3.9394950843377803E-2"/>
    <n v="6.5827113486215598"/>
  </r>
  <r>
    <x v="44"/>
    <x v="14"/>
    <n v="0.60686666471145501"/>
    <n v="3.2330113843454397E-2"/>
    <n v="0.64373414554081199"/>
    <n v="0.32393574061573299"/>
    <x v="1461"/>
    <n v="5.1355851518172797E-2"/>
    <n v="0.24930643867747601"/>
    <n v="0.158167871789338"/>
    <n v="0.10387270626223299"/>
    <n v="0.206609187038583"/>
    <n v="9.8763214078347206E-2"/>
    <n v="4.7862194184811503E-2"/>
    <n v="2.9161728901492899E-2"/>
    <n v="4.3685600142089498E-2"/>
    <n v="6.6286259060556496"/>
  </r>
  <r>
    <x v="44"/>
    <x v="15"/>
    <n v="0.16235016005730499"/>
    <n v="9.4820738403072494E-2"/>
    <n v="0.72961048377842797"/>
    <n v="0.175568777818499"/>
    <x v="1462"/>
    <n v="2.8445694137252502E-3"/>
    <n v="8.9282839254018295E-2"/>
    <n v="2.42332088240956E-2"/>
    <n v="7.3427474931927805E-2"/>
    <n v="0.61344756090699504"/>
    <n v="6.1688321415387201E-2"/>
    <n v="6.0907819323532501E-2"/>
    <n v="3.9406487658497904E-3"/>
    <n v="5.8074215047440397E-2"/>
    <n v="6.8294119192564002"/>
  </r>
  <r>
    <x v="44"/>
    <x v="16"/>
    <n v="0.21245752161595799"/>
    <n v="8.1873106492728803E-2"/>
    <n v="0.71342121618527399"/>
    <n v="0.20470567732199799"/>
    <x v="1463"/>
    <n v="1.1243812954182799E-2"/>
    <n v="9.7659995066892505E-2"/>
    <n v="6.7095836487495605E-2"/>
    <n v="6.9918534129901497E-2"/>
    <n v="0.50826627461877705"/>
    <n v="6.9560158110353307E-2"/>
    <n v="8.2172686326111896E-2"/>
    <n v="5.7995606173554598E-3"/>
    <n v="7.2540890099440106E-2"/>
    <n v="6.6712406978897896"/>
  </r>
  <r>
    <x v="44"/>
    <x v="17"/>
    <n v="0.42175534375198798"/>
    <n v="4.4806794306220303E-2"/>
    <n v="0.68317814450552905"/>
    <n v="0.27201506118825097"/>
    <x v="1464"/>
    <n v="4.6948330223102297E-2"/>
    <n v="0.29689721510391898"/>
    <n v="7.3040844177624895E-2"/>
    <n v="0.103576230434534"/>
    <n v="0.24907258450716899"/>
    <n v="7.7438082202476097E-2"/>
    <n v="8.9441540581841103E-2"/>
    <n v="5.9869819487428002E-3"/>
    <n v="4.7470022160360399E-2"/>
    <n v="6.6989080226078999"/>
  </r>
  <r>
    <x v="44"/>
    <x v="18"/>
    <n v="0.76354884713225402"/>
    <n v="2.8017644735908599E-2"/>
    <n v="0.63067520454399795"/>
    <n v="0.34130715072009299"/>
    <x v="1465"/>
    <n v="4.8399502619560303E-2"/>
    <n v="0.33495298678291702"/>
    <n v="0.157968113633084"/>
    <n v="0.10329174694368699"/>
    <n v="0.143546657604083"/>
    <n v="9.2696632649063596E-2"/>
    <n v="5.7126373043610901E-2"/>
    <n v="1.97028776146633E-2"/>
    <n v="3.4916272487784498E-2"/>
    <n v="6.7050088233989804"/>
  </r>
  <r>
    <x v="44"/>
    <x v="19"/>
    <n v="0.91217084372775203"/>
    <n v="2.53577205404939E-2"/>
    <n v="0.55785422529303996"/>
    <n v="0.41678805416646603"/>
    <x v="1466"/>
    <n v="4.7962599532423503E-2"/>
    <n v="0.32157903290593998"/>
    <n v="0.20367884332834399"/>
    <n v="0.10313466763101301"/>
    <n v="0.11854010614385201"/>
    <n v="8.3339213458935898E-2"/>
    <n v="4.7475067667568302E-2"/>
    <n v="3.1585384614683201E-2"/>
    <n v="3.48607652110451E-2"/>
    <n v="6.7370159626501804"/>
  </r>
  <r>
    <x v="44"/>
    <x v="20"/>
    <n v="0.88156061267554497"/>
    <n v="2.8056343399647399E-2"/>
    <n v="0.59562578753613404"/>
    <n v="0.37631786906421899"/>
    <x v="1467"/>
    <n v="4.9194732910283701E-2"/>
    <n v="0.30660882060278599"/>
    <n v="0.18758451587032701"/>
    <n v="0.113455348222497"/>
    <n v="0.138476759068271"/>
    <n v="8.5035860720055395E-2"/>
    <n v="4.85400451390222E-2"/>
    <n v="2.7067639105240598E-2"/>
    <n v="3.3834241287156397E-2"/>
    <n v="6.5975182253739497"/>
  </r>
  <r>
    <x v="44"/>
    <x v="21"/>
    <n v="0.92796093871914198"/>
    <n v="2.9238283577471099E-2"/>
    <n v="0.60931541143077494"/>
    <n v="0.36144630499175401"/>
    <x v="1468"/>
    <n v="5.6590941687711303E-2"/>
    <n v="0.325585611042774"/>
    <n v="0.15835989284864099"/>
    <n v="0.119070840351174"/>
    <n v="0.13873377345606699"/>
    <n v="9.1514776863472605E-2"/>
    <n v="4.8080461571776999E-2"/>
    <n v="2.0874323597175299E-2"/>
    <n v="3.2112404437105099E-2"/>
    <n v="6.6607382669891404"/>
  </r>
  <r>
    <x v="44"/>
    <x v="22"/>
    <n v="0.40186104077046297"/>
    <n v="5.2221328992624598E-2"/>
    <n v="0.69146937527409502"/>
    <n v="0.25630929573327998"/>
    <x v="1469"/>
    <n v="4.8130994911889803E-2"/>
    <n v="0.190401333986122"/>
    <n v="0.104956721660528"/>
    <n v="9.9732949692135905E-2"/>
    <n v="0.28452316443059"/>
    <n v="0.13365369275984901"/>
    <n v="4.7223767381177298E-2"/>
    <n v="1.4747276657719801E-2"/>
    <n v="6.1141557081718097E-2"/>
    <n v="6.71781040049631"/>
  </r>
  <r>
    <x v="44"/>
    <x v="23"/>
    <n v="1.23793245488348"/>
    <n v="2.6479481328894099E-2"/>
    <n v="0.65304333996118402"/>
    <n v="0.32047717870992198"/>
    <x v="1470"/>
    <n v="6.6612300642194006E-2"/>
    <n v="0.37382810057843002"/>
    <n v="9.9233121547514402E-2"/>
    <n v="0.18187793997884699"/>
    <n v="0.10087071882045701"/>
    <n v="9.7499942007059304E-2"/>
    <n v="4.0334779809290899E-2"/>
    <n v="7.9549458973012001E-3"/>
    <n v="2.4468329677892101E-2"/>
    <n v="6.6889456498290203"/>
  </r>
  <r>
    <x v="44"/>
    <x v="24"/>
    <n v="0.262153104371324"/>
    <n v="6.8195771508289593E-2"/>
    <n v="0.72756228161011605"/>
    <n v="0.204241946881594"/>
    <x v="1471"/>
    <n v="1.7859734412575299E-2"/>
    <n v="0.14715609134376401"/>
    <n v="8.1771015256305896E-2"/>
    <n v="8.9091603404397604E-2"/>
    <n v="0.370704097634658"/>
    <n v="0.120541112586461"/>
    <n v="6.0493502287356803E-2"/>
    <n v="1.3950495961024699E-2"/>
    <n v="7.9824313825432799E-2"/>
    <n v="6.7192896728644902"/>
  </r>
  <r>
    <x v="44"/>
    <x v="25"/>
    <n v="0.248974609190525"/>
    <n v="7.0373433309678102E-2"/>
    <n v="0.75004871199063405"/>
    <n v="0.17957785469968701"/>
    <x v="1472"/>
    <n v="6.32751081581136E-3"/>
    <n v="0.121818846762712"/>
    <n v="9.2095017286084699E-2"/>
    <n v="7.0247475399012604E-2"/>
    <n v="0.39995389752256799"/>
    <n v="0.12734869231472401"/>
    <n v="5.0811937613242202E-2"/>
    <n v="1.6120189641199802E-2"/>
    <n v="8.5915196935711993E-2"/>
    <n v="6.3547438714838904"/>
  </r>
  <r>
    <x v="44"/>
    <x v="26"/>
    <n v="0.31164508133180402"/>
    <n v="6.7284742570177594E-2"/>
    <n v="0.70610169931297295"/>
    <n v="0.22661355811684999"/>
    <x v="1473"/>
    <n v="7.6761127443759399E-3"/>
    <n v="0.120504112146401"/>
    <n v="0.102109017950179"/>
    <n v="7.6041900100222506E-2"/>
    <n v="0.37446190122846801"/>
    <n v="0.14583851021442701"/>
    <n v="4.87687424230379E-2"/>
    <n v="2.0114112005077699E-2"/>
    <n v="8.3347302442121199E-2"/>
    <n v="6.6811765442472097"/>
  </r>
  <r>
    <x v="44"/>
    <x v="27"/>
    <n v="0.73291310729273595"/>
    <n v="3.4995073157184503E-2"/>
    <n v="0.64449502565974404"/>
    <n v="0.32050990118307099"/>
    <x v="1474"/>
    <n v="3.2727497641253801E-2"/>
    <n v="0.33845135846325197"/>
    <n v="0.122654488499665"/>
    <n v="0.131753518143647"/>
    <n v="0.162817413701944"/>
    <n v="0.10044967653140301"/>
    <n v="4.4025797187184003E-2"/>
    <n v="1.32119847997002E-2"/>
    <n v="4.2066406975079698E-2"/>
    <n v="6.6831980158696602"/>
  </r>
  <r>
    <x v="44"/>
    <x v="28"/>
    <n v="0.92093640868592896"/>
    <n v="3.4404168934301697E-2"/>
    <n v="0.61044722515746397"/>
    <n v="0.35514860590823399"/>
    <x v="1475"/>
    <n v="4.3786553110647101E-2"/>
    <n v="0.32910073160217901"/>
    <n v="0.17433915922804"/>
    <n v="0.112284471131954"/>
    <n v="0.13745605147297599"/>
    <n v="8.5168596460239193E-2"/>
    <n v="4.7498402146021697E-2"/>
    <n v="2.2841449738260002E-2"/>
    <n v="3.7797610148473403E-2"/>
    <n v="6.5645298644035304"/>
  </r>
  <r>
    <x v="44"/>
    <x v="29"/>
    <n v="0.90780017603787"/>
    <n v="2.94728552906936E-2"/>
    <n v="0.59859193063392901"/>
    <n v="0.371935214075378"/>
    <x v="1476"/>
    <n v="4.2766751078761697E-2"/>
    <n v="0.31325858637316201"/>
    <n v="0.20432603057266599"/>
    <n v="9.6975397867723107E-2"/>
    <n v="0.13267632401471199"/>
    <n v="8.09355147601864E-2"/>
    <n v="3.7044039131606997E-2"/>
    <n v="4.0895795497554899E-2"/>
    <n v="4.1316991563219697E-2"/>
    <n v="6.5855796664655601"/>
  </r>
  <r>
    <x v="44"/>
    <x v="30"/>
    <n v="0.97803351114608605"/>
    <n v="2.6798721812658501E-2"/>
    <n v="0.57706772612062396"/>
    <n v="0.39613355206671802"/>
    <x v="1477"/>
    <n v="4.3863460042689602E-2"/>
    <n v="0.30625528895024701"/>
    <n v="0.22144980893138799"/>
    <n v="0.101871244024754"/>
    <n v="0.12276778698585"/>
    <n v="7.8260905134086206E-2"/>
    <n v="3.8109216449605E-2"/>
    <n v="3.8994932852462402E-2"/>
    <n v="3.9038626991499903E-2"/>
    <n v="6.5952599684954496"/>
  </r>
  <r>
    <x v="44"/>
    <x v="31"/>
    <n v="1.0485904958332"/>
    <n v="2.6316732626000702E-2"/>
    <n v="0.56147690438779496"/>
    <n v="0.412206362986204"/>
    <x v="1478"/>
    <n v="4.5019948227485701E-2"/>
    <n v="0.29598271910470397"/>
    <n v="0.241513079378258"/>
    <n v="0.100159648254418"/>
    <n v="0.11289565977532399"/>
    <n v="7.6545163886265005E-2"/>
    <n v="3.74991637321083E-2"/>
    <n v="4.1637228080969202E-2"/>
    <n v="3.7672166760911403E-2"/>
    <n v="6.68797053331261"/>
  </r>
  <r>
    <x v="44"/>
    <x v="32"/>
    <n v="0.99698048698030906"/>
    <n v="3.07111812571082E-2"/>
    <n v="0.579505476315894"/>
    <n v="0.38978334242699803"/>
    <x v="1479"/>
    <n v="4.5083020580181002E-2"/>
    <n v="0.28905960486824001"/>
    <n v="0.221851512549439"/>
    <n v="0.110639814113153"/>
    <n v="0.12783667311185901"/>
    <n v="7.9190798855347397E-2"/>
    <n v="3.8717232659458901E-2"/>
    <n v="3.91295511966753E-2"/>
    <n v="3.8879232888374603E-2"/>
    <n v="6.6344579694533001"/>
  </r>
  <r>
    <x v="45"/>
    <x v="0"/>
    <n v="0.83877922734022403"/>
    <n v="6.9084517426772005E-2"/>
    <n v="0.69957061525893305"/>
    <n v="0.23134486731429499"/>
    <x v="1480"/>
    <n v="1.99995347552646E-2"/>
    <n v="0.21802598910465201"/>
    <n v="0.109927547592683"/>
    <n v="9.1929550313338396E-2"/>
    <n v="0.34864500702409601"/>
    <n v="5.8629952869915999E-2"/>
    <n v="2.69481311487485E-2"/>
    <n v="5.19037055148227E-2"/>
    <n v="5.89257840983071E-2"/>
    <n v="6.6178365237949697"/>
  </r>
  <r>
    <x v="45"/>
    <x v="1"/>
    <n v="0.85351612740794802"/>
    <n v="6.4158643963652603E-2"/>
    <n v="0.67795519282877403"/>
    <n v="0.25788616320757402"/>
    <x v="1481"/>
    <n v="1.6696537903962201E-2"/>
    <n v="0.225558824345958"/>
    <n v="0.13048073005543001"/>
    <n v="8.1547192132720298E-2"/>
    <n v="0.348925552339581"/>
    <n v="6.2969288748339E-2"/>
    <n v="2.4337742119653401E-2"/>
    <n v="4.1865928052303499E-2"/>
    <n v="5.7476139804971502E-2"/>
    <n v="6.61858053908953"/>
  </r>
  <r>
    <x v="45"/>
    <x v="2"/>
    <n v="1.0083198061560401"/>
    <n v="6.2975285497387706E-2"/>
    <n v="0.70286775585884498"/>
    <n v="0.23415695864376701"/>
    <x v="1482"/>
    <n v="1.41174572813488E-2"/>
    <n v="0.24270264151335399"/>
    <n v="0.12518780613085501"/>
    <n v="7.7692612395626498E-2"/>
    <n v="0.33491916216415701"/>
    <n v="6.3631755261621903E-2"/>
    <n v="2.26807898848435E-2"/>
    <n v="4.6925038520315501E-2"/>
    <n v="5.56309641256265E-2"/>
    <n v="6.6473055280861697"/>
  </r>
  <r>
    <x v="45"/>
    <x v="3"/>
    <n v="0.92979096001175998"/>
    <n v="6.75011459195453E-2"/>
    <n v="0.69051625179946896"/>
    <n v="0.241982602280986"/>
    <x v="1483"/>
    <n v="1.4135339610114201E-2"/>
    <n v="0.27409427908192802"/>
    <n v="0.10804028438956099"/>
    <n v="7.5962231054922794E-2"/>
    <n v="0.33409373891081101"/>
    <n v="5.8703801474926702E-2"/>
    <n v="2.4861159377619801E-2"/>
    <n v="4.2875391231439103E-2"/>
    <n v="5.4212914351637498E-2"/>
    <n v="6.6392212346913402"/>
  </r>
  <r>
    <x v="45"/>
    <x v="4"/>
    <n v="1.02966392839809"/>
    <n v="6.7930510209149503E-2"/>
    <n v="0.69163039855615405"/>
    <n v="0.24043909123469601"/>
    <x v="1484"/>
    <n v="1.39424650483031E-2"/>
    <n v="0.28523654937200299"/>
    <n v="0.120088735643399"/>
    <n v="7.4543120536651297E-2"/>
    <n v="0.31846577368432499"/>
    <n v="6.4322420833760802E-2"/>
    <n v="2.1499384323974E-2"/>
    <n v="3.8319388830220201E-2"/>
    <n v="5.3899986682520301E-2"/>
    <n v="6.6615677617773503"/>
  </r>
  <r>
    <x v="45"/>
    <x v="5"/>
    <n v="0.97388574311603104"/>
    <n v="7.1932151231017094E-2"/>
    <n v="0.70382585099476203"/>
    <n v="0.22424199777422099"/>
    <x v="1485"/>
    <n v="1.46461344557828E-2"/>
    <n v="0.27750073953156301"/>
    <n v="0.11420505064986"/>
    <n v="8.4649537905843703E-2"/>
    <n v="0.31068369302994803"/>
    <n v="6.37899870871807E-2"/>
    <n v="2.2382176668709002E-2"/>
    <n v="4.9289503145447298E-2"/>
    <n v="5.2145546096390001E-2"/>
    <n v="6.6497487156960098"/>
  </r>
  <r>
    <x v="45"/>
    <x v="6"/>
    <n v="0.93089196259913898"/>
    <n v="7.2516416036940395E-2"/>
    <n v="0.69437387418414898"/>
    <n v="0.23310970977890999"/>
    <x v="1486"/>
    <n v="1.2357843083314401E-2"/>
    <n v="0.27878037329196498"/>
    <n v="0.10934833386993"/>
    <n v="8.2819268963596496E-2"/>
    <n v="0.322191875256014"/>
    <n v="6.4763494884491901E-2"/>
    <n v="2.20145965543211E-2"/>
    <n v="3.75173846862445E-2"/>
    <n v="5.5889490535274103E-2"/>
    <n v="6.6889325656008003"/>
  </r>
  <r>
    <x v="45"/>
    <x v="7"/>
    <n v="0.93852084574844896"/>
    <n v="7.1270757246143401E-2"/>
    <n v="0.69535110684347301"/>
    <n v="0.233378135910384"/>
    <x v="1487"/>
    <n v="1.31754597504462E-2"/>
    <n v="0.27314176824840097"/>
    <n v="0.114329520494689"/>
    <n v="8.2676154574555794E-2"/>
    <n v="0.31895252826853099"/>
    <n v="6.4214119264906097E-2"/>
    <n v="3.1194769337196501E-2"/>
    <n v="3.85461358680897E-2"/>
    <n v="5.17672004673067E-2"/>
    <n v="6.67601519766575"/>
  </r>
  <r>
    <x v="45"/>
    <x v="8"/>
    <n v="0.98533774828805698"/>
    <n v="7.4157017925133101E-2"/>
    <n v="0.69791436957158404"/>
    <n v="0.227928612503283"/>
    <x v="1488"/>
    <n v="1.6644997952335299E-2"/>
    <n v="0.26734027660998999"/>
    <n v="0.12317065898419"/>
    <n v="7.6685503110986097E-2"/>
    <n v="0.32166499762399903"/>
    <n v="5.77148195459464E-2"/>
    <n v="3.1725713210698302E-2"/>
    <n v="4.0845763153306E-2"/>
    <n v="5.1231620379388103E-2"/>
    <n v="6.7465444668086096"/>
  </r>
  <r>
    <x v="45"/>
    <x v="9"/>
    <n v="1.0384992692280299"/>
    <n v="7.3705286747825893E-2"/>
    <n v="0.69626254978328295"/>
    <n v="0.23003216346889099"/>
    <x v="1489"/>
    <n v="2.0241361836877102E-2"/>
    <n v="0.26073198402091202"/>
    <n v="0.128293706572086"/>
    <n v="8.1967314565105504E-2"/>
    <n v="0.31746972987077998"/>
    <n v="5.9001172963718401E-2"/>
    <n v="2.5111815154281701E-2"/>
    <n v="4.5202338262151899E-2"/>
    <n v="5.1969650692024298E-2"/>
    <n v="6.6873627908224904"/>
  </r>
  <r>
    <x v="45"/>
    <x v="10"/>
    <n v="1.12103892394009"/>
    <n v="6.4923699634218401E-2"/>
    <n v="0.70211872192685798"/>
    <n v="0.23295757843892301"/>
    <x v="1490"/>
    <n v="2.6259829849672001E-2"/>
    <n v="0.281864858452193"/>
    <n v="0.11937548368296801"/>
    <n v="0.10752178201558101"/>
    <n v="0.29356599280331203"/>
    <n v="6.4976938432861703E-2"/>
    <n v="2.2704825356227001E-2"/>
    <n v="2.2604165480452298E-2"/>
    <n v="4.9917989363927599E-2"/>
    <n v="6.6582234094245596"/>
  </r>
  <r>
    <x v="45"/>
    <x v="11"/>
    <n v="1.3517554577661399"/>
    <n v="6.8130031705756905E-2"/>
    <n v="0.71810103616966703"/>
    <n v="0.21376893212457701"/>
    <x v="1491"/>
    <n v="2.6290820352153702E-2"/>
    <n v="0.31017694493495701"/>
    <n v="9.16514286408079E-2"/>
    <n v="0.14019666864467201"/>
    <n v="0.26852423003134601"/>
    <n v="6.88152928361139E-2"/>
    <n v="2.1816407871043501E-2"/>
    <n v="1.6262647218631798E-2"/>
    <n v="4.3647884131324997E-2"/>
    <n v="6.6885712877469103"/>
  </r>
  <r>
    <x v="45"/>
    <x v="12"/>
    <n v="0.84006241222481604"/>
    <n v="7.9316121033674997E-2"/>
    <n v="0.71140631455000103"/>
    <n v="0.209277564416324"/>
    <x v="1492"/>
    <n v="2.1616754606604002E-2"/>
    <n v="0.209229756125489"/>
    <n v="0.12728241073556901"/>
    <n v="8.3687380971273706E-2"/>
    <n v="0.36091466354386198"/>
    <n v="6.36746532787313E-2"/>
    <n v="2.46763979669395E-2"/>
    <n v="3.1484955213445E-2"/>
    <n v="6.3678853133116595E-2"/>
    <n v="6.79491131901759"/>
  </r>
  <r>
    <x v="45"/>
    <x v="13"/>
    <n v="0.88321774831822297"/>
    <n v="8.2387653725576299E-2"/>
    <n v="0.69496606132019501"/>
    <n v="0.222646284954228"/>
    <x v="1493"/>
    <n v="1.9664599061766701E-2"/>
    <n v="0.219356700672977"/>
    <n v="0.15398185938950801"/>
    <n v="7.3117553826604897E-2"/>
    <n v="0.35511239391574001"/>
    <n v="6.4182294252212294E-2"/>
    <n v="2.3328627409299502E-2"/>
    <n v="1.9457575562216101E-2"/>
    <n v="6.0641995895229298E-2"/>
    <n v="6.7816815016566903"/>
  </r>
  <r>
    <x v="45"/>
    <x v="14"/>
    <n v="0.74570764685939295"/>
    <n v="0.10033472904174801"/>
    <n v="0.71280327141952404"/>
    <n v="0.18686199953872801"/>
    <x v="1494"/>
    <n v="1.8755428495286101E-2"/>
    <n v="0.15769738206436101"/>
    <n v="0.101230718457284"/>
    <n v="6.2098650151010001E-2"/>
    <n v="0.483401740650231"/>
    <n v="6.4140029376283797E-2"/>
    <n v="2.6911295259231201E-2"/>
    <n v="1.40191927743525E-2"/>
    <n v="6.04047051770535E-2"/>
    <n v="6.8518002128622797"/>
  </r>
  <r>
    <x v="45"/>
    <x v="15"/>
    <n v="0.36924333413015198"/>
    <n v="0.16774531957095501"/>
    <n v="0.71313375362391795"/>
    <n v="0.11912092680512699"/>
    <x v="1495"/>
    <n v="2.4904708173866398E-4"/>
    <n v="1.88457149658162E-3"/>
    <n v="1.1097359885441701E-3"/>
    <n v="8.3170287653049901E-3"/>
    <n v="0.86799096866290604"/>
    <n v="2.7463544392506201E-2"/>
    <n v="3.3324225839976199E-2"/>
    <n v="2.2998433563239501E-3"/>
    <n v="4.3337389080570103E-2"/>
    <n v="7.2187051973462202"/>
  </r>
  <r>
    <x v="45"/>
    <x v="16"/>
    <n v="0.420042693333399"/>
    <n v="0.15859531439119101"/>
    <n v="0.72326117192795203"/>
    <n v="0.118143513680858"/>
    <x v="1496"/>
    <n v="3.4342107992591398E-4"/>
    <n v="1.73679785858456E-3"/>
    <n v="3.29548929135635E-3"/>
    <n v="1.0668993318896199E-2"/>
    <n v="0.830986390169"/>
    <n v="3.3060838759072397E-2"/>
    <n v="4.5782188060547499E-2"/>
    <n v="2.1864666240350599E-3"/>
    <n v="5.8172221107553601E-2"/>
    <n v="7.1663701182033401"/>
  </r>
  <r>
    <x v="45"/>
    <x v="17"/>
    <n v="0.63064501795126904"/>
    <n v="0.11978174338613801"/>
    <n v="0.72266368793565705"/>
    <n v="0.157554568678204"/>
    <x v="1497"/>
    <n v="1.03987294356329E-2"/>
    <n v="0.23063101407677999"/>
    <n v="3.9870239904453E-2"/>
    <n v="3.4610334026026902E-2"/>
    <n v="0.53238390910093802"/>
    <n v="4.08393698813889E-2"/>
    <n v="3.8443810298567901E-2"/>
    <n v="3.02601816169653E-3"/>
    <n v="5.8862646013088701E-2"/>
    <n v="6.9756197139949201"/>
  </r>
  <r>
    <x v="45"/>
    <x v="18"/>
    <n v="0.85311895592244003"/>
    <n v="9.0672215791654798E-2"/>
    <n v="0.71392993789723502"/>
    <n v="0.19539784631111001"/>
    <x v="1498"/>
    <n v="1.70909029823481E-2"/>
    <n v="0.31837454533114401"/>
    <n v="6.7497041831968904E-2"/>
    <n v="5.4270013790486397E-2"/>
    <n v="0.37576899582851903"/>
    <n v="6.5489662095826601E-2"/>
    <n v="3.2367276369041E-2"/>
    <n v="3.8038552542854001E-3"/>
    <n v="5.5783625012167201E-2"/>
    <n v="6.84406380352174"/>
  </r>
  <r>
    <x v="45"/>
    <x v="19"/>
    <n v="0.90140260717071696"/>
    <n v="8.9831432400782701E-2"/>
    <n v="0.70115580963893798"/>
    <n v="0.20901275796027899"/>
    <x v="1499"/>
    <n v="1.5926650619879901E-2"/>
    <n v="0.31743230918733401"/>
    <n v="9.3982772170867701E-2"/>
    <n v="6.1706136973675899E-2"/>
    <n v="0.34573082353749601"/>
    <n v="5.9947838493422098E-2"/>
    <n v="2.83329163271797E-2"/>
    <n v="8.9946110246351702E-3"/>
    <n v="5.8687158572321499E-2"/>
    <n v="6.8639737350273702"/>
  </r>
  <r>
    <x v="45"/>
    <x v="20"/>
    <n v="0.88208455965246602"/>
    <n v="9.5111120265694002E-2"/>
    <n v="0.7046400209175"/>
    <n v="0.20024885881680601"/>
    <x v="1500"/>
    <n v="1.63399731862417E-2"/>
    <n v="0.28507223933234299"/>
    <n v="9.2356416514209699E-2"/>
    <n v="5.74841324785565E-2"/>
    <n v="0.37449759888845302"/>
    <n v="6.4684158755145493E-2"/>
    <n v="3.2848531686299601E-2"/>
    <n v="7.2185977227838399E-3"/>
    <n v="5.7571473291165097E-2"/>
    <n v="6.8281436041186296"/>
  </r>
  <r>
    <x v="45"/>
    <x v="21"/>
    <n v="0.99710832218776002"/>
    <n v="9.0528162152597902E-2"/>
    <n v="0.70578346304411699"/>
    <n v="0.203688374803285"/>
    <x v="1501"/>
    <n v="2.0708186273141999E-2"/>
    <n v="0.30837133304779701"/>
    <n v="8.5423525897276198E-2"/>
    <n v="5.9981761294591901E-2"/>
    <n v="0.36483878977131901"/>
    <n v="6.4733991709564606E-2"/>
    <n v="2.8629609448131001E-2"/>
    <n v="7.5365605866649999E-3"/>
    <n v="4.9225997208272997E-2"/>
    <n v="6.8491740075419196"/>
  </r>
  <r>
    <x v="45"/>
    <x v="22"/>
    <n v="0.59620876457911098"/>
    <n v="0.12488632516550301"/>
    <n v="0.73451111843500205"/>
    <n v="0.14060255639949401"/>
    <x v="1502"/>
    <n v="1.8075205473757499E-2"/>
    <n v="0.109874931255275"/>
    <n v="6.3980150042368206E-2"/>
    <n v="3.5234762994101401E-2"/>
    <n v="0.59167278282893898"/>
    <n v="7.1337165651720699E-2"/>
    <n v="3.5946036570291003E-2"/>
    <n v="4.8155020593957801E-3"/>
    <n v="5.3843251327591997E-2"/>
    <n v="7.0049247323560797"/>
  </r>
  <r>
    <x v="45"/>
    <x v="23"/>
    <n v="1.03173042152647"/>
    <n v="8.7795342365520904E-2"/>
    <n v="0.74286608695002299"/>
    <n v="0.16933857068445601"/>
    <x v="1503"/>
    <n v="1.9151112324325301E-2"/>
    <n v="0.306632068790617"/>
    <n v="4.9949902794484198E-2"/>
    <n v="0.111729224325574"/>
    <n v="0.36788062677634198"/>
    <n v="6.4596374843669896E-2"/>
    <n v="2.6495086497423301E-2"/>
    <n v="3.04626621183254E-3"/>
    <n v="3.9424775457527601E-2"/>
    <n v="6.8213202633703203"/>
  </r>
  <r>
    <x v="45"/>
    <x v="24"/>
    <n v="0.43095498055353398"/>
    <n v="0.158396720052012"/>
    <n v="0.72624330542571103"/>
    <n v="0.115359974522277"/>
    <x v="1504"/>
    <n v="1.6724799162565001E-3"/>
    <n v="1.10838848065889E-2"/>
    <n v="4.8918226716804999E-2"/>
    <n v="1.0294006249009601E-2"/>
    <n v="0.734340470679402"/>
    <n v="7.5560043943303498E-2"/>
    <n v="3.7085336456096601E-2"/>
    <n v="3.5422341859208399E-3"/>
    <n v="6.2011599257207201E-2"/>
    <n v="7.0973609931856698"/>
  </r>
  <r>
    <x v="45"/>
    <x v="25"/>
    <n v="0.42457972373462999"/>
    <n v="0.161214964513897"/>
    <n v="0.72696670975710198"/>
    <n v="0.11181832572900099"/>
    <x v="1505"/>
    <n v="5.5210745536280999E-4"/>
    <n v="1.2497936341612901E-2"/>
    <n v="5.1091223632217297E-2"/>
    <n v="1.1517605290700599E-2"/>
    <n v="0.72199434211878299"/>
    <n v="7.2339401040741796E-2"/>
    <n v="4.0931398213417798E-2"/>
    <n v="4.0580073019089004E-3"/>
    <n v="6.8067142930825594E-2"/>
    <n v="7.1377133214678103"/>
  </r>
  <r>
    <x v="45"/>
    <x v="26"/>
    <n v="0.51202866475876796"/>
    <n v="0.14557731177557801"/>
    <n v="0.73656966841474603"/>
    <n v="0.117853019809676"/>
    <x v="1506"/>
    <n v="1.0684990181062701E-3"/>
    <n v="1.25803250583375E-2"/>
    <n v="5.4693197933884601E-2"/>
    <n v="1.22743504513866E-2"/>
    <n v="0.702106631966946"/>
    <n v="8.1867568247365005E-2"/>
    <n v="4.0948026223428399E-2"/>
    <n v="4.6377331522662697E-3"/>
    <n v="6.7934619404048005E-2"/>
    <n v="7.0543329186956099"/>
  </r>
  <r>
    <x v="45"/>
    <x v="27"/>
    <n v="0.80468951861472504"/>
    <n v="0.113394064954952"/>
    <n v="0.71837862853246304"/>
    <n v="0.168227306512585"/>
    <x v="1507"/>
    <n v="1.32762724452237E-2"/>
    <n v="0.32705234063212002"/>
    <n v="6.0920611958830001E-2"/>
    <n v="2.23192244256613E-2"/>
    <n v="0.41173300625777398"/>
    <n v="6.5999858708035E-2"/>
    <n v="3.0879949526507001E-2"/>
    <n v="5.7712057569755098E-3"/>
    <n v="5.1873677550862099E-2"/>
    <n v="6.9282182693515901"/>
  </r>
  <r>
    <x v="45"/>
    <x v="28"/>
    <n v="0.91235900269630499"/>
    <n v="9.6568055639549802E-2"/>
    <n v="0.72419966734379804"/>
    <n v="0.17923227701665201"/>
    <x v="1508"/>
    <n v="1.8264048777490698E-2"/>
    <n v="0.33892315316419702"/>
    <n v="8.6699509551412701E-2"/>
    <n v="2.6585949708752499E-2"/>
    <n v="0.37503003913619698"/>
    <n v="6.0832611108241799E-2"/>
    <n v="2.6691792889659401E-2"/>
    <n v="6.6183039488965697E-3"/>
    <n v="5.2703468588568197E-2"/>
    <n v="6.87297545872506"/>
  </r>
  <r>
    <x v="45"/>
    <x v="29"/>
    <n v="0.83539308313874505"/>
    <n v="9.8526889646391294E-2"/>
    <n v="0.71746996057888501"/>
    <n v="0.18400314977472401"/>
    <x v="1509"/>
    <n v="1.9302952689944499E-2"/>
    <n v="0.30289431694410301"/>
    <n v="9.4444353616414095E-2"/>
    <n v="2.6984826976335301E-2"/>
    <n v="0.39168868327655698"/>
    <n v="6.1052354562942203E-2"/>
    <n v="2.55977067627251E-2"/>
    <n v="7.50539984270167E-3"/>
    <n v="6.0016450991496301E-2"/>
    <n v="6.9061695666449001"/>
  </r>
  <r>
    <x v="45"/>
    <x v="30"/>
    <n v="0.87136302369363405"/>
    <n v="9.6859610048748296E-2"/>
    <n v="0.70842985666652603"/>
    <n v="0.19471053328472601"/>
    <x v="1510"/>
    <n v="1.8709748678463999E-2"/>
    <n v="0.290226285032891"/>
    <n v="0.115882834463699"/>
    <n v="2.9052428464539301E-2"/>
    <n v="0.37535746507041601"/>
    <n v="6.4681519825518799E-2"/>
    <n v="2.5451481906104099E-2"/>
    <n v="1.0781240046861099E-2"/>
    <n v="6.1648997217305601E-2"/>
    <n v="6.9322851220166104"/>
  </r>
  <r>
    <x v="45"/>
    <x v="31"/>
    <n v="0.88307984920328197"/>
    <n v="9.4997134719878598E-2"/>
    <n v="0.68748731841204103"/>
    <n v="0.217515546868081"/>
    <x v="1511"/>
    <n v="2.0158686659583602E-2"/>
    <n v="0.30036291777905799"/>
    <n v="0.12703042119095201"/>
    <n v="3.18612990622133E-2"/>
    <n v="0.34609554633078499"/>
    <n v="6.7348854963895505E-2"/>
    <n v="2.68887709044674E-2"/>
    <n v="1.02053378133924E-2"/>
    <n v="6.1125268592593998E-2"/>
    <n v="6.9155363785360802"/>
  </r>
  <r>
    <x v="45"/>
    <x v="32"/>
    <n v="0.86896079767787204"/>
    <n v="0.100537170044463"/>
    <n v="0.69456172902526503"/>
    <n v="0.204901100930271"/>
    <x v="1512"/>
    <n v="1.8924039747993601E-2"/>
    <n v="0.28951741213981702"/>
    <n v="0.127873821508632"/>
    <n v="3.0964600301378299E-2"/>
    <n v="0.36928130087979599"/>
    <n v="5.7843977352792599E-2"/>
    <n v="2.7670166857972401E-2"/>
    <n v="1.0477551120231399E-2"/>
    <n v="5.9870270262329099E-2"/>
    <n v="6.8308139927087401"/>
  </r>
  <r>
    <x v="46"/>
    <x v="0"/>
    <n v="0.80713818336069498"/>
    <n v="2.2781688433863401E-2"/>
    <n v="0.59235810502167796"/>
    <n v="0.38486020654445902"/>
    <x v="1513"/>
    <n v="4.2210898692724402E-2"/>
    <n v="0.29229100965111499"/>
    <n v="0.175369525526547"/>
    <n v="0.16236066824459"/>
    <n v="0.113110771852062"/>
    <n v="9.9340431981223207E-2"/>
    <n v="3.9281823760752899E-2"/>
    <n v="5.5773832749135402E-2"/>
    <n v="1.3474946779929E-2"/>
    <n v="5.8757314177595701"/>
  </r>
  <r>
    <x v="46"/>
    <x v="1"/>
    <n v="0.83658316661476395"/>
    <n v="2.19264773684382E-2"/>
    <n v="0.58785234485856996"/>
    <n v="0.39022117777299198"/>
    <x v="1514"/>
    <n v="4.0821070386779901E-2"/>
    <n v="0.27544730309982901"/>
    <n v="0.200963245367553"/>
    <n v="0.14743737836276399"/>
    <n v="0.113614851309413"/>
    <n v="0.104855707569409"/>
    <n v="3.8779679192409697E-2"/>
    <n v="5.6803581007439499E-2"/>
    <n v="1.32699747991076E-2"/>
    <n v="5.9722172677168404"/>
  </r>
  <r>
    <x v="46"/>
    <x v="2"/>
    <n v="0.97932395454810395"/>
    <n v="2.20349243691902E-2"/>
    <n v="0.60383573090655096"/>
    <n v="0.37412934472425802"/>
    <x v="1515"/>
    <n v="4.0365608861845502E-2"/>
    <n v="0.29798928365810701"/>
    <n v="0.19371968803464801"/>
    <n v="0.14894154126718001"/>
    <n v="0.109603649797454"/>
    <n v="9.8093483397918305E-2"/>
    <n v="3.8349148734266099E-2"/>
    <n v="5.28214275650725E-2"/>
    <n v="1.24510544206502E-2"/>
    <n v="5.9348579179769496"/>
  </r>
  <r>
    <x v="46"/>
    <x v="3"/>
    <n v="0.93425576166081503"/>
    <n v="2.27400910812855E-2"/>
    <n v="0.59651050323799204"/>
    <n v="0.38074940568072202"/>
    <x v="1516"/>
    <n v="4.1805546842224602E-2"/>
    <n v="0.31309416069340501"/>
    <n v="0.180150659376316"/>
    <n v="0.14599540255155"/>
    <n v="0.108212904105866"/>
    <n v="0.103420113263857"/>
    <n v="3.9239701672328903E-2"/>
    <n v="4.6892259904173297E-2"/>
    <n v="1.32166059057801E-2"/>
    <n v="5.8814116378354697"/>
  </r>
  <r>
    <x v="46"/>
    <x v="4"/>
    <n v="1.0015395567551399"/>
    <n v="2.2297561972746498E-2"/>
    <n v="0.60642216329729903"/>
    <n v="0.37128027472995501"/>
    <x v="1517"/>
    <n v="4.2365679477637898E-2"/>
    <n v="0.31728918113682397"/>
    <n v="0.175983152906244"/>
    <n v="0.146327290597773"/>
    <n v="0.104577633001233"/>
    <n v="9.5873543365777206E-2"/>
    <n v="4.3428625964911399E-2"/>
    <n v="5.3017759297993301E-2"/>
    <n v="1.4186886543058601E-2"/>
    <n v="5.9112644866507802"/>
  </r>
  <r>
    <x v="46"/>
    <x v="5"/>
    <n v="0.937792860077034"/>
    <n v="2.2032571143886698E-2"/>
    <n v="0.60691255441686898"/>
    <n v="0.37105487443924401"/>
    <x v="1518"/>
    <n v="4.1971897522479401E-2"/>
    <n v="0.31901022805614798"/>
    <n v="0.16688158574602099"/>
    <n v="0.15306393339886901"/>
    <n v="0.1038706274109"/>
    <n v="9.7958510469333404E-2"/>
    <n v="4.2288343697693201E-2"/>
    <n v="5.6581241956627101E-2"/>
    <n v="1.2753738366601699E-2"/>
    <n v="5.9113664013732201"/>
  </r>
  <r>
    <x v="46"/>
    <x v="6"/>
    <n v="0.95916177484492504"/>
    <n v="2.1140842908575801E-2"/>
    <n v="0.61765311049433902"/>
    <n v="0.361206046597085"/>
    <x v="1519"/>
    <n v="3.9016015994090998E-2"/>
    <n v="0.33468839089107699"/>
    <n v="0.165243772589487"/>
    <n v="0.15288164453791001"/>
    <n v="0.101295421515809"/>
    <n v="9.5810972494574403E-2"/>
    <n v="4.2284828247537098E-2"/>
    <n v="4.6219398821521498E-2"/>
    <n v="1.50231913048261E-2"/>
    <n v="5.7673265296927099"/>
  </r>
  <r>
    <x v="46"/>
    <x v="7"/>
    <n v="0.98996420024548104"/>
    <n v="1.9877540129956999E-2"/>
    <n v="0.60992820211833598"/>
    <n v="0.370194257751707"/>
    <x v="1520"/>
    <n v="4.1534676864538302E-2"/>
    <n v="0.329457029847047"/>
    <n v="0.17866733260349099"/>
    <n v="0.156639716502536"/>
    <n v="9.0853401319426805E-2"/>
    <n v="9.7131815007580294E-2"/>
    <n v="4.2718678296601899E-2"/>
    <n v="4.2440041524990299E-2"/>
    <n v="1.42939831743902E-2"/>
    <n v="5.9448198510727597"/>
  </r>
  <r>
    <x v="46"/>
    <x v="8"/>
    <n v="0.90795895735002996"/>
    <n v="2.3377910397011599E-2"/>
    <n v="0.60157000529229898"/>
    <n v="0.37505208431068898"/>
    <x v="1521"/>
    <n v="5.3138419817504903E-2"/>
    <n v="0.29466790540604398"/>
    <n v="0.18636292079774999"/>
    <n v="0.15865050647769799"/>
    <n v="0.102600737704578"/>
    <n v="9.4184365449049998E-2"/>
    <n v="4.3158274030552099E-2"/>
    <n v="4.8579401314735197E-2"/>
    <n v="1.22531606113317E-2"/>
    <n v="5.9173099594616803"/>
  </r>
  <r>
    <x v="46"/>
    <x v="9"/>
    <n v="0.98718549480148698"/>
    <n v="2.20564965191733E-2"/>
    <n v="0.59918155913649496"/>
    <n v="0.37876194434433202"/>
    <x v="1522"/>
    <n v="5.30708880245232E-2"/>
    <n v="0.31291239760535"/>
    <n v="0.1796233137446"/>
    <n v="0.159527539078231"/>
    <n v="9.85898303201896E-2"/>
    <n v="9.2494836774162204E-2"/>
    <n v="4.2459435391337799E-2"/>
    <n v="4.0056835852398102E-2"/>
    <n v="1.4176190823947599E-2"/>
    <n v="5.9142106193770001"/>
  </r>
  <r>
    <x v="46"/>
    <x v="10"/>
    <n v="1.1645012175906999"/>
    <n v="1.86894897626265E-2"/>
    <n v="0.59178253125299696"/>
    <n v="0.38952797898437702"/>
    <x v="1523"/>
    <n v="6.8337162743835098E-2"/>
    <n v="0.31508851131679899"/>
    <n v="0.16697565435355199"/>
    <n v="0.17071954505746301"/>
    <n v="8.4040989748442804E-2"/>
    <n v="8.87540337299208E-2"/>
    <n v="5.1816614245257998E-2"/>
    <n v="3.3475140682632298E-2"/>
    <n v="1.51539137802709E-2"/>
    <n v="5.8657230125154296"/>
  </r>
  <r>
    <x v="46"/>
    <x v="11"/>
    <n v="1.49459487215083"/>
    <n v="2.0969656025093798E-2"/>
    <n v="0.61158946000355296"/>
    <n v="0.36744088397135299"/>
    <x v="1524"/>
    <n v="7.3244702907255599E-2"/>
    <n v="0.33835043827118"/>
    <n v="0.16024400954695101"/>
    <n v="0.19179594867590499"/>
    <n v="6.8627263304831695E-2"/>
    <n v="8.7683756026534304E-2"/>
    <n v="4.01488083775891E-2"/>
    <n v="1.8521080333458201E-2"/>
    <n v="1.6157263669262099E-2"/>
    <n v="5.87208654169208"/>
  </r>
  <r>
    <x v="46"/>
    <x v="12"/>
    <n v="0.83319756758191499"/>
    <n v="2.6683855884113799E-2"/>
    <n v="0.61436052175586398"/>
    <n v="0.35895562236002199"/>
    <x v="1525"/>
    <n v="4.1384379897434001E-2"/>
    <n v="0.27135155266342298"/>
    <n v="0.19881315616987899"/>
    <n v="0.16101611380651201"/>
    <n v="0.11674282214954899"/>
    <n v="0.100883159482466"/>
    <n v="4.1423148625863701E-2"/>
    <n v="3.5187809584277203E-2"/>
    <n v="2.69021580008546E-2"/>
    <n v="6.0021743060148802"/>
  </r>
  <r>
    <x v="46"/>
    <x v="13"/>
    <n v="0.87535977114531904"/>
    <n v="2.5145048531771699E-2"/>
    <n v="0.58783772878386698"/>
    <n v="0.38701722268436101"/>
    <x v="1526"/>
    <n v="4.15663607862755E-2"/>
    <n v="0.29213927188539002"/>
    <n v="0.215218385916215"/>
    <n v="0.135764419614049"/>
    <n v="0.110548605446707"/>
    <n v="9.6919079904814298E-2"/>
    <n v="4.0754526164159602E-2"/>
    <n v="3.4073704307036802E-2"/>
    <n v="2.6741357410590201E-2"/>
    <n v="5.8912573259338803"/>
  </r>
  <r>
    <x v="46"/>
    <x v="14"/>
    <n v="0.70490294351848104"/>
    <n v="3.04490483707106E-2"/>
    <n v="0.62061396811868996"/>
    <n v="0.34893698351059899"/>
    <x v="1527"/>
    <n v="4.0373886354338299E-2"/>
    <n v="0.29754445372199401"/>
    <n v="0.15742469721178701"/>
    <n v="0.14929867863221399"/>
    <n v="0.158157558897666"/>
    <n v="9.7887844173897398E-2"/>
    <n v="4.97306035607437E-2"/>
    <n v="2.1184153620376601E-2"/>
    <n v="2.17303888971087E-2"/>
    <n v="5.9147368102646896"/>
  </r>
  <r>
    <x v="46"/>
    <x v="15"/>
    <n v="0.21556151983636801"/>
    <n v="6.5803034154522502E-2"/>
    <n v="0.77454640190094204"/>
    <n v="0.159650563944536"/>
    <x v="1528"/>
    <n v="2.01205781984704E-4"/>
    <n v="7.1392332926419694E-2"/>
    <n v="2.97824083808487E-2"/>
    <n v="0.24534974713560001"/>
    <n v="0.43906365844648299"/>
    <n v="3.3741443904615601E-2"/>
    <n v="0.154805817969836"/>
    <n v="3.3189254727366002E-3"/>
    <n v="1.52254362380554E-2"/>
    <n v="6.5397871273712704"/>
  </r>
  <r>
    <x v="46"/>
    <x v="16"/>
    <n v="0.26658622667530701"/>
    <n v="5.7928950484210699E-2"/>
    <n v="0.763181264347354"/>
    <n v="0.17888978516843501"/>
    <x v="1529"/>
    <n v="1.1420251503816399E-3"/>
    <n v="7.2606631569852503E-2"/>
    <n v="4.97197554983747E-2"/>
    <n v="0.247280565362657"/>
    <n v="0.38408260151284201"/>
    <n v="4.3702237188975299E-2"/>
    <n v="0.17122147570080901"/>
    <n v="4.4752601237575797E-3"/>
    <n v="1.78026451563582E-2"/>
    <n v="6.48736947490658"/>
  </r>
  <r>
    <x v="46"/>
    <x v="17"/>
    <n v="0.47230233965984703"/>
    <n v="4.5805843823224897E-2"/>
    <n v="0.68150484224292995"/>
    <n v="0.27268931393384599"/>
    <x v="1530"/>
    <n v="3.8167467513306602E-2"/>
    <n v="0.275772026343647"/>
    <n v="6.2656264548375196E-2"/>
    <n v="0.174827452172024"/>
    <n v="0.212523114223859"/>
    <n v="9.3958678016208094E-2"/>
    <n v="0.105629850372332"/>
    <n v="5.5455564602755799E-3"/>
    <n v="2.2658584599725199E-2"/>
    <n v="6.3554083923602098"/>
  </r>
  <r>
    <x v="46"/>
    <x v="18"/>
    <n v="0.78004332698122802"/>
    <n v="3.4683005632186702E-2"/>
    <n v="0.66952711506407403"/>
    <n v="0.29578987930374001"/>
    <x v="1531"/>
    <n v="5.37894372402428E-2"/>
    <n v="0.33647196612694102"/>
    <n v="0.13552808649676101"/>
    <n v="0.14676807171456299"/>
    <n v="0.12713695573015299"/>
    <n v="0.102245710475954"/>
    <n v="6.4496925884580905E-2"/>
    <n v="9.3540405400899303E-3"/>
    <n v="1.9121271464438001E-2"/>
    <n v="6.0403741751805002"/>
  </r>
  <r>
    <x v="46"/>
    <x v="19"/>
    <n v="0.81643034361612399"/>
    <n v="3.3044620692396401E-2"/>
    <n v="0.66224698205271404"/>
    <n v="0.30470839725489002"/>
    <x v="1532"/>
    <n v="4.9368896796980102E-2"/>
    <n v="0.322203650974353"/>
    <n v="0.187119341337323"/>
    <n v="0.136214016655095"/>
    <n v="0.11886299599790801"/>
    <n v="9.2303247273806205E-2"/>
    <n v="5.2735223922163399E-2"/>
    <n v="1.49305395352265E-2"/>
    <n v="2.1407569826471198E-2"/>
    <n v="6.19191417098732"/>
  </r>
  <r>
    <x v="46"/>
    <x v="20"/>
    <n v="0.75712805958559504"/>
    <n v="3.8393181404456099E-2"/>
    <n v="0.65619901653478596"/>
    <n v="0.30540780206075802"/>
    <x v="1533"/>
    <n v="5.94887691981636E-2"/>
    <n v="0.30326606014572799"/>
    <n v="0.16879337014648299"/>
    <n v="0.14515622622049501"/>
    <n v="0.12527177918840601"/>
    <n v="0.10166065963943199"/>
    <n v="5.3994361700578399E-2"/>
    <n v="1.4674098495668499E-2"/>
    <n v="2.1687005760298798E-2"/>
    <n v="6.0944741294321201"/>
  </r>
  <r>
    <x v="46"/>
    <x v="21"/>
    <n v="0.81884306231665405"/>
    <n v="3.1171435177255999E-2"/>
    <n v="0.65367223437870103"/>
    <n v="0.31515633044404301"/>
    <x v="1534"/>
    <n v="7.7307095691299094E-2"/>
    <n v="0.298767216312951"/>
    <n v="0.13898623522788001"/>
    <n v="0.15228444629306401"/>
    <n v="0.139120691372281"/>
    <n v="9.7545387088749894E-2"/>
    <n v="5.9783725652208901E-2"/>
    <n v="1.0045442091441901E-2"/>
    <n v="2.0601961901676E-2"/>
    <n v="6.1294607614430001"/>
  </r>
  <r>
    <x v="46"/>
    <x v="22"/>
    <n v="0.52159732321283803"/>
    <n v="3.6203184750200998E-2"/>
    <n v="0.669765766436486"/>
    <n v="0.29403104881331299"/>
    <x v="1535"/>
    <n v="5.1740037243005001E-2"/>
    <n v="0.13791867865150501"/>
    <n v="8.4871971670096094E-2"/>
    <n v="0.20565472094841"/>
    <n v="0.20955915447902501"/>
    <n v="0.11397326371050499"/>
    <n v="0.15881946316811699"/>
    <n v="8.0669086563856292E-3"/>
    <n v="2.1653679595750701E-2"/>
    <n v="6.3003969245802498"/>
  </r>
  <r>
    <x v="46"/>
    <x v="23"/>
    <n v="1.15619693166085"/>
    <n v="2.8958750698473399E-2"/>
    <n v="0.667205002643949"/>
    <n v="0.30383624665757802"/>
    <x v="1536"/>
    <n v="8.2415615850909896E-2"/>
    <n v="0.38766339137245498"/>
    <n v="5.2955453086160897E-2"/>
    <n v="0.20965829122591301"/>
    <n v="0.100777241457398"/>
    <n v="9.7397243970798297E-2"/>
    <n v="4.49322341453725E-2"/>
    <n v="4.59151655854042E-3"/>
    <n v="1.4553244874326E-2"/>
    <n v="6.0568713852757501"/>
  </r>
  <r>
    <x v="46"/>
    <x v="24"/>
    <n v="0.27584724822047002"/>
    <n v="6.1072998449309503E-2"/>
    <n v="0.73272423961220501"/>
    <n v="0.206202761938485"/>
    <x v="1537"/>
    <n v="6.9840295853355501E-3"/>
    <n v="7.0849036045784006E-2"/>
    <n v="8.1184317496242595E-2"/>
    <n v="0.19003757731888199"/>
    <n v="0.342290976940194"/>
    <n v="0.125640977098054"/>
    <n v="0.12664180721180099"/>
    <n v="9.9405753629383999E-3"/>
    <n v="3.6433047355874403E-2"/>
    <n v="6.5821946755707597"/>
  </r>
  <r>
    <x v="46"/>
    <x v="25"/>
    <n v="0.29971331211351598"/>
    <n v="5.5569014172670302E-2"/>
    <n v="0.75896601029780497"/>
    <n v="0.18546497552952501"/>
    <x v="1538"/>
    <n v="3.6658544241168298E-3"/>
    <n v="6.4934922023057798E-2"/>
    <n v="8.0400127032180801E-2"/>
    <n v="0.19160464525558599"/>
    <n v="0.33484238771909203"/>
    <n v="0.14225282765036601"/>
    <n v="0.14042467872647199"/>
    <n v="9.1946642707599006E-3"/>
    <n v="2.4979505811919499E-2"/>
    <n v="6.4021300789577298"/>
  </r>
  <r>
    <x v="46"/>
    <x v="26"/>
    <n v="0.37286303153319"/>
    <n v="6.17557164410584E-2"/>
    <n v="0.71849488521251004"/>
    <n v="0.21974939834643201"/>
    <x v="1539"/>
    <n v="5.6938652498239803E-3"/>
    <n v="7.2155932002675005E-2"/>
    <n v="8.9177996452524805E-2"/>
    <n v="0.18849505017902499"/>
    <n v="0.31850394606086502"/>
    <n v="0.134279979935085"/>
    <n v="0.141153770721372"/>
    <n v="1.08268039963243E-2"/>
    <n v="2.83227409640446E-2"/>
    <n v="6.4902579143367003"/>
  </r>
  <r>
    <x v="46"/>
    <x v="27"/>
    <n v="0.74053812253362605"/>
    <n v="3.7601540448869299E-2"/>
    <n v="0.62043493498441704"/>
    <n v="0.34196352456671403"/>
    <x v="1540"/>
    <n v="3.64164302067801E-2"/>
    <n v="0.34874645571276702"/>
    <n v="0.104806183531785"/>
    <n v="0.14392146147430501"/>
    <n v="0.166327460310814"/>
    <n v="0.106342861093966"/>
    <n v="5.9110512303096302E-2"/>
    <n v="9.5107129959209596E-3"/>
    <n v="1.8462556185767101E-2"/>
    <n v="6.2921518644610197"/>
  </r>
  <r>
    <x v="46"/>
    <x v="28"/>
    <n v="0.850296218850213"/>
    <n v="3.77794027745018E-2"/>
    <n v="0.64231054077427396"/>
    <n v="0.319910056451224"/>
    <x v="1541"/>
    <n v="5.6966857586121002E-2"/>
    <n v="0.319746664517573"/>
    <n v="0.17319246996952001"/>
    <n v="0.107952291411162"/>
    <n v="0.151845339545673"/>
    <n v="9.9740931095434901E-2"/>
    <n v="4.9204518830576402E-2"/>
    <n v="1.44814666772561E-2"/>
    <n v="2.0426358166072699E-2"/>
    <n v="6.2102587463611396"/>
  </r>
  <r>
    <x v="46"/>
    <x v="29"/>
    <n v="0.81150146369623599"/>
    <n v="3.6953672099652501E-2"/>
    <n v="0.64097541336001196"/>
    <n v="0.32207091454033498"/>
    <x v="1542"/>
    <n v="4.9030764498797001E-2"/>
    <n v="0.31400697643196601"/>
    <n v="0.20228181657135"/>
    <n v="9.1390431967204394E-2"/>
    <n v="0.14773672847050701"/>
    <n v="0.10754898427210299"/>
    <n v="4.2322089989410699E-2"/>
    <n v="1.6869858841802199E-2"/>
    <n v="2.15776284851843E-2"/>
    <n v="6.1586812985263801"/>
  </r>
  <r>
    <x v="46"/>
    <x v="30"/>
    <n v="0.89478958121077301"/>
    <n v="3.5617602694509497E-2"/>
    <n v="0.64360268754416206"/>
    <n v="0.32077970976132802"/>
    <x v="1543"/>
    <n v="5.3090741331119899E-2"/>
    <n v="0.314733756124498"/>
    <n v="0.224053082621088"/>
    <n v="7.9378946963749697E-2"/>
    <n v="0.140154101407272"/>
    <n v="9.5240065105162405E-2"/>
    <n v="4.2133708733341498E-2"/>
    <n v="2.2324673302269501E-2"/>
    <n v="2.3109705067194199E-2"/>
    <n v="6.1868005838634801"/>
  </r>
  <r>
    <x v="46"/>
    <x v="31"/>
    <n v="0.96147799624178998"/>
    <n v="3.4826177114244503E-2"/>
    <n v="0.623763879210256"/>
    <n v="0.34140994367549998"/>
    <x v="1544"/>
    <n v="5.0915739338915703E-2"/>
    <n v="0.30981229699194102"/>
    <n v="0.24580726233567901"/>
    <n v="8.3875076471501997E-2"/>
    <n v="0.122322729791907"/>
    <n v="9.0769354853978607E-2"/>
    <n v="4.50142362848708E-2"/>
    <n v="2.1781748841304599E-2"/>
    <n v="2.4588012822997801E-2"/>
    <n v="6.1324755304050997"/>
  </r>
  <r>
    <x v="46"/>
    <x v="32"/>
    <n v="0.913980524921846"/>
    <n v="3.1643729379111599E-2"/>
    <n v="0.636120322738979"/>
    <n v="0.33223594788191002"/>
    <x v="1545"/>
    <n v="5.47437000330298E-2"/>
    <n v="0.28343971619031599"/>
    <n v="0.244209996374079"/>
    <n v="8.7228420448060895E-2"/>
    <n v="0.13604566235045801"/>
    <n v="9.7407642703032302E-2"/>
    <n v="3.8385423585638997E-2"/>
    <n v="2.6717308708431399E-2"/>
    <n v="2.6185181719491898E-2"/>
    <n v="6.14714515699833"/>
  </r>
  <r>
    <x v="47"/>
    <x v="0"/>
    <n v="0.84519826487920202"/>
    <n v="2.8785133255978701E-2"/>
    <n v="0.46625915716886002"/>
    <n v="0.504955709575162"/>
    <x v="1546"/>
    <n v="1.7486515186658998E-2"/>
    <n v="0.21781941972896199"/>
    <n v="0.18846251466324099"/>
    <n v="0.146932980491776"/>
    <n v="0.15611436541986901"/>
    <n v="9.1442612519368596E-2"/>
    <n v="3.9364492541614303E-2"/>
    <n v="9.3710871132557202E-2"/>
    <n v="3.84551425963039E-2"/>
    <n v="4.479581638899"/>
  </r>
  <r>
    <x v="47"/>
    <x v="1"/>
    <n v="0.84406222306585199"/>
    <n v="2.8991627864307399E-2"/>
    <n v="0.46876692982635398"/>
    <n v="0.50224144230933798"/>
    <x v="1547"/>
    <n v="1.6185574370114801E-2"/>
    <n v="0.210162253808273"/>
    <n v="0.22600191117034801"/>
    <n v="0.124006529400779"/>
    <n v="0.15499990096728"/>
    <n v="9.16135322286033E-2"/>
    <n v="3.24069658040433E-2"/>
    <n v="9.5601088599330294E-2"/>
    <n v="3.8472915554850599E-2"/>
    <n v="4.4619057812601"/>
  </r>
  <r>
    <x v="47"/>
    <x v="2"/>
    <n v="1.02413801946646"/>
    <n v="2.80394780928492E-2"/>
    <n v="0.46677530017583801"/>
    <n v="0.50518522173131297"/>
    <x v="1548"/>
    <n v="1.8145529850016901E-2"/>
    <n v="0.21997667086025"/>
    <n v="0.22216722287833801"/>
    <n v="0.13685203346598801"/>
    <n v="0.148049882046623"/>
    <n v="8.9359207366660198E-2"/>
    <n v="3.02006692488032E-2"/>
    <n v="8.6543276628078203E-2"/>
    <n v="3.6701153810875999E-2"/>
    <n v="4.4374306231442304"/>
  </r>
  <r>
    <x v="47"/>
    <x v="3"/>
    <n v="0.94139765165711997"/>
    <n v="2.8612583645887299E-2"/>
    <n v="0.47348538482235702"/>
    <n v="0.497902031531756"/>
    <x v="1549"/>
    <n v="1.8810792702057499E-2"/>
    <n v="0.23377335931009199"/>
    <n v="0.205651820128221"/>
    <n v="0.12897701983686899"/>
    <n v="0.15049547481561201"/>
    <n v="8.8392899139724701E-2"/>
    <n v="3.2096718188911001E-2"/>
    <n v="9.3063194066246593E-2"/>
    <n v="3.72112663701991E-2"/>
    <n v="4.4051197260699402"/>
  </r>
  <r>
    <x v="47"/>
    <x v="4"/>
    <n v="0.98540694670695705"/>
    <n v="2.6683123032859701E-2"/>
    <n v="0.47543112349287597"/>
    <n v="0.497885753474264"/>
    <x v="1550"/>
    <n v="1.52893558167836E-2"/>
    <n v="0.24280207081345101"/>
    <n v="0.205913767678502"/>
    <n v="0.12873112924184599"/>
    <n v="0.14572284945568501"/>
    <n v="9.0969203617246697E-2"/>
    <n v="3.1065080616349001E-2"/>
    <n v="9.0192517743027806E-2"/>
    <n v="3.97646415022163E-2"/>
    <n v="4.4589004315866401"/>
  </r>
  <r>
    <x v="47"/>
    <x v="5"/>
    <n v="0.97894867847283595"/>
    <n v="2.7685476627034401E-2"/>
    <n v="0.47247118607411098"/>
    <n v="0.499843337298854"/>
    <x v="1551"/>
    <n v="1.40566558264435E-2"/>
    <n v="0.24469431953531501"/>
    <n v="0.20054129867074"/>
    <n v="0.139787953976344"/>
    <n v="0.14752064667024201"/>
    <n v="8.7036478370490694E-2"/>
    <n v="3.07325281576259E-2"/>
    <n v="8.70088733851518E-2"/>
    <n v="3.8709801259805603E-2"/>
    <n v="4.4730906570629196"/>
  </r>
  <r>
    <x v="47"/>
    <x v="6"/>
    <n v="0.99119353163492896"/>
    <n v="2.6419031136317599E-2"/>
    <n v="0.48390423488940798"/>
    <n v="0.48967673397427403"/>
    <x v="1552"/>
    <n v="1.5076465860122399E-2"/>
    <n v="0.24317581855682799"/>
    <n v="0.19700113891344201"/>
    <n v="0.14010210644323601"/>
    <n v="0.149797724936757"/>
    <n v="9.2697735416367805E-2"/>
    <n v="2.9515016144243601E-2"/>
    <n v="8.4827365547872596E-2"/>
    <n v="3.8461832281543498E-2"/>
    <n v="4.4377673475564601"/>
  </r>
  <r>
    <x v="47"/>
    <x v="7"/>
    <n v="1.0015154468495899"/>
    <n v="2.9012564770603998E-2"/>
    <n v="0.45846996155215203"/>
    <n v="0.51251747367724398"/>
    <x v="1553"/>
    <n v="1.4744242811350901E-2"/>
    <n v="0.237552135141499"/>
    <n v="0.214953020555114"/>
    <n v="0.13511391217527799"/>
    <n v="0.14375097004009799"/>
    <n v="8.8098053468568499E-2"/>
    <n v="3.3372879322998698E-2"/>
    <n v="8.5267790298463902E-2"/>
    <n v="3.7559453991516299E-2"/>
    <n v="4.5309596203103597"/>
  </r>
  <r>
    <x v="47"/>
    <x v="8"/>
    <n v="0.92819327062283696"/>
    <n v="3.11973222518293E-2"/>
    <n v="0.47658421790766398"/>
    <n v="0.492218459840506"/>
    <x v="1554"/>
    <n v="1.41280607371081E-2"/>
    <n v="0.22926743640594299"/>
    <n v="0.204146346505864"/>
    <n v="0.14635496304701001"/>
    <n v="0.146946442495725"/>
    <n v="8.2921738579389101E-2"/>
    <n v="3.4991379911861603E-2"/>
    <n v="9.2328062105329595E-2"/>
    <n v="3.7949043012418998E-2"/>
    <n v="4.5258127341053296"/>
  </r>
  <r>
    <x v="47"/>
    <x v="9"/>
    <n v="0.98149853392251296"/>
    <n v="3.1541433714972603E-2"/>
    <n v="0.46975722318605401"/>
    <n v="0.49870134309897302"/>
    <x v="1555"/>
    <n v="1.3351101860749E-2"/>
    <n v="0.23110884613827201"/>
    <n v="0.211746353303742"/>
    <n v="0.144636712462022"/>
    <n v="0.14055958120194201"/>
    <n v="8.4076529360789604E-2"/>
    <n v="3.60918900745964E-2"/>
    <n v="9.23766461507117E-2"/>
    <n v="3.7484598799933502E-2"/>
    <n v="4.5076060029284104"/>
  </r>
  <r>
    <x v="47"/>
    <x v="10"/>
    <n v="1.07218659135271"/>
    <n v="2.7920849200941299E-2"/>
    <n v="0.469071755807769"/>
    <n v="0.50300739499128999"/>
    <x v="1556"/>
    <n v="1.6143941150261101E-2"/>
    <n v="0.233519376227702"/>
    <n v="0.20693717196079101"/>
    <n v="0.16660525817560801"/>
    <n v="0.13524690472136999"/>
    <n v="8.5777835514497303E-2"/>
    <n v="4.0274917460710498E-2"/>
    <n v="7.34560188444843E-2"/>
    <n v="3.3932424972134098E-2"/>
    <n v="4.4631969846846999"/>
  </r>
  <r>
    <x v="47"/>
    <x v="11"/>
    <n v="1.4062608413689901"/>
    <n v="2.35141033529556E-2"/>
    <n v="0.48608703951921001"/>
    <n v="0.49039885712783499"/>
    <x v="1557"/>
    <n v="1.9849318811545402E-2"/>
    <n v="0.24848977342661099"/>
    <n v="0.18424340079481"/>
    <n v="0.215572827915336"/>
    <n v="0.11864592034176701"/>
    <n v="8.1311859576841602E-2"/>
    <n v="3.4458372822085102E-2"/>
    <n v="6.1299411945496103E-2"/>
    <n v="2.90819778133669E-2"/>
    <n v="4.3605641889555997"/>
  </r>
  <r>
    <x v="47"/>
    <x v="12"/>
    <n v="0.83350459711408498"/>
    <n v="3.3286836262055697E-2"/>
    <n v="0.49277267494077098"/>
    <n v="0.47394048879717399"/>
    <x v="1558"/>
    <n v="1.48821380606516E-2"/>
    <n v="0.197448062926491"/>
    <n v="0.20935034701489"/>
    <n v="0.14673974677702101"/>
    <n v="0.15873661593521399"/>
    <n v="8.8170869096501306E-2"/>
    <n v="3.3904460491461501E-2"/>
    <n v="0.100382530332029"/>
    <n v="3.9868777167739497E-2"/>
    <n v="4.4278165410316896"/>
  </r>
  <r>
    <x v="47"/>
    <x v="13"/>
    <n v="0.85221635534342399"/>
    <n v="3.77512928495361E-2"/>
    <n v="0.48510728971387801"/>
    <n v="0.477141417436586"/>
    <x v="1559"/>
    <n v="1.6020197645062899E-2"/>
    <n v="0.192734644332164"/>
    <n v="0.236889913468665"/>
    <n v="0.13723637820624399"/>
    <n v="0.156416792152934"/>
    <n v="9.0976555391864694E-2"/>
    <n v="2.9456895561048899E-2"/>
    <n v="9.05300125552881E-2"/>
    <n v="3.9777034419539503E-2"/>
    <n v="4.4512113527359896"/>
  </r>
  <r>
    <x v="47"/>
    <x v="14"/>
    <n v="0.58675942257128599"/>
    <n v="4.41799697325541E-2"/>
    <n v="0.53895617863124601"/>
    <n v="0.41686385163619999"/>
    <x v="1560"/>
    <n v="1.6003628380021201E-2"/>
    <n v="0.16129314108101001"/>
    <n v="0.18082766269807099"/>
    <n v="0.108348823297526"/>
    <n v="0.27781870441133499"/>
    <n v="9.5805374720369194E-2"/>
    <n v="3.4892218506803199E-2"/>
    <n v="7.4081349404920005E-2"/>
    <n v="3.99548685762314E-2"/>
    <n v="4.5556391885222602"/>
  </r>
  <r>
    <x v="47"/>
    <x v="15"/>
    <n v="0.17359215394741401"/>
    <n v="9.2217362641614398E-2"/>
    <n v="0.65090233388389696"/>
    <n v="0.25688030347448798"/>
    <x v="1561"/>
    <n v="3.30587711138236E-3"/>
    <n v="6.3502976999714897E-2"/>
    <n v="1.3628253073384E-2"/>
    <n v="3.8485550370536102E-3"/>
    <n v="0.73170252066805597"/>
    <n v="4.3512980102010899E-2"/>
    <n v="7.4608627839150399E-2"/>
    <n v="1.29615101738427E-2"/>
    <n v="2.87482632134906E-2"/>
    <n v="4.6789950037496899"/>
  </r>
  <r>
    <x v="47"/>
    <x v="16"/>
    <n v="0.20217910395675001"/>
    <n v="8.4032890046051203E-2"/>
    <n v="0.63380808638892605"/>
    <n v="0.28215902356502298"/>
    <x v="1562"/>
    <n v="2.9942028626714799E-3"/>
    <n v="8.3740383337925897E-2"/>
    <n v="2.3145407728634802E-2"/>
    <n v="6.6120990802202503E-3"/>
    <n v="0.65845809186603199"/>
    <n v="5.5873725415543099E-2"/>
    <n v="9.4632533256982301E-2"/>
    <n v="1.28908287428406E-2"/>
    <n v="4.2536738293935901E-2"/>
    <n v="4.7601342600069696"/>
  </r>
  <r>
    <x v="47"/>
    <x v="17"/>
    <n v="0.317771966152331"/>
    <n v="5.70356473130871E-2"/>
    <n v="0.573374571583672"/>
    <n v="0.36958978110324098"/>
    <x v="1563"/>
    <n v="1.6980405858574899E-2"/>
    <n v="0.24702286378270499"/>
    <n v="4.5261199688354098E-2"/>
    <n v="7.4998726789964998E-2"/>
    <n v="0.39525372735639003"/>
    <n v="7.4857871146472896E-2"/>
    <n v="7.3380733495307507E-2"/>
    <n v="1.7890935235552199E-2"/>
    <n v="3.9250767822541999E-2"/>
    <n v="4.7625606784609698"/>
  </r>
  <r>
    <x v="47"/>
    <x v="18"/>
    <n v="0.52967970969522904"/>
    <n v="4.9577989629101003E-2"/>
    <n v="0.54948380550247899"/>
    <n v="0.40093820486842002"/>
    <x v="1564"/>
    <n v="1.6444846872611399E-2"/>
    <n v="0.29116356930000198"/>
    <n v="0.121343159717075"/>
    <n v="9.3216414917630899E-2"/>
    <n v="0.23248629827810699"/>
    <n v="0.10900768855910201"/>
    <n v="6.6254140215438004E-2"/>
    <n v="2.3567252922459099E-2"/>
    <n v="3.54694639343687E-2"/>
    <n v="4.7390182496068602"/>
  </r>
  <r>
    <x v="47"/>
    <x v="19"/>
    <n v="0.68534900094025497"/>
    <n v="4.0808127045526901E-2"/>
    <n v="0.51815107285889195"/>
    <n v="0.441040800095581"/>
    <x v="1565"/>
    <n v="1.81851319180628E-2"/>
    <n v="0.26674592803137798"/>
    <n v="0.17882306555327701"/>
    <n v="0.125870316051892"/>
    <n v="0.18453364317759499"/>
    <n v="9.19008774502693E-2"/>
    <n v="5.592287189069E-2"/>
    <n v="3.3467832699238198E-2"/>
    <n v="3.5559508275614299E-2"/>
    <n v="4.6292411684681003"/>
  </r>
  <r>
    <x v="47"/>
    <x v="20"/>
    <n v="0.63202216790277799"/>
    <n v="4.6424900623364698E-2"/>
    <n v="0.52706655853411299"/>
    <n v="0.42650854084252199"/>
    <x v="1566"/>
    <n v="1.6535347284961598E-2"/>
    <n v="0.247353838276751"/>
    <n v="0.17915856626884499"/>
    <n v="0.131055957757823"/>
    <n v="0.20103333573254001"/>
    <n v="0.105243356136621"/>
    <n v="4.7031776407880997E-2"/>
    <n v="3.9206853905893603E-2"/>
    <n v="2.1780227674287798E-2"/>
    <n v="4.5917892173241697"/>
  </r>
  <r>
    <x v="47"/>
    <x v="21"/>
    <n v="0.69163402537723195"/>
    <n v="4.0706513567556099E-2"/>
    <n v="0.52282688506036901"/>
    <n v="0.43646660137207499"/>
    <x v="1567"/>
    <n v="1.8314485463985598E-2"/>
    <n v="0.25369073076407"/>
    <n v="0.184691856129336"/>
    <n v="0.127471365227487"/>
    <n v="0.201254167388179"/>
    <n v="9.9453813329833496E-2"/>
    <n v="4.8124669068675303E-2"/>
    <n v="3.5031839331986003E-2"/>
    <n v="2.1449681995494699E-2"/>
    <n v="4.6061423268907999"/>
  </r>
  <r>
    <x v="47"/>
    <x v="22"/>
    <n v="0.33056699627126501"/>
    <n v="6.0032571318229103E-2"/>
    <n v="0.58593017374915501"/>
    <n v="0.35403725493261601"/>
    <x v="1568"/>
    <n v="1.1254601782601001E-2"/>
    <n v="0.14330123609898901"/>
    <n v="0.105404145863625"/>
    <n v="6.8316115305052202E-2"/>
    <n v="0.39591574867600698"/>
    <n v="0.12472690841412599"/>
    <n v="7.7782050042037407E-2"/>
    <n v="3.89442994999687E-2"/>
    <n v="1.84965687526592E-2"/>
    <n v="4.7173374219383399"/>
  </r>
  <r>
    <x v="47"/>
    <x v="23"/>
    <n v="0.72622263591828895"/>
    <n v="3.6028282402379298E-2"/>
    <n v="0.55500134510965704"/>
    <n v="0.40897037248796397"/>
    <x v="1569"/>
    <n v="2.0878029390193599E-2"/>
    <n v="0.27474372878366199"/>
    <n v="0.109217068252458"/>
    <n v="0.16948244968791101"/>
    <n v="0.21485846800938899"/>
    <n v="0.104200105349224"/>
    <n v="4.8784181368262403E-2"/>
    <n v="1.9987352356693199E-2"/>
    <n v="2.7195724035332401E-2"/>
    <n v="4.5874366280705097"/>
  </r>
  <r>
    <x v="47"/>
    <x v="24"/>
    <n v="0.21379694829350801"/>
    <n v="8.0803754801397704E-2"/>
    <n v="0.651892978481597"/>
    <n v="0.26730326671700499"/>
    <x v="1570"/>
    <n v="4.8221183646943496E-3"/>
    <n v="7.6697635373702194E-2"/>
    <n v="5.3031423641638903E-2"/>
    <n v="2.0680369404038099E-2"/>
    <n v="0.549728836898002"/>
    <n v="0.13480054135557701"/>
    <n v="5.5422484083983897E-2"/>
    <n v="4.31569083054908E-2"/>
    <n v="4.1256205516776702E-2"/>
    <n v="4.7809210234577"/>
  </r>
  <r>
    <x v="47"/>
    <x v="25"/>
    <n v="0.21914432548322799"/>
    <n v="7.5475718702320393E-2"/>
    <n v="0.64202618715733895"/>
    <n v="0.28249809414034099"/>
    <x v="1571"/>
    <n v="3.4528924685260998E-3"/>
    <n v="8.2761061669451602E-2"/>
    <n v="6.2318763621004303E-2"/>
    <n v="2.3774269102176601E-2"/>
    <n v="0.522811716730051"/>
    <n v="0.130386561149684"/>
    <n v="7.2210140671291903E-2"/>
    <n v="3.9329561598337802E-2"/>
    <n v="4.3380313729449199E-2"/>
    <n v="4.7775089790720697"/>
  </r>
  <r>
    <x v="47"/>
    <x v="26"/>
    <n v="0.28005439515715702"/>
    <n v="6.6788146732253098E-2"/>
    <n v="0.63249504747654395"/>
    <n v="0.30071680579120302"/>
    <x v="1572"/>
    <n v="3.80966746117129E-3"/>
    <n v="8.6519277433270397E-2"/>
    <n v="6.6420456729378297E-2"/>
    <n v="2.59308740739548E-2"/>
    <n v="0.49174490643074198"/>
    <n v="0.13861617156637401"/>
    <n v="6.6890325475845905E-2"/>
    <n v="4.42272604216115E-2"/>
    <n v="4.8350675569447797E-2"/>
    <n v="4.8141121447044597"/>
  </r>
  <r>
    <x v="47"/>
    <x v="27"/>
    <n v="0.559287407082107"/>
    <n v="4.7151997010105799E-2"/>
    <n v="0.55804753483349501"/>
    <n v="0.39480046815639902"/>
    <x v="1573"/>
    <n v="1.42102325678348E-2"/>
    <n v="0.28465479957233297"/>
    <n v="9.9326096113910203E-2"/>
    <n v="0.10447548514239199"/>
    <n v="0.23824897273926601"/>
    <n v="0.108292324835868"/>
    <n v="7.3494955109726506E-2"/>
    <n v="2.87744316953037E-2"/>
    <n v="3.6708329171599198E-2"/>
    <n v="4.6794363952897902"/>
  </r>
  <r>
    <x v="47"/>
    <x v="28"/>
    <n v="0.71413180789947195"/>
    <n v="4.1078246016066002E-2"/>
    <n v="0.51374608029264501"/>
    <n v="0.44517567369128902"/>
    <x v="1574"/>
    <n v="1.8814529721470599E-2"/>
    <n v="0.28368383296703498"/>
    <n v="0.15213030505562"/>
    <n v="0.12591709129001799"/>
    <n v="0.186990261587451"/>
    <n v="9.50597752220943E-2"/>
    <n v="5.6740980643811903E-2"/>
    <n v="3.5690800320383201E-2"/>
    <n v="3.6484909931175397E-2"/>
    <n v="4.6245062199006899"/>
  </r>
  <r>
    <x v="47"/>
    <x v="29"/>
    <n v="0.68411840474886398"/>
    <n v="4.0760735881267801E-2"/>
    <n v="0.51981280149644005"/>
    <n v="0.43942646262229201"/>
    <x v="1575"/>
    <n v="1.5951393052627001E-2"/>
    <n v="0.25909320609040998"/>
    <n v="0.18327131005206301"/>
    <n v="0.114210314320514"/>
    <n v="0.191663025911119"/>
    <n v="9.7875418156950902E-2"/>
    <n v="4.7618708145518197E-2"/>
    <n v="4.1871912920453197E-2"/>
    <n v="3.9781220828044701E-2"/>
    <n v="4.6471629259627303"/>
  </r>
  <r>
    <x v="47"/>
    <x v="30"/>
    <n v="0.77824735706583403"/>
    <n v="3.9342742728405503E-2"/>
    <n v="0.51129620189147895"/>
    <n v="0.449361055380115"/>
    <x v="1576"/>
    <n v="1.6485535224262E-2"/>
    <n v="0.25017325487596098"/>
    <n v="0.20288356633431801"/>
    <n v="0.116362787070456"/>
    <n v="0.17739924119963199"/>
    <n v="8.9985280073493004E-2"/>
    <n v="4.7436124567723503E-2"/>
    <n v="5.0355762120932297E-2"/>
    <n v="3.8788941407570901E-2"/>
    <n v="4.6357580767346303"/>
  </r>
  <r>
    <x v="47"/>
    <x v="31"/>
    <n v="0.82980332648239896"/>
    <n v="3.78698279046491E-2"/>
    <n v="0.48936791464306101"/>
    <n v="0.47276225745229"/>
    <x v="1577"/>
    <n v="1.8439749236889701E-2"/>
    <n v="0.24327959938243701"/>
    <n v="0.23261740865328201"/>
    <n v="0.11058962914677301"/>
    <n v="0.161599531295881"/>
    <n v="8.0871490352344699E-2"/>
    <n v="5.2078193045289198E-2"/>
    <n v="5.5514007995636203E-2"/>
    <n v="3.7433884473757902E-2"/>
    <n v="4.6089699708463199"/>
  </r>
  <r>
    <x v="47"/>
    <x v="32"/>
    <n v="0.77466679807822503"/>
    <n v="3.6748745221672902E-2"/>
    <n v="0.51069341495234799"/>
    <n v="0.45255783982597902"/>
    <x v="1578"/>
    <n v="1.6223996374339598E-2"/>
    <n v="0.225061813889256"/>
    <n v="0.235247129744074"/>
    <n v="0.11429891626088599"/>
    <n v="0.16734732994719201"/>
    <n v="8.6776495520186098E-2"/>
    <n v="5.0557036338091103E-2"/>
    <n v="5.5194562906043999E-2"/>
    <n v="3.8087608433657501E-2"/>
    <n v="4.6694912569842399"/>
  </r>
  <r>
    <x v="48"/>
    <x v="0"/>
    <n v="0.85457753341611198"/>
    <n v="3.8691175887629797E-2"/>
    <n v="0.629019618374"/>
    <n v="0.33228920573837101"/>
    <x v="1579"/>
    <n v="2.7321002352323001E-2"/>
    <n v="0.173626979141529"/>
    <n v="0.202278232140613"/>
    <n v="0.124011542694605"/>
    <n v="0.21871439312059299"/>
    <n v="7.9650149265107495E-2"/>
    <n v="2.46633625241564E-2"/>
    <n v="6.4199614798965396E-2"/>
    <n v="7.1521662941124803E-2"/>
    <n v="6.0151603058937502"/>
  </r>
  <r>
    <x v="48"/>
    <x v="1"/>
    <n v="0.89115665575026104"/>
    <n v="4.0026784069712197E-2"/>
    <n v="0.62021986891188097"/>
    <n v="0.33975334701840698"/>
    <x v="1580"/>
    <n v="2.5845288664544001E-2"/>
    <n v="0.15749391032563001"/>
    <n v="0.24464577644049801"/>
    <n v="0.10873778613370499"/>
    <n v="0.22074162311694501"/>
    <n v="7.7693093139397207E-2"/>
    <n v="2.3529621348099199E-2"/>
    <n v="5.9048790153206999E-2"/>
    <n v="6.9742515579533898E-2"/>
    <n v="6.1555056492819498"/>
  </r>
  <r>
    <x v="48"/>
    <x v="2"/>
    <n v="1.04045831747269"/>
    <n v="3.8655857840707901E-2"/>
    <n v="0.60300368675330496"/>
    <n v="0.35834045540598702"/>
    <x v="1581"/>
    <n v="2.3663766047531301E-2"/>
    <n v="0.15870848378006"/>
    <n v="0.243714100761837"/>
    <n v="0.107465340099364"/>
    <n v="0.213618777842708"/>
    <n v="7.2823735886501095E-2"/>
    <n v="2.30933337134872E-2"/>
    <n v="5.8196489059833399E-2"/>
    <n v="8.28279736917992E-2"/>
    <n v="6.14864577568967"/>
  </r>
  <r>
    <x v="48"/>
    <x v="3"/>
    <n v="0.98551362589626801"/>
    <n v="3.8257241059820903E-2"/>
    <n v="0.60575635489683899"/>
    <n v="0.35598640404333998"/>
    <x v="1582"/>
    <n v="2.80028993370279E-2"/>
    <n v="0.16506019370917199"/>
    <n v="0.23509520528743699"/>
    <n v="0.10608057123215001"/>
    <n v="0.20490627564050601"/>
    <n v="7.1714387122265397E-2"/>
    <n v="3.5310058260126398E-2"/>
    <n v="6.2193813045496003E-2"/>
    <n v="6.9400832256117498E-2"/>
    <n v="6.1574880312780502"/>
  </r>
  <r>
    <x v="48"/>
    <x v="4"/>
    <n v="1.0017988127994"/>
    <n v="4.0468620322210103E-2"/>
    <n v="0.62388786603215796"/>
    <n v="0.335643513645632"/>
    <x v="1583"/>
    <n v="2.6558067609670701E-2"/>
    <n v="0.172538808834867"/>
    <n v="0.24190568546416"/>
    <n v="0.104879341645255"/>
    <n v="0.20950179526555199"/>
    <n v="7.3346797104458003E-2"/>
    <n v="2.9160591511580701E-2"/>
    <n v="6.0374565267784501E-2"/>
    <n v="6.8333121122700097E-2"/>
    <n v="6.1317619731010398"/>
  </r>
  <r>
    <x v="48"/>
    <x v="5"/>
    <n v="0.92898667092521603"/>
    <n v="4.5705289633801202E-2"/>
    <n v="0.63136605133897805"/>
    <n v="0.32292865902722101"/>
    <x v="1584"/>
    <n v="2.5003662555787402E-2"/>
    <n v="0.17065330936390499"/>
    <n v="0.23202921549129699"/>
    <n v="0.119302804055852"/>
    <n v="0.20582090749470999"/>
    <n v="7.56040336470096E-2"/>
    <n v="2.66510711686288E-2"/>
    <n v="5.8975452293374302E-2"/>
    <n v="7.3271367152209305E-2"/>
    <n v="6.1593949521174203"/>
  </r>
  <r>
    <x v="48"/>
    <x v="6"/>
    <n v="0.96993292053649105"/>
    <n v="4.3238125309749499E-2"/>
    <n v="0.61485493312412898"/>
    <n v="0.341906941566122"/>
    <x v="1585"/>
    <n v="2.4542890098636101E-2"/>
    <n v="0.176644001869808"/>
    <n v="0.22828529693709201"/>
    <n v="0.116768127533112"/>
    <n v="0.201843211913251"/>
    <n v="7.5652164751476306E-2"/>
    <n v="2.3637709766103299E-2"/>
    <n v="6.2556918290014002E-2"/>
    <n v="7.6535015725737704E-2"/>
    <n v="6.1618545744683697"/>
  </r>
  <r>
    <x v="48"/>
    <x v="7"/>
    <n v="0.95038807366231004"/>
    <n v="4.2069649245044402E-2"/>
    <n v="0.64928045347581598"/>
    <n v="0.30864989727914"/>
    <x v="1586"/>
    <n v="2.5563425473751698E-2"/>
    <n v="0.17400533169515101"/>
    <n v="0.23149574290835501"/>
    <n v="0.112368716106891"/>
    <n v="0.198994449661651"/>
    <n v="7.5047024654192995E-2"/>
    <n v="3.50158214552811E-2"/>
    <n v="5.4781056801525799E-2"/>
    <n v="7.8794896361640998E-2"/>
    <n v="6.0786857042460998"/>
  </r>
  <r>
    <x v="48"/>
    <x v="8"/>
    <n v="0.92894911365069199"/>
    <n v="4.6153108590711901E-2"/>
    <n v="0.61519481508658302"/>
    <n v="0.338652076322705"/>
    <x v="1587"/>
    <n v="2.42730886560584E-2"/>
    <n v="0.16782426364625599"/>
    <n v="0.23892630524794101"/>
    <n v="0.116049141616604"/>
    <n v="0.20988756848206"/>
    <n v="6.8923882381726295E-2"/>
    <n v="3.3509101307005698E-2"/>
    <n v="5.3537132134017403E-2"/>
    <n v="7.2201737090271598E-2"/>
    <n v="6.1938359588840504"/>
  </r>
  <r>
    <x v="48"/>
    <x v="9"/>
    <n v="1.0639363625037599"/>
    <n v="4.3407106835894702E-2"/>
    <n v="0.62151047949731997"/>
    <n v="0.33508241366678498"/>
    <x v="1588"/>
    <n v="2.7395490149941502E-2"/>
    <n v="0.16769439146061799"/>
    <n v="0.239327449726914"/>
    <n v="0.12625051417119201"/>
    <n v="0.207710368463524"/>
    <n v="6.9183985862877106E-2"/>
    <n v="2.4737109718902701E-2"/>
    <n v="5.2522224634401898E-2"/>
    <n v="7.0551660022993706E-2"/>
    <n v="6.17296060868685"/>
  </r>
  <r>
    <x v="48"/>
    <x v="10"/>
    <n v="1.1009640604928601"/>
    <n v="3.8763150016599503E-2"/>
    <n v="0.62517707568120495"/>
    <n v="0.33605977430219602"/>
    <x v="1589"/>
    <n v="2.3279455465281099E-2"/>
    <n v="0.17260507511294801"/>
    <n v="0.24252571637338599"/>
    <n v="0.13933503719961299"/>
    <n v="0.19704007884858399"/>
    <n v="6.6626633873611202E-2"/>
    <n v="2.6004220299398698E-2"/>
    <n v="4.9587357699361699E-2"/>
    <n v="7.1343081811080095E-2"/>
    <n v="6.1001556816925504"/>
  </r>
  <r>
    <x v="48"/>
    <x v="11"/>
    <n v="1.2833378528939401"/>
    <n v="3.84685385657711E-2"/>
    <n v="0.65616836103473997"/>
    <n v="0.305363100399489"/>
    <x v="1590"/>
    <n v="2.9841635805772398E-2"/>
    <n v="0.19441715812764301"/>
    <n v="0.220828182829231"/>
    <n v="0.17541408372032399"/>
    <n v="0.18542694603245599"/>
    <n v="6.7605329889655397E-2"/>
    <n v="1.90485609563898E-2"/>
    <n v="3.6759916550455497E-2"/>
    <n v="6.0327980781964302E-2"/>
    <n v="6.0653259764090697"/>
  </r>
  <r>
    <x v="48"/>
    <x v="12"/>
    <n v="0.90965707449976996"/>
    <n v="4.4990198719840897E-2"/>
    <n v="0.65187812140314305"/>
    <n v="0.303131679877016"/>
    <x v="1591"/>
    <n v="2.9661892164019901E-2"/>
    <n v="0.15387890682300201"/>
    <n v="0.22627736083493899"/>
    <n v="0.117111577665673"/>
    <n v="0.21879606838603199"/>
    <n v="7.2578415353715606E-2"/>
    <n v="3.4927611180223403E-2"/>
    <n v="5.1612799761208902E-2"/>
    <n v="8.1405922799525202E-2"/>
    <n v="6.0512016425273298"/>
  </r>
  <r>
    <x v="48"/>
    <x v="13"/>
    <n v="0.94560514125754203"/>
    <n v="5.03759271072814E-2"/>
    <n v="0.63986797372433901"/>
    <n v="0.30975609916837898"/>
    <x v="1592"/>
    <n v="2.86315620146332E-2"/>
    <n v="0.14744044258307201"/>
    <n v="0.26663567221950302"/>
    <n v="0.102219225725073"/>
    <n v="0.22093021204065999"/>
    <n v="7.0234770122921605E-2"/>
    <n v="2.9786144929047301E-2"/>
    <n v="5.0466012724289702E-2"/>
    <n v="6.7709602102345195E-2"/>
    <n v="6.1039504815552803"/>
  </r>
  <r>
    <x v="48"/>
    <x v="14"/>
    <n v="0.72312803540025605"/>
    <n v="5.6401594733358297E-2"/>
    <n v="0.67179790071478596"/>
    <n v="0.271800504551856"/>
    <x v="1593"/>
    <n v="2.3708200283767099E-2"/>
    <n v="0.123325640245196"/>
    <n v="0.193823214162542"/>
    <n v="9.8936339894669906E-2"/>
    <n v="0.32919371219566401"/>
    <n v="7.1585459381296804E-2"/>
    <n v="3.0179447779890099E-2"/>
    <n v="3.4989687056011902E-2"/>
    <n v="7.9448184121037102E-2"/>
    <n v="6.1128461977508497"/>
  </r>
  <r>
    <x v="48"/>
    <x v="15"/>
    <n v="0.25021070045555799"/>
    <n v="0.108444060077795"/>
    <n v="0.72833929986970902"/>
    <n v="0.163216640052496"/>
    <x v="1594"/>
    <n v="7.1538067131496396E-3"/>
    <n v="3.1377658214606599E-2"/>
    <n v="9.3486672065433308E-3"/>
    <n v="3.0012669151376199E-2"/>
    <n v="0.77089240079103105"/>
    <n v="3.1799703323642001E-2"/>
    <n v="2.45388293561868E-2"/>
    <n v="6.2517262872978903E-3"/>
    <n v="7.0691367827792104E-2"/>
    <n v="5.9215672272655802"/>
  </r>
  <r>
    <x v="48"/>
    <x v="16"/>
    <n v="0.29611686629546202"/>
    <n v="9.5196232958789304E-2"/>
    <n v="0.72302370170178398"/>
    <n v="0.181780065339427"/>
    <x v="1595"/>
    <n v="7.67161774055898E-3"/>
    <n v="4.7255781675781899E-2"/>
    <n v="2.0187845768346001E-2"/>
    <n v="3.0558659213060699E-2"/>
    <n v="0.68139797812466396"/>
    <n v="3.2975579082058802E-2"/>
    <n v="5.1853882480018702E-2"/>
    <n v="7.5366872064140103E-3"/>
    <n v="0.104557129610326"/>
    <n v="6.0039715840243604"/>
  </r>
  <r>
    <x v="48"/>
    <x v="17"/>
    <n v="0.42479291750475101"/>
    <n v="7.2150860188515895E-2"/>
    <n v="0.71705476688886205"/>
    <n v="0.21079437292262199"/>
    <x v="1596"/>
    <n v="1.4557251382717301E-2"/>
    <n v="0.20116083581683"/>
    <n v="4.7058647830358499E-2"/>
    <n v="5.2820560661375603E-2"/>
    <n v="0.45201819126484899"/>
    <n v="5.0275390438484099E-2"/>
    <n v="6.16289491226353E-2"/>
    <n v="9.3368325292142208E-3"/>
    <n v="9.6340570976298806E-2"/>
    <n v="6.1026913477612599"/>
  </r>
  <r>
    <x v="48"/>
    <x v="18"/>
    <n v="0.66558987871252995"/>
    <n v="6.1303874126615199E-2"/>
    <n v="0.70302648417304803"/>
    <n v="0.235669641700337"/>
    <x v="1597"/>
    <n v="1.8500390826373999E-2"/>
    <n v="0.21425192916969399"/>
    <n v="0.15703955894954999"/>
    <n v="6.3911216872411802E-2"/>
    <n v="0.29072353214494701"/>
    <n v="7.7451796973243198E-2"/>
    <n v="5.19324052906142E-2"/>
    <n v="1.75048078815189E-2"/>
    <n v="9.3821222765937295E-2"/>
    <n v="6.2273714546810401"/>
  </r>
  <r>
    <x v="48"/>
    <x v="19"/>
    <n v="0.75749617104899203"/>
    <n v="5.75223595306735E-2"/>
    <n v="0.67353968086214699"/>
    <n v="0.26893795960717998"/>
    <x v="1598"/>
    <n v="1.8174853022842101E-2"/>
    <n v="0.171653912246163"/>
    <n v="0.23471742033495599"/>
    <n v="0.111939829155252"/>
    <n v="0.241898441070105"/>
    <n v="6.4160371593590504E-2"/>
    <n v="4.66915853332893E-2"/>
    <n v="2.5507894937712501E-2"/>
    <n v="7.4091824990887595E-2"/>
    <n v="6.3031789492265098"/>
  </r>
  <r>
    <x v="48"/>
    <x v="20"/>
    <n v="0.75240399289190296"/>
    <n v="5.8444850955701198E-2"/>
    <n v="0.66351183474022801"/>
    <n v="0.27804331430407098"/>
    <x v="1599"/>
    <n v="2.0332859044628102E-2"/>
    <n v="0.16432270792253301"/>
    <n v="0.21255307755408601"/>
    <n v="0.10849642479346799"/>
    <n v="0.26492045158104"/>
    <n v="6.7772552536026001E-2"/>
    <n v="4.88783057054663E-2"/>
    <n v="2.6530510765502301E-2"/>
    <n v="7.2021047160427495E-2"/>
    <n v="6.2690762081438196"/>
  </r>
  <r>
    <x v="48"/>
    <x v="21"/>
    <n v="0.75190742211821604"/>
    <n v="5.84689027402686E-2"/>
    <n v="0.70574434822684595"/>
    <n v="0.23578674903288499"/>
    <x v="1600"/>
    <n v="1.8491980004696901E-2"/>
    <n v="0.17271986210045501"/>
    <n v="0.174454296681264"/>
    <n v="0.121990013358827"/>
    <n v="0.28698289595472098"/>
    <n v="7.1049061020558593E-2"/>
    <n v="4.8481711604272303E-2"/>
    <n v="2.08549550152244E-2"/>
    <n v="7.0714949065976404E-2"/>
    <n v="6.1133226402490299"/>
  </r>
  <r>
    <x v="48"/>
    <x v="22"/>
    <n v="0.44064269641070197"/>
    <n v="8.6481876428080195E-2"/>
    <n v="0.72001847865077895"/>
    <n v="0.193499644921141"/>
    <x v="1601"/>
    <n v="1.1405629641783399E-2"/>
    <n v="8.0970871107344494E-2"/>
    <n v="9.1916753517696403E-2"/>
    <n v="7.6840826755920702E-2"/>
    <n v="0.46141853128423999"/>
    <n v="7.5733837195938403E-2"/>
    <n v="5.0115609906441899E-2"/>
    <n v="2.9700763668312698E-2"/>
    <n v="0.10376387210039401"/>
    <n v="6.1405373557487"/>
  </r>
  <r>
    <x v="48"/>
    <x v="23"/>
    <n v="0.80505551161264199"/>
    <n v="5.5518986997103698E-2"/>
    <n v="0.73434529495297596"/>
    <n v="0.21013571804992001"/>
    <x v="1602"/>
    <n v="2.12369985111205E-2"/>
    <n v="0.22187443636080301"/>
    <n v="5.9125895003662998E-2"/>
    <n v="0.213462784313009"/>
    <n v="0.27970007714985301"/>
    <n v="8.1517939639841899E-2"/>
    <n v="3.5341282432218998E-2"/>
    <n v="1.1160220314197399E-2"/>
    <n v="6.2986635781960607E-2"/>
    <n v="6.2073435754208699"/>
  </r>
  <r>
    <x v="48"/>
    <x v="24"/>
    <n v="0.33477050469606301"/>
    <n v="9.3501735986451007E-2"/>
    <n v="0.73624355602237102"/>
    <n v="0.17025470799117801"/>
    <x v="1603"/>
    <n v="4.6356910226231698E-3"/>
    <n v="6.8603598203630406E-2"/>
    <n v="6.5185357482475004E-2"/>
    <n v="5.9716300879786702E-2"/>
    <n v="0.53693104345804898"/>
    <n v="7.2044689438262796E-2"/>
    <n v="5.1343529575613001E-2"/>
    <n v="2.0119444073316499E-2"/>
    <n v="0.10126545217631"/>
    <n v="6.1313805780395398"/>
  </r>
  <r>
    <x v="48"/>
    <x v="25"/>
    <n v="0.33521175161308903"/>
    <n v="9.3923012103341294E-2"/>
    <n v="0.71766238203410904"/>
    <n v="0.18841460586254899"/>
    <x v="1604"/>
    <n v="3.2505547038435001E-3"/>
    <n v="5.8553123178870098E-2"/>
    <n v="6.8915471918078605E-2"/>
    <n v="4.0212228194273503E-2"/>
    <n v="0.54399280177662801"/>
    <n v="7.1874289530369104E-2"/>
    <n v="6.3864093871442498E-2"/>
    <n v="1.95292494082639E-2"/>
    <n v="0.107469261051092"/>
    <n v="6.2249797524721098"/>
  </r>
  <r>
    <x v="48"/>
    <x v="26"/>
    <n v="0.41403928474138901"/>
    <n v="8.5317179735294596E-2"/>
    <n v="0.69634312655173902"/>
    <n v="0.21833969371296599"/>
    <x v="1605"/>
    <n v="3.6409959856753601E-3"/>
    <n v="5.2161384895954802E-2"/>
    <n v="7.7675429575360694E-2"/>
    <n v="4.4297916125745102E-2"/>
    <n v="0.51348676962241702"/>
    <n v="7.8585708300307699E-2"/>
    <n v="6.4695275913575198E-2"/>
    <n v="2.00014991105819E-2"/>
    <n v="0.122842405271179"/>
    <n v="6.1542303707474098"/>
  </r>
  <r>
    <x v="48"/>
    <x v="27"/>
    <n v="0.62637390966089102"/>
    <n v="7.3666373126308596E-2"/>
    <n v="0.71115088766296197"/>
    <n v="0.21518273921073"/>
    <x v="1606"/>
    <n v="1.11466539154497E-2"/>
    <n v="0.196921693189853"/>
    <n v="0.124502769132011"/>
    <n v="7.9429086093640605E-2"/>
    <n v="0.33552404190288598"/>
    <n v="8.3639153659806703E-2"/>
    <n v="5.2508888551670602E-2"/>
    <n v="2.0185176491908801E-2"/>
    <n v="8.0041249313585E-2"/>
    <n v="6.3851404576789204"/>
  </r>
  <r>
    <x v="48"/>
    <x v="28"/>
    <n v="0.76879378800102105"/>
    <n v="6.1503869546223201E-2"/>
    <n v="0.67602473247013295"/>
    <n v="0.26247139798364399"/>
    <x v="1607"/>
    <n v="1.63719415323598E-2"/>
    <n v="0.180496403715108"/>
    <n v="0.202645915885387"/>
    <n v="7.3470208954957095E-2"/>
    <n v="0.27640675942839898"/>
    <n v="7.0612338146638906E-2"/>
    <n v="3.7251187169628198E-2"/>
    <n v="2.6122333359283802E-2"/>
    <n v="0.103738288841667"/>
    <n v="6.4084999598215404"/>
  </r>
  <r>
    <x v="48"/>
    <x v="29"/>
    <n v="0.78025450629822901"/>
    <n v="6.2265644817165303E-2"/>
    <n v="0.66607545963718395"/>
    <n v="0.27165889554565098"/>
    <x v="1608"/>
    <n v="1.9967408525656798E-2"/>
    <n v="0.178853366496973"/>
    <n v="0.236910882477151"/>
    <n v="5.1902862517342899E-2"/>
    <n v="0.26085023130863899"/>
    <n v="7.5221170180123101E-2"/>
    <n v="4.3937637289114803E-2"/>
    <n v="3.0433013139078001E-2"/>
    <n v="8.8581086570551304E-2"/>
    <n v="6.46642969396399"/>
  </r>
  <r>
    <x v="48"/>
    <x v="30"/>
    <n v="0.84634530196856494"/>
    <n v="5.6013076905000597E-2"/>
    <n v="0.66212278043386197"/>
    <n v="0.28186414266113802"/>
    <x v="1609"/>
    <n v="2.1299085851240199E-2"/>
    <n v="0.16096394565362299"/>
    <n v="0.27930698873481102"/>
    <n v="4.9686158972262501E-2"/>
    <n v="0.24846867461720401"/>
    <n v="6.8694987941639807E-2"/>
    <n v="3.46251779409667E-2"/>
    <n v="3.7820944343800997E-2"/>
    <n v="8.6491453573181706E-2"/>
    <n v="6.3986494867268799"/>
  </r>
  <r>
    <x v="48"/>
    <x v="31"/>
    <n v="0.90297307586532605"/>
    <n v="5.1176039190696201E-2"/>
    <n v="0.63101636299451802"/>
    <n v="0.31780759781478501"/>
    <x v="1610"/>
    <n v="2.4038775283747801E-2"/>
    <n v="0.16006844193912101"/>
    <n v="0.317499817687726"/>
    <n v="4.4908841974750001E-2"/>
    <n v="0.21721344196540401"/>
    <n v="6.3239841065419106E-2"/>
    <n v="4.2869188130722997E-2"/>
    <n v="4.24099334603769E-2"/>
    <n v="7.7282420880335295E-2"/>
    <n v="6.4874222910941803"/>
  </r>
  <r>
    <x v="48"/>
    <x v="32"/>
    <n v="0.91319524839425703"/>
    <n v="5.5793837028901297E-2"/>
    <n v="0.61829383629906298"/>
    <n v="0.32591232667203601"/>
    <x v="1611"/>
    <n v="2.2657683575186899E-2"/>
    <n v="0.13996324791786799"/>
    <n v="0.314474096827417"/>
    <n v="4.8697200736838801E-2"/>
    <n v="0.23184862910822199"/>
    <n v="6.3904694792971395E-2"/>
    <n v="3.8796906355595101E-2"/>
    <n v="3.9982673568274202E-2"/>
    <n v="8.8309916116898104E-2"/>
    <n v="6.38727718078023"/>
  </r>
  <r>
    <x v="49"/>
    <x v="0"/>
    <n v="0.84393395974101204"/>
    <n v="6.25046521495215E-2"/>
    <n v="0.40271899917663601"/>
    <n v="0.53477634867384305"/>
    <x v="1612"/>
    <n v="6.4577452584805503E-3"/>
    <n v="0.127165443517402"/>
    <n v="9.4994205483427602E-2"/>
    <n v="5.3223937627145002E-2"/>
    <n v="0.31860253585982201"/>
    <n v="6.5806757544217595E-2"/>
    <n v="2.3196970578063001E-2"/>
    <n v="0.123848309604118"/>
    <n v="0.173304737791596"/>
    <n v="6.1546036252713501"/>
  </r>
  <r>
    <x v="49"/>
    <x v="1"/>
    <n v="0.86371681874796802"/>
    <n v="6.6438589956131694E-2"/>
    <n v="0.38738521148475102"/>
    <n v="0.54617619855911703"/>
    <x v="1613"/>
    <n v="7.5494911527734798E-3"/>
    <n v="0.132562604602801"/>
    <n v="9.8673994396384204E-2"/>
    <n v="5.0859181904448297E-2"/>
    <n v="0.314229814331694"/>
    <n v="6.6212150235698097E-2"/>
    <n v="3.02498929280898E-2"/>
    <n v="0.108660003313946"/>
    <n v="0.18040332076596999"/>
    <n v="6.1095308084018303"/>
  </r>
  <r>
    <x v="49"/>
    <x v="2"/>
    <n v="1.04292799948953"/>
    <n v="6.2537056119922302E-2"/>
    <n v="0.372499389335257"/>
    <n v="0.56496355454482095"/>
    <x v="1614"/>
    <n v="6.9544870518371696E-3"/>
    <n v="0.133399925904264"/>
    <n v="9.4537209663493604E-2"/>
    <n v="5.1508972069879998E-2"/>
    <n v="0.30684179305569198"/>
    <n v="6.5249350384928795E-2"/>
    <n v="2.27904562297844E-2"/>
    <n v="0.100077952931913"/>
    <n v="0.20684726451344901"/>
    <n v="6.0886144779123503"/>
  </r>
  <r>
    <x v="49"/>
    <x v="3"/>
    <n v="0.97237850694188899"/>
    <n v="6.25815001369429E-2"/>
    <n v="0.39383880824560902"/>
    <n v="0.54357969161744801"/>
    <x v="1615"/>
    <n v="1.0645574860935E-2"/>
    <n v="0.13383433134947001"/>
    <n v="9.2961056383186996E-2"/>
    <n v="4.6351561051759901E-2"/>
    <n v="0.311178272345906"/>
    <n v="6.3566588904914595E-2"/>
    <n v="3.5439804676469497E-2"/>
    <n v="9.7775023684943202E-2"/>
    <n v="0.19597662013735401"/>
    <n v="6.0842411582170799"/>
  </r>
  <r>
    <x v="49"/>
    <x v="4"/>
    <n v="0.99181166508727503"/>
    <n v="6.5759697141689E-2"/>
    <n v="0.394850921072119"/>
    <n v="0.539389381786192"/>
    <x v="1616"/>
    <n v="7.7967972891766898E-3"/>
    <n v="0.13963895963733899"/>
    <n v="9.0308946904099699E-2"/>
    <n v="5.0706474712567097E-2"/>
    <n v="0.30031510627993302"/>
    <n v="6.21750619781226E-2"/>
    <n v="3.4958515489353699E-2"/>
    <n v="0.102238501343431"/>
    <n v="0.200292663356711"/>
    <n v="6.0871744810875201"/>
  </r>
  <r>
    <x v="49"/>
    <x v="5"/>
    <n v="0.98917173671910297"/>
    <n v="6.5874782829784095E-2"/>
    <n v="0.39639488560976699"/>
    <n v="0.53773033156044903"/>
    <x v="1617"/>
    <n v="8.1448917233118007E-3"/>
    <n v="0.143518183162823"/>
    <n v="8.8378854762359793E-2"/>
    <n v="5.1090114876150797E-2"/>
    <n v="0.29977866626815403"/>
    <n v="6.4025225393283994E-2"/>
    <n v="2.3975679710586499E-2"/>
    <n v="0.10186142055358"/>
    <n v="0.20910470216962199"/>
    <n v="6.0992231764925098"/>
  </r>
  <r>
    <x v="49"/>
    <x v="6"/>
    <n v="1.0071370315550701"/>
    <n v="6.33221826406659E-2"/>
    <n v="0.42698205007873702"/>
    <n v="0.50969576728059696"/>
    <x v="1618"/>
    <n v="1.1256003709691801E-2"/>
    <n v="0.14380766347242999"/>
    <n v="9.3761560122675502E-2"/>
    <n v="5.4309669497580003E-2"/>
    <n v="0.295713152960632"/>
    <n v="6.5324201393250902E-2"/>
    <n v="2.0925413104519699E-2"/>
    <n v="0.10512385292945201"/>
    <n v="0.20080212475484399"/>
    <n v="6.0684485196147504"/>
  </r>
  <r>
    <x v="49"/>
    <x v="7"/>
    <n v="1.0282423395950899"/>
    <n v="6.0648707062730602E-2"/>
    <n v="0.42983481572416699"/>
    <n v="0.509516477213102"/>
    <x v="1619"/>
    <n v="8.5053536581827793E-3"/>
    <n v="0.142603907641807"/>
    <n v="9.5626958778582294E-2"/>
    <n v="4.5923038785130599E-2"/>
    <n v="0.291902904790868"/>
    <n v="6.2567756851339598E-2"/>
    <n v="2.2884102498024899E-2"/>
    <n v="9.8863562286561305E-2"/>
    <n v="0.22213785685698401"/>
    <n v="6.3048611215229098"/>
  </r>
  <r>
    <x v="49"/>
    <x v="8"/>
    <n v="0.98541563117007203"/>
    <n v="7.0995384260507097E-2"/>
    <n v="0.40447052457492899"/>
    <n v="0.52453409116456395"/>
    <x v="1620"/>
    <n v="4.3443793134662102E-3"/>
    <n v="0.14102891576547499"/>
    <n v="8.9296861720358306E-2"/>
    <n v="4.6980940880094101E-2"/>
    <n v="0.29891038682507298"/>
    <n v="5.9650991287350498E-2"/>
    <n v="3.4244771535877801E-2"/>
    <n v="0.10635654815357"/>
    <n v="0.210673760847984"/>
    <n v="6.1761992172205096"/>
  </r>
  <r>
    <x v="49"/>
    <x v="9"/>
    <n v="1.0565475514201901"/>
    <n v="6.6191102903313301E-2"/>
    <n v="0.38320924448213101"/>
    <n v="0.55059965261455601"/>
    <x v="1621"/>
    <n v="7.62132772408281E-3"/>
    <n v="0.13895731680795501"/>
    <n v="9.04322907015669E-2"/>
    <n v="5.9621638527730503E-2"/>
    <n v="0.28499345803566301"/>
    <n v="5.7762385691318002E-2"/>
    <n v="2.8772373865092099E-2"/>
    <n v="0.11375972881584399"/>
    <n v="0.209882030533312"/>
    <n v="6.1682509131517298"/>
  </r>
  <r>
    <x v="49"/>
    <x v="10"/>
    <n v="1.0547245604174"/>
    <n v="7.1763718759252804E-2"/>
    <n v="0.40231436296425499"/>
    <n v="0.52592191827649204"/>
    <x v="1622"/>
    <n v="7.2653853512858304E-3"/>
    <n v="0.14973671068264"/>
    <n v="8.6927392187583802E-2"/>
    <n v="7.0975706312587303E-2"/>
    <n v="0.298221928264777"/>
    <n v="5.7865770291012801E-2"/>
    <n v="2.1107044175094802E-2"/>
    <n v="0.101270865529646"/>
    <n v="0.197674042929991"/>
    <n v="6.1662347320076796"/>
  </r>
  <r>
    <x v="49"/>
    <x v="11"/>
    <n v="1.1639921991154101"/>
    <n v="7.3356772830429795E-2"/>
    <n v="0.420921818810161"/>
    <n v="0.50572140835940904"/>
    <x v="1623"/>
    <n v="8.3719115536130592E-3"/>
    <n v="0.16999750768373501"/>
    <n v="7.8116882513216704E-2"/>
    <n v="9.24947640347413E-2"/>
    <n v="0.32774874507699098"/>
    <n v="5.9446048921313097E-2"/>
    <n v="2.3510767815580001E-2"/>
    <n v="7.6854010943536694E-2"/>
    <n v="0.155698699402292"/>
    <n v="6.1169726993165199"/>
  </r>
  <r>
    <x v="49"/>
    <x v="12"/>
    <n v="0.92388546123582205"/>
    <n v="7.0721567052183798E-2"/>
    <n v="0.40866859736986799"/>
    <n v="0.52060983557794804"/>
    <x v="1624"/>
    <n v="7.4734109572338102E-3"/>
    <n v="0.11913064530094999"/>
    <n v="8.6788848029037399E-2"/>
    <n v="5.2726182250645397E-2"/>
    <n v="0.30817741225783801"/>
    <n v="6.1832260983122202E-2"/>
    <n v="2.0370714501556E-2"/>
    <n v="0.113745035704756"/>
    <n v="0.21997991839417799"/>
    <n v="6.1229338901544601"/>
  </r>
  <r>
    <x v="49"/>
    <x v="13"/>
    <n v="0.90176884904966004"/>
    <n v="7.8750122532332406E-2"/>
    <n v="0.40252715686745599"/>
    <n v="0.51872272060021196"/>
    <x v="1625"/>
    <n v="1.0511327655430501E-2"/>
    <n v="0.121552812308514"/>
    <n v="9.1717639280895796E-2"/>
    <n v="3.3601707723219597E-2"/>
    <n v="0.32902661142296002"/>
    <n v="6.5215032504689102E-2"/>
    <n v="2.4211231665303999E-2"/>
    <n v="0.112532880487292"/>
    <n v="0.20303213480385901"/>
    <n v="6.1633622519588904"/>
  </r>
  <r>
    <x v="49"/>
    <x v="14"/>
    <n v="0.81783437300862105"/>
    <n v="8.6229353178385607E-2"/>
    <n v="0.43486324391848502"/>
    <n v="0.47890740290313"/>
    <x v="1626"/>
    <n v="6.46553777201708E-3"/>
    <n v="7.1417673487743402E-2"/>
    <n v="7.0134836359932395E-2"/>
    <n v="3.78082733979574E-2"/>
    <n v="0.475411275607664"/>
    <n v="6.0459187403241098E-2"/>
    <n v="2.1554552753864101E-2"/>
    <n v="5.9104037273391898E-2"/>
    <n v="0.18921735045400101"/>
    <n v="6.1371508446348697"/>
  </r>
  <r>
    <x v="49"/>
    <x v="15"/>
    <n v="0.45503313947734497"/>
    <n v="0.10655316123047801"/>
    <n v="0.51873497344903297"/>
    <n v="0.37471186532049"/>
    <x v="1627"/>
    <n v="0"/>
    <n v="1.1338820539639001E-3"/>
    <n v="2.4632007862760999E-2"/>
    <n v="1.13596017516093E-2"/>
    <n v="0.76564064264290599"/>
    <n v="3.0631980049232801E-2"/>
    <n v="2.09076214420373E-2"/>
    <n v="6.9474261026632299E-3"/>
    <n v="0.129859712611051"/>
    <n v="6.1242161537802602"/>
  </r>
  <r>
    <x v="49"/>
    <x v="16"/>
    <n v="0.54450188683137701"/>
    <n v="0.103888795936603"/>
    <n v="0.48393093166308399"/>
    <n v="0.41218027240031302"/>
    <x v="1628"/>
    <n v="0"/>
    <n v="1.11928141662907E-3"/>
    <n v="2.7968398805951099E-2"/>
    <n v="2.3373856772061E-2"/>
    <n v="0.70811242155426302"/>
    <n v="3.56959309471825E-2"/>
    <n v="2.3155467126145701E-2"/>
    <n v="7.6414188094903902E-3"/>
    <n v="0.168291044351424"/>
    <n v="6.1019019616287196"/>
  </r>
  <r>
    <x v="49"/>
    <x v="17"/>
    <n v="0.65767582566870397"/>
    <n v="0.10101239686151101"/>
    <n v="0.47656653367143897"/>
    <n v="0.42242106946704999"/>
    <x v="1629"/>
    <n v="1.3673212165523599E-3"/>
    <n v="0.118688805869163"/>
    <n v="4.0913836193287798E-2"/>
    <n v="2.7524293954013599E-2"/>
    <n v="0.50649652587749305"/>
    <n v="4.8670413397482001E-2"/>
    <n v="3.0654751655955999E-2"/>
    <n v="1.55858592249663E-2"/>
    <n v="0.20074887152631901"/>
    <n v="6.1584514529539902"/>
  </r>
  <r>
    <x v="49"/>
    <x v="18"/>
    <n v="0.82624693533796401"/>
    <n v="7.5985618704132493E-2"/>
    <n v="0.37192556934740201"/>
    <n v="0.55208881194846504"/>
    <x v="1630"/>
    <n v="2.7223029093951401E-3"/>
    <n v="0.15895464485119001"/>
    <n v="6.1734586950542999E-2"/>
    <n v="2.76900088076691E-2"/>
    <n v="0.38828960497450699"/>
    <n v="6.4239677861691796E-2"/>
    <n v="3.0585365232150601E-2"/>
    <n v="1.83548406565597E-2"/>
    <n v="0.23978955807340799"/>
    <n v="6.1835490868049803"/>
  </r>
  <r>
    <x v="49"/>
    <x v="19"/>
    <n v="0.86750694158561203"/>
    <n v="7.8775698202147804E-2"/>
    <n v="0.42395161225635197"/>
    <n v="0.4972726895415"/>
    <x v="1631"/>
    <n v="2.6382415324452302E-3"/>
    <n v="0.16416582766621801"/>
    <n v="8.1207662903640204E-2"/>
    <n v="3.1434755921725399E-2"/>
    <n v="0.34453846182741599"/>
    <n v="6.88230820655997E-2"/>
    <n v="3.6069683397691801E-2"/>
    <n v="3.08647452534473E-2"/>
    <n v="0.23379388042358101"/>
    <n v="6.1607041761825201"/>
  </r>
  <r>
    <x v="49"/>
    <x v="20"/>
    <n v="0.845933639505692"/>
    <n v="7.5923010210578595E-2"/>
    <n v="0.38382112940588697"/>
    <n v="0.54025586038353401"/>
    <x v="1632"/>
    <n v="1.9685702851950002E-3"/>
    <n v="0.15156399362272199"/>
    <n v="7.4303463507505094E-2"/>
    <n v="3.2738191322696598E-2"/>
    <n v="0.35479697241562103"/>
    <n v="6.7061075510493395E-2"/>
    <n v="2.5991502819344401E-2"/>
    <n v="3.25643402286908E-2"/>
    <n v="0.25071212943797599"/>
    <n v="6.0959795046377003"/>
  </r>
  <r>
    <x v="49"/>
    <x v="21"/>
    <n v="0.81637204101873795"/>
    <n v="8.9813383693379198E-2"/>
    <n v="0.47102168582293402"/>
    <n v="0.43916493048368699"/>
    <x v="1633"/>
    <n v="2.9828629012340199E-3"/>
    <n v="0.16660019568283299"/>
    <n v="6.8684488793737702E-2"/>
    <n v="3.0658086418166499E-2"/>
    <n v="0.38852909604029601"/>
    <n v="7.8559039620634097E-2"/>
    <n v="3.5929952582058299E-2"/>
    <n v="3.3797761485727197E-2"/>
    <n v="0.18525485992724999"/>
    <n v="6.1624978171777602"/>
  </r>
  <r>
    <x v="49"/>
    <x v="22"/>
    <n v="0.62307164250283797"/>
    <n v="8.8888507073376297E-2"/>
    <n v="0.42260452513614"/>
    <n v="0.48850696779048303"/>
    <x v="1634"/>
    <n v="2.9817085943627999E-3"/>
    <n v="4.2226900431513698E-2"/>
    <n v="5.47488313717618E-2"/>
    <n v="2.762371416935E-2"/>
    <n v="0.50538556205475305"/>
    <n v="6.7186033004643597E-2"/>
    <n v="3.4053236878596599E-2"/>
    <n v="2.8778523061684502E-2"/>
    <n v="0.227560919732649"/>
    <n v="6.1566113345014504"/>
  </r>
  <r>
    <x v="49"/>
    <x v="23"/>
    <n v="0.82173320227480096"/>
    <n v="9.7679535131376505E-2"/>
    <n v="0.45667324733478598"/>
    <n v="0.44564721753383701"/>
    <x v="1635"/>
    <n v="6.1861453375443697E-3"/>
    <n v="0.15618536214033599"/>
    <n v="4.2873025803618098E-2"/>
    <n v="2.8894080163170799E-2"/>
    <n v="0.473272213115916"/>
    <n v="6.5369811297632793E-2"/>
    <n v="4.1195330758645003E-2"/>
    <n v="2.3505047592760502E-2"/>
    <n v="0.15465918058880199"/>
    <n v="6.1899746785282304"/>
  </r>
  <r>
    <x v="49"/>
    <x v="24"/>
    <n v="0.53686238354870397"/>
    <n v="9.0125669284981003E-2"/>
    <n v="0.41544553708207599"/>
    <n v="0.49442879363294301"/>
    <x v="1636"/>
    <n v="1.16711529937967E-3"/>
    <n v="1.5107530077757101E-3"/>
    <n v="4.7952361425417998E-2"/>
    <n v="2.4873993526206201E-2"/>
    <n v="0.54573561843042995"/>
    <n v="6.3185668986531399E-2"/>
    <n v="3.08836027556363E-2"/>
    <n v="1.9503076031892601E-2"/>
    <n v="0.25732412685946199"/>
    <n v="6.1614221996069896"/>
  </r>
  <r>
    <x v="49"/>
    <x v="25"/>
    <n v="0.52260684742028496"/>
    <n v="8.8916401329859104E-2"/>
    <n v="0.406677416645154"/>
    <n v="0.50440618202498699"/>
    <x v="1637"/>
    <n v="5.6856698539448905E-4"/>
    <n v="1.4985801257897599E-3"/>
    <n v="5.1320967921938E-2"/>
    <n v="9.4888331632151796E-3"/>
    <n v="0.54025326172821597"/>
    <n v="6.6580368611598495E-2"/>
    <n v="2.6041480073083E-2"/>
    <n v="2.0552059548931901E-2"/>
    <n v="0.27457568002079702"/>
    <n v="6.1521364286447699"/>
  </r>
  <r>
    <x v="49"/>
    <x v="26"/>
    <n v="0.63421678116993296"/>
    <n v="9.1085202651731006E-2"/>
    <n v="0.43573502811879"/>
    <n v="0.47317976922947902"/>
    <x v="1638"/>
    <n v="4.7879678026232402E-4"/>
    <n v="1.5460320129999899E-3"/>
    <n v="5.2453953715460001E-2"/>
    <n v="1.1463176868070199E-2"/>
    <n v="0.51718049891059004"/>
    <n v="7.1392359344937997E-2"/>
    <n v="3.2852559886434797E-2"/>
    <n v="2.4204099332018801E-2"/>
    <n v="0.27703936058805501"/>
    <n v="6.1132735045562399"/>
  </r>
  <r>
    <x v="49"/>
    <x v="27"/>
    <n v="0.73136781300412401"/>
    <n v="9.0884070830175898E-2"/>
    <n v="0.4425313957732"/>
    <n v="0.46658453339662398"/>
    <x v="1639"/>
    <n v="2.6168890128967499E-3"/>
    <n v="0.15502662561549399"/>
    <n v="5.4415286882818902E-2"/>
    <n v="1.3756192981655299E-2"/>
    <n v="0.43648510087746301"/>
    <n v="6.7490222416234494E-2"/>
    <n v="2.8164552282705299E-2"/>
    <n v="2.9517200482630599E-2"/>
    <n v="0.20262364122641199"/>
    <n v="6.1545256385225402"/>
  </r>
  <r>
    <x v="49"/>
    <x v="28"/>
    <n v="0.85913698413070005"/>
    <n v="9.0870579984144204E-2"/>
    <n v="0.39651177772091101"/>
    <n v="0.512617642294945"/>
    <x v="1640"/>
    <n v="4.17324095609156E-3"/>
    <n v="0.16406897480854499"/>
    <n v="6.4567252586434504E-2"/>
    <n v="1.6948942285081599E-2"/>
    <n v="0.36009265240569599"/>
    <n v="7.0036918485135394E-2"/>
    <n v="2.6974152165223898E-2"/>
    <n v="3.32367538367732E-2"/>
    <n v="0.25261455895054102"/>
    <n v="6.1396597829836503"/>
  </r>
  <r>
    <x v="49"/>
    <x v="29"/>
    <n v="0.783199444326382"/>
    <n v="0.107837748890779"/>
    <n v="0.44953549036933499"/>
    <n v="0.44262676073988499"/>
    <x v="1641"/>
    <n v="7.5376191596250698E-3"/>
    <n v="0.16155946556025899"/>
    <n v="8.4070854495612801E-2"/>
    <n v="2.2494104654357801E-2"/>
    <n v="0.386801071316908"/>
    <n v="7.3486235641274697E-2"/>
    <n v="2.5978260161723499E-2"/>
    <n v="4.8381461621804497E-2"/>
    <n v="0.178695609870172"/>
    <n v="6.1154648582157796"/>
  </r>
  <r>
    <x v="49"/>
    <x v="30"/>
    <n v="0.87592160020016196"/>
    <n v="9.7900346943294206E-2"/>
    <n v="0.45294598567598998"/>
    <n v="0.44915366738071599"/>
    <x v="1642"/>
    <n v="7.17005400335868E-3"/>
    <n v="0.14744166397477601"/>
    <n v="8.2626189274123907E-2"/>
    <n v="2.16122584091024E-2"/>
    <n v="0.363912497138278"/>
    <n v="7.1824399203809106E-2"/>
    <n v="2.8124135831035402E-2"/>
    <n v="5.2865141146855102E-2"/>
    <n v="0.215999313909813"/>
    <n v="6.0397112600753102"/>
  </r>
  <r>
    <x v="49"/>
    <x v="31"/>
    <n v="0.86861501443643396"/>
    <n v="0.10116843950835699"/>
    <n v="0.42800244527780101"/>
    <n v="0.47082911521384202"/>
    <x v="1643"/>
    <n v="1.06775544470215E-2"/>
    <n v="0.15253133886220999"/>
    <n v="9.4886052174879595E-2"/>
    <n v="2.0208399569305299E-2"/>
    <n v="0.34715663783379502"/>
    <n v="6.7089378474719505E-2"/>
    <n v="2.8270121811636399E-2"/>
    <n v="5.8393587768481997E-2"/>
    <n v="0.21303565128259899"/>
    <n v="6.1753673914416902"/>
  </r>
  <r>
    <x v="49"/>
    <x v="32"/>
    <n v="0.82419848592241796"/>
    <n v="0.101645917882422"/>
    <n v="0.43908225678130802"/>
    <n v="0.45927182533627098"/>
    <x v="1644"/>
    <n v="8.0955641747918992E-3"/>
    <n v="0.14884639414871401"/>
    <n v="8.9075618027371795E-2"/>
    <n v="2.5704107970880199E-2"/>
    <n v="0.359143903224237"/>
    <n v="6.5731719241843498E-2"/>
    <n v="2.2858366507238999E-2"/>
    <n v="6.1615098347146798E-2"/>
    <n v="0.205974292524569"/>
    <n v="6.0886827897471996"/>
  </r>
  <r>
    <x v="50"/>
    <x v="0"/>
    <n v="0.83028618220710104"/>
    <n v="2.41094697009103E-2"/>
    <n v="0.323413237325752"/>
    <n v="0.65247729297333801"/>
    <x v="1645"/>
    <n v="2.4930308774446699E-2"/>
    <n v="0.20564429853434699"/>
    <n v="0.14108769620533501"/>
    <n v="0.15386061469186499"/>
    <n v="8.3919680175145395E-2"/>
    <n v="4.7895192551624999E-2"/>
    <n v="0.134807602339129"/>
    <n v="0.14042416594754401"/>
    <n v="5.9684707849368503E-2"/>
    <n v="5.7683689552821802"/>
  </r>
  <r>
    <x v="50"/>
    <x v="1"/>
    <n v="0.82396407043317899"/>
    <n v="2.3834975426211501E-2"/>
    <n v="0.33963650007426099"/>
    <n v="0.63652852449952702"/>
    <x v="1646"/>
    <n v="2.65414696317142E-2"/>
    <n v="0.212025057601366"/>
    <n v="0.17410454031699199"/>
    <n v="0.14888204237203401"/>
    <n v="8.6613911744964703E-2"/>
    <n v="5.36155960582579E-2"/>
    <n v="0.13072768132353299"/>
    <n v="0.10531014916812501"/>
    <n v="5.4641691268805803E-2"/>
    <n v="5.9656315519025398"/>
  </r>
  <r>
    <x v="50"/>
    <x v="2"/>
    <n v="0.97026901624851503"/>
    <n v="2.4478065545549502E-2"/>
    <n v="0.34491301578785999"/>
    <n v="0.63060891866658997"/>
    <x v="1647"/>
    <n v="2.5181817904136702E-2"/>
    <n v="0.237319505795102"/>
    <n v="0.167927879291666"/>
    <n v="0.14587775814162701"/>
    <n v="8.3113515968146007E-2"/>
    <n v="5.0443032554091403E-2"/>
    <n v="0.125751820950427"/>
    <n v="0.109892134430237"/>
    <n v="4.7543975509781199E-2"/>
    <n v="5.7939616239314402"/>
  </r>
  <r>
    <x v="50"/>
    <x v="3"/>
    <n v="0.94348810844028896"/>
    <n v="2.24411037109844E-2"/>
    <n v="0.33364344773944499"/>
    <n v="0.64391544854956995"/>
    <x v="1648"/>
    <n v="2.47591086006708E-2"/>
    <n v="0.25027698144114502"/>
    <n v="0.14981182497913201"/>
    <n v="0.14376185589066301"/>
    <n v="7.7546659377171701E-2"/>
    <n v="4.99328155227904E-2"/>
    <n v="0.122468465597398"/>
    <n v="0.12586710519776201"/>
    <n v="4.9620404265836297E-2"/>
    <n v="5.9108064819959196"/>
  </r>
  <r>
    <x v="50"/>
    <x v="4"/>
    <n v="1.0123752305166001"/>
    <n v="2.2065220741778999E-2"/>
    <n v="0.33886813079214301"/>
    <n v="0.63906664846607897"/>
    <x v="1649"/>
    <n v="2.4720916663544101E-2"/>
    <n v="0.25624250189845599"/>
    <n v="0.15629183495057"/>
    <n v="0.13906038725645301"/>
    <n v="7.6195557852242801E-2"/>
    <n v="4.98255797771004E-2"/>
    <n v="0.11251652070267899"/>
    <n v="0.13214095884735999"/>
    <n v="4.7780385611844299E-2"/>
    <n v="5.8083594811963"/>
  </r>
  <r>
    <x v="50"/>
    <x v="5"/>
    <n v="0.94266759709870496"/>
    <n v="2.5249826877326399E-2"/>
    <n v="0.349500756748238"/>
    <n v="0.62524941637443598"/>
    <x v="1650"/>
    <n v="2.4138612028103901E-2"/>
    <n v="0.25835893057097797"/>
    <n v="0.150582041571131"/>
    <n v="0.14656848180392201"/>
    <n v="7.4849588050135807E-2"/>
    <n v="4.99523525747941E-2"/>
    <n v="0.10934187289526399"/>
    <n v="0.13579969171832201"/>
    <n v="4.53604592886762E-2"/>
    <n v="5.9635797858751003"/>
  </r>
  <r>
    <x v="50"/>
    <x v="6"/>
    <n v="0.948417179115293"/>
    <n v="2.5653779355169899E-2"/>
    <n v="0.35526293745514798"/>
    <n v="0.61908328318968198"/>
    <x v="1651"/>
    <n v="2.6373001608260699E-2"/>
    <n v="0.25958561051394102"/>
    <n v="0.14929696811658999"/>
    <n v="0.142903355295251"/>
    <n v="7.5048707473558199E-2"/>
    <n v="5.0184607003992798E-2"/>
    <n v="0.11935517877558401"/>
    <n v="0.121987547223079"/>
    <n v="5.0542380389272001E-2"/>
    <n v="5.9152582406905001"/>
  </r>
  <r>
    <x v="50"/>
    <x v="7"/>
    <n v="1.03953668792322"/>
    <n v="2.2535458243539499E-2"/>
    <n v="0.30598150883723302"/>
    <n v="0.67148303291922695"/>
    <x v="1652"/>
    <n v="2.4827634146218702E-2"/>
    <n v="0.235474371706378"/>
    <n v="0.15208048563752399"/>
    <n v="0.13600722892544601"/>
    <n v="6.6382500919012905E-2"/>
    <n v="4.9879148012484803E-2"/>
    <n v="0.13157429868864301"/>
    <n v="0.150144168803858"/>
    <n v="4.98906691572997E-2"/>
    <n v="5.9139081243175404"/>
  </r>
  <r>
    <x v="50"/>
    <x v="8"/>
    <n v="0.94539961201710998"/>
    <n v="2.32779386887371E-2"/>
    <n v="0.32515825031187701"/>
    <n v="0.65156381099938598"/>
    <x v="1653"/>
    <n v="2.5362363713606902E-2"/>
    <n v="0.24008987073941801"/>
    <n v="0.157329676735323"/>
    <n v="0.143926701455066"/>
    <n v="7.6732000403572198E-2"/>
    <n v="4.8548008211860699E-2"/>
    <n v="0.13261840282145901"/>
    <n v="0.120809620796464"/>
    <n v="4.9901940654066702E-2"/>
    <n v="5.8981919167254304"/>
  </r>
  <r>
    <x v="50"/>
    <x v="9"/>
    <n v="1.0226970129739701"/>
    <n v="2.69310508879755E-2"/>
    <n v="0.33102830051405902"/>
    <n v="0.64204064859796495"/>
    <x v="1654"/>
    <n v="3.3965029196026703E-2"/>
    <n v="0.249835510517773"/>
    <n v="0.15866544197388199"/>
    <n v="0.15494960811233499"/>
    <n v="7.8612509514367698E-2"/>
    <n v="4.7314188500616E-2"/>
    <n v="0.12183831425778099"/>
    <n v="0.10305126813957299"/>
    <n v="4.6532243018189298E-2"/>
    <n v="5.8981374800077404"/>
  </r>
  <r>
    <x v="50"/>
    <x v="10"/>
    <n v="1.15037295205513"/>
    <n v="1.8741972813820899E-2"/>
    <n v="0.32758975936609602"/>
    <n v="0.65366826782008303"/>
    <x v="1655"/>
    <n v="3.0490622993046099E-2"/>
    <n v="0.25684776675860699"/>
    <n v="0.14629389941478499"/>
    <n v="0.173958464338965"/>
    <n v="6.9768559464820301E-2"/>
    <n v="5.25571985308214E-2"/>
    <n v="0.113167706102312"/>
    <n v="0.111460281081235"/>
    <n v="4.0591823845947998E-2"/>
    <n v="5.8552709453459801"/>
  </r>
  <r>
    <x v="50"/>
    <x v="11"/>
    <n v="1.37052635097089"/>
    <n v="2.1696670859119999E-2"/>
    <n v="0.37674825678227197"/>
    <n v="0.60155507235860795"/>
    <x v="1656"/>
    <n v="3.23758664542639E-2"/>
    <n v="0.29344201046032498"/>
    <n v="0.13487889633557501"/>
    <n v="0.21005378754902099"/>
    <n v="6.4783595153873705E-2"/>
    <n v="6.1636666876017501E-2"/>
    <n v="8.2593157094313197E-2"/>
    <n v="6.9936664276584598E-2"/>
    <n v="4.62161165868155E-2"/>
    <n v="5.9774022005076901"/>
  </r>
  <r>
    <x v="50"/>
    <x v="12"/>
    <n v="0.828047518983971"/>
    <n v="2.5545060401449101E-2"/>
    <n v="0.35647127207590501"/>
    <n v="0.617983667522645"/>
    <x v="1657"/>
    <n v="3.2357182676600302E-2"/>
    <n v="0.206236478144981"/>
    <n v="0.16122826829432599"/>
    <n v="0.146173432330515"/>
    <n v="9.0602941346081406E-2"/>
    <n v="4.9897625555828502E-2"/>
    <n v="0.13919700288759199"/>
    <n v="0.11924430601656801"/>
    <n v="4.9547380523635401E-2"/>
    <n v="5.9154316205101498"/>
  </r>
  <r>
    <x v="50"/>
    <x v="13"/>
    <n v="0.82839939656304296"/>
    <n v="2.7350377275131101E-2"/>
    <n v="0.36825744657866499"/>
    <n v="0.604392176146204"/>
    <x v="1658"/>
    <n v="3.2622756623154503E-2"/>
    <n v="0.21758132568288799"/>
    <n v="0.18489159758330301"/>
    <n v="0.13009302779416801"/>
    <n v="9.2311539687052704E-2"/>
    <n v="5.1216407074535397E-2"/>
    <n v="0.14633476550918401"/>
    <n v="7.9662583024307995E-2"/>
    <n v="5.94521798275299E-2"/>
    <n v="5.8777884864894698"/>
  </r>
  <r>
    <x v="50"/>
    <x v="14"/>
    <n v="0.52462117617525605"/>
    <n v="4.2195620588682203E-2"/>
    <n v="0.394496104532987"/>
    <n v="0.56330827487833102"/>
    <x v="1659"/>
    <n v="2.4850589818366201E-2"/>
    <n v="0.20643139725402601"/>
    <n v="0.14862138404689099"/>
    <n v="0.120967715535465"/>
    <n v="0.15171191142340101"/>
    <n v="6.1537246202822797E-2"/>
    <n v="0.14243856481932499"/>
    <n v="7.6023464596496795E-2"/>
    <n v="6.1105343000783199E-2"/>
    <n v="5.7869779147213203"/>
  </r>
  <r>
    <x v="50"/>
    <x v="15"/>
    <n v="8.0934725590739401E-2"/>
    <n v="0.211545052021994"/>
    <n v="0.52805556943443199"/>
    <n v="0.26039937854357498"/>
    <x v="1660"/>
    <n v="2.9848756074012599E-4"/>
    <n v="5.5480561718254301E-2"/>
    <n v="9.0503660099103406E-3"/>
    <n v="3.1550339741145302E-2"/>
    <n v="0.722153365512338"/>
    <n v="6.9411469007924997E-2"/>
    <n v="2.9367847050138601E-2"/>
    <n v="2.17865233703207E-2"/>
    <n v="4.5399083912850198E-2"/>
    <n v="5.7080515417556299"/>
  </r>
  <r>
    <x v="50"/>
    <x v="16"/>
    <n v="0.103482409709"/>
    <n v="0.17970041834466899"/>
    <n v="0.52865826953621198"/>
    <n v="0.29164131211911798"/>
    <x v="1661"/>
    <n v="8.7976615514510697E-4"/>
    <n v="6.7015068706267694E-2"/>
    <n v="2.94761733987456E-2"/>
    <n v="3.3585336604334499E-2"/>
    <n v="0.63344153698267203"/>
    <n v="8.7579589855738396E-2"/>
    <n v="5.6792079803553802E-2"/>
    <n v="2.19914775626395E-2"/>
    <n v="5.5147978165450598E-2"/>
    <n v="5.7876459280456896"/>
  </r>
  <r>
    <x v="50"/>
    <x v="17"/>
    <n v="0.38135131163820501"/>
    <n v="5.59212911980769E-2"/>
    <n v="0.376798453920968"/>
    <n v="0.56728025488095501"/>
    <x v="1662"/>
    <n v="9.5220947086417807E-3"/>
    <n v="0.275444000597109"/>
    <n v="3.8827254457627101E-2"/>
    <n v="7.2645838251142097E-2"/>
    <n v="0.16724921506059201"/>
    <n v="4.9261621889104899E-2"/>
    <n v="0.31170148730166403"/>
    <n v="1.3682914653526701E-2"/>
    <n v="5.6875953805910602E-2"/>
    <n v="6.0457761232342397"/>
  </r>
  <r>
    <x v="50"/>
    <x v="18"/>
    <n v="0.63369291827049501"/>
    <n v="4.1750556075343802E-2"/>
    <n v="0.37887837858853501"/>
    <n v="0.57937106533612104"/>
    <x v="1663"/>
    <n v="1.553030528588E-2"/>
    <n v="0.29945552428994698"/>
    <n v="0.106542741315568"/>
    <n v="0.118932857640812"/>
    <n v="0.10034481267707999"/>
    <n v="5.76796603232064E-2"/>
    <n v="0.219784427476273"/>
    <n v="2.25045782902435E-2"/>
    <n v="5.6306998051755701E-2"/>
    <n v="5.9146380793372204"/>
  </r>
  <r>
    <x v="50"/>
    <x v="19"/>
    <n v="0.76114884788179404"/>
    <n v="3.4831532943546101E-2"/>
    <n v="0.35367466564665601"/>
    <n v="0.61149380140979803"/>
    <x v="1664"/>
    <n v="1.4800005917471199E-2"/>
    <n v="0.288564109069672"/>
    <n v="0.164267728061082"/>
    <n v="0.113105627115427"/>
    <n v="8.7455829841910304E-2"/>
    <n v="5.3984990185281599E-2"/>
    <n v="0.18646318077716001"/>
    <n v="3.7996176491777098E-2"/>
    <n v="5.0643115943515699E-2"/>
    <n v="5.8881727232544501"/>
  </r>
  <r>
    <x v="50"/>
    <x v="20"/>
    <n v="0.68561454657417398"/>
    <n v="3.7628600230874998E-2"/>
    <n v="0.36039198423584201"/>
    <n v="0.60197941553328305"/>
    <x v="1665"/>
    <n v="1.5992039565931902E-2"/>
    <n v="0.26875783412064203"/>
    <n v="0.14852724580152099"/>
    <n v="0.122493527601823"/>
    <n v="9.8567648578904904E-2"/>
    <n v="5.5992514730009602E-2"/>
    <n v="0.201456824873809"/>
    <n v="3.31399721716834E-2"/>
    <n v="5.0312376473859902E-2"/>
    <n v="5.7592873132348297"/>
  </r>
  <r>
    <x v="50"/>
    <x v="21"/>
    <n v="0.80821395780587002"/>
    <n v="3.0673166065027801E-2"/>
    <n v="0.35184966228756598"/>
    <n v="0.61747717164740601"/>
    <x v="1666"/>
    <n v="1.8764208026925602E-2"/>
    <n v="0.29293165050548098"/>
    <n v="0.14203661034037801"/>
    <n v="0.13155115914727"/>
    <n v="9.3728317783952103E-2"/>
    <n v="5.5800524061183701E-2"/>
    <n v="0.19764175596078501"/>
    <n v="2.14798547507766E-2"/>
    <n v="4.1837440913479101E-2"/>
    <n v="5.8319543404773899"/>
  </r>
  <r>
    <x v="50"/>
    <x v="22"/>
    <n v="0.25146094561167098"/>
    <n v="7.7296016584408905E-2"/>
    <n v="0.456444639152082"/>
    <n v="0.46625934426350901"/>
    <x v="1667"/>
    <n v="1.9039502826104299E-2"/>
    <n v="0.18556953572283899"/>
    <n v="0.108945944049285"/>
    <n v="0.10258301034251401"/>
    <n v="0.25527643186464599"/>
    <n v="0.107258518985865"/>
    <n v="0.13566819935119201"/>
    <n v="2.2929135844957298E-2"/>
    <n v="5.4770063681472601E-2"/>
    <n v="6.0440804806367501"/>
  </r>
  <r>
    <x v="50"/>
    <x v="23"/>
    <n v="0.85972945762007702"/>
    <n v="3.40735674314082E-2"/>
    <n v="0.40165666706706499"/>
    <n v="0.56426976550152597"/>
    <x v="1668"/>
    <n v="1.9173023381048801E-2"/>
    <n v="0.36244378302525199"/>
    <n v="9.99291851133121E-2"/>
    <n v="0.19361198610661001"/>
    <n v="8.7626812754994995E-2"/>
    <n v="7.7170731238799098E-2"/>
    <n v="0.11053987541760101"/>
    <n v="1.0864669947362101E-2"/>
    <n v="3.4134425290973797E-2"/>
    <n v="6.0125249779279297"/>
  </r>
  <r>
    <x v="50"/>
    <x v="24"/>
    <n v="0.111956224905327"/>
    <n v="0.159519247757692"/>
    <n v="0.537639421763773"/>
    <n v="0.30284133047853501"/>
    <x v="1669"/>
    <n v="6.3631149574267104E-3"/>
    <n v="4.5477433135061897E-2"/>
    <n v="8.4683320367884701E-2"/>
    <n v="3.69430251046695E-2"/>
    <n v="0.48863866795701399"/>
    <n v="0.166580661306581"/>
    <n v="3.0714931145811201E-2"/>
    <n v="3.7088196541744299E-2"/>
    <n v="8.9336536820688803E-2"/>
    <n v="5.8367599112568698"/>
  </r>
  <r>
    <x v="50"/>
    <x v="25"/>
    <n v="0.11671165142534"/>
    <n v="0.14551620324765099"/>
    <n v="0.55866743762961302"/>
    <n v="0.29581635912273602"/>
    <x v="1670"/>
    <n v="5.68675065366558E-3"/>
    <n v="5.0359983891754799E-2"/>
    <n v="9.7426472342538706E-2"/>
    <n v="3.6435786891723297E-2"/>
    <n v="0.47122917089403199"/>
    <n v="0.177109913289862"/>
    <n v="3.0395955843103999E-2"/>
    <n v="3.3607403746902902E-2"/>
    <n v="8.3436348431154897E-2"/>
    <n v="6.0899040030323004"/>
  </r>
  <r>
    <x v="50"/>
    <x v="26"/>
    <n v="0.153203780755474"/>
    <n v="0.12861717118966501"/>
    <n v="0.50918312625568096"/>
    <n v="0.362199702554654"/>
    <x v="1671"/>
    <n v="5.3996217730001997E-3"/>
    <n v="4.8391614682125703E-2"/>
    <n v="9.3530026018494097E-2"/>
    <n v="3.57892256068967E-2"/>
    <n v="0.41410994264601497"/>
    <n v="0.165982261004571"/>
    <n v="3.1340628920552997E-2"/>
    <n v="4.1122599836928703E-2"/>
    <n v="0.14907630656871401"/>
    <n v="6.0474252269192004"/>
  </r>
  <r>
    <x v="50"/>
    <x v="27"/>
    <n v="0.546591973063564"/>
    <n v="4.4902883470434203E-2"/>
    <n v="0.37374737806101499"/>
    <n v="0.58134973846855098"/>
    <x v="1672"/>
    <n v="1.2034747455654899E-2"/>
    <n v="0.333077472384399"/>
    <n v="9.1830395754218405E-2"/>
    <n v="0.10796134168355299"/>
    <n v="0.123733568987342"/>
    <n v="7.5000267112728405E-2"/>
    <n v="0.17981155940520999"/>
    <n v="2.3259901015182601E-2"/>
    <n v="4.9154596475830301E-2"/>
    <n v="5.8014463276153601"/>
  </r>
  <r>
    <x v="50"/>
    <x v="28"/>
    <n v="0.76602241985890096"/>
    <n v="3.8626587061173397E-2"/>
    <n v="0.34648586993038299"/>
    <n v="0.61488754300844395"/>
    <x v="1673"/>
    <n v="1.8978620604216401E-2"/>
    <n v="0.29070688232533898"/>
    <n v="0.13688601245030299"/>
    <n v="0.122248874141291"/>
    <n v="9.5647671156274996E-2"/>
    <n v="5.8510437740277997E-2"/>
    <n v="0.195989855682036"/>
    <n v="2.85318320321113E-2"/>
    <n v="4.8238946298435899E-2"/>
    <n v="5.88343712001332"/>
  </r>
  <r>
    <x v="50"/>
    <x v="29"/>
    <n v="0.71998485465941697"/>
    <n v="4.0621934837502503E-2"/>
    <n v="0.36957592405691803"/>
    <n v="0.58980214110558005"/>
    <x v="1674"/>
    <n v="2.02154188787061E-2"/>
    <n v="0.27064317682240702"/>
    <n v="0.16616096287202201"/>
    <n v="0.123219267893243"/>
    <n v="9.6917136161256801E-2"/>
    <n v="5.8984543273786799E-2"/>
    <n v="0.159587061621486"/>
    <n v="4.5946689620463298E-2"/>
    <n v="5.4814556622851701E-2"/>
    <n v="5.9073681695809599"/>
  </r>
  <r>
    <x v="50"/>
    <x v="30"/>
    <n v="0.80468841777267996"/>
    <n v="3.6386786127837502E-2"/>
    <n v="0.35095712513824301"/>
    <n v="0.61265608873391997"/>
    <x v="1675"/>
    <n v="2.1496483370678901E-2"/>
    <n v="0.261279246549526"/>
    <n v="0.17994569107528699"/>
    <n v="0.122932752639499"/>
    <n v="8.7813192068477305E-2"/>
    <n v="5.6848596065176803E-2"/>
    <n v="0.15983836462095199"/>
    <n v="5.4260794806915799E-2"/>
    <n v="5.2545482069052102E-2"/>
    <n v="5.72950360516983"/>
  </r>
  <r>
    <x v="50"/>
    <x v="31"/>
    <n v="0.87235955211939697"/>
    <n v="3.35046167426961E-2"/>
    <n v="0.34158574688153998"/>
    <n v="0.62490963637576402"/>
    <x v="1676"/>
    <n v="2.3367691699670901E-2"/>
    <n v="0.25289560256584298"/>
    <n v="0.19881734175893201"/>
    <n v="0.11506922496741701"/>
    <n v="7.9526528128115101E-2"/>
    <n v="5.27471399096811E-2"/>
    <n v="0.169270722691859"/>
    <n v="6.6922646437653999E-2"/>
    <n v="3.8145859105679698E-2"/>
    <n v="5.8593955991001003"/>
  </r>
  <r>
    <x v="50"/>
    <x v="32"/>
    <n v="0.77106413759808801"/>
    <n v="3.8588695586789103E-2"/>
    <n v="0.353857633043275"/>
    <n v="0.60755367136993499"/>
    <x v="1677"/>
    <n v="2.3859429014138199E-2"/>
    <n v="0.250572312547787"/>
    <n v="0.198449010541802"/>
    <n v="0.11878138645787099"/>
    <n v="9.5077387187493007E-2"/>
    <n v="5.62237773065613E-2"/>
    <n v="0.13784598658911301"/>
    <n v="5.8926124748182103E-2"/>
    <n v="5.6204114096070699E-2"/>
    <n v="5.8143077801871099"/>
  </r>
  <r>
    <x v="51"/>
    <x v="0"/>
    <n v="0.86770229822217404"/>
    <n v="5.6652123389031001E-2"/>
    <n v="0.75430848963192798"/>
    <n v="0.18903938697904099"/>
    <x v="1678"/>
    <n v="3.3371396186254801E-2"/>
    <n v="0.236699545707276"/>
    <n v="0.18059624479466199"/>
    <n v="9.0254045486485093E-2"/>
    <n v="0.15459154061094901"/>
    <n v="0.111895180911769"/>
    <n v="3.0714161417496399E-2"/>
    <n v="9.3738309393498406E-2"/>
    <n v="5.5030890089709301E-2"/>
    <n v="5.57405429397771"/>
  </r>
  <r>
    <x v="51"/>
    <x v="1"/>
    <n v="0.88191937367732898"/>
    <n v="6.16493836128627E-2"/>
    <n v="0.73559375368997404"/>
    <n v="0.202756862697163"/>
    <x v="1679"/>
    <n v="3.3285328677168199E-2"/>
    <n v="0.231709047153003"/>
    <n v="0.193994498446142"/>
    <n v="8.3090085414574105E-2"/>
    <n v="0.147521521205532"/>
    <n v="0.107849580037016"/>
    <n v="3.42757818476584E-2"/>
    <n v="0.104504779328708"/>
    <n v="5.1658463136947601E-2"/>
    <n v="5.5849122313318897"/>
  </r>
  <r>
    <x v="51"/>
    <x v="2"/>
    <n v="1.0169408993134099"/>
    <n v="6.2496641864801403E-2"/>
    <n v="0.73212986325755602"/>
    <n v="0.205373494877642"/>
    <x v="1680"/>
    <n v="3.3033483061981103E-2"/>
    <n v="0.246470135784814"/>
    <n v="0.19754135548445301"/>
    <n v="8.3666629554310396E-2"/>
    <n v="0.14381556228169301"/>
    <n v="0.100409313942551"/>
    <n v="2.9941433565373501E-2"/>
    <n v="0.100011578653959"/>
    <n v="5.24544890926463E-2"/>
    <n v="5.5795158085183498"/>
  </r>
  <r>
    <x v="51"/>
    <x v="3"/>
    <n v="0.95647140650154205"/>
    <n v="6.15076948271421E-2"/>
    <n v="0.72773304930145599"/>
    <n v="0.21075925587140101"/>
    <x v="1681"/>
    <n v="3.2662123428238897E-2"/>
    <n v="0.25334633229505998"/>
    <n v="0.193079160443895"/>
    <n v="8.4124813201725795E-2"/>
    <n v="0.147517280953402"/>
    <n v="0.10171821330826999"/>
    <n v="2.7416898412736E-2"/>
    <n v="9.7310073344671205E-2"/>
    <n v="5.0432617302263699E-2"/>
    <n v="5.5399694815142304"/>
  </r>
  <r>
    <x v="51"/>
    <x v="4"/>
    <n v="0.96576854784174304"/>
    <n v="5.7740201946683403E-2"/>
    <n v="0.71881529978687297"/>
    <n v="0.223444498266444"/>
    <x v="1682"/>
    <n v="3.2352457771977303E-2"/>
    <n v="0.27760012355953301"/>
    <n v="0.20193707621159401"/>
    <n v="8.8690231990856794E-2"/>
    <n v="0.14506310704047301"/>
    <n v="0.10406069471283801"/>
    <n v="2.8246255830580699E-2"/>
    <n v="8.0735607034448403E-2"/>
    <n v="2.7602026934722301E-2"/>
    <n v="5.5232337369346602"/>
  </r>
  <r>
    <x v="51"/>
    <x v="5"/>
    <n v="0.95842777316814398"/>
    <n v="6.08140739677328E-2"/>
    <n v="0.71759332349182003"/>
    <n v="0.22159260254044699"/>
    <x v="1683"/>
    <n v="3.4207892875394899E-2"/>
    <n v="0.27771879472861599"/>
    <n v="0.190998075375998"/>
    <n v="8.8260456284569799E-2"/>
    <n v="0.14048235848239901"/>
    <n v="0.10164946950881799"/>
    <n v="3.0625257336511901E-2"/>
    <n v="9.6835740015072405E-2"/>
    <n v="2.90033168695851E-2"/>
    <n v="5.4550692976479001"/>
  </r>
  <r>
    <x v="51"/>
    <x v="6"/>
    <n v="0.99808694315400304"/>
    <n v="6.19221500628266E-2"/>
    <n v="0.71660958029712296"/>
    <n v="0.22146826964005101"/>
    <x v="1684"/>
    <n v="3.3897602744712999E-2"/>
    <n v="0.27052146393830701"/>
    <n v="0.182125317366852"/>
    <n v="8.9425585827058701E-2"/>
    <n v="0.14124405645879001"/>
    <n v="9.8226066807715201E-2"/>
    <n v="2.4718479789352901E-2"/>
    <n v="9.9561667428408301E-2"/>
    <n v="4.7125077104128402E-2"/>
    <n v="5.4556208923688398"/>
  </r>
  <r>
    <x v="51"/>
    <x v="7"/>
    <n v="1.00079508844149"/>
    <n v="6.1814292559428399E-2"/>
    <n v="0.70255354091950795"/>
    <n v="0.235632166521063"/>
    <x v="1685"/>
    <n v="3.2296490544144303E-2"/>
    <n v="0.266674012469378"/>
    <n v="0.2102885808138"/>
    <n v="8.6237128126033805E-2"/>
    <n v="0.13992673418795401"/>
    <n v="0.10375895681992001"/>
    <n v="2.44616017804773E-2"/>
    <n v="9.0908260019143206E-2"/>
    <n v="3.4077285633187702E-2"/>
    <n v="5.4894228573341399"/>
  </r>
  <r>
    <x v="51"/>
    <x v="8"/>
    <n v="0.93230657576697396"/>
    <n v="5.91693998824167E-2"/>
    <n v="0.74216662520149901"/>
    <n v="0.19866397491608401"/>
    <x v="1686"/>
    <n v="3.1779232897975497E-2"/>
    <n v="0.25993884109878301"/>
    <n v="0.18783417416686399"/>
    <n v="8.4316247916099804E-2"/>
    <n v="0.14817405758322499"/>
    <n v="9.5865823293061703E-2"/>
    <n v="2.81543112409663E-2"/>
    <n v="9.2933017168017704E-2"/>
    <n v="5.1889181712396301E-2"/>
    <n v="5.4957160860782004"/>
  </r>
  <r>
    <x v="51"/>
    <x v="9"/>
    <n v="0.98906107485439798"/>
    <n v="6.3333472358808707E-2"/>
    <n v="0.74438570130303505"/>
    <n v="0.19228082633815699"/>
    <x v="1687"/>
    <n v="3.4307256730102903E-2"/>
    <n v="0.26362096108338401"/>
    <n v="0.193145431618574"/>
    <n v="8.7178366772905594E-2"/>
    <n v="0.14437287762270401"/>
    <n v="9.9623253311213897E-2"/>
    <n v="2.7478572120463798E-2"/>
    <n v="8.5333995692897305E-2"/>
    <n v="5.0898520075895397E-2"/>
    <n v="5.4998199145585103"/>
  </r>
  <r>
    <x v="51"/>
    <x v="10"/>
    <n v="1.05005201942082"/>
    <n v="5.9244527593615703E-2"/>
    <n v="0.77085316486044098"/>
    <n v="0.16990230754594399"/>
    <x v="1688"/>
    <n v="3.3879660291805301E-2"/>
    <n v="0.27356236117563199"/>
    <n v="0.18555843075662601"/>
    <n v="0.108851346727995"/>
    <n v="0.13400050768692201"/>
    <n v="0.10173285536082299"/>
    <n v="3.2030709981360303E-2"/>
    <n v="6.9556477008799897E-2"/>
    <n v="4.8417454635581003E-2"/>
    <n v="5.4835587367218803"/>
  </r>
  <r>
    <x v="51"/>
    <x v="11"/>
    <n v="1.3824679996379801"/>
    <n v="5.4169816682999701E-2"/>
    <n v="0.77905488788183297"/>
    <n v="0.166775295435167"/>
    <x v="1689"/>
    <n v="4.5573049846296003E-2"/>
    <n v="0.29372533805997098"/>
    <n v="0.15810102463178899"/>
    <n v="0.145628417583863"/>
    <n v="0.12772857236966101"/>
    <n v="9.7029740064729905E-2"/>
    <n v="2.2859061273786101E-2"/>
    <n v="6.0175599807208199E-2"/>
    <n v="3.8709360545421803E-2"/>
    <n v="5.4102367075553"/>
  </r>
  <r>
    <x v="51"/>
    <x v="12"/>
    <n v="0.84844014597975603"/>
    <n v="6.6549560786727996E-2"/>
    <n v="0.76144474949982199"/>
    <n v="0.17200568971345001"/>
    <x v="1690"/>
    <n v="3.46999411972281E-2"/>
    <n v="0.23487919257854001"/>
    <n v="0.19962094388915699"/>
    <n v="8.9378705134581404E-2"/>
    <n v="0.15874307516394001"/>
    <n v="0.104376950089346"/>
    <n v="2.6217299970784098E-2"/>
    <n v="7.6538523492904895E-2"/>
    <n v="6.0285843447276603E-2"/>
    <n v="5.6319436405785899"/>
  </r>
  <r>
    <x v="51"/>
    <x v="13"/>
    <n v="0.85294096595911695"/>
    <n v="6.1586369244009002E-2"/>
    <n v="0.75684384786478998"/>
    <n v="0.18156978289120199"/>
    <x v="1691"/>
    <n v="3.4370910233499398E-2"/>
    <n v="0.22568853747199599"/>
    <n v="0.217364595504659"/>
    <n v="8.7795346448241704E-2"/>
    <n v="0.15804343809527699"/>
    <n v="0.105067246920243"/>
    <n v="2.58613477378777E-2"/>
    <n v="7.0612538394369706E-2"/>
    <n v="5.8464541772000202E-2"/>
    <n v="5.5626312187859899"/>
  </r>
  <r>
    <x v="51"/>
    <x v="14"/>
    <n v="0.68106086904485696"/>
    <n v="8.9197897356750197E-2"/>
    <n v="0.75751138441806498"/>
    <n v="0.153290718225185"/>
    <x v="1692"/>
    <n v="2.7231110667221298E-2"/>
    <n v="0.19241607283853601"/>
    <n v="0.16180107713823499"/>
    <n v="8.8927374664929296E-2"/>
    <n v="0.239397095788213"/>
    <n v="0.109913051940495"/>
    <n v="3.1031003952149899E-2"/>
    <n v="6.0959772894469903E-2"/>
    <n v="7.3547574168091004E-2"/>
    <n v="5.7396380597480201"/>
  </r>
  <r>
    <x v="51"/>
    <x v="15"/>
    <n v="0.27468977908624898"/>
    <n v="0.16991382774265601"/>
    <n v="0.74693119854345902"/>
    <n v="8.3154973713884098E-2"/>
    <x v="1693"/>
    <n v="1.1478484306063001E-3"/>
    <n v="8.8586337653464006E-2"/>
    <n v="2.1544293101316201E-2"/>
    <n v="3.1225730478268699E-2"/>
    <n v="0.56502397646257596"/>
    <n v="6.8294855038186206E-2"/>
    <n v="6.98141634909836E-2"/>
    <n v="1.37848140817188E-2"/>
    <n v="0.12350597636458401"/>
    <n v="6.1734309490227304"/>
  </r>
  <r>
    <x v="51"/>
    <x v="16"/>
    <n v="0.32873406054244703"/>
    <n v="0.16031504453968301"/>
    <n v="0.73269990297278398"/>
    <n v="0.106985052487532"/>
    <x v="1694"/>
    <n v="1.2766683718057701E-3"/>
    <n v="0.10125669015125301"/>
    <n v="4.5171876442025298E-2"/>
    <n v="3.6327868238403303E-2"/>
    <n v="0.50983858962957995"/>
    <n v="8.7450817417510804E-2"/>
    <n v="7.2135972733720105E-2"/>
    <n v="1.1437622935301799E-2"/>
    <n v="0.1168382636825"/>
    <n v="6.08053639029285"/>
  </r>
  <r>
    <x v="51"/>
    <x v="17"/>
    <n v="0.50817474892224701"/>
    <n v="0.109584060396778"/>
    <n v="0.762075570462181"/>
    <n v="0.12834036914104099"/>
    <x v="1695"/>
    <n v="2.0170769527353302E-2"/>
    <n v="0.25325591784832602"/>
    <n v="8.3514414944711596E-2"/>
    <n v="6.1508274550403703E-2"/>
    <n v="0.31436258556633601"/>
    <n v="9.8363823239021597E-2"/>
    <n v="5.3261125298859402E-2"/>
    <n v="1.17466873822479E-2"/>
    <n v="8.6392361564128703E-2"/>
    <n v="5.94006661412533"/>
  </r>
  <r>
    <x v="51"/>
    <x v="18"/>
    <n v="0.76382285088645396"/>
    <n v="8.2995846723783295E-2"/>
    <n v="0.74855265795616199"/>
    <n v="0.16845149532005499"/>
    <x v="1696"/>
    <n v="2.07566191318579E-2"/>
    <n v="0.28792816461911402"/>
    <n v="0.12870723236819501"/>
    <n v="7.7167428220077203E-2"/>
    <n v="0.19916464524997399"/>
    <n v="0.12090140752949"/>
    <n v="3.8530201290384598E-2"/>
    <n v="4.5464137112171399E-2"/>
    <n v="7.1547177038980503E-2"/>
    <n v="5.7691552722411297"/>
  </r>
  <r>
    <x v="51"/>
    <x v="19"/>
    <n v="0.88063398277029104"/>
    <n v="8.1754665704440996E-2"/>
    <n v="0.71206032077396697"/>
    <n v="0.20618501352159199"/>
    <x v="1697"/>
    <n v="2.4494750928133701E-2"/>
    <n v="0.28524758821913798"/>
    <n v="0.161400004282161"/>
    <n v="7.8538597930446402E-2"/>
    <n v="0.16866203140719299"/>
    <n v="0.106464336960821"/>
    <n v="3.5363432678855701E-2"/>
    <n v="5.6411107129788203E-2"/>
    <n v="7.1869345296163206E-2"/>
    <n v="5.71026474229458"/>
  </r>
  <r>
    <x v="51"/>
    <x v="20"/>
    <n v="0.81953718640918105"/>
    <n v="7.5808576136052894E-2"/>
    <n v="0.74309858710410603"/>
    <n v="0.181092836759841"/>
    <x v="1698"/>
    <n v="2.6143768369598301E-2"/>
    <n v="0.283702226005066"/>
    <n v="0.152202119546123"/>
    <n v="8.0519318024206699E-2"/>
    <n v="0.169137197874596"/>
    <n v="0.11122072728400401"/>
    <n v="3.5073393312011501E-2"/>
    <n v="5.57628252477958E-2"/>
    <n v="6.8880061541742907E-2"/>
    <n v="5.6394667021422302"/>
  </r>
  <r>
    <x v="51"/>
    <x v="21"/>
    <n v="0.88316688751872896"/>
    <n v="7.4684941844436706E-2"/>
    <n v="0.78517600355740502"/>
    <n v="0.14013905459815801"/>
    <x v="1699"/>
    <n v="2.59059556273387E-2"/>
    <n v="0.31781878891097998"/>
    <n v="0.13905343187765401"/>
    <n v="8.2528605242573702E-2"/>
    <n v="0.16802493450282999"/>
    <n v="0.112215562099637"/>
    <n v="3.04557767136488E-2"/>
    <n v="4.1362133475574499E-2"/>
    <n v="6.8572260769807505E-2"/>
    <n v="5.5507175766343799"/>
  </r>
  <r>
    <x v="51"/>
    <x v="22"/>
    <n v="0.50449980196561195"/>
    <n v="9.8416080294949804E-2"/>
    <n v="0.78333373928830896"/>
    <n v="0.118250180416741"/>
    <x v="1700"/>
    <n v="1.88379378802702E-2"/>
    <n v="0.17620460325397"/>
    <n v="0.10970886550931699"/>
    <n v="7.4245800851448496E-2"/>
    <n v="0.28569422497168001"/>
    <n v="0.15271611105807201"/>
    <n v="4.8682643747833397E-2"/>
    <n v="2.5740257713550801E-2"/>
    <n v="8.6870357914984403E-2"/>
    <n v="5.7352777976266696"/>
  </r>
  <r>
    <x v="51"/>
    <x v="23"/>
    <n v="0.92778159698846496"/>
    <n v="7.8557855780939406E-2"/>
    <n v="0.820617334321045"/>
    <n v="0.100824809898016"/>
    <x v="1701"/>
    <n v="2.65527827899813E-2"/>
    <n v="0.31965025604378999"/>
    <n v="8.4206164311358606E-2"/>
    <n v="0.14617760015497899"/>
    <n v="0.195180276822875"/>
    <n v="0.110820879800514"/>
    <n v="2.9617531952855401E-2"/>
    <n v="2.09555339010421E-2"/>
    <n v="5.4329278562107598E-2"/>
    <n v="5.6431150706129598"/>
  </r>
  <r>
    <x v="51"/>
    <x v="24"/>
    <n v="0.32760590350090601"/>
    <n v="0.142883565051696"/>
    <n v="0.76999957060416502"/>
    <n v="8.7116864344138595E-2"/>
    <x v="1702"/>
    <n v="1.8268599054325799E-3"/>
    <n v="0.10059243142270401"/>
    <n v="0.10168546516873"/>
    <n v="4.30291715533574E-2"/>
    <n v="0.398638059404469"/>
    <n v="0.157314483532074"/>
    <n v="4.3263605342899802E-2"/>
    <n v="1.6034600423483699E-2"/>
    <n v="0.120307950844756"/>
    <n v="5.99188373852376"/>
  </r>
  <r>
    <x v="51"/>
    <x v="25"/>
    <n v="0.33044845441996201"/>
    <n v="0.126775208313649"/>
    <n v="0.76178238935797604"/>
    <n v="0.111442402328375"/>
    <x v="1703"/>
    <n v="7.7532716826900401E-4"/>
    <n v="0.10787731308639301"/>
    <n v="0.100673040325613"/>
    <n v="5.1007599126601903E-2"/>
    <n v="0.38245646313403697"/>
    <n v="0.162559715786046"/>
    <n v="4.6249192253541203E-2"/>
    <n v="1.7549614562238799E-2"/>
    <n v="0.11354606963224501"/>
    <n v="5.8730860576569999"/>
  </r>
  <r>
    <x v="51"/>
    <x v="26"/>
    <n v="0.42624204764844797"/>
    <n v="0.123918345825773"/>
    <n v="0.77218687413300802"/>
    <n v="0.10389478004121901"/>
    <x v="1704"/>
    <n v="8.6816897747132003E-4"/>
    <n v="0.111817203654904"/>
    <n v="0.107986966425466"/>
    <n v="5.72112359788872E-2"/>
    <n v="0.359655197073945"/>
    <n v="0.16110841398648401"/>
    <n v="4.7755373847849399E-2"/>
    <n v="2.0801162938987899E-2"/>
    <n v="0.10614945321365001"/>
    <n v="5.8785811434356798"/>
  </r>
  <r>
    <x v="51"/>
    <x v="27"/>
    <n v="0.75248998648644105"/>
    <n v="9.3464328660517501E-2"/>
    <n v="0.77230904938947098"/>
    <n v="0.134226621950012"/>
    <x v="1705"/>
    <n v="1.6984397306790602E-2"/>
    <n v="0.32587761452682901"/>
    <n v="8.3358063720362002E-2"/>
    <n v="0.11188356707060899"/>
    <n v="0.19151835827689201"/>
    <n v="0.119123150673487"/>
    <n v="3.1386021749432801E-2"/>
    <n v="4.0467618718795902E-2"/>
    <n v="6.8445159781465703E-2"/>
    <n v="5.6854598068204503"/>
  </r>
  <r>
    <x v="51"/>
    <x v="28"/>
    <n v="0.83464578692212799"/>
    <n v="8.6017752845948398E-2"/>
    <n v="0.75456692016251303"/>
    <n v="0.15941532699153901"/>
    <x v="1706"/>
    <n v="2.3760600561460302E-2"/>
    <n v="0.34023608988007698"/>
    <n v="0.113232264888922"/>
    <n v="6.7525231978316502E-2"/>
    <n v="0.17943119391272799"/>
    <n v="0.107166568500385"/>
    <n v="3.6675223958042902E-2"/>
    <n v="5.5954080776169202E-2"/>
    <n v="6.56877344849644E-2"/>
    <n v="5.61608337955834"/>
  </r>
  <r>
    <x v="51"/>
    <x v="29"/>
    <n v="0.84463328762182399"/>
    <n v="8.5559735192152306E-2"/>
    <n v="0.72716843201699999"/>
    <n v="0.187271832790848"/>
    <x v="1707"/>
    <n v="2.5889325754861699E-2"/>
    <n v="0.317675027659164"/>
    <n v="0.14165261341146601"/>
    <n v="5.4615824961044702E-2"/>
    <n v="0.17659028585516601"/>
    <n v="0.115209149300909"/>
    <n v="3.3554791074866197E-2"/>
    <n v="6.30011278391851E-2"/>
    <n v="6.3488669254929006E-2"/>
    <n v="5.6036856239462303"/>
  </r>
  <r>
    <x v="51"/>
    <x v="30"/>
    <n v="0.88891108592424495"/>
    <n v="9.5910366881685097E-2"/>
    <n v="0.71544197470397497"/>
    <n v="0.18864765841434"/>
    <x v="1708"/>
    <n v="3.0189572158559601E-2"/>
    <n v="0.310338515572325"/>
    <n v="0.16454039251393801"/>
    <n v="5.3234467411814201E-2"/>
    <n v="0.16939477126934599"/>
    <n v="0.102624375957605"/>
    <n v="3.0015431829941801E-2"/>
    <n v="6.4723525407610602E-2"/>
    <n v="6.6159821945334304E-2"/>
    <n v="5.6376897445641498"/>
  </r>
  <r>
    <x v="51"/>
    <x v="31"/>
    <n v="0.94962118850716803"/>
    <n v="8.4598189744545693E-2"/>
    <n v="0.67903921440036696"/>
    <n v="0.23636259585508801"/>
    <x v="1709"/>
    <n v="3.05342826470076E-2"/>
    <n v="0.29346057462103098"/>
    <n v="0.200386803362503"/>
    <n v="5.2447481538067199E-2"/>
    <n v="0.15420540799622701"/>
    <n v="0.103029095058601"/>
    <n v="2.9373746602129099E-2"/>
    <n v="7.2393172626311897E-2"/>
    <n v="5.8117252328073001E-2"/>
    <n v="5.6956450675204398"/>
  </r>
  <r>
    <x v="51"/>
    <x v="32"/>
    <n v="0.876502596310199"/>
    <n v="8.7971660996934598E-2"/>
    <n v="0.72458355181879897"/>
    <n v="0.18744478718426599"/>
    <x v="1710"/>
    <n v="2.8757225072750602E-2"/>
    <n v="0.29306924488312902"/>
    <n v="0.18185453156994499"/>
    <n v="5.4364434368473102E-2"/>
    <n v="0.162964037050564"/>
    <n v="0.108212645521768"/>
    <n v="2.9622428023894799E-2"/>
    <n v="7.0291986306462106E-2"/>
    <n v="6.2870324846828293E-2"/>
    <n v="5.6687554081862999"/>
  </r>
  <r>
    <x v="52"/>
    <x v="0"/>
    <n v="0.77839562553098995"/>
    <n v="1.0332393211948499E-2"/>
    <n v="0.55576865967169997"/>
    <n v="0.43389894711635102"/>
    <x v="1711"/>
    <n v="5.1923400830703001E-2"/>
    <n v="0.37848431001085697"/>
    <n v="0.13030864133905901"/>
    <n v="9.5471251223094897E-2"/>
    <n v="2.98717863454479E-2"/>
    <n v="9.4937060079899799E-2"/>
    <n v="1.7321611613643099E-2"/>
    <n v="4.1537167039957697E-2"/>
    <n v="0.14544659014651401"/>
    <n v="7.4057906998318801"/>
  </r>
  <r>
    <x v="52"/>
    <x v="1"/>
    <n v="0.79192628162018297"/>
    <n v="9.3749336262815598E-3"/>
    <n v="0.57158424309137501"/>
    <n v="0.41904082328234299"/>
    <x v="1712"/>
    <n v="4.9839455069649902E-2"/>
    <n v="0.38770364076918801"/>
    <n v="0.14117219851704901"/>
    <n v="9.4891598085411893E-2"/>
    <n v="2.7594675091847098E-2"/>
    <n v="0.10654873571904799"/>
    <n v="1.7322473124641101E-2"/>
    <n v="4.7363937845482498E-2"/>
    <n v="0.11227489949195001"/>
    <n v="7.3767801154040296"/>
  </r>
  <r>
    <x v="52"/>
    <x v="2"/>
    <n v="0.91421564191244298"/>
    <n v="9.6724661048297293E-3"/>
    <n v="0.58784768693907896"/>
    <n v="0.40247984695609201"/>
    <x v="1713"/>
    <n v="4.8431575336556801E-2"/>
    <n v="0.40701416989495598"/>
    <n v="0.14025363464943499"/>
    <n v="0.10275777356924801"/>
    <n v="2.6987528808114301E-2"/>
    <n v="9.8824500556648806E-2"/>
    <n v="1.84469447993394E-2"/>
    <n v="4.3927280308601199E-2"/>
    <n v="9.7012536921629602E-2"/>
    <n v="7.4539734526302803"/>
  </r>
  <r>
    <x v="52"/>
    <x v="3"/>
    <n v="0.87605083071324397"/>
    <n v="9.2013203166635103E-3"/>
    <n v="0.58078438641924801"/>
    <n v="0.410014293264089"/>
    <x v="1714"/>
    <n v="4.9653190194972302E-2"/>
    <n v="0.42876774531760697"/>
    <n v="0.13051372447464199"/>
    <n v="9.2310170568063205E-2"/>
    <n v="2.39277798982435E-2"/>
    <n v="9.3281113161018697E-2"/>
    <n v="1.9621309077765301E-2"/>
    <n v="4.3956361305752603E-2"/>
    <n v="0.10207201137468699"/>
    <n v="7.4033252620786296"/>
  </r>
  <r>
    <x v="52"/>
    <x v="4"/>
    <n v="1.0242620104775699"/>
    <n v="8.3318049724390806E-3"/>
    <n v="0.51205426882534899"/>
    <n v="0.47961392620221199"/>
    <x v="1715"/>
    <n v="4.6211968348155601E-2"/>
    <n v="0.43213790403846097"/>
    <n v="0.121659265117344"/>
    <n v="8.6691527986465899E-2"/>
    <n v="1.3014746362030399E-2"/>
    <n v="9.0646711426258006E-2"/>
    <n v="1.6177062496347001E-2"/>
    <n v="4.4202473740859699E-2"/>
    <n v="0.13537362454348201"/>
    <n v="7.3804455861720299"/>
  </r>
  <r>
    <x v="52"/>
    <x v="5"/>
    <n v="0.97433685693199101"/>
    <n v="9.7404480845644306E-3"/>
    <n v="0.59417184764990105"/>
    <n v="0.39608770426553502"/>
    <x v="1716"/>
    <n v="4.4950592985454702E-2"/>
    <n v="0.43383123673691798"/>
    <n v="0.12042522115467801"/>
    <n v="9.2841258178140706E-2"/>
    <n v="1.4729969329470001E-2"/>
    <n v="9.4900072901448307E-2"/>
    <n v="1.6254832572160101E-2"/>
    <n v="3.9639655361971303E-2"/>
    <n v="0.12814764706193599"/>
    <n v="7.4084725242188201"/>
  </r>
  <r>
    <x v="52"/>
    <x v="6"/>
    <n v="1.06665631919842"/>
    <n v="7.4811538405019796E-3"/>
    <n v="0.49495711926462399"/>
    <n v="0.49756172689487399"/>
    <x v="1717"/>
    <n v="4.2735008841650497E-2"/>
    <n v="0.417300734683616"/>
    <n v="0.111588496192234"/>
    <n v="9.0979525324495103E-2"/>
    <n v="1.94446948144812E-2"/>
    <n v="8.7407567078262693E-2"/>
    <n v="1.3475661389477599E-2"/>
    <n v="4.40119393080027E-2"/>
    <n v="0.16030090083523099"/>
    <n v="7.4413136841146503"/>
  </r>
  <r>
    <x v="52"/>
    <x v="7"/>
    <n v="1.0102429306227201"/>
    <n v="9.8207470340797905E-3"/>
    <n v="0.55835276208168105"/>
    <n v="0.43182649088423902"/>
    <x v="1718"/>
    <n v="4.6617719328227898E-2"/>
    <n v="0.42768968654270201"/>
    <n v="0.13128337886734101"/>
    <n v="9.1919327462049394E-2"/>
    <n v="2.77366521427998E-2"/>
    <n v="9.7430380442830006E-2"/>
    <n v="1.66291339031426E-2"/>
    <n v="4.1197627170703299E-2"/>
    <n v="0.105915030750465"/>
    <n v="7.4952555887579999"/>
  </r>
  <r>
    <x v="52"/>
    <x v="8"/>
    <n v="0.98942343746665196"/>
    <n v="8.4737890115393795E-3"/>
    <n v="0.55777440357058605"/>
    <n v="0.433751807417875"/>
    <x v="1719"/>
    <n v="4.5568496274781899E-2"/>
    <n v="0.38067599150660802"/>
    <n v="0.119869841441407"/>
    <n v="8.2382067026167904E-2"/>
    <n v="2.6560748054665299E-2"/>
    <n v="8.7064146308168805E-2"/>
    <n v="1.6261136829802701E-2"/>
    <n v="3.3982255091283199E-2"/>
    <n v="0.19370597739698001"/>
    <n v="7.1426158105090298"/>
  </r>
  <r>
    <x v="52"/>
    <x v="9"/>
    <n v="0.95665305195676298"/>
    <n v="9.5578936180064304E-3"/>
    <n v="0.58349987658078795"/>
    <n v="0.40694222980120498"/>
    <x v="1720"/>
    <n v="5.4580830221834402E-2"/>
    <n v="0.437101655255629"/>
    <n v="0.13308215603790799"/>
    <n v="9.7751005293155196E-2"/>
    <n v="2.59812349203573E-2"/>
    <n v="9.9680914932339104E-2"/>
    <n v="1.8096439832722501E-2"/>
    <n v="2.2117111904726101E-2"/>
    <n v="9.8929375426141206E-2"/>
    <n v="7.4405961605909399"/>
  </r>
  <r>
    <x v="52"/>
    <x v="10"/>
    <n v="1.0844259277777299"/>
    <n v="1.03754186991036E-2"/>
    <n v="0.58985453713347202"/>
    <n v="0.39977004416742501"/>
    <x v="1721"/>
    <n v="5.6621812338561797E-2"/>
    <n v="0.45223994042215299"/>
    <n v="0.124881454324105"/>
    <n v="0.12689404567082499"/>
    <n v="2.1509421474763299E-2"/>
    <n v="0.10891728598709401"/>
    <n v="1.5844199459307099E-2"/>
    <n v="1.76914439773957E-2"/>
    <n v="6.8582815942294997E-2"/>
    <n v="7.4149190026356404"/>
  </r>
  <r>
    <x v="52"/>
    <x v="11"/>
    <n v="1.5334110857912999"/>
    <n v="9.1155056595233902E-3"/>
    <n v="0.59974086715580599"/>
    <n v="0.39114362718467"/>
    <x v="1722"/>
    <n v="6.0279439851588602E-2"/>
    <n v="0.47186917428241698"/>
    <n v="0.106958060827923"/>
    <n v="0.15037497799201399"/>
    <n v="1.8655678322401299E-2"/>
    <n v="0.11135231331499899"/>
    <n v="1.32046873773656E-2"/>
    <n v="1.6230277969937999E-2"/>
    <n v="4.4878775844465903E-2"/>
    <n v="7.42570371547865"/>
  </r>
  <r>
    <x v="52"/>
    <x v="12"/>
    <n v="0.77275833766263902"/>
    <n v="1.34034567718206E-2"/>
    <n v="0.59288731747180301"/>
    <n v="0.39370922575637601"/>
    <x v="1723"/>
    <n v="5.5212428451909601E-2"/>
    <n v="0.37039150603801102"/>
    <n v="0.162966321890228"/>
    <n v="9.9983589808092299E-2"/>
    <n v="3.4410317080119199E-2"/>
    <n v="0.104845968794318"/>
    <n v="2.0587610018362599E-2"/>
    <n v="4.9580510368632598E-2"/>
    <n v="9.2401688692098402E-2"/>
    <n v="7.4826289441550502"/>
  </r>
  <r>
    <x v="52"/>
    <x v="13"/>
    <n v="0.80623731531506704"/>
    <n v="1.46280290636846E-2"/>
    <n v="0.60376607522343395"/>
    <n v="0.381605895712881"/>
    <x v="1724"/>
    <n v="5.3303735564596701E-2"/>
    <n v="0.38136983087141002"/>
    <n v="0.16379184655988599"/>
    <n v="9.0279363015995803E-2"/>
    <n v="3.3139777166244902E-2"/>
    <n v="0.104931897098628"/>
    <n v="1.8143792244728299E-2"/>
    <n v="4.6081206014085503E-2"/>
    <n v="9.92362077947508E-2"/>
    <n v="7.4297201383850204"/>
  </r>
  <r>
    <x v="52"/>
    <x v="14"/>
    <n v="0.54299186738328498"/>
    <n v="2.0198372353665801E-2"/>
    <n v="0.60013924691893095"/>
    <n v="0.37966238072740399"/>
    <x v="1725"/>
    <n v="4.7136948883231701E-2"/>
    <n v="0.33564916245351201"/>
    <n v="0.13268535917875199"/>
    <n v="0.102116203833852"/>
    <n v="7.2629360924866507E-2"/>
    <n v="0.112710256609887"/>
    <n v="2.7148661405354799E-2"/>
    <n v="1.6768558634825001E-2"/>
    <n v="0.141505924973891"/>
    <n v="7.4839146765820503"/>
  </r>
  <r>
    <x v="52"/>
    <x v="15"/>
    <n v="0.108131929930632"/>
    <n v="7.2474903100070695E-2"/>
    <n v="0.73132439098346302"/>
    <n v="0.19620070591646599"/>
    <x v="1726"/>
    <n v="5.0796352214091402E-5"/>
    <n v="0.14627695300035001"/>
    <n v="9.7298458960237803E-3"/>
    <n v="0.150382296820018"/>
    <n v="0.38833181740230899"/>
    <n v="5.0040528542557097E-2"/>
    <n v="0.101314670377261"/>
    <n v="0"/>
    <n v="0.14833225155916599"/>
    <n v="8.1251681506802296"/>
  </r>
  <r>
    <x v="52"/>
    <x v="16"/>
    <n v="0.14181598744522"/>
    <n v="6.3809996400289198E-2"/>
    <n v="0.73861871908175203"/>
    <n v="0.19757128451795899"/>
    <x v="1727"/>
    <n v="1.2936892823834701E-4"/>
    <n v="0.152061390257162"/>
    <n v="1.6303067040018101E-2"/>
    <n v="0.14632585788598099"/>
    <n v="0.311778256360421"/>
    <n v="6.2031772121598501E-2"/>
    <n v="0.10094642904847501"/>
    <n v="0"/>
    <n v="0.20275653141776401"/>
    <n v="8.0300989310853996"/>
  </r>
  <r>
    <x v="52"/>
    <x v="17"/>
    <n v="0.41361909259371199"/>
    <n v="2.5951387931992701E-2"/>
    <n v="0.62734729989861804"/>
    <n v="0.34670131216938899"/>
    <x v="1728"/>
    <n v="2.1928899079471001E-2"/>
    <n v="0.463749538774124"/>
    <n v="2.15214528584734E-2"/>
    <n v="7.2838134196858695E-2"/>
    <n v="0.100503310378532"/>
    <n v="7.3102818744010797E-2"/>
    <n v="3.7290920063575601E-2"/>
    <n v="0"/>
    <n v="0.201282303560056"/>
    <n v="7.69737947129655"/>
  </r>
  <r>
    <x v="52"/>
    <x v="18"/>
    <n v="0.68034219904785598"/>
    <n v="1.5633664640251E-2"/>
    <n v="0.62180467797192196"/>
    <n v="0.36256165738782697"/>
    <x v="1729"/>
    <n v="3.1260088360234903E-2"/>
    <n v="0.50704382836351203"/>
    <n v="7.0391257523625794E-2"/>
    <n v="8.8485442344372597E-2"/>
    <n v="5.4717423511736397E-2"/>
    <n v="0.109097100867483"/>
    <n v="2.62306267601497E-2"/>
    <n v="3.0620243427854198E-3"/>
    <n v="0.102654309681249"/>
    <n v="7.6402869496045804"/>
  </r>
  <r>
    <x v="52"/>
    <x v="19"/>
    <n v="0.76866017218805005"/>
    <n v="1.6707224096872999E-2"/>
    <n v="0.61024255385662096"/>
    <n v="0.37305022204650601"/>
    <x v="1730"/>
    <n v="3.8094179629668497E-2"/>
    <n v="0.478440732867286"/>
    <n v="0.115196794704969"/>
    <n v="9.5703662165200806E-2"/>
    <n v="4.5185386494190398E-2"/>
    <n v="0.105619245411985"/>
    <n v="2.55809318434513E-2"/>
    <n v="2.2547079093049802E-3"/>
    <n v="8.6984698471386193E-2"/>
    <n v="7.4569259313818996"/>
  </r>
  <r>
    <x v="52"/>
    <x v="20"/>
    <n v="0.73048653509971895"/>
    <n v="1.51823545058996E-2"/>
    <n v="0.59882010351419401"/>
    <n v="0.38599754197990599"/>
    <x v="1731"/>
    <n v="3.7006525895336803E-2"/>
    <n v="0.416466921444411"/>
    <n v="0.111579157366099"/>
    <n v="9.5628260532833798E-2"/>
    <n v="4.4881611664542603E-2"/>
    <n v="0.105752699675846"/>
    <n v="2.21941520861106E-2"/>
    <n v="1.2420251171334599E-3"/>
    <n v="0.15588000692901699"/>
    <n v="7.6688624175096196"/>
  </r>
  <r>
    <x v="52"/>
    <x v="21"/>
    <n v="0.82010359461700699"/>
    <n v="1.2671612695068E-2"/>
    <n v="0.550115467637044"/>
    <n v="0.437212919667888"/>
    <x v="1732"/>
    <n v="4.2078413855133702E-2"/>
    <n v="0.448770511052832"/>
    <n v="8.8276605107283093E-2"/>
    <n v="9.3482907074583302E-2"/>
    <n v="4.4041943300241498E-2"/>
    <n v="0.11428931020622"/>
    <n v="2.2336427562739802E-2"/>
    <n v="3.3160795143530302E-3"/>
    <n v="0.13739028630605099"/>
    <n v="7.5661419611030398"/>
  </r>
  <r>
    <x v="52"/>
    <x v="22"/>
    <n v="0.34080385005001401"/>
    <n v="3.0549398459209499E-2"/>
    <n v="0.68344710234459705"/>
    <n v="0.286003499196193"/>
    <x v="1733"/>
    <n v="3.4737316144195202E-2"/>
    <n v="0.27553526556534003"/>
    <n v="5.4966541141132301E-2"/>
    <n v="0.118732809137703"/>
    <n v="9.8479229687373396E-2"/>
    <n v="0.16517822569707299"/>
    <n v="3.9376068107394198E-2"/>
    <n v="5.9813049815904901E-3"/>
    <n v="0.194506731816115"/>
    <n v="7.5401343340150202"/>
  </r>
  <r>
    <x v="52"/>
    <x v="23"/>
    <n v="1.1392851383073099"/>
    <n v="1.45698022424174E-2"/>
    <n v="0.673254247680662"/>
    <n v="0.312175950076921"/>
    <x v="1734"/>
    <n v="4.9555122630290403E-2"/>
    <n v="0.50438155727381995"/>
    <n v="2.6743820945272102E-2"/>
    <n v="0.15968773224372401"/>
    <n v="3.4089601058083403E-2"/>
    <n v="0.119500152765722"/>
    <n v="1.62125749219794E-2"/>
    <n v="8.6543617372471899E-4"/>
    <n v="8.2783577135580405E-2"/>
    <n v="7.3019241094333802"/>
  </r>
  <r>
    <x v="52"/>
    <x v="24"/>
    <n v="0.17087952768723799"/>
    <n v="4.6243736252637099E-2"/>
    <n v="0.730903131777068"/>
    <n v="0.22285313197029499"/>
    <x v="1735"/>
    <n v="9.1209106668516202E-3"/>
    <n v="9.9449004048106096E-2"/>
    <n v="4.5594882738115003E-2"/>
    <n v="0.100185727645188"/>
    <n v="0.19249219971638201"/>
    <n v="0.204723058715052"/>
    <n v="5.7573454565245298E-2"/>
    <n v="2.0138192269418898E-3"/>
    <n v="0.28022269404840999"/>
    <n v="7.8798972026995102"/>
  </r>
  <r>
    <x v="52"/>
    <x v="25"/>
    <n v="0.18051329552028"/>
    <n v="4.2047277107617201E-2"/>
    <n v="0.700635233498625"/>
    <n v="0.25731748939375798"/>
    <x v="1736"/>
    <n v="3.7762265369742599E-3"/>
    <n v="0.10934994990908301"/>
    <n v="4.9330808185558801E-2"/>
    <n v="0.10657351315696401"/>
    <n v="0.17245808134974999"/>
    <n v="0.22072548645769"/>
    <n v="5.21869826137277E-2"/>
    <n v="1.0863413131952601E-3"/>
    <n v="0.27238161276237699"/>
    <n v="7.7860203939949004"/>
  </r>
  <r>
    <x v="52"/>
    <x v="26"/>
    <n v="0.23300871229297601"/>
    <n v="3.9220410090301097E-2"/>
    <n v="0.700015227485971"/>
    <n v="0.26076436242372802"/>
    <x v="1737"/>
    <n v="5.2282633232215402E-3"/>
    <n v="0.110899646115307"/>
    <n v="4.9551472851311597E-2"/>
    <n v="9.4899703657533793E-2"/>
    <n v="0.14628344107994301"/>
    <n v="0.21885557215468801"/>
    <n v="4.9917559074872497E-2"/>
    <n v="2.0198207986780398E-3"/>
    <n v="0.30339237617078102"/>
    <n v="7.6038456676195203"/>
  </r>
  <r>
    <x v="52"/>
    <x v="27"/>
    <n v="0.72619374938051795"/>
    <n v="1.61695146993516E-2"/>
    <n v="0.62673854322654998"/>
    <n v="0.357091942074099"/>
    <x v="1738"/>
    <n v="2.3660238123330301E-2"/>
    <n v="0.47382363428624702"/>
    <n v="4.8821979485670498E-2"/>
    <n v="0.12367006898664699"/>
    <n v="5.2806158745279601E-2"/>
    <n v="0.110070979583048"/>
    <n v="2.34459463779449E-2"/>
    <n v="1.5472151049330399E-3"/>
    <n v="0.13546087946384799"/>
    <n v="7.6590574917728196"/>
  </r>
  <r>
    <x v="52"/>
    <x v="28"/>
    <n v="0.77276987234859496"/>
    <n v="1.6099279628647201E-2"/>
    <n v="0.62815032464159903"/>
    <n v="0.35575039572975398"/>
    <x v="1739"/>
    <n v="3.5798847268659E-2"/>
    <n v="0.48581053841423599"/>
    <n v="8.88404165402472E-2"/>
    <n v="9.1506613742623394E-2"/>
    <n v="5.1166782039107697E-2"/>
    <n v="0.110933173334123"/>
    <n v="2.12709593833218E-2"/>
    <n v="8.0466331666497401E-3"/>
    <n v="9.7929092274112298E-2"/>
    <n v="7.6267747740544998"/>
  </r>
  <r>
    <x v="52"/>
    <x v="29"/>
    <n v="0.729672811594823"/>
    <n v="1.6217208906492399E-2"/>
    <n v="0.59589720748964403"/>
    <n v="0.38788558360386399"/>
    <x v="1740"/>
    <n v="4.2572934717097201E-2"/>
    <n v="0.44514616333349299"/>
    <n v="0.11527489038981301"/>
    <n v="6.1569747679023901E-2"/>
    <n v="5.3135629179688899E-2"/>
    <n v="0.110353183766771"/>
    <n v="1.8571862113335301E-2"/>
    <n v="2.04426070676978E-2"/>
    <n v="0.124217754493936"/>
    <n v="7.6761859328428104"/>
  </r>
  <r>
    <x v="52"/>
    <x v="30"/>
    <n v="0.83427362534375704"/>
    <n v="1.6932547538064901E-2"/>
    <n v="0.60416387547847805"/>
    <n v="0.378903576983457"/>
    <x v="1741"/>
    <n v="4.0835126650615103E-2"/>
    <n v="0.42371806618568197"/>
    <n v="0.13414535471386799"/>
    <n v="5.4812031228128701E-2"/>
    <n v="4.98330931223697E-2"/>
    <n v="0.105033738561843"/>
    <n v="1.7668672058928001E-2"/>
    <n v="1.7844589485442101E-2"/>
    <n v="0.15025728528551299"/>
    <n v="7.4832500757997504"/>
  </r>
  <r>
    <x v="52"/>
    <x v="31"/>
    <n v="0.81074860282037897"/>
    <n v="1.33373411673442E-2"/>
    <n v="0.61021360085264897"/>
    <n v="0.376449057980007"/>
    <x v="1742"/>
    <n v="4.7570837478615798E-2"/>
    <n v="0.42267683869112999"/>
    <n v="0.18650555526580601"/>
    <n v="6.2143241055678901E-2"/>
    <n v="4.8746350819103897E-2"/>
    <n v="0.10045130579533"/>
    <n v="1.9312656721818099E-2"/>
    <n v="1.5003707324532401E-2"/>
    <n v="9.1544745886237497E-2"/>
    <n v="7.6888738407592196"/>
  </r>
  <r>
    <x v="52"/>
    <x v="32"/>
    <n v="0.74992821306977997"/>
    <n v="1.6008748454533501E-2"/>
    <n v="0.60041262004980001"/>
    <n v="0.38357863149566701"/>
    <x v="1743"/>
    <n v="6.4286030152223506E-2"/>
    <n v="0.35623661090875097"/>
    <n v="0.1780801783456"/>
    <n v="6.5673123228518301E-2"/>
    <n v="5.5584003514066803E-2"/>
    <n v="0.114817085281725"/>
    <n v="2.2681926875279101E-2"/>
    <n v="2.2245798574781699E-2"/>
    <n v="0.11127549911988099"/>
    <n v="7.7003581638070999"/>
  </r>
  <r>
    <x v="53"/>
    <x v="0"/>
    <n v="0.80293239372154801"/>
    <n v="3.5445701508672003E-2"/>
    <n v="0.656137617138976"/>
    <n v="0.30841668135235201"/>
    <x v="1744"/>
    <n v="5.0082601328931803E-2"/>
    <n v="0.280013691860863"/>
    <n v="0.16757873657077299"/>
    <n v="0.10968395714031801"/>
    <n v="6.4987555855416698E-2"/>
    <n v="0.104688150917957"/>
    <n v="8.1466630262928205E-2"/>
    <n v="0.11374401103161599"/>
    <n v="1.07078401877741E-2"/>
    <n v="7.5141131259949399"/>
  </r>
  <r>
    <x v="53"/>
    <x v="1"/>
    <n v="0.81268410441098904"/>
    <n v="2.9377732975672401E-2"/>
    <n v="0.63071531321789998"/>
    <n v="0.33990695380642699"/>
    <x v="1745"/>
    <n v="4.7383804301749703E-2"/>
    <n v="0.28819640068026497"/>
    <n v="0.189771140970002"/>
    <n v="0.10147699141986"/>
    <n v="6.49424754482609E-2"/>
    <n v="0.10931432621808999"/>
    <n v="7.1655958989261706E-2"/>
    <n v="9.9702112794417097E-2"/>
    <n v="1.0203521835566101E-2"/>
    <n v="7.48378491547831"/>
  </r>
  <r>
    <x v="53"/>
    <x v="2"/>
    <n v="0.96964667405620797"/>
    <n v="3.2256456198358902E-2"/>
    <n v="0.64868337206675297"/>
    <n v="0.31906017173488799"/>
    <x v="1746"/>
    <n v="4.1381551095583703E-2"/>
    <n v="0.31164720810877899"/>
    <n v="0.181231685788978"/>
    <n v="0.10710866196487601"/>
    <n v="6.32216860783721E-2"/>
    <n v="0.100868349710412"/>
    <n v="7.1975866190807605E-2"/>
    <n v="0.101633790274946"/>
    <n v="8.8273661964972609E-3"/>
    <n v="7.4452910237469796"/>
  </r>
  <r>
    <x v="53"/>
    <x v="3"/>
    <n v="0.92819240059969799"/>
    <n v="3.2422812848216798E-2"/>
    <n v="0.65644824156638204"/>
    <n v="0.311128945585401"/>
    <x v="1747"/>
    <n v="5.14115511198125E-2"/>
    <n v="0.32095047616112798"/>
    <n v="0.171869392494537"/>
    <n v="9.5473889614100804E-2"/>
    <n v="6.1874063852702998E-2"/>
    <n v="9.89553327322895E-2"/>
    <n v="6.3342663310572894E-2"/>
    <n v="0.118491049533735"/>
    <n v="9.2830973791918694E-3"/>
    <n v="7.58040103903119"/>
  </r>
  <r>
    <x v="53"/>
    <x v="4"/>
    <n v="0.96483976699525198"/>
    <n v="2.8528091181368599E-2"/>
    <n v="0.63642226063928997"/>
    <n v="0.33504964817934202"/>
    <x v="1748"/>
    <n v="4.7803206338495503E-2"/>
    <n v="0.33207337360839001"/>
    <n v="0.17370610362084599"/>
    <n v="0.10187707934087099"/>
    <n v="5.60466901641909E-2"/>
    <n v="0.102223557138776"/>
    <n v="6.5980059922634199E-2"/>
    <n v="9.7771959383757698E-2"/>
    <n v="1.37627471437133E-2"/>
    <n v="7.5685232974383601"/>
  </r>
  <r>
    <x v="53"/>
    <x v="5"/>
    <n v="0.97027281894295803"/>
    <n v="2.5946775357591101E-2"/>
    <n v="0.65483553222578295"/>
    <n v="0.31921769241662601"/>
    <x v="1749"/>
    <n v="4.8490849191077198E-2"/>
    <n v="0.32450064764254"/>
    <n v="0.15971322718693801"/>
    <n v="0.113054024300976"/>
    <n v="5.3933170848083897E-2"/>
    <n v="9.9386207991952497E-2"/>
    <n v="6.5852774178801601E-2"/>
    <n v="0.115913703501566"/>
    <n v="8.6951919553878796E-3"/>
    <n v="7.4857531485499802"/>
  </r>
  <r>
    <x v="53"/>
    <x v="6"/>
    <n v="0.96668369017363398"/>
    <n v="2.6215958656934098E-2"/>
    <n v="0.66299806517220095"/>
    <n v="0.31078597617086501"/>
    <x v="1750"/>
    <n v="5.1426249676499801E-2"/>
    <n v="0.34943944655390202"/>
    <n v="0.160114866717912"/>
    <n v="0.107847902752939"/>
    <n v="5.13160857826001E-2"/>
    <n v="0.109724908937104"/>
    <n v="6.2361522594799997E-2"/>
    <n v="9.2194635111071593E-2"/>
    <n v="8.1752077161078001E-3"/>
    <n v="7.5053041991228202"/>
  </r>
  <r>
    <x v="53"/>
    <x v="7"/>
    <n v="0.98837521604993595"/>
    <n v="2.4820316524689599E-2"/>
    <n v="0.64821039235963396"/>
    <n v="0.32696929111567602"/>
    <x v="1751"/>
    <n v="4.5611989246766502E-2"/>
    <n v="0.34074164723070499"/>
    <n v="0.17355052081500499"/>
    <n v="0.106653384269464"/>
    <n v="5.11210503044821E-2"/>
    <n v="9.9844720095050896E-2"/>
    <n v="7.0143254231516294E-2"/>
    <n v="9.7671861131211193E-2"/>
    <n v="5.05308548164057E-3"/>
    <n v="7.5529005440208996"/>
  </r>
  <r>
    <x v="53"/>
    <x v="8"/>
    <n v="0.93866279399567798"/>
    <n v="2.8800513489987498E-2"/>
    <n v="0.65762408902257496"/>
    <n v="0.31357539748743801"/>
    <x v="1752"/>
    <n v="5.0797341933658598E-2"/>
    <n v="0.33259111186392498"/>
    <n v="0.17286853106939601"/>
    <n v="0.104229928435023"/>
    <n v="5.5369026131229203E-2"/>
    <n v="9.6318386855040294E-2"/>
    <n v="7.1742385734199596E-2"/>
    <n v="0.100671082270803"/>
    <n v="3.8985075108975299E-3"/>
    <n v="7.3569859118899599"/>
  </r>
  <r>
    <x v="53"/>
    <x v="9"/>
    <n v="0.97585735921302197"/>
    <n v="2.9007526524146801E-2"/>
    <n v="0.66483774323586697"/>
    <n v="0.30615473023998702"/>
    <x v="1753"/>
    <n v="5.3500437995859101E-2"/>
    <n v="0.34832756408086901"/>
    <n v="0.16605282325528301"/>
    <n v="0.10867590141177801"/>
    <n v="5.7067884469956497E-2"/>
    <n v="0.10751026248777"/>
    <n v="7.4638772273127804E-2"/>
    <n v="7.0647697987243199E-2"/>
    <n v="5.3258390925256102E-3"/>
    <n v="7.3262491760875603"/>
  </r>
  <r>
    <x v="53"/>
    <x v="10"/>
    <n v="1.07864462236713"/>
    <n v="2.79464130846808E-2"/>
    <n v="0.62600807195657104"/>
    <n v="0.34604551495874902"/>
    <x v="1754"/>
    <n v="5.6907457118625597E-2"/>
    <n v="0.35291442222990099"/>
    <n v="0.16349193421216601"/>
    <n v="0.129924369319035"/>
    <n v="5.4389111506852703E-2"/>
    <n v="0.10413150664028201"/>
    <n v="7.5874613215369299E-2"/>
    <n v="4.9643060202342597E-2"/>
    <n v="5.4855937218454198E-3"/>
    <n v="7.5770422915350402"/>
  </r>
  <r>
    <x v="53"/>
    <x v="11"/>
    <n v="1.60320815947395"/>
    <n v="2.3284729789001601E-2"/>
    <n v="0.64219952848302198"/>
    <n v="0.33451574172797599"/>
    <x v="1755"/>
    <n v="5.6088393209104102E-2"/>
    <n v="0.41506734823284003"/>
    <n v="0.13870066501030301"/>
    <n v="0.151311125952521"/>
    <n v="4.3082396412752397E-2"/>
    <n v="0.106575199849541"/>
    <n v="4.7575510199328402E-2"/>
    <n v="3.0605071453234701E-2"/>
    <n v="4.6134456570535902E-3"/>
    <n v="7.45849067557719"/>
  </r>
  <r>
    <x v="53"/>
    <x v="12"/>
    <n v="0.80520817250560595"/>
    <n v="2.9789944106777499E-2"/>
    <n v="0.65690809764688196"/>
    <n v="0.31330195824634"/>
    <x v="1756"/>
    <n v="4.59327594463304E-2"/>
    <n v="0.29434358285908901"/>
    <n v="0.19048279643234201"/>
    <n v="0.109089038569351"/>
    <n v="6.7051745660238707E-2"/>
    <n v="0.107379216608835"/>
    <n v="8.1505261942187796E-2"/>
    <n v="8.6491794387219906E-2"/>
    <n v="5.76391922300415E-3"/>
    <n v="7.5704732808340998"/>
  </r>
  <r>
    <x v="53"/>
    <x v="13"/>
    <n v="0.83389202146130603"/>
    <n v="3.2088825660231197E-2"/>
    <n v="0.67083084148891003"/>
    <n v="0.297080332850859"/>
    <x v="1757"/>
    <n v="5.13496548111637E-2"/>
    <n v="0.29076621542122599"/>
    <n v="0.21151095667490299"/>
    <n v="0.10378640661058899"/>
    <n v="6.4940919508298597E-2"/>
    <n v="0.111886706470693"/>
    <n v="7.5144876859259399E-2"/>
    <n v="7.1242455025238197E-2"/>
    <n v="5.7416878444041001E-3"/>
    <n v="7.4793849685606899"/>
  </r>
  <r>
    <x v="53"/>
    <x v="14"/>
    <n v="0.60199684722319302"/>
    <n v="3.8601982752528602E-2"/>
    <n v="0.67756431984462895"/>
    <n v="0.28383369740284298"/>
    <x v="1758"/>
    <n v="3.5527383773994801E-2"/>
    <n v="0.27866205106049602"/>
    <n v="0.16800981997148001"/>
    <n v="0.11265424165929599"/>
    <n v="0.10527012775722901"/>
    <n v="0.12917956690072699"/>
    <n v="8.3839360244842398E-2"/>
    <n v="6.4923767182046496E-2"/>
    <n v="9.3783090855530694E-3"/>
    <n v="7.5093541975417599"/>
  </r>
  <r>
    <x v="53"/>
    <x v="15"/>
    <n v="0.13241615914520999"/>
    <n v="0.12590255301275799"/>
    <n v="0.67310591628490002"/>
    <n v="0.20099153070234199"/>
    <x v="1759"/>
    <n v="0"/>
    <n v="0.25075245412063701"/>
    <n v="2.8626178875337902E-2"/>
    <n v="6.9605619151270406E-2"/>
    <n v="0.30387873937656901"/>
    <n v="0.107033963819883"/>
    <n v="0.139928901950649"/>
    <n v="1.01875809222161E-2"/>
    <n v="6.30208084389349E-2"/>
    <n v="7.6825042684646698"/>
  </r>
  <r>
    <x v="53"/>
    <x v="16"/>
    <n v="0.176525370936508"/>
    <n v="0.117461699815036"/>
    <n v="0.69773314035738598"/>
    <n v="0.184805159827578"/>
    <x v="1760"/>
    <n v="0"/>
    <n v="0.231297272780107"/>
    <n v="4.8983707775061301E-2"/>
    <n v="7.75323699344629E-2"/>
    <n v="0.25624436047621801"/>
    <n v="0.10795363294136"/>
    <n v="0.22567777801692099"/>
    <n v="6.4415438489020399E-3"/>
    <n v="2.5627942117379499E-2"/>
    <n v="7.5353794574962096"/>
  </r>
  <r>
    <x v="53"/>
    <x v="17"/>
    <n v="0.47936380169547599"/>
    <n v="7.4277286048783003E-2"/>
    <n v="0.69331030871444999"/>
    <n v="0.23241240523676701"/>
    <x v="1761"/>
    <n v="2.4666095320704601E-2"/>
    <n v="0.451193960062166"/>
    <n v="3.7628621242903601E-2"/>
    <n v="7.7263074592312297E-2"/>
    <n v="9.85719784814615E-2"/>
    <n v="9.53624173211573E-2"/>
    <n v="0.18238624616336099"/>
    <n v="8.1249228232134606E-3"/>
    <n v="1.2591142608252E-2"/>
    <n v="7.6776826036076704"/>
  </r>
  <r>
    <x v="53"/>
    <x v="18"/>
    <n v="0.78999232433028699"/>
    <n v="5.1129173748096501E-2"/>
    <n v="0.66861742064777396"/>
    <n v="0.28025340560412998"/>
    <x v="1762"/>
    <n v="2.9767548649245398E-2"/>
    <n v="0.40334901568891401"/>
    <n v="0.14686743721312001"/>
    <n v="8.1135224586539795E-2"/>
    <n v="6.6105521579974097E-2"/>
    <n v="0.11455306409169499"/>
    <n v="0.10532121828086601"/>
    <n v="2.9120107180980299E-2"/>
    <n v="1.35676983769533E-2"/>
    <n v="7.7839984413749699"/>
  </r>
  <r>
    <x v="53"/>
    <x v="19"/>
    <n v="0.89880760543071003"/>
    <n v="4.5545543257876998E-2"/>
    <n v="0.66083688381572503"/>
    <n v="0.29361757292639701"/>
    <x v="1763"/>
    <n v="2.9765248428762402E-2"/>
    <n v="0.40992907643787302"/>
    <n v="0.19526601284716499"/>
    <n v="8.6813756078939194E-2"/>
    <n v="6.0305540115644499E-2"/>
    <n v="0.10263670081998801"/>
    <n v="7.0530027016630401E-2"/>
    <n v="2.56853764322083E-2"/>
    <n v="1.0851332632168999E-2"/>
    <n v="7.7488685467728402"/>
  </r>
  <r>
    <x v="53"/>
    <x v="20"/>
    <n v="0.73473974057907998"/>
    <n v="4.5555274396272299E-2"/>
    <n v="0.69896582833869403"/>
    <n v="0.25547889726503398"/>
    <x v="1764"/>
    <n v="4.2442028513206199E-2"/>
    <n v="0.40546976810134799"/>
    <n v="0.15101611537009699"/>
    <n v="9.2410996125048897E-2"/>
    <n v="8.0907057965705895E-2"/>
    <n v="0.118383408871947"/>
    <n v="5.5123837968879701E-2"/>
    <n v="3.5359592641620398E-2"/>
    <n v="5.52661105103681E-3"/>
    <n v="7.7239445122820998"/>
  </r>
  <r>
    <x v="53"/>
    <x v="21"/>
    <n v="0.76537313819797004"/>
    <n v="4.5644801356209998E-2"/>
    <n v="0.69247317691312504"/>
    <n v="0.26188202173066499"/>
    <x v="1765"/>
    <n v="4.0959081971987797E-2"/>
    <n v="0.42394869206365099"/>
    <n v="0.13942569949830899"/>
    <n v="0.103967067552608"/>
    <n v="7.6552950491132102E-2"/>
    <n v="0.12901040991085999"/>
    <n v="5.0589077365918902E-2"/>
    <n v="1.2866940347535299E-2"/>
    <n v="9.4951247203076995E-3"/>
    <n v="7.7212946792656796"/>
  </r>
  <r>
    <x v="53"/>
    <x v="22"/>
    <n v="0.37144274790979598"/>
    <n v="7.4588476377400306E-2"/>
    <n v="0.68884635766283397"/>
    <n v="0.23656516595976501"/>
    <x v="1766"/>
    <n v="3.6748309835046199E-2"/>
    <n v="0.29595313657355099"/>
    <n v="0.108683822234574"/>
    <n v="0.113963017211184"/>
    <n v="0.13405967532778701"/>
    <n v="0.17456897272094701"/>
    <n v="7.7133506777410099E-2"/>
    <n v="1.7054362456301299E-2"/>
    <n v="1.29452502638391E-2"/>
    <n v="7.7028082835745799"/>
  </r>
  <r>
    <x v="53"/>
    <x v="23"/>
    <n v="1.18971405306484"/>
    <n v="3.6854234605399099E-2"/>
    <n v="0.68260046567306598"/>
    <n v="0.28054529972153502"/>
    <x v="1767"/>
    <n v="4.1601963450542699E-2"/>
    <n v="0.49935286256595501"/>
    <n v="4.8304367789085798E-2"/>
    <n v="0.16711239957003801"/>
    <n v="5.9158980032217902E-2"/>
    <n v="0.128779058638755"/>
    <n v="3.1395190896068501E-2"/>
    <n v="9.2812558992820295E-3"/>
    <n v="4.1132975065261198E-3"/>
    <n v="7.7343301706086702"/>
  </r>
  <r>
    <x v="53"/>
    <x v="24"/>
    <n v="0.193697918382296"/>
    <n v="0.107808421392946"/>
    <n v="0.68000260867569096"/>
    <n v="0.21218896993136299"/>
    <x v="1768"/>
    <n v="3.9880188828236201E-3"/>
    <n v="0.18040872109126099"/>
    <n v="0.10405962972582"/>
    <n v="7.4834270706528996E-2"/>
    <n v="0.214823275822808"/>
    <n v="0.22693249153925499"/>
    <n v="0.103812541232621"/>
    <n v="1.4890852863019201E-2"/>
    <n v="3.7742755287787699E-2"/>
    <n v="7.4422206883056896"/>
  </r>
  <r>
    <x v="53"/>
    <x v="25"/>
    <n v="0.19959827091719301"/>
    <n v="9.9686165981572594E-2"/>
    <n v="0.695103055453412"/>
    <n v="0.20521077856501499"/>
    <x v="1769"/>
    <n v="5.6122709310696701E-5"/>
    <n v="0.18971996592042001"/>
    <n v="0.116773772959976"/>
    <n v="7.4895054041258305E-2"/>
    <n v="0.20609241006300799"/>
    <n v="0.227678420055937"/>
    <n v="0.106390183127933"/>
    <n v="1.5774924364126201E-2"/>
    <n v="2.8124773316869401E-2"/>
    <n v="7.4795016432787298"/>
  </r>
  <r>
    <x v="53"/>
    <x v="26"/>
    <n v="0.27814882141344599"/>
    <n v="8.5330823926444005E-2"/>
    <n v="0.69923612706946403"/>
    <n v="0.21543304900409199"/>
    <x v="1770"/>
    <n v="0"/>
    <n v="0.203096788700629"/>
    <n v="0.108076224101274"/>
    <n v="7.9169831204157506E-2"/>
    <n v="0.17407383790296499"/>
    <n v="0.24915850431344799"/>
    <n v="9.8454844301399294E-2"/>
    <n v="1.93371000139279E-2"/>
    <n v="3.4420826711996602E-2"/>
    <n v="7.3494356551535596"/>
  </r>
  <r>
    <x v="53"/>
    <x v="27"/>
    <n v="0.68474909829068598"/>
    <n v="5.72645322183261E-2"/>
    <n v="0.68120234731622198"/>
    <n v="0.26153312046545202"/>
    <x v="1771"/>
    <n v="2.0382533185052901E-2"/>
    <n v="0.44850447911373797"/>
    <n v="0.101150010366324"/>
    <n v="0.118926470859286"/>
    <n v="8.4431844716059204E-2"/>
    <n v="0.127222229674779"/>
    <n v="5.0084547436595003E-2"/>
    <n v="2.22811083253091E-2"/>
    <n v="1.0283641940065501E-2"/>
    <n v="7.6402226714053603"/>
  </r>
  <r>
    <x v="53"/>
    <x v="28"/>
    <n v="0.82103645245789303"/>
    <n v="5.3968320327335603E-2"/>
    <n v="0.68280490419719997"/>
    <n v="0.26322677547546403"/>
    <x v="1772"/>
    <n v="3.2098512152903803E-2"/>
    <n v="0.41190877091308797"/>
    <n v="0.18673470853063301"/>
    <n v="7.2877446523163206E-2"/>
    <n v="8.1495505546577904E-2"/>
    <n v="0.110773279842047"/>
    <n v="4.5537547366892403E-2"/>
    <n v="3.7822157202797101E-2"/>
    <n v="8.1910104246133101E-3"/>
    <n v="7.55207450369981"/>
  </r>
  <r>
    <x v="53"/>
    <x v="29"/>
    <n v="0.80782437994013101"/>
    <n v="5.2594441084079499E-2"/>
    <n v="0.66162970090745599"/>
    <n v="0.285775858008465"/>
    <x v="1773"/>
    <n v="3.8960751118432398E-2"/>
    <n v="0.39795111447572701"/>
    <n v="0.20885686931001901"/>
    <n v="5.6574125954999797E-2"/>
    <n v="8.0988703677836005E-2"/>
    <n v="0.12293672528685699"/>
    <n v="3.6797276713115397E-2"/>
    <n v="2.7821760151404001E-2"/>
    <n v="1.3248823696521099E-2"/>
    <n v="7.6687763575209598"/>
  </r>
  <r>
    <x v="53"/>
    <x v="30"/>
    <n v="0.85271183171530596"/>
    <n v="5.5438307359562101E-2"/>
    <n v="0.68116576380375504"/>
    <n v="0.263395928836683"/>
    <x v="1774"/>
    <n v="3.1606072775945002E-2"/>
    <n v="0.39980983232873402"/>
    <n v="0.23809793793807801"/>
    <n v="5.1705507117165497E-2"/>
    <n v="7.2585087607567295E-2"/>
    <n v="0.11034483777863401"/>
    <n v="3.9674027366694502E-2"/>
    <n v="3.5145932696014598E-2"/>
    <n v="8.8736082336876194E-3"/>
    <n v="7.4545024867964704"/>
  </r>
  <r>
    <x v="53"/>
    <x v="31"/>
    <n v="0.94311944265490799"/>
    <n v="5.02693066157337E-2"/>
    <n v="0.68547741273476004"/>
    <n v="0.26425328064950698"/>
    <x v="1775"/>
    <n v="3.0642555705623499E-2"/>
    <n v="0.389452467274019"/>
    <n v="0.25728826131124399"/>
    <n v="5.2039498286601697E-2"/>
    <n v="7.0416640185391899E-2"/>
    <n v="9.97440683981905E-2"/>
    <n v="4.1033327863368503E-2"/>
    <n v="3.9284163163030301E-2"/>
    <n v="6.9272342278311203E-3"/>
    <n v="7.6384348564891598"/>
  </r>
  <r>
    <x v="53"/>
    <x v="32"/>
    <n v="0.94589110578528102"/>
    <n v="4.91775123657434E-2"/>
    <n v="0.65674846242439799"/>
    <n v="0.29407402520985798"/>
    <x v="1776"/>
    <n v="4.9618000734648102E-2"/>
    <n v="0.35402805084744099"/>
    <n v="0.23748966469293301"/>
    <n v="5.5745226711585098E-2"/>
    <n v="7.3519033643607998E-2"/>
    <n v="0.116973273374571"/>
    <n v="3.5329153747327202E-2"/>
    <n v="5.6540065857790499E-2"/>
    <n v="9.8889718103944597E-3"/>
    <n v="7.5550317727156902"/>
  </r>
  <r>
    <x v="54"/>
    <x v="0"/>
    <n v="0.82558695788188496"/>
    <n v="4.1548959407255899E-2"/>
    <n v="0.62630922999448801"/>
    <n v="0.33214181059825598"/>
    <x v="1777"/>
    <n v="3.38480291826199E-2"/>
    <n v="0.222342455754901"/>
    <n v="0.16653512647317401"/>
    <n v="0.105148431639612"/>
    <n v="0.25041946340520999"/>
    <n v="6.6758585852691898E-2"/>
    <n v="2.53629213359087E-2"/>
    <n v="5.1781155171870701E-2"/>
    <n v="6.5377735539344395E-2"/>
    <n v="5.1972739929230602"/>
  </r>
  <r>
    <x v="54"/>
    <x v="1"/>
    <n v="0.90464313992450196"/>
    <n v="3.2630989765904402E-2"/>
    <n v="0.627620153964353"/>
    <n v="0.33974885626974299"/>
    <x v="1778"/>
    <n v="3.0391363904409399E-2"/>
    <n v="0.21224825069250899"/>
    <n v="0.19013860957447401"/>
    <n v="9.31345162580898E-2"/>
    <n v="0.23378881569892701"/>
    <n v="6.8605828414267003E-2"/>
    <n v="2.1015135277375099E-2"/>
    <n v="7.9890592853174305E-2"/>
    <n v="6.05784279885766E-2"/>
    <n v="5.21690515671217"/>
  </r>
  <r>
    <x v="54"/>
    <x v="2"/>
    <n v="0.99996101527914305"/>
    <n v="3.0923876780313799E-2"/>
    <n v="0.637301890330216"/>
    <n v="0.33177423288947"/>
    <x v="1779"/>
    <n v="2.94457118611266E-2"/>
    <n v="0.22972920334756"/>
    <n v="0.18083399049842799"/>
    <n v="9.4453308283557802E-2"/>
    <n v="0.241576979271065"/>
    <n v="6.6396905749981999E-2"/>
    <n v="2.03245228067883E-2"/>
    <n v="5.9266702675088302E-2"/>
    <n v="6.6780398205249294E-2"/>
    <n v="5.2721582542752099"/>
  </r>
  <r>
    <x v="54"/>
    <x v="3"/>
    <n v="0.92897356921793195"/>
    <n v="3.1680770695621599E-2"/>
    <n v="0.63410490075144199"/>
    <n v="0.33421432855293698"/>
    <x v="1780"/>
    <n v="3.12496579477567E-2"/>
    <n v="0.239434507533756"/>
    <n v="0.172911931375484"/>
    <n v="9.4064246790307102E-2"/>
    <n v="0.21002598364616401"/>
    <n v="6.7600045946755102E-2"/>
    <n v="2.3609004603114499E-2"/>
    <n v="8.2432073542214102E-2"/>
    <n v="6.5758854442702006E-2"/>
    <n v="5.1897268400192997"/>
  </r>
  <r>
    <x v="54"/>
    <x v="4"/>
    <n v="0.97439964196929096"/>
    <n v="3.0314390418317301E-2"/>
    <n v="0.63667761956507596"/>
    <n v="0.33300799001660703"/>
    <x v="1781"/>
    <n v="3.0175098716121E-2"/>
    <n v="0.24930295357120499"/>
    <n v="0.178846614138056"/>
    <n v="9.4954252691313606E-2"/>
    <n v="0.205605830495071"/>
    <n v="7.1386682287223294E-2"/>
    <n v="2.2761511246534399E-2"/>
    <n v="6.9770939466600707E-2"/>
    <n v="6.6737357800703806E-2"/>
    <n v="5.3329050679214403"/>
  </r>
  <r>
    <x v="54"/>
    <x v="5"/>
    <n v="0.96645894527827403"/>
    <n v="3.5930287974759098E-2"/>
    <n v="0.63843194714638296"/>
    <n v="0.32563776487885798"/>
    <x v="1782"/>
    <n v="2.8742626682218098E-2"/>
    <n v="0.25461207844849398"/>
    <n v="0.17445091462121901"/>
    <n v="9.9573466078666004E-2"/>
    <n v="0.193139357134789"/>
    <n v="6.5407126829451101E-2"/>
    <n v="2.1139248289286199E-2"/>
    <n v="8.5100337216759595E-2"/>
    <n v="6.7355578786035597E-2"/>
    <n v="5.3253981972233504"/>
  </r>
  <r>
    <x v="54"/>
    <x v="6"/>
    <n v="0.95975107489234102"/>
    <n v="3.10378844040517E-2"/>
    <n v="0.60979092851044803"/>
    <n v="0.3591711870855"/>
    <x v="1783"/>
    <n v="2.9295912927554998E-2"/>
    <n v="0.262837049938968"/>
    <n v="0.16289650136811201"/>
    <n v="0.10061646890112901"/>
    <n v="0.199931078073845"/>
    <n v="7.1294640496324405E-2"/>
    <n v="2.37779128822041E-2"/>
    <n v="7.1441914407997395E-2"/>
    <n v="6.3681004869066804E-2"/>
    <n v="5.2106164098602497"/>
  </r>
  <r>
    <x v="54"/>
    <x v="7"/>
    <n v="0.98665738711292705"/>
    <n v="3.2150269671372599E-2"/>
    <n v="0.59962914039741999"/>
    <n v="0.36822058993120799"/>
    <x v="1784"/>
    <n v="3.2826154136906899E-2"/>
    <n v="0.25332586586367301"/>
    <n v="0.17574609306415501"/>
    <n v="0.102607757249584"/>
    <n v="0.19750356692614701"/>
    <n v="6.9631397857483707E-2"/>
    <n v="2.37347854980796E-2"/>
    <n v="6.9475439872296499E-2"/>
    <n v="6.4547941454653701E-2"/>
    <n v="5.3801844821196099"/>
  </r>
  <r>
    <x v="54"/>
    <x v="8"/>
    <n v="0.90571441929024898"/>
    <n v="3.8009714086268097E-2"/>
    <n v="0.61838768367293295"/>
    <n v="0.34360260224079903"/>
    <x v="1785"/>
    <n v="3.1982649297181198E-2"/>
    <n v="0.24212268600697701"/>
    <n v="0.18616663727854699"/>
    <n v="9.9379191154683105E-2"/>
    <n v="0.20593005470475201"/>
    <n v="6.8155023150910599E-2"/>
    <n v="2.6073751895855101E-2"/>
    <n v="5.8653824522718001E-2"/>
    <n v="7.0822669873863903E-2"/>
    <n v="5.2471215703065202"/>
  </r>
  <r>
    <x v="54"/>
    <x v="9"/>
    <n v="1.0367973122315099"/>
    <n v="3.6849764289211197E-2"/>
    <n v="0.63061928253926602"/>
    <n v="0.33253095317152298"/>
    <x v="1786"/>
    <n v="3.7125365104074201E-2"/>
    <n v="0.239071021836227"/>
    <n v="0.192222070869523"/>
    <n v="0.10102101589005"/>
    <n v="0.19995620005103601"/>
    <n v="6.5833838767749994E-2"/>
    <n v="2.5580165903770501E-2"/>
    <n v="6.1389244467912198E-2"/>
    <n v="6.5674277399102796E-2"/>
    <n v="5.2755338736875697"/>
  </r>
  <r>
    <x v="54"/>
    <x v="10"/>
    <n v="1.1364381157652099"/>
    <n v="3.2978946790254399E-2"/>
    <n v="0.63629040850408802"/>
    <n v="0.330730644705657"/>
    <x v="1787"/>
    <n v="3.6591488811404699E-2"/>
    <n v="0.26300669575144803"/>
    <n v="0.17098004610386"/>
    <n v="0.118432162931827"/>
    <n v="0.18844944562559601"/>
    <n v="7.0850852570005105E-2"/>
    <n v="2.2804265512493802E-2"/>
    <n v="5.9046483043235599E-2"/>
    <n v="5.8804167261136603E-2"/>
    <n v="5.2608059569057799"/>
  </r>
  <r>
    <x v="54"/>
    <x v="11"/>
    <n v="1.37461842115674"/>
    <n v="3.2021305972362399E-2"/>
    <n v="0.66122817197440598"/>
    <n v="0.306750522053231"/>
    <x v="1788"/>
    <n v="4.0660971111719499E-2"/>
    <n v="0.30161101793283901"/>
    <n v="0.15250145068218099"/>
    <n v="0.14191630748735101"/>
    <n v="0.179390203378121"/>
    <n v="7.7720426208593096E-2"/>
    <n v="1.8554851695923E-2"/>
    <n v="3.3048841448588301E-2"/>
    <n v="4.6166639170918199E-2"/>
    <n v="5.3694528213911097"/>
  </r>
  <r>
    <x v="54"/>
    <x v="12"/>
    <n v="0.85731115772837196"/>
    <n v="3.7062772410834902E-2"/>
    <n v="0.65745099733100798"/>
    <n v="0.30548623025815702"/>
    <x v="1789"/>
    <n v="4.12287798994583E-2"/>
    <n v="0.20764938873653399"/>
    <n v="0.18562819995826499"/>
    <n v="9.7859245105530304E-2"/>
    <n v="0.23372501872277099"/>
    <n v="6.7932756658713997E-2"/>
    <n v="2.3194292132115001E-2"/>
    <n v="5.9359216441427998E-2"/>
    <n v="7.0809595853021101E-2"/>
    <n v="5.3821533958258501"/>
  </r>
  <r>
    <x v="54"/>
    <x v="13"/>
    <n v="0.89335735431210705"/>
    <n v="3.8010385679906299E-2"/>
    <n v="0.670158924194863"/>
    <n v="0.29183069012523"/>
    <x v="1790"/>
    <n v="4.3397309425203E-2"/>
    <n v="0.18456963242591901"/>
    <n v="0.21932871926887401"/>
    <n v="9.2265334766755094E-2"/>
    <n v="0.227973985038781"/>
    <n v="6.7353379092548904E-2"/>
    <n v="2.2684614098996601E-2"/>
    <n v="6.6040913382948804E-2"/>
    <n v="6.5148378052443306E-2"/>
    <n v="5.3768370446888696"/>
  </r>
  <r>
    <x v="54"/>
    <x v="14"/>
    <n v="0.689126021792275"/>
    <n v="4.6077654954087097E-2"/>
    <n v="0.69145941373168596"/>
    <n v="0.26246293131422699"/>
    <x v="1791"/>
    <n v="3.0734450832825101E-2"/>
    <n v="0.15292267101455301"/>
    <n v="0.14546469213384799"/>
    <n v="0.11221833275710801"/>
    <n v="0.35084996121673301"/>
    <n v="6.1889574664730197E-2"/>
    <n v="2.8716266540755001E-2"/>
    <n v="3.6575073428582197E-2"/>
    <n v="6.9534570947472396E-2"/>
    <n v="5.1695323356162701"/>
  </r>
  <r>
    <x v="54"/>
    <x v="15"/>
    <n v="0.29858853237269001"/>
    <n v="8.10318065735042E-2"/>
    <n v="0.77837271094098404"/>
    <n v="0.14059548248551201"/>
    <x v="1792"/>
    <n v="1.6710354861810699E-4"/>
    <n v="4.5691016878790701E-2"/>
    <n v="4.6941393349194298E-3"/>
    <n v="0.12874421008950299"/>
    <n v="0.70875219499081599"/>
    <n v="1.9766505732220399E-2"/>
    <n v="3.7609509080643998E-2"/>
    <n v="2.1334338326731801E-3"/>
    <n v="4.2191428268718002E-2"/>
    <n v="5.2411690898955898"/>
  </r>
  <r>
    <x v="54"/>
    <x v="16"/>
    <n v="0.33859063025132202"/>
    <n v="7.8207703467899098E-2"/>
    <n v="0.77515951562007601"/>
    <n v="0.146632780912025"/>
    <x v="1793"/>
    <n v="4.0046206014561898E-5"/>
    <n v="5.2639269206457701E-2"/>
    <n v="1.29562299839713E-2"/>
    <n v="0.131900525453505"/>
    <n v="0.66981322865021098"/>
    <n v="2.3778706413555301E-2"/>
    <n v="4.5370001655004398E-2"/>
    <n v="2.6012124157222599E-3"/>
    <n v="5.0504827917584198E-2"/>
    <n v="5.3552924047097203"/>
  </r>
  <r>
    <x v="54"/>
    <x v="17"/>
    <n v="0.41810258326702898"/>
    <n v="6.6203602436228998E-2"/>
    <n v="0.76767932438330799"/>
    <n v="0.16611707318046301"/>
    <x v="1794"/>
    <n v="9.0239481795404593E-3"/>
    <n v="0.16271842802807199"/>
    <n v="3.3335186724993998E-2"/>
    <n v="0.119132550510512"/>
    <n v="0.51720607287138398"/>
    <n v="3.2294278340920801E-2"/>
    <n v="3.6333248855493903E-2"/>
    <n v="4.1157710116657203E-3"/>
    <n v="7.1521463679398406E-2"/>
    <n v="5.2792810473900804"/>
  </r>
  <r>
    <x v="54"/>
    <x v="18"/>
    <n v="0.71012408216657696"/>
    <n v="4.9400738957354202E-2"/>
    <n v="0.71841969825778096"/>
    <n v="0.23217956278486501"/>
    <x v="1795"/>
    <n v="1.9457351644434798E-2"/>
    <n v="0.315354002349717"/>
    <n v="5.92274216321192E-2"/>
    <n v="0.10868902421841301"/>
    <n v="0.32165789123566502"/>
    <n v="5.9439849172688797E-2"/>
    <n v="2.9272344301355401E-2"/>
    <n v="9.0213901450904993E-3"/>
    <n v="6.2848349655936706E-2"/>
    <n v="5.4214897548127601"/>
  </r>
  <r>
    <x v="54"/>
    <x v="19"/>
    <n v="0.90984405873945695"/>
    <n v="4.3898295637381998E-2"/>
    <n v="0.62869027439500602"/>
    <n v="0.32741142996761202"/>
    <x v="1796"/>
    <n v="2.5748969419888999E-2"/>
    <n v="0.257709941802582"/>
    <n v="0.17176030728472999"/>
    <n v="0.106137222644286"/>
    <n v="0.25131622963466099"/>
    <n v="5.6267320264996E-2"/>
    <n v="2.6311966592916802E-2"/>
    <n v="2.9939139157279599E-2"/>
    <n v="6.1754512555187803E-2"/>
    <n v="5.5675541924186902"/>
  </r>
  <r>
    <x v="54"/>
    <x v="20"/>
    <n v="0.83766841310874496"/>
    <n v="4.7911199346064103E-2"/>
    <n v="0.64682118786621401"/>
    <n v="0.30526761278772102"/>
    <x v="1797"/>
    <n v="2.5509691307766199E-2"/>
    <n v="0.238258330914562"/>
    <n v="0.15984260941045"/>
    <n v="0.108160090162119"/>
    <n v="0.28272689377069399"/>
    <n v="5.4636148250581003E-2"/>
    <n v="2.9963937399355201E-2"/>
    <n v="2.7402408259004699E-2"/>
    <n v="6.0258921890550002E-2"/>
    <n v="5.5711310549824304"/>
  </r>
  <r>
    <x v="54"/>
    <x v="21"/>
    <n v="0.66930110752943195"/>
    <n v="5.54192155118607E-2"/>
    <n v="0.75302514819017596"/>
    <n v="0.19155563629796299"/>
    <x v="1798"/>
    <n v="2.07707782475656E-2"/>
    <n v="0.216095235929048"/>
    <n v="0.107294032267831"/>
    <n v="0.11660518776430499"/>
    <n v="0.36144921644352901"/>
    <n v="6.4592335927350294E-2"/>
    <n v="3.07526212450078E-2"/>
    <n v="9.2708697421817494E-3"/>
    <n v="5.7805012629272297E-2"/>
    <n v="5.4001657824650904"/>
  </r>
  <r>
    <x v="54"/>
    <x v="22"/>
    <n v="0.82973450332968401"/>
    <n v="4.1419534287686598E-2"/>
    <n v="0.69490745005004895"/>
    <n v="0.26367301566226398"/>
    <x v="1799"/>
    <n v="3.1685492896433701E-2"/>
    <n v="0.277570388937951"/>
    <n v="0.11890556349431999"/>
    <n v="0.12945154194146299"/>
    <n v="0.27898835129317101"/>
    <n v="6.6155190054378699E-2"/>
    <n v="2.8616218102665798E-2"/>
    <n v="1.11802701747389E-2"/>
    <n v="4.5011559485254697E-2"/>
    <n v="5.6645045034581401"/>
  </r>
  <r>
    <x v="54"/>
    <x v="23"/>
    <n v="0.87253573424362196"/>
    <n v="4.7403954319239099E-2"/>
    <n v="0.72648138815418195"/>
    <n v="0.226114657526579"/>
    <x v="1800"/>
    <n v="2.6138627359415599E-2"/>
    <n v="0.28158762514138302"/>
    <n v="6.2209091338218302E-2"/>
    <n v="0.154854621909992"/>
    <n v="0.30417466999025899"/>
    <n v="7.7844179702861505E-2"/>
    <n v="2.60497459183953E-2"/>
    <n v="6.7029816982404501E-3"/>
    <n v="4.7175278749735101E-2"/>
    <n v="5.5084398384977504"/>
  </r>
  <r>
    <x v="54"/>
    <x v="24"/>
    <n v="0.334356261813332"/>
    <n v="7.7963478001608397E-2"/>
    <n v="0.77046796804194695"/>
    <n v="0.151568553956444"/>
    <x v="1801"/>
    <n v="1.5423915815691699E-3"/>
    <n v="3.9656297281119898E-2"/>
    <n v="5.1649950121542498E-2"/>
    <n v="9.8901579938625306E-2"/>
    <n v="0.59767165961966795"/>
    <n v="6.5476237631261203E-2"/>
    <n v="3.0667017326281999E-2"/>
    <n v="5.2228230890610699E-3"/>
    <n v="9.3871729908290805E-2"/>
    <n v="5.3493823185721503"/>
  </r>
  <r>
    <x v="54"/>
    <x v="25"/>
    <n v="0.34826636532712901"/>
    <n v="6.9356641173338895E-2"/>
    <n v="0.75259576923292004"/>
    <n v="0.17804758959374101"/>
    <x v="1802"/>
    <n v="8.19584031259671E-4"/>
    <n v="4.12896675773744E-2"/>
    <n v="6.3640058562849905E-2"/>
    <n v="9.2291455375747997E-2"/>
    <n v="0.57520317638158203"/>
    <n v="7.7073090564362803E-2"/>
    <n v="3.1703277177170801E-2"/>
    <n v="5.0771529218964001E-3"/>
    <n v="9.7953796617124E-2"/>
    <n v="5.3489965938969704"/>
  </r>
  <r>
    <x v="54"/>
    <x v="26"/>
    <n v="0.44801814142051"/>
    <n v="6.6470997481857905E-2"/>
    <n v="0.76712661612890498"/>
    <n v="0.16640238638923699"/>
    <x v="1803"/>
    <n v="3.76769502380448E-4"/>
    <n v="4.8484577187575199E-2"/>
    <n v="6.3040678989427806E-2"/>
    <n v="0.102509696359947"/>
    <n v="0.550969236431747"/>
    <n v="7.8630501169057496E-2"/>
    <n v="3.69907738737296E-2"/>
    <n v="6.1843798305231297E-3"/>
    <n v="9.0281953202120097E-2"/>
    <n v="5.2828842876800399"/>
  </r>
  <r>
    <x v="54"/>
    <x v="27"/>
    <n v="0.74802452713331002"/>
    <n v="5.0925887000231797E-2"/>
    <n v="0.72028849570999198"/>
    <n v="0.228785617289777"/>
    <x v="1804"/>
    <n v="1.5210722493510199E-2"/>
    <n v="0.273499681931897"/>
    <n v="6.6704673005969606E-2"/>
    <n v="0.126550966668978"/>
    <n v="0.33343308786787101"/>
    <n v="6.6753378572524905E-2"/>
    <n v="2.5374938661629799E-2"/>
    <n v="1.2979968632707201E-2"/>
    <n v="6.2881863234496696E-2"/>
    <n v="5.58392657439689"/>
  </r>
  <r>
    <x v="54"/>
    <x v="28"/>
    <n v="0.899546057466593"/>
    <n v="4.4262319478442398E-2"/>
    <n v="0.66535182933694903"/>
    <n v="0.29038585118460902"/>
    <x v="1805"/>
    <n v="2.3598289301064699E-2"/>
    <n v="0.27423869421719499"/>
    <n v="0.14925899282666799"/>
    <n v="8.5647714572744102E-2"/>
    <n v="0.2842700403774"/>
    <n v="6.2713789975856707E-2"/>
    <n v="1.9524243576237998E-2"/>
    <n v="2.2665271883691499E-2"/>
    <n v="6.3104578150173604E-2"/>
    <n v="5.6404855469168398"/>
  </r>
  <r>
    <x v="54"/>
    <x v="29"/>
    <n v="0.91887249511949998"/>
    <n v="3.9248272835218E-2"/>
    <n v="0.66672864419025701"/>
    <n v="0.29402308297452501"/>
    <x v="1806"/>
    <n v="2.8164481529212599E-2"/>
    <n v="0.26793863890175801"/>
    <n v="0.18237446940302399"/>
    <n v="6.6793293484518096E-2"/>
    <n v="0.25923057081202699"/>
    <n v="6.2737120057841406E-2"/>
    <n v="2.2292692745042399E-2"/>
    <n v="2.8342651463754399E-2"/>
    <n v="6.5010026104295002E-2"/>
    <n v="5.4925965203318698"/>
  </r>
  <r>
    <x v="54"/>
    <x v="30"/>
    <n v="0.96826471017443305"/>
    <n v="4.3757971922628397E-2"/>
    <n v="0.63652847961590797"/>
    <n v="0.31971354846146399"/>
    <x v="1807"/>
    <n v="3.0672174834639701E-2"/>
    <n v="0.25212336011446701"/>
    <n v="0.18105317591485701"/>
    <n v="6.7134042568254296E-2"/>
    <n v="0.26445489639558201"/>
    <n v="6.57440006163824E-2"/>
    <n v="2.0440955222596199E-2"/>
    <n v="3.6583782427709099E-2"/>
    <n v="6.5919254554850107E-2"/>
    <n v="5.55251806417622"/>
  </r>
  <r>
    <x v="54"/>
    <x v="31"/>
    <n v="1.02978838238727"/>
    <n v="3.8070469993695198E-2"/>
    <n v="0.58624816962730797"/>
    <n v="0.37568136037899702"/>
    <x v="1808"/>
    <n v="3.6706141593673899E-2"/>
    <n v="0.231318578664443"/>
    <n v="0.23326639684949299"/>
    <n v="6.8591406327056806E-2"/>
    <n v="0.22932343449168199"/>
    <n v="6.0803751579945303E-2"/>
    <n v="1.81969647591315E-2"/>
    <n v="4.4964347434010697E-2"/>
    <n v="6.0530319867946603E-2"/>
    <n v="5.6249419194958898"/>
  </r>
  <r>
    <x v="54"/>
    <x v="32"/>
    <n v="0.99913088231762004"/>
    <n v="3.8964279728001802E-2"/>
    <n v="0.64792394639744799"/>
    <n v="0.31311177387455003"/>
    <x v="1809"/>
    <n v="2.7341563934190301E-2"/>
    <n v="0.227193315465363"/>
    <n v="0.24322374390033999"/>
    <n v="6.8461735467013604E-2"/>
    <n v="0.23442774674203901"/>
    <n v="5.5737903085271601E-2"/>
    <n v="2.1927315939627101E-2"/>
    <n v="3.7443505404435098E-2"/>
    <n v="6.7169770080327998E-2"/>
    <n v="5.5634897900057103"/>
  </r>
  <r>
    <x v="55"/>
    <x v="0"/>
    <n v="0.82551914347232402"/>
    <n v="6.8222290543028002E-2"/>
    <n v="0.53023650560031099"/>
    <n v="0.40154120385666098"/>
    <x v="1810"/>
    <n v="3.4501877578251801E-2"/>
    <n v="0.24869938228072"/>
    <n v="0.170523468020115"/>
    <n v="7.5193173125091703E-2"/>
    <n v="0.12877425387354899"/>
    <n v="0.10519794200864099"/>
    <n v="5.9736181335466501E-2"/>
    <n v="0.110807056403121"/>
    <n v="5.0433064766516697E-2"/>
    <n v="5.7738123883815398"/>
  </r>
  <r>
    <x v="55"/>
    <x v="1"/>
    <n v="0.85361236950702102"/>
    <n v="6.8510695941595701E-2"/>
    <n v="0.51151516803515495"/>
    <n v="0.41997413602325001"/>
    <x v="1811"/>
    <n v="3.3049643887028801E-2"/>
    <n v="0.24649345439262199"/>
    <n v="0.18648417499141201"/>
    <n v="7.0018698664501805E-2"/>
    <n v="0.128439647782911"/>
    <n v="0.109798250946828"/>
    <n v="5.2699501441978103E-2"/>
    <n v="0.102138094361652"/>
    <n v="5.3629660065006503E-2"/>
    <n v="5.8952548519169596"/>
  </r>
  <r>
    <x v="55"/>
    <x v="2"/>
    <n v="1.01618465266284"/>
    <n v="5.9410234233229102E-2"/>
    <n v="0.52962149869271602"/>
    <n v="0.41096826707405498"/>
    <x v="1812"/>
    <n v="2.9679225619122899E-2"/>
    <n v="0.26929814679478098"/>
    <n v="0.18391606600717"/>
    <n v="7.4086197199972004E-2"/>
    <n v="0.12200025146746001"/>
    <n v="9.9000146279402901E-2"/>
    <n v="5.3686109287642503E-2"/>
    <n v="0.104763635779624"/>
    <n v="4.6394866707053901E-2"/>
    <n v="5.8686577865053797"/>
  </r>
  <r>
    <x v="55"/>
    <x v="3"/>
    <n v="0.95967899353946096"/>
    <n v="6.4118256639794202E-2"/>
    <n v="0.51962206837495595"/>
    <n v="0.41625967498525002"/>
    <x v="1813"/>
    <n v="2.9028293481970901E-2"/>
    <n v="0.27856518389705198"/>
    <n v="0.17404349992221099"/>
    <n v="7.0262289989868207E-2"/>
    <n v="0.12260689638359799"/>
    <n v="9.5480790624951101E-2"/>
    <n v="5.9943306906491002E-2"/>
    <n v="9.6989058585819202E-2"/>
    <n v="5.5605446230123999E-2"/>
    <n v="5.7663759700368997"/>
  </r>
  <r>
    <x v="55"/>
    <x v="4"/>
    <n v="1.0206059020790901"/>
    <n v="5.9964266588666597E-2"/>
    <n v="0.52426412620242202"/>
    <n v="0.41577160720891099"/>
    <x v="1814"/>
    <n v="2.8116902454366401E-2"/>
    <n v="0.28023509979861"/>
    <n v="0.168305863416743"/>
    <n v="7.8345026874502705E-2"/>
    <n v="0.116891770798845"/>
    <n v="9.6781614458432697E-2"/>
    <n v="5.40988719921731E-2"/>
    <n v="0.11080863732669"/>
    <n v="4.9948017874657302E-2"/>
    <n v="5.71659490038253"/>
  </r>
  <r>
    <x v="55"/>
    <x v="5"/>
    <n v="1.0034386837094"/>
    <n v="6.0705489032582799E-2"/>
    <n v="0.48134943759317"/>
    <n v="0.457945073374247"/>
    <x v="1815"/>
    <n v="3.0210569919987999E-2"/>
    <n v="0.279925312215064"/>
    <n v="0.166676967423626"/>
    <n v="7.7370295461872102E-2"/>
    <n v="0.11535234839587701"/>
    <n v="9.5983156671102202E-2"/>
    <n v="5.1560771573643097E-2"/>
    <n v="0.10680941341371"/>
    <n v="6.0054813859050399E-2"/>
    <n v="5.7528839569236201"/>
  </r>
  <r>
    <x v="55"/>
    <x v="6"/>
    <n v="1.0440389674263599"/>
    <n v="5.8829910976521398E-2"/>
    <n v="0.50515047788562994"/>
    <n v="0.43601961113784898"/>
    <x v="1816"/>
    <n v="3.1046892899458899E-2"/>
    <n v="0.290346409047746"/>
    <n v="0.15672225797022701"/>
    <n v="7.5720280924582703E-2"/>
    <n v="0.114487672569574"/>
    <n v="9.9057918758452601E-2"/>
    <n v="5.41977481984749E-2"/>
    <n v="0.10400249037371199"/>
    <n v="5.9686528569078197E-2"/>
    <n v="5.8072943620795403"/>
  </r>
  <r>
    <x v="55"/>
    <x v="7"/>
    <n v="1.0152954943447901"/>
    <n v="6.7108591183477895E-2"/>
    <n v="0.51010017223029303"/>
    <n v="0.42279123658622902"/>
    <x v="1817"/>
    <n v="2.9400568326435301E-2"/>
    <n v="0.29167510742401198"/>
    <n v="0.17736855258692399"/>
    <n v="6.3432954698510402E-2"/>
    <n v="0.114234448776858"/>
    <n v="9.5451787448295106E-2"/>
    <n v="5.50139929085358E-2"/>
    <n v="0.108680318453913"/>
    <n v="5.0598081770264897E-2"/>
    <n v="5.8261269239374602"/>
  </r>
  <r>
    <x v="55"/>
    <x v="8"/>
    <n v="0.93441517493412496"/>
    <n v="6.3562105791228396E-2"/>
    <n v="0.52137487853537001"/>
    <n v="0.41506301567340198"/>
    <x v="1818"/>
    <n v="2.9452821576982601E-2"/>
    <n v="0.275434150750068"/>
    <n v="0.168374962740476"/>
    <n v="6.1958930489864797E-2"/>
    <n v="0.122105046168263"/>
    <n v="0.102786078669343"/>
    <n v="5.5179272225194601E-2"/>
    <n v="0.115749607868275"/>
    <n v="5.3262657237802401E-2"/>
    <n v="5.7619853543277602"/>
  </r>
  <r>
    <x v="55"/>
    <x v="9"/>
    <n v="0.98394237597523804"/>
    <n v="6.9508395040533605E-2"/>
    <n v="0.51559271171103205"/>
    <n v="0.41489889324843399"/>
    <x v="1819"/>
    <n v="3.02104982300519E-2"/>
    <n v="0.29093950140205399"/>
    <n v="0.17314735507291901"/>
    <n v="6.5535019868712005E-2"/>
    <n v="0.123897613449168"/>
    <n v="9.9518870188349998E-2"/>
    <n v="6.2863461843836996E-2"/>
    <n v="9.2972043495301193E-2"/>
    <n v="4.6199626060416402E-2"/>
    <n v="5.8719773645741498"/>
  </r>
  <r>
    <x v="55"/>
    <x v="10"/>
    <n v="1.04273282739753"/>
    <n v="6.2138736986794001E-2"/>
    <n v="0.50200641970656901"/>
    <n v="0.43585484330663699"/>
    <x v="1820"/>
    <n v="3.6651895213252399E-2"/>
    <n v="0.30356729604466798"/>
    <n v="0.17102788737067401"/>
    <n v="7.5178005072683005E-2"/>
    <n v="8.9643402600937103E-2"/>
    <n v="0.10395049769440599"/>
    <n v="6.8453245223319803E-2"/>
    <n v="8.6329745218133594E-2"/>
    <n v="5.0706248994676302E-2"/>
    <n v="5.8290215532929404"/>
  </r>
  <r>
    <x v="55"/>
    <x v="11"/>
    <n v="1.30053541495182"/>
    <n v="5.6981178261846101E-2"/>
    <n v="0.52528697178500505"/>
    <n v="0.41773184995314899"/>
    <x v="1821"/>
    <n v="4.5612796771507397E-2"/>
    <n v="0.34865346026187599"/>
    <n v="0.15461812458420801"/>
    <n v="9.13621300318114E-2"/>
    <n v="7.89728127465434E-2"/>
    <n v="0.10403088744521199"/>
    <n v="5.61817873211998E-2"/>
    <n v="6.8142393688460701E-2"/>
    <n v="3.8324019280419203E-2"/>
    <n v="5.83508341661702"/>
  </r>
  <r>
    <x v="55"/>
    <x v="12"/>
    <n v="0.80333531771451006"/>
    <n v="6.6511175890586499E-2"/>
    <n v="0.54219790731131001"/>
    <n v="0.39129091679810402"/>
    <x v="1822"/>
    <n v="3.2227418522776698E-2"/>
    <n v="0.25011769534612499"/>
    <n v="0.18663152324799501"/>
    <n v="7.0570697643016794E-2"/>
    <n v="0.105108573215554"/>
    <n v="0.113172415698572"/>
    <n v="6.0558163141731403E-2"/>
    <n v="0.10045996394019301"/>
    <n v="6.2795286177114495E-2"/>
    <n v="5.8822229770223604"/>
  </r>
  <r>
    <x v="55"/>
    <x v="13"/>
    <n v="0.82567613575434595"/>
    <n v="6.6928588001222103E-2"/>
    <n v="0.52272740814688901"/>
    <n v="0.41034400385188902"/>
    <x v="1823"/>
    <n v="3.2367531513225398E-2"/>
    <n v="0.25695380522891298"/>
    <n v="0.19716114380472"/>
    <n v="6.6290804303674095E-2"/>
    <n v="0.105259610706329"/>
    <n v="0.10936122181294899"/>
    <n v="5.4183174715247799E-2"/>
    <n v="0.102598613956786"/>
    <n v="5.8172251625778701E-2"/>
    <n v="5.7257291650718098"/>
  </r>
  <r>
    <x v="55"/>
    <x v="14"/>
    <n v="0.62481553812419"/>
    <n v="8.3736826820302104E-2"/>
    <n v="0.57495180034309301"/>
    <n v="0.34131137283660401"/>
    <x v="1824"/>
    <n v="3.5395780128805399E-2"/>
    <n v="0.22608783001749899"/>
    <n v="0.15321846995865901"/>
    <n v="6.00227976745773E-2"/>
    <n v="0.17458672708320599"/>
    <n v="0.115832352556669"/>
    <n v="8.1664972903794403E-2"/>
    <n v="7.3926732323991995E-2"/>
    <n v="6.0418675742212297E-2"/>
    <n v="5.7529185980092299"/>
  </r>
  <r>
    <x v="55"/>
    <x v="15"/>
    <n v="0.19445569009556901"/>
    <n v="0.18645094133901099"/>
    <n v="0.62949856198971499"/>
    <n v="0.18405049667127399"/>
    <x v="1825"/>
    <n v="7.1936142602265201E-4"/>
    <n v="5.8054780771391999E-2"/>
    <n v="2.7130859086910899E-2"/>
    <n v="2.1367862197873101E-2"/>
    <n v="0.451446733063258"/>
    <n v="6.8687840904653893E-2"/>
    <n v="0.26321221355631402"/>
    <n v="2.9616761674697602E-3"/>
    <n v="7.6937587222761894E-2"/>
    <n v="6.1011075498496004"/>
  </r>
  <r>
    <x v="55"/>
    <x v="16"/>
    <n v="0.25349367460237499"/>
    <n v="0.156078871147566"/>
    <n v="0.62368605429855295"/>
    <n v="0.220235074553881"/>
    <x v="1826"/>
    <n v="8.0842174776768201E-4"/>
    <n v="7.1735998063407094E-2"/>
    <n v="3.6860296416203399E-2"/>
    <n v="2.1020705480159801E-2"/>
    <n v="0.422138580261536"/>
    <n v="7.1332332401492601E-2"/>
    <n v="0.27428289429694802"/>
    <n v="3.3769501362125101E-3"/>
    <n v="7.4825169081831996E-2"/>
    <n v="6.1061393464768603"/>
  </r>
  <r>
    <x v="55"/>
    <x v="17"/>
    <n v="0.45887489010600302"/>
    <n v="0.11649252762564"/>
    <n v="0.53305564893380497"/>
    <n v="0.35045182344055498"/>
    <x v="1827"/>
    <n v="1.8608789589514601E-2"/>
    <n v="0.33599054540191797"/>
    <n v="7.0836956885895697E-2"/>
    <n v="4.0332841101801999E-2"/>
    <n v="0.21077779425983101"/>
    <n v="7.5640911573936404E-2"/>
    <n v="0.13523377562911301"/>
    <n v="6.1504846351759001E-3"/>
    <n v="8.7436922501717307E-2"/>
    <n v="5.8563245924736798"/>
  </r>
  <r>
    <x v="55"/>
    <x v="18"/>
    <n v="0.73454745027300705"/>
    <n v="9.0335627249623199E-2"/>
    <n v="0.54643858051849603"/>
    <n v="0.36322579223188101"/>
    <x v="1828"/>
    <n v="2.5553900132573099E-2"/>
    <n v="0.35816211864727499"/>
    <n v="0.14098761499801099"/>
    <n v="5.2787147673979302E-2"/>
    <n v="0.134483559578225"/>
    <n v="0.118595600962805"/>
    <n v="9.2335131823371205E-2"/>
    <n v="1.29844835447661E-2"/>
    <n v="5.0435739438769403E-2"/>
    <n v="5.9229105773173298"/>
  </r>
  <r>
    <x v="55"/>
    <x v="19"/>
    <n v="0.80554903004337697"/>
    <n v="8.3257067147716801E-2"/>
    <n v="0.57391666630470395"/>
    <n v="0.34282626654758003"/>
    <x v="1829"/>
    <n v="2.4995912991308399E-2"/>
    <n v="0.32753016063477303"/>
    <n v="0.17823312028906199"/>
    <n v="5.7690887398661503E-2"/>
    <n v="0.11464603292362199"/>
    <n v="0.102805593480971"/>
    <n v="8.3353972800234405E-2"/>
    <n v="2.3305214304688099E-2"/>
    <n v="7.4067877285658501E-2"/>
    <n v="5.9446789941978402"/>
  </r>
  <r>
    <x v="55"/>
    <x v="20"/>
    <n v="0.77121162330691495"/>
    <n v="9.2023311431743401E-2"/>
    <n v="0.56333128611323302"/>
    <n v="0.34464540245502401"/>
    <x v="1830"/>
    <n v="2.5866136133852399E-2"/>
    <n v="0.30891441499463501"/>
    <n v="0.16433522200682699"/>
    <n v="5.7637479087781697E-2"/>
    <n v="0.114972164208403"/>
    <n v="0.115366293574361"/>
    <n v="7.6054232377676695E-2"/>
    <n v="3.2364027866226601E-2"/>
    <n v="8.7081923688980697E-2"/>
    <n v="5.8334284787556996"/>
  </r>
  <r>
    <x v="55"/>
    <x v="21"/>
    <n v="0.82292598313852205"/>
    <n v="8.4002017193052406E-2"/>
    <n v="0.54303216953803901"/>
    <n v="0.37296581326890799"/>
    <x v="1831"/>
    <n v="3.0301454786627401E-2"/>
    <n v="0.33576369505029002"/>
    <n v="0.16938413879832501"/>
    <n v="4.85534127497292E-2"/>
    <n v="0.117879900771599"/>
    <n v="0.111567016397654"/>
    <n v="9.0297654758009299E-2"/>
    <n v="3.3288635185832298E-2"/>
    <n v="5.0519183591022997E-2"/>
    <n v="5.73308982699211"/>
  </r>
  <r>
    <x v="55"/>
    <x v="22"/>
    <n v="0.46959779113807798"/>
    <n v="0.11713527855585899"/>
    <n v="0.59712352652272105"/>
    <n v="0.28574119492142103"/>
    <x v="1832"/>
    <n v="1.9440254583254799E-2"/>
    <n v="0.16954468989479099"/>
    <n v="0.11995560688339001"/>
    <n v="4.2890652801037703E-2"/>
    <n v="0.193111610212436"/>
    <n v="0.15478349144345299"/>
    <n v="0.18171320900485399"/>
    <n v="1.9632934345332299E-2"/>
    <n v="7.8247182498380599E-2"/>
    <n v="5.8094249574620296"/>
  </r>
  <r>
    <x v="55"/>
    <x v="23"/>
    <n v="1.0593341584001601"/>
    <n v="7.7911654470918301E-2"/>
    <n v="0.54925921034548897"/>
    <n v="0.37282913518359201"/>
    <x v="1833"/>
    <n v="4.01716716905305E-2"/>
    <n v="0.41151929859171299"/>
    <n v="0.101723969185863"/>
    <n v="6.7648621271957601E-2"/>
    <n v="0.11542169118974401"/>
    <n v="0.113476139100351"/>
    <n v="7.2898582866182698E-2"/>
    <n v="1.6179031253542898E-2"/>
    <n v="4.36900576152413E-2"/>
    <n v="5.8109578248598996"/>
  </r>
  <r>
    <x v="55"/>
    <x v="24"/>
    <n v="0.28153979824751901"/>
    <n v="0.167355074597969"/>
    <n v="0.604053005819702"/>
    <n v="0.228591919582328"/>
    <x v="1834"/>
    <n v="3.34528259650899E-3"/>
    <n v="7.8532307003537694E-2"/>
    <n v="0.12077699929218499"/>
    <n v="3.13819188335255E-2"/>
    <n v="0.29856261243168503"/>
    <n v="0.16278892159417799"/>
    <n v="0.15486319023936099"/>
    <n v="1.7319941981093798E-2"/>
    <n v="0.101209133858347"/>
    <n v="5.8295884816149304"/>
  </r>
  <r>
    <x v="55"/>
    <x v="25"/>
    <n v="0.30742492848250702"/>
    <n v="0.148318430387159"/>
    <n v="0.57720920642751905"/>
    <n v="0.27447236318532198"/>
    <x v="1835"/>
    <n v="3.8815334369949601E-3"/>
    <n v="6.6508751040697395E-2"/>
    <n v="0.118183680793624"/>
    <n v="3.0285212302267502E-2"/>
    <n v="0.28012721377760902"/>
    <n v="0.16721500961114599"/>
    <n v="0.185441351345561"/>
    <n v="1.8585975378324099E-2"/>
    <n v="9.9916457251824298E-2"/>
    <n v="5.9136365425584199"/>
  </r>
  <r>
    <x v="55"/>
    <x v="26"/>
    <n v="0.36514077026326702"/>
    <n v="0.168766804668737"/>
    <n v="0.60365649863820003"/>
    <n v="0.22757669669306299"/>
    <x v="1836"/>
    <n v="3.0928730380168001E-3"/>
    <n v="7.2795480148385799E-2"/>
    <n v="0.11575723824098599"/>
    <n v="2.49565741458589E-2"/>
    <n v="0.26933178125681401"/>
    <n v="0.18385006956286601"/>
    <n v="0.19378044291455901"/>
    <n v="2.36919148296292E-2"/>
    <n v="7.9598770008565203E-2"/>
    <n v="5.8589093204720504"/>
  </r>
  <r>
    <x v="55"/>
    <x v="27"/>
    <n v="0.71127498237254005"/>
    <n v="0.103692223601622"/>
    <n v="0.53284505999950804"/>
    <n v="0.36346271639887101"/>
    <x v="1837"/>
    <n v="1.8206517115057601E-2"/>
    <n v="0.37768131773943597"/>
    <n v="9.2865589609806995E-2"/>
    <n v="4.2476388491977601E-2"/>
    <n v="0.15478505047932001"/>
    <n v="0.108019216738528"/>
    <n v="9.2595060588892705E-2"/>
    <n v="2.8773239445866499E-2"/>
    <n v="6.88292787577897E-2"/>
    <n v="5.9209000651629404"/>
  </r>
  <r>
    <x v="55"/>
    <x v="28"/>
    <n v="0.82515314573145404"/>
    <n v="8.8719600039564098E-2"/>
    <n v="0.54104387999220105"/>
    <n v="0.37023651996823498"/>
    <x v="1838"/>
    <n v="2.2392340971428799E-2"/>
    <n v="0.35204161564796899"/>
    <n v="0.13735699752726099"/>
    <n v="4.62137578374038E-2"/>
    <n v="0.13618030225876401"/>
    <n v="0.10804299850278599"/>
    <n v="7.5277264992280504E-2"/>
    <n v="4.0897913390966101E-2"/>
    <n v="6.8241640087765204E-2"/>
    <n v="5.8393154576593602"/>
  </r>
  <r>
    <x v="55"/>
    <x v="29"/>
    <n v="0.82435326964287003"/>
    <n v="9.6985912118339401E-2"/>
    <n v="0.52641967073795504"/>
    <n v="0.37659441714370501"/>
    <x v="1839"/>
    <n v="2.40807333208535E-2"/>
    <n v="0.32210433499315899"/>
    <n v="0.16151455565637199"/>
    <n v="4.07113183913392E-2"/>
    <n v="0.12989487347068199"/>
    <n v="0.102593625023364"/>
    <n v="6.8241071287987495E-2"/>
    <n v="6.3818398313012406E-2"/>
    <n v="7.2472694881195704E-2"/>
    <n v="5.8405513266808304"/>
  </r>
  <r>
    <x v="55"/>
    <x v="30"/>
    <n v="0.90665818785753804"/>
    <n v="9.0311764199720798E-2"/>
    <n v="0.53539970160449502"/>
    <n v="0.37428853419578401"/>
    <x v="1840"/>
    <n v="2.3748786751544199E-2"/>
    <n v="0.300952728019519"/>
    <n v="0.172776115499372"/>
    <n v="4.1411919897287701E-2"/>
    <n v="0.12772280586656001"/>
    <n v="0.101660396554105"/>
    <n v="6.9895078941665301E-2"/>
    <n v="7.2736105787546204E-2"/>
    <n v="7.4361033291025197E-2"/>
    <n v="5.8136297170127698"/>
  </r>
  <r>
    <x v="55"/>
    <x v="31"/>
    <n v="0.90723019165425101"/>
    <n v="9.14668931057495E-2"/>
    <n v="0.51579877161693799"/>
    <n v="0.392734335277312"/>
    <x v="1841"/>
    <n v="2.7037881475689401E-2"/>
    <n v="0.30317492894942299"/>
    <n v="0.18578143123845001"/>
    <n v="4.3706770583112897E-2"/>
    <n v="0.12163002513356801"/>
    <n v="0.10184974921857499"/>
    <n v="6.5756833778437301E-2"/>
    <n v="7.8125912624174398E-2"/>
    <n v="5.8966880749187899E-2"/>
    <n v="5.8655742969199602"/>
  </r>
  <r>
    <x v="55"/>
    <x v="32"/>
    <n v="0.84848649563175105"/>
    <n v="9.3349504884424298E-2"/>
    <n v="0.53205193563211295"/>
    <n v="0.37459855948346299"/>
    <x v="1842"/>
    <n v="2.9608304802502299E-2"/>
    <n v="0.28261536273568399"/>
    <n v="0.18283385647"/>
    <n v="4.6588938263265399E-2"/>
    <n v="0.12839434706032599"/>
    <n v="9.7769797972590694E-2"/>
    <n v="6.7179316617774307E-2"/>
    <n v="8.9156386863997905E-2"/>
    <n v="6.0487734597236303E-2"/>
    <n v="5.8539106905280702"/>
  </r>
  <r>
    <x v="56"/>
    <x v="0"/>
    <n v="0.81693377759200003"/>
    <n v="1.8744145252838299E-2"/>
    <n v="0.51950603189705402"/>
    <n v="0.46174982285010702"/>
    <x v="1843"/>
    <n v="2.4597280009019E-2"/>
    <n v="0.18923582890992699"/>
    <n v="0.11524393308437"/>
    <n v="0.10702629795797799"/>
    <n v="0.238407362754049"/>
    <n v="5.2692720597442101E-2"/>
    <n v="5.9521218527607E-2"/>
    <n v="5.9029633647055199E-2"/>
    <n v="0.14447974977341699"/>
    <n v="6.5610793695813401"/>
  </r>
  <r>
    <x v="56"/>
    <x v="1"/>
    <n v="0.826196906930873"/>
    <n v="2.1882654172681901E-2"/>
    <n v="0.51613276878147996"/>
    <n v="0.46198457704583801"/>
    <x v="1844"/>
    <n v="2.3298848777527598E-2"/>
    <n v="0.19162145598834501"/>
    <n v="0.12825393603353299"/>
    <n v="9.7698360645898902E-2"/>
    <n v="0.23925125129145"/>
    <n v="5.3797287638236498E-2"/>
    <n v="4.1054825075475497E-2"/>
    <n v="7.6416217787281596E-2"/>
    <n v="0.140452448588681"/>
    <n v="6.5145116770728304"/>
  </r>
  <r>
    <x v="56"/>
    <x v="2"/>
    <n v="0.97659419424356797"/>
    <n v="2.10552443775733E-2"/>
    <n v="0.49526626157428599"/>
    <n v="0.48367849404814001"/>
    <x v="1845"/>
    <n v="2.2635234454651602E-2"/>
    <n v="0.21467114046858801"/>
    <n v="0.121843466349236"/>
    <n v="0.100881792887746"/>
    <n v="0.23697985469526101"/>
    <n v="4.9114595438004303E-2"/>
    <n v="4.2051124967737101E-2"/>
    <n v="6.2535093917544401E-2"/>
    <n v="0.13879086547224301"/>
    <n v="6.5643939951198602"/>
  </r>
  <r>
    <x v="56"/>
    <x v="3"/>
    <n v="0.94824010190302499"/>
    <n v="1.85117292002017E-2"/>
    <n v="0.50724617078771905"/>
    <n v="0.47424210001208"/>
    <x v="1846"/>
    <n v="2.3509085459179801E-2"/>
    <n v="0.22170243844208501"/>
    <n v="0.11900720182741201"/>
    <n v="9.5525056446614895E-2"/>
    <n v="0.22880457308729901"/>
    <n v="4.8074536971844599E-2"/>
    <n v="4.4332274495981303E-2"/>
    <n v="7.3570730684458394E-2"/>
    <n v="0.136265127467084"/>
    <n v="6.4419027319998303"/>
  </r>
  <r>
    <x v="56"/>
    <x v="4"/>
    <n v="1.00088423829982"/>
    <n v="2.15054090402656E-2"/>
    <n v="0.49993435725698798"/>
    <n v="0.47856023370274697"/>
    <x v="1847"/>
    <n v="2.3272506714140599E-2"/>
    <n v="0.21531591464379099"/>
    <n v="0.115023213256229"/>
    <n v="9.9141897032298795E-2"/>
    <n v="0.21755147751658499"/>
    <n v="4.8828920973185599E-2"/>
    <n v="3.99852748246649E-2"/>
    <n v="8.4632905338904302E-2"/>
    <n v="0.14701684612326399"/>
    <n v="6.5649861552619297"/>
  </r>
  <r>
    <x v="56"/>
    <x v="5"/>
    <n v="0.93914873293081602"/>
    <n v="2.0651241227182902E-2"/>
    <n v="0.49699895100012598"/>
    <n v="0.48234980777269099"/>
    <x v="1848"/>
    <n v="2.3797173516440898E-2"/>
    <n v="0.220887719552182"/>
    <n v="0.115255494813836"/>
    <n v="0.104949492201037"/>
    <n v="0.23724693673178199"/>
    <n v="5.0322101311109001E-2"/>
    <n v="3.9065467932014597E-2"/>
    <n v="6.3448658304570305E-2"/>
    <n v="0.136414990081028"/>
    <n v="6.5789429784212201"/>
  </r>
  <r>
    <x v="56"/>
    <x v="6"/>
    <n v="0.999876821526826"/>
    <n v="1.9376586250446599E-2"/>
    <n v="0.53013385266308599"/>
    <n v="0.45048956108646698"/>
    <x v="1849"/>
    <n v="2.3252162699879401E-2"/>
    <n v="0.22455983407260799"/>
    <n v="0.10928842225628201"/>
    <n v="0.102475759958311"/>
    <n v="0.228328801474008"/>
    <n v="5.22271922143503E-2"/>
    <n v="3.5048128449214101E-2"/>
    <n v="6.8311093623519697E-2"/>
    <n v="0.147411352661242"/>
    <n v="6.3012411301400997"/>
  </r>
  <r>
    <x v="56"/>
    <x v="7"/>
    <n v="0.98870259707799801"/>
    <n v="1.9171967891422202E-2"/>
    <n v="0.49994330795215203"/>
    <n v="0.48088472415642602"/>
    <x v="1850"/>
    <n v="2.74542860944171E-2"/>
    <n v="0.226151248422851"/>
    <n v="0.118018396561502"/>
    <n v="9.80300040674488E-2"/>
    <n v="0.23356128055373501"/>
    <n v="5.4549564320508198E-2"/>
    <n v="4.1629947052313897E-2"/>
    <n v="6.12998025280014E-2"/>
    <n v="0.13012099829061499"/>
    <n v="6.5963657924036703"/>
  </r>
  <r>
    <x v="56"/>
    <x v="8"/>
    <n v="0.93440285131693102"/>
    <n v="2.4450528437215902E-2"/>
    <n v="0.51788711702238299"/>
    <n v="0.457662354540401"/>
    <x v="1851"/>
    <n v="2.34460161774372E-2"/>
    <n v="0.21495862240163499"/>
    <n v="0.111510686571459"/>
    <n v="0.101086696183257"/>
    <n v="0.23406666412612401"/>
    <n v="5.1774708272438998E-2"/>
    <n v="4.4912697648104898E-2"/>
    <n v="5.6726989409322102E-2"/>
    <n v="0.15231903577872999"/>
    <n v="6.7090948698683901"/>
  </r>
  <r>
    <x v="56"/>
    <x v="9"/>
    <n v="0.98536217617522603"/>
    <n v="2.1112524561942E-2"/>
    <n v="0.51232812755394197"/>
    <n v="0.46655934788411602"/>
    <x v="1852"/>
    <n v="2.7542548866903299E-2"/>
    <n v="0.23858164932995601"/>
    <n v="0.112371469132556"/>
    <n v="0.10897446386611501"/>
    <n v="0.23452566988418799"/>
    <n v="5.2959302942825803E-2"/>
    <n v="3.99993113645103E-2"/>
    <n v="4.44364508915676E-2"/>
    <n v="0.13123195909687599"/>
    <n v="6.5877156031067399"/>
  </r>
  <r>
    <x v="56"/>
    <x v="10"/>
    <n v="1.1260145856311801"/>
    <n v="2.2304039787755602E-2"/>
    <n v="0.49781471296188401"/>
    <n v="0.47988124725036002"/>
    <x v="1853"/>
    <n v="2.8906391056495E-2"/>
    <n v="0.24325148646075101"/>
    <n v="0.105078967651869"/>
    <n v="0.140354038360988"/>
    <n v="0.21495943062696901"/>
    <n v="6.2008849209766001E-2"/>
    <n v="4.2957463965150697E-2"/>
    <n v="4.0584039465847502E-2"/>
    <n v="0.11388183222166399"/>
    <n v="6.5605475288925303"/>
  </r>
  <r>
    <x v="56"/>
    <x v="11"/>
    <n v="1.45764301637174"/>
    <n v="1.8753255616808101E-2"/>
    <n v="0.49599955748042002"/>
    <n v="0.48524718690277202"/>
    <x v="1854"/>
    <n v="3.4391889775435697E-2"/>
    <n v="0.26996046234931897"/>
    <n v="9.9755169459044099E-2"/>
    <n v="0.16369335882260699"/>
    <n v="0.199376623082791"/>
    <n v="6.9791963559294207E-2"/>
    <n v="3.7030730618643801E-2"/>
    <n v="3.02321272654896E-2"/>
    <n v="8.9373803620692097E-2"/>
    <n v="6.5181314664376497"/>
  </r>
  <r>
    <x v="56"/>
    <x v="12"/>
    <n v="0.87729684316998402"/>
    <n v="2.3360259441062198E-2"/>
    <n v="0.54214335765706001"/>
    <n v="0.43449638290187798"/>
    <x v="1855"/>
    <n v="2.49769327140432E-2"/>
    <n v="0.17754463440172599"/>
    <n v="0.115990353770079"/>
    <n v="0.10389316307418001"/>
    <n v="0.24131211414881201"/>
    <n v="5.1157927682977403E-2"/>
    <n v="5.4879481112384103E-2"/>
    <n v="6.6513116469992903E-2"/>
    <n v="0.15481054099480801"/>
    <n v="6.71305146139564"/>
  </r>
  <r>
    <x v="56"/>
    <x v="13"/>
    <n v="0.90991680326560798"/>
    <n v="2.4496074258353501E-2"/>
    <n v="0.53893395679822897"/>
    <n v="0.43656996894341799"/>
    <x v="1856"/>
    <n v="2.5826542078593102E-2"/>
    <n v="0.19584095532436899"/>
    <n v="0.12949995849823501"/>
    <n v="9.9028652054302599E-2"/>
    <n v="0.243555751463474"/>
    <n v="5.3108046074036297E-2"/>
    <n v="3.7588671735227799E-2"/>
    <n v="6.8587719891923193E-2"/>
    <n v="0.13854776390519"/>
    <n v="6.4918417837343698"/>
  </r>
  <r>
    <x v="56"/>
    <x v="14"/>
    <n v="0.70227986834025002"/>
    <n v="2.87942720544049E-2"/>
    <n v="0.55809910704921994"/>
    <n v="0.41310662089637501"/>
    <x v="1857"/>
    <n v="1.9307434547831102E-2"/>
    <n v="0.15573189624180001"/>
    <n v="9.6943514980991394E-2"/>
    <n v="9.7222741996737097E-2"/>
    <n v="0.35934013716100099"/>
    <n v="5.24447332199105E-2"/>
    <n v="3.6703609336740099E-2"/>
    <n v="3.1570861176513802E-2"/>
    <n v="0.142205450120406"/>
    <n v="6.7147504111258103"/>
  </r>
  <r>
    <x v="56"/>
    <x v="15"/>
    <n v="0.33003766101870102"/>
    <n v="5.2190719606063897E-2"/>
    <n v="0.68391905898548899"/>
    <n v="0.26389022140844698"/>
    <x v="1858"/>
    <n v="0"/>
    <n v="4.0405495104580899E-2"/>
    <n v="6.4664481849811503E-4"/>
    <n v="8.8471558347840595E-2"/>
    <n v="0.72315715333247599"/>
    <n v="2.6022248418468501E-2"/>
    <n v="3.3172473334377499E-2"/>
    <n v="1.5003384915391201E-3"/>
    <n v="7.9851963409109397E-2"/>
    <n v="7.0948174915385502"/>
  </r>
  <r>
    <x v="56"/>
    <x v="16"/>
    <n v="0.40372364868932897"/>
    <n v="5.0895048849768303E-2"/>
    <n v="0.66243594474922796"/>
    <n v="0.28666900640100401"/>
    <x v="1859"/>
    <n v="8.2223654873812793E-6"/>
    <n v="5.3965187844009499E-2"/>
    <n v="1.73697676995253E-2"/>
    <n v="0.113737684058244"/>
    <n v="0.61842831173518198"/>
    <n v="2.79373001974202E-2"/>
    <n v="4.9487429790864498E-2"/>
    <n v="9.9976957799574606E-4"/>
    <n v="0.11155897358212701"/>
    <n v="6.9725778507729199"/>
  </r>
  <r>
    <x v="56"/>
    <x v="17"/>
    <n v="0.63160908835598994"/>
    <n v="3.3741934032254201E-2"/>
    <n v="0.56320527058982495"/>
    <n v="0.40305279537792099"/>
    <x v="1860"/>
    <n v="7.8565244627205495E-3"/>
    <n v="0.18118774514406799"/>
    <n v="4.7492419720503297E-2"/>
    <n v="0.100244805458862"/>
    <n v="0.37497066953340302"/>
    <n v="3.7543892956407698E-2"/>
    <n v="8.1489245249699305E-2"/>
    <n v="1.5902189148244701E-3"/>
    <n v="0.161705096935155"/>
    <n v="6.9256568707902"/>
  </r>
  <r>
    <x v="56"/>
    <x v="18"/>
    <n v="0.81490709262230898"/>
    <n v="2.9413710798046E-2"/>
    <n v="0.53471838568864705"/>
    <n v="0.43586790351330701"/>
    <x v="1861"/>
    <n v="1.3621787243381299E-2"/>
    <n v="0.24908290926019599"/>
    <n v="7.9228171226589594E-2"/>
    <n v="0.10646320045039399"/>
    <n v="0.29179667670844001"/>
    <n v="5.06684118469014E-2"/>
    <n v="6.7491283180933198E-2"/>
    <n v="9.2567045946852899E-3"/>
    <n v="0.126967273056869"/>
    <n v="6.7362514930133202"/>
  </r>
  <r>
    <x v="56"/>
    <x v="19"/>
    <n v="0.89643996657944303"/>
    <n v="2.6844902046512201E-2"/>
    <n v="0.53132110204829397"/>
    <n v="0.44183399590519401"/>
    <x v="1862"/>
    <n v="1.7476946160776899E-2"/>
    <n v="0.25694345597150098"/>
    <n v="0.102008011714413"/>
    <n v="0.112785576155793"/>
    <n v="0.26626798104145299"/>
    <n v="5.50312623397348E-2"/>
    <n v="5.8832235923028199E-2"/>
    <n v="1.41958800850937E-2"/>
    <n v="0.110245681877636"/>
    <n v="6.7248602885755302"/>
  </r>
  <r>
    <x v="56"/>
    <x v="20"/>
    <n v="0.80933669469078096"/>
    <n v="2.5904228974642202E-2"/>
    <n v="0.58688827566697799"/>
    <n v="0.38720749535838"/>
    <x v="1863"/>
    <n v="1.96117089956768E-2"/>
    <n v="0.237152396052519"/>
    <n v="9.8274202009875397E-2"/>
    <n v="0.109522722278213"/>
    <n v="0.290002554701629"/>
    <n v="5.1051567287656301E-2"/>
    <n v="5.1375530839181699E-2"/>
    <n v="9.5836004931852906E-3"/>
    <n v="0.12752549453861101"/>
    <n v="6.6047798217217402"/>
  </r>
  <r>
    <x v="56"/>
    <x v="21"/>
    <n v="0.93224336301215405"/>
    <n v="2.6723798947275199E-2"/>
    <n v="0.53118519801285602"/>
    <n v="0.44209100303986898"/>
    <x v="1864"/>
    <n v="2.1095810008274998E-2"/>
    <n v="0.25155182507129698"/>
    <n v="9.1911381974027401E-2"/>
    <n v="0.115778765396912"/>
    <n v="0.27447724755459801"/>
    <n v="5.0080187025327599E-2"/>
    <n v="5.3564828503431597E-2"/>
    <n v="8.3728359023259608E-3"/>
    <n v="0.12784322180216801"/>
    <n v="6.6859891147335802"/>
  </r>
  <r>
    <x v="56"/>
    <x v="22"/>
    <n v="0.55755111407194202"/>
    <n v="3.8084697439507098E-2"/>
    <n v="0.63254703007534197"/>
    <n v="0.32936827248515099"/>
    <x v="1865"/>
    <n v="1.2754606535610899E-2"/>
    <n v="0.115050457796395"/>
    <n v="6.8370812879111703E-2"/>
    <n v="0.12791638151586199"/>
    <n v="0.44828581161470699"/>
    <n v="6.1017342963572897E-2"/>
    <n v="2.9041802721209702E-2"/>
    <n v="3.1525220452416599E-3"/>
    <n v="0.12827966201178301"/>
    <n v="6.8540576333010996"/>
  </r>
  <r>
    <x v="56"/>
    <x v="23"/>
    <n v="1.3197209894070601"/>
    <n v="2.3956036524034299E-2"/>
    <n v="0.54501203201984805"/>
    <n v="0.43103193145611801"/>
    <x v="1866"/>
    <n v="2.8349314216268202E-2"/>
    <n v="0.29696874878862001"/>
    <n v="7.6618359943187803E-2"/>
    <n v="0.17806524361475101"/>
    <n v="0.23342794567769201"/>
    <n v="6.69872551631438E-2"/>
    <n v="4.0243816956404298E-2"/>
    <n v="5.4236136230050198E-3"/>
    <n v="6.8769268884069798E-2"/>
    <n v="6.6462741033722601"/>
  </r>
  <r>
    <x v="56"/>
    <x v="24"/>
    <n v="0.41783056596298102"/>
    <n v="3.8802207972676001E-2"/>
    <n v="0.65943857390031002"/>
    <n v="0.30175921812701401"/>
    <x v="1867"/>
    <n v="2.6060304827084601E-3"/>
    <n v="7.4875327009490497E-2"/>
    <n v="6.4004257594672501E-2"/>
    <n v="9.4082828678487398E-2"/>
    <n v="0.53303650065477604"/>
    <n v="5.5457448504816202E-2"/>
    <n v="2.5873632844265301E-2"/>
    <n v="2.9143528632913601E-3"/>
    <n v="0.14029433920547299"/>
    <n v="6.96397719123736"/>
  </r>
  <r>
    <x v="56"/>
    <x v="25"/>
    <n v="0.40259240554591802"/>
    <n v="4.1491426403803502E-2"/>
    <n v="0.673785822883885"/>
    <n v="0.28472275071231101"/>
    <x v="1868"/>
    <n v="4.67036617530695E-5"/>
    <n v="5.6129958931775699E-2"/>
    <n v="6.8890370593556002E-2"/>
    <n v="8.6645656218478903E-2"/>
    <n v="0.53761635876347702"/>
    <n v="6.3004045653035995E-2"/>
    <n v="1.97626338054743E-2"/>
    <n v="1.5967589311970301E-3"/>
    <n v="0.15788216252833001"/>
    <n v="6.9406560748046902"/>
  </r>
  <r>
    <x v="56"/>
    <x v="26"/>
    <n v="0.51900980581243605"/>
    <n v="3.7878692633292098E-2"/>
    <n v="0.61423479740994502"/>
    <n v="0.34788650995676301"/>
    <x v="1869"/>
    <n v="0"/>
    <n v="6.2503557148880395E-2"/>
    <n v="6.4155589060849005E-2"/>
    <n v="8.1110977394506706E-2"/>
    <n v="0.49961112513064898"/>
    <n v="6.1580111080427102E-2"/>
    <n v="2.0280836127656399E-2"/>
    <n v="2.2913148340351899E-3"/>
    <n v="0.20115907850317499"/>
    <n v="6.9719086931362497"/>
  </r>
  <r>
    <x v="56"/>
    <x v="27"/>
    <n v="0.82124675985211504"/>
    <n v="2.9615251813923299E-2"/>
    <n v="0.54587033694842602"/>
    <n v="0.42451441123765099"/>
    <x v="1870"/>
    <n v="7.9460335379709195E-3"/>
    <n v="0.25397583180449801"/>
    <n v="6.1780347188320997E-2"/>
    <n v="0.11501053370333"/>
    <n v="0.29873380234517999"/>
    <n v="5.0793548506931803E-2"/>
    <n v="4.9511498010650003E-2"/>
    <n v="3.1121806822147799E-3"/>
    <n v="0.15240050146178999"/>
    <n v="6.7681222248994004"/>
  </r>
  <r>
    <x v="56"/>
    <x v="28"/>
    <n v="0.95410084931559802"/>
    <n v="2.9260575504895001E-2"/>
    <n v="0.53439987633941799"/>
    <n v="0.43633954815568698"/>
    <x v="1871"/>
    <n v="1.4870084447705399E-2"/>
    <n v="0.26155604940096999"/>
    <n v="8.0299513747042597E-2"/>
    <n v="9.4807310603800293E-2"/>
    <n v="0.26223950567812798"/>
    <n v="5.3294630551197097E-2"/>
    <n v="6.3560204263336806E-2"/>
    <n v="9.6859589103419595E-3"/>
    <n v="0.15425457363994699"/>
    <n v="6.8211514213499402"/>
  </r>
  <r>
    <x v="56"/>
    <x v="29"/>
    <n v="0.88234546230976496"/>
    <n v="2.96542589816636E-2"/>
    <n v="0.54912887935424204"/>
    <n v="0.421216861664094"/>
    <x v="1872"/>
    <n v="1.8504912964268799E-2"/>
    <n v="0.25701896035177102"/>
    <n v="9.3568302914918203E-2"/>
    <n v="9.1779276032723206E-2"/>
    <n v="0.27257720974368299"/>
    <n v="5.2103348868138902E-2"/>
    <n v="4.09062149319179E-2"/>
    <n v="1.4817000964948699E-2"/>
    <n v="0.15313060728356501"/>
    <n v="6.7347571102995296"/>
  </r>
  <r>
    <x v="56"/>
    <x v="30"/>
    <n v="0.99463346298755495"/>
    <n v="3.0160020485464099E-2"/>
    <n v="0.54969384789740305"/>
    <n v="0.42014613161713299"/>
    <x v="1873"/>
    <n v="1.91942190800206E-2"/>
    <n v="0.231848656876428"/>
    <n v="9.94592702296756E-2"/>
    <n v="8.7293211120609102E-2"/>
    <n v="0.25346855880479402"/>
    <n v="5.18097806568125E-2"/>
    <n v="4.51234190175153E-2"/>
    <n v="2.4264101500265301E-2"/>
    <n v="0.18192362896554601"/>
    <n v="6.8521481501361601"/>
  </r>
  <r>
    <x v="56"/>
    <x v="31"/>
    <n v="1.04518598325546"/>
    <n v="2.6014894066918499E-2"/>
    <n v="0.47361066425807502"/>
    <n v="0.500374441675007"/>
    <x v="1874"/>
    <n v="2.3152297238074701E-2"/>
    <n v="0.23682288117158301"/>
    <n v="0.125653478346755"/>
    <n v="8.3895738367568001E-2"/>
    <n v="0.22802444138765299"/>
    <n v="4.9671442756650003E-2"/>
    <n v="4.9801772264798101E-2"/>
    <n v="4.0168898859653003E-2"/>
    <n v="0.15587457730669099"/>
    <n v="6.7885520709142"/>
  </r>
  <r>
    <x v="56"/>
    <x v="32"/>
    <n v="0.89992733432048899"/>
    <n v="2.80938289719403E-2"/>
    <n v="0.54863422186548905"/>
    <n v="0.42327194916256999"/>
    <x v="1875"/>
    <n v="2.0993990906333599E-2"/>
    <n v="0.23345565909112301"/>
    <n v="0.11373503062604599"/>
    <n v="9.4896124337163296E-2"/>
    <n v="0.25660666216950201"/>
    <n v="5.3970978562380298E-2"/>
    <n v="3.9877304909807398E-2"/>
    <n v="4.6971505496639199E-2"/>
    <n v="0.132434935729806"/>
    <n v="6.78691562312925"/>
  </r>
  <r>
    <x v="57"/>
    <x v="0"/>
    <n v="0.84653747203669905"/>
    <n v="2.3595469310047201E-2"/>
    <n v="0.60555333354728602"/>
    <n v="0.37085119714266701"/>
    <x v="1876"/>
    <n v="1.5510572565810701E-2"/>
    <n v="0.184275310779139"/>
    <n v="9.4110142114640596E-2"/>
    <n v="0.109063680200932"/>
    <n v="0.30799362133838598"/>
    <n v="7.4244442254633197E-2"/>
    <n v="2.1063254119366999E-2"/>
    <n v="6.4479749991277299E-2"/>
    <n v="0.120199711684207"/>
    <n v="6.1759297848208199"/>
  </r>
  <r>
    <x v="57"/>
    <x v="1"/>
    <n v="0.86096619921330098"/>
    <n v="2.5498706807220599E-2"/>
    <n v="0.62108051779376505"/>
    <n v="0.35342077539901501"/>
    <x v="1877"/>
    <n v="1.48311026406253E-2"/>
    <n v="0.175459844443419"/>
    <n v="0.112070032580653"/>
    <n v="0.10833988304106699"/>
    <n v="0.30114147673056002"/>
    <n v="7.1795417043498302E-2"/>
    <n v="2.7940936474596698E-2"/>
    <n v="7.1350155604744905E-2"/>
    <n v="0.106267007287912"/>
    <n v="6.3242790124312398"/>
  </r>
  <r>
    <x v="57"/>
    <x v="2"/>
    <n v="1.0330147811175501"/>
    <n v="2.41645962456601E-2"/>
    <n v="0.607813568156642"/>
    <n v="0.36802183559769702"/>
    <x v="1878"/>
    <n v="1.3712487989171599E-2"/>
    <n v="0.179951465063247"/>
    <n v="0.108051688713314"/>
    <n v="0.104161536356612"/>
    <n v="0.289045105549527"/>
    <n v="7.1306319137203505E-2"/>
    <n v="2.6079750884652399E-2"/>
    <n v="7.1351547238507604E-2"/>
    <n v="0.12398343208330399"/>
    <n v="6.3065934881453503"/>
  </r>
  <r>
    <x v="57"/>
    <x v="3"/>
    <n v="0.98588377264402405"/>
    <n v="2.0879318944082299E-2"/>
    <n v="0.62243038324823996"/>
    <n v="0.35669029780767703"/>
    <x v="1879"/>
    <n v="1.34605524007416E-2"/>
    <n v="0.183734150112941"/>
    <n v="9.9693030274563096E-2"/>
    <n v="0.103995468029741"/>
    <n v="0.28955978181793701"/>
    <n v="6.52488202655086E-2"/>
    <n v="2.3292452678403699E-2"/>
    <n v="9.3654254609451995E-2"/>
    <n v="0.11745543337433299"/>
    <n v="6.4939175119826302"/>
  </r>
  <r>
    <x v="57"/>
    <x v="4"/>
    <n v="1.03117484224697"/>
    <n v="2.42664444926186E-2"/>
    <n v="0.61977869312015899"/>
    <n v="0.35595486238722301"/>
    <x v="1880"/>
    <n v="1.5057713736951001E-2"/>
    <n v="0.19331390350931099"/>
    <n v="0.105540317306314"/>
    <n v="0.104014441924801"/>
    <n v="0.279231056209924"/>
    <n v="7.01904649198139E-2"/>
    <n v="2.2463075438520701E-2"/>
    <n v="9.2874958912299105E-2"/>
    <n v="0.108856389976082"/>
    <n v="6.4647664249788503"/>
  </r>
  <r>
    <x v="57"/>
    <x v="5"/>
    <n v="0.99286047200245597"/>
    <n v="2.6914635819301602E-2"/>
    <n v="0.62545193451968895"/>
    <n v="0.34763342966100902"/>
    <x v="1881"/>
    <n v="1.52521778013296E-2"/>
    <n v="0.180226232824403"/>
    <n v="0.10122528633666"/>
    <n v="0.10732935525001799"/>
    <n v="0.28196495324118398"/>
    <n v="7.1585109903053196E-2"/>
    <n v="2.4183602914998301E-2"/>
    <n v="0.100114508143911"/>
    <n v="0.109831544860504"/>
    <n v="6.3404556406058497"/>
  </r>
  <r>
    <x v="57"/>
    <x v="6"/>
    <n v="0.99614199121829905"/>
    <n v="2.3419739147690199E-2"/>
    <n v="0.62527841687143104"/>
    <n v="0.35130184398087899"/>
    <x v="1882"/>
    <n v="1.3512214134128E-2"/>
    <n v="0.19423817075671401"/>
    <n v="9.7688351338662605E-2"/>
    <n v="0.111234800409552"/>
    <n v="0.287361968144423"/>
    <n v="6.8571071537175704E-2"/>
    <n v="1.5318640173499201E-2"/>
    <n v="8.7644228238666494E-2"/>
    <n v="0.11445693238570601"/>
    <n v="6.4425391423790703"/>
  </r>
  <r>
    <x v="57"/>
    <x v="7"/>
    <n v="1.0300334586382101"/>
    <n v="2.6093021434069E-2"/>
    <n v="0.64173995183002297"/>
    <n v="0.33216702673590798"/>
    <x v="1883"/>
    <n v="1.4166441049950299E-2"/>
    <n v="0.19284095657470099"/>
    <n v="0.10140830832191899"/>
    <n v="0.101816533230436"/>
    <n v="0.29224767666443402"/>
    <n v="6.9267825752569498E-2"/>
    <n v="2.4051401624567599E-2"/>
    <n v="9.7402427359037896E-2"/>
    <n v="9.4957307546018305E-2"/>
    <n v="6.3968248936138696"/>
  </r>
  <r>
    <x v="57"/>
    <x v="8"/>
    <n v="0.91530025665660197"/>
    <n v="3.10874863183663E-2"/>
    <n v="0.64758055804689396"/>
    <n v="0.32133195563473899"/>
    <x v="1884"/>
    <n v="1.5643876005413899E-2"/>
    <n v="0.19303257699047699"/>
    <n v="8.6143904411491695E-2"/>
    <n v="0.115480281179033"/>
    <n v="0.30518234283767698"/>
    <n v="6.5559441579871605E-2"/>
    <n v="2.2151466598566202E-2"/>
    <n v="8.7340281130114994E-2"/>
    <n v="9.8552781216278196E-2"/>
    <n v="6.3075381422599097"/>
  </r>
  <r>
    <x v="57"/>
    <x v="9"/>
    <n v="0.96825389883969804"/>
    <n v="2.5836061874796E-2"/>
    <n v="0.64217645635409004"/>
    <n v="0.33198748177111398"/>
    <x v="1885"/>
    <n v="1.7353055851204099E-2"/>
    <n v="0.19077247973425299"/>
    <n v="8.63046673056235E-2"/>
    <n v="0.12004965068788"/>
    <n v="0.31112533175433998"/>
    <n v="6.9096147560355106E-2"/>
    <n v="2.1472531929233801E-2"/>
    <n v="7.7277098724985199E-2"/>
    <n v="9.61940662463414E-2"/>
    <n v="6.4409480777602202"/>
  </r>
  <r>
    <x v="57"/>
    <x v="10"/>
    <n v="1.0355239233868201"/>
    <n v="2.5897378975601099E-2"/>
    <n v="0.63669527800506298"/>
    <n v="0.337407343019336"/>
    <x v="1886"/>
    <n v="1.9103389920888302E-2"/>
    <n v="0.20408330137387601"/>
    <n v="8.3313467307917E-2"/>
    <n v="0.148151610823573"/>
    <n v="0.29611829471585599"/>
    <n v="7.3455263129544895E-2"/>
    <n v="2.7022830936813201E-2"/>
    <n v="6.0332833590243502E-2"/>
    <n v="7.9035254705048102E-2"/>
    <n v="6.3544165339154004"/>
  </r>
  <r>
    <x v="57"/>
    <x v="11"/>
    <n v="1.3043089319993699"/>
    <n v="2.5308460238870699E-2"/>
    <n v="0.63515718349305295"/>
    <n v="0.33953435626807699"/>
    <x v="1887"/>
    <n v="2.03815609845844E-2"/>
    <n v="0.22404347717855999"/>
    <n v="7.7890069322083394E-2"/>
    <n v="0.15197318896919501"/>
    <n v="0.305232535218455"/>
    <n v="7.0115220501433206E-2"/>
    <n v="2.6798391636576501E-2"/>
    <n v="4.0396069208906302E-2"/>
    <n v="7.5384446854869502E-2"/>
    <n v="6.3939529059033804"/>
  </r>
  <r>
    <x v="57"/>
    <x v="12"/>
    <n v="0.84872840576527397"/>
    <n v="3.1600739619509703E-2"/>
    <n v="0.64693673720172196"/>
    <n v="0.321462523178768"/>
    <x v="1888"/>
    <n v="1.4401829201658301E-2"/>
    <n v="0.16714072070496799"/>
    <n v="8.7225028818263606E-2"/>
    <n v="0.113831202591177"/>
    <n v="0.32243982849151198"/>
    <n v="6.9110590005495603E-2"/>
    <n v="3.73138053388989E-2"/>
    <n v="6.9082301357846806E-2"/>
    <n v="0.10685453266228601"/>
    <n v="6.2862876354956398"/>
  </r>
  <r>
    <x v="57"/>
    <x v="13"/>
    <n v="0.85652517646279902"/>
    <n v="2.9846709021531199E-2"/>
    <n v="0.64310481587921597"/>
    <n v="0.327048475099253"/>
    <x v="1889"/>
    <n v="1.26830930148659E-2"/>
    <n v="0.159865300524101"/>
    <n v="0.10080168694753799"/>
    <n v="0.112834546574374"/>
    <n v="0.329959495185494"/>
    <n v="6.9393501505086705E-2"/>
    <n v="3.73817368904939E-2"/>
    <n v="6.3210217711382397E-2"/>
    <n v="0.104071254197571"/>
    <n v="6.4082783684827396"/>
  </r>
  <r>
    <x v="57"/>
    <x v="14"/>
    <n v="0.79393741327244605"/>
    <n v="3.1982162763231597E-2"/>
    <n v="0.66040849779136601"/>
    <n v="0.30760933944540197"/>
    <x v="1890"/>
    <n v="1.2756835630123401E-2"/>
    <n v="0.118359062167568"/>
    <n v="6.5462535867605295E-2"/>
    <n v="0.13011041804317799"/>
    <n v="0.44362864253295797"/>
    <n v="6.1108167263349597E-2"/>
    <n v="3.6821010672857403E-2"/>
    <n v="2.54815157749692E-2"/>
    <n v="9.4769921534768001E-2"/>
    <n v="6.2460894401686202"/>
  </r>
  <r>
    <x v="57"/>
    <x v="15"/>
    <n v="0.52395971412160902"/>
    <n v="4.0696583422549698E-2"/>
    <n v="0.69709492836347497"/>
    <n v="0.26220848821397502"/>
    <x v="1891"/>
    <n v="4.8668219435428999E-4"/>
    <n v="2.6369704668246501E-2"/>
    <n v="8.5240030252613803E-3"/>
    <n v="0.15180477535327"/>
    <n v="0.67113217264635106"/>
    <n v="1.45572890818554E-2"/>
    <n v="6.0352500706371402E-2"/>
    <n v="1.0104111801778599E-3"/>
    <n v="5.5899274872177301E-2"/>
    <n v="6.2088015721374203"/>
  </r>
  <r>
    <x v="57"/>
    <x v="16"/>
    <n v="0.60830570497349601"/>
    <n v="3.9224914281015898E-2"/>
    <n v="0.66518048783290995"/>
    <n v="0.29559459788607401"/>
    <x v="1892"/>
    <n v="1.5792201672112499E-3"/>
    <n v="3.6543802697087999E-2"/>
    <n v="6.4919360057995E-3"/>
    <n v="0.13588222254346"/>
    <n v="0.63811266989322801"/>
    <n v="1.80425038916695E-2"/>
    <n v="5.6461572378967401E-2"/>
    <n v="1.37645792928743E-3"/>
    <n v="9.9296253079726601E-2"/>
    <n v="6.2770367098740101"/>
  </r>
  <r>
    <x v="57"/>
    <x v="17"/>
    <n v="0.73338006123793997"/>
    <n v="3.6937766175860802E-2"/>
    <n v="0.68175267465655198"/>
    <n v="0.28130955916758799"/>
    <x v="1893"/>
    <n v="8.3184378433449405E-3"/>
    <n v="0.14358093149835699"/>
    <n v="1.24927682678318E-2"/>
    <n v="0.12893945062346199"/>
    <n v="0.502462758687789"/>
    <n v="3.9090981835834898E-2"/>
    <n v="5.5579266137031798E-2"/>
    <n v="6.9361667833280497E-3"/>
    <n v="9.3177491664152498E-2"/>
    <n v="6.3531385475804401"/>
  </r>
  <r>
    <x v="57"/>
    <x v="18"/>
    <n v="0.89983988940277304"/>
    <n v="3.11424480524926E-2"/>
    <n v="0.66484347078202899"/>
    <n v="0.30401408116547901"/>
    <x v="1894"/>
    <n v="1.15381086531931E-2"/>
    <n v="0.17898122140983999"/>
    <n v="7.3881702302724298E-2"/>
    <n v="0.121175462095974"/>
    <n v="0.38080328747339798"/>
    <n v="6.8431412846523598E-2"/>
    <n v="3.8639784260371103E-2"/>
    <n v="3.1538232061094199E-2"/>
    <n v="8.5594483319072004E-2"/>
    <n v="6.4117177623527404"/>
  </r>
  <r>
    <x v="57"/>
    <x v="19"/>
    <n v="0.95897708190998798"/>
    <n v="3.46215013051153E-2"/>
    <n v="0.65936560420216295"/>
    <n v="0.30601289449272201"/>
    <x v="1895"/>
    <n v="1.2818296059745399E-2"/>
    <n v="0.187526243916633"/>
    <n v="0.108687142377154"/>
    <n v="0.116860763020307"/>
    <n v="0.34749974202511402"/>
    <n v="6.3506900817422399E-2"/>
    <n v="4.3103025589284798E-2"/>
    <n v="2.5361741673463001E-2"/>
    <n v="8.7291034622116501E-2"/>
    <n v="6.4385879114773799"/>
  </r>
  <r>
    <x v="57"/>
    <x v="20"/>
    <n v="0.90835227951135"/>
    <n v="3.8867121365279603E-2"/>
    <n v="0.67309994595327105"/>
    <n v="0.28803293268145003"/>
    <x v="1896"/>
    <n v="1.40215862111382E-2"/>
    <n v="0.18110102761767299"/>
    <n v="9.0443956926275104E-2"/>
    <n v="0.12473895191690799"/>
    <n v="0.356455615538259"/>
    <n v="6.6338631436151901E-2"/>
    <n v="3.9307043966930397E-2"/>
    <n v="2.69639710934357E-2"/>
    <n v="9.1251068334536306E-2"/>
    <n v="6.4620058079607396"/>
  </r>
  <r>
    <x v="57"/>
    <x v="21"/>
    <n v="0.96017839038424502"/>
    <n v="3.1450632731876697E-2"/>
    <n v="0.66932935109761804"/>
    <n v="0.29922001617050498"/>
    <x v="1897"/>
    <n v="1.76400776892945E-2"/>
    <n v="0.177991215326017"/>
    <n v="8.0978915527878698E-2"/>
    <n v="0.13974593589416401"/>
    <n v="0.374002003311102"/>
    <n v="7.0229368781337703E-2"/>
    <n v="3.6709388598377898E-2"/>
    <n v="1.0925900758885901E-2"/>
    <n v="8.2314705761934795E-2"/>
    <n v="6.4467850759188696"/>
  </r>
  <r>
    <x v="57"/>
    <x v="22"/>
    <n v="0.69774245370741195"/>
    <n v="3.4159171643623198E-2"/>
    <n v="0.68265540995474405"/>
    <n v="0.28318541840163303"/>
    <x v="1898"/>
    <n v="7.6971400395394202E-3"/>
    <n v="6.9788342504100195E-2"/>
    <n v="3.2545908389026199E-2"/>
    <n v="0.18904449905211401"/>
    <n v="0.48397309388214899"/>
    <n v="6.8726916642324401E-2"/>
    <n v="4.6178063843646699E-2"/>
    <n v="3.1802942189175401E-3"/>
    <n v="8.96601269634692E-2"/>
    <n v="6.4021412423423802"/>
  </r>
  <r>
    <x v="57"/>
    <x v="23"/>
    <n v="1.2146414642651699"/>
    <n v="3.4291493602791198E-2"/>
    <n v="0.68020092607540406"/>
    <n v="0.28550758032180401"/>
    <x v="1899"/>
    <n v="1.83313397478371E-2"/>
    <n v="0.217201615875316"/>
    <n v="2.3878638724644099E-2"/>
    <n v="0.16653978928260599"/>
    <n v="0.388157863905295"/>
    <n v="7.3106915381282306E-2"/>
    <n v="2.9219170807681501E-2"/>
    <n v="1.1491836700295299E-2"/>
    <n v="6.5011615531350098E-2"/>
    <n v="6.5500256685554099"/>
  </r>
  <r>
    <x v="57"/>
    <x v="24"/>
    <n v="0.564840105012825"/>
    <n v="4.5981500738445799E-2"/>
    <n v="0.67764843399278896"/>
    <n v="0.27637006526876501"/>
    <x v="1900"/>
    <n v="4.23395193078396E-3"/>
    <n v="5.19763126504224E-2"/>
    <n v="2.09756822705063E-2"/>
    <n v="0.141137011966769"/>
    <n v="0.55473406714311801"/>
    <n v="7.1891122632945004E-2"/>
    <n v="3.5437172255140502E-2"/>
    <n v="2.2367767498447499E-3"/>
    <n v="0.108008275110118"/>
    <n v="6.4303612670887"/>
  </r>
  <r>
    <x v="57"/>
    <x v="25"/>
    <n v="0.54793257960571995"/>
    <n v="4.5955043298258502E-2"/>
    <n v="0.68099584519419198"/>
    <n v="0.27304911150755001"/>
    <x v="1901"/>
    <n v="1.39593522401834E-3"/>
    <n v="4.0956158171572103E-2"/>
    <n v="2.13523464612284E-2"/>
    <n v="0.15793454795398801"/>
    <n v="0.54159080714055996"/>
    <n v="5.7946517557046703E-2"/>
    <n v="4.6622068210440598E-2"/>
    <n v="1.7400148821445601E-3"/>
    <n v="0.119540548783085"/>
    <n v="6.3801676055923098"/>
  </r>
  <r>
    <x v="57"/>
    <x v="26"/>
    <n v="0.66356595203022695"/>
    <n v="4.4492286804592503E-2"/>
    <n v="0.70526753586942603"/>
    <n v="0.25024017732598097"/>
    <x v="1902"/>
    <n v="2.21859657453451E-3"/>
    <n v="4.0163199960955603E-2"/>
    <n v="2.34237281660215E-2"/>
    <n v="0.15593436196845201"/>
    <n v="0.52995800747767996"/>
    <n v="6.3297747244406996E-2"/>
    <n v="5.0456030421088899E-2"/>
    <n v="2.96992437351067E-3"/>
    <n v="0.117173762611144"/>
    <n v="6.3267595429955703"/>
  </r>
  <r>
    <x v="57"/>
    <x v="27"/>
    <n v="0.87245753312368202"/>
    <n v="3.9073401265928197E-2"/>
    <n v="0.70926264197128996"/>
    <n v="0.25166395676278203"/>
    <x v="1903"/>
    <n v="7.4610123455884697E-3"/>
    <n v="0.19160406498500401"/>
    <n v="5.30222725226362E-2"/>
    <n v="0.13845776993618"/>
    <n v="0.38704016578093198"/>
    <n v="6.8925513461678203E-2"/>
    <n v="4.0901795175948698E-2"/>
    <n v="6.4622931243866599E-3"/>
    <n v="9.7169006691245993E-2"/>
    <n v="6.4854668596881897"/>
  </r>
  <r>
    <x v="57"/>
    <x v="28"/>
    <n v="0.94497848832003895"/>
    <n v="4.3866712624603399E-2"/>
    <n v="0.66937341109452797"/>
    <n v="0.28675987628086902"/>
    <x v="1904"/>
    <n v="1.1264842162036701E-2"/>
    <n v="0.18367601829325"/>
    <n v="9.9604952050515796E-2"/>
    <n v="0.114938338702222"/>
    <n v="0.35175930000259298"/>
    <n v="7.2966125354616496E-2"/>
    <n v="3.6708642736543902E-2"/>
    <n v="1.2463825769289E-2"/>
    <n v="0.106531696476799"/>
    <n v="6.4642454089178596"/>
  </r>
  <r>
    <x v="57"/>
    <x v="29"/>
    <n v="0.93207329138171202"/>
    <n v="4.1303367059050397E-2"/>
    <n v="0.67524631720147599"/>
    <n v="0.28345031573947399"/>
    <x v="1905"/>
    <n v="1.10743362754081E-2"/>
    <n v="0.177607919891309"/>
    <n v="0.12158198440435"/>
    <n v="0.106344900827493"/>
    <n v="0.33855862744869503"/>
    <n v="7.4593893806631006E-2"/>
    <n v="4.4990698470527099E-2"/>
    <n v="1.7144144815685301E-2"/>
    <n v="0.100647824908906"/>
    <n v="6.4206232034838404"/>
  </r>
  <r>
    <x v="57"/>
    <x v="30"/>
    <n v="0.95470497706467505"/>
    <n v="3.7515171971063702E-2"/>
    <n v="0.66942433498979204"/>
    <n v="0.293060493039144"/>
    <x v="1906"/>
    <n v="1.25220509698463E-2"/>
    <n v="0.17195867625783701"/>
    <n v="0.13182514669041601"/>
    <n v="0.102843065951565"/>
    <n v="0.34147367973095899"/>
    <n v="7.0266278166288998E-2"/>
    <n v="3.36375006989112E-2"/>
    <n v="2.9873655969475998E-2"/>
    <n v="9.4586317067223299E-2"/>
    <n v="6.3898174253281201"/>
  </r>
  <r>
    <x v="57"/>
    <x v="31"/>
    <n v="0.98422256531347796"/>
    <n v="3.8048463428201201E-2"/>
    <n v="0.678441427628375"/>
    <n v="0.28351010894342399"/>
    <x v="1907"/>
    <n v="1.2804639528025999E-2"/>
    <n v="0.187116531155435"/>
    <n v="0.13964333488719899"/>
    <n v="9.4516226459202102E-2"/>
    <n v="0.31223239095505101"/>
    <n v="6.4921429747245601E-2"/>
    <n v="2.97873142545295E-2"/>
    <n v="5.1033633484156397E-2"/>
    <n v="9.9355601290534404E-2"/>
    <n v="6.3503150382742399"/>
  </r>
  <r>
    <x v="57"/>
    <x v="32"/>
    <n v="0.94475112745273604"/>
    <n v="3.7867852445326602E-2"/>
    <n v="0.66847849126522096"/>
    <n v="0.293653656289453"/>
    <x v="1908"/>
    <n v="1.1751276971648799E-2"/>
    <n v="0.16888268186023001"/>
    <n v="0.12941271027999901"/>
    <n v="9.80299761623252E-2"/>
    <n v="0.32415014703679501"/>
    <n v="6.9834787914653695E-2"/>
    <n v="3.6752772998760203E-2"/>
    <n v="4.7124917964228297E-2"/>
    <n v="0.103941203566249"/>
    <n v="6.4051319367881501"/>
  </r>
  <r>
    <x v="58"/>
    <x v="0"/>
    <n v="0.85381742794890503"/>
    <n v="2.0608973772513299E-2"/>
    <n v="0.54777934501982894"/>
    <n v="0.43161168120765803"/>
    <x v="1909"/>
    <n v="2.2645444409137801E-2"/>
    <n v="0.13185140066673301"/>
    <n v="7.5734323893326502E-2"/>
    <n v="8.3313880612220004E-2"/>
    <n v="0.34599105368403299"/>
    <n v="5.6226737394658097E-2"/>
    <n v="4.0282836697082797E-2"/>
    <n v="4.3864148964216497E-2"/>
    <n v="0.18618850297912001"/>
    <n v="6.1017020743181796"/>
  </r>
  <r>
    <x v="58"/>
    <x v="1"/>
    <n v="0.84822659834605496"/>
    <n v="2.1513110370350998E-2"/>
    <n v="0.56497226538952205"/>
    <n v="0.41351462424012703"/>
    <x v="1910"/>
    <n v="2.0468821097701401E-2"/>
    <n v="0.138393734708294"/>
    <n v="9.2401992000425703E-2"/>
    <n v="8.1843895538161807E-2"/>
    <n v="0.35440883286950903"/>
    <n v="5.9089739819389198E-2"/>
    <n v="4.5022446922831402E-2"/>
    <n v="3.7315669177546799E-2"/>
    <n v="0.15870706576412899"/>
    <n v="6.1802033369452296"/>
  </r>
  <r>
    <x v="58"/>
    <x v="2"/>
    <n v="1.0299351517001201"/>
    <n v="1.93728516967921E-2"/>
    <n v="0.53916780134719999"/>
    <n v="0.44145934695600803"/>
    <x v="1911"/>
    <n v="2.1563188095898699E-2"/>
    <n v="0.151725138883675"/>
    <n v="8.8375253173647694E-2"/>
    <n v="8.28152876620252E-2"/>
    <n v="0.34779574166104499"/>
    <n v="5.5814144201187701E-2"/>
    <n v="3.2899718249733201E-2"/>
    <n v="3.6981333928125699E-2"/>
    <n v="0.16368665512181699"/>
    <n v="6.1388307308489596"/>
  </r>
  <r>
    <x v="58"/>
    <x v="3"/>
    <n v="0.96384990187628306"/>
    <n v="1.8910082903055299E-2"/>
    <n v="0.54100885417209499"/>
    <n v="0.44008106292485"/>
    <x v="1912"/>
    <n v="1.8905317965598901E-2"/>
    <n v="0.16981447826367899"/>
    <n v="8.2477631360168099E-2"/>
    <n v="7.8829899976129394E-2"/>
    <n v="0.34376749099416998"/>
    <n v="5.9068544768708403E-2"/>
    <n v="3.70377033289674E-2"/>
    <n v="3.9060442746542599E-2"/>
    <n v="0.15455686145125699"/>
    <n v="6.0890306836944097"/>
  </r>
  <r>
    <x v="58"/>
    <x v="4"/>
    <n v="0.97277800284734695"/>
    <n v="2.1510325079916098E-2"/>
    <n v="0.56978436241973696"/>
    <n v="0.40870531250034697"/>
    <x v="1913"/>
    <n v="1.8696862893793201E-2"/>
    <n v="0.181565960761015"/>
    <n v="8.7485026885739406E-2"/>
    <n v="8.32502644292821E-2"/>
    <n v="0.31962061965931599"/>
    <n v="5.9404708278361001E-2"/>
    <n v="5.94678924897915E-2"/>
    <n v="3.6844884558142402E-2"/>
    <n v="0.13916940980572401"/>
    <n v="6.0771175467094496"/>
  </r>
  <r>
    <x v="58"/>
    <x v="5"/>
    <n v="0.96566280350676803"/>
    <n v="2.2317421255256299E-2"/>
    <n v="0.57413631332493897"/>
    <n v="0.40354626541980498"/>
    <x v="1914"/>
    <n v="2.1523009919536699E-2"/>
    <n v="0.17638260275616299"/>
    <n v="8.5621826501093998E-2"/>
    <n v="8.3674309131117494E-2"/>
    <n v="0.31921067250140001"/>
    <n v="6.0003491144251402E-2"/>
    <n v="4.9047154486100197E-2"/>
    <n v="4.19672125129208E-2"/>
    <n v="0.14798014272151699"/>
    <n v="6.1017417283118496"/>
  </r>
  <r>
    <x v="58"/>
    <x v="6"/>
    <n v="1.03900224099489"/>
    <n v="1.8961742160255899E-2"/>
    <n v="0.55776388716859904"/>
    <n v="0.42327437067114498"/>
    <x v="1915"/>
    <n v="1.9758185298538199E-2"/>
    <n v="0.17167759800982499"/>
    <n v="7.9617860593331896E-2"/>
    <n v="8.2787482082193595E-2"/>
    <n v="0.30717348951673701"/>
    <n v="5.6519336918962097E-2"/>
    <n v="5.2327517425209497E-2"/>
    <n v="3.7166818356325501E-2"/>
    <n v="0.179381767474799"/>
    <n v="5.9411617079052501"/>
  </r>
  <r>
    <x v="58"/>
    <x v="7"/>
    <n v="0.99960746239673803"/>
    <n v="2.2357981966540999E-2"/>
    <n v="0.58178950640748195"/>
    <n v="0.39585251162597701"/>
    <x v="1916"/>
    <n v="2.3254058376681999E-2"/>
    <n v="0.18667512506136699"/>
    <n v="9.1144141298527007E-2"/>
    <n v="8.0002031522726599E-2"/>
    <n v="0.31071335091900598"/>
    <n v="6.05829095342564E-2"/>
    <n v="5.0989206695039202E-2"/>
    <n v="3.9631680013133601E-2"/>
    <n v="0.14233519096984101"/>
    <n v="6.1060550453631102"/>
  </r>
  <r>
    <x v="58"/>
    <x v="8"/>
    <n v="0.95945116181952095"/>
    <n v="1.9997910355518601E-2"/>
    <n v="0.56810207739101903"/>
    <n v="0.41190001225346201"/>
    <x v="1917"/>
    <n v="2.2926368232735299E-2"/>
    <n v="0.159163794643738"/>
    <n v="8.2749688839577895E-2"/>
    <n v="7.9181581023946804E-2"/>
    <n v="0.308604320865489"/>
    <n v="5.5151908037226902E-2"/>
    <n v="5.7937055751747901E-2"/>
    <n v="4.3418049784655202E-2"/>
    <n v="0.178069496965332"/>
    <n v="5.9875062463037096"/>
  </r>
  <r>
    <x v="58"/>
    <x v="9"/>
    <n v="0.99548672326907095"/>
    <n v="1.9080473795907701E-2"/>
    <n v="0.57353171144788395"/>
    <n v="0.407387814756209"/>
    <x v="1918"/>
    <n v="2.31947704427495E-2"/>
    <n v="0.160097846978211"/>
    <n v="8.3597172749591803E-2"/>
    <n v="8.2857143686462895E-2"/>
    <n v="0.31608326196160702"/>
    <n v="6.3955238438657899E-2"/>
    <n v="6.4473853697986305E-2"/>
    <n v="4.1960876980430502E-2"/>
    <n v="0.150550649329628"/>
    <n v="5.9412237989719596"/>
  </r>
  <r>
    <x v="58"/>
    <x v="10"/>
    <n v="1.0696906103402699"/>
    <n v="2.0921372651153101E-2"/>
    <n v="0.57245980230012194"/>
    <n v="0.40661882504872499"/>
    <x v="1919"/>
    <n v="2.7279320922427699E-2"/>
    <n v="0.174594295841734"/>
    <n v="8.1676306708271307E-2"/>
    <n v="0.101799822243029"/>
    <n v="0.30896954482929201"/>
    <n v="6.2513847396952704E-2"/>
    <n v="4.1496362392501498E-2"/>
    <n v="3.8478593459947197E-2"/>
    <n v="0.14476307688899201"/>
    <n v="6.1022110241790797"/>
  </r>
  <r>
    <x v="58"/>
    <x v="11"/>
    <n v="1.3024919149540299"/>
    <n v="1.7915008575644899E-2"/>
    <n v="0.59488144068716697"/>
    <n v="0.38720355073718798"/>
    <x v="1920"/>
    <n v="3.4651187180262402E-2"/>
    <n v="0.205901486923356"/>
    <n v="8.9273951813771096E-2"/>
    <n v="0.12841317033254701"/>
    <n v="0.31791061079106198"/>
    <n v="7.0277389046883104E-2"/>
    <n v="2.7834096913104501E-2"/>
    <n v="3.1508771819408803E-2"/>
    <n v="8.0546617087715405E-2"/>
    <n v="6.1047225949454198"/>
  </r>
  <r>
    <x v="58"/>
    <x v="12"/>
    <n v="0.87642415075487501"/>
    <n v="2.3101544314414201E-2"/>
    <n v="0.57410955354968796"/>
    <n v="0.40278890213589802"/>
    <x v="1921"/>
    <n v="2.64063588493045E-2"/>
    <n v="0.12549462027156599"/>
    <n v="9.4170877859090105E-2"/>
    <n v="7.7671170555512398E-2"/>
    <n v="0.32797789144895201"/>
    <n v="5.8206733805262603E-2"/>
    <n v="6.3066914038169899E-2"/>
    <n v="4.7329085719396799E-2"/>
    <n v="0.14589203621813299"/>
    <n v="5.9266205689724698"/>
  </r>
  <r>
    <x v="58"/>
    <x v="13"/>
    <n v="0.91533939535455999"/>
    <n v="2.09626144472078E-2"/>
    <n v="0.58002170366081296"/>
    <n v="0.399015681891979"/>
    <x v="1922"/>
    <n v="2.6258378210988299E-2"/>
    <n v="0.141025260049741"/>
    <n v="0.102483680326999"/>
    <n v="7.72360056704363E-2"/>
    <n v="0.32500303368639799"/>
    <n v="5.8078575830774297E-2"/>
    <n v="5.01080529274395E-2"/>
    <n v="5.1127391187377601E-2"/>
    <n v="0.13150635538731001"/>
    <n v="6.0377839768660602"/>
  </r>
  <r>
    <x v="58"/>
    <x v="14"/>
    <n v="0.85430598744701403"/>
    <n v="2.1614170372555499E-2"/>
    <n v="0.58845426108082399"/>
    <n v="0.38993156854662098"/>
    <x v="1923"/>
    <n v="1.52485395062559E-2"/>
    <n v="8.4886024612728594E-2"/>
    <n v="6.2624554818538999E-2"/>
    <n v="0.111933779465605"/>
    <n v="0.43051270751512"/>
    <n v="4.3474028483251499E-2"/>
    <n v="4.32880360572344E-2"/>
    <n v="3.2504684749247198E-2"/>
    <n v="0.13390247277183401"/>
    <n v="6.2145239642371104"/>
  </r>
  <r>
    <x v="58"/>
    <x v="15"/>
    <n v="0.433682692609626"/>
    <n v="3.8852762293212599E-2"/>
    <n v="0.77751048199769901"/>
    <n v="0.183636755709088"/>
    <x v="1924"/>
    <n v="2.0156220563519602E-6"/>
    <n v="2.7555233195378199E-4"/>
    <n v="5.0028691260182098E-3"/>
    <n v="0.15854044932426001"/>
    <n v="0.76119999432042496"/>
    <n v="1.2207816546501301E-2"/>
    <n v="8.3498879358928305E-3"/>
    <n v="4.3491804973426499E-3"/>
    <n v="4.5016852616013202E-2"/>
    <n v="6.3683774538542703"/>
  </r>
  <r>
    <x v="58"/>
    <x v="16"/>
    <n v="0.52691147334431698"/>
    <n v="3.6189790816039298E-2"/>
    <n v="0.75937661063637196"/>
    <n v="0.204433598547589"/>
    <x v="1925"/>
    <n v="4.8471514569277001E-4"/>
    <n v="1.9672523382126702E-3"/>
    <n v="8.0699037184927703E-3"/>
    <n v="0.16244407622566501"/>
    <n v="0.68564285701612904"/>
    <n v="1.4820348874812501E-2"/>
    <n v="4.6454967212729903E-2"/>
    <n v="4.7854693198418801E-3"/>
    <n v="6.6667242704554999E-2"/>
    <n v="6.3082294228508102"/>
  </r>
  <r>
    <x v="58"/>
    <x v="17"/>
    <n v="0.77419900111199402"/>
    <n v="2.53721789081395E-2"/>
    <n v="0.61513140327068905"/>
    <n v="0.35949641782117198"/>
    <x v="1926"/>
    <n v="7.0837166149787002E-3"/>
    <n v="0.115729523689781"/>
    <n v="2.8115578351075501E-2"/>
    <n v="0.11176219288209201"/>
    <n v="0.44682109051670998"/>
    <n v="2.8616389385878401E-2"/>
    <n v="7.1181146574526705E-2"/>
    <n v="6.7797373421617504E-3"/>
    <n v="0.14008255367103001"/>
    <n v="6.3487334139089899"/>
  </r>
  <r>
    <x v="58"/>
    <x v="18"/>
    <n v="0.99297368859733104"/>
    <n v="2.4716581338522101E-2"/>
    <n v="0.55566926088455904"/>
    <n v="0.41961415777691902"/>
    <x v="1927"/>
    <n v="1.4875890390903E-2"/>
    <n v="0.17272868498333899"/>
    <n v="7.5795817986645503E-2"/>
    <n v="9.8368018204199395E-2"/>
    <n v="0.34034856521363899"/>
    <n v="4.9805965424400397E-2"/>
    <n v="7.46050427881398E-2"/>
    <n v="1.82571803875296E-2"/>
    <n v="0.12135527004914699"/>
    <n v="6.2470848785214104"/>
  </r>
  <r>
    <x v="58"/>
    <x v="19"/>
    <n v="1.0545455135720101"/>
    <n v="2.4184759954519901E-2"/>
    <n v="0.58460234181668203"/>
    <n v="0.39121289822879901"/>
    <x v="1928"/>
    <n v="1.5906400619703401E-2"/>
    <n v="0.179447771072376"/>
    <n v="0.10815266021516"/>
    <n v="9.9074548342235405E-2"/>
    <n v="0.314053649029015"/>
    <n v="4.8697461411453598E-2"/>
    <n v="5.7859598769741803E-2"/>
    <n v="2.3142958543556601E-2"/>
    <n v="0.10789429082770099"/>
    <n v="6.1885431024769604"/>
  </r>
  <r>
    <x v="58"/>
    <x v="20"/>
    <n v="0.92640443451813803"/>
    <n v="2.6980305405001299E-2"/>
    <n v="0.61709255279511199"/>
    <n v="0.35592714179988599"/>
    <x v="1929"/>
    <n v="1.64067895670496E-2"/>
    <n v="0.15491127005247701"/>
    <n v="8.8433051438836896E-2"/>
    <n v="0.10200898416729499"/>
    <n v="0.346025774384841"/>
    <n v="5.1928384008450797E-2"/>
    <n v="6.0658221341751202E-2"/>
    <n v="2.7476932765514502E-2"/>
    <n v="0.129536540214336"/>
    <n v="6.2350099344685601"/>
  </r>
  <r>
    <x v="58"/>
    <x v="21"/>
    <n v="1.0007280059792001"/>
    <n v="2.5925990243402398E-2"/>
    <n v="0.63551624296620202"/>
    <n v="0.33855776679039501"/>
    <x v="1930"/>
    <n v="1.91967969522303E-2"/>
    <n v="0.15056396615953399"/>
    <n v="7.3479566023464005E-2"/>
    <n v="0.108384708155831"/>
    <n v="0.35932216226727398"/>
    <n v="5.2184329837641999E-2"/>
    <n v="7.0464660443463195E-2"/>
    <n v="2.1561674464712102E-2"/>
    <n v="0.12606872394070701"/>
    <n v="6.1527993586006202"/>
  </r>
  <r>
    <x v="58"/>
    <x v="22"/>
    <n v="0.71538688594562805"/>
    <n v="3.0885138733343299E-2"/>
    <n v="0.71262704910744001"/>
    <n v="0.25648781215921701"/>
    <x v="1931"/>
    <n v="1.0079813342228201E-2"/>
    <n v="4.6231223939251498E-2"/>
    <n v="4.13336819903143E-2"/>
    <n v="0.14213567122635501"/>
    <n v="0.52266746526362395"/>
    <n v="4.7235836527738703E-2"/>
    <n v="6.20761916333872E-2"/>
    <n v="9.9493673612608604E-3"/>
    <n v="9.6603252435249407E-2"/>
    <n v="6.2900803911796102"/>
  </r>
  <r>
    <x v="58"/>
    <x v="23"/>
    <n v="1.3019944974998601"/>
    <n v="2.2931713718781201E-2"/>
    <n v="0.631024739855501"/>
    <n v="0.346043546425718"/>
    <x v="1932"/>
    <n v="2.6316013612440702E-2"/>
    <n v="0.19999175762237101"/>
    <n v="7.2325511596831898E-2"/>
    <n v="0.14251544993086299"/>
    <n v="0.360319916970186"/>
    <n v="6.7385767552944301E-2"/>
    <n v="3.4736621747467902E-2"/>
    <n v="8.3768785507569703E-3"/>
    <n v="7.2778172845743505E-2"/>
    <n v="6.0477006842007697"/>
  </r>
  <r>
    <x v="58"/>
    <x v="24"/>
    <n v="0.52144575508631497"/>
    <n v="4.0528687599920399E-2"/>
    <n v="0.76011860883256599"/>
    <n v="0.199352703567513"/>
    <x v="1933"/>
    <n v="1.8078670026197301E-3"/>
    <n v="1.1763827098499401E-2"/>
    <n v="3.3305452521794898E-2"/>
    <n v="0.108049582113557"/>
    <n v="0.63322179844566295"/>
    <n v="4.1220040073732499E-2"/>
    <n v="3.3583917600488199E-2"/>
    <n v="4.9989557326718696E-3"/>
    <n v="0.115227247690604"/>
    <n v="6.3487396176590396"/>
  </r>
  <r>
    <x v="58"/>
    <x v="25"/>
    <n v="0.55319685333931701"/>
    <n v="3.3495743787896999E-2"/>
    <n v="0.73193879208013701"/>
    <n v="0.23456546413196599"/>
    <x v="1934"/>
    <n v="1.8050317137107499E-3"/>
    <n v="8.6015830953895308E-3"/>
    <n v="3.4281670802783402E-2"/>
    <n v="0.12555451490212199"/>
    <n v="0.60857420416282504"/>
    <n v="4.3030305488332102E-2"/>
    <n v="4.0549798602703503E-2"/>
    <n v="4.6635132435929698E-3"/>
    <n v="0.103723920212622"/>
    <n v="6.3099181804972702"/>
  </r>
  <r>
    <x v="58"/>
    <x v="26"/>
    <n v="0.69735303439240304"/>
    <n v="3.4482126821291197E-2"/>
    <n v="0.68817015358760003"/>
    <n v="0.27734771959110899"/>
    <x v="1935"/>
    <n v="1.3995635640286499E-3"/>
    <n v="8.4757328484711698E-3"/>
    <n v="3.3786184160461398E-2"/>
    <n v="0.124627408790018"/>
    <n v="0.57158662039029995"/>
    <n v="4.2779993520805401E-2"/>
    <n v="4.5502196795458499E-2"/>
    <n v="5.6427713421987801E-3"/>
    <n v="0.143728355090257"/>
    <n v="6.2509961498163902"/>
  </r>
  <r>
    <x v="58"/>
    <x v="27"/>
    <n v="0.913127256805909"/>
    <n v="2.96435038593315E-2"/>
    <n v="0.62773983980285497"/>
    <n v="0.34261665633781402"/>
    <x v="1936"/>
    <n v="8.9461949398610997E-3"/>
    <n v="0.15767793463145199"/>
    <n v="5.24533016458609E-2"/>
    <n v="0.11531672882406301"/>
    <n v="0.40391980366332603"/>
    <n v="4.9252196640458497E-2"/>
    <n v="5.2567002772565201E-2"/>
    <n v="1.1499409875250499E-2"/>
    <n v="0.12529754870603299"/>
    <n v="6.2195460317877203"/>
  </r>
  <r>
    <x v="58"/>
    <x v="28"/>
    <n v="1.0484025428977399"/>
    <n v="2.5585541385968701E-2"/>
    <n v="0.56314174304731002"/>
    <n v="0.41127271556672101"/>
    <x v="1937"/>
    <n v="1.4916677453350499E-2"/>
    <n v="0.16712757582952301"/>
    <n v="7.9602280237637796E-2"/>
    <n v="8.8001770251379702E-2"/>
    <n v="0.34320304171143001"/>
    <n v="5.0093795048610099E-2"/>
    <n v="5.5103340383680303E-2"/>
    <n v="2.2898738552759201E-2"/>
    <n v="0.14805420437389299"/>
    <n v="6.2210734902694096"/>
  </r>
  <r>
    <x v="58"/>
    <x v="29"/>
    <n v="0.96237112098861699"/>
    <n v="2.7445557451199101E-2"/>
    <n v="0.61324365184949903"/>
    <n v="0.359310790699302"/>
    <x v="1938"/>
    <n v="1.6652132041711201E-2"/>
    <n v="0.15929483689832599"/>
    <n v="9.4772693261210406E-2"/>
    <n v="8.4333713475112704E-2"/>
    <n v="0.36207797510647599"/>
    <n v="5.4072306910563001E-2"/>
    <n v="5.0035069204454698E-2"/>
    <n v="4.2342701073968703E-2"/>
    <n v="0.114262612045745"/>
    <n v="6.2093314051075996"/>
  </r>
  <r>
    <x v="58"/>
    <x v="30"/>
    <n v="1.0187719659948899"/>
    <n v="2.78841336483736E-2"/>
    <n v="0.60385168469254002"/>
    <n v="0.36826418165908698"/>
    <x v="1939"/>
    <n v="2.0122368723114299E-2"/>
    <n v="0.171270157415813"/>
    <n v="0.105640791828139"/>
    <n v="8.2120229388372296E-2"/>
    <n v="0.36226005851969101"/>
    <n v="5.2554592650847401E-2"/>
    <n v="4.1432377263073299E-2"/>
    <n v="4.4182834395873498E-2"/>
    <n v="9.6357122797887607E-2"/>
    <n v="6.1782375888774297"/>
  </r>
  <r>
    <x v="58"/>
    <x v="31"/>
    <n v="1.02601838837862"/>
    <n v="2.4265392217475801E-2"/>
    <n v="0.60880706889649805"/>
    <n v="0.36692753888602597"/>
    <x v="1940"/>
    <n v="2.41065383680517E-2"/>
    <n v="0.180600200179203"/>
    <n v="0.118853461685528"/>
    <n v="7.8157164252460706E-2"/>
    <n v="0.33659039776109301"/>
    <n v="5.5144626026986797E-2"/>
    <n v="5.0518971210565998E-2"/>
    <n v="5.1848329011859901E-2"/>
    <n v="8.5685305567759204E-2"/>
    <n v="6.2176740295379096"/>
  </r>
  <r>
    <x v="58"/>
    <x v="32"/>
    <n v="1.0012393926826"/>
    <n v="2.74265816896117E-2"/>
    <n v="0.62521440211224399"/>
    <n v="0.34735901619814502"/>
    <x v="1941"/>
    <n v="1.94926692431895E-2"/>
    <n v="0.14177102052072901"/>
    <n v="0.116800247300565"/>
    <n v="7.8969807360574906E-2"/>
    <n v="0.33848110922081298"/>
    <n v="5.1379080647694503E-2"/>
    <n v="4.9704993708656699E-2"/>
    <n v="5.0461457531269099E-2"/>
    <n v="0.133348187774254"/>
    <n v="6.0892341916545503"/>
  </r>
  <r>
    <x v="59"/>
    <x v="0"/>
    <n v="0.80201057320689595"/>
    <n v="3.7849955362972601E-2"/>
    <n v="0.47966746625963302"/>
    <n v="0.482482578377394"/>
    <x v="1942"/>
    <n v="3.3799564242329001E-2"/>
    <n v="0.26357188274286097"/>
    <n v="0.12327031181744"/>
    <n v="0.12611353908591599"/>
    <n v="7.0232205655939295E-2"/>
    <n v="0.14360219967454099"/>
    <n v="3.11412027672964E-2"/>
    <n v="0.13160991220190901"/>
    <n v="6.1017368659375001E-2"/>
    <n v="7.0877587524256302"/>
  </r>
  <r>
    <x v="59"/>
    <x v="1"/>
    <n v="0.82203945891994901"/>
    <n v="3.6799159929024397E-2"/>
    <n v="0.474275793297254"/>
    <n v="0.48892504677372201"/>
    <x v="1943"/>
    <n v="2.74830787898016E-2"/>
    <n v="0.27157523724342603"/>
    <n v="0.14299405424400499"/>
    <n v="0.13178128952606299"/>
    <n v="2.9640338405521001E-2"/>
    <n v="0.14399976629359101"/>
    <n v="3.1223352841137898E-2"/>
    <n v="0.14006317206515501"/>
    <n v="6.7480510736822305E-2"/>
    <n v="6.9833036372911899"/>
  </r>
  <r>
    <x v="59"/>
    <x v="2"/>
    <n v="1.0036161502016101"/>
    <n v="3.5663633939851398E-2"/>
    <n v="0.47002384221447002"/>
    <n v="0.49431252384567798"/>
    <x v="1944"/>
    <n v="2.7846557521525501E-2"/>
    <n v="0.27380360746926502"/>
    <n v="0.14406068183854701"/>
    <n v="0.13172512332929201"/>
    <n v="5.5128888202236798E-2"/>
    <n v="0.13741599888230799"/>
    <n v="2.8714563715038499E-2"/>
    <n v="0.13616403797910201"/>
    <n v="4.7746255857293099E-2"/>
    <n v="6.8924215808837399"/>
  </r>
  <r>
    <x v="59"/>
    <x v="3"/>
    <n v="0.95913067157782605"/>
    <n v="4.3714830294705298E-2"/>
    <n v="0.48041185014557802"/>
    <n v="0.47587331955971601"/>
    <x v="1945"/>
    <n v="2.6414653393748801E-2"/>
    <n v="0.27927457728919802"/>
    <n v="0.13672255242826001"/>
    <n v="0.12252740447185199"/>
    <n v="8.5553068807545193E-2"/>
    <n v="0.139049335013325"/>
    <n v="2.7036841798558201E-2"/>
    <n v="0.120776525366887"/>
    <n v="4.8440507224547499E-2"/>
    <n v="6.98922841811802"/>
  </r>
  <r>
    <x v="59"/>
    <x v="4"/>
    <n v="1.02406914291083"/>
    <n v="4.1368692936271503E-2"/>
    <n v="0.48940012665242399"/>
    <n v="0.46923118041130402"/>
    <x v="1946"/>
    <n v="2.52890118047891E-2"/>
    <n v="0.28487837665573501"/>
    <n v="0.13670740115355201"/>
    <n v="0.13037402987292701"/>
    <n v="7.6563693166828803E-2"/>
    <n v="0.14271273331619999"/>
    <n v="2.79108924862316E-2"/>
    <n v="0.11592635862099999"/>
    <n v="4.5459681910798397E-2"/>
    <n v="7.0161368858503703"/>
  </r>
  <r>
    <x v="59"/>
    <x v="5"/>
    <n v="1.0209656726699901"/>
    <n v="5.0828346197526401E-2"/>
    <n v="0.48376779148436999"/>
    <n v="0.46540386231810299"/>
    <x v="1947"/>
    <n v="2.5166116493281199E-2"/>
    <n v="0.295736326199532"/>
    <n v="0.128614032839036"/>
    <n v="0.13166918757141699"/>
    <n v="7.4224094268476107E-2"/>
    <n v="0.14179807513562301"/>
    <n v="2.39856895697034E-2"/>
    <n v="0.11930242997597"/>
    <n v="4.7712119212392497E-2"/>
    <n v="7.0266952458584804"/>
  </r>
  <r>
    <x v="59"/>
    <x v="6"/>
    <n v="1.0087343241409701"/>
    <n v="3.7276073446228797E-2"/>
    <n v="0.48256962051281599"/>
    <n v="0.48015430604095499"/>
    <x v="1948"/>
    <n v="2.43574080099326E-2"/>
    <n v="0.29719898641223902"/>
    <n v="0.120420937045378"/>
    <n v="0.1334032312157"/>
    <n v="7.7083412134866205E-2"/>
    <n v="0.14944713102922499"/>
    <n v="2.42550509088168E-2"/>
    <n v="0.112545181513998"/>
    <n v="4.55205303718898E-2"/>
    <n v="6.9541341388653102"/>
  </r>
  <r>
    <x v="59"/>
    <x v="7"/>
    <n v="1.06271083034745"/>
    <n v="4.3147391255710897E-2"/>
    <n v="0.47471713145052502"/>
    <n v="0.48213547729376399"/>
    <x v="1949"/>
    <n v="2.6100384806672101E-2"/>
    <n v="0.300453470141478"/>
    <n v="0.13380035927845799"/>
    <n v="0.13211294419174699"/>
    <n v="7.2547029770494501E-2"/>
    <n v="0.13466608613458"/>
    <n v="2.9828375327709999E-2"/>
    <n v="0.104427731172948"/>
    <n v="5.2429838783788499E-2"/>
    <n v="7.0706179883752904"/>
  </r>
  <r>
    <x v="59"/>
    <x v="8"/>
    <n v="0.91273151764056704"/>
    <n v="4.4397579427013403E-2"/>
    <n v="0.49620819859722898"/>
    <n v="0.45939422197575802"/>
    <x v="1950"/>
    <n v="2.6709578675569601E-2"/>
    <n v="0.28393467374345899"/>
    <n v="0.145302030257559"/>
    <n v="0.129811853666706"/>
    <n v="7.5810076283703301E-2"/>
    <n v="0.143399525199459"/>
    <n v="3.27061062800044E-2"/>
    <n v="9.8513919671150696E-2"/>
    <n v="5.1354334434153298E-2"/>
    <n v="6.9690518814056803"/>
  </r>
  <r>
    <x v="59"/>
    <x v="9"/>
    <n v="0.96704568986235195"/>
    <n v="4.4545220866549697E-2"/>
    <n v="0.47436113743372199"/>
    <n v="0.48109364169972801"/>
    <x v="1951"/>
    <n v="2.93260479416017E-2"/>
    <n v="0.29669948058255902"/>
    <n v="0.13695610633526301"/>
    <n v="0.13752047005253601"/>
    <n v="7.6821114812268707E-2"/>
    <n v="0.136301813104202"/>
    <n v="3.0507086032190898E-2"/>
    <n v="8.8037147796187501E-2"/>
    <n v="5.4031710121394697E-2"/>
    <n v="7.0275291449882102"/>
  </r>
  <r>
    <x v="59"/>
    <x v="10"/>
    <n v="1.03339353229822"/>
    <n v="3.9895912944136899E-2"/>
    <n v="0.47883236745812502"/>
    <n v="0.48127171959773801"/>
    <x v="1952"/>
    <n v="3.2516771812914298E-2"/>
    <n v="0.259994873377"/>
    <n v="0.13797645237029099"/>
    <n v="0.17622594975592801"/>
    <n v="7.8508825325688397E-2"/>
    <n v="0.14262314688929301"/>
    <n v="3.1137665802644099E-2"/>
    <n v="7.7191933567673301E-2"/>
    <n v="5.0006526497718501E-2"/>
    <n v="7.0078882294962703"/>
  </r>
  <r>
    <x v="59"/>
    <x v="11"/>
    <n v="1.38355243622334"/>
    <n v="3.9835487699882398E-2"/>
    <n v="0.49278157042940501"/>
    <n v="0.467382941870713"/>
    <x v="1953"/>
    <n v="3.7231572233880697E-2"/>
    <n v="0.29505444052741298"/>
    <n v="0.13125180367727601"/>
    <n v="0.21002815219979301"/>
    <n v="5.6361625609124902E-2"/>
    <n v="0.140903488815915"/>
    <n v="3.0457681511905001E-2"/>
    <n v="4.3905324480749797E-2"/>
    <n v="4.3166823409537002E-2"/>
    <n v="6.9964671844227304"/>
  </r>
  <r>
    <x v="59"/>
    <x v="12"/>
    <n v="0.75710036767811895"/>
    <n v="5.0908390868930301E-2"/>
    <n v="0.50329741341194301"/>
    <n v="0.44579419571912698"/>
    <x v="1954"/>
    <n v="3.3834301416446999E-2"/>
    <n v="0.19068714939734299"/>
    <n v="0.148221724813801"/>
    <n v="0.145748216157018"/>
    <n v="9.98311345446357E-2"/>
    <n v="0.15187082909100599"/>
    <n v="3.2249552490646899E-2"/>
    <n v="9.9837448843757795E-2"/>
    <n v="7.57077973398846E-2"/>
    <n v="7.0889244767648503"/>
  </r>
  <r>
    <x v="59"/>
    <x v="13"/>
    <n v="0.79899370032032002"/>
    <n v="4.48708886512241E-2"/>
    <n v="0.50074181674795903"/>
    <n v="0.45438729460081601"/>
    <x v="1955"/>
    <n v="2.64739692995191E-2"/>
    <n v="0.20207623600194699"/>
    <n v="0.171322584089528"/>
    <n v="0.13928064482154401"/>
    <n v="9.6955032521757495E-2"/>
    <n v="0.15247837155434499"/>
    <n v="2.8184493323407101E-2"/>
    <n v="8.8035800144777202E-2"/>
    <n v="7.9892842137866293E-2"/>
    <n v="7.0876160630809002"/>
  </r>
  <r>
    <x v="59"/>
    <x v="14"/>
    <n v="0.57855790673028495"/>
    <n v="6.2829221825068601E-2"/>
    <n v="0.50160171208458004"/>
    <n v="0.43556906609035101"/>
    <x v="1956"/>
    <n v="3.7649242832925901E-2"/>
    <n v="0.159988040823523"/>
    <n v="0.152528643015339"/>
    <n v="0.14586063858480999"/>
    <n v="0.15665149506791601"/>
    <n v="0.16140342690852499"/>
    <n v="4.1668133103746098E-2"/>
    <n v="6.0392132643418403E-2"/>
    <n v="6.5249049473664805E-2"/>
    <n v="7.2295302022727403"/>
  </r>
  <r>
    <x v="59"/>
    <x v="15"/>
    <n v="0.15882731612009099"/>
    <n v="0.15834537605068"/>
    <n v="0.54488261398115301"/>
    <n v="0.29677200996816699"/>
    <x v="1957"/>
    <n v="3.2588597612572298E-3"/>
    <n v="3.5162492029102602E-8"/>
    <n v="3.7947150422855298E-2"/>
    <n v="0.18637833188786199"/>
    <n v="0.49253473922353103"/>
    <n v="5.4961893528325798E-2"/>
    <n v="0.123073609688251"/>
    <n v="7.4581403718328E-3"/>
    <n v="5.9487095277519102E-2"/>
    <n v="7.6699548422357697"/>
  </r>
  <r>
    <x v="59"/>
    <x v="16"/>
    <n v="0.200077350939351"/>
    <n v="0.14435306397997"/>
    <n v="0.55887986878315499"/>
    <n v="0.29676706723687601"/>
    <x v="1958"/>
    <n v="1.24296703404675E-3"/>
    <n v="0"/>
    <n v="5.99534388401044E-2"/>
    <n v="0.167058984242762"/>
    <n v="0.44756270158787198"/>
    <n v="6.5170160037658006E-2"/>
    <n v="0.135252845118883"/>
    <n v="7.6953420529159502E-3"/>
    <n v="8.9847479878057995E-2"/>
    <n v="7.6487918470409504"/>
  </r>
  <r>
    <x v="59"/>
    <x v="17"/>
    <n v="0.41759778031758299"/>
    <n v="8.9657908538776906E-2"/>
    <n v="0.54229859629353205"/>
    <n v="0.36804349516769103"/>
    <x v="1959"/>
    <n v="2.8474799332911301E-2"/>
    <n v="0.21564674702002901"/>
    <n v="0.111628034429773"/>
    <n v="0.15094250953490601"/>
    <n v="0.21666047538231301"/>
    <n v="0.124664302196516"/>
    <n v="7.08004225345953E-2"/>
    <n v="8.6952138703920503E-3"/>
    <n v="5.29350332130075E-2"/>
    <n v="7.4784843932903202"/>
  </r>
  <r>
    <x v="59"/>
    <x v="18"/>
    <n v="0.72935430395363898"/>
    <n v="6.1658837018019101E-2"/>
    <n v="0.51927691936993603"/>
    <n v="0.41906424361204397"/>
    <x v="1960"/>
    <n v="3.3992578949960599E-2"/>
    <n v="0.25191079205157602"/>
    <n v="0.15972993040460801"/>
    <n v="0.145080621666237"/>
    <n v="0.125201076360379"/>
    <n v="0.16474000137460901"/>
    <n v="4.11696267312169E-2"/>
    <n v="1.76640911740556E-2"/>
    <n v="4.6428003269167802E-2"/>
    <n v="7.2212174578770298"/>
  </r>
  <r>
    <x v="59"/>
    <x v="19"/>
    <n v="0.85556641821674795"/>
    <n v="5.4385692163925602E-2"/>
    <n v="0.522400887711717"/>
    <n v="0.42321342012435798"/>
    <x v="1961"/>
    <n v="3.2024018300938498E-2"/>
    <n v="0.27940909099661998"/>
    <n v="0.18948403623933599"/>
    <n v="0.136859431821931"/>
    <n v="0.103887304486006"/>
    <n v="0.14368458055328501"/>
    <n v="3.57555587997547E-2"/>
    <n v="2.1745664384075599E-2"/>
    <n v="4.53280872609928E-2"/>
    <n v="7.2679582687871598"/>
  </r>
  <r>
    <x v="59"/>
    <x v="20"/>
    <n v="0.74806670436261502"/>
    <n v="6.0224574247348298E-2"/>
    <n v="0.51109587589650496"/>
    <n v="0.42867954985614698"/>
    <x v="1962"/>
    <n v="3.5329816022018401E-2"/>
    <n v="0.22334762606869299"/>
    <n v="0.175830365460065"/>
    <n v="0.148424884541562"/>
    <n v="0.116038977222823"/>
    <n v="0.168984622423869"/>
    <n v="4.1691474844134803E-2"/>
    <n v="2.3526849659786801E-2"/>
    <n v="5.2805008292486098E-2"/>
    <n v="7.2294734224764303"/>
  </r>
  <r>
    <x v="59"/>
    <x v="21"/>
    <n v="0.73254601346942105"/>
    <n v="7.0530088721913006E-2"/>
    <n v="0.51054801988572995"/>
    <n v="0.41892189139235703"/>
    <x v="1963"/>
    <n v="4.0141632922896103E-2"/>
    <n v="0.22547025430732701"/>
    <n v="0.159400452798727"/>
    <n v="0.1658109477451"/>
    <n v="0.12411857848203101"/>
    <n v="0.15544722937046199"/>
    <n v="4.6488362635112801E-2"/>
    <n v="1.6474644799857101E-2"/>
    <n v="5.3619586173236297E-2"/>
    <n v="7.2594975287180104"/>
  </r>
  <r>
    <x v="59"/>
    <x v="22"/>
    <n v="0.44595141054341503"/>
    <n v="8.0751857703256796E-2"/>
    <n v="0.52874214266241004"/>
    <n v="0.39050599963433302"/>
    <x v="1964"/>
    <n v="3.1482717341442701E-2"/>
    <n v="8.2555027505456097E-2"/>
    <n v="0.12201520999686501"/>
    <n v="0.18756280256972199"/>
    <n v="0.19252173693069699"/>
    <n v="0.20714912682215"/>
    <n v="7.3944862352496393E-2"/>
    <n v="1.1951545513962601E-2"/>
    <n v="7.3228081200299097E-2"/>
    <n v="7.33167982030806"/>
  </r>
  <r>
    <x v="59"/>
    <x v="23"/>
    <n v="1.16371245320594"/>
    <n v="4.8409143355744602E-2"/>
    <n v="0.51788320081617001"/>
    <n v="0.43370765582808601"/>
    <x v="1965"/>
    <n v="4.2009963982375401E-2"/>
    <n v="0.31051971398039502"/>
    <n v="5.8807845129085497E-2"/>
    <n v="0.257283774143379"/>
    <n v="7.5094085377562597E-2"/>
    <n v="0.16133773065262599"/>
    <n v="3.8731991529658498E-2"/>
    <n v="1.1310838215382601E-2"/>
    <n v="3.31556758711622E-2"/>
    <n v="7.30672414338673"/>
  </r>
  <r>
    <x v="59"/>
    <x v="24"/>
    <n v="0.28669239214779701"/>
    <n v="9.1852499918136807E-2"/>
    <n v="0.548324998963449"/>
    <n v="0.35982250111841502"/>
    <x v="1966"/>
    <n v="4.9388391700083802E-3"/>
    <n v="7.0729886888478105E-4"/>
    <n v="0.14033630445350501"/>
    <n v="0.145221320417842"/>
    <n v="0.26328827839473601"/>
    <n v="0.22339667283760201"/>
    <n v="7.6103967420889596E-2"/>
    <n v="1.47633955839063E-2"/>
    <n v="0.107765589907107"/>
    <n v="7.52105368678217"/>
  </r>
  <r>
    <x v="59"/>
    <x v="25"/>
    <n v="0.30779770765896203"/>
    <n v="8.7436521948438303E-2"/>
    <n v="0.533281775743352"/>
    <n v="0.37928170230820901"/>
    <x v="1967"/>
    <n v="3.1840832380653399E-3"/>
    <n v="2.6047784781687199E-2"/>
    <n v="0.13915525330188"/>
    <n v="0.15066882585880501"/>
    <n v="0.23574310931034501"/>
    <n v="0.230295383428582"/>
    <n v="8.0542171788736197E-2"/>
    <n v="1.3816406820481301E-2"/>
    <n v="0.101456561995346"/>
    <n v="7.4421637392358404"/>
  </r>
  <r>
    <x v="59"/>
    <x v="26"/>
    <n v="0.36731954966700697"/>
    <n v="8.7922919686464901E-2"/>
    <n v="0.51666885464748002"/>
    <n v="0.39540822566605499"/>
    <x v="1968"/>
    <n v="2.0682293240924798E-3"/>
    <n v="6.3153282292146196E-4"/>
    <n v="0.13485292767165"/>
    <n v="0.15470191443982301"/>
    <n v="0.24268036475251101"/>
    <n v="0.24414984129957401"/>
    <n v="7.7121641337644806E-2"/>
    <n v="1.9216465678562202E-2"/>
    <n v="9.7016362047396706E-2"/>
    <n v="7.4761749371124999"/>
  </r>
  <r>
    <x v="59"/>
    <x v="27"/>
    <n v="0.70404067312308904"/>
    <n v="6.2753560428694594E-2"/>
    <n v="0.51929394594949896"/>
    <n v="0.41795249362180698"/>
    <x v="1969"/>
    <n v="2.43158723894491E-2"/>
    <n v="0.23892651833887399"/>
    <n v="0.11778612999061799"/>
    <n v="0.177940227738447"/>
    <n v="0.135795660649317"/>
    <n v="0.16476511802935501"/>
    <n v="3.8847668244570199E-2"/>
    <n v="2.47864171213458E-2"/>
    <n v="6.3422566707880199E-2"/>
    <n v="7.3064872656851803"/>
  </r>
  <r>
    <x v="59"/>
    <x v="28"/>
    <n v="0.80824032186571204"/>
    <n v="5.4081474062388002E-2"/>
    <n v="0.52486290952836201"/>
    <n v="0.42105561640924999"/>
    <x v="1970"/>
    <n v="3.1149876614445501E-2"/>
    <n v="0.256774939100466"/>
    <n v="0.16448816333999899"/>
    <n v="0.119498816115996"/>
    <n v="0.12657642956941301"/>
    <n v="0.171779772734652"/>
    <n v="3.5566263629000401E-2"/>
    <n v="2.4397976453826901E-2"/>
    <n v="5.7756599358091E-2"/>
    <n v="7.28270980497431"/>
  </r>
  <r>
    <x v="59"/>
    <x v="29"/>
    <n v="0.80365520808801505"/>
    <n v="5.81793913568035E-2"/>
    <n v="0.51054755706689503"/>
    <n v="0.43127305157630103"/>
    <x v="1971"/>
    <n v="2.88938464358021E-2"/>
    <n v="0.24543218550522899"/>
    <n v="0.18994574943822501"/>
    <n v="8.7532226153209505E-2"/>
    <n v="0.13492134511828499"/>
    <n v="0.17119314092408899"/>
    <n v="3.8370545847559598E-2"/>
    <n v="3.6681326314294202E-2"/>
    <n v="5.4942820661321501E-2"/>
    <n v="7.2941755027893604"/>
  </r>
  <r>
    <x v="59"/>
    <x v="30"/>
    <n v="0.885619084512133"/>
    <n v="5.9773472204409497E-2"/>
    <n v="0.51765938888176399"/>
    <n v="0.42256713891382702"/>
    <x v="1972"/>
    <n v="2.7163957596232802E-2"/>
    <n v="0.24605249831371301"/>
    <n v="0.220125240431815"/>
    <n v="8.4654543142171801E-2"/>
    <n v="0.12689990849470201"/>
    <n v="0.15276850743638301"/>
    <n v="2.9022081370418101E-2"/>
    <n v="4.2088514802109303E-2"/>
    <n v="5.77444232497175E-2"/>
    <n v="7.2817496385232703"/>
  </r>
  <r>
    <x v="59"/>
    <x v="31"/>
    <n v="0.91831152365851398"/>
    <n v="5.7145041964138499E-2"/>
    <n v="0.50422099372181595"/>
    <n v="0.438633964314046"/>
    <x v="1973"/>
    <n v="3.1270644416721297E-2"/>
    <n v="0.242812120653355"/>
    <n v="0.24976903917444301"/>
    <n v="8.2250351384784301E-2"/>
    <n v="0.116800475626441"/>
    <n v="0.137150364043546"/>
    <n v="2.8316588727961101E-2"/>
    <n v="4.7463764028518499E-2"/>
    <n v="5.2922758474019303E-2"/>
    <n v="7.2550934453736096"/>
  </r>
  <r>
    <x v="59"/>
    <x v="32"/>
    <n v="0.84287607466937597"/>
    <n v="5.6826304255026001E-2"/>
    <n v="0.529215802655985"/>
    <n v="0.413957893088989"/>
    <x v="1974"/>
    <n v="3.0565734322262401E-2"/>
    <n v="0.212172620428003"/>
    <n v="0.226179419867722"/>
    <n v="0.105705652241324"/>
    <n v="0.126672362682724"/>
    <n v="0.144694707674449"/>
    <n v="2.9049489743858199E-2"/>
    <n v="5.4653892483776598E-2"/>
    <n v="5.5374850421602402E-2"/>
    <n v="7.2350443395106296"/>
  </r>
  <r>
    <x v="60"/>
    <x v="0"/>
    <n v="0.84216988231714696"/>
    <n v="6.7776443336220099E-2"/>
    <n v="0.49462777645877598"/>
    <n v="0.437595780205003"/>
    <x v="1975"/>
    <n v="3.10928225193195E-2"/>
    <n v="0.21094062854210099"/>
    <n v="0.14364308908347601"/>
    <n v="8.0507850111273205E-2"/>
    <n v="0.29497641113428302"/>
    <n v="0.12551635408996301"/>
    <n v="5.5814280819615397E-2"/>
    <n v="2.98624948967301E-2"/>
    <n v="1.6805173139381801E-2"/>
    <n v="5.1538933653104699"/>
  </r>
  <r>
    <x v="60"/>
    <x v="1"/>
    <n v="0.85607493742922103"/>
    <n v="6.8695916798328094E-2"/>
    <n v="0.49238858887773501"/>
    <n v="0.43891549432393701"/>
    <x v="1976"/>
    <n v="2.7830904306754702E-2"/>
    <n v="0.207546349762639"/>
    <n v="0.17187068978546399"/>
    <n v="7.2004710767583094E-2"/>
    <n v="0.28890612456092202"/>
    <n v="0.121620971094984"/>
    <n v="5.0917156457879698E-2"/>
    <n v="3.0477700163910802E-2"/>
    <n v="1.7483911940414799E-2"/>
    <n v="5.1724667337460799"/>
  </r>
  <r>
    <x v="60"/>
    <x v="2"/>
    <n v="1.0112826437997899"/>
    <n v="7.1108927761872706E-2"/>
    <n v="0.49333231091501401"/>
    <n v="0.435558761323114"/>
    <x v="1977"/>
    <n v="2.7190565821810599E-2"/>
    <n v="0.19543139189300801"/>
    <n v="0.175423285787183"/>
    <n v="7.1722885756615007E-2"/>
    <n v="0.29005782723761198"/>
    <n v="0.12628234349997"/>
    <n v="4.6822316655926101E-2"/>
    <n v="3.9867021772858197E-2"/>
    <n v="1.63519594665207E-2"/>
    <n v="5.1512266562403699"/>
  </r>
  <r>
    <x v="60"/>
    <x v="3"/>
    <n v="0.97740789787903204"/>
    <n v="6.82751885571867E-2"/>
    <n v="0.49480807824080503"/>
    <n v="0.43691673320200802"/>
    <x v="1978"/>
    <n v="2.5944558497363299E-2"/>
    <n v="0.20107775829373001"/>
    <n v="0.17979387020493001"/>
    <n v="7.3943263307772497E-2"/>
    <n v="0.28920644574333698"/>
    <n v="0.121829422384667"/>
    <n v="4.4181551177353499E-2"/>
    <n v="3.6984583757443297E-2"/>
    <n v="1.5343799027540499E-2"/>
    <n v="5.0806436771310297"/>
  </r>
  <r>
    <x v="60"/>
    <x v="4"/>
    <n v="0.99496352320872905"/>
    <n v="7.0520533830415094E-2"/>
    <n v="0.48153649373145302"/>
    <n v="0.44794297243813203"/>
    <x v="1979"/>
    <n v="2.8767156058016399E-2"/>
    <n v="0.20410530814143901"/>
    <n v="0.18120246857253899"/>
    <n v="7.1242176770025506E-2"/>
    <n v="0.28219818152489801"/>
    <n v="0.12259118655166699"/>
    <n v="4.84907553368659E-2"/>
    <n v="3.5491453307564501E-2"/>
    <n v="1.5764080304464499E-2"/>
    <n v="5.1419666167279496"/>
  </r>
  <r>
    <x v="60"/>
    <x v="5"/>
    <n v="0.99899902812803798"/>
    <n v="6.7773933312087198E-2"/>
    <n v="0.48294357891134498"/>
    <n v="0.44928248777656699"/>
    <x v="1980"/>
    <n v="2.63334505877547E-2"/>
    <n v="0.21463893668168799"/>
    <n v="0.183202049115229"/>
    <n v="7.4161796209743502E-2"/>
    <n v="0.280178408752773"/>
    <n v="0.118436326201902"/>
    <n v="4.5744999781550999E-2"/>
    <n v="3.1880789462448898E-2"/>
    <n v="1.5377765496012901E-2"/>
    <n v="5.1659762368814901"/>
  </r>
  <r>
    <x v="60"/>
    <x v="6"/>
    <n v="1.03028298312778"/>
    <n v="7.2549264129582902E-2"/>
    <n v="0.478448060343384"/>
    <n v="0.44900267552703299"/>
    <x v="1981"/>
    <n v="2.7902223780124202E-2"/>
    <n v="0.20712034965645601"/>
    <n v="0.18500062554878299"/>
    <n v="7.3803872618765504E-2"/>
    <n v="0.27297138548191402"/>
    <n v="0.116117776091043"/>
    <n v="4.97863254976856E-2"/>
    <n v="3.8273686683919103E-2"/>
    <n v="1.8564861667042298E-2"/>
    <n v="5.15634401247436"/>
  </r>
  <r>
    <x v="60"/>
    <x v="7"/>
    <n v="1.07688102219528"/>
    <n v="6.6693966104045696E-2"/>
    <n v="0.47301885894468598"/>
    <n v="0.46028717495126897"/>
    <x v="1982"/>
    <n v="2.7366450320984701E-2"/>
    <n v="0.20388397903292299"/>
    <n v="0.192396169385712"/>
    <n v="8.1469203133282306E-2"/>
    <n v="0.26408002355851301"/>
    <n v="0.11102015430826299"/>
    <n v="4.5556148183049601E-2"/>
    <n v="4.6137525178161297E-2"/>
    <n v="1.7454182225101599E-2"/>
    <n v="5.1239627911037902"/>
  </r>
  <r>
    <x v="60"/>
    <x v="8"/>
    <n v="0.92374292144700498"/>
    <n v="7.69544257290707E-2"/>
    <n v="0.49304613283981302"/>
    <n v="0.42999944143111701"/>
    <x v="1983"/>
    <n v="2.8055196356378299E-2"/>
    <n v="0.20574693355711801"/>
    <n v="0.176985526778486"/>
    <n v="7.6432955710054803E-2"/>
    <n v="0.28485847393733599"/>
    <n v="0.116814948701011"/>
    <n v="4.5327871796964701E-2"/>
    <n v="3.5211721961490798E-2"/>
    <n v="1.9699409336302799E-2"/>
    <n v="5.1512830957160096"/>
  </r>
  <r>
    <x v="60"/>
    <x v="9"/>
    <n v="0.94668322334364097"/>
    <n v="7.0360389717613395E-2"/>
    <n v="0.49142148380156198"/>
    <n v="0.43821812648082498"/>
    <x v="1984"/>
    <n v="2.8648820727061399E-2"/>
    <n v="0.21390448226698"/>
    <n v="0.17151960480019099"/>
    <n v="7.6718957489271294E-2"/>
    <n v="0.29721810707017099"/>
    <n v="0.116151725285425"/>
    <n v="4.4786909849936898E-2"/>
    <n v="2.31498701520245E-2"/>
    <n v="1.7710213998137801E-2"/>
    <n v="5.1153057907427799"/>
  </r>
  <r>
    <x v="60"/>
    <x v="10"/>
    <n v="1.0269006367701099"/>
    <n v="7.1488009185998902E-2"/>
    <n v="0.48717933295528398"/>
    <n v="0.441332657858717"/>
    <x v="1985"/>
    <n v="3.2600966651545001E-2"/>
    <n v="0.21430262918391499"/>
    <n v="0.15862449966363201"/>
    <n v="9.5483868717184103E-2"/>
    <n v="0.28480999458181899"/>
    <n v="0.119552715359122"/>
    <n v="4.5721185476562301E-2"/>
    <n v="1.6662124463399E-2"/>
    <n v="2.14120962464322E-2"/>
    <n v="5.1556063040234701"/>
  </r>
  <r>
    <x v="60"/>
    <x v="11"/>
    <n v="1.3146113003542299"/>
    <n v="6.6780377550939601E-2"/>
    <n v="0.49981744305477999"/>
    <n v="0.433402179394281"/>
    <x v="1986"/>
    <n v="4.1199049625335597E-2"/>
    <n v="0.238843043439532"/>
    <n v="0.14792633147051201"/>
    <n v="0.11092589323395199"/>
    <n v="0.26201654948882902"/>
    <n v="0.10829414264376"/>
    <n v="4.3175288359776097E-2"/>
    <n v="1.99091545024851E-2"/>
    <n v="1.9166248527962199E-2"/>
    <n v="5.1404515215969901"/>
  </r>
  <r>
    <x v="60"/>
    <x v="12"/>
    <n v="0.89117169183286304"/>
    <n v="7.4363070208143006E-2"/>
    <n v="0.50924298209095797"/>
    <n v="0.41639394770089899"/>
    <x v="1987"/>
    <n v="2.6123245269856599E-2"/>
    <n v="0.18293713746621601"/>
    <n v="0.16411683906503799"/>
    <n v="7.9733333040304596E-2"/>
    <n v="0.29709710157899799"/>
    <n v="0.13344143551787799"/>
    <n v="5.0121145665586099E-2"/>
    <n v="3.0159458455961099E-2"/>
    <n v="2.6055725292406798E-2"/>
    <n v="5.20851461215008"/>
  </r>
  <r>
    <x v="60"/>
    <x v="13"/>
    <n v="0.90357024246622797"/>
    <n v="7.3908746954505805E-2"/>
    <n v="0.49513470122731301"/>
    <n v="0.43095655181818199"/>
    <x v="1988"/>
    <n v="2.68653981615503E-2"/>
    <n v="0.17849775000606499"/>
    <n v="0.17271358432996101"/>
    <n v="8.3327268659653203E-2"/>
    <n v="0.307329977996465"/>
    <n v="0.11702558865519699"/>
    <n v="4.9028759356443803E-2"/>
    <n v="2.7343479757017699E-2"/>
    <n v="2.9001325692743E-2"/>
    <n v="5.1439905363882197"/>
  </r>
  <r>
    <x v="60"/>
    <x v="14"/>
    <n v="0.78817856507963402"/>
    <n v="0.10062022466277901"/>
    <n v="0.52842002026853796"/>
    <n v="0.37095975506868301"/>
    <x v="1989"/>
    <n v="2.2441884775122201E-2"/>
    <n v="0.14402896003841101"/>
    <n v="0.121203583648063"/>
    <n v="7.0739824729055503E-2"/>
    <n v="0.44199810184815302"/>
    <n v="0.100865279552004"/>
    <n v="5.16717533225576E-2"/>
    <n v="1.38085692978509E-2"/>
    <n v="2.2160138723654701E-2"/>
    <n v="5.2129697718741701"/>
  </r>
  <r>
    <x v="60"/>
    <x v="15"/>
    <n v="0.40074940635953199"/>
    <n v="0.13189130270837299"/>
    <n v="0.62001813551837903"/>
    <n v="0.24809056177324901"/>
    <x v="1990"/>
    <n v="8.6652822894860905E-5"/>
    <n v="7.43354355843312E-2"/>
    <n v="2.47772630589406E-2"/>
    <n v="9.4236211011879695E-3"/>
    <n v="0.78558628794791296"/>
    <n v="2.9132884167674601E-2"/>
    <n v="5.4196858678171998E-2"/>
    <n v="7.0902368236589804E-6"/>
    <n v="1.09816626597755E-2"/>
    <n v="5.42805073539337"/>
  </r>
  <r>
    <x v="60"/>
    <x v="16"/>
    <n v="0.46842421483093499"/>
    <n v="0.13112755580779301"/>
    <n v="0.59885630425460601"/>
    <n v="0.27001613993760099"/>
    <x v="1991"/>
    <n v="3.08168706432988E-5"/>
    <n v="8.6175538831087597E-2"/>
    <n v="4.4262850813785302E-2"/>
    <n v="9.3561427425316399E-3"/>
    <n v="0.72779802616481204"/>
    <n v="4.5271174488457799E-2"/>
    <n v="5.63920786365949E-2"/>
    <n v="5.4917938193857496E-4"/>
    <n v="1.7117271418597101E-2"/>
    <n v="5.4409471528355899"/>
  </r>
  <r>
    <x v="60"/>
    <x v="17"/>
    <n v="0.60075173031008799"/>
    <n v="0.122551054131932"/>
    <n v="0.55514311311351205"/>
    <n v="0.32230583275455499"/>
    <x v="1992"/>
    <n v="1.31665638789663E-2"/>
    <n v="0.17972720803098799"/>
    <n v="6.5838241720522495E-2"/>
    <n v="3.1142485712340701E-2"/>
    <n v="0.53666063116208895"/>
    <n v="8.4834819236384501E-2"/>
    <n v="5.9772424483979597E-2"/>
    <n v="2.9299139911036698E-4"/>
    <n v="1.7836140696006999E-2"/>
    <n v="5.3853870140473603"/>
  </r>
  <r>
    <x v="60"/>
    <x v="18"/>
    <n v="0.90635005299367899"/>
    <n v="9.7619721707275106E-2"/>
    <n v="0.49751956440719802"/>
    <n v="0.40486071388552702"/>
    <x v="1993"/>
    <n v="1.6665188737688501E-2"/>
    <n v="0.21246864299360299"/>
    <n v="0.14780484440486899"/>
    <n v="4.3508140981436703E-2"/>
    <n v="0.35656598499431802"/>
    <n v="0.113600400697896"/>
    <n v="6.67019130335086E-2"/>
    <n v="1.1621840073081299E-2"/>
    <n v="2.18326330525156E-2"/>
    <n v="5.2845251474527304"/>
  </r>
  <r>
    <x v="60"/>
    <x v="19"/>
    <n v="0.99447035622441604"/>
    <n v="7.8612842358870894E-2"/>
    <n v="0.48685598277529502"/>
    <n v="0.43453117486583398"/>
    <x v="1994"/>
    <n v="1.89380562661003E-2"/>
    <n v="0.215155263489307"/>
    <n v="0.202561452883502"/>
    <n v="4.20606001167486E-2"/>
    <n v="0.30642940626161003"/>
    <n v="0.10233097980896599"/>
    <n v="5.5232479931191097E-2"/>
    <n v="2.3674280830530799E-2"/>
    <n v="2.45406422797439E-2"/>
    <n v="5.2632764661597298"/>
  </r>
  <r>
    <x v="60"/>
    <x v="20"/>
    <n v="0.904527898507829"/>
    <n v="9.1469722229207406E-2"/>
    <n v="0.49863506053052098"/>
    <n v="0.409895217240271"/>
    <x v="1995"/>
    <n v="1.8514082240332901E-2"/>
    <n v="0.202907046993306"/>
    <n v="0.17431103922483099"/>
    <n v="4.6280827391290497E-2"/>
    <n v="0.33224100604692203"/>
    <n v="0.117327926828872"/>
    <n v="5.82806667354017E-2"/>
    <n v="1.7752453283859101E-2"/>
    <n v="2.2908772473453399E-2"/>
    <n v="5.2624612491121496"/>
  </r>
  <r>
    <x v="60"/>
    <x v="21"/>
    <n v="0.92594681912426102"/>
    <n v="8.7470132237915096E-2"/>
    <n v="0.50414797384629995"/>
    <n v="0.408381893915785"/>
    <x v="1996"/>
    <n v="2.0605995566587501E-2"/>
    <n v="0.21252643752957401"/>
    <n v="0.161416548983877"/>
    <n v="5.0309299259376501E-2"/>
    <n v="0.33437908596441701"/>
    <n v="0.111319583976764"/>
    <n v="6.1278408151881798E-2"/>
    <n v="1.31804285608699E-2"/>
    <n v="2.4760275840216499E-2"/>
    <n v="5.2196968331348499"/>
  </r>
  <r>
    <x v="60"/>
    <x v="22"/>
    <n v="0.61838933534024298"/>
    <n v="0.109161444013544"/>
    <n v="0.55381359090252402"/>
    <n v="0.33702496508393198"/>
    <x v="1997"/>
    <n v="1.32075115937581E-2"/>
    <n v="0.13234960918394301"/>
    <n v="8.5499813440756203E-2"/>
    <n v="2.71677585979672E-2"/>
    <n v="0.49985157803750102"/>
    <n v="0.13770434440249299"/>
    <n v="6.4241397044101395E-2"/>
    <n v="3.0556347939808101E-3"/>
    <n v="2.14850985547595E-2"/>
    <n v="5.1708577192935401"/>
  </r>
  <r>
    <x v="60"/>
    <x v="23"/>
    <n v="1.0889457936224101"/>
    <n v="8.8095335502622898E-2"/>
    <n v="0.53472711414849905"/>
    <n v="0.37717755034887801"/>
    <x v="1998"/>
    <n v="3.00429386927651E-2"/>
    <n v="0.24518171561774599"/>
    <n v="0.105211814125638"/>
    <n v="8.7441356112139101E-2"/>
    <n v="0.33038396285744598"/>
    <n v="0.114344481234305"/>
    <n v="5.67741468932619E-2"/>
    <n v="2.7261151803303499E-3"/>
    <n v="1.6086486661784399E-2"/>
    <n v="5.2065903523283499"/>
  </r>
  <r>
    <x v="60"/>
    <x v="24"/>
    <n v="0.43124082665158098"/>
    <n v="0.12834419423190599"/>
    <n v="0.57274716901635203"/>
    <n v="0.29890863675174201"/>
    <x v="1999"/>
    <n v="1.1382346843663699E-3"/>
    <n v="0.100244954598861"/>
    <n v="6.12670055721024E-2"/>
    <n v="1.1404525594749399E-2"/>
    <n v="0.61669499899166103"/>
    <n v="0.119238060478219"/>
    <n v="5.5821104428855399E-2"/>
    <n v="1.0716043037837101E-3"/>
    <n v="2.17820632380318E-2"/>
    <n v="5.3137496157761497"/>
  </r>
  <r>
    <x v="60"/>
    <x v="25"/>
    <n v="0.456561802406936"/>
    <n v="0.12688505668787101"/>
    <n v="0.56377711088397198"/>
    <n v="0.30933783242815699"/>
    <x v="2000"/>
    <n v="4.4453506044687697E-5"/>
    <n v="0.106460001279816"/>
    <n v="6.61501954609547E-2"/>
    <n v="1.0657494693307099E-2"/>
    <n v="0.58037648429978805"/>
    <n v="0.13977518128306499"/>
    <n v="6.0977385456817697E-2"/>
    <n v="1.7067256843267199E-3"/>
    <n v="2.0845882650701201E-2"/>
    <n v="5.3325412640526197"/>
  </r>
  <r>
    <x v="60"/>
    <x v="26"/>
    <n v="0.56649922424334298"/>
    <n v="0.11340177051129301"/>
    <n v="0.56309932000005902"/>
    <n v="0.32349890948864801"/>
    <x v="2001"/>
    <n v="3.60944602746515E-4"/>
    <n v="0.120742996121621"/>
    <n v="7.2410302413520006E-2"/>
    <n v="1.2887833403756601E-2"/>
    <n v="0.55810500527762497"/>
    <n v="0.136938874852403"/>
    <n v="5.7302971842612897E-2"/>
    <n v="2.9053805833425101E-3"/>
    <n v="2.41915016449093E-2"/>
    <n v="5.2336861090909403"/>
  </r>
  <r>
    <x v="60"/>
    <x v="27"/>
    <n v="0.81256202327399196"/>
    <n v="9.8814152862134894E-2"/>
    <n v="0.51449041464232703"/>
    <n v="0.38669543249553801"/>
    <x v="2002"/>
    <n v="1.26813982790036E-2"/>
    <n v="0.21078740270223301"/>
    <n v="0.10456411407649099"/>
    <n v="5.4378959258634202E-2"/>
    <n v="0.38238218855043499"/>
    <n v="0.13870918284459199"/>
    <n v="5.7769399683938398E-2"/>
    <n v="4.6127396608095896E-3"/>
    <n v="2.26200790636727E-2"/>
    <n v="5.2039881539143096"/>
  </r>
  <r>
    <x v="60"/>
    <x v="28"/>
    <n v="0.93865788406786399"/>
    <n v="8.2379091065871504E-2"/>
    <n v="0.50873890496038499"/>
    <n v="0.40888200397374302"/>
    <x v="2003"/>
    <n v="2.2840309604749202E-2"/>
    <n v="0.23443406191713401"/>
    <n v="0.16345614140381801"/>
    <n v="3.5023211696533101E-2"/>
    <n v="0.33355685739813901"/>
    <n v="0.123297227691312"/>
    <n v="5.24856893867627E-2"/>
    <n v="6.5737026886472996E-3"/>
    <n v="1.89530795738698E-2"/>
    <n v="5.2271115857463899"/>
  </r>
  <r>
    <x v="60"/>
    <x v="29"/>
    <n v="0.964262564283906"/>
    <n v="8.9273385257096494E-2"/>
    <n v="0.49949630504595599"/>
    <n v="0.41123030969694702"/>
    <x v="2004"/>
    <n v="2.1795639553433801E-2"/>
    <n v="0.21618444558025199"/>
    <n v="0.19387959766735599"/>
    <n v="3.5727698347432599E-2"/>
    <n v="0.312625733686969"/>
    <n v="0.126407387872355"/>
    <n v="4.8083279716690498E-2"/>
    <n v="9.1107626396934906E-3"/>
    <n v="2.46643204736232E-2"/>
    <n v="5.1485723109986097"/>
  </r>
  <r>
    <x v="60"/>
    <x v="30"/>
    <n v="1.02211526900551"/>
    <n v="8.0860701063611706E-2"/>
    <n v="0.49750763504961698"/>
    <n v="0.42163166388677098"/>
    <x v="2005"/>
    <n v="1.91642518802412E-2"/>
    <n v="0.22231759917004401"/>
    <n v="0.20578183002558101"/>
    <n v="3.2285880623352102E-2"/>
    <n v="0.30972799379535698"/>
    <n v="0.102844378499667"/>
    <n v="5.9887724314171699E-2"/>
    <n v="1.4361948812059501E-2"/>
    <n v="2.30763719406623E-2"/>
    <n v="5.1775105934816299"/>
  </r>
  <r>
    <x v="60"/>
    <x v="31"/>
    <n v="1.04336358335542"/>
    <n v="7.9684483810412696E-2"/>
    <n v="0.472386667680046"/>
    <n v="0.44792884850954101"/>
    <x v="2006"/>
    <n v="2.6291150251282001E-2"/>
    <n v="0.22125404466450399"/>
    <n v="0.231135410088006"/>
    <n v="2.82681119457538E-2"/>
    <n v="0.28875131671695597"/>
    <n v="0.11085466719108"/>
    <n v="4.1541653720584097E-2"/>
    <n v="1.711668458049E-2"/>
    <n v="2.4719933384979999E-2"/>
    <n v="5.1678714636706902"/>
  </r>
  <r>
    <x v="60"/>
    <x v="32"/>
    <n v="0.96139010862736995"/>
    <n v="8.1859943277437799E-2"/>
    <n v="0.48506116036597502"/>
    <n v="0.43307889635658797"/>
    <x v="2007"/>
    <n v="2.27868363015819E-2"/>
    <n v="0.20818041637267601"/>
    <n v="0.20773487693133399"/>
    <n v="3.7647663215058497E-2"/>
    <n v="0.305679702957521"/>
    <n v="0.12775687128175101"/>
    <n v="4.3596635203215502E-2"/>
    <n v="1.3374743694357399E-2"/>
    <n v="2.3121902607893301E-2"/>
    <n v="5.2139643045541701"/>
  </r>
  <r>
    <x v="61"/>
    <x v="0"/>
    <n v="0.78071837352645301"/>
    <n v="3.4777966916394398E-2"/>
    <n v="0.37585634733886403"/>
    <n v="0.58936568574474102"/>
    <x v="2008"/>
    <n v="2.8973559406778499E-2"/>
    <n v="0.174842379626792"/>
    <n v="0.25875955675475998"/>
    <n v="0.111553382802655"/>
    <n v="0.17172568363698301"/>
    <n v="7.6753427690875897E-2"/>
    <n v="2.4221021142766998E-2"/>
    <n v="9.2707410793697806E-2"/>
    <n v="4.9194713581436803E-2"/>
    <n v="5.16849656963225"/>
  </r>
  <r>
    <x v="61"/>
    <x v="1"/>
    <n v="0.89031100445082101"/>
    <n v="3.07945588197403E-2"/>
    <n v="0.33322676585553301"/>
    <n v="0.63597867532472596"/>
    <x v="2009"/>
    <n v="3.31626502612574E-2"/>
    <n v="0.17079040056092501"/>
    <n v="0.30747204340283002"/>
    <n v="9.8715390368547096E-2"/>
    <n v="0.15553633189128799"/>
    <n v="7.3713635084913701E-2"/>
    <n v="1.7728603883847199E-2"/>
    <n v="8.8346052155470103E-2"/>
    <n v="4.4349406468519502E-2"/>
    <n v="5.1917450502964604"/>
  </r>
  <r>
    <x v="61"/>
    <x v="2"/>
    <n v="0.96130177350531498"/>
    <n v="3.2975909944684099E-2"/>
    <n v="0.34356414809609598"/>
    <n v="0.62345994195922005"/>
    <x v="2010"/>
    <n v="3.0734740985612401E-2"/>
    <n v="0.17561064764052001"/>
    <n v="0.29403643638981197"/>
    <n v="9.8615818494041801E-2"/>
    <n v="0.15965855479438101"/>
    <n v="7.4623383582433103E-2"/>
    <n v="1.9998641634838301E-2"/>
    <n v="8.8507717812446304E-2"/>
    <n v="4.6458821749526903E-2"/>
    <n v="5.1316928045688304"/>
  </r>
  <r>
    <x v="61"/>
    <x v="3"/>
    <n v="0.96881784025305895"/>
    <n v="2.92824673706179E-2"/>
    <n v="0.32622196455591501"/>
    <n v="0.64449556807346697"/>
    <x v="2011"/>
    <n v="4.0734345208483201E-2"/>
    <n v="0.17117157233795399"/>
    <n v="0.29305707054380098"/>
    <n v="0.100309838144341"/>
    <n v="0.153164747149036"/>
    <n v="7.0327259747623605E-2"/>
    <n v="1.9009275071055699E-2"/>
    <n v="8.7772249773132902E-2"/>
    <n v="5.2749144850181597E-2"/>
    <n v="5.2757770922339802"/>
  </r>
  <r>
    <x v="61"/>
    <x v="4"/>
    <n v="0.99549826259891605"/>
    <n v="3.59515487256881E-2"/>
    <n v="0.33776457062228499"/>
    <n v="0.626283880652027"/>
    <x v="2012"/>
    <n v="3.4450959334036801E-2"/>
    <n v="0.192032303901636"/>
    <n v="0.28323200347451399"/>
    <n v="9.7531095751060101E-2"/>
    <n v="0.15441782605316201"/>
    <n v="7.1328653681547005E-2"/>
    <n v="1.9629036479136601E-2"/>
    <n v="8.9903252810409298E-2"/>
    <n v="4.7162155701329499E-2"/>
    <n v="5.0714491293817101"/>
  </r>
  <r>
    <x v="61"/>
    <x v="5"/>
    <n v="0.91511901898680703"/>
    <n v="3.2118229632080601E-2"/>
    <n v="0.348662815874132"/>
    <n v="0.61921895449378705"/>
    <x v="2013"/>
    <n v="3.26463320743927E-2"/>
    <n v="0.19012529384808299"/>
    <n v="0.28051749104590301"/>
    <n v="0.102818697464289"/>
    <n v="0.15328526012944199"/>
    <n v="7.5596161784661595E-2"/>
    <n v="1.7661416443074399E-2"/>
    <n v="9.1869155573259101E-2"/>
    <n v="4.75299862917705E-2"/>
    <n v="5.1195241208748001"/>
  </r>
  <r>
    <x v="61"/>
    <x v="6"/>
    <n v="0.95595843812966397"/>
    <n v="3.4948414279125699E-2"/>
    <n v="0.33099040518756201"/>
    <n v="0.63406118053331195"/>
    <x v="2014"/>
    <n v="4.1198406030638103E-2"/>
    <n v="0.18468019887064599"/>
    <n v="0.28050569712726398"/>
    <n v="0.102590260724332"/>
    <n v="0.146455746588429"/>
    <n v="7.2230206132657807E-2"/>
    <n v="1.7960353995002201E-2"/>
    <n v="9.7809224620840296E-2"/>
    <n v="4.8690690727725999E-2"/>
    <n v="5.2128537161273698"/>
  </r>
  <r>
    <x v="61"/>
    <x v="7"/>
    <n v="1.04547558260077"/>
    <n v="2.9959069609909999E-2"/>
    <n v="0.303379042993286"/>
    <n v="0.66666188739680399"/>
    <x v="2015"/>
    <n v="5.4710143265020598E-2"/>
    <n v="0.17999916676595001"/>
    <n v="0.301369096044663"/>
    <n v="9.6415461247174497E-2"/>
    <n v="0.136176983954756"/>
    <n v="6.8338479419686501E-2"/>
    <n v="1.89494613796099E-2"/>
    <n v="9.13357675744286E-2"/>
    <n v="4.53793061694601E-2"/>
    <n v="5.2916818248409099"/>
  </r>
  <r>
    <x v="61"/>
    <x v="8"/>
    <n v="0.89305744949549304"/>
    <n v="3.2112619677592297E-2"/>
    <n v="0.35478438891527397"/>
    <n v="0.61310299140713398"/>
    <x v="2016"/>
    <n v="3.8083662046991699E-2"/>
    <n v="0.18282574179897501"/>
    <n v="0.27792876728556398"/>
    <n v="0.10163117046655699"/>
    <n v="0.15581760911196901"/>
    <n v="6.9856563290625603E-2"/>
    <n v="2.2585940960188702E-2"/>
    <n v="9.1856660051864797E-2"/>
    <n v="4.9211534344952401E-2"/>
    <n v="5.2885840640917801"/>
  </r>
  <r>
    <x v="61"/>
    <x v="9"/>
    <n v="1.04641591202146"/>
    <n v="3.0459751077486299E-2"/>
    <n v="0.326516035759228"/>
    <n v="0.64302421316328495"/>
    <x v="2017"/>
    <n v="4.0401161928505402E-2"/>
    <n v="0.18584510795543399"/>
    <n v="0.29369564875620002"/>
    <n v="0.10350802400237"/>
    <n v="0.14493262526779499"/>
    <n v="7.1453966823590204E-2"/>
    <n v="2.32656372192558E-2"/>
    <n v="7.6585736860568701E-2"/>
    <n v="4.9081242569908798E-2"/>
    <n v="5.1279655465688103"/>
  </r>
  <r>
    <x v="61"/>
    <x v="10"/>
    <n v="1.16760230379288"/>
    <n v="3.1849816549684301E-2"/>
    <n v="0.31694446249182801"/>
    <n v="0.65120572095848805"/>
    <x v="2018"/>
    <n v="3.5830414954546197E-2"/>
    <n v="0.186880865268089"/>
    <n v="0.28980033895580498"/>
    <n v="0.12844416802944"/>
    <n v="0.139306939563794"/>
    <n v="6.9778429088345195E-2"/>
    <n v="2.06415878908403E-2"/>
    <n v="7.2894638258074407E-2"/>
    <n v="4.6526534155752503E-2"/>
    <n v="5.1298801102539802"/>
  </r>
  <r>
    <x v="61"/>
    <x v="11"/>
    <n v="1.37972404063836"/>
    <n v="3.0431133090289199E-2"/>
    <n v="0.32624226976120402"/>
    <n v="0.64332659714850704"/>
    <x v="2019"/>
    <n v="3.6141606769651398E-2"/>
    <n v="0.21111309210707899"/>
    <n v="0.28425927337819001"/>
    <n v="0.13252452571355999"/>
    <n v="0.136315631172782"/>
    <n v="7.1206380559066904E-2"/>
    <n v="2.3124004526937799E-2"/>
    <n v="6.2751859951394498E-2"/>
    <n v="3.4630156996808298E-2"/>
    <n v="5.2186784474671501"/>
  </r>
  <r>
    <x v="61"/>
    <x v="12"/>
    <n v="0.82384917234892296"/>
    <n v="3.9666742834042597E-2"/>
    <n v="0.39748282981841498"/>
    <n v="0.56285042734754198"/>
    <x v="2020"/>
    <n v="3.2053750739349102E-2"/>
    <n v="0.16583106185343899"/>
    <n v="0.27803260351024101"/>
    <n v="9.9658555037250296E-2"/>
    <n v="0.18130898660377001"/>
    <n v="7.6942827614672998E-2"/>
    <n v="1.9821783797993799E-2"/>
    <n v="7.8855400465889403E-2"/>
    <n v="5.5104293634797803E-2"/>
    <n v="5.1989466438991601"/>
  </r>
  <r>
    <x v="61"/>
    <x v="13"/>
    <n v="0.90766906855551299"/>
    <n v="3.7583940412929902E-2"/>
    <n v="0.35660472083908601"/>
    <n v="0.60581133874798399"/>
    <x v="2021"/>
    <n v="3.6181567351849298E-2"/>
    <n v="0.15163639144009899"/>
    <n v="0.32619577274297901"/>
    <n v="9.3121350802244901E-2"/>
    <n v="0.17238703924850099"/>
    <n v="6.8659911040935606E-2"/>
    <n v="1.58831213779052E-2"/>
    <n v="8.3297063551747097E-2"/>
    <n v="4.2153454851732802E-2"/>
    <n v="5.2320781598619703"/>
  </r>
  <r>
    <x v="61"/>
    <x v="14"/>
    <n v="0.64555627482136202"/>
    <n v="5.3076084810953703E-2"/>
    <n v="0.42570754658288801"/>
    <n v="0.52121636860615805"/>
    <x v="2022"/>
    <n v="2.98304361838794E-2"/>
    <n v="0.12678462679545299"/>
    <n v="0.236599204484196"/>
    <n v="0.10034413628981501"/>
    <n v="0.286086931259451"/>
    <n v="7.38750799326061E-2"/>
    <n v="1.43979736606568E-2"/>
    <n v="5.7783059041256302E-2"/>
    <n v="6.1079521550640697E-2"/>
    <n v="5.2484027117515799"/>
  </r>
  <r>
    <x v="61"/>
    <x v="15"/>
    <n v="0.22472033729667301"/>
    <n v="9.8676249473403893E-2"/>
    <n v="0.61680095898473897"/>
    <n v="0.284522791541857"/>
    <x v="2023"/>
    <n v="3.9637078358186303E-4"/>
    <n v="6.2085863037200102E-2"/>
    <n v="1.1696129863654699E-2"/>
    <n v="0.12836059122261401"/>
    <n v="0.70448244655997905"/>
    <n v="2.7329038073442401E-2"/>
    <n v="3.4482193200249198E-4"/>
    <n v="3.54232166843577E-3"/>
    <n v="5.1118658639101498E-2"/>
    <n v="5.3697538613403504"/>
  </r>
  <r>
    <x v="61"/>
    <x v="16"/>
    <n v="0.264241983645911"/>
    <n v="9.5305869436905499E-2"/>
    <n v="0.60474491005916997"/>
    <n v="0.29994922050392497"/>
    <x v="2024"/>
    <n v="1.0580833300402701E-3"/>
    <n v="7.4759733693055497E-2"/>
    <n v="3.24438579942634E-2"/>
    <n v="0.121528412155556"/>
    <n v="0.63708194842961996"/>
    <n v="3.5856058456044802E-2"/>
    <n v="7.3093551149295798E-3"/>
    <n v="5.27393797461793E-3"/>
    <n v="7.4554604252617701E-2"/>
    <n v="5.4373998881706704"/>
  </r>
  <r>
    <x v="61"/>
    <x v="17"/>
    <n v="0.36702075001587198"/>
    <n v="8.1993761644425206E-2"/>
    <n v="0.57033649003170095"/>
    <n v="0.34766974832387398"/>
    <x v="2025"/>
    <n v="1.8447252342369099E-2"/>
    <n v="0.162498618673586"/>
    <n v="5.6945495684289103E-2"/>
    <n v="0.13274135056713701"/>
    <n v="0.450547960158242"/>
    <n v="5.27942854258533E-2"/>
    <n v="1.59429647819656E-2"/>
    <n v="8.1835547124506601E-3"/>
    <n v="9.0744530217302305E-2"/>
    <n v="5.4139573955588398"/>
  </r>
  <r>
    <x v="61"/>
    <x v="18"/>
    <n v="0.74793063893962897"/>
    <n v="5.1478579328908397E-2"/>
    <n v="0.40483696840120498"/>
    <n v="0.54368445226988604"/>
    <x v="2026"/>
    <n v="2.3921743044251601E-2"/>
    <n v="0.17639515784627399"/>
    <n v="0.25243394844581302"/>
    <n v="0.114755229946627"/>
    <n v="0.22076126835465501"/>
    <n v="7.6621366122248402E-2"/>
    <n v="1.8239687531892802E-2"/>
    <n v="4.9206612012481402E-2"/>
    <n v="5.91946898344652E-2"/>
    <n v="5.2691509005767703"/>
  </r>
  <r>
    <x v="61"/>
    <x v="19"/>
    <n v="1.0620678730053399"/>
    <n v="3.4185667662236498E-2"/>
    <n v="0.30018121481651899"/>
    <n v="0.66563311752124399"/>
    <x v="2027"/>
    <n v="3.5242961060178102E-2"/>
    <n v="0.169527904094078"/>
    <n v="0.347438941245583"/>
    <n v="9.7902937690704295E-2"/>
    <n v="0.15709398922975901"/>
    <n v="5.6730754432656801E-2"/>
    <n v="1.0439823752674901E-2"/>
    <n v="7.4959600754112607E-2"/>
    <n v="4.5186327440140901E-2"/>
    <n v="5.2873318099857798"/>
  </r>
  <r>
    <x v="61"/>
    <x v="20"/>
    <n v="0.95991955621442104"/>
    <n v="4.0135841437528602E-2"/>
    <n v="0.31609306278530702"/>
    <n v="0.64377109577716396"/>
    <x v="2028"/>
    <n v="2.7153849046535099E-2"/>
    <n v="0.16669658478389701"/>
    <n v="0.32304132809439801"/>
    <n v="0.103463331728331"/>
    <n v="0.17822336261648999"/>
    <n v="6.1134600253352697E-2"/>
    <n v="1.3535144304097999E-2"/>
    <n v="7.2967283679033004E-2"/>
    <n v="4.6664289816799397E-2"/>
    <n v="5.2544824295474699"/>
  </r>
  <r>
    <x v="61"/>
    <x v="21"/>
    <n v="0.91540437669500296"/>
    <n v="4.33093160738377E-2"/>
    <n v="0.36572476288412697"/>
    <n v="0.59096592104203505"/>
    <x v="2029"/>
    <n v="3.0890211805396001E-2"/>
    <n v="0.17389276367345399"/>
    <n v="0.28127581366328602"/>
    <n v="0.113015117350168"/>
    <n v="0.19449538137227701"/>
    <n v="7.0622138928146005E-2"/>
    <n v="1.53085255818147E-2"/>
    <n v="5.8470858254718497E-2"/>
    <n v="5.10086747773843E-2"/>
    <n v="5.2120854523542697"/>
  </r>
  <r>
    <x v="61"/>
    <x v="22"/>
    <n v="0.43678210478060697"/>
    <n v="7.7824624310646406E-2"/>
    <n v="0.56374947265382203"/>
    <n v="0.35842590303553101"/>
    <x v="2030"/>
    <n v="1.5633187277215601E-2"/>
    <n v="9.8860768102981597E-2"/>
    <n v="0.119854917675947"/>
    <n v="0.15964173156495501"/>
    <n v="0.39346418843771502"/>
    <n v="8.7623861561270999E-2"/>
    <n v="1.56795839704955E-2"/>
    <n v="2.2774212752803499E-2"/>
    <n v="7.17437055201295E-2"/>
    <n v="5.2901129438763599"/>
  </r>
  <r>
    <x v="61"/>
    <x v="23"/>
    <n v="0.98330665370616699"/>
    <n v="5.2294646924124097E-2"/>
    <n v="0.43948059268457101"/>
    <n v="0.50822476039130504"/>
    <x v="2031"/>
    <n v="3.04941281665294E-2"/>
    <n v="0.21469979624607599"/>
    <n v="0.22903919637862399"/>
    <n v="0.145371632719696"/>
    <n v="0.19678283442713401"/>
    <n v="7.8750706709432294E-2"/>
    <n v="1.8008225345092301E-2"/>
    <n v="3.7179308595093802E-2"/>
    <n v="3.9760565294969498E-2"/>
    <n v="5.19192797857509"/>
  </r>
  <r>
    <x v="61"/>
    <x v="24"/>
    <n v="0.29816155252681698"/>
    <n v="9.1953672456577207E-2"/>
    <n v="0.59919666483857503"/>
    <n v="0.30884966270484698"/>
    <x v="2032"/>
    <n v="7.4731304291473996E-3"/>
    <n v="8.8618698923187494E-2"/>
    <n v="5.3745757931304101E-2"/>
    <n v="0.13093957751764901"/>
    <n v="0.50248769746156996"/>
    <n v="9.6172588528960601E-2"/>
    <n v="1.5911156775784099E-2"/>
    <n v="1.4862303720609499E-2"/>
    <n v="7.7525661345631394E-2"/>
    <n v="5.2794126025494501"/>
  </r>
  <r>
    <x v="61"/>
    <x v="25"/>
    <n v="0.29795917129370803"/>
    <n v="8.5893108427412102E-2"/>
    <n v="0.61724735414182796"/>
    <n v="0.29685953743075999"/>
    <x v="2033"/>
    <n v="4.0741535717038601E-3"/>
    <n v="6.9961639007808801E-2"/>
    <n v="6.2783441574994006E-2"/>
    <n v="0.14287353058684099"/>
    <n v="0.49574238279229499"/>
    <n v="9.6571038082033003E-2"/>
    <n v="1.7502659150677401E-2"/>
    <n v="1.6087254461869298E-2"/>
    <n v="7.8344651031057699E-2"/>
    <n v="5.3215388720251902"/>
  </r>
  <r>
    <x v="61"/>
    <x v="26"/>
    <n v="0.36666017739612899"/>
    <n v="8.3175006090793396E-2"/>
    <n v="0.59632011561195097"/>
    <n v="0.32050487829725599"/>
    <x v="2034"/>
    <n v="3.0901578743024898E-3"/>
    <n v="6.0557511689880897E-2"/>
    <n v="7.6553769892399703E-2"/>
    <n v="0.147940070815653"/>
    <n v="0.47038922372866199"/>
    <n v="9.8703558433870797E-2"/>
    <n v="1.15305091768258E-2"/>
    <n v="1.8595500485755E-2"/>
    <n v="9.2571652906767707E-2"/>
    <n v="5.31672230263018"/>
  </r>
  <r>
    <x v="61"/>
    <x v="27"/>
    <n v="0.61593188485598205"/>
    <n v="6.5650401262667996E-2"/>
    <n v="0.48581730269512802"/>
    <n v="0.44853229604220402"/>
    <x v="2035"/>
    <n v="1.6662176961159202E-2"/>
    <n v="0.18730519297956"/>
    <n v="0.16456055530223501"/>
    <n v="0.128075526679782"/>
    <n v="0.27087343328958402"/>
    <n v="9.8993023357138901E-2"/>
    <n v="1.6816416879244699E-2"/>
    <n v="3.0836287046972301E-2"/>
    <n v="7.4008292971422598E-2"/>
    <n v="5.1510915367382797"/>
  </r>
  <r>
    <x v="61"/>
    <x v="28"/>
    <n v="0.93413707451540096"/>
    <n v="4.9402742856040897E-2"/>
    <n v="0.376570735459271"/>
    <n v="0.57402652168468804"/>
    <x v="2036"/>
    <n v="2.1003218413544002E-2"/>
    <n v="0.19270059592805699"/>
    <n v="0.28112771149870103"/>
    <n v="0.10996579035781"/>
    <n v="0.19112702878388499"/>
    <n v="7.0403902640866003E-2"/>
    <n v="1.0091202288463301E-2"/>
    <n v="5.60911147590617E-2"/>
    <n v="6.06043727800002E-2"/>
    <n v="5.1743854315234596"/>
  </r>
  <r>
    <x v="61"/>
    <x v="29"/>
    <n v="1.10299719957451"/>
    <n v="3.9200785789662303E-2"/>
    <n v="0.30452972805932099"/>
    <n v="0.65626948615101599"/>
    <x v="2037"/>
    <n v="2.4264571848392601E-2"/>
    <n v="0.16022096092581101"/>
    <n v="0.34471381480841901"/>
    <n v="9.8793783899856005E-2"/>
    <n v="0.15581264895926999"/>
    <n v="6.3213106767331606E-2"/>
    <n v="1.10991807076487E-2"/>
    <n v="8.0842885223425795E-2"/>
    <n v="5.5462969116181801E-2"/>
    <n v="5.18018520544405"/>
  </r>
  <r>
    <x v="61"/>
    <x v="30"/>
    <n v="1.2341286248891501"/>
    <n v="3.63024602940464E-2"/>
    <n v="0.27899289974119801"/>
    <n v="0.68470463996475495"/>
    <x v="2038"/>
    <n v="2.5850192802679799E-2"/>
    <n v="0.158702081901931"/>
    <n v="0.35944175884986002"/>
    <n v="0.100309354563673"/>
    <n v="0.14696121026113701"/>
    <n v="5.72604842646647E-2"/>
    <n v="1.10403722237665E-2"/>
    <n v="9.1814493409101194E-2"/>
    <n v="4.3150071137100003E-2"/>
    <n v="5.19978798854366"/>
  </r>
  <r>
    <x v="61"/>
    <x v="31"/>
    <n v="1.35617817329783"/>
    <n v="2.95703444533259E-2"/>
    <n v="0.242504691350313"/>
    <n v="0.72792496419636099"/>
    <x v="2039"/>
    <n v="2.56490730640428E-2"/>
    <n v="0.160955276344244"/>
    <n v="0.38876900302461498"/>
    <n v="9.6960547409645798E-2"/>
    <n v="0.13158849720022001"/>
    <n v="4.6464335768774699E-2"/>
    <n v="9.0948217538982402E-3"/>
    <n v="9.6477435577291298E-2"/>
    <n v="3.9050727067378901E-2"/>
    <n v="5.2307669414132798"/>
  </r>
  <r>
    <x v="61"/>
    <x v="32"/>
    <n v="1.17904709898294"/>
    <n v="3.6250759932213501E-2"/>
    <n v="0.28876727138842201"/>
    <n v="0.674981968679365"/>
    <x v="2040"/>
    <n v="2.5173424692485399E-2"/>
    <n v="0.15426150976911501"/>
    <n v="0.36273359629302998"/>
    <n v="9.6987298149589896E-2"/>
    <n v="0.150261334785497"/>
    <n v="5.83911734932928E-2"/>
    <n v="1.34370087672494E-2"/>
    <n v="9.3085917168906795E-2"/>
    <n v="3.9304742896770897E-2"/>
    <n v="5.18327948821877"/>
  </r>
  <r>
    <x v="62"/>
    <x v="33"/>
    <m/>
    <m/>
    <m/>
    <m/>
    <x v="2041"/>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AC4324-F809-4DEF-8E19-5C94BE2D5868}"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L66" firstHeaderRow="0" firstDataRow="1" firstDataCol="1" rowPageCount="1" colPageCount="1"/>
  <pivotFields count="17">
    <pivotField axis="axisRow" showAll="0">
      <items count="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t="default"/>
      </items>
    </pivotField>
    <pivotField axis="axisPage" multipleItemSelectionAllowed="1" showAll="0">
      <items count="35">
        <item x="0"/>
        <item x="1"/>
        <item x="2"/>
        <item x="3"/>
        <item x="4"/>
        <item x="5"/>
        <item x="6"/>
        <item x="7"/>
        <item x="8"/>
        <item x="9"/>
        <item x="10"/>
        <item x="11"/>
        <item h="1" x="12"/>
        <item h="1" x="13"/>
        <item h="1" x="14"/>
        <item h="1" x="15"/>
        <item h="1" x="16"/>
        <item h="1" x="17"/>
        <item h="1" x="18"/>
        <item h="1" x="19"/>
        <item h="1" x="20"/>
        <item h="1" x="21"/>
        <item h="1" x="22"/>
        <item h="1" x="23"/>
        <item h="1" x="24"/>
        <item h="1" x="25"/>
        <item h="1" x="26"/>
        <item h="1" x="27"/>
        <item h="1" x="28"/>
        <item h="1" x="29"/>
        <item h="1" x="30"/>
        <item h="1" x="31"/>
        <item h="1" x="32"/>
        <item h="1" x="33"/>
        <item t="default"/>
      </items>
    </pivotField>
    <pivotField showAll="0"/>
    <pivotField showAll="0"/>
    <pivotField showAll="0"/>
    <pivotField showAll="0"/>
    <pivotField dataField="1" showAll="0">
      <items count="2043">
        <item x="48"/>
        <item x="52"/>
        <item x="56"/>
        <item x="59"/>
        <item x="57"/>
        <item x="55"/>
        <item x="53"/>
        <item x="58"/>
        <item x="54"/>
        <item x="1664"/>
        <item x="1663"/>
        <item x="1675"/>
        <item x="278"/>
        <item x="1676"/>
        <item x="289"/>
        <item x="1674"/>
        <item x="60"/>
        <item x="290"/>
        <item x="1652"/>
        <item x="356"/>
        <item x="1016"/>
        <item x="468"/>
        <item x="279"/>
        <item x="1015"/>
        <item x="996"/>
        <item x="1677"/>
        <item x="1656"/>
        <item x="467"/>
        <item x="1013"/>
        <item x="1672"/>
        <item x="355"/>
        <item x="990"/>
        <item x="1014"/>
        <item x="357"/>
        <item x="995"/>
        <item x="209"/>
        <item x="1666"/>
        <item x="291"/>
        <item x="51"/>
        <item x="1673"/>
        <item x="266"/>
        <item x="1017"/>
        <item x="1298"/>
        <item x="1668"/>
        <item x="277"/>
        <item x="1133"/>
        <item x="264"/>
        <item x="267"/>
        <item x="1628"/>
        <item x="993"/>
        <item x="1653"/>
        <item x="488"/>
        <item x="38"/>
        <item x="179"/>
        <item x="1651"/>
        <item x="1665"/>
        <item x="1662"/>
        <item x="1008"/>
        <item x="270"/>
        <item x="991"/>
        <item x="1297"/>
        <item x="1532"/>
        <item x="1655"/>
        <item x="989"/>
        <item x="1379"/>
        <item x="265"/>
        <item x="485"/>
        <item x="994"/>
        <item x="288"/>
        <item x="489"/>
        <item x="992"/>
        <item x="2039"/>
        <item x="487"/>
        <item x="461"/>
        <item x="1359"/>
        <item x="1004"/>
        <item x="1650"/>
        <item x="354"/>
        <item x="1924"/>
        <item x="1536"/>
        <item x="262"/>
        <item x="1531"/>
        <item x="462"/>
        <item x="1136"/>
        <item x="988"/>
        <item x="1012"/>
        <item x="1544"/>
        <item x="1866"/>
        <item x="1305"/>
        <item x="476"/>
        <item x="998"/>
        <item x="346"/>
        <item x="263"/>
        <item x="1649"/>
        <item x="1524"/>
        <item x="464"/>
        <item x="1654"/>
        <item x="1148"/>
        <item x="600"/>
        <item x="1310"/>
        <item x="268"/>
        <item x="157"/>
        <item x="171"/>
        <item x="1864"/>
        <item x="938"/>
        <item x="1861"/>
        <item x="1005"/>
        <item x="1871"/>
        <item x="2038"/>
        <item x="158"/>
        <item x="2027"/>
        <item x="466"/>
        <item x="1657"/>
        <item x="1726"/>
        <item x="1003"/>
        <item x="1534"/>
        <item x="1358"/>
        <item x="2037"/>
        <item x="1264"/>
        <item x="460"/>
        <item x="1872"/>
        <item x="1380"/>
        <item x="1873"/>
        <item x="1518"/>
        <item x="1312"/>
        <item x="1545"/>
        <item x="1523"/>
        <item x="287"/>
        <item x="486"/>
        <item x="1458"/>
        <item x="864"/>
        <item x="621"/>
        <item x="986"/>
        <item x="418"/>
        <item x="1095"/>
        <item x="477"/>
        <item x="1378"/>
        <item x="985"/>
        <item x="620"/>
        <item x="280"/>
        <item x="1006"/>
        <item x="40"/>
        <item x="859"/>
        <item x="1299"/>
        <item x="41"/>
        <item x="1213"/>
        <item x="1543"/>
        <item x="406"/>
        <item x="233"/>
        <item x="836"/>
        <item x="930"/>
        <item x="261"/>
        <item x="983"/>
        <item x="1658"/>
        <item x="1741"/>
        <item x="1300"/>
        <item x="208"/>
        <item x="272"/>
        <item x="479"/>
        <item x="1863"/>
        <item x="857"/>
        <item x="1860"/>
        <item x="987"/>
        <item x="1214"/>
        <item x="612"/>
        <item x="1648"/>
        <item x="1140"/>
        <item x="178"/>
        <item x="963"/>
        <item x="1313"/>
        <item x="345"/>
        <item x="459"/>
        <item x="1127"/>
        <item x="1533"/>
        <item x="1206"/>
        <item x="860"/>
        <item x="863"/>
        <item x="1732"/>
        <item x="470"/>
        <item x="1132"/>
        <item x="1742"/>
        <item x="1116"/>
        <item x="1709"/>
        <item x="458"/>
        <item x="1304"/>
        <item x="1246"/>
        <item x="997"/>
        <item x="269"/>
        <item x="1865"/>
        <item x="1141"/>
        <item x="257"/>
        <item x="854"/>
        <item x="1194"/>
        <item x="463"/>
        <item x="260"/>
        <item x="786"/>
        <item x="1361"/>
        <item x="1115"/>
        <item x="1734"/>
        <item x="1722"/>
        <item x="42"/>
        <item x="784"/>
        <item x="1862"/>
        <item x="1892"/>
        <item x="1143"/>
        <item x="480"/>
        <item x="465"/>
        <item x="353"/>
        <item x="1146"/>
        <item x="1520"/>
        <item x="920"/>
        <item x="1526"/>
        <item x="862"/>
        <item x="1525"/>
        <item x="599"/>
        <item x="1203"/>
        <item x="1367"/>
        <item x="1659"/>
        <item x="785"/>
        <item x="765"/>
        <item x="1135"/>
        <item x="1540"/>
        <item x="2040"/>
        <item x="1149"/>
        <item x="1755"/>
        <item x="1377"/>
        <item x="666"/>
        <item x="856"/>
        <item x="1854"/>
        <item x="1521"/>
        <item x="982"/>
        <item x="999"/>
        <item x="1124"/>
        <item x="156"/>
        <item x="1118"/>
        <item x="921"/>
        <item x="1541"/>
        <item x="1631"/>
        <item x="231"/>
        <item x="980"/>
        <item x="1311"/>
        <item x="1349"/>
        <item x="1859"/>
        <item x="858"/>
        <item x="853"/>
        <item x="884"/>
        <item x="1357"/>
        <item x="271"/>
        <item x="618"/>
        <item x="335"/>
        <item x="234"/>
        <item x="159"/>
        <item x="1147"/>
        <item x="224"/>
        <item x="1212"/>
        <item x="923"/>
        <item x="273"/>
        <item x="1419"/>
        <item x="1307"/>
        <item x="1211"/>
        <item x="872"/>
        <item x="962"/>
        <item x="1293"/>
        <item x="1527"/>
        <item x="1094"/>
        <item x="855"/>
        <item x="336"/>
        <item x="1738"/>
        <item x="1309"/>
        <item x="256"/>
        <item x="413"/>
        <item x="861"/>
        <item x="47"/>
        <item x="475"/>
        <item x="188"/>
        <item x="484"/>
        <item x="1870"/>
        <item x="929"/>
        <item x="1138"/>
        <item x="1144"/>
        <item x="1858"/>
        <item x="1102"/>
        <item x="34"/>
        <item x="981"/>
        <item x="1513"/>
        <item x="183"/>
        <item x="245"/>
        <item x="609"/>
        <item x="259"/>
        <item x="1721"/>
        <item x="940"/>
        <item x="415"/>
        <item x="352"/>
        <item x="1867"/>
        <item x="1292"/>
        <item x="1204"/>
        <item x="2036"/>
        <item x="1314"/>
        <item x="782"/>
        <item x="457"/>
        <item x="818"/>
        <item x="1874"/>
        <item x="1730"/>
        <item x="167"/>
        <item x="1647"/>
        <item x="1517"/>
        <item x="984"/>
        <item x="674"/>
        <item x="1265"/>
        <item x="807"/>
        <item x="222"/>
        <item x="1215"/>
        <item x="608"/>
        <item x="39"/>
        <item x="469"/>
        <item x="1103"/>
        <item x="1557"/>
        <item x="1134"/>
        <item x="961"/>
        <item x="1875"/>
        <item x="1729"/>
        <item x="1899"/>
        <item x="610"/>
        <item x="783"/>
        <item x="1522"/>
        <item x="330"/>
        <item x="673"/>
        <item x="958"/>
        <item x="883"/>
        <item x="1528"/>
        <item x="2028"/>
        <item x="1114"/>
        <item x="937"/>
        <item x="1421"/>
        <item x="815"/>
        <item x="773"/>
        <item x="1423"/>
        <item x="959"/>
        <item x="1193"/>
        <item x="924"/>
        <item x="236"/>
        <item x="189"/>
        <item x="927"/>
        <item x="471"/>
        <item x="230"/>
        <item x="1542"/>
        <item x="1754"/>
        <item x="227"/>
        <item x="237"/>
        <item x="1296"/>
        <item x="276"/>
        <item x="1235"/>
        <item x="1425"/>
        <item x="947"/>
        <item x="1350"/>
        <item x="1348"/>
        <item x="834"/>
        <item x="1640"/>
        <item x="928"/>
        <item x="804"/>
        <item x="1368"/>
        <item x="919"/>
        <item x="1869"/>
        <item x="1362"/>
        <item x="409"/>
        <item x="1470"/>
        <item x="925"/>
        <item x="1306"/>
        <item x="221"/>
        <item x="332"/>
        <item x="2015"/>
        <item x="1457"/>
        <item x="777"/>
        <item x="180"/>
        <item x="258"/>
        <item x="1895"/>
        <item x="774"/>
        <item x="210"/>
        <item x="1285"/>
        <item x="942"/>
        <item x="1221"/>
        <item x="1354"/>
        <item x="216"/>
        <item x="1376"/>
        <item x="772"/>
        <item x="1465"/>
        <item x="1750"/>
        <item x="1113"/>
        <item x="212"/>
        <item x="329"/>
        <item x="1905"/>
        <item x="348"/>
        <item x="882"/>
        <item x="594"/>
        <item x="338"/>
        <item x="597"/>
        <item x="819"/>
        <item x="665"/>
        <item x="181"/>
        <item x="333"/>
        <item x="960"/>
        <item x="1371"/>
        <item x="1519"/>
        <item x="1225"/>
        <item x="255"/>
        <item x="1646"/>
        <item x="1301"/>
        <item x="377"/>
        <item x="873"/>
        <item x="478"/>
        <item x="170"/>
        <item x="1577"/>
        <item x="1512"/>
        <item x="282"/>
        <item x="344"/>
        <item x="922"/>
        <item x="949"/>
        <item x="843"/>
        <item x="1352"/>
        <item x="1630"/>
        <item x="1244"/>
        <item x="932"/>
        <item x="1508"/>
        <item x="334"/>
        <item x="1091"/>
        <item x="1128"/>
        <item x="1515"/>
        <item x="1727"/>
        <item x="1089"/>
        <item x="325"/>
        <item x="808"/>
        <item x="926"/>
        <item x="817"/>
        <item x="1227"/>
        <item x="1538"/>
        <item x="1245"/>
        <item x="885"/>
        <item x="663"/>
        <item x="286"/>
        <item x="190"/>
        <item x="881"/>
        <item x="33"/>
        <item x="1535"/>
        <item x="1645"/>
        <item x="835"/>
        <item x="1643"/>
        <item x="1623"/>
        <item x="1202"/>
        <item x="816"/>
        <item x="410"/>
        <item x="957"/>
        <item x="1097"/>
        <item x="1728"/>
        <item x="327"/>
        <item x="1887"/>
        <item x="806"/>
        <item x="235"/>
        <item x="1303"/>
        <item x="683"/>
        <item x="598"/>
        <item x="1308"/>
        <item x="232"/>
        <item x="229"/>
        <item x="1120"/>
        <item x="1131"/>
        <item x="402"/>
        <item x="776"/>
        <item x="1466"/>
        <item x="1414"/>
        <item x="1635"/>
        <item x="1636"/>
        <item x="337"/>
        <item x="1201"/>
        <item x="1360"/>
        <item x="2014"/>
        <item x="972"/>
        <item x="847"/>
        <item x="455"/>
        <item x="1123"/>
        <item x="1286"/>
        <item x="1369"/>
        <item x="1222"/>
        <item x="408"/>
        <item x="2019"/>
        <item x="223"/>
        <item x="950"/>
        <item x="2013"/>
        <item x="390"/>
        <item x="1667"/>
        <item x="1529"/>
        <item x="1516"/>
        <item x="565"/>
        <item x="331"/>
        <item x="1710"/>
        <item x="401"/>
        <item x="1142"/>
        <item x="1514"/>
        <item x="1002"/>
        <item x="1853"/>
        <item x="897"/>
        <item x="867"/>
        <item x="880"/>
        <item x="669"/>
        <item x="228"/>
        <item x="775"/>
        <item x="376"/>
        <item x="1435"/>
        <item x="1451"/>
        <item x="421"/>
        <item x="328"/>
        <item x="404"/>
        <item x="868"/>
        <item x="805"/>
        <item x="865"/>
        <item x="1287"/>
        <item x="386"/>
        <item x="1556"/>
        <item x="218"/>
        <item x="762"/>
        <item x="387"/>
        <item x="1210"/>
        <item x="211"/>
        <item x="1844"/>
        <item x="326"/>
        <item x="812"/>
        <item x="575"/>
        <item x="422"/>
        <item x="1452"/>
        <item x="939"/>
        <item x="1112"/>
        <item x="1621"/>
        <item x="1282"/>
        <item x="1093"/>
        <item x="1130"/>
        <item x="1234"/>
        <item x="1510"/>
        <item x="975"/>
        <item x="1126"/>
        <item x="1763"/>
        <item x="389"/>
        <item x="822"/>
        <item x="660"/>
        <item x="239"/>
        <item x="1753"/>
        <item x="764"/>
        <item x="1530"/>
        <item x="797"/>
        <item x="685"/>
        <item x="965"/>
        <item x="668"/>
        <item x="794"/>
        <item x="1881"/>
        <item x="933"/>
        <item x="827"/>
        <item x="1632"/>
        <item x="397"/>
        <item x="664"/>
        <item x="1707"/>
        <item x="1090"/>
        <item x="1747"/>
        <item x="866"/>
        <item x="1161"/>
        <item x="964"/>
        <item x="1455"/>
        <item x="1191"/>
        <item x="823"/>
        <item x="391"/>
        <item x="1456"/>
        <item x="254"/>
        <item x="388"/>
        <item x="845"/>
        <item x="602"/>
        <item x="369"/>
        <item x="1856"/>
        <item x="1642"/>
        <item x="1868"/>
        <item x="1626"/>
        <item x="851"/>
        <item x="1788"/>
        <item x="1187"/>
        <item x="687"/>
        <item x="1880"/>
        <item x="562"/>
        <item x="1230"/>
        <item x="2026"/>
        <item x="1129"/>
        <item x="871"/>
        <item x="423"/>
        <item x="168"/>
        <item x="1574"/>
        <item x="973"/>
        <item x="1295"/>
        <item x="619"/>
        <item x="343"/>
        <item x="1620"/>
        <item x="821"/>
        <item x="579"/>
        <item x="1351"/>
        <item x="1302"/>
        <item x="163"/>
        <item x="831"/>
        <item x="617"/>
        <item x="951"/>
        <item x="1857"/>
        <item x="1437"/>
        <item x="1986"/>
        <item x="412"/>
        <item x="1375"/>
        <item x="11"/>
        <item x="1555"/>
        <item x="848"/>
        <item x="917"/>
        <item x="844"/>
        <item x="1907"/>
        <item x="798"/>
        <item x="420"/>
        <item x="931"/>
        <item x="1625"/>
        <item x="403"/>
        <item x="1848"/>
        <item x="1416"/>
        <item x="1735"/>
        <item x="567"/>
        <item x="400"/>
        <item x="414"/>
        <item x="588"/>
        <item x="399"/>
        <item x="870"/>
        <item x="50"/>
        <item x="378"/>
        <item x="204"/>
        <item x="1424"/>
        <item x="365"/>
        <item x="362"/>
        <item x="1925"/>
        <item x="1575"/>
        <item x="164"/>
        <item x="759"/>
        <item x="1125"/>
        <item x="593"/>
        <item x="1739"/>
        <item x="839"/>
        <item x="1092"/>
        <item x="684"/>
        <item x="1740"/>
        <item x="761"/>
        <item x="814"/>
        <item x="220"/>
        <item x="825"/>
        <item x="838"/>
        <item x="896"/>
        <item x="1226"/>
        <item x="1748"/>
        <item x="1294"/>
        <item x="830"/>
        <item x="574"/>
        <item x="1088"/>
        <item x="1111"/>
        <item x="392"/>
        <item x="1708"/>
        <item x="1122"/>
        <item x="596"/>
        <item x="1121"/>
        <item x="1459"/>
        <item x="100"/>
        <item x="1104"/>
        <item x="1139"/>
        <item x="686"/>
        <item x="339"/>
        <item x="577"/>
        <item x="1988"/>
        <item x="584"/>
        <item x="398"/>
        <item x="1289"/>
        <item x="1290"/>
        <item x="763"/>
        <item x="1627"/>
        <item x="192"/>
        <item x="560"/>
        <item x="394"/>
        <item x="1200"/>
        <item x="795"/>
        <item x="801"/>
        <item x="611"/>
        <item x="1855"/>
        <item x="1511"/>
        <item x="583"/>
        <item x="595"/>
        <item x="361"/>
        <item x="1229"/>
        <item x="1283"/>
        <item x="1622"/>
        <item x="1903"/>
        <item x="166"/>
        <item x="1190"/>
        <item x="948"/>
        <item x="678"/>
        <item x="35"/>
        <item x="1618"/>
        <item x="606"/>
        <item x="416"/>
        <item x="1619"/>
        <item x="1565"/>
        <item x="1007"/>
        <item x="246"/>
        <item x="1633"/>
        <item x="108"/>
        <item x="103"/>
        <item x="1876"/>
        <item x="824"/>
        <item x="165"/>
        <item x="1346"/>
        <item x="559"/>
        <item x="1085"/>
        <item x="571"/>
        <item x="956"/>
        <item x="368"/>
        <item x="379"/>
        <item x="1994"/>
        <item x="1468"/>
        <item x="826"/>
        <item x="849"/>
        <item x="563"/>
        <item x="1849"/>
        <item x="1266"/>
        <item x="1107"/>
        <item x="1743"/>
        <item x="1637"/>
        <item x="796"/>
        <item x="1218"/>
        <item x="1356"/>
        <item x="809"/>
        <item x="757"/>
        <item x="1850"/>
        <item x="1096"/>
        <item x="1450"/>
        <item x="1851"/>
        <item x="751"/>
        <item x="1898"/>
        <item x="363"/>
        <item x="1846"/>
        <item x="1453"/>
        <item x="576"/>
        <item x="1268"/>
        <item x="1993"/>
        <item x="1847"/>
        <item x="1355"/>
        <item x="840"/>
        <item x="1366"/>
        <item x="1454"/>
        <item x="105"/>
        <item x="1105"/>
        <item x="667"/>
        <item x="1499"/>
        <item x="203"/>
        <item x="732"/>
        <item x="661"/>
        <item x="587"/>
        <item x="323"/>
        <item x="1426"/>
        <item x="1236"/>
        <item x="971"/>
        <item x="676"/>
        <item x="760"/>
        <item x="1087"/>
        <item x="1192"/>
        <item x="1353"/>
        <item x="1188"/>
        <item x="1552"/>
        <item x="1629"/>
        <item x="1086"/>
        <item x="364"/>
        <item x="1260"/>
        <item x="1731"/>
        <item x="1900"/>
        <item x="1427"/>
        <item x="586"/>
        <item x="1852"/>
        <item x="1896"/>
        <item x="2003"/>
        <item x="1886"/>
        <item x="566"/>
        <item x="1477"/>
        <item x="214"/>
        <item x="173"/>
        <item x="375"/>
        <item x="820"/>
        <item x="366"/>
        <item x="1894"/>
        <item x="966"/>
        <item x="1893"/>
        <item x="187"/>
        <item x="1634"/>
        <item x="1897"/>
        <item x="99"/>
        <item x="322"/>
        <item x="1995"/>
        <item x="979"/>
        <item x="453"/>
        <item x="1237"/>
        <item x="1137"/>
        <item x="411"/>
        <item x="758"/>
        <item x="1448"/>
        <item x="1189"/>
        <item x="592"/>
        <item x="1550"/>
        <item x="1498"/>
        <item x="385"/>
        <item x="1184"/>
        <item x="954"/>
        <item x="1553"/>
        <item x="755"/>
        <item x="953"/>
        <item x="125"/>
        <item x="1433"/>
        <item x="98"/>
        <item x="1751"/>
        <item x="1479"/>
        <item x="799"/>
        <item x="1723"/>
        <item x="1326"/>
        <item x="1205"/>
        <item x="1420"/>
        <item x="677"/>
        <item x="1271"/>
        <item x="172"/>
        <item x="616"/>
        <item x="906"/>
        <item x="1484"/>
        <item x="955"/>
        <item x="1223"/>
        <item x="206"/>
        <item x="454"/>
        <item x="915"/>
        <item x="46"/>
        <item x="1724"/>
        <item x="1475"/>
        <item x="249"/>
        <item x="662"/>
        <item x="367"/>
        <item x="452"/>
        <item x="1239"/>
        <item x="45"/>
        <item x="1843"/>
        <item x="1624"/>
        <item x="123"/>
        <item x="1400"/>
        <item x="194"/>
        <item x="1889"/>
        <item x="1476"/>
        <item x="1219"/>
        <item x="1119"/>
        <item x="1101"/>
        <item x="1291"/>
        <item x="169"/>
        <item x="1696"/>
        <item x="10"/>
        <item x="675"/>
        <item x="160"/>
        <item x="570"/>
        <item x="1208"/>
        <item x="1891"/>
        <item x="1345"/>
        <item x="2018"/>
        <item x="247"/>
        <item x="1639"/>
        <item x="1879"/>
        <item x="1183"/>
        <item x="1551"/>
        <item x="1186"/>
        <item x="2031"/>
        <item x="226"/>
        <item x="1197"/>
        <item x="790"/>
        <item x="789"/>
        <item x="1084"/>
        <item x="1417"/>
        <item x="395"/>
        <item x="244"/>
        <item x="752"/>
        <item x="1559"/>
        <item x="1444"/>
        <item x="756"/>
        <item x="916"/>
        <item x="1199"/>
        <item x="1882"/>
        <item x="1209"/>
        <item x="456"/>
        <item x="1537"/>
        <item x="1489"/>
        <item x="585"/>
        <item x="792"/>
        <item x="837"/>
        <item x="682"/>
        <item x="1217"/>
        <item x="767"/>
        <item x="36"/>
        <item x="1980"/>
        <item x="2006"/>
        <item x="1904"/>
        <item x="894"/>
        <item x="1447"/>
        <item x="225"/>
        <item x="213"/>
        <item x="1415"/>
        <item x="1908"/>
        <item x="2007"/>
        <item x="1617"/>
        <item x="1464"/>
        <item x="1576"/>
        <item x="2024"/>
        <item x="1481"/>
        <item x="1243"/>
        <item x="1979"/>
        <item x="101"/>
        <item x="564"/>
        <item x="253"/>
        <item x="162"/>
        <item x="6"/>
        <item x="1507"/>
        <item x="161"/>
        <item x="240"/>
        <item x="2009"/>
        <item x="1984"/>
        <item x="1467"/>
        <item x="2016"/>
        <item x="1195"/>
        <item x="1778"/>
        <item x="1546"/>
        <item x="1762"/>
        <item x="1987"/>
        <item x="1683"/>
        <item x="1996"/>
        <item x="1792"/>
        <item x="802"/>
        <item x="405"/>
        <item x="731"/>
        <item x="936"/>
        <item x="126"/>
        <item x="1267"/>
        <item x="2012"/>
        <item x="115"/>
        <item x="766"/>
        <item x="371"/>
        <item x="852"/>
        <item x="803"/>
        <item x="1590"/>
        <item x="1706"/>
        <item x="360"/>
        <item x="1272"/>
        <item x="740"/>
        <item x="1885"/>
        <item x="952"/>
        <item x="443"/>
        <item x="946"/>
        <item x="370"/>
        <item x="591"/>
        <item x="890"/>
        <item x="1793"/>
        <item x="791"/>
        <item x="1098"/>
        <item x="811"/>
        <item x="1325"/>
        <item x="659"/>
        <item x="1781"/>
        <item x="1981"/>
        <item x="1749"/>
        <item x="1196"/>
        <item x="124"/>
        <item x="1610"/>
        <item x="1689"/>
        <item x="1782"/>
        <item x="2021"/>
        <item x="321"/>
        <item x="1277"/>
        <item x="1845"/>
        <item x="1278"/>
        <item x="590"/>
        <item x="1509"/>
        <item x="372"/>
        <item x="1347"/>
        <item x="1558"/>
        <item x="1567"/>
        <item x="603"/>
        <item x="435"/>
        <item x="5"/>
        <item x="8"/>
        <item x="373"/>
        <item x="1547"/>
        <item x="1501"/>
        <item x="200"/>
        <item x="2005"/>
        <item x="607"/>
        <item x="1449"/>
        <item x="217"/>
        <item x="573"/>
        <item x="1613"/>
        <item x="905"/>
        <item x="1784"/>
        <item x="1322"/>
        <item x="754"/>
        <item x="122"/>
        <item x="9"/>
        <item x="319"/>
        <item x="1982"/>
        <item x="1270"/>
        <item x="359"/>
        <item x="2023"/>
        <item x="1569"/>
        <item x="1254"/>
        <item x="561"/>
        <item x="1485"/>
        <item x="1460"/>
        <item x="1785"/>
        <item x="311"/>
        <item x="37"/>
        <item x="1392"/>
        <item x="1992"/>
        <item x="72"/>
        <item x="433"/>
        <item x="202"/>
        <item x="305"/>
        <item x="67"/>
        <item x="177"/>
        <item x="850"/>
        <item x="1877"/>
        <item x="829"/>
        <item x="909"/>
        <item x="800"/>
        <item x="1985"/>
        <item x="1975"/>
        <item x="1977"/>
        <item x="1276"/>
        <item x="969"/>
        <item x="1983"/>
        <item x="1776"/>
        <item x="833"/>
        <item x="1224"/>
        <item x="589"/>
        <item x="719"/>
        <item x="1767"/>
        <item x="199"/>
        <item x="788"/>
        <item x="1884"/>
        <item x="1901"/>
        <item x="907"/>
        <item x="1343"/>
        <item x="1497"/>
        <item x="396"/>
        <item x="1705"/>
        <item x="1323"/>
        <item x="1554"/>
        <item x="1560"/>
        <item x="787"/>
        <item x="374"/>
        <item x="828"/>
        <item x="1641"/>
        <item x="874"/>
        <item x="613"/>
        <item x="1906"/>
        <item x="215"/>
        <item x="2029"/>
        <item x="793"/>
        <item x="1255"/>
        <item x="1787"/>
        <item x="197"/>
        <item x="1564"/>
        <item x="1284"/>
        <item x="750"/>
        <item x="1263"/>
        <item x="1478"/>
        <item x="1989"/>
        <item x="174"/>
        <item x="1791"/>
        <item x="1503"/>
        <item x="893"/>
        <item x="358"/>
        <item x="1145"/>
        <item x="832"/>
        <item x="810"/>
        <item x="1334"/>
        <item x="324"/>
        <item x="1344"/>
        <item x="895"/>
        <item x="2025"/>
        <item x="1493"/>
        <item x="1598"/>
        <item x="61"/>
        <item x="1779"/>
        <item x="1578"/>
        <item x="1490"/>
        <item x="1461"/>
        <item x="7"/>
        <item x="191"/>
        <item x="1442"/>
        <item x="2017"/>
        <item x="1790"/>
        <item x="657"/>
        <item x="1973"/>
        <item x="429"/>
        <item x="2008"/>
        <item x="1228"/>
        <item x="888"/>
        <item x="891"/>
        <item x="1269"/>
        <item x="1999"/>
        <item x="1494"/>
        <item x="1976"/>
        <item x="393"/>
        <item x="1318"/>
        <item x="658"/>
        <item x="49"/>
        <item x="1611"/>
        <item x="1685"/>
        <item x="201"/>
        <item x="1638"/>
        <item x="1539"/>
        <item x="207"/>
        <item x="1418"/>
        <item x="1990"/>
        <item x="1185"/>
        <item x="238"/>
        <item x="701"/>
        <item x="1391"/>
        <item x="2002"/>
        <item x="605"/>
        <item x="768"/>
        <item x="1890"/>
        <item x="419"/>
        <item x="1411"/>
        <item x="1752"/>
        <item x="91"/>
        <item x="79"/>
        <item x="2004"/>
        <item x="1549"/>
        <item x="1697"/>
        <item x="219"/>
        <item x="431"/>
        <item x="898"/>
        <item x="445"/>
        <item x="968"/>
        <item x="1616"/>
        <item x="496"/>
        <item x="509"/>
        <item x="1566"/>
        <item x="1432"/>
        <item x="1387"/>
        <item x="841"/>
        <item x="1953"/>
        <item x="1725"/>
        <item x="653"/>
        <item x="1279"/>
        <item x="1589"/>
        <item x="695"/>
        <item x="198"/>
        <item x="1978"/>
        <item x="2011"/>
        <item x="569"/>
        <item x="495"/>
        <item x="193"/>
        <item x="1965"/>
        <item x="2010"/>
        <item x="556"/>
        <item x="1947"/>
        <item x="1614"/>
        <item x="1998"/>
        <item x="1573"/>
        <item x="434"/>
        <item x="1961"/>
        <item x="1883"/>
        <item x="1474"/>
        <item x="1390"/>
        <item x="2035"/>
        <item x="1394"/>
        <item x="914"/>
        <item x="1443"/>
        <item x="1336"/>
        <item x="970"/>
        <item x="1500"/>
        <item x="633"/>
        <item x="1010"/>
        <item x="1431"/>
        <item x="1009"/>
        <item x="1756"/>
        <item x="494"/>
        <item x="739"/>
        <item x="1422"/>
        <item x="572"/>
        <item x="753"/>
        <item x="1216"/>
        <item x="347"/>
        <item x="1487"/>
        <item x="1548"/>
        <item x="1970"/>
        <item x="75"/>
        <item x="1000"/>
        <item x="1011"/>
        <item x="1321"/>
        <item x="889"/>
        <item x="1320"/>
        <item x="1434"/>
        <item x="1971"/>
        <item x="114"/>
        <item x="1070"/>
        <item x="1746"/>
        <item x="1679"/>
        <item x="1786"/>
        <item x="1736"/>
        <item x="427"/>
        <item x="1462"/>
        <item x="1774"/>
        <item x="320"/>
        <item x="1335"/>
        <item x="80"/>
        <item x="315"/>
        <item x="655"/>
        <item x="1247"/>
        <item x="1410"/>
        <item x="444"/>
        <item x="546"/>
        <item x="1761"/>
        <item x="1413"/>
        <item x="71"/>
        <item x="557"/>
        <item x="501"/>
        <item x="497"/>
        <item x="582"/>
        <item x="2032"/>
        <item x="1615"/>
        <item x="1253"/>
        <item x="430"/>
        <item x="155"/>
        <item x="1910"/>
        <item x="1878"/>
        <item x="1412"/>
        <item x="1385"/>
        <item x="1220"/>
        <item x="498"/>
        <item x="2020"/>
        <item x="1681"/>
        <item x="697"/>
        <item x="1049"/>
        <item x="1688"/>
        <item x="601"/>
        <item x="342"/>
        <item x="432"/>
        <item x="1777"/>
        <item x="1799"/>
        <item x="490"/>
        <item x="1831"/>
        <item x="205"/>
        <item x="82"/>
        <item x="1950"/>
        <item x="304"/>
        <item x="718"/>
        <item x="92"/>
        <item x="1233"/>
        <item x="1733"/>
        <item x="1701"/>
        <item x="734"/>
        <item x="428"/>
        <item x="1580"/>
        <item x="1327"/>
        <item x="913"/>
        <item x="1758"/>
        <item x="1772"/>
        <item x="43"/>
        <item x="106"/>
        <item x="1888"/>
        <item x="1789"/>
        <item x="1262"/>
        <item x="196"/>
        <item x="1491"/>
        <item x="64"/>
        <item x="869"/>
        <item x="1609"/>
        <item x="1680"/>
        <item x="720"/>
        <item x="1430"/>
        <item x="81"/>
        <item x="1720"/>
        <item x="904"/>
        <item x="656"/>
        <item x="1584"/>
        <item x="310"/>
        <item x="1338"/>
        <item x="1207"/>
        <item x="89"/>
        <item x="640"/>
        <item x="977"/>
        <item x="425"/>
        <item x="1046"/>
        <item x="1717"/>
        <item x="150"/>
        <item x="1917"/>
        <item x="447"/>
        <item x="1386"/>
        <item x="886"/>
        <item x="846"/>
        <item x="1406"/>
        <item x="145"/>
        <item x="558"/>
        <item x="1607"/>
        <item x="117"/>
        <item x="1780"/>
        <item x="967"/>
        <item x="274"/>
        <item x="1001"/>
        <item x="1401"/>
        <item x="1644"/>
        <item x="109"/>
        <item x="689"/>
        <item x="1488"/>
        <item x="93"/>
        <item x="2000"/>
        <item x="899"/>
        <item x="1428"/>
        <item x="520"/>
        <item x="4"/>
        <item x="1483"/>
        <item x="1963"/>
        <item x="110"/>
        <item x="1991"/>
        <item x="580"/>
        <item x="1796"/>
        <item x="1079"/>
        <item x="941"/>
        <item x="62"/>
        <item x="727"/>
        <item x="1678"/>
        <item x="281"/>
        <item x="424"/>
        <item x="426"/>
        <item x="1684"/>
        <item x="1775"/>
        <item x="1160"/>
        <item x="654"/>
        <item x="1765"/>
        <item x="2022"/>
        <item x="604"/>
        <item x="1274"/>
        <item x="1918"/>
        <item x="1797"/>
        <item x="13"/>
        <item x="195"/>
        <item x="1048"/>
        <item x="1800"/>
        <item x="500"/>
        <item x="725"/>
        <item x="1288"/>
        <item x="1328"/>
        <item x="568"/>
        <item x="700"/>
        <item x="1047"/>
        <item x="1608"/>
        <item x="1173"/>
        <item x="1838"/>
        <item x="417"/>
        <item x="1764"/>
        <item x="707"/>
        <item x="521"/>
        <item x="1829"/>
        <item x="729"/>
        <item x="813"/>
        <item x="1383"/>
        <item x="1612"/>
        <item x="1583"/>
        <item x="1969"/>
        <item x="381"/>
        <item x="1445"/>
        <item x="1972"/>
        <item x="451"/>
        <item x="107"/>
        <item x="1280"/>
        <item x="84"/>
        <item x="1585"/>
        <item x="511"/>
        <item x="1333"/>
        <item x="1384"/>
        <item x="1718"/>
        <item x="23"/>
        <item x="65"/>
        <item x="1915"/>
        <item x="1602"/>
        <item x="730"/>
        <item x="491"/>
        <item x="1252"/>
        <item x="1409"/>
        <item x="138"/>
        <item x="1757"/>
        <item x="1949"/>
        <item x="716"/>
        <item x="1388"/>
        <item x="974"/>
        <item x="842"/>
        <item x="1828"/>
        <item x="733"/>
        <item x="474"/>
        <item x="1273"/>
        <item x="1920"/>
        <item x="1050"/>
        <item x="1682"/>
        <item x="252"/>
        <item x="1370"/>
        <item x="1316"/>
        <item x="1256"/>
        <item x="578"/>
        <item x="1591"/>
        <item x="1492"/>
        <item x="1943"/>
        <item x="1496"/>
        <item x="530"/>
        <item x="112"/>
        <item x="702"/>
        <item x="1069"/>
        <item x="1071"/>
        <item x="1402"/>
        <item x="1951"/>
        <item x="44"/>
        <item x="728"/>
        <item x="1952"/>
        <item x="749"/>
        <item x="550"/>
        <item x="696"/>
        <item x="742"/>
        <item x="90"/>
        <item x="1382"/>
        <item x="1715"/>
        <item x="879"/>
        <item x="726"/>
        <item x="1381"/>
        <item x="1909"/>
        <item x="436"/>
        <item x="1719"/>
        <item x="1586"/>
        <item x="1180"/>
        <item x="887"/>
        <item x="1841"/>
        <item x="1365"/>
        <item x="1579"/>
        <item x="1962"/>
        <item x="1495"/>
        <item x="1117"/>
        <item x="507"/>
        <item x="1687"/>
        <item x="1250"/>
        <item x="690"/>
        <item x="629"/>
        <item x="1699"/>
        <item x="1960"/>
        <item x="1389"/>
        <item x="1661"/>
        <item x="438"/>
        <item x="1319"/>
        <item x="628"/>
        <item x="1821"/>
        <item x="83"/>
        <item x="111"/>
        <item x="1429"/>
        <item x="1817"/>
        <item x="493"/>
        <item x="2001"/>
        <item x="351"/>
        <item x="14"/>
        <item x="154"/>
        <item x="918"/>
        <item x="1599"/>
        <item x="1669"/>
        <item x="1946"/>
        <item x="95"/>
        <item x="581"/>
        <item x="1945"/>
        <item x="698"/>
        <item x="1441"/>
        <item x="1317"/>
        <item x="1783"/>
        <item x="1600"/>
        <item x="1395"/>
        <item x="1029"/>
        <item x="1408"/>
        <item x="1257"/>
        <item x="1716"/>
        <item x="1281"/>
        <item x="643"/>
        <item x="1670"/>
        <item x="1486"/>
        <item x="1794"/>
        <item x="349"/>
        <item x="522"/>
        <item x="908"/>
        <item x="1342"/>
        <item x="1181"/>
        <item x="1324"/>
        <item x="534"/>
        <item x="1902"/>
        <item x="1037"/>
        <item x="1820"/>
        <item x="1913"/>
        <item x="94"/>
        <item x="1259"/>
        <item x="1249"/>
        <item x="21"/>
        <item x="285"/>
        <item x="68"/>
        <item x="748"/>
        <item x="1081"/>
        <item x="1839"/>
        <item x="313"/>
        <item x="1914"/>
        <item x="275"/>
        <item x="12"/>
        <item x="88"/>
        <item x="1588"/>
        <item x="1446"/>
        <item x="1258"/>
        <item x="3"/>
        <item x="1916"/>
        <item x="1399"/>
        <item x="1082"/>
        <item x="1711"/>
        <item x="437"/>
        <item x="1819"/>
        <item x="722"/>
        <item x="2030"/>
        <item x="1816"/>
        <item x="1840"/>
        <item x="708"/>
        <item x="741"/>
        <item x="1692"/>
        <item x="73"/>
        <item x="630"/>
        <item x="74"/>
        <item x="1596"/>
        <item x="1593"/>
        <item x="499"/>
        <item x="717"/>
        <item x="1198"/>
        <item x="1597"/>
        <item x="1587"/>
        <item x="1068"/>
        <item x="102"/>
        <item x="1238"/>
        <item x="243"/>
        <item x="693"/>
        <item x="878"/>
        <item x="1974"/>
        <item x="652"/>
        <item x="1802"/>
        <item x="1805"/>
        <item x="1157"/>
        <item x="1315"/>
        <item x="1795"/>
        <item x="1480"/>
        <item x="694"/>
        <item x="1039"/>
        <item x="1563"/>
        <item x="97"/>
        <item x="442"/>
        <item x="744"/>
        <item x="1329"/>
        <item x="692"/>
        <item x="1083"/>
        <item x="1062"/>
        <item x="900"/>
        <item x="1502"/>
        <item x="1038"/>
        <item x="1932"/>
        <item x="1671"/>
        <item x="1690"/>
        <item x="781"/>
        <item x="292"/>
        <item x="1712"/>
        <item x="1955"/>
        <item x="1801"/>
        <item x="1798"/>
        <item x="1842"/>
        <item x="350"/>
        <item x="1151"/>
        <item x="283"/>
        <item x="508"/>
        <item x="724"/>
        <item x="1997"/>
        <item x="340"/>
        <item x="1058"/>
        <item x="1469"/>
        <item x="301"/>
        <item x="1504"/>
        <item x="1660"/>
        <item x="735"/>
        <item x="1080"/>
        <item x="78"/>
        <item x="1436"/>
        <item x="1106"/>
        <item x="699"/>
        <item x="1942"/>
        <item x="506"/>
        <item x="1045"/>
        <item x="384"/>
        <item x="297"/>
        <item x="28"/>
        <item x="1818"/>
        <item x="492"/>
        <item x="541"/>
        <item x="1393"/>
        <item x="945"/>
        <item x="1100"/>
        <item x="1463"/>
        <item x="1948"/>
        <item x="1837"/>
        <item x="627"/>
        <item x="721"/>
        <item x="148"/>
        <item x="1072"/>
        <item x="380"/>
        <item x="1568"/>
        <item x="1773"/>
        <item x="502"/>
        <item x="1807"/>
        <item x="1581"/>
        <item x="1714"/>
        <item x="516"/>
        <item x="309"/>
        <item x="554"/>
        <item x="1261"/>
        <item x="66"/>
        <item x="1592"/>
        <item x="96"/>
        <item x="517"/>
        <item x="1595"/>
        <item x="152"/>
        <item x="1036"/>
        <item x="641"/>
        <item x="146"/>
        <item x="1815"/>
        <item x="2033"/>
        <item x="1606"/>
        <item x="504"/>
        <item x="63"/>
        <item x="1810"/>
        <item x="518"/>
        <item x="1373"/>
        <item x="688"/>
        <item x="1232"/>
        <item x="32"/>
        <item x="614"/>
        <item x="1808"/>
        <item x="134"/>
        <item x="1713"/>
        <item x="976"/>
        <item x="302"/>
        <item x="1056"/>
        <item x="70"/>
        <item x="1150"/>
        <item x="542"/>
        <item x="1019"/>
        <item x="510"/>
        <item x="251"/>
        <item x="113"/>
        <item x="1814"/>
        <item x="1912"/>
        <item x="551"/>
        <item x="1482"/>
        <item x="295"/>
        <item x="723"/>
        <item x="20"/>
        <item x="76"/>
        <item x="1251"/>
        <item x="118"/>
        <item x="116"/>
        <item x="1022"/>
        <item x="69"/>
        <item x="300"/>
        <item x="1057"/>
        <item x="1804"/>
        <item x="1021"/>
        <item x="137"/>
        <item x="1025"/>
        <item x="1074"/>
        <item x="1691"/>
        <item x="1771"/>
        <item x="519"/>
        <item x="680"/>
        <item x="1023"/>
        <item x="1933"/>
        <item x="540"/>
        <item x="1028"/>
        <item x="133"/>
        <item x="30"/>
        <item x="85"/>
        <item x="1164"/>
        <item x="623"/>
        <item x="1505"/>
        <item x="1168"/>
        <item x="31"/>
        <item x="1275"/>
        <item x="341"/>
        <item x="294"/>
        <item x="1744"/>
        <item x="1693"/>
        <item x="1809"/>
        <item x="144"/>
        <item x="529"/>
        <item x="1024"/>
        <item x="1020"/>
        <item x="1806"/>
        <item x="1439"/>
        <item x="0"/>
        <item x="132"/>
        <item x="943"/>
        <item x="22"/>
        <item x="2"/>
        <item x="1812"/>
        <item x="143"/>
        <item x="1811"/>
        <item x="1833"/>
        <item x="632"/>
        <item x="306"/>
        <item x="649"/>
        <item x="1703"/>
        <item x="1702"/>
        <item x="1169"/>
        <item x="1053"/>
        <item x="1018"/>
        <item x="299"/>
        <item x="1745"/>
        <item x="1698"/>
        <item x="1064"/>
        <item x="1054"/>
        <item x="1248"/>
        <item x="1944"/>
        <item x="1404"/>
        <item x="1830"/>
        <item x="1059"/>
        <item x="1695"/>
        <item x="779"/>
        <item x="1026"/>
        <item x="1813"/>
        <item x="553"/>
        <item x="978"/>
        <item x="1363"/>
        <item x="892"/>
        <item x="18"/>
        <item x="902"/>
        <item x="944"/>
        <item x="182"/>
        <item x="1964"/>
        <item x="1"/>
        <item x="1027"/>
        <item x="19"/>
        <item x="1823"/>
        <item x="1030"/>
        <item x="303"/>
        <item x="296"/>
        <item x="1052"/>
        <item x="1031"/>
        <item x="121"/>
        <item x="512"/>
        <item x="505"/>
        <item x="104"/>
        <item x="86"/>
        <item x="1594"/>
        <item x="312"/>
        <item x="284"/>
        <item x="528"/>
        <item x="128"/>
        <item x="1055"/>
        <item x="1110"/>
        <item x="910"/>
        <item x="1601"/>
        <item x="531"/>
        <item x="1152"/>
        <item x="149"/>
        <item x="1694"/>
        <item x="1162"/>
        <item x="1041"/>
        <item x="1099"/>
        <item x="1407"/>
        <item x="1911"/>
        <item x="1822"/>
        <item x="513"/>
        <item x="642"/>
        <item x="691"/>
        <item x="1919"/>
        <item x="503"/>
        <item x="1940"/>
        <item x="136"/>
        <item x="681"/>
        <item x="293"/>
        <item x="1471"/>
        <item x="1956"/>
        <item x="635"/>
        <item x="1060"/>
        <item x="1179"/>
        <item x="1930"/>
        <item x="153"/>
        <item x="77"/>
        <item x="527"/>
        <item x="1242"/>
        <item x="120"/>
        <item x="1824"/>
        <item x="130"/>
        <item x="626"/>
        <item x="1737"/>
        <item x="637"/>
        <item x="706"/>
        <item x="1827"/>
        <item x="771"/>
        <item x="622"/>
        <item x="1967"/>
        <item x="1686"/>
        <item x="1562"/>
        <item x="1178"/>
        <item x="552"/>
        <item x="151"/>
        <item x="624"/>
        <item x="631"/>
        <item x="1372"/>
        <item x="671"/>
        <item x="382"/>
        <item x="1374"/>
        <item x="1959"/>
        <item x="903"/>
        <item x="543"/>
        <item x="1571"/>
        <item x="318"/>
        <item x="1941"/>
        <item x="1061"/>
        <item x="1440"/>
        <item x="131"/>
        <item x="934"/>
        <item x="1109"/>
        <item x="1032"/>
        <item x="1153"/>
        <item x="29"/>
        <item x="1171"/>
        <item x="625"/>
        <item x="439"/>
        <item x="2034"/>
        <item x="650"/>
        <item x="383"/>
        <item x="1603"/>
        <item x="87"/>
        <item x="140"/>
        <item x="1397"/>
        <item x="1760"/>
        <item x="639"/>
        <item x="1076"/>
        <item x="1570"/>
        <item x="141"/>
        <item x="129"/>
        <item x="248"/>
        <item x="651"/>
        <item x="446"/>
        <item x="1832"/>
        <item x="1065"/>
        <item x="1159"/>
        <item x="935"/>
        <item x="1108"/>
        <item x="1231"/>
        <item x="646"/>
        <item x="1364"/>
        <item x="1066"/>
        <item x="142"/>
        <item x="636"/>
        <item x="544"/>
        <item x="1155"/>
        <item x="27"/>
        <item x="127"/>
        <item x="1473"/>
        <item x="242"/>
        <item x="1078"/>
        <item x="298"/>
        <item x="119"/>
        <item x="1700"/>
        <item x="1154"/>
        <item x="1398"/>
        <item x="316"/>
        <item x="738"/>
        <item x="1067"/>
        <item x="526"/>
        <item x="672"/>
        <item x="1051"/>
        <item x="1167"/>
        <item x="1405"/>
        <item x="1931"/>
        <item x="645"/>
        <item x="533"/>
        <item x="481"/>
        <item x="1506"/>
        <item x="1241"/>
        <item x="450"/>
        <item x="670"/>
        <item x="1954"/>
        <item x="1063"/>
        <item x="1438"/>
        <item x="709"/>
        <item x="1170"/>
        <item x="525"/>
        <item x="555"/>
        <item x="1938"/>
        <item x="1240"/>
        <item x="1182"/>
        <item x="1582"/>
        <item x="1332"/>
        <item x="241"/>
        <item x="1604"/>
        <item x="1156"/>
        <item x="1403"/>
        <item x="135"/>
        <item x="1935"/>
        <item x="912"/>
        <item x="1803"/>
        <item x="407"/>
        <item x="1177"/>
        <item x="250"/>
        <item x="1163"/>
        <item x="1605"/>
        <item x="1929"/>
        <item x="483"/>
        <item x="523"/>
        <item x="514"/>
        <item x="139"/>
        <item x="535"/>
        <item x="449"/>
        <item x="1936"/>
        <item x="532"/>
        <item x="1040"/>
        <item x="638"/>
        <item x="147"/>
        <item x="1966"/>
        <item x="1826"/>
        <item x="679"/>
        <item x="634"/>
        <item x="1073"/>
        <item x="1939"/>
        <item x="536"/>
        <item x="1561"/>
        <item x="441"/>
        <item x="317"/>
        <item x="524"/>
        <item x="901"/>
        <item x="911"/>
        <item x="1075"/>
        <item x="778"/>
        <item x="537"/>
        <item x="743"/>
        <item x="746"/>
        <item x="1958"/>
        <item x="448"/>
        <item x="1035"/>
        <item x="308"/>
        <item x="1704"/>
        <item x="1077"/>
        <item x="473"/>
        <item x="539"/>
        <item x="745"/>
        <item x="1759"/>
        <item x="1337"/>
        <item x="780"/>
        <item x="1158"/>
        <item x="482"/>
        <item x="1572"/>
        <item x="1968"/>
        <item x="1044"/>
        <item x="1396"/>
        <item x="314"/>
        <item x="184"/>
        <item x="307"/>
        <item x="185"/>
        <item x="1766"/>
        <item x="770"/>
        <item x="1934"/>
        <item x="1472"/>
        <item x="1825"/>
        <item x="737"/>
        <item x="1043"/>
        <item x="647"/>
        <item x="1835"/>
        <item x="15"/>
        <item x="538"/>
        <item x="876"/>
        <item x="1937"/>
        <item x="440"/>
        <item x="545"/>
        <item x="615"/>
        <item x="186"/>
        <item x="1834"/>
        <item x="644"/>
        <item x="175"/>
        <item x="1042"/>
        <item x="1836"/>
        <item x="176"/>
        <item x="1921"/>
        <item x="1927"/>
        <item x="710"/>
        <item x="1770"/>
        <item x="515"/>
        <item x="1769"/>
        <item x="1957"/>
        <item x="548"/>
        <item x="769"/>
        <item x="747"/>
        <item x="547"/>
        <item x="472"/>
        <item x="1034"/>
        <item x="549"/>
        <item x="715"/>
        <item x="25"/>
        <item x="1922"/>
        <item x="1768"/>
        <item x="1033"/>
        <item x="648"/>
        <item x="16"/>
        <item x="736"/>
        <item x="1923"/>
        <item x="1340"/>
        <item x="1172"/>
        <item x="1926"/>
        <item x="17"/>
        <item x="1928"/>
        <item x="26"/>
        <item x="1339"/>
        <item x="24"/>
        <item x="711"/>
        <item x="1341"/>
        <item x="1330"/>
        <item x="1331"/>
        <item x="705"/>
        <item x="704"/>
        <item x="875"/>
        <item x="713"/>
        <item x="712"/>
        <item x="1165"/>
        <item x="714"/>
        <item x="1175"/>
        <item x="703"/>
        <item x="1166"/>
        <item x="1174"/>
        <item x="1176"/>
        <item x="877"/>
        <item x="2041"/>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6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t="grand">
      <x/>
    </i>
  </rowItems>
  <colFields count="1">
    <field x="-2"/>
  </colFields>
  <colItems count="11">
    <i>
      <x/>
    </i>
    <i i="1">
      <x v="1"/>
    </i>
    <i i="2">
      <x v="2"/>
    </i>
    <i i="3">
      <x v="3"/>
    </i>
    <i i="4">
      <x v="4"/>
    </i>
    <i i="5">
      <x v="5"/>
    </i>
    <i i="6">
      <x v="6"/>
    </i>
    <i i="7">
      <x v="7"/>
    </i>
    <i i="8">
      <x v="8"/>
    </i>
    <i i="9">
      <x v="9"/>
    </i>
    <i i="10">
      <x v="10"/>
    </i>
  </colItems>
  <pageFields count="1">
    <pageField fld="1" hier="-1"/>
  </pageFields>
  <dataFields count="11">
    <dataField name="Average of Consumer Services" fld="6" subtotal="average" baseField="0" baseItem="0"/>
    <dataField name="Average of Entertainment" fld="7" subtotal="average" baseField="0" baseItem="0"/>
    <dataField name="Average of Fashion" fld="8" subtotal="average" baseField="0" baseItem="0"/>
    <dataField name="Average of Food and Drink" fld="9" subtotal="average" baseField="0" baseItem="0"/>
    <dataField name="Average of General Retail" fld="10" subtotal="average" baseField="0" baseItem="0"/>
    <dataField name="Average of Grocery" fld="11" subtotal="average" baseField="0" baseItem="0"/>
    <dataField name="Average of Health and Beauty" fld="12" subtotal="average" baseField="0" baseItem="0"/>
    <dataField name="Average of Household" fld="13" subtotal="average" baseField="0" baseItem="0"/>
    <dataField name="Average of Travel and Accommodation" fld="14" subtotal="average" baseField="0" baseItem="0"/>
    <dataField name="Average of Vehicles" fld="15" subtotal="average" baseField="0" baseItem="0"/>
    <dataField name="Average of cameo" fld="16"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616DFAC-1BA6-4AE2-ABD8-6BE129C9CAB6}" name="PivotTable2" cacheId="2"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A3:D67" firstHeaderRow="1" firstDataRow="2" firstDataCol="1"/>
  <pivotFields count="17">
    <pivotField axis="axisRow" showAll="0">
      <items count="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t="default"/>
      </items>
    </pivotField>
    <pivotField axis="axisCol" showAll="0">
      <items count="35">
        <item h="1" x="0"/>
        <item h="1" x="1"/>
        <item h="1" x="2"/>
        <item h="1" x="3"/>
        <item h="1" x="4"/>
        <item h="1" x="5"/>
        <item h="1" x="6"/>
        <item x="7"/>
        <item h="1" x="8"/>
        <item h="1" x="9"/>
        <item h="1" x="10"/>
        <item h="1" x="11"/>
        <item h="1" x="12"/>
        <item h="1" x="13"/>
        <item h="1" x="14"/>
        <item h="1" x="15"/>
        <item h="1" x="16"/>
        <item h="1" x="17"/>
        <item h="1" x="18"/>
        <item x="19"/>
        <item h="1" x="20"/>
        <item h="1" x="21"/>
        <item h="1" x="22"/>
        <item h="1" x="23"/>
        <item h="1" x="24"/>
        <item h="1" x="25"/>
        <item h="1" x="26"/>
        <item h="1" x="27"/>
        <item h="1" x="28"/>
        <item h="1" x="29"/>
        <item h="1" x="30"/>
        <item x="31"/>
        <item h="1" x="32"/>
        <item h="1" x="33"/>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6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t="grand">
      <x/>
    </i>
  </rowItems>
  <colFields count="1">
    <field x="1"/>
  </colFields>
  <colItems count="3">
    <i>
      <x v="7"/>
    </i>
    <i>
      <x v="19"/>
    </i>
    <i>
      <x v="31"/>
    </i>
  </colItems>
  <dataFields count="1">
    <dataField name="Sum of rest_of_GB" fld="5" baseField="0" baseItem="0"/>
  </dataFields>
  <formats count="1">
    <format dxfId="0">
      <pivotArea outline="0" collapsedLevelsAreSubtotals="1" fieldPosition="0">
        <references count="1">
          <reference field="1"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F333957-B9DA-4A30-9523-C8015D5F2347}" name="Table1" displayName="Table1" ref="W1:Z12" totalsRowShown="0">
  <autoFilter ref="W1:Z12" xr:uid="{C5D2DE7A-32C1-4132-BCD2-A488DE20B090}"/>
  <tableColumns count="4">
    <tableColumn id="1" xr3:uid="{268D1622-7258-4300-ADBD-A6CB0F2C9E8A}" name="Column1"/>
    <tableColumn id="2" xr3:uid="{8C432F31-894B-481A-B779-2C52D04EC774}" name="Column2" dataDxfId="4" dataCellStyle="Percent"/>
    <tableColumn id="3" xr3:uid="{60C8590A-65C5-46DD-87BF-B2F7939DA9A3}" name="Column3"/>
    <tableColumn id="4" xr3:uid="{B6366AAB-9815-4841-87BB-467E0AC0D922}" name="Column4" dataDxfId="3" dataCellStyle="Percent"/>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CC6CBB3-E1B4-4CD3-A904-F9AB1CADB4E0}" name="Table2" displayName="Table2" ref="W15:Z26" totalsRowShown="0">
  <autoFilter ref="W15:Z26" xr:uid="{2823F1DA-022A-4714-ADB3-D6E49D7225D5}"/>
  <tableColumns count="4">
    <tableColumn id="1" xr3:uid="{909DB6F2-EA8F-4CC4-961C-851A6EA56286}" name="Column1"/>
    <tableColumn id="2" xr3:uid="{BFF19E64-DB00-40AD-B293-178C930A4A9E}" name="Column2" dataDxfId="2" dataCellStyle="Percent"/>
    <tableColumn id="3" xr3:uid="{F1B73F4A-8F29-4164-9712-A4D19FA034A7}" name="Column3"/>
    <tableColumn id="4" xr3:uid="{196EC467-C975-4B80-A72F-F242048220B1}" name="Column4" dataDxfId="1" dataCellStyle="Percent"/>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7.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2FE10-6DA0-4AF1-87B3-65E1D88E74DB}">
  <dimension ref="A1"/>
  <sheetViews>
    <sheetView workbookViewId="0">
      <selection activeCell="E20" sqref="E20"/>
    </sheetView>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tabColor rgb="FF92D050"/>
  </sheetPr>
  <dimension ref="A1:Q2047"/>
  <sheetViews>
    <sheetView topLeftCell="A1057" zoomScale="120" zoomScaleNormal="120" workbookViewId="0">
      <selection sqref="A1:C2047"/>
    </sheetView>
  </sheetViews>
  <sheetFormatPr defaultColWidth="11.42578125" defaultRowHeight="15" x14ac:dyDescent="0.25"/>
  <cols>
    <col min="9" max="10" width="11.42578125" style="31"/>
  </cols>
  <sheetData>
    <row r="1" spans="1:17" x14ac:dyDescent="0.25">
      <c r="A1" s="1" t="s">
        <v>0</v>
      </c>
      <c r="B1" s="1" t="s">
        <v>1</v>
      </c>
      <c r="C1" s="1" t="s">
        <v>2</v>
      </c>
      <c r="D1" s="1" t="s">
        <v>69</v>
      </c>
      <c r="E1" s="1" t="s">
        <v>70</v>
      </c>
      <c r="F1" s="1" t="s">
        <v>71</v>
      </c>
      <c r="G1" s="1" t="s">
        <v>72</v>
      </c>
      <c r="H1" s="1" t="s">
        <v>73</v>
      </c>
      <c r="I1" s="29" t="s">
        <v>74</v>
      </c>
      <c r="J1" s="29" t="s">
        <v>75</v>
      </c>
      <c r="K1" s="1" t="s">
        <v>76</v>
      </c>
      <c r="L1" s="1" t="s">
        <v>77</v>
      </c>
      <c r="M1" s="1" t="s">
        <v>78</v>
      </c>
      <c r="N1" s="1" t="s">
        <v>79</v>
      </c>
      <c r="O1" s="1" t="s">
        <v>80</v>
      </c>
      <c r="P1" s="1" t="s">
        <v>81</v>
      </c>
      <c r="Q1" s="1" t="s">
        <v>82</v>
      </c>
    </row>
    <row r="2" spans="1:17" hidden="1" x14ac:dyDescent="0.25">
      <c r="A2" s="3" t="s">
        <v>7</v>
      </c>
      <c r="B2" s="2">
        <v>43466</v>
      </c>
      <c r="C2" s="52">
        <v>0.83237771642273495</v>
      </c>
      <c r="D2" s="7">
        <v>1.8027195373177402E-2</v>
      </c>
      <c r="E2" s="7">
        <v>0.502139299305566</v>
      </c>
      <c r="F2" s="7">
        <v>0.47983350532125602</v>
      </c>
      <c r="G2" s="7">
        <v>1.3382818831949E-2</v>
      </c>
      <c r="H2" s="7">
        <v>2.52626929638015E-2</v>
      </c>
      <c r="I2" s="30">
        <v>0.12559657652439299</v>
      </c>
      <c r="J2" s="36">
        <v>0.116853924050485</v>
      </c>
      <c r="K2" s="7">
        <v>6.9672977785535301E-2</v>
      </c>
      <c r="L2" s="7">
        <v>0.27894579321370999</v>
      </c>
      <c r="M2" s="7">
        <v>7.0558447530404106E-2</v>
      </c>
      <c r="N2" s="7">
        <v>6.15133995941042E-2</v>
      </c>
      <c r="O2" s="7">
        <v>4.3568617340717597E-2</v>
      </c>
      <c r="P2" s="7">
        <v>0.19464475216489999</v>
      </c>
      <c r="Q2" s="7">
        <v>3.92964738759356</v>
      </c>
    </row>
    <row r="3" spans="1:17" hidden="1" x14ac:dyDescent="0.25">
      <c r="A3" s="3" t="s">
        <v>7</v>
      </c>
      <c r="B3" s="2">
        <v>43497</v>
      </c>
      <c r="C3" s="52">
        <v>0.87138697927672604</v>
      </c>
      <c r="D3" s="7">
        <v>2.21873358264318E-2</v>
      </c>
      <c r="E3" s="7">
        <v>0.49771211256985098</v>
      </c>
      <c r="F3" s="7">
        <v>0.48010055160371701</v>
      </c>
      <c r="G3" s="7">
        <v>1.5966686162634899E-2</v>
      </c>
      <c r="H3" s="7">
        <v>2.4239152812927201E-2</v>
      </c>
      <c r="I3" s="30">
        <v>0.124260642583699</v>
      </c>
      <c r="J3" s="30">
        <v>0.130265837719376</v>
      </c>
      <c r="K3" s="7">
        <v>5.8778146715127898E-2</v>
      </c>
      <c r="L3" s="7">
        <v>0.27737161312341502</v>
      </c>
      <c r="M3" s="7">
        <v>7.2923329615198998E-2</v>
      </c>
      <c r="N3" s="7">
        <v>6.0868190165113502E-2</v>
      </c>
      <c r="O3" s="7">
        <v>4.5351711150868598E-2</v>
      </c>
      <c r="P3" s="7">
        <v>0.18997468995163799</v>
      </c>
      <c r="Q3" s="7">
        <v>3.8914290774516802</v>
      </c>
    </row>
    <row r="4" spans="1:17" hidden="1" x14ac:dyDescent="0.25">
      <c r="A4" s="3" t="s">
        <v>7</v>
      </c>
      <c r="B4" s="2">
        <v>43525</v>
      </c>
      <c r="C4" s="52">
        <v>1.05025626840283</v>
      </c>
      <c r="D4" s="7">
        <v>1.7567696455439399E-2</v>
      </c>
      <c r="E4" s="7">
        <v>0.48294271280753898</v>
      </c>
      <c r="F4" s="7">
        <v>0.49948959073702098</v>
      </c>
      <c r="G4" s="7">
        <v>1.56163352141536E-2</v>
      </c>
      <c r="H4" s="7">
        <v>2.3991627849270201E-2</v>
      </c>
      <c r="I4" s="30">
        <v>0.13052209823743099</v>
      </c>
      <c r="J4" s="30">
        <v>0.12883211460723701</v>
      </c>
      <c r="K4" s="7">
        <v>6.1161528508785298E-2</v>
      </c>
      <c r="L4" s="7">
        <v>0.26404113435823301</v>
      </c>
      <c r="M4" s="7">
        <v>7.2883677915524997E-2</v>
      </c>
      <c r="N4" s="7">
        <v>6.1490863004115201E-2</v>
      </c>
      <c r="O4" s="7">
        <v>4.6810126025929301E-2</v>
      </c>
      <c r="P4" s="7">
        <v>0.19465049427932099</v>
      </c>
      <c r="Q4" s="7">
        <v>3.9258131316861098</v>
      </c>
    </row>
    <row r="5" spans="1:17" hidden="1" x14ac:dyDescent="0.25">
      <c r="A5" s="3" t="s">
        <v>7</v>
      </c>
      <c r="B5" s="2">
        <v>43556</v>
      </c>
      <c r="C5" s="52">
        <v>0.97200713160267804</v>
      </c>
      <c r="D5" s="7">
        <v>1.90891555898626E-2</v>
      </c>
      <c r="E5" s="7">
        <v>0.48188227182918703</v>
      </c>
      <c r="F5" s="7">
        <v>0.49902857258095001</v>
      </c>
      <c r="G5" s="7">
        <v>1.47815349170245E-2</v>
      </c>
      <c r="H5" s="7">
        <v>2.8923879911017799E-2</v>
      </c>
      <c r="I5" s="30">
        <v>0.13584654288671699</v>
      </c>
      <c r="J5" s="30">
        <v>0.12476396221814599</v>
      </c>
      <c r="K5" s="7">
        <v>6.3652526667261497E-2</v>
      </c>
      <c r="L5" s="7">
        <v>0.26506918494884302</v>
      </c>
      <c r="M5" s="7">
        <v>7.2292268692408804E-2</v>
      </c>
      <c r="N5" s="7">
        <v>6.6353727447844804E-2</v>
      </c>
      <c r="O5" s="7">
        <v>4.6448652310657201E-2</v>
      </c>
      <c r="P5" s="7">
        <v>0.181867720000079</v>
      </c>
      <c r="Q5" s="7">
        <v>3.9306916348699801</v>
      </c>
    </row>
    <row r="6" spans="1:17" hidden="1" x14ac:dyDescent="0.25">
      <c r="A6" s="3" t="s">
        <v>7</v>
      </c>
      <c r="B6" s="2">
        <v>43586</v>
      </c>
      <c r="C6" s="52">
        <v>1.0178016065944</v>
      </c>
      <c r="D6" s="7">
        <v>1.8351068095007601E-2</v>
      </c>
      <c r="E6" s="7">
        <v>0.49691905055518598</v>
      </c>
      <c r="F6" s="7">
        <v>0.48472988134980599</v>
      </c>
      <c r="G6" s="7">
        <v>1.33481204081901E-2</v>
      </c>
      <c r="H6" s="7">
        <v>2.3824948272091501E-2</v>
      </c>
      <c r="I6" s="30">
        <v>0.14772666561011399</v>
      </c>
      <c r="J6" s="30">
        <v>0.12627176216025601</v>
      </c>
      <c r="K6" s="7">
        <v>6.1237089203284703E-2</v>
      </c>
      <c r="L6" s="7">
        <v>0.25513583768004</v>
      </c>
      <c r="M6" s="7">
        <v>7.4861384254440902E-2</v>
      </c>
      <c r="N6" s="7">
        <v>6.6144579877379095E-2</v>
      </c>
      <c r="O6" s="7">
        <v>4.7425507249438503E-2</v>
      </c>
      <c r="P6" s="7">
        <v>0.18402410528476601</v>
      </c>
      <c r="Q6" s="7">
        <v>3.93719749081253</v>
      </c>
    </row>
    <row r="7" spans="1:17" hidden="1" x14ac:dyDescent="0.25">
      <c r="A7" s="3" t="s">
        <v>7</v>
      </c>
      <c r="B7" s="2">
        <v>43617</v>
      </c>
      <c r="C7" s="52">
        <v>0.97223856027517697</v>
      </c>
      <c r="D7" s="7">
        <v>1.83418256797762E-2</v>
      </c>
      <c r="E7" s="7">
        <v>0.51094527858336003</v>
      </c>
      <c r="F7" s="7">
        <v>0.47071289573686398</v>
      </c>
      <c r="G7" s="7">
        <v>1.2023078924050299E-2</v>
      </c>
      <c r="H7" s="7">
        <v>2.4714599586415299E-2</v>
      </c>
      <c r="I7" s="30">
        <v>0.14940235279581199</v>
      </c>
      <c r="J7" s="30">
        <v>0.12557613143326199</v>
      </c>
      <c r="K7" s="7">
        <v>6.7171076562703297E-2</v>
      </c>
      <c r="L7" s="7">
        <v>0.258024858051011</v>
      </c>
      <c r="M7" s="7">
        <v>7.2944031018229896E-2</v>
      </c>
      <c r="N7" s="7">
        <v>6.55249820148847E-2</v>
      </c>
      <c r="O7" s="7">
        <v>5.1072427876425901E-2</v>
      </c>
      <c r="P7" s="7">
        <v>0.173546461737206</v>
      </c>
      <c r="Q7" s="7">
        <v>3.91511619980046</v>
      </c>
    </row>
    <row r="8" spans="1:17" hidden="1" x14ac:dyDescent="0.25">
      <c r="A8" s="3" t="s">
        <v>7</v>
      </c>
      <c r="B8" s="2">
        <v>43647</v>
      </c>
      <c r="C8" s="52">
        <v>0.96699498644286097</v>
      </c>
      <c r="D8" s="7">
        <v>1.8497823767057699E-2</v>
      </c>
      <c r="E8" s="7">
        <v>0.49172738512000902</v>
      </c>
      <c r="F8" s="7">
        <v>0.48977479111293298</v>
      </c>
      <c r="G8" s="7">
        <v>1.10840651430346E-2</v>
      </c>
      <c r="H8" s="7">
        <v>2.7858912103568601E-2</v>
      </c>
      <c r="I8" s="30">
        <v>0.15360376060911199</v>
      </c>
      <c r="J8" s="30">
        <v>0.122703718790035</v>
      </c>
      <c r="K8" s="7">
        <v>6.6822629473721307E-2</v>
      </c>
      <c r="L8" s="7">
        <v>0.2536545314152</v>
      </c>
      <c r="M8" s="7">
        <v>7.5667209107605798E-2</v>
      </c>
      <c r="N8" s="7">
        <v>6.5592656297415397E-2</v>
      </c>
      <c r="O8" s="7">
        <v>4.76898426310189E-2</v>
      </c>
      <c r="P8" s="7">
        <v>0.175322674429289</v>
      </c>
      <c r="Q8" s="7">
        <v>3.9672600960008602</v>
      </c>
    </row>
    <row r="9" spans="1:17" hidden="1" x14ac:dyDescent="0.25">
      <c r="A9" s="3" t="s">
        <v>7</v>
      </c>
      <c r="B9" s="2">
        <v>43678</v>
      </c>
      <c r="C9" s="52">
        <v>1.0067289897207501</v>
      </c>
      <c r="D9" s="7">
        <v>2.0337165708494101E-2</v>
      </c>
      <c r="E9" s="7">
        <v>0.49545764257121799</v>
      </c>
      <c r="F9" s="7">
        <v>0.48420519172028798</v>
      </c>
      <c r="G9" s="7">
        <v>1.1566280438192101E-2</v>
      </c>
      <c r="H9" s="7">
        <v>2.7148633023763399E-2</v>
      </c>
      <c r="I9" s="30">
        <v>0.15076289304212601</v>
      </c>
      <c r="J9" s="30">
        <v>0.129783802829772</v>
      </c>
      <c r="K9" s="7">
        <v>7.0356930276272794E-2</v>
      </c>
      <c r="L9" s="7">
        <v>0.256327069748226</v>
      </c>
      <c r="M9" s="7">
        <v>7.2305603810876501E-2</v>
      </c>
      <c r="N9" s="7">
        <v>6.3440850040563906E-2</v>
      </c>
      <c r="O9" s="7">
        <v>4.53717323492814E-2</v>
      </c>
      <c r="P9" s="7">
        <v>0.172936204440926</v>
      </c>
      <c r="Q9" s="7">
        <v>3.95149556427282</v>
      </c>
    </row>
    <row r="10" spans="1:17" hidden="1" x14ac:dyDescent="0.25">
      <c r="A10" s="3" t="s">
        <v>7</v>
      </c>
      <c r="B10" s="2">
        <v>43709</v>
      </c>
      <c r="C10" s="52">
        <v>0.97463882192889095</v>
      </c>
      <c r="D10" s="7">
        <v>1.9430295764324E-2</v>
      </c>
      <c r="E10" s="7">
        <v>0.50403314462904802</v>
      </c>
      <c r="F10" s="7">
        <v>0.476536559606628</v>
      </c>
      <c r="G10" s="7">
        <v>1.27949638952287E-2</v>
      </c>
      <c r="H10" s="7">
        <v>2.48444191815788E-2</v>
      </c>
      <c r="I10" s="30">
        <v>0.138498299416593</v>
      </c>
      <c r="J10" s="30">
        <v>0.13341002380933001</v>
      </c>
      <c r="K10" s="7">
        <v>7.2721663602155998E-2</v>
      </c>
      <c r="L10" s="7">
        <v>0.261212045768485</v>
      </c>
      <c r="M10" s="7">
        <v>6.69455133024313E-2</v>
      </c>
      <c r="N10" s="7">
        <v>5.7992462186832801E-2</v>
      </c>
      <c r="O10" s="7">
        <v>4.5442472845644198E-2</v>
      </c>
      <c r="P10" s="7">
        <v>0.18613813599171999</v>
      </c>
      <c r="Q10" s="7">
        <v>3.92478586606655</v>
      </c>
    </row>
    <row r="11" spans="1:17" hidden="1" x14ac:dyDescent="0.25">
      <c r="A11" s="3" t="s">
        <v>7</v>
      </c>
      <c r="B11" s="2">
        <v>43739</v>
      </c>
      <c r="C11" s="52">
        <v>1.0120254077437001</v>
      </c>
      <c r="D11" s="7">
        <v>1.99351842215695E-2</v>
      </c>
      <c r="E11" s="7">
        <v>0.49400019860511502</v>
      </c>
      <c r="F11" s="7">
        <v>0.486064617173316</v>
      </c>
      <c r="G11" s="7">
        <v>1.38318819425228E-2</v>
      </c>
      <c r="H11" s="7">
        <v>2.8298945183421902E-2</v>
      </c>
      <c r="I11" s="30">
        <v>0.143303143267272</v>
      </c>
      <c r="J11" s="30">
        <v>0.134224247958876</v>
      </c>
      <c r="K11" s="7">
        <v>7.1346519286312401E-2</v>
      </c>
      <c r="L11" s="7">
        <v>0.25911746526750501</v>
      </c>
      <c r="M11" s="7">
        <v>6.9935885518602497E-2</v>
      </c>
      <c r="N11" s="7">
        <v>6.5819339627430806E-2</v>
      </c>
      <c r="O11" s="7">
        <v>4.2509004039385297E-2</v>
      </c>
      <c r="P11" s="7">
        <v>0.17161356790867099</v>
      </c>
      <c r="Q11" s="7">
        <v>3.9473511883209902</v>
      </c>
    </row>
    <row r="12" spans="1:17" hidden="1" x14ac:dyDescent="0.25">
      <c r="A12" s="3" t="s">
        <v>7</v>
      </c>
      <c r="B12" s="2">
        <v>43770</v>
      </c>
      <c r="C12" s="52">
        <v>1.06092531694014</v>
      </c>
      <c r="D12" s="7">
        <v>2.1106818686713401E-2</v>
      </c>
      <c r="E12" s="7">
        <v>0.494295773809377</v>
      </c>
      <c r="F12" s="7">
        <v>0.48459740750391</v>
      </c>
      <c r="G12" s="7">
        <v>1.38114519646792E-2</v>
      </c>
      <c r="H12" s="7">
        <v>3.1139664899940401E-2</v>
      </c>
      <c r="I12" s="30">
        <v>0.15281718405033501</v>
      </c>
      <c r="J12" s="30">
        <v>0.139989425851892</v>
      </c>
      <c r="K12" s="7">
        <v>8.2284671333295395E-2</v>
      </c>
      <c r="L12" s="7">
        <v>0.25308624745134001</v>
      </c>
      <c r="M12" s="7">
        <v>6.9458820312541997E-2</v>
      </c>
      <c r="N12" s="7">
        <v>6.3460146649828797E-2</v>
      </c>
      <c r="O12" s="7">
        <v>3.89880426941423E-2</v>
      </c>
      <c r="P12" s="7">
        <v>0.15496434479200499</v>
      </c>
      <c r="Q12" s="7">
        <v>3.9284972088010202</v>
      </c>
    </row>
    <row r="13" spans="1:17" hidden="1" x14ac:dyDescent="0.25">
      <c r="A13" s="3" t="s">
        <v>7</v>
      </c>
      <c r="B13" s="2">
        <v>43800</v>
      </c>
      <c r="C13" s="52">
        <v>1.2626182146491201</v>
      </c>
      <c r="D13" s="7">
        <v>2.0087996207511099E-2</v>
      </c>
      <c r="E13" s="7">
        <v>0.48781101743344801</v>
      </c>
      <c r="F13" s="7">
        <v>0.49210098635904098</v>
      </c>
      <c r="G13" s="7">
        <v>1.17871698609471E-2</v>
      </c>
      <c r="H13" s="7">
        <v>3.6235622415100602E-2</v>
      </c>
      <c r="I13" s="30">
        <v>0.17842622375859801</v>
      </c>
      <c r="J13" s="30">
        <v>0.12647680134799399</v>
      </c>
      <c r="K13" s="7">
        <v>0.105628206557634</v>
      </c>
      <c r="L13" s="7">
        <v>0.26381553665518298</v>
      </c>
      <c r="M13" s="7">
        <v>7.1579168576127505E-2</v>
      </c>
      <c r="N13" s="7">
        <v>5.0739923775038297E-2</v>
      </c>
      <c r="O13" s="7">
        <v>3.34182360100755E-2</v>
      </c>
      <c r="P13" s="7">
        <v>0.121893111043302</v>
      </c>
      <c r="Q13" s="7">
        <v>3.8772242690079102</v>
      </c>
    </row>
    <row r="14" spans="1:17" hidden="1" x14ac:dyDescent="0.25">
      <c r="A14" s="3" t="s">
        <v>7</v>
      </c>
      <c r="B14" s="2">
        <v>43831</v>
      </c>
      <c r="C14" s="52">
        <v>0.92543866787562701</v>
      </c>
      <c r="D14" s="7">
        <v>2.0512661037106601E-2</v>
      </c>
      <c r="E14" s="7">
        <v>0.49685461419874299</v>
      </c>
      <c r="F14" s="7">
        <v>0.48263272476415098</v>
      </c>
      <c r="G14" s="7">
        <v>1.3286491651203E-2</v>
      </c>
      <c r="H14" s="7">
        <v>2.2879497599534698E-2</v>
      </c>
      <c r="I14" s="30">
        <v>0.11222706299524</v>
      </c>
      <c r="J14" s="36">
        <v>0.125423279958603</v>
      </c>
      <c r="K14" s="7">
        <v>6.5772260341855807E-2</v>
      </c>
      <c r="L14" s="7">
        <v>0.30455407454697703</v>
      </c>
      <c r="M14" s="7">
        <v>6.2449867478700398E-2</v>
      </c>
      <c r="N14" s="7">
        <v>5.7892249235215798E-2</v>
      </c>
      <c r="O14" s="7">
        <v>3.9371848136454897E-2</v>
      </c>
      <c r="P14" s="7">
        <v>0.19614336805621599</v>
      </c>
      <c r="Q14" s="7">
        <v>3.95841691832335</v>
      </c>
    </row>
    <row r="15" spans="1:17" hidden="1" x14ac:dyDescent="0.25">
      <c r="A15" s="3" t="s">
        <v>7</v>
      </c>
      <c r="B15" s="2">
        <v>43862</v>
      </c>
      <c r="C15" s="52">
        <v>0.96037248691771304</v>
      </c>
      <c r="D15" s="7">
        <v>2.0020111555764102E-2</v>
      </c>
      <c r="E15" s="7">
        <v>0.49497956354720402</v>
      </c>
      <c r="F15" s="7">
        <v>0.48500032489703199</v>
      </c>
      <c r="G15" s="7">
        <v>1.40845794889166E-2</v>
      </c>
      <c r="H15" s="7">
        <v>2.4730403859195001E-2</v>
      </c>
      <c r="I15" s="30">
        <v>0.1141139883902</v>
      </c>
      <c r="J15" s="30">
        <v>0.143994534007268</v>
      </c>
      <c r="K15" s="7">
        <v>6.0017067392605698E-2</v>
      </c>
      <c r="L15" s="7">
        <v>0.306126246765421</v>
      </c>
      <c r="M15" s="7">
        <v>6.5774379003092506E-2</v>
      </c>
      <c r="N15" s="7">
        <v>5.7337746139406801E-2</v>
      </c>
      <c r="O15" s="7">
        <v>4.4977412572415297E-2</v>
      </c>
      <c r="P15" s="7">
        <v>0.168843642381479</v>
      </c>
      <c r="Q15" s="7">
        <v>4.0035665666366604</v>
      </c>
    </row>
    <row r="16" spans="1:17" hidden="1" x14ac:dyDescent="0.25">
      <c r="A16" s="3" t="s">
        <v>7</v>
      </c>
      <c r="B16" s="2">
        <v>43891</v>
      </c>
      <c r="C16" s="52">
        <v>0.83262731552617397</v>
      </c>
      <c r="D16" s="7">
        <v>2.13239834974524E-2</v>
      </c>
      <c r="E16" s="7">
        <v>0.56459406555319602</v>
      </c>
      <c r="F16" s="7">
        <v>0.41408195094935102</v>
      </c>
      <c r="G16" s="7">
        <v>1.4276971161139899E-2</v>
      </c>
      <c r="H16" s="7">
        <v>1.8251879627845701E-2</v>
      </c>
      <c r="I16" s="30">
        <v>9.11732429681711E-2</v>
      </c>
      <c r="J16" s="30">
        <v>0.100185394186289</v>
      </c>
      <c r="K16" s="7">
        <v>5.35481916787399E-2</v>
      </c>
      <c r="L16" s="7">
        <v>0.39306013608733897</v>
      </c>
      <c r="M16" s="7">
        <v>5.9615282454379297E-2</v>
      </c>
      <c r="N16" s="7">
        <v>6.13314149961059E-2</v>
      </c>
      <c r="O16" s="7">
        <v>2.9393578809649101E-2</v>
      </c>
      <c r="P16" s="7">
        <v>0.17916390803034099</v>
      </c>
      <c r="Q16" s="7">
        <v>3.98040264600017</v>
      </c>
    </row>
    <row r="17" spans="1:17" hidden="1" x14ac:dyDescent="0.25">
      <c r="A17" s="3" t="s">
        <v>7</v>
      </c>
      <c r="B17" s="2">
        <v>43922</v>
      </c>
      <c r="C17" s="52">
        <v>0.390059749034254</v>
      </c>
      <c r="D17" s="7">
        <v>3.0073309559545101E-2</v>
      </c>
      <c r="E17" s="7">
        <v>0.71422905983789797</v>
      </c>
      <c r="F17" s="7">
        <v>0.25569763060255701</v>
      </c>
      <c r="G17" s="7">
        <v>1.32137255233685E-2</v>
      </c>
      <c r="H17" s="7">
        <v>1.3901035664054199E-3</v>
      </c>
      <c r="I17" s="30">
        <v>4.5593384717965903E-2</v>
      </c>
      <c r="J17" s="30">
        <v>1.0334670717826001E-2</v>
      </c>
      <c r="K17" s="7">
        <v>3.4588654053134202E-2</v>
      </c>
      <c r="L17" s="7">
        <v>0.73351859071278203</v>
      </c>
      <c r="M17" s="7">
        <v>2.0538117760376302E-2</v>
      </c>
      <c r="N17" s="7">
        <v>4.3751292691703803E-2</v>
      </c>
      <c r="O17" s="7">
        <v>6.2275703092910398E-3</v>
      </c>
      <c r="P17" s="7">
        <v>9.0843889947146997E-2</v>
      </c>
      <c r="Q17" s="7">
        <v>4.2671987347048503</v>
      </c>
    </row>
    <row r="18" spans="1:17" hidden="1" x14ac:dyDescent="0.25">
      <c r="A18" s="3" t="s">
        <v>7</v>
      </c>
      <c r="B18" s="2">
        <v>43952</v>
      </c>
      <c r="C18" s="52">
        <v>0.48045332778598498</v>
      </c>
      <c r="D18" s="7">
        <v>2.7506998868829999E-2</v>
      </c>
      <c r="E18" s="7">
        <v>0.68456164021081201</v>
      </c>
      <c r="F18" s="7">
        <v>0.28793136092035798</v>
      </c>
      <c r="G18" s="7">
        <v>1.3739715826725901E-2</v>
      </c>
      <c r="H18" s="7">
        <v>4.3752244640740904E-3</v>
      </c>
      <c r="I18" s="30">
        <v>4.5814771502931999E-2</v>
      </c>
      <c r="J18" s="30">
        <v>2.29253512515766E-2</v>
      </c>
      <c r="K18" s="7">
        <v>3.3413399774863302E-2</v>
      </c>
      <c r="L18" s="7">
        <v>0.64504308244420805</v>
      </c>
      <c r="M18" s="7">
        <v>2.1234744249810401E-2</v>
      </c>
      <c r="N18" s="7">
        <v>9.0678519594156695E-2</v>
      </c>
      <c r="O18" s="7">
        <v>5.8649405583263503E-3</v>
      </c>
      <c r="P18" s="7">
        <v>0.116910250333327</v>
      </c>
      <c r="Q18" s="7">
        <v>4.2253084441525504</v>
      </c>
    </row>
    <row r="19" spans="1:17" hidden="1" x14ac:dyDescent="0.25">
      <c r="A19" s="3" t="s">
        <v>7</v>
      </c>
      <c r="B19" s="2">
        <v>43983</v>
      </c>
      <c r="C19" s="52">
        <v>0.55253217973378799</v>
      </c>
      <c r="D19" s="7">
        <v>2.3506106528581299E-2</v>
      </c>
      <c r="E19" s="7">
        <v>0.63633661315101597</v>
      </c>
      <c r="F19" s="7">
        <v>0.34015728032040199</v>
      </c>
      <c r="G19" s="7">
        <v>1.3929062424170699E-2</v>
      </c>
      <c r="H19" s="7">
        <v>6.9278511747183297E-3</v>
      </c>
      <c r="I19" s="30">
        <v>4.9017545921555203E-2</v>
      </c>
      <c r="J19" s="30">
        <v>4.6361469419283999E-2</v>
      </c>
      <c r="K19" s="7">
        <v>3.2360026344302302E-2</v>
      </c>
      <c r="L19" s="7">
        <v>0.52933803384035905</v>
      </c>
      <c r="M19" s="7">
        <v>2.6469261703454101E-2</v>
      </c>
      <c r="N19" s="7">
        <v>0.11471526379477701</v>
      </c>
      <c r="O19" s="7">
        <v>8.1294720339300693E-3</v>
      </c>
      <c r="P19" s="7">
        <v>0.172752013343449</v>
      </c>
      <c r="Q19" s="7">
        <v>4.18014384439011</v>
      </c>
    </row>
    <row r="20" spans="1:17" hidden="1" x14ac:dyDescent="0.25">
      <c r="A20" s="3" t="s">
        <v>7</v>
      </c>
      <c r="B20" s="2">
        <v>44013</v>
      </c>
      <c r="C20" s="52">
        <v>0.82236612101862905</v>
      </c>
      <c r="D20" s="7">
        <v>2.2584925098608599E-2</v>
      </c>
      <c r="E20" s="7">
        <v>0.56247908572133798</v>
      </c>
      <c r="F20" s="7">
        <v>0.41493598918005298</v>
      </c>
      <c r="G20" s="7">
        <v>1.23330879042146E-2</v>
      </c>
      <c r="H20" s="7">
        <v>1.81525273073678E-2</v>
      </c>
      <c r="I20" s="30">
        <v>0.12696075662376199</v>
      </c>
      <c r="J20" s="30">
        <v>8.2645232295398594E-2</v>
      </c>
      <c r="K20" s="7">
        <v>4.3667887841699997E-2</v>
      </c>
      <c r="L20" s="7">
        <v>0.354640695994141</v>
      </c>
      <c r="M20" s="7">
        <v>5.3006625219300899E-2</v>
      </c>
      <c r="N20" s="7">
        <v>9.1677059219890097E-2</v>
      </c>
      <c r="O20" s="7">
        <v>2.3405647612005601E-2</v>
      </c>
      <c r="P20" s="7">
        <v>0.19351047998221901</v>
      </c>
      <c r="Q20" s="7">
        <v>4.1197617621674203</v>
      </c>
    </row>
    <row r="21" spans="1:17" hidden="1" x14ac:dyDescent="0.25">
      <c r="A21" s="3" t="s">
        <v>7</v>
      </c>
      <c r="B21" s="2">
        <v>44044</v>
      </c>
      <c r="C21" s="52">
        <v>0.77665943670878201</v>
      </c>
      <c r="D21" s="7">
        <v>2.2953716024434499E-2</v>
      </c>
      <c r="E21" s="7">
        <v>0.61583128103529405</v>
      </c>
      <c r="F21" s="7">
        <v>0.36121500294027198</v>
      </c>
      <c r="G21" s="7">
        <v>1.3400291386976701E-2</v>
      </c>
      <c r="H21" s="7">
        <v>1.8344081175718601E-2</v>
      </c>
      <c r="I21" s="30">
        <v>0.113502252358365</v>
      </c>
      <c r="J21" s="30">
        <v>6.7634569479270101E-2</v>
      </c>
      <c r="K21" s="7">
        <v>6.1038052686859502E-2</v>
      </c>
      <c r="L21" s="7">
        <v>0.37015787431821001</v>
      </c>
      <c r="M21" s="7">
        <v>6.3327752619387903E-2</v>
      </c>
      <c r="N21" s="7">
        <v>8.6836729259746698E-2</v>
      </c>
      <c r="O21" s="7">
        <v>1.62865017878768E-2</v>
      </c>
      <c r="P21" s="7">
        <v>0.18947189492758901</v>
      </c>
      <c r="Q21" s="7">
        <v>4.0189357420351399</v>
      </c>
    </row>
    <row r="22" spans="1:17" hidden="1" x14ac:dyDescent="0.25">
      <c r="A22" s="3" t="s">
        <v>7</v>
      </c>
      <c r="B22" s="2">
        <v>44075</v>
      </c>
      <c r="C22" s="52">
        <v>0.86774740283094298</v>
      </c>
      <c r="D22" s="7">
        <v>2.1742040557240001E-2</v>
      </c>
      <c r="E22" s="7">
        <v>0.55492989887862798</v>
      </c>
      <c r="F22" s="7">
        <v>0.42332806056413202</v>
      </c>
      <c r="G22" s="7">
        <v>1.2763744324739999E-2</v>
      </c>
      <c r="H22" s="7">
        <v>1.8249134402500901E-2</v>
      </c>
      <c r="I22" s="30">
        <v>0.122745260052741</v>
      </c>
      <c r="J22" s="30">
        <v>9.8967308609110405E-2</v>
      </c>
      <c r="K22" s="7">
        <v>6.2101975498637198E-2</v>
      </c>
      <c r="L22" s="7">
        <v>0.31996627786006898</v>
      </c>
      <c r="M22" s="7">
        <v>6.4273651415056698E-2</v>
      </c>
      <c r="N22" s="7">
        <v>8.0583786910190899E-2</v>
      </c>
      <c r="O22" s="7">
        <v>2.71152981467347E-2</v>
      </c>
      <c r="P22" s="7">
        <v>0.19323356278022</v>
      </c>
      <c r="Q22" s="7">
        <v>4.0530351621102998</v>
      </c>
    </row>
    <row r="23" spans="1:17" hidden="1" x14ac:dyDescent="0.25">
      <c r="A23" s="3" t="s">
        <v>7</v>
      </c>
      <c r="B23" s="2">
        <v>44105</v>
      </c>
      <c r="C23" s="52">
        <v>0.91357281995165596</v>
      </c>
      <c r="D23" s="7">
        <v>2.14899819739107E-2</v>
      </c>
      <c r="E23" s="7">
        <v>0.54998653822361299</v>
      </c>
      <c r="F23" s="7">
        <v>0.42852347980247601</v>
      </c>
      <c r="G23" s="7">
        <v>1.2649323727810999E-2</v>
      </c>
      <c r="H23" s="7">
        <v>2.1581354987291398E-2</v>
      </c>
      <c r="I23" s="30">
        <v>0.140521558355853</v>
      </c>
      <c r="J23" s="30">
        <v>8.9390015988883298E-2</v>
      </c>
      <c r="K23" s="7">
        <v>6.3408348828714003E-2</v>
      </c>
      <c r="L23" s="7">
        <v>0.33000781058844803</v>
      </c>
      <c r="M23" s="7">
        <v>6.4246919630128199E-2</v>
      </c>
      <c r="N23" s="7">
        <v>8.3951955102074399E-2</v>
      </c>
      <c r="O23" s="7">
        <v>2.9036209230950901E-2</v>
      </c>
      <c r="P23" s="7">
        <v>0.16520650355984601</v>
      </c>
      <c r="Q23" s="7">
        <v>4.0217782734305798</v>
      </c>
    </row>
    <row r="24" spans="1:17" hidden="1" x14ac:dyDescent="0.25">
      <c r="A24" s="3" t="s">
        <v>7</v>
      </c>
      <c r="B24" s="2">
        <v>44136</v>
      </c>
      <c r="C24" s="52">
        <v>0.92445135148733504</v>
      </c>
      <c r="D24" s="7">
        <v>2.13658397538663E-2</v>
      </c>
      <c r="E24" s="7">
        <v>0.55975405541184398</v>
      </c>
      <c r="F24" s="7">
        <v>0.41888010483429</v>
      </c>
      <c r="G24" s="7">
        <v>1.39783861803433E-2</v>
      </c>
      <c r="H24" s="7">
        <v>2.8385782431899199E-2</v>
      </c>
      <c r="I24" s="30">
        <v>0.14136185670422299</v>
      </c>
      <c r="J24" s="30">
        <v>9.4467148169722903E-2</v>
      </c>
      <c r="K24" s="7">
        <v>7.8669633518601997E-2</v>
      </c>
      <c r="L24" s="7">
        <v>0.32102356254890002</v>
      </c>
      <c r="M24" s="7">
        <v>6.5502588557930203E-2</v>
      </c>
      <c r="N24" s="7">
        <v>8.7046956281974494E-2</v>
      </c>
      <c r="O24" s="7">
        <v>2.37671651213393E-2</v>
      </c>
      <c r="P24" s="7">
        <v>0.14579692048506601</v>
      </c>
      <c r="Q24" s="7">
        <v>4.0843571563603804</v>
      </c>
    </row>
    <row r="25" spans="1:17" hidden="1" x14ac:dyDescent="0.25">
      <c r="A25" s="3" t="s">
        <v>7</v>
      </c>
      <c r="B25" s="2">
        <v>44166</v>
      </c>
      <c r="C25" s="52">
        <v>1.0139889113540099</v>
      </c>
      <c r="D25" s="7">
        <v>2.1685273641393801E-2</v>
      </c>
      <c r="E25" s="7">
        <v>0.57162462342966003</v>
      </c>
      <c r="F25" s="7">
        <v>0.40669010292894597</v>
      </c>
      <c r="G25" s="7">
        <v>1.5528574349065301E-2</v>
      </c>
      <c r="H25" s="7">
        <v>2.75630470326307E-2</v>
      </c>
      <c r="I25" s="30">
        <v>0.15874708849446001</v>
      </c>
      <c r="J25" s="30">
        <v>7.6252969267226606E-2</v>
      </c>
      <c r="K25" s="7">
        <v>9.1326643223519105E-2</v>
      </c>
      <c r="L25" s="7">
        <v>0.33982990282727499</v>
      </c>
      <c r="M25" s="7">
        <v>7.3642531754040605E-2</v>
      </c>
      <c r="N25" s="7">
        <v>6.4849785478183694E-2</v>
      </c>
      <c r="O25" s="7">
        <v>1.6962464759691799E-2</v>
      </c>
      <c r="P25" s="7">
        <v>0.135296992813907</v>
      </c>
      <c r="Q25" s="7">
        <v>4.0132658715193301</v>
      </c>
    </row>
    <row r="26" spans="1:17" hidden="1" x14ac:dyDescent="0.25">
      <c r="A26" s="3" t="s">
        <v>7</v>
      </c>
      <c r="B26" s="2">
        <v>44197</v>
      </c>
      <c r="C26" s="52">
        <v>0.467995360057822</v>
      </c>
      <c r="D26" s="7">
        <v>2.77566201032673E-2</v>
      </c>
      <c r="E26" s="7">
        <v>0.67693955171975295</v>
      </c>
      <c r="F26" s="7">
        <v>0.29530382817697998</v>
      </c>
      <c r="G26" s="7">
        <v>1.7542828319142799E-2</v>
      </c>
      <c r="H26" s="7">
        <v>3.31796592207608E-3</v>
      </c>
      <c r="I26" s="30">
        <v>3.7508429196959799E-2</v>
      </c>
      <c r="J26" s="30">
        <v>4.7739924136905802E-2</v>
      </c>
      <c r="K26" s="7">
        <v>3.3224201401913699E-2</v>
      </c>
      <c r="L26" s="7">
        <v>0.56623286883837898</v>
      </c>
      <c r="M26" s="7">
        <v>4.6028365625439001E-2</v>
      </c>
      <c r="N26" s="7">
        <v>5.27596990619148E-2</v>
      </c>
      <c r="O26" s="7">
        <v>7.7507070303425097E-3</v>
      </c>
      <c r="P26" s="7">
        <v>0.187895010466927</v>
      </c>
      <c r="Q26" s="7">
        <v>4.1471128363552996</v>
      </c>
    </row>
    <row r="27" spans="1:17" hidden="1" x14ac:dyDescent="0.25">
      <c r="A27" s="3" t="s">
        <v>7</v>
      </c>
      <c r="B27" s="2">
        <v>44228</v>
      </c>
      <c r="C27" s="52">
        <v>0.483370384358493</v>
      </c>
      <c r="D27" s="7">
        <v>2.84587112054955E-2</v>
      </c>
      <c r="E27" s="7">
        <v>0.65712230660739002</v>
      </c>
      <c r="F27" s="7">
        <v>0.314418982187115</v>
      </c>
      <c r="G27" s="7">
        <v>1.69652897337449E-2</v>
      </c>
      <c r="H27" s="7">
        <v>3.24243145706006E-3</v>
      </c>
      <c r="I27" s="30">
        <v>4.4651532990093203E-2</v>
      </c>
      <c r="J27" s="30">
        <v>4.6471760757166802E-2</v>
      </c>
      <c r="K27" s="7">
        <v>3.4749792775190802E-2</v>
      </c>
      <c r="L27" s="7">
        <v>0.55671688189708701</v>
      </c>
      <c r="M27" s="7">
        <v>4.7829427592589097E-2</v>
      </c>
      <c r="N27" s="7">
        <v>6.0348685286422003E-2</v>
      </c>
      <c r="O27" s="7">
        <v>8.2712788846123295E-3</v>
      </c>
      <c r="P27" s="7">
        <v>0.18075291862603399</v>
      </c>
      <c r="Q27" s="7">
        <v>4.2117493934560803</v>
      </c>
    </row>
    <row r="28" spans="1:17" hidden="1" x14ac:dyDescent="0.25">
      <c r="A28" s="3" t="s">
        <v>7</v>
      </c>
      <c r="B28" s="2">
        <v>44256</v>
      </c>
      <c r="C28" s="52">
        <v>0.62384171808063305</v>
      </c>
      <c r="D28" s="7">
        <v>2.4580377527863101E-2</v>
      </c>
      <c r="E28" s="7">
        <v>0.63491095198911796</v>
      </c>
      <c r="F28" s="7">
        <v>0.34050867048301903</v>
      </c>
      <c r="G28" s="7">
        <v>1.8382489292249501E-2</v>
      </c>
      <c r="H28" s="7">
        <v>3.1369838515018602E-3</v>
      </c>
      <c r="I28" s="30">
        <v>4.1763933535661997E-2</v>
      </c>
      <c r="J28" s="30">
        <v>4.7072130780189098E-2</v>
      </c>
      <c r="K28" s="7">
        <v>3.2621703339115897E-2</v>
      </c>
      <c r="L28" s="7">
        <v>0.49429932776483998</v>
      </c>
      <c r="M28" s="7">
        <v>5.2485731885752E-2</v>
      </c>
      <c r="N28" s="7">
        <v>7.4450347488215496E-2</v>
      </c>
      <c r="O28" s="7">
        <v>8.2394659377539193E-3</v>
      </c>
      <c r="P28" s="7">
        <v>0.22754788612471999</v>
      </c>
      <c r="Q28" s="7">
        <v>4.1927332284960999</v>
      </c>
    </row>
    <row r="29" spans="1:17" hidden="1" x14ac:dyDescent="0.25">
      <c r="A29" s="3" t="s">
        <v>7</v>
      </c>
      <c r="B29" s="2">
        <v>44287</v>
      </c>
      <c r="C29" s="52">
        <v>0.74606697656144205</v>
      </c>
      <c r="D29" s="7">
        <v>2.30330221501726E-2</v>
      </c>
      <c r="E29" s="7">
        <v>0.59294229026308798</v>
      </c>
      <c r="F29" s="7">
        <v>0.38402468758673902</v>
      </c>
      <c r="G29" s="7">
        <v>1.35488942124714E-2</v>
      </c>
      <c r="H29" s="7">
        <v>1.1458509057934701E-2</v>
      </c>
      <c r="I29" s="30">
        <v>7.5065872709974099E-2</v>
      </c>
      <c r="J29" s="30">
        <v>5.4301403722181098E-2</v>
      </c>
      <c r="K29" s="7">
        <v>3.11848175400062E-2</v>
      </c>
      <c r="L29" s="7">
        <v>0.41263204052242403</v>
      </c>
      <c r="M29" s="7">
        <v>7.3256152095601004E-2</v>
      </c>
      <c r="N29" s="7">
        <v>0.112056252758705</v>
      </c>
      <c r="O29" s="7">
        <v>1.2579820248790501E-2</v>
      </c>
      <c r="P29" s="7">
        <v>0.20391623713191201</v>
      </c>
      <c r="Q29" s="7">
        <v>4.0563460078206202</v>
      </c>
    </row>
    <row r="30" spans="1:17" hidden="1" x14ac:dyDescent="0.25">
      <c r="A30" s="3" t="s">
        <v>7</v>
      </c>
      <c r="B30" s="2">
        <v>44317</v>
      </c>
      <c r="C30" s="52">
        <v>0.99139899744950799</v>
      </c>
      <c r="D30" s="7">
        <v>2.3409501864787699E-2</v>
      </c>
      <c r="E30" s="7">
        <v>0.55321983052110701</v>
      </c>
      <c r="F30" s="7">
        <v>0.42337066761410502</v>
      </c>
      <c r="G30" s="7">
        <v>1.1412852030558701E-2</v>
      </c>
      <c r="H30" s="7">
        <v>2.0803134138384399E-2</v>
      </c>
      <c r="I30" s="30">
        <v>0.151449376348189</v>
      </c>
      <c r="J30" s="30">
        <v>0.105241158203113</v>
      </c>
      <c r="K30" s="7">
        <v>3.7641126082613302E-2</v>
      </c>
      <c r="L30" s="7">
        <v>0.31008761361805298</v>
      </c>
      <c r="M30" s="7">
        <v>6.9923670391624199E-2</v>
      </c>
      <c r="N30" s="7">
        <v>8.7112024588395898E-2</v>
      </c>
      <c r="O30" s="7">
        <v>3.3407153390302403E-2</v>
      </c>
      <c r="P30" s="7">
        <v>0.172921891208766</v>
      </c>
      <c r="Q30" s="7">
        <v>4.0544582757517897</v>
      </c>
    </row>
    <row r="31" spans="1:17" hidden="1" x14ac:dyDescent="0.25">
      <c r="A31" s="3" t="s">
        <v>7</v>
      </c>
      <c r="B31" s="2">
        <v>44348</v>
      </c>
      <c r="C31" s="52">
        <v>0.93906618579377998</v>
      </c>
      <c r="D31" s="7">
        <v>2.2349558915306499E-2</v>
      </c>
      <c r="E31" s="7">
        <v>0.55609326129798797</v>
      </c>
      <c r="F31" s="7">
        <v>0.42155717978670498</v>
      </c>
      <c r="G31" s="7">
        <v>1.34662320709431E-2</v>
      </c>
      <c r="H31" s="7">
        <v>2.3598734186217201E-2</v>
      </c>
      <c r="I31" s="30">
        <v>0.137836530881567</v>
      </c>
      <c r="J31" s="30">
        <v>0.11130925693245</v>
      </c>
      <c r="K31" s="7">
        <v>3.4528250437564502E-2</v>
      </c>
      <c r="L31" s="7">
        <v>0.31822508601352301</v>
      </c>
      <c r="M31" s="7">
        <v>7.0716234657326099E-2</v>
      </c>
      <c r="N31" s="7">
        <v>7.8783310434925896E-2</v>
      </c>
      <c r="O31" s="7">
        <v>3.4831685362993199E-2</v>
      </c>
      <c r="P31" s="7">
        <v>0.17670467902249001</v>
      </c>
      <c r="Q31" s="7">
        <v>4.00413402056971</v>
      </c>
    </row>
    <row r="32" spans="1:17" hidden="1" x14ac:dyDescent="0.25">
      <c r="A32" s="3" t="s">
        <v>7</v>
      </c>
      <c r="B32" s="2">
        <v>44378</v>
      </c>
      <c r="C32" s="52">
        <v>0.98025404652336701</v>
      </c>
      <c r="D32" s="7">
        <v>2.5521485579269899E-2</v>
      </c>
      <c r="E32" s="7">
        <v>0.55465537361123995</v>
      </c>
      <c r="F32" s="7">
        <v>0.41982314080949001</v>
      </c>
      <c r="G32" s="7">
        <v>1.1771191452456999E-2</v>
      </c>
      <c r="H32" s="7">
        <v>2.8134014863714502E-2</v>
      </c>
      <c r="I32" s="30">
        <v>0.138357082936685</v>
      </c>
      <c r="J32" s="30">
        <v>0.120880310381336</v>
      </c>
      <c r="K32" s="7">
        <v>3.6290163519287599E-2</v>
      </c>
      <c r="L32" s="7">
        <v>0.30580541694448199</v>
      </c>
      <c r="M32" s="7">
        <v>6.9001376461657798E-2</v>
      </c>
      <c r="N32" s="7">
        <v>7.7955485456190396E-2</v>
      </c>
      <c r="O32" s="7">
        <v>3.7680938116886997E-2</v>
      </c>
      <c r="P32" s="7">
        <v>0.174124019867303</v>
      </c>
      <c r="Q32" s="7">
        <v>4.0524035830241703</v>
      </c>
    </row>
    <row r="33" spans="1:17" hidden="1" x14ac:dyDescent="0.25">
      <c r="A33" s="3" t="s">
        <v>7</v>
      </c>
      <c r="B33" s="2">
        <v>44409</v>
      </c>
      <c r="C33" s="52">
        <v>0.98530611613906505</v>
      </c>
      <c r="D33" s="7">
        <v>2.1999569819082201E-2</v>
      </c>
      <c r="E33" s="7">
        <v>0.52726852201367802</v>
      </c>
      <c r="F33" s="7">
        <v>0.45073190816724001</v>
      </c>
      <c r="G33" s="7">
        <v>1.34640542324912E-2</v>
      </c>
      <c r="H33" s="7">
        <v>2.6796760587500901E-2</v>
      </c>
      <c r="I33" s="30">
        <v>0.13291058051406601</v>
      </c>
      <c r="J33" s="30">
        <v>0.13953435343640899</v>
      </c>
      <c r="K33" s="7">
        <v>3.8981775049813101E-2</v>
      </c>
      <c r="L33" s="7">
        <v>0.30022640182446603</v>
      </c>
      <c r="M33" s="7">
        <v>6.6117313650809001E-2</v>
      </c>
      <c r="N33" s="7">
        <v>7.0298884726356203E-2</v>
      </c>
      <c r="O33" s="7">
        <v>3.8923115528737597E-2</v>
      </c>
      <c r="P33" s="7">
        <v>0.172746760449351</v>
      </c>
      <c r="Q33" s="7">
        <v>4.0308116763163797</v>
      </c>
    </row>
    <row r="34" spans="1:17" x14ac:dyDescent="0.25">
      <c r="A34" s="3" t="s">
        <v>7</v>
      </c>
      <c r="B34" s="2">
        <v>44440</v>
      </c>
      <c r="C34" s="52">
        <v>0.97768704148164798</v>
      </c>
      <c r="D34" s="7">
        <v>2.1487513642479899E-2</v>
      </c>
      <c r="E34" s="7">
        <v>0.546020252779985</v>
      </c>
      <c r="F34" s="7">
        <v>0.43249223357753502</v>
      </c>
      <c r="G34" s="7">
        <v>1.2954288506156399E-2</v>
      </c>
      <c r="H34" s="7">
        <v>2.1536609273492501E-2</v>
      </c>
      <c r="I34" s="30">
        <v>0.125725690158596</v>
      </c>
      <c r="J34" s="30">
        <v>0.144278325574344</v>
      </c>
      <c r="K34" s="7">
        <v>4.5121313718641802E-2</v>
      </c>
      <c r="L34" s="7">
        <v>0.299274690013004</v>
      </c>
      <c r="M34" s="7">
        <v>6.5972590646750304E-2</v>
      </c>
      <c r="N34" s="7">
        <v>6.7863578381370304E-2</v>
      </c>
      <c r="O34" s="7">
        <v>3.6649859056798399E-2</v>
      </c>
      <c r="P34" s="7">
        <v>0.18062305467084699</v>
      </c>
      <c r="Q34" s="7">
        <v>4.0620773560246404</v>
      </c>
    </row>
    <row r="35" spans="1:17" hidden="1" x14ac:dyDescent="0.25">
      <c r="A35" s="3" t="s">
        <v>8</v>
      </c>
      <c r="B35" s="2">
        <v>43466</v>
      </c>
      <c r="C35" s="7">
        <v>0.87251741054966503</v>
      </c>
      <c r="D35" s="7">
        <v>1.6735340090793999E-2</v>
      </c>
      <c r="E35" s="7">
        <v>0.45731049154773301</v>
      </c>
      <c r="F35" s="7">
        <v>0.52595416836147302</v>
      </c>
      <c r="G35" s="7">
        <v>1.7932342852343099E-2</v>
      </c>
      <c r="H35" s="7">
        <v>1.62458219042887E-2</v>
      </c>
      <c r="I35" s="30">
        <v>5.9406617749427598E-2</v>
      </c>
      <c r="J35" s="30">
        <v>0.103009593775217</v>
      </c>
      <c r="K35" s="7">
        <v>3.69996690717075E-2</v>
      </c>
      <c r="L35" s="7">
        <v>0.341499839291384</v>
      </c>
      <c r="M35" s="7">
        <v>5.4512593325730899E-2</v>
      </c>
      <c r="N35" s="7">
        <v>8.3712446283373806E-2</v>
      </c>
      <c r="O35" s="7">
        <v>3.47547763240477E-2</v>
      </c>
      <c r="P35" s="7">
        <v>0.25192629942248002</v>
      </c>
      <c r="Q35" s="7">
        <v>4.34800946259874</v>
      </c>
    </row>
    <row r="36" spans="1:17" hidden="1" x14ac:dyDescent="0.25">
      <c r="A36" s="3" t="s">
        <v>8</v>
      </c>
      <c r="B36" s="2">
        <v>43497</v>
      </c>
      <c r="C36" s="7">
        <v>0.87443008155803303</v>
      </c>
      <c r="D36" s="7">
        <v>1.54022214523002E-2</v>
      </c>
      <c r="E36" s="7">
        <v>0.44625305822559902</v>
      </c>
      <c r="F36" s="7">
        <v>0.53834472032210101</v>
      </c>
      <c r="G36" s="7">
        <v>1.57937333263862E-2</v>
      </c>
      <c r="H36" s="7">
        <v>1.6965597330054202E-2</v>
      </c>
      <c r="I36" s="30">
        <v>6.0530011162930303E-2</v>
      </c>
      <c r="J36" s="30">
        <v>0.11223937434435299</v>
      </c>
      <c r="K36" s="7">
        <v>3.2174867549640898E-2</v>
      </c>
      <c r="L36" s="7">
        <v>0.34378058221675001</v>
      </c>
      <c r="M36" s="7">
        <v>5.2744715304011501E-2</v>
      </c>
      <c r="N36" s="7">
        <v>7.9274727439288095E-2</v>
      </c>
      <c r="O36" s="7">
        <v>3.6035711653546999E-2</v>
      </c>
      <c r="P36" s="7">
        <v>0.25046067967303898</v>
      </c>
      <c r="Q36" s="7">
        <v>4.3469380303347203</v>
      </c>
    </row>
    <row r="37" spans="1:17" hidden="1" x14ac:dyDescent="0.25">
      <c r="A37" s="3" t="s">
        <v>8</v>
      </c>
      <c r="B37" s="2">
        <v>43525</v>
      </c>
      <c r="C37" s="7">
        <v>1.07087326735823</v>
      </c>
      <c r="D37" s="7">
        <v>1.62171338084257E-2</v>
      </c>
      <c r="E37" s="7">
        <v>0.43989312229670302</v>
      </c>
      <c r="F37" s="7">
        <v>0.54388974389487199</v>
      </c>
      <c r="G37" s="7">
        <v>1.6260317136937499E-2</v>
      </c>
      <c r="H37" s="7">
        <v>1.6885752401178299E-2</v>
      </c>
      <c r="I37" s="30">
        <v>6.4315812344946197E-2</v>
      </c>
      <c r="J37" s="30">
        <v>0.10918266901495199</v>
      </c>
      <c r="K37" s="7">
        <v>3.25668624590989E-2</v>
      </c>
      <c r="L37" s="7">
        <v>0.32847312992220701</v>
      </c>
      <c r="M37" s="7">
        <v>5.28931523061957E-2</v>
      </c>
      <c r="N37" s="7">
        <v>8.7800769709450804E-2</v>
      </c>
      <c r="O37" s="7">
        <v>3.7626083538449102E-2</v>
      </c>
      <c r="P37" s="7">
        <v>0.25399545116658501</v>
      </c>
      <c r="Q37" s="7">
        <v>4.3910119780768699</v>
      </c>
    </row>
    <row r="38" spans="1:17" hidden="1" x14ac:dyDescent="0.25">
      <c r="A38" s="3" t="s">
        <v>8</v>
      </c>
      <c r="B38" s="2">
        <v>43556</v>
      </c>
      <c r="C38" s="7">
        <v>0.99921877974934803</v>
      </c>
      <c r="D38" s="7">
        <v>1.7378217720783799E-2</v>
      </c>
      <c r="E38" s="7">
        <v>0.45143116846773901</v>
      </c>
      <c r="F38" s="7">
        <v>0.53119061381147703</v>
      </c>
      <c r="G38" s="7">
        <v>1.4680516069048801E-2</v>
      </c>
      <c r="H38" s="7">
        <v>1.9540147455538798E-2</v>
      </c>
      <c r="I38" s="30">
        <v>6.2923188006145006E-2</v>
      </c>
      <c r="J38" s="30">
        <v>0.10560561105551899</v>
      </c>
      <c r="K38" s="7">
        <v>3.1170044120473899E-2</v>
      </c>
      <c r="L38" s="7">
        <v>0.34006390603036302</v>
      </c>
      <c r="M38" s="7">
        <v>5.13491679989359E-2</v>
      </c>
      <c r="N38" s="7">
        <v>0.105210244096577</v>
      </c>
      <c r="O38" s="7">
        <v>3.26601805664537E-2</v>
      </c>
      <c r="P38" s="7">
        <v>0.236796994600945</v>
      </c>
      <c r="Q38" s="7">
        <v>4.3200888802114399</v>
      </c>
    </row>
    <row r="39" spans="1:17" hidden="1" x14ac:dyDescent="0.25">
      <c r="A39" s="3" t="s">
        <v>8</v>
      </c>
      <c r="B39" s="2">
        <v>43586</v>
      </c>
      <c r="C39" s="7">
        <v>1.03027130528489</v>
      </c>
      <c r="D39" s="7">
        <v>1.3498513785324E-2</v>
      </c>
      <c r="E39" s="7">
        <v>0.45154995727411701</v>
      </c>
      <c r="F39" s="7">
        <v>0.53495152894055897</v>
      </c>
      <c r="G39" s="7">
        <v>1.5898101979616101E-2</v>
      </c>
      <c r="H39" s="7">
        <v>1.6256902704591299E-2</v>
      </c>
      <c r="I39" s="30">
        <v>6.6640093463490604E-2</v>
      </c>
      <c r="J39" s="30">
        <v>0.10806982846688901</v>
      </c>
      <c r="K39" s="7">
        <v>3.0815323913300101E-2</v>
      </c>
      <c r="L39" s="7">
        <v>0.33129693550928702</v>
      </c>
      <c r="M39" s="7">
        <v>5.4476373742635302E-2</v>
      </c>
      <c r="N39" s="7">
        <v>0.10813783247327401</v>
      </c>
      <c r="O39" s="7">
        <v>3.7614728193037898E-2</v>
      </c>
      <c r="P39" s="7">
        <v>0.23079387955387901</v>
      </c>
      <c r="Q39" s="7">
        <v>4.3269625254521502</v>
      </c>
    </row>
    <row r="40" spans="1:17" hidden="1" x14ac:dyDescent="0.25">
      <c r="A40" s="3" t="s">
        <v>8</v>
      </c>
      <c r="B40" s="2">
        <v>43617</v>
      </c>
      <c r="C40" s="7">
        <v>0.99015597327238003</v>
      </c>
      <c r="D40" s="7">
        <v>1.64335211813946E-2</v>
      </c>
      <c r="E40" s="7">
        <v>0.465734817680445</v>
      </c>
      <c r="F40" s="7">
        <v>0.51783166113816104</v>
      </c>
      <c r="G40" s="7">
        <v>1.6340847632100999E-2</v>
      </c>
      <c r="H40" s="7">
        <v>1.7522726010556901E-2</v>
      </c>
      <c r="I40" s="30">
        <v>6.8812047326597903E-2</v>
      </c>
      <c r="J40" s="30">
        <v>0.107179492379225</v>
      </c>
      <c r="K40" s="7">
        <v>3.2761285760504397E-2</v>
      </c>
      <c r="L40" s="7">
        <v>0.34316912047847697</v>
      </c>
      <c r="M40" s="7">
        <v>5.2802327889197302E-2</v>
      </c>
      <c r="N40" s="7">
        <v>9.3498760998310004E-2</v>
      </c>
      <c r="O40" s="7">
        <v>3.5586293721015697E-2</v>
      </c>
      <c r="P40" s="7">
        <v>0.232327097804015</v>
      </c>
      <c r="Q40" s="7">
        <v>4.3365785699108699</v>
      </c>
    </row>
    <row r="41" spans="1:17" hidden="1" x14ac:dyDescent="0.25">
      <c r="A41" s="3" t="s">
        <v>8</v>
      </c>
      <c r="B41" s="2">
        <v>43647</v>
      </c>
      <c r="C41" s="7">
        <v>1.0306334559808401</v>
      </c>
      <c r="D41" s="7">
        <v>1.5620871898783599E-2</v>
      </c>
      <c r="E41" s="7">
        <v>0.44910822356893498</v>
      </c>
      <c r="F41" s="7">
        <v>0.53527090453228099</v>
      </c>
      <c r="G41" s="7">
        <v>1.6508357521373099E-2</v>
      </c>
      <c r="H41" s="7">
        <v>1.8568538690916798E-2</v>
      </c>
      <c r="I41" s="30">
        <v>7.1475293112771093E-2</v>
      </c>
      <c r="J41" s="30">
        <v>0.103782765265388</v>
      </c>
      <c r="K41" s="7">
        <v>3.1846974896182802E-2</v>
      </c>
      <c r="L41" s="7">
        <v>0.33728898170754901</v>
      </c>
      <c r="M41" s="7">
        <v>5.4300239377031399E-2</v>
      </c>
      <c r="N41" s="7">
        <v>8.5708379368170606E-2</v>
      </c>
      <c r="O41" s="7">
        <v>3.3332230988659298E-2</v>
      </c>
      <c r="P41" s="7">
        <v>0.247188239071958</v>
      </c>
      <c r="Q41" s="7">
        <v>4.4004826501000496</v>
      </c>
    </row>
    <row r="42" spans="1:17" hidden="1" x14ac:dyDescent="0.25">
      <c r="A42" s="3" t="s">
        <v>8</v>
      </c>
      <c r="B42" s="2">
        <v>43678</v>
      </c>
      <c r="C42" s="7">
        <v>1.0106829878594199</v>
      </c>
      <c r="D42" s="7">
        <v>1.47635225368798E-2</v>
      </c>
      <c r="E42" s="7">
        <v>0.46252415438035999</v>
      </c>
      <c r="F42" s="7">
        <v>0.52271232308276006</v>
      </c>
      <c r="G42" s="7">
        <v>1.4867983569473E-2</v>
      </c>
      <c r="H42" s="7">
        <v>1.79185042551505E-2</v>
      </c>
      <c r="I42" s="30">
        <v>7.2621746124299294E-2</v>
      </c>
      <c r="J42" s="30">
        <v>0.111852769112643</v>
      </c>
      <c r="K42" s="7">
        <v>3.43319760639898E-2</v>
      </c>
      <c r="L42" s="7">
        <v>0.33677379958841203</v>
      </c>
      <c r="M42" s="7">
        <v>5.52122068656229E-2</v>
      </c>
      <c r="N42" s="7">
        <v>8.9572547296607297E-2</v>
      </c>
      <c r="O42" s="7">
        <v>3.4879816923139198E-2</v>
      </c>
      <c r="P42" s="7">
        <v>0.23196865020066401</v>
      </c>
      <c r="Q42" s="7">
        <v>4.31734423433765</v>
      </c>
    </row>
    <row r="43" spans="1:17" hidden="1" x14ac:dyDescent="0.25">
      <c r="A43" s="3" t="s">
        <v>8</v>
      </c>
      <c r="B43" s="2">
        <v>43709</v>
      </c>
      <c r="C43" s="7">
        <v>0.96640062095030699</v>
      </c>
      <c r="D43" s="7">
        <v>1.5348790855488501E-2</v>
      </c>
      <c r="E43" s="7">
        <v>0.46475904083755298</v>
      </c>
      <c r="F43" s="7">
        <v>0.51989216830695795</v>
      </c>
      <c r="G43" s="7">
        <v>1.6399544479147699E-2</v>
      </c>
      <c r="H43" s="7">
        <v>1.5309782808263299E-2</v>
      </c>
      <c r="I43" s="30">
        <v>6.8916570447817405E-2</v>
      </c>
      <c r="J43" s="30">
        <v>0.10612476315913601</v>
      </c>
      <c r="K43" s="7">
        <v>3.3967370084891903E-2</v>
      </c>
      <c r="L43" s="7">
        <v>0.33235466524461998</v>
      </c>
      <c r="M43" s="7">
        <v>5.2509852478119103E-2</v>
      </c>
      <c r="N43" s="7">
        <v>8.48453263331677E-2</v>
      </c>
      <c r="O43" s="7">
        <v>3.3852795412121897E-2</v>
      </c>
      <c r="P43" s="7">
        <v>0.25571932955271598</v>
      </c>
      <c r="Q43" s="7">
        <v>4.30863816898602</v>
      </c>
    </row>
    <row r="44" spans="1:17" hidden="1" x14ac:dyDescent="0.25">
      <c r="A44" s="3" t="s">
        <v>8</v>
      </c>
      <c r="B44" s="2">
        <v>43739</v>
      </c>
      <c r="C44" s="7">
        <v>1.00571569082534</v>
      </c>
      <c r="D44" s="7">
        <v>1.40786790494681E-2</v>
      </c>
      <c r="E44" s="7">
        <v>0.44184410138762997</v>
      </c>
      <c r="F44" s="7">
        <v>0.544077219562902</v>
      </c>
      <c r="G44" s="7">
        <v>1.7304579673094001E-2</v>
      </c>
      <c r="H44" s="7">
        <v>1.5864682998270801E-2</v>
      </c>
      <c r="I44" s="30">
        <v>6.6409439821590796E-2</v>
      </c>
      <c r="J44" s="30">
        <v>0.106370167501934</v>
      </c>
      <c r="K44" s="7">
        <v>3.5917642699863597E-2</v>
      </c>
      <c r="L44" s="7">
        <v>0.33577544198218501</v>
      </c>
      <c r="M44" s="7">
        <v>5.16094422832655E-2</v>
      </c>
      <c r="N44" s="7">
        <v>9.1370037325807896E-2</v>
      </c>
      <c r="O44" s="7">
        <v>3.2660930977880698E-2</v>
      </c>
      <c r="P44" s="7">
        <v>0.246717634736107</v>
      </c>
      <c r="Q44" s="7">
        <v>4.36248785470048</v>
      </c>
    </row>
    <row r="45" spans="1:17" hidden="1" x14ac:dyDescent="0.25">
      <c r="A45" s="3" t="s">
        <v>8</v>
      </c>
      <c r="B45" s="2">
        <v>43770</v>
      </c>
      <c r="C45" s="7">
        <v>1.0406885598579101</v>
      </c>
      <c r="D45" s="7">
        <v>1.4943226836745101E-2</v>
      </c>
      <c r="E45" s="7">
        <v>0.449256579553584</v>
      </c>
      <c r="F45" s="7">
        <v>0.53580019360967102</v>
      </c>
      <c r="G45" s="7">
        <v>1.57364185473352E-2</v>
      </c>
      <c r="H45" s="7">
        <v>1.91659814900478E-2</v>
      </c>
      <c r="I45" s="30">
        <v>7.3363012405480807E-2</v>
      </c>
      <c r="J45" s="30">
        <v>0.105201405725281</v>
      </c>
      <c r="K45" s="7">
        <v>4.26573074309545E-2</v>
      </c>
      <c r="L45" s="7">
        <v>0.343235953605317</v>
      </c>
      <c r="M45" s="7">
        <v>5.1987516181223499E-2</v>
      </c>
      <c r="N45" s="7">
        <v>9.2780942278449893E-2</v>
      </c>
      <c r="O45" s="7">
        <v>2.82183002556739E-2</v>
      </c>
      <c r="P45" s="7">
        <v>0.227653162080236</v>
      </c>
      <c r="Q45" s="7">
        <v>4.3542431566679101</v>
      </c>
    </row>
    <row r="46" spans="1:17" hidden="1" x14ac:dyDescent="0.25">
      <c r="A46" s="3" t="s">
        <v>8</v>
      </c>
      <c r="B46" s="2">
        <v>43800</v>
      </c>
      <c r="C46" s="7">
        <v>1.10841186675363</v>
      </c>
      <c r="D46" s="7">
        <v>1.6092681319331101E-2</v>
      </c>
      <c r="E46" s="7">
        <v>0.47228532408908103</v>
      </c>
      <c r="F46" s="7">
        <v>0.51162199459158797</v>
      </c>
      <c r="G46" s="7">
        <v>1.5461848604607999E-2</v>
      </c>
      <c r="H46" s="7">
        <v>2.5204541955276001E-2</v>
      </c>
      <c r="I46" s="30">
        <v>8.3286647929350296E-2</v>
      </c>
      <c r="J46" s="30">
        <v>0.105065554349137</v>
      </c>
      <c r="K46" s="7">
        <v>5.22348627092864E-2</v>
      </c>
      <c r="L46" s="7">
        <v>0.37507168779007399</v>
      </c>
      <c r="M46" s="7">
        <v>5.31691822241575E-2</v>
      </c>
      <c r="N46" s="7">
        <v>8.3632468720134898E-2</v>
      </c>
      <c r="O46" s="7">
        <v>2.3530722086518002E-2</v>
      </c>
      <c r="P46" s="7">
        <v>0.183342483631457</v>
      </c>
      <c r="Q46" s="7">
        <v>4.3495034752609003</v>
      </c>
    </row>
    <row r="47" spans="1:17" hidden="1" x14ac:dyDescent="0.25">
      <c r="A47" s="3" t="s">
        <v>8</v>
      </c>
      <c r="B47" s="2">
        <v>43831</v>
      </c>
      <c r="C47" s="7">
        <v>0.90165495022258602</v>
      </c>
      <c r="D47" s="7">
        <v>1.60203823581004E-2</v>
      </c>
      <c r="E47" s="7">
        <v>0.46380006570743498</v>
      </c>
      <c r="F47" s="7">
        <v>0.52017955193446497</v>
      </c>
      <c r="G47" s="7">
        <v>1.6709657190888301E-2</v>
      </c>
      <c r="H47" s="7">
        <v>1.3980249610591E-2</v>
      </c>
      <c r="I47" s="30">
        <v>5.7751185585150903E-2</v>
      </c>
      <c r="J47" s="30">
        <v>0.108674345719599</v>
      </c>
      <c r="K47" s="7">
        <v>3.5521505333095997E-2</v>
      </c>
      <c r="L47" s="7">
        <v>0.33990055486174098</v>
      </c>
      <c r="M47" s="7">
        <v>5.48989664175355E-2</v>
      </c>
      <c r="N47" s="7">
        <v>8.4610749501504406E-2</v>
      </c>
      <c r="O47" s="7">
        <v>3.3831967946740198E-2</v>
      </c>
      <c r="P47" s="7">
        <v>0.25412081783315399</v>
      </c>
      <c r="Q47" s="7">
        <v>4.3432773347961602</v>
      </c>
    </row>
    <row r="48" spans="1:17" hidden="1" x14ac:dyDescent="0.25">
      <c r="A48" s="3" t="s">
        <v>8</v>
      </c>
      <c r="B48" s="2">
        <v>43862</v>
      </c>
      <c r="C48" s="7">
        <v>0.91285489339601</v>
      </c>
      <c r="D48" s="7">
        <v>1.53901227493026E-2</v>
      </c>
      <c r="E48" s="7">
        <v>0.47040006014066199</v>
      </c>
      <c r="F48" s="7">
        <v>0.51420981711003499</v>
      </c>
      <c r="G48" s="7">
        <v>1.6737077190380398E-2</v>
      </c>
      <c r="H48" s="7">
        <v>1.51857638541109E-2</v>
      </c>
      <c r="I48" s="30">
        <v>5.91654683511703E-2</v>
      </c>
      <c r="J48" s="30">
        <v>0.116196498410771</v>
      </c>
      <c r="K48" s="7">
        <v>3.3107679545003897E-2</v>
      </c>
      <c r="L48" s="7">
        <v>0.344153478469304</v>
      </c>
      <c r="M48" s="7">
        <v>5.79185400983784E-2</v>
      </c>
      <c r="N48" s="7">
        <v>8.8649201105370098E-2</v>
      </c>
      <c r="O48" s="7">
        <v>3.1896478338633703E-2</v>
      </c>
      <c r="P48" s="7">
        <v>0.23698981463687799</v>
      </c>
      <c r="Q48" s="7">
        <v>4.3811601621965597</v>
      </c>
    </row>
    <row r="49" spans="1:17" hidden="1" x14ac:dyDescent="0.25">
      <c r="A49" s="3" t="s">
        <v>8</v>
      </c>
      <c r="B49" s="2">
        <v>43891</v>
      </c>
      <c r="C49" s="7">
        <v>0.892955412553331</v>
      </c>
      <c r="D49" s="7">
        <v>1.6705548415952901E-2</v>
      </c>
      <c r="E49" s="7">
        <v>0.51255154894409605</v>
      </c>
      <c r="F49" s="7">
        <v>0.470742902639951</v>
      </c>
      <c r="G49" s="7">
        <v>1.7668683638337099E-2</v>
      </c>
      <c r="H49" s="7">
        <v>1.16157791255414E-2</v>
      </c>
      <c r="I49" s="30">
        <v>3.7405093169367298E-2</v>
      </c>
      <c r="J49" s="30">
        <v>7.4053396798302806E-2</v>
      </c>
      <c r="K49" s="7">
        <v>3.4553284988027101E-2</v>
      </c>
      <c r="L49" s="7">
        <v>0.46088250968301098</v>
      </c>
      <c r="M49" s="7">
        <v>4.56752361622247E-2</v>
      </c>
      <c r="N49" s="7">
        <v>8.2738339245899295E-2</v>
      </c>
      <c r="O49" s="7">
        <v>1.8302455990757999E-2</v>
      </c>
      <c r="P49" s="7">
        <v>0.21710522119853201</v>
      </c>
      <c r="Q49" s="7">
        <v>4.32699825180765</v>
      </c>
    </row>
    <row r="50" spans="1:17" hidden="1" x14ac:dyDescent="0.25">
      <c r="A50" s="3" t="s">
        <v>8</v>
      </c>
      <c r="B50" s="2">
        <v>43922</v>
      </c>
      <c r="C50" s="7">
        <v>0.50052972287146702</v>
      </c>
      <c r="D50" s="7">
        <v>2.31056696960097E-2</v>
      </c>
      <c r="E50" s="7">
        <v>0.59346622502527202</v>
      </c>
      <c r="F50" s="7">
        <v>0.38342810527871901</v>
      </c>
      <c r="G50" s="7">
        <v>1.5841047266350099E-2</v>
      </c>
      <c r="H50" s="7">
        <v>9.9076903706029696E-4</v>
      </c>
      <c r="I50" s="30">
        <v>3.8242800955166797E-4</v>
      </c>
      <c r="J50" s="30">
        <v>1.02587010995137E-2</v>
      </c>
      <c r="K50" s="7">
        <v>1.8300057572395501E-2</v>
      </c>
      <c r="L50" s="7">
        <v>0.75860564097472405</v>
      </c>
      <c r="M50" s="7">
        <v>1.8201320753545001E-2</v>
      </c>
      <c r="N50" s="7">
        <v>5.6872405931553599E-2</v>
      </c>
      <c r="O50" s="7">
        <v>1.2253775241413E-3</v>
      </c>
      <c r="P50" s="7">
        <v>0.119322251831164</v>
      </c>
      <c r="Q50" s="7">
        <v>4.5309577272678396</v>
      </c>
    </row>
    <row r="51" spans="1:17" hidden="1" x14ac:dyDescent="0.25">
      <c r="A51" s="3" t="s">
        <v>8</v>
      </c>
      <c r="B51" s="2">
        <v>43952</v>
      </c>
      <c r="C51" s="7">
        <v>0.66744917198737697</v>
      </c>
      <c r="D51" s="7">
        <v>1.9265004088467898E-2</v>
      </c>
      <c r="E51" s="7">
        <v>0.54407239196054002</v>
      </c>
      <c r="F51" s="7">
        <v>0.43666260395099199</v>
      </c>
      <c r="G51" s="7">
        <v>1.50223487590444E-2</v>
      </c>
      <c r="H51" s="7">
        <v>1.5347964404767501E-3</v>
      </c>
      <c r="I51" s="30">
        <v>4.1986876583896202E-3</v>
      </c>
      <c r="J51" s="30">
        <v>2.4916258865499901E-2</v>
      </c>
      <c r="K51" s="7">
        <v>1.82652498942464E-2</v>
      </c>
      <c r="L51" s="7">
        <v>0.61890139919510501</v>
      </c>
      <c r="M51" s="7">
        <v>1.89940052064973E-2</v>
      </c>
      <c r="N51" s="7">
        <v>0.127270048174532</v>
      </c>
      <c r="O51" s="7">
        <v>1.6498493733118999E-3</v>
      </c>
      <c r="P51" s="7">
        <v>0.16924735643289701</v>
      </c>
      <c r="Q51" s="7">
        <v>4.4437619574705201</v>
      </c>
    </row>
    <row r="52" spans="1:17" hidden="1" x14ac:dyDescent="0.25">
      <c r="A52" s="3" t="s">
        <v>8</v>
      </c>
      <c r="B52" s="2">
        <v>43983</v>
      </c>
      <c r="C52" s="7">
        <v>0.82341561731868496</v>
      </c>
      <c r="D52" s="7">
        <v>1.8506507982500801E-2</v>
      </c>
      <c r="E52" s="7">
        <v>0.48988726380084702</v>
      </c>
      <c r="F52" s="7">
        <v>0.49160622821665201</v>
      </c>
      <c r="G52" s="7">
        <v>1.52839556189032E-2</v>
      </c>
      <c r="H52" s="7">
        <v>7.3022270815313196E-3</v>
      </c>
      <c r="I52" s="30">
        <v>4.7965758519587599E-2</v>
      </c>
      <c r="J52" s="30">
        <v>4.3690583197271197E-2</v>
      </c>
      <c r="K52" s="7">
        <v>2.3083563603708099E-2</v>
      </c>
      <c r="L52" s="7">
        <v>0.47103231737710499</v>
      </c>
      <c r="M52" s="7">
        <v>2.8190277373974299E-2</v>
      </c>
      <c r="N52" s="7">
        <v>0.128482622043673</v>
      </c>
      <c r="O52" s="7">
        <v>2.5547090083244801E-3</v>
      </c>
      <c r="P52" s="7">
        <v>0.23241398617592199</v>
      </c>
      <c r="Q52" s="7">
        <v>4.4128660746679804</v>
      </c>
    </row>
    <row r="53" spans="1:17" hidden="1" x14ac:dyDescent="0.25">
      <c r="A53" s="3" t="s">
        <v>8</v>
      </c>
      <c r="B53" s="2">
        <v>44013</v>
      </c>
      <c r="C53" s="7">
        <v>0.960314105278122</v>
      </c>
      <c r="D53" s="7">
        <v>1.8848251349307499E-2</v>
      </c>
      <c r="E53" s="7">
        <v>0.47373731746165698</v>
      </c>
      <c r="F53" s="7">
        <v>0.50741443118903495</v>
      </c>
      <c r="G53" s="7">
        <v>1.34861588067416E-2</v>
      </c>
      <c r="H53" s="7">
        <v>1.2256360129194E-2</v>
      </c>
      <c r="I53" s="30">
        <v>6.7771005465434797E-2</v>
      </c>
      <c r="J53" s="30">
        <v>7.7019019573969699E-2</v>
      </c>
      <c r="K53" s="7">
        <v>2.82877234150955E-2</v>
      </c>
      <c r="L53" s="7">
        <v>0.39207996867547001</v>
      </c>
      <c r="M53" s="7">
        <v>4.89462992310742E-2</v>
      </c>
      <c r="N53" s="7">
        <v>0.11737876823904</v>
      </c>
      <c r="O53" s="7">
        <v>6.8645770591111901E-3</v>
      </c>
      <c r="P53" s="7">
        <v>0.235910119404869</v>
      </c>
      <c r="Q53" s="7">
        <v>4.4378347220482901</v>
      </c>
    </row>
    <row r="54" spans="1:17" hidden="1" x14ac:dyDescent="0.25">
      <c r="A54" s="3" t="s">
        <v>8</v>
      </c>
      <c r="B54" s="2">
        <v>44044</v>
      </c>
      <c r="C54" s="7">
        <v>0.98090835000700505</v>
      </c>
      <c r="D54" s="7">
        <v>1.65287869365928E-2</v>
      </c>
      <c r="E54" s="7">
        <v>0.48057429125581602</v>
      </c>
      <c r="F54" s="7">
        <v>0.50289692180759105</v>
      </c>
      <c r="G54" s="7">
        <v>1.1707205439702001E-2</v>
      </c>
      <c r="H54" s="7">
        <v>1.4486778088106301E-2</v>
      </c>
      <c r="I54" s="30">
        <v>7.3980538026755693E-2</v>
      </c>
      <c r="J54" s="30">
        <v>0.100600144629376</v>
      </c>
      <c r="K54" s="7">
        <v>3.2331230725352302E-2</v>
      </c>
      <c r="L54" s="7">
        <v>0.365415017429702</v>
      </c>
      <c r="M54" s="7">
        <v>4.9281040965340701E-2</v>
      </c>
      <c r="N54" s="7">
        <v>0.112171145716909</v>
      </c>
      <c r="O54" s="7">
        <v>1.37361799789534E-2</v>
      </c>
      <c r="P54" s="7">
        <v>0.22629071899980199</v>
      </c>
      <c r="Q54" s="7">
        <v>4.40906997150684</v>
      </c>
    </row>
    <row r="55" spans="1:17" hidden="1" x14ac:dyDescent="0.25">
      <c r="A55" s="3" t="s">
        <v>8</v>
      </c>
      <c r="B55" s="2">
        <v>44075</v>
      </c>
      <c r="C55" s="7">
        <v>0.95413786416151103</v>
      </c>
      <c r="D55" s="7">
        <v>1.6064088948709199E-2</v>
      </c>
      <c r="E55" s="7">
        <v>0.47657619827227199</v>
      </c>
      <c r="F55" s="7">
        <v>0.50735971277901804</v>
      </c>
      <c r="G55" s="7">
        <v>1.36423865038399E-2</v>
      </c>
      <c r="H55" s="7">
        <v>1.4976189058764499E-2</v>
      </c>
      <c r="I55" s="30">
        <v>6.0185671022419097E-2</v>
      </c>
      <c r="J55" s="30">
        <v>9.4118348009355604E-2</v>
      </c>
      <c r="K55" s="7">
        <v>3.2048721754944998E-2</v>
      </c>
      <c r="L55" s="7">
        <v>0.36424570777994197</v>
      </c>
      <c r="M55" s="7">
        <v>5.1153994586677499E-2</v>
      </c>
      <c r="N55" s="7">
        <v>0.110281922881991</v>
      </c>
      <c r="O55" s="7">
        <v>1.4762288289520699E-2</v>
      </c>
      <c r="P55" s="7">
        <v>0.24458477011254401</v>
      </c>
      <c r="Q55" s="7">
        <v>4.35058008492285</v>
      </c>
    </row>
    <row r="56" spans="1:17" hidden="1" x14ac:dyDescent="0.25">
      <c r="A56" s="3" t="s">
        <v>8</v>
      </c>
      <c r="B56" s="2">
        <v>44105</v>
      </c>
      <c r="C56" s="7">
        <v>0.97868876509737202</v>
      </c>
      <c r="D56" s="7">
        <v>1.6153373304998699E-2</v>
      </c>
      <c r="E56" s="7">
        <v>0.492344534936413</v>
      </c>
      <c r="F56" s="7">
        <v>0.491502091758588</v>
      </c>
      <c r="G56" s="7">
        <v>1.52204943959589E-2</v>
      </c>
      <c r="H56" s="7">
        <v>1.6350026982073301E-2</v>
      </c>
      <c r="I56" s="30">
        <v>6.4690083804168394E-2</v>
      </c>
      <c r="J56" s="30">
        <v>9.8365859531646505E-2</v>
      </c>
      <c r="K56" s="7">
        <v>3.3356527310516103E-2</v>
      </c>
      <c r="L56" s="7">
        <v>0.37767956048392098</v>
      </c>
      <c r="M56" s="7">
        <v>4.98641571256348E-2</v>
      </c>
      <c r="N56" s="7">
        <v>0.120555480785609</v>
      </c>
      <c r="O56" s="7">
        <v>1.28397449828866E-2</v>
      </c>
      <c r="P56" s="7">
        <v>0.21107806459758599</v>
      </c>
      <c r="Q56" s="7">
        <v>4.4051655000077696</v>
      </c>
    </row>
    <row r="57" spans="1:17" hidden="1" x14ac:dyDescent="0.25">
      <c r="A57" s="3" t="s">
        <v>8</v>
      </c>
      <c r="B57" s="2">
        <v>44136</v>
      </c>
      <c r="C57" s="7">
        <v>0.76105397774439398</v>
      </c>
      <c r="D57" s="7">
        <v>1.8789161132766401E-2</v>
      </c>
      <c r="E57" s="7">
        <v>0.51883821284754805</v>
      </c>
      <c r="F57" s="7">
        <v>0.46237262601968598</v>
      </c>
      <c r="G57" s="7">
        <v>1.9282962044323199E-2</v>
      </c>
      <c r="H57" s="7">
        <v>1.0593942642762101E-2</v>
      </c>
      <c r="I57" s="30">
        <v>1.6156033030908699E-2</v>
      </c>
      <c r="J57" s="30">
        <v>6.2838156525570399E-2</v>
      </c>
      <c r="K57" s="7">
        <v>2.4950550542545899E-2</v>
      </c>
      <c r="L57" s="7">
        <v>0.49693171599174901</v>
      </c>
      <c r="M57" s="7">
        <v>4.6378190842111901E-2</v>
      </c>
      <c r="N57" s="7">
        <v>0.12199821885765</v>
      </c>
      <c r="O57" s="7">
        <v>6.99567028126596E-3</v>
      </c>
      <c r="P57" s="7">
        <v>0.19387455924111299</v>
      </c>
      <c r="Q57" s="7">
        <v>4.45150095146594</v>
      </c>
    </row>
    <row r="58" spans="1:17" hidden="1" x14ac:dyDescent="0.25">
      <c r="A58" s="3" t="s">
        <v>8</v>
      </c>
      <c r="B58" s="2">
        <v>44166</v>
      </c>
      <c r="C58" s="7">
        <v>0.97756645393840602</v>
      </c>
      <c r="D58" s="7">
        <v>1.6675080843360501E-2</v>
      </c>
      <c r="E58" s="7">
        <v>0.52096446578210898</v>
      </c>
      <c r="F58" s="7">
        <v>0.46236045337453102</v>
      </c>
      <c r="G58" s="7">
        <v>1.5709659878212601E-2</v>
      </c>
      <c r="H58" s="7">
        <v>2.1947444370750701E-2</v>
      </c>
      <c r="I58" s="30">
        <v>7.2875945932970698E-2</v>
      </c>
      <c r="J58" s="30">
        <v>6.8970963760739107E-2</v>
      </c>
      <c r="K58" s="7">
        <v>4.3497287921054097E-2</v>
      </c>
      <c r="L58" s="7">
        <v>0.44570083214366302</v>
      </c>
      <c r="M58" s="7">
        <v>5.17965111839718E-2</v>
      </c>
      <c r="N58" s="7">
        <v>9.7410947635023296E-2</v>
      </c>
      <c r="O58" s="7">
        <v>7.1660153152437603E-3</v>
      </c>
      <c r="P58" s="7">
        <v>0.174924391858371</v>
      </c>
      <c r="Q58" s="7">
        <v>4.4021285843308204</v>
      </c>
    </row>
    <row r="59" spans="1:17" hidden="1" x14ac:dyDescent="0.25">
      <c r="A59" s="3" t="s">
        <v>8</v>
      </c>
      <c r="B59" s="2">
        <v>44197</v>
      </c>
      <c r="C59" s="7">
        <v>0.583855529352172</v>
      </c>
      <c r="D59" s="7">
        <v>1.86083490416507E-2</v>
      </c>
      <c r="E59" s="7">
        <v>0.54464209277623299</v>
      </c>
      <c r="F59" s="7">
        <v>0.43674955818211603</v>
      </c>
      <c r="G59" s="7">
        <v>1.70006552011982E-2</v>
      </c>
      <c r="H59" s="7">
        <v>3.30545837415268E-3</v>
      </c>
      <c r="I59" s="30">
        <v>1.1494643102707999E-3</v>
      </c>
      <c r="J59" s="30">
        <v>5.4202242815030402E-2</v>
      </c>
      <c r="K59" s="7">
        <v>1.99489732763985E-2</v>
      </c>
      <c r="L59" s="7">
        <v>0.556291236814209</v>
      </c>
      <c r="M59" s="7">
        <v>4.5172737982684799E-2</v>
      </c>
      <c r="N59" s="7">
        <v>7.7590115175822497E-2</v>
      </c>
      <c r="O59" s="7">
        <v>4.1907554828553998E-3</v>
      </c>
      <c r="P59" s="7">
        <v>0.22114836056737799</v>
      </c>
      <c r="Q59" s="7">
        <v>4.5122618683759699</v>
      </c>
    </row>
    <row r="60" spans="1:17" hidden="1" x14ac:dyDescent="0.25">
      <c r="A60" s="3" t="s">
        <v>8</v>
      </c>
      <c r="B60" s="2">
        <v>44228</v>
      </c>
      <c r="C60" s="7">
        <v>0.61270183806697398</v>
      </c>
      <c r="D60" s="7">
        <v>2.04304624751705E-2</v>
      </c>
      <c r="E60" s="7">
        <v>0.54468334019853204</v>
      </c>
      <c r="F60" s="7">
        <v>0.43488619732629802</v>
      </c>
      <c r="G60" s="7">
        <v>1.8090973003244502E-2</v>
      </c>
      <c r="H60" s="7">
        <v>2.2385372656187601E-3</v>
      </c>
      <c r="I60" s="30">
        <v>2.3914583025283699E-3</v>
      </c>
      <c r="J60" s="30">
        <v>5.6033245564249101E-2</v>
      </c>
      <c r="K60" s="7">
        <v>1.96466273139373E-2</v>
      </c>
      <c r="L60" s="7">
        <v>0.53779252321758597</v>
      </c>
      <c r="M60" s="7">
        <v>4.1536132699436103E-2</v>
      </c>
      <c r="N60" s="7">
        <v>0.10850063609871299</v>
      </c>
      <c r="O60" s="7">
        <v>3.9620826116238102E-3</v>
      </c>
      <c r="P60" s="7">
        <v>0.20980778392306301</v>
      </c>
      <c r="Q60" s="7">
        <v>4.5117079358258803</v>
      </c>
    </row>
    <row r="61" spans="1:17" hidden="1" x14ac:dyDescent="0.25">
      <c r="A61" s="3" t="s">
        <v>8</v>
      </c>
      <c r="B61" s="2">
        <v>44256</v>
      </c>
      <c r="C61" s="7">
        <v>0.77775321276193699</v>
      </c>
      <c r="D61" s="7">
        <v>1.74611467028872E-2</v>
      </c>
      <c r="E61" s="7">
        <v>0.51640553091715202</v>
      </c>
      <c r="F61" s="7">
        <v>0.46613332237996102</v>
      </c>
      <c r="G61" s="7">
        <v>1.8076556773701999E-2</v>
      </c>
      <c r="H61" s="7">
        <v>3.38411643676551E-3</v>
      </c>
      <c r="I61" s="30">
        <v>1.11251498562268E-3</v>
      </c>
      <c r="J61" s="30">
        <v>5.2047545571410697E-2</v>
      </c>
      <c r="K61" s="7">
        <v>1.8339978546944798E-2</v>
      </c>
      <c r="L61" s="7">
        <v>0.48886637830952201</v>
      </c>
      <c r="M61" s="7">
        <v>4.4900645981944397E-2</v>
      </c>
      <c r="N61" s="7">
        <v>0.13035606195569999</v>
      </c>
      <c r="O61" s="7">
        <v>4.170822152935E-3</v>
      </c>
      <c r="P61" s="7">
        <v>0.238745379285453</v>
      </c>
      <c r="Q61" s="7">
        <v>4.4422354773241501</v>
      </c>
    </row>
    <row r="62" spans="1:17" hidden="1" x14ac:dyDescent="0.25">
      <c r="A62" s="3" t="s">
        <v>8</v>
      </c>
      <c r="B62" s="2">
        <v>44287</v>
      </c>
      <c r="C62" s="7">
        <v>0.90624932760641397</v>
      </c>
      <c r="D62" s="7">
        <v>1.8329454410892301E-2</v>
      </c>
      <c r="E62" s="7">
        <v>0.50480833609804199</v>
      </c>
      <c r="F62" s="7">
        <v>0.476862209491066</v>
      </c>
      <c r="G62" s="7">
        <v>1.22471351344179E-2</v>
      </c>
      <c r="H62" s="7">
        <v>9.1672937401361294E-3</v>
      </c>
      <c r="I62" s="30">
        <v>6.3228729984099397E-2</v>
      </c>
      <c r="J62" s="30">
        <v>6.7674362323138906E-2</v>
      </c>
      <c r="K62" s="7">
        <v>2.5508880302252498E-2</v>
      </c>
      <c r="L62" s="7">
        <v>0.39921058979601298</v>
      </c>
      <c r="M62" s="7">
        <v>5.3345697353970198E-2</v>
      </c>
      <c r="N62" s="7">
        <v>0.13819237356077699</v>
      </c>
      <c r="O62" s="7">
        <v>6.7376474198703002E-3</v>
      </c>
      <c r="P62" s="7">
        <v>0.22468729038532401</v>
      </c>
      <c r="Q62" s="7">
        <v>4.4052060649727096</v>
      </c>
    </row>
    <row r="63" spans="1:17" hidden="1" x14ac:dyDescent="0.25">
      <c r="A63" s="3" t="s">
        <v>8</v>
      </c>
      <c r="B63" s="2">
        <v>44317</v>
      </c>
      <c r="C63" s="7">
        <v>1.0322711492630801</v>
      </c>
      <c r="D63" s="7">
        <v>1.52793615354759E-2</v>
      </c>
      <c r="E63" s="7">
        <v>0.47759307195154799</v>
      </c>
      <c r="F63" s="7">
        <v>0.50712756651297597</v>
      </c>
      <c r="G63" s="7">
        <v>1.0804303104333699E-2</v>
      </c>
      <c r="H63" s="7">
        <v>1.3568884821132899E-2</v>
      </c>
      <c r="I63" s="30">
        <v>6.7445972150018602E-2</v>
      </c>
      <c r="J63" s="30">
        <v>8.6077767338724007E-2</v>
      </c>
      <c r="K63" s="7">
        <v>2.8490739925171999E-2</v>
      </c>
      <c r="L63" s="7">
        <v>0.36065932173973703</v>
      </c>
      <c r="M63" s="7">
        <v>5.02384196468963E-2</v>
      </c>
      <c r="N63" s="7">
        <v>0.13156568706533001</v>
      </c>
      <c r="O63" s="7">
        <v>1.10829732936223E-2</v>
      </c>
      <c r="P63" s="7">
        <v>0.240065930915034</v>
      </c>
      <c r="Q63" s="7">
        <v>4.44379396841987</v>
      </c>
    </row>
    <row r="64" spans="1:17" hidden="1" x14ac:dyDescent="0.25">
      <c r="A64" s="3" t="s">
        <v>8</v>
      </c>
      <c r="B64" s="2">
        <v>44348</v>
      </c>
      <c r="C64" s="7">
        <v>0.98281763211713402</v>
      </c>
      <c r="D64" s="7">
        <v>1.6193462454932601E-2</v>
      </c>
      <c r="E64" s="7">
        <v>0.49906378680999902</v>
      </c>
      <c r="F64" s="7">
        <v>0.48474275073506801</v>
      </c>
      <c r="G64" s="7">
        <v>1.37718141736235E-2</v>
      </c>
      <c r="H64" s="7">
        <v>1.37765758146899E-2</v>
      </c>
      <c r="I64" s="30">
        <v>6.2996990461734903E-2</v>
      </c>
      <c r="J64" s="30">
        <v>9.4465935120463598E-2</v>
      </c>
      <c r="K64" s="7">
        <v>2.9346706907503999E-2</v>
      </c>
      <c r="L64" s="7">
        <v>0.36700514772259102</v>
      </c>
      <c r="M64" s="7">
        <v>5.4484257626915902E-2</v>
      </c>
      <c r="N64" s="7">
        <v>0.108449034807883</v>
      </c>
      <c r="O64" s="7">
        <v>1.5716767833984999E-2</v>
      </c>
      <c r="P64" s="7">
        <v>0.23998676953060999</v>
      </c>
      <c r="Q64" s="7">
        <v>4.31660282393511</v>
      </c>
    </row>
    <row r="65" spans="1:17" hidden="1" x14ac:dyDescent="0.25">
      <c r="A65" s="3" t="s">
        <v>8</v>
      </c>
      <c r="B65" s="2">
        <v>44378</v>
      </c>
      <c r="C65" s="7">
        <v>1.0635810729391699</v>
      </c>
      <c r="D65" s="7">
        <v>1.7136848915411101E-2</v>
      </c>
      <c r="E65" s="7">
        <v>0.48673016293243199</v>
      </c>
      <c r="F65" s="7">
        <v>0.49613298815215701</v>
      </c>
      <c r="G65" s="7">
        <v>1.26619104839881E-2</v>
      </c>
      <c r="H65" s="7">
        <v>1.5828720066753899E-2</v>
      </c>
      <c r="I65" s="30">
        <v>6.2633229435305401E-2</v>
      </c>
      <c r="J65" s="30">
        <v>0.100373722312424</v>
      </c>
      <c r="K65" s="7">
        <v>2.97587198985425E-2</v>
      </c>
      <c r="L65" s="7">
        <v>0.35836303109116802</v>
      </c>
      <c r="M65" s="7">
        <v>5.1590722863126201E-2</v>
      </c>
      <c r="N65" s="7">
        <v>0.102224766521502</v>
      </c>
      <c r="O65" s="7">
        <v>1.8761066194490601E-2</v>
      </c>
      <c r="P65" s="7">
        <v>0.24780411113269901</v>
      </c>
      <c r="Q65" s="7">
        <v>4.3463696922070802</v>
      </c>
    </row>
    <row r="66" spans="1:17" hidden="1" x14ac:dyDescent="0.25">
      <c r="A66" s="3" t="s">
        <v>8</v>
      </c>
      <c r="B66" s="2">
        <v>44409</v>
      </c>
      <c r="C66" s="7">
        <v>1.02252532771412</v>
      </c>
      <c r="D66" s="7">
        <v>1.6763581501272801E-2</v>
      </c>
      <c r="E66" s="7">
        <v>0.48439171445506202</v>
      </c>
      <c r="F66" s="7">
        <v>0.49884470404366599</v>
      </c>
      <c r="G66" s="7">
        <v>1.2346235914055001E-2</v>
      </c>
      <c r="H66" s="7">
        <v>1.69886895497805E-2</v>
      </c>
      <c r="I66" s="30">
        <v>6.6904566275969898E-2</v>
      </c>
      <c r="J66" s="30">
        <v>0.114606921080252</v>
      </c>
      <c r="K66" s="7">
        <v>3.1503726220286903E-2</v>
      </c>
      <c r="L66" s="7">
        <v>0.34518097977178003</v>
      </c>
      <c r="M66" s="7">
        <v>4.9912128132221602E-2</v>
      </c>
      <c r="N66" s="7">
        <v>0.10852716643610399</v>
      </c>
      <c r="O66" s="7">
        <v>2.43000415308889E-2</v>
      </c>
      <c r="P66" s="7">
        <v>0.229729545088661</v>
      </c>
      <c r="Q66" s="7">
        <v>4.3480199326831102</v>
      </c>
    </row>
    <row r="67" spans="1:17" x14ac:dyDescent="0.25">
      <c r="A67" s="3" t="s">
        <v>8</v>
      </c>
      <c r="B67" s="2">
        <v>44440</v>
      </c>
      <c r="C67" s="7">
        <v>0.97238016426097496</v>
      </c>
      <c r="D67" s="7">
        <v>1.87620491160287E-2</v>
      </c>
      <c r="E67" s="7">
        <v>0.51880068398454204</v>
      </c>
      <c r="F67" s="7">
        <v>0.46243726689942899</v>
      </c>
      <c r="G67" s="7">
        <v>1.28384608655594E-2</v>
      </c>
      <c r="H67" s="7">
        <v>1.5886647166288001E-2</v>
      </c>
      <c r="I67" s="30">
        <v>5.99599268354317E-2</v>
      </c>
      <c r="J67" s="30">
        <v>0.110082254893989</v>
      </c>
      <c r="K67" s="7">
        <v>3.0820160567170001E-2</v>
      </c>
      <c r="L67" s="7">
        <v>0.35596300862480201</v>
      </c>
      <c r="M67" s="7">
        <v>5.3223476849184E-2</v>
      </c>
      <c r="N67" s="7">
        <v>9.4949508124370904E-2</v>
      </c>
      <c r="O67" s="7">
        <v>2.40885375510256E-2</v>
      </c>
      <c r="P67" s="7">
        <v>0.242188018522179</v>
      </c>
      <c r="Q67" s="7">
        <v>4.3377122324637201</v>
      </c>
    </row>
    <row r="68" spans="1:17" hidden="1" x14ac:dyDescent="0.25">
      <c r="A68" s="3" t="s">
        <v>9</v>
      </c>
      <c r="B68" s="2">
        <v>43466</v>
      </c>
      <c r="C68" s="7">
        <v>0.85756370434517604</v>
      </c>
      <c r="D68" s="7">
        <v>1.1952367634460699E-2</v>
      </c>
      <c r="E68" s="7">
        <v>0.70126454381027103</v>
      </c>
      <c r="F68" s="7">
        <v>0.28678308855526802</v>
      </c>
      <c r="G68" s="7">
        <v>1.6363057790863101E-2</v>
      </c>
      <c r="H68" s="7">
        <v>1.16207421369526E-2</v>
      </c>
      <c r="I68" s="30">
        <v>5.59071486709782E-2</v>
      </c>
      <c r="J68" s="30">
        <v>8.0796186868153999E-2</v>
      </c>
      <c r="K68" s="7">
        <v>7.3501341777019794E-2</v>
      </c>
      <c r="L68" s="7">
        <v>0.398216999417489</v>
      </c>
      <c r="M68" s="7">
        <v>4.9263371278211697E-2</v>
      </c>
      <c r="N68" s="7">
        <v>6.58830493435065E-2</v>
      </c>
      <c r="O68" s="7">
        <v>3.4532536935621E-2</v>
      </c>
      <c r="P68" s="7">
        <v>0.21391556578120399</v>
      </c>
      <c r="Q68" s="7">
        <v>7.1330639876246797</v>
      </c>
    </row>
    <row r="69" spans="1:17" hidden="1" x14ac:dyDescent="0.25">
      <c r="A69" s="3" t="s">
        <v>9</v>
      </c>
      <c r="B69" s="2">
        <v>43497</v>
      </c>
      <c r="C69" s="7">
        <v>0.88733649949931603</v>
      </c>
      <c r="D69" s="7">
        <v>1.2357670592334301E-2</v>
      </c>
      <c r="E69" s="7">
        <v>0.69001543304267399</v>
      </c>
      <c r="F69" s="7">
        <v>0.29762689636499201</v>
      </c>
      <c r="G69" s="7">
        <v>1.9334123243096999E-2</v>
      </c>
      <c r="H69" s="7">
        <v>1.31558698875337E-2</v>
      </c>
      <c r="I69" s="30">
        <v>5.5946394640913902E-2</v>
      </c>
      <c r="J69" s="30">
        <v>8.8052339215342001E-2</v>
      </c>
      <c r="K69" s="7">
        <v>6.9078345756813195E-2</v>
      </c>
      <c r="L69" s="7">
        <v>0.39061909214888102</v>
      </c>
      <c r="M69" s="7">
        <v>4.4580256147836901E-2</v>
      </c>
      <c r="N69" s="7">
        <v>6.5387305982927205E-2</v>
      </c>
      <c r="O69" s="7">
        <v>2.9923326932368901E-2</v>
      </c>
      <c r="P69" s="7">
        <v>0.223922946044286</v>
      </c>
      <c r="Q69" s="7">
        <v>7.2103569301785804</v>
      </c>
    </row>
    <row r="70" spans="1:17" hidden="1" x14ac:dyDescent="0.25">
      <c r="A70" s="3" t="s">
        <v>9</v>
      </c>
      <c r="B70" s="2">
        <v>43525</v>
      </c>
      <c r="C70" s="7">
        <v>1.0435042068982701</v>
      </c>
      <c r="D70" s="7">
        <v>1.19271396211354E-2</v>
      </c>
      <c r="E70" s="7">
        <v>0.67888372078784598</v>
      </c>
      <c r="F70" s="7">
        <v>0.30918913959101901</v>
      </c>
      <c r="G70" s="7">
        <v>1.89795514081295E-2</v>
      </c>
      <c r="H70" s="7">
        <v>1.23002367531432E-2</v>
      </c>
      <c r="I70" s="30">
        <v>6.2724504443520596E-2</v>
      </c>
      <c r="J70" s="30">
        <v>9.0668133955774693E-2</v>
      </c>
      <c r="K70" s="7">
        <v>6.5531786674456305E-2</v>
      </c>
      <c r="L70" s="7">
        <v>0.38856956813058202</v>
      </c>
      <c r="M70" s="7">
        <v>4.0868698584663798E-2</v>
      </c>
      <c r="N70" s="7">
        <v>6.4834729672436794E-2</v>
      </c>
      <c r="O70" s="7">
        <v>2.37728112654923E-2</v>
      </c>
      <c r="P70" s="7">
        <v>0.23174997911180101</v>
      </c>
      <c r="Q70" s="7">
        <v>7.1618790977352997</v>
      </c>
    </row>
    <row r="71" spans="1:17" hidden="1" x14ac:dyDescent="0.25">
      <c r="A71" s="3" t="s">
        <v>9</v>
      </c>
      <c r="B71" s="2">
        <v>43556</v>
      </c>
      <c r="C71" s="7">
        <v>1.0040247630325101</v>
      </c>
      <c r="D71" s="7">
        <v>1.1633587489007001E-2</v>
      </c>
      <c r="E71" s="7">
        <v>0.66373047929293705</v>
      </c>
      <c r="F71" s="7">
        <v>0.32463593321805601</v>
      </c>
      <c r="G71" s="7">
        <v>1.9313980221053802E-2</v>
      </c>
      <c r="H71" s="7">
        <v>1.64864052046086E-2</v>
      </c>
      <c r="I71" s="30">
        <v>7.0159289347347498E-2</v>
      </c>
      <c r="J71" s="30">
        <v>8.8306659140431301E-2</v>
      </c>
      <c r="K71" s="7">
        <v>6.3817054729819897E-2</v>
      </c>
      <c r="L71" s="7">
        <v>0.38698979513384402</v>
      </c>
      <c r="M71" s="7">
        <v>3.9914777342947301E-2</v>
      </c>
      <c r="N71" s="7">
        <v>6.7644958532782407E-2</v>
      </c>
      <c r="O71" s="7">
        <v>2.7985794874272499E-2</v>
      </c>
      <c r="P71" s="7">
        <v>0.21938128547289301</v>
      </c>
      <c r="Q71" s="7">
        <v>7.1717813129898804</v>
      </c>
    </row>
    <row r="72" spans="1:17" hidden="1" x14ac:dyDescent="0.25">
      <c r="A72" s="3" t="s">
        <v>9</v>
      </c>
      <c r="B72" s="2">
        <v>43586</v>
      </c>
      <c r="C72" s="7">
        <v>1.02961168983391</v>
      </c>
      <c r="D72" s="7">
        <v>1.47754068282605E-2</v>
      </c>
      <c r="E72" s="7">
        <v>0.68352844251824996</v>
      </c>
      <c r="F72" s="7">
        <v>0.30169615065348898</v>
      </c>
      <c r="G72" s="7">
        <v>1.97885449912307E-2</v>
      </c>
      <c r="H72" s="7">
        <v>1.47816235787763E-2</v>
      </c>
      <c r="I72" s="30">
        <v>6.7989084976312106E-2</v>
      </c>
      <c r="J72" s="30">
        <v>9.1030139880859201E-2</v>
      </c>
      <c r="K72" s="7">
        <v>7.4533516162024305E-2</v>
      </c>
      <c r="L72" s="7">
        <v>0.37522500237102602</v>
      </c>
      <c r="M72" s="7">
        <v>4.1321142325398401E-2</v>
      </c>
      <c r="N72" s="7">
        <v>6.5360173094938606E-2</v>
      </c>
      <c r="O72" s="7">
        <v>3.0596745381270399E-2</v>
      </c>
      <c r="P72" s="7">
        <v>0.21937402723816399</v>
      </c>
      <c r="Q72" s="7">
        <v>7.1398180570608503</v>
      </c>
    </row>
    <row r="73" spans="1:17" hidden="1" x14ac:dyDescent="0.25">
      <c r="A73" s="3" t="s">
        <v>9</v>
      </c>
      <c r="B73" s="2">
        <v>43617</v>
      </c>
      <c r="C73" s="7">
        <v>1.0071280996138801</v>
      </c>
      <c r="D73" s="7">
        <v>1.2723009131621599E-2</v>
      </c>
      <c r="E73" s="7">
        <v>0.68321308067898701</v>
      </c>
      <c r="F73" s="7">
        <v>0.30406391018939199</v>
      </c>
      <c r="G73" s="7">
        <v>1.6068851839470901E-2</v>
      </c>
      <c r="H73" s="7">
        <v>1.3138829528491399E-2</v>
      </c>
      <c r="I73" s="30">
        <v>6.7194186673486006E-2</v>
      </c>
      <c r="J73" s="30">
        <v>8.72040853610348E-2</v>
      </c>
      <c r="K73" s="7">
        <v>7.2648917439911795E-2</v>
      </c>
      <c r="L73" s="7">
        <v>0.37948605409548802</v>
      </c>
      <c r="M73" s="7">
        <v>4.2792953023062803E-2</v>
      </c>
      <c r="N73" s="7">
        <v>6.4137177280804994E-2</v>
      </c>
      <c r="O73" s="7">
        <v>2.8106019291652101E-2</v>
      </c>
      <c r="P73" s="7">
        <v>0.22922292546659701</v>
      </c>
      <c r="Q73" s="7">
        <v>7.1425672199271002</v>
      </c>
    </row>
    <row r="74" spans="1:17" hidden="1" x14ac:dyDescent="0.25">
      <c r="A74" s="3" t="s">
        <v>9</v>
      </c>
      <c r="B74" s="2">
        <v>43647</v>
      </c>
      <c r="C74" s="7">
        <v>1.0096038566271299</v>
      </c>
      <c r="D74" s="7">
        <v>1.1682172460215801E-2</v>
      </c>
      <c r="E74" s="7">
        <v>0.69645858452800502</v>
      </c>
      <c r="F74" s="7">
        <v>0.29185924301178001</v>
      </c>
      <c r="G74" s="7">
        <v>1.6870352380242402E-2</v>
      </c>
      <c r="H74" s="7">
        <v>1.3425710385994201E-2</v>
      </c>
      <c r="I74" s="30">
        <v>7.2426881497016093E-2</v>
      </c>
      <c r="J74" s="30">
        <v>8.8857735081388098E-2</v>
      </c>
      <c r="K74" s="7">
        <v>7.6331069632520607E-2</v>
      </c>
      <c r="L74" s="7">
        <v>0.385021051604236</v>
      </c>
      <c r="M74" s="7">
        <v>4.2384381408818998E-2</v>
      </c>
      <c r="N74" s="7">
        <v>6.7668341984822494E-2</v>
      </c>
      <c r="O74" s="7">
        <v>2.8245062326391301E-2</v>
      </c>
      <c r="P74" s="7">
        <v>0.20876941369856999</v>
      </c>
      <c r="Q74" s="7">
        <v>7.1539661482996699</v>
      </c>
    </row>
    <row r="75" spans="1:17" hidden="1" x14ac:dyDescent="0.25">
      <c r="A75" s="3" t="s">
        <v>9</v>
      </c>
      <c r="B75" s="2">
        <v>43678</v>
      </c>
      <c r="C75" s="7">
        <v>1.0411790342962299</v>
      </c>
      <c r="D75" s="7">
        <v>1.2281104588308899E-2</v>
      </c>
      <c r="E75" s="7">
        <v>0.69501926326924202</v>
      </c>
      <c r="F75" s="7">
        <v>0.29269963214244898</v>
      </c>
      <c r="G75" s="7">
        <v>1.54574397078185E-2</v>
      </c>
      <c r="H75" s="7">
        <v>1.44970630603248E-2</v>
      </c>
      <c r="I75" s="30">
        <v>6.8107820019072798E-2</v>
      </c>
      <c r="J75" s="30">
        <v>9.52777662326839E-2</v>
      </c>
      <c r="K75" s="7">
        <v>7.4323630237189506E-2</v>
      </c>
      <c r="L75" s="7">
        <v>0.37431055299483601</v>
      </c>
      <c r="M75" s="7">
        <v>4.2615724054701799E-2</v>
      </c>
      <c r="N75" s="7">
        <v>6.6458345583471107E-2</v>
      </c>
      <c r="O75" s="7">
        <v>2.7559676854409999E-2</v>
      </c>
      <c r="P75" s="7">
        <v>0.221391981255491</v>
      </c>
      <c r="Q75" s="7">
        <v>7.1093986284093296</v>
      </c>
    </row>
    <row r="76" spans="1:17" hidden="1" x14ac:dyDescent="0.25">
      <c r="A76" s="3" t="s">
        <v>9</v>
      </c>
      <c r="B76" s="2">
        <v>43709</v>
      </c>
      <c r="C76" s="7">
        <v>0.95600177634495898</v>
      </c>
      <c r="D76" s="7">
        <v>1.13212956406202E-2</v>
      </c>
      <c r="E76" s="7">
        <v>0.70802732914119404</v>
      </c>
      <c r="F76" s="7">
        <v>0.28065137521818601</v>
      </c>
      <c r="G76" s="7">
        <v>1.7105592277463701E-2</v>
      </c>
      <c r="H76" s="7">
        <v>1.6620513793383501E-2</v>
      </c>
      <c r="I76" s="30">
        <v>6.6407137089954799E-2</v>
      </c>
      <c r="J76" s="30">
        <v>9.1593025552701907E-2</v>
      </c>
      <c r="K76" s="7">
        <v>7.7697500927672594E-2</v>
      </c>
      <c r="L76" s="7">
        <v>0.38139294940963903</v>
      </c>
      <c r="M76" s="7">
        <v>4.0811288590557597E-2</v>
      </c>
      <c r="N76" s="7">
        <v>6.7691932492307497E-2</v>
      </c>
      <c r="O76" s="7">
        <v>2.4727139228449001E-2</v>
      </c>
      <c r="P76" s="7">
        <v>0.21595292063787</v>
      </c>
      <c r="Q76" s="7">
        <v>7.1278740945208501</v>
      </c>
    </row>
    <row r="77" spans="1:17" hidden="1" x14ac:dyDescent="0.25">
      <c r="A77" s="3" t="s">
        <v>9</v>
      </c>
      <c r="B77" s="2">
        <v>43739</v>
      </c>
      <c r="C77" s="7">
        <v>1.00377568040889</v>
      </c>
      <c r="D77" s="7">
        <v>1.2757859046009601E-2</v>
      </c>
      <c r="E77" s="7">
        <v>0.688635728154251</v>
      </c>
      <c r="F77" s="7">
        <v>0.29860641279973998</v>
      </c>
      <c r="G77" s="7">
        <v>1.8165475457167599E-2</v>
      </c>
      <c r="H77" s="7">
        <v>1.5985771841484999E-2</v>
      </c>
      <c r="I77" s="30">
        <v>7.1941031363234098E-2</v>
      </c>
      <c r="J77" s="30">
        <v>9.1773233601600696E-2</v>
      </c>
      <c r="K77" s="7">
        <v>7.7910376425507896E-2</v>
      </c>
      <c r="L77" s="7">
        <v>0.38223935578124801</v>
      </c>
      <c r="M77" s="7">
        <v>4.3592232597567102E-2</v>
      </c>
      <c r="N77" s="7">
        <v>6.6979969554069999E-2</v>
      </c>
      <c r="O77" s="7">
        <v>1.6766207971550401E-2</v>
      </c>
      <c r="P77" s="7">
        <v>0.21464634540656899</v>
      </c>
      <c r="Q77" s="7">
        <v>7.1642235267977696</v>
      </c>
    </row>
    <row r="78" spans="1:17" hidden="1" x14ac:dyDescent="0.25">
      <c r="A78" s="3" t="s">
        <v>9</v>
      </c>
      <c r="B78" s="2">
        <v>43770</v>
      </c>
      <c r="C78" s="7">
        <v>1.0319215752839901</v>
      </c>
      <c r="D78" s="7">
        <v>1.2311244720567599E-2</v>
      </c>
      <c r="E78" s="7">
        <v>0.70864888606146903</v>
      </c>
      <c r="F78" s="7">
        <v>0.27903986921796398</v>
      </c>
      <c r="G78" s="7">
        <v>1.55024980536196E-2</v>
      </c>
      <c r="H78" s="7">
        <v>2.1676129801630799E-2</v>
      </c>
      <c r="I78" s="30">
        <v>7.6897387356853503E-2</v>
      </c>
      <c r="J78" s="30">
        <v>8.8252704708232793E-2</v>
      </c>
      <c r="K78" s="7">
        <v>8.9139557211734999E-2</v>
      </c>
      <c r="L78" s="7">
        <v>0.38875676526698799</v>
      </c>
      <c r="M78" s="7">
        <v>4.3917048725401302E-2</v>
      </c>
      <c r="N78" s="7">
        <v>6.3472426640284102E-2</v>
      </c>
      <c r="O78" s="7">
        <v>1.5617289653712899E-2</v>
      </c>
      <c r="P78" s="7">
        <v>0.19676819258154199</v>
      </c>
      <c r="Q78" s="7">
        <v>7.1706778186574596</v>
      </c>
    </row>
    <row r="79" spans="1:17" hidden="1" x14ac:dyDescent="0.25">
      <c r="A79" s="3" t="s">
        <v>9</v>
      </c>
      <c r="B79" s="2">
        <v>43800</v>
      </c>
      <c r="C79" s="7">
        <v>1.12834911381574</v>
      </c>
      <c r="D79" s="7">
        <v>1.38646352964841E-2</v>
      </c>
      <c r="E79" s="7">
        <v>0.70884730797441897</v>
      </c>
      <c r="F79" s="7">
        <v>0.27728805672909701</v>
      </c>
      <c r="G79" s="7">
        <v>1.44610779350073E-2</v>
      </c>
      <c r="H79" s="7">
        <v>2.3400662941075099E-2</v>
      </c>
      <c r="I79" s="30">
        <v>9.43607629687713E-2</v>
      </c>
      <c r="J79" s="30">
        <v>9.1369538243676801E-2</v>
      </c>
      <c r="K79" s="7">
        <v>9.3706370869789904E-2</v>
      </c>
      <c r="L79" s="7">
        <v>0.40896964670283897</v>
      </c>
      <c r="M79" s="7">
        <v>4.6895156231470697E-2</v>
      </c>
      <c r="N79" s="7">
        <v>5.0118961899358397E-2</v>
      </c>
      <c r="O79" s="7">
        <v>1.4497396343766599E-2</v>
      </c>
      <c r="P79" s="7">
        <v>0.16222042586424501</v>
      </c>
      <c r="Q79" s="7">
        <v>7.1753043205463998</v>
      </c>
    </row>
    <row r="80" spans="1:17" hidden="1" x14ac:dyDescent="0.25">
      <c r="A80" s="3" t="s">
        <v>9</v>
      </c>
      <c r="B80" s="2">
        <v>43831</v>
      </c>
      <c r="C80" s="7">
        <v>0.94140603767334197</v>
      </c>
      <c r="D80" s="7">
        <v>1.2556193887987401E-2</v>
      </c>
      <c r="E80" s="7">
        <v>0.68863087542285795</v>
      </c>
      <c r="F80" s="7">
        <v>0.29881293068915399</v>
      </c>
      <c r="G80" s="7">
        <v>1.7438793846205301E-2</v>
      </c>
      <c r="H80" s="7">
        <v>1.0852779683237499E-2</v>
      </c>
      <c r="I80" s="30">
        <v>5.5489027390912701E-2</v>
      </c>
      <c r="J80" s="30">
        <v>8.8790572891598696E-2</v>
      </c>
      <c r="K80" s="7">
        <v>7.5055367932084602E-2</v>
      </c>
      <c r="L80" s="7">
        <v>0.387358207314004</v>
      </c>
      <c r="M80" s="7">
        <v>3.9276556536941003E-2</v>
      </c>
      <c r="N80" s="7">
        <v>6.37746828334948E-2</v>
      </c>
      <c r="O80" s="7">
        <v>2.2617156400907799E-2</v>
      </c>
      <c r="P80" s="7">
        <v>0.23934685517061299</v>
      </c>
      <c r="Q80" s="7">
        <v>7.1757017230109099</v>
      </c>
    </row>
    <row r="81" spans="1:17" hidden="1" x14ac:dyDescent="0.25">
      <c r="A81" s="3" t="s">
        <v>9</v>
      </c>
      <c r="B81" s="2">
        <v>43862</v>
      </c>
      <c r="C81" s="7">
        <v>0.93587040372666996</v>
      </c>
      <c r="D81" s="7">
        <v>1.32341608001872E-2</v>
      </c>
      <c r="E81" s="7">
        <v>0.698685066840665</v>
      </c>
      <c r="F81" s="7">
        <v>0.28808077235914797</v>
      </c>
      <c r="G81" s="7">
        <v>1.6546634258110999E-2</v>
      </c>
      <c r="H81" s="7">
        <v>1.3225823120058201E-2</v>
      </c>
      <c r="I81" s="30">
        <v>5.9646106977954201E-2</v>
      </c>
      <c r="J81" s="30">
        <v>9.9709684362174894E-2</v>
      </c>
      <c r="K81" s="7">
        <v>7.2555550900076607E-2</v>
      </c>
      <c r="L81" s="7">
        <v>0.39888051297453297</v>
      </c>
      <c r="M81" s="7">
        <v>4.2882558884522297E-2</v>
      </c>
      <c r="N81" s="7">
        <v>6.3706555479955504E-2</v>
      </c>
      <c r="O81" s="7">
        <v>2.1370257616686299E-2</v>
      </c>
      <c r="P81" s="7">
        <v>0.21147631542592801</v>
      </c>
      <c r="Q81" s="7">
        <v>7.1724927373681702</v>
      </c>
    </row>
    <row r="82" spans="1:17" hidden="1" x14ac:dyDescent="0.25">
      <c r="A82" s="3" t="s">
        <v>9</v>
      </c>
      <c r="B82" s="2">
        <v>43891</v>
      </c>
      <c r="C82" s="7">
        <v>0.98359701259071997</v>
      </c>
      <c r="D82" s="7">
        <v>1.27910690530041E-2</v>
      </c>
      <c r="E82" s="7">
        <v>0.72675214510309705</v>
      </c>
      <c r="F82" s="7">
        <v>0.26045678584389897</v>
      </c>
      <c r="G82" s="7">
        <v>1.58490157454605E-2</v>
      </c>
      <c r="H82" s="7">
        <v>8.0869039245173198E-3</v>
      </c>
      <c r="I82" s="30">
        <v>3.9544464506944502E-2</v>
      </c>
      <c r="J82" s="30">
        <v>7.1314178750811599E-2</v>
      </c>
      <c r="K82" s="7">
        <v>7.8982584417983295E-2</v>
      </c>
      <c r="L82" s="7">
        <v>0.49778448039420597</v>
      </c>
      <c r="M82" s="7">
        <v>3.3146643244695503E-2</v>
      </c>
      <c r="N82" s="7">
        <v>5.2205478119799101E-2</v>
      </c>
      <c r="O82" s="7">
        <v>1.13757232295453E-2</v>
      </c>
      <c r="P82" s="7">
        <v>0.191710527666037</v>
      </c>
      <c r="Q82" s="7">
        <v>7.1569634662035604</v>
      </c>
    </row>
    <row r="83" spans="1:17" hidden="1" x14ac:dyDescent="0.25">
      <c r="A83" s="3" t="s">
        <v>9</v>
      </c>
      <c r="B83" s="2">
        <v>43922</v>
      </c>
      <c r="C83" s="7">
        <v>0.73780677789536997</v>
      </c>
      <c r="D83" s="7">
        <v>1.4514814911048E-2</v>
      </c>
      <c r="E83" s="7">
        <v>0.77625431732765204</v>
      </c>
      <c r="F83" s="7">
        <v>0.20923086776130001</v>
      </c>
      <c r="G83" s="7">
        <v>1.6833459632491301E-2</v>
      </c>
      <c r="H83" s="7">
        <v>5.2719009137955895E-4</v>
      </c>
      <c r="I83" s="30">
        <v>9.0514858638252801E-3</v>
      </c>
      <c r="J83" s="30">
        <v>1.8760367430394598E-2</v>
      </c>
      <c r="K83" s="7">
        <v>8.70795680746798E-2</v>
      </c>
      <c r="L83" s="7">
        <v>0.70608599589454402</v>
      </c>
      <c r="M83" s="7">
        <v>1.2059242482050699E-2</v>
      </c>
      <c r="N83" s="7">
        <v>4.3128216622128103E-2</v>
      </c>
      <c r="O83" s="7">
        <v>1.9624195498034799E-4</v>
      </c>
      <c r="P83" s="7">
        <v>0.106278231953526</v>
      </c>
      <c r="Q83" s="7">
        <v>7.3605345110124301</v>
      </c>
    </row>
    <row r="84" spans="1:17" hidden="1" x14ac:dyDescent="0.25">
      <c r="A84" s="3" t="s">
        <v>9</v>
      </c>
      <c r="B84" s="2">
        <v>43952</v>
      </c>
      <c r="C84" s="7">
        <v>0.90352881419100395</v>
      </c>
      <c r="D84" s="7">
        <v>1.3470477043262701E-2</v>
      </c>
      <c r="E84" s="7">
        <v>0.75329921626614504</v>
      </c>
      <c r="F84" s="7">
        <v>0.233230306690592</v>
      </c>
      <c r="G84" s="7">
        <v>1.7221231355906801E-2</v>
      </c>
      <c r="H84" s="7">
        <v>1.8459927620145E-3</v>
      </c>
      <c r="I84" s="30">
        <v>1.49358474436018E-2</v>
      </c>
      <c r="J84" s="30">
        <v>2.9525632019803301E-2</v>
      </c>
      <c r="K84" s="7">
        <v>8.4942909700057301E-2</v>
      </c>
      <c r="L84" s="7">
        <v>0.61692254124345403</v>
      </c>
      <c r="M84" s="7">
        <v>1.24010333555077E-2</v>
      </c>
      <c r="N84" s="7">
        <v>9.0006824029278898E-2</v>
      </c>
      <c r="O84" s="7">
        <v>4.09712405960009E-4</v>
      </c>
      <c r="P84" s="7">
        <v>0.13178827568441501</v>
      </c>
      <c r="Q84" s="7">
        <v>7.3342170791385097</v>
      </c>
    </row>
    <row r="85" spans="1:17" hidden="1" x14ac:dyDescent="0.25">
      <c r="A85" s="3" t="s">
        <v>9</v>
      </c>
      <c r="B85" s="2">
        <v>43983</v>
      </c>
      <c r="C85" s="7">
        <v>1.03809495805818</v>
      </c>
      <c r="D85" s="7">
        <v>1.39449117576111E-2</v>
      </c>
      <c r="E85" s="7">
        <v>0.72421410577329703</v>
      </c>
      <c r="F85" s="7">
        <v>0.26184098246909099</v>
      </c>
      <c r="G85" s="7">
        <v>1.69230002342452E-2</v>
      </c>
      <c r="H85" s="7">
        <v>5.8727875604037902E-3</v>
      </c>
      <c r="I85" s="30">
        <v>5.0606469335134498E-2</v>
      </c>
      <c r="J85" s="30">
        <v>5.4652860649025102E-2</v>
      </c>
      <c r="K85" s="7">
        <v>8.0791747415117299E-2</v>
      </c>
      <c r="L85" s="7">
        <v>0.504365642806891</v>
      </c>
      <c r="M85" s="7">
        <v>1.73579865463915E-2</v>
      </c>
      <c r="N85" s="7">
        <v>9.2187681212876002E-2</v>
      </c>
      <c r="O85" s="7">
        <v>8.7357350618936505E-4</v>
      </c>
      <c r="P85" s="7">
        <v>0.176368250733727</v>
      </c>
      <c r="Q85" s="7">
        <v>7.3041964616999104</v>
      </c>
    </row>
    <row r="86" spans="1:17" hidden="1" x14ac:dyDescent="0.25">
      <c r="A86" s="3" t="s">
        <v>9</v>
      </c>
      <c r="B86" s="2">
        <v>44013</v>
      </c>
      <c r="C86" s="7">
        <v>1.13371131405991</v>
      </c>
      <c r="D86" s="7">
        <v>1.43054656585886E-2</v>
      </c>
      <c r="E86" s="7">
        <v>0.71208909459532099</v>
      </c>
      <c r="F86" s="7">
        <v>0.27360543974609097</v>
      </c>
      <c r="G86" s="7">
        <v>1.5910569657891199E-2</v>
      </c>
      <c r="H86" s="7">
        <v>9.4921428922046403E-3</v>
      </c>
      <c r="I86" s="30">
        <v>6.3274518430774307E-2</v>
      </c>
      <c r="J86" s="30">
        <v>9.1069444308621406E-2</v>
      </c>
      <c r="K86" s="7">
        <v>7.3439200307673702E-2</v>
      </c>
      <c r="L86" s="7">
        <v>0.43687924942581402</v>
      </c>
      <c r="M86" s="7">
        <v>3.2196177809849999E-2</v>
      </c>
      <c r="N86" s="7">
        <v>7.7328959404846798E-2</v>
      </c>
      <c r="O86" s="7">
        <v>3.8891277856628E-3</v>
      </c>
      <c r="P86" s="7">
        <v>0.19652060997666199</v>
      </c>
      <c r="Q86" s="7">
        <v>7.2478163293742401</v>
      </c>
    </row>
    <row r="87" spans="1:17" hidden="1" x14ac:dyDescent="0.25">
      <c r="A87" s="3" t="s">
        <v>9</v>
      </c>
      <c r="B87" s="2">
        <v>44044</v>
      </c>
      <c r="C87" s="7">
        <v>1.13675223575073</v>
      </c>
      <c r="D87" s="7">
        <v>1.32391917144697E-2</v>
      </c>
      <c r="E87" s="7">
        <v>0.70573903526491899</v>
      </c>
      <c r="F87" s="7">
        <v>0.28102177302061099</v>
      </c>
      <c r="G87" s="7">
        <v>1.5382800329557E-2</v>
      </c>
      <c r="H87" s="7">
        <v>1.0988626234372601E-2</v>
      </c>
      <c r="I87" s="30">
        <v>7.03823291467746E-2</v>
      </c>
      <c r="J87" s="30">
        <v>0.109249384865442</v>
      </c>
      <c r="K87" s="7">
        <v>7.0185626542358007E-2</v>
      </c>
      <c r="L87" s="7">
        <v>0.41590642846230802</v>
      </c>
      <c r="M87" s="7">
        <v>3.3153931058605798E-2</v>
      </c>
      <c r="N87" s="7">
        <v>7.7079198901385093E-2</v>
      </c>
      <c r="O87" s="7">
        <v>8.4373506932148307E-3</v>
      </c>
      <c r="P87" s="7">
        <v>0.18923432376598301</v>
      </c>
      <c r="Q87" s="7">
        <v>7.2347303734994099</v>
      </c>
    </row>
    <row r="88" spans="1:17" hidden="1" x14ac:dyDescent="0.25">
      <c r="A88" s="3" t="s">
        <v>9</v>
      </c>
      <c r="B88" s="2">
        <v>44075</v>
      </c>
      <c r="C88" s="7">
        <v>1.09730210908216</v>
      </c>
      <c r="D88" s="7">
        <v>1.37235438387498E-2</v>
      </c>
      <c r="E88" s="7">
        <v>0.70447028722095895</v>
      </c>
      <c r="F88" s="7">
        <v>0.28180616894029098</v>
      </c>
      <c r="G88" s="7">
        <v>1.8702253287433902E-2</v>
      </c>
      <c r="H88" s="7">
        <v>1.08068324895468E-2</v>
      </c>
      <c r="I88" s="30">
        <v>6.0993387977913503E-2</v>
      </c>
      <c r="J88" s="30">
        <v>9.7054811021542495E-2</v>
      </c>
      <c r="K88" s="7">
        <v>7.6529701240290807E-2</v>
      </c>
      <c r="L88" s="7">
        <v>0.42364438549455402</v>
      </c>
      <c r="M88" s="7">
        <v>3.45476034437548E-2</v>
      </c>
      <c r="N88" s="7">
        <v>7.1020280913060604E-2</v>
      </c>
      <c r="O88" s="7">
        <v>7.4177404990897998E-3</v>
      </c>
      <c r="P88" s="7">
        <v>0.19928300363281301</v>
      </c>
      <c r="Q88" s="7">
        <v>7.2043550150025402</v>
      </c>
    </row>
    <row r="89" spans="1:17" hidden="1" x14ac:dyDescent="0.25">
      <c r="A89" s="3" t="s">
        <v>9</v>
      </c>
      <c r="B89" s="2">
        <v>44105</v>
      </c>
      <c r="C89" s="7">
        <v>1.1479793034424399</v>
      </c>
      <c r="D89" s="7">
        <v>1.36901350195557E-2</v>
      </c>
      <c r="E89" s="7">
        <v>0.72849288442551496</v>
      </c>
      <c r="F89" s="7">
        <v>0.25781698055492902</v>
      </c>
      <c r="G89" s="7">
        <v>1.5628600848015602E-2</v>
      </c>
      <c r="H89" s="7">
        <v>1.47792445854966E-2</v>
      </c>
      <c r="I89" s="30">
        <v>6.1964689040379599E-2</v>
      </c>
      <c r="J89" s="30">
        <v>8.8516130222462699E-2</v>
      </c>
      <c r="K89" s="7">
        <v>8.3496276196978303E-2</v>
      </c>
      <c r="L89" s="7">
        <v>0.43695855380433901</v>
      </c>
      <c r="M89" s="7">
        <v>3.7581436578393003E-2</v>
      </c>
      <c r="N89" s="7">
        <v>7.6610026516569105E-2</v>
      </c>
      <c r="O89" s="7">
        <v>4.2626626865668801E-3</v>
      </c>
      <c r="P89" s="7">
        <v>0.18020237952080001</v>
      </c>
      <c r="Q89" s="7">
        <v>7.21442008866397</v>
      </c>
    </row>
    <row r="90" spans="1:17" hidden="1" x14ac:dyDescent="0.25">
      <c r="A90" s="3" t="s">
        <v>9</v>
      </c>
      <c r="B90" s="2">
        <v>44136</v>
      </c>
      <c r="C90" s="7">
        <v>0.978401292964174</v>
      </c>
      <c r="D90" s="7">
        <v>1.42536130597432E-2</v>
      </c>
      <c r="E90" s="7">
        <v>0.74830191875669405</v>
      </c>
      <c r="F90" s="7">
        <v>0.23744446818356299</v>
      </c>
      <c r="G90" s="7">
        <v>1.97210698238416E-2</v>
      </c>
      <c r="H90" s="7">
        <v>7.6748777295534898E-3</v>
      </c>
      <c r="I90" s="30">
        <v>2.4770606334352099E-2</v>
      </c>
      <c r="J90" s="30">
        <v>6.9205338429799201E-2</v>
      </c>
      <c r="K90" s="7">
        <v>9.8967837339443004E-2</v>
      </c>
      <c r="L90" s="7">
        <v>0.51933018987585899</v>
      </c>
      <c r="M90" s="7">
        <v>3.3123829302829699E-2</v>
      </c>
      <c r="N90" s="7">
        <v>7.1293354609941101E-2</v>
      </c>
      <c r="O90" s="7">
        <v>1.55198772240334E-3</v>
      </c>
      <c r="P90" s="7">
        <v>0.15436090883197801</v>
      </c>
      <c r="Q90" s="7">
        <v>7.2785169474279696</v>
      </c>
    </row>
    <row r="91" spans="1:17" hidden="1" x14ac:dyDescent="0.25">
      <c r="A91" s="3" t="s">
        <v>9</v>
      </c>
      <c r="B91" s="2">
        <v>44166</v>
      </c>
      <c r="C91" s="7">
        <v>1.2327043092171599</v>
      </c>
      <c r="D91" s="7">
        <v>1.44807708899829E-2</v>
      </c>
      <c r="E91" s="7">
        <v>0.73897806830494295</v>
      </c>
      <c r="F91" s="7">
        <v>0.24654116080507399</v>
      </c>
      <c r="G91" s="7">
        <v>1.7665913207812502E-2</v>
      </c>
      <c r="H91" s="7">
        <v>1.71056833351842E-2</v>
      </c>
      <c r="I91" s="30">
        <v>9.16384192754605E-2</v>
      </c>
      <c r="J91" s="30">
        <v>6.1724534642335099E-2</v>
      </c>
      <c r="K91" s="7">
        <v>8.6088171078040607E-2</v>
      </c>
      <c r="L91" s="7">
        <v>0.47759311126640502</v>
      </c>
      <c r="M91" s="7">
        <v>4.2753846616662303E-2</v>
      </c>
      <c r="N91" s="7">
        <v>5.8978815277503101E-2</v>
      </c>
      <c r="O91" s="7">
        <v>1.5439132219016701E-3</v>
      </c>
      <c r="P91" s="7">
        <v>0.144907592078695</v>
      </c>
      <c r="Q91" s="7">
        <v>7.2624347273729501</v>
      </c>
    </row>
    <row r="92" spans="1:17" hidden="1" x14ac:dyDescent="0.25">
      <c r="A92" s="3" t="s">
        <v>9</v>
      </c>
      <c r="B92" s="2">
        <v>44197</v>
      </c>
      <c r="C92" s="7">
        <v>0.84714316697097403</v>
      </c>
      <c r="D92" s="7">
        <v>1.3689046625406501E-2</v>
      </c>
      <c r="E92" s="7">
        <v>0.75637705162869295</v>
      </c>
      <c r="F92" s="7">
        <v>0.229933901745901</v>
      </c>
      <c r="G92" s="7">
        <v>1.7950624333685699E-2</v>
      </c>
      <c r="H92" s="7">
        <v>1.8600928398925401E-3</v>
      </c>
      <c r="I92" s="30">
        <v>1.51342548700449E-2</v>
      </c>
      <c r="J92" s="30">
        <v>6.5056843883148002E-2</v>
      </c>
      <c r="K92" s="7">
        <v>7.9846205354417402E-2</v>
      </c>
      <c r="L92" s="7">
        <v>0.55449147945414401</v>
      </c>
      <c r="M92" s="7">
        <v>3.03766651579346E-2</v>
      </c>
      <c r="N92" s="7">
        <v>6.4844125094672994E-2</v>
      </c>
      <c r="O92" s="7">
        <v>1.0554079199628699E-3</v>
      </c>
      <c r="P92" s="7">
        <v>0.16938430109209701</v>
      </c>
      <c r="Q92" s="7">
        <v>7.3199771425555804</v>
      </c>
    </row>
    <row r="93" spans="1:17" hidden="1" x14ac:dyDescent="0.25">
      <c r="A93" s="3" t="s">
        <v>9</v>
      </c>
      <c r="B93" s="2">
        <v>44228</v>
      </c>
      <c r="C93" s="7">
        <v>0.85450371385923196</v>
      </c>
      <c r="D93" s="7">
        <v>1.4814059299482299E-2</v>
      </c>
      <c r="E93" s="7">
        <v>0.75266447820979698</v>
      </c>
      <c r="F93" s="7">
        <v>0.23252146249072</v>
      </c>
      <c r="G93" s="7">
        <v>1.72690577594619E-2</v>
      </c>
      <c r="H93" s="7">
        <v>8.7622132527662405E-4</v>
      </c>
      <c r="I93" s="30">
        <v>1.11701342981642E-2</v>
      </c>
      <c r="J93" s="30">
        <v>6.8835622156436599E-2</v>
      </c>
      <c r="K93" s="7">
        <v>8.5027652752750094E-2</v>
      </c>
      <c r="L93" s="7">
        <v>0.53805457877679796</v>
      </c>
      <c r="M93" s="7">
        <v>3.1940168598648101E-2</v>
      </c>
      <c r="N93" s="7">
        <v>6.9477453448335197E-2</v>
      </c>
      <c r="O93" s="7">
        <v>8.8259319482372604E-4</v>
      </c>
      <c r="P93" s="7">
        <v>0.17646651768930499</v>
      </c>
      <c r="Q93" s="7">
        <v>7.3049279437886101</v>
      </c>
    </row>
    <row r="94" spans="1:17" hidden="1" x14ac:dyDescent="0.25">
      <c r="A94" s="3" t="s">
        <v>9</v>
      </c>
      <c r="B94" s="2">
        <v>44256</v>
      </c>
      <c r="C94" s="7">
        <v>1.0275330432031999</v>
      </c>
      <c r="D94" s="7">
        <v>1.29318287485114E-2</v>
      </c>
      <c r="E94" s="7">
        <v>0.75108439245798098</v>
      </c>
      <c r="F94" s="7">
        <v>0.23598377879350799</v>
      </c>
      <c r="G94" s="7">
        <v>1.98308723516765E-2</v>
      </c>
      <c r="H94" s="7">
        <v>9.0987560920662805E-4</v>
      </c>
      <c r="I94" s="30">
        <v>1.18894312408545E-2</v>
      </c>
      <c r="J94" s="30">
        <v>7.0640840859594697E-2</v>
      </c>
      <c r="K94" s="7">
        <v>8.2975934891328096E-2</v>
      </c>
      <c r="L94" s="7">
        <v>0.51875747174270603</v>
      </c>
      <c r="M94" s="7">
        <v>3.3593727994830402E-2</v>
      </c>
      <c r="N94" s="7">
        <v>7.4556638018654503E-2</v>
      </c>
      <c r="O94" s="7">
        <v>1.00581155571404E-3</v>
      </c>
      <c r="P94" s="7">
        <v>0.18583939573543401</v>
      </c>
      <c r="Q94" s="7">
        <v>7.2530050261393004</v>
      </c>
    </row>
    <row r="95" spans="1:17" hidden="1" x14ac:dyDescent="0.25">
      <c r="A95" s="3" t="s">
        <v>9</v>
      </c>
      <c r="B95" s="2">
        <v>44287</v>
      </c>
      <c r="C95" s="7">
        <v>1.14813252479561</v>
      </c>
      <c r="D95" s="7">
        <v>1.4042734620625E-2</v>
      </c>
      <c r="E95" s="7">
        <v>0.73539199026537205</v>
      </c>
      <c r="F95" s="7">
        <v>0.25056527511400301</v>
      </c>
      <c r="G95" s="7">
        <v>1.793584230304E-2</v>
      </c>
      <c r="H95" s="7">
        <v>5.7314788203516702E-3</v>
      </c>
      <c r="I95" s="30">
        <v>6.3593473428771793E-2</v>
      </c>
      <c r="J95" s="30">
        <v>8.0453966019552098E-2</v>
      </c>
      <c r="K95" s="7">
        <v>7.4394444477506094E-2</v>
      </c>
      <c r="L95" s="7">
        <v>0.45041122039495901</v>
      </c>
      <c r="M95" s="7">
        <v>3.6882876935068899E-2</v>
      </c>
      <c r="N95" s="7">
        <v>8.3486798744508497E-2</v>
      </c>
      <c r="O95" s="7">
        <v>3.5745455771184599E-3</v>
      </c>
      <c r="P95" s="7">
        <v>0.18353535329912299</v>
      </c>
      <c r="Q95" s="7">
        <v>7.2303639665714803</v>
      </c>
    </row>
    <row r="96" spans="1:17" hidden="1" x14ac:dyDescent="0.25">
      <c r="A96" s="3" t="s">
        <v>9</v>
      </c>
      <c r="B96" s="2">
        <v>44317</v>
      </c>
      <c r="C96" s="7">
        <v>1.2231280107745099</v>
      </c>
      <c r="D96" s="7">
        <v>1.4168576192582801E-2</v>
      </c>
      <c r="E96" s="7">
        <v>0.71919807523180102</v>
      </c>
      <c r="F96" s="7">
        <v>0.26663334857561599</v>
      </c>
      <c r="G96" s="7">
        <v>1.51238557646296E-2</v>
      </c>
      <c r="H96" s="7">
        <v>9.1047276875767299E-3</v>
      </c>
      <c r="I96" s="30">
        <v>7.2537729379250404E-2</v>
      </c>
      <c r="J96" s="30">
        <v>9.4347113327431995E-2</v>
      </c>
      <c r="K96" s="7">
        <v>7.2095897367821196E-2</v>
      </c>
      <c r="L96" s="7">
        <v>0.42688056297747501</v>
      </c>
      <c r="M96" s="7">
        <v>3.4988287619558703E-2</v>
      </c>
      <c r="N96" s="7">
        <v>8.1049953980579501E-2</v>
      </c>
      <c r="O96" s="7">
        <v>5.89039392001252E-3</v>
      </c>
      <c r="P96" s="7">
        <v>0.187981477975665</v>
      </c>
      <c r="Q96" s="7">
        <v>7.2197874197452396</v>
      </c>
    </row>
    <row r="97" spans="1:17" hidden="1" x14ac:dyDescent="0.25">
      <c r="A97" s="3" t="s">
        <v>9</v>
      </c>
      <c r="B97" s="2">
        <v>44348</v>
      </c>
      <c r="C97" s="7">
        <v>1.1781305163984199</v>
      </c>
      <c r="D97" s="7">
        <v>1.31225428940077E-2</v>
      </c>
      <c r="E97" s="7">
        <v>0.72837213414521795</v>
      </c>
      <c r="F97" s="7">
        <v>0.258505322960775</v>
      </c>
      <c r="G97" s="7">
        <v>1.5279616978835101E-2</v>
      </c>
      <c r="H97" s="7">
        <v>9.1201046733494703E-3</v>
      </c>
      <c r="I97" s="30">
        <v>6.9494895784049396E-2</v>
      </c>
      <c r="J97" s="30">
        <v>0.100344671939195</v>
      </c>
      <c r="K97" s="7">
        <v>6.9463586673578895E-2</v>
      </c>
      <c r="L97" s="7">
        <v>0.430369487059793</v>
      </c>
      <c r="M97" s="7">
        <v>4.0504232781151901E-2</v>
      </c>
      <c r="N97" s="7">
        <v>7.0126723739024094E-2</v>
      </c>
      <c r="O97" s="7">
        <v>9.5683470798832698E-3</v>
      </c>
      <c r="P97" s="7">
        <v>0.18572833329114</v>
      </c>
      <c r="Q97" s="7">
        <v>7.2124228710917997</v>
      </c>
    </row>
    <row r="98" spans="1:17" hidden="1" x14ac:dyDescent="0.25">
      <c r="A98" s="3" t="s">
        <v>9</v>
      </c>
      <c r="B98" s="2">
        <v>44378</v>
      </c>
      <c r="C98" s="7">
        <v>1.2289498544322699</v>
      </c>
      <c r="D98" s="7">
        <v>1.278847699797E-2</v>
      </c>
      <c r="E98" s="7">
        <v>0.71690572761034999</v>
      </c>
      <c r="F98" s="7">
        <v>0.27030579539167998</v>
      </c>
      <c r="G98" s="7">
        <v>1.4217203825858201E-2</v>
      </c>
      <c r="H98" s="7">
        <v>9.9027784843088804E-3</v>
      </c>
      <c r="I98" s="30">
        <v>6.6106855417824906E-2</v>
      </c>
      <c r="J98" s="30">
        <v>0.10387151920061299</v>
      </c>
      <c r="K98" s="7">
        <v>6.8137530410087604E-2</v>
      </c>
      <c r="L98" s="7">
        <v>0.42470811339436898</v>
      </c>
      <c r="M98" s="7">
        <v>4.0882881118248199E-2</v>
      </c>
      <c r="N98" s="7">
        <v>6.4596849760686595E-2</v>
      </c>
      <c r="O98" s="7">
        <v>8.9631326935841107E-3</v>
      </c>
      <c r="P98" s="7">
        <v>0.19861313569441999</v>
      </c>
      <c r="Q98" s="7">
        <v>7.2433813339541704</v>
      </c>
    </row>
    <row r="99" spans="1:17" hidden="1" x14ac:dyDescent="0.25">
      <c r="A99" s="3" t="s">
        <v>9</v>
      </c>
      <c r="B99" s="2">
        <v>44409</v>
      </c>
      <c r="C99" s="7">
        <v>1.20806695794506</v>
      </c>
      <c r="D99" s="7">
        <v>1.32768344611842E-2</v>
      </c>
      <c r="E99" s="7">
        <v>0.69953423660845904</v>
      </c>
      <c r="F99" s="7">
        <v>0.28718892893035602</v>
      </c>
      <c r="G99" s="7">
        <v>1.4810660345473301E-2</v>
      </c>
      <c r="H99" s="7">
        <v>1.0751274364223099E-2</v>
      </c>
      <c r="I99" s="30">
        <v>6.7725516662147406E-2</v>
      </c>
      <c r="J99" s="30">
        <v>0.113393495967054</v>
      </c>
      <c r="K99" s="7">
        <v>6.8675057364596906E-2</v>
      </c>
      <c r="L99" s="7">
        <v>0.39857944809067403</v>
      </c>
      <c r="M99" s="7">
        <v>4.01947257090381E-2</v>
      </c>
      <c r="N99" s="7">
        <v>6.5009882605633396E-2</v>
      </c>
      <c r="O99" s="7">
        <v>1.15349552719407E-2</v>
      </c>
      <c r="P99" s="7">
        <v>0.20932498361922</v>
      </c>
      <c r="Q99" s="7">
        <v>7.25598586589651</v>
      </c>
    </row>
    <row r="100" spans="1:17" x14ac:dyDescent="0.25">
      <c r="A100" s="3" t="s">
        <v>9</v>
      </c>
      <c r="B100" s="2">
        <v>44440</v>
      </c>
      <c r="C100" s="7">
        <v>1.18953457118374</v>
      </c>
      <c r="D100" s="7">
        <v>1.20843493124611E-2</v>
      </c>
      <c r="E100" s="7">
        <v>0.71921236494191398</v>
      </c>
      <c r="F100" s="7">
        <v>0.26870328574562502</v>
      </c>
      <c r="G100" s="7">
        <v>1.6366863226809501E-2</v>
      </c>
      <c r="H100" s="7">
        <v>1.0713857037893E-2</v>
      </c>
      <c r="I100" s="30">
        <v>6.3834698942572599E-2</v>
      </c>
      <c r="J100" s="30">
        <v>0.1029871730217</v>
      </c>
      <c r="K100" s="7">
        <v>6.7976259137213293E-2</v>
      </c>
      <c r="L100" s="7">
        <v>0.40298153502195699</v>
      </c>
      <c r="M100" s="7">
        <v>4.1249511840931001E-2</v>
      </c>
      <c r="N100" s="7">
        <v>6.2822673601420798E-2</v>
      </c>
      <c r="O100" s="7">
        <v>1.25999107074523E-2</v>
      </c>
      <c r="P100" s="7">
        <v>0.21846751746205101</v>
      </c>
      <c r="Q100" s="7">
        <v>7.2306060049497303</v>
      </c>
    </row>
    <row r="101" spans="1:17" hidden="1" x14ac:dyDescent="0.25">
      <c r="A101" s="3" t="s">
        <v>10</v>
      </c>
      <c r="B101" s="2">
        <v>43466</v>
      </c>
      <c r="C101" s="7">
        <v>0.88375331062222995</v>
      </c>
      <c r="D101" s="7">
        <v>2.2155099647306001E-2</v>
      </c>
      <c r="E101" s="7">
        <v>0.59521950542338098</v>
      </c>
      <c r="F101" s="7">
        <v>0.38262539492931302</v>
      </c>
      <c r="G101" s="7">
        <v>1.8787206112138102E-2</v>
      </c>
      <c r="H101" s="7">
        <v>9.6900238007177307E-3</v>
      </c>
      <c r="I101" s="30">
        <v>6.7770266511028895E-2</v>
      </c>
      <c r="J101" s="30">
        <v>9.3701934652362498E-2</v>
      </c>
      <c r="K101" s="7">
        <v>5.69291314431907E-2</v>
      </c>
      <c r="L101" s="7">
        <v>0.37270506400333098</v>
      </c>
      <c r="M101" s="7">
        <v>5.5934063943377597E-2</v>
      </c>
      <c r="N101" s="7">
        <v>6.13278916776012E-2</v>
      </c>
      <c r="O101" s="7">
        <v>6.4856536658509295E-2</v>
      </c>
      <c r="P101" s="7">
        <v>0.198297881197743</v>
      </c>
      <c r="Q101" s="7">
        <v>5.1015894404463102</v>
      </c>
    </row>
    <row r="102" spans="1:17" hidden="1" x14ac:dyDescent="0.25">
      <c r="A102" s="3" t="s">
        <v>10</v>
      </c>
      <c r="B102" s="2">
        <v>43497</v>
      </c>
      <c r="C102" s="7">
        <v>0.86596904671466901</v>
      </c>
      <c r="D102" s="7">
        <v>1.93649125270891E-2</v>
      </c>
      <c r="E102" s="7">
        <v>0.58596288514934702</v>
      </c>
      <c r="F102" s="7">
        <v>0.39467220232356398</v>
      </c>
      <c r="G102" s="7">
        <v>2.1669165646164099E-2</v>
      </c>
      <c r="H102" s="7">
        <v>1.05112489315496E-2</v>
      </c>
      <c r="I102" s="30">
        <v>7.3474067165753804E-2</v>
      </c>
      <c r="J102" s="30">
        <v>0.10712029030682001</v>
      </c>
      <c r="K102" s="7">
        <v>4.9587550014353797E-2</v>
      </c>
      <c r="L102" s="7">
        <v>0.38005755630865601</v>
      </c>
      <c r="M102" s="7">
        <v>5.5331241093673302E-2</v>
      </c>
      <c r="N102" s="7">
        <v>5.8123636195779198E-2</v>
      </c>
      <c r="O102" s="7">
        <v>5.1266001811093601E-2</v>
      </c>
      <c r="P102" s="7">
        <v>0.19285924252615699</v>
      </c>
      <c r="Q102" s="7">
        <v>5.2212285094369797</v>
      </c>
    </row>
    <row r="103" spans="1:17" hidden="1" x14ac:dyDescent="0.25">
      <c r="A103" s="3" t="s">
        <v>10</v>
      </c>
      <c r="B103" s="2">
        <v>43525</v>
      </c>
      <c r="C103" s="7">
        <v>1.05705311227303</v>
      </c>
      <c r="D103" s="7">
        <v>2.1774246908328999E-2</v>
      </c>
      <c r="E103" s="7">
        <v>0.58464824290040796</v>
      </c>
      <c r="F103" s="7">
        <v>0.39357751019126302</v>
      </c>
      <c r="G103" s="7">
        <v>1.92105740382187E-2</v>
      </c>
      <c r="H103" s="7">
        <v>9.95796540916454E-3</v>
      </c>
      <c r="I103" s="30">
        <v>7.7860994818140503E-2</v>
      </c>
      <c r="J103" s="30">
        <v>0.10644871505939001</v>
      </c>
      <c r="K103" s="7">
        <v>5.1243673117147101E-2</v>
      </c>
      <c r="L103" s="7">
        <v>0.365451915714127</v>
      </c>
      <c r="M103" s="7">
        <v>5.2423555969528697E-2</v>
      </c>
      <c r="N103" s="7">
        <v>7.0671780681144006E-2</v>
      </c>
      <c r="O103" s="7">
        <v>5.5054481413937199E-2</v>
      </c>
      <c r="P103" s="7">
        <v>0.19167634377920201</v>
      </c>
      <c r="Q103" s="7">
        <v>5.0914165448409197</v>
      </c>
    </row>
    <row r="104" spans="1:17" hidden="1" x14ac:dyDescent="0.25">
      <c r="A104" s="3" t="s">
        <v>10</v>
      </c>
      <c r="B104" s="2">
        <v>43556</v>
      </c>
      <c r="C104" s="7">
        <v>0.99817242169552001</v>
      </c>
      <c r="D104" s="7">
        <v>2.0910662338265999E-2</v>
      </c>
      <c r="E104" s="7">
        <v>0.58976615562499402</v>
      </c>
      <c r="F104" s="7">
        <v>0.38932318203673999</v>
      </c>
      <c r="G104" s="7">
        <v>1.9483575596655801E-2</v>
      </c>
      <c r="H104" s="7">
        <v>9.6390325205730609E-3</v>
      </c>
      <c r="I104" s="30">
        <v>7.6702357888571604E-2</v>
      </c>
      <c r="J104" s="30">
        <v>0.101685406750313</v>
      </c>
      <c r="K104" s="7">
        <v>4.9711483443059298E-2</v>
      </c>
      <c r="L104" s="7">
        <v>0.374478127553032</v>
      </c>
      <c r="M104" s="7">
        <v>5.3087678907758201E-2</v>
      </c>
      <c r="N104" s="7">
        <v>8.1799646212814894E-2</v>
      </c>
      <c r="O104" s="7">
        <v>5.4229689031733697E-2</v>
      </c>
      <c r="P104" s="7">
        <v>0.17918300209548901</v>
      </c>
      <c r="Q104" s="7">
        <v>5.1155643627571399</v>
      </c>
    </row>
    <row r="105" spans="1:17" hidden="1" x14ac:dyDescent="0.25">
      <c r="A105" s="3" t="s">
        <v>10</v>
      </c>
      <c r="B105" s="2">
        <v>43586</v>
      </c>
      <c r="C105" s="7">
        <v>1.0295913029975201</v>
      </c>
      <c r="D105" s="7">
        <v>2.1724565837561001E-2</v>
      </c>
      <c r="E105" s="7">
        <v>0.58740724485579399</v>
      </c>
      <c r="F105" s="7">
        <v>0.39086818930664502</v>
      </c>
      <c r="G105" s="7">
        <v>2.0463772139246699E-2</v>
      </c>
      <c r="H105" s="7">
        <v>8.3085337936227594E-3</v>
      </c>
      <c r="I105" s="30">
        <v>7.9243767596695894E-2</v>
      </c>
      <c r="J105" s="30">
        <v>0.10282967664353</v>
      </c>
      <c r="K105" s="7">
        <v>5.0796223773182797E-2</v>
      </c>
      <c r="L105" s="7">
        <v>0.36042677928796502</v>
      </c>
      <c r="M105" s="7">
        <v>5.5920417347899598E-2</v>
      </c>
      <c r="N105" s="7">
        <v>9.1204470112424205E-2</v>
      </c>
      <c r="O105" s="7">
        <v>5.7602213635312101E-2</v>
      </c>
      <c r="P105" s="7">
        <v>0.17320414567012099</v>
      </c>
      <c r="Q105" s="7">
        <v>5.0972015259887904</v>
      </c>
    </row>
    <row r="106" spans="1:17" hidden="1" x14ac:dyDescent="0.25">
      <c r="A106" s="3" t="s">
        <v>10</v>
      </c>
      <c r="B106" s="2">
        <v>43617</v>
      </c>
      <c r="C106" s="7">
        <v>0.98815026946186901</v>
      </c>
      <c r="D106" s="7">
        <v>2.3970039127811801E-2</v>
      </c>
      <c r="E106" s="7">
        <v>0.59963393591912495</v>
      </c>
      <c r="F106" s="7">
        <v>0.37639602495306401</v>
      </c>
      <c r="G106" s="7">
        <v>1.84799638845001E-2</v>
      </c>
      <c r="H106" s="7">
        <v>8.3375735786152105E-3</v>
      </c>
      <c r="I106" s="30">
        <v>7.9531589971231595E-2</v>
      </c>
      <c r="J106" s="30">
        <v>0.10097793830809</v>
      </c>
      <c r="K106" s="7">
        <v>5.1190682024951903E-2</v>
      </c>
      <c r="L106" s="7">
        <v>0.373852332061823</v>
      </c>
      <c r="M106" s="7">
        <v>5.56074473269349E-2</v>
      </c>
      <c r="N106" s="7">
        <v>7.7943969933356297E-2</v>
      </c>
      <c r="O106" s="7">
        <v>5.71449827654422E-2</v>
      </c>
      <c r="P106" s="7">
        <v>0.17693352014505401</v>
      </c>
      <c r="Q106" s="7">
        <v>5.2089524532745397</v>
      </c>
    </row>
    <row r="107" spans="1:17" hidden="1" x14ac:dyDescent="0.25">
      <c r="A107" s="3" t="s">
        <v>10</v>
      </c>
      <c r="B107" s="2">
        <v>43647</v>
      </c>
      <c r="C107" s="7">
        <v>1.0164967779504701</v>
      </c>
      <c r="D107" s="7">
        <v>2.1899923514373001E-2</v>
      </c>
      <c r="E107" s="7">
        <v>0.60219525134808605</v>
      </c>
      <c r="F107" s="7">
        <v>0.37590482513754098</v>
      </c>
      <c r="G107" s="7">
        <v>1.9599260173510401E-2</v>
      </c>
      <c r="H107" s="7">
        <v>8.8633311003045497E-3</v>
      </c>
      <c r="I107" s="30">
        <v>8.2135869536248199E-2</v>
      </c>
      <c r="J107" s="30">
        <v>0.101628005151812</v>
      </c>
      <c r="K107" s="7">
        <v>4.8107148458312099E-2</v>
      </c>
      <c r="L107" s="7">
        <v>0.368957588125642</v>
      </c>
      <c r="M107" s="7">
        <v>5.6346866533280901E-2</v>
      </c>
      <c r="N107" s="7">
        <v>7.0845503150401501E-2</v>
      </c>
      <c r="O107" s="7">
        <v>5.3949426106450801E-2</v>
      </c>
      <c r="P107" s="7">
        <v>0.189567001664037</v>
      </c>
      <c r="Q107" s="7">
        <v>5.17881195889594</v>
      </c>
    </row>
    <row r="108" spans="1:17" hidden="1" x14ac:dyDescent="0.25">
      <c r="A108" s="3" t="s">
        <v>10</v>
      </c>
      <c r="B108" s="2">
        <v>43678</v>
      </c>
      <c r="C108" s="7">
        <v>1.0001266641128299</v>
      </c>
      <c r="D108" s="7">
        <v>2.2516935252612301E-2</v>
      </c>
      <c r="E108" s="7">
        <v>0.59157364937360502</v>
      </c>
      <c r="F108" s="7">
        <v>0.38590941537378298</v>
      </c>
      <c r="G108" s="7">
        <v>2.0441453821975201E-2</v>
      </c>
      <c r="H108" s="7">
        <v>1.12273124170605E-2</v>
      </c>
      <c r="I108" s="30">
        <v>8.60074608329192E-2</v>
      </c>
      <c r="J108" s="30">
        <v>0.110016419917057</v>
      </c>
      <c r="K108" s="7">
        <v>4.9097355834756801E-2</v>
      </c>
      <c r="L108" s="7">
        <v>0.371620717165841</v>
      </c>
      <c r="M108" s="7">
        <v>5.6896877249772097E-2</v>
      </c>
      <c r="N108" s="7">
        <v>7.30799316006156E-2</v>
      </c>
      <c r="O108" s="7">
        <v>4.3043060045689502E-2</v>
      </c>
      <c r="P108" s="7">
        <v>0.17856941111431199</v>
      </c>
      <c r="Q108" s="7">
        <v>5.2174741872625896</v>
      </c>
    </row>
    <row r="109" spans="1:17" hidden="1" x14ac:dyDescent="0.25">
      <c r="A109" s="3" t="s">
        <v>10</v>
      </c>
      <c r="B109" s="2">
        <v>43709</v>
      </c>
      <c r="C109" s="7">
        <v>0.95285428250964199</v>
      </c>
      <c r="D109" s="7">
        <v>2.01347437330823E-2</v>
      </c>
      <c r="E109" s="7">
        <v>0.603204727845845</v>
      </c>
      <c r="F109" s="7">
        <v>0.376660528421073</v>
      </c>
      <c r="G109" s="7">
        <v>1.8351531865159101E-2</v>
      </c>
      <c r="H109" s="7">
        <v>1.0297395898193101E-2</v>
      </c>
      <c r="I109" s="30">
        <v>8.0977868586018298E-2</v>
      </c>
      <c r="J109" s="30">
        <v>0.10247499150219</v>
      </c>
      <c r="K109" s="7">
        <v>5.0090428508213602E-2</v>
      </c>
      <c r="L109" s="7">
        <v>0.36772397203760199</v>
      </c>
      <c r="M109" s="7">
        <v>5.3534480017487299E-2</v>
      </c>
      <c r="N109" s="7">
        <v>6.5538240257632593E-2</v>
      </c>
      <c r="O109" s="7">
        <v>4.8071565553252898E-2</v>
      </c>
      <c r="P109" s="7">
        <v>0.20293952577425101</v>
      </c>
      <c r="Q109" s="7">
        <v>5.1999008872107</v>
      </c>
    </row>
    <row r="110" spans="1:17" hidden="1" x14ac:dyDescent="0.25">
      <c r="A110" s="3" t="s">
        <v>10</v>
      </c>
      <c r="B110" s="2">
        <v>43739</v>
      </c>
      <c r="C110" s="7">
        <v>0.99796096663760703</v>
      </c>
      <c r="D110" s="7">
        <v>2.1464744816709E-2</v>
      </c>
      <c r="E110" s="7">
        <v>0.60070319084060098</v>
      </c>
      <c r="F110" s="7">
        <v>0.37783206434269001</v>
      </c>
      <c r="G110" s="7">
        <v>1.77318010244755E-2</v>
      </c>
      <c r="H110" s="7">
        <v>1.2686083678150901E-2</v>
      </c>
      <c r="I110" s="30">
        <v>8.3077479219774694E-2</v>
      </c>
      <c r="J110" s="30">
        <v>0.10536053901009</v>
      </c>
      <c r="K110" s="7">
        <v>5.3088988250837098E-2</v>
      </c>
      <c r="L110" s="7">
        <v>0.37120307974182598</v>
      </c>
      <c r="M110" s="7">
        <v>5.2817799785125803E-2</v>
      </c>
      <c r="N110" s="7">
        <v>7.2608044047046696E-2</v>
      </c>
      <c r="O110" s="7">
        <v>4.0500641070156697E-2</v>
      </c>
      <c r="P110" s="7">
        <v>0.190925544172517</v>
      </c>
      <c r="Q110" s="7">
        <v>5.2006139677521404</v>
      </c>
    </row>
    <row r="111" spans="1:17" hidden="1" x14ac:dyDescent="0.25">
      <c r="A111" s="3" t="s">
        <v>10</v>
      </c>
      <c r="B111" s="2">
        <v>43770</v>
      </c>
      <c r="C111" s="7">
        <v>1.0298493769700301</v>
      </c>
      <c r="D111" s="7">
        <v>2.26973224954082E-2</v>
      </c>
      <c r="E111" s="7">
        <v>0.607069503363038</v>
      </c>
      <c r="F111" s="7">
        <v>0.37023317414155399</v>
      </c>
      <c r="G111" s="7">
        <v>1.97093173067877E-2</v>
      </c>
      <c r="H111" s="7">
        <v>1.27886527233646E-2</v>
      </c>
      <c r="I111" s="30">
        <v>8.8506965376328697E-2</v>
      </c>
      <c r="J111" s="30">
        <v>0.103086620261283</v>
      </c>
      <c r="K111" s="7">
        <v>6.6104947335926006E-2</v>
      </c>
      <c r="L111" s="7">
        <v>0.37313007719401198</v>
      </c>
      <c r="M111" s="7">
        <v>5.3830593216081198E-2</v>
      </c>
      <c r="N111" s="7">
        <v>7.65509168090871E-2</v>
      </c>
      <c r="O111" s="7">
        <v>3.9530635442924199E-2</v>
      </c>
      <c r="P111" s="7">
        <v>0.16676127433420501</v>
      </c>
      <c r="Q111" s="7">
        <v>5.1865118781018804</v>
      </c>
    </row>
    <row r="112" spans="1:17" hidden="1" x14ac:dyDescent="0.25">
      <c r="A112" s="3" t="s">
        <v>10</v>
      </c>
      <c r="B112" s="2">
        <v>43800</v>
      </c>
      <c r="C112" s="7">
        <v>1.1800224680545901</v>
      </c>
      <c r="D112" s="7">
        <v>2.0952569783259298E-2</v>
      </c>
      <c r="E112" s="7">
        <v>0.60227257777257104</v>
      </c>
      <c r="F112" s="7">
        <v>0.37677485244417003</v>
      </c>
      <c r="G112" s="7">
        <v>1.7424705539179599E-2</v>
      </c>
      <c r="H112" s="7">
        <v>1.44294594995321E-2</v>
      </c>
      <c r="I112" s="30">
        <v>9.8157454966113E-2</v>
      </c>
      <c r="J112" s="30">
        <v>0.101062214903272</v>
      </c>
      <c r="K112" s="7">
        <v>7.2904795136665604E-2</v>
      </c>
      <c r="L112" s="7">
        <v>0.39228698947063001</v>
      </c>
      <c r="M112" s="7">
        <v>5.3296884880047003E-2</v>
      </c>
      <c r="N112" s="7">
        <v>5.9677193939656002E-2</v>
      </c>
      <c r="O112" s="7">
        <v>3.6885014251183498E-2</v>
      </c>
      <c r="P112" s="7">
        <v>0.153875287413721</v>
      </c>
      <c r="Q112" s="7">
        <v>5.14947814215141</v>
      </c>
    </row>
    <row r="113" spans="1:17" hidden="1" x14ac:dyDescent="0.25">
      <c r="A113" s="3" t="s">
        <v>10</v>
      </c>
      <c r="B113" s="2">
        <v>43831</v>
      </c>
      <c r="C113" s="7">
        <v>0.902426968456435</v>
      </c>
      <c r="D113" s="7">
        <v>2.1487660974259099E-2</v>
      </c>
      <c r="E113" s="7">
        <v>0.609212224262772</v>
      </c>
      <c r="F113" s="7">
        <v>0.36930011476296798</v>
      </c>
      <c r="G113" s="7">
        <v>1.9552887642113902E-2</v>
      </c>
      <c r="H113" s="7">
        <v>1.14625241049574E-2</v>
      </c>
      <c r="I113" s="30">
        <v>6.6466180399096894E-2</v>
      </c>
      <c r="J113" s="30">
        <v>0.103869028575568</v>
      </c>
      <c r="K113" s="7">
        <v>4.8590380243958099E-2</v>
      </c>
      <c r="L113" s="7">
        <v>0.38168368177864997</v>
      </c>
      <c r="M113" s="7">
        <v>5.84783677479793E-2</v>
      </c>
      <c r="N113" s="7">
        <v>6.2344756817381698E-2</v>
      </c>
      <c r="O113" s="7">
        <v>4.88174893271833E-2</v>
      </c>
      <c r="P113" s="7">
        <v>0.198734703363111</v>
      </c>
      <c r="Q113" s="7">
        <v>5.2436225402986203</v>
      </c>
    </row>
    <row r="114" spans="1:17" hidden="1" x14ac:dyDescent="0.25">
      <c r="A114" s="3" t="s">
        <v>10</v>
      </c>
      <c r="B114" s="2">
        <v>43862</v>
      </c>
      <c r="C114" s="7">
        <v>0.92272688995770302</v>
      </c>
      <c r="D114" s="7">
        <v>2.2246433715167099E-2</v>
      </c>
      <c r="E114" s="7">
        <v>0.60558161138508904</v>
      </c>
      <c r="F114" s="7">
        <v>0.37217195489974397</v>
      </c>
      <c r="G114" s="7">
        <v>1.8503651152316399E-2</v>
      </c>
      <c r="H114" s="7">
        <v>1.16626333854983E-2</v>
      </c>
      <c r="I114" s="30">
        <v>6.6251473371067501E-2</v>
      </c>
      <c r="J114" s="30">
        <v>0.110406610013967</v>
      </c>
      <c r="K114" s="7">
        <v>4.8721196226216297E-2</v>
      </c>
      <c r="L114" s="7">
        <v>0.38486977238419601</v>
      </c>
      <c r="M114" s="7">
        <v>5.6966311286118301E-2</v>
      </c>
      <c r="N114" s="7">
        <v>6.1209699738972202E-2</v>
      </c>
      <c r="O114" s="7">
        <v>4.31798136304372E-2</v>
      </c>
      <c r="P114" s="7">
        <v>0.19822883881121101</v>
      </c>
      <c r="Q114" s="7">
        <v>5.2118736039287104</v>
      </c>
    </row>
    <row r="115" spans="1:17" hidden="1" x14ac:dyDescent="0.25">
      <c r="A115" s="3" t="s">
        <v>10</v>
      </c>
      <c r="B115" s="2">
        <v>43891</v>
      </c>
      <c r="C115" s="7">
        <v>0.923050495923599</v>
      </c>
      <c r="D115" s="7">
        <v>2.3506511014225E-2</v>
      </c>
      <c r="E115" s="7">
        <v>0.65567433804207098</v>
      </c>
      <c r="F115" s="7">
        <v>0.320819150943704</v>
      </c>
      <c r="G115" s="7">
        <v>1.6808444030374299E-2</v>
      </c>
      <c r="H115" s="7">
        <v>7.9688936704427303E-3</v>
      </c>
      <c r="I115" s="30">
        <v>4.2410033146541598E-2</v>
      </c>
      <c r="J115" s="30">
        <v>7.34379640559365E-2</v>
      </c>
      <c r="K115" s="7">
        <v>4.5807385896286398E-2</v>
      </c>
      <c r="L115" s="7">
        <v>0.50377227403314595</v>
      </c>
      <c r="M115" s="7">
        <v>4.5506747928169701E-2</v>
      </c>
      <c r="N115" s="7">
        <v>6.4666940089856101E-2</v>
      </c>
      <c r="O115" s="7">
        <v>2.4506284685430299E-2</v>
      </c>
      <c r="P115" s="7">
        <v>0.17511503246381699</v>
      </c>
      <c r="Q115" s="7">
        <v>5.1581053484086103</v>
      </c>
    </row>
    <row r="116" spans="1:17" hidden="1" x14ac:dyDescent="0.25">
      <c r="A116" s="3" t="s">
        <v>10</v>
      </c>
      <c r="B116" s="2">
        <v>43922</v>
      </c>
      <c r="C116" s="7">
        <v>0.57633570068893003</v>
      </c>
      <c r="D116" s="7">
        <v>2.9274783568726301E-2</v>
      </c>
      <c r="E116" s="7">
        <v>0.71653937043406002</v>
      </c>
      <c r="F116" s="7">
        <v>0.254185845997214</v>
      </c>
      <c r="G116" s="7">
        <v>2.00206766416356E-2</v>
      </c>
      <c r="H116" s="7">
        <v>5.0265771224826796E-4</v>
      </c>
      <c r="I116" s="30">
        <v>5.1665931273633297E-3</v>
      </c>
      <c r="J116" s="30">
        <v>1.9624722136578999E-2</v>
      </c>
      <c r="K116" s="7">
        <v>2.9635629953583102E-2</v>
      </c>
      <c r="L116" s="7">
        <v>0.75897246199735102</v>
      </c>
      <c r="M116" s="7">
        <v>2.4213464040847201E-2</v>
      </c>
      <c r="N116" s="7">
        <v>4.0600132752290297E-2</v>
      </c>
      <c r="O116" s="7">
        <v>4.1450679855359E-3</v>
      </c>
      <c r="P116" s="7">
        <v>9.7118593652566199E-2</v>
      </c>
      <c r="Q116" s="7">
        <v>5.4030398568537601</v>
      </c>
    </row>
    <row r="117" spans="1:17" hidden="1" x14ac:dyDescent="0.25">
      <c r="A117" s="3" t="s">
        <v>10</v>
      </c>
      <c r="B117" s="2">
        <v>43952</v>
      </c>
      <c r="C117" s="7">
        <v>0.74431074605803205</v>
      </c>
      <c r="D117" s="7">
        <v>2.6384621511780601E-2</v>
      </c>
      <c r="E117" s="7">
        <v>0.66594007311768</v>
      </c>
      <c r="F117" s="7">
        <v>0.307675305370539</v>
      </c>
      <c r="G117" s="7">
        <v>1.8071466051622399E-2</v>
      </c>
      <c r="H117" s="7">
        <v>8.4821378475148602E-4</v>
      </c>
      <c r="I117" s="30">
        <v>1.2606430625530801E-2</v>
      </c>
      <c r="J117" s="30">
        <v>2.82896936841254E-2</v>
      </c>
      <c r="K117" s="7">
        <v>2.7437405477408E-2</v>
      </c>
      <c r="L117" s="7">
        <v>0.62866940107060798</v>
      </c>
      <c r="M117" s="7">
        <v>2.5514143058999201E-2</v>
      </c>
      <c r="N117" s="7">
        <v>0.13109031426142001</v>
      </c>
      <c r="O117" s="7">
        <v>5.7205250704206101E-3</v>
      </c>
      <c r="P117" s="7">
        <v>0.12175240691511401</v>
      </c>
      <c r="Q117" s="7">
        <v>5.3807526220544499</v>
      </c>
    </row>
    <row r="118" spans="1:17" hidden="1" x14ac:dyDescent="0.25">
      <c r="A118" s="3" t="s">
        <v>10</v>
      </c>
      <c r="B118" s="2">
        <v>43983</v>
      </c>
      <c r="C118" s="7">
        <v>0.87041530223131303</v>
      </c>
      <c r="D118" s="7">
        <v>2.3524071460016002E-2</v>
      </c>
      <c r="E118" s="7">
        <v>0.62973619453622798</v>
      </c>
      <c r="F118" s="7">
        <v>0.34673973400375702</v>
      </c>
      <c r="G118" s="7">
        <v>2.0442181677684801E-2</v>
      </c>
      <c r="H118" s="7">
        <v>4.0497331479209999E-3</v>
      </c>
      <c r="I118" s="30">
        <v>5.76929781334483E-2</v>
      </c>
      <c r="J118" s="30">
        <v>4.5113275964148797E-2</v>
      </c>
      <c r="K118" s="7">
        <v>3.3062577756866003E-2</v>
      </c>
      <c r="L118" s="7">
        <v>0.50491703942049604</v>
      </c>
      <c r="M118" s="7">
        <v>3.6989115989852099E-2</v>
      </c>
      <c r="N118" s="7">
        <v>0.11709946166238901</v>
      </c>
      <c r="O118" s="7">
        <v>6.1272404953234098E-3</v>
      </c>
      <c r="P118" s="7">
        <v>0.17450639575187099</v>
      </c>
      <c r="Q118" s="7">
        <v>5.4502713391919499</v>
      </c>
    </row>
    <row r="119" spans="1:17" hidden="1" x14ac:dyDescent="0.25">
      <c r="A119" s="3" t="s">
        <v>10</v>
      </c>
      <c r="B119" s="2">
        <v>44013</v>
      </c>
      <c r="C119" s="7">
        <v>1.0170234153347799</v>
      </c>
      <c r="D119" s="7">
        <v>2.1396020626054401E-2</v>
      </c>
      <c r="E119" s="7">
        <v>0.62074924426406297</v>
      </c>
      <c r="F119" s="7">
        <v>0.35785473510988303</v>
      </c>
      <c r="G119" s="7">
        <v>2.07440225271164E-2</v>
      </c>
      <c r="H119" s="7">
        <v>7.5589350095058199E-3</v>
      </c>
      <c r="I119" s="30">
        <v>7.6518556588779596E-2</v>
      </c>
      <c r="J119" s="30">
        <v>7.6894376897829797E-2</v>
      </c>
      <c r="K119" s="7">
        <v>4.0131304590017999E-2</v>
      </c>
      <c r="L119" s="7">
        <v>0.42310526841172003</v>
      </c>
      <c r="M119" s="7">
        <v>5.3815244635561102E-2</v>
      </c>
      <c r="N119" s="7">
        <v>0.103058464408485</v>
      </c>
      <c r="O119" s="7">
        <v>1.00004261028358E-2</v>
      </c>
      <c r="P119" s="7">
        <v>0.18817340082814901</v>
      </c>
      <c r="Q119" s="7">
        <v>5.2524772943667397</v>
      </c>
    </row>
    <row r="120" spans="1:17" hidden="1" x14ac:dyDescent="0.25">
      <c r="A120" s="3" t="s">
        <v>10</v>
      </c>
      <c r="B120" s="2">
        <v>44044</v>
      </c>
      <c r="C120" s="7">
        <v>1.0266015716138199</v>
      </c>
      <c r="D120" s="7">
        <v>2.2960148193922201E-2</v>
      </c>
      <c r="E120" s="7">
        <v>0.60762595689383803</v>
      </c>
      <c r="F120" s="7">
        <v>0.36941389491223903</v>
      </c>
      <c r="G120" s="7">
        <v>2.17658141109013E-2</v>
      </c>
      <c r="H120" s="7">
        <v>9.5642775967014308E-3</v>
      </c>
      <c r="I120" s="30">
        <v>8.7706097114811907E-2</v>
      </c>
      <c r="J120" s="30">
        <v>9.8951589732874601E-2</v>
      </c>
      <c r="K120" s="7">
        <v>4.1089761767028901E-2</v>
      </c>
      <c r="L120" s="7">
        <v>0.40570730670578098</v>
      </c>
      <c r="M120" s="7">
        <v>5.1914036170390199E-2</v>
      </c>
      <c r="N120" s="7">
        <v>8.3272886999255197E-2</v>
      </c>
      <c r="O120" s="7">
        <v>1.30931458826033E-2</v>
      </c>
      <c r="P120" s="7">
        <v>0.186935083919652</v>
      </c>
      <c r="Q120" s="7">
        <v>5.30824997079662</v>
      </c>
    </row>
    <row r="121" spans="1:17" hidden="1" x14ac:dyDescent="0.25">
      <c r="A121" s="3" t="s">
        <v>10</v>
      </c>
      <c r="B121" s="2">
        <v>44075</v>
      </c>
      <c r="C121" s="7">
        <v>0.97145749237611301</v>
      </c>
      <c r="D121" s="7">
        <v>2.38575477259085E-2</v>
      </c>
      <c r="E121" s="7">
        <v>0.63749151601617904</v>
      </c>
      <c r="F121" s="7">
        <v>0.33865093625791198</v>
      </c>
      <c r="G121" s="7">
        <v>2.2141590533474999E-2</v>
      </c>
      <c r="H121" s="7">
        <v>9.2083054291992195E-3</v>
      </c>
      <c r="I121" s="30">
        <v>7.6471209789109804E-2</v>
      </c>
      <c r="J121" s="30">
        <v>9.2962082686656594E-2</v>
      </c>
      <c r="K121" s="7">
        <v>4.6288788896305902E-2</v>
      </c>
      <c r="L121" s="7">
        <v>0.41402725295231901</v>
      </c>
      <c r="M121" s="7">
        <v>5.7882658291933703E-2</v>
      </c>
      <c r="N121" s="7">
        <v>8.56178835552628E-2</v>
      </c>
      <c r="O121" s="7">
        <v>1.79748017732346E-2</v>
      </c>
      <c r="P121" s="7">
        <v>0.177425426092504</v>
      </c>
      <c r="Q121" s="7">
        <v>5.2742283755066</v>
      </c>
    </row>
    <row r="122" spans="1:17" hidden="1" x14ac:dyDescent="0.25">
      <c r="A122" s="3" t="s">
        <v>10</v>
      </c>
      <c r="B122" s="2">
        <v>44105</v>
      </c>
      <c r="C122" s="7">
        <v>1.0938552801520001</v>
      </c>
      <c r="D122" s="7">
        <v>2.08798289737274E-2</v>
      </c>
      <c r="E122" s="7">
        <v>0.566832152229786</v>
      </c>
      <c r="F122" s="7">
        <v>0.41228801879648702</v>
      </c>
      <c r="G122" s="7">
        <v>1.7135977870679098E-2</v>
      </c>
      <c r="H122" s="7">
        <v>8.7852924346415902E-3</v>
      </c>
      <c r="I122" s="30">
        <v>7.4788297703532597E-2</v>
      </c>
      <c r="J122" s="30">
        <v>8.4253176513592806E-2</v>
      </c>
      <c r="K122" s="7">
        <v>4.5304792676559499E-2</v>
      </c>
      <c r="L122" s="7">
        <v>0.39119922126803702</v>
      </c>
      <c r="M122" s="7">
        <v>5.1275867444009297E-2</v>
      </c>
      <c r="N122" s="7">
        <v>7.9831991150337706E-2</v>
      </c>
      <c r="O122" s="7">
        <v>1.33117217702883E-2</v>
      </c>
      <c r="P122" s="7">
        <v>0.234113661168322</v>
      </c>
      <c r="Q122" s="7">
        <v>5.3043598334850603</v>
      </c>
    </row>
    <row r="123" spans="1:17" hidden="1" x14ac:dyDescent="0.25">
      <c r="A123" s="3" t="s">
        <v>10</v>
      </c>
      <c r="B123" s="2">
        <v>44136</v>
      </c>
      <c r="C123" s="7">
        <v>0.95278526277507003</v>
      </c>
      <c r="D123" s="7">
        <v>2.09644978022041E-2</v>
      </c>
      <c r="E123" s="7">
        <v>0.57017049336245296</v>
      </c>
      <c r="F123" s="7">
        <v>0.40886500883534299</v>
      </c>
      <c r="G123" s="7">
        <v>2.31364811734543E-2</v>
      </c>
      <c r="H123" s="7">
        <v>3.6269665122634401E-3</v>
      </c>
      <c r="I123" s="30">
        <v>2.1583442381429001E-2</v>
      </c>
      <c r="J123" s="30">
        <v>5.2144116204614399E-2</v>
      </c>
      <c r="K123" s="7">
        <v>3.9411836673048997E-2</v>
      </c>
      <c r="L123" s="7">
        <v>0.46605529808721902</v>
      </c>
      <c r="M123" s="7">
        <v>4.3583165573339598E-2</v>
      </c>
      <c r="N123" s="7">
        <v>9.9581721171938406E-2</v>
      </c>
      <c r="O123" s="7">
        <v>1.0689544834492E-2</v>
      </c>
      <c r="P123" s="7">
        <v>0.24018742738820101</v>
      </c>
      <c r="Q123" s="7">
        <v>5.2965992683919003</v>
      </c>
    </row>
    <row r="124" spans="1:17" hidden="1" x14ac:dyDescent="0.25">
      <c r="A124" s="3" t="s">
        <v>10</v>
      </c>
      <c r="B124" s="2">
        <v>44166</v>
      </c>
      <c r="C124" s="7">
        <v>1.1084200663763699</v>
      </c>
      <c r="D124" s="7">
        <v>2.2781574407159E-2</v>
      </c>
      <c r="E124" s="7">
        <v>0.59531629978733902</v>
      </c>
      <c r="F124" s="7">
        <v>0.38190212580550198</v>
      </c>
      <c r="G124" s="7">
        <v>2.0536757587166801E-2</v>
      </c>
      <c r="H124" s="7">
        <v>6.8419186273841002E-3</v>
      </c>
      <c r="I124" s="30">
        <v>6.8966498629442902E-2</v>
      </c>
      <c r="J124" s="30">
        <v>5.7903619631809497E-2</v>
      </c>
      <c r="K124" s="7">
        <v>5.4618347224915098E-2</v>
      </c>
      <c r="L124" s="7">
        <v>0.460609192722161</v>
      </c>
      <c r="M124" s="7">
        <v>4.9231698073131797E-2</v>
      </c>
      <c r="N124" s="7">
        <v>5.5205491447936898E-2</v>
      </c>
      <c r="O124" s="7">
        <v>9.9289181532455292E-3</v>
      </c>
      <c r="P124" s="7">
        <v>0.216157557902807</v>
      </c>
      <c r="Q124" s="7">
        <v>5.2947119912605203</v>
      </c>
    </row>
    <row r="125" spans="1:17" hidden="1" x14ac:dyDescent="0.25">
      <c r="A125" s="3" t="s">
        <v>10</v>
      </c>
      <c r="B125" s="2">
        <v>44197</v>
      </c>
      <c r="C125" s="7">
        <v>0.75841349990312901</v>
      </c>
      <c r="D125" s="7">
        <v>2.2223968304663801E-2</v>
      </c>
      <c r="E125" s="7">
        <v>0.57075133069971595</v>
      </c>
      <c r="F125" s="7">
        <v>0.40702470099561999</v>
      </c>
      <c r="G125" s="7">
        <v>2.16486710819619E-2</v>
      </c>
      <c r="H125" s="7">
        <v>1.01355881670618E-3</v>
      </c>
      <c r="I125" s="30">
        <v>7.0584937889831504E-3</v>
      </c>
      <c r="J125" s="30">
        <v>4.6528676608737503E-2</v>
      </c>
      <c r="K125" s="7">
        <v>2.5980366465787299E-2</v>
      </c>
      <c r="L125" s="7">
        <v>0.51873702946611899</v>
      </c>
      <c r="M125" s="7">
        <v>3.79724932855698E-2</v>
      </c>
      <c r="N125" s="7">
        <v>5.3657603187510998E-2</v>
      </c>
      <c r="O125" s="7">
        <v>8.4359954501302698E-3</v>
      </c>
      <c r="P125" s="7">
        <v>0.27896711184849399</v>
      </c>
      <c r="Q125" s="7">
        <v>5.4456613073596598</v>
      </c>
    </row>
    <row r="126" spans="1:17" hidden="1" x14ac:dyDescent="0.25">
      <c r="A126" s="3" t="s">
        <v>10</v>
      </c>
      <c r="B126" s="2">
        <v>44228</v>
      </c>
      <c r="C126" s="7">
        <v>0.69117524711280298</v>
      </c>
      <c r="D126" s="7">
        <v>2.4523084888518398E-2</v>
      </c>
      <c r="E126" s="7">
        <v>0.65445645608316805</v>
      </c>
      <c r="F126" s="7">
        <v>0.321020459028313</v>
      </c>
      <c r="G126" s="7">
        <v>2.25417579096884E-2</v>
      </c>
      <c r="H126" s="7">
        <v>1.1385515451153899E-3</v>
      </c>
      <c r="I126" s="30">
        <v>8.8497245046472005E-3</v>
      </c>
      <c r="J126" s="30">
        <v>5.60874042131091E-2</v>
      </c>
      <c r="K126" s="7">
        <v>3.1563878275553202E-2</v>
      </c>
      <c r="L126" s="7">
        <v>0.56078535604407598</v>
      </c>
      <c r="M126" s="7">
        <v>4.3506663386022298E-2</v>
      </c>
      <c r="N126" s="7">
        <v>8.1533222974898303E-2</v>
      </c>
      <c r="O126" s="7">
        <v>9.7730171429485507E-3</v>
      </c>
      <c r="P126" s="7">
        <v>0.18422042400394201</v>
      </c>
      <c r="Q126" s="7">
        <v>5.4216429325031701</v>
      </c>
    </row>
    <row r="127" spans="1:17" hidden="1" x14ac:dyDescent="0.25">
      <c r="A127" s="3" t="s">
        <v>10</v>
      </c>
      <c r="B127" s="2">
        <v>44256</v>
      </c>
      <c r="C127" s="7">
        <v>0.89286341224370203</v>
      </c>
      <c r="D127" s="7">
        <v>2.48528087157073E-2</v>
      </c>
      <c r="E127" s="7">
        <v>0.64341684636255203</v>
      </c>
      <c r="F127" s="7">
        <v>0.33173034492173997</v>
      </c>
      <c r="G127" s="7">
        <v>2.15089221043776E-2</v>
      </c>
      <c r="H127" s="7">
        <v>1.2462699390039301E-3</v>
      </c>
      <c r="I127" s="30">
        <v>8.2790512111366003E-3</v>
      </c>
      <c r="J127" s="30">
        <v>5.0365840240656198E-2</v>
      </c>
      <c r="K127" s="7">
        <v>2.9543714526587599E-2</v>
      </c>
      <c r="L127" s="7">
        <v>0.51362181231642801</v>
      </c>
      <c r="M127" s="7">
        <v>4.4504450251592199E-2</v>
      </c>
      <c r="N127" s="7">
        <v>0.115393842322324</v>
      </c>
      <c r="O127" s="7">
        <v>1.04876051307645E-2</v>
      </c>
      <c r="P127" s="7">
        <v>0.20504849195712899</v>
      </c>
      <c r="Q127" s="7">
        <v>5.2731917088619804</v>
      </c>
    </row>
    <row r="128" spans="1:17" hidden="1" x14ac:dyDescent="0.25">
      <c r="A128" s="3" t="s">
        <v>10</v>
      </c>
      <c r="B128" s="2">
        <v>44287</v>
      </c>
      <c r="C128" s="7">
        <v>0.99700009394058597</v>
      </c>
      <c r="D128" s="7">
        <v>2.26036045022141E-2</v>
      </c>
      <c r="E128" s="7">
        <v>0.62815965317647404</v>
      </c>
      <c r="F128" s="7">
        <v>0.34923674232131202</v>
      </c>
      <c r="G128" s="7">
        <v>1.9066131648524699E-2</v>
      </c>
      <c r="H128" s="7">
        <v>4.15317341850287E-3</v>
      </c>
      <c r="I128" s="30">
        <v>7.1426769721559105E-2</v>
      </c>
      <c r="J128" s="30">
        <v>6.1274555644200202E-2</v>
      </c>
      <c r="K128" s="7">
        <v>4.3439200242009701E-2</v>
      </c>
      <c r="L128" s="7">
        <v>0.42569792570975701</v>
      </c>
      <c r="M128" s="7">
        <v>6.1936828643394601E-2</v>
      </c>
      <c r="N128" s="7">
        <v>0.112932885589192</v>
      </c>
      <c r="O128" s="7">
        <v>1.37225873407135E-2</v>
      </c>
      <c r="P128" s="7">
        <v>0.186349942042146</v>
      </c>
      <c r="Q128" s="7">
        <v>5.2385155066173699</v>
      </c>
    </row>
    <row r="129" spans="1:17" hidden="1" x14ac:dyDescent="0.25">
      <c r="A129" s="3" t="s">
        <v>10</v>
      </c>
      <c r="B129" s="2">
        <v>44317</v>
      </c>
      <c r="C129" s="7">
        <v>1.0850917085824401</v>
      </c>
      <c r="D129" s="7">
        <v>2.2242236205141201E-2</v>
      </c>
      <c r="E129" s="7">
        <v>0.62037061615557398</v>
      </c>
      <c r="F129" s="7">
        <v>0.35738714763928497</v>
      </c>
      <c r="G129" s="7">
        <v>1.8493892450869701E-2</v>
      </c>
      <c r="H129" s="7">
        <v>6.4919997237457604E-3</v>
      </c>
      <c r="I129" s="30">
        <v>8.2388249683597994E-2</v>
      </c>
      <c r="J129" s="30">
        <v>8.2738988001944805E-2</v>
      </c>
      <c r="K129" s="7">
        <v>4.0939769642176702E-2</v>
      </c>
      <c r="L129" s="7">
        <v>0.39423525458575798</v>
      </c>
      <c r="M129" s="7">
        <v>5.8308646521371202E-2</v>
      </c>
      <c r="N129" s="7">
        <v>0.107221317773981</v>
      </c>
      <c r="O129" s="7">
        <v>1.6392766652033298E-2</v>
      </c>
      <c r="P129" s="7">
        <v>0.192789114964521</v>
      </c>
      <c r="Q129" s="7">
        <v>5.2301766161718897</v>
      </c>
    </row>
    <row r="130" spans="1:17" hidden="1" x14ac:dyDescent="0.25">
      <c r="A130" s="3" t="s">
        <v>10</v>
      </c>
      <c r="B130" s="2">
        <v>44348</v>
      </c>
      <c r="C130" s="7">
        <v>1.04554744838172</v>
      </c>
      <c r="D130" s="7">
        <v>2.1862713746157201E-2</v>
      </c>
      <c r="E130" s="7">
        <v>0.63144133176004003</v>
      </c>
      <c r="F130" s="7">
        <v>0.34669595449380303</v>
      </c>
      <c r="G130" s="7">
        <v>1.9128681659795099E-2</v>
      </c>
      <c r="H130" s="7">
        <v>8.0861429477113202E-3</v>
      </c>
      <c r="I130" s="30">
        <v>8.0007253076588999E-2</v>
      </c>
      <c r="J130" s="30">
        <v>8.9655017586345795E-2</v>
      </c>
      <c r="K130" s="7">
        <v>3.65094833492981E-2</v>
      </c>
      <c r="L130" s="7">
        <v>0.40328665919936002</v>
      </c>
      <c r="M130" s="7">
        <v>5.8903019324510197E-2</v>
      </c>
      <c r="N130" s="7">
        <v>9.3298584928745196E-2</v>
      </c>
      <c r="O130" s="7">
        <v>1.8995455110697598E-2</v>
      </c>
      <c r="P130" s="7">
        <v>0.192129702816947</v>
      </c>
      <c r="Q130" s="7">
        <v>5.2378649607407803</v>
      </c>
    </row>
    <row r="131" spans="1:17" hidden="1" x14ac:dyDescent="0.25">
      <c r="A131" s="3" t="s">
        <v>10</v>
      </c>
      <c r="B131" s="2">
        <v>44378</v>
      </c>
      <c r="C131" s="7">
        <v>1.04176287483314</v>
      </c>
      <c r="D131" s="7">
        <v>2.3916395352855599E-2</v>
      </c>
      <c r="E131" s="7">
        <v>0.63509495509652303</v>
      </c>
      <c r="F131" s="7">
        <v>0.34098864955062103</v>
      </c>
      <c r="G131" s="7">
        <v>1.97911009005497E-2</v>
      </c>
      <c r="H131" s="7">
        <v>8.7461601980772605E-3</v>
      </c>
      <c r="I131" s="30">
        <v>7.8643766449820296E-2</v>
      </c>
      <c r="J131" s="30">
        <v>0.103865052413944</v>
      </c>
      <c r="K131" s="7">
        <v>4.1548243518943498E-2</v>
      </c>
      <c r="L131" s="7">
        <v>0.41397827186935299</v>
      </c>
      <c r="M131" s="7">
        <v>6.1447480498757603E-2</v>
      </c>
      <c r="N131" s="7">
        <v>7.9928294590179999E-2</v>
      </c>
      <c r="O131" s="7">
        <v>1.9910520867148399E-2</v>
      </c>
      <c r="P131" s="7">
        <v>0.17214110869322599</v>
      </c>
      <c r="Q131" s="7">
        <v>5.2920169494330001</v>
      </c>
    </row>
    <row r="132" spans="1:17" hidden="1" x14ac:dyDescent="0.25">
      <c r="A132" s="3" t="s">
        <v>10</v>
      </c>
      <c r="B132" s="2">
        <v>44409</v>
      </c>
      <c r="C132" s="7">
        <v>1.06843217514404</v>
      </c>
      <c r="D132" s="7">
        <v>2.13568246025958E-2</v>
      </c>
      <c r="E132" s="7">
        <v>0.63398101376401805</v>
      </c>
      <c r="F132" s="7">
        <v>0.34466216163338598</v>
      </c>
      <c r="G132" s="7">
        <v>1.74710392638481E-2</v>
      </c>
      <c r="H132" s="7">
        <v>1.09022681819319E-2</v>
      </c>
      <c r="I132" s="30">
        <v>7.9652398753651099E-2</v>
      </c>
      <c r="J132" s="30">
        <v>0.113154352312677</v>
      </c>
      <c r="K132" s="7">
        <v>4.4558713247038598E-2</v>
      </c>
      <c r="L132" s="7">
        <v>0.38018896379435901</v>
      </c>
      <c r="M132" s="7">
        <v>5.9031174146026398E-2</v>
      </c>
      <c r="N132" s="7">
        <v>7.6115820249198898E-2</v>
      </c>
      <c r="O132" s="7">
        <v>2.37361262659475E-2</v>
      </c>
      <c r="P132" s="7">
        <v>0.19518914378532101</v>
      </c>
      <c r="Q132" s="7">
        <v>5.20250433183379</v>
      </c>
    </row>
    <row r="133" spans="1:17" x14ac:dyDescent="0.25">
      <c r="A133" s="3" t="s">
        <v>10</v>
      </c>
      <c r="B133" s="2">
        <v>44440</v>
      </c>
      <c r="C133" s="7">
        <v>1.0391973612060601</v>
      </c>
      <c r="D133" s="7">
        <v>2.1844224240058E-2</v>
      </c>
      <c r="E133" s="7">
        <v>0.64114532984317896</v>
      </c>
      <c r="F133" s="7">
        <v>0.33701044591676299</v>
      </c>
      <c r="G133" s="7">
        <v>1.7807234578185002E-2</v>
      </c>
      <c r="H133" s="7">
        <v>9.2569826618536695E-3</v>
      </c>
      <c r="I133" s="30">
        <v>7.1744967780554697E-2</v>
      </c>
      <c r="J133" s="30">
        <v>0.10730275208050601</v>
      </c>
      <c r="K133" s="7">
        <v>4.4488134036150803E-2</v>
      </c>
      <c r="L133" s="7">
        <v>0.38049303970457299</v>
      </c>
      <c r="M133" s="7">
        <v>5.9281399228592102E-2</v>
      </c>
      <c r="N133" s="7">
        <v>6.8390698540891207E-2</v>
      </c>
      <c r="O133" s="7">
        <v>2.6097853202358998E-2</v>
      </c>
      <c r="P133" s="7">
        <v>0.215136938186335</v>
      </c>
      <c r="Q133" s="7">
        <v>5.2208108175436703</v>
      </c>
    </row>
    <row r="134" spans="1:17" hidden="1" x14ac:dyDescent="0.25">
      <c r="A134" s="3" t="s">
        <v>11</v>
      </c>
      <c r="B134" s="2">
        <v>43466</v>
      </c>
      <c r="C134" s="7">
        <v>0.846122170833426</v>
      </c>
      <c r="D134" s="7">
        <v>4.7759567126393499E-3</v>
      </c>
      <c r="E134" s="7">
        <v>0.82515157160808605</v>
      </c>
      <c r="F134" s="7">
        <v>0.170072471679274</v>
      </c>
      <c r="G134" s="7">
        <v>1.8447866764426901E-2</v>
      </c>
      <c r="H134" s="7">
        <v>1.5597619650783301E-2</v>
      </c>
      <c r="I134" s="30">
        <v>4.5695406898583701E-2</v>
      </c>
      <c r="J134" s="30">
        <v>9.4902976700336303E-2</v>
      </c>
      <c r="K134" s="7">
        <v>6.2607913333196305E-2</v>
      </c>
      <c r="L134" s="7">
        <v>0.43027953994100099</v>
      </c>
      <c r="M134" s="7">
        <v>6.0120795290759602E-2</v>
      </c>
      <c r="N134" s="7">
        <v>6.5906187734690105E-2</v>
      </c>
      <c r="O134" s="7">
        <v>2.2965978654345898E-2</v>
      </c>
      <c r="P134" s="7">
        <v>0.18347571503187701</v>
      </c>
      <c r="Q134" s="7">
        <v>5.9525547301427304</v>
      </c>
    </row>
    <row r="135" spans="1:17" hidden="1" x14ac:dyDescent="0.25">
      <c r="A135" s="3" t="s">
        <v>11</v>
      </c>
      <c r="B135" s="2">
        <v>43497</v>
      </c>
      <c r="C135" s="7">
        <v>0.88278040538191704</v>
      </c>
      <c r="D135" s="7">
        <v>4.2439422860133897E-3</v>
      </c>
      <c r="E135" s="7">
        <v>0.81328101693842403</v>
      </c>
      <c r="F135" s="7">
        <v>0.18247504077556201</v>
      </c>
      <c r="G135" s="7">
        <v>1.92540235653588E-2</v>
      </c>
      <c r="H135" s="7">
        <v>1.46164072687942E-2</v>
      </c>
      <c r="I135" s="30">
        <v>4.6278722866038603E-2</v>
      </c>
      <c r="J135" s="30">
        <v>0.10346138068593</v>
      </c>
      <c r="K135" s="7">
        <v>6.1088478990427901E-2</v>
      </c>
      <c r="L135" s="7">
        <v>0.42320019265712899</v>
      </c>
      <c r="M135" s="7">
        <v>5.9224793126483002E-2</v>
      </c>
      <c r="N135" s="7">
        <v>6.4398187141907703E-2</v>
      </c>
      <c r="O135" s="7">
        <v>2.44866644879944E-2</v>
      </c>
      <c r="P135" s="7">
        <v>0.18399114920993601</v>
      </c>
      <c r="Q135" s="7">
        <v>5.9796704273010501</v>
      </c>
    </row>
    <row r="136" spans="1:17" hidden="1" x14ac:dyDescent="0.25">
      <c r="A136" s="3" t="s">
        <v>11</v>
      </c>
      <c r="B136" s="2">
        <v>43525</v>
      </c>
      <c r="C136" s="7">
        <v>1.0363495523461901</v>
      </c>
      <c r="D136" s="7">
        <v>4.6407631301611397E-3</v>
      </c>
      <c r="E136" s="7">
        <v>0.81656939478636703</v>
      </c>
      <c r="F136" s="7">
        <v>0.17878984208347201</v>
      </c>
      <c r="G136" s="7">
        <v>2.1120340575942E-2</v>
      </c>
      <c r="H136" s="7">
        <v>1.4784427829676899E-2</v>
      </c>
      <c r="I136" s="30">
        <v>5.1209480036414401E-2</v>
      </c>
      <c r="J136" s="30">
        <v>0.106032913096123</v>
      </c>
      <c r="K136" s="7">
        <v>6.0253137816573599E-2</v>
      </c>
      <c r="L136" s="7">
        <v>0.41862947889423402</v>
      </c>
      <c r="M136" s="7">
        <v>5.4049466340261199E-2</v>
      </c>
      <c r="N136" s="7">
        <v>6.9319990334781506E-2</v>
      </c>
      <c r="O136" s="7">
        <v>2.1535033724061101E-2</v>
      </c>
      <c r="P136" s="7">
        <v>0.18306573135193199</v>
      </c>
      <c r="Q136" s="7">
        <v>5.9390728848786498</v>
      </c>
    </row>
    <row r="137" spans="1:17" hidden="1" x14ac:dyDescent="0.25">
      <c r="A137" s="3" t="s">
        <v>11</v>
      </c>
      <c r="B137" s="2">
        <v>43556</v>
      </c>
      <c r="C137" s="7">
        <v>1.00083140742282</v>
      </c>
      <c r="D137" s="7">
        <v>4.6814696089325699E-3</v>
      </c>
      <c r="E137" s="7">
        <v>0.81361473497820802</v>
      </c>
      <c r="F137" s="7">
        <v>0.181703795412859</v>
      </c>
      <c r="G137" s="7">
        <v>1.8145991007566298E-2</v>
      </c>
      <c r="H137" s="7">
        <v>1.3688641971345099E-2</v>
      </c>
      <c r="I137" s="30">
        <v>5.1626236013431602E-2</v>
      </c>
      <c r="J137" s="30">
        <v>0.103374989407555</v>
      </c>
      <c r="K137" s="7">
        <v>5.8944189474301703E-2</v>
      </c>
      <c r="L137" s="7">
        <v>0.42452759034641602</v>
      </c>
      <c r="M137" s="7">
        <v>5.3451339531388899E-2</v>
      </c>
      <c r="N137" s="7">
        <v>7.5134023912005493E-2</v>
      </c>
      <c r="O137" s="7">
        <v>2.8758519002534601E-2</v>
      </c>
      <c r="P137" s="7">
        <v>0.17234847933345501</v>
      </c>
      <c r="Q137" s="7">
        <v>5.9426112904476698</v>
      </c>
    </row>
    <row r="138" spans="1:17" hidden="1" x14ac:dyDescent="0.25">
      <c r="A138" s="3" t="s">
        <v>11</v>
      </c>
      <c r="B138" s="2">
        <v>43586</v>
      </c>
      <c r="C138" s="7">
        <v>1.0195224782988099</v>
      </c>
      <c r="D138" s="7">
        <v>4.6688281710358902E-3</v>
      </c>
      <c r="E138" s="7">
        <v>0.82808532855251205</v>
      </c>
      <c r="F138" s="7">
        <v>0.16724584327645201</v>
      </c>
      <c r="G138" s="7">
        <v>1.7008688041124501E-2</v>
      </c>
      <c r="H138" s="7">
        <v>1.53133631972301E-2</v>
      </c>
      <c r="I138" s="30">
        <v>5.4577305340790597E-2</v>
      </c>
      <c r="J138" s="30">
        <v>0.105973152581298</v>
      </c>
      <c r="K138" s="7">
        <v>6.1259216854409299E-2</v>
      </c>
      <c r="L138" s="7">
        <v>0.41018210662418297</v>
      </c>
      <c r="M138" s="7">
        <v>5.54323798781843E-2</v>
      </c>
      <c r="N138" s="7">
        <v>7.8432060220676905E-2</v>
      </c>
      <c r="O138" s="7">
        <v>2.4156746043199801E-2</v>
      </c>
      <c r="P138" s="7">
        <v>0.17766498121890301</v>
      </c>
      <c r="Q138" s="7">
        <v>5.9169757818657898</v>
      </c>
    </row>
    <row r="139" spans="1:17" hidden="1" x14ac:dyDescent="0.25">
      <c r="A139" s="3" t="s">
        <v>11</v>
      </c>
      <c r="B139" s="2">
        <v>43617</v>
      </c>
      <c r="C139" s="7">
        <v>0.97687810807158504</v>
      </c>
      <c r="D139" s="7">
        <v>5.0384078153983798E-3</v>
      </c>
      <c r="E139" s="7">
        <v>0.82746112651216397</v>
      </c>
      <c r="F139" s="7">
        <v>0.16750046567243801</v>
      </c>
      <c r="G139" s="7">
        <v>1.8512673366571301E-2</v>
      </c>
      <c r="H139" s="7">
        <v>1.3478703789419001E-2</v>
      </c>
      <c r="I139" s="30">
        <v>5.6891196276639799E-2</v>
      </c>
      <c r="J139" s="30">
        <v>0.10459902345852699</v>
      </c>
      <c r="K139" s="7">
        <v>6.1321324381059902E-2</v>
      </c>
      <c r="L139" s="7">
        <v>0.41754297461711098</v>
      </c>
      <c r="M139" s="7">
        <v>5.6473436777267502E-2</v>
      </c>
      <c r="N139" s="7">
        <v>7.2135942481398596E-2</v>
      </c>
      <c r="O139" s="7">
        <v>2.2901914558767101E-2</v>
      </c>
      <c r="P139" s="7">
        <v>0.176142810293239</v>
      </c>
      <c r="Q139" s="7">
        <v>5.92824599733411</v>
      </c>
    </row>
    <row r="140" spans="1:17" hidden="1" x14ac:dyDescent="0.25">
      <c r="A140" s="3" t="s">
        <v>11</v>
      </c>
      <c r="B140" s="2">
        <v>43647</v>
      </c>
      <c r="C140" s="7">
        <v>1.02109350806677</v>
      </c>
      <c r="D140" s="7">
        <v>6.5362929366374802E-3</v>
      </c>
      <c r="E140" s="7">
        <v>0.82638689079415895</v>
      </c>
      <c r="F140" s="7">
        <v>0.16707681626920401</v>
      </c>
      <c r="G140" s="7">
        <v>1.73093029431566E-2</v>
      </c>
      <c r="H140" s="7">
        <v>1.44584851600982E-2</v>
      </c>
      <c r="I140" s="30">
        <v>5.72394719269722E-2</v>
      </c>
      <c r="J140" s="30">
        <v>0.102818514512322</v>
      </c>
      <c r="K140" s="7">
        <v>6.6099247639831701E-2</v>
      </c>
      <c r="L140" s="7">
        <v>0.407744712382828</v>
      </c>
      <c r="M140" s="7">
        <v>6.0255064658775101E-2</v>
      </c>
      <c r="N140" s="7">
        <v>7.2698965916684496E-2</v>
      </c>
      <c r="O140" s="7">
        <v>2.6313543948947499E-2</v>
      </c>
      <c r="P140" s="7">
        <v>0.17506269091038401</v>
      </c>
      <c r="Q140" s="7">
        <v>5.9847460267344497</v>
      </c>
    </row>
    <row r="141" spans="1:17" hidden="1" x14ac:dyDescent="0.25">
      <c r="A141" s="3" t="s">
        <v>11</v>
      </c>
      <c r="B141" s="2">
        <v>43678</v>
      </c>
      <c r="C141" s="7">
        <v>1.03041792439413</v>
      </c>
      <c r="D141" s="7">
        <v>4.6463537123575599E-3</v>
      </c>
      <c r="E141" s="7">
        <v>0.81832173384818196</v>
      </c>
      <c r="F141" s="7">
        <v>0.17703191243946101</v>
      </c>
      <c r="G141" s="7">
        <v>1.7702954065776402E-2</v>
      </c>
      <c r="H141" s="7">
        <v>1.6761276767566499E-2</v>
      </c>
      <c r="I141" s="30">
        <v>5.8849031213378103E-2</v>
      </c>
      <c r="J141" s="30">
        <v>0.11078502456056299</v>
      </c>
      <c r="K141" s="7">
        <v>6.4627627344608196E-2</v>
      </c>
      <c r="L141" s="7">
        <v>0.40495876000263997</v>
      </c>
      <c r="M141" s="7">
        <v>5.4065678623427198E-2</v>
      </c>
      <c r="N141" s="7">
        <v>7.3562941518980199E-2</v>
      </c>
      <c r="O141" s="7">
        <v>2.5950396701686199E-2</v>
      </c>
      <c r="P141" s="7">
        <v>0.172736309201375</v>
      </c>
      <c r="Q141" s="7">
        <v>5.9944376287271401</v>
      </c>
    </row>
    <row r="142" spans="1:17" hidden="1" x14ac:dyDescent="0.25">
      <c r="A142" s="3" t="s">
        <v>11</v>
      </c>
      <c r="B142" s="2">
        <v>43709</v>
      </c>
      <c r="C142" s="7">
        <v>0.95175751231486805</v>
      </c>
      <c r="D142" s="7">
        <v>4.7048228565308298E-3</v>
      </c>
      <c r="E142" s="7">
        <v>0.82605878563225699</v>
      </c>
      <c r="F142" s="7">
        <v>0.169236391511212</v>
      </c>
      <c r="G142" s="7">
        <v>2.08701400655209E-2</v>
      </c>
      <c r="H142" s="7">
        <v>1.68804725160808E-2</v>
      </c>
      <c r="I142" s="30">
        <v>5.37602699158558E-2</v>
      </c>
      <c r="J142" s="30">
        <v>0.102772166754224</v>
      </c>
      <c r="K142" s="7">
        <v>6.3151521077795106E-2</v>
      </c>
      <c r="L142" s="7">
        <v>0.41503757839579303</v>
      </c>
      <c r="M142" s="7">
        <v>5.3893850176512097E-2</v>
      </c>
      <c r="N142" s="7">
        <v>7.0907973384419606E-2</v>
      </c>
      <c r="O142" s="7">
        <v>2.20958813915079E-2</v>
      </c>
      <c r="P142" s="7">
        <v>0.18063014632229099</v>
      </c>
      <c r="Q142" s="7">
        <v>6.0055103017440796</v>
      </c>
    </row>
    <row r="143" spans="1:17" hidden="1" x14ac:dyDescent="0.25">
      <c r="A143" s="3" t="s">
        <v>11</v>
      </c>
      <c r="B143" s="2">
        <v>43739</v>
      </c>
      <c r="C143" s="7">
        <v>1.0085272194777</v>
      </c>
      <c r="D143" s="7">
        <v>5.07969313757386E-3</v>
      </c>
      <c r="E143" s="7">
        <v>0.83033572662842403</v>
      </c>
      <c r="F143" s="7">
        <v>0.16458458023400199</v>
      </c>
      <c r="G143" s="7">
        <v>1.9967288737838498E-2</v>
      </c>
      <c r="H143" s="7">
        <v>1.80317878857214E-2</v>
      </c>
      <c r="I143" s="30">
        <v>5.3561390614053302E-2</v>
      </c>
      <c r="J143" s="30">
        <v>0.100239477490961</v>
      </c>
      <c r="K143" s="7">
        <v>6.6744318299995997E-2</v>
      </c>
      <c r="L143" s="7">
        <v>0.41372009365887402</v>
      </c>
      <c r="M143" s="7">
        <v>5.4567482388968802E-2</v>
      </c>
      <c r="N143" s="7">
        <v>7.7532308866122807E-2</v>
      </c>
      <c r="O143" s="7">
        <v>2.0801449566083801E-2</v>
      </c>
      <c r="P143" s="7">
        <v>0.17483440249137999</v>
      </c>
      <c r="Q143" s="7">
        <v>5.9934105075397897</v>
      </c>
    </row>
    <row r="144" spans="1:17" hidden="1" x14ac:dyDescent="0.25">
      <c r="A144" s="3" t="s">
        <v>11</v>
      </c>
      <c r="B144" s="2">
        <v>43770</v>
      </c>
      <c r="C144" s="7">
        <v>1.05043738250102</v>
      </c>
      <c r="D144" s="7">
        <v>5.2938577695071298E-3</v>
      </c>
      <c r="E144" s="7">
        <v>0.82386091011826701</v>
      </c>
      <c r="F144" s="7">
        <v>0.17084523211222599</v>
      </c>
      <c r="G144" s="7">
        <v>2.2243514991607202E-2</v>
      </c>
      <c r="H144" s="7">
        <v>2.2802191067170699E-2</v>
      </c>
      <c r="I144" s="30">
        <v>5.6682360814700697E-2</v>
      </c>
      <c r="J144" s="30">
        <v>9.5998976441851805E-2</v>
      </c>
      <c r="K144" s="7">
        <v>7.6865016548493301E-2</v>
      </c>
      <c r="L144" s="7">
        <v>0.41008239950011199</v>
      </c>
      <c r="M144" s="7">
        <v>5.3694204155544899E-2</v>
      </c>
      <c r="N144" s="7">
        <v>7.7617958387421707E-2</v>
      </c>
      <c r="O144" s="7">
        <v>1.6683395373295599E-2</v>
      </c>
      <c r="P144" s="7">
        <v>0.16732998271980201</v>
      </c>
      <c r="Q144" s="7">
        <v>5.97102011267524</v>
      </c>
    </row>
    <row r="145" spans="1:17" hidden="1" x14ac:dyDescent="0.25">
      <c r="A145" s="3" t="s">
        <v>11</v>
      </c>
      <c r="B145" s="2">
        <v>43800</v>
      </c>
      <c r="C145" s="7">
        <v>1.1752823308907601</v>
      </c>
      <c r="D145" s="7">
        <v>4.9234838594487702E-3</v>
      </c>
      <c r="E145" s="7">
        <v>0.83392947180661703</v>
      </c>
      <c r="F145" s="7">
        <v>0.16114704433393401</v>
      </c>
      <c r="G145" s="7">
        <v>1.9707371851307401E-2</v>
      </c>
      <c r="H145" s="7">
        <v>2.2467006794522001E-2</v>
      </c>
      <c r="I145" s="30">
        <v>7.3519878436036398E-2</v>
      </c>
      <c r="J145" s="30">
        <v>0.10147499648951901</v>
      </c>
      <c r="K145" s="7">
        <v>8.2368120627150099E-2</v>
      </c>
      <c r="L145" s="7">
        <v>0.43634515154133202</v>
      </c>
      <c r="M145" s="7">
        <v>5.5819875476207897E-2</v>
      </c>
      <c r="N145" s="7">
        <v>5.6925255437920798E-2</v>
      </c>
      <c r="O145" s="7">
        <v>1.8220331464852999E-2</v>
      </c>
      <c r="P145" s="7">
        <v>0.133152011881151</v>
      </c>
      <c r="Q145" s="7">
        <v>5.9338750823409203</v>
      </c>
    </row>
    <row r="146" spans="1:17" hidden="1" x14ac:dyDescent="0.25">
      <c r="A146" s="3" t="s">
        <v>11</v>
      </c>
      <c r="B146" s="2">
        <v>43831</v>
      </c>
      <c r="C146" s="7">
        <v>0.93321140434855099</v>
      </c>
      <c r="D146" s="7">
        <v>4.8344939846934496E-3</v>
      </c>
      <c r="E146" s="7">
        <v>0.83182819039725997</v>
      </c>
      <c r="F146" s="7">
        <v>0.16333731561804599</v>
      </c>
      <c r="G146" s="7">
        <v>1.8086188411099099E-2</v>
      </c>
      <c r="H146" s="7">
        <v>1.5747112467503901E-2</v>
      </c>
      <c r="I146" s="30">
        <v>4.2330206335072E-2</v>
      </c>
      <c r="J146" s="30">
        <v>0.10096811298500601</v>
      </c>
      <c r="K146" s="7">
        <v>6.2477035390080399E-2</v>
      </c>
      <c r="L146" s="7">
        <v>0.42011751914895401</v>
      </c>
      <c r="M146" s="7">
        <v>5.7014027679615303E-2</v>
      </c>
      <c r="N146" s="7">
        <v>6.6579186575599497E-2</v>
      </c>
      <c r="O146" s="7">
        <v>2.4610918081871401E-2</v>
      </c>
      <c r="P146" s="7">
        <v>0.19206969292519899</v>
      </c>
      <c r="Q146" s="7">
        <v>5.9979384188204099</v>
      </c>
    </row>
    <row r="147" spans="1:17" hidden="1" x14ac:dyDescent="0.25">
      <c r="A147" s="3" t="s">
        <v>11</v>
      </c>
      <c r="B147" s="2">
        <v>43862</v>
      </c>
      <c r="C147" s="7">
        <v>0.93842325004497695</v>
      </c>
      <c r="D147" s="7">
        <v>4.8514382573254097E-3</v>
      </c>
      <c r="E147" s="7">
        <v>0.832536698585715</v>
      </c>
      <c r="F147" s="7">
        <v>0.16261186315696</v>
      </c>
      <c r="G147" s="7">
        <v>1.7248832673443199E-2</v>
      </c>
      <c r="H147" s="7">
        <v>1.4554723396577301E-2</v>
      </c>
      <c r="I147" s="30">
        <v>4.3773715325112199E-2</v>
      </c>
      <c r="J147" s="30">
        <v>0.109756758461999</v>
      </c>
      <c r="K147" s="7">
        <v>6.3141858042016996E-2</v>
      </c>
      <c r="L147" s="7">
        <v>0.42530219230030802</v>
      </c>
      <c r="M147" s="7">
        <v>5.4760435314930099E-2</v>
      </c>
      <c r="N147" s="7">
        <v>7.0121711228201197E-2</v>
      </c>
      <c r="O147" s="7">
        <v>2.5034115874371099E-2</v>
      </c>
      <c r="P147" s="7">
        <v>0.17630565738304099</v>
      </c>
      <c r="Q147" s="7">
        <v>5.9997713868335101</v>
      </c>
    </row>
    <row r="148" spans="1:17" hidden="1" x14ac:dyDescent="0.25">
      <c r="A148" s="3" t="s">
        <v>11</v>
      </c>
      <c r="B148" s="2">
        <v>43891</v>
      </c>
      <c r="C148" s="7">
        <v>0.97383727454888303</v>
      </c>
      <c r="D148" s="7">
        <v>6.7899698834909096E-3</v>
      </c>
      <c r="E148" s="7">
        <v>0.85611110813742897</v>
      </c>
      <c r="F148" s="7">
        <v>0.13709892197908</v>
      </c>
      <c r="G148" s="7">
        <v>1.7531032779217401E-2</v>
      </c>
      <c r="H148" s="7">
        <v>8.8775966385096702E-3</v>
      </c>
      <c r="I148" s="30">
        <v>3.2877719235654398E-2</v>
      </c>
      <c r="J148" s="30">
        <v>7.4188989215173196E-2</v>
      </c>
      <c r="K148" s="7">
        <v>7.0986035556852997E-2</v>
      </c>
      <c r="L148" s="7">
        <v>0.53062886535154297</v>
      </c>
      <c r="M148" s="7">
        <v>4.1841719294727402E-2</v>
      </c>
      <c r="N148" s="7">
        <v>6.3977056292790505E-2</v>
      </c>
      <c r="O148" s="7">
        <v>1.0924680835360299E-2</v>
      </c>
      <c r="P148" s="7">
        <v>0.14816630480017101</v>
      </c>
      <c r="Q148" s="7">
        <v>6.0077807474844898</v>
      </c>
    </row>
    <row r="149" spans="1:17" hidden="1" x14ac:dyDescent="0.25">
      <c r="A149" s="3" t="s">
        <v>11</v>
      </c>
      <c r="B149" s="2">
        <v>43922</v>
      </c>
      <c r="C149" s="7">
        <v>0.69219398422506695</v>
      </c>
      <c r="D149" s="7">
        <v>6.4730195357208696E-3</v>
      </c>
      <c r="E149" s="7">
        <v>0.89332044341253003</v>
      </c>
      <c r="F149" s="7">
        <v>0.10020653705174901</v>
      </c>
      <c r="G149" s="7">
        <v>1.5230090335377901E-2</v>
      </c>
      <c r="H149" s="7">
        <v>3.3313275104076802E-4</v>
      </c>
      <c r="I149" s="30">
        <v>1.2028045637184299E-2</v>
      </c>
      <c r="J149" s="30">
        <v>2.2209453025633399E-2</v>
      </c>
      <c r="K149" s="7">
        <v>6.7431708930270104E-2</v>
      </c>
      <c r="L149" s="7">
        <v>0.74664915278980604</v>
      </c>
      <c r="M149" s="7">
        <v>1.4059538973588E-2</v>
      </c>
      <c r="N149" s="7">
        <v>4.2486653779597101E-2</v>
      </c>
      <c r="O149" s="7">
        <v>1.0310401980658901E-3</v>
      </c>
      <c r="P149" s="7">
        <v>7.8541183579436305E-2</v>
      </c>
      <c r="Q149" s="7">
        <v>6.2127697777902204</v>
      </c>
    </row>
    <row r="150" spans="1:17" hidden="1" x14ac:dyDescent="0.25">
      <c r="A150" s="3" t="s">
        <v>11</v>
      </c>
      <c r="B150" s="2">
        <v>43952</v>
      </c>
      <c r="C150" s="7">
        <v>0.83984884334024801</v>
      </c>
      <c r="D150" s="7">
        <v>6.3475494044776598E-3</v>
      </c>
      <c r="E150" s="7">
        <v>0.88244062301457904</v>
      </c>
      <c r="F150" s="7">
        <v>0.111211827580943</v>
      </c>
      <c r="G150" s="7">
        <v>1.7646457280115602E-2</v>
      </c>
      <c r="H150" s="7">
        <v>1.56734156192135E-3</v>
      </c>
      <c r="I150" s="30">
        <v>1.41241086779506E-2</v>
      </c>
      <c r="J150" s="30">
        <v>2.6881341339753399E-2</v>
      </c>
      <c r="K150" s="7">
        <v>6.9581435676877704E-2</v>
      </c>
      <c r="L150" s="7">
        <v>0.66667328031109896</v>
      </c>
      <c r="M150" s="7">
        <v>1.59644438464915E-2</v>
      </c>
      <c r="N150" s="7">
        <v>9.16812071112455E-2</v>
      </c>
      <c r="O150" s="7">
        <v>1.44080085741338E-3</v>
      </c>
      <c r="P150" s="7">
        <v>9.4439583337132094E-2</v>
      </c>
      <c r="Q150" s="7">
        <v>6.2007870899289301</v>
      </c>
    </row>
    <row r="151" spans="1:17" hidden="1" x14ac:dyDescent="0.25">
      <c r="A151" s="3" t="s">
        <v>11</v>
      </c>
      <c r="B151" s="2">
        <v>43983</v>
      </c>
      <c r="C151" s="7">
        <v>0.95121284842065901</v>
      </c>
      <c r="D151" s="7">
        <v>5.9784741321337103E-3</v>
      </c>
      <c r="E151" s="7">
        <v>0.84282051785053802</v>
      </c>
      <c r="F151" s="7">
        <v>0.151201008017328</v>
      </c>
      <c r="G151" s="7">
        <v>1.72950943446297E-2</v>
      </c>
      <c r="H151" s="7">
        <v>6.9412924936208004E-3</v>
      </c>
      <c r="I151" s="30">
        <v>4.4329329735328202E-2</v>
      </c>
      <c r="J151" s="30">
        <v>4.0329110726687802E-2</v>
      </c>
      <c r="K151" s="7">
        <v>6.56353044196821E-2</v>
      </c>
      <c r="L151" s="7">
        <v>0.55271712315655497</v>
      </c>
      <c r="M151" s="7">
        <v>2.56003350188223E-2</v>
      </c>
      <c r="N151" s="7">
        <v>9.5217786702348095E-2</v>
      </c>
      <c r="O151" s="7">
        <v>3.9359892708552002E-3</v>
      </c>
      <c r="P151" s="7">
        <v>0.14799863413147099</v>
      </c>
      <c r="Q151" s="7">
        <v>6.1424541118790401</v>
      </c>
    </row>
    <row r="152" spans="1:17" hidden="1" x14ac:dyDescent="0.25">
      <c r="A152" s="3" t="s">
        <v>11</v>
      </c>
      <c r="B152" s="2">
        <v>44013</v>
      </c>
      <c r="C152" s="7">
        <v>1.07399769617751</v>
      </c>
      <c r="D152" s="7">
        <v>5.2306140022002198E-3</v>
      </c>
      <c r="E152" s="7">
        <v>0.84449667106724302</v>
      </c>
      <c r="F152" s="7">
        <v>0.15027271493055699</v>
      </c>
      <c r="G152" s="7">
        <v>1.59204120662279E-2</v>
      </c>
      <c r="H152" s="7">
        <v>1.1397086682380601E-2</v>
      </c>
      <c r="I152" s="30">
        <v>5.6084866761084803E-2</v>
      </c>
      <c r="J152" s="30">
        <v>9.3839854476291104E-2</v>
      </c>
      <c r="K152" s="7">
        <v>6.3846031866292396E-2</v>
      </c>
      <c r="L152" s="7">
        <v>0.46581132273842102</v>
      </c>
      <c r="M152" s="7">
        <v>4.7133816953936203E-2</v>
      </c>
      <c r="N152" s="7">
        <v>8.6309419205399404E-2</v>
      </c>
      <c r="O152" s="7">
        <v>9.69028672559126E-3</v>
      </c>
      <c r="P152" s="7">
        <v>0.149966902524376</v>
      </c>
      <c r="Q152" s="7">
        <v>6.0737516970429102</v>
      </c>
    </row>
    <row r="153" spans="1:17" hidden="1" x14ac:dyDescent="0.25">
      <c r="A153" s="3" t="s">
        <v>11</v>
      </c>
      <c r="B153" s="2">
        <v>44044</v>
      </c>
      <c r="C153" s="7">
        <v>1.0950894116994701</v>
      </c>
      <c r="D153" s="7">
        <v>5.4970433079418197E-3</v>
      </c>
      <c r="E153" s="7">
        <v>0.82306063430179999</v>
      </c>
      <c r="F153" s="7">
        <v>0.171442322390258</v>
      </c>
      <c r="G153" s="7">
        <v>1.5849016752811501E-2</v>
      </c>
      <c r="H153" s="7">
        <v>1.2336361571739601E-2</v>
      </c>
      <c r="I153" s="30">
        <v>5.9284888482993903E-2</v>
      </c>
      <c r="J153" s="30">
        <v>0.121094826212546</v>
      </c>
      <c r="K153" s="7">
        <v>6.3044091717140802E-2</v>
      </c>
      <c r="L153" s="7">
        <v>0.43423976205090498</v>
      </c>
      <c r="M153" s="7">
        <v>4.4301246804833903E-2</v>
      </c>
      <c r="N153" s="7">
        <v>8.2618534674024802E-2</v>
      </c>
      <c r="O153" s="7">
        <v>1.50974295557688E-2</v>
      </c>
      <c r="P153" s="7">
        <v>0.152133842177236</v>
      </c>
      <c r="Q153" s="7">
        <v>6.0614040020204598</v>
      </c>
    </row>
    <row r="154" spans="1:17" hidden="1" x14ac:dyDescent="0.25">
      <c r="A154" s="3" t="s">
        <v>11</v>
      </c>
      <c r="B154" s="2">
        <v>44075</v>
      </c>
      <c r="C154" s="7">
        <v>1.0429927828836001</v>
      </c>
      <c r="D154" s="7">
        <v>5.4304129412537901E-3</v>
      </c>
      <c r="E154" s="7">
        <v>0.84170468797475695</v>
      </c>
      <c r="F154" s="7">
        <v>0.15286489908399001</v>
      </c>
      <c r="G154" s="7">
        <v>1.9804105199081899E-2</v>
      </c>
      <c r="H154" s="7">
        <v>1.28384515545154E-2</v>
      </c>
      <c r="I154" s="30">
        <v>5.2218044296230101E-2</v>
      </c>
      <c r="J154" s="30">
        <v>0.101399777342796</v>
      </c>
      <c r="K154" s="7">
        <v>6.9023730142267398E-2</v>
      </c>
      <c r="L154" s="7">
        <v>0.44409388378605802</v>
      </c>
      <c r="M154" s="7">
        <v>4.7069576570496201E-2</v>
      </c>
      <c r="N154" s="7">
        <v>8.1933833831800598E-2</v>
      </c>
      <c r="O154" s="7">
        <v>1.4084408179883901E-2</v>
      </c>
      <c r="P154" s="7">
        <v>0.15753418909687</v>
      </c>
      <c r="Q154" s="7">
        <v>6.0549655859025098</v>
      </c>
    </row>
    <row r="155" spans="1:17" hidden="1" x14ac:dyDescent="0.25">
      <c r="A155" s="3" t="s">
        <v>11</v>
      </c>
      <c r="B155" s="2">
        <v>44105</v>
      </c>
      <c r="C155" s="7">
        <v>1.06271288979692</v>
      </c>
      <c r="D155" s="7">
        <v>5.3298225776726698E-3</v>
      </c>
      <c r="E155" s="7">
        <v>0.86373439607779801</v>
      </c>
      <c r="F155" s="7">
        <v>0.13093578134452999</v>
      </c>
      <c r="G155" s="7">
        <v>2.0823731471542602E-2</v>
      </c>
      <c r="H155" s="7">
        <v>1.51420017067586E-2</v>
      </c>
      <c r="I155" s="30">
        <v>5.2737893265196303E-2</v>
      </c>
      <c r="J155" s="30">
        <v>8.7871391643764798E-2</v>
      </c>
      <c r="K155" s="7">
        <v>7.6415420530381195E-2</v>
      </c>
      <c r="L155" s="7">
        <v>0.469027394399058</v>
      </c>
      <c r="M155" s="7">
        <v>4.6982941652264402E-2</v>
      </c>
      <c r="N155" s="7">
        <v>8.8600300803182805E-2</v>
      </c>
      <c r="O155" s="7">
        <v>9.5489703337269406E-3</v>
      </c>
      <c r="P155" s="7">
        <v>0.13284995419412399</v>
      </c>
      <c r="Q155" s="7">
        <v>6.0969838686851103</v>
      </c>
    </row>
    <row r="156" spans="1:17" hidden="1" x14ac:dyDescent="0.25">
      <c r="A156" s="3" t="s">
        <v>11</v>
      </c>
      <c r="B156" s="2">
        <v>44136</v>
      </c>
      <c r="C156" s="7">
        <v>0.93444763901511396</v>
      </c>
      <c r="D156" s="7">
        <v>5.9699144211158399E-3</v>
      </c>
      <c r="E156" s="7">
        <v>0.87446448545585398</v>
      </c>
      <c r="F156" s="7">
        <v>0.11956560012303</v>
      </c>
      <c r="G156" s="7">
        <v>2.6278071519002501E-2</v>
      </c>
      <c r="H156" s="7">
        <v>6.2227681320387801E-3</v>
      </c>
      <c r="I156" s="30">
        <v>2.2814372625927701E-2</v>
      </c>
      <c r="J156" s="30">
        <v>5.5427045904726698E-2</v>
      </c>
      <c r="K156" s="7">
        <v>8.0686494831295405E-2</v>
      </c>
      <c r="L156" s="7">
        <v>0.54872279016519299</v>
      </c>
      <c r="M156" s="7">
        <v>4.09102351890578E-2</v>
      </c>
      <c r="N156" s="7">
        <v>8.7623405303520197E-2</v>
      </c>
      <c r="O156" s="7">
        <v>4.5743474787547402E-3</v>
      </c>
      <c r="P156" s="7">
        <v>0.12674046885048401</v>
      </c>
      <c r="Q156" s="7">
        <v>6.0984389572782902</v>
      </c>
    </row>
    <row r="157" spans="1:17" hidden="1" x14ac:dyDescent="0.25">
      <c r="A157" s="3" t="s">
        <v>11</v>
      </c>
      <c r="B157" s="2">
        <v>44166</v>
      </c>
      <c r="C157" s="7">
        <v>1.2325290955764501</v>
      </c>
      <c r="D157" s="7">
        <v>5.69997947945585E-3</v>
      </c>
      <c r="E157" s="7">
        <v>0.86277031103863999</v>
      </c>
      <c r="F157" s="7">
        <v>0.13152970948190401</v>
      </c>
      <c r="G157" s="7">
        <v>2.23043194274723E-2</v>
      </c>
      <c r="H157" s="7">
        <v>1.9086934844800601E-2</v>
      </c>
      <c r="I157" s="30">
        <v>7.5087026561776404E-2</v>
      </c>
      <c r="J157" s="30">
        <v>8.4890619892207295E-2</v>
      </c>
      <c r="K157" s="7">
        <v>8.2683876019688698E-2</v>
      </c>
      <c r="L157" s="7">
        <v>0.47556272025402202</v>
      </c>
      <c r="M157" s="7">
        <v>5.1564081334564402E-2</v>
      </c>
      <c r="N157" s="7">
        <v>6.6828379582858505E-2</v>
      </c>
      <c r="O157" s="7">
        <v>1.00233693631907E-2</v>
      </c>
      <c r="P157" s="7">
        <v>0.111968672719419</v>
      </c>
      <c r="Q157" s="7">
        <v>6.0637168544647704</v>
      </c>
    </row>
    <row r="158" spans="1:17" hidden="1" x14ac:dyDescent="0.25">
      <c r="A158" s="3" t="s">
        <v>11</v>
      </c>
      <c r="B158" s="2">
        <v>44197</v>
      </c>
      <c r="C158" s="7">
        <v>0.76577373336672105</v>
      </c>
      <c r="D158" s="7">
        <v>6.2285019055398402E-3</v>
      </c>
      <c r="E158" s="7">
        <v>0.88282502941611896</v>
      </c>
      <c r="F158" s="7">
        <v>0.110946468678341</v>
      </c>
      <c r="G158" s="7">
        <v>1.8366043373924001E-2</v>
      </c>
      <c r="H158" s="7">
        <v>2.4183254633896099E-3</v>
      </c>
      <c r="I158" s="30">
        <v>1.5829792270203299E-2</v>
      </c>
      <c r="J158" s="30">
        <v>4.8209872554199298E-2</v>
      </c>
      <c r="K158" s="7">
        <v>6.7085433352436705E-2</v>
      </c>
      <c r="L158" s="7">
        <v>0.59922728375117995</v>
      </c>
      <c r="M158" s="7">
        <v>3.9693826183858798E-2</v>
      </c>
      <c r="N158" s="7">
        <v>6.6374396795645593E-2</v>
      </c>
      <c r="O158" s="7">
        <v>3.9077633684453297E-3</v>
      </c>
      <c r="P158" s="7">
        <v>0.13888726288671699</v>
      </c>
      <c r="Q158" s="7">
        <v>6.1301604896405397</v>
      </c>
    </row>
    <row r="159" spans="1:17" hidden="1" x14ac:dyDescent="0.25">
      <c r="A159" s="3" t="s">
        <v>11</v>
      </c>
      <c r="B159" s="2">
        <v>44228</v>
      </c>
      <c r="C159" s="7">
        <v>0.77599742104811797</v>
      </c>
      <c r="D159" s="7">
        <v>6.3440782536085703E-3</v>
      </c>
      <c r="E159" s="7">
        <v>0.88007133423503203</v>
      </c>
      <c r="F159" s="7">
        <v>0.11358458751136</v>
      </c>
      <c r="G159" s="7">
        <v>1.9201745175988699E-2</v>
      </c>
      <c r="H159" s="7">
        <v>1.8260974045469301E-3</v>
      </c>
      <c r="I159" s="30">
        <v>1.23447420227544E-2</v>
      </c>
      <c r="J159" s="30">
        <v>5.2104747889347797E-2</v>
      </c>
      <c r="K159" s="7">
        <v>6.8444835061619705E-2</v>
      </c>
      <c r="L159" s="7">
        <v>0.59357763269154495</v>
      </c>
      <c r="M159" s="7">
        <v>3.8196813646262699E-2</v>
      </c>
      <c r="N159" s="7">
        <v>7.8158774947381798E-2</v>
      </c>
      <c r="O159" s="7">
        <v>2.7672891405806899E-3</v>
      </c>
      <c r="P159" s="7">
        <v>0.13337732201997199</v>
      </c>
      <c r="Q159" s="7">
        <v>6.1372651153869402</v>
      </c>
    </row>
    <row r="160" spans="1:17" hidden="1" x14ac:dyDescent="0.25">
      <c r="A160" s="3" t="s">
        <v>11</v>
      </c>
      <c r="B160" s="2">
        <v>44256</v>
      </c>
      <c r="C160" s="7">
        <v>0.97219277617953903</v>
      </c>
      <c r="D160" s="7">
        <v>5.7193305651553304E-3</v>
      </c>
      <c r="E160" s="7">
        <v>0.88113408611508803</v>
      </c>
      <c r="F160" s="7">
        <v>0.11314658331975599</v>
      </c>
      <c r="G160" s="7">
        <v>2.1161103492174701E-2</v>
      </c>
      <c r="H160" s="7">
        <v>2.48163340284841E-3</v>
      </c>
      <c r="I160" s="30">
        <v>1.2087087298706599E-2</v>
      </c>
      <c r="J160" s="30">
        <v>4.8016019840393401E-2</v>
      </c>
      <c r="K160" s="7">
        <v>6.5846868227679406E-2</v>
      </c>
      <c r="L160" s="7">
        <v>0.56272463335177703</v>
      </c>
      <c r="M160" s="7">
        <v>4.2467771812039E-2</v>
      </c>
      <c r="N160" s="7">
        <v>9.1147289690783506E-2</v>
      </c>
      <c r="O160" s="7">
        <v>4.4255225746204097E-3</v>
      </c>
      <c r="P160" s="7">
        <v>0.149642070308977</v>
      </c>
      <c r="Q160" s="7">
        <v>6.0908676808091302</v>
      </c>
    </row>
    <row r="161" spans="1:17" hidden="1" x14ac:dyDescent="0.25">
      <c r="A161" s="3" t="s">
        <v>11</v>
      </c>
      <c r="B161" s="2">
        <v>44287</v>
      </c>
      <c r="C161" s="7">
        <v>1.0686418005024101</v>
      </c>
      <c r="D161" s="7">
        <v>5.7206100922246803E-3</v>
      </c>
      <c r="E161" s="7">
        <v>0.85862216340353303</v>
      </c>
      <c r="F161" s="7">
        <v>0.135657226504242</v>
      </c>
      <c r="G161" s="7">
        <v>1.8528989432091799E-2</v>
      </c>
      <c r="H161" s="7">
        <v>7.91893272471496E-3</v>
      </c>
      <c r="I161" s="30">
        <v>4.8636269801831999E-2</v>
      </c>
      <c r="J161" s="30">
        <v>7.2496753057830807E-2</v>
      </c>
      <c r="K161" s="7">
        <v>6.4819802721386904E-2</v>
      </c>
      <c r="L161" s="7">
        <v>0.48392588763567002</v>
      </c>
      <c r="M161" s="7">
        <v>5.2772527715652898E-2</v>
      </c>
      <c r="N161" s="7">
        <v>9.7111992648253001E-2</v>
      </c>
      <c r="O161" s="7">
        <v>6.8223308266458296E-3</v>
      </c>
      <c r="P161" s="7">
        <v>0.14696651343592201</v>
      </c>
      <c r="Q161" s="7">
        <v>6.0696359918647902</v>
      </c>
    </row>
    <row r="162" spans="1:17" hidden="1" x14ac:dyDescent="0.25">
      <c r="A162" s="3" t="s">
        <v>11</v>
      </c>
      <c r="B162" s="2">
        <v>44317</v>
      </c>
      <c r="C162" s="7">
        <v>1.13428810420239</v>
      </c>
      <c r="D162" s="7">
        <v>5.8491870717976204E-3</v>
      </c>
      <c r="E162" s="7">
        <v>0.84224623738680904</v>
      </c>
      <c r="F162" s="7">
        <v>0.151904575541393</v>
      </c>
      <c r="G162" s="7">
        <v>1.7770441813905899E-2</v>
      </c>
      <c r="H162" s="7">
        <v>1.12092440602305E-2</v>
      </c>
      <c r="I162" s="30">
        <v>5.1679981710784299E-2</v>
      </c>
      <c r="J162" s="30">
        <v>9.3743903103740603E-2</v>
      </c>
      <c r="K162" s="7">
        <v>6.4773059315442194E-2</v>
      </c>
      <c r="L162" s="7">
        <v>0.45583863812460401</v>
      </c>
      <c r="M162" s="7">
        <v>5.3431494228609502E-2</v>
      </c>
      <c r="N162" s="7">
        <v>8.8291495738053796E-2</v>
      </c>
      <c r="O162" s="7">
        <v>1.13975830213238E-2</v>
      </c>
      <c r="P162" s="7">
        <v>0.15186415888330501</v>
      </c>
      <c r="Q162" s="7">
        <v>6.0624483915644296</v>
      </c>
    </row>
    <row r="163" spans="1:17" hidden="1" x14ac:dyDescent="0.25">
      <c r="A163" s="3" t="s">
        <v>11</v>
      </c>
      <c r="B163" s="2">
        <v>44348</v>
      </c>
      <c r="C163" s="7">
        <v>1.13920770983129</v>
      </c>
      <c r="D163" s="7">
        <v>5.5956968519545102E-3</v>
      </c>
      <c r="E163" s="7">
        <v>0.84032965378027003</v>
      </c>
      <c r="F163" s="7">
        <v>0.15407464936777601</v>
      </c>
      <c r="G163" s="7">
        <v>1.6234955980834399E-2</v>
      </c>
      <c r="H163" s="7">
        <v>1.25947786644804E-2</v>
      </c>
      <c r="I163" s="30">
        <v>5.1791098547235299E-2</v>
      </c>
      <c r="J163" s="30">
        <v>0.104844690479408</v>
      </c>
      <c r="K163" s="7">
        <v>6.3571900872498699E-2</v>
      </c>
      <c r="L163" s="7">
        <v>0.44224293334978598</v>
      </c>
      <c r="M163" s="7">
        <v>5.52821825435151E-2</v>
      </c>
      <c r="N163" s="7">
        <v>8.4867281874188405E-2</v>
      </c>
      <c r="O163" s="7">
        <v>1.1649915036953999E-2</v>
      </c>
      <c r="P163" s="7">
        <v>0.15692026265110001</v>
      </c>
      <c r="Q163" s="7">
        <v>6.0422779616402202</v>
      </c>
    </row>
    <row r="164" spans="1:17" hidden="1" x14ac:dyDescent="0.25">
      <c r="A164" s="3" t="s">
        <v>11</v>
      </c>
      <c r="B164" s="2">
        <v>44378</v>
      </c>
      <c r="C164" s="7">
        <v>1.18430521265111</v>
      </c>
      <c r="D164" s="7">
        <v>5.2768289738428804E-3</v>
      </c>
      <c r="E164" s="7">
        <v>0.84241461711267296</v>
      </c>
      <c r="F164" s="7">
        <v>0.152308553913484</v>
      </c>
      <c r="G164" s="7">
        <v>1.6052089767038799E-2</v>
      </c>
      <c r="H164" s="7">
        <v>1.30482304596552E-2</v>
      </c>
      <c r="I164" s="30">
        <v>5.1240943354013503E-2</v>
      </c>
      <c r="J164" s="30">
        <v>0.11039659181738</v>
      </c>
      <c r="K164" s="7">
        <v>6.3267460317905796E-2</v>
      </c>
      <c r="L164" s="7">
        <v>0.44731696854120401</v>
      </c>
      <c r="M164" s="7">
        <v>5.1517716371590999E-2</v>
      </c>
      <c r="N164" s="7">
        <v>7.7729339684602994E-2</v>
      </c>
      <c r="O164" s="7">
        <v>1.6871945636951501E-2</v>
      </c>
      <c r="P164" s="7">
        <v>0.15255871404965701</v>
      </c>
      <c r="Q164" s="7">
        <v>6.0327056544606696</v>
      </c>
    </row>
    <row r="165" spans="1:17" hidden="1" x14ac:dyDescent="0.25">
      <c r="A165" s="3" t="s">
        <v>11</v>
      </c>
      <c r="B165" s="2">
        <v>44409</v>
      </c>
      <c r="C165" s="7">
        <v>1.1546560633459899</v>
      </c>
      <c r="D165" s="7">
        <v>5.33845742258686E-3</v>
      </c>
      <c r="E165" s="7">
        <v>0.82346355169560204</v>
      </c>
      <c r="F165" s="7">
        <v>0.17119799088181101</v>
      </c>
      <c r="G165" s="7">
        <v>1.6283958873821499E-2</v>
      </c>
      <c r="H165" s="7">
        <v>1.52782938958449E-2</v>
      </c>
      <c r="I165" s="30">
        <v>4.9772704789349399E-2</v>
      </c>
      <c r="J165" s="30">
        <v>0.124111754603613</v>
      </c>
      <c r="K165" s="7">
        <v>6.2462604117813798E-2</v>
      </c>
      <c r="L165" s="7">
        <v>0.42472708109949098</v>
      </c>
      <c r="M165" s="7">
        <v>5.09802617610952E-2</v>
      </c>
      <c r="N165" s="7">
        <v>7.4134135512158694E-2</v>
      </c>
      <c r="O165" s="7">
        <v>2.3079210363954598E-2</v>
      </c>
      <c r="P165" s="7">
        <v>0.159169994982858</v>
      </c>
      <c r="Q165" s="7">
        <v>6.0523814120067199</v>
      </c>
    </row>
    <row r="166" spans="1:17" x14ac:dyDescent="0.25">
      <c r="A166" s="3" t="s">
        <v>11</v>
      </c>
      <c r="B166" s="2">
        <v>44440</v>
      </c>
      <c r="C166" s="7">
        <v>1.11372706892955</v>
      </c>
      <c r="D166" s="7">
        <v>5.0253294479049703E-3</v>
      </c>
      <c r="E166" s="7">
        <v>0.84697390115581095</v>
      </c>
      <c r="F166" s="7">
        <v>0.14800076939628401</v>
      </c>
      <c r="G166" s="7">
        <v>1.78268393660472E-2</v>
      </c>
      <c r="H166" s="7">
        <v>1.37905096861532E-2</v>
      </c>
      <c r="I166" s="30">
        <v>4.8048742286202699E-2</v>
      </c>
      <c r="J166" s="30">
        <v>0.111179639847569</v>
      </c>
      <c r="K166" s="7">
        <v>6.4646352815987906E-2</v>
      </c>
      <c r="L166" s="7">
        <v>0.42784719432823598</v>
      </c>
      <c r="M166" s="7">
        <v>5.3234916666932003E-2</v>
      </c>
      <c r="N166" s="7">
        <v>7.4808659280534304E-2</v>
      </c>
      <c r="O166" s="7">
        <v>1.87997926537113E-2</v>
      </c>
      <c r="P166" s="7">
        <v>0.169817353068626</v>
      </c>
      <c r="Q166" s="7">
        <v>6.0380549543334503</v>
      </c>
    </row>
    <row r="167" spans="1:17" hidden="1" x14ac:dyDescent="0.25">
      <c r="A167" s="3" t="s">
        <v>12</v>
      </c>
      <c r="B167" s="2">
        <v>43466</v>
      </c>
      <c r="C167" s="7">
        <v>0.84343609381968798</v>
      </c>
      <c r="D167" s="7">
        <v>4.2157291548365599E-3</v>
      </c>
      <c r="E167" s="7">
        <v>0.63120486235018503</v>
      </c>
      <c r="F167" s="7">
        <v>0.364579408494978</v>
      </c>
      <c r="G167" s="7">
        <v>1.8811689416012099E-2</v>
      </c>
      <c r="H167" s="7">
        <v>1.6822088523846899E-2</v>
      </c>
      <c r="I167" s="30">
        <v>9.2129693792609005E-2</v>
      </c>
      <c r="J167" s="30">
        <v>0.119641975143142</v>
      </c>
      <c r="K167" s="7">
        <v>9.8835008443032807E-2</v>
      </c>
      <c r="L167" s="7">
        <v>0.32433205395799503</v>
      </c>
      <c r="M167" s="7">
        <v>5.5856236475486001E-2</v>
      </c>
      <c r="N167" s="7">
        <v>4.2202011146579302E-2</v>
      </c>
      <c r="O167" s="7">
        <v>4.4858294489822002E-2</v>
      </c>
      <c r="P167" s="7">
        <v>0.18651094861147499</v>
      </c>
      <c r="Q167" s="7">
        <v>6.2526597005602902</v>
      </c>
    </row>
    <row r="168" spans="1:17" hidden="1" x14ac:dyDescent="0.25">
      <c r="A168" s="3" t="s">
        <v>12</v>
      </c>
      <c r="B168" s="2">
        <v>43497</v>
      </c>
      <c r="C168" s="7">
        <v>0.8630019593264</v>
      </c>
      <c r="D168" s="7">
        <v>3.7459401499384298E-3</v>
      </c>
      <c r="E168" s="7">
        <v>0.61732089723423</v>
      </c>
      <c r="F168" s="7">
        <v>0.37893316261583199</v>
      </c>
      <c r="G168" s="7">
        <v>1.72281546123924E-2</v>
      </c>
      <c r="H168" s="7">
        <v>1.7787568663921598E-2</v>
      </c>
      <c r="I168" s="30">
        <v>8.9720666164095297E-2</v>
      </c>
      <c r="J168" s="30">
        <v>0.13775445375475701</v>
      </c>
      <c r="K168" s="7">
        <v>9.6962029879712294E-2</v>
      </c>
      <c r="L168" s="7">
        <v>0.31863967605847399</v>
      </c>
      <c r="M168" s="7">
        <v>5.6518691586865899E-2</v>
      </c>
      <c r="N168" s="7">
        <v>4.0081239264668299E-2</v>
      </c>
      <c r="O168" s="7">
        <v>4.3560979392255998E-2</v>
      </c>
      <c r="P168" s="7">
        <v>0.181746540622857</v>
      </c>
      <c r="Q168" s="7">
        <v>6.25765337171896</v>
      </c>
    </row>
    <row r="169" spans="1:17" hidden="1" x14ac:dyDescent="0.25">
      <c r="A169" s="3" t="s">
        <v>12</v>
      </c>
      <c r="B169" s="2">
        <v>43525</v>
      </c>
      <c r="C169" s="7">
        <v>1.0395321552772601</v>
      </c>
      <c r="D169" s="7">
        <v>3.9943625933369703E-3</v>
      </c>
      <c r="E169" s="7">
        <v>0.62414992355005094</v>
      </c>
      <c r="F169" s="7">
        <v>0.37185571385661198</v>
      </c>
      <c r="G169" s="7">
        <v>1.9981159233478499E-2</v>
      </c>
      <c r="H169" s="7">
        <v>1.6731926317004601E-2</v>
      </c>
      <c r="I169" s="30">
        <v>9.3763151973285302E-2</v>
      </c>
      <c r="J169" s="30">
        <v>0.133943051967016</v>
      </c>
      <c r="K169" s="7">
        <v>9.6043746667351895E-2</v>
      </c>
      <c r="L169" s="7">
        <v>0.31122495158340902</v>
      </c>
      <c r="M169" s="7">
        <v>5.31804759069536E-2</v>
      </c>
      <c r="N169" s="7">
        <v>4.0217301080673798E-2</v>
      </c>
      <c r="O169" s="7">
        <v>4.3429834169153698E-2</v>
      </c>
      <c r="P169" s="7">
        <v>0.191484401101674</v>
      </c>
      <c r="Q169" s="7">
        <v>6.2095784390826498</v>
      </c>
    </row>
    <row r="170" spans="1:17" hidden="1" x14ac:dyDescent="0.25">
      <c r="A170" s="3" t="s">
        <v>12</v>
      </c>
      <c r="B170" s="2">
        <v>43556</v>
      </c>
      <c r="C170" s="7">
        <v>0.99097902498345203</v>
      </c>
      <c r="D170" s="7">
        <v>3.9960373322486496E-3</v>
      </c>
      <c r="E170" s="7">
        <v>0.60886799026205396</v>
      </c>
      <c r="F170" s="7">
        <v>0.38713597240569703</v>
      </c>
      <c r="G170" s="7">
        <v>1.76570259603402E-2</v>
      </c>
      <c r="H170" s="7">
        <v>1.7945954420255001E-2</v>
      </c>
      <c r="I170" s="30">
        <v>0.106183551537454</v>
      </c>
      <c r="J170" s="30">
        <v>0.12729864864277399</v>
      </c>
      <c r="K170" s="7">
        <v>9.6085824381147003E-2</v>
      </c>
      <c r="L170" s="7">
        <v>0.30844254549630201</v>
      </c>
      <c r="M170" s="7">
        <v>5.2526311354089597E-2</v>
      </c>
      <c r="N170" s="7">
        <v>4.4124032362689303E-2</v>
      </c>
      <c r="O170" s="7">
        <v>4.3666505179366398E-2</v>
      </c>
      <c r="P170" s="7">
        <v>0.18606960066558301</v>
      </c>
      <c r="Q170" s="7">
        <v>6.2655185593782496</v>
      </c>
    </row>
    <row r="171" spans="1:17" hidden="1" x14ac:dyDescent="0.25">
      <c r="A171" s="3" t="s">
        <v>12</v>
      </c>
      <c r="B171" s="2">
        <v>43586</v>
      </c>
      <c r="C171" s="7">
        <v>1.02331756110006</v>
      </c>
      <c r="D171" s="7">
        <v>3.7590903299903802E-3</v>
      </c>
      <c r="E171" s="7">
        <v>0.61773539708167902</v>
      </c>
      <c r="F171" s="7">
        <v>0.37850551258833098</v>
      </c>
      <c r="G171" s="7">
        <v>1.8161958234195998E-2</v>
      </c>
      <c r="H171" s="7">
        <v>1.6466488611849201E-2</v>
      </c>
      <c r="I171" s="30">
        <v>0.10831092160559901</v>
      </c>
      <c r="J171" s="30">
        <v>0.13173658721012599</v>
      </c>
      <c r="K171" s="7">
        <v>9.7840867154014702E-2</v>
      </c>
      <c r="L171" s="7">
        <v>0.30315708328908397</v>
      </c>
      <c r="M171" s="7">
        <v>5.28713549446308E-2</v>
      </c>
      <c r="N171" s="7">
        <v>4.4072146753554899E-2</v>
      </c>
      <c r="O171" s="7">
        <v>4.7914925291802302E-2</v>
      </c>
      <c r="P171" s="7">
        <v>0.17946766690514401</v>
      </c>
      <c r="Q171" s="7">
        <v>6.2549346911774801</v>
      </c>
    </row>
    <row r="172" spans="1:17" hidden="1" x14ac:dyDescent="0.25">
      <c r="A172" s="3" t="s">
        <v>12</v>
      </c>
      <c r="B172" s="2">
        <v>43617</v>
      </c>
      <c r="C172" s="7">
        <v>0.98463379190253997</v>
      </c>
      <c r="D172" s="7">
        <v>4.6288829687544204E-3</v>
      </c>
      <c r="E172" s="7">
        <v>0.62082759934605702</v>
      </c>
      <c r="F172" s="7">
        <v>0.37454351768518801</v>
      </c>
      <c r="G172" s="7">
        <v>1.91457269928819E-2</v>
      </c>
      <c r="H172" s="7">
        <v>1.56412484245055E-2</v>
      </c>
      <c r="I172" s="30">
        <v>0.110355865156872</v>
      </c>
      <c r="J172" s="30">
        <v>0.13047840423429899</v>
      </c>
      <c r="K172" s="7">
        <v>0.10139950075946801</v>
      </c>
      <c r="L172" s="7">
        <v>0.30789722158312899</v>
      </c>
      <c r="M172" s="7">
        <v>5.32404333259658E-2</v>
      </c>
      <c r="N172" s="7">
        <v>4.0464934882063097E-2</v>
      </c>
      <c r="O172" s="7">
        <v>4.3924120605088698E-2</v>
      </c>
      <c r="P172" s="7">
        <v>0.17745254403572699</v>
      </c>
      <c r="Q172" s="7">
        <v>6.2430829455011896</v>
      </c>
    </row>
    <row r="173" spans="1:17" hidden="1" x14ac:dyDescent="0.25">
      <c r="A173" s="3" t="s">
        <v>12</v>
      </c>
      <c r="B173" s="2">
        <v>43647</v>
      </c>
      <c r="C173" s="7">
        <v>1.0151514896284199</v>
      </c>
      <c r="D173" s="7">
        <v>4.2995335822932201E-3</v>
      </c>
      <c r="E173" s="7">
        <v>0.62473071252229095</v>
      </c>
      <c r="F173" s="7">
        <v>0.37096975389541598</v>
      </c>
      <c r="G173" s="7">
        <v>1.7382797744841499E-2</v>
      </c>
      <c r="H173" s="7">
        <v>1.6615636262712601E-2</v>
      </c>
      <c r="I173" s="30">
        <v>0.111197854781031</v>
      </c>
      <c r="J173" s="30">
        <v>0.127369373712168</v>
      </c>
      <c r="K173" s="7">
        <v>0.102348975157672</v>
      </c>
      <c r="L173" s="7">
        <v>0.30343101881346402</v>
      </c>
      <c r="M173" s="7">
        <v>5.6252316629647102E-2</v>
      </c>
      <c r="N173" s="7">
        <v>3.9421094241258198E-2</v>
      </c>
      <c r="O173" s="7">
        <v>4.2463351164625698E-2</v>
      </c>
      <c r="P173" s="7">
        <v>0.18351758149257999</v>
      </c>
      <c r="Q173" s="7">
        <v>6.2644546382027499</v>
      </c>
    </row>
    <row r="174" spans="1:17" hidden="1" x14ac:dyDescent="0.25">
      <c r="A174" s="3" t="s">
        <v>12</v>
      </c>
      <c r="B174" s="2">
        <v>43678</v>
      </c>
      <c r="C174" s="7">
        <v>1.0085115686024599</v>
      </c>
      <c r="D174" s="7">
        <v>3.80595345346991E-3</v>
      </c>
      <c r="E174" s="7">
        <v>0.62036253788930196</v>
      </c>
      <c r="F174" s="7">
        <v>0.37583150865722798</v>
      </c>
      <c r="G174" s="7">
        <v>2.0560005205283199E-2</v>
      </c>
      <c r="H174" s="7">
        <v>1.9012403521044299E-2</v>
      </c>
      <c r="I174" s="30">
        <v>0.11224879655953</v>
      </c>
      <c r="J174" s="30">
        <v>0.13677105755862701</v>
      </c>
      <c r="K174" s="7">
        <v>0.101167974021241</v>
      </c>
      <c r="L174" s="7">
        <v>0.30249968661203103</v>
      </c>
      <c r="M174" s="7">
        <v>5.4834855236868603E-2</v>
      </c>
      <c r="N174" s="7">
        <v>4.2634059533626499E-2</v>
      </c>
      <c r="O174" s="7">
        <v>4.1364363177942703E-2</v>
      </c>
      <c r="P174" s="7">
        <v>0.168906798573806</v>
      </c>
      <c r="Q174" s="7">
        <v>6.2811252685159404</v>
      </c>
    </row>
    <row r="175" spans="1:17" hidden="1" x14ac:dyDescent="0.25">
      <c r="A175" s="3" t="s">
        <v>12</v>
      </c>
      <c r="B175" s="2">
        <v>43709</v>
      </c>
      <c r="C175" s="7">
        <v>0.95704280903946803</v>
      </c>
      <c r="D175" s="7">
        <v>4.0263991513880002E-3</v>
      </c>
      <c r="E175" s="7">
        <v>0.61840713987853602</v>
      </c>
      <c r="F175" s="7">
        <v>0.37756646097007601</v>
      </c>
      <c r="G175" s="7">
        <v>1.98717254329791E-2</v>
      </c>
      <c r="H175" s="7">
        <v>1.7067028454359898E-2</v>
      </c>
      <c r="I175" s="30">
        <v>0.101414740134526</v>
      </c>
      <c r="J175" s="30">
        <v>0.130438262423093</v>
      </c>
      <c r="K175" s="7">
        <v>0.101772887977281</v>
      </c>
      <c r="L175" s="7">
        <v>0.31044896306761799</v>
      </c>
      <c r="M175" s="7">
        <v>5.1984164615822899E-2</v>
      </c>
      <c r="N175" s="7">
        <v>3.91990320273135E-2</v>
      </c>
      <c r="O175" s="7">
        <v>4.39705347102511E-2</v>
      </c>
      <c r="P175" s="7">
        <v>0.18383266115675501</v>
      </c>
      <c r="Q175" s="7">
        <v>6.2878899521101497</v>
      </c>
    </row>
    <row r="176" spans="1:17" hidden="1" x14ac:dyDescent="0.25">
      <c r="A176" s="3" t="s">
        <v>12</v>
      </c>
      <c r="B176" s="2">
        <v>43739</v>
      </c>
      <c r="C176" s="7">
        <v>1.0204812685634801</v>
      </c>
      <c r="D176" s="7">
        <v>4.0851596647600201E-3</v>
      </c>
      <c r="E176" s="7">
        <v>0.62210404378907003</v>
      </c>
      <c r="F176" s="7">
        <v>0.373810796546169</v>
      </c>
      <c r="G176" s="7">
        <v>1.7772489218847901E-2</v>
      </c>
      <c r="H176" s="7">
        <v>1.8945858895619599E-2</v>
      </c>
      <c r="I176" s="30">
        <v>0.100756380524959</v>
      </c>
      <c r="J176" s="30">
        <v>0.13215490207748101</v>
      </c>
      <c r="K176" s="7">
        <v>0.107795138079645</v>
      </c>
      <c r="L176" s="7">
        <v>0.30591921873357197</v>
      </c>
      <c r="M176" s="7">
        <v>5.2303395462865797E-2</v>
      </c>
      <c r="N176" s="7">
        <v>4.2069891409406902E-2</v>
      </c>
      <c r="O176" s="7">
        <v>3.9167385163508303E-2</v>
      </c>
      <c r="P176" s="7">
        <v>0.183115340434095</v>
      </c>
      <c r="Q176" s="7">
        <v>6.2905418947234599</v>
      </c>
    </row>
    <row r="177" spans="1:17" hidden="1" x14ac:dyDescent="0.25">
      <c r="A177" s="3" t="s">
        <v>12</v>
      </c>
      <c r="B177" s="2">
        <v>43770</v>
      </c>
      <c r="C177" s="7">
        <v>1.0580385323967301</v>
      </c>
      <c r="D177" s="7">
        <v>3.7378180816776698E-3</v>
      </c>
      <c r="E177" s="7">
        <v>0.61319480410599203</v>
      </c>
      <c r="F177" s="7">
        <v>0.38306737781233002</v>
      </c>
      <c r="G177" s="7">
        <v>1.8209819745982101E-2</v>
      </c>
      <c r="H177" s="7">
        <v>2.0888746390082799E-2</v>
      </c>
      <c r="I177" s="30">
        <v>0.10836161383168499</v>
      </c>
      <c r="J177" s="30">
        <v>0.13378373202015001</v>
      </c>
      <c r="K177" s="7">
        <v>0.12322263315488299</v>
      </c>
      <c r="L177" s="7">
        <v>0.30226402874501102</v>
      </c>
      <c r="M177" s="7">
        <v>5.1997500666820899E-2</v>
      </c>
      <c r="N177" s="7">
        <v>4.0289530335496503E-2</v>
      </c>
      <c r="O177" s="7">
        <v>3.7854882157641198E-2</v>
      </c>
      <c r="P177" s="7">
        <v>0.163127512952248</v>
      </c>
      <c r="Q177" s="7">
        <v>6.2861925088224604</v>
      </c>
    </row>
    <row r="178" spans="1:17" hidden="1" x14ac:dyDescent="0.25">
      <c r="A178" s="3" t="s">
        <v>12</v>
      </c>
      <c r="B178" s="2">
        <v>43800</v>
      </c>
      <c r="C178" s="7">
        <v>1.1958737453600401</v>
      </c>
      <c r="D178" s="7">
        <v>3.7510675068184798E-3</v>
      </c>
      <c r="E178" s="7">
        <v>0.63758134715391701</v>
      </c>
      <c r="F178" s="7">
        <v>0.35866758533926502</v>
      </c>
      <c r="G178" s="7">
        <v>1.51355824110591E-2</v>
      </c>
      <c r="H178" s="7">
        <v>2.3787200119176299E-2</v>
      </c>
      <c r="I178" s="30">
        <v>0.12788114536033501</v>
      </c>
      <c r="J178" s="30">
        <v>0.130619864618985</v>
      </c>
      <c r="K178" s="7">
        <v>0.14581303171270801</v>
      </c>
      <c r="L178" s="7">
        <v>0.30835411803385998</v>
      </c>
      <c r="M178" s="7">
        <v>5.4197957950382999E-2</v>
      </c>
      <c r="N178" s="7">
        <v>3.4091540599681898E-2</v>
      </c>
      <c r="O178" s="7">
        <v>2.9376030374671298E-2</v>
      </c>
      <c r="P178" s="7">
        <v>0.13074352881914</v>
      </c>
      <c r="Q178" s="7">
        <v>6.2412477057282096</v>
      </c>
    </row>
    <row r="179" spans="1:17" hidden="1" x14ac:dyDescent="0.25">
      <c r="A179" s="3" t="s">
        <v>12</v>
      </c>
      <c r="B179" s="2">
        <v>43831</v>
      </c>
      <c r="C179" s="7">
        <v>0.91413015048466395</v>
      </c>
      <c r="D179" s="7">
        <v>3.8997175301109101E-3</v>
      </c>
      <c r="E179" s="7">
        <v>0.64598508547229005</v>
      </c>
      <c r="F179" s="7">
        <v>0.35011519699759902</v>
      </c>
      <c r="G179" s="7">
        <v>1.9087412974112501E-2</v>
      </c>
      <c r="H179" s="7">
        <v>1.66491299367942E-2</v>
      </c>
      <c r="I179" s="30">
        <v>8.4496548057339194E-2</v>
      </c>
      <c r="J179" s="30">
        <v>0.12804823754031899</v>
      </c>
      <c r="K179" s="7">
        <v>9.8266630596705207E-2</v>
      </c>
      <c r="L179" s="7">
        <v>0.32148663738650002</v>
      </c>
      <c r="M179" s="7">
        <v>5.56036220063428E-2</v>
      </c>
      <c r="N179" s="7">
        <v>4.20709018913238E-2</v>
      </c>
      <c r="O179" s="7">
        <v>4.0898083331221302E-2</v>
      </c>
      <c r="P179" s="7">
        <v>0.193392796279341</v>
      </c>
      <c r="Q179" s="7">
        <v>6.2925442445219604</v>
      </c>
    </row>
    <row r="180" spans="1:17" hidden="1" x14ac:dyDescent="0.25">
      <c r="A180" s="3" t="s">
        <v>12</v>
      </c>
      <c r="B180" s="2">
        <v>43862</v>
      </c>
      <c r="C180" s="7">
        <v>0.92922104440865305</v>
      </c>
      <c r="D180" s="7">
        <v>4.1268944720721E-3</v>
      </c>
      <c r="E180" s="7">
        <v>0.63498000890758499</v>
      </c>
      <c r="F180" s="7">
        <v>0.36089309662034302</v>
      </c>
      <c r="G180" s="7">
        <v>1.8071416873542599E-2</v>
      </c>
      <c r="H180" s="7">
        <v>1.70001779464957E-2</v>
      </c>
      <c r="I180" s="30">
        <v>8.5607918923040205E-2</v>
      </c>
      <c r="J180" s="30">
        <v>0.142747183773103</v>
      </c>
      <c r="K180" s="7">
        <v>9.7514084240069798E-2</v>
      </c>
      <c r="L180" s="7">
        <v>0.322758669038546</v>
      </c>
      <c r="M180" s="7">
        <v>5.5036025396659499E-2</v>
      </c>
      <c r="N180" s="7">
        <v>3.9859979666514597E-2</v>
      </c>
      <c r="O180" s="7">
        <v>3.9911636177984003E-2</v>
      </c>
      <c r="P180" s="7">
        <v>0.18149290796404399</v>
      </c>
      <c r="Q180" s="7">
        <v>6.3135118313409704</v>
      </c>
    </row>
    <row r="181" spans="1:17" hidden="1" x14ac:dyDescent="0.25">
      <c r="A181" s="3" t="s">
        <v>12</v>
      </c>
      <c r="B181" s="2">
        <v>43891</v>
      </c>
      <c r="C181" s="7">
        <v>0.86753124041794905</v>
      </c>
      <c r="D181" s="7">
        <v>3.9568166053271002E-3</v>
      </c>
      <c r="E181" s="7">
        <v>0.68294311835503296</v>
      </c>
      <c r="F181" s="7">
        <v>0.31310006503964</v>
      </c>
      <c r="G181" s="7">
        <v>1.7905698077703602E-2</v>
      </c>
      <c r="H181" s="7">
        <v>1.12079447217954E-2</v>
      </c>
      <c r="I181" s="30">
        <v>5.55047863629324E-2</v>
      </c>
      <c r="J181" s="30">
        <v>9.3123815348860398E-2</v>
      </c>
      <c r="K181" s="7">
        <v>0.10208112813608899</v>
      </c>
      <c r="L181" s="7">
        <v>0.44607862410027999</v>
      </c>
      <c r="M181" s="7">
        <v>4.6624366574393297E-2</v>
      </c>
      <c r="N181" s="7">
        <v>3.8233314210087702E-2</v>
      </c>
      <c r="O181" s="7">
        <v>2.3459054078870199E-2</v>
      </c>
      <c r="P181" s="7">
        <v>0.16578126838898699</v>
      </c>
      <c r="Q181" s="7">
        <v>6.3789602647938199</v>
      </c>
    </row>
    <row r="182" spans="1:17" hidden="1" x14ac:dyDescent="0.25">
      <c r="A182" s="3" t="s">
        <v>12</v>
      </c>
      <c r="B182" s="2">
        <v>43922</v>
      </c>
      <c r="C182" s="7">
        <v>0.51613601913128404</v>
      </c>
      <c r="D182" s="7">
        <v>4.1275721247906799E-3</v>
      </c>
      <c r="E182" s="7">
        <v>0.78039028142818401</v>
      </c>
      <c r="F182" s="7">
        <v>0.21548214644702501</v>
      </c>
      <c r="G182" s="7">
        <v>1.7993744151737299E-2</v>
      </c>
      <c r="H182" s="7">
        <v>6.8489871379748496E-4</v>
      </c>
      <c r="I182" s="30">
        <v>1.06205749010033E-2</v>
      </c>
      <c r="J182" s="30">
        <v>2.3108831094579601E-2</v>
      </c>
      <c r="K182" s="7">
        <v>9.8188265189986704E-2</v>
      </c>
      <c r="L182" s="7">
        <v>0.71075880979039696</v>
      </c>
      <c r="M182" s="7">
        <v>1.9993093230966898E-2</v>
      </c>
      <c r="N182" s="7">
        <v>2.93622834648017E-2</v>
      </c>
      <c r="O182" s="7">
        <v>2.2409092897686901E-3</v>
      </c>
      <c r="P182" s="7">
        <v>8.7048590172961501E-2</v>
      </c>
      <c r="Q182" s="7">
        <v>6.6346898878006204</v>
      </c>
    </row>
    <row r="183" spans="1:17" hidden="1" x14ac:dyDescent="0.25">
      <c r="A183" s="3" t="s">
        <v>12</v>
      </c>
      <c r="B183" s="2">
        <v>43952</v>
      </c>
      <c r="C183" s="7">
        <v>0.62935150854111099</v>
      </c>
      <c r="D183" s="7">
        <v>3.56264642625162E-3</v>
      </c>
      <c r="E183" s="7">
        <v>0.75961268789252501</v>
      </c>
      <c r="F183" s="7">
        <v>0.23682466568122301</v>
      </c>
      <c r="G183" s="7">
        <v>1.85045662239063E-2</v>
      </c>
      <c r="H183" s="7">
        <v>1.51883826379242E-3</v>
      </c>
      <c r="I183" s="30">
        <v>1.3236378519418401E-2</v>
      </c>
      <c r="J183" s="30">
        <v>3.3617630530359703E-2</v>
      </c>
      <c r="K183" s="7">
        <v>0.105611529589286</v>
      </c>
      <c r="L183" s="7">
        <v>0.62443709647333301</v>
      </c>
      <c r="M183" s="7">
        <v>2.14691324935622E-2</v>
      </c>
      <c r="N183" s="7">
        <v>6.3133821530402395E-2</v>
      </c>
      <c r="O183" s="7">
        <v>2.7898595983567101E-3</v>
      </c>
      <c r="P183" s="7">
        <v>0.115681146777583</v>
      </c>
      <c r="Q183" s="7">
        <v>6.61519155747414</v>
      </c>
    </row>
    <row r="184" spans="1:17" hidden="1" x14ac:dyDescent="0.25">
      <c r="A184" s="3" t="s">
        <v>12</v>
      </c>
      <c r="B184" s="2">
        <v>43983</v>
      </c>
      <c r="C184" s="7">
        <v>0.76336154311862303</v>
      </c>
      <c r="D184" s="7">
        <v>3.6198216553765998E-3</v>
      </c>
      <c r="E184" s="7">
        <v>0.72115694179198397</v>
      </c>
      <c r="F184" s="7">
        <v>0.27522323655263897</v>
      </c>
      <c r="G184" s="7">
        <v>2.01377800278549E-2</v>
      </c>
      <c r="H184" s="7">
        <v>6.8643120327978903E-3</v>
      </c>
      <c r="I184" s="30">
        <v>6.5573535148895704E-2</v>
      </c>
      <c r="J184" s="30">
        <v>4.73878108447243E-2</v>
      </c>
      <c r="K184" s="7">
        <v>0.10500504849227001</v>
      </c>
      <c r="L184" s="7">
        <v>0.48073672628815001</v>
      </c>
      <c r="M184" s="7">
        <v>3.03199146884102E-2</v>
      </c>
      <c r="N184" s="7">
        <v>6.8718408973006601E-2</v>
      </c>
      <c r="O184" s="7">
        <v>4.4365954194207297E-3</v>
      </c>
      <c r="P184" s="7">
        <v>0.17081986808447</v>
      </c>
      <c r="Q184" s="7">
        <v>6.5150777863972396</v>
      </c>
    </row>
    <row r="185" spans="1:17" hidden="1" x14ac:dyDescent="0.25">
      <c r="A185" s="3" t="s">
        <v>12</v>
      </c>
      <c r="B185" s="2">
        <v>44013</v>
      </c>
      <c r="C185" s="7">
        <v>0.92602855545698504</v>
      </c>
      <c r="D185" s="7">
        <v>3.62300215717661E-3</v>
      </c>
      <c r="E185" s="7">
        <v>0.69410445724122105</v>
      </c>
      <c r="F185" s="7">
        <v>0.30227254060160302</v>
      </c>
      <c r="G185" s="7">
        <v>1.8132216796997499E-2</v>
      </c>
      <c r="H185" s="7">
        <v>1.0901014291519E-2</v>
      </c>
      <c r="I185" s="30">
        <v>9.8065675756467699E-2</v>
      </c>
      <c r="J185" s="30">
        <v>9.2980424711730694E-2</v>
      </c>
      <c r="K185" s="7">
        <v>0.107184027756959</v>
      </c>
      <c r="L185" s="7">
        <v>0.38478047007807598</v>
      </c>
      <c r="M185" s="7">
        <v>5.0068503139749899E-2</v>
      </c>
      <c r="N185" s="7">
        <v>5.9058129769868503E-2</v>
      </c>
      <c r="O185" s="7">
        <v>1.1481016249915399E-2</v>
      </c>
      <c r="P185" s="7">
        <v>0.16734852144871601</v>
      </c>
      <c r="Q185" s="7">
        <v>6.4250282760192299</v>
      </c>
    </row>
    <row r="186" spans="1:17" hidden="1" x14ac:dyDescent="0.25">
      <c r="A186" s="3" t="s">
        <v>12</v>
      </c>
      <c r="B186" s="2">
        <v>44044</v>
      </c>
      <c r="C186" s="7">
        <v>0.96117560365139598</v>
      </c>
      <c r="D186" s="7">
        <v>4.0967022955498899E-3</v>
      </c>
      <c r="E186" s="7">
        <v>0.67868809229934801</v>
      </c>
      <c r="F186" s="7">
        <v>0.31721520540510201</v>
      </c>
      <c r="G186" s="7">
        <v>1.46848295693357E-2</v>
      </c>
      <c r="H186" s="7">
        <v>1.3870207111770999E-2</v>
      </c>
      <c r="I186" s="30">
        <v>0.101549246738055</v>
      </c>
      <c r="J186" s="30">
        <v>0.122814571094502</v>
      </c>
      <c r="K186" s="7">
        <v>0.10494986089715</v>
      </c>
      <c r="L186" s="7">
        <v>0.35572885224156398</v>
      </c>
      <c r="M186" s="7">
        <v>4.81227886315738E-2</v>
      </c>
      <c r="N186" s="7">
        <v>5.4491464650753198E-2</v>
      </c>
      <c r="O186" s="7">
        <v>1.5799189091233502E-2</v>
      </c>
      <c r="P186" s="7">
        <v>0.167988989974062</v>
      </c>
      <c r="Q186" s="7">
        <v>6.40132592020242</v>
      </c>
    </row>
    <row r="187" spans="1:17" hidden="1" x14ac:dyDescent="0.25">
      <c r="A187" s="3" t="s">
        <v>12</v>
      </c>
      <c r="B187" s="2">
        <v>44075</v>
      </c>
      <c r="C187" s="7">
        <v>0.92455606376043498</v>
      </c>
      <c r="D187" s="7">
        <v>3.61223365491743E-3</v>
      </c>
      <c r="E187" s="7">
        <v>0.68561365686373499</v>
      </c>
      <c r="F187" s="7">
        <v>0.31077410948134798</v>
      </c>
      <c r="G187" s="7">
        <v>1.7430183309190099E-2</v>
      </c>
      <c r="H187" s="7">
        <v>1.2752221583045601E-2</v>
      </c>
      <c r="I187" s="30">
        <v>8.6730825620272706E-2</v>
      </c>
      <c r="J187" s="30">
        <v>0.109329205404792</v>
      </c>
      <c r="K187" s="7">
        <v>0.10746088034384101</v>
      </c>
      <c r="L187" s="7">
        <v>0.36512372930699799</v>
      </c>
      <c r="M187" s="7">
        <v>5.0987734932595702E-2</v>
      </c>
      <c r="N187" s="7">
        <v>5.2377429857323597E-2</v>
      </c>
      <c r="O187" s="7">
        <v>1.6301080143085799E-2</v>
      </c>
      <c r="P187" s="7">
        <v>0.181506709498855</v>
      </c>
      <c r="Q187" s="7">
        <v>6.4101733566397403</v>
      </c>
    </row>
    <row r="188" spans="1:17" hidden="1" x14ac:dyDescent="0.25">
      <c r="A188" s="3" t="s">
        <v>12</v>
      </c>
      <c r="B188" s="2">
        <v>44105</v>
      </c>
      <c r="C188" s="7">
        <v>0.96690074802658099</v>
      </c>
      <c r="D188" s="7">
        <v>3.6087129613379398E-3</v>
      </c>
      <c r="E188" s="7">
        <v>0.68566443927376697</v>
      </c>
      <c r="F188" s="7">
        <v>0.31072684776489501</v>
      </c>
      <c r="G188" s="7">
        <v>1.58877110851714E-2</v>
      </c>
      <c r="H188" s="7">
        <v>1.45240707407972E-2</v>
      </c>
      <c r="I188" s="30">
        <v>9.2387223923871997E-2</v>
      </c>
      <c r="J188" s="30">
        <v>0.105129916504311</v>
      </c>
      <c r="K188" s="7">
        <v>0.116891534910914</v>
      </c>
      <c r="L188" s="7">
        <v>0.37174564916130598</v>
      </c>
      <c r="M188" s="7">
        <v>5.2649545918300199E-2</v>
      </c>
      <c r="N188" s="7">
        <v>5.45102727467459E-2</v>
      </c>
      <c r="O188" s="7">
        <v>1.4139705826290601E-2</v>
      </c>
      <c r="P188" s="7">
        <v>0.16213436918229199</v>
      </c>
      <c r="Q188" s="7">
        <v>6.4220248348121602</v>
      </c>
    </row>
    <row r="189" spans="1:17" hidden="1" x14ac:dyDescent="0.25">
      <c r="A189" s="3" t="s">
        <v>12</v>
      </c>
      <c r="B189" s="2">
        <v>44136</v>
      </c>
      <c r="C189" s="7">
        <v>0.73852202371287601</v>
      </c>
      <c r="D189" s="7">
        <v>3.8233905184104902E-3</v>
      </c>
      <c r="E189" s="7">
        <v>0.73046601597455296</v>
      </c>
      <c r="F189" s="7">
        <v>0.26571059350703702</v>
      </c>
      <c r="G189" s="7">
        <v>1.8403029170175899E-2</v>
      </c>
      <c r="H189" s="7">
        <v>7.4517398885851904E-3</v>
      </c>
      <c r="I189" s="30">
        <v>3.1557252799477499E-2</v>
      </c>
      <c r="J189" s="30">
        <v>6.5834683934317503E-2</v>
      </c>
      <c r="K189" s="7">
        <v>0.129952238199112</v>
      </c>
      <c r="L189" s="7">
        <v>0.49667902974628397</v>
      </c>
      <c r="M189" s="7">
        <v>4.8476659530942198E-2</v>
      </c>
      <c r="N189" s="7">
        <v>5.3859195454627203E-2</v>
      </c>
      <c r="O189" s="7">
        <v>8.8266050260378606E-3</v>
      </c>
      <c r="P189" s="7">
        <v>0.13895956625044101</v>
      </c>
      <c r="Q189" s="7">
        <v>6.5336372306557102</v>
      </c>
    </row>
    <row r="190" spans="1:17" hidden="1" x14ac:dyDescent="0.25">
      <c r="A190" s="3" t="s">
        <v>12</v>
      </c>
      <c r="B190" s="2">
        <v>44166</v>
      </c>
      <c r="C190" s="7">
        <v>1.0323668593277999</v>
      </c>
      <c r="D190" s="7">
        <v>3.5689583151214399E-3</v>
      </c>
      <c r="E190" s="7">
        <v>0.71380640264724005</v>
      </c>
      <c r="F190" s="7">
        <v>0.28262463903763901</v>
      </c>
      <c r="G190" s="7">
        <v>1.7176100612988399E-2</v>
      </c>
      <c r="H190" s="7">
        <v>1.6776126983274402E-2</v>
      </c>
      <c r="I190" s="30">
        <v>0.125251429413135</v>
      </c>
      <c r="J190" s="30">
        <v>5.2463206010235297E-2</v>
      </c>
      <c r="K190" s="7">
        <v>0.15178574940551101</v>
      </c>
      <c r="L190" s="7">
        <v>0.40623553713271998</v>
      </c>
      <c r="M190" s="7">
        <v>5.6692464479247202E-2</v>
      </c>
      <c r="N190" s="7">
        <v>4.3462637285349E-2</v>
      </c>
      <c r="O190" s="7">
        <v>7.2780768694521601E-3</v>
      </c>
      <c r="P190" s="7">
        <v>0.12287867180808799</v>
      </c>
      <c r="Q190" s="7">
        <v>6.4316728727891501</v>
      </c>
    </row>
    <row r="191" spans="1:17" hidden="1" x14ac:dyDescent="0.25">
      <c r="A191" s="3" t="s">
        <v>12</v>
      </c>
      <c r="B191" s="2">
        <v>44197</v>
      </c>
      <c r="C191" s="7">
        <v>0.59269211735952998</v>
      </c>
      <c r="D191" s="7">
        <v>3.9743155972674403E-3</v>
      </c>
      <c r="E191" s="7">
        <v>0.758647700190616</v>
      </c>
      <c r="F191" s="7">
        <v>0.237377984212117</v>
      </c>
      <c r="G191" s="7">
        <v>1.98877162325568E-2</v>
      </c>
      <c r="H191" s="7">
        <v>2.3283118081983498E-3</v>
      </c>
      <c r="I191" s="30">
        <v>1.18501083015341E-2</v>
      </c>
      <c r="J191" s="30">
        <v>5.6501841843164001E-2</v>
      </c>
      <c r="K191" s="7">
        <v>9.8139127403937598E-2</v>
      </c>
      <c r="L191" s="7">
        <v>0.56592208515225195</v>
      </c>
      <c r="M191" s="7">
        <v>4.4839431404660901E-2</v>
      </c>
      <c r="N191" s="7">
        <v>4.0593387211704898E-2</v>
      </c>
      <c r="O191" s="7">
        <v>6.5191196400753697E-3</v>
      </c>
      <c r="P191" s="7">
        <v>0.15341887100191601</v>
      </c>
      <c r="Q191" s="7">
        <v>6.6074875800690398</v>
      </c>
    </row>
    <row r="192" spans="1:17" hidden="1" x14ac:dyDescent="0.25">
      <c r="A192" s="3" t="s">
        <v>12</v>
      </c>
      <c r="B192" s="2">
        <v>44228</v>
      </c>
      <c r="C192" s="7">
        <v>0.613381013754981</v>
      </c>
      <c r="D192" s="7">
        <v>3.8174301631727198E-3</v>
      </c>
      <c r="E192" s="7">
        <v>0.74260351025367699</v>
      </c>
      <c r="F192" s="7">
        <v>0.25357905958315002</v>
      </c>
      <c r="G192" s="7">
        <v>1.9683941161505101E-2</v>
      </c>
      <c r="H192" s="7">
        <v>1.9343528376268499E-3</v>
      </c>
      <c r="I192" s="30">
        <v>1.3408811613620199E-2</v>
      </c>
      <c r="J192" s="30">
        <v>5.9274165652251E-2</v>
      </c>
      <c r="K192" s="7">
        <v>0.10724393800136001</v>
      </c>
      <c r="L192" s="7">
        <v>0.53696008666895501</v>
      </c>
      <c r="M192" s="7">
        <v>4.7416759346782002E-2</v>
      </c>
      <c r="N192" s="7">
        <v>4.9403861563821601E-2</v>
      </c>
      <c r="O192" s="7">
        <v>6.7484180499725903E-3</v>
      </c>
      <c r="P192" s="7">
        <v>0.157925665104105</v>
      </c>
      <c r="Q192" s="7">
        <v>6.5853419758793503</v>
      </c>
    </row>
    <row r="193" spans="1:17" hidden="1" x14ac:dyDescent="0.25">
      <c r="A193" s="3" t="s">
        <v>12</v>
      </c>
      <c r="B193" s="2">
        <v>44256</v>
      </c>
      <c r="C193" s="7">
        <v>0.75065587264640499</v>
      </c>
      <c r="D193" s="7">
        <v>3.70804712792567E-3</v>
      </c>
      <c r="E193" s="7">
        <v>0.74184347881033896</v>
      </c>
      <c r="F193" s="7">
        <v>0.25444847406173499</v>
      </c>
      <c r="G193" s="7">
        <v>2.2098380837540999E-2</v>
      </c>
      <c r="H193" s="7">
        <v>2.1330425542669599E-3</v>
      </c>
      <c r="I193" s="30">
        <v>1.54938016503191E-2</v>
      </c>
      <c r="J193" s="30">
        <v>5.8204965116709001E-2</v>
      </c>
      <c r="K193" s="7">
        <v>0.110436803838437</v>
      </c>
      <c r="L193" s="7">
        <v>0.51398413271204402</v>
      </c>
      <c r="M193" s="7">
        <v>4.7846530020575602E-2</v>
      </c>
      <c r="N193" s="7">
        <v>5.2837112909691598E-2</v>
      </c>
      <c r="O193" s="7">
        <v>8.1473782930152096E-3</v>
      </c>
      <c r="P193" s="7">
        <v>0.16881785206739999</v>
      </c>
      <c r="Q193" s="7">
        <v>6.5323368655266503</v>
      </c>
    </row>
    <row r="194" spans="1:17" hidden="1" x14ac:dyDescent="0.25">
      <c r="A194" s="3" t="s">
        <v>12</v>
      </c>
      <c r="B194" s="2">
        <v>44287</v>
      </c>
      <c r="C194" s="7">
        <v>0.90743767083567695</v>
      </c>
      <c r="D194" s="7">
        <v>4.1095367822836697E-3</v>
      </c>
      <c r="E194" s="7">
        <v>0.70625661009473895</v>
      </c>
      <c r="F194" s="7">
        <v>0.28963385312297801</v>
      </c>
      <c r="G194" s="7">
        <v>1.6585772426153899E-2</v>
      </c>
      <c r="H194" s="7">
        <v>7.7482096098381798E-3</v>
      </c>
      <c r="I194" s="30">
        <v>8.8841810804259305E-2</v>
      </c>
      <c r="J194" s="30">
        <v>7.2858506768841605E-2</v>
      </c>
      <c r="K194" s="7">
        <v>0.10765428114344899</v>
      </c>
      <c r="L194" s="7">
        <v>0.40882125557743698</v>
      </c>
      <c r="M194" s="7">
        <v>5.4813472272123201E-2</v>
      </c>
      <c r="N194" s="7">
        <v>5.8424701706317403E-2</v>
      </c>
      <c r="O194" s="7">
        <v>1.14682403199924E-2</v>
      </c>
      <c r="P194" s="7">
        <v>0.172783749371588</v>
      </c>
      <c r="Q194" s="7">
        <v>6.4854339781329102</v>
      </c>
    </row>
    <row r="195" spans="1:17" hidden="1" x14ac:dyDescent="0.25">
      <c r="A195" s="3" t="s">
        <v>12</v>
      </c>
      <c r="B195" s="2">
        <v>44317</v>
      </c>
      <c r="C195" s="7">
        <v>1.0259518290104099</v>
      </c>
      <c r="D195" s="7">
        <v>4.2030876604905896E-3</v>
      </c>
      <c r="E195" s="7">
        <v>0.68203950871312202</v>
      </c>
      <c r="F195" s="7">
        <v>0.31375740362638699</v>
      </c>
      <c r="G195" s="7">
        <v>1.4591481720241E-2</v>
      </c>
      <c r="H195" s="7">
        <v>1.25050048907279E-2</v>
      </c>
      <c r="I195" s="30">
        <v>0.103637547453798</v>
      </c>
      <c r="J195" s="30">
        <v>0.10150388196704301</v>
      </c>
      <c r="K195" s="7">
        <v>0.103685583518996</v>
      </c>
      <c r="L195" s="7">
        <v>0.364294428030222</v>
      </c>
      <c r="M195" s="7">
        <v>5.1361318106928802E-2</v>
      </c>
      <c r="N195" s="7">
        <v>5.3448670670749203E-2</v>
      </c>
      <c r="O195" s="7">
        <v>1.6893642802869601E-2</v>
      </c>
      <c r="P195" s="7">
        <v>0.178078440838425</v>
      </c>
      <c r="Q195" s="7">
        <v>6.4453360338122998</v>
      </c>
    </row>
    <row r="196" spans="1:17" hidden="1" x14ac:dyDescent="0.25">
      <c r="A196" s="3" t="s">
        <v>12</v>
      </c>
      <c r="B196" s="2">
        <v>44348</v>
      </c>
      <c r="C196" s="7">
        <v>1.0045542921097199</v>
      </c>
      <c r="D196" s="7">
        <v>4.3052148133305799E-3</v>
      </c>
      <c r="E196" s="7">
        <v>0.68727666317805303</v>
      </c>
      <c r="F196" s="7">
        <v>0.30841812200861701</v>
      </c>
      <c r="G196" s="7">
        <v>1.5806859968603398E-2</v>
      </c>
      <c r="H196" s="7">
        <v>1.32325549797225E-2</v>
      </c>
      <c r="I196" s="30">
        <v>9.2704099388446704E-2</v>
      </c>
      <c r="J196" s="30">
        <v>0.118704540761581</v>
      </c>
      <c r="K196" s="7">
        <v>9.9840391597158906E-2</v>
      </c>
      <c r="L196" s="7">
        <v>0.36362796317877899</v>
      </c>
      <c r="M196" s="7">
        <v>5.4132882226241699E-2</v>
      </c>
      <c r="N196" s="7">
        <v>4.84348520261354E-2</v>
      </c>
      <c r="O196" s="7">
        <v>2.1509049559162E-2</v>
      </c>
      <c r="P196" s="7">
        <v>0.17200680631417001</v>
      </c>
      <c r="Q196" s="7">
        <v>6.4471335561655199</v>
      </c>
    </row>
    <row r="197" spans="1:17" hidden="1" x14ac:dyDescent="0.25">
      <c r="A197" s="3" t="s">
        <v>12</v>
      </c>
      <c r="B197" s="2">
        <v>44378</v>
      </c>
      <c r="C197" s="7">
        <v>1.0712222213087399</v>
      </c>
      <c r="D197" s="7">
        <v>4.26354011997317E-3</v>
      </c>
      <c r="E197" s="7">
        <v>0.67831448628285596</v>
      </c>
      <c r="F197" s="7">
        <v>0.317421973597171</v>
      </c>
      <c r="G197" s="7">
        <v>1.55586703380962E-2</v>
      </c>
      <c r="H197" s="7">
        <v>1.4812210369632201E-2</v>
      </c>
      <c r="I197" s="30">
        <v>9.6635197512575405E-2</v>
      </c>
      <c r="J197" s="30">
        <v>0.126298793038154</v>
      </c>
      <c r="K197" s="7">
        <v>0.101571189148615</v>
      </c>
      <c r="L197" s="7">
        <v>0.35674405752696697</v>
      </c>
      <c r="M197" s="7">
        <v>5.1452254124908503E-2</v>
      </c>
      <c r="N197" s="7">
        <v>4.61251856313502E-2</v>
      </c>
      <c r="O197" s="7">
        <v>2.4434234096294801E-2</v>
      </c>
      <c r="P197" s="7">
        <v>0.166368208213408</v>
      </c>
      <c r="Q197" s="7">
        <v>6.4165824012918202</v>
      </c>
    </row>
    <row r="198" spans="1:17" hidden="1" x14ac:dyDescent="0.25">
      <c r="A198" s="3" t="s">
        <v>12</v>
      </c>
      <c r="B198" s="2">
        <v>44409</v>
      </c>
      <c r="C198" s="7">
        <v>1.05427968546314</v>
      </c>
      <c r="D198" s="7">
        <v>4.4555472674193001E-3</v>
      </c>
      <c r="E198" s="7">
        <v>0.660770640241366</v>
      </c>
      <c r="F198" s="7">
        <v>0.33477381249121502</v>
      </c>
      <c r="G198" s="7">
        <v>1.65385203415978E-2</v>
      </c>
      <c r="H198" s="7">
        <v>1.8468041259706299E-2</v>
      </c>
      <c r="I198" s="30">
        <v>9.9370236858299196E-2</v>
      </c>
      <c r="J198" s="30">
        <v>0.143726593224724</v>
      </c>
      <c r="K198" s="7">
        <v>0.10173058302163</v>
      </c>
      <c r="L198" s="7">
        <v>0.33419059382321598</v>
      </c>
      <c r="M198" s="7">
        <v>5.04055764131476E-2</v>
      </c>
      <c r="N198" s="7">
        <v>4.6934925325500497E-2</v>
      </c>
      <c r="O198" s="7">
        <v>2.7602372200427199E-2</v>
      </c>
      <c r="P198" s="7">
        <v>0.16103255753175</v>
      </c>
      <c r="Q198" s="7">
        <v>6.43697696397538</v>
      </c>
    </row>
    <row r="199" spans="1:17" x14ac:dyDescent="0.25">
      <c r="A199" s="3" t="s">
        <v>12</v>
      </c>
      <c r="B199" s="2">
        <v>44440</v>
      </c>
      <c r="C199" s="7">
        <v>1.04106081329342</v>
      </c>
      <c r="D199" s="7">
        <v>4.1930756341552796E-3</v>
      </c>
      <c r="E199" s="7">
        <v>0.67168298591710196</v>
      </c>
      <c r="F199" s="7">
        <v>0.32412393844874299</v>
      </c>
      <c r="G199" s="7">
        <v>1.73520104526694E-2</v>
      </c>
      <c r="H199" s="7">
        <v>1.54519325267292E-2</v>
      </c>
      <c r="I199" s="30">
        <v>8.9095255877078006E-2</v>
      </c>
      <c r="J199" s="30">
        <v>0.13934628499589899</v>
      </c>
      <c r="K199" s="7">
        <v>0.100035613074999</v>
      </c>
      <c r="L199" s="7">
        <v>0.34011243714560402</v>
      </c>
      <c r="M199" s="7">
        <v>5.1827256628154697E-2</v>
      </c>
      <c r="N199" s="7">
        <v>4.1736495477987197E-2</v>
      </c>
      <c r="O199" s="7">
        <v>2.9226651781664399E-2</v>
      </c>
      <c r="P199" s="7">
        <v>0.17581606203921499</v>
      </c>
      <c r="Q199" s="7">
        <v>6.4280074347430496</v>
      </c>
    </row>
    <row r="200" spans="1:17" hidden="1" x14ac:dyDescent="0.25">
      <c r="A200" s="3" t="s">
        <v>13</v>
      </c>
      <c r="B200" s="2">
        <v>43466</v>
      </c>
      <c r="C200" s="7">
        <v>0.889601194180348</v>
      </c>
      <c r="D200" s="7">
        <v>2.4090833226824399E-2</v>
      </c>
      <c r="E200" s="7">
        <v>0.47324204265537601</v>
      </c>
      <c r="F200" s="7">
        <v>0.50266712411779901</v>
      </c>
      <c r="G200" s="7">
        <v>1.39629947403572E-2</v>
      </c>
      <c r="H200" s="7">
        <v>2.3338993243476599E-2</v>
      </c>
      <c r="I200" s="30">
        <v>8.7170550547140097E-2</v>
      </c>
      <c r="J200" s="30">
        <v>9.0900552844457597E-2</v>
      </c>
      <c r="K200" s="7">
        <v>7.1086078973928005E-2</v>
      </c>
      <c r="L200" s="7">
        <v>0.32601992635483201</v>
      </c>
      <c r="M200" s="7">
        <v>4.8798429489573102E-2</v>
      </c>
      <c r="N200" s="7">
        <v>5.9799419953196001E-2</v>
      </c>
      <c r="O200" s="7">
        <v>2.35312768686337E-2</v>
      </c>
      <c r="P200" s="7">
        <v>0.25539177698440602</v>
      </c>
      <c r="Q200" s="7">
        <v>7.1935841987269598</v>
      </c>
    </row>
    <row r="201" spans="1:17" hidden="1" x14ac:dyDescent="0.25">
      <c r="A201" s="3" t="s">
        <v>13</v>
      </c>
      <c r="B201" s="2">
        <v>43497</v>
      </c>
      <c r="C201" s="7">
        <v>0.91416213182241002</v>
      </c>
      <c r="D201" s="7">
        <v>2.2114025136649802E-2</v>
      </c>
      <c r="E201" s="7">
        <v>0.47024274076122502</v>
      </c>
      <c r="F201" s="7">
        <v>0.50764323410212497</v>
      </c>
      <c r="G201" s="7">
        <v>1.43015250332567E-2</v>
      </c>
      <c r="H201" s="7">
        <v>2.0979615480536298E-2</v>
      </c>
      <c r="I201" s="30">
        <v>8.6924262052676796E-2</v>
      </c>
      <c r="J201" s="30">
        <v>9.9745224990490794E-2</v>
      </c>
      <c r="K201" s="7">
        <v>6.4679783914693895E-2</v>
      </c>
      <c r="L201" s="7">
        <v>0.314372487526908</v>
      </c>
      <c r="M201" s="7">
        <v>5.0048993767109203E-2</v>
      </c>
      <c r="N201" s="7">
        <v>5.9633126583496197E-2</v>
      </c>
      <c r="O201" s="7">
        <v>2.3301923823134799E-2</v>
      </c>
      <c r="P201" s="7">
        <v>0.26601305682769699</v>
      </c>
      <c r="Q201" s="7">
        <v>7.2253831053336404</v>
      </c>
    </row>
    <row r="202" spans="1:17" hidden="1" x14ac:dyDescent="0.25">
      <c r="A202" s="3" t="s">
        <v>13</v>
      </c>
      <c r="B202" s="2">
        <v>43525</v>
      </c>
      <c r="C202" s="7">
        <v>1.05929697157786</v>
      </c>
      <c r="D202" s="7">
        <v>2.2054815024108599E-2</v>
      </c>
      <c r="E202" s="7">
        <v>0.47653350777247799</v>
      </c>
      <c r="F202" s="7">
        <v>0.50141167720341395</v>
      </c>
      <c r="G202" s="7">
        <v>1.5673981978770901E-2</v>
      </c>
      <c r="H202" s="7">
        <v>2.1140663385456001E-2</v>
      </c>
      <c r="I202" s="30">
        <v>9.2468096750907197E-2</v>
      </c>
      <c r="J202" s="30">
        <v>9.6871587749088106E-2</v>
      </c>
      <c r="K202" s="7">
        <v>6.55934134304762E-2</v>
      </c>
      <c r="L202" s="7">
        <v>0.31092245582702499</v>
      </c>
      <c r="M202" s="7">
        <v>4.8728813068805603E-2</v>
      </c>
      <c r="N202" s="7">
        <v>6.3230563100343307E-2</v>
      </c>
      <c r="O202" s="7">
        <v>2.5791541227785202E-2</v>
      </c>
      <c r="P202" s="7">
        <v>0.259578883481342</v>
      </c>
      <c r="Q202" s="7">
        <v>7.1702630348684604</v>
      </c>
    </row>
    <row r="203" spans="1:17" hidden="1" x14ac:dyDescent="0.25">
      <c r="A203" s="3" t="s">
        <v>13</v>
      </c>
      <c r="B203" s="2">
        <v>43556</v>
      </c>
      <c r="C203" s="7">
        <v>0.98513183061249898</v>
      </c>
      <c r="D203" s="7">
        <v>2.4455933309432101E-2</v>
      </c>
      <c r="E203" s="7">
        <v>0.49348823438683598</v>
      </c>
      <c r="F203" s="7">
        <v>0.482055832303732</v>
      </c>
      <c r="G203" s="7">
        <v>1.6576186174647602E-2</v>
      </c>
      <c r="H203" s="7">
        <v>1.92876002459633E-2</v>
      </c>
      <c r="I203" s="30">
        <v>9.6341952689183899E-2</v>
      </c>
      <c r="J203" s="30">
        <v>9.8699257619679001E-2</v>
      </c>
      <c r="K203" s="7">
        <v>6.7198123781567601E-2</v>
      </c>
      <c r="L203" s="7">
        <v>0.30323340396306098</v>
      </c>
      <c r="M203" s="7">
        <v>4.8401311026295898E-2</v>
      </c>
      <c r="N203" s="7">
        <v>7.20646432050569E-2</v>
      </c>
      <c r="O203" s="7">
        <v>2.4090093488738199E-2</v>
      </c>
      <c r="P203" s="7">
        <v>0.25410742780580697</v>
      </c>
      <c r="Q203" s="7">
        <v>7.2359708788741397</v>
      </c>
    </row>
    <row r="204" spans="1:17" hidden="1" x14ac:dyDescent="0.25">
      <c r="A204" s="3" t="s">
        <v>13</v>
      </c>
      <c r="B204" s="2">
        <v>43586</v>
      </c>
      <c r="C204" s="7">
        <v>1.01947194928944</v>
      </c>
      <c r="D204" s="7">
        <v>2.5009299226947501E-2</v>
      </c>
      <c r="E204" s="7">
        <v>0.49643469735167101</v>
      </c>
      <c r="F204" s="7">
        <v>0.47855600342138099</v>
      </c>
      <c r="G204" s="7">
        <v>1.44029695357726E-2</v>
      </c>
      <c r="H204" s="7">
        <v>1.8260270440490198E-2</v>
      </c>
      <c r="I204" s="30">
        <v>9.8336235243621506E-2</v>
      </c>
      <c r="J204" s="30">
        <v>9.2997217828644702E-2</v>
      </c>
      <c r="K204" s="7">
        <v>6.6036456557444098E-2</v>
      </c>
      <c r="L204" s="7">
        <v>0.30489084787416798</v>
      </c>
      <c r="M204" s="7">
        <v>5.2116685965026797E-2</v>
      </c>
      <c r="N204" s="7">
        <v>7.0901118465973204E-2</v>
      </c>
      <c r="O204" s="7">
        <v>2.49093743818368E-2</v>
      </c>
      <c r="P204" s="7">
        <v>0.25714882370702202</v>
      </c>
      <c r="Q204" s="7">
        <v>7.1772219518853699</v>
      </c>
    </row>
    <row r="205" spans="1:17" hidden="1" x14ac:dyDescent="0.25">
      <c r="A205" s="3" t="s">
        <v>13</v>
      </c>
      <c r="B205" s="2">
        <v>43617</v>
      </c>
      <c r="C205" s="7">
        <v>0.98331620991594804</v>
      </c>
      <c r="D205" s="7">
        <v>2.7323332402259402E-2</v>
      </c>
      <c r="E205" s="7">
        <v>0.487084499788976</v>
      </c>
      <c r="F205" s="7">
        <v>0.48559216780876502</v>
      </c>
      <c r="G205" s="7">
        <v>1.3344421943314101E-2</v>
      </c>
      <c r="H205" s="7">
        <v>1.7682882520982199E-2</v>
      </c>
      <c r="I205" s="30">
        <v>0.107723770257885</v>
      </c>
      <c r="J205" s="30">
        <v>9.9795663004594498E-2</v>
      </c>
      <c r="K205" s="7">
        <v>6.9979671478702599E-2</v>
      </c>
      <c r="L205" s="7">
        <v>0.29452297817390799</v>
      </c>
      <c r="M205" s="7">
        <v>5.47126342341143E-2</v>
      </c>
      <c r="N205" s="7">
        <v>6.18440680353744E-2</v>
      </c>
      <c r="O205" s="7">
        <v>2.2953414965420901E-2</v>
      </c>
      <c r="P205" s="7">
        <v>0.25744049538570501</v>
      </c>
      <c r="Q205" s="7">
        <v>7.2196334096420998</v>
      </c>
    </row>
    <row r="206" spans="1:17" hidden="1" x14ac:dyDescent="0.25">
      <c r="A206" s="3" t="s">
        <v>13</v>
      </c>
      <c r="B206" s="2">
        <v>43647</v>
      </c>
      <c r="C206" s="7">
        <v>1.0268104603288699</v>
      </c>
      <c r="D206" s="7">
        <v>2.44751237127862E-2</v>
      </c>
      <c r="E206" s="7">
        <v>0.49334227721402402</v>
      </c>
      <c r="F206" s="7">
        <v>0.48218259907319</v>
      </c>
      <c r="G206" s="7">
        <v>1.4793222668296999E-2</v>
      </c>
      <c r="H206" s="7">
        <v>1.7891871465788401E-2</v>
      </c>
      <c r="I206" s="30">
        <v>0.10736516079347801</v>
      </c>
      <c r="J206" s="30">
        <v>9.6365270987888801E-2</v>
      </c>
      <c r="K206" s="7">
        <v>7.2899685283059706E-2</v>
      </c>
      <c r="L206" s="7">
        <v>0.28991604890853201</v>
      </c>
      <c r="M206" s="7">
        <v>5.70688857107743E-2</v>
      </c>
      <c r="N206" s="7">
        <v>6.2372827871203601E-2</v>
      </c>
      <c r="O206" s="7">
        <v>2.70459327873043E-2</v>
      </c>
      <c r="P206" s="7">
        <v>0.25428109352367401</v>
      </c>
      <c r="Q206" s="7">
        <v>7.2182432384598902</v>
      </c>
    </row>
    <row r="207" spans="1:17" hidden="1" x14ac:dyDescent="0.25">
      <c r="A207" s="3" t="s">
        <v>13</v>
      </c>
      <c r="B207" s="2">
        <v>43678</v>
      </c>
      <c r="C207" s="7">
        <v>1.00605696229629</v>
      </c>
      <c r="D207" s="7">
        <v>2.5575946414308399E-2</v>
      </c>
      <c r="E207" s="7">
        <v>0.51030195309716897</v>
      </c>
      <c r="F207" s="7">
        <v>0.46412210048852198</v>
      </c>
      <c r="G207" s="7">
        <v>1.3199679865723299E-2</v>
      </c>
      <c r="H207" s="7">
        <v>1.8727334442415901E-2</v>
      </c>
      <c r="I207" s="30">
        <v>0.118453938097882</v>
      </c>
      <c r="J207" s="30">
        <v>0.10412954371041901</v>
      </c>
      <c r="K207" s="7">
        <v>6.8629494535765403E-2</v>
      </c>
      <c r="L207" s="7">
        <v>0.291540748586194</v>
      </c>
      <c r="M207" s="7">
        <v>5.3930551462566298E-2</v>
      </c>
      <c r="N207" s="7">
        <v>6.2699800355197802E-2</v>
      </c>
      <c r="O207" s="7">
        <v>2.1538941804890199E-2</v>
      </c>
      <c r="P207" s="7">
        <v>0.24714996713894499</v>
      </c>
      <c r="Q207" s="7">
        <v>7.1563764606714102</v>
      </c>
    </row>
    <row r="208" spans="1:17" hidden="1" x14ac:dyDescent="0.25">
      <c r="A208" s="3" t="s">
        <v>13</v>
      </c>
      <c r="B208" s="2">
        <v>43709</v>
      </c>
      <c r="C208" s="7">
        <v>0.95976871662681396</v>
      </c>
      <c r="D208" s="7">
        <v>2.5096765775727701E-2</v>
      </c>
      <c r="E208" s="7">
        <v>0.51747429523862898</v>
      </c>
      <c r="F208" s="7">
        <v>0.45742893898564302</v>
      </c>
      <c r="G208" s="7">
        <v>1.5175657939102799E-2</v>
      </c>
      <c r="H208" s="7">
        <v>2.0938323181896899E-2</v>
      </c>
      <c r="I208" s="30">
        <v>9.7863176183706102E-2</v>
      </c>
      <c r="J208" s="30">
        <v>9.8472937355125606E-2</v>
      </c>
      <c r="K208" s="7">
        <v>7.2990582345188501E-2</v>
      </c>
      <c r="L208" s="7">
        <v>0.29603311302243002</v>
      </c>
      <c r="M208" s="7">
        <v>5.1923420318860998E-2</v>
      </c>
      <c r="N208" s="7">
        <v>6.80605124283305E-2</v>
      </c>
      <c r="O208" s="7">
        <v>2.2007736289474299E-2</v>
      </c>
      <c r="P208" s="7">
        <v>0.25653454093588501</v>
      </c>
      <c r="Q208" s="7">
        <v>7.1851108493953904</v>
      </c>
    </row>
    <row r="209" spans="1:17" hidden="1" x14ac:dyDescent="0.25">
      <c r="A209" s="3" t="s">
        <v>13</v>
      </c>
      <c r="B209" s="2">
        <v>43739</v>
      </c>
      <c r="C209" s="7">
        <v>0.98671085968183703</v>
      </c>
      <c r="D209" s="7">
        <v>2.6477278775376201E-2</v>
      </c>
      <c r="E209" s="7">
        <v>0.50878532355290695</v>
      </c>
      <c r="F209" s="7">
        <v>0.46473739767171701</v>
      </c>
      <c r="G209" s="7">
        <v>1.53833324354045E-2</v>
      </c>
      <c r="H209" s="7">
        <v>1.93768594150814E-2</v>
      </c>
      <c r="I209" s="30">
        <v>9.6434493556561696E-2</v>
      </c>
      <c r="J209" s="30">
        <v>9.8077068737169398E-2</v>
      </c>
      <c r="K209" s="7">
        <v>7.2470887108529197E-2</v>
      </c>
      <c r="L209" s="7">
        <v>0.29565976715768499</v>
      </c>
      <c r="M209" s="7">
        <v>5.3227706933211598E-2</v>
      </c>
      <c r="N209" s="7">
        <v>7.5719468077968394E-2</v>
      </c>
      <c r="O209" s="7">
        <v>1.6856043716685001E-2</v>
      </c>
      <c r="P209" s="7">
        <v>0.25679437286170398</v>
      </c>
      <c r="Q209" s="7">
        <v>7.2440534935723004</v>
      </c>
    </row>
    <row r="210" spans="1:17" hidden="1" x14ac:dyDescent="0.25">
      <c r="A210" s="3" t="s">
        <v>13</v>
      </c>
      <c r="B210" s="2">
        <v>43770</v>
      </c>
      <c r="C210" s="7">
        <v>1.02296208443616</v>
      </c>
      <c r="D210" s="7">
        <v>2.4620485361998599E-2</v>
      </c>
      <c r="E210" s="7">
        <v>0.49771070941474399</v>
      </c>
      <c r="F210" s="7">
        <v>0.477668805223257</v>
      </c>
      <c r="G210" s="7">
        <v>1.3013490244391E-2</v>
      </c>
      <c r="H210" s="7">
        <v>2.5163797002695401E-2</v>
      </c>
      <c r="I210" s="30">
        <v>0.101356174775728</v>
      </c>
      <c r="J210" s="30">
        <v>9.4548542926986001E-2</v>
      </c>
      <c r="K210" s="7">
        <v>8.8208962906796598E-2</v>
      </c>
      <c r="L210" s="7">
        <v>0.29170621589016399</v>
      </c>
      <c r="M210" s="7">
        <v>5.0698063569094197E-2</v>
      </c>
      <c r="N210" s="7">
        <v>7.3039886553093097E-2</v>
      </c>
      <c r="O210" s="7">
        <v>1.17648708399191E-2</v>
      </c>
      <c r="P210" s="7">
        <v>0.25049999529113298</v>
      </c>
      <c r="Q210" s="7">
        <v>7.2119472255697001</v>
      </c>
    </row>
    <row r="211" spans="1:17" hidden="1" x14ac:dyDescent="0.25">
      <c r="A211" s="3" t="s">
        <v>13</v>
      </c>
      <c r="B211" s="2">
        <v>43800</v>
      </c>
      <c r="C211" s="7">
        <v>1.1467106292315199</v>
      </c>
      <c r="D211" s="7">
        <v>2.38964880715343E-2</v>
      </c>
      <c r="E211" s="7">
        <v>0.50898437335757596</v>
      </c>
      <c r="F211" s="7">
        <v>0.46711913857088999</v>
      </c>
      <c r="G211" s="7">
        <v>1.23253016715909E-2</v>
      </c>
      <c r="H211" s="7">
        <v>3.1026333138803999E-2</v>
      </c>
      <c r="I211" s="30">
        <v>0.12913283926336</v>
      </c>
      <c r="J211" s="30">
        <v>9.7326026030045296E-2</v>
      </c>
      <c r="K211" s="7">
        <v>0.100646351627251</v>
      </c>
      <c r="L211" s="7">
        <v>0.29550831946261802</v>
      </c>
      <c r="M211" s="7">
        <v>5.2857637474966898E-2</v>
      </c>
      <c r="N211" s="7">
        <v>5.6867574845903698E-2</v>
      </c>
      <c r="O211" s="7">
        <v>1.52040055233605E-2</v>
      </c>
      <c r="P211" s="7">
        <v>0.20910561096209901</v>
      </c>
      <c r="Q211" s="7">
        <v>7.1705437227480298</v>
      </c>
    </row>
    <row r="212" spans="1:17" hidden="1" x14ac:dyDescent="0.25">
      <c r="A212" s="3" t="s">
        <v>13</v>
      </c>
      <c r="B212" s="2">
        <v>43831</v>
      </c>
      <c r="C212" s="7">
        <v>0.95170555771131804</v>
      </c>
      <c r="D212" s="7">
        <v>2.7681536856886201E-2</v>
      </c>
      <c r="E212" s="7">
        <v>0.51636910952331605</v>
      </c>
      <c r="F212" s="7">
        <v>0.45594935361979799</v>
      </c>
      <c r="G212" s="7">
        <v>1.5835432572064E-2</v>
      </c>
      <c r="H212" s="7">
        <v>1.5362269252625399E-2</v>
      </c>
      <c r="I212" s="30">
        <v>8.3112464614288104E-2</v>
      </c>
      <c r="J212" s="30">
        <v>9.6490395001191206E-2</v>
      </c>
      <c r="K212" s="7">
        <v>6.8299957981825199E-2</v>
      </c>
      <c r="L212" s="7">
        <v>0.299240605975503</v>
      </c>
      <c r="M212" s="7">
        <v>4.9148708609288501E-2</v>
      </c>
      <c r="N212" s="7">
        <v>6.7609364883947698E-2</v>
      </c>
      <c r="O212" s="7">
        <v>2.5600718042574199E-2</v>
      </c>
      <c r="P212" s="7">
        <v>0.27930008306669302</v>
      </c>
      <c r="Q212" s="7">
        <v>7.27138488553926</v>
      </c>
    </row>
    <row r="213" spans="1:17" hidden="1" x14ac:dyDescent="0.25">
      <c r="A213" s="3" t="s">
        <v>13</v>
      </c>
      <c r="B213" s="2">
        <v>43862</v>
      </c>
      <c r="C213" s="7">
        <v>0.93620020076903099</v>
      </c>
      <c r="D213" s="7">
        <v>2.5275838366629302E-2</v>
      </c>
      <c r="E213" s="7">
        <v>0.50237897532368203</v>
      </c>
      <c r="F213" s="7">
        <v>0.47234518630968803</v>
      </c>
      <c r="G213" s="7">
        <v>1.4068186051184201E-2</v>
      </c>
      <c r="H213" s="7">
        <v>1.5169463777644001E-2</v>
      </c>
      <c r="I213" s="30">
        <v>8.4929243819123298E-2</v>
      </c>
      <c r="J213" s="30">
        <v>0.10509151507505</v>
      </c>
      <c r="K213" s="7">
        <v>6.2099479381441502E-2</v>
      </c>
      <c r="L213" s="7">
        <v>0.307889326764405</v>
      </c>
      <c r="M213" s="7">
        <v>5.1044330542955402E-2</v>
      </c>
      <c r="N213" s="7">
        <v>6.16596555330386E-2</v>
      </c>
      <c r="O213" s="7">
        <v>2.4050293731655702E-2</v>
      </c>
      <c r="P213" s="7">
        <v>0.27399850532350201</v>
      </c>
      <c r="Q213" s="7">
        <v>7.2353295766839603</v>
      </c>
    </row>
    <row r="214" spans="1:17" hidden="1" x14ac:dyDescent="0.25">
      <c r="A214" s="3" t="s">
        <v>13</v>
      </c>
      <c r="B214" s="2">
        <v>43891</v>
      </c>
      <c r="C214" s="7">
        <v>0.92099002078038605</v>
      </c>
      <c r="D214" s="7">
        <v>3.01232354877187E-2</v>
      </c>
      <c r="E214" s="7">
        <v>0.53589389665701503</v>
      </c>
      <c r="F214" s="7">
        <v>0.43398286785526602</v>
      </c>
      <c r="G214" s="7">
        <v>1.42901003767366E-2</v>
      </c>
      <c r="H214" s="7">
        <v>1.3333389103601E-2</v>
      </c>
      <c r="I214" s="30">
        <v>5.3175470935433601E-2</v>
      </c>
      <c r="J214" s="30">
        <v>7.4314254606180297E-2</v>
      </c>
      <c r="K214" s="7">
        <v>6.9198913779513802E-2</v>
      </c>
      <c r="L214" s="7">
        <v>0.41079553153582599</v>
      </c>
      <c r="M214" s="7">
        <v>4.4108398238555502E-2</v>
      </c>
      <c r="N214" s="7">
        <v>5.9674618845820801E-2</v>
      </c>
      <c r="O214" s="7">
        <v>1.02687132742023E-2</v>
      </c>
      <c r="P214" s="7">
        <v>0.25084060930413099</v>
      </c>
      <c r="Q214" s="7">
        <v>7.2891807538178304</v>
      </c>
    </row>
    <row r="215" spans="1:17" hidden="1" x14ac:dyDescent="0.25">
      <c r="A215" s="3" t="s">
        <v>13</v>
      </c>
      <c r="B215" s="2">
        <v>43922</v>
      </c>
      <c r="C215" s="7">
        <v>0.57609151574588002</v>
      </c>
      <c r="D215" s="7">
        <v>3.5096166714149502E-2</v>
      </c>
      <c r="E215" s="7">
        <v>0.63903134330614697</v>
      </c>
      <c r="F215" s="7">
        <v>0.32587248997970403</v>
      </c>
      <c r="G215" s="7">
        <v>1.8802790341246899E-2</v>
      </c>
      <c r="H215" s="7">
        <v>7.2128375519501999E-4</v>
      </c>
      <c r="I215" s="30">
        <v>1.04834442162974E-2</v>
      </c>
      <c r="J215" s="30">
        <v>2.4978932515350001E-2</v>
      </c>
      <c r="K215" s="7">
        <v>6.0641570990094401E-2</v>
      </c>
      <c r="L215" s="7">
        <v>0.64787310851473701</v>
      </c>
      <c r="M215" s="7">
        <v>2.0156115619364801E-2</v>
      </c>
      <c r="N215" s="7">
        <v>5.55779925457804E-2</v>
      </c>
      <c r="O215" s="7">
        <v>4.5487270762893699E-4</v>
      </c>
      <c r="P215" s="7">
        <v>0.16030988879430599</v>
      </c>
      <c r="Q215" s="7">
        <v>7.4312697480133796</v>
      </c>
    </row>
    <row r="216" spans="1:17" hidden="1" x14ac:dyDescent="0.25">
      <c r="A216" s="3" t="s">
        <v>13</v>
      </c>
      <c r="B216" s="2">
        <v>43952</v>
      </c>
      <c r="C216" s="7">
        <v>0.69409683567635705</v>
      </c>
      <c r="D216" s="7">
        <v>3.00870644736685E-2</v>
      </c>
      <c r="E216" s="7">
        <v>0.61428113560999598</v>
      </c>
      <c r="F216" s="7">
        <v>0.35563179991633598</v>
      </c>
      <c r="G216" s="7">
        <v>1.5416492005950499E-2</v>
      </c>
      <c r="H216" s="7">
        <v>4.9724386808900505E-4</v>
      </c>
      <c r="I216" s="30">
        <v>1.44581953446798E-2</v>
      </c>
      <c r="J216" s="30">
        <v>3.8661360100815702E-2</v>
      </c>
      <c r="K216" s="7">
        <v>5.9845930594607397E-2</v>
      </c>
      <c r="L216" s="7">
        <v>0.55959318510331602</v>
      </c>
      <c r="M216" s="7">
        <v>2.1776312235544201E-2</v>
      </c>
      <c r="N216" s="7">
        <v>9.6652531936885097E-2</v>
      </c>
      <c r="O216" s="7">
        <v>4.7641746068104499E-4</v>
      </c>
      <c r="P216" s="7">
        <v>0.19262233134943099</v>
      </c>
      <c r="Q216" s="7">
        <v>7.39805405648179</v>
      </c>
    </row>
    <row r="217" spans="1:17" hidden="1" x14ac:dyDescent="0.25">
      <c r="A217" s="3" t="s">
        <v>13</v>
      </c>
      <c r="B217" s="2">
        <v>43983</v>
      </c>
      <c r="C217" s="7">
        <v>0.93430795042898396</v>
      </c>
      <c r="D217" s="7">
        <v>3.0169134199234102E-2</v>
      </c>
      <c r="E217" s="7">
        <v>0.52695608257832105</v>
      </c>
      <c r="F217" s="7">
        <v>0.442874783222445</v>
      </c>
      <c r="G217" s="7">
        <v>1.34181671095515E-2</v>
      </c>
      <c r="H217" s="7">
        <v>8.3758341690793707E-3</v>
      </c>
      <c r="I217" s="30">
        <v>7.2091484625841307E-2</v>
      </c>
      <c r="J217" s="30">
        <v>5.2928929701586101E-2</v>
      </c>
      <c r="K217" s="7">
        <v>5.8800476055567201E-2</v>
      </c>
      <c r="L217" s="7">
        <v>0.38698215462943603</v>
      </c>
      <c r="M217" s="7">
        <v>2.5694218171269299E-2</v>
      </c>
      <c r="N217" s="7">
        <v>8.9618053368764702E-2</v>
      </c>
      <c r="O217" s="7">
        <v>9.3863390134314197E-4</v>
      </c>
      <c r="P217" s="7">
        <v>0.29115204826756103</v>
      </c>
      <c r="Q217" s="7">
        <v>7.4159233603087804</v>
      </c>
    </row>
    <row r="218" spans="1:17" hidden="1" x14ac:dyDescent="0.25">
      <c r="A218" s="3" t="s">
        <v>13</v>
      </c>
      <c r="B218" s="2">
        <v>44013</v>
      </c>
      <c r="C218" s="7">
        <v>1.0239966348479299</v>
      </c>
      <c r="D218" s="7">
        <v>3.0452191584072998E-2</v>
      </c>
      <c r="E218" s="7">
        <v>0.522342089964969</v>
      </c>
      <c r="F218" s="7">
        <v>0.44720571845095802</v>
      </c>
      <c r="G218" s="7">
        <v>1.35546657496135E-2</v>
      </c>
      <c r="H218" s="7">
        <v>1.29842537478095E-2</v>
      </c>
      <c r="I218" s="30">
        <v>9.7214738094400496E-2</v>
      </c>
      <c r="J218" s="30">
        <v>7.9907499864001197E-2</v>
      </c>
      <c r="K218" s="7">
        <v>6.0622950735172897E-2</v>
      </c>
      <c r="L218" s="7">
        <v>0.33845636638586202</v>
      </c>
      <c r="M218" s="7">
        <v>4.0980336366509697E-2</v>
      </c>
      <c r="N218" s="7">
        <v>7.6408060082385196E-2</v>
      </c>
      <c r="O218" s="7">
        <v>3.9882429640815398E-3</v>
      </c>
      <c r="P218" s="7">
        <v>0.27588288601016497</v>
      </c>
      <c r="Q218" s="7">
        <v>7.2785279404526202</v>
      </c>
    </row>
    <row r="219" spans="1:17" hidden="1" x14ac:dyDescent="0.25">
      <c r="A219" s="3" t="s">
        <v>13</v>
      </c>
      <c r="B219" s="2">
        <v>44044</v>
      </c>
      <c r="C219" s="7">
        <v>1.0353505712980999</v>
      </c>
      <c r="D219" s="7">
        <v>2.7578598509860702E-2</v>
      </c>
      <c r="E219" s="7">
        <v>0.53246843757801299</v>
      </c>
      <c r="F219" s="7">
        <v>0.43995296391212602</v>
      </c>
      <c r="G219" s="7">
        <v>1.12354472224776E-2</v>
      </c>
      <c r="H219" s="7">
        <v>1.2778433069200901E-2</v>
      </c>
      <c r="I219" s="30">
        <v>9.8235253163436106E-2</v>
      </c>
      <c r="J219" s="30">
        <v>0.10596128923303599</v>
      </c>
      <c r="K219" s="7">
        <v>5.9526635747520103E-2</v>
      </c>
      <c r="L219" s="7">
        <v>0.3160930690007</v>
      </c>
      <c r="M219" s="7">
        <v>3.7581432952646501E-2</v>
      </c>
      <c r="N219" s="7">
        <v>7.5028507839689895E-2</v>
      </c>
      <c r="O219" s="7">
        <v>6.7928048084467804E-3</v>
      </c>
      <c r="P219" s="7">
        <v>0.276767126962846</v>
      </c>
      <c r="Q219" s="7">
        <v>7.3154117156477696</v>
      </c>
    </row>
    <row r="220" spans="1:17" hidden="1" x14ac:dyDescent="0.25">
      <c r="A220" s="3" t="s">
        <v>13</v>
      </c>
      <c r="B220" s="2">
        <v>44075</v>
      </c>
      <c r="C220" s="7">
        <v>0.99161380928176002</v>
      </c>
      <c r="D220" s="7">
        <v>2.7018151529695798E-2</v>
      </c>
      <c r="E220" s="7">
        <v>0.54080722843018902</v>
      </c>
      <c r="F220" s="7">
        <v>0.43217462004011498</v>
      </c>
      <c r="G220" s="7">
        <v>1.44190080584005E-2</v>
      </c>
      <c r="H220" s="7">
        <v>1.40518767796305E-2</v>
      </c>
      <c r="I220" s="30">
        <v>8.4936779799618195E-2</v>
      </c>
      <c r="J220" s="30">
        <v>9.2509490114055598E-2</v>
      </c>
      <c r="K220" s="7">
        <v>6.0844898488701997E-2</v>
      </c>
      <c r="L220" s="7">
        <v>0.32948344200070701</v>
      </c>
      <c r="M220" s="7">
        <v>4.2473389711413297E-2</v>
      </c>
      <c r="N220" s="7">
        <v>7.6749280126125405E-2</v>
      </c>
      <c r="O220" s="7">
        <v>5.11967026381262E-3</v>
      </c>
      <c r="P220" s="7">
        <v>0.27941216465753499</v>
      </c>
      <c r="Q220" s="7">
        <v>7.3185069757181997</v>
      </c>
    </row>
    <row r="221" spans="1:17" hidden="1" x14ac:dyDescent="0.25">
      <c r="A221" s="3" t="s">
        <v>13</v>
      </c>
      <c r="B221" s="2">
        <v>44105</v>
      </c>
      <c r="C221" s="7">
        <v>1.00423981138112</v>
      </c>
      <c r="D221" s="7">
        <v>2.7365233988327201E-2</v>
      </c>
      <c r="E221" s="7">
        <v>0.53000172261885103</v>
      </c>
      <c r="F221" s="7">
        <v>0.442633043392822</v>
      </c>
      <c r="G221" s="7">
        <v>1.4605518241760601E-2</v>
      </c>
      <c r="H221" s="7">
        <v>2.0386548921217999E-2</v>
      </c>
      <c r="I221" s="30">
        <v>9.1490073930758906E-2</v>
      </c>
      <c r="J221" s="30">
        <v>8.9936630405063001E-2</v>
      </c>
      <c r="K221" s="7">
        <v>6.8779168967832705E-2</v>
      </c>
      <c r="L221" s="7">
        <v>0.34207869762006798</v>
      </c>
      <c r="M221" s="7">
        <v>4.2648741527152798E-2</v>
      </c>
      <c r="N221" s="7">
        <v>8.3017530338924797E-2</v>
      </c>
      <c r="O221" s="7">
        <v>3.33367890471244E-3</v>
      </c>
      <c r="P221" s="7">
        <v>0.24372341114250901</v>
      </c>
      <c r="Q221" s="7">
        <v>7.3573120570833304</v>
      </c>
    </row>
    <row r="222" spans="1:17" hidden="1" x14ac:dyDescent="0.25">
      <c r="A222" s="3" t="s">
        <v>13</v>
      </c>
      <c r="B222" s="2">
        <v>44136</v>
      </c>
      <c r="C222" s="7">
        <v>0.79700246966500699</v>
      </c>
      <c r="D222" s="7">
        <v>3.1342060008207197E-2</v>
      </c>
      <c r="E222" s="7">
        <v>0.57276023501656304</v>
      </c>
      <c r="F222" s="7">
        <v>0.39589770497523002</v>
      </c>
      <c r="G222" s="7">
        <v>1.4762223680829901E-2</v>
      </c>
      <c r="H222" s="7">
        <v>1.19061210339153E-2</v>
      </c>
      <c r="I222" s="30">
        <v>3.4716490487168003E-2</v>
      </c>
      <c r="J222" s="30">
        <v>6.8201754935154596E-2</v>
      </c>
      <c r="K222" s="7">
        <v>7.2073613540191594E-2</v>
      </c>
      <c r="L222" s="7">
        <v>0.43954508692745697</v>
      </c>
      <c r="M222" s="7">
        <v>4.1512914202033603E-2</v>
      </c>
      <c r="N222" s="7">
        <v>8.04241615156958E-2</v>
      </c>
      <c r="O222" s="7">
        <v>2.1004326833548698E-3</v>
      </c>
      <c r="P222" s="7">
        <v>0.234757200994199</v>
      </c>
      <c r="Q222" s="7">
        <v>7.3302712101515297</v>
      </c>
    </row>
    <row r="223" spans="1:17" hidden="1" x14ac:dyDescent="0.25">
      <c r="A223" s="3" t="s">
        <v>13</v>
      </c>
      <c r="B223" s="2">
        <v>44166</v>
      </c>
      <c r="C223" s="7">
        <v>1.1150320081859599</v>
      </c>
      <c r="D223" s="7">
        <v>2.9386995193499701E-2</v>
      </c>
      <c r="E223" s="7">
        <v>0.54562460857049899</v>
      </c>
      <c r="F223" s="7">
        <v>0.42498839623600199</v>
      </c>
      <c r="G223" s="7">
        <v>1.3424062474738501E-2</v>
      </c>
      <c r="H223" s="7">
        <v>2.66913993167259E-2</v>
      </c>
      <c r="I223" s="30">
        <v>0.132818263495526</v>
      </c>
      <c r="J223" s="30">
        <v>5.38242321449569E-2</v>
      </c>
      <c r="K223" s="7">
        <v>9.3856059900207206E-2</v>
      </c>
      <c r="L223" s="7">
        <v>0.35768029459565998</v>
      </c>
      <c r="M223" s="7">
        <v>5.2474103744687001E-2</v>
      </c>
      <c r="N223" s="7">
        <v>6.4870353812816195E-2</v>
      </c>
      <c r="O223" s="7">
        <v>1.9885058228909301E-3</v>
      </c>
      <c r="P223" s="7">
        <v>0.20237272469179099</v>
      </c>
      <c r="Q223" s="7">
        <v>7.3509319726477997</v>
      </c>
    </row>
    <row r="224" spans="1:17" hidden="1" x14ac:dyDescent="0.25">
      <c r="A224" s="3" t="s">
        <v>13</v>
      </c>
      <c r="B224" s="2">
        <v>44197</v>
      </c>
      <c r="C224" s="7">
        <v>0.67178664872263105</v>
      </c>
      <c r="D224" s="7">
        <v>3.4670511420116699E-2</v>
      </c>
      <c r="E224" s="7">
        <v>0.60507408341983604</v>
      </c>
      <c r="F224" s="7">
        <v>0.360255405160048</v>
      </c>
      <c r="G224" s="7">
        <v>1.7896228859802701E-2</v>
      </c>
      <c r="H224" s="7">
        <v>2.7700017637582999E-3</v>
      </c>
      <c r="I224" s="30">
        <v>1.43483768088288E-2</v>
      </c>
      <c r="J224" s="30">
        <v>6.6271021426635005E-2</v>
      </c>
      <c r="K224" s="7">
        <v>5.7087562835042502E-2</v>
      </c>
      <c r="L224" s="7">
        <v>0.50876650715438299</v>
      </c>
      <c r="M224" s="7">
        <v>3.5236697239881903E-2</v>
      </c>
      <c r="N224" s="7">
        <v>5.9586271241869701E-2</v>
      </c>
      <c r="O224" s="7">
        <v>1.79455663994899E-3</v>
      </c>
      <c r="P224" s="7">
        <v>0.236242776029849</v>
      </c>
      <c r="Q224" s="7">
        <v>7.4116360923165496</v>
      </c>
    </row>
    <row r="225" spans="1:17" hidden="1" x14ac:dyDescent="0.25">
      <c r="A225" s="3" t="s">
        <v>13</v>
      </c>
      <c r="B225" s="2">
        <v>44228</v>
      </c>
      <c r="C225" s="7">
        <v>0.70264048715140603</v>
      </c>
      <c r="D225" s="7">
        <v>3.3145124758026098E-2</v>
      </c>
      <c r="E225" s="7">
        <v>0.59379912821122405</v>
      </c>
      <c r="F225" s="7">
        <v>0.37305574703075001</v>
      </c>
      <c r="G225" s="7">
        <v>1.52450192450317E-2</v>
      </c>
      <c r="H225" s="7">
        <v>2.31532937704735E-3</v>
      </c>
      <c r="I225" s="30">
        <v>1.5962261914806E-2</v>
      </c>
      <c r="J225" s="30">
        <v>6.6295140420939494E-2</v>
      </c>
      <c r="K225" s="7">
        <v>6.0420410956246097E-2</v>
      </c>
      <c r="L225" s="7">
        <v>0.47170089476996402</v>
      </c>
      <c r="M225" s="7">
        <v>3.5864716042820002E-2</v>
      </c>
      <c r="N225" s="7">
        <v>7.6400475970476805E-2</v>
      </c>
      <c r="O225" s="7">
        <v>1.6547302321817E-3</v>
      </c>
      <c r="P225" s="7">
        <v>0.25414102107048703</v>
      </c>
      <c r="Q225" s="7">
        <v>7.3144390602959399</v>
      </c>
    </row>
    <row r="226" spans="1:17" hidden="1" x14ac:dyDescent="0.25">
      <c r="A226" s="3" t="s">
        <v>13</v>
      </c>
      <c r="B226" s="2">
        <v>44256</v>
      </c>
      <c r="C226" s="7">
        <v>0.85895890945386699</v>
      </c>
      <c r="D226" s="7">
        <v>3.0131614192214801E-2</v>
      </c>
      <c r="E226" s="7">
        <v>0.56758479522147798</v>
      </c>
      <c r="F226" s="7">
        <v>0.40228359058630703</v>
      </c>
      <c r="G226" s="7">
        <v>1.7396993186699398E-2</v>
      </c>
      <c r="H226" s="7">
        <v>2.49283352355106E-3</v>
      </c>
      <c r="I226" s="30">
        <v>1.7207674804847101E-2</v>
      </c>
      <c r="J226" s="30">
        <v>6.4393975745872398E-2</v>
      </c>
      <c r="K226" s="7">
        <v>6.05455053616255E-2</v>
      </c>
      <c r="L226" s="7">
        <v>0.44313207273894301</v>
      </c>
      <c r="M226" s="7">
        <v>4.0606324197441701E-2</v>
      </c>
      <c r="N226" s="7">
        <v>7.8095865345922999E-2</v>
      </c>
      <c r="O226" s="7">
        <v>1.7485679937397499E-3</v>
      </c>
      <c r="P226" s="7">
        <v>0.27438018710135698</v>
      </c>
      <c r="Q226" s="7">
        <v>7.2989650720381798</v>
      </c>
    </row>
    <row r="227" spans="1:17" hidden="1" x14ac:dyDescent="0.25">
      <c r="A227" s="3" t="s">
        <v>13</v>
      </c>
      <c r="B227" s="2">
        <v>44287</v>
      </c>
      <c r="C227" s="7">
        <v>1.0354032666526101</v>
      </c>
      <c r="D227" s="7">
        <v>3.1936526507911601E-2</v>
      </c>
      <c r="E227" s="7">
        <v>0.52950058688457102</v>
      </c>
      <c r="F227" s="7">
        <v>0.43856288660751802</v>
      </c>
      <c r="G227" s="7">
        <v>1.6853752584356101E-2</v>
      </c>
      <c r="H227" s="7">
        <v>8.7816243121126795E-3</v>
      </c>
      <c r="I227" s="30">
        <v>9.2475192024522895E-2</v>
      </c>
      <c r="J227" s="30">
        <v>7.1232507097599998E-2</v>
      </c>
      <c r="K227" s="7">
        <v>6.5338608926577599E-2</v>
      </c>
      <c r="L227" s="7">
        <v>0.36167810859496602</v>
      </c>
      <c r="M227" s="7">
        <v>4.2599135107892899E-2</v>
      </c>
      <c r="N227" s="7">
        <v>7.8547661440077104E-2</v>
      </c>
      <c r="O227" s="7">
        <v>4.2928312876641004E-3</v>
      </c>
      <c r="P227" s="7">
        <v>0.25820057862423101</v>
      </c>
      <c r="Q227" s="7">
        <v>7.3889924369622699</v>
      </c>
    </row>
    <row r="228" spans="1:17" hidden="1" x14ac:dyDescent="0.25">
      <c r="A228" s="3" t="s">
        <v>13</v>
      </c>
      <c r="B228" s="2">
        <v>44317</v>
      </c>
      <c r="C228" s="7">
        <v>1.14133779163057</v>
      </c>
      <c r="D228" s="7">
        <v>2.7926414342154201E-2</v>
      </c>
      <c r="E228" s="7">
        <v>0.51140001679540004</v>
      </c>
      <c r="F228" s="7">
        <v>0.46067356886244498</v>
      </c>
      <c r="G228" s="7">
        <v>1.10550017801565E-2</v>
      </c>
      <c r="H228" s="7">
        <v>1.37934967855572E-2</v>
      </c>
      <c r="I228" s="30">
        <v>9.9228550330861101E-2</v>
      </c>
      <c r="J228" s="30">
        <v>8.8799196747176207E-2</v>
      </c>
      <c r="K228" s="7">
        <v>6.5638903621863698E-2</v>
      </c>
      <c r="L228" s="7">
        <v>0.32101581255237099</v>
      </c>
      <c r="M228" s="7">
        <v>4.3779966288925803E-2</v>
      </c>
      <c r="N228" s="7">
        <v>7.4653261078697006E-2</v>
      </c>
      <c r="O228" s="7">
        <v>3.9310395831605198E-3</v>
      </c>
      <c r="P228" s="7">
        <v>0.27810477123123101</v>
      </c>
      <c r="Q228" s="7">
        <v>7.3349201406712501</v>
      </c>
    </row>
    <row r="229" spans="1:17" hidden="1" x14ac:dyDescent="0.25">
      <c r="A229" s="3" t="s">
        <v>13</v>
      </c>
      <c r="B229" s="2">
        <v>44348</v>
      </c>
      <c r="C229" s="7">
        <v>1.0715439556150199</v>
      </c>
      <c r="D229" s="7">
        <v>3.10687774947912E-2</v>
      </c>
      <c r="E229" s="7">
        <v>0.54546330801556597</v>
      </c>
      <c r="F229" s="7">
        <v>0.42346791448964199</v>
      </c>
      <c r="G229" s="7">
        <v>1.1732364171344E-2</v>
      </c>
      <c r="H229" s="7">
        <v>1.2342442335912101E-2</v>
      </c>
      <c r="I229" s="30">
        <v>8.87849948173524E-2</v>
      </c>
      <c r="J229" s="30">
        <v>9.8038249139047295E-2</v>
      </c>
      <c r="K229" s="7">
        <v>6.62292393313796E-2</v>
      </c>
      <c r="L229" s="7">
        <v>0.33302743190186201</v>
      </c>
      <c r="M229" s="7">
        <v>4.5177738172074898E-2</v>
      </c>
      <c r="N229" s="7">
        <v>6.4925111699430799E-2</v>
      </c>
      <c r="O229" s="7">
        <v>6.98329844096053E-3</v>
      </c>
      <c r="P229" s="7">
        <v>0.27275912999063601</v>
      </c>
      <c r="Q229" s="7">
        <v>7.2964777593447598</v>
      </c>
    </row>
    <row r="230" spans="1:17" hidden="1" x14ac:dyDescent="0.25">
      <c r="A230" s="3" t="s">
        <v>13</v>
      </c>
      <c r="B230" s="2">
        <v>44378</v>
      </c>
      <c r="C230" s="7">
        <v>1.1841295738579101</v>
      </c>
      <c r="D230" s="7">
        <v>2.9179166079758699E-2</v>
      </c>
      <c r="E230" s="7">
        <v>0.52890325564887497</v>
      </c>
      <c r="F230" s="7">
        <v>0.44191757827136602</v>
      </c>
      <c r="G230" s="7">
        <v>1.18408502647475E-2</v>
      </c>
      <c r="H230" s="7">
        <v>1.4155466455483901E-2</v>
      </c>
      <c r="I230" s="30">
        <v>9.6161125941182604E-2</v>
      </c>
      <c r="J230" s="30">
        <v>0.103550788850891</v>
      </c>
      <c r="K230" s="7">
        <v>6.2094745323595199E-2</v>
      </c>
      <c r="L230" s="7">
        <v>0.31676237627927001</v>
      </c>
      <c r="M230" s="7">
        <v>4.8584842468523202E-2</v>
      </c>
      <c r="N230" s="7">
        <v>6.8286552733052994E-2</v>
      </c>
      <c r="O230" s="7">
        <v>7.6365542457724703E-3</v>
      </c>
      <c r="P230" s="7">
        <v>0.27092669743748099</v>
      </c>
      <c r="Q230" s="7">
        <v>7.2240824015957399</v>
      </c>
    </row>
    <row r="231" spans="1:17" hidden="1" x14ac:dyDescent="0.25">
      <c r="A231" s="3" t="s">
        <v>13</v>
      </c>
      <c r="B231" s="2">
        <v>44409</v>
      </c>
      <c r="C231" s="7">
        <v>1.1277060875887599</v>
      </c>
      <c r="D231" s="7">
        <v>3.0038590653292001E-2</v>
      </c>
      <c r="E231" s="7">
        <v>0.51580915314045395</v>
      </c>
      <c r="F231" s="7">
        <v>0.45415225620625399</v>
      </c>
      <c r="G231" s="7">
        <v>1.35223176313024E-2</v>
      </c>
      <c r="H231" s="7">
        <v>1.5064814281442801E-2</v>
      </c>
      <c r="I231" s="30">
        <v>0.10260597745195001</v>
      </c>
      <c r="J231" s="30">
        <v>0.115076787427668</v>
      </c>
      <c r="K231" s="7">
        <v>6.7821146557144704E-2</v>
      </c>
      <c r="L231" s="7">
        <v>0.30401803804418098</v>
      </c>
      <c r="M231" s="7">
        <v>4.7093538014481302E-2</v>
      </c>
      <c r="N231" s="7">
        <v>6.4282148422804802E-2</v>
      </c>
      <c r="O231" s="7">
        <v>1.1614644764171201E-2</v>
      </c>
      <c r="P231" s="7">
        <v>0.258900587404854</v>
      </c>
      <c r="Q231" s="7">
        <v>7.3633613167863903</v>
      </c>
    </row>
    <row r="232" spans="1:17" x14ac:dyDescent="0.25">
      <c r="A232" s="3" t="s">
        <v>13</v>
      </c>
      <c r="B232" s="2">
        <v>44440</v>
      </c>
      <c r="C232" s="7">
        <v>1.09036445618179</v>
      </c>
      <c r="D232" s="7">
        <v>2.9907140688590999E-2</v>
      </c>
      <c r="E232" s="7">
        <v>0.53848216726509601</v>
      </c>
      <c r="F232" s="7">
        <v>0.43161069204631303</v>
      </c>
      <c r="G232" s="7">
        <v>1.5906464499994302E-2</v>
      </c>
      <c r="H232" s="7">
        <v>1.71793157484064E-2</v>
      </c>
      <c r="I232" s="30">
        <v>8.84134881872288E-2</v>
      </c>
      <c r="J232" s="30">
        <v>0.105171647230097</v>
      </c>
      <c r="K232" s="7">
        <v>6.7877379512235603E-2</v>
      </c>
      <c r="L232" s="7">
        <v>0.31153121015449198</v>
      </c>
      <c r="M232" s="7">
        <v>4.6844203654696999E-2</v>
      </c>
      <c r="N232" s="7">
        <v>6.2671256951803297E-2</v>
      </c>
      <c r="O232" s="7">
        <v>1.01781583050593E-2</v>
      </c>
      <c r="P232" s="7">
        <v>0.27422687575598698</v>
      </c>
      <c r="Q232" s="7">
        <v>7.2638174043509496</v>
      </c>
    </row>
    <row r="233" spans="1:17" hidden="1" x14ac:dyDescent="0.25">
      <c r="A233" s="3" t="s">
        <v>14</v>
      </c>
      <c r="B233" s="2">
        <v>43466</v>
      </c>
      <c r="C233" s="7">
        <v>0.81150540919018999</v>
      </c>
      <c r="D233" s="7">
        <v>1.12843736307961E-2</v>
      </c>
      <c r="E233" s="7">
        <v>0.61687382537873003</v>
      </c>
      <c r="F233" s="7">
        <v>0.37184180099047398</v>
      </c>
      <c r="G233" s="7">
        <v>1.9025977048021499E-2</v>
      </c>
      <c r="H233" s="7">
        <v>1.6024208709379501E-2</v>
      </c>
      <c r="I233" s="30">
        <v>6.2599446270580394E-2</v>
      </c>
      <c r="J233" s="30">
        <v>0.101593305631639</v>
      </c>
      <c r="K233" s="7">
        <v>6.4800275014787495E-2</v>
      </c>
      <c r="L233" s="7">
        <v>0.36929740753251999</v>
      </c>
      <c r="M233" s="7">
        <v>5.1010305207775303E-2</v>
      </c>
      <c r="N233" s="7">
        <v>6.1704968801885002E-2</v>
      </c>
      <c r="O233" s="7">
        <v>5.0989654522549797E-2</v>
      </c>
      <c r="P233" s="7">
        <v>0.20295445126086201</v>
      </c>
      <c r="Q233" s="7">
        <v>5.8136494156091096</v>
      </c>
    </row>
    <row r="234" spans="1:17" hidden="1" x14ac:dyDescent="0.25">
      <c r="A234" s="3" t="s">
        <v>14</v>
      </c>
      <c r="B234" s="2">
        <v>43497</v>
      </c>
      <c r="C234" s="7">
        <v>0.83043809454914297</v>
      </c>
      <c r="D234" s="7">
        <v>1.15669512966649E-2</v>
      </c>
      <c r="E234" s="7">
        <v>0.600010067818738</v>
      </c>
      <c r="F234" s="7">
        <v>0.38842298088459798</v>
      </c>
      <c r="G234" s="7">
        <v>1.79385749718948E-2</v>
      </c>
      <c r="H234" s="7">
        <v>2.4087273547165201E-2</v>
      </c>
      <c r="I234" s="30">
        <v>6.5801670750790894E-2</v>
      </c>
      <c r="J234" s="30">
        <v>0.121075288865237</v>
      </c>
      <c r="K234" s="7">
        <v>6.2697786050145102E-2</v>
      </c>
      <c r="L234" s="7">
        <v>0.36706793580638503</v>
      </c>
      <c r="M234" s="7">
        <v>4.9190635300348701E-2</v>
      </c>
      <c r="N234" s="7">
        <v>6.0857731622823E-2</v>
      </c>
      <c r="O234" s="7">
        <v>4.9556118208880097E-2</v>
      </c>
      <c r="P234" s="7">
        <v>0.18172698487632999</v>
      </c>
      <c r="Q234" s="7">
        <v>5.8496988839531703</v>
      </c>
    </row>
    <row r="235" spans="1:17" hidden="1" x14ac:dyDescent="0.25">
      <c r="A235" s="3" t="s">
        <v>14</v>
      </c>
      <c r="B235" s="2">
        <v>43525</v>
      </c>
      <c r="C235" s="7">
        <v>1.0049216185383101</v>
      </c>
      <c r="D235" s="7">
        <v>1.0696253073762299E-2</v>
      </c>
      <c r="E235" s="7">
        <v>0.59592779516476801</v>
      </c>
      <c r="F235" s="7">
        <v>0.393375951761469</v>
      </c>
      <c r="G235" s="7">
        <v>1.9134472340986801E-2</v>
      </c>
      <c r="H235" s="7">
        <v>2.3198998767702799E-2</v>
      </c>
      <c r="I235" s="30">
        <v>7.1038371577016701E-2</v>
      </c>
      <c r="J235" s="30">
        <v>0.117522940400817</v>
      </c>
      <c r="K235" s="7">
        <v>5.9537911925409297E-2</v>
      </c>
      <c r="L235" s="7">
        <v>0.35261944005000301</v>
      </c>
      <c r="M235" s="7">
        <v>4.8796247303474601E-2</v>
      </c>
      <c r="N235" s="7">
        <v>6.02948463067089E-2</v>
      </c>
      <c r="O235" s="7">
        <v>5.7236991610318901E-2</v>
      </c>
      <c r="P235" s="7">
        <v>0.190619779717561</v>
      </c>
      <c r="Q235" s="7">
        <v>5.7484974607056003</v>
      </c>
    </row>
    <row r="236" spans="1:17" hidden="1" x14ac:dyDescent="0.25">
      <c r="A236" s="3" t="s">
        <v>14</v>
      </c>
      <c r="B236" s="2">
        <v>43556</v>
      </c>
      <c r="C236" s="7">
        <v>1.02491522638458</v>
      </c>
      <c r="D236" s="7">
        <v>1.09124955064297E-2</v>
      </c>
      <c r="E236" s="7">
        <v>0.56517058850785395</v>
      </c>
      <c r="F236" s="7">
        <v>0.42391691598571701</v>
      </c>
      <c r="G236" s="7">
        <v>1.6973342623637599E-2</v>
      </c>
      <c r="H236" s="7">
        <v>3.7481442593169101E-2</v>
      </c>
      <c r="I236" s="30">
        <v>7.7512297393555293E-2</v>
      </c>
      <c r="J236" s="30">
        <v>0.126562299748643</v>
      </c>
      <c r="K236" s="7">
        <v>5.7447456429669599E-2</v>
      </c>
      <c r="L236" s="7">
        <v>0.34274381903637202</v>
      </c>
      <c r="M236" s="7">
        <v>4.81083652813976E-2</v>
      </c>
      <c r="N236" s="7">
        <v>6.1040705929327498E-2</v>
      </c>
      <c r="O236" s="7">
        <v>6.6226005408474106E-2</v>
      </c>
      <c r="P236" s="7">
        <v>0.16590426555575399</v>
      </c>
      <c r="Q236" s="7">
        <v>5.7910163592713797</v>
      </c>
    </row>
    <row r="237" spans="1:17" hidden="1" x14ac:dyDescent="0.25">
      <c r="A237" s="3" t="s">
        <v>14</v>
      </c>
      <c r="B237" s="2">
        <v>43586</v>
      </c>
      <c r="C237" s="7">
        <v>1.04228305652012</v>
      </c>
      <c r="D237" s="7">
        <v>1.04974415153731E-2</v>
      </c>
      <c r="E237" s="7">
        <v>0.58316075741812701</v>
      </c>
      <c r="F237" s="7">
        <v>0.40634180106649997</v>
      </c>
      <c r="G237" s="7">
        <v>1.5874371705617701E-2</v>
      </c>
      <c r="H237" s="7">
        <v>3.1208253820209499E-2</v>
      </c>
      <c r="I237" s="30">
        <v>8.0153544867667903E-2</v>
      </c>
      <c r="J237" s="30">
        <v>0.12895657362759</v>
      </c>
      <c r="K237" s="7">
        <v>5.5734668598038703E-2</v>
      </c>
      <c r="L237" s="7">
        <v>0.33668901012877001</v>
      </c>
      <c r="M237" s="7">
        <v>5.0911728888287502E-2</v>
      </c>
      <c r="N237" s="7">
        <v>6.10207156780357E-2</v>
      </c>
      <c r="O237" s="7">
        <v>6.7499605002397906E-2</v>
      </c>
      <c r="P237" s="7">
        <v>0.17195152768338501</v>
      </c>
      <c r="Q237" s="7">
        <v>5.7734429213975602</v>
      </c>
    </row>
    <row r="238" spans="1:17" hidden="1" x14ac:dyDescent="0.25">
      <c r="A238" s="3" t="s">
        <v>14</v>
      </c>
      <c r="B238" s="2">
        <v>43617</v>
      </c>
      <c r="C238" s="7">
        <v>0.96409083523986205</v>
      </c>
      <c r="D238" s="7">
        <v>1.1601036628538199E-2</v>
      </c>
      <c r="E238" s="7">
        <v>0.603219573562772</v>
      </c>
      <c r="F238" s="7">
        <v>0.38517938980868999</v>
      </c>
      <c r="G238" s="7">
        <v>1.6419196296790999E-2</v>
      </c>
      <c r="H238" s="7">
        <v>3.1874475454109798E-2</v>
      </c>
      <c r="I238" s="30">
        <v>7.88981782509421E-2</v>
      </c>
      <c r="J238" s="30">
        <v>0.12852893507407701</v>
      </c>
      <c r="K238" s="7">
        <v>6.1109295486276E-2</v>
      </c>
      <c r="L238" s="7">
        <v>0.35345920226958999</v>
      </c>
      <c r="M238" s="7">
        <v>4.62332128538223E-2</v>
      </c>
      <c r="N238" s="7">
        <v>5.7739948024623497E-2</v>
      </c>
      <c r="O238" s="7">
        <v>6.0300177082074399E-2</v>
      </c>
      <c r="P238" s="7">
        <v>0.165437379207694</v>
      </c>
      <c r="Q238" s="7">
        <v>5.8015030772400404</v>
      </c>
    </row>
    <row r="239" spans="1:17" hidden="1" x14ac:dyDescent="0.25">
      <c r="A239" s="3" t="s">
        <v>14</v>
      </c>
      <c r="B239" s="2">
        <v>43647</v>
      </c>
      <c r="C239" s="7">
        <v>1.0496755027972999</v>
      </c>
      <c r="D239" s="7">
        <v>1.08953476609583E-2</v>
      </c>
      <c r="E239" s="7">
        <v>0.55770398253703402</v>
      </c>
      <c r="F239" s="7">
        <v>0.43140066980200698</v>
      </c>
      <c r="G239" s="7">
        <v>1.6746659923864999E-2</v>
      </c>
      <c r="H239" s="7">
        <v>4.0054061565527099E-2</v>
      </c>
      <c r="I239" s="30">
        <v>7.8191135196644695E-2</v>
      </c>
      <c r="J239" s="30">
        <v>0.129364717497985</v>
      </c>
      <c r="K239" s="7">
        <v>6.0977314761411799E-2</v>
      </c>
      <c r="L239" s="7">
        <v>0.338438270561847</v>
      </c>
      <c r="M239" s="7">
        <v>4.9657427210804399E-2</v>
      </c>
      <c r="N239" s="7">
        <v>5.4260213276058802E-2</v>
      </c>
      <c r="O239" s="7">
        <v>7.1209721020299196E-2</v>
      </c>
      <c r="P239" s="7">
        <v>0.16110047898555699</v>
      </c>
      <c r="Q239" s="7">
        <v>5.8218089601047902</v>
      </c>
    </row>
    <row r="240" spans="1:17" hidden="1" x14ac:dyDescent="0.25">
      <c r="A240" s="3" t="s">
        <v>14</v>
      </c>
      <c r="B240" s="2">
        <v>43678</v>
      </c>
      <c r="C240" s="7">
        <v>1.1355866369455101</v>
      </c>
      <c r="D240" s="7">
        <v>1.1696356677098599E-2</v>
      </c>
      <c r="E240" s="7">
        <v>0.527438818591076</v>
      </c>
      <c r="F240" s="7">
        <v>0.46086482473182599</v>
      </c>
      <c r="G240" s="7">
        <v>1.47652808285955E-2</v>
      </c>
      <c r="H240" s="7">
        <v>5.2110814158529403E-2</v>
      </c>
      <c r="I240" s="30">
        <v>8.9168238138111797E-2</v>
      </c>
      <c r="J240" s="30">
        <v>0.13933577941785399</v>
      </c>
      <c r="K240" s="7">
        <v>5.8117134252532301E-2</v>
      </c>
      <c r="L240" s="7">
        <v>0.31898773859695101</v>
      </c>
      <c r="M240" s="7">
        <v>4.5292756870021003E-2</v>
      </c>
      <c r="N240" s="7">
        <v>5.0331799969115402E-2</v>
      </c>
      <c r="O240" s="7">
        <v>7.85871177207072E-2</v>
      </c>
      <c r="P240" s="7">
        <v>0.153303340047583</v>
      </c>
      <c r="Q240" s="7">
        <v>5.80516748834747</v>
      </c>
    </row>
    <row r="241" spans="1:17" hidden="1" x14ac:dyDescent="0.25">
      <c r="A241" s="3" t="s">
        <v>14</v>
      </c>
      <c r="B241" s="2">
        <v>43709</v>
      </c>
      <c r="C241" s="7">
        <v>0.96713062075748901</v>
      </c>
      <c r="D241" s="7">
        <v>1.20184710340649E-2</v>
      </c>
      <c r="E241" s="7">
        <v>0.58961054632217003</v>
      </c>
      <c r="F241" s="7">
        <v>0.39837098264376503</v>
      </c>
      <c r="G241" s="7">
        <v>1.8021484412655001E-2</v>
      </c>
      <c r="H241" s="7">
        <v>3.38754250096246E-2</v>
      </c>
      <c r="I241" s="30">
        <v>8.0447718682177205E-2</v>
      </c>
      <c r="J241" s="30">
        <v>0.13001195601687299</v>
      </c>
      <c r="K241" s="7">
        <v>6.2943304742632405E-2</v>
      </c>
      <c r="L241" s="7">
        <v>0.343492765418144</v>
      </c>
      <c r="M241" s="7">
        <v>4.8038657810644501E-2</v>
      </c>
      <c r="N241" s="7">
        <v>5.5528422325680997E-2</v>
      </c>
      <c r="O241" s="7">
        <v>6.29243491470486E-2</v>
      </c>
      <c r="P241" s="7">
        <v>0.16471591643451999</v>
      </c>
      <c r="Q241" s="7">
        <v>5.8399656454492801</v>
      </c>
    </row>
    <row r="242" spans="1:17" hidden="1" x14ac:dyDescent="0.25">
      <c r="A242" s="3" t="s">
        <v>14</v>
      </c>
      <c r="B242" s="2">
        <v>43739</v>
      </c>
      <c r="C242" s="7">
        <v>1.046606929622</v>
      </c>
      <c r="D242" s="7">
        <v>1.18097560770715E-2</v>
      </c>
      <c r="E242" s="7">
        <v>0.56982484966709801</v>
      </c>
      <c r="F242" s="7">
        <v>0.41836539425583003</v>
      </c>
      <c r="G242" s="7">
        <v>1.6883759521330598E-2</v>
      </c>
      <c r="H242" s="7">
        <v>4.0057530483551401E-2</v>
      </c>
      <c r="I242" s="30">
        <v>8.0865310466082793E-2</v>
      </c>
      <c r="J242" s="30">
        <v>0.13412964952207701</v>
      </c>
      <c r="K242" s="7">
        <v>6.4771632429805603E-2</v>
      </c>
      <c r="L242" s="7">
        <v>0.33696698609087</v>
      </c>
      <c r="M242" s="7">
        <v>4.7754534024617303E-2</v>
      </c>
      <c r="N242" s="7">
        <v>5.5863315988933397E-2</v>
      </c>
      <c r="O242" s="7">
        <v>6.3416772585967701E-2</v>
      </c>
      <c r="P242" s="7">
        <v>0.15929050888676399</v>
      </c>
      <c r="Q242" s="7">
        <v>5.82173315245553</v>
      </c>
    </row>
    <row r="243" spans="1:17" hidden="1" x14ac:dyDescent="0.25">
      <c r="A243" s="3" t="s">
        <v>14</v>
      </c>
      <c r="B243" s="2">
        <v>43770</v>
      </c>
      <c r="C243" s="7">
        <v>1.02307649260255</v>
      </c>
      <c r="D243" s="7">
        <v>1.26755806617708E-2</v>
      </c>
      <c r="E243" s="7">
        <v>0.595497376610025</v>
      </c>
      <c r="F243" s="7">
        <v>0.39182704272820401</v>
      </c>
      <c r="G243" s="7">
        <v>1.54067705383248E-2</v>
      </c>
      <c r="H243" s="7">
        <v>2.7575778259911199E-2</v>
      </c>
      <c r="I243" s="30">
        <v>8.5823888359266395E-2</v>
      </c>
      <c r="J243" s="30">
        <v>0.11340133324252499</v>
      </c>
      <c r="K243" s="7">
        <v>7.7087283105920307E-2</v>
      </c>
      <c r="L243" s="7">
        <v>0.35259194720092502</v>
      </c>
      <c r="M243" s="7">
        <v>5.0143763196105799E-2</v>
      </c>
      <c r="N243" s="7">
        <v>6.2471662995351597E-2</v>
      </c>
      <c r="O243" s="7">
        <v>5.1437396903960403E-2</v>
      </c>
      <c r="P243" s="7">
        <v>0.16406017619770899</v>
      </c>
      <c r="Q243" s="7">
        <v>5.8009449378345801</v>
      </c>
    </row>
    <row r="244" spans="1:17" hidden="1" x14ac:dyDescent="0.25">
      <c r="A244" s="3" t="s">
        <v>14</v>
      </c>
      <c r="B244" s="2">
        <v>43800</v>
      </c>
      <c r="C244" s="7">
        <v>1.0997695768529601</v>
      </c>
      <c r="D244" s="7">
        <v>1.37002566465392E-2</v>
      </c>
      <c r="E244" s="7">
        <v>0.64333080924373198</v>
      </c>
      <c r="F244" s="7">
        <v>0.34296893410972901</v>
      </c>
      <c r="G244" s="7">
        <v>1.6456148919128999E-2</v>
      </c>
      <c r="H244" s="7">
        <v>2.9115788176462098E-2</v>
      </c>
      <c r="I244" s="30">
        <v>0.10063566545526</v>
      </c>
      <c r="J244" s="30">
        <v>0.114495094269848</v>
      </c>
      <c r="K244" s="7">
        <v>9.1534740957950306E-2</v>
      </c>
      <c r="L244" s="7">
        <v>0.38187372042880402</v>
      </c>
      <c r="M244" s="7">
        <v>4.9354307477280999E-2</v>
      </c>
      <c r="N244" s="7">
        <v>4.82744093601368E-2</v>
      </c>
      <c r="O244" s="7">
        <v>4.4176417691166599E-2</v>
      </c>
      <c r="P244" s="7">
        <v>0.12408370726396201</v>
      </c>
      <c r="Q244" s="7">
        <v>5.8470631470110499</v>
      </c>
    </row>
    <row r="245" spans="1:17" hidden="1" x14ac:dyDescent="0.25">
      <c r="A245" s="3" t="s">
        <v>14</v>
      </c>
      <c r="B245" s="2">
        <v>43831</v>
      </c>
      <c r="C245" s="7">
        <v>0.86864196001139504</v>
      </c>
      <c r="D245" s="7">
        <v>1.34014552121301E-2</v>
      </c>
      <c r="E245" s="7">
        <v>0.64167079176723696</v>
      </c>
      <c r="F245" s="7">
        <v>0.344927753020633</v>
      </c>
      <c r="G245" s="7">
        <v>1.8498623578751702E-2</v>
      </c>
      <c r="H245" s="7">
        <v>1.9464804257700499E-2</v>
      </c>
      <c r="I245" s="30">
        <v>7.0058511371259999E-2</v>
      </c>
      <c r="J245" s="30">
        <v>0.116676440176306</v>
      </c>
      <c r="K245" s="7">
        <v>6.6695886502381604E-2</v>
      </c>
      <c r="L245" s="7">
        <v>0.36968590263405998</v>
      </c>
      <c r="M245" s="7">
        <v>4.9813505607259799E-2</v>
      </c>
      <c r="N245" s="7">
        <v>5.7844819861620898E-2</v>
      </c>
      <c r="O245" s="7">
        <v>4.5849812834058E-2</v>
      </c>
      <c r="P245" s="7">
        <v>0.185411693176601</v>
      </c>
      <c r="Q245" s="7">
        <v>5.8393959106522004</v>
      </c>
    </row>
    <row r="246" spans="1:17" hidden="1" x14ac:dyDescent="0.25">
      <c r="A246" s="3" t="s">
        <v>14</v>
      </c>
      <c r="B246" s="2">
        <v>43862</v>
      </c>
      <c r="C246" s="7">
        <v>0.87141367242123902</v>
      </c>
      <c r="D246" s="7">
        <v>1.3070921861849299E-2</v>
      </c>
      <c r="E246" s="7">
        <v>0.63844417168333201</v>
      </c>
      <c r="F246" s="7">
        <v>0.348484906454819</v>
      </c>
      <c r="G246" s="7">
        <v>1.7173023043123299E-2</v>
      </c>
      <c r="H246" s="7">
        <v>2.26696976864409E-2</v>
      </c>
      <c r="I246" s="30">
        <v>6.1165129391085801E-2</v>
      </c>
      <c r="J246" s="30">
        <v>0.12734675246014501</v>
      </c>
      <c r="K246" s="7">
        <v>6.2823761961205593E-2</v>
      </c>
      <c r="L246" s="7">
        <v>0.37802657830466202</v>
      </c>
      <c r="M246" s="7">
        <v>5.0943058965711698E-2</v>
      </c>
      <c r="N246" s="7">
        <v>5.6532564117285501E-2</v>
      </c>
      <c r="O246" s="7">
        <v>4.45658200415062E-2</v>
      </c>
      <c r="P246" s="7">
        <v>0.178753614028834</v>
      </c>
      <c r="Q246" s="7">
        <v>5.8019017521894396</v>
      </c>
    </row>
    <row r="247" spans="1:17" hidden="1" x14ac:dyDescent="0.25">
      <c r="A247" s="3" t="s">
        <v>14</v>
      </c>
      <c r="B247" s="2">
        <v>43891</v>
      </c>
      <c r="C247" s="7">
        <v>0.89299006234737499</v>
      </c>
      <c r="D247" s="7">
        <v>1.39149718081229E-2</v>
      </c>
      <c r="E247" s="7">
        <v>0.65184807683772406</v>
      </c>
      <c r="F247" s="7">
        <v>0.33423695135415299</v>
      </c>
      <c r="G247" s="7">
        <v>1.7756483619527499E-2</v>
      </c>
      <c r="H247" s="7">
        <v>1.54575423506302E-2</v>
      </c>
      <c r="I247" s="30">
        <v>4.43556608859524E-2</v>
      </c>
      <c r="J247" s="30">
        <v>8.7636316941043194E-2</v>
      </c>
      <c r="K247" s="7">
        <v>6.8898028225235997E-2</v>
      </c>
      <c r="L247" s="7">
        <v>0.47950927904769902</v>
      </c>
      <c r="M247" s="7">
        <v>4.0094114055603501E-2</v>
      </c>
      <c r="N247" s="7">
        <v>5.4830441795516403E-2</v>
      </c>
      <c r="O247" s="7">
        <v>2.9233452660616398E-2</v>
      </c>
      <c r="P247" s="7">
        <v>0.16222868041817601</v>
      </c>
      <c r="Q247" s="7">
        <v>5.8476042604223997</v>
      </c>
    </row>
    <row r="248" spans="1:17" hidden="1" x14ac:dyDescent="0.25">
      <c r="A248" s="3" t="s">
        <v>14</v>
      </c>
      <c r="B248" s="2">
        <v>43922</v>
      </c>
      <c r="C248" s="7">
        <v>0.57635574483321395</v>
      </c>
      <c r="D248" s="7">
        <v>1.8842217936789401E-2</v>
      </c>
      <c r="E248" s="7">
        <v>0.77338577070429704</v>
      </c>
      <c r="F248" s="7">
        <v>0.20777201135891399</v>
      </c>
      <c r="G248" s="7">
        <v>1.95874830547773E-2</v>
      </c>
      <c r="H248" s="7">
        <v>6.5785544630293205E-4</v>
      </c>
      <c r="I248" s="30">
        <v>4.0929498457475304E-3</v>
      </c>
      <c r="J248" s="30">
        <v>2.9594673068207601E-2</v>
      </c>
      <c r="K248" s="7">
        <v>6.4131761588106101E-2</v>
      </c>
      <c r="L248" s="7">
        <v>0.74292508050788797</v>
      </c>
      <c r="M248" s="7">
        <v>1.41474929422371E-2</v>
      </c>
      <c r="N248" s="7">
        <v>4.2861231673176799E-2</v>
      </c>
      <c r="O248" s="7">
        <v>2.23885272776522E-3</v>
      </c>
      <c r="P248" s="7">
        <v>7.9762619145791303E-2</v>
      </c>
      <c r="Q248" s="7">
        <v>6.0368295443872402</v>
      </c>
    </row>
    <row r="249" spans="1:17" hidden="1" x14ac:dyDescent="0.25">
      <c r="A249" s="3" t="s">
        <v>14</v>
      </c>
      <c r="B249" s="2">
        <v>43952</v>
      </c>
      <c r="C249" s="7">
        <v>0.71405766802558501</v>
      </c>
      <c r="D249" s="7">
        <v>1.65716885196397E-2</v>
      </c>
      <c r="E249" s="7">
        <v>0.74400882238301103</v>
      </c>
      <c r="F249" s="7">
        <v>0.23941948909735</v>
      </c>
      <c r="G249" s="7">
        <v>1.97262696458117E-2</v>
      </c>
      <c r="H249" s="7">
        <v>1.7376227045243599E-3</v>
      </c>
      <c r="I249" s="30">
        <v>6.7113445177325003E-3</v>
      </c>
      <c r="J249" s="30">
        <v>4.2669569686709603E-2</v>
      </c>
      <c r="K249" s="7">
        <v>6.0557919998828799E-2</v>
      </c>
      <c r="L249" s="7">
        <v>0.65359346681011499</v>
      </c>
      <c r="M249" s="7">
        <v>1.41304772838673E-2</v>
      </c>
      <c r="N249" s="7">
        <v>8.5862550967950396E-2</v>
      </c>
      <c r="O249" s="7">
        <v>3.0142399069536798E-3</v>
      </c>
      <c r="P249" s="7">
        <v>0.111996538477506</v>
      </c>
      <c r="Q249" s="7">
        <v>6.0044656270991004</v>
      </c>
    </row>
    <row r="250" spans="1:17" hidden="1" x14ac:dyDescent="0.25">
      <c r="A250" s="3" t="s">
        <v>14</v>
      </c>
      <c r="B250" s="2">
        <v>43983</v>
      </c>
      <c r="C250" s="7">
        <v>0.85547880166842005</v>
      </c>
      <c r="D250" s="7">
        <v>1.5068234564298E-2</v>
      </c>
      <c r="E250" s="7">
        <v>0.69651483562555805</v>
      </c>
      <c r="F250" s="7">
        <v>0.288416929810144</v>
      </c>
      <c r="G250" s="7">
        <v>1.8296762717392799E-2</v>
      </c>
      <c r="H250" s="7">
        <v>7.6080049043137999E-3</v>
      </c>
      <c r="I250" s="30">
        <v>5.1986344852951602E-2</v>
      </c>
      <c r="J250" s="30">
        <v>5.8216253727547899E-2</v>
      </c>
      <c r="K250" s="7">
        <v>6.4862714702442606E-2</v>
      </c>
      <c r="L250" s="7">
        <v>0.51405358232415299</v>
      </c>
      <c r="M250" s="7">
        <v>2.1455250206467699E-2</v>
      </c>
      <c r="N250" s="7">
        <v>8.5751257078434395E-2</v>
      </c>
      <c r="O250" s="7">
        <v>5.7119520469060998E-3</v>
      </c>
      <c r="P250" s="7">
        <v>0.17205787743938999</v>
      </c>
      <c r="Q250" s="7">
        <v>5.8988719983954203</v>
      </c>
    </row>
    <row r="251" spans="1:17" hidden="1" x14ac:dyDescent="0.25">
      <c r="A251" s="3" t="s">
        <v>14</v>
      </c>
      <c r="B251" s="2">
        <v>44013</v>
      </c>
      <c r="C251" s="7">
        <v>1.1001054115314299</v>
      </c>
      <c r="D251" s="7">
        <v>1.29125508806614E-2</v>
      </c>
      <c r="E251" s="7">
        <v>0.59954785025885604</v>
      </c>
      <c r="F251" s="7">
        <v>0.387539598860482</v>
      </c>
      <c r="G251" s="7">
        <v>1.6525691919839599E-2</v>
      </c>
      <c r="H251" s="7">
        <v>2.62693341910364E-2</v>
      </c>
      <c r="I251" s="30">
        <v>7.6919294225253995E-2</v>
      </c>
      <c r="J251" s="30">
        <v>0.122278091535199</v>
      </c>
      <c r="K251" s="7">
        <v>6.3441485339336301E-2</v>
      </c>
      <c r="L251" s="7">
        <v>0.39282977225861498</v>
      </c>
      <c r="M251" s="7">
        <v>3.68258541271025E-2</v>
      </c>
      <c r="N251" s="7">
        <v>6.5298368517797994E-2</v>
      </c>
      <c r="O251" s="7">
        <v>4.0391956053923199E-2</v>
      </c>
      <c r="P251" s="7">
        <v>0.159220151831896</v>
      </c>
      <c r="Q251" s="7">
        <v>5.8505326232489798</v>
      </c>
    </row>
    <row r="252" spans="1:17" hidden="1" x14ac:dyDescent="0.25">
      <c r="A252" s="3" t="s">
        <v>14</v>
      </c>
      <c r="B252" s="2">
        <v>44044</v>
      </c>
      <c r="C252" s="7">
        <v>1.21804772554881</v>
      </c>
      <c r="D252" s="7">
        <v>1.1204775391528501E-2</v>
      </c>
      <c r="E252" s="7">
        <v>0.54276220077086801</v>
      </c>
      <c r="F252" s="7">
        <v>0.44603302383760401</v>
      </c>
      <c r="G252" s="7">
        <v>1.4094744355203E-2</v>
      </c>
      <c r="H252" s="7">
        <v>3.8061314323861402E-2</v>
      </c>
      <c r="I252" s="30">
        <v>7.75741426511634E-2</v>
      </c>
      <c r="J252" s="30">
        <v>0.16105579545879201</v>
      </c>
      <c r="K252" s="7">
        <v>6.2673394168824906E-2</v>
      </c>
      <c r="L252" s="7">
        <v>0.35196052963879498</v>
      </c>
      <c r="M252" s="7">
        <v>3.6059938984567698E-2</v>
      </c>
      <c r="N252" s="7">
        <v>5.75539248047824E-2</v>
      </c>
      <c r="O252" s="7">
        <v>6.11673821628574E-2</v>
      </c>
      <c r="P252" s="7">
        <v>0.13979883345115299</v>
      </c>
      <c r="Q252" s="7">
        <v>5.91657399333653</v>
      </c>
    </row>
    <row r="253" spans="1:17" hidden="1" x14ac:dyDescent="0.25">
      <c r="A253" s="3" t="s">
        <v>14</v>
      </c>
      <c r="B253" s="2">
        <v>44075</v>
      </c>
      <c r="C253" s="7">
        <v>1.1141572163398199</v>
      </c>
      <c r="D253" s="7">
        <v>1.30011751510351E-2</v>
      </c>
      <c r="E253" s="7">
        <v>0.58594198869922998</v>
      </c>
      <c r="F253" s="7">
        <v>0.40105683614973497</v>
      </c>
      <c r="G253" s="7">
        <v>1.8080646073684498E-2</v>
      </c>
      <c r="H253" s="7">
        <v>2.8790344450850599E-2</v>
      </c>
      <c r="I253" s="30">
        <v>7.0793805605607302E-2</v>
      </c>
      <c r="J253" s="30">
        <v>0.13988747463552101</v>
      </c>
      <c r="K253" s="7">
        <v>6.3428085635990006E-2</v>
      </c>
      <c r="L253" s="7">
        <v>0.36336516914547101</v>
      </c>
      <c r="M253" s="7">
        <v>3.9814325924974102E-2</v>
      </c>
      <c r="N253" s="7">
        <v>6.0560314232902999E-2</v>
      </c>
      <c r="O253" s="7">
        <v>5.1234683586462298E-2</v>
      </c>
      <c r="P253" s="7">
        <v>0.16404515070853601</v>
      </c>
      <c r="Q253" s="7">
        <v>5.8873205121523204</v>
      </c>
    </row>
    <row r="254" spans="1:17" hidden="1" x14ac:dyDescent="0.25">
      <c r="A254" s="3" t="s">
        <v>14</v>
      </c>
      <c r="B254" s="2">
        <v>44105</v>
      </c>
      <c r="C254" s="7">
        <v>1.0870165968566401</v>
      </c>
      <c r="D254" s="7">
        <v>1.33164031786028E-2</v>
      </c>
      <c r="E254" s="7">
        <v>0.60527740108153805</v>
      </c>
      <c r="F254" s="7">
        <v>0.38140619573985901</v>
      </c>
      <c r="G254" s="7">
        <v>1.83114414237746E-2</v>
      </c>
      <c r="H254" s="7">
        <v>2.62275306474429E-2</v>
      </c>
      <c r="I254" s="30">
        <v>6.9977991714226404E-2</v>
      </c>
      <c r="J254" s="30">
        <v>0.11498822828130401</v>
      </c>
      <c r="K254" s="7">
        <v>6.6833587792416202E-2</v>
      </c>
      <c r="L254" s="7">
        <v>0.39734497418592701</v>
      </c>
      <c r="M254" s="7">
        <v>4.01596677910857E-2</v>
      </c>
      <c r="N254" s="7">
        <v>7.2310796617514203E-2</v>
      </c>
      <c r="O254" s="7">
        <v>3.3716692302308601E-2</v>
      </c>
      <c r="P254" s="7">
        <v>0.16012908924399999</v>
      </c>
      <c r="Q254" s="7">
        <v>5.8989486723209303</v>
      </c>
    </row>
    <row r="255" spans="1:17" hidden="1" x14ac:dyDescent="0.25">
      <c r="A255" s="3" t="s">
        <v>14</v>
      </c>
      <c r="B255" s="2">
        <v>44136</v>
      </c>
      <c r="C255" s="7">
        <v>0.82742262467465</v>
      </c>
      <c r="D255" s="7">
        <v>1.6091850525724899E-2</v>
      </c>
      <c r="E255" s="7">
        <v>0.71548541698096002</v>
      </c>
      <c r="F255" s="7">
        <v>0.268422732493316</v>
      </c>
      <c r="G255" s="7">
        <v>2.37129544707314E-2</v>
      </c>
      <c r="H255" s="7">
        <v>8.6663339719271898E-3</v>
      </c>
      <c r="I255" s="30">
        <v>2.2422034671696501E-2</v>
      </c>
      <c r="J255" s="30">
        <v>6.8374153970514898E-2</v>
      </c>
      <c r="K255" s="7">
        <v>7.05359258352386E-2</v>
      </c>
      <c r="L255" s="7">
        <v>0.52977319409205603</v>
      </c>
      <c r="M255" s="7">
        <v>3.8381535974043701E-2</v>
      </c>
      <c r="N255" s="7">
        <v>7.4696742090353194E-2</v>
      </c>
      <c r="O255" s="7">
        <v>1.9005753106537002E-2</v>
      </c>
      <c r="P255" s="7">
        <v>0.14443137181690099</v>
      </c>
      <c r="Q255" s="7">
        <v>5.9120784079115998</v>
      </c>
    </row>
    <row r="256" spans="1:17" hidden="1" x14ac:dyDescent="0.25">
      <c r="A256" s="3" t="s">
        <v>14</v>
      </c>
      <c r="B256" s="2">
        <v>44166</v>
      </c>
      <c r="C256" s="7">
        <v>1.0858436868210699</v>
      </c>
      <c r="D256" s="7">
        <v>1.74648894192517E-2</v>
      </c>
      <c r="E256" s="7">
        <v>0.70218023938539698</v>
      </c>
      <c r="F256" s="7">
        <v>0.28035487119535202</v>
      </c>
      <c r="G256" s="7">
        <v>2.00648023373125E-2</v>
      </c>
      <c r="H256" s="7">
        <v>2.02745960656282E-2</v>
      </c>
      <c r="I256" s="30">
        <v>9.9057110793883005E-2</v>
      </c>
      <c r="J256" s="30">
        <v>5.9576152591177801E-2</v>
      </c>
      <c r="K256" s="7">
        <v>9.7173896238861898E-2</v>
      </c>
      <c r="L256" s="7">
        <v>0.46784828368048198</v>
      </c>
      <c r="M256" s="7">
        <v>4.7062892034885201E-2</v>
      </c>
      <c r="N256" s="7">
        <v>5.8865213791888103E-2</v>
      </c>
      <c r="O256" s="7">
        <v>9.8094806794694293E-3</v>
      </c>
      <c r="P256" s="7">
        <v>0.120267571786411</v>
      </c>
      <c r="Q256" s="7">
        <v>5.9056580004423598</v>
      </c>
    </row>
    <row r="257" spans="1:17" hidden="1" x14ac:dyDescent="0.25">
      <c r="A257" s="3" t="s">
        <v>14</v>
      </c>
      <c r="B257" s="2">
        <v>44197</v>
      </c>
      <c r="C257" s="7">
        <v>0.66954346196440995</v>
      </c>
      <c r="D257" s="7">
        <v>1.85818196255167E-2</v>
      </c>
      <c r="E257" s="7">
        <v>0.73832463818502903</v>
      </c>
      <c r="F257" s="7">
        <v>0.243093542189454</v>
      </c>
      <c r="G257" s="7">
        <v>2.33625822302767E-2</v>
      </c>
      <c r="H257" s="7">
        <v>2.80022756450442E-3</v>
      </c>
      <c r="I257" s="30">
        <v>7.5792458333560804E-3</v>
      </c>
      <c r="J257" s="30">
        <v>6.3623109856356802E-2</v>
      </c>
      <c r="K257" s="7">
        <v>5.7677416345640602E-2</v>
      </c>
      <c r="L257" s="7">
        <v>0.58854766209352904</v>
      </c>
      <c r="M257" s="7">
        <v>3.3299556101602998E-2</v>
      </c>
      <c r="N257" s="7">
        <v>6.0208127524771803E-2</v>
      </c>
      <c r="O257" s="7">
        <v>4.6709545095969399E-3</v>
      </c>
      <c r="P257" s="7">
        <v>0.15823111794036401</v>
      </c>
      <c r="Q257" s="7">
        <v>5.9895353178762303</v>
      </c>
    </row>
    <row r="258" spans="1:17" hidden="1" x14ac:dyDescent="0.25">
      <c r="A258" s="3" t="s">
        <v>14</v>
      </c>
      <c r="B258" s="2">
        <v>44228</v>
      </c>
      <c r="C258" s="7">
        <v>0.68566121701105998</v>
      </c>
      <c r="D258" s="7">
        <v>1.7166147038390599E-2</v>
      </c>
      <c r="E258" s="7">
        <v>0.73245717249152098</v>
      </c>
      <c r="F258" s="7">
        <v>0.25037668047008899</v>
      </c>
      <c r="G258" s="7">
        <v>2.27169508181993E-2</v>
      </c>
      <c r="H258" s="7">
        <v>2.3727468769113402E-3</v>
      </c>
      <c r="I258" s="30">
        <v>8.7197228413995204E-3</v>
      </c>
      <c r="J258" s="30">
        <v>6.2273512083284598E-2</v>
      </c>
      <c r="K258" s="7">
        <v>5.74071433374721E-2</v>
      </c>
      <c r="L258" s="7">
        <v>0.56665369206985206</v>
      </c>
      <c r="M258" s="7">
        <v>3.8306098101304101E-2</v>
      </c>
      <c r="N258" s="7">
        <v>6.9399478087394897E-2</v>
      </c>
      <c r="O258" s="7">
        <v>5.5943407452711796E-3</v>
      </c>
      <c r="P258" s="7">
        <v>0.166556315038912</v>
      </c>
      <c r="Q258" s="7">
        <v>5.9580663170964696</v>
      </c>
    </row>
    <row r="259" spans="1:17" hidden="1" x14ac:dyDescent="0.25">
      <c r="A259" s="3" t="s">
        <v>14</v>
      </c>
      <c r="B259" s="2">
        <v>44256</v>
      </c>
      <c r="C259" s="7">
        <v>0.830909329848038</v>
      </c>
      <c r="D259" s="7">
        <v>1.6069209770775E-2</v>
      </c>
      <c r="E259" s="7">
        <v>0.72444139705206001</v>
      </c>
      <c r="F259" s="7">
        <v>0.25948939317716502</v>
      </c>
      <c r="G259" s="7">
        <v>2.6798784917020899E-2</v>
      </c>
      <c r="H259" s="7">
        <v>2.9380367016146299E-3</v>
      </c>
      <c r="I259" s="30">
        <v>1.05217132053058E-2</v>
      </c>
      <c r="J259" s="30">
        <v>6.4549849685996294E-2</v>
      </c>
      <c r="K259" s="7">
        <v>5.3763798881116001E-2</v>
      </c>
      <c r="L259" s="7">
        <v>0.53972609463137</v>
      </c>
      <c r="M259" s="7">
        <v>4.0461049855276099E-2</v>
      </c>
      <c r="N259" s="7">
        <v>7.6665658321256699E-2</v>
      </c>
      <c r="O259" s="7">
        <v>7.2667346716009497E-3</v>
      </c>
      <c r="P259" s="7">
        <v>0.177308279129443</v>
      </c>
      <c r="Q259" s="7">
        <v>5.8884817644240703</v>
      </c>
    </row>
    <row r="260" spans="1:17" hidden="1" x14ac:dyDescent="0.25">
      <c r="A260" s="3" t="s">
        <v>14</v>
      </c>
      <c r="B260" s="2">
        <v>44287</v>
      </c>
      <c r="C260" s="7">
        <v>1.0295846902356101</v>
      </c>
      <c r="D260" s="7">
        <v>1.5638884597778499E-2</v>
      </c>
      <c r="E260" s="7">
        <v>0.66356699289972998</v>
      </c>
      <c r="F260" s="7">
        <v>0.32079412250249201</v>
      </c>
      <c r="G260" s="7">
        <v>2.22283075185318E-2</v>
      </c>
      <c r="H260" s="7">
        <v>1.8511321433209899E-2</v>
      </c>
      <c r="I260" s="30">
        <v>7.0049253725717894E-2</v>
      </c>
      <c r="J260" s="30">
        <v>9.38527603829023E-2</v>
      </c>
      <c r="K260" s="7">
        <v>6.2696891339180896E-2</v>
      </c>
      <c r="L260" s="7">
        <v>0.42706017899715099</v>
      </c>
      <c r="M260" s="7">
        <v>4.3846847949303602E-2</v>
      </c>
      <c r="N260" s="7">
        <v>7.6575223418031205E-2</v>
      </c>
      <c r="O260" s="7">
        <v>1.1668379082913899E-2</v>
      </c>
      <c r="P260" s="7">
        <v>0.17351083615305701</v>
      </c>
      <c r="Q260" s="7">
        <v>5.8849051887380703</v>
      </c>
    </row>
    <row r="261" spans="1:17" hidden="1" x14ac:dyDescent="0.25">
      <c r="A261" s="3" t="s">
        <v>14</v>
      </c>
      <c r="B261" s="2">
        <v>44317</v>
      </c>
      <c r="C261" s="7">
        <v>1.18062847537783</v>
      </c>
      <c r="D261" s="7">
        <v>1.48134820173365E-2</v>
      </c>
      <c r="E261" s="7">
        <v>0.60546076773164603</v>
      </c>
      <c r="F261" s="7">
        <v>0.37972575025101701</v>
      </c>
      <c r="G261" s="7">
        <v>1.8263681102754999E-2</v>
      </c>
      <c r="H261" s="7">
        <v>3.02348842298324E-2</v>
      </c>
      <c r="I261" s="30">
        <v>7.4939608024365001E-2</v>
      </c>
      <c r="J261" s="30">
        <v>0.12587599991859799</v>
      </c>
      <c r="K261" s="7">
        <v>5.7172205846677197E-2</v>
      </c>
      <c r="L261" s="7">
        <v>0.37387589117514602</v>
      </c>
      <c r="M261" s="7">
        <v>4.1319318800568397E-2</v>
      </c>
      <c r="N261" s="7">
        <v>6.8139978853971703E-2</v>
      </c>
      <c r="O261" s="7">
        <v>4.67064621100578E-2</v>
      </c>
      <c r="P261" s="7">
        <v>0.16347196993802801</v>
      </c>
      <c r="Q261" s="7">
        <v>5.8438656802286104</v>
      </c>
    </row>
    <row r="262" spans="1:17" hidden="1" x14ac:dyDescent="0.25">
      <c r="A262" s="3" t="s">
        <v>14</v>
      </c>
      <c r="B262" s="2">
        <v>44348</v>
      </c>
      <c r="C262" s="7">
        <v>1.2287218810781</v>
      </c>
      <c r="D262" s="7">
        <v>1.28414782140147E-2</v>
      </c>
      <c r="E262" s="7">
        <v>0.57602782623061599</v>
      </c>
      <c r="F262" s="7">
        <v>0.41113069555536902</v>
      </c>
      <c r="G262" s="7">
        <v>1.6569715881984502E-2</v>
      </c>
      <c r="H262" s="7">
        <v>3.7476867801267098E-2</v>
      </c>
      <c r="I262" s="30">
        <v>8.1364329442885297E-2</v>
      </c>
      <c r="J262" s="30">
        <v>0.148371242472459</v>
      </c>
      <c r="K262" s="7">
        <v>5.1812620763587801E-2</v>
      </c>
      <c r="L262" s="7">
        <v>0.34957019344291801</v>
      </c>
      <c r="M262" s="7">
        <v>4.6505477451186598E-2</v>
      </c>
      <c r="N262" s="7">
        <v>5.6400022424159098E-2</v>
      </c>
      <c r="O262" s="7">
        <v>5.6962216287967798E-2</v>
      </c>
      <c r="P262" s="7">
        <v>0.15496731403158501</v>
      </c>
      <c r="Q262" s="7">
        <v>5.8070059785281902</v>
      </c>
    </row>
    <row r="263" spans="1:17" hidden="1" x14ac:dyDescent="0.25">
      <c r="A263" s="3" t="s">
        <v>14</v>
      </c>
      <c r="B263" s="2">
        <v>44378</v>
      </c>
      <c r="C263" s="7">
        <v>1.3684817021598701</v>
      </c>
      <c r="D263" s="7">
        <v>1.18160880077752E-2</v>
      </c>
      <c r="E263" s="7">
        <v>0.52715353616848404</v>
      </c>
      <c r="F263" s="7">
        <v>0.46103037582374101</v>
      </c>
      <c r="G263" s="7">
        <v>1.5457367787734599E-2</v>
      </c>
      <c r="H263" s="7">
        <v>5.0892429203166098E-2</v>
      </c>
      <c r="I263" s="30">
        <v>6.9923269412003303E-2</v>
      </c>
      <c r="J263" s="30">
        <v>0.16513702171455999</v>
      </c>
      <c r="K263" s="7">
        <v>5.4134217723064398E-2</v>
      </c>
      <c r="L263" s="7">
        <v>0.33425893766628201</v>
      </c>
      <c r="M263" s="7">
        <v>3.8406467615131903E-2</v>
      </c>
      <c r="N263" s="7">
        <v>5.2524298916164398E-2</v>
      </c>
      <c r="O263" s="7">
        <v>7.2212156723065093E-2</v>
      </c>
      <c r="P263" s="7">
        <v>0.14705383323882801</v>
      </c>
      <c r="Q263" s="7">
        <v>5.8339082990885904</v>
      </c>
    </row>
    <row r="264" spans="1:17" hidden="1" x14ac:dyDescent="0.25">
      <c r="A264" s="3" t="s">
        <v>14</v>
      </c>
      <c r="B264" s="2">
        <v>44409</v>
      </c>
      <c r="C264" s="7">
        <v>1.3699445198972</v>
      </c>
      <c r="D264" s="7">
        <v>1.17994532458289E-2</v>
      </c>
      <c r="E264" s="7">
        <v>0.50052341477336404</v>
      </c>
      <c r="F264" s="7">
        <v>0.48767713198080698</v>
      </c>
      <c r="G264" s="7">
        <v>1.3691621334871401E-2</v>
      </c>
      <c r="H264" s="7">
        <v>5.9922853534474102E-2</v>
      </c>
      <c r="I264" s="30">
        <v>7.3582937614812993E-2</v>
      </c>
      <c r="J264" s="30">
        <v>0.18494719810580401</v>
      </c>
      <c r="K264" s="7">
        <v>4.9856202431545801E-2</v>
      </c>
      <c r="L264" s="7">
        <v>0.31499351048433899</v>
      </c>
      <c r="M264" s="7">
        <v>3.8167723680517997E-2</v>
      </c>
      <c r="N264" s="7">
        <v>4.7124873370393103E-2</v>
      </c>
      <c r="O264" s="7">
        <v>7.6526489896137501E-2</v>
      </c>
      <c r="P264" s="7">
        <v>0.141186589547105</v>
      </c>
      <c r="Q264" s="7">
        <v>5.8336564560771</v>
      </c>
    </row>
    <row r="265" spans="1:17" x14ac:dyDescent="0.25">
      <c r="A265" s="3" t="s">
        <v>14</v>
      </c>
      <c r="B265" s="2">
        <v>44440</v>
      </c>
      <c r="C265" s="7">
        <v>1.21088210638352</v>
      </c>
      <c r="D265" s="7">
        <v>1.26229449994309E-2</v>
      </c>
      <c r="E265" s="7">
        <v>0.55996375167936097</v>
      </c>
      <c r="F265" s="7">
        <v>0.42741330332120903</v>
      </c>
      <c r="G265" s="7">
        <v>1.6737395449469301E-2</v>
      </c>
      <c r="H265" s="7">
        <v>3.6798961423087598E-2</v>
      </c>
      <c r="I265" s="30">
        <v>6.7904563048101704E-2</v>
      </c>
      <c r="J265" s="30">
        <v>0.166307876321306</v>
      </c>
      <c r="K265" s="7">
        <v>5.2276754555099898E-2</v>
      </c>
      <c r="L265" s="7">
        <v>0.33889864183606699</v>
      </c>
      <c r="M265" s="7">
        <v>4.3428905676245001E-2</v>
      </c>
      <c r="N265" s="7">
        <v>5.2739838657638899E-2</v>
      </c>
      <c r="O265" s="7">
        <v>6.6999452194628203E-2</v>
      </c>
      <c r="P265" s="7">
        <v>0.157907610838356</v>
      </c>
      <c r="Q265" s="7">
        <v>5.8449110126174801</v>
      </c>
    </row>
    <row r="266" spans="1:17" hidden="1" x14ac:dyDescent="0.25">
      <c r="A266" s="3" t="s">
        <v>15</v>
      </c>
      <c r="B266" s="2">
        <v>43466</v>
      </c>
      <c r="C266" s="7">
        <v>0.83805925490538602</v>
      </c>
      <c r="D266" s="7">
        <v>6.5962604146007396E-3</v>
      </c>
      <c r="E266" s="7">
        <v>0.63128331560352902</v>
      </c>
      <c r="F266" s="7">
        <v>0.36212042398187</v>
      </c>
      <c r="G266" s="7">
        <v>1.3267838222598201E-2</v>
      </c>
      <c r="H266" s="7">
        <v>1.73597947550427E-2</v>
      </c>
      <c r="I266" s="30">
        <v>8.2218917509546505E-2</v>
      </c>
      <c r="J266" s="30">
        <v>0.108915035062521</v>
      </c>
      <c r="K266" s="7">
        <v>6.0312218612155501E-2</v>
      </c>
      <c r="L266" s="7">
        <v>0.34972530457344497</v>
      </c>
      <c r="M266" s="7">
        <v>6.3193274424054896E-2</v>
      </c>
      <c r="N266" s="7">
        <v>6.6263241905801601E-2</v>
      </c>
      <c r="O266" s="7">
        <v>3.6413413587452002E-2</v>
      </c>
      <c r="P266" s="7">
        <v>0.20233096134738299</v>
      </c>
      <c r="Q266" s="7">
        <v>4.9341389959444504</v>
      </c>
    </row>
    <row r="267" spans="1:17" hidden="1" x14ac:dyDescent="0.25">
      <c r="A267" s="3" t="s">
        <v>15</v>
      </c>
      <c r="B267" s="2">
        <v>43497</v>
      </c>
      <c r="C267" s="7">
        <v>0.841474378945544</v>
      </c>
      <c r="D267" s="7">
        <v>7.0553176478504896E-3</v>
      </c>
      <c r="E267" s="7">
        <v>0.62335648276325195</v>
      </c>
      <c r="F267" s="7">
        <v>0.36958819958889699</v>
      </c>
      <c r="G267" s="7">
        <v>1.30956979253362E-2</v>
      </c>
      <c r="H267" s="7">
        <v>1.80280306895103E-2</v>
      </c>
      <c r="I267" s="30">
        <v>8.3932004247601999E-2</v>
      </c>
      <c r="J267" s="30">
        <v>0.12956149155824401</v>
      </c>
      <c r="K267" s="7">
        <v>5.5345361391956102E-2</v>
      </c>
      <c r="L267" s="7">
        <v>0.35195717202758398</v>
      </c>
      <c r="M267" s="7">
        <v>6.2383495460033397E-2</v>
      </c>
      <c r="N267" s="7">
        <v>6.0648467699079299E-2</v>
      </c>
      <c r="O267" s="7">
        <v>4.2112177677113498E-2</v>
      </c>
      <c r="P267" s="7">
        <v>0.18293610132354099</v>
      </c>
      <c r="Q267" s="7">
        <v>4.9732616131024701</v>
      </c>
    </row>
    <row r="268" spans="1:17" hidden="1" x14ac:dyDescent="0.25">
      <c r="A268" s="3" t="s">
        <v>15</v>
      </c>
      <c r="B268" s="2">
        <v>43525</v>
      </c>
      <c r="C268" s="7">
        <v>1.04134323172827</v>
      </c>
      <c r="D268" s="7">
        <v>7.36179242539015E-3</v>
      </c>
      <c r="E268" s="7">
        <v>0.60957514567263504</v>
      </c>
      <c r="F268" s="7">
        <v>0.38306306190197398</v>
      </c>
      <c r="G268" s="7">
        <v>1.14802563004554E-2</v>
      </c>
      <c r="H268" s="7">
        <v>1.56208311086233E-2</v>
      </c>
      <c r="I268" s="30">
        <v>8.5953776042858601E-2</v>
      </c>
      <c r="J268" s="30">
        <v>0.122895251711724</v>
      </c>
      <c r="K268" s="7">
        <v>5.3914656710917302E-2</v>
      </c>
      <c r="L268" s="7">
        <v>0.32772917742570901</v>
      </c>
      <c r="M268" s="7">
        <v>5.85410231524102E-2</v>
      </c>
      <c r="N268" s="7">
        <v>6.1381298162746102E-2</v>
      </c>
      <c r="O268" s="7">
        <v>4.0672972536114502E-2</v>
      </c>
      <c r="P268" s="7">
        <v>0.22181075684844101</v>
      </c>
      <c r="Q268" s="7">
        <v>4.9094169851891598</v>
      </c>
    </row>
    <row r="269" spans="1:17" hidden="1" x14ac:dyDescent="0.25">
      <c r="A269" s="3" t="s">
        <v>15</v>
      </c>
      <c r="B269" s="2">
        <v>43556</v>
      </c>
      <c r="C269" s="7">
        <v>0.99647887826700998</v>
      </c>
      <c r="D269" s="7">
        <v>6.4769753113943299E-3</v>
      </c>
      <c r="E269" s="7">
        <v>0.59909172103285002</v>
      </c>
      <c r="F269" s="7">
        <v>0.39443130365575602</v>
      </c>
      <c r="G269" s="7">
        <v>1.09201851029207E-2</v>
      </c>
      <c r="H269" s="7">
        <v>1.7435363248308099E-2</v>
      </c>
      <c r="I269" s="30">
        <v>9.1978137149435299E-2</v>
      </c>
      <c r="J269" s="30">
        <v>0.12702448421040299</v>
      </c>
      <c r="K269" s="7">
        <v>5.2204024679775501E-2</v>
      </c>
      <c r="L269" s="7">
        <v>0.33552890332736002</v>
      </c>
      <c r="M269" s="7">
        <v>5.6728009507398099E-2</v>
      </c>
      <c r="N269" s="7">
        <v>6.7212710463067704E-2</v>
      </c>
      <c r="O269" s="7">
        <v>4.6410452650724902E-2</v>
      </c>
      <c r="P269" s="7">
        <v>0.194557729660607</v>
      </c>
      <c r="Q269" s="7">
        <v>4.9332215991599204</v>
      </c>
    </row>
    <row r="270" spans="1:17" hidden="1" x14ac:dyDescent="0.25">
      <c r="A270" s="3" t="s">
        <v>15</v>
      </c>
      <c r="B270" s="2">
        <v>43586</v>
      </c>
      <c r="C270" s="7">
        <v>1.0400337378943001</v>
      </c>
      <c r="D270" s="7">
        <v>6.5538209841082403E-3</v>
      </c>
      <c r="E270" s="7">
        <v>0.60443315993978697</v>
      </c>
      <c r="F270" s="7">
        <v>0.38901301907610403</v>
      </c>
      <c r="G270" s="7">
        <v>1.1455124507391E-2</v>
      </c>
      <c r="H270" s="7">
        <v>1.66080442156313E-2</v>
      </c>
      <c r="I270" s="30">
        <v>9.6593219046901505E-2</v>
      </c>
      <c r="J270" s="30">
        <v>0.12849048108102201</v>
      </c>
      <c r="K270" s="7">
        <v>5.3933212212186797E-2</v>
      </c>
      <c r="L270" s="7">
        <v>0.32451284266784097</v>
      </c>
      <c r="M270" s="7">
        <v>5.82223350111606E-2</v>
      </c>
      <c r="N270" s="7">
        <v>6.7253041391402799E-2</v>
      </c>
      <c r="O270" s="7">
        <v>4.7554360028743803E-2</v>
      </c>
      <c r="P270" s="7">
        <v>0.19537733983771899</v>
      </c>
      <c r="Q270" s="7">
        <v>4.93141498398131</v>
      </c>
    </row>
    <row r="271" spans="1:17" hidden="1" x14ac:dyDescent="0.25">
      <c r="A271" s="3" t="s">
        <v>15</v>
      </c>
      <c r="B271" s="2">
        <v>43617</v>
      </c>
      <c r="C271" s="7">
        <v>1.0159103977275801</v>
      </c>
      <c r="D271" s="7">
        <v>6.4851971402874204E-3</v>
      </c>
      <c r="E271" s="7">
        <v>0.60674579025751096</v>
      </c>
      <c r="F271" s="7">
        <v>0.38676901260220098</v>
      </c>
      <c r="G271" s="7">
        <v>1.11207875393302E-2</v>
      </c>
      <c r="H271" s="7">
        <v>1.5952448428348101E-2</v>
      </c>
      <c r="I271" s="30">
        <v>9.5706121421361798E-2</v>
      </c>
      <c r="J271" s="30">
        <v>0.12462068847171</v>
      </c>
      <c r="K271" s="7">
        <v>5.4733909620291302E-2</v>
      </c>
      <c r="L271" s="7">
        <v>0.32704453250462401</v>
      </c>
      <c r="M271" s="7">
        <v>5.58302782141245E-2</v>
      </c>
      <c r="N271" s="7">
        <v>6.3161855460719896E-2</v>
      </c>
      <c r="O271" s="7">
        <v>4.7779324198246702E-2</v>
      </c>
      <c r="P271" s="7">
        <v>0.204050054141244</v>
      </c>
      <c r="Q271" s="7">
        <v>4.9556911076875698</v>
      </c>
    </row>
    <row r="272" spans="1:17" hidden="1" x14ac:dyDescent="0.25">
      <c r="A272" s="3" t="s">
        <v>15</v>
      </c>
      <c r="B272" s="2">
        <v>43647</v>
      </c>
      <c r="C272" s="7">
        <v>1.04942382917446</v>
      </c>
      <c r="D272" s="7">
        <v>6.27250008913005E-3</v>
      </c>
      <c r="E272" s="7">
        <v>0.59716536248387897</v>
      </c>
      <c r="F272" s="7">
        <v>0.39656213742699098</v>
      </c>
      <c r="G272" s="7">
        <v>1.0829398124395999E-2</v>
      </c>
      <c r="H272" s="7">
        <v>1.7718461761163901E-2</v>
      </c>
      <c r="I272" s="30">
        <v>9.3809471531344404E-2</v>
      </c>
      <c r="J272" s="30">
        <v>0.129440922560808</v>
      </c>
      <c r="K272" s="7">
        <v>5.3949521453694797E-2</v>
      </c>
      <c r="L272" s="7">
        <v>0.32918455504369598</v>
      </c>
      <c r="M272" s="7">
        <v>5.65528444351239E-2</v>
      </c>
      <c r="N272" s="7">
        <v>6.0168647197351197E-2</v>
      </c>
      <c r="O272" s="7">
        <v>5.5217046673477203E-2</v>
      </c>
      <c r="P272" s="7">
        <v>0.19312913121894401</v>
      </c>
      <c r="Q272" s="7">
        <v>4.95947615095257</v>
      </c>
    </row>
    <row r="273" spans="1:17" hidden="1" x14ac:dyDescent="0.25">
      <c r="A273" s="3" t="s">
        <v>15</v>
      </c>
      <c r="B273" s="2">
        <v>43678</v>
      </c>
      <c r="C273" s="7">
        <v>1.09777652650594</v>
      </c>
      <c r="D273" s="7">
        <v>6.1222048149318902E-3</v>
      </c>
      <c r="E273" s="7">
        <v>0.57220942937554198</v>
      </c>
      <c r="F273" s="7">
        <v>0.42166836580952599</v>
      </c>
      <c r="G273" s="7">
        <v>1.0728587455466501E-2</v>
      </c>
      <c r="H273" s="7">
        <v>2.1251219633009698E-2</v>
      </c>
      <c r="I273" s="30">
        <v>9.4651126107666905E-2</v>
      </c>
      <c r="J273" s="30">
        <v>0.14667597272951</v>
      </c>
      <c r="K273" s="7">
        <v>5.3452065314921901E-2</v>
      </c>
      <c r="L273" s="7">
        <v>0.318569975312327</v>
      </c>
      <c r="M273" s="7">
        <v>5.2770951615924599E-2</v>
      </c>
      <c r="N273" s="7">
        <v>6.0563433092352202E-2</v>
      </c>
      <c r="O273" s="7">
        <v>5.8369555482401803E-2</v>
      </c>
      <c r="P273" s="7">
        <v>0.18296711325641901</v>
      </c>
      <c r="Q273" s="7">
        <v>4.9922519771054104</v>
      </c>
    </row>
    <row r="274" spans="1:17" hidden="1" x14ac:dyDescent="0.25">
      <c r="A274" s="3" t="s">
        <v>15</v>
      </c>
      <c r="B274" s="2">
        <v>43709</v>
      </c>
      <c r="C274" s="7">
        <v>0.969611861093579</v>
      </c>
      <c r="D274" s="7">
        <v>7.0304469377861301E-3</v>
      </c>
      <c r="E274" s="7">
        <v>0.61629730932028204</v>
      </c>
      <c r="F274" s="7">
        <v>0.37667224374193198</v>
      </c>
      <c r="G274" s="7">
        <v>1.1572631645169199E-2</v>
      </c>
      <c r="H274" s="7">
        <v>1.8645772164645701E-2</v>
      </c>
      <c r="I274" s="30">
        <v>9.1673068027148599E-2</v>
      </c>
      <c r="J274" s="30">
        <v>0.128236394319237</v>
      </c>
      <c r="K274" s="7">
        <v>5.5719761711369199E-2</v>
      </c>
      <c r="L274" s="7">
        <v>0.33030728957805999</v>
      </c>
      <c r="M274" s="7">
        <v>5.5190158912469298E-2</v>
      </c>
      <c r="N274" s="7">
        <v>5.9027871752187502E-2</v>
      </c>
      <c r="O274" s="7">
        <v>4.9783107782633701E-2</v>
      </c>
      <c r="P274" s="7">
        <v>0.19984394410707901</v>
      </c>
      <c r="Q274" s="7">
        <v>4.9450732519220697</v>
      </c>
    </row>
    <row r="275" spans="1:17" hidden="1" x14ac:dyDescent="0.25">
      <c r="A275" s="3" t="s">
        <v>15</v>
      </c>
      <c r="B275" s="2">
        <v>43739</v>
      </c>
      <c r="C275" s="7">
        <v>1.0080341411808</v>
      </c>
      <c r="D275" s="7">
        <v>6.8012769389900101E-3</v>
      </c>
      <c r="E275" s="7">
        <v>0.61953251202343995</v>
      </c>
      <c r="F275" s="7">
        <v>0.37366621103756997</v>
      </c>
      <c r="G275" s="7">
        <v>1.2837007591675701E-2</v>
      </c>
      <c r="H275" s="7">
        <v>1.9611047207074898E-2</v>
      </c>
      <c r="I275" s="30">
        <v>9.6149761291966299E-2</v>
      </c>
      <c r="J275" s="30">
        <v>0.122341729641915</v>
      </c>
      <c r="K275" s="7">
        <v>5.8847922243658701E-2</v>
      </c>
      <c r="L275" s="7">
        <v>0.33369489637816802</v>
      </c>
      <c r="M275" s="7">
        <v>5.9686348501925598E-2</v>
      </c>
      <c r="N275" s="7">
        <v>6.3277666404137303E-2</v>
      </c>
      <c r="O275" s="7">
        <v>4.2086047029406902E-2</v>
      </c>
      <c r="P275" s="7">
        <v>0.191467573710072</v>
      </c>
      <c r="Q275" s="7">
        <v>4.9466231910786096</v>
      </c>
    </row>
    <row r="276" spans="1:17" hidden="1" x14ac:dyDescent="0.25">
      <c r="A276" s="3" t="s">
        <v>15</v>
      </c>
      <c r="B276" s="2">
        <v>43770</v>
      </c>
      <c r="C276" s="7">
        <v>1.0075321277698901</v>
      </c>
      <c r="D276" s="7">
        <v>6.6713445576494597E-3</v>
      </c>
      <c r="E276" s="7">
        <v>0.62519369300174399</v>
      </c>
      <c r="F276" s="7">
        <v>0.36813496244060601</v>
      </c>
      <c r="G276" s="7">
        <v>1.12634543301011E-2</v>
      </c>
      <c r="H276" s="7">
        <v>2.3636615654206099E-2</v>
      </c>
      <c r="I276" s="30">
        <v>0.102956616886864</v>
      </c>
      <c r="J276" s="30">
        <v>0.119677740153835</v>
      </c>
      <c r="K276" s="7">
        <v>7.0942224655739197E-2</v>
      </c>
      <c r="L276" s="7">
        <v>0.33737797373071399</v>
      </c>
      <c r="M276" s="7">
        <v>6.0163037317703998E-2</v>
      </c>
      <c r="N276" s="7">
        <v>6.5833814464893003E-2</v>
      </c>
      <c r="O276" s="7">
        <v>3.4799906891609701E-2</v>
      </c>
      <c r="P276" s="7">
        <v>0.17334861591433401</v>
      </c>
      <c r="Q276" s="7">
        <v>4.9611353953588297</v>
      </c>
    </row>
    <row r="277" spans="1:17" hidden="1" x14ac:dyDescent="0.25">
      <c r="A277" s="3" t="s">
        <v>15</v>
      </c>
      <c r="B277" s="2">
        <v>43800</v>
      </c>
      <c r="C277" s="7">
        <v>1.09432163480724</v>
      </c>
      <c r="D277" s="7">
        <v>6.9926298353162096E-3</v>
      </c>
      <c r="E277" s="7">
        <v>0.65416032359863496</v>
      </c>
      <c r="F277" s="7">
        <v>0.33884704656604903</v>
      </c>
      <c r="G277" s="7">
        <v>1.2512218506069501E-2</v>
      </c>
      <c r="H277" s="7">
        <v>2.63930692543713E-2</v>
      </c>
      <c r="I277" s="30">
        <v>0.12440333511983</v>
      </c>
      <c r="J277" s="30">
        <v>0.11791897584724099</v>
      </c>
      <c r="K277" s="7">
        <v>8.3292560154622594E-2</v>
      </c>
      <c r="L277" s="7">
        <v>0.35715762188941103</v>
      </c>
      <c r="M277" s="7">
        <v>5.9489181210716398E-2</v>
      </c>
      <c r="N277" s="7">
        <v>5.3663172999316201E-2</v>
      </c>
      <c r="O277" s="7">
        <v>3.1380895829591401E-2</v>
      </c>
      <c r="P277" s="7">
        <v>0.13378896918883099</v>
      </c>
      <c r="Q277" s="7">
        <v>4.95180878485702</v>
      </c>
    </row>
    <row r="278" spans="1:17" hidden="1" x14ac:dyDescent="0.25">
      <c r="A278" s="3" t="s">
        <v>15</v>
      </c>
      <c r="B278" s="2">
        <v>43831</v>
      </c>
      <c r="C278" s="7">
        <v>0.88453857209826403</v>
      </c>
      <c r="D278" s="7">
        <v>7.0927361442341902E-3</v>
      </c>
      <c r="E278" s="7">
        <v>0.63404923346749997</v>
      </c>
      <c r="F278" s="7">
        <v>0.35885803038826602</v>
      </c>
      <c r="G278" s="7">
        <v>1.4113315373883301E-2</v>
      </c>
      <c r="H278" s="7">
        <v>1.7081372333039298E-2</v>
      </c>
      <c r="I278" s="30">
        <v>7.7642553810488596E-2</v>
      </c>
      <c r="J278" s="30">
        <v>0.11403172461248</v>
      </c>
      <c r="K278" s="7">
        <v>6.0359561927449699E-2</v>
      </c>
      <c r="L278" s="7">
        <v>0.34619362712386298</v>
      </c>
      <c r="M278" s="7">
        <v>5.9562383588398798E-2</v>
      </c>
      <c r="N278" s="7">
        <v>6.4391380656983396E-2</v>
      </c>
      <c r="O278" s="7">
        <v>3.6854058995238401E-2</v>
      </c>
      <c r="P278" s="7">
        <v>0.20977002157817501</v>
      </c>
      <c r="Q278" s="7">
        <v>4.9884913516605902</v>
      </c>
    </row>
    <row r="279" spans="1:17" hidden="1" x14ac:dyDescent="0.25">
      <c r="A279" s="3" t="s">
        <v>15</v>
      </c>
      <c r="B279" s="2">
        <v>43862</v>
      </c>
      <c r="C279" s="7">
        <v>0.91716602698928495</v>
      </c>
      <c r="D279" s="7">
        <v>6.6759682300664303E-3</v>
      </c>
      <c r="E279" s="7">
        <v>0.62788235486591704</v>
      </c>
      <c r="F279" s="7">
        <v>0.36544167690401602</v>
      </c>
      <c r="G279" s="7">
        <v>1.2216391964964201E-2</v>
      </c>
      <c r="H279" s="7">
        <v>1.8875485051326701E-2</v>
      </c>
      <c r="I279" s="30">
        <v>7.7974037144140598E-2</v>
      </c>
      <c r="J279" s="30">
        <v>0.12684867695153099</v>
      </c>
      <c r="K279" s="7">
        <v>5.9871375055946197E-2</v>
      </c>
      <c r="L279" s="7">
        <v>0.343671847739424</v>
      </c>
      <c r="M279" s="7">
        <v>5.7024379492024699E-2</v>
      </c>
      <c r="N279" s="7">
        <v>6.0019096114725501E-2</v>
      </c>
      <c r="O279" s="7">
        <v>4.2850517430134398E-2</v>
      </c>
      <c r="P279" s="7">
        <v>0.20064819305578199</v>
      </c>
      <c r="Q279" s="7">
        <v>4.9261555685238401</v>
      </c>
    </row>
    <row r="280" spans="1:17" hidden="1" x14ac:dyDescent="0.25">
      <c r="A280" s="3" t="s">
        <v>15</v>
      </c>
      <c r="B280" s="2">
        <v>43891</v>
      </c>
      <c r="C280" s="7">
        <v>0.85843589786319296</v>
      </c>
      <c r="D280" s="7">
        <v>7.1508332081157699E-3</v>
      </c>
      <c r="E280" s="7">
        <v>0.68277758782936304</v>
      </c>
      <c r="F280" s="7">
        <v>0.31007157896252102</v>
      </c>
      <c r="G280" s="7">
        <v>1.2593264971196999E-2</v>
      </c>
      <c r="H280" s="7">
        <v>1.1503840396857401E-2</v>
      </c>
      <c r="I280" s="30">
        <v>5.4941800601229197E-2</v>
      </c>
      <c r="J280" s="30">
        <v>8.2363888047779804E-2</v>
      </c>
      <c r="K280" s="7">
        <v>5.59911452718748E-2</v>
      </c>
      <c r="L280" s="7">
        <v>0.46216956199341303</v>
      </c>
      <c r="M280" s="7">
        <v>5.0002219335772098E-2</v>
      </c>
      <c r="N280" s="7">
        <v>5.7355208446365699E-2</v>
      </c>
      <c r="O280" s="7">
        <v>2.5914807535425601E-2</v>
      </c>
      <c r="P280" s="7">
        <v>0.18716426340008499</v>
      </c>
      <c r="Q280" s="7">
        <v>5.0012643936362</v>
      </c>
    </row>
    <row r="281" spans="1:17" hidden="1" x14ac:dyDescent="0.25">
      <c r="A281" s="3" t="s">
        <v>15</v>
      </c>
      <c r="B281" s="2">
        <v>43922</v>
      </c>
      <c r="C281" s="7">
        <v>0.457530828456297</v>
      </c>
      <c r="D281" s="7">
        <v>9.85646763588887E-3</v>
      </c>
      <c r="E281" s="7">
        <v>0.78720161824936596</v>
      </c>
      <c r="F281" s="7">
        <v>0.20294191411474499</v>
      </c>
      <c r="G281" s="7">
        <v>1.31661911334839E-2</v>
      </c>
      <c r="H281" s="7">
        <v>7.9488505422826896E-4</v>
      </c>
      <c r="I281" s="30">
        <v>1.3490475390881201E-2</v>
      </c>
      <c r="J281" s="30">
        <v>1.23512825261875E-2</v>
      </c>
      <c r="K281" s="7">
        <v>4.0008350988356103E-2</v>
      </c>
      <c r="L281" s="7">
        <v>0.78247071710551996</v>
      </c>
      <c r="M281" s="7">
        <v>1.8715977663398199E-2</v>
      </c>
      <c r="N281" s="7">
        <v>3.42169853585041E-2</v>
      </c>
      <c r="O281" s="7">
        <v>4.1417212686960699E-3</v>
      </c>
      <c r="P281" s="7">
        <v>8.0643413510745096E-2</v>
      </c>
      <c r="Q281" s="7">
        <v>5.2111423322622104</v>
      </c>
    </row>
    <row r="282" spans="1:17" hidden="1" x14ac:dyDescent="0.25">
      <c r="A282" s="3" t="s">
        <v>15</v>
      </c>
      <c r="B282" s="2">
        <v>43952</v>
      </c>
      <c r="C282" s="7">
        <v>0.60294679846187205</v>
      </c>
      <c r="D282" s="7">
        <v>8.4395096070628006E-3</v>
      </c>
      <c r="E282" s="7">
        <v>0.75225414151343795</v>
      </c>
      <c r="F282" s="7">
        <v>0.239306348879499</v>
      </c>
      <c r="G282" s="7">
        <v>1.23740400939498E-2</v>
      </c>
      <c r="H282" s="7">
        <v>1.55117325576535E-3</v>
      </c>
      <c r="I282" s="30">
        <v>1.7907170280637201E-2</v>
      </c>
      <c r="J282" s="30">
        <v>3.4106366943529698E-2</v>
      </c>
      <c r="K282" s="7">
        <v>3.9117549379767101E-2</v>
      </c>
      <c r="L282" s="7">
        <v>0.65434200489274197</v>
      </c>
      <c r="M282" s="7">
        <v>2.0809284820555399E-2</v>
      </c>
      <c r="N282" s="7">
        <v>9.6859546913583505E-2</v>
      </c>
      <c r="O282" s="7">
        <v>5.6753432760507996E-3</v>
      </c>
      <c r="P282" s="7">
        <v>0.117257520143419</v>
      </c>
      <c r="Q282" s="7">
        <v>5.1417666806795603</v>
      </c>
    </row>
    <row r="283" spans="1:17" hidden="1" x14ac:dyDescent="0.25">
      <c r="A283" s="3" t="s">
        <v>15</v>
      </c>
      <c r="B283" s="2">
        <v>43983</v>
      </c>
      <c r="C283" s="7">
        <v>0.77050648272031297</v>
      </c>
      <c r="D283" s="7">
        <v>7.5000143525651899E-3</v>
      </c>
      <c r="E283" s="7">
        <v>0.67392511081251705</v>
      </c>
      <c r="F283" s="7">
        <v>0.31857487483491798</v>
      </c>
      <c r="G283" s="7">
        <v>1.27700003386897E-2</v>
      </c>
      <c r="H283" s="7">
        <v>5.4696797694026899E-3</v>
      </c>
      <c r="I283" s="30">
        <v>7.3779321338232798E-2</v>
      </c>
      <c r="J283" s="30">
        <v>4.9627162136827198E-2</v>
      </c>
      <c r="K283" s="7">
        <v>4.3245032709110301E-2</v>
      </c>
      <c r="L283" s="7">
        <v>0.49003903371893898</v>
      </c>
      <c r="M283" s="7">
        <v>3.1314096756541503E-2</v>
      </c>
      <c r="N283" s="7">
        <v>9.0742458184577393E-2</v>
      </c>
      <c r="O283" s="7">
        <v>1.4670083019686499E-2</v>
      </c>
      <c r="P283" s="7">
        <v>0.18834313202799199</v>
      </c>
      <c r="Q283" s="7">
        <v>5.0908191321935101</v>
      </c>
    </row>
    <row r="284" spans="1:17" hidden="1" x14ac:dyDescent="0.25">
      <c r="A284" s="3" t="s">
        <v>15</v>
      </c>
      <c r="B284" s="2">
        <v>44013</v>
      </c>
      <c r="C284" s="7">
        <v>0.98622414977783701</v>
      </c>
      <c r="D284" s="7">
        <v>7.5835204098173101E-3</v>
      </c>
      <c r="E284" s="7">
        <v>0.63826060484479896</v>
      </c>
      <c r="F284" s="7">
        <v>0.35415587474538401</v>
      </c>
      <c r="G284" s="7">
        <v>1.1215076657829301E-2</v>
      </c>
      <c r="H284" s="7">
        <v>1.1562094190603899E-2</v>
      </c>
      <c r="I284" s="30">
        <v>9.2515985115813604E-2</v>
      </c>
      <c r="J284" s="30">
        <v>0.108663720348642</v>
      </c>
      <c r="K284" s="7">
        <v>4.7788224823108301E-2</v>
      </c>
      <c r="L284" s="7">
        <v>0.38983461076267401</v>
      </c>
      <c r="M284" s="7">
        <v>5.1399551635844802E-2</v>
      </c>
      <c r="N284" s="7">
        <v>7.7091174131910106E-2</v>
      </c>
      <c r="O284" s="7">
        <v>2.91379744250728E-2</v>
      </c>
      <c r="P284" s="7">
        <v>0.180791587908501</v>
      </c>
      <c r="Q284" s="7">
        <v>4.9925256036350003</v>
      </c>
    </row>
    <row r="285" spans="1:17" hidden="1" x14ac:dyDescent="0.25">
      <c r="A285" s="3" t="s">
        <v>15</v>
      </c>
      <c r="B285" s="2">
        <v>44044</v>
      </c>
      <c r="C285" s="7">
        <v>1.0778770336190699</v>
      </c>
      <c r="D285" s="7">
        <v>7.1175952969460797E-3</v>
      </c>
      <c r="E285" s="7">
        <v>0.59877062018374105</v>
      </c>
      <c r="F285" s="7">
        <v>0.394111784519313</v>
      </c>
      <c r="G285" s="7">
        <v>1.0255526379272699E-2</v>
      </c>
      <c r="H285" s="7">
        <v>1.6367835138417199E-2</v>
      </c>
      <c r="I285" s="30">
        <v>9.7588799865313505E-2</v>
      </c>
      <c r="J285" s="30">
        <v>0.15042168720560301</v>
      </c>
      <c r="K285" s="7">
        <v>4.9500607941032698E-2</v>
      </c>
      <c r="L285" s="7">
        <v>0.35417219265831601</v>
      </c>
      <c r="M285" s="7">
        <v>4.81054930002617E-2</v>
      </c>
      <c r="N285" s="7">
        <v>6.6795222406075605E-2</v>
      </c>
      <c r="O285" s="7">
        <v>4.9542247164151301E-2</v>
      </c>
      <c r="P285" s="7">
        <v>0.15725038824155599</v>
      </c>
      <c r="Q285" s="7">
        <v>5.0252539667693403</v>
      </c>
    </row>
    <row r="286" spans="1:17" hidden="1" x14ac:dyDescent="0.25">
      <c r="A286" s="3" t="s">
        <v>15</v>
      </c>
      <c r="B286" s="2">
        <v>44075</v>
      </c>
      <c r="C286" s="7">
        <v>1.0268082568174099</v>
      </c>
      <c r="D286" s="7">
        <v>7.0219164464818198E-3</v>
      </c>
      <c r="E286" s="7">
        <v>0.61920383841255</v>
      </c>
      <c r="F286" s="7">
        <v>0.37377424514096802</v>
      </c>
      <c r="G286" s="7">
        <v>1.1080387500785599E-2</v>
      </c>
      <c r="H286" s="7">
        <v>1.35812598283924E-2</v>
      </c>
      <c r="I286" s="30">
        <v>8.7204083173455293E-2</v>
      </c>
      <c r="J286" s="30">
        <v>0.12814434745707301</v>
      </c>
      <c r="K286" s="7">
        <v>5.1308612928857598E-2</v>
      </c>
      <c r="L286" s="7">
        <v>0.35242886829397202</v>
      </c>
      <c r="M286" s="7">
        <v>5.2754927703107302E-2</v>
      </c>
      <c r="N286" s="7">
        <v>6.8222382824393704E-2</v>
      </c>
      <c r="O286" s="7">
        <v>4.0681260627637203E-2</v>
      </c>
      <c r="P286" s="7">
        <v>0.194593869662325</v>
      </c>
      <c r="Q286" s="7">
        <v>4.9025633301339004</v>
      </c>
    </row>
    <row r="287" spans="1:17" hidden="1" x14ac:dyDescent="0.25">
      <c r="A287" s="3" t="s">
        <v>15</v>
      </c>
      <c r="B287" s="2">
        <v>44105</v>
      </c>
      <c r="C287" s="7">
        <v>1.00523275420078</v>
      </c>
      <c r="D287" s="7">
        <v>7.7929322662145502E-3</v>
      </c>
      <c r="E287" s="7">
        <v>0.64080270730071198</v>
      </c>
      <c r="F287" s="7">
        <v>0.35140436043307299</v>
      </c>
      <c r="G287" s="7">
        <v>1.1198388100572601E-2</v>
      </c>
      <c r="H287" s="7">
        <v>1.5400239878651399E-2</v>
      </c>
      <c r="I287" s="30">
        <v>9.3741726482462706E-2</v>
      </c>
      <c r="J287" s="30">
        <v>0.113578989814116</v>
      </c>
      <c r="K287" s="7">
        <v>5.8546364871062698E-2</v>
      </c>
      <c r="L287" s="7">
        <v>0.37665154431251302</v>
      </c>
      <c r="M287" s="7">
        <v>5.6638832581000498E-2</v>
      </c>
      <c r="N287" s="7">
        <v>7.3189686389383196E-2</v>
      </c>
      <c r="O287" s="7">
        <v>2.9912834604363999E-2</v>
      </c>
      <c r="P287" s="7">
        <v>0.171141392965874</v>
      </c>
      <c r="Q287" s="7">
        <v>4.9811905374179304</v>
      </c>
    </row>
    <row r="288" spans="1:17" hidden="1" x14ac:dyDescent="0.25">
      <c r="A288" s="3" t="s">
        <v>15</v>
      </c>
      <c r="B288" s="2">
        <v>44136</v>
      </c>
      <c r="C288" s="7">
        <v>0.71292816017461902</v>
      </c>
      <c r="D288" s="7">
        <v>9.8668310473118796E-3</v>
      </c>
      <c r="E288" s="7">
        <v>0.73080102628051402</v>
      </c>
      <c r="F288" s="7">
        <v>0.25933214267217403</v>
      </c>
      <c r="G288" s="7">
        <v>1.5161169642008299E-2</v>
      </c>
      <c r="H288" s="7">
        <v>7.5097672679024403E-3</v>
      </c>
      <c r="I288" s="30">
        <v>4.20654814155959E-2</v>
      </c>
      <c r="J288" s="30">
        <v>6.1839032424831998E-2</v>
      </c>
      <c r="K288" s="7">
        <v>5.1985988499030002E-2</v>
      </c>
      <c r="L288" s="7">
        <v>0.52436236603538799</v>
      </c>
      <c r="M288" s="7">
        <v>5.73920401290028E-2</v>
      </c>
      <c r="N288" s="7">
        <v>8.4492005409405102E-2</v>
      </c>
      <c r="O288" s="7">
        <v>1.2511714705079899E-2</v>
      </c>
      <c r="P288" s="7">
        <v>0.14268043447175499</v>
      </c>
      <c r="Q288" s="7">
        <v>5.0702059618102</v>
      </c>
    </row>
    <row r="289" spans="1:17" hidden="1" x14ac:dyDescent="0.25">
      <c r="A289" s="3" t="s">
        <v>15</v>
      </c>
      <c r="B289" s="2">
        <v>44166</v>
      </c>
      <c r="C289" s="7">
        <v>1.03909753670742</v>
      </c>
      <c r="D289" s="7">
        <v>8.3127125949598001E-3</v>
      </c>
      <c r="E289" s="7">
        <v>0.69490285365700699</v>
      </c>
      <c r="F289" s="7">
        <v>0.29678443374803398</v>
      </c>
      <c r="G289" s="7">
        <v>1.59813562948561E-2</v>
      </c>
      <c r="H289" s="7">
        <v>1.8791826596043198E-2</v>
      </c>
      <c r="I289" s="30">
        <v>0.123594056589154</v>
      </c>
      <c r="J289" s="30">
        <v>8.0250998634459197E-2</v>
      </c>
      <c r="K289" s="7">
        <v>8.0953906991672694E-2</v>
      </c>
      <c r="L289" s="7">
        <v>0.41173683272864797</v>
      </c>
      <c r="M289" s="7">
        <v>6.1778864739007303E-2</v>
      </c>
      <c r="N289" s="7">
        <v>6.1343293262721699E-2</v>
      </c>
      <c r="O289" s="7">
        <v>1.4919258087306901E-2</v>
      </c>
      <c r="P289" s="7">
        <v>0.13064960607613099</v>
      </c>
      <c r="Q289" s="7">
        <v>5.0120448211321902</v>
      </c>
    </row>
    <row r="290" spans="1:17" hidden="1" x14ac:dyDescent="0.25">
      <c r="A290" s="3" t="s">
        <v>15</v>
      </c>
      <c r="B290" s="2">
        <v>44197</v>
      </c>
      <c r="C290" s="7">
        <v>0.55678939674269601</v>
      </c>
      <c r="D290" s="7">
        <v>9.4000286259408802E-3</v>
      </c>
      <c r="E290" s="7">
        <v>0.759760963497085</v>
      </c>
      <c r="F290" s="7">
        <v>0.23083900787697401</v>
      </c>
      <c r="G290" s="7">
        <v>1.73726358909938E-2</v>
      </c>
      <c r="H290" s="7">
        <v>1.9019376024676201E-3</v>
      </c>
      <c r="I290" s="30">
        <v>1.55103410522257E-2</v>
      </c>
      <c r="J290" s="30">
        <v>4.7912070080244798E-2</v>
      </c>
      <c r="K290" s="7">
        <v>4.4198561009358601E-2</v>
      </c>
      <c r="L290" s="7">
        <v>0.59202526925572496</v>
      </c>
      <c r="M290" s="7">
        <v>5.0224742309986997E-2</v>
      </c>
      <c r="N290" s="7">
        <v>5.9640504653514601E-2</v>
      </c>
      <c r="O290" s="7">
        <v>9.7270098990950397E-3</v>
      </c>
      <c r="P290" s="7">
        <v>0.161486928246388</v>
      </c>
      <c r="Q290" s="7">
        <v>5.1200621831764099</v>
      </c>
    </row>
    <row r="291" spans="1:17" hidden="1" x14ac:dyDescent="0.25">
      <c r="A291" s="3" t="s">
        <v>15</v>
      </c>
      <c r="B291" s="2">
        <v>44228</v>
      </c>
      <c r="C291" s="7">
        <v>0.57879493658121905</v>
      </c>
      <c r="D291" s="7">
        <v>9.8273737435215797E-3</v>
      </c>
      <c r="E291" s="7">
        <v>0.731297464555965</v>
      </c>
      <c r="F291" s="7">
        <v>0.258875161700513</v>
      </c>
      <c r="G291" s="7">
        <v>1.67224252883971E-2</v>
      </c>
      <c r="H291" s="7">
        <v>1.6278929072101201E-3</v>
      </c>
      <c r="I291" s="30">
        <v>1.73810345078277E-2</v>
      </c>
      <c r="J291" s="30">
        <v>5.0614509647215498E-2</v>
      </c>
      <c r="K291" s="7">
        <v>4.8429732265860198E-2</v>
      </c>
      <c r="L291" s="7">
        <v>0.56509464191579195</v>
      </c>
      <c r="M291" s="7">
        <v>5.1519091001452702E-2</v>
      </c>
      <c r="N291" s="7">
        <v>7.2802490965631295E-2</v>
      </c>
      <c r="O291" s="7">
        <v>9.3232323644385495E-3</v>
      </c>
      <c r="P291" s="7">
        <v>0.16648494913617501</v>
      </c>
      <c r="Q291" s="7">
        <v>5.0991365318293198</v>
      </c>
    </row>
    <row r="292" spans="1:17" hidden="1" x14ac:dyDescent="0.25">
      <c r="A292" s="3" t="s">
        <v>15</v>
      </c>
      <c r="B292" s="2">
        <v>44256</v>
      </c>
      <c r="C292" s="7">
        <v>0.721756089841608</v>
      </c>
      <c r="D292" s="7">
        <v>8.3834056143156001E-3</v>
      </c>
      <c r="E292" s="7">
        <v>0.73077347635700896</v>
      </c>
      <c r="F292" s="7">
        <v>0.26084311802867499</v>
      </c>
      <c r="G292" s="7">
        <v>1.7368769358308202E-2</v>
      </c>
      <c r="H292" s="7">
        <v>1.90290881781637E-3</v>
      </c>
      <c r="I292" s="30">
        <v>2.22498599066463E-2</v>
      </c>
      <c r="J292" s="30">
        <v>5.1812149140915399E-2</v>
      </c>
      <c r="K292" s="7">
        <v>4.8676757372281103E-2</v>
      </c>
      <c r="L292" s="7">
        <v>0.53402170432653895</v>
      </c>
      <c r="M292" s="7">
        <v>5.1861872209006697E-2</v>
      </c>
      <c r="N292" s="7">
        <v>8.7488970217914797E-2</v>
      </c>
      <c r="O292" s="7">
        <v>1.1817259796441699E-2</v>
      </c>
      <c r="P292" s="7">
        <v>0.17279974885412999</v>
      </c>
      <c r="Q292" s="7">
        <v>5.0812477874882997</v>
      </c>
    </row>
    <row r="293" spans="1:17" hidden="1" x14ac:dyDescent="0.25">
      <c r="A293" s="3" t="s">
        <v>15</v>
      </c>
      <c r="B293" s="2">
        <v>44287</v>
      </c>
      <c r="C293" s="7">
        <v>0.90727793517376198</v>
      </c>
      <c r="D293" s="7">
        <v>7.8974727982976806E-3</v>
      </c>
      <c r="E293" s="7">
        <v>0.67757832686925001</v>
      </c>
      <c r="F293" s="7">
        <v>0.31452420033245199</v>
      </c>
      <c r="G293" s="7">
        <v>1.1493162994220599E-2</v>
      </c>
      <c r="H293" s="7">
        <v>8.4786294735688002E-3</v>
      </c>
      <c r="I293" s="30">
        <v>9.5177298342606007E-2</v>
      </c>
      <c r="J293" s="30">
        <v>7.5874090184578399E-2</v>
      </c>
      <c r="K293" s="7">
        <v>5.50321580154325E-2</v>
      </c>
      <c r="L293" s="7">
        <v>0.40885569794659998</v>
      </c>
      <c r="M293" s="7">
        <v>6.0830145851153102E-2</v>
      </c>
      <c r="N293" s="7">
        <v>8.1962540155552599E-2</v>
      </c>
      <c r="O293" s="7">
        <v>1.51901604065724E-2</v>
      </c>
      <c r="P293" s="7">
        <v>0.18710611662971599</v>
      </c>
      <c r="Q293" s="7">
        <v>5.01407186947546</v>
      </c>
    </row>
    <row r="294" spans="1:17" hidden="1" x14ac:dyDescent="0.25">
      <c r="A294" s="3" t="s">
        <v>15</v>
      </c>
      <c r="B294" s="2">
        <v>44317</v>
      </c>
      <c r="C294" s="7">
        <v>1.02380251203733</v>
      </c>
      <c r="D294" s="7">
        <v>9.3577170089000194E-3</v>
      </c>
      <c r="E294" s="7">
        <v>0.65119326398121502</v>
      </c>
      <c r="F294" s="7">
        <v>0.339449019009885</v>
      </c>
      <c r="G294" s="7">
        <v>1.143211956246E-2</v>
      </c>
      <c r="H294" s="7">
        <v>1.29193566735161E-2</v>
      </c>
      <c r="I294" s="30">
        <v>9.7676990887531998E-2</v>
      </c>
      <c r="J294" s="30">
        <v>0.108983341665852</v>
      </c>
      <c r="K294" s="7">
        <v>5.5469189854613403E-2</v>
      </c>
      <c r="L294" s="7">
        <v>0.37095166929486501</v>
      </c>
      <c r="M294" s="7">
        <v>5.9973469393665498E-2</v>
      </c>
      <c r="N294" s="7">
        <v>7.7979136820863895E-2</v>
      </c>
      <c r="O294" s="7">
        <v>3.1971966186733203E-2</v>
      </c>
      <c r="P294" s="7">
        <v>0.172642759659899</v>
      </c>
      <c r="Q294" s="7">
        <v>4.9507635176653704</v>
      </c>
    </row>
    <row r="295" spans="1:17" hidden="1" x14ac:dyDescent="0.25">
      <c r="A295" s="3" t="s">
        <v>15</v>
      </c>
      <c r="B295" s="2">
        <v>44348</v>
      </c>
      <c r="C295" s="7">
        <v>1.0583435120970599</v>
      </c>
      <c r="D295" s="7">
        <v>7.0510723464279196E-3</v>
      </c>
      <c r="E295" s="7">
        <v>0.61455461083332497</v>
      </c>
      <c r="F295" s="7">
        <v>0.37839431682024699</v>
      </c>
      <c r="G295" s="7">
        <v>1.23769175226722E-2</v>
      </c>
      <c r="H295" s="7">
        <v>1.55412801910272E-2</v>
      </c>
      <c r="I295" s="30">
        <v>8.9624490593953596E-2</v>
      </c>
      <c r="J295" s="30">
        <v>0.13376275299332099</v>
      </c>
      <c r="K295" s="7">
        <v>5.0277399824359602E-2</v>
      </c>
      <c r="L295" s="7">
        <v>0.35308576991549001</v>
      </c>
      <c r="M295" s="7">
        <v>5.86410106680927E-2</v>
      </c>
      <c r="N295" s="7">
        <v>6.4058817585036704E-2</v>
      </c>
      <c r="O295" s="7">
        <v>4.6035349316057399E-2</v>
      </c>
      <c r="P295" s="7">
        <v>0.17659621138998999</v>
      </c>
      <c r="Q295" s="7">
        <v>4.9724341487212298</v>
      </c>
    </row>
    <row r="296" spans="1:17" hidden="1" x14ac:dyDescent="0.25">
      <c r="A296" s="3" t="s">
        <v>15</v>
      </c>
      <c r="B296" s="2">
        <v>44378</v>
      </c>
      <c r="C296" s="7">
        <v>1.1548574804359699</v>
      </c>
      <c r="D296" s="7">
        <v>7.1170133877679802E-3</v>
      </c>
      <c r="E296" s="7">
        <v>0.59540909066758596</v>
      </c>
      <c r="F296" s="7">
        <v>0.39747389594464599</v>
      </c>
      <c r="G296" s="7">
        <v>1.19520806443736E-2</v>
      </c>
      <c r="H296" s="7">
        <v>1.64902441972654E-2</v>
      </c>
      <c r="I296" s="30">
        <v>8.9583645926697902E-2</v>
      </c>
      <c r="J296" s="30">
        <v>0.14961343221823301</v>
      </c>
      <c r="K296" s="7">
        <v>4.9695570660842403E-2</v>
      </c>
      <c r="L296" s="7">
        <v>0.34397357504812698</v>
      </c>
      <c r="M296" s="7">
        <v>5.4592099846660497E-2</v>
      </c>
      <c r="N296" s="7">
        <v>6.0458349617028798E-2</v>
      </c>
      <c r="O296" s="7">
        <v>5.9236377502177799E-2</v>
      </c>
      <c r="P296" s="7">
        <v>0.16440462433859401</v>
      </c>
      <c r="Q296" s="7">
        <v>4.9825393892696201</v>
      </c>
    </row>
    <row r="297" spans="1:17" hidden="1" x14ac:dyDescent="0.25">
      <c r="A297" s="3" t="s">
        <v>15</v>
      </c>
      <c r="B297" s="2">
        <v>44409</v>
      </c>
      <c r="C297" s="7">
        <v>1.15907174710425</v>
      </c>
      <c r="D297" s="7">
        <v>6.5136164706484402E-3</v>
      </c>
      <c r="E297" s="7">
        <v>0.57224446569634102</v>
      </c>
      <c r="F297" s="7">
        <v>0.42124191783301101</v>
      </c>
      <c r="G297" s="7">
        <v>1.19549997830655E-2</v>
      </c>
      <c r="H297" s="7">
        <v>1.90329426750389E-2</v>
      </c>
      <c r="I297" s="30">
        <v>9.0853913481410906E-2</v>
      </c>
      <c r="J297" s="30">
        <v>0.17482238934341099</v>
      </c>
      <c r="K297" s="7">
        <v>5.0123246936664902E-2</v>
      </c>
      <c r="L297" s="7">
        <v>0.325566956263658</v>
      </c>
      <c r="M297" s="7">
        <v>5.1465578711776601E-2</v>
      </c>
      <c r="N297" s="7">
        <v>5.6109576811829202E-2</v>
      </c>
      <c r="O297" s="7">
        <v>6.1782415506238399E-2</v>
      </c>
      <c r="P297" s="7">
        <v>0.15828798048690601</v>
      </c>
      <c r="Q297" s="7">
        <v>4.9861515326682602</v>
      </c>
    </row>
    <row r="298" spans="1:17" x14ac:dyDescent="0.25">
      <c r="A298" s="3" t="s">
        <v>15</v>
      </c>
      <c r="B298" s="2">
        <v>44440</v>
      </c>
      <c r="C298" s="7">
        <v>1.06962641226399</v>
      </c>
      <c r="D298" s="7">
        <v>7.00861120532985E-3</v>
      </c>
      <c r="E298" s="7">
        <v>0.63198644770425805</v>
      </c>
      <c r="F298" s="7">
        <v>0.36100494109041198</v>
      </c>
      <c r="G298" s="7">
        <v>1.29031702646904E-2</v>
      </c>
      <c r="H298" s="7">
        <v>1.45656103896137E-2</v>
      </c>
      <c r="I298" s="30">
        <v>8.3499250679638398E-2</v>
      </c>
      <c r="J298" s="30">
        <v>0.14985882076245699</v>
      </c>
      <c r="K298" s="7">
        <v>5.22997579559824E-2</v>
      </c>
      <c r="L298" s="7">
        <v>0.334381765503525</v>
      </c>
      <c r="M298" s="7">
        <v>5.6756678653009297E-2</v>
      </c>
      <c r="N298" s="7">
        <v>5.8282288942763598E-2</v>
      </c>
      <c r="O298" s="7">
        <v>5.1669768735257401E-2</v>
      </c>
      <c r="P298" s="7">
        <v>0.18578288811306301</v>
      </c>
      <c r="Q298" s="7">
        <v>4.9413308553304303</v>
      </c>
    </row>
    <row r="299" spans="1:17" hidden="1" x14ac:dyDescent="0.25">
      <c r="A299" s="3" t="s">
        <v>16</v>
      </c>
      <c r="B299" s="2">
        <v>43466</v>
      </c>
      <c r="C299" s="7">
        <v>0.85178598806668704</v>
      </c>
      <c r="D299" s="7">
        <v>2.8256805272438299E-3</v>
      </c>
      <c r="E299" s="7">
        <v>0.71036116837970997</v>
      </c>
      <c r="F299" s="7">
        <v>0.286813151093046</v>
      </c>
      <c r="G299" s="7">
        <v>1.3583464294803499E-2</v>
      </c>
      <c r="H299" s="7">
        <v>1.2718048427354399E-2</v>
      </c>
      <c r="I299" s="30">
        <v>6.8702205993327894E-2</v>
      </c>
      <c r="J299" s="30">
        <v>9.9150404541717099E-2</v>
      </c>
      <c r="K299" s="7">
        <v>6.6488530766277198E-2</v>
      </c>
      <c r="L299" s="7">
        <v>0.40064424557135497</v>
      </c>
      <c r="M299" s="7">
        <v>4.6959537908266603E-2</v>
      </c>
      <c r="N299" s="7">
        <v>5.0032497137010502E-2</v>
      </c>
      <c r="O299" s="7">
        <v>2.6789868946550499E-2</v>
      </c>
      <c r="P299" s="7">
        <v>0.21493119641333699</v>
      </c>
      <c r="Q299" s="7">
        <v>6.3087273885634003</v>
      </c>
    </row>
    <row r="300" spans="1:17" hidden="1" x14ac:dyDescent="0.25">
      <c r="A300" s="3" t="s">
        <v>16</v>
      </c>
      <c r="B300" s="2">
        <v>43497</v>
      </c>
      <c r="C300" s="7">
        <v>0.85791065265139899</v>
      </c>
      <c r="D300" s="7">
        <v>2.8879604337582201E-3</v>
      </c>
      <c r="E300" s="7">
        <v>0.71612143364057501</v>
      </c>
      <c r="F300" s="7">
        <v>0.28099060592566599</v>
      </c>
      <c r="G300" s="7">
        <v>1.4873887523267799E-2</v>
      </c>
      <c r="H300" s="7">
        <v>1.2176265082187601E-2</v>
      </c>
      <c r="I300" s="30">
        <v>6.9488205641851805E-2</v>
      </c>
      <c r="J300" s="30">
        <v>0.11364589783528101</v>
      </c>
      <c r="K300" s="7">
        <v>6.6479428980989505E-2</v>
      </c>
      <c r="L300" s="7">
        <v>0.39493722695447803</v>
      </c>
      <c r="M300" s="7">
        <v>4.7095843126993199E-2</v>
      </c>
      <c r="N300" s="7">
        <v>4.90275050559578E-2</v>
      </c>
      <c r="O300" s="7">
        <v>2.99298620802117E-2</v>
      </c>
      <c r="P300" s="7">
        <v>0.20234587771878201</v>
      </c>
      <c r="Q300" s="7">
        <v>6.25534353814139</v>
      </c>
    </row>
    <row r="301" spans="1:17" hidden="1" x14ac:dyDescent="0.25">
      <c r="A301" s="3" t="s">
        <v>16</v>
      </c>
      <c r="B301" s="2">
        <v>43525</v>
      </c>
      <c r="C301" s="7">
        <v>1.0236053875754301</v>
      </c>
      <c r="D301" s="7">
        <v>2.9197761292833698E-3</v>
      </c>
      <c r="E301" s="7">
        <v>0.69959798758625102</v>
      </c>
      <c r="F301" s="7">
        <v>0.29748223628446502</v>
      </c>
      <c r="G301" s="7">
        <v>1.63017772372193E-2</v>
      </c>
      <c r="H301" s="7">
        <v>1.2266948063284501E-2</v>
      </c>
      <c r="I301" s="30">
        <v>7.3465786788926402E-2</v>
      </c>
      <c r="J301" s="30">
        <v>0.109855531937559</v>
      </c>
      <c r="K301" s="7">
        <v>6.6002891118513402E-2</v>
      </c>
      <c r="L301" s="7">
        <v>0.386008244342189</v>
      </c>
      <c r="M301" s="7">
        <v>5.7214440238838898E-2</v>
      </c>
      <c r="N301" s="7">
        <v>4.8849341528005401E-2</v>
      </c>
      <c r="O301" s="7">
        <v>2.8123401562130699E-2</v>
      </c>
      <c r="P301" s="7">
        <v>0.20191163718333299</v>
      </c>
      <c r="Q301" s="7">
        <v>6.28818927474875</v>
      </c>
    </row>
    <row r="302" spans="1:17" hidden="1" x14ac:dyDescent="0.25">
      <c r="A302" s="3" t="s">
        <v>16</v>
      </c>
      <c r="B302" s="2">
        <v>43556</v>
      </c>
      <c r="C302" s="7">
        <v>1.0083017501062299</v>
      </c>
      <c r="D302" s="7">
        <v>2.51133604894135E-3</v>
      </c>
      <c r="E302" s="7">
        <v>0.698766792406045</v>
      </c>
      <c r="F302" s="7">
        <v>0.29872187154501401</v>
      </c>
      <c r="G302" s="7">
        <v>1.3515302575337101E-2</v>
      </c>
      <c r="H302" s="7">
        <v>1.19638208038024E-2</v>
      </c>
      <c r="I302" s="30">
        <v>7.3537300549336201E-2</v>
      </c>
      <c r="J302" s="30">
        <v>0.10806636172023799</v>
      </c>
      <c r="K302" s="7">
        <v>6.7092184172443697E-2</v>
      </c>
      <c r="L302" s="7">
        <v>0.38203029831951302</v>
      </c>
      <c r="M302" s="7">
        <v>5.7664721209600603E-2</v>
      </c>
      <c r="N302" s="7">
        <v>5.2368824310596598E-2</v>
      </c>
      <c r="O302" s="7">
        <v>3.1582102881420902E-2</v>
      </c>
      <c r="P302" s="7">
        <v>0.20217908345771099</v>
      </c>
      <c r="Q302" s="7">
        <v>6.2760304821610404</v>
      </c>
    </row>
    <row r="303" spans="1:17" hidden="1" x14ac:dyDescent="0.25">
      <c r="A303" s="3" t="s">
        <v>16</v>
      </c>
      <c r="B303" s="2">
        <v>43586</v>
      </c>
      <c r="C303" s="7">
        <v>1.0226687325953201</v>
      </c>
      <c r="D303" s="7">
        <v>2.5158343177813102E-3</v>
      </c>
      <c r="E303" s="7">
        <v>0.70462897848966499</v>
      </c>
      <c r="F303" s="7">
        <v>0.29285518719255399</v>
      </c>
      <c r="G303" s="7">
        <v>1.3563854932201601E-2</v>
      </c>
      <c r="H303" s="7">
        <v>1.16677246497882E-2</v>
      </c>
      <c r="I303" s="30">
        <v>8.0570807568905001E-2</v>
      </c>
      <c r="J303" s="30">
        <v>0.10314989963544501</v>
      </c>
      <c r="K303" s="7">
        <v>6.8076359189008298E-2</v>
      </c>
      <c r="L303" s="7">
        <v>0.37965509975282702</v>
      </c>
      <c r="M303" s="7">
        <v>6.2487880557450901E-2</v>
      </c>
      <c r="N303" s="7">
        <v>5.5700979837984402E-2</v>
      </c>
      <c r="O303" s="7">
        <v>3.28741804671994E-2</v>
      </c>
      <c r="P303" s="7">
        <v>0.19225321340918999</v>
      </c>
      <c r="Q303" s="7">
        <v>6.2768221696803899</v>
      </c>
    </row>
    <row r="304" spans="1:17" hidden="1" x14ac:dyDescent="0.25">
      <c r="A304" s="3" t="s">
        <v>16</v>
      </c>
      <c r="B304" s="2">
        <v>43617</v>
      </c>
      <c r="C304" s="7">
        <v>0.98956629746566005</v>
      </c>
      <c r="D304" s="7">
        <v>3.51236899698304E-3</v>
      </c>
      <c r="E304" s="7">
        <v>0.720357001741186</v>
      </c>
      <c r="F304" s="7">
        <v>0.27613062926183102</v>
      </c>
      <c r="G304" s="7">
        <v>1.33454245822353E-2</v>
      </c>
      <c r="H304" s="7">
        <v>1.22296479358733E-2</v>
      </c>
      <c r="I304" s="30">
        <v>7.8015071474435996E-2</v>
      </c>
      <c r="J304" s="30">
        <v>0.107685254918138</v>
      </c>
      <c r="K304" s="7">
        <v>6.7961906963184895E-2</v>
      </c>
      <c r="L304" s="7">
        <v>0.380898785055588</v>
      </c>
      <c r="M304" s="7">
        <v>5.8661971242007803E-2</v>
      </c>
      <c r="N304" s="7">
        <v>5.23479970611649E-2</v>
      </c>
      <c r="O304" s="7">
        <v>2.9187219424223299E-2</v>
      </c>
      <c r="P304" s="7">
        <v>0.199666721343149</v>
      </c>
      <c r="Q304" s="7">
        <v>6.2698092833196002</v>
      </c>
    </row>
    <row r="305" spans="1:17" hidden="1" x14ac:dyDescent="0.25">
      <c r="A305" s="3" t="s">
        <v>16</v>
      </c>
      <c r="B305" s="2">
        <v>43647</v>
      </c>
      <c r="C305" s="7">
        <v>1.0298014031384399</v>
      </c>
      <c r="D305" s="7">
        <v>2.7023548766678899E-3</v>
      </c>
      <c r="E305" s="7">
        <v>0.70506978389033503</v>
      </c>
      <c r="F305" s="7">
        <v>0.29222786123299699</v>
      </c>
      <c r="G305" s="7">
        <v>1.3594741165234301E-2</v>
      </c>
      <c r="H305" s="7">
        <v>1.2003032866360199E-2</v>
      </c>
      <c r="I305" s="30">
        <v>7.8562898209197193E-2</v>
      </c>
      <c r="J305" s="30">
        <v>0.106307411651615</v>
      </c>
      <c r="K305" s="7">
        <v>6.8649606490056594E-2</v>
      </c>
      <c r="L305" s="7">
        <v>0.37518159786333499</v>
      </c>
      <c r="M305" s="7">
        <v>6.4414716835090605E-2</v>
      </c>
      <c r="N305" s="7">
        <v>5.12062558314203E-2</v>
      </c>
      <c r="O305" s="7">
        <v>2.9175807365606699E-2</v>
      </c>
      <c r="P305" s="7">
        <v>0.20090393172208401</v>
      </c>
      <c r="Q305" s="7">
        <v>6.2877142321984403</v>
      </c>
    </row>
    <row r="306" spans="1:17" hidden="1" x14ac:dyDescent="0.25">
      <c r="A306" s="3" t="s">
        <v>16</v>
      </c>
      <c r="B306" s="2">
        <v>43678</v>
      </c>
      <c r="C306" s="7">
        <v>1.04106613252352</v>
      </c>
      <c r="D306" s="7">
        <v>2.9902063361161402E-3</v>
      </c>
      <c r="E306" s="7">
        <v>0.69169483168095403</v>
      </c>
      <c r="F306" s="7">
        <v>0.30531496198293001</v>
      </c>
      <c r="G306" s="7">
        <v>1.26122014110185E-2</v>
      </c>
      <c r="H306" s="7">
        <v>1.30029941567638E-2</v>
      </c>
      <c r="I306" s="30">
        <v>8.6638750731922801E-2</v>
      </c>
      <c r="J306" s="30">
        <v>0.113253338067277</v>
      </c>
      <c r="K306" s="7">
        <v>6.6591079875783707E-2</v>
      </c>
      <c r="L306" s="7">
        <v>0.36964291610382</v>
      </c>
      <c r="M306" s="7">
        <v>5.9840037129086802E-2</v>
      </c>
      <c r="N306" s="7">
        <v>4.9382027197904702E-2</v>
      </c>
      <c r="O306" s="7">
        <v>2.9960365921769101E-2</v>
      </c>
      <c r="P306" s="7">
        <v>0.199076289404653</v>
      </c>
      <c r="Q306" s="7">
        <v>6.3384913868053498</v>
      </c>
    </row>
    <row r="307" spans="1:17" hidden="1" x14ac:dyDescent="0.25">
      <c r="A307" s="3" t="s">
        <v>16</v>
      </c>
      <c r="B307" s="2">
        <v>43709</v>
      </c>
      <c r="C307" s="7">
        <v>0.95809224327935605</v>
      </c>
      <c r="D307" s="7">
        <v>2.74031493342219E-3</v>
      </c>
      <c r="E307" s="7">
        <v>0.71303866477615097</v>
      </c>
      <c r="F307" s="7">
        <v>0.28422102029042701</v>
      </c>
      <c r="G307" s="7">
        <v>1.5608267761604899E-2</v>
      </c>
      <c r="H307" s="7">
        <v>1.17083750466673E-2</v>
      </c>
      <c r="I307" s="30">
        <v>7.29869837942968E-2</v>
      </c>
      <c r="J307" s="30">
        <v>0.10592936546080101</v>
      </c>
      <c r="K307" s="7">
        <v>6.7896035595509593E-2</v>
      </c>
      <c r="L307" s="7">
        <v>0.38228740080842299</v>
      </c>
      <c r="M307" s="7">
        <v>6.0471401833069899E-2</v>
      </c>
      <c r="N307" s="7">
        <v>5.1446388932062E-2</v>
      </c>
      <c r="O307" s="7">
        <v>2.7068087265315802E-2</v>
      </c>
      <c r="P307" s="7">
        <v>0.20459769350224899</v>
      </c>
      <c r="Q307" s="7">
        <v>6.3059815589298296</v>
      </c>
    </row>
    <row r="308" spans="1:17" hidden="1" x14ac:dyDescent="0.25">
      <c r="A308" s="3" t="s">
        <v>16</v>
      </c>
      <c r="B308" s="2">
        <v>43739</v>
      </c>
      <c r="C308" s="7">
        <v>1.0161834223830699</v>
      </c>
      <c r="D308" s="7">
        <v>2.5181039119160299E-3</v>
      </c>
      <c r="E308" s="7">
        <v>0.72121970183449102</v>
      </c>
      <c r="F308" s="7">
        <v>0.276262194253592</v>
      </c>
      <c r="G308" s="7">
        <v>1.4142173766945E-2</v>
      </c>
      <c r="H308" s="7">
        <v>1.38112460600662E-2</v>
      </c>
      <c r="I308" s="30">
        <v>7.3311665767242906E-2</v>
      </c>
      <c r="J308" s="30">
        <v>0.106882773645122</v>
      </c>
      <c r="K308" s="7">
        <v>7.1237444335886302E-2</v>
      </c>
      <c r="L308" s="7">
        <v>0.37839545536956898</v>
      </c>
      <c r="M308" s="7">
        <v>6.4986367770777195E-2</v>
      </c>
      <c r="N308" s="7">
        <v>5.7090638074067002E-2</v>
      </c>
      <c r="O308" s="7">
        <v>2.2291335212648599E-2</v>
      </c>
      <c r="P308" s="7">
        <v>0.19785089999767599</v>
      </c>
      <c r="Q308" s="7">
        <v>6.2773417940743101</v>
      </c>
    </row>
    <row r="309" spans="1:17" hidden="1" x14ac:dyDescent="0.25">
      <c r="A309" s="3" t="s">
        <v>16</v>
      </c>
      <c r="B309" s="2">
        <v>43770</v>
      </c>
      <c r="C309" s="7">
        <v>1.0395965577283901</v>
      </c>
      <c r="D309" s="7">
        <v>2.7695181143065802E-3</v>
      </c>
      <c r="E309" s="7">
        <v>0.72110765652448805</v>
      </c>
      <c r="F309" s="7">
        <v>0.27612282536120603</v>
      </c>
      <c r="G309" s="7">
        <v>1.49439903064381E-2</v>
      </c>
      <c r="H309" s="7">
        <v>1.6112989703947901E-2</v>
      </c>
      <c r="I309" s="30">
        <v>7.8137652633644195E-2</v>
      </c>
      <c r="J309" s="30">
        <v>0.104639049928237</v>
      </c>
      <c r="K309" s="7">
        <v>8.3440621491360598E-2</v>
      </c>
      <c r="L309" s="7">
        <v>0.37626736933816102</v>
      </c>
      <c r="M309" s="7">
        <v>6.2443115681135898E-2</v>
      </c>
      <c r="N309" s="7">
        <v>5.5838534407359398E-2</v>
      </c>
      <c r="O309" s="7">
        <v>2.2718393977009001E-2</v>
      </c>
      <c r="P309" s="7">
        <v>0.18545828253270699</v>
      </c>
      <c r="Q309" s="7">
        <v>6.3059147744926696</v>
      </c>
    </row>
    <row r="310" spans="1:17" hidden="1" x14ac:dyDescent="0.25">
      <c r="A310" s="3" t="s">
        <v>16</v>
      </c>
      <c r="B310" s="2">
        <v>43800</v>
      </c>
      <c r="C310" s="7">
        <v>1.1614214324865</v>
      </c>
      <c r="D310" s="7">
        <v>2.9012962395433299E-3</v>
      </c>
      <c r="E310" s="7">
        <v>0.73464102900452699</v>
      </c>
      <c r="F310" s="7">
        <v>0.26245767475593001</v>
      </c>
      <c r="G310" s="7">
        <v>1.438769536447E-2</v>
      </c>
      <c r="H310" s="7">
        <v>1.8660176560883701E-2</v>
      </c>
      <c r="I310" s="30">
        <v>9.4013668707790002E-2</v>
      </c>
      <c r="J310" s="30">
        <v>0.109124207676171</v>
      </c>
      <c r="K310" s="7">
        <v>9.1644595687894695E-2</v>
      </c>
      <c r="L310" s="7">
        <v>0.39679153533502898</v>
      </c>
      <c r="M310" s="7">
        <v>5.6829500818482002E-2</v>
      </c>
      <c r="N310" s="7">
        <v>4.7330909608733998E-2</v>
      </c>
      <c r="O310" s="7">
        <v>1.7685582152325598E-2</v>
      </c>
      <c r="P310" s="7">
        <v>0.153532128088221</v>
      </c>
      <c r="Q310" s="7">
        <v>6.2536068893175303</v>
      </c>
    </row>
    <row r="311" spans="1:17" hidden="1" x14ac:dyDescent="0.25">
      <c r="A311" s="3" t="s">
        <v>16</v>
      </c>
      <c r="B311" s="2">
        <v>43831</v>
      </c>
      <c r="C311" s="7">
        <v>0.95128582209201795</v>
      </c>
      <c r="D311" s="7">
        <v>3.20442570070105E-3</v>
      </c>
      <c r="E311" s="7">
        <v>0.72200235555555903</v>
      </c>
      <c r="F311" s="7">
        <v>0.27479321874374002</v>
      </c>
      <c r="G311" s="7">
        <v>1.49461497488331E-2</v>
      </c>
      <c r="H311" s="7">
        <v>1.25804244025502E-2</v>
      </c>
      <c r="I311" s="30">
        <v>5.9195519194291397E-2</v>
      </c>
      <c r="J311" s="30">
        <v>0.105615447661029</v>
      </c>
      <c r="K311" s="7">
        <v>6.8956627744736307E-2</v>
      </c>
      <c r="L311" s="7">
        <v>0.38494301299920902</v>
      </c>
      <c r="M311" s="7">
        <v>7.1566300785098902E-2</v>
      </c>
      <c r="N311" s="7">
        <v>4.61828448127777E-2</v>
      </c>
      <c r="O311" s="7">
        <v>2.3039543830686699E-2</v>
      </c>
      <c r="P311" s="7">
        <v>0.21297412882078801</v>
      </c>
      <c r="Q311" s="7">
        <v>6.3022025805374797</v>
      </c>
    </row>
    <row r="312" spans="1:17" hidden="1" x14ac:dyDescent="0.25">
      <c r="A312" s="3" t="s">
        <v>16</v>
      </c>
      <c r="B312" s="2">
        <v>43862</v>
      </c>
      <c r="C312" s="7">
        <v>0.95518663506752799</v>
      </c>
      <c r="D312" s="7">
        <v>3.1301119826581802E-3</v>
      </c>
      <c r="E312" s="7">
        <v>0.72103340374904201</v>
      </c>
      <c r="F312" s="7">
        <v>0.27583648426829899</v>
      </c>
      <c r="G312" s="7">
        <v>1.42293545757058E-2</v>
      </c>
      <c r="H312" s="7">
        <v>1.33126240291056E-2</v>
      </c>
      <c r="I312" s="30">
        <v>6.3054762847147602E-2</v>
      </c>
      <c r="J312" s="30">
        <v>0.11392517362381201</v>
      </c>
      <c r="K312" s="7">
        <v>6.6276846121784305E-2</v>
      </c>
      <c r="L312" s="7">
        <v>0.386687798771851</v>
      </c>
      <c r="M312" s="7">
        <v>6.4838933485167796E-2</v>
      </c>
      <c r="N312" s="7">
        <v>4.5077707129053603E-2</v>
      </c>
      <c r="O312" s="7">
        <v>2.5417232352129199E-2</v>
      </c>
      <c r="P312" s="7">
        <v>0.20717956706424301</v>
      </c>
      <c r="Q312" s="7">
        <v>6.3153132872517199</v>
      </c>
    </row>
    <row r="313" spans="1:17" hidden="1" x14ac:dyDescent="0.25">
      <c r="A313" s="3" t="s">
        <v>16</v>
      </c>
      <c r="B313" s="2">
        <v>43891</v>
      </c>
      <c r="C313" s="7">
        <v>0.98037975336285299</v>
      </c>
      <c r="D313" s="7">
        <v>2.90798927960255E-3</v>
      </c>
      <c r="E313" s="7">
        <v>0.75318270189258396</v>
      </c>
      <c r="F313" s="7">
        <v>0.243909308827813</v>
      </c>
      <c r="G313" s="7">
        <v>1.4272275421152201E-2</v>
      </c>
      <c r="H313" s="7">
        <v>8.2634957234746405E-3</v>
      </c>
      <c r="I313" s="30">
        <v>4.2913777762965101E-2</v>
      </c>
      <c r="J313" s="30">
        <v>7.5333609786347205E-2</v>
      </c>
      <c r="K313" s="7">
        <v>7.0976798648392E-2</v>
      </c>
      <c r="L313" s="7">
        <v>0.50056462001858004</v>
      </c>
      <c r="M313" s="7">
        <v>5.7344511274920698E-2</v>
      </c>
      <c r="N313" s="7">
        <v>4.2512052288016002E-2</v>
      </c>
      <c r="O313" s="7">
        <v>1.4865403966690499E-2</v>
      </c>
      <c r="P313" s="7">
        <v>0.172953455109462</v>
      </c>
      <c r="Q313" s="7">
        <v>6.3698713554190904</v>
      </c>
    </row>
    <row r="314" spans="1:17" hidden="1" x14ac:dyDescent="0.25">
      <c r="A314" s="3" t="s">
        <v>16</v>
      </c>
      <c r="B314" s="2">
        <v>43922</v>
      </c>
      <c r="C314" s="7">
        <v>0.67540717465348399</v>
      </c>
      <c r="D314" s="7">
        <v>3.2143357399743899E-3</v>
      </c>
      <c r="E314" s="7">
        <v>0.80979810643370598</v>
      </c>
      <c r="F314" s="7">
        <v>0.18698755782631901</v>
      </c>
      <c r="G314" s="7">
        <v>1.3039914497850601E-2</v>
      </c>
      <c r="H314" s="7">
        <v>6.5124126068124904E-4</v>
      </c>
      <c r="I314" s="30">
        <v>5.87534830759571E-3</v>
      </c>
      <c r="J314" s="30">
        <v>2.2546225203394801E-2</v>
      </c>
      <c r="K314" s="7">
        <v>8.0580248289687406E-2</v>
      </c>
      <c r="L314" s="7">
        <v>0.73684346563632197</v>
      </c>
      <c r="M314" s="7">
        <v>2.2564679191497201E-2</v>
      </c>
      <c r="N314" s="7">
        <v>1.8795199897216602E-2</v>
      </c>
      <c r="O314" s="7">
        <v>1.6925189947628E-3</v>
      </c>
      <c r="P314" s="7">
        <v>9.7411158720991806E-2</v>
      </c>
      <c r="Q314" s="7">
        <v>6.5781181192565699</v>
      </c>
    </row>
    <row r="315" spans="1:17" hidden="1" x14ac:dyDescent="0.25">
      <c r="A315" s="3" t="s">
        <v>16</v>
      </c>
      <c r="B315" s="2">
        <v>43952</v>
      </c>
      <c r="C315" s="7">
        <v>0.83048321307937301</v>
      </c>
      <c r="D315" s="7">
        <v>2.8350512293702202E-3</v>
      </c>
      <c r="E315" s="7">
        <v>0.78249768034825296</v>
      </c>
      <c r="F315" s="7">
        <v>0.21466726842237699</v>
      </c>
      <c r="G315" s="7">
        <v>1.3570434022238601E-2</v>
      </c>
      <c r="H315" s="7">
        <v>8.5901814079117301E-4</v>
      </c>
      <c r="I315" s="30">
        <v>1.04798463543235E-2</v>
      </c>
      <c r="J315" s="30">
        <v>3.5726428047556803E-2</v>
      </c>
      <c r="K315" s="7">
        <v>7.8851944144466293E-2</v>
      </c>
      <c r="L315" s="7">
        <v>0.62658660092960705</v>
      </c>
      <c r="M315" s="7">
        <v>2.8363489059614101E-2</v>
      </c>
      <c r="N315" s="7">
        <v>6.9834284042897696E-2</v>
      </c>
      <c r="O315" s="7">
        <v>1.9345972671954599E-3</v>
      </c>
      <c r="P315" s="7">
        <v>0.13379335799130901</v>
      </c>
      <c r="Q315" s="7">
        <v>6.53594432142323</v>
      </c>
    </row>
    <row r="316" spans="1:17" hidden="1" x14ac:dyDescent="0.25">
      <c r="A316" s="3" t="s">
        <v>16</v>
      </c>
      <c r="B316" s="2">
        <v>43983</v>
      </c>
      <c r="C316" s="7">
        <v>0.96838706705289201</v>
      </c>
      <c r="D316" s="7">
        <v>3.2746358613203598E-3</v>
      </c>
      <c r="E316" s="7">
        <v>0.73756240997792599</v>
      </c>
      <c r="F316" s="7">
        <v>0.25916295416075302</v>
      </c>
      <c r="G316" s="7">
        <v>1.2631922877806101E-2</v>
      </c>
      <c r="H316" s="7">
        <v>4.1527752001740701E-3</v>
      </c>
      <c r="I316" s="30">
        <v>5.0292478002638599E-2</v>
      </c>
      <c r="J316" s="30">
        <v>4.9514922853037498E-2</v>
      </c>
      <c r="K316" s="7">
        <v>7.1149371303414005E-2</v>
      </c>
      <c r="L316" s="7">
        <v>0.49973135684298298</v>
      </c>
      <c r="M316" s="7">
        <v>4.4524172209697101E-2</v>
      </c>
      <c r="N316" s="7">
        <v>7.6934885271758194E-2</v>
      </c>
      <c r="O316" s="7">
        <v>3.8579432280574501E-3</v>
      </c>
      <c r="P316" s="7">
        <v>0.18721017221043401</v>
      </c>
      <c r="Q316" s="7">
        <v>6.4580254167243396</v>
      </c>
    </row>
    <row r="317" spans="1:17" hidden="1" x14ac:dyDescent="0.25">
      <c r="A317" s="3" t="s">
        <v>16</v>
      </c>
      <c r="B317" s="2">
        <v>44013</v>
      </c>
      <c r="C317" s="7">
        <v>1.1049274827630999</v>
      </c>
      <c r="D317" s="7">
        <v>2.7936833190883499E-3</v>
      </c>
      <c r="E317" s="7">
        <v>0.72688270156989798</v>
      </c>
      <c r="F317" s="7">
        <v>0.27032361511101299</v>
      </c>
      <c r="G317" s="7">
        <v>1.17296020102289E-2</v>
      </c>
      <c r="H317" s="7">
        <v>6.2767591284939401E-3</v>
      </c>
      <c r="I317" s="30">
        <v>7.7119278513521905E-2</v>
      </c>
      <c r="J317" s="30">
        <v>9.5396035557018505E-2</v>
      </c>
      <c r="K317" s="7">
        <v>6.7390494035805201E-2</v>
      </c>
      <c r="L317" s="7">
        <v>0.417988894889257</v>
      </c>
      <c r="M317" s="7">
        <v>6.1462464541934103E-2</v>
      </c>
      <c r="N317" s="7">
        <v>6.6246113685702601E-2</v>
      </c>
      <c r="O317" s="7">
        <v>7.7169798880206896E-3</v>
      </c>
      <c r="P317" s="7">
        <v>0.188673377750017</v>
      </c>
      <c r="Q317" s="7">
        <v>6.3601908314409998</v>
      </c>
    </row>
    <row r="318" spans="1:17" hidden="1" x14ac:dyDescent="0.25">
      <c r="A318" s="3" t="s">
        <v>16</v>
      </c>
      <c r="B318" s="2">
        <v>44044</v>
      </c>
      <c r="C318" s="7">
        <v>1.10773738941526</v>
      </c>
      <c r="D318" s="7">
        <v>2.76621496980949E-3</v>
      </c>
      <c r="E318" s="7">
        <v>0.71626420857125905</v>
      </c>
      <c r="F318" s="7">
        <v>0.280969576458932</v>
      </c>
      <c r="G318" s="7">
        <v>1.0819401984684699E-2</v>
      </c>
      <c r="H318" s="7">
        <v>6.7091818400774102E-3</v>
      </c>
      <c r="I318" s="30">
        <v>7.5412208106088896E-2</v>
      </c>
      <c r="J318" s="30">
        <v>0.120560674273092</v>
      </c>
      <c r="K318" s="7">
        <v>6.7133345545565895E-2</v>
      </c>
      <c r="L318" s="7">
        <v>0.39662732156631297</v>
      </c>
      <c r="M318" s="7">
        <v>5.8055587365422101E-2</v>
      </c>
      <c r="N318" s="7">
        <v>6.22433280208263E-2</v>
      </c>
      <c r="O318" s="7">
        <v>1.0337807878538699E-2</v>
      </c>
      <c r="P318" s="7">
        <v>0.192101143419391</v>
      </c>
      <c r="Q318" s="7">
        <v>6.4011078921554496</v>
      </c>
    </row>
    <row r="319" spans="1:17" hidden="1" x14ac:dyDescent="0.25">
      <c r="A319" s="3" t="s">
        <v>16</v>
      </c>
      <c r="B319" s="2">
        <v>44075</v>
      </c>
      <c r="C319" s="7">
        <v>1.0604054527975</v>
      </c>
      <c r="D319" s="7">
        <v>3.1721507260711402E-3</v>
      </c>
      <c r="E319" s="7">
        <v>0.725468440886055</v>
      </c>
      <c r="F319" s="7">
        <v>0.27135940838787298</v>
      </c>
      <c r="G319" s="7">
        <v>1.36385583368052E-2</v>
      </c>
      <c r="H319" s="7">
        <v>7.9313106466590705E-3</v>
      </c>
      <c r="I319" s="30">
        <v>6.9474339679100605E-2</v>
      </c>
      <c r="J319" s="30">
        <v>0.105826184778138</v>
      </c>
      <c r="K319" s="7">
        <v>6.7452201025319694E-2</v>
      </c>
      <c r="L319" s="7">
        <v>0.41086395322586799</v>
      </c>
      <c r="M319" s="7">
        <v>6.1283754311930498E-2</v>
      </c>
      <c r="N319" s="7">
        <v>5.6456404069989703E-2</v>
      </c>
      <c r="O319" s="7">
        <v>1.3517298661920901E-2</v>
      </c>
      <c r="P319" s="7">
        <v>0.193555995264268</v>
      </c>
      <c r="Q319" s="7">
        <v>6.3731256400984098</v>
      </c>
    </row>
    <row r="320" spans="1:17" hidden="1" x14ac:dyDescent="0.25">
      <c r="A320" s="3" t="s">
        <v>16</v>
      </c>
      <c r="B320" s="2">
        <v>44105</v>
      </c>
      <c r="C320" s="7">
        <v>1.1096641829446801</v>
      </c>
      <c r="D320" s="7">
        <v>2.8702556809971601E-3</v>
      </c>
      <c r="E320" s="7">
        <v>0.73498749352988502</v>
      </c>
      <c r="F320" s="7">
        <v>0.26214225078911801</v>
      </c>
      <c r="G320" s="7">
        <v>1.2616991826108001E-2</v>
      </c>
      <c r="H320" s="7">
        <v>9.9634410374781109E-3</v>
      </c>
      <c r="I320" s="30">
        <v>6.3211531036291402E-2</v>
      </c>
      <c r="J320" s="30">
        <v>9.9811298252492103E-2</v>
      </c>
      <c r="K320" s="7">
        <v>7.40553787056146E-2</v>
      </c>
      <c r="L320" s="7">
        <v>0.42125164434263501</v>
      </c>
      <c r="M320" s="7">
        <v>6.2672906319939603E-2</v>
      </c>
      <c r="N320" s="7">
        <v>6.3063974287978594E-2</v>
      </c>
      <c r="O320" s="7">
        <v>8.3572926544505308E-3</v>
      </c>
      <c r="P320" s="7">
        <v>0.184995541537012</v>
      </c>
      <c r="Q320" s="7">
        <v>6.4176795902131403</v>
      </c>
    </row>
    <row r="321" spans="1:17" hidden="1" x14ac:dyDescent="0.25">
      <c r="A321" s="3" t="s">
        <v>16</v>
      </c>
      <c r="B321" s="2">
        <v>44136</v>
      </c>
      <c r="C321" s="7">
        <v>0.90022236427432201</v>
      </c>
      <c r="D321" s="7">
        <v>2.7565782397582098E-3</v>
      </c>
      <c r="E321" s="7">
        <v>0.77200850837083501</v>
      </c>
      <c r="F321" s="7">
        <v>0.22523491338940699</v>
      </c>
      <c r="G321" s="7">
        <v>1.4759519749506501E-2</v>
      </c>
      <c r="H321" s="7">
        <v>5.1091808924308103E-3</v>
      </c>
      <c r="I321" s="30">
        <v>1.8959602650437501E-2</v>
      </c>
      <c r="J321" s="30">
        <v>6.4760590684430297E-2</v>
      </c>
      <c r="K321" s="7">
        <v>8.3991605791073704E-2</v>
      </c>
      <c r="L321" s="7">
        <v>0.52900019278370303</v>
      </c>
      <c r="M321" s="7">
        <v>5.87497162708479E-2</v>
      </c>
      <c r="N321" s="7">
        <v>6.8280448959383705E-2</v>
      </c>
      <c r="O321" s="7">
        <v>3.9322162040007196E-3</v>
      </c>
      <c r="P321" s="7">
        <v>0.15245692601418601</v>
      </c>
      <c r="Q321" s="7">
        <v>6.4561272760281403</v>
      </c>
    </row>
    <row r="322" spans="1:17" hidden="1" x14ac:dyDescent="0.25">
      <c r="A322" s="3" t="s">
        <v>16</v>
      </c>
      <c r="B322" s="2">
        <v>44166</v>
      </c>
      <c r="C322" s="7">
        <v>1.1747385685120599</v>
      </c>
      <c r="D322" s="7">
        <v>3.1748791361122198E-3</v>
      </c>
      <c r="E322" s="7">
        <v>0.77483168616176501</v>
      </c>
      <c r="F322" s="7">
        <v>0.22199343470212199</v>
      </c>
      <c r="G322" s="7">
        <v>1.53601740021107E-2</v>
      </c>
      <c r="H322" s="7">
        <v>1.1984811360156399E-2</v>
      </c>
      <c r="I322" s="30">
        <v>9.1592596553916203E-2</v>
      </c>
      <c r="J322" s="30">
        <v>5.5398404743548998E-2</v>
      </c>
      <c r="K322" s="7">
        <v>9.238372428951E-2</v>
      </c>
      <c r="L322" s="7">
        <v>0.473273903225712</v>
      </c>
      <c r="M322" s="7">
        <v>6.0391196703907801E-2</v>
      </c>
      <c r="N322" s="7">
        <v>5.14023959140327E-2</v>
      </c>
      <c r="O322" s="7">
        <v>3.9077691198308798E-3</v>
      </c>
      <c r="P322" s="7">
        <v>0.144305024087275</v>
      </c>
      <c r="Q322" s="7">
        <v>6.3883925124470498</v>
      </c>
    </row>
    <row r="323" spans="1:17" hidden="1" x14ac:dyDescent="0.25">
      <c r="A323" s="3" t="s">
        <v>16</v>
      </c>
      <c r="B323" s="2">
        <v>44197</v>
      </c>
      <c r="C323" s="7">
        <v>0.79845404654716701</v>
      </c>
      <c r="D323" s="7">
        <v>3.3468236060901599E-3</v>
      </c>
      <c r="E323" s="7">
        <v>0.78942618009635701</v>
      </c>
      <c r="F323" s="7">
        <v>0.20722699629755301</v>
      </c>
      <c r="G323" s="7">
        <v>1.42404454864495E-2</v>
      </c>
      <c r="H323" s="7">
        <v>2.1332951636204699E-3</v>
      </c>
      <c r="I323" s="30">
        <v>1.71535039995768E-2</v>
      </c>
      <c r="J323" s="30">
        <v>5.6255368387164301E-2</v>
      </c>
      <c r="K323" s="7">
        <v>7.0423630365359993E-2</v>
      </c>
      <c r="L323" s="7">
        <v>0.57238785452608199</v>
      </c>
      <c r="M323" s="7">
        <v>5.68500186988476E-2</v>
      </c>
      <c r="N323" s="7">
        <v>4.374219006709E-2</v>
      </c>
      <c r="O323" s="7">
        <v>4.1086502839462798E-3</v>
      </c>
      <c r="P323" s="7">
        <v>0.16270504302186301</v>
      </c>
      <c r="Q323" s="7">
        <v>6.5421335508751399</v>
      </c>
    </row>
    <row r="324" spans="1:17" hidden="1" x14ac:dyDescent="0.25">
      <c r="A324" s="3" t="s">
        <v>16</v>
      </c>
      <c r="B324" s="2">
        <v>44228</v>
      </c>
      <c r="C324" s="7">
        <v>0.78714311683983196</v>
      </c>
      <c r="D324" s="7">
        <v>3.3844811119278602E-3</v>
      </c>
      <c r="E324" s="7">
        <v>0.77423008671965798</v>
      </c>
      <c r="F324" s="7">
        <v>0.222385432168414</v>
      </c>
      <c r="G324" s="7">
        <v>1.5212930682404899E-2</v>
      </c>
      <c r="H324" s="7">
        <v>1.6440831806338401E-3</v>
      </c>
      <c r="I324" s="30">
        <v>1.08343005462678E-2</v>
      </c>
      <c r="J324" s="30">
        <v>5.92606093123864E-2</v>
      </c>
      <c r="K324" s="7">
        <v>7.3474122821749505E-2</v>
      </c>
      <c r="L324" s="7">
        <v>0.56100680079856302</v>
      </c>
      <c r="M324" s="7">
        <v>5.9414086484458298E-2</v>
      </c>
      <c r="N324" s="7">
        <v>5.2169795410087302E-2</v>
      </c>
      <c r="O324" s="7">
        <v>3.1447177149741701E-3</v>
      </c>
      <c r="P324" s="7">
        <v>0.163838553048474</v>
      </c>
      <c r="Q324" s="7">
        <v>6.4516230250267599</v>
      </c>
    </row>
    <row r="325" spans="1:17" hidden="1" x14ac:dyDescent="0.25">
      <c r="A325" s="3" t="s">
        <v>16</v>
      </c>
      <c r="B325" s="2">
        <v>44256</v>
      </c>
      <c r="C325" s="7">
        <v>0.97655905055259595</v>
      </c>
      <c r="D325" s="7">
        <v>3.23811029061112E-3</v>
      </c>
      <c r="E325" s="7">
        <v>0.75500193442271502</v>
      </c>
      <c r="F325" s="7">
        <v>0.24175995528667399</v>
      </c>
      <c r="G325" s="7">
        <v>1.56488702378558E-2</v>
      </c>
      <c r="H325" s="7">
        <v>1.52286055083595E-3</v>
      </c>
      <c r="I325" s="30">
        <v>1.03308291679657E-2</v>
      </c>
      <c r="J325" s="30">
        <v>5.70127195656773E-2</v>
      </c>
      <c r="K325" s="7">
        <v>7.1336247344442397E-2</v>
      </c>
      <c r="L325" s="7">
        <v>0.51993963092100204</v>
      </c>
      <c r="M325" s="7">
        <v>6.6064309745908295E-2</v>
      </c>
      <c r="N325" s="7">
        <v>6.80551209218173E-2</v>
      </c>
      <c r="O325" s="7">
        <v>3.7222888154936802E-3</v>
      </c>
      <c r="P325" s="7">
        <v>0.18636712272900099</v>
      </c>
      <c r="Q325" s="7">
        <v>6.43725166277006</v>
      </c>
    </row>
    <row r="326" spans="1:17" hidden="1" x14ac:dyDescent="0.25">
      <c r="A326" s="3" t="s">
        <v>16</v>
      </c>
      <c r="B326" s="2">
        <v>44287</v>
      </c>
      <c r="C326" s="7">
        <v>1.11226022818026</v>
      </c>
      <c r="D326" s="7">
        <v>3.2456352219978001E-3</v>
      </c>
      <c r="E326" s="7">
        <v>0.74617838894089406</v>
      </c>
      <c r="F326" s="7">
        <v>0.250575975837108</v>
      </c>
      <c r="G326" s="7">
        <v>1.2036254195028E-2</v>
      </c>
      <c r="H326" s="7">
        <v>4.7899736901304496E-3</v>
      </c>
      <c r="I326" s="30">
        <v>6.20417447902121E-2</v>
      </c>
      <c r="J326" s="30">
        <v>7.2996139898564794E-2</v>
      </c>
      <c r="K326" s="7">
        <v>6.8334849586318303E-2</v>
      </c>
      <c r="L326" s="7">
        <v>0.44793668428939398</v>
      </c>
      <c r="M326" s="7">
        <v>6.5650652673294799E-2</v>
      </c>
      <c r="N326" s="7">
        <v>6.9219521138784601E-2</v>
      </c>
      <c r="O326" s="7">
        <v>7.1235488564552604E-3</v>
      </c>
      <c r="P326" s="7">
        <v>0.18987063088181699</v>
      </c>
      <c r="Q326" s="7">
        <v>6.3834259224969303</v>
      </c>
    </row>
    <row r="327" spans="1:17" hidden="1" x14ac:dyDescent="0.25">
      <c r="A327" s="3" t="s">
        <v>16</v>
      </c>
      <c r="B327" s="2">
        <v>44317</v>
      </c>
      <c r="C327" s="7">
        <v>1.18929712135206</v>
      </c>
      <c r="D327" s="7">
        <v>3.4354739085701602E-3</v>
      </c>
      <c r="E327" s="7">
        <v>0.73084861719120797</v>
      </c>
      <c r="F327" s="7">
        <v>0.26571590890022201</v>
      </c>
      <c r="G327" s="7">
        <v>1.2052261629062099E-2</v>
      </c>
      <c r="H327" s="7">
        <v>8.3716363767767192E-3</v>
      </c>
      <c r="I327" s="30">
        <v>7.9298886707652796E-2</v>
      </c>
      <c r="J327" s="30">
        <v>0.10020998637876601</v>
      </c>
      <c r="K327" s="7">
        <v>6.5404666220973101E-2</v>
      </c>
      <c r="L327" s="7">
        <v>0.41132829307763902</v>
      </c>
      <c r="M327" s="7">
        <v>6.6219257612525104E-2</v>
      </c>
      <c r="N327" s="7">
        <v>6.7889427270923799E-2</v>
      </c>
      <c r="O327" s="7">
        <v>9.4067743588024198E-3</v>
      </c>
      <c r="P327" s="7">
        <v>0.17981881036687899</v>
      </c>
      <c r="Q327" s="7">
        <v>6.3808161571486499</v>
      </c>
    </row>
    <row r="328" spans="1:17" hidden="1" x14ac:dyDescent="0.25">
      <c r="A328" s="3" t="s">
        <v>16</v>
      </c>
      <c r="B328" s="2">
        <v>44348</v>
      </c>
      <c r="C328" s="7">
        <v>1.1906909721675401</v>
      </c>
      <c r="D328" s="7">
        <v>3.35976578071357E-3</v>
      </c>
      <c r="E328" s="7">
        <v>0.72115653477606201</v>
      </c>
      <c r="F328" s="7">
        <v>0.27548369944322498</v>
      </c>
      <c r="G328" s="7">
        <v>1.11437364834095E-2</v>
      </c>
      <c r="H328" s="7">
        <v>8.6157148374431097E-3</v>
      </c>
      <c r="I328" s="30">
        <v>7.0468366992529105E-2</v>
      </c>
      <c r="J328" s="30">
        <v>0.114685645404143</v>
      </c>
      <c r="K328" s="7">
        <v>6.1515268757630998E-2</v>
      </c>
      <c r="L328" s="7">
        <v>0.39924801168388901</v>
      </c>
      <c r="M328" s="7">
        <v>6.7243730837294305E-2</v>
      </c>
      <c r="N328" s="7">
        <v>5.8552273682378801E-2</v>
      </c>
      <c r="O328" s="7">
        <v>1.25521322646279E-2</v>
      </c>
      <c r="P328" s="7">
        <v>0.19597511905665399</v>
      </c>
      <c r="Q328" s="7">
        <v>6.3666859591343696</v>
      </c>
    </row>
    <row r="329" spans="1:17" hidden="1" x14ac:dyDescent="0.25">
      <c r="A329" s="3" t="s">
        <v>16</v>
      </c>
      <c r="B329" s="2">
        <v>44378</v>
      </c>
      <c r="C329" s="7">
        <v>1.2331628097496301</v>
      </c>
      <c r="D329" s="7">
        <v>3.09583650159559E-3</v>
      </c>
      <c r="E329" s="7">
        <v>0.72120620999976304</v>
      </c>
      <c r="F329" s="7">
        <v>0.27569795349864201</v>
      </c>
      <c r="G329" s="7">
        <v>1.1722945251728E-2</v>
      </c>
      <c r="H329" s="7">
        <v>1.01416304582769E-2</v>
      </c>
      <c r="I329" s="30">
        <v>7.5716375859601795E-2</v>
      </c>
      <c r="J329" s="30">
        <v>0.12321510457670901</v>
      </c>
      <c r="K329" s="7">
        <v>6.2678147558348704E-2</v>
      </c>
      <c r="L329" s="7">
        <v>0.39700760308913902</v>
      </c>
      <c r="M329" s="7">
        <v>6.4932529028126407E-2</v>
      </c>
      <c r="N329" s="7">
        <v>5.3557807592858699E-2</v>
      </c>
      <c r="O329" s="7">
        <v>1.444077902266E-2</v>
      </c>
      <c r="P329" s="7">
        <v>0.186587077562551</v>
      </c>
      <c r="Q329" s="7">
        <v>6.3851191512927397</v>
      </c>
    </row>
    <row r="330" spans="1:17" hidden="1" x14ac:dyDescent="0.25">
      <c r="A330" s="3" t="s">
        <v>16</v>
      </c>
      <c r="B330" s="2">
        <v>44409</v>
      </c>
      <c r="C330" s="7">
        <v>1.1809002925832599</v>
      </c>
      <c r="D330" s="7">
        <v>3.3426605918977798E-3</v>
      </c>
      <c r="E330" s="7">
        <v>0.720210597365887</v>
      </c>
      <c r="F330" s="7">
        <v>0.27644674204221498</v>
      </c>
      <c r="G330" s="7">
        <v>1.07896434066967E-2</v>
      </c>
      <c r="H330" s="7">
        <v>1.20327988685845E-2</v>
      </c>
      <c r="I330" s="30">
        <v>7.5065197662237904E-2</v>
      </c>
      <c r="J330" s="30">
        <v>0.136402390338492</v>
      </c>
      <c r="K330" s="7">
        <v>6.4227325122202306E-2</v>
      </c>
      <c r="L330" s="7">
        <v>0.384207683160252</v>
      </c>
      <c r="M330" s="7">
        <v>6.5805313943931701E-2</v>
      </c>
      <c r="N330" s="7">
        <v>5.6964913861667299E-2</v>
      </c>
      <c r="O330" s="7">
        <v>1.66745554757118E-2</v>
      </c>
      <c r="P330" s="7">
        <v>0.17783017816022401</v>
      </c>
      <c r="Q330" s="7">
        <v>6.3902325731910903</v>
      </c>
    </row>
    <row r="331" spans="1:17" x14ac:dyDescent="0.25">
      <c r="A331" s="3" t="s">
        <v>16</v>
      </c>
      <c r="B331" s="2">
        <v>44440</v>
      </c>
      <c r="C331" s="7">
        <v>1.1479177520777899</v>
      </c>
      <c r="D331" s="7">
        <v>2.8783158926759499E-3</v>
      </c>
      <c r="E331" s="7">
        <v>0.72490188764292596</v>
      </c>
      <c r="F331" s="7">
        <v>0.27221979646439898</v>
      </c>
      <c r="G331" s="7">
        <v>1.1751008822677499E-2</v>
      </c>
      <c r="H331" s="7">
        <v>1.0177058361643201E-2</v>
      </c>
      <c r="I331" s="30">
        <v>6.8855151268451806E-2</v>
      </c>
      <c r="J331" s="30">
        <v>0.12211402561833901</v>
      </c>
      <c r="K331" s="7">
        <v>6.3757455875633598E-2</v>
      </c>
      <c r="L331" s="7">
        <v>0.39220984585027102</v>
      </c>
      <c r="M331" s="7">
        <v>7.0227134356755302E-2</v>
      </c>
      <c r="N331" s="7">
        <v>5.1486356178223003E-2</v>
      </c>
      <c r="O331" s="7">
        <v>1.49066708154634E-2</v>
      </c>
      <c r="P331" s="7">
        <v>0.19451529285254199</v>
      </c>
      <c r="Q331" s="7">
        <v>6.4053445641201598</v>
      </c>
    </row>
    <row r="332" spans="1:17" hidden="1" x14ac:dyDescent="0.25">
      <c r="A332" s="3" t="s">
        <v>17</v>
      </c>
      <c r="B332" s="2">
        <v>43466</v>
      </c>
      <c r="C332" s="7">
        <v>0.83250868165327896</v>
      </c>
      <c r="D332" s="7">
        <v>2.7569454109424799E-2</v>
      </c>
      <c r="E332" s="7">
        <v>0.57835313521048703</v>
      </c>
      <c r="F332" s="7">
        <v>0.394077410680088</v>
      </c>
      <c r="G332" s="7">
        <v>1.27343350894951E-2</v>
      </c>
      <c r="H332" s="7">
        <v>1.8363325954625299E-2</v>
      </c>
      <c r="I332" s="30">
        <v>0.108303500161406</v>
      </c>
      <c r="J332" s="30">
        <v>0.16577831752487601</v>
      </c>
      <c r="K332" s="7">
        <v>5.2142311950865702E-2</v>
      </c>
      <c r="L332" s="7">
        <v>0.34508500624629102</v>
      </c>
      <c r="M332" s="7">
        <v>7.1030807305306004E-2</v>
      </c>
      <c r="N332" s="7">
        <v>4.5141391959932997E-2</v>
      </c>
      <c r="O332" s="7">
        <v>5.4362403203421103E-2</v>
      </c>
      <c r="P332" s="7">
        <v>0.12705860060378099</v>
      </c>
      <c r="Q332" s="7">
        <v>5.1685474105203904</v>
      </c>
    </row>
    <row r="333" spans="1:17" hidden="1" x14ac:dyDescent="0.25">
      <c r="A333" s="3" t="s">
        <v>17</v>
      </c>
      <c r="B333" s="2">
        <v>43497</v>
      </c>
      <c r="C333" s="7">
        <v>0.88599532658817104</v>
      </c>
      <c r="D333" s="7">
        <v>2.73592782309201E-2</v>
      </c>
      <c r="E333" s="7">
        <v>0.56277794135097603</v>
      </c>
      <c r="F333" s="7">
        <v>0.40986278041810398</v>
      </c>
      <c r="G333" s="7">
        <v>1.3913803376660599E-2</v>
      </c>
      <c r="H333" s="7">
        <v>2.0316118715699799E-2</v>
      </c>
      <c r="I333" s="30">
        <v>0.104512608586281</v>
      </c>
      <c r="J333" s="30">
        <v>0.19510125794272601</v>
      </c>
      <c r="K333" s="7">
        <v>4.5813963600865398E-2</v>
      </c>
      <c r="L333" s="7">
        <v>0.32782844453868198</v>
      </c>
      <c r="M333" s="7">
        <v>7.2003366075079095E-2</v>
      </c>
      <c r="N333" s="7">
        <v>3.8385301221029199E-2</v>
      </c>
      <c r="O333" s="7">
        <v>5.4107369207290597E-2</v>
      </c>
      <c r="P333" s="7">
        <v>0.12801776673568599</v>
      </c>
      <c r="Q333" s="7">
        <v>5.1346267806822903</v>
      </c>
    </row>
    <row r="334" spans="1:17" hidden="1" x14ac:dyDescent="0.25">
      <c r="A334" s="3" t="s">
        <v>17</v>
      </c>
      <c r="B334" s="2">
        <v>43525</v>
      </c>
      <c r="C334" s="7">
        <v>1.0238180566572199</v>
      </c>
      <c r="D334" s="7">
        <v>2.6790370697779401E-2</v>
      </c>
      <c r="E334" s="7">
        <v>0.55906272555478798</v>
      </c>
      <c r="F334" s="7">
        <v>0.41414690374743302</v>
      </c>
      <c r="G334" s="7">
        <v>1.3794772110232299E-2</v>
      </c>
      <c r="H334" s="7">
        <v>1.8595305761539001E-2</v>
      </c>
      <c r="I334" s="30">
        <v>0.112197824380993</v>
      </c>
      <c r="J334" s="30">
        <v>0.19313275606723199</v>
      </c>
      <c r="K334" s="7">
        <v>4.5810021510156403E-2</v>
      </c>
      <c r="L334" s="7">
        <v>0.32535089244550303</v>
      </c>
      <c r="M334" s="7">
        <v>6.6017043835591593E-2</v>
      </c>
      <c r="N334" s="7">
        <v>3.8854839702932097E-2</v>
      </c>
      <c r="O334" s="7">
        <v>5.4498906421349601E-2</v>
      </c>
      <c r="P334" s="7">
        <v>0.13174763776447099</v>
      </c>
      <c r="Q334" s="7">
        <v>5.1677700179857702</v>
      </c>
    </row>
    <row r="335" spans="1:17" hidden="1" x14ac:dyDescent="0.25">
      <c r="A335" s="3" t="s">
        <v>17</v>
      </c>
      <c r="B335" s="2">
        <v>43556</v>
      </c>
      <c r="C335" s="7">
        <v>1.00613363939944</v>
      </c>
      <c r="D335" s="7">
        <v>2.6389843163185701E-2</v>
      </c>
      <c r="E335" s="7">
        <v>0.54024214592419895</v>
      </c>
      <c r="F335" s="7">
        <v>0.43336801091261501</v>
      </c>
      <c r="G335" s="7">
        <v>1.33619778878592E-2</v>
      </c>
      <c r="H335" s="7">
        <v>2.10096668751584E-2</v>
      </c>
      <c r="I335" s="30">
        <v>0.115491846280017</v>
      </c>
      <c r="J335" s="30">
        <v>0.198562094272073</v>
      </c>
      <c r="K335" s="7">
        <v>4.2419217983145803E-2</v>
      </c>
      <c r="L335" s="7">
        <v>0.322035469113574</v>
      </c>
      <c r="M335" s="7">
        <v>6.3733087730163299E-2</v>
      </c>
      <c r="N335" s="7">
        <v>4.40120878109364E-2</v>
      </c>
      <c r="O335" s="7">
        <v>5.66321513420808E-2</v>
      </c>
      <c r="P335" s="7">
        <v>0.122742400704993</v>
      </c>
      <c r="Q335" s="7">
        <v>5.1458175181002996</v>
      </c>
    </row>
    <row r="336" spans="1:17" hidden="1" x14ac:dyDescent="0.25">
      <c r="A336" s="3" t="s">
        <v>17</v>
      </c>
      <c r="B336" s="2">
        <v>43586</v>
      </c>
      <c r="C336" s="7">
        <v>1.0378787640386999</v>
      </c>
      <c r="D336" s="7">
        <v>2.5441979913663398E-2</v>
      </c>
      <c r="E336" s="7">
        <v>0.55323889619586197</v>
      </c>
      <c r="F336" s="7">
        <v>0.42131912389047399</v>
      </c>
      <c r="G336" s="7">
        <v>1.33780179488834E-2</v>
      </c>
      <c r="H336" s="7">
        <v>1.9956611131919499E-2</v>
      </c>
      <c r="I336" s="30">
        <v>0.118936288437917</v>
      </c>
      <c r="J336" s="30">
        <v>0.20849046732023199</v>
      </c>
      <c r="K336" s="7">
        <v>4.2729564678980203E-2</v>
      </c>
      <c r="L336" s="7">
        <v>0.31369516077010601</v>
      </c>
      <c r="M336" s="7">
        <v>6.4162098250375194E-2</v>
      </c>
      <c r="N336" s="7">
        <v>4.4903794865180299E-2</v>
      </c>
      <c r="O336" s="7">
        <v>5.59029816227503E-2</v>
      </c>
      <c r="P336" s="7">
        <v>0.117845014973656</v>
      </c>
      <c r="Q336" s="7">
        <v>5.1619688586282901</v>
      </c>
    </row>
    <row r="337" spans="1:17" hidden="1" x14ac:dyDescent="0.25">
      <c r="A337" s="3" t="s">
        <v>17</v>
      </c>
      <c r="B337" s="2">
        <v>43617</v>
      </c>
      <c r="C337" s="7">
        <v>0.99180483209122805</v>
      </c>
      <c r="D337" s="7">
        <v>2.6039986546187801E-2</v>
      </c>
      <c r="E337" s="7">
        <v>0.55559833833268002</v>
      </c>
      <c r="F337" s="7">
        <v>0.41836167512113198</v>
      </c>
      <c r="G337" s="7">
        <v>1.1533758910671E-2</v>
      </c>
      <c r="H337" s="7">
        <v>1.9664045577764501E-2</v>
      </c>
      <c r="I337" s="30">
        <v>0.11988739726945701</v>
      </c>
      <c r="J337" s="30">
        <v>0.201510360162967</v>
      </c>
      <c r="K337" s="7">
        <v>4.2170682086545001E-2</v>
      </c>
      <c r="L337" s="7">
        <v>0.32184492141244597</v>
      </c>
      <c r="M337" s="7">
        <v>6.30154244314578E-2</v>
      </c>
      <c r="N337" s="7">
        <v>4.0626361169712799E-2</v>
      </c>
      <c r="O337" s="7">
        <v>5.5292418421478098E-2</v>
      </c>
      <c r="P337" s="7">
        <v>0.124454630557501</v>
      </c>
      <c r="Q337" s="7">
        <v>5.1671963688166302</v>
      </c>
    </row>
    <row r="338" spans="1:17" hidden="1" x14ac:dyDescent="0.25">
      <c r="A338" s="3" t="s">
        <v>17</v>
      </c>
      <c r="B338" s="2">
        <v>43647</v>
      </c>
      <c r="C338" s="7">
        <v>1.0334660422492301</v>
      </c>
      <c r="D338" s="7">
        <v>2.6817247925054001E-2</v>
      </c>
      <c r="E338" s="7">
        <v>0.55417200276838197</v>
      </c>
      <c r="F338" s="7">
        <v>0.41901074930656401</v>
      </c>
      <c r="G338" s="7">
        <v>1.2677709537512899E-2</v>
      </c>
      <c r="H338" s="7">
        <v>2.2030350799324298E-2</v>
      </c>
      <c r="I338" s="30">
        <v>0.122017715188243</v>
      </c>
      <c r="J338" s="30">
        <v>0.19521874535573899</v>
      </c>
      <c r="K338" s="7">
        <v>4.26395955551849E-2</v>
      </c>
      <c r="L338" s="7">
        <v>0.314016912465094</v>
      </c>
      <c r="M338" s="7">
        <v>6.5188228475565393E-2</v>
      </c>
      <c r="N338" s="7">
        <v>4.1176828205947702E-2</v>
      </c>
      <c r="O338" s="7">
        <v>5.89602363230372E-2</v>
      </c>
      <c r="P338" s="7">
        <v>0.12607367809435099</v>
      </c>
      <c r="Q338" s="7">
        <v>5.2168810171146198</v>
      </c>
    </row>
    <row r="339" spans="1:17" hidden="1" x14ac:dyDescent="0.25">
      <c r="A339" s="3" t="s">
        <v>17</v>
      </c>
      <c r="B339" s="2">
        <v>43678</v>
      </c>
      <c r="C339" s="7">
        <v>1.06581444275898</v>
      </c>
      <c r="D339" s="7">
        <v>2.54785925180019E-2</v>
      </c>
      <c r="E339" s="7">
        <v>0.53119827249142504</v>
      </c>
      <c r="F339" s="7">
        <v>0.44332313499057302</v>
      </c>
      <c r="G339" s="7">
        <v>1.2362912336702199E-2</v>
      </c>
      <c r="H339" s="7">
        <v>2.5386019075380298E-2</v>
      </c>
      <c r="I339" s="30">
        <v>0.115727437429914</v>
      </c>
      <c r="J339" s="30">
        <v>0.216213069547671</v>
      </c>
      <c r="K339" s="7">
        <v>4.4851161273887698E-2</v>
      </c>
      <c r="L339" s="7">
        <v>0.30318132877446402</v>
      </c>
      <c r="M339" s="7">
        <v>6.0025600321422103E-2</v>
      </c>
      <c r="N339" s="7">
        <v>4.1558399323162E-2</v>
      </c>
      <c r="O339" s="7">
        <v>6.1948679722082602E-2</v>
      </c>
      <c r="P339" s="7">
        <v>0.11874539219531401</v>
      </c>
      <c r="Q339" s="7">
        <v>5.1528238160513702</v>
      </c>
    </row>
    <row r="340" spans="1:17" hidden="1" x14ac:dyDescent="0.25">
      <c r="A340" s="3" t="s">
        <v>17</v>
      </c>
      <c r="B340" s="2">
        <v>43709</v>
      </c>
      <c r="C340" s="7">
        <v>0.95477721630478596</v>
      </c>
      <c r="D340" s="7">
        <v>2.6611102728739899E-2</v>
      </c>
      <c r="E340" s="7">
        <v>0.57185107044445305</v>
      </c>
      <c r="F340" s="7">
        <v>0.401537826826807</v>
      </c>
      <c r="G340" s="7">
        <v>1.26511210196947E-2</v>
      </c>
      <c r="H340" s="7">
        <v>1.98634983571498E-2</v>
      </c>
      <c r="I340" s="30">
        <v>0.115304543711976</v>
      </c>
      <c r="J340" s="30">
        <v>0.19148962210571099</v>
      </c>
      <c r="K340" s="7">
        <v>4.86733792515276E-2</v>
      </c>
      <c r="L340" s="7">
        <v>0.31920214702806199</v>
      </c>
      <c r="M340" s="7">
        <v>6.3255366438330393E-2</v>
      </c>
      <c r="N340" s="7">
        <v>4.21924885219679E-2</v>
      </c>
      <c r="O340" s="7">
        <v>6.2252017454111901E-2</v>
      </c>
      <c r="P340" s="7">
        <v>0.12511581611146899</v>
      </c>
      <c r="Q340" s="7">
        <v>5.1405595980748702</v>
      </c>
    </row>
    <row r="341" spans="1:17" hidden="1" x14ac:dyDescent="0.25">
      <c r="A341" s="3" t="s">
        <v>17</v>
      </c>
      <c r="B341" s="2">
        <v>43739</v>
      </c>
      <c r="C341" s="7">
        <v>1.0115581185455</v>
      </c>
      <c r="D341" s="7">
        <v>2.6322183475635901E-2</v>
      </c>
      <c r="E341" s="7">
        <v>0.57249069974406497</v>
      </c>
      <c r="F341" s="7">
        <v>0.401187116780299</v>
      </c>
      <c r="G341" s="7">
        <v>1.34655505825552E-2</v>
      </c>
      <c r="H341" s="7">
        <v>2.0548022758879399E-2</v>
      </c>
      <c r="I341" s="30">
        <v>0.12290499730142999</v>
      </c>
      <c r="J341" s="30">
        <v>0.18819379223045901</v>
      </c>
      <c r="K341" s="7">
        <v>4.9916421813393598E-2</v>
      </c>
      <c r="L341" s="7">
        <v>0.31510428250519701</v>
      </c>
      <c r="M341" s="7">
        <v>6.4250644708455401E-2</v>
      </c>
      <c r="N341" s="7">
        <v>4.37675653112597E-2</v>
      </c>
      <c r="O341" s="7">
        <v>5.80918130826596E-2</v>
      </c>
      <c r="P341" s="7">
        <v>0.123756909705712</v>
      </c>
      <c r="Q341" s="7">
        <v>5.1676749447489101</v>
      </c>
    </row>
    <row r="342" spans="1:17" hidden="1" x14ac:dyDescent="0.25">
      <c r="A342" s="3" t="s">
        <v>17</v>
      </c>
      <c r="B342" s="2">
        <v>43770</v>
      </c>
      <c r="C342" s="7">
        <v>1.01260177138799</v>
      </c>
      <c r="D342" s="7">
        <v>2.6339952908003401E-2</v>
      </c>
      <c r="E342" s="7">
        <v>0.57951122105000596</v>
      </c>
      <c r="F342" s="7">
        <v>0.39414882604199097</v>
      </c>
      <c r="G342" s="7">
        <v>1.32276808653575E-2</v>
      </c>
      <c r="H342" s="7">
        <v>1.9954924468206001E-2</v>
      </c>
      <c r="I342" s="30">
        <v>0.12646498331495101</v>
      </c>
      <c r="J342" s="30">
        <v>0.18812234961313001</v>
      </c>
      <c r="K342" s="7">
        <v>5.6915109687012203E-2</v>
      </c>
      <c r="L342" s="7">
        <v>0.31835947691208899</v>
      </c>
      <c r="M342" s="7">
        <v>6.3229658750434098E-2</v>
      </c>
      <c r="N342" s="7">
        <v>4.3041615345375803E-2</v>
      </c>
      <c r="O342" s="7">
        <v>5.37025135354453E-2</v>
      </c>
      <c r="P342" s="7">
        <v>0.116981687508</v>
      </c>
      <c r="Q342" s="7">
        <v>5.19953748470249</v>
      </c>
    </row>
    <row r="343" spans="1:17" hidden="1" x14ac:dyDescent="0.25">
      <c r="A343" s="3" t="s">
        <v>17</v>
      </c>
      <c r="B343" s="2">
        <v>43800</v>
      </c>
      <c r="C343" s="7">
        <v>1.1436431083254801</v>
      </c>
      <c r="D343" s="7">
        <v>2.7222399887968401E-2</v>
      </c>
      <c r="E343" s="7">
        <v>0.58326298808937305</v>
      </c>
      <c r="F343" s="7">
        <v>0.38951461202265902</v>
      </c>
      <c r="G343" s="7">
        <v>1.4140625502202801E-2</v>
      </c>
      <c r="H343" s="7">
        <v>2.32817542366415E-2</v>
      </c>
      <c r="I343" s="30">
        <v>0.14640145177517799</v>
      </c>
      <c r="J343" s="30">
        <v>0.17985492666969499</v>
      </c>
      <c r="K343" s="7">
        <v>6.9134785242581695E-2</v>
      </c>
      <c r="L343" s="7">
        <v>0.317159970035299</v>
      </c>
      <c r="M343" s="7">
        <v>6.0172117271445599E-2</v>
      </c>
      <c r="N343" s="7">
        <v>3.9708968804471001E-2</v>
      </c>
      <c r="O343" s="7">
        <v>4.5301488976722801E-2</v>
      </c>
      <c r="P343" s="7">
        <v>0.104843911485762</v>
      </c>
      <c r="Q343" s="7">
        <v>5.1675741477011501</v>
      </c>
    </row>
    <row r="344" spans="1:17" hidden="1" x14ac:dyDescent="0.25">
      <c r="A344" s="3" t="s">
        <v>17</v>
      </c>
      <c r="B344" s="2">
        <v>43831</v>
      </c>
      <c r="C344" s="7">
        <v>0.88264382170942901</v>
      </c>
      <c r="D344" s="7">
        <v>2.9762149959749101E-2</v>
      </c>
      <c r="E344" s="7">
        <v>0.60036782006122302</v>
      </c>
      <c r="F344" s="7">
        <v>0.36987002997902801</v>
      </c>
      <c r="G344" s="7">
        <v>1.4400934468884999E-2</v>
      </c>
      <c r="H344" s="7">
        <v>1.85320267401082E-2</v>
      </c>
      <c r="I344" s="30">
        <v>9.9925208131488794E-2</v>
      </c>
      <c r="J344" s="30">
        <v>0.18147844980894201</v>
      </c>
      <c r="K344" s="7">
        <v>4.71748943701066E-2</v>
      </c>
      <c r="L344" s="7">
        <v>0.332904788914135</v>
      </c>
      <c r="M344" s="7">
        <v>7.0177165882481601E-2</v>
      </c>
      <c r="N344" s="7">
        <v>4.3485514772314403E-2</v>
      </c>
      <c r="O344" s="7">
        <v>5.5126722109140498E-2</v>
      </c>
      <c r="P344" s="7">
        <v>0.13679429480239799</v>
      </c>
      <c r="Q344" s="7">
        <v>5.1616656128123397</v>
      </c>
    </row>
    <row r="345" spans="1:17" hidden="1" x14ac:dyDescent="0.25">
      <c r="A345" s="3" t="s">
        <v>17</v>
      </c>
      <c r="B345" s="2">
        <v>43862</v>
      </c>
      <c r="C345" s="7">
        <v>0.90499512321416398</v>
      </c>
      <c r="D345" s="7">
        <v>2.9720950667122999E-2</v>
      </c>
      <c r="E345" s="7">
        <v>0.58390710789502298</v>
      </c>
      <c r="F345" s="7">
        <v>0.38637194143785403</v>
      </c>
      <c r="G345" s="7">
        <v>1.4090740933899899E-2</v>
      </c>
      <c r="H345" s="7">
        <v>1.9395237446268501E-2</v>
      </c>
      <c r="I345" s="30">
        <v>9.6892831619106098E-2</v>
      </c>
      <c r="J345" s="30">
        <v>0.20307445216605299</v>
      </c>
      <c r="K345" s="7">
        <v>4.2046027252328103E-2</v>
      </c>
      <c r="L345" s="7">
        <v>0.33238163056015102</v>
      </c>
      <c r="M345" s="7">
        <v>6.5588401393172194E-2</v>
      </c>
      <c r="N345" s="7">
        <v>4.1398544390223099E-2</v>
      </c>
      <c r="O345" s="7">
        <v>5.74086305503866E-2</v>
      </c>
      <c r="P345" s="7">
        <v>0.12772350368841101</v>
      </c>
      <c r="Q345" s="7">
        <v>5.1448833244103298</v>
      </c>
    </row>
    <row r="346" spans="1:17" hidden="1" x14ac:dyDescent="0.25">
      <c r="A346" s="3" t="s">
        <v>17</v>
      </c>
      <c r="B346" s="2">
        <v>43891</v>
      </c>
      <c r="C346" s="7">
        <v>0.81115328614855498</v>
      </c>
      <c r="D346" s="7">
        <v>3.1832326642300297E-2</v>
      </c>
      <c r="E346" s="7">
        <v>0.64659721377999102</v>
      </c>
      <c r="F346" s="7">
        <v>0.32157045957770902</v>
      </c>
      <c r="G346" s="7">
        <v>1.39352479842819E-2</v>
      </c>
      <c r="H346" s="7">
        <v>1.40802770479234E-2</v>
      </c>
      <c r="I346" s="30">
        <v>6.8890057476480401E-2</v>
      </c>
      <c r="J346" s="30">
        <v>0.13490271456504599</v>
      </c>
      <c r="K346" s="7">
        <v>3.9944122251749502E-2</v>
      </c>
      <c r="L346" s="7">
        <v>0.46604252698201698</v>
      </c>
      <c r="M346" s="7">
        <v>5.8964259829731698E-2</v>
      </c>
      <c r="N346" s="7">
        <v>3.9613150085008403E-2</v>
      </c>
      <c r="O346" s="7">
        <v>3.5182275756823499E-2</v>
      </c>
      <c r="P346" s="7">
        <v>0.12844536802093801</v>
      </c>
      <c r="Q346" s="7">
        <v>5.2257754880067502</v>
      </c>
    </row>
    <row r="347" spans="1:17" hidden="1" x14ac:dyDescent="0.25">
      <c r="A347" s="3" t="s">
        <v>17</v>
      </c>
      <c r="B347" s="2">
        <v>43922</v>
      </c>
      <c r="C347" s="7">
        <v>0.434024598056445</v>
      </c>
      <c r="D347" s="7">
        <v>3.8425150748296097E-2</v>
      </c>
      <c r="E347" s="7">
        <v>0.773953848812026</v>
      </c>
      <c r="F347" s="7">
        <v>0.187621000439678</v>
      </c>
      <c r="G347" s="7">
        <v>1.58868114546993E-2</v>
      </c>
      <c r="H347" s="7">
        <v>5.3265627068152304E-4</v>
      </c>
      <c r="I347" s="30">
        <v>2.6233759219039501E-2</v>
      </c>
      <c r="J347" s="30">
        <v>3.4879820261711797E-2</v>
      </c>
      <c r="K347" s="7">
        <v>1.32144614356468E-2</v>
      </c>
      <c r="L347" s="7">
        <v>0.79454251026933298</v>
      </c>
      <c r="M347" s="7">
        <v>2.35930214090753E-2</v>
      </c>
      <c r="N347" s="7">
        <v>1.00822664066614E-2</v>
      </c>
      <c r="O347" s="7">
        <v>5.0369712745853201E-3</v>
      </c>
      <c r="P347" s="7">
        <v>7.5997721998566206E-2</v>
      </c>
      <c r="Q347" s="7">
        <v>5.3678414500486999</v>
      </c>
    </row>
    <row r="348" spans="1:17" hidden="1" x14ac:dyDescent="0.25">
      <c r="A348" s="3" t="s">
        <v>17</v>
      </c>
      <c r="B348" s="2">
        <v>43952</v>
      </c>
      <c r="C348" s="7">
        <v>0.53650789095880502</v>
      </c>
      <c r="D348" s="7">
        <v>3.5320454897080598E-2</v>
      </c>
      <c r="E348" s="7">
        <v>0.75011932202068898</v>
      </c>
      <c r="F348" s="7">
        <v>0.21456022308223099</v>
      </c>
      <c r="G348" s="7">
        <v>1.6393002328284799E-2</v>
      </c>
      <c r="H348" s="7">
        <v>2.0962127737837398E-3</v>
      </c>
      <c r="I348" s="30">
        <v>3.4451937972712697E-2</v>
      </c>
      <c r="J348" s="30">
        <v>5.5395427647063802E-2</v>
      </c>
      <c r="K348" s="7">
        <v>1.39496922440669E-2</v>
      </c>
      <c r="L348" s="7">
        <v>0.69504606528216395</v>
      </c>
      <c r="M348" s="7">
        <v>2.5122188652077701E-2</v>
      </c>
      <c r="N348" s="7">
        <v>5.3483027822382498E-2</v>
      </c>
      <c r="O348" s="7">
        <v>8.0573371103293805E-3</v>
      </c>
      <c r="P348" s="7">
        <v>9.6005108167134701E-2</v>
      </c>
      <c r="Q348" s="7">
        <v>5.3706633024906001</v>
      </c>
    </row>
    <row r="349" spans="1:17" hidden="1" x14ac:dyDescent="0.25">
      <c r="A349" s="3" t="s">
        <v>17</v>
      </c>
      <c r="B349" s="2">
        <v>43983</v>
      </c>
      <c r="C349" s="7">
        <v>0.66882484071926696</v>
      </c>
      <c r="D349" s="7">
        <v>3.1978361486717698E-2</v>
      </c>
      <c r="E349" s="7">
        <v>0.67283432665644904</v>
      </c>
      <c r="F349" s="7">
        <v>0.295187311856833</v>
      </c>
      <c r="G349" s="7">
        <v>1.62292077607421E-2</v>
      </c>
      <c r="H349" s="7">
        <v>7.3524942956738996E-3</v>
      </c>
      <c r="I349" s="30">
        <v>8.7158998097279394E-2</v>
      </c>
      <c r="J349" s="30">
        <v>7.12538524922042E-2</v>
      </c>
      <c r="K349" s="7">
        <v>2.8775199954605101E-2</v>
      </c>
      <c r="L349" s="7">
        <v>0.53192117694491403</v>
      </c>
      <c r="M349" s="7">
        <v>3.5847151272013197E-2</v>
      </c>
      <c r="N349" s="7">
        <v>6.3503067486385498E-2</v>
      </c>
      <c r="O349" s="7">
        <v>1.26368366106089E-2</v>
      </c>
      <c r="P349" s="7">
        <v>0.14532201508557399</v>
      </c>
      <c r="Q349" s="7">
        <v>5.2813171457800996</v>
      </c>
    </row>
    <row r="350" spans="1:17" hidden="1" x14ac:dyDescent="0.25">
      <c r="A350" s="3" t="s">
        <v>17</v>
      </c>
      <c r="B350" s="2">
        <v>44013</v>
      </c>
      <c r="C350" s="7">
        <v>0.89880058814123298</v>
      </c>
      <c r="D350" s="7">
        <v>3.0603532554014198E-2</v>
      </c>
      <c r="E350" s="7">
        <v>0.60242892821719896</v>
      </c>
      <c r="F350" s="7">
        <v>0.366967539228786</v>
      </c>
      <c r="G350" s="7">
        <v>1.40844496622864E-2</v>
      </c>
      <c r="H350" s="7">
        <v>1.5228283234891799E-2</v>
      </c>
      <c r="I350" s="30">
        <v>0.11162101672312701</v>
      </c>
      <c r="J350" s="30">
        <v>0.16331572040637299</v>
      </c>
      <c r="K350" s="7">
        <v>3.79607612850461E-2</v>
      </c>
      <c r="L350" s="7">
        <v>0.38869691659279099</v>
      </c>
      <c r="M350" s="7">
        <v>5.5855001499108797E-2</v>
      </c>
      <c r="N350" s="7">
        <v>5.1586459504557799E-2</v>
      </c>
      <c r="O350" s="7">
        <v>3.0934068768719899E-2</v>
      </c>
      <c r="P350" s="7">
        <v>0.13071732232309799</v>
      </c>
      <c r="Q350" s="7">
        <v>5.2708405688811002</v>
      </c>
    </row>
    <row r="351" spans="1:17" hidden="1" x14ac:dyDescent="0.25">
      <c r="A351" s="3" t="s">
        <v>17</v>
      </c>
      <c r="B351" s="2">
        <v>44044</v>
      </c>
      <c r="C351" s="7">
        <v>1.02659461040704</v>
      </c>
      <c r="D351" s="7">
        <v>2.6930753101386099E-2</v>
      </c>
      <c r="E351" s="7">
        <v>0.53854513670004001</v>
      </c>
      <c r="F351" s="7">
        <v>0.43452411019857401</v>
      </c>
      <c r="G351" s="7">
        <v>1.2405907389131001E-2</v>
      </c>
      <c r="H351" s="7">
        <v>1.9770246227662699E-2</v>
      </c>
      <c r="I351" s="30">
        <v>0.11716042464269601</v>
      </c>
      <c r="J351" s="30">
        <v>0.21800524061941401</v>
      </c>
      <c r="K351" s="7">
        <v>3.7535856591618899E-2</v>
      </c>
      <c r="L351" s="7">
        <v>0.33307798444846598</v>
      </c>
      <c r="M351" s="7">
        <v>5.0773645414133803E-2</v>
      </c>
      <c r="N351" s="7">
        <v>4.4861019468418202E-2</v>
      </c>
      <c r="O351" s="7">
        <v>4.6723909754760103E-2</v>
      </c>
      <c r="P351" s="7">
        <v>0.11968576544369899</v>
      </c>
      <c r="Q351" s="7">
        <v>5.2275175733559802</v>
      </c>
    </row>
    <row r="352" spans="1:17" hidden="1" x14ac:dyDescent="0.25">
      <c r="A352" s="3" t="s">
        <v>17</v>
      </c>
      <c r="B352" s="2">
        <v>44075</v>
      </c>
      <c r="C352" s="7">
        <v>0.96633535981188601</v>
      </c>
      <c r="D352" s="7">
        <v>2.70712653969509E-2</v>
      </c>
      <c r="E352" s="7">
        <v>0.57827951240695097</v>
      </c>
      <c r="F352" s="7">
        <v>0.39464922219609799</v>
      </c>
      <c r="G352" s="7">
        <v>1.33708089400797E-2</v>
      </c>
      <c r="H352" s="7">
        <v>1.5350100593559299E-2</v>
      </c>
      <c r="I352" s="30">
        <v>0.110803251272766</v>
      </c>
      <c r="J352" s="30">
        <v>0.190721492701802</v>
      </c>
      <c r="K352" s="7">
        <v>4.03169848332917E-2</v>
      </c>
      <c r="L352" s="7">
        <v>0.34511940177272998</v>
      </c>
      <c r="M352" s="7">
        <v>5.8543467427901799E-2</v>
      </c>
      <c r="N352" s="7">
        <v>4.6038778509455001E-2</v>
      </c>
      <c r="O352" s="7">
        <v>4.2024911838215599E-2</v>
      </c>
      <c r="P352" s="7">
        <v>0.13771080211019901</v>
      </c>
      <c r="Q352" s="7">
        <v>5.2175581896468799</v>
      </c>
    </row>
    <row r="353" spans="1:17" hidden="1" x14ac:dyDescent="0.25">
      <c r="A353" s="3" t="s">
        <v>17</v>
      </c>
      <c r="B353" s="2">
        <v>44105</v>
      </c>
      <c r="C353" s="7">
        <v>0.97082128334298501</v>
      </c>
      <c r="D353" s="7">
        <v>2.8912659465816101E-2</v>
      </c>
      <c r="E353" s="7">
        <v>0.60613340095073598</v>
      </c>
      <c r="F353" s="7">
        <v>0.36495393958344802</v>
      </c>
      <c r="G353" s="7">
        <v>1.2136740626674299E-2</v>
      </c>
      <c r="H353" s="7">
        <v>1.4715967300651001E-2</v>
      </c>
      <c r="I353" s="30">
        <v>0.119534561637279</v>
      </c>
      <c r="J353" s="30">
        <v>0.17182285253607901</v>
      </c>
      <c r="K353" s="7">
        <v>4.2371881959823603E-2</v>
      </c>
      <c r="L353" s="7">
        <v>0.36394970280168698</v>
      </c>
      <c r="M353" s="7">
        <v>6.1504341981599299E-2</v>
      </c>
      <c r="N353" s="7">
        <v>5.4102432585244699E-2</v>
      </c>
      <c r="O353" s="7">
        <v>3.56701481456329E-2</v>
      </c>
      <c r="P353" s="7">
        <v>0.12419137042533</v>
      </c>
      <c r="Q353" s="7">
        <v>5.1051400624281396</v>
      </c>
    </row>
    <row r="354" spans="1:17" hidden="1" x14ac:dyDescent="0.25">
      <c r="A354" s="3" t="s">
        <v>17</v>
      </c>
      <c r="B354" s="2">
        <v>44136</v>
      </c>
      <c r="C354" s="7">
        <v>0.64747575926327905</v>
      </c>
      <c r="D354" s="7">
        <v>3.2400805750930101E-2</v>
      </c>
      <c r="E354" s="7">
        <v>0.71032060247603901</v>
      </c>
      <c r="F354" s="7">
        <v>0.25727859177303097</v>
      </c>
      <c r="G354" s="7">
        <v>1.8864663171316801E-2</v>
      </c>
      <c r="H354" s="7">
        <v>6.4966995128167802E-3</v>
      </c>
      <c r="I354" s="30">
        <v>5.9178689155380299E-2</v>
      </c>
      <c r="J354" s="30">
        <v>8.9615603677767899E-2</v>
      </c>
      <c r="K354" s="7">
        <v>2.6911209732731499E-2</v>
      </c>
      <c r="L354" s="7">
        <v>0.54011843553311201</v>
      </c>
      <c r="M354" s="7">
        <v>6.2379682336354901E-2</v>
      </c>
      <c r="N354" s="7">
        <v>5.11308447979823E-2</v>
      </c>
      <c r="O354" s="7">
        <v>1.8799094701189002E-2</v>
      </c>
      <c r="P354" s="7">
        <v>0.126505077381349</v>
      </c>
      <c r="Q354" s="7">
        <v>5.2780673301058201</v>
      </c>
    </row>
    <row r="355" spans="1:17" hidden="1" x14ac:dyDescent="0.25">
      <c r="A355" s="3" t="s">
        <v>17</v>
      </c>
      <c r="B355" s="2">
        <v>44166</v>
      </c>
      <c r="C355" s="7">
        <v>0.95256796752608697</v>
      </c>
      <c r="D355" s="7">
        <v>3.3388413051693197E-2</v>
      </c>
      <c r="E355" s="7">
        <v>0.66714606575083102</v>
      </c>
      <c r="F355" s="7">
        <v>0.29946552119747599</v>
      </c>
      <c r="G355" s="7">
        <v>1.82884776878082E-2</v>
      </c>
      <c r="H355" s="7">
        <v>1.53014318031725E-2</v>
      </c>
      <c r="I355" s="30">
        <v>0.14813140688213799</v>
      </c>
      <c r="J355" s="30">
        <v>0.11767630882069401</v>
      </c>
      <c r="K355" s="7">
        <v>6.5090305332244094E-2</v>
      </c>
      <c r="L355" s="7">
        <v>0.41436240051323903</v>
      </c>
      <c r="M355" s="7">
        <v>6.5883805571525497E-2</v>
      </c>
      <c r="N355" s="7">
        <v>4.2986632901197197E-2</v>
      </c>
      <c r="O355" s="7">
        <v>1.8855225174287699E-2</v>
      </c>
      <c r="P355" s="7">
        <v>9.3424005313694006E-2</v>
      </c>
      <c r="Q355" s="7">
        <v>5.2143322318422598</v>
      </c>
    </row>
    <row r="356" spans="1:17" hidden="1" x14ac:dyDescent="0.25">
      <c r="A356" s="3" t="s">
        <v>17</v>
      </c>
      <c r="B356" s="2">
        <v>44197</v>
      </c>
      <c r="C356" s="7">
        <v>0.50584281020712496</v>
      </c>
      <c r="D356" s="7">
        <v>3.5480776079549498E-2</v>
      </c>
      <c r="E356" s="7">
        <v>0.75238291528305601</v>
      </c>
      <c r="F356" s="7">
        <v>0.21213630863739499</v>
      </c>
      <c r="G356" s="7">
        <v>1.7570508295920099E-2</v>
      </c>
      <c r="H356" s="7">
        <v>2.36749220728775E-3</v>
      </c>
      <c r="I356" s="30">
        <v>3.0409427806353199E-2</v>
      </c>
      <c r="J356" s="30">
        <v>6.1417391181948E-2</v>
      </c>
      <c r="K356" s="7">
        <v>1.7653784755723399E-2</v>
      </c>
      <c r="L356" s="7">
        <v>0.61752917054254897</v>
      </c>
      <c r="M356" s="7">
        <v>6.3708614139848005E-2</v>
      </c>
      <c r="N356" s="7">
        <v>4.3302246454886298E-2</v>
      </c>
      <c r="O356" s="7">
        <v>1.15734032382781E-2</v>
      </c>
      <c r="P356" s="7">
        <v>0.13446796137720601</v>
      </c>
      <c r="Q356" s="7">
        <v>5.3243899315288399</v>
      </c>
    </row>
    <row r="357" spans="1:17" hidden="1" x14ac:dyDescent="0.25">
      <c r="A357" s="3" t="s">
        <v>17</v>
      </c>
      <c r="B357" s="2">
        <v>44228</v>
      </c>
      <c r="C357" s="7">
        <v>0.51547368944257599</v>
      </c>
      <c r="D357" s="7">
        <v>3.8236304867142197E-2</v>
      </c>
      <c r="E357" s="7">
        <v>0.73510126954029298</v>
      </c>
      <c r="F357" s="7">
        <v>0.226662425592565</v>
      </c>
      <c r="G357" s="7">
        <v>1.8646571442648099E-2</v>
      </c>
      <c r="H357" s="7">
        <v>1.4893436094710201E-3</v>
      </c>
      <c r="I357" s="30">
        <v>3.4161673708559999E-2</v>
      </c>
      <c r="J357" s="30">
        <v>6.8713657230316694E-2</v>
      </c>
      <c r="K357" s="7">
        <v>1.87165090067711E-2</v>
      </c>
      <c r="L357" s="7">
        <v>0.60200474706670204</v>
      </c>
      <c r="M357" s="7">
        <v>6.4003601293114706E-2</v>
      </c>
      <c r="N357" s="7">
        <v>4.4263362073371497E-2</v>
      </c>
      <c r="O357" s="7">
        <v>1.36880810914046E-2</v>
      </c>
      <c r="P357" s="7">
        <v>0.13431245347764001</v>
      </c>
      <c r="Q357" s="7">
        <v>5.3040280791348398</v>
      </c>
    </row>
    <row r="358" spans="1:17" hidden="1" x14ac:dyDescent="0.25">
      <c r="A358" s="3" t="s">
        <v>17</v>
      </c>
      <c r="B358" s="2">
        <v>44256</v>
      </c>
      <c r="C358" s="7">
        <v>0.64174422427934097</v>
      </c>
      <c r="D358" s="7">
        <v>3.3806770641727199E-2</v>
      </c>
      <c r="E358" s="7">
        <v>0.72691394950909904</v>
      </c>
      <c r="F358" s="7">
        <v>0.23927927984917399</v>
      </c>
      <c r="G358" s="7">
        <v>1.8928462219382401E-2</v>
      </c>
      <c r="H358" s="7">
        <v>1.9832026942553601E-3</v>
      </c>
      <c r="I358" s="30">
        <v>3.8462398005861202E-2</v>
      </c>
      <c r="J358" s="30">
        <v>7.1679860642790805E-2</v>
      </c>
      <c r="K358" s="7">
        <v>1.82539285096153E-2</v>
      </c>
      <c r="L358" s="7">
        <v>0.56550383762449696</v>
      </c>
      <c r="M358" s="7">
        <v>6.6087967030816402E-2</v>
      </c>
      <c r="N358" s="7">
        <v>5.50290537187881E-2</v>
      </c>
      <c r="O358" s="7">
        <v>1.6812265104137001E-2</v>
      </c>
      <c r="P358" s="7">
        <v>0.147259024449856</v>
      </c>
      <c r="Q358" s="7">
        <v>5.2899255819431996</v>
      </c>
    </row>
    <row r="359" spans="1:17" hidden="1" x14ac:dyDescent="0.25">
      <c r="A359" s="3" t="s">
        <v>17</v>
      </c>
      <c r="B359" s="2">
        <v>44287</v>
      </c>
      <c r="C359" s="7">
        <v>0.83761760269496099</v>
      </c>
      <c r="D359" s="7">
        <v>3.4123977091450201E-2</v>
      </c>
      <c r="E359" s="7">
        <v>0.66339671540326794</v>
      </c>
      <c r="F359" s="7">
        <v>0.30247930750528101</v>
      </c>
      <c r="G359" s="7">
        <v>1.3118838135376299E-2</v>
      </c>
      <c r="H359" s="7">
        <v>1.7719159461376401E-2</v>
      </c>
      <c r="I359" s="30">
        <v>0.119192443975286</v>
      </c>
      <c r="J359" s="30">
        <v>0.115860611378133</v>
      </c>
      <c r="K359" s="7">
        <v>4.0650973420399202E-2</v>
      </c>
      <c r="L359" s="7">
        <v>0.41907788768843202</v>
      </c>
      <c r="M359" s="7">
        <v>7.0717431834595307E-2</v>
      </c>
      <c r="N359" s="7">
        <v>5.6928035252693E-2</v>
      </c>
      <c r="O359" s="7">
        <v>2.0953395030754701E-2</v>
      </c>
      <c r="P359" s="7">
        <v>0.12578122382295401</v>
      </c>
      <c r="Q359" s="7">
        <v>5.1989971516628897</v>
      </c>
    </row>
    <row r="360" spans="1:17" hidden="1" x14ac:dyDescent="0.25">
      <c r="A360" s="3" t="s">
        <v>17</v>
      </c>
      <c r="B360" s="2">
        <v>44317</v>
      </c>
      <c r="C360" s="7">
        <v>1.0030838550022201</v>
      </c>
      <c r="D360" s="7">
        <v>3.1037284304194598E-2</v>
      </c>
      <c r="E360" s="7">
        <v>0.60860089643936</v>
      </c>
      <c r="F360" s="7">
        <v>0.360361819256446</v>
      </c>
      <c r="G360" s="7">
        <v>1.2288944792280199E-2</v>
      </c>
      <c r="H360" s="7">
        <v>1.82630322947799E-2</v>
      </c>
      <c r="I360" s="30">
        <v>0.123178159574028</v>
      </c>
      <c r="J360" s="30">
        <v>0.169362136351069</v>
      </c>
      <c r="K360" s="7">
        <v>4.1310962412924403E-2</v>
      </c>
      <c r="L360" s="7">
        <v>0.36678019166517201</v>
      </c>
      <c r="M360" s="7">
        <v>6.4780837215822396E-2</v>
      </c>
      <c r="N360" s="7">
        <v>5.27431634517561E-2</v>
      </c>
      <c r="O360" s="7">
        <v>3.3730022220309998E-2</v>
      </c>
      <c r="P360" s="7">
        <v>0.117562550021859</v>
      </c>
      <c r="Q360" s="7">
        <v>5.1924494738633404</v>
      </c>
    </row>
    <row r="361" spans="1:17" hidden="1" x14ac:dyDescent="0.25">
      <c r="A361" s="3" t="s">
        <v>17</v>
      </c>
      <c r="B361" s="2">
        <v>44348</v>
      </c>
      <c r="C361" s="7">
        <v>1.0369730049986301</v>
      </c>
      <c r="D361" s="7">
        <v>2.9498892959991401E-2</v>
      </c>
      <c r="E361" s="7">
        <v>0.57918113720235698</v>
      </c>
      <c r="F361" s="7">
        <v>0.39131996983765199</v>
      </c>
      <c r="G361" s="7">
        <v>1.24078464700241E-2</v>
      </c>
      <c r="H361" s="7">
        <v>1.9422438249281301E-2</v>
      </c>
      <c r="I361" s="30">
        <v>0.116082989569843</v>
      </c>
      <c r="J361" s="30">
        <v>0.197788250930759</v>
      </c>
      <c r="K361" s="7">
        <v>3.6246518478119903E-2</v>
      </c>
      <c r="L361" s="7">
        <v>0.34477702756427397</v>
      </c>
      <c r="M361" s="7">
        <v>6.2094932600880497E-2</v>
      </c>
      <c r="N361" s="7">
        <v>4.2632844375914199E-2</v>
      </c>
      <c r="O361" s="7">
        <v>4.5389061561170403E-2</v>
      </c>
      <c r="P361" s="7">
        <v>0.123158090199734</v>
      </c>
      <c r="Q361" s="7">
        <v>5.1909809426450799</v>
      </c>
    </row>
    <row r="362" spans="1:17" hidden="1" x14ac:dyDescent="0.25">
      <c r="A362" s="3" t="s">
        <v>17</v>
      </c>
      <c r="B362" s="2">
        <v>44378</v>
      </c>
      <c r="C362" s="7">
        <v>1.1156990084020999</v>
      </c>
      <c r="D362" s="7">
        <v>2.6345269637575001E-2</v>
      </c>
      <c r="E362" s="7">
        <v>0.55516163325303403</v>
      </c>
      <c r="F362" s="7">
        <v>0.41849309710939098</v>
      </c>
      <c r="G362" s="7">
        <v>1.11879861395813E-2</v>
      </c>
      <c r="H362" s="7">
        <v>2.17435368774225E-2</v>
      </c>
      <c r="I362" s="30">
        <v>0.113935744735079</v>
      </c>
      <c r="J362" s="30">
        <v>0.21621411613024</v>
      </c>
      <c r="K362" s="7">
        <v>3.4999828055296098E-2</v>
      </c>
      <c r="L362" s="7">
        <v>0.335073650374759</v>
      </c>
      <c r="M362" s="7">
        <v>5.9650747366952701E-2</v>
      </c>
      <c r="N362" s="7">
        <v>3.7432005851076602E-2</v>
      </c>
      <c r="O362" s="7">
        <v>5.1750688113082498E-2</v>
      </c>
      <c r="P362" s="7">
        <v>0.118011696356511</v>
      </c>
      <c r="Q362" s="7">
        <v>5.1539110844397102</v>
      </c>
    </row>
    <row r="363" spans="1:17" hidden="1" x14ac:dyDescent="0.25">
      <c r="A363" s="3" t="s">
        <v>17</v>
      </c>
      <c r="B363" s="2">
        <v>44409</v>
      </c>
      <c r="C363" s="7">
        <v>1.16391873921595</v>
      </c>
      <c r="D363" s="7">
        <v>2.5560318773790499E-2</v>
      </c>
      <c r="E363" s="7">
        <v>0.51241766991926696</v>
      </c>
      <c r="F363" s="7">
        <v>0.46202201130694198</v>
      </c>
      <c r="G363" s="7">
        <v>1.17057304398671E-2</v>
      </c>
      <c r="H363" s="7">
        <v>2.9957005526125801E-2</v>
      </c>
      <c r="I363" s="30">
        <v>0.109384022055835</v>
      </c>
      <c r="J363" s="30">
        <v>0.243218406283328</v>
      </c>
      <c r="K363" s="7">
        <v>3.7037763328438701E-2</v>
      </c>
      <c r="L363" s="7">
        <v>0.30063803840847603</v>
      </c>
      <c r="M363" s="7">
        <v>5.4689737309266302E-2</v>
      </c>
      <c r="N363" s="7">
        <v>3.9029668270012002E-2</v>
      </c>
      <c r="O363" s="7">
        <v>5.3453855710213598E-2</v>
      </c>
      <c r="P363" s="7">
        <v>0.120885772668437</v>
      </c>
      <c r="Q363" s="7">
        <v>5.2095973987091204</v>
      </c>
    </row>
    <row r="364" spans="1:17" x14ac:dyDescent="0.25">
      <c r="A364" s="3" t="s">
        <v>17</v>
      </c>
      <c r="B364" s="2">
        <v>44440</v>
      </c>
      <c r="C364" s="7">
        <v>1.03952821412029</v>
      </c>
      <c r="D364" s="7">
        <v>3.4540632877860501E-2</v>
      </c>
      <c r="E364" s="7">
        <v>0.580041945026327</v>
      </c>
      <c r="F364" s="7">
        <v>0.38541742209581198</v>
      </c>
      <c r="G364" s="7">
        <v>1.32102007106649E-2</v>
      </c>
      <c r="H364" s="7">
        <v>2.0608361499165E-2</v>
      </c>
      <c r="I364" s="30">
        <v>0.10365823510788399</v>
      </c>
      <c r="J364" s="30">
        <v>0.22953545667188899</v>
      </c>
      <c r="K364" s="7">
        <v>3.61655494973874E-2</v>
      </c>
      <c r="L364" s="7">
        <v>0.32856354842546598</v>
      </c>
      <c r="M364" s="7">
        <v>6.2648655695027894E-2</v>
      </c>
      <c r="N364" s="7">
        <v>3.8417165593731102E-2</v>
      </c>
      <c r="O364" s="7">
        <v>4.8269393417051602E-2</v>
      </c>
      <c r="P364" s="7">
        <v>0.118923433381732</v>
      </c>
      <c r="Q364" s="7">
        <v>5.1989848598212403</v>
      </c>
    </row>
    <row r="365" spans="1:17" hidden="1" x14ac:dyDescent="0.25">
      <c r="A365" s="3" t="s">
        <v>18</v>
      </c>
      <c r="B365" s="2">
        <v>43466</v>
      </c>
      <c r="C365" s="7">
        <v>0.86471428352610702</v>
      </c>
      <c r="D365" s="7">
        <v>1.3170946800942201E-2</v>
      </c>
      <c r="E365" s="7">
        <v>0.66489514714908404</v>
      </c>
      <c r="F365" s="7">
        <v>0.32193390604997402</v>
      </c>
      <c r="G365" s="7">
        <v>1.76475380345388E-2</v>
      </c>
      <c r="H365" s="7">
        <v>1.71362753078107E-2</v>
      </c>
      <c r="I365" s="30">
        <v>8.3511860840263699E-2</v>
      </c>
      <c r="J365" s="30">
        <v>0.12588479876388101</v>
      </c>
      <c r="K365" s="7">
        <v>6.8376468636577203E-2</v>
      </c>
      <c r="L365" s="7">
        <v>0.33936627701690603</v>
      </c>
      <c r="M365" s="7">
        <v>6.0368802742848601E-2</v>
      </c>
      <c r="N365" s="7">
        <v>6.6908995043494304E-2</v>
      </c>
      <c r="O365" s="7">
        <v>3.1310415614427503E-2</v>
      </c>
      <c r="P365" s="7">
        <v>0.18948856799925201</v>
      </c>
      <c r="Q365" s="7">
        <v>5.7031657455921501</v>
      </c>
    </row>
    <row r="366" spans="1:17" hidden="1" x14ac:dyDescent="0.25">
      <c r="A366" s="3" t="s">
        <v>18</v>
      </c>
      <c r="B366" s="2">
        <v>43497</v>
      </c>
      <c r="C366" s="7">
        <v>0.87357131274324196</v>
      </c>
      <c r="D366" s="7">
        <v>1.27010084109072E-2</v>
      </c>
      <c r="E366" s="7">
        <v>0.65605186315894204</v>
      </c>
      <c r="F366" s="7">
        <v>0.33124712843014997</v>
      </c>
      <c r="G366" s="7">
        <v>1.60057773017457E-2</v>
      </c>
      <c r="H366" s="7">
        <v>1.69278279716642E-2</v>
      </c>
      <c r="I366" s="30">
        <v>8.2204076148679694E-2</v>
      </c>
      <c r="J366" s="30">
        <v>0.14792390215836701</v>
      </c>
      <c r="K366" s="7">
        <v>6.3157786323357001E-2</v>
      </c>
      <c r="L366" s="7">
        <v>0.33885115077676697</v>
      </c>
      <c r="M366" s="7">
        <v>5.8408603711378002E-2</v>
      </c>
      <c r="N366" s="7">
        <v>6.2791715142869298E-2</v>
      </c>
      <c r="O366" s="7">
        <v>2.9907647277916501E-2</v>
      </c>
      <c r="P366" s="7">
        <v>0.18382151318725501</v>
      </c>
      <c r="Q366" s="7">
        <v>5.7501519315798504</v>
      </c>
    </row>
    <row r="367" spans="1:17" hidden="1" x14ac:dyDescent="0.25">
      <c r="A367" s="3" t="s">
        <v>18</v>
      </c>
      <c r="B367" s="2">
        <v>43525</v>
      </c>
      <c r="C367" s="7">
        <v>1.0579244128361001</v>
      </c>
      <c r="D367" s="7">
        <v>1.22600040215023E-2</v>
      </c>
      <c r="E367" s="7">
        <v>0.66158124576539201</v>
      </c>
      <c r="F367" s="7">
        <v>0.32615875021310498</v>
      </c>
      <c r="G367" s="7">
        <v>1.7863075931861899E-2</v>
      </c>
      <c r="H367" s="7">
        <v>1.6709385697278999E-2</v>
      </c>
      <c r="I367" s="30">
        <v>8.8238857982908994E-2</v>
      </c>
      <c r="J367" s="30">
        <v>0.14255446384313999</v>
      </c>
      <c r="K367" s="7">
        <v>6.38319694434899E-2</v>
      </c>
      <c r="L367" s="7">
        <v>0.324572118679199</v>
      </c>
      <c r="M367" s="7">
        <v>5.5685532402273703E-2</v>
      </c>
      <c r="N367" s="7">
        <v>6.6005143205801503E-2</v>
      </c>
      <c r="O367" s="7">
        <v>3.1337571091319502E-2</v>
      </c>
      <c r="P367" s="7">
        <v>0.19320188172272701</v>
      </c>
      <c r="Q367" s="7">
        <v>5.6745165273056202</v>
      </c>
    </row>
    <row r="368" spans="1:17" hidden="1" x14ac:dyDescent="0.25">
      <c r="A368" s="3" t="s">
        <v>18</v>
      </c>
      <c r="B368" s="2">
        <v>43556</v>
      </c>
      <c r="C368" s="7">
        <v>0.98031802068234497</v>
      </c>
      <c r="D368" s="7">
        <v>1.21435299829512E-2</v>
      </c>
      <c r="E368" s="7">
        <v>0.66047839294099697</v>
      </c>
      <c r="F368" s="7">
        <v>0.32737807707605099</v>
      </c>
      <c r="G368" s="7">
        <v>1.6738508827888E-2</v>
      </c>
      <c r="H368" s="7">
        <v>1.7307247200763601E-2</v>
      </c>
      <c r="I368" s="30">
        <v>9.3775501251091298E-2</v>
      </c>
      <c r="J368" s="30">
        <v>0.13731375922612901</v>
      </c>
      <c r="K368" s="7">
        <v>6.2764438475178402E-2</v>
      </c>
      <c r="L368" s="7">
        <v>0.33084481421693601</v>
      </c>
      <c r="M368" s="7">
        <v>5.6530521879302499E-2</v>
      </c>
      <c r="N368" s="7">
        <v>7.2101558495127796E-2</v>
      </c>
      <c r="O368" s="7">
        <v>3.09824318622248E-2</v>
      </c>
      <c r="P368" s="7">
        <v>0.181641218565359</v>
      </c>
      <c r="Q368" s="7">
        <v>5.77240266778142</v>
      </c>
    </row>
    <row r="369" spans="1:17" hidden="1" x14ac:dyDescent="0.25">
      <c r="A369" s="3" t="s">
        <v>18</v>
      </c>
      <c r="B369" s="2">
        <v>43586</v>
      </c>
      <c r="C369" s="7">
        <v>1.02231546432562</v>
      </c>
      <c r="D369" s="7">
        <v>1.3218294257384701E-2</v>
      </c>
      <c r="E369" s="7">
        <v>0.67177810522807002</v>
      </c>
      <c r="F369" s="7">
        <v>0.31500360051454601</v>
      </c>
      <c r="G369" s="7">
        <v>1.6589850945434199E-2</v>
      </c>
      <c r="H369" s="7">
        <v>1.5258821652336199E-2</v>
      </c>
      <c r="I369" s="30">
        <v>9.9425202776049507E-2</v>
      </c>
      <c r="J369" s="30">
        <v>0.14099008032926999</v>
      </c>
      <c r="K369" s="7">
        <v>6.2622956803647198E-2</v>
      </c>
      <c r="L369" s="7">
        <v>0.324848146162177</v>
      </c>
      <c r="M369" s="7">
        <v>5.7678674814909001E-2</v>
      </c>
      <c r="N369" s="7">
        <v>7.3489279030317406E-2</v>
      </c>
      <c r="O369" s="7">
        <v>3.3662377879305198E-2</v>
      </c>
      <c r="P369" s="7">
        <v>0.17543460960655499</v>
      </c>
      <c r="Q369" s="7">
        <v>5.7244788664497204</v>
      </c>
    </row>
    <row r="370" spans="1:17" hidden="1" x14ac:dyDescent="0.25">
      <c r="A370" s="3" t="s">
        <v>18</v>
      </c>
      <c r="B370" s="2">
        <v>43617</v>
      </c>
      <c r="C370" s="7">
        <v>0.97673040012008105</v>
      </c>
      <c r="D370" s="7">
        <v>1.22527085571423E-2</v>
      </c>
      <c r="E370" s="7">
        <v>0.67369154307489398</v>
      </c>
      <c r="F370" s="7">
        <v>0.31405574836796402</v>
      </c>
      <c r="G370" s="7">
        <v>1.67357189017549E-2</v>
      </c>
      <c r="H370" s="7">
        <v>1.4507699919872099E-2</v>
      </c>
      <c r="I370" s="30">
        <v>9.9408353851566697E-2</v>
      </c>
      <c r="J370" s="30">
        <v>0.13823327316543499</v>
      </c>
      <c r="K370" s="7">
        <v>6.58659204807754E-2</v>
      </c>
      <c r="L370" s="7">
        <v>0.33409511827856497</v>
      </c>
      <c r="M370" s="7">
        <v>5.8116649457192499E-2</v>
      </c>
      <c r="N370" s="7">
        <v>6.45581521840599E-2</v>
      </c>
      <c r="O370" s="7">
        <v>3.2845391293385803E-2</v>
      </c>
      <c r="P370" s="7">
        <v>0.17563372246739201</v>
      </c>
      <c r="Q370" s="7">
        <v>5.7226516790672202</v>
      </c>
    </row>
    <row r="371" spans="1:17" hidden="1" x14ac:dyDescent="0.25">
      <c r="A371" s="3" t="s">
        <v>18</v>
      </c>
      <c r="B371" s="2">
        <v>43647</v>
      </c>
      <c r="C371" s="7">
        <v>0.99470824357117205</v>
      </c>
      <c r="D371" s="7">
        <v>1.2877208193639401E-2</v>
      </c>
      <c r="E371" s="7">
        <v>0.67707621692268505</v>
      </c>
      <c r="F371" s="7">
        <v>0.31004657488367499</v>
      </c>
      <c r="G371" s="7">
        <v>1.70280588940738E-2</v>
      </c>
      <c r="H371" s="7">
        <v>1.4528659759248601E-2</v>
      </c>
      <c r="I371" s="30">
        <v>0.100060309801107</v>
      </c>
      <c r="J371" s="30">
        <v>0.13659728597892501</v>
      </c>
      <c r="K371" s="7">
        <v>6.6264563561600903E-2</v>
      </c>
      <c r="L371" s="7">
        <v>0.33260627246808</v>
      </c>
      <c r="M371" s="7">
        <v>5.95114150915972E-2</v>
      </c>
      <c r="N371" s="7">
        <v>6.5986546592391504E-2</v>
      </c>
      <c r="O371" s="7">
        <v>3.1749927300373598E-2</v>
      </c>
      <c r="P371" s="7">
        <v>0.175666960552602</v>
      </c>
      <c r="Q371" s="7">
        <v>5.7491591689673402</v>
      </c>
    </row>
    <row r="372" spans="1:17" hidden="1" x14ac:dyDescent="0.25">
      <c r="A372" s="3" t="s">
        <v>18</v>
      </c>
      <c r="B372" s="2">
        <v>43678</v>
      </c>
      <c r="C372" s="7">
        <v>1.00567619747877</v>
      </c>
      <c r="D372" s="7">
        <v>1.23828816378194E-2</v>
      </c>
      <c r="E372" s="7">
        <v>0.65852762322519698</v>
      </c>
      <c r="F372" s="7">
        <v>0.32908949513698299</v>
      </c>
      <c r="G372" s="7">
        <v>1.6221418183975499E-2</v>
      </c>
      <c r="H372" s="7">
        <v>1.7016094677698101E-2</v>
      </c>
      <c r="I372" s="30">
        <v>9.7590480518846501E-2</v>
      </c>
      <c r="J372" s="30">
        <v>0.14504731466125401</v>
      </c>
      <c r="K372" s="7">
        <v>6.67713849288286E-2</v>
      </c>
      <c r="L372" s="7">
        <v>0.32291490874842799</v>
      </c>
      <c r="M372" s="7">
        <v>5.6142518809422698E-2</v>
      </c>
      <c r="N372" s="7">
        <v>7.0109735682089599E-2</v>
      </c>
      <c r="O372" s="7">
        <v>2.8973850624077199E-2</v>
      </c>
      <c r="P372" s="7">
        <v>0.17921229316538001</v>
      </c>
      <c r="Q372" s="7">
        <v>5.7696292800490596</v>
      </c>
    </row>
    <row r="373" spans="1:17" hidden="1" x14ac:dyDescent="0.25">
      <c r="A373" s="3" t="s">
        <v>18</v>
      </c>
      <c r="B373" s="2">
        <v>43709</v>
      </c>
      <c r="C373" s="7">
        <v>0.969996194115893</v>
      </c>
      <c r="D373" s="7">
        <v>1.1828320806659701E-2</v>
      </c>
      <c r="E373" s="7">
        <v>0.66090670638980198</v>
      </c>
      <c r="F373" s="7">
        <v>0.327264972803539</v>
      </c>
      <c r="G373" s="7">
        <v>1.7441923795584301E-2</v>
      </c>
      <c r="H373" s="7">
        <v>1.5574835998119201E-2</v>
      </c>
      <c r="I373" s="30">
        <v>9.0719777297465803E-2</v>
      </c>
      <c r="J373" s="30">
        <v>0.138386642370494</v>
      </c>
      <c r="K373" s="7">
        <v>6.9892082323345803E-2</v>
      </c>
      <c r="L373" s="7">
        <v>0.32687085441166502</v>
      </c>
      <c r="M373" s="7">
        <v>5.5843929113763097E-2</v>
      </c>
      <c r="N373" s="7">
        <v>6.6855491813338802E-2</v>
      </c>
      <c r="O373" s="7">
        <v>2.8563753868307701E-2</v>
      </c>
      <c r="P373" s="7">
        <v>0.18985070900791601</v>
      </c>
      <c r="Q373" s="7">
        <v>5.7101552713372001</v>
      </c>
    </row>
    <row r="374" spans="1:17" hidden="1" x14ac:dyDescent="0.25">
      <c r="A374" s="3" t="s">
        <v>18</v>
      </c>
      <c r="B374" s="2">
        <v>43739</v>
      </c>
      <c r="C374" s="7">
        <v>1.0294438402893</v>
      </c>
      <c r="D374" s="7">
        <v>1.2167863213734901E-2</v>
      </c>
      <c r="E374" s="7">
        <v>0.67231163521773896</v>
      </c>
      <c r="F374" s="7">
        <v>0.31552050156852601</v>
      </c>
      <c r="G374" s="7">
        <v>1.6801523865908202E-2</v>
      </c>
      <c r="H374" s="7">
        <v>1.7276575663099401E-2</v>
      </c>
      <c r="I374" s="30">
        <v>9.5423026758899201E-2</v>
      </c>
      <c r="J374" s="30">
        <v>0.14240676230937299</v>
      </c>
      <c r="K374" s="7">
        <v>7.11541679659458E-2</v>
      </c>
      <c r="L374" s="7">
        <v>0.32656331318328702</v>
      </c>
      <c r="M374" s="7">
        <v>5.7621682035840401E-2</v>
      </c>
      <c r="N374" s="7">
        <v>6.81866418159396E-2</v>
      </c>
      <c r="O374" s="7">
        <v>2.5994541778767699E-2</v>
      </c>
      <c r="P374" s="7">
        <v>0.17857176462294</v>
      </c>
      <c r="Q374" s="7">
        <v>5.7037016211085998</v>
      </c>
    </row>
    <row r="375" spans="1:17" hidden="1" x14ac:dyDescent="0.25">
      <c r="A375" s="3" t="s">
        <v>18</v>
      </c>
      <c r="B375" s="2">
        <v>43770</v>
      </c>
      <c r="C375" s="7">
        <v>1.05629012253042</v>
      </c>
      <c r="D375" s="7">
        <v>1.2339314330844399E-2</v>
      </c>
      <c r="E375" s="7">
        <v>0.67008642552178799</v>
      </c>
      <c r="F375" s="7">
        <v>0.317574260147367</v>
      </c>
      <c r="G375" s="7">
        <v>1.6296128350839701E-2</v>
      </c>
      <c r="H375" s="7">
        <v>1.9420267852531301E-2</v>
      </c>
      <c r="I375" s="30">
        <v>0.104914200784212</v>
      </c>
      <c r="J375" s="30">
        <v>0.14207136914229099</v>
      </c>
      <c r="K375" s="7">
        <v>8.6252505493902704E-2</v>
      </c>
      <c r="L375" s="7">
        <v>0.32890092640248803</v>
      </c>
      <c r="M375" s="7">
        <v>5.8487251500629098E-2</v>
      </c>
      <c r="N375" s="7">
        <v>6.3984455077693903E-2</v>
      </c>
      <c r="O375" s="7">
        <v>2.4319526432243398E-2</v>
      </c>
      <c r="P375" s="7">
        <v>0.15535336896317001</v>
      </c>
      <c r="Q375" s="7">
        <v>5.7644653004694097</v>
      </c>
    </row>
    <row r="376" spans="1:17" hidden="1" x14ac:dyDescent="0.25">
      <c r="A376" s="3" t="s">
        <v>18</v>
      </c>
      <c r="B376" s="2">
        <v>43800</v>
      </c>
      <c r="C376" s="7">
        <v>1.1683115077809501</v>
      </c>
      <c r="D376" s="7">
        <v>1.28071338017938E-2</v>
      </c>
      <c r="E376" s="7">
        <v>0.67757755373781103</v>
      </c>
      <c r="F376" s="7">
        <v>0.30961531246039597</v>
      </c>
      <c r="G376" s="7">
        <v>1.5878910254414999E-2</v>
      </c>
      <c r="H376" s="7">
        <v>2.23631423741814E-2</v>
      </c>
      <c r="I376" s="30">
        <v>0.121054296578422</v>
      </c>
      <c r="J376" s="30">
        <v>0.13576999801359599</v>
      </c>
      <c r="K376" s="7">
        <v>0.102555298957389</v>
      </c>
      <c r="L376" s="7">
        <v>0.33699771887477897</v>
      </c>
      <c r="M376" s="7">
        <v>5.9493132407977503E-2</v>
      </c>
      <c r="N376" s="7">
        <v>5.2760829756408702E-2</v>
      </c>
      <c r="O376" s="7">
        <v>2.0098924319696999E-2</v>
      </c>
      <c r="P376" s="7">
        <v>0.133027748463134</v>
      </c>
      <c r="Q376" s="7">
        <v>5.7305695045082397</v>
      </c>
    </row>
    <row r="377" spans="1:17" hidden="1" x14ac:dyDescent="0.25">
      <c r="A377" s="3" t="s">
        <v>18</v>
      </c>
      <c r="B377" s="2">
        <v>43831</v>
      </c>
      <c r="C377" s="7">
        <v>0.92349235836681498</v>
      </c>
      <c r="D377" s="7">
        <v>1.22707796040602E-2</v>
      </c>
      <c r="E377" s="7">
        <v>0.69201537847891903</v>
      </c>
      <c r="F377" s="7">
        <v>0.29571384191702099</v>
      </c>
      <c r="G377" s="7">
        <v>1.6621996943992301E-2</v>
      </c>
      <c r="H377" s="7">
        <v>1.6424441859233498E-2</v>
      </c>
      <c r="I377" s="30">
        <v>7.6769135341313896E-2</v>
      </c>
      <c r="J377" s="30">
        <v>0.13698504643414999</v>
      </c>
      <c r="K377" s="7">
        <v>6.7843773702952401E-2</v>
      </c>
      <c r="L377" s="7">
        <v>0.33377158863994999</v>
      </c>
      <c r="M377" s="7">
        <v>6.0026002993673999E-2</v>
      </c>
      <c r="N377" s="7">
        <v>6.8421176813371107E-2</v>
      </c>
      <c r="O377" s="7">
        <v>2.8745999328632699E-2</v>
      </c>
      <c r="P377" s="7">
        <v>0.19439083794272999</v>
      </c>
      <c r="Q377" s="7">
        <v>5.6926264213299804</v>
      </c>
    </row>
    <row r="378" spans="1:17" hidden="1" x14ac:dyDescent="0.25">
      <c r="A378" s="3" t="s">
        <v>18</v>
      </c>
      <c r="B378" s="2">
        <v>43862</v>
      </c>
      <c r="C378" s="7">
        <v>0.94782097504337204</v>
      </c>
      <c r="D378" s="7">
        <v>1.43358372536947E-2</v>
      </c>
      <c r="E378" s="7">
        <v>0.67221642300220696</v>
      </c>
      <c r="F378" s="7">
        <v>0.31344773974409801</v>
      </c>
      <c r="G378" s="7">
        <v>1.5400617359702801E-2</v>
      </c>
      <c r="H378" s="7">
        <v>1.71388407850337E-2</v>
      </c>
      <c r="I378" s="30">
        <v>7.6622166428418695E-2</v>
      </c>
      <c r="J378" s="30">
        <v>0.15317200384906801</v>
      </c>
      <c r="K378" s="7">
        <v>6.2928762647299394E-2</v>
      </c>
      <c r="L378" s="7">
        <v>0.33287339957383699</v>
      </c>
      <c r="M378" s="7">
        <v>5.8705569092100299E-2</v>
      </c>
      <c r="N378" s="7">
        <v>6.6409196704971904E-2</v>
      </c>
      <c r="O378" s="7">
        <v>2.7527392088905998E-2</v>
      </c>
      <c r="P378" s="7">
        <v>0.18922205147066301</v>
      </c>
      <c r="Q378" s="7">
        <v>5.7439310427395398</v>
      </c>
    </row>
    <row r="379" spans="1:17" hidden="1" x14ac:dyDescent="0.25">
      <c r="A379" s="3" t="s">
        <v>18</v>
      </c>
      <c r="B379" s="2">
        <v>43891</v>
      </c>
      <c r="C379" s="7">
        <v>0.86106766760001396</v>
      </c>
      <c r="D379" s="7">
        <v>1.32417796006977E-2</v>
      </c>
      <c r="E379" s="7">
        <v>0.71939965002332695</v>
      </c>
      <c r="F379" s="7">
        <v>0.26735857037597499</v>
      </c>
      <c r="G379" s="7">
        <v>1.69159192363364E-2</v>
      </c>
      <c r="H379" s="7">
        <v>1.1872600013464799E-2</v>
      </c>
      <c r="I379" s="30">
        <v>5.3555216771247499E-2</v>
      </c>
      <c r="J379" s="30">
        <v>0.100467739143345</v>
      </c>
      <c r="K379" s="7">
        <v>6.2794822674822295E-2</v>
      </c>
      <c r="L379" s="7">
        <v>0.456319262656811</v>
      </c>
      <c r="M379" s="7">
        <v>4.8409114700304699E-2</v>
      </c>
      <c r="N379" s="7">
        <v>6.1872005637670702E-2</v>
      </c>
      <c r="O379" s="7">
        <v>1.53897393362972E-2</v>
      </c>
      <c r="P379" s="7">
        <v>0.1724035798297</v>
      </c>
      <c r="Q379" s="7">
        <v>5.7985925999118697</v>
      </c>
    </row>
    <row r="380" spans="1:17" hidden="1" x14ac:dyDescent="0.25">
      <c r="A380" s="3" t="s">
        <v>18</v>
      </c>
      <c r="B380" s="2">
        <v>43922</v>
      </c>
      <c r="C380" s="7">
        <v>0.48295225176490397</v>
      </c>
      <c r="D380" s="7">
        <v>1.4971324147218801E-2</v>
      </c>
      <c r="E380" s="7">
        <v>0.83138962466164201</v>
      </c>
      <c r="F380" s="7">
        <v>0.15363905119113899</v>
      </c>
      <c r="G380" s="7">
        <v>1.7536413072918901E-2</v>
      </c>
      <c r="H380" s="7">
        <v>6.7749742734473002E-4</v>
      </c>
      <c r="I380" s="30">
        <v>1.8267694673205902E-2</v>
      </c>
      <c r="J380" s="30">
        <v>2.30101265449126E-2</v>
      </c>
      <c r="K380" s="7">
        <v>5.1553001490002998E-2</v>
      </c>
      <c r="L380" s="7">
        <v>0.75073870647679297</v>
      </c>
      <c r="M380" s="7">
        <v>1.62699804554482E-2</v>
      </c>
      <c r="N380" s="7">
        <v>3.4907615125613599E-2</v>
      </c>
      <c r="O380" s="7">
        <v>1.58905710559586E-3</v>
      </c>
      <c r="P380" s="7">
        <v>8.5449907628163901E-2</v>
      </c>
      <c r="Q380" s="7">
        <v>6.0411310656439801</v>
      </c>
    </row>
    <row r="381" spans="1:17" hidden="1" x14ac:dyDescent="0.25">
      <c r="A381" s="3" t="s">
        <v>18</v>
      </c>
      <c r="B381" s="2">
        <v>43952</v>
      </c>
      <c r="C381" s="7">
        <v>0.60303173056166304</v>
      </c>
      <c r="D381" s="7">
        <v>1.45537092984234E-2</v>
      </c>
      <c r="E381" s="7">
        <v>0.80521380435059298</v>
      </c>
      <c r="F381" s="7">
        <v>0.18023248635098399</v>
      </c>
      <c r="G381" s="7">
        <v>1.69529534957789E-2</v>
      </c>
      <c r="H381" s="7">
        <v>2.4643728280551499E-3</v>
      </c>
      <c r="I381" s="30">
        <v>2.1613441061062701E-2</v>
      </c>
      <c r="J381" s="30">
        <v>3.6420360795028701E-2</v>
      </c>
      <c r="K381" s="7">
        <v>5.1006414350137599E-2</v>
      </c>
      <c r="L381" s="7">
        <v>0.65667439848529296</v>
      </c>
      <c r="M381" s="7">
        <v>1.8735540793458301E-2</v>
      </c>
      <c r="N381" s="7">
        <v>7.9573423122443407E-2</v>
      </c>
      <c r="O381" s="7">
        <v>1.88039592376768E-3</v>
      </c>
      <c r="P381" s="7">
        <v>0.114678699144975</v>
      </c>
      <c r="Q381" s="7">
        <v>5.9993264301731601</v>
      </c>
    </row>
    <row r="382" spans="1:17" hidden="1" x14ac:dyDescent="0.25">
      <c r="A382" s="3" t="s">
        <v>18</v>
      </c>
      <c r="B382" s="2">
        <v>43983</v>
      </c>
      <c r="C382" s="7">
        <v>0.75181059030304398</v>
      </c>
      <c r="D382" s="7">
        <v>1.2909453175864999E-2</v>
      </c>
      <c r="E382" s="7">
        <v>0.75045102813438203</v>
      </c>
      <c r="F382" s="7">
        <v>0.236639518689753</v>
      </c>
      <c r="G382" s="7">
        <v>1.6496201992401E-2</v>
      </c>
      <c r="H382" s="7">
        <v>7.8450532988572092E-3</v>
      </c>
      <c r="I382" s="30">
        <v>6.1438116849571602E-2</v>
      </c>
      <c r="J382" s="30">
        <v>4.9483788049639599E-2</v>
      </c>
      <c r="K382" s="7">
        <v>5.3151927663776299E-2</v>
      </c>
      <c r="L382" s="7">
        <v>0.50082811240376002</v>
      </c>
      <c r="M382" s="7">
        <v>2.6837070093842699E-2</v>
      </c>
      <c r="N382" s="7">
        <v>0.10019349719285001</v>
      </c>
      <c r="O382" s="7">
        <v>2.7404443272039699E-3</v>
      </c>
      <c r="P382" s="7">
        <v>0.18098578812809701</v>
      </c>
      <c r="Q382" s="7">
        <v>5.9131507026069601</v>
      </c>
    </row>
    <row r="383" spans="1:17" hidden="1" x14ac:dyDescent="0.25">
      <c r="A383" s="3" t="s">
        <v>18</v>
      </c>
      <c r="B383" s="2">
        <v>44013</v>
      </c>
      <c r="C383" s="7">
        <v>0.91717035951329295</v>
      </c>
      <c r="D383" s="7">
        <v>1.49345115550639E-2</v>
      </c>
      <c r="E383" s="7">
        <v>0.71964982417933199</v>
      </c>
      <c r="F383" s="7">
        <v>0.26541566426560398</v>
      </c>
      <c r="G383" s="7">
        <v>1.4854589813115099E-2</v>
      </c>
      <c r="H383" s="7">
        <v>1.12384262204992E-2</v>
      </c>
      <c r="I383" s="30">
        <v>8.4812996948065697E-2</v>
      </c>
      <c r="J383" s="30">
        <v>9.8940700414941005E-2</v>
      </c>
      <c r="K383" s="7">
        <v>6.2123018925578199E-2</v>
      </c>
      <c r="L383" s="7">
        <v>0.401832122265534</v>
      </c>
      <c r="M383" s="7">
        <v>4.8428673076135902E-2</v>
      </c>
      <c r="N383" s="7">
        <v>8.3550937349712404E-2</v>
      </c>
      <c r="O383" s="7">
        <v>7.7262627178191299E-3</v>
      </c>
      <c r="P383" s="7">
        <v>0.18649227226859999</v>
      </c>
      <c r="Q383" s="7">
        <v>5.8505595594149602</v>
      </c>
    </row>
    <row r="384" spans="1:17" hidden="1" x14ac:dyDescent="0.25">
      <c r="A384" s="3" t="s">
        <v>18</v>
      </c>
      <c r="B384" s="2">
        <v>44044</v>
      </c>
      <c r="C384" s="7">
        <v>0.95061738544192997</v>
      </c>
      <c r="D384" s="7">
        <v>1.46444238542623E-2</v>
      </c>
      <c r="E384" s="7">
        <v>0.69518617460510002</v>
      </c>
      <c r="F384" s="7">
        <v>0.29016940154063797</v>
      </c>
      <c r="G384" s="7">
        <v>1.3238999179072701E-2</v>
      </c>
      <c r="H384" s="7">
        <v>1.31143259868027E-2</v>
      </c>
      <c r="I384" s="30">
        <v>9.1467798600022604E-2</v>
      </c>
      <c r="J384" s="30">
        <v>0.13373659845710001</v>
      </c>
      <c r="K384" s="7">
        <v>6.2855854154393695E-2</v>
      </c>
      <c r="L384" s="7">
        <v>0.37042704191079101</v>
      </c>
      <c r="M384" s="7">
        <v>4.7309034381888E-2</v>
      </c>
      <c r="N384" s="7">
        <v>7.9868486184775503E-2</v>
      </c>
      <c r="O384" s="7">
        <v>1.27965503834049E-2</v>
      </c>
      <c r="P384" s="7">
        <v>0.17518531076174901</v>
      </c>
      <c r="Q384" s="7">
        <v>5.8718385455245201</v>
      </c>
    </row>
    <row r="385" spans="1:17" hidden="1" x14ac:dyDescent="0.25">
      <c r="A385" s="3" t="s">
        <v>18</v>
      </c>
      <c r="B385" s="2">
        <v>44075</v>
      </c>
      <c r="C385" s="7">
        <v>0.93290555044884904</v>
      </c>
      <c r="D385" s="7">
        <v>1.3664077076375901E-2</v>
      </c>
      <c r="E385" s="7">
        <v>0.70866216799647397</v>
      </c>
      <c r="F385" s="7">
        <v>0.27767375492715002</v>
      </c>
      <c r="G385" s="7">
        <v>1.50994000283915E-2</v>
      </c>
      <c r="H385" s="7">
        <v>1.23844154184326E-2</v>
      </c>
      <c r="I385" s="30">
        <v>8.2768344520621401E-2</v>
      </c>
      <c r="J385" s="30">
        <v>0.123375638197961</v>
      </c>
      <c r="K385" s="7">
        <v>6.32391791996645E-2</v>
      </c>
      <c r="L385" s="7">
        <v>0.37614325816511301</v>
      </c>
      <c r="M385" s="7">
        <v>5.2608022976753002E-2</v>
      </c>
      <c r="N385" s="7">
        <v>7.8919089906281506E-2</v>
      </c>
      <c r="O385" s="7">
        <v>1.23672323116978E-2</v>
      </c>
      <c r="P385" s="7">
        <v>0.18309541927508399</v>
      </c>
      <c r="Q385" s="7">
        <v>5.7987186838538998</v>
      </c>
    </row>
    <row r="386" spans="1:17" hidden="1" x14ac:dyDescent="0.25">
      <c r="A386" s="3" t="s">
        <v>18</v>
      </c>
      <c r="B386" s="2">
        <v>44105</v>
      </c>
      <c r="C386" s="7">
        <v>0.99145057148040105</v>
      </c>
      <c r="D386" s="7">
        <v>1.50448332980587E-2</v>
      </c>
      <c r="E386" s="7">
        <v>0.70948023396806004</v>
      </c>
      <c r="F386" s="7">
        <v>0.27547493273388102</v>
      </c>
      <c r="G386" s="7">
        <v>1.4955304442348501E-2</v>
      </c>
      <c r="H386" s="7">
        <v>1.43123936700569E-2</v>
      </c>
      <c r="I386" s="30">
        <v>8.7939405000791004E-2</v>
      </c>
      <c r="J386" s="30">
        <v>0.12044725538753499</v>
      </c>
      <c r="K386" s="7">
        <v>7.2485198231887801E-2</v>
      </c>
      <c r="L386" s="7">
        <v>0.382445016232761</v>
      </c>
      <c r="M386" s="7">
        <v>5.23102975166456E-2</v>
      </c>
      <c r="N386" s="7">
        <v>8.0647732378996695E-2</v>
      </c>
      <c r="O386" s="7">
        <v>1.02868400404046E-2</v>
      </c>
      <c r="P386" s="7">
        <v>0.16417055709857301</v>
      </c>
      <c r="Q386" s="7">
        <v>5.8094216854158196</v>
      </c>
    </row>
    <row r="387" spans="1:17" hidden="1" x14ac:dyDescent="0.25">
      <c r="A387" s="3" t="s">
        <v>18</v>
      </c>
      <c r="B387" s="2">
        <v>44136</v>
      </c>
      <c r="C387" s="7">
        <v>0.71775746139519603</v>
      </c>
      <c r="D387" s="7">
        <v>1.3853502651856199E-2</v>
      </c>
      <c r="E387" s="7">
        <v>0.78387090662269399</v>
      </c>
      <c r="F387" s="7">
        <v>0.20227559072545001</v>
      </c>
      <c r="G387" s="7">
        <v>1.9196623584862401E-2</v>
      </c>
      <c r="H387" s="7">
        <v>7.5328299150265602E-3</v>
      </c>
      <c r="I387" s="30">
        <v>3.6923246764438401E-2</v>
      </c>
      <c r="J387" s="30">
        <v>6.9584643342845601E-2</v>
      </c>
      <c r="K387" s="7">
        <v>6.3074210469866707E-2</v>
      </c>
      <c r="L387" s="7">
        <v>0.53285831952117702</v>
      </c>
      <c r="M387" s="7">
        <v>4.9248790147818702E-2</v>
      </c>
      <c r="N387" s="7">
        <v>7.3278514442859793E-2</v>
      </c>
      <c r="O387" s="7">
        <v>5.2188155748734699E-3</v>
      </c>
      <c r="P387" s="7">
        <v>0.14308400623623199</v>
      </c>
      <c r="Q387" s="7">
        <v>5.9091445828042799</v>
      </c>
    </row>
    <row r="388" spans="1:17" hidden="1" x14ac:dyDescent="0.25">
      <c r="A388" s="3" t="s">
        <v>18</v>
      </c>
      <c r="B388" s="2">
        <v>44166</v>
      </c>
      <c r="C388" s="7">
        <v>0.99442078979813597</v>
      </c>
      <c r="D388" s="7">
        <v>1.3958873679606999E-2</v>
      </c>
      <c r="E388" s="7">
        <v>0.75866327774596398</v>
      </c>
      <c r="F388" s="7">
        <v>0.227377848574429</v>
      </c>
      <c r="G388" s="7">
        <v>1.8835663239550899E-2</v>
      </c>
      <c r="H388" s="7">
        <v>1.77343190819058E-2</v>
      </c>
      <c r="I388" s="30">
        <v>0.116134579183526</v>
      </c>
      <c r="J388" s="30">
        <v>6.2776078870721605E-2</v>
      </c>
      <c r="K388" s="7">
        <v>9.9342453474174502E-2</v>
      </c>
      <c r="L388" s="7">
        <v>0.43354302965017699</v>
      </c>
      <c r="M388" s="7">
        <v>5.83261254503512E-2</v>
      </c>
      <c r="N388" s="7">
        <v>6.6770012041020496E-2</v>
      </c>
      <c r="O388" s="7">
        <v>4.3182837099774796E-3</v>
      </c>
      <c r="P388" s="7">
        <v>0.122219455298595</v>
      </c>
      <c r="Q388" s="7">
        <v>5.8280854418653902</v>
      </c>
    </row>
    <row r="389" spans="1:17" hidden="1" x14ac:dyDescent="0.25">
      <c r="A389" s="3" t="s">
        <v>18</v>
      </c>
      <c r="B389" s="2">
        <v>44197</v>
      </c>
      <c r="C389" s="7">
        <v>0.59105183410704298</v>
      </c>
      <c r="D389" s="7">
        <v>1.5663084326035699E-2</v>
      </c>
      <c r="E389" s="7">
        <v>0.79844531001250396</v>
      </c>
      <c r="F389" s="7">
        <v>0.18589160566146001</v>
      </c>
      <c r="G389" s="7">
        <v>1.8996201092203999E-2</v>
      </c>
      <c r="H389" s="7">
        <v>3.6218720773128501E-3</v>
      </c>
      <c r="I389" s="30">
        <v>2.72508999835171E-2</v>
      </c>
      <c r="J389" s="30">
        <v>5.79978350564401E-2</v>
      </c>
      <c r="K389" s="7">
        <v>4.8166067533283299E-2</v>
      </c>
      <c r="L389" s="7">
        <v>0.57342679072570402</v>
      </c>
      <c r="M389" s="7">
        <v>4.8063821013274E-2</v>
      </c>
      <c r="N389" s="7">
        <v>6.0810338934647101E-2</v>
      </c>
      <c r="O389" s="7">
        <v>4.2510810036832198E-3</v>
      </c>
      <c r="P389" s="7">
        <v>0.157415092579935</v>
      </c>
      <c r="Q389" s="7">
        <v>5.9582529504992703</v>
      </c>
    </row>
    <row r="390" spans="1:17" hidden="1" x14ac:dyDescent="0.25">
      <c r="A390" s="3" t="s">
        <v>18</v>
      </c>
      <c r="B390" s="2">
        <v>44228</v>
      </c>
      <c r="C390" s="7">
        <v>0.58417044131016704</v>
      </c>
      <c r="D390" s="7">
        <v>1.50591370267243E-2</v>
      </c>
      <c r="E390" s="7">
        <v>0.80239240472082296</v>
      </c>
      <c r="F390" s="7">
        <v>0.182548458252453</v>
      </c>
      <c r="G390" s="7">
        <v>1.7580997841667299E-2</v>
      </c>
      <c r="H390" s="7">
        <v>1.7917620863194001E-3</v>
      </c>
      <c r="I390" s="30">
        <v>2.0943399707839198E-2</v>
      </c>
      <c r="J390" s="30">
        <v>6.1526148586068002E-2</v>
      </c>
      <c r="K390" s="7">
        <v>4.8042605699742599E-2</v>
      </c>
      <c r="L390" s="7">
        <v>0.57549609854127604</v>
      </c>
      <c r="M390" s="7">
        <v>4.9367048448452099E-2</v>
      </c>
      <c r="N390" s="7">
        <v>6.6056936550845505E-2</v>
      </c>
      <c r="O390" s="7">
        <v>3.8536073200333798E-3</v>
      </c>
      <c r="P390" s="7">
        <v>0.155341395217757</v>
      </c>
      <c r="Q390" s="7">
        <v>5.94748737261689</v>
      </c>
    </row>
    <row r="391" spans="1:17" hidden="1" x14ac:dyDescent="0.25">
      <c r="A391" s="3" t="s">
        <v>18</v>
      </c>
      <c r="B391" s="2">
        <v>44256</v>
      </c>
      <c r="C391" s="7">
        <v>0.72082009706321404</v>
      </c>
      <c r="D391" s="7">
        <v>1.4052686002148601E-2</v>
      </c>
      <c r="E391" s="7">
        <v>0.79641795868023202</v>
      </c>
      <c r="F391" s="7">
        <v>0.189529355317619</v>
      </c>
      <c r="G391" s="7">
        <v>2.0757317558411599E-2</v>
      </c>
      <c r="H391" s="7">
        <v>1.9848588359477298E-3</v>
      </c>
      <c r="I391" s="30">
        <v>2.1542499679366001E-2</v>
      </c>
      <c r="J391" s="30">
        <v>5.9286003437261599E-2</v>
      </c>
      <c r="K391" s="7">
        <v>4.8445301421081201E-2</v>
      </c>
      <c r="L391" s="7">
        <v>0.550229066687701</v>
      </c>
      <c r="M391" s="7">
        <v>4.8686513011056101E-2</v>
      </c>
      <c r="N391" s="7">
        <v>8.1021385559295098E-2</v>
      </c>
      <c r="O391" s="7">
        <v>4.5851432101970098E-3</v>
      </c>
      <c r="P391" s="7">
        <v>0.16346191059968301</v>
      </c>
      <c r="Q391" s="7">
        <v>5.9186805745547701</v>
      </c>
    </row>
    <row r="392" spans="1:17" hidden="1" x14ac:dyDescent="0.25">
      <c r="A392" s="3" t="s">
        <v>18</v>
      </c>
      <c r="B392" s="2">
        <v>44287</v>
      </c>
      <c r="C392" s="7">
        <v>0.89665425894253203</v>
      </c>
      <c r="D392" s="7">
        <v>1.42972723152261E-2</v>
      </c>
      <c r="E392" s="7">
        <v>0.74258543274029898</v>
      </c>
      <c r="F392" s="7">
        <v>0.24311729494447501</v>
      </c>
      <c r="G392" s="7">
        <v>1.6579655944973001E-2</v>
      </c>
      <c r="H392" s="7">
        <v>9.4667445795448297E-3</v>
      </c>
      <c r="I392" s="30">
        <v>8.3019752468617494E-2</v>
      </c>
      <c r="J392" s="30">
        <v>8.3126506426288799E-2</v>
      </c>
      <c r="K392" s="7">
        <v>6.0058879648679203E-2</v>
      </c>
      <c r="L392" s="7">
        <v>0.42159672181178698</v>
      </c>
      <c r="M392" s="7">
        <v>5.7153495439408397E-2</v>
      </c>
      <c r="N392" s="7">
        <v>9.1480591725334903E-2</v>
      </c>
      <c r="O392" s="7">
        <v>6.7056952165476602E-3</v>
      </c>
      <c r="P392" s="7">
        <v>0.17081195673881899</v>
      </c>
      <c r="Q392" s="7">
        <v>5.8349074002135799</v>
      </c>
    </row>
    <row r="393" spans="1:17" hidden="1" x14ac:dyDescent="0.25">
      <c r="A393" s="3" t="s">
        <v>18</v>
      </c>
      <c r="B393" s="2">
        <v>44317</v>
      </c>
      <c r="C393" s="7">
        <v>1.0113943812844399</v>
      </c>
      <c r="D393" s="7">
        <v>1.4536332970792499E-2</v>
      </c>
      <c r="E393" s="7">
        <v>0.70940355527288501</v>
      </c>
      <c r="F393" s="7">
        <v>0.276060111756322</v>
      </c>
      <c r="G393" s="7">
        <v>1.41602894258734E-2</v>
      </c>
      <c r="H393" s="7">
        <v>1.2489327833144199E-2</v>
      </c>
      <c r="I393" s="30">
        <v>9.2110151678194294E-2</v>
      </c>
      <c r="J393" s="30">
        <v>0.11277133990171299</v>
      </c>
      <c r="K393" s="7">
        <v>6.4789281273871097E-2</v>
      </c>
      <c r="L393" s="7">
        <v>0.37524505487885601</v>
      </c>
      <c r="M393" s="7">
        <v>5.35380138941184E-2</v>
      </c>
      <c r="N393" s="7">
        <v>8.4384767411500597E-2</v>
      </c>
      <c r="O393" s="7">
        <v>1.05115492000792E-2</v>
      </c>
      <c r="P393" s="7">
        <v>0.18000022450264999</v>
      </c>
      <c r="Q393" s="7">
        <v>5.8035139914575096</v>
      </c>
    </row>
    <row r="394" spans="1:17" hidden="1" x14ac:dyDescent="0.25">
      <c r="A394" s="3" t="s">
        <v>18</v>
      </c>
      <c r="B394" s="2">
        <v>44348</v>
      </c>
      <c r="C394" s="7">
        <v>0.98539178777883596</v>
      </c>
      <c r="D394" s="7">
        <v>1.37385484284478E-2</v>
      </c>
      <c r="E394" s="7">
        <v>0.72034785388512401</v>
      </c>
      <c r="F394" s="7">
        <v>0.26591359768642803</v>
      </c>
      <c r="G394" s="7">
        <v>1.47299510184765E-2</v>
      </c>
      <c r="H394" s="7">
        <v>1.25475545046617E-2</v>
      </c>
      <c r="I394" s="30">
        <v>8.7954250057135405E-2</v>
      </c>
      <c r="J394" s="30">
        <v>0.12695511793227199</v>
      </c>
      <c r="K394" s="7">
        <v>6.0314357230827398E-2</v>
      </c>
      <c r="L394" s="7">
        <v>0.37360347871907001</v>
      </c>
      <c r="M394" s="7">
        <v>5.8013774317589001E-2</v>
      </c>
      <c r="N394" s="7">
        <v>7.1800708814922606E-2</v>
      </c>
      <c r="O394" s="7">
        <v>1.4005442934412599E-2</v>
      </c>
      <c r="P394" s="7">
        <v>0.18007536447063399</v>
      </c>
      <c r="Q394" s="7">
        <v>5.7989155262340102</v>
      </c>
    </row>
    <row r="395" spans="1:17" hidden="1" x14ac:dyDescent="0.25">
      <c r="A395" s="3" t="s">
        <v>18</v>
      </c>
      <c r="B395" s="2">
        <v>44378</v>
      </c>
      <c r="C395" s="7">
        <v>1.0286086073732299</v>
      </c>
      <c r="D395" s="7">
        <v>1.4173754881680699E-2</v>
      </c>
      <c r="E395" s="7">
        <v>0.71031399160295094</v>
      </c>
      <c r="F395" s="7">
        <v>0.27551225351536901</v>
      </c>
      <c r="G395" s="7">
        <v>1.45159198819546E-2</v>
      </c>
      <c r="H395" s="7">
        <v>1.46331462163379E-2</v>
      </c>
      <c r="I395" s="30">
        <v>8.5839756132863904E-2</v>
      </c>
      <c r="J395" s="30">
        <v>0.137081611962315</v>
      </c>
      <c r="K395" s="7">
        <v>5.9837571002551902E-2</v>
      </c>
      <c r="L395" s="7">
        <v>0.37095176309890099</v>
      </c>
      <c r="M395" s="7">
        <v>5.51185337364372E-2</v>
      </c>
      <c r="N395" s="7">
        <v>6.9075085287388302E-2</v>
      </c>
      <c r="O395" s="7">
        <v>1.63203768290234E-2</v>
      </c>
      <c r="P395" s="7">
        <v>0.176626235852227</v>
      </c>
      <c r="Q395" s="7">
        <v>5.80122560681043</v>
      </c>
    </row>
    <row r="396" spans="1:17" hidden="1" x14ac:dyDescent="0.25">
      <c r="A396" s="3" t="s">
        <v>18</v>
      </c>
      <c r="B396" s="2">
        <v>44409</v>
      </c>
      <c r="C396" s="7">
        <v>1.0221651425845899</v>
      </c>
      <c r="D396" s="7">
        <v>1.5208606921215499E-2</v>
      </c>
      <c r="E396" s="7">
        <v>0.69551453716134104</v>
      </c>
      <c r="F396" s="7">
        <v>0.28927685591744401</v>
      </c>
      <c r="G396" s="7">
        <v>1.46205795367304E-2</v>
      </c>
      <c r="H396" s="7">
        <v>1.98846423415561E-2</v>
      </c>
      <c r="I396" s="30">
        <v>8.9444008345829606E-2</v>
      </c>
      <c r="J396" s="30">
        <v>0.15844884877861501</v>
      </c>
      <c r="K396" s="7">
        <v>6.1808136838991598E-2</v>
      </c>
      <c r="L396" s="7">
        <v>0.34370937065898899</v>
      </c>
      <c r="M396" s="7">
        <v>5.3475024309802097E-2</v>
      </c>
      <c r="N396" s="7">
        <v>7.0698758011433702E-2</v>
      </c>
      <c r="O396" s="7">
        <v>2.05560173509419E-2</v>
      </c>
      <c r="P396" s="7">
        <v>0.167354613827111</v>
      </c>
      <c r="Q396" s="7">
        <v>5.8106182203244403</v>
      </c>
    </row>
    <row r="397" spans="1:17" x14ac:dyDescent="0.25">
      <c r="A397" s="3" t="s">
        <v>18</v>
      </c>
      <c r="B397" s="2">
        <v>44440</v>
      </c>
      <c r="C397" s="7">
        <v>1.01727209111691</v>
      </c>
      <c r="D397" s="7">
        <v>1.35897163130086E-2</v>
      </c>
      <c r="E397" s="7">
        <v>0.70462350995898304</v>
      </c>
      <c r="F397" s="7">
        <v>0.28178677372800898</v>
      </c>
      <c r="G397" s="7">
        <v>1.52629895600395E-2</v>
      </c>
      <c r="H397" s="7">
        <v>1.6057409434539E-2</v>
      </c>
      <c r="I397" s="30">
        <v>8.2411159113626495E-2</v>
      </c>
      <c r="J397" s="30">
        <v>0.15146229061510499</v>
      </c>
      <c r="K397" s="7">
        <v>6.1712102490994201E-2</v>
      </c>
      <c r="L397" s="7">
        <v>0.348304554159449</v>
      </c>
      <c r="M397" s="7">
        <v>5.4961965604992398E-2</v>
      </c>
      <c r="N397" s="7">
        <v>6.3485649680464204E-2</v>
      </c>
      <c r="O397" s="7">
        <v>1.98252846526977E-2</v>
      </c>
      <c r="P397" s="7">
        <v>0.18651659468809301</v>
      </c>
      <c r="Q397" s="7">
        <v>5.8178206110730502</v>
      </c>
    </row>
    <row r="398" spans="1:17" hidden="1" x14ac:dyDescent="0.25">
      <c r="A398" s="3" t="s">
        <v>19</v>
      </c>
      <c r="B398" s="2">
        <v>43466</v>
      </c>
      <c r="C398" s="7">
        <v>0.87488213026834405</v>
      </c>
      <c r="D398" s="7">
        <v>1.22179033166884E-2</v>
      </c>
      <c r="E398" s="7">
        <v>0.57535741361238302</v>
      </c>
      <c r="F398" s="7">
        <v>0.412424683070929</v>
      </c>
      <c r="G398" s="7">
        <v>1.36858143433321E-2</v>
      </c>
      <c r="H398" s="7">
        <v>8.8079035208655093E-3</v>
      </c>
      <c r="I398" s="30">
        <v>0.12244398811326</v>
      </c>
      <c r="J398" s="30">
        <v>7.7086151560807198E-2</v>
      </c>
      <c r="K398" s="7">
        <v>5.9058959626558799E-2</v>
      </c>
      <c r="L398" s="7">
        <v>0.300991577063563</v>
      </c>
      <c r="M398" s="7">
        <v>4.2721774853187698E-2</v>
      </c>
      <c r="N398" s="7">
        <v>4.3202902628863199E-2</v>
      </c>
      <c r="O398" s="7">
        <v>2.2250697730923402E-2</v>
      </c>
      <c r="P398" s="7">
        <v>0.30975023055863898</v>
      </c>
      <c r="Q398" s="7">
        <v>6.7763524850008396</v>
      </c>
    </row>
    <row r="399" spans="1:17" hidden="1" x14ac:dyDescent="0.25">
      <c r="A399" s="3" t="s">
        <v>19</v>
      </c>
      <c r="B399" s="2">
        <v>43497</v>
      </c>
      <c r="C399" s="7">
        <v>0.90746518329365999</v>
      </c>
      <c r="D399" s="7">
        <v>1.19817325640944E-2</v>
      </c>
      <c r="E399" s="7">
        <v>0.57030121824650304</v>
      </c>
      <c r="F399" s="7">
        <v>0.417717049189403</v>
      </c>
      <c r="G399" s="7">
        <v>1.32702855531402E-2</v>
      </c>
      <c r="H399" s="7">
        <v>7.4990415180336703E-3</v>
      </c>
      <c r="I399" s="30">
        <v>0.117516653575558</v>
      </c>
      <c r="J399" s="30">
        <v>8.4816901589700705E-2</v>
      </c>
      <c r="K399" s="7">
        <v>5.6815256345513397E-2</v>
      </c>
      <c r="L399" s="7">
        <v>0.293080907883286</v>
      </c>
      <c r="M399" s="7">
        <v>4.5402227105171999E-2</v>
      </c>
      <c r="N399" s="7">
        <v>4.4363444032520703E-2</v>
      </c>
      <c r="O399" s="7">
        <v>2.77889331781376E-2</v>
      </c>
      <c r="P399" s="7">
        <v>0.30944634921893799</v>
      </c>
      <c r="Q399" s="7">
        <v>6.7403416025638103</v>
      </c>
    </row>
    <row r="400" spans="1:17" hidden="1" x14ac:dyDescent="0.25">
      <c r="A400" s="3" t="s">
        <v>19</v>
      </c>
      <c r="B400" s="2">
        <v>43525</v>
      </c>
      <c r="C400" s="7">
        <v>1.04698430860911</v>
      </c>
      <c r="D400" s="7">
        <v>1.02527491583201E-2</v>
      </c>
      <c r="E400" s="7">
        <v>0.59018923049407401</v>
      </c>
      <c r="F400" s="7">
        <v>0.39955802034760601</v>
      </c>
      <c r="G400" s="7">
        <v>1.69511852838342E-2</v>
      </c>
      <c r="H400" s="7">
        <v>7.5373596620179999E-3</v>
      </c>
      <c r="I400" s="30">
        <v>0.12089672760712</v>
      </c>
      <c r="J400" s="30">
        <v>8.4269887888751199E-2</v>
      </c>
      <c r="K400" s="7">
        <v>5.29204398195832E-2</v>
      </c>
      <c r="L400" s="7">
        <v>0.29073391805712501</v>
      </c>
      <c r="M400" s="7">
        <v>4.8211026739708701E-2</v>
      </c>
      <c r="N400" s="7">
        <v>4.9348094039051597E-2</v>
      </c>
      <c r="O400" s="7">
        <v>2.75398869490215E-2</v>
      </c>
      <c r="P400" s="7">
        <v>0.30159147395378699</v>
      </c>
      <c r="Q400" s="7">
        <v>6.7044846539018899</v>
      </c>
    </row>
    <row r="401" spans="1:17" hidden="1" x14ac:dyDescent="0.25">
      <c r="A401" s="3" t="s">
        <v>19</v>
      </c>
      <c r="B401" s="2">
        <v>43556</v>
      </c>
      <c r="C401" s="7">
        <v>1.01073364368424</v>
      </c>
      <c r="D401" s="7">
        <v>1.2082837089880699E-2</v>
      </c>
      <c r="E401" s="7">
        <v>0.58310942093396201</v>
      </c>
      <c r="F401" s="7">
        <v>0.40480774197615799</v>
      </c>
      <c r="G401" s="7">
        <v>1.4181831652500599E-2</v>
      </c>
      <c r="H401" s="7">
        <v>6.2614201873463903E-3</v>
      </c>
      <c r="I401" s="30">
        <v>0.124113239192775</v>
      </c>
      <c r="J401" s="30">
        <v>8.1299193880394402E-2</v>
      </c>
      <c r="K401" s="7">
        <v>5.7443608614984099E-2</v>
      </c>
      <c r="L401" s="7">
        <v>0.28854423631510101</v>
      </c>
      <c r="M401" s="7">
        <v>4.2239221924680298E-2</v>
      </c>
      <c r="N401" s="7">
        <v>5.3519654957311098E-2</v>
      </c>
      <c r="O401" s="7">
        <v>2.87954021470599E-2</v>
      </c>
      <c r="P401" s="7">
        <v>0.30360219112784698</v>
      </c>
      <c r="Q401" s="7">
        <v>6.7375128293361</v>
      </c>
    </row>
    <row r="402" spans="1:17" hidden="1" x14ac:dyDescent="0.25">
      <c r="A402" s="3" t="s">
        <v>19</v>
      </c>
      <c r="B402" s="2">
        <v>43586</v>
      </c>
      <c r="C402" s="7">
        <v>1.0053851689635001</v>
      </c>
      <c r="D402" s="7">
        <v>1.1522394161093E-2</v>
      </c>
      <c r="E402" s="7">
        <v>0.580723476707799</v>
      </c>
      <c r="F402" s="7">
        <v>0.40775412913110798</v>
      </c>
      <c r="G402" s="7">
        <v>1.4941818040732101E-2</v>
      </c>
      <c r="H402" s="7">
        <v>7.3913554979161203E-3</v>
      </c>
      <c r="I402" s="30">
        <v>0.132489563588256</v>
      </c>
      <c r="J402" s="30">
        <v>8.6818382238596795E-2</v>
      </c>
      <c r="K402" s="7">
        <v>5.8068574564751001E-2</v>
      </c>
      <c r="L402" s="7">
        <v>0.28666037341237099</v>
      </c>
      <c r="M402" s="7">
        <v>4.4706243101115602E-2</v>
      </c>
      <c r="N402" s="7">
        <v>5.3796973809305398E-2</v>
      </c>
      <c r="O402" s="7">
        <v>2.4711733822015101E-2</v>
      </c>
      <c r="P402" s="7">
        <v>0.29041498192494097</v>
      </c>
      <c r="Q402" s="7">
        <v>6.7201133023445196</v>
      </c>
    </row>
    <row r="403" spans="1:17" hidden="1" x14ac:dyDescent="0.25">
      <c r="A403" s="3" t="s">
        <v>19</v>
      </c>
      <c r="B403" s="2">
        <v>43617</v>
      </c>
      <c r="C403" s="7">
        <v>1.0175840644760801</v>
      </c>
      <c r="D403" s="7">
        <v>1.11312876979895E-2</v>
      </c>
      <c r="E403" s="7">
        <v>0.56275723954390799</v>
      </c>
      <c r="F403" s="7">
        <v>0.42611147275810302</v>
      </c>
      <c r="G403" s="7">
        <v>1.55948573673678E-2</v>
      </c>
      <c r="H403" s="7">
        <v>6.5509282613192702E-3</v>
      </c>
      <c r="I403" s="30">
        <v>0.130676688567958</v>
      </c>
      <c r="J403" s="30">
        <v>8.2287585313451803E-2</v>
      </c>
      <c r="K403" s="7">
        <v>5.2787940604656303E-2</v>
      </c>
      <c r="L403" s="7">
        <v>0.27524831747163098</v>
      </c>
      <c r="M403" s="7">
        <v>4.1387075409679001E-2</v>
      </c>
      <c r="N403" s="7">
        <v>4.4469468448681299E-2</v>
      </c>
      <c r="O403" s="7">
        <v>3.0283367001708899E-2</v>
      </c>
      <c r="P403" s="7">
        <v>0.32071377155354702</v>
      </c>
      <c r="Q403" s="7">
        <v>6.7639736255572798</v>
      </c>
    </row>
    <row r="404" spans="1:17" hidden="1" x14ac:dyDescent="0.25">
      <c r="A404" s="3" t="s">
        <v>19</v>
      </c>
      <c r="B404" s="2">
        <v>43647</v>
      </c>
      <c r="C404" s="7">
        <v>0.98305287821329901</v>
      </c>
      <c r="D404" s="7">
        <v>1.1075021493918201E-2</v>
      </c>
      <c r="E404" s="7">
        <v>0.61803621754440896</v>
      </c>
      <c r="F404" s="7">
        <v>0.370888760961673</v>
      </c>
      <c r="G404" s="7">
        <v>1.4843892832822499E-2</v>
      </c>
      <c r="H404" s="7">
        <v>7.0562328553911997E-3</v>
      </c>
      <c r="I404" s="30">
        <v>0.13210359074113201</v>
      </c>
      <c r="J404" s="30">
        <v>8.4941717166641797E-2</v>
      </c>
      <c r="K404" s="7">
        <v>6.1146127388363003E-2</v>
      </c>
      <c r="L404" s="7">
        <v>0.29298042245255201</v>
      </c>
      <c r="M404" s="7">
        <v>5.1401503102778703E-2</v>
      </c>
      <c r="N404" s="7">
        <v>4.5074354629559103E-2</v>
      </c>
      <c r="O404" s="7">
        <v>2.6907898449303299E-2</v>
      </c>
      <c r="P404" s="7">
        <v>0.28354426038145603</v>
      </c>
      <c r="Q404" s="7">
        <v>6.6954742806026699</v>
      </c>
    </row>
    <row r="405" spans="1:17" hidden="1" x14ac:dyDescent="0.25">
      <c r="A405" s="3" t="s">
        <v>19</v>
      </c>
      <c r="B405" s="2">
        <v>43678</v>
      </c>
      <c r="C405" s="7">
        <v>1.0546643888196801</v>
      </c>
      <c r="D405" s="7">
        <v>1.4154188294991999E-2</v>
      </c>
      <c r="E405" s="7">
        <v>0.56225246559762398</v>
      </c>
      <c r="F405" s="7">
        <v>0.42359334610738397</v>
      </c>
      <c r="G405" s="7">
        <v>1.3157422133410699E-2</v>
      </c>
      <c r="H405" s="7">
        <v>8.3598073295534508E-3</v>
      </c>
      <c r="I405" s="30">
        <v>0.13807207931735399</v>
      </c>
      <c r="J405" s="30">
        <v>9.0676246245058503E-2</v>
      </c>
      <c r="K405" s="7">
        <v>6.1638745918515397E-2</v>
      </c>
      <c r="L405" s="7">
        <v>0.27571354034263701</v>
      </c>
      <c r="M405" s="7">
        <v>4.5656208753345001E-2</v>
      </c>
      <c r="N405" s="7">
        <v>4.2626274104036202E-2</v>
      </c>
      <c r="O405" s="7">
        <v>2.80810700081633E-2</v>
      </c>
      <c r="P405" s="7">
        <v>0.296018605847926</v>
      </c>
      <c r="Q405" s="7">
        <v>6.7581925673499397</v>
      </c>
    </row>
    <row r="406" spans="1:17" hidden="1" x14ac:dyDescent="0.25">
      <c r="A406" s="3" t="s">
        <v>19</v>
      </c>
      <c r="B406" s="2">
        <v>43709</v>
      </c>
      <c r="C406" s="7">
        <v>0.96967743460945699</v>
      </c>
      <c r="D406" s="7">
        <v>1.0902363733175E-2</v>
      </c>
      <c r="E406" s="7">
        <v>0.56966234837414598</v>
      </c>
      <c r="F406" s="7">
        <v>0.41943528789267898</v>
      </c>
      <c r="G406" s="7">
        <v>1.38111776106522E-2</v>
      </c>
      <c r="H406" s="7">
        <v>6.8311258574180397E-3</v>
      </c>
      <c r="I406" s="30">
        <v>0.124664366602475</v>
      </c>
      <c r="J406" s="30">
        <v>8.4785242609417596E-2</v>
      </c>
      <c r="K406" s="7">
        <v>5.8555866758717399E-2</v>
      </c>
      <c r="L406" s="7">
        <v>0.28171397961505101</v>
      </c>
      <c r="M406" s="7">
        <v>4.4183536004266402E-2</v>
      </c>
      <c r="N406" s="7">
        <v>4.3318717457207903E-2</v>
      </c>
      <c r="O406" s="7">
        <v>3.3763770474531198E-2</v>
      </c>
      <c r="P406" s="7">
        <v>0.30837221701026302</v>
      </c>
      <c r="Q406" s="7">
        <v>6.7109777402153501</v>
      </c>
    </row>
    <row r="407" spans="1:17" hidden="1" x14ac:dyDescent="0.25">
      <c r="A407" s="3" t="s">
        <v>19</v>
      </c>
      <c r="B407" s="2">
        <v>43739</v>
      </c>
      <c r="C407" s="7">
        <v>0.993568070636206</v>
      </c>
      <c r="D407" s="7">
        <v>1.1707929435795799E-2</v>
      </c>
      <c r="E407" s="7">
        <v>0.59981293452169804</v>
      </c>
      <c r="F407" s="7">
        <v>0.388479136042506</v>
      </c>
      <c r="G407" s="7">
        <v>1.4842153477747699E-2</v>
      </c>
      <c r="H407" s="7">
        <v>7.5770104337825198E-3</v>
      </c>
      <c r="I407" s="30">
        <v>0.13906393589391</v>
      </c>
      <c r="J407" s="30">
        <v>8.7940899664786298E-2</v>
      </c>
      <c r="K407" s="7">
        <v>6.4825898210720906E-2</v>
      </c>
      <c r="L407" s="7">
        <v>0.29298740623678199</v>
      </c>
      <c r="M407" s="7">
        <v>4.6830962672024599E-2</v>
      </c>
      <c r="N407" s="7">
        <v>4.6657135564424503E-2</v>
      </c>
      <c r="O407" s="7">
        <v>2.3124260191608299E-2</v>
      </c>
      <c r="P407" s="7">
        <v>0.27615033765421299</v>
      </c>
      <c r="Q407" s="7">
        <v>6.7645232612867803</v>
      </c>
    </row>
    <row r="408" spans="1:17" hidden="1" x14ac:dyDescent="0.25">
      <c r="A408" s="3" t="s">
        <v>19</v>
      </c>
      <c r="B408" s="2">
        <v>43770</v>
      </c>
      <c r="C408" s="7">
        <v>1.04550101584283</v>
      </c>
      <c r="D408" s="7">
        <v>1.26776319880515E-2</v>
      </c>
      <c r="E408" s="7">
        <v>0.58676216415199101</v>
      </c>
      <c r="F408" s="7">
        <v>0.400560203859957</v>
      </c>
      <c r="G408" s="7">
        <v>1.3398631996385999E-2</v>
      </c>
      <c r="H408" s="7">
        <v>8.3966519633854805E-3</v>
      </c>
      <c r="I408" s="30">
        <v>0.15929716299289101</v>
      </c>
      <c r="J408" s="30">
        <v>8.5098777691074004E-2</v>
      </c>
      <c r="K408" s="7">
        <v>7.8230044603525895E-2</v>
      </c>
      <c r="L408" s="7">
        <v>0.28586237702029799</v>
      </c>
      <c r="M408" s="7">
        <v>4.6996244242645098E-2</v>
      </c>
      <c r="N408" s="7">
        <v>4.4738791162941403E-2</v>
      </c>
      <c r="O408" s="7">
        <v>2.0481044270911599E-2</v>
      </c>
      <c r="P408" s="7">
        <v>0.257500274055942</v>
      </c>
      <c r="Q408" s="7">
        <v>6.7506113611096197</v>
      </c>
    </row>
    <row r="409" spans="1:17" hidden="1" x14ac:dyDescent="0.25">
      <c r="A409" s="3" t="s">
        <v>19</v>
      </c>
      <c r="B409" s="2">
        <v>43800</v>
      </c>
      <c r="C409" s="7">
        <v>1.0905017125835901</v>
      </c>
      <c r="D409" s="7">
        <v>1.22600455248851E-2</v>
      </c>
      <c r="E409" s="7">
        <v>0.632641185088618</v>
      </c>
      <c r="F409" s="7">
        <v>0.35509876938649698</v>
      </c>
      <c r="G409" s="7">
        <v>1.4518639598980001E-2</v>
      </c>
      <c r="H409" s="7">
        <v>9.8768840524916506E-3</v>
      </c>
      <c r="I409" s="30">
        <v>0.17065846870610399</v>
      </c>
      <c r="J409" s="30">
        <v>8.9620581231652494E-2</v>
      </c>
      <c r="K409" s="7">
        <v>8.8183637181428701E-2</v>
      </c>
      <c r="L409" s="7">
        <v>0.31739204654409497</v>
      </c>
      <c r="M409" s="7">
        <v>5.1960969424367003E-2</v>
      </c>
      <c r="N409" s="7">
        <v>3.58898332117372E-2</v>
      </c>
      <c r="O409" s="7">
        <v>1.7332111865336602E-2</v>
      </c>
      <c r="P409" s="7">
        <v>0.204566828183807</v>
      </c>
      <c r="Q409" s="7">
        <v>6.7147167168888702</v>
      </c>
    </row>
    <row r="410" spans="1:17" hidden="1" x14ac:dyDescent="0.25">
      <c r="A410" s="3" t="s">
        <v>19</v>
      </c>
      <c r="B410" s="2">
        <v>43831</v>
      </c>
      <c r="C410" s="7">
        <v>0.96691255134798604</v>
      </c>
      <c r="D410" s="7">
        <v>1.0601558841994299E-2</v>
      </c>
      <c r="E410" s="7">
        <v>0.57879447488430302</v>
      </c>
      <c r="F410" s="7">
        <v>0.41060396627370299</v>
      </c>
      <c r="G410" s="7">
        <v>1.4498297491503E-2</v>
      </c>
      <c r="H410" s="7">
        <v>6.3293747051282696E-3</v>
      </c>
      <c r="I410" s="30">
        <v>0.12329031859269</v>
      </c>
      <c r="J410" s="30">
        <v>8.2365281967481704E-2</v>
      </c>
      <c r="K410" s="7">
        <v>6.10795147212757E-2</v>
      </c>
      <c r="L410" s="7">
        <v>0.28459608682419701</v>
      </c>
      <c r="M410" s="7">
        <v>4.4101811959924603E-2</v>
      </c>
      <c r="N410" s="7">
        <v>3.9558924829295801E-2</v>
      </c>
      <c r="O410" s="7">
        <v>2.2816531808008599E-2</v>
      </c>
      <c r="P410" s="7">
        <v>0.32136385710049598</v>
      </c>
      <c r="Q410" s="7">
        <v>6.8338294073709402</v>
      </c>
    </row>
    <row r="411" spans="1:17" hidden="1" x14ac:dyDescent="0.25">
      <c r="A411" s="3" t="s">
        <v>19</v>
      </c>
      <c r="B411" s="2">
        <v>43862</v>
      </c>
      <c r="C411" s="7">
        <v>0.95502641375631703</v>
      </c>
      <c r="D411" s="7">
        <v>1.0945528404765301E-2</v>
      </c>
      <c r="E411" s="7">
        <v>0.59091317282949496</v>
      </c>
      <c r="F411" s="7">
        <v>0.39814129876574</v>
      </c>
      <c r="G411" s="7">
        <v>1.4373825901768699E-2</v>
      </c>
      <c r="H411" s="7">
        <v>7.511283313756E-3</v>
      </c>
      <c r="I411" s="30">
        <v>0.112238217261499</v>
      </c>
      <c r="J411" s="30">
        <v>9.1197307696730595E-2</v>
      </c>
      <c r="K411" s="7">
        <v>5.9912971432546397E-2</v>
      </c>
      <c r="L411" s="7">
        <v>0.28964897995194</v>
      </c>
      <c r="M411" s="7">
        <v>4.5999877464911097E-2</v>
      </c>
      <c r="N411" s="7">
        <v>4.1665391359164902E-2</v>
      </c>
      <c r="O411" s="7">
        <v>2.6136642459388602E-2</v>
      </c>
      <c r="P411" s="7">
        <v>0.31131550315829498</v>
      </c>
      <c r="Q411" s="7">
        <v>6.7686058822769999</v>
      </c>
    </row>
    <row r="412" spans="1:17" hidden="1" x14ac:dyDescent="0.25">
      <c r="A412" s="3" t="s">
        <v>19</v>
      </c>
      <c r="B412" s="2">
        <v>43891</v>
      </c>
      <c r="C412" s="7">
        <v>0.900719073234164</v>
      </c>
      <c r="D412" s="7">
        <v>1.2655641636123E-2</v>
      </c>
      <c r="E412" s="7">
        <v>0.65058469732901802</v>
      </c>
      <c r="F412" s="7">
        <v>0.33675966103485899</v>
      </c>
      <c r="G412" s="7">
        <v>1.7424913598076502E-2</v>
      </c>
      <c r="H412" s="7">
        <v>5.0316392178337502E-3</v>
      </c>
      <c r="I412" s="30">
        <v>7.2015421954574305E-2</v>
      </c>
      <c r="J412" s="30">
        <v>6.7626516087463201E-2</v>
      </c>
      <c r="K412" s="7">
        <v>6.8129353002707893E-2</v>
      </c>
      <c r="L412" s="7">
        <v>0.40418284345627098</v>
      </c>
      <c r="M412" s="7">
        <v>4.0451820185394997E-2</v>
      </c>
      <c r="N412" s="7">
        <v>4.44028155259788E-2</v>
      </c>
      <c r="O412" s="7">
        <v>1.1432270122662401E-2</v>
      </c>
      <c r="P412" s="7">
        <v>0.269302406849037</v>
      </c>
      <c r="Q412" s="7">
        <v>6.7411129982735902</v>
      </c>
    </row>
    <row r="413" spans="1:17" hidden="1" x14ac:dyDescent="0.25">
      <c r="A413" s="3" t="s">
        <v>19</v>
      </c>
      <c r="B413" s="2">
        <v>43922</v>
      </c>
      <c r="C413" s="7">
        <v>0.53792551942118605</v>
      </c>
      <c r="D413" s="7">
        <v>1.91531587047712E-2</v>
      </c>
      <c r="E413" s="7">
        <v>0.81146775144226102</v>
      </c>
      <c r="F413" s="7">
        <v>0.16937908985296801</v>
      </c>
      <c r="G413" s="7">
        <v>1.5853915740354701E-2</v>
      </c>
      <c r="H413" s="7">
        <v>5.7695687012913205E-4</v>
      </c>
      <c r="I413" s="30">
        <v>1.6429132232052199E-2</v>
      </c>
      <c r="J413" s="30">
        <v>1.9200082445742599E-2</v>
      </c>
      <c r="K413" s="7">
        <v>7.4754236476034602E-2</v>
      </c>
      <c r="L413" s="7">
        <v>0.68102913342621996</v>
      </c>
      <c r="M413" s="7">
        <v>1.27661015193798E-2</v>
      </c>
      <c r="N413" s="7">
        <v>3.7018419549494197E-2</v>
      </c>
      <c r="O413" s="7">
        <v>4.9833728260899497E-4</v>
      </c>
      <c r="P413" s="7">
        <v>0.14187368445798401</v>
      </c>
      <c r="Q413" s="7">
        <v>6.9876780828687197</v>
      </c>
    </row>
    <row r="414" spans="1:17" hidden="1" x14ac:dyDescent="0.25">
      <c r="A414" s="3" t="s">
        <v>19</v>
      </c>
      <c r="B414" s="2">
        <v>43952</v>
      </c>
      <c r="C414" s="7">
        <v>0.66033986236393605</v>
      </c>
      <c r="D414" s="7">
        <v>1.6683123809656201E-2</v>
      </c>
      <c r="E414" s="7">
        <v>0.78462345687550605</v>
      </c>
      <c r="F414" s="7">
        <v>0.198693419314838</v>
      </c>
      <c r="G414" s="7">
        <v>2.0151293658994901E-2</v>
      </c>
      <c r="H414" s="7">
        <v>7.0822066535863697E-4</v>
      </c>
      <c r="I414" s="30">
        <v>2.0653478800930099E-2</v>
      </c>
      <c r="J414" s="30">
        <v>3.1013960548025198E-2</v>
      </c>
      <c r="K414" s="7">
        <v>6.77332589719193E-2</v>
      </c>
      <c r="L414" s="7">
        <v>0.59294328179594502</v>
      </c>
      <c r="M414" s="7">
        <v>1.47067337380762E-2</v>
      </c>
      <c r="N414" s="7">
        <v>8.1266869251179E-2</v>
      </c>
      <c r="O414" s="7">
        <v>5.9579997822211805E-4</v>
      </c>
      <c r="P414" s="7">
        <v>0.17022710259134999</v>
      </c>
      <c r="Q414" s="7">
        <v>6.9609042264458996</v>
      </c>
    </row>
    <row r="415" spans="1:17" hidden="1" x14ac:dyDescent="0.25">
      <c r="A415" s="3" t="s">
        <v>19</v>
      </c>
      <c r="B415" s="2">
        <v>43983</v>
      </c>
      <c r="C415" s="7">
        <v>0.83820664356383701</v>
      </c>
      <c r="D415" s="7">
        <v>1.95843535287272E-2</v>
      </c>
      <c r="E415" s="7">
        <v>0.67525205930925503</v>
      </c>
      <c r="F415" s="7">
        <v>0.30516358716201802</v>
      </c>
      <c r="G415" s="7">
        <v>1.6999184093393401E-2</v>
      </c>
      <c r="H415" s="7">
        <v>3.6790517986161298E-3</v>
      </c>
      <c r="I415" s="30">
        <v>8.74940967263175E-2</v>
      </c>
      <c r="J415" s="30">
        <v>5.0330190091095899E-2</v>
      </c>
      <c r="K415" s="7">
        <v>7.0662552623678807E-2</v>
      </c>
      <c r="L415" s="7">
        <v>0.43934550636804398</v>
      </c>
      <c r="M415" s="7">
        <v>2.27499105564073E-2</v>
      </c>
      <c r="N415" s="7">
        <v>6.5776943432374002E-2</v>
      </c>
      <c r="O415" s="7">
        <v>1.3609732737185601E-3</v>
      </c>
      <c r="P415" s="7">
        <v>0.24160159103635501</v>
      </c>
      <c r="Q415" s="7">
        <v>6.9079871550133198</v>
      </c>
    </row>
    <row r="416" spans="1:17" hidden="1" x14ac:dyDescent="0.25">
      <c r="A416" s="3" t="s">
        <v>19</v>
      </c>
      <c r="B416" s="2">
        <v>44013</v>
      </c>
      <c r="C416" s="7">
        <v>0.98075247390811404</v>
      </c>
      <c r="D416" s="7">
        <v>1.71442526183978E-2</v>
      </c>
      <c r="E416" s="7">
        <v>0.66596104375411702</v>
      </c>
      <c r="F416" s="7">
        <v>0.31689470362748601</v>
      </c>
      <c r="G416" s="7">
        <v>1.3313622395603899E-2</v>
      </c>
      <c r="H416" s="7">
        <v>4.7911760317595198E-3</v>
      </c>
      <c r="I416" s="30">
        <v>0.12456299756356499</v>
      </c>
      <c r="J416" s="30">
        <v>8.9802013444142598E-2</v>
      </c>
      <c r="K416" s="7">
        <v>7.5424276442563595E-2</v>
      </c>
      <c r="L416" s="7">
        <v>0.360504029775924</v>
      </c>
      <c r="M416" s="7">
        <v>3.8986178270388097E-2</v>
      </c>
      <c r="N416" s="7">
        <v>5.7061603936092803E-2</v>
      </c>
      <c r="O416" s="7">
        <v>1.2860383691916701E-2</v>
      </c>
      <c r="P416" s="7">
        <v>0.222693718448044</v>
      </c>
      <c r="Q416" s="7">
        <v>6.8398768863545403</v>
      </c>
    </row>
    <row r="417" spans="1:17" hidden="1" x14ac:dyDescent="0.25">
      <c r="A417" s="3" t="s">
        <v>19</v>
      </c>
      <c r="B417" s="2">
        <v>44044</v>
      </c>
      <c r="C417" s="7">
        <v>1.0334170403007401</v>
      </c>
      <c r="D417" s="7">
        <v>1.37745758880624E-2</v>
      </c>
      <c r="E417" s="7">
        <v>0.63619498193666901</v>
      </c>
      <c r="F417" s="7">
        <v>0.35003044217526902</v>
      </c>
      <c r="G417" s="7">
        <v>1.14514783861288E-2</v>
      </c>
      <c r="H417" s="7">
        <v>5.0493376234080596E-3</v>
      </c>
      <c r="I417" s="30">
        <v>0.132581666517959</v>
      </c>
      <c r="J417" s="30">
        <v>0.105525302687262</v>
      </c>
      <c r="K417" s="7">
        <v>7.1506310481788696E-2</v>
      </c>
      <c r="L417" s="7">
        <v>0.32881368387373899</v>
      </c>
      <c r="M417" s="7">
        <v>3.9680675133865903E-2</v>
      </c>
      <c r="N417" s="7">
        <v>5.8288924899224402E-2</v>
      </c>
      <c r="O417" s="7">
        <v>1.7653845498313302E-2</v>
      </c>
      <c r="P417" s="7">
        <v>0.229448774898311</v>
      </c>
      <c r="Q417" s="7">
        <v>6.8995286602550099</v>
      </c>
    </row>
    <row r="418" spans="1:17" hidden="1" x14ac:dyDescent="0.25">
      <c r="A418" s="3" t="s">
        <v>19</v>
      </c>
      <c r="B418" s="2">
        <v>44075</v>
      </c>
      <c r="C418" s="7">
        <v>0.99917988663913804</v>
      </c>
      <c r="D418" s="7">
        <v>1.30212940914004E-2</v>
      </c>
      <c r="E418" s="7">
        <v>0.65269677281479599</v>
      </c>
      <c r="F418" s="7">
        <v>0.334281933093803</v>
      </c>
      <c r="G418" s="7">
        <v>1.5503156960706E-2</v>
      </c>
      <c r="H418" s="7">
        <v>5.6894691349281103E-3</v>
      </c>
      <c r="I418" s="30">
        <v>0.117760271098448</v>
      </c>
      <c r="J418" s="30">
        <v>9.2497646163090905E-2</v>
      </c>
      <c r="K418" s="7">
        <v>7.0573439835531895E-2</v>
      </c>
      <c r="L418" s="7">
        <v>0.324116959509888</v>
      </c>
      <c r="M418" s="7">
        <v>4.3714497666297703E-2</v>
      </c>
      <c r="N418" s="7">
        <v>5.0317660808649099E-2</v>
      </c>
      <c r="O418" s="7">
        <v>1.81849840401286E-2</v>
      </c>
      <c r="P418" s="7">
        <v>0.26164191478233101</v>
      </c>
      <c r="Q418" s="7">
        <v>6.7946913695420799</v>
      </c>
    </row>
    <row r="419" spans="1:17" hidden="1" x14ac:dyDescent="0.25">
      <c r="A419" s="3" t="s">
        <v>19</v>
      </c>
      <c r="B419" s="2">
        <v>44105</v>
      </c>
      <c r="C419" s="7">
        <v>1.00801385040505</v>
      </c>
      <c r="D419" s="7">
        <v>1.3901632547342601E-2</v>
      </c>
      <c r="E419" s="7">
        <v>0.66046909528817499</v>
      </c>
      <c r="F419" s="7">
        <v>0.32562927216448301</v>
      </c>
      <c r="G419" s="7">
        <v>1.35266482166403E-2</v>
      </c>
      <c r="H419" s="7">
        <v>6.6135251290656101E-3</v>
      </c>
      <c r="I419" s="30">
        <v>0.11619249365015</v>
      </c>
      <c r="J419" s="30">
        <v>8.4271439814052496E-2</v>
      </c>
      <c r="K419" s="7">
        <v>7.6799744382549703E-2</v>
      </c>
      <c r="L419" s="7">
        <v>0.34893026919884901</v>
      </c>
      <c r="M419" s="7">
        <v>4.36389249942069E-2</v>
      </c>
      <c r="N419" s="7">
        <v>5.0799970329117199E-2</v>
      </c>
      <c r="O419" s="7">
        <v>1.2423973470913501E-2</v>
      </c>
      <c r="P419" s="7">
        <v>0.24680301081445499</v>
      </c>
      <c r="Q419" s="7">
        <v>6.823983829825</v>
      </c>
    </row>
    <row r="420" spans="1:17" hidden="1" x14ac:dyDescent="0.25">
      <c r="A420" s="3" t="s">
        <v>19</v>
      </c>
      <c r="B420" s="2">
        <v>44136</v>
      </c>
      <c r="C420" s="7">
        <v>0.75798509238662304</v>
      </c>
      <c r="D420" s="7">
        <v>1.6959240070178402E-2</v>
      </c>
      <c r="E420" s="7">
        <v>0.74614175989004305</v>
      </c>
      <c r="F420" s="7">
        <v>0.23689900003977801</v>
      </c>
      <c r="G420" s="7">
        <v>1.89084232939788E-2</v>
      </c>
      <c r="H420" s="7">
        <v>3.6310162203498498E-3</v>
      </c>
      <c r="I420" s="30">
        <v>4.5954162551419098E-2</v>
      </c>
      <c r="J420" s="30">
        <v>6.5924042050890405E-2</v>
      </c>
      <c r="K420" s="7">
        <v>9.3154270442913301E-2</v>
      </c>
      <c r="L420" s="7">
        <v>0.47375782910456699</v>
      </c>
      <c r="M420" s="7">
        <v>3.8904236275531703E-2</v>
      </c>
      <c r="N420" s="7">
        <v>5.7421377137634698E-2</v>
      </c>
      <c r="O420" s="7">
        <v>3.7635433824087898E-3</v>
      </c>
      <c r="P420" s="7">
        <v>0.198581099540307</v>
      </c>
      <c r="Q420" s="7">
        <v>6.8974173150998297</v>
      </c>
    </row>
    <row r="421" spans="1:17" hidden="1" x14ac:dyDescent="0.25">
      <c r="A421" s="3" t="s">
        <v>19</v>
      </c>
      <c r="B421" s="2">
        <v>44166</v>
      </c>
      <c r="C421" s="7">
        <v>1.05383542362478</v>
      </c>
      <c r="D421" s="7">
        <v>1.52165203339683E-2</v>
      </c>
      <c r="E421" s="7">
        <v>0.70744283500774996</v>
      </c>
      <c r="F421" s="7">
        <v>0.27734064465828101</v>
      </c>
      <c r="G421" s="7">
        <v>1.5809288627393701E-2</v>
      </c>
      <c r="H421" s="7">
        <v>7.8301136310784704E-3</v>
      </c>
      <c r="I421" s="30">
        <v>0.17031469637527699</v>
      </c>
      <c r="J421" s="30">
        <v>5.0629040874707897E-2</v>
      </c>
      <c r="K421" s="7">
        <v>9.2269914451473201E-2</v>
      </c>
      <c r="L421" s="7">
        <v>0.39578323499957402</v>
      </c>
      <c r="M421" s="7">
        <v>5.1916846880374297E-2</v>
      </c>
      <c r="N421" s="7">
        <v>4.0950827358298102E-2</v>
      </c>
      <c r="O421" s="7">
        <v>2.94388850220267E-3</v>
      </c>
      <c r="P421" s="7">
        <v>0.17155214829962101</v>
      </c>
      <c r="Q421" s="7">
        <v>6.8120414483974896</v>
      </c>
    </row>
    <row r="422" spans="1:17" hidden="1" x14ac:dyDescent="0.25">
      <c r="A422" s="3" t="s">
        <v>19</v>
      </c>
      <c r="B422" s="2">
        <v>44197</v>
      </c>
      <c r="C422" s="7">
        <v>0.59714855811628098</v>
      </c>
      <c r="D422" s="7">
        <v>1.82104450365452E-2</v>
      </c>
      <c r="E422" s="7">
        <v>0.79134449442911303</v>
      </c>
      <c r="F422" s="7">
        <v>0.19044506053434099</v>
      </c>
      <c r="G422" s="7">
        <v>1.6457410687793599E-2</v>
      </c>
      <c r="H422" s="7">
        <v>1.64558863290927E-3</v>
      </c>
      <c r="I422" s="30">
        <v>1.83879337997741E-2</v>
      </c>
      <c r="J422" s="30">
        <v>6.5511898380633996E-2</v>
      </c>
      <c r="K422" s="7">
        <v>7.3336790974428398E-2</v>
      </c>
      <c r="L422" s="7">
        <v>0.55199602844741802</v>
      </c>
      <c r="M422" s="7">
        <v>3.56537611106423E-2</v>
      </c>
      <c r="N422" s="7">
        <v>4.3132515741132103E-2</v>
      </c>
      <c r="O422" s="7">
        <v>1.2791057872594E-3</v>
      </c>
      <c r="P422" s="7">
        <v>0.192598966438009</v>
      </c>
      <c r="Q422" s="7">
        <v>6.9182527216555103</v>
      </c>
    </row>
    <row r="423" spans="1:17" hidden="1" x14ac:dyDescent="0.25">
      <c r="A423" s="3" t="s">
        <v>19</v>
      </c>
      <c r="B423" s="2">
        <v>44228</v>
      </c>
      <c r="C423" s="7">
        <v>0.64580660463036199</v>
      </c>
      <c r="D423" s="7">
        <v>1.6237888694894401E-2</v>
      </c>
      <c r="E423" s="7">
        <v>0.77100795207142503</v>
      </c>
      <c r="F423" s="7">
        <v>0.21275415923367999</v>
      </c>
      <c r="G423" s="7">
        <v>2.0206136398906501E-2</v>
      </c>
      <c r="H423" s="7">
        <v>1.4212152065553299E-3</v>
      </c>
      <c r="I423" s="30">
        <v>2.0772088938218001E-2</v>
      </c>
      <c r="J423" s="30">
        <v>6.3972262981938394E-2</v>
      </c>
      <c r="K423" s="7">
        <v>7.39691498459909E-2</v>
      </c>
      <c r="L423" s="7">
        <v>0.49552072665019598</v>
      </c>
      <c r="M423" s="7">
        <v>3.8983472572948499E-2</v>
      </c>
      <c r="N423" s="7">
        <v>5.7248056156736803E-2</v>
      </c>
      <c r="O423" s="7">
        <v>1.54508451026233E-3</v>
      </c>
      <c r="P423" s="7">
        <v>0.22636180673824699</v>
      </c>
      <c r="Q423" s="7">
        <v>6.9178208984061396</v>
      </c>
    </row>
    <row r="424" spans="1:17" hidden="1" x14ac:dyDescent="0.25">
      <c r="A424" s="3" t="s">
        <v>19</v>
      </c>
      <c r="B424" s="2">
        <v>44256</v>
      </c>
      <c r="C424" s="7">
        <v>0.76277189681382296</v>
      </c>
      <c r="D424" s="7">
        <v>1.5896281764682399E-2</v>
      </c>
      <c r="E424" s="7">
        <v>0.76034713013246402</v>
      </c>
      <c r="F424" s="7">
        <v>0.22375658810285401</v>
      </c>
      <c r="G424" s="7">
        <v>2.5970317097646599E-2</v>
      </c>
      <c r="H424" s="7">
        <v>1.2289343969295501E-3</v>
      </c>
      <c r="I424" s="30">
        <v>2.1317375678992199E-2</v>
      </c>
      <c r="J424" s="30">
        <v>6.3343886318608794E-2</v>
      </c>
      <c r="K424" s="7">
        <v>7.5690419492664099E-2</v>
      </c>
      <c r="L424" s="7">
        <v>0.47588250588438702</v>
      </c>
      <c r="M424" s="7">
        <v>3.8500931269939302E-2</v>
      </c>
      <c r="N424" s="7">
        <v>7.4463320467578101E-2</v>
      </c>
      <c r="O424" s="7">
        <v>2.9389477000521099E-3</v>
      </c>
      <c r="P424" s="7">
        <v>0.220663361693202</v>
      </c>
      <c r="Q424" s="7">
        <v>6.8895699010706997</v>
      </c>
    </row>
    <row r="425" spans="1:17" hidden="1" x14ac:dyDescent="0.25">
      <c r="A425" s="3" t="s">
        <v>19</v>
      </c>
      <c r="B425" s="2">
        <v>44287</v>
      </c>
      <c r="C425" s="7">
        <v>1.0252637241195099</v>
      </c>
      <c r="D425" s="7">
        <v>1.55487432621944E-2</v>
      </c>
      <c r="E425" s="7">
        <v>0.66002970494090596</v>
      </c>
      <c r="F425" s="7">
        <v>0.32442155179690002</v>
      </c>
      <c r="G425" s="7">
        <v>1.4744062734252101E-2</v>
      </c>
      <c r="H425" s="7">
        <v>3.2914884234310402E-3</v>
      </c>
      <c r="I425" s="30">
        <v>0.111379718312138</v>
      </c>
      <c r="J425" s="30">
        <v>6.71503341056362E-2</v>
      </c>
      <c r="K425" s="7">
        <v>6.6618885502829295E-2</v>
      </c>
      <c r="L425" s="7">
        <v>0.35122154404051398</v>
      </c>
      <c r="M425" s="7">
        <v>4.6107961955935098E-2</v>
      </c>
      <c r="N425" s="7">
        <v>6.5381855353439697E-2</v>
      </c>
      <c r="O425" s="7">
        <v>7.36005186909818E-3</v>
      </c>
      <c r="P425" s="7">
        <v>0.266744097702727</v>
      </c>
      <c r="Q425" s="7">
        <v>6.8327676877001702</v>
      </c>
    </row>
    <row r="426" spans="1:17" hidden="1" x14ac:dyDescent="0.25">
      <c r="A426" s="3" t="s">
        <v>19</v>
      </c>
      <c r="B426" s="2">
        <v>44317</v>
      </c>
      <c r="C426" s="7">
        <v>1.1197344356076</v>
      </c>
      <c r="D426" s="7">
        <v>1.27209022806987E-2</v>
      </c>
      <c r="E426" s="7">
        <v>0.62340574169830898</v>
      </c>
      <c r="F426" s="7">
        <v>0.36387335602099302</v>
      </c>
      <c r="G426" s="7">
        <v>1.3655717319376899E-2</v>
      </c>
      <c r="H426" s="7">
        <v>4.2919714391522999E-3</v>
      </c>
      <c r="I426" s="30">
        <v>0.131877044457097</v>
      </c>
      <c r="J426" s="30">
        <v>8.8322141594931805E-2</v>
      </c>
      <c r="K426" s="7">
        <v>6.4389998219356107E-2</v>
      </c>
      <c r="L426" s="7">
        <v>0.32360970614587797</v>
      </c>
      <c r="M426" s="7">
        <v>4.71322654049878E-2</v>
      </c>
      <c r="N426" s="7">
        <v>5.45013654418171E-2</v>
      </c>
      <c r="O426" s="7">
        <v>1.41372653918226E-2</v>
      </c>
      <c r="P426" s="7">
        <v>0.25808252458558001</v>
      </c>
      <c r="Q426" s="7">
        <v>6.7934062292541002</v>
      </c>
    </row>
    <row r="427" spans="1:17" hidden="1" x14ac:dyDescent="0.25">
      <c r="A427" s="3" t="s">
        <v>19</v>
      </c>
      <c r="B427" s="2">
        <v>44348</v>
      </c>
      <c r="C427" s="7">
        <v>1.0652776252365099</v>
      </c>
      <c r="D427" s="7">
        <v>1.41587335363347E-2</v>
      </c>
      <c r="E427" s="7">
        <v>0.66034568424359896</v>
      </c>
      <c r="F427" s="7">
        <v>0.32549558222006703</v>
      </c>
      <c r="G427" s="7">
        <v>1.38057659502849E-2</v>
      </c>
      <c r="H427" s="7">
        <v>5.0165256318817396E-3</v>
      </c>
      <c r="I427" s="30">
        <v>0.11880099518774601</v>
      </c>
      <c r="J427" s="30">
        <v>9.98404142063469E-2</v>
      </c>
      <c r="K427" s="7">
        <v>6.5250405398168496E-2</v>
      </c>
      <c r="L427" s="7">
        <v>0.32838128786158499</v>
      </c>
      <c r="M427" s="7">
        <v>4.7823076121202499E-2</v>
      </c>
      <c r="N427" s="7">
        <v>5.9214544037351401E-2</v>
      </c>
      <c r="O427" s="7">
        <v>1.5815208998146001E-2</v>
      </c>
      <c r="P427" s="7">
        <v>0.246051776607287</v>
      </c>
      <c r="Q427" s="7">
        <v>6.7437448671424596</v>
      </c>
    </row>
    <row r="428" spans="1:17" hidden="1" x14ac:dyDescent="0.25">
      <c r="A428" s="3" t="s">
        <v>19</v>
      </c>
      <c r="B428" s="2">
        <v>44378</v>
      </c>
      <c r="C428" s="7">
        <v>1.1377585993487001</v>
      </c>
      <c r="D428" s="7">
        <v>1.2355646373285701E-2</v>
      </c>
      <c r="E428" s="7">
        <v>0.64015036535662495</v>
      </c>
      <c r="F428" s="7">
        <v>0.34749398827008898</v>
      </c>
      <c r="G428" s="7">
        <v>1.23026746899651E-2</v>
      </c>
      <c r="H428" s="7">
        <v>5.8839179467705498E-3</v>
      </c>
      <c r="I428" s="30">
        <v>0.126545001910851</v>
      </c>
      <c r="J428" s="30">
        <v>0.10267569737519699</v>
      </c>
      <c r="K428" s="7">
        <v>6.6538866102407099E-2</v>
      </c>
      <c r="L428" s="7">
        <v>0.32479625447616101</v>
      </c>
      <c r="M428" s="7">
        <v>4.7851586351993103E-2</v>
      </c>
      <c r="N428" s="7">
        <v>4.7408517069145999E-2</v>
      </c>
      <c r="O428" s="7">
        <v>2.0194199648732099E-2</v>
      </c>
      <c r="P428" s="7">
        <v>0.245803284428777</v>
      </c>
      <c r="Q428" s="7">
        <v>6.8019281411142902</v>
      </c>
    </row>
    <row r="429" spans="1:17" hidden="1" x14ac:dyDescent="0.25">
      <c r="A429" s="3" t="s">
        <v>19</v>
      </c>
      <c r="B429" s="2">
        <v>44409</v>
      </c>
      <c r="C429" s="7">
        <v>1.09376895176915</v>
      </c>
      <c r="D429" s="7">
        <v>1.4173783206424101E-2</v>
      </c>
      <c r="E429" s="7">
        <v>0.63822267177845604</v>
      </c>
      <c r="F429" s="7">
        <v>0.34760354501511898</v>
      </c>
      <c r="G429" s="7">
        <v>1.3359655329991499E-2</v>
      </c>
      <c r="H429" s="7">
        <v>6.4800836279592898E-3</v>
      </c>
      <c r="I429" s="30">
        <v>0.14043538517989401</v>
      </c>
      <c r="J429" s="30">
        <v>0.117493097686133</v>
      </c>
      <c r="K429" s="7">
        <v>6.7052953869056894E-2</v>
      </c>
      <c r="L429" s="7">
        <v>0.31198281170868702</v>
      </c>
      <c r="M429" s="7">
        <v>4.8280058878826901E-2</v>
      </c>
      <c r="N429" s="7">
        <v>4.64996464854548E-2</v>
      </c>
      <c r="O429" s="7">
        <v>2.2505109356115601E-2</v>
      </c>
      <c r="P429" s="7">
        <v>0.225911197877881</v>
      </c>
      <c r="Q429" s="7">
        <v>6.7435613662757303</v>
      </c>
    </row>
    <row r="430" spans="1:17" x14ac:dyDescent="0.25">
      <c r="A430" s="3" t="s">
        <v>19</v>
      </c>
      <c r="B430" s="2">
        <v>44440</v>
      </c>
      <c r="C430" s="7">
        <v>1.08137893297737</v>
      </c>
      <c r="D430" s="7">
        <v>1.3783696246583601E-2</v>
      </c>
      <c r="E430" s="7">
        <v>0.63313590602110903</v>
      </c>
      <c r="F430" s="7">
        <v>0.35308039773230698</v>
      </c>
      <c r="G430" s="7">
        <v>1.3798219770325601E-2</v>
      </c>
      <c r="H430" s="7">
        <v>5.7298568730504203E-3</v>
      </c>
      <c r="I430" s="30">
        <v>0.119915242633877</v>
      </c>
      <c r="J430" s="30">
        <v>0.10625812664324299</v>
      </c>
      <c r="K430" s="7">
        <v>6.54560589875893E-2</v>
      </c>
      <c r="L430" s="7">
        <v>0.31105303395569001</v>
      </c>
      <c r="M430" s="7">
        <v>4.9779363933500402E-2</v>
      </c>
      <c r="N430" s="7">
        <v>5.17345678354613E-2</v>
      </c>
      <c r="O430" s="7">
        <v>2.2914420845975399E-2</v>
      </c>
      <c r="P430" s="7">
        <v>0.25336110852128801</v>
      </c>
      <c r="Q430" s="7">
        <v>6.7622553302626303</v>
      </c>
    </row>
    <row r="431" spans="1:17" hidden="1" x14ac:dyDescent="0.25">
      <c r="A431" s="3" t="s">
        <v>20</v>
      </c>
      <c r="B431" s="2">
        <v>43466</v>
      </c>
      <c r="C431" s="7">
        <v>0.87196252502911897</v>
      </c>
      <c r="D431" s="7">
        <v>4.26629447954586E-3</v>
      </c>
      <c r="E431" s="7">
        <v>0.31551379913821598</v>
      </c>
      <c r="F431" s="7">
        <v>0.68021990638223895</v>
      </c>
      <c r="G431" s="7">
        <v>1.34529834413851E-2</v>
      </c>
      <c r="H431" s="7">
        <v>1.7193987246521901E-2</v>
      </c>
      <c r="I431" s="30">
        <v>0.119866550855164</v>
      </c>
      <c r="J431" s="30">
        <v>0.144103401882648</v>
      </c>
      <c r="K431" s="7">
        <v>9.6987157577228894E-2</v>
      </c>
      <c r="L431" s="7">
        <v>0.30716993779143398</v>
      </c>
      <c r="M431" s="7">
        <v>7.0451677467258403E-2</v>
      </c>
      <c r="N431" s="7">
        <v>4.1838061729914798E-2</v>
      </c>
      <c r="O431" s="7">
        <v>3.3702210848915302E-2</v>
      </c>
      <c r="P431" s="7">
        <v>0.155234031159529</v>
      </c>
      <c r="Q431" s="7">
        <v>4.6688100281667504</v>
      </c>
    </row>
    <row r="432" spans="1:17" hidden="1" x14ac:dyDescent="0.25">
      <c r="A432" s="3" t="s">
        <v>20</v>
      </c>
      <c r="B432" s="2">
        <v>43497</v>
      </c>
      <c r="C432" s="7">
        <v>0.88521752731144698</v>
      </c>
      <c r="D432" s="7">
        <v>3.81706883299299E-3</v>
      </c>
      <c r="E432" s="7">
        <v>0.29660602430784799</v>
      </c>
      <c r="F432" s="7">
        <v>0.69957690685915996</v>
      </c>
      <c r="G432" s="7">
        <v>1.3101609025442299E-2</v>
      </c>
      <c r="H432" s="7">
        <v>1.7837557582851601E-2</v>
      </c>
      <c r="I432" s="30">
        <v>0.11704570029205499</v>
      </c>
      <c r="J432" s="30">
        <v>0.17485205274566501</v>
      </c>
      <c r="K432" s="7">
        <v>9.0241173453509793E-2</v>
      </c>
      <c r="L432" s="7">
        <v>0.306309605723738</v>
      </c>
      <c r="M432" s="7">
        <v>6.8689105768721795E-2</v>
      </c>
      <c r="N432" s="7">
        <v>3.7219351795612102E-2</v>
      </c>
      <c r="O432" s="7">
        <v>3.4992583830436103E-2</v>
      </c>
      <c r="P432" s="7">
        <v>0.13971125978196799</v>
      </c>
      <c r="Q432" s="7">
        <v>4.6417724076869797</v>
      </c>
    </row>
    <row r="433" spans="1:17" hidden="1" x14ac:dyDescent="0.25">
      <c r="A433" s="3" t="s">
        <v>20</v>
      </c>
      <c r="B433" s="2">
        <v>43525</v>
      </c>
      <c r="C433" s="7">
        <v>1.0269976077374401</v>
      </c>
      <c r="D433" s="7">
        <v>4.1180346947208603E-3</v>
      </c>
      <c r="E433" s="7">
        <v>0.29153621223723197</v>
      </c>
      <c r="F433" s="7">
        <v>0.70434575306804703</v>
      </c>
      <c r="G433" s="7">
        <v>1.28410659905273E-2</v>
      </c>
      <c r="H433" s="7">
        <v>1.6053683169652E-2</v>
      </c>
      <c r="I433" s="30">
        <v>0.124470578088497</v>
      </c>
      <c r="J433" s="30">
        <v>0.17152737951719199</v>
      </c>
      <c r="K433" s="7">
        <v>8.6268649328202801E-2</v>
      </c>
      <c r="L433" s="7">
        <v>0.30008348291318299</v>
      </c>
      <c r="M433" s="7">
        <v>6.6642737043726502E-2</v>
      </c>
      <c r="N433" s="7">
        <v>3.5321911359470701E-2</v>
      </c>
      <c r="O433" s="7">
        <v>3.7555107435939102E-2</v>
      </c>
      <c r="P433" s="7">
        <v>0.149235405153609</v>
      </c>
      <c r="Q433" s="7">
        <v>4.59307643467546</v>
      </c>
    </row>
    <row r="434" spans="1:17" hidden="1" x14ac:dyDescent="0.25">
      <c r="A434" s="3" t="s">
        <v>20</v>
      </c>
      <c r="B434" s="2">
        <v>43556</v>
      </c>
      <c r="C434" s="7">
        <v>0.96428979106771195</v>
      </c>
      <c r="D434" s="7">
        <v>3.8928844763156602E-3</v>
      </c>
      <c r="E434" s="7">
        <v>0.29520712014452299</v>
      </c>
      <c r="F434" s="7">
        <v>0.70089999537916103</v>
      </c>
      <c r="G434" s="7">
        <v>1.24809091628623E-2</v>
      </c>
      <c r="H434" s="7">
        <v>1.45808430772171E-2</v>
      </c>
      <c r="I434" s="30">
        <v>0.132057205253542</v>
      </c>
      <c r="J434" s="30">
        <v>0.16555209238829499</v>
      </c>
      <c r="K434" s="7">
        <v>8.82305234879322E-2</v>
      </c>
      <c r="L434" s="7">
        <v>0.30185895552115199</v>
      </c>
      <c r="M434" s="7">
        <v>6.4367949126941396E-2</v>
      </c>
      <c r="N434" s="7">
        <v>4.1212300411290002E-2</v>
      </c>
      <c r="O434" s="7">
        <v>3.7064824124204601E-2</v>
      </c>
      <c r="P434" s="7">
        <v>0.14259439744656299</v>
      </c>
      <c r="Q434" s="7">
        <v>4.6672904429767197</v>
      </c>
    </row>
    <row r="435" spans="1:17" hidden="1" x14ac:dyDescent="0.25">
      <c r="A435" s="3" t="s">
        <v>20</v>
      </c>
      <c r="B435" s="2">
        <v>43586</v>
      </c>
      <c r="C435" s="7">
        <v>1.03088556434655</v>
      </c>
      <c r="D435" s="7">
        <v>4.2024713707104399E-3</v>
      </c>
      <c r="E435" s="7">
        <v>0.30053790666885799</v>
      </c>
      <c r="F435" s="7">
        <v>0.69525962196043101</v>
      </c>
      <c r="G435" s="7">
        <v>1.36749390577904E-2</v>
      </c>
      <c r="H435" s="7">
        <v>1.37534274604648E-2</v>
      </c>
      <c r="I435" s="30">
        <v>0.13604630481088001</v>
      </c>
      <c r="J435" s="30">
        <v>0.16667509174264</v>
      </c>
      <c r="K435" s="7">
        <v>8.5618798429848403E-2</v>
      </c>
      <c r="L435" s="7">
        <v>0.29675279067557497</v>
      </c>
      <c r="M435" s="7">
        <v>6.5574852893602306E-2</v>
      </c>
      <c r="N435" s="7">
        <v>3.9742866106063E-2</v>
      </c>
      <c r="O435" s="7">
        <v>3.7319500075042297E-2</v>
      </c>
      <c r="P435" s="7">
        <v>0.144841428748094</v>
      </c>
      <c r="Q435" s="7">
        <v>4.7255166415963803</v>
      </c>
    </row>
    <row r="436" spans="1:17" hidden="1" x14ac:dyDescent="0.25">
      <c r="A436" s="3" t="s">
        <v>20</v>
      </c>
      <c r="B436" s="2">
        <v>43617</v>
      </c>
      <c r="C436" s="7">
        <v>1.0007045213563099</v>
      </c>
      <c r="D436" s="7">
        <v>3.9289559791414299E-3</v>
      </c>
      <c r="E436" s="7">
        <v>0.31131761651998202</v>
      </c>
      <c r="F436" s="7">
        <v>0.68475342750087598</v>
      </c>
      <c r="G436" s="7">
        <v>1.2669740836579201E-2</v>
      </c>
      <c r="H436" s="7">
        <v>1.3802034791946201E-2</v>
      </c>
      <c r="I436" s="30">
        <v>0.13944364332295001</v>
      </c>
      <c r="J436" s="30">
        <v>0.16519919504547101</v>
      </c>
      <c r="K436" s="7">
        <v>9.0298862941578795E-2</v>
      </c>
      <c r="L436" s="7">
        <v>0.29657000956573498</v>
      </c>
      <c r="M436" s="7">
        <v>6.4935876037677698E-2</v>
      </c>
      <c r="N436" s="7">
        <v>3.7354879232226801E-2</v>
      </c>
      <c r="O436" s="7">
        <v>4.0491129187339901E-2</v>
      </c>
      <c r="P436" s="7">
        <v>0.13923462903849601</v>
      </c>
      <c r="Q436" s="7">
        <v>4.5839639655766904</v>
      </c>
    </row>
    <row r="437" spans="1:17" hidden="1" x14ac:dyDescent="0.25">
      <c r="A437" s="3" t="s">
        <v>20</v>
      </c>
      <c r="B437" s="2">
        <v>43647</v>
      </c>
      <c r="C437" s="7">
        <v>0.99139321038369899</v>
      </c>
      <c r="D437" s="7">
        <v>4.7416570199002497E-3</v>
      </c>
      <c r="E437" s="7">
        <v>0.31182785544140901</v>
      </c>
      <c r="F437" s="7">
        <v>0.68343048753869096</v>
      </c>
      <c r="G437" s="7">
        <v>1.3627640116179E-2</v>
      </c>
      <c r="H437" s="7">
        <v>1.45133914543098E-2</v>
      </c>
      <c r="I437" s="30">
        <v>0.13476324014753299</v>
      </c>
      <c r="J437" s="30">
        <v>0.15934419695598501</v>
      </c>
      <c r="K437" s="7">
        <v>9.1048584199996299E-2</v>
      </c>
      <c r="L437" s="7">
        <v>0.29731487714014798</v>
      </c>
      <c r="M437" s="7">
        <v>6.9397966755288601E-2</v>
      </c>
      <c r="N437" s="7">
        <v>3.7059020784975E-2</v>
      </c>
      <c r="O437" s="7">
        <v>3.78250009598518E-2</v>
      </c>
      <c r="P437" s="7">
        <v>0.14510608148573401</v>
      </c>
      <c r="Q437" s="7">
        <v>4.6440754691874302</v>
      </c>
    </row>
    <row r="438" spans="1:17" hidden="1" x14ac:dyDescent="0.25">
      <c r="A438" s="3" t="s">
        <v>20</v>
      </c>
      <c r="B438" s="2">
        <v>43678</v>
      </c>
      <c r="C438" s="7">
        <v>0.98133860582841603</v>
      </c>
      <c r="D438" s="7">
        <v>4.0602408012532397E-3</v>
      </c>
      <c r="E438" s="7">
        <v>0.29554643461916402</v>
      </c>
      <c r="F438" s="7">
        <v>0.70039332457958303</v>
      </c>
      <c r="G438" s="7">
        <v>1.24030407390849E-2</v>
      </c>
      <c r="H438" s="7">
        <v>1.6736914475273899E-2</v>
      </c>
      <c r="I438" s="30">
        <v>0.13483756419957299</v>
      </c>
      <c r="J438" s="30">
        <v>0.17110371696086099</v>
      </c>
      <c r="K438" s="7">
        <v>9.1298910289826202E-2</v>
      </c>
      <c r="L438" s="7">
        <v>0.28708543724581098</v>
      </c>
      <c r="M438" s="7">
        <v>6.3255293081268496E-2</v>
      </c>
      <c r="N438" s="7">
        <v>4.4794643248443698E-2</v>
      </c>
      <c r="O438" s="7">
        <v>3.6972814616660903E-2</v>
      </c>
      <c r="P438" s="7">
        <v>0.14151166514319599</v>
      </c>
      <c r="Q438" s="7">
        <v>4.6405946546724497</v>
      </c>
    </row>
    <row r="439" spans="1:17" hidden="1" x14ac:dyDescent="0.25">
      <c r="A439" s="3" t="s">
        <v>20</v>
      </c>
      <c r="B439" s="2">
        <v>43709</v>
      </c>
      <c r="C439" s="7">
        <v>0.94877278807521803</v>
      </c>
      <c r="D439" s="7">
        <v>5.0373006879498401E-3</v>
      </c>
      <c r="E439" s="7">
        <v>0.30704372786070699</v>
      </c>
      <c r="F439" s="7">
        <v>0.68791897145134295</v>
      </c>
      <c r="G439" s="7">
        <v>1.38677977120704E-2</v>
      </c>
      <c r="H439" s="7">
        <v>1.6718683670924699E-2</v>
      </c>
      <c r="I439" s="30">
        <v>0.12859923322605299</v>
      </c>
      <c r="J439" s="30">
        <v>0.15495720904829199</v>
      </c>
      <c r="K439" s="7">
        <v>9.4300157071232196E-2</v>
      </c>
      <c r="L439" s="7">
        <v>0.29056105071024801</v>
      </c>
      <c r="M439" s="7">
        <v>7.0102757363072005E-2</v>
      </c>
      <c r="N439" s="7">
        <v>3.7804474213160598E-2</v>
      </c>
      <c r="O439" s="7">
        <v>3.4013217733074003E-2</v>
      </c>
      <c r="P439" s="7">
        <v>0.15907541925187299</v>
      </c>
      <c r="Q439" s="7">
        <v>4.6469046807434804</v>
      </c>
    </row>
    <row r="440" spans="1:17" hidden="1" x14ac:dyDescent="0.25">
      <c r="A440" s="3" t="s">
        <v>20</v>
      </c>
      <c r="B440" s="2">
        <v>43739</v>
      </c>
      <c r="C440" s="7">
        <v>1.01198453674782</v>
      </c>
      <c r="D440" s="7">
        <v>5.6783249996517999E-3</v>
      </c>
      <c r="E440" s="7">
        <v>0.32346497219244402</v>
      </c>
      <c r="F440" s="7">
        <v>0.67085670280790399</v>
      </c>
      <c r="G440" s="7">
        <v>1.3946598510618999E-2</v>
      </c>
      <c r="H440" s="7">
        <v>1.7318327716515401E-2</v>
      </c>
      <c r="I440" s="30">
        <v>0.13434966349830399</v>
      </c>
      <c r="J440" s="30">
        <v>0.16608583130295801</v>
      </c>
      <c r="K440" s="7">
        <v>0.104571845827958</v>
      </c>
      <c r="L440" s="7">
        <v>0.29738531918302002</v>
      </c>
      <c r="M440" s="7">
        <v>6.3351714744330198E-2</v>
      </c>
      <c r="N440" s="7">
        <v>4.2377710172746601E-2</v>
      </c>
      <c r="O440" s="7">
        <v>3.10052627426078E-2</v>
      </c>
      <c r="P440" s="7">
        <v>0.129607726300942</v>
      </c>
      <c r="Q440" s="7">
        <v>4.4086252390143796</v>
      </c>
    </row>
    <row r="441" spans="1:17" hidden="1" x14ac:dyDescent="0.25">
      <c r="A441" s="3" t="s">
        <v>20</v>
      </c>
      <c r="B441" s="2">
        <v>43770</v>
      </c>
      <c r="C441" s="7">
        <v>1.07134505318772</v>
      </c>
      <c r="D441" s="7">
        <v>4.4424961448269401E-3</v>
      </c>
      <c r="E441" s="7">
        <v>0.30217399839534997</v>
      </c>
      <c r="F441" s="7">
        <v>0.69338350545982297</v>
      </c>
      <c r="G441" s="7">
        <v>1.35539537932827E-2</v>
      </c>
      <c r="H441" s="7">
        <v>1.7170448914588101E-2</v>
      </c>
      <c r="I441" s="30">
        <v>0.13669690145050201</v>
      </c>
      <c r="J441" s="30">
        <v>0.160555964659127</v>
      </c>
      <c r="K441" s="7">
        <v>0.112204004486988</v>
      </c>
      <c r="L441" s="7">
        <v>0.282670780037862</v>
      </c>
      <c r="M441" s="7">
        <v>6.2704374376182204E-2</v>
      </c>
      <c r="N441" s="7">
        <v>3.2794715537987199E-2</v>
      </c>
      <c r="O441" s="7">
        <v>2.9135813457336499E-2</v>
      </c>
      <c r="P441" s="7">
        <v>0.15251304328614401</v>
      </c>
      <c r="Q441" s="7">
        <v>4.5569331903173804</v>
      </c>
    </row>
    <row r="442" spans="1:17" hidden="1" x14ac:dyDescent="0.25">
      <c r="A442" s="3" t="s">
        <v>20</v>
      </c>
      <c r="B442" s="2">
        <v>43800</v>
      </c>
      <c r="C442" s="7">
        <v>1.21510826892855</v>
      </c>
      <c r="D442" s="7">
        <v>4.0956299543486296E-3</v>
      </c>
      <c r="E442" s="7">
        <v>0.29618019185636502</v>
      </c>
      <c r="F442" s="7">
        <v>0.69972417818928601</v>
      </c>
      <c r="G442" s="7">
        <v>1.14875649310699E-2</v>
      </c>
      <c r="H442" s="7">
        <v>2.0011874626635499E-2</v>
      </c>
      <c r="I442" s="30">
        <v>0.16123985612467001</v>
      </c>
      <c r="J442" s="30">
        <v>0.15048402408050399</v>
      </c>
      <c r="K442" s="7">
        <v>0.14372065982836901</v>
      </c>
      <c r="L442" s="7">
        <v>0.27051643127174002</v>
      </c>
      <c r="M442" s="7">
        <v>6.2189077689129499E-2</v>
      </c>
      <c r="N442" s="7">
        <v>2.88857996125052E-2</v>
      </c>
      <c r="O442" s="7">
        <v>2.5622075705933601E-2</v>
      </c>
      <c r="P442" s="7">
        <v>0.12584263612944199</v>
      </c>
      <c r="Q442" s="7">
        <v>4.6094115871902703</v>
      </c>
    </row>
    <row r="443" spans="1:17" hidden="1" x14ac:dyDescent="0.25">
      <c r="A443" s="3" t="s">
        <v>20</v>
      </c>
      <c r="B443" s="2">
        <v>43831</v>
      </c>
      <c r="C443" s="7">
        <v>0.909881217725512</v>
      </c>
      <c r="D443" s="7">
        <v>5.1691808426963196E-3</v>
      </c>
      <c r="E443" s="7">
        <v>0.33066963858884901</v>
      </c>
      <c r="F443" s="7">
        <v>0.66416118056845497</v>
      </c>
      <c r="G443" s="7">
        <v>1.40115954224462E-2</v>
      </c>
      <c r="H443" s="7">
        <v>1.62067592524275E-2</v>
      </c>
      <c r="I443" s="30">
        <v>0.106694247146477</v>
      </c>
      <c r="J443" s="30">
        <v>0.15569335943784901</v>
      </c>
      <c r="K443" s="7">
        <v>9.5034426080811696E-2</v>
      </c>
      <c r="L443" s="7">
        <v>0.30260330210852299</v>
      </c>
      <c r="M443" s="7">
        <v>7.3965346980729305E-2</v>
      </c>
      <c r="N443" s="7">
        <v>3.9802819617124001E-2</v>
      </c>
      <c r="O443" s="7">
        <v>2.92453827923723E-2</v>
      </c>
      <c r="P443" s="7">
        <v>0.16674276116124001</v>
      </c>
      <c r="Q443" s="7">
        <v>4.6997704294127498</v>
      </c>
    </row>
    <row r="444" spans="1:17" hidden="1" x14ac:dyDescent="0.25">
      <c r="A444" s="3" t="s">
        <v>20</v>
      </c>
      <c r="B444" s="2">
        <v>43862</v>
      </c>
      <c r="C444" s="7">
        <v>0.92700626867365099</v>
      </c>
      <c r="D444" s="7">
        <v>6.0300293097199998E-3</v>
      </c>
      <c r="E444" s="7">
        <v>0.30616319055262398</v>
      </c>
      <c r="F444" s="7">
        <v>0.68780678013765595</v>
      </c>
      <c r="G444" s="7">
        <v>1.34465594529875E-2</v>
      </c>
      <c r="H444" s="7">
        <v>1.5835904826712498E-2</v>
      </c>
      <c r="I444" s="30">
        <v>0.109986335651705</v>
      </c>
      <c r="J444" s="30">
        <v>0.173509613368553</v>
      </c>
      <c r="K444" s="7">
        <v>8.2946994564378401E-2</v>
      </c>
      <c r="L444" s="7">
        <v>0.309785627716407</v>
      </c>
      <c r="M444" s="7">
        <v>6.8559379879087196E-2</v>
      </c>
      <c r="N444" s="7">
        <v>3.5455537295467299E-2</v>
      </c>
      <c r="O444" s="7">
        <v>2.9783064340492899E-2</v>
      </c>
      <c r="P444" s="7">
        <v>0.160690982904209</v>
      </c>
      <c r="Q444" s="7">
        <v>4.6479959223039398</v>
      </c>
    </row>
    <row r="445" spans="1:17" hidden="1" x14ac:dyDescent="0.25">
      <c r="A445" s="3" t="s">
        <v>20</v>
      </c>
      <c r="B445" s="2">
        <v>43891</v>
      </c>
      <c r="C445" s="7">
        <v>0.79916512944493701</v>
      </c>
      <c r="D445" s="7">
        <v>6.3362019129681703E-3</v>
      </c>
      <c r="E445" s="7">
        <v>0.372259830587723</v>
      </c>
      <c r="F445" s="7">
        <v>0.62140396749930804</v>
      </c>
      <c r="G445" s="7">
        <v>1.19141422203575E-2</v>
      </c>
      <c r="H445" s="7">
        <v>1.0736477633844299E-2</v>
      </c>
      <c r="I445" s="30">
        <v>7.5249240001039802E-2</v>
      </c>
      <c r="J445" s="30">
        <v>0.11299432563782399</v>
      </c>
      <c r="K445" s="7">
        <v>7.1170017633622407E-2</v>
      </c>
      <c r="L445" s="7">
        <v>0.44692843348601902</v>
      </c>
      <c r="M445" s="7">
        <v>6.0142941007794298E-2</v>
      </c>
      <c r="N445" s="7">
        <v>3.2736811162303897E-2</v>
      </c>
      <c r="O445" s="7">
        <v>1.7332543370433499E-2</v>
      </c>
      <c r="P445" s="7">
        <v>0.16079506784676101</v>
      </c>
      <c r="Q445" s="7">
        <v>4.5132144531371496</v>
      </c>
    </row>
    <row r="446" spans="1:17" hidden="1" x14ac:dyDescent="0.25">
      <c r="A446" s="3" t="s">
        <v>20</v>
      </c>
      <c r="B446" s="2">
        <v>43922</v>
      </c>
      <c r="C446" s="7">
        <v>0.37038454318900499</v>
      </c>
      <c r="D446" s="7">
        <v>6.5261946993849101E-3</v>
      </c>
      <c r="E446" s="7">
        <v>0.481554310690192</v>
      </c>
      <c r="F446" s="7">
        <v>0.51191949461042296</v>
      </c>
      <c r="G446" s="7">
        <v>1.08204794611855E-2</v>
      </c>
      <c r="H446" s="7">
        <v>2.0561207028928301E-3</v>
      </c>
      <c r="I446" s="30">
        <v>3.5055014585115403E-2</v>
      </c>
      <c r="J446" s="30">
        <v>1.7698119198259199E-2</v>
      </c>
      <c r="K446" s="7">
        <v>2.5846248611645702E-2</v>
      </c>
      <c r="L446" s="7">
        <v>0.792765956977175</v>
      </c>
      <c r="M446" s="7">
        <v>2.11985134304227E-2</v>
      </c>
      <c r="N446" s="7">
        <v>1.63390551547067E-2</v>
      </c>
      <c r="O446" s="7">
        <v>1.8229050010863299E-3</v>
      </c>
      <c r="P446" s="7">
        <v>7.6397586877510401E-2</v>
      </c>
      <c r="Q446" s="7">
        <v>4.9461201801335601</v>
      </c>
    </row>
    <row r="447" spans="1:17" hidden="1" x14ac:dyDescent="0.25">
      <c r="A447" s="3" t="s">
        <v>20</v>
      </c>
      <c r="B447" s="2">
        <v>43952</v>
      </c>
      <c r="C447" s="7">
        <v>0.446947702003404</v>
      </c>
      <c r="D447" s="7">
        <v>6.1980679637212398E-3</v>
      </c>
      <c r="E447" s="7">
        <v>0.467641955927936</v>
      </c>
      <c r="F447" s="7">
        <v>0.52615997610834297</v>
      </c>
      <c r="G447" s="7">
        <v>1.4394657293926199E-2</v>
      </c>
      <c r="H447" s="7">
        <v>3.4193659481539899E-3</v>
      </c>
      <c r="I447" s="30">
        <v>3.2262008061570903E-2</v>
      </c>
      <c r="J447" s="30">
        <v>2.71256804956082E-2</v>
      </c>
      <c r="K447" s="7">
        <v>2.5925381831053501E-2</v>
      </c>
      <c r="L447" s="7">
        <v>0.69746365182843195</v>
      </c>
      <c r="M447" s="7">
        <v>2.2854431476900201E-2</v>
      </c>
      <c r="N447" s="7">
        <v>5.6495613947426998E-2</v>
      </c>
      <c r="O447" s="7">
        <v>2.58591763610188E-3</v>
      </c>
      <c r="P447" s="7">
        <v>0.117473291480826</v>
      </c>
      <c r="Q447" s="7">
        <v>4.9466465975993597</v>
      </c>
    </row>
    <row r="448" spans="1:17" hidden="1" x14ac:dyDescent="0.25">
      <c r="A448" s="3" t="s">
        <v>20</v>
      </c>
      <c r="B448" s="2">
        <v>43983</v>
      </c>
      <c r="C448" s="7">
        <v>0.60441872574083599</v>
      </c>
      <c r="D448" s="7">
        <v>6.4380672542587204E-3</v>
      </c>
      <c r="E448" s="7">
        <v>0.39876356814757102</v>
      </c>
      <c r="F448" s="7">
        <v>0.59479836459817104</v>
      </c>
      <c r="G448" s="7">
        <v>1.2594333701203801E-2</v>
      </c>
      <c r="H448" s="7">
        <v>7.9966908556970001E-3</v>
      </c>
      <c r="I448" s="30">
        <v>8.8244300051223495E-2</v>
      </c>
      <c r="J448" s="30">
        <v>4.3125683924222002E-2</v>
      </c>
      <c r="K448" s="7">
        <v>5.9067924531034897E-2</v>
      </c>
      <c r="L448" s="7">
        <v>0.48532003092264198</v>
      </c>
      <c r="M448" s="7">
        <v>3.7460381228691997E-2</v>
      </c>
      <c r="N448" s="7">
        <v>5.7947182304548102E-2</v>
      </c>
      <c r="O448" s="7">
        <v>3.3866546262392399E-3</v>
      </c>
      <c r="P448" s="7">
        <v>0.204856817854497</v>
      </c>
      <c r="Q448" s="7">
        <v>4.9242052252245196</v>
      </c>
    </row>
    <row r="449" spans="1:17" hidden="1" x14ac:dyDescent="0.25">
      <c r="A449" s="3" t="s">
        <v>20</v>
      </c>
      <c r="B449" s="2">
        <v>44013</v>
      </c>
      <c r="C449" s="7">
        <v>0.79982960329104302</v>
      </c>
      <c r="D449" s="7">
        <v>4.8868245055380599E-3</v>
      </c>
      <c r="E449" s="7">
        <v>0.35009498925907101</v>
      </c>
      <c r="F449" s="7">
        <v>0.64501818623539098</v>
      </c>
      <c r="G449" s="7">
        <v>1.14889390355813E-2</v>
      </c>
      <c r="H449" s="7">
        <v>1.22161318861426E-2</v>
      </c>
      <c r="I449" s="30">
        <v>0.124643348967011</v>
      </c>
      <c r="J449" s="30">
        <v>9.7276581509215795E-2</v>
      </c>
      <c r="K449" s="7">
        <v>7.6639455273816603E-2</v>
      </c>
      <c r="L449" s="7">
        <v>0.36244500525735601</v>
      </c>
      <c r="M449" s="7">
        <v>6.0884376577926697E-2</v>
      </c>
      <c r="N449" s="7">
        <v>5.3898768300451101E-2</v>
      </c>
      <c r="O449" s="7">
        <v>1.35757056256784E-2</v>
      </c>
      <c r="P449" s="7">
        <v>0.18693168756682099</v>
      </c>
      <c r="Q449" s="7">
        <v>4.6911978345701604</v>
      </c>
    </row>
    <row r="450" spans="1:17" hidden="1" x14ac:dyDescent="0.25">
      <c r="A450" s="3" t="s">
        <v>20</v>
      </c>
      <c r="B450" s="2">
        <v>44044</v>
      </c>
      <c r="C450" s="7">
        <v>0.86098728148443904</v>
      </c>
      <c r="D450" s="7">
        <v>3.7352663178005299E-3</v>
      </c>
      <c r="E450" s="7">
        <v>0.31709030579658798</v>
      </c>
      <c r="F450" s="7">
        <v>0.679174427885611</v>
      </c>
      <c r="G450" s="7">
        <v>1.0900865213662601E-2</v>
      </c>
      <c r="H450" s="7">
        <v>1.1853865601686201E-2</v>
      </c>
      <c r="I450" s="30">
        <v>0.13210974292427299</v>
      </c>
      <c r="J450" s="30">
        <v>0.14396769223956701</v>
      </c>
      <c r="K450" s="7">
        <v>8.7678092645446196E-2</v>
      </c>
      <c r="L450" s="7">
        <v>0.32426435727113501</v>
      </c>
      <c r="M450" s="7">
        <v>5.6154428441545598E-2</v>
      </c>
      <c r="N450" s="7">
        <v>4.4883772397377099E-2</v>
      </c>
      <c r="O450" s="7">
        <v>2.7538094376230299E-2</v>
      </c>
      <c r="P450" s="7">
        <v>0.160649088889076</v>
      </c>
      <c r="Q450" s="7">
        <v>4.7615006901447501</v>
      </c>
    </row>
    <row r="451" spans="1:17" hidden="1" x14ac:dyDescent="0.25">
      <c r="A451" s="3" t="s">
        <v>20</v>
      </c>
      <c r="B451" s="2">
        <v>44075</v>
      </c>
      <c r="C451" s="7">
        <v>0.84791587309981598</v>
      </c>
      <c r="D451" s="7">
        <v>4.5548844551497897E-3</v>
      </c>
      <c r="E451" s="7">
        <v>0.33557736216224499</v>
      </c>
      <c r="F451" s="7">
        <v>0.65986775338260495</v>
      </c>
      <c r="G451" s="7">
        <v>1.2838617567233999E-2</v>
      </c>
      <c r="H451" s="7">
        <v>1.26111390078052E-2</v>
      </c>
      <c r="I451" s="30">
        <v>0.117849805060171</v>
      </c>
      <c r="J451" s="30">
        <v>0.13754550366811299</v>
      </c>
      <c r="K451" s="7">
        <v>8.9548418726095494E-2</v>
      </c>
      <c r="L451" s="7">
        <v>0.33761280887259199</v>
      </c>
      <c r="M451" s="7">
        <v>6.40705501476862E-2</v>
      </c>
      <c r="N451" s="7">
        <v>4.5332387629038198E-2</v>
      </c>
      <c r="O451" s="7">
        <v>2.1360517378920599E-2</v>
      </c>
      <c r="P451" s="7">
        <v>0.161230251942344</v>
      </c>
      <c r="Q451" s="7">
        <v>4.6391850188410499</v>
      </c>
    </row>
    <row r="452" spans="1:17" hidden="1" x14ac:dyDescent="0.25">
      <c r="A452" s="3" t="s">
        <v>20</v>
      </c>
      <c r="B452" s="2">
        <v>44105</v>
      </c>
      <c r="C452" s="7">
        <v>0.92366610943359695</v>
      </c>
      <c r="D452" s="7">
        <v>4.2084820928666496E-3</v>
      </c>
      <c r="E452" s="7">
        <v>0.33503238805659002</v>
      </c>
      <c r="F452" s="7">
        <v>0.66075912985054397</v>
      </c>
      <c r="G452" s="7">
        <v>1.20405667342599E-2</v>
      </c>
      <c r="H452" s="7">
        <v>1.27392170323681E-2</v>
      </c>
      <c r="I452" s="30">
        <v>0.12826222356692701</v>
      </c>
      <c r="J452" s="30">
        <v>0.13774536569427701</v>
      </c>
      <c r="K452" s="7">
        <v>9.2916977363900005E-2</v>
      </c>
      <c r="L452" s="7">
        <v>0.34089169307065698</v>
      </c>
      <c r="M452" s="7">
        <v>6.1880722083273297E-2</v>
      </c>
      <c r="N452" s="7">
        <v>4.1433755642080301E-2</v>
      </c>
      <c r="O452" s="7">
        <v>2.0466757937010902E-2</v>
      </c>
      <c r="P452" s="7">
        <v>0.151622720875247</v>
      </c>
      <c r="Q452" s="7">
        <v>4.74569524917493</v>
      </c>
    </row>
    <row r="453" spans="1:17" hidden="1" x14ac:dyDescent="0.25">
      <c r="A453" s="3" t="s">
        <v>20</v>
      </c>
      <c r="B453" s="2">
        <v>44136</v>
      </c>
      <c r="C453" s="7">
        <v>0.58017023416024105</v>
      </c>
      <c r="D453" s="7">
        <v>4.5238500094274599E-3</v>
      </c>
      <c r="E453" s="7">
        <v>0.40632206520862202</v>
      </c>
      <c r="F453" s="7">
        <v>0.58915408478195097</v>
      </c>
      <c r="G453" s="7">
        <v>1.6263900643801999E-2</v>
      </c>
      <c r="H453" s="7">
        <v>6.3898592108409596E-3</v>
      </c>
      <c r="I453" s="30">
        <v>5.2612897646873699E-2</v>
      </c>
      <c r="J453" s="30">
        <v>7.4590210171027099E-2</v>
      </c>
      <c r="K453" s="7">
        <v>5.5042399126078501E-2</v>
      </c>
      <c r="L453" s="7">
        <v>0.52636121405443803</v>
      </c>
      <c r="M453" s="7">
        <v>6.74254102799271E-2</v>
      </c>
      <c r="N453" s="7">
        <v>4.1207689881849197E-2</v>
      </c>
      <c r="O453" s="7">
        <v>8.1845518861373093E-3</v>
      </c>
      <c r="P453" s="7">
        <v>0.151921867099026</v>
      </c>
      <c r="Q453" s="7">
        <v>4.8829201107714502</v>
      </c>
    </row>
    <row r="454" spans="1:17" hidden="1" x14ac:dyDescent="0.25">
      <c r="A454" s="3" t="s">
        <v>20</v>
      </c>
      <c r="B454" s="2">
        <v>44166</v>
      </c>
      <c r="C454" s="7">
        <v>0.95155267795022203</v>
      </c>
      <c r="D454" s="7">
        <v>4.4647103437018302E-3</v>
      </c>
      <c r="E454" s="7">
        <v>0.35257778425710301</v>
      </c>
      <c r="F454" s="7">
        <v>0.64295750539919505</v>
      </c>
      <c r="G454" s="7">
        <v>1.45654759347535E-2</v>
      </c>
      <c r="H454" s="7">
        <v>1.7478537301267302E-2</v>
      </c>
      <c r="I454" s="30">
        <v>0.14690151614487501</v>
      </c>
      <c r="J454" s="30">
        <v>9.4501335875224093E-2</v>
      </c>
      <c r="K454" s="7">
        <v>0.13503235458882901</v>
      </c>
      <c r="L454" s="7">
        <v>0.368507891550996</v>
      </c>
      <c r="M454" s="7">
        <v>6.6763404739895796E-2</v>
      </c>
      <c r="N454" s="7">
        <v>3.4034318641383003E-2</v>
      </c>
      <c r="O454" s="7">
        <v>9.0845642833652304E-3</v>
      </c>
      <c r="P454" s="7">
        <v>0.11313060093941101</v>
      </c>
      <c r="Q454" s="7">
        <v>4.7647926423580502</v>
      </c>
    </row>
    <row r="455" spans="1:17" hidden="1" x14ac:dyDescent="0.25">
      <c r="A455" s="3" t="s">
        <v>20</v>
      </c>
      <c r="B455" s="2">
        <v>44197</v>
      </c>
      <c r="C455" s="7">
        <v>0.43746683924734903</v>
      </c>
      <c r="D455" s="7">
        <v>5.3191561338244396E-3</v>
      </c>
      <c r="E455" s="7">
        <v>0.44840750500335902</v>
      </c>
      <c r="F455" s="7">
        <v>0.54627333886281704</v>
      </c>
      <c r="G455" s="7">
        <v>1.5691694496710401E-2</v>
      </c>
      <c r="H455" s="7">
        <v>3.17287024039393E-3</v>
      </c>
      <c r="I455" s="30">
        <v>2.42429739459743E-2</v>
      </c>
      <c r="J455" s="30">
        <v>4.6632215180159697E-2</v>
      </c>
      <c r="K455" s="7">
        <v>2.7231497159559099E-2</v>
      </c>
      <c r="L455" s="7">
        <v>0.604290997750348</v>
      </c>
      <c r="M455" s="7">
        <v>6.6561556427616006E-2</v>
      </c>
      <c r="N455" s="7">
        <v>3.0171531925894599E-2</v>
      </c>
      <c r="O455" s="7">
        <v>6.4591002746092396E-3</v>
      </c>
      <c r="P455" s="7">
        <v>0.17554556259873499</v>
      </c>
      <c r="Q455" s="7">
        <v>4.8092447727309002</v>
      </c>
    </row>
    <row r="456" spans="1:17" hidden="1" x14ac:dyDescent="0.25">
      <c r="A456" s="3" t="s">
        <v>20</v>
      </c>
      <c r="B456" s="2">
        <v>44228</v>
      </c>
      <c r="C456" s="7">
        <v>0.431295183113657</v>
      </c>
      <c r="D456" s="7">
        <v>4.6983995169807401E-3</v>
      </c>
      <c r="E456" s="7">
        <v>0.45831386771660698</v>
      </c>
      <c r="F456" s="7">
        <v>0.53698773276641198</v>
      </c>
      <c r="G456" s="7">
        <v>1.57699846490011E-2</v>
      </c>
      <c r="H456" s="7">
        <v>3.5143142602644798E-3</v>
      </c>
      <c r="I456" s="30">
        <v>2.77038636853781E-2</v>
      </c>
      <c r="J456" s="30">
        <v>5.5039105777228502E-2</v>
      </c>
      <c r="K456" s="7">
        <v>3.0221147303646501E-2</v>
      </c>
      <c r="L456" s="7">
        <v>0.611496569535948</v>
      </c>
      <c r="M456" s="7">
        <v>7.2824535720588501E-2</v>
      </c>
      <c r="N456" s="7">
        <v>3.6623331842979702E-2</v>
      </c>
      <c r="O456" s="7">
        <v>4.7056849574626299E-3</v>
      </c>
      <c r="P456" s="7">
        <v>0.142101462267502</v>
      </c>
      <c r="Q456" s="7">
        <v>4.9060119640859199</v>
      </c>
    </row>
    <row r="457" spans="1:17" hidden="1" x14ac:dyDescent="0.25">
      <c r="A457" s="3" t="s">
        <v>20</v>
      </c>
      <c r="B457" s="2">
        <v>44256</v>
      </c>
      <c r="C457" s="7">
        <v>0.56175557742633997</v>
      </c>
      <c r="D457" s="7">
        <v>4.1730537322712102E-3</v>
      </c>
      <c r="E457" s="7">
        <v>0.41204521953134499</v>
      </c>
      <c r="F457" s="7">
        <v>0.58378172673638395</v>
      </c>
      <c r="G457" s="7">
        <v>1.5351907994648899E-2</v>
      </c>
      <c r="H457" s="7">
        <v>2.0815446841544898E-3</v>
      </c>
      <c r="I457" s="30">
        <v>2.6070031676974099E-2</v>
      </c>
      <c r="J457" s="30">
        <v>5.47812312417508E-2</v>
      </c>
      <c r="K457" s="7">
        <v>2.8671998114857499E-2</v>
      </c>
      <c r="L457" s="7">
        <v>0.55350469066235297</v>
      </c>
      <c r="M457" s="7">
        <v>7.5324758722183402E-2</v>
      </c>
      <c r="N457" s="7">
        <v>4.2498296483148998E-2</v>
      </c>
      <c r="O457" s="7">
        <v>5.9191716381007597E-3</v>
      </c>
      <c r="P457" s="7">
        <v>0.19579636878182799</v>
      </c>
      <c r="Q457" s="7">
        <v>4.8823679268642604</v>
      </c>
    </row>
    <row r="458" spans="1:17" hidden="1" x14ac:dyDescent="0.25">
      <c r="A458" s="3" t="s">
        <v>20</v>
      </c>
      <c r="B458" s="2">
        <v>44287</v>
      </c>
      <c r="C458" s="7">
        <v>0.77301576335364697</v>
      </c>
      <c r="D458" s="7">
        <v>4.9663167611168598E-3</v>
      </c>
      <c r="E458" s="7">
        <v>0.367696487302898</v>
      </c>
      <c r="F458" s="7">
        <v>0.62733719593598503</v>
      </c>
      <c r="G458" s="7">
        <v>1.3211335821386E-2</v>
      </c>
      <c r="H458" s="7">
        <v>1.13348677365868E-2</v>
      </c>
      <c r="I458" s="30">
        <v>0.120889476338293</v>
      </c>
      <c r="J458" s="30">
        <v>8.4294785428576602E-2</v>
      </c>
      <c r="K458" s="7">
        <v>7.9590199996826705E-2</v>
      </c>
      <c r="L458" s="7">
        <v>0.39369919373391499</v>
      </c>
      <c r="M458" s="7">
        <v>7.0697990884146106E-2</v>
      </c>
      <c r="N458" s="7">
        <v>4.4652543429472599E-2</v>
      </c>
      <c r="O458" s="7">
        <v>9.8148597275868506E-3</v>
      </c>
      <c r="P458" s="7">
        <v>0.17181474690321</v>
      </c>
      <c r="Q458" s="7">
        <v>4.7354609101477303</v>
      </c>
    </row>
    <row r="459" spans="1:17" hidden="1" x14ac:dyDescent="0.25">
      <c r="A459" s="3" t="s">
        <v>20</v>
      </c>
      <c r="B459" s="2">
        <v>44317</v>
      </c>
      <c r="C459" s="7">
        <v>0.91140125410652095</v>
      </c>
      <c r="D459" s="7">
        <v>4.4363885918344802E-3</v>
      </c>
      <c r="E459" s="7">
        <v>0.342027376797436</v>
      </c>
      <c r="F459" s="7">
        <v>0.65353623461072896</v>
      </c>
      <c r="G459" s="7">
        <v>1.1659015829641401E-2</v>
      </c>
      <c r="H459" s="7">
        <v>1.4669997982713401E-2</v>
      </c>
      <c r="I459" s="30">
        <v>0.14424083755079201</v>
      </c>
      <c r="J459" s="30">
        <v>0.127046139508316</v>
      </c>
      <c r="K459" s="7">
        <v>8.5554682751851796E-2</v>
      </c>
      <c r="L459" s="7">
        <v>0.339983121000907</v>
      </c>
      <c r="M459" s="7">
        <v>6.7856592432657903E-2</v>
      </c>
      <c r="N459" s="7">
        <v>4.8539076932219503E-2</v>
      </c>
      <c r="O459" s="7">
        <v>2.0058146397214101E-2</v>
      </c>
      <c r="P459" s="7">
        <v>0.140392389613687</v>
      </c>
      <c r="Q459" s="7">
        <v>4.7466008380019096</v>
      </c>
    </row>
    <row r="460" spans="1:17" hidden="1" x14ac:dyDescent="0.25">
      <c r="A460" s="3" t="s">
        <v>20</v>
      </c>
      <c r="B460" s="2">
        <v>44348</v>
      </c>
      <c r="C460" s="7">
        <v>0.95058012911225398</v>
      </c>
      <c r="D460" s="7">
        <v>4.5580642030116801E-3</v>
      </c>
      <c r="E460" s="7">
        <v>0.32870466853434699</v>
      </c>
      <c r="F460" s="7">
        <v>0.66673726726264104</v>
      </c>
      <c r="G460" s="7">
        <v>1.1441845589829301E-2</v>
      </c>
      <c r="H460" s="7">
        <v>1.21255028921592E-2</v>
      </c>
      <c r="I460" s="30">
        <v>0.13135121766912899</v>
      </c>
      <c r="J460" s="30">
        <v>0.14752330087252599</v>
      </c>
      <c r="K460" s="7">
        <v>7.5907297644378799E-2</v>
      </c>
      <c r="L460" s="7">
        <v>0.32273660028753998</v>
      </c>
      <c r="M460" s="7">
        <v>7.1136395082265796E-2</v>
      </c>
      <c r="N460" s="7">
        <v>3.8882088570430101E-2</v>
      </c>
      <c r="O460" s="7">
        <v>2.7776354125490999E-2</v>
      </c>
      <c r="P460" s="7">
        <v>0.16111939726624999</v>
      </c>
      <c r="Q460" s="7">
        <v>4.7165290869640604</v>
      </c>
    </row>
    <row r="461" spans="1:17" hidden="1" x14ac:dyDescent="0.25">
      <c r="A461" s="3" t="s">
        <v>20</v>
      </c>
      <c r="B461" s="2">
        <v>44378</v>
      </c>
      <c r="C461" s="7">
        <v>0.97302192029604395</v>
      </c>
      <c r="D461" s="7">
        <v>4.36753787142903E-3</v>
      </c>
      <c r="E461" s="7">
        <v>0.320663387253038</v>
      </c>
      <c r="F461" s="7">
        <v>0.67496907487553304</v>
      </c>
      <c r="G461" s="7">
        <v>1.30555405032539E-2</v>
      </c>
      <c r="H461" s="7">
        <v>1.3539624646876899E-2</v>
      </c>
      <c r="I461" s="30">
        <v>0.128040659144354</v>
      </c>
      <c r="J461" s="30">
        <v>0.162654009166699</v>
      </c>
      <c r="K461" s="7">
        <v>8.39069236051211E-2</v>
      </c>
      <c r="L461" s="7">
        <v>0.31610243865487703</v>
      </c>
      <c r="M461" s="7">
        <v>6.2919506499814801E-2</v>
      </c>
      <c r="N461" s="7">
        <v>3.9622778492383798E-2</v>
      </c>
      <c r="O461" s="7">
        <v>3.3841577807745202E-2</v>
      </c>
      <c r="P461" s="7">
        <v>0.146316941478874</v>
      </c>
      <c r="Q461" s="7">
        <v>4.7958044225327798</v>
      </c>
    </row>
    <row r="462" spans="1:17" hidden="1" x14ac:dyDescent="0.25">
      <c r="A462" s="3" t="s">
        <v>20</v>
      </c>
      <c r="B462" s="2">
        <v>44409</v>
      </c>
      <c r="C462" s="7">
        <v>0.98647516724852702</v>
      </c>
      <c r="D462" s="7">
        <v>4.0570509545387098E-3</v>
      </c>
      <c r="E462" s="7">
        <v>0.28843445297338299</v>
      </c>
      <c r="F462" s="7">
        <v>0.707508496072078</v>
      </c>
      <c r="G462" s="7">
        <v>9.9909754438356792E-3</v>
      </c>
      <c r="H462" s="7">
        <v>1.7631041595883998E-2</v>
      </c>
      <c r="I462" s="30">
        <v>0.12924868733613401</v>
      </c>
      <c r="J462" s="30">
        <v>0.181566953721681</v>
      </c>
      <c r="K462" s="7">
        <v>8.5733723264404094E-2</v>
      </c>
      <c r="L462" s="7">
        <v>0.28758937767947401</v>
      </c>
      <c r="M462" s="7">
        <v>5.95227273682849E-2</v>
      </c>
      <c r="N462" s="7">
        <v>4.0597307587116299E-2</v>
      </c>
      <c r="O462" s="7">
        <v>3.9824250378015701E-2</v>
      </c>
      <c r="P462" s="7">
        <v>0.148294955625171</v>
      </c>
      <c r="Q462" s="7">
        <v>4.7972612540563899</v>
      </c>
    </row>
    <row r="463" spans="1:17" x14ac:dyDescent="0.25">
      <c r="A463" s="3" t="s">
        <v>20</v>
      </c>
      <c r="B463" s="2">
        <v>44440</v>
      </c>
      <c r="C463" s="7">
        <v>0.91921413556417797</v>
      </c>
      <c r="D463" s="7">
        <v>5.6004704508538904E-3</v>
      </c>
      <c r="E463" s="7">
        <v>0.32465131630459398</v>
      </c>
      <c r="F463" s="7">
        <v>0.66974821324455203</v>
      </c>
      <c r="G463" s="7">
        <v>1.23729287062145E-2</v>
      </c>
      <c r="H463" s="7">
        <v>1.6591727201746599E-2</v>
      </c>
      <c r="I463" s="30">
        <v>0.11732481859416601</v>
      </c>
      <c r="J463" s="30">
        <v>0.17273002319747299</v>
      </c>
      <c r="K463" s="7">
        <v>8.5227434694211998E-2</v>
      </c>
      <c r="L463" s="7">
        <v>0.31359750415367899</v>
      </c>
      <c r="M463" s="7">
        <v>6.4442807892303694E-2</v>
      </c>
      <c r="N463" s="7">
        <v>3.6800846190628997E-2</v>
      </c>
      <c r="O463" s="7">
        <v>3.5618793206590602E-2</v>
      </c>
      <c r="P463" s="7">
        <v>0.14529311616298499</v>
      </c>
      <c r="Q463" s="7">
        <v>4.7149609314816097</v>
      </c>
    </row>
    <row r="464" spans="1:17" hidden="1" x14ac:dyDescent="0.25">
      <c r="A464" s="3" t="s">
        <v>21</v>
      </c>
      <c r="B464" s="2">
        <v>43466</v>
      </c>
      <c r="C464" s="7">
        <v>0.84689721573340204</v>
      </c>
      <c r="D464" s="7">
        <v>4.08320153533572E-3</v>
      </c>
      <c r="E464" s="7">
        <v>0.55230065611901902</v>
      </c>
      <c r="F464" s="7">
        <v>0.443616142345645</v>
      </c>
      <c r="G464" s="7">
        <v>1.4015055987672101E-2</v>
      </c>
      <c r="H464" s="7">
        <v>2.2425982547574701E-2</v>
      </c>
      <c r="I464" s="30">
        <v>0.102945964882696</v>
      </c>
      <c r="J464" s="30">
        <v>0.13537422393163501</v>
      </c>
      <c r="K464" s="7">
        <v>6.8300783272089396E-2</v>
      </c>
      <c r="L464" s="7">
        <v>0.32859682541091401</v>
      </c>
      <c r="M464" s="7">
        <v>5.4182159207956201E-2</v>
      </c>
      <c r="N464" s="7">
        <v>6.8173057298140396E-2</v>
      </c>
      <c r="O464" s="7">
        <v>3.6478048987615898E-2</v>
      </c>
      <c r="P464" s="7">
        <v>0.16950789847370601</v>
      </c>
      <c r="Q464" s="7">
        <v>4.3834922412670396</v>
      </c>
    </row>
    <row r="465" spans="1:17" hidden="1" x14ac:dyDescent="0.25">
      <c r="A465" s="3" t="s">
        <v>21</v>
      </c>
      <c r="B465" s="2">
        <v>43497</v>
      </c>
      <c r="C465" s="7">
        <v>0.85861440665835198</v>
      </c>
      <c r="D465" s="7">
        <v>3.92985335521478E-3</v>
      </c>
      <c r="E465" s="7">
        <v>0.53876215378326997</v>
      </c>
      <c r="F465" s="7">
        <v>0.45730799286151502</v>
      </c>
      <c r="G465" s="7">
        <v>1.3574679992038201E-2</v>
      </c>
      <c r="H465" s="7">
        <v>2.3176844118742799E-2</v>
      </c>
      <c r="I465" s="30">
        <v>0.102357727846992</v>
      </c>
      <c r="J465" s="30">
        <v>0.166051086284875</v>
      </c>
      <c r="K465" s="7">
        <v>6.3190564450479395E-2</v>
      </c>
      <c r="L465" s="7">
        <v>0.32302836812426799</v>
      </c>
      <c r="M465" s="7">
        <v>5.5674705068476597E-2</v>
      </c>
      <c r="N465" s="7">
        <v>6.0387468458604501E-2</v>
      </c>
      <c r="O465" s="7">
        <v>3.9648415078624398E-2</v>
      </c>
      <c r="P465" s="7">
        <v>0.152910140576898</v>
      </c>
      <c r="Q465" s="7">
        <v>4.4421448109798298</v>
      </c>
    </row>
    <row r="466" spans="1:17" hidden="1" x14ac:dyDescent="0.25">
      <c r="A466" s="3" t="s">
        <v>21</v>
      </c>
      <c r="B466" s="2">
        <v>43525</v>
      </c>
      <c r="C466" s="7">
        <v>1.0189450296467699</v>
      </c>
      <c r="D466" s="7">
        <v>3.8967581187755499E-3</v>
      </c>
      <c r="E466" s="7">
        <v>0.54763719584516102</v>
      </c>
      <c r="F466" s="7">
        <v>0.44846604603606299</v>
      </c>
      <c r="G466" s="7">
        <v>1.4437249900170099E-2</v>
      </c>
      <c r="H466" s="7">
        <v>2.1263800173463999E-2</v>
      </c>
      <c r="I466" s="30">
        <v>0.10616464310054601</v>
      </c>
      <c r="J466" s="30">
        <v>0.15823268051443501</v>
      </c>
      <c r="K466" s="7">
        <v>6.1883238306883401E-2</v>
      </c>
      <c r="L466" s="7">
        <v>0.31866902324227703</v>
      </c>
      <c r="M466" s="7">
        <v>5.2368689625486901E-2</v>
      </c>
      <c r="N466" s="7">
        <v>6.1104718913561701E-2</v>
      </c>
      <c r="O466" s="7">
        <v>3.5638787501518998E-2</v>
      </c>
      <c r="P466" s="7">
        <v>0.17023716872165701</v>
      </c>
      <c r="Q466" s="7">
        <v>4.3616734711757603</v>
      </c>
    </row>
    <row r="467" spans="1:17" hidden="1" x14ac:dyDescent="0.25">
      <c r="A467" s="3" t="s">
        <v>21</v>
      </c>
      <c r="B467" s="2">
        <v>43556</v>
      </c>
      <c r="C467" s="7">
        <v>0.98020837319031995</v>
      </c>
      <c r="D467" s="7">
        <v>4.0445669596928004E-3</v>
      </c>
      <c r="E467" s="7">
        <v>0.53841067750199101</v>
      </c>
      <c r="F467" s="7">
        <v>0.45754475553831597</v>
      </c>
      <c r="G467" s="7">
        <v>1.3965403522946E-2</v>
      </c>
      <c r="H467" s="7">
        <v>2.2956557169534601E-2</v>
      </c>
      <c r="I467" s="30">
        <v>0.11396999675309299</v>
      </c>
      <c r="J467" s="30">
        <v>0.14971448381927099</v>
      </c>
      <c r="K467" s="7">
        <v>6.4663180803682899E-2</v>
      </c>
      <c r="L467" s="7">
        <v>0.31795979274640601</v>
      </c>
      <c r="M467" s="7">
        <v>5.5267874791818598E-2</v>
      </c>
      <c r="N467" s="7">
        <v>6.7264952852317803E-2</v>
      </c>
      <c r="O467" s="7">
        <v>3.5379232750225503E-2</v>
      </c>
      <c r="P467" s="7">
        <v>0.158858524790704</v>
      </c>
      <c r="Q467" s="7">
        <v>4.3892979639655403</v>
      </c>
    </row>
    <row r="468" spans="1:17" hidden="1" x14ac:dyDescent="0.25">
      <c r="A468" s="3" t="s">
        <v>21</v>
      </c>
      <c r="B468" s="2">
        <v>43586</v>
      </c>
      <c r="C468" s="7">
        <v>1.03289971232984</v>
      </c>
      <c r="D468" s="7">
        <v>3.95823539196227E-3</v>
      </c>
      <c r="E468" s="7">
        <v>0.53359670795354597</v>
      </c>
      <c r="F468" s="7">
        <v>0.46244505665449198</v>
      </c>
      <c r="G468" s="7">
        <v>1.3795921116339699E-2</v>
      </c>
      <c r="H468" s="7">
        <v>2.11260989639066E-2</v>
      </c>
      <c r="I468" s="30">
        <v>0.122408479675135</v>
      </c>
      <c r="J468" s="30">
        <v>0.15552353033343499</v>
      </c>
      <c r="K468" s="7">
        <v>6.31128219812324E-2</v>
      </c>
      <c r="L468" s="7">
        <v>0.30686619011239002</v>
      </c>
      <c r="M468" s="7">
        <v>5.3925913285346599E-2</v>
      </c>
      <c r="N468" s="7">
        <v>7.0169486437706402E-2</v>
      </c>
      <c r="O468" s="7">
        <v>3.4746382338666497E-2</v>
      </c>
      <c r="P468" s="7">
        <v>0.15832517575584201</v>
      </c>
      <c r="Q468" s="7">
        <v>4.4482863487996802</v>
      </c>
    </row>
    <row r="469" spans="1:17" hidden="1" x14ac:dyDescent="0.25">
      <c r="A469" s="3" t="s">
        <v>21</v>
      </c>
      <c r="B469" s="2">
        <v>43617</v>
      </c>
      <c r="C469" s="7">
        <v>0.98135544067373204</v>
      </c>
      <c r="D469" s="7">
        <v>4.0375631963170703E-3</v>
      </c>
      <c r="E469" s="7">
        <v>0.53577092242978697</v>
      </c>
      <c r="F469" s="7">
        <v>0.46019151437389599</v>
      </c>
      <c r="G469" s="7">
        <v>1.35428296886626E-2</v>
      </c>
      <c r="H469" s="7">
        <v>2.1493246393923499E-2</v>
      </c>
      <c r="I469" s="30">
        <v>0.121248010335265</v>
      </c>
      <c r="J469" s="30">
        <v>0.154505358801626</v>
      </c>
      <c r="K469" s="7">
        <v>6.5743360561921899E-2</v>
      </c>
      <c r="L469" s="7">
        <v>0.31035655265041101</v>
      </c>
      <c r="M469" s="7">
        <v>5.3550564061910499E-2</v>
      </c>
      <c r="N469" s="7">
        <v>6.2178774590664197E-2</v>
      </c>
      <c r="O469" s="7">
        <v>3.3989070291167003E-2</v>
      </c>
      <c r="P469" s="7">
        <v>0.16339223262444799</v>
      </c>
      <c r="Q469" s="7">
        <v>4.4015100095559703</v>
      </c>
    </row>
    <row r="470" spans="1:17" hidden="1" x14ac:dyDescent="0.25">
      <c r="A470" s="3" t="s">
        <v>21</v>
      </c>
      <c r="B470" s="2">
        <v>43647</v>
      </c>
      <c r="C470" s="7">
        <v>0.99853433408869696</v>
      </c>
      <c r="D470" s="7">
        <v>4.4130683066121298E-3</v>
      </c>
      <c r="E470" s="7">
        <v>0.55338092729357402</v>
      </c>
      <c r="F470" s="7">
        <v>0.442206004399814</v>
      </c>
      <c r="G470" s="7">
        <v>1.4639066835971E-2</v>
      </c>
      <c r="H470" s="7">
        <v>1.9737631700057E-2</v>
      </c>
      <c r="I470" s="30">
        <v>0.12017408148884599</v>
      </c>
      <c r="J470" s="30">
        <v>0.145509823006372</v>
      </c>
      <c r="K470" s="7">
        <v>6.55828188817833E-2</v>
      </c>
      <c r="L470" s="7">
        <v>0.31052756382973901</v>
      </c>
      <c r="M470" s="7">
        <v>5.5878978231887103E-2</v>
      </c>
      <c r="N470" s="7">
        <v>6.4371777705387906E-2</v>
      </c>
      <c r="O470" s="7">
        <v>3.9197014290988798E-2</v>
      </c>
      <c r="P470" s="7">
        <v>0.164381244028969</v>
      </c>
      <c r="Q470" s="7">
        <v>4.39237959410017</v>
      </c>
    </row>
    <row r="471" spans="1:17" hidden="1" x14ac:dyDescent="0.25">
      <c r="A471" s="3" t="s">
        <v>21</v>
      </c>
      <c r="B471" s="2">
        <v>43678</v>
      </c>
      <c r="C471" s="7">
        <v>1.01675248238448</v>
      </c>
      <c r="D471" s="7">
        <v>4.1610225363653396E-3</v>
      </c>
      <c r="E471" s="7">
        <v>0.52353601829826402</v>
      </c>
      <c r="F471" s="7">
        <v>0.47230295916537102</v>
      </c>
      <c r="G471" s="7">
        <v>1.4392111458916701E-2</v>
      </c>
      <c r="H471" s="7">
        <v>2.83153552504254E-2</v>
      </c>
      <c r="I471" s="30">
        <v>0.118489992558134</v>
      </c>
      <c r="J471" s="30">
        <v>0.1624743433917</v>
      </c>
      <c r="K471" s="7">
        <v>6.5772987099369198E-2</v>
      </c>
      <c r="L471" s="7">
        <v>0.30108954383734798</v>
      </c>
      <c r="M471" s="7">
        <v>5.1932999194695503E-2</v>
      </c>
      <c r="N471" s="7">
        <v>6.7050806241848906E-2</v>
      </c>
      <c r="O471" s="7">
        <v>3.2969791061554801E-2</v>
      </c>
      <c r="P471" s="7">
        <v>0.157512069906007</v>
      </c>
      <c r="Q471" s="7">
        <v>4.4264878883676797</v>
      </c>
    </row>
    <row r="472" spans="1:17" hidden="1" x14ac:dyDescent="0.25">
      <c r="A472" s="3" t="s">
        <v>21</v>
      </c>
      <c r="B472" s="2">
        <v>43709</v>
      </c>
      <c r="C472" s="7">
        <v>0.94564398413403805</v>
      </c>
      <c r="D472" s="7">
        <v>4.4528699318623502E-3</v>
      </c>
      <c r="E472" s="7">
        <v>0.54990713363638599</v>
      </c>
      <c r="F472" s="7">
        <v>0.44563999643175201</v>
      </c>
      <c r="G472" s="7">
        <v>1.3863245615676E-2</v>
      </c>
      <c r="H472" s="7">
        <v>2.28310305846646E-2</v>
      </c>
      <c r="I472" s="30">
        <v>0.111929820484246</v>
      </c>
      <c r="J472" s="30">
        <v>0.14993141948850999</v>
      </c>
      <c r="K472" s="7">
        <v>7.0732294745293106E-2</v>
      </c>
      <c r="L472" s="7">
        <v>0.31842461709116399</v>
      </c>
      <c r="M472" s="7">
        <v>5.2314821031519902E-2</v>
      </c>
      <c r="N472" s="7">
        <v>6.4157972726929594E-2</v>
      </c>
      <c r="O472" s="7">
        <v>3.1529818070520903E-2</v>
      </c>
      <c r="P472" s="7">
        <v>0.16428496016147601</v>
      </c>
      <c r="Q472" s="7">
        <v>4.4192351673686696</v>
      </c>
    </row>
    <row r="473" spans="1:17" hidden="1" x14ac:dyDescent="0.25">
      <c r="A473" s="3" t="s">
        <v>21</v>
      </c>
      <c r="B473" s="2">
        <v>43739</v>
      </c>
      <c r="C473" s="7">
        <v>1.0127533422586099</v>
      </c>
      <c r="D473" s="7">
        <v>4.2762643039557097E-3</v>
      </c>
      <c r="E473" s="7">
        <v>0.548254322079607</v>
      </c>
      <c r="F473" s="7">
        <v>0.447469413616437</v>
      </c>
      <c r="G473" s="7">
        <v>1.4073317686010899E-2</v>
      </c>
      <c r="H473" s="7">
        <v>2.43620235082051E-2</v>
      </c>
      <c r="I473" s="30">
        <v>0.11928283275880899</v>
      </c>
      <c r="J473" s="30">
        <v>0.154069849924687</v>
      </c>
      <c r="K473" s="7">
        <v>7.2257501260197796E-2</v>
      </c>
      <c r="L473" s="7">
        <v>0.317261317057906</v>
      </c>
      <c r="M473" s="7">
        <v>5.4565165049184197E-2</v>
      </c>
      <c r="N473" s="7">
        <v>6.5945431981957195E-2</v>
      </c>
      <c r="O473" s="7">
        <v>3.02887532467798E-2</v>
      </c>
      <c r="P473" s="7">
        <v>0.14789380752626399</v>
      </c>
      <c r="Q473" s="7">
        <v>4.3985950566587704</v>
      </c>
    </row>
    <row r="474" spans="1:17" hidden="1" x14ac:dyDescent="0.25">
      <c r="A474" s="3" t="s">
        <v>21</v>
      </c>
      <c r="B474" s="2">
        <v>43770</v>
      </c>
      <c r="C474" s="7">
        <v>1.0831463235736001</v>
      </c>
      <c r="D474" s="7">
        <v>4.3017755617648697E-3</v>
      </c>
      <c r="E474" s="7">
        <v>0.52972500379419796</v>
      </c>
      <c r="F474" s="7">
        <v>0.46597322064403701</v>
      </c>
      <c r="G474" s="7">
        <v>1.46067920291035E-2</v>
      </c>
      <c r="H474" s="7">
        <v>2.9616231224739401E-2</v>
      </c>
      <c r="I474" s="30">
        <v>0.13557368626588401</v>
      </c>
      <c r="J474" s="30">
        <v>0.15579240086273199</v>
      </c>
      <c r="K474" s="7">
        <v>8.6515511436716194E-2</v>
      </c>
      <c r="L474" s="7">
        <v>0.30527477735699898</v>
      </c>
      <c r="M474" s="7">
        <v>5.4188001956719502E-2</v>
      </c>
      <c r="N474" s="7">
        <v>5.9617635384327197E-2</v>
      </c>
      <c r="O474" s="7">
        <v>2.86252526195016E-2</v>
      </c>
      <c r="P474" s="7">
        <v>0.13018971086327699</v>
      </c>
      <c r="Q474" s="7">
        <v>4.4154596376494704</v>
      </c>
    </row>
    <row r="475" spans="1:17" hidden="1" x14ac:dyDescent="0.25">
      <c r="A475" s="3" t="s">
        <v>21</v>
      </c>
      <c r="B475" s="2">
        <v>43800</v>
      </c>
      <c r="C475" s="7">
        <v>1.2242493553281599</v>
      </c>
      <c r="D475" s="7">
        <v>4.0859632024311601E-3</v>
      </c>
      <c r="E475" s="7">
        <v>0.53831737472383401</v>
      </c>
      <c r="F475" s="7">
        <v>0.45759666207373501</v>
      </c>
      <c r="G475" s="7">
        <v>1.3905905881317E-2</v>
      </c>
      <c r="H475" s="7">
        <v>3.1106642185276499E-2</v>
      </c>
      <c r="I475" s="30">
        <v>0.15866975159501001</v>
      </c>
      <c r="J475" s="30">
        <v>0.14696494929043599</v>
      </c>
      <c r="K475" s="7">
        <v>0.10631545878031699</v>
      </c>
      <c r="L475" s="7">
        <v>0.30779479381915198</v>
      </c>
      <c r="M475" s="7">
        <v>5.3117793890680401E-2</v>
      </c>
      <c r="N475" s="7">
        <v>4.9314936247262797E-2</v>
      </c>
      <c r="O475" s="7">
        <v>2.3912979818704001E-2</v>
      </c>
      <c r="P475" s="7">
        <v>0.108896788491845</v>
      </c>
      <c r="Q475" s="7">
        <v>4.38819190058088</v>
      </c>
    </row>
    <row r="476" spans="1:17" hidden="1" x14ac:dyDescent="0.25">
      <c r="A476" s="3" t="s">
        <v>21</v>
      </c>
      <c r="B476" s="2">
        <v>43831</v>
      </c>
      <c r="C476" s="7">
        <v>0.90034300172424797</v>
      </c>
      <c r="D476" s="7">
        <v>4.3198836331255E-3</v>
      </c>
      <c r="E476" s="7">
        <v>0.56588925019852998</v>
      </c>
      <c r="F476" s="7">
        <v>0.429790866168344</v>
      </c>
      <c r="G476" s="7">
        <v>1.4587933907097899E-2</v>
      </c>
      <c r="H476" s="7">
        <v>2.3012204179794001E-2</v>
      </c>
      <c r="I476" s="30">
        <v>9.5505691353632197E-2</v>
      </c>
      <c r="J476" s="30">
        <v>0.15211970076758199</v>
      </c>
      <c r="K476" s="7">
        <v>7.0099360335730804E-2</v>
      </c>
      <c r="L476" s="7">
        <v>0.31920060246508097</v>
      </c>
      <c r="M476" s="7">
        <v>5.48974240004464E-2</v>
      </c>
      <c r="N476" s="7">
        <v>6.3758369740389897E-2</v>
      </c>
      <c r="O476" s="7">
        <v>3.3660229712695597E-2</v>
      </c>
      <c r="P476" s="7">
        <v>0.17315848353755101</v>
      </c>
      <c r="Q476" s="7">
        <v>4.4416127172825499</v>
      </c>
    </row>
    <row r="477" spans="1:17" hidden="1" x14ac:dyDescent="0.25">
      <c r="A477" s="3" t="s">
        <v>21</v>
      </c>
      <c r="B477" s="2">
        <v>43862</v>
      </c>
      <c r="C477" s="7">
        <v>0.92170399204558995</v>
      </c>
      <c r="D477" s="7">
        <v>4.0693253865431798E-3</v>
      </c>
      <c r="E477" s="7">
        <v>0.56255452010885099</v>
      </c>
      <c r="F477" s="7">
        <v>0.43337615450460598</v>
      </c>
      <c r="G477" s="7">
        <v>1.32185335867996E-2</v>
      </c>
      <c r="H477" s="7">
        <v>2.72990765006224E-2</v>
      </c>
      <c r="I477" s="30">
        <v>9.1283239370502395E-2</v>
      </c>
      <c r="J477" s="30">
        <v>0.16723650979061799</v>
      </c>
      <c r="K477" s="7">
        <v>6.6139637342071206E-2</v>
      </c>
      <c r="L477" s="7">
        <v>0.32213515628015899</v>
      </c>
      <c r="M477" s="7">
        <v>5.4380773465189401E-2</v>
      </c>
      <c r="N477" s="7">
        <v>5.9297725343426901E-2</v>
      </c>
      <c r="O477" s="7">
        <v>3.1290284336574201E-2</v>
      </c>
      <c r="P477" s="7">
        <v>0.16771906398403699</v>
      </c>
      <c r="Q477" s="7">
        <v>4.4225242403993299</v>
      </c>
    </row>
    <row r="478" spans="1:17" hidden="1" x14ac:dyDescent="0.25">
      <c r="A478" s="3" t="s">
        <v>21</v>
      </c>
      <c r="B478" s="2">
        <v>43891</v>
      </c>
      <c r="C478" s="7">
        <v>0.83250037382123498</v>
      </c>
      <c r="D478" s="7">
        <v>4.2279068776643197E-3</v>
      </c>
      <c r="E478" s="7">
        <v>0.604783677134902</v>
      </c>
      <c r="F478" s="7">
        <v>0.390988415987433</v>
      </c>
      <c r="G478" s="7">
        <v>1.4654306132987301E-2</v>
      </c>
      <c r="H478" s="7">
        <v>1.40912585778157E-2</v>
      </c>
      <c r="I478" s="30">
        <v>6.3042256512690298E-2</v>
      </c>
      <c r="J478" s="30">
        <v>0.116195664166462</v>
      </c>
      <c r="K478" s="7">
        <v>6.7606471307276206E-2</v>
      </c>
      <c r="L478" s="7">
        <v>0.45425106103358198</v>
      </c>
      <c r="M478" s="7">
        <v>4.4570670225243698E-2</v>
      </c>
      <c r="N478" s="7">
        <v>5.5076944714735898E-2</v>
      </c>
      <c r="O478" s="7">
        <v>1.8147386416555101E-2</v>
      </c>
      <c r="P478" s="7">
        <v>0.15236398091265199</v>
      </c>
      <c r="Q478" s="7">
        <v>4.4715930764504304</v>
      </c>
    </row>
    <row r="479" spans="1:17" hidden="1" x14ac:dyDescent="0.25">
      <c r="A479" s="3" t="s">
        <v>21</v>
      </c>
      <c r="B479" s="2">
        <v>43922</v>
      </c>
      <c r="C479" s="7">
        <v>0.457262078906156</v>
      </c>
      <c r="D479" s="7">
        <v>7.0471393802474603E-3</v>
      </c>
      <c r="E479" s="7">
        <v>0.74549673888528301</v>
      </c>
      <c r="F479" s="7">
        <v>0.24745612173447001</v>
      </c>
      <c r="G479" s="7">
        <v>1.67639620391308E-2</v>
      </c>
      <c r="H479" s="7">
        <v>3.4604553478075799E-4</v>
      </c>
      <c r="I479" s="30">
        <v>1.8805648397191701E-2</v>
      </c>
      <c r="J479" s="30">
        <v>1.7558902650662098E-2</v>
      </c>
      <c r="K479" s="7">
        <v>7.2069150194443599E-2</v>
      </c>
      <c r="L479" s="7">
        <v>0.76311755396929404</v>
      </c>
      <c r="M479" s="7">
        <v>1.26116354928294E-2</v>
      </c>
      <c r="N479" s="7">
        <v>3.1144503921723798E-2</v>
      </c>
      <c r="O479" s="7">
        <v>1.4084261577246399E-3</v>
      </c>
      <c r="P479" s="7">
        <v>6.6174171642219601E-2</v>
      </c>
      <c r="Q479" s="7">
        <v>4.7652894504308803</v>
      </c>
    </row>
    <row r="480" spans="1:17" hidden="1" x14ac:dyDescent="0.25">
      <c r="A480" s="3" t="s">
        <v>21</v>
      </c>
      <c r="B480" s="2">
        <v>43952</v>
      </c>
      <c r="C480" s="7">
        <v>0.56779202969154297</v>
      </c>
      <c r="D480" s="7">
        <v>6.1314603216715002E-3</v>
      </c>
      <c r="E480" s="7">
        <v>0.71628410221164296</v>
      </c>
      <c r="F480" s="7">
        <v>0.27758443746668598</v>
      </c>
      <c r="G480" s="7">
        <v>1.7999998677186001E-2</v>
      </c>
      <c r="H480" s="7">
        <v>8.8157675448764501E-4</v>
      </c>
      <c r="I480" s="30">
        <v>2.1392206077879301E-2</v>
      </c>
      <c r="J480" s="30">
        <v>3.02181720499059E-2</v>
      </c>
      <c r="K480" s="7">
        <v>7.1714003886458697E-2</v>
      </c>
      <c r="L480" s="7">
        <v>0.68626319268041402</v>
      </c>
      <c r="M480" s="7">
        <v>1.4610431045552701E-2</v>
      </c>
      <c r="N480" s="7">
        <v>6.9235030288247998E-2</v>
      </c>
      <c r="O480" s="7">
        <v>1.4569090504396899E-3</v>
      </c>
      <c r="P480" s="7">
        <v>8.6228479489427995E-2</v>
      </c>
      <c r="Q480" s="7">
        <v>4.7342923457022401</v>
      </c>
    </row>
    <row r="481" spans="1:17" hidden="1" x14ac:dyDescent="0.25">
      <c r="A481" s="3" t="s">
        <v>21</v>
      </c>
      <c r="B481" s="2">
        <v>43983</v>
      </c>
      <c r="C481" s="7">
        <v>0.64705299427238105</v>
      </c>
      <c r="D481" s="7">
        <v>5.0092793908352602E-3</v>
      </c>
      <c r="E481" s="7">
        <v>0.67974276547110402</v>
      </c>
      <c r="F481" s="7">
        <v>0.31524795513805998</v>
      </c>
      <c r="G481" s="7">
        <v>2.05823672774289E-2</v>
      </c>
      <c r="H481" s="7">
        <v>4.5023087078521996E-3</v>
      </c>
      <c r="I481" s="30">
        <v>4.68362303511725E-2</v>
      </c>
      <c r="J481" s="30">
        <v>5.42866750999784E-2</v>
      </c>
      <c r="K481" s="7">
        <v>6.6375392951700002E-2</v>
      </c>
      <c r="L481" s="7">
        <v>0.56747638990844296</v>
      </c>
      <c r="M481" s="7">
        <v>2.0390125265981201E-2</v>
      </c>
      <c r="N481" s="7">
        <v>8.2597745341612294E-2</v>
      </c>
      <c r="O481" s="7">
        <v>2.77438360602079E-3</v>
      </c>
      <c r="P481" s="7">
        <v>0.13417838148981101</v>
      </c>
      <c r="Q481" s="7">
        <v>4.6833075700897604</v>
      </c>
    </row>
    <row r="482" spans="1:17" hidden="1" x14ac:dyDescent="0.25">
      <c r="A482" s="3" t="s">
        <v>21</v>
      </c>
      <c r="B482" s="2">
        <v>44013</v>
      </c>
      <c r="C482" s="7">
        <v>0.85987942156293995</v>
      </c>
      <c r="D482" s="7">
        <v>4.5018583367352196E-3</v>
      </c>
      <c r="E482" s="7">
        <v>0.61353334973960905</v>
      </c>
      <c r="F482" s="7">
        <v>0.38196479192365601</v>
      </c>
      <c r="G482" s="7">
        <v>1.5232938012170599E-2</v>
      </c>
      <c r="H482" s="7">
        <v>1.1966785599683101E-2</v>
      </c>
      <c r="I482" s="30">
        <v>0.106101807176123</v>
      </c>
      <c r="J482" s="30">
        <v>6.7738835710918793E-2</v>
      </c>
      <c r="K482" s="7">
        <v>7.3250812036611504E-2</v>
      </c>
      <c r="L482" s="7">
        <v>0.419572869580359</v>
      </c>
      <c r="M482" s="7">
        <v>3.8596302792625499E-2</v>
      </c>
      <c r="N482" s="7">
        <v>9.1205221116090196E-2</v>
      </c>
      <c r="O482" s="7">
        <v>7.21545561148218E-3</v>
      </c>
      <c r="P482" s="7">
        <v>0.169118972363936</v>
      </c>
      <c r="Q482" s="7">
        <v>4.5756171150757901</v>
      </c>
    </row>
    <row r="483" spans="1:17" hidden="1" x14ac:dyDescent="0.25">
      <c r="A483" s="3" t="s">
        <v>21</v>
      </c>
      <c r="B483" s="2">
        <v>44044</v>
      </c>
      <c r="C483" s="7">
        <v>0.94563977333665905</v>
      </c>
      <c r="D483" s="7">
        <v>4.4793088641497001E-3</v>
      </c>
      <c r="E483" s="7">
        <v>0.57682248583601203</v>
      </c>
      <c r="F483" s="7">
        <v>0.41869820529983798</v>
      </c>
      <c r="G483" s="7">
        <v>1.34186710292144E-2</v>
      </c>
      <c r="H483" s="7">
        <v>1.4977740783741001E-2</v>
      </c>
      <c r="I483" s="30">
        <v>0.113902386705205</v>
      </c>
      <c r="J483" s="30">
        <v>0.134283578663906</v>
      </c>
      <c r="K483" s="7">
        <v>7.2070552495370394E-2</v>
      </c>
      <c r="L483" s="7">
        <v>0.36396531514720198</v>
      </c>
      <c r="M483" s="7">
        <v>4.2230912404618001E-2</v>
      </c>
      <c r="N483" s="7">
        <v>7.9537601275836894E-2</v>
      </c>
      <c r="O483" s="7">
        <v>1.4910922933401301E-2</v>
      </c>
      <c r="P483" s="7">
        <v>0.15070231856150501</v>
      </c>
      <c r="Q483" s="7">
        <v>4.6239255016885403</v>
      </c>
    </row>
    <row r="484" spans="1:17" hidden="1" x14ac:dyDescent="0.25">
      <c r="A484" s="3" t="s">
        <v>21</v>
      </c>
      <c r="B484" s="2">
        <v>44075</v>
      </c>
      <c r="C484" s="7">
        <v>0.89278841761306604</v>
      </c>
      <c r="D484" s="7">
        <v>4.6496499051559099E-3</v>
      </c>
      <c r="E484" s="7">
        <v>0.61341693878515602</v>
      </c>
      <c r="F484" s="7">
        <v>0.381933411309688</v>
      </c>
      <c r="G484" s="7">
        <v>1.4504532102989199E-2</v>
      </c>
      <c r="H484" s="7">
        <v>1.53682161518478E-2</v>
      </c>
      <c r="I484" s="30">
        <v>9.7215097574540194E-2</v>
      </c>
      <c r="J484" s="30">
        <v>0.12229032563931901</v>
      </c>
      <c r="K484" s="7">
        <v>7.2891007373322506E-2</v>
      </c>
      <c r="L484" s="7">
        <v>0.384223779013112</v>
      </c>
      <c r="M484" s="7">
        <v>4.6660252118003599E-2</v>
      </c>
      <c r="N484" s="7">
        <v>7.3535302518866197E-2</v>
      </c>
      <c r="O484" s="7">
        <v>1.3157147576396499E-2</v>
      </c>
      <c r="P484" s="7">
        <v>0.160154339931602</v>
      </c>
      <c r="Q484" s="7">
        <v>4.5401290449341598</v>
      </c>
    </row>
    <row r="485" spans="1:17" hidden="1" x14ac:dyDescent="0.25">
      <c r="A485" s="3" t="s">
        <v>21</v>
      </c>
      <c r="B485" s="2">
        <v>44105</v>
      </c>
      <c r="C485" s="7">
        <v>0.78414403690716905</v>
      </c>
      <c r="D485" s="7">
        <v>5.0090553272443099E-3</v>
      </c>
      <c r="E485" s="7">
        <v>0.71493731480812395</v>
      </c>
      <c r="F485" s="7">
        <v>0.280053629864632</v>
      </c>
      <c r="G485" s="7">
        <v>1.75027425535535E-2</v>
      </c>
      <c r="H485" s="7">
        <v>1.40290125742414E-2</v>
      </c>
      <c r="I485" s="30">
        <v>8.1203560839721897E-2</v>
      </c>
      <c r="J485" s="30">
        <v>9.9904869351052403E-2</v>
      </c>
      <c r="K485" s="7">
        <v>7.6405284646339E-2</v>
      </c>
      <c r="L485" s="7">
        <v>0.45096032966152999</v>
      </c>
      <c r="M485" s="7">
        <v>5.1506886372544303E-2</v>
      </c>
      <c r="N485" s="7">
        <v>7.2187368467657401E-2</v>
      </c>
      <c r="O485" s="7">
        <v>7.3071527753927699E-3</v>
      </c>
      <c r="P485" s="7">
        <v>0.12899279275796799</v>
      </c>
      <c r="Q485" s="7">
        <v>4.5643046592728203</v>
      </c>
    </row>
    <row r="486" spans="1:17" hidden="1" x14ac:dyDescent="0.25">
      <c r="A486" s="3" t="s">
        <v>21</v>
      </c>
      <c r="B486" s="2">
        <v>44136</v>
      </c>
      <c r="C486" s="7">
        <v>0.90230169300990903</v>
      </c>
      <c r="D486" s="7">
        <v>4.1127677668126601E-3</v>
      </c>
      <c r="E486" s="7">
        <v>0.60138337238783002</v>
      </c>
      <c r="F486" s="7">
        <v>0.39450385984535802</v>
      </c>
      <c r="G486" s="7">
        <v>1.5770639644523601E-2</v>
      </c>
      <c r="H486" s="7">
        <v>2.21066876097924E-2</v>
      </c>
      <c r="I486" s="30">
        <v>0.116576357105776</v>
      </c>
      <c r="J486" s="30">
        <v>0.10803392871503099</v>
      </c>
      <c r="K486" s="7">
        <v>9.1644640664882204E-2</v>
      </c>
      <c r="L486" s="7">
        <v>0.39375215894586302</v>
      </c>
      <c r="M486" s="7">
        <v>4.9330470075586601E-2</v>
      </c>
      <c r="N486" s="7">
        <v>6.4924039475237005E-2</v>
      </c>
      <c r="O486" s="7">
        <v>9.14087328494456E-3</v>
      </c>
      <c r="P486" s="7">
        <v>0.12872020447836299</v>
      </c>
      <c r="Q486" s="7">
        <v>4.5606469303630197</v>
      </c>
    </row>
    <row r="487" spans="1:17" hidden="1" x14ac:dyDescent="0.25">
      <c r="A487" s="3" t="s">
        <v>21</v>
      </c>
      <c r="B487" s="2">
        <v>44166</v>
      </c>
      <c r="C487" s="7">
        <v>0.91265720143843998</v>
      </c>
      <c r="D487" s="7">
        <v>4.9714357528731204E-3</v>
      </c>
      <c r="E487" s="7">
        <v>0.64003609492397395</v>
      </c>
      <c r="F487" s="7">
        <v>0.35499246932315298</v>
      </c>
      <c r="G487" s="7">
        <v>1.85354211081026E-2</v>
      </c>
      <c r="H487" s="7">
        <v>1.79908859974558E-2</v>
      </c>
      <c r="I487" s="30">
        <v>0.11969350934411099</v>
      </c>
      <c r="J487" s="30">
        <v>7.9517732889076695E-2</v>
      </c>
      <c r="K487" s="7">
        <v>9.2488345254267704E-2</v>
      </c>
      <c r="L487" s="7">
        <v>0.46057942061554302</v>
      </c>
      <c r="M487" s="7">
        <v>4.8442076740237497E-2</v>
      </c>
      <c r="N487" s="7">
        <v>5.2045928740411897E-2</v>
      </c>
      <c r="O487" s="7">
        <v>6.0360815036259799E-3</v>
      </c>
      <c r="P487" s="7">
        <v>0.104670597807167</v>
      </c>
      <c r="Q487" s="7">
        <v>4.5435124468241801</v>
      </c>
    </row>
    <row r="488" spans="1:17" hidden="1" x14ac:dyDescent="0.25">
      <c r="A488" s="3" t="s">
        <v>21</v>
      </c>
      <c r="B488" s="2">
        <v>44197</v>
      </c>
      <c r="C488" s="7">
        <v>0.50211893529850204</v>
      </c>
      <c r="D488" s="7">
        <v>5.9783970753209898E-3</v>
      </c>
      <c r="E488" s="7">
        <v>0.726432572086814</v>
      </c>
      <c r="F488" s="7">
        <v>0.26758903083786401</v>
      </c>
      <c r="G488" s="7">
        <v>1.9395906764721499E-2</v>
      </c>
      <c r="H488" s="7">
        <v>1.31316710909613E-3</v>
      </c>
      <c r="I488" s="30">
        <v>1.8044818370922401E-2</v>
      </c>
      <c r="J488" s="30">
        <v>7.2568513232512094E-2</v>
      </c>
      <c r="K488" s="7">
        <v>5.8414150424336002E-2</v>
      </c>
      <c r="L488" s="7">
        <v>0.60626318903629095</v>
      </c>
      <c r="M488" s="7">
        <v>4.4950030966938899E-2</v>
      </c>
      <c r="N488" s="7">
        <v>4.42566759713557E-2</v>
      </c>
      <c r="O488" s="7">
        <v>4.0222363334819202E-3</v>
      </c>
      <c r="P488" s="7">
        <v>0.13077131179034401</v>
      </c>
      <c r="Q488" s="7">
        <v>4.7095072663542004</v>
      </c>
    </row>
    <row r="489" spans="1:17" hidden="1" x14ac:dyDescent="0.25">
      <c r="A489" s="3" t="s">
        <v>21</v>
      </c>
      <c r="B489" s="2">
        <v>44228</v>
      </c>
      <c r="C489" s="7">
        <v>0.51383893391454105</v>
      </c>
      <c r="D489" s="7">
        <v>5.5272087851028001E-3</v>
      </c>
      <c r="E489" s="7">
        <v>0.72013743752016302</v>
      </c>
      <c r="F489" s="7">
        <v>0.274335353694735</v>
      </c>
      <c r="G489" s="7">
        <v>1.9085400394291099E-2</v>
      </c>
      <c r="H489" s="7">
        <v>1.24626918347574E-3</v>
      </c>
      <c r="I489" s="30">
        <v>1.8626969600920799E-2</v>
      </c>
      <c r="J489" s="30">
        <v>7.4844164379373704E-2</v>
      </c>
      <c r="K489" s="7">
        <v>5.5504999134537797E-2</v>
      </c>
      <c r="L489" s="7">
        <v>0.60304540623897096</v>
      </c>
      <c r="M489" s="7">
        <v>4.5407261879873803E-2</v>
      </c>
      <c r="N489" s="7">
        <v>4.6153894737315397E-2</v>
      </c>
      <c r="O489" s="7">
        <v>4.363195601204E-3</v>
      </c>
      <c r="P489" s="7">
        <v>0.13172243885003701</v>
      </c>
      <c r="Q489" s="7">
        <v>4.66072295998306</v>
      </c>
    </row>
    <row r="490" spans="1:17" hidden="1" x14ac:dyDescent="0.25">
      <c r="A490" s="3" t="s">
        <v>21</v>
      </c>
      <c r="B490" s="2">
        <v>44256</v>
      </c>
      <c r="C490" s="7">
        <v>0.67041287657486803</v>
      </c>
      <c r="D490" s="7">
        <v>4.9026451389335701E-3</v>
      </c>
      <c r="E490" s="7">
        <v>0.68395995528912501</v>
      </c>
      <c r="F490" s="7">
        <v>0.31113739957194098</v>
      </c>
      <c r="G490" s="7">
        <v>2.1800021808269902E-2</v>
      </c>
      <c r="H490" s="7">
        <v>1.79263396380152E-3</v>
      </c>
      <c r="I490" s="30">
        <v>2.5296261593081001E-2</v>
      </c>
      <c r="J490" s="30">
        <v>7.3347052391410497E-2</v>
      </c>
      <c r="K490" s="7">
        <v>5.63596821963862E-2</v>
      </c>
      <c r="L490" s="7">
        <v>0.55476495783536195</v>
      </c>
      <c r="M490" s="7">
        <v>5.3609043665705298E-2</v>
      </c>
      <c r="N490" s="7">
        <v>5.9368062644963797E-2</v>
      </c>
      <c r="O490" s="7">
        <v>5.0103274465071197E-3</v>
      </c>
      <c r="P490" s="7">
        <v>0.14865195645451301</v>
      </c>
      <c r="Q490" s="7">
        <v>4.6028050081118996</v>
      </c>
    </row>
    <row r="491" spans="1:17" hidden="1" x14ac:dyDescent="0.25">
      <c r="A491" s="3" t="s">
        <v>21</v>
      </c>
      <c r="B491" s="2">
        <v>44287</v>
      </c>
      <c r="C491" s="7">
        <v>0.86198563195460198</v>
      </c>
      <c r="D491" s="7">
        <v>5.6352860260937701E-3</v>
      </c>
      <c r="E491" s="7">
        <v>0.62533354718933698</v>
      </c>
      <c r="F491" s="7">
        <v>0.36903116678456899</v>
      </c>
      <c r="G491" s="7">
        <v>1.7124070302802202E-2</v>
      </c>
      <c r="H491" s="7">
        <v>8.1275478423285408E-3</v>
      </c>
      <c r="I491" s="30">
        <v>0.10970257972125499</v>
      </c>
      <c r="J491" s="30">
        <v>7.1394217451914405E-2</v>
      </c>
      <c r="K491" s="7">
        <v>7.1825775563680194E-2</v>
      </c>
      <c r="L491" s="7">
        <v>0.42152268693866701</v>
      </c>
      <c r="M491" s="7">
        <v>5.4711752266133E-2</v>
      </c>
      <c r="N491" s="7">
        <v>8.7370612298226097E-2</v>
      </c>
      <c r="O491" s="7">
        <v>7.0406256789460504E-3</v>
      </c>
      <c r="P491" s="7">
        <v>0.15118013193604701</v>
      </c>
      <c r="Q491" s="7">
        <v>4.60855971784882</v>
      </c>
    </row>
    <row r="492" spans="1:17" hidden="1" x14ac:dyDescent="0.25">
      <c r="A492" s="3" t="s">
        <v>21</v>
      </c>
      <c r="B492" s="2">
        <v>44317</v>
      </c>
      <c r="C492" s="7">
        <v>0.98441771017075297</v>
      </c>
      <c r="D492" s="7">
        <v>4.8673053070345798E-3</v>
      </c>
      <c r="E492" s="7">
        <v>0.59997270040278206</v>
      </c>
      <c r="F492" s="7">
        <v>0.395159994290183</v>
      </c>
      <c r="G492" s="7">
        <v>1.4015769180804299E-2</v>
      </c>
      <c r="H492" s="7">
        <v>1.4087132603996201E-2</v>
      </c>
      <c r="I492" s="30">
        <v>0.114601209382408</v>
      </c>
      <c r="J492" s="30">
        <v>0.12011771651605301</v>
      </c>
      <c r="K492" s="7">
        <v>6.7440638599050598E-2</v>
      </c>
      <c r="L492" s="7">
        <v>0.37278599757509601</v>
      </c>
      <c r="M492" s="7">
        <v>5.0739110778749999E-2</v>
      </c>
      <c r="N492" s="7">
        <v>8.0597527241541206E-2</v>
      </c>
      <c r="O492" s="7">
        <v>1.3202936561534101E-2</v>
      </c>
      <c r="P492" s="7">
        <v>0.152411961560766</v>
      </c>
      <c r="Q492" s="7">
        <v>4.5800653269735996</v>
      </c>
    </row>
    <row r="493" spans="1:17" hidden="1" x14ac:dyDescent="0.25">
      <c r="A493" s="3" t="s">
        <v>21</v>
      </c>
      <c r="B493" s="2">
        <v>44348</v>
      </c>
      <c r="C493" s="7">
        <v>1.01416256625423</v>
      </c>
      <c r="D493" s="7">
        <v>4.3021928822549998E-3</v>
      </c>
      <c r="E493" s="7">
        <v>0.57444077244702196</v>
      </c>
      <c r="F493" s="7">
        <v>0.42125703467072401</v>
      </c>
      <c r="G493" s="7">
        <v>1.43962933471632E-2</v>
      </c>
      <c r="H493" s="7">
        <v>1.542205867284E-2</v>
      </c>
      <c r="I493" s="30">
        <v>0.10911912315778</v>
      </c>
      <c r="J493" s="30">
        <v>0.13714538513809699</v>
      </c>
      <c r="K493" s="7">
        <v>6.1059261468267602E-2</v>
      </c>
      <c r="L493" s="7">
        <v>0.35293007278392402</v>
      </c>
      <c r="M493" s="7">
        <v>5.2188015369686397E-2</v>
      </c>
      <c r="N493" s="7">
        <v>6.3799389033137296E-2</v>
      </c>
      <c r="O493" s="7">
        <v>1.6765512806649899E-2</v>
      </c>
      <c r="P493" s="7">
        <v>0.177174888222455</v>
      </c>
      <c r="Q493" s="7">
        <v>4.57276742913331</v>
      </c>
    </row>
    <row r="494" spans="1:17" hidden="1" x14ac:dyDescent="0.25">
      <c r="A494" s="3" t="s">
        <v>21</v>
      </c>
      <c r="B494" s="2">
        <v>44378</v>
      </c>
      <c r="C494" s="7">
        <v>1.03389385157726</v>
      </c>
      <c r="D494" s="7">
        <v>4.5899938914339897E-3</v>
      </c>
      <c r="E494" s="7">
        <v>0.59164557530586104</v>
      </c>
      <c r="F494" s="7">
        <v>0.40376443080270502</v>
      </c>
      <c r="G494" s="7">
        <v>1.1682107095855199E-2</v>
      </c>
      <c r="H494" s="7">
        <v>1.70687855807026E-2</v>
      </c>
      <c r="I494" s="30">
        <v>0.110149646386697</v>
      </c>
      <c r="J494" s="30">
        <v>0.14629774755790101</v>
      </c>
      <c r="K494" s="7">
        <v>6.5630974852046303E-2</v>
      </c>
      <c r="L494" s="7">
        <v>0.35790099448582302</v>
      </c>
      <c r="M494" s="7">
        <v>4.9767165899020901E-2</v>
      </c>
      <c r="N494" s="7">
        <v>6.8361508560016604E-2</v>
      </c>
      <c r="O494" s="7">
        <v>1.95229767884516E-2</v>
      </c>
      <c r="P494" s="7">
        <v>0.15361809279348601</v>
      </c>
      <c r="Q494" s="7">
        <v>4.5319641229116696</v>
      </c>
    </row>
    <row r="495" spans="1:17" hidden="1" x14ac:dyDescent="0.25">
      <c r="A495" s="3" t="s">
        <v>21</v>
      </c>
      <c r="B495" s="2">
        <v>44409</v>
      </c>
      <c r="C495" s="7">
        <v>1.0617363206352901</v>
      </c>
      <c r="D495" s="7">
        <v>4.4675018609786699E-3</v>
      </c>
      <c r="E495" s="7">
        <v>0.550581723648643</v>
      </c>
      <c r="F495" s="7">
        <v>0.44495077449037801</v>
      </c>
      <c r="G495" s="7">
        <v>1.31893366047552E-2</v>
      </c>
      <c r="H495" s="7">
        <v>1.9701058783128899E-2</v>
      </c>
      <c r="I495" s="30">
        <v>0.109674205695904</v>
      </c>
      <c r="J495" s="30">
        <v>0.18036639286141001</v>
      </c>
      <c r="K495" s="7">
        <v>6.3902216343995205E-2</v>
      </c>
      <c r="L495" s="7">
        <v>0.32707446717899202</v>
      </c>
      <c r="M495" s="7">
        <v>4.6137281842121902E-2</v>
      </c>
      <c r="N495" s="7">
        <v>6.7005823548048599E-2</v>
      </c>
      <c r="O495" s="7">
        <v>2.3333195499722299E-2</v>
      </c>
      <c r="P495" s="7">
        <v>0.149616021641921</v>
      </c>
      <c r="Q495" s="7">
        <v>4.5551265621036201</v>
      </c>
    </row>
    <row r="496" spans="1:17" x14ac:dyDescent="0.25">
      <c r="A496" s="3" t="s">
        <v>21</v>
      </c>
      <c r="B496" s="2">
        <v>44440</v>
      </c>
      <c r="C496" s="7">
        <v>1.02962505408672</v>
      </c>
      <c r="D496" s="7">
        <v>6.1686698951690802E-3</v>
      </c>
      <c r="E496" s="7">
        <v>0.571635435819416</v>
      </c>
      <c r="F496" s="7">
        <v>0.42219589428541499</v>
      </c>
      <c r="G496" s="7">
        <v>1.1635847212597901E-2</v>
      </c>
      <c r="H496" s="7">
        <v>1.8412641698279799E-2</v>
      </c>
      <c r="I496" s="30">
        <v>0.1005486452991</v>
      </c>
      <c r="J496" s="30">
        <v>0.16727876715292</v>
      </c>
      <c r="K496" s="7">
        <v>6.4943297446903595E-2</v>
      </c>
      <c r="L496" s="7">
        <v>0.33755849545273198</v>
      </c>
      <c r="M496" s="7">
        <v>5.0085500540054201E-2</v>
      </c>
      <c r="N496" s="7">
        <v>5.9582908589370098E-2</v>
      </c>
      <c r="O496" s="7">
        <v>2.10743887636025E-2</v>
      </c>
      <c r="P496" s="7">
        <v>0.16887950784444</v>
      </c>
      <c r="Q496" s="7">
        <v>4.5595327996909996</v>
      </c>
    </row>
    <row r="497" spans="1:17" hidden="1" x14ac:dyDescent="0.25">
      <c r="A497" s="3" t="s">
        <v>22</v>
      </c>
      <c r="B497" s="2">
        <v>43466</v>
      </c>
      <c r="C497" s="7">
        <v>0.86178337358750901</v>
      </c>
      <c r="D497" s="7">
        <v>1.02997129573825E-2</v>
      </c>
      <c r="E497" s="7">
        <v>0.65483188228649702</v>
      </c>
      <c r="F497" s="7">
        <v>0.33486840475612001</v>
      </c>
      <c r="G497" s="7">
        <v>1.40834359012068E-2</v>
      </c>
      <c r="H497" s="7">
        <v>1.1873327581780399E-2</v>
      </c>
      <c r="I497" s="30">
        <v>7.0789020289351703E-2</v>
      </c>
      <c r="J497" s="30">
        <v>0.146227057714544</v>
      </c>
      <c r="K497" s="7">
        <v>3.8698864585561502E-2</v>
      </c>
      <c r="L497" s="7">
        <v>0.33100517662769202</v>
      </c>
      <c r="M497" s="7">
        <v>5.18473620432474E-2</v>
      </c>
      <c r="N497" s="7">
        <v>6.3177118411748195E-2</v>
      </c>
      <c r="O497" s="7">
        <v>6.0419864375057898E-2</v>
      </c>
      <c r="P497" s="7">
        <v>0.21187877246980999</v>
      </c>
      <c r="Q497" s="7">
        <v>5.5629659432741798</v>
      </c>
    </row>
    <row r="498" spans="1:17" hidden="1" x14ac:dyDescent="0.25">
      <c r="A498" s="3" t="s">
        <v>22</v>
      </c>
      <c r="B498" s="2">
        <v>43497</v>
      </c>
      <c r="C498" s="7">
        <v>0.86522798592658301</v>
      </c>
      <c r="D498" s="7">
        <v>1.1713513818932399E-2</v>
      </c>
      <c r="E498" s="7">
        <v>0.644565654551574</v>
      </c>
      <c r="F498" s="7">
        <v>0.34372083162949302</v>
      </c>
      <c r="G498" s="7">
        <v>1.4203592317849499E-2</v>
      </c>
      <c r="H498" s="7">
        <v>1.30027013690886E-2</v>
      </c>
      <c r="I498" s="30">
        <v>6.80068851762681E-2</v>
      </c>
      <c r="J498" s="30">
        <v>0.16539017647063101</v>
      </c>
      <c r="K498" s="7">
        <v>3.8164708168884301E-2</v>
      </c>
      <c r="L498" s="7">
        <v>0.326547740854785</v>
      </c>
      <c r="M498" s="7">
        <v>5.0087330067187297E-2</v>
      </c>
      <c r="N498" s="7">
        <v>6.0428951066984003E-2</v>
      </c>
      <c r="O498" s="7">
        <v>5.3947825026172701E-2</v>
      </c>
      <c r="P498" s="7">
        <v>0.21022008948214899</v>
      </c>
      <c r="Q498" s="7">
        <v>5.5605453533139801</v>
      </c>
    </row>
    <row r="499" spans="1:17" hidden="1" x14ac:dyDescent="0.25">
      <c r="A499" s="3" t="s">
        <v>22</v>
      </c>
      <c r="B499" s="2">
        <v>43525</v>
      </c>
      <c r="C499" s="7">
        <v>1.01837987609389</v>
      </c>
      <c r="D499" s="7">
        <v>1.10217888532843E-2</v>
      </c>
      <c r="E499" s="7">
        <v>0.65124010513411801</v>
      </c>
      <c r="F499" s="7">
        <v>0.33773810601259702</v>
      </c>
      <c r="G499" s="7">
        <v>1.52526591191474E-2</v>
      </c>
      <c r="H499" s="7">
        <v>1.1944064970292699E-2</v>
      </c>
      <c r="I499" s="30">
        <v>7.4194326527235802E-2</v>
      </c>
      <c r="J499" s="30">
        <v>0.16444232490812799</v>
      </c>
      <c r="K499" s="7">
        <v>3.9451939523150299E-2</v>
      </c>
      <c r="L499" s="7">
        <v>0.33011820602056902</v>
      </c>
      <c r="M499" s="7">
        <v>5.0419301853327998E-2</v>
      </c>
      <c r="N499" s="7">
        <v>6.0673681860163198E-2</v>
      </c>
      <c r="O499" s="7">
        <v>5.1769943858081299E-2</v>
      </c>
      <c r="P499" s="7">
        <v>0.20173355135990501</v>
      </c>
      <c r="Q499" s="7">
        <v>5.6172186260528099</v>
      </c>
    </row>
    <row r="500" spans="1:17" hidden="1" x14ac:dyDescent="0.25">
      <c r="A500" s="3" t="s">
        <v>22</v>
      </c>
      <c r="B500" s="2">
        <v>43556</v>
      </c>
      <c r="C500" s="7">
        <v>0.98960531649796901</v>
      </c>
      <c r="D500" s="7">
        <v>1.23375289687024E-2</v>
      </c>
      <c r="E500" s="7">
        <v>0.63750859099885204</v>
      </c>
      <c r="F500" s="7">
        <v>0.35015388003244502</v>
      </c>
      <c r="G500" s="7">
        <v>1.3423075680663501E-2</v>
      </c>
      <c r="H500" s="7">
        <v>1.6684213667797099E-2</v>
      </c>
      <c r="I500" s="30">
        <v>7.4019482144760895E-2</v>
      </c>
      <c r="J500" s="30">
        <v>0.163328217244253</v>
      </c>
      <c r="K500" s="7">
        <v>3.8387291478584301E-2</v>
      </c>
      <c r="L500" s="7">
        <v>0.341935825422231</v>
      </c>
      <c r="M500" s="7">
        <v>4.4537508368072E-2</v>
      </c>
      <c r="N500" s="7">
        <v>6.5324712065259596E-2</v>
      </c>
      <c r="O500" s="7">
        <v>5.4928942180807301E-2</v>
      </c>
      <c r="P500" s="7">
        <v>0.18743073174757099</v>
      </c>
      <c r="Q500" s="7">
        <v>5.5961569938681199</v>
      </c>
    </row>
    <row r="501" spans="1:17" hidden="1" x14ac:dyDescent="0.25">
      <c r="A501" s="3" t="s">
        <v>22</v>
      </c>
      <c r="B501" s="2">
        <v>43586</v>
      </c>
      <c r="C501" s="7">
        <v>1.0163819734520001</v>
      </c>
      <c r="D501" s="7">
        <v>1.11577329135447E-2</v>
      </c>
      <c r="E501" s="7">
        <v>0.64354359875237399</v>
      </c>
      <c r="F501" s="7">
        <v>0.34529866833408102</v>
      </c>
      <c r="G501" s="7">
        <v>1.28237164258098E-2</v>
      </c>
      <c r="H501" s="7">
        <v>1.7072086427993301E-2</v>
      </c>
      <c r="I501" s="30">
        <v>7.7056225366886305E-2</v>
      </c>
      <c r="J501" s="30">
        <v>0.167778814615478</v>
      </c>
      <c r="K501" s="7">
        <v>3.7919593607597897E-2</v>
      </c>
      <c r="L501" s="7">
        <v>0.32724595333708101</v>
      </c>
      <c r="M501" s="7">
        <v>4.7612834452187898E-2</v>
      </c>
      <c r="N501" s="7">
        <v>7.3705343116650598E-2</v>
      </c>
      <c r="O501" s="7">
        <v>5.1511668959244902E-2</v>
      </c>
      <c r="P501" s="7">
        <v>0.18727376369106999</v>
      </c>
      <c r="Q501" s="7">
        <v>5.5631678897937702</v>
      </c>
    </row>
    <row r="502" spans="1:17" hidden="1" x14ac:dyDescent="0.25">
      <c r="A502" s="3" t="s">
        <v>22</v>
      </c>
      <c r="B502" s="2">
        <v>43617</v>
      </c>
      <c r="C502" s="7">
        <v>0.99100543873563696</v>
      </c>
      <c r="D502" s="7">
        <v>1.14710845578088E-2</v>
      </c>
      <c r="E502" s="7">
        <v>0.64865477835809104</v>
      </c>
      <c r="F502" s="7">
        <v>0.33987413708410003</v>
      </c>
      <c r="G502" s="7">
        <v>1.3527307732003901E-2</v>
      </c>
      <c r="H502" s="7">
        <v>1.55611143936849E-2</v>
      </c>
      <c r="I502" s="30">
        <v>7.9474856924794904E-2</v>
      </c>
      <c r="J502" s="30">
        <v>0.164828594030697</v>
      </c>
      <c r="K502" s="7">
        <v>3.9267056485994399E-2</v>
      </c>
      <c r="L502" s="7">
        <v>0.33207336968669499</v>
      </c>
      <c r="M502" s="7">
        <v>4.7171555533534901E-2</v>
      </c>
      <c r="N502" s="7">
        <v>6.2353361692648102E-2</v>
      </c>
      <c r="O502" s="7">
        <v>5.7220901537879301E-2</v>
      </c>
      <c r="P502" s="7">
        <v>0.18852188198206801</v>
      </c>
      <c r="Q502" s="7">
        <v>5.6066965492286904</v>
      </c>
    </row>
    <row r="503" spans="1:17" hidden="1" x14ac:dyDescent="0.25">
      <c r="A503" s="3" t="s">
        <v>22</v>
      </c>
      <c r="B503" s="2">
        <v>43647</v>
      </c>
      <c r="C503" s="7">
        <v>1.0433063890331</v>
      </c>
      <c r="D503" s="7">
        <v>1.07205749915797E-2</v>
      </c>
      <c r="E503" s="7">
        <v>0.632960334104546</v>
      </c>
      <c r="F503" s="7">
        <v>0.35631909090387398</v>
      </c>
      <c r="G503" s="7">
        <v>1.3323363336328499E-2</v>
      </c>
      <c r="H503" s="7">
        <v>1.7059845591470502E-2</v>
      </c>
      <c r="I503" s="30">
        <v>8.1329034623817603E-2</v>
      </c>
      <c r="J503" s="30">
        <v>0.17459362815309301</v>
      </c>
      <c r="K503" s="7">
        <v>3.92897241818932E-2</v>
      </c>
      <c r="L503" s="7">
        <v>0.32187369227707902</v>
      </c>
      <c r="M503" s="7">
        <v>4.6841132947967802E-2</v>
      </c>
      <c r="N503" s="7">
        <v>6.0506469677795903E-2</v>
      </c>
      <c r="O503" s="7">
        <v>5.4368261006397203E-2</v>
      </c>
      <c r="P503" s="7">
        <v>0.19081484820415701</v>
      </c>
      <c r="Q503" s="7">
        <v>5.5910096978485102</v>
      </c>
    </row>
    <row r="504" spans="1:17" hidden="1" x14ac:dyDescent="0.25">
      <c r="A504" s="3" t="s">
        <v>22</v>
      </c>
      <c r="B504" s="2">
        <v>43678</v>
      </c>
      <c r="C504" s="7">
        <v>1.0338388623354999</v>
      </c>
      <c r="D504" s="7">
        <v>1.0783433578848299E-2</v>
      </c>
      <c r="E504" s="7">
        <v>0.63197509720873901</v>
      </c>
      <c r="F504" s="7">
        <v>0.35724146921241301</v>
      </c>
      <c r="G504" s="7">
        <v>1.20595464887514E-2</v>
      </c>
      <c r="H504" s="7">
        <v>1.8449430406889501E-2</v>
      </c>
      <c r="I504" s="30">
        <v>8.6515709903777493E-2</v>
      </c>
      <c r="J504" s="30">
        <v>0.18709750431577099</v>
      </c>
      <c r="K504" s="7">
        <v>3.8017573434874302E-2</v>
      </c>
      <c r="L504" s="7">
        <v>0.32035748119808</v>
      </c>
      <c r="M504" s="7">
        <v>4.4374186854261297E-2</v>
      </c>
      <c r="N504" s="7">
        <v>6.15211117018966E-2</v>
      </c>
      <c r="O504" s="7">
        <v>4.9503729539521299E-2</v>
      </c>
      <c r="P504" s="7">
        <v>0.18210372615617701</v>
      </c>
      <c r="Q504" s="7">
        <v>5.64760662993484</v>
      </c>
    </row>
    <row r="505" spans="1:17" hidden="1" x14ac:dyDescent="0.25">
      <c r="A505" s="3" t="s">
        <v>22</v>
      </c>
      <c r="B505" s="2">
        <v>43709</v>
      </c>
      <c r="C505" s="7">
        <v>0.97919975355213595</v>
      </c>
      <c r="D505" s="7">
        <v>1.0650384785321799E-2</v>
      </c>
      <c r="E505" s="7">
        <v>0.64462574360953195</v>
      </c>
      <c r="F505" s="7">
        <v>0.344723871605146</v>
      </c>
      <c r="G505" s="7">
        <v>1.31970960353259E-2</v>
      </c>
      <c r="H505" s="7">
        <v>1.7520885554937801E-2</v>
      </c>
      <c r="I505" s="30">
        <v>7.9874432783330604E-2</v>
      </c>
      <c r="J505" s="30">
        <v>0.168828603223312</v>
      </c>
      <c r="K505" s="7">
        <v>4.0104685975625602E-2</v>
      </c>
      <c r="L505" s="7">
        <v>0.31831073079105598</v>
      </c>
      <c r="M505" s="7">
        <v>4.6611061224601499E-2</v>
      </c>
      <c r="N505" s="7">
        <v>5.96167607107067E-2</v>
      </c>
      <c r="O505" s="7">
        <v>5.2773837307204301E-2</v>
      </c>
      <c r="P505" s="7">
        <v>0.203161906393899</v>
      </c>
      <c r="Q505" s="7">
        <v>5.6221603536208997</v>
      </c>
    </row>
    <row r="506" spans="1:17" hidden="1" x14ac:dyDescent="0.25">
      <c r="A506" s="3" t="s">
        <v>22</v>
      </c>
      <c r="B506" s="2">
        <v>43739</v>
      </c>
      <c r="C506" s="7">
        <v>1.0164431723885401</v>
      </c>
      <c r="D506" s="7">
        <v>1.3748466201543699E-2</v>
      </c>
      <c r="E506" s="7">
        <v>0.64563025407136798</v>
      </c>
      <c r="F506" s="7">
        <v>0.340621279727088</v>
      </c>
      <c r="G506" s="7">
        <v>1.4508989618412E-2</v>
      </c>
      <c r="H506" s="7">
        <v>1.9358980162737498E-2</v>
      </c>
      <c r="I506" s="30">
        <v>8.5828705506262898E-2</v>
      </c>
      <c r="J506" s="30">
        <v>0.17459777783636901</v>
      </c>
      <c r="K506" s="7">
        <v>4.27168164137929E-2</v>
      </c>
      <c r="L506" s="7">
        <v>0.322689299610109</v>
      </c>
      <c r="M506" s="7">
        <v>4.6330870816158998E-2</v>
      </c>
      <c r="N506" s="7">
        <v>6.2476685199297097E-2</v>
      </c>
      <c r="O506" s="7">
        <v>5.0609456674702603E-2</v>
      </c>
      <c r="P506" s="7">
        <v>0.180882418162158</v>
      </c>
      <c r="Q506" s="7">
        <v>5.6650595104280201</v>
      </c>
    </row>
    <row r="507" spans="1:17" hidden="1" x14ac:dyDescent="0.25">
      <c r="A507" s="3" t="s">
        <v>22</v>
      </c>
      <c r="B507" s="2">
        <v>43770</v>
      </c>
      <c r="C507" s="7">
        <v>1.0576421381610099</v>
      </c>
      <c r="D507" s="7">
        <v>1.13722061148076E-2</v>
      </c>
      <c r="E507" s="7">
        <v>0.65443760167777998</v>
      </c>
      <c r="F507" s="7">
        <v>0.33419019220741297</v>
      </c>
      <c r="G507" s="7">
        <v>1.3810179515292899E-2</v>
      </c>
      <c r="H507" s="7">
        <v>2.1172983828983201E-2</v>
      </c>
      <c r="I507" s="30">
        <v>8.9858639621887199E-2</v>
      </c>
      <c r="J507" s="30">
        <v>0.16122753665135101</v>
      </c>
      <c r="K507" s="7">
        <v>4.8889342373768997E-2</v>
      </c>
      <c r="L507" s="7">
        <v>0.32518521942305201</v>
      </c>
      <c r="M507" s="7">
        <v>4.7381392961968499E-2</v>
      </c>
      <c r="N507" s="7">
        <v>6.5560787253586106E-2</v>
      </c>
      <c r="O507" s="7">
        <v>4.8436500784988998E-2</v>
      </c>
      <c r="P507" s="7">
        <v>0.17847741758512101</v>
      </c>
      <c r="Q507" s="7">
        <v>5.5843064663988597</v>
      </c>
    </row>
    <row r="508" spans="1:17" hidden="1" x14ac:dyDescent="0.25">
      <c r="A508" s="3" t="s">
        <v>22</v>
      </c>
      <c r="B508" s="2">
        <v>43800</v>
      </c>
      <c r="C508" s="7">
        <v>1.12718572023613</v>
      </c>
      <c r="D508" s="7">
        <v>1.35784447947095E-2</v>
      </c>
      <c r="E508" s="7">
        <v>0.67043250338069005</v>
      </c>
      <c r="F508" s="7">
        <v>0.31598905182460102</v>
      </c>
      <c r="G508" s="7">
        <v>1.28061831399204E-2</v>
      </c>
      <c r="H508" s="7">
        <v>2.5371936652599399E-2</v>
      </c>
      <c r="I508" s="30">
        <v>0.109533357574121</v>
      </c>
      <c r="J508" s="30">
        <v>0.15502405718335699</v>
      </c>
      <c r="K508" s="7">
        <v>5.8043564944784701E-2</v>
      </c>
      <c r="L508" s="7">
        <v>0.34826874415758602</v>
      </c>
      <c r="M508" s="7">
        <v>4.8783159508421998E-2</v>
      </c>
      <c r="N508" s="7">
        <v>5.2207526519426499E-2</v>
      </c>
      <c r="O508" s="7">
        <v>4.4246075452295003E-2</v>
      </c>
      <c r="P508" s="7">
        <v>0.145715394867488</v>
      </c>
      <c r="Q508" s="7">
        <v>5.6262737434240702</v>
      </c>
    </row>
    <row r="509" spans="1:17" hidden="1" x14ac:dyDescent="0.25">
      <c r="A509" s="3" t="s">
        <v>22</v>
      </c>
      <c r="B509" s="2">
        <v>43831</v>
      </c>
      <c r="C509" s="7">
        <v>0.91260101452928699</v>
      </c>
      <c r="D509" s="7">
        <v>1.14503130010525E-2</v>
      </c>
      <c r="E509" s="7">
        <v>0.67387385075463202</v>
      </c>
      <c r="F509" s="7">
        <v>0.314675836244316</v>
      </c>
      <c r="G509" s="7">
        <v>1.45095829449734E-2</v>
      </c>
      <c r="H509" s="7">
        <v>1.5606079935920799E-2</v>
      </c>
      <c r="I509" s="30">
        <v>6.9125724237233899E-2</v>
      </c>
      <c r="J509" s="30">
        <v>0.16111755094050501</v>
      </c>
      <c r="K509" s="7">
        <v>3.6402388590937099E-2</v>
      </c>
      <c r="L509" s="7">
        <v>0.34105633285311399</v>
      </c>
      <c r="M509" s="7">
        <v>5.0910940465403898E-2</v>
      </c>
      <c r="N509" s="7">
        <v>6.4391376800716604E-2</v>
      </c>
      <c r="O509" s="7">
        <v>5.3287160531319502E-2</v>
      </c>
      <c r="P509" s="7">
        <v>0.19359286269987599</v>
      </c>
      <c r="Q509" s="7">
        <v>5.6289472190568901</v>
      </c>
    </row>
    <row r="510" spans="1:17" hidden="1" x14ac:dyDescent="0.25">
      <c r="A510" s="3" t="s">
        <v>22</v>
      </c>
      <c r="B510" s="2">
        <v>43862</v>
      </c>
      <c r="C510" s="7">
        <v>0.92969641410458304</v>
      </c>
      <c r="D510" s="7">
        <v>1.44922001290444E-2</v>
      </c>
      <c r="E510" s="7">
        <v>0.65323125476934496</v>
      </c>
      <c r="F510" s="7">
        <v>0.33227654510161098</v>
      </c>
      <c r="G510" s="7">
        <v>1.4925410652517601E-2</v>
      </c>
      <c r="H510" s="7">
        <v>1.60074453827189E-2</v>
      </c>
      <c r="I510" s="30">
        <v>7.1666124479140794E-2</v>
      </c>
      <c r="J510" s="30">
        <v>0.17643482062795299</v>
      </c>
      <c r="K510" s="7">
        <v>3.41905780972439E-2</v>
      </c>
      <c r="L510" s="7">
        <v>0.33964344385136302</v>
      </c>
      <c r="M510" s="7">
        <v>4.8381547517159097E-2</v>
      </c>
      <c r="N510" s="7">
        <v>5.7679179032854702E-2</v>
      </c>
      <c r="O510" s="7">
        <v>5.1316441703289903E-2</v>
      </c>
      <c r="P510" s="7">
        <v>0.18975500865575801</v>
      </c>
      <c r="Q510" s="7">
        <v>5.5814907762558796</v>
      </c>
    </row>
    <row r="511" spans="1:17" hidden="1" x14ac:dyDescent="0.25">
      <c r="A511" s="3" t="s">
        <v>22</v>
      </c>
      <c r="B511" s="2">
        <v>43891</v>
      </c>
      <c r="C511" s="7">
        <v>0.88407713146670097</v>
      </c>
      <c r="D511" s="7">
        <v>1.2680445898328001E-2</v>
      </c>
      <c r="E511" s="7">
        <v>0.69736696544071197</v>
      </c>
      <c r="F511" s="7">
        <v>0.28995258866096002</v>
      </c>
      <c r="G511" s="7">
        <v>1.3380828461070301E-2</v>
      </c>
      <c r="H511" s="7">
        <v>1.06086723140953E-2</v>
      </c>
      <c r="I511" s="30">
        <v>5.2940990700038298E-2</v>
      </c>
      <c r="J511" s="30">
        <v>0.124852561614619</v>
      </c>
      <c r="K511" s="7">
        <v>3.6531807522706801E-2</v>
      </c>
      <c r="L511" s="7">
        <v>0.448638134148934</v>
      </c>
      <c r="M511" s="7">
        <v>4.1967290722665203E-2</v>
      </c>
      <c r="N511" s="7">
        <v>5.6418498173096202E-2</v>
      </c>
      <c r="O511" s="7">
        <v>3.0718731027349101E-2</v>
      </c>
      <c r="P511" s="7">
        <v>0.18394248531542601</v>
      </c>
      <c r="Q511" s="7">
        <v>5.6528789153275998</v>
      </c>
    </row>
    <row r="512" spans="1:17" hidden="1" x14ac:dyDescent="0.25">
      <c r="A512" s="3" t="s">
        <v>22</v>
      </c>
      <c r="B512" s="2">
        <v>43922</v>
      </c>
      <c r="C512" s="7">
        <v>0.55806841850960898</v>
      </c>
      <c r="D512" s="7">
        <v>1.6101939121063401E-2</v>
      </c>
      <c r="E512" s="7">
        <v>0.78115483778440697</v>
      </c>
      <c r="F512" s="7">
        <v>0.202743223094529</v>
      </c>
      <c r="G512" s="7">
        <v>1.29361825585804E-2</v>
      </c>
      <c r="H512" s="7">
        <v>7.8130892562394301E-5</v>
      </c>
      <c r="I512" s="30">
        <v>2.29527387264346E-2</v>
      </c>
      <c r="J512" s="30">
        <v>3.1213334639345499E-2</v>
      </c>
      <c r="K512" s="7">
        <v>3.5755826139798497E-2</v>
      </c>
      <c r="L512" s="7">
        <v>0.68627703133326701</v>
      </c>
      <c r="M512" s="7">
        <v>2.1457411244334802E-2</v>
      </c>
      <c r="N512" s="7">
        <v>6.2253708027879502E-2</v>
      </c>
      <c r="O512" s="7">
        <v>4.2497543075972304E-3</v>
      </c>
      <c r="P512" s="7">
        <v>0.1228258821302</v>
      </c>
      <c r="Q512" s="7">
        <v>5.7718876700950901</v>
      </c>
    </row>
    <row r="513" spans="1:17" hidden="1" x14ac:dyDescent="0.25">
      <c r="A513" s="3" t="s">
        <v>22</v>
      </c>
      <c r="B513" s="2">
        <v>43952</v>
      </c>
      <c r="C513" s="7">
        <v>0.69324232542501596</v>
      </c>
      <c r="D513" s="7">
        <v>1.63035538066457E-2</v>
      </c>
      <c r="E513" s="7">
        <v>0.75877746053736495</v>
      </c>
      <c r="F513" s="7">
        <v>0.224918985655989</v>
      </c>
      <c r="G513" s="7">
        <v>1.1675897864366701E-2</v>
      </c>
      <c r="H513" s="7">
        <v>5.8782624960771303E-4</v>
      </c>
      <c r="I513" s="30">
        <v>2.3565179760884101E-2</v>
      </c>
      <c r="J513" s="30">
        <v>5.4991945368349497E-2</v>
      </c>
      <c r="K513" s="7">
        <v>3.8086462369650201E-2</v>
      </c>
      <c r="L513" s="7">
        <v>0.58917116599548602</v>
      </c>
      <c r="M513" s="7">
        <v>2.1654970038794699E-2</v>
      </c>
      <c r="N513" s="7">
        <v>0.110356793640054</v>
      </c>
      <c r="O513" s="7">
        <v>6.0541949403063898E-3</v>
      </c>
      <c r="P513" s="7">
        <v>0.143855563772501</v>
      </c>
      <c r="Q513" s="7">
        <v>5.7459237574559996</v>
      </c>
    </row>
    <row r="514" spans="1:17" hidden="1" x14ac:dyDescent="0.25">
      <c r="A514" s="3" t="s">
        <v>22</v>
      </c>
      <c r="B514" s="2">
        <v>43983</v>
      </c>
      <c r="C514" s="7">
        <v>0.80805467464457803</v>
      </c>
      <c r="D514" s="7">
        <v>1.7062627689681299E-2</v>
      </c>
      <c r="E514" s="7">
        <v>0.708125612151284</v>
      </c>
      <c r="F514" s="7">
        <v>0.27481176015903402</v>
      </c>
      <c r="G514" s="7">
        <v>1.2700470194030099E-2</v>
      </c>
      <c r="H514" s="7">
        <v>5.7557667653444196E-3</v>
      </c>
      <c r="I514" s="30">
        <v>6.2792140942470098E-2</v>
      </c>
      <c r="J514" s="30">
        <v>8.3041272450159798E-2</v>
      </c>
      <c r="K514" s="7">
        <v>3.3154292974242099E-2</v>
      </c>
      <c r="L514" s="7">
        <v>0.47922397524090299</v>
      </c>
      <c r="M514" s="7">
        <v>2.8902769567534001E-2</v>
      </c>
      <c r="N514" s="7">
        <v>9.5502345869898794E-2</v>
      </c>
      <c r="O514" s="7">
        <v>1.1863504789388499E-2</v>
      </c>
      <c r="P514" s="7">
        <v>0.18706346120602901</v>
      </c>
      <c r="Q514" s="7">
        <v>5.6712346750165903</v>
      </c>
    </row>
    <row r="515" spans="1:17" hidden="1" x14ac:dyDescent="0.25">
      <c r="A515" s="3" t="s">
        <v>22</v>
      </c>
      <c r="B515" s="2">
        <v>44013</v>
      </c>
      <c r="C515" s="7">
        <v>0.93769244633923698</v>
      </c>
      <c r="D515" s="7">
        <v>1.37994356927513E-2</v>
      </c>
      <c r="E515" s="7">
        <v>0.70233985971913204</v>
      </c>
      <c r="F515" s="7">
        <v>0.28386070458811602</v>
      </c>
      <c r="G515" s="7">
        <v>1.3392449407439401E-2</v>
      </c>
      <c r="H515" s="7">
        <v>9.7478950907452407E-3</v>
      </c>
      <c r="I515" s="30">
        <v>8.25266869225285E-2</v>
      </c>
      <c r="J515" s="30">
        <v>0.13682934158427501</v>
      </c>
      <c r="K515" s="7">
        <v>3.4103834761904102E-2</v>
      </c>
      <c r="L515" s="7">
        <v>0.39207740211914599</v>
      </c>
      <c r="M515" s="7">
        <v>4.5044223353161598E-2</v>
      </c>
      <c r="N515" s="7">
        <v>8.1593150628810798E-2</v>
      </c>
      <c r="O515" s="7">
        <v>1.8638177230791898E-2</v>
      </c>
      <c r="P515" s="7">
        <v>0.186046838901197</v>
      </c>
      <c r="Q515" s="7">
        <v>5.6580163425560102</v>
      </c>
    </row>
    <row r="516" spans="1:17" hidden="1" x14ac:dyDescent="0.25">
      <c r="A516" s="3" t="s">
        <v>22</v>
      </c>
      <c r="B516" s="2">
        <v>44044</v>
      </c>
      <c r="C516" s="7">
        <v>0.96623541511331101</v>
      </c>
      <c r="D516" s="7">
        <v>1.40342266464314E-2</v>
      </c>
      <c r="E516" s="7">
        <v>0.66334875865345899</v>
      </c>
      <c r="F516" s="7">
        <v>0.32261701470010901</v>
      </c>
      <c r="G516" s="7">
        <v>1.29314139595404E-2</v>
      </c>
      <c r="H516" s="7">
        <v>1.14299038901182E-2</v>
      </c>
      <c r="I516" s="30">
        <v>8.7272013092475606E-2</v>
      </c>
      <c r="J516" s="30">
        <v>0.17438985368892701</v>
      </c>
      <c r="K516" s="7">
        <v>3.5096123482867697E-2</v>
      </c>
      <c r="L516" s="7">
        <v>0.35674721665592701</v>
      </c>
      <c r="M516" s="7">
        <v>4.4891761453876002E-2</v>
      </c>
      <c r="N516" s="7">
        <v>7.2646919818224298E-2</v>
      </c>
      <c r="O516" s="7">
        <v>2.1131616701098099E-2</v>
      </c>
      <c r="P516" s="7">
        <v>0.183463177256945</v>
      </c>
      <c r="Q516" s="7">
        <v>5.7141849440446801</v>
      </c>
    </row>
    <row r="517" spans="1:17" hidden="1" x14ac:dyDescent="0.25">
      <c r="A517" s="3" t="s">
        <v>22</v>
      </c>
      <c r="B517" s="2">
        <v>44075</v>
      </c>
      <c r="C517" s="7">
        <v>0.94208816542854401</v>
      </c>
      <c r="D517" s="7">
        <v>1.3472075206479601E-2</v>
      </c>
      <c r="E517" s="7">
        <v>0.678226092406223</v>
      </c>
      <c r="F517" s="7">
        <v>0.30830183238729703</v>
      </c>
      <c r="G517" s="7">
        <v>1.41510617768804E-2</v>
      </c>
      <c r="H517" s="7">
        <v>1.2090560163288E-2</v>
      </c>
      <c r="I517" s="30">
        <v>7.8393857073003406E-2</v>
      </c>
      <c r="J517" s="30">
        <v>0.155787219634866</v>
      </c>
      <c r="K517" s="7">
        <v>3.72429802802507E-2</v>
      </c>
      <c r="L517" s="7">
        <v>0.36057293432233201</v>
      </c>
      <c r="M517" s="7">
        <v>4.6150397592798403E-2</v>
      </c>
      <c r="N517" s="7">
        <v>7.3750083012647599E-2</v>
      </c>
      <c r="O517" s="7">
        <v>2.58930238217953E-2</v>
      </c>
      <c r="P517" s="7">
        <v>0.19596788232213799</v>
      </c>
      <c r="Q517" s="7">
        <v>5.6646871220280097</v>
      </c>
    </row>
    <row r="518" spans="1:17" hidden="1" x14ac:dyDescent="0.25">
      <c r="A518" s="3" t="s">
        <v>22</v>
      </c>
      <c r="B518" s="2">
        <v>44105</v>
      </c>
      <c r="C518" s="7">
        <v>0.96193282588528795</v>
      </c>
      <c r="D518" s="7">
        <v>1.5186114957054299E-2</v>
      </c>
      <c r="E518" s="7">
        <v>0.68540591438663601</v>
      </c>
      <c r="F518" s="7">
        <v>0.29940797065630897</v>
      </c>
      <c r="G518" s="7">
        <v>1.47666084465897E-2</v>
      </c>
      <c r="H518" s="7">
        <v>1.5817430557840299E-2</v>
      </c>
      <c r="I518" s="30">
        <v>8.5920828067618596E-2</v>
      </c>
      <c r="J518" s="30">
        <v>0.15104254061035299</v>
      </c>
      <c r="K518" s="7">
        <v>4.5015896991298897E-2</v>
      </c>
      <c r="L518" s="7">
        <v>0.37192192386084699</v>
      </c>
      <c r="M518" s="7">
        <v>4.9073563486426303E-2</v>
      </c>
      <c r="N518" s="7">
        <v>7.6148960693672094E-2</v>
      </c>
      <c r="O518" s="7">
        <v>2.08516951570436E-2</v>
      </c>
      <c r="P518" s="7">
        <v>0.16944055212831</v>
      </c>
      <c r="Q518" s="7">
        <v>5.6969512320395097</v>
      </c>
    </row>
    <row r="519" spans="1:17" hidden="1" x14ac:dyDescent="0.25">
      <c r="A519" s="3" t="s">
        <v>22</v>
      </c>
      <c r="B519" s="2">
        <v>44136</v>
      </c>
      <c r="C519" s="7">
        <v>0.785469126538064</v>
      </c>
      <c r="D519" s="7">
        <v>1.38884807806911E-2</v>
      </c>
      <c r="E519" s="7">
        <v>0.73108795453205999</v>
      </c>
      <c r="F519" s="7">
        <v>0.25502356468724902</v>
      </c>
      <c r="G519" s="7">
        <v>1.7305658861625099E-2</v>
      </c>
      <c r="H519" s="7">
        <v>1.1220505017481799E-2</v>
      </c>
      <c r="I519" s="30">
        <v>3.9037911233933097E-2</v>
      </c>
      <c r="J519" s="30">
        <v>0.101220058351725</v>
      </c>
      <c r="K519" s="7">
        <v>4.8193591713850098E-2</v>
      </c>
      <c r="L519" s="7">
        <v>0.45666601632639803</v>
      </c>
      <c r="M519" s="7">
        <v>4.5743298423461497E-2</v>
      </c>
      <c r="N519" s="7">
        <v>9.4730309599506402E-2</v>
      </c>
      <c r="O519" s="7">
        <v>1.7223774441791101E-2</v>
      </c>
      <c r="P519" s="7">
        <v>0.168658876030228</v>
      </c>
      <c r="Q519" s="7">
        <v>5.7061394784925401</v>
      </c>
    </row>
    <row r="520" spans="1:17" hidden="1" x14ac:dyDescent="0.25">
      <c r="A520" s="3" t="s">
        <v>22</v>
      </c>
      <c r="B520" s="2">
        <v>44166</v>
      </c>
      <c r="C520" s="7">
        <v>0.91104251956083304</v>
      </c>
      <c r="D520" s="7">
        <v>1.4427297591650901E-2</v>
      </c>
      <c r="E520" s="7">
        <v>0.723376296252627</v>
      </c>
      <c r="F520" s="7">
        <v>0.26219640615572298</v>
      </c>
      <c r="G520" s="7">
        <v>1.7684510872300399E-2</v>
      </c>
      <c r="H520" s="7">
        <v>1.51380442307321E-2</v>
      </c>
      <c r="I520" s="30">
        <v>9.3916237256177204E-2</v>
      </c>
      <c r="J520" s="30">
        <v>8.90523632176385E-2</v>
      </c>
      <c r="K520" s="7">
        <v>4.9571584317687899E-2</v>
      </c>
      <c r="L520" s="7">
        <v>0.45787753875572601</v>
      </c>
      <c r="M520" s="7">
        <v>5.0953883460007302E-2</v>
      </c>
      <c r="N520" s="7">
        <v>6.1113761013038101E-2</v>
      </c>
      <c r="O520" s="7">
        <v>1.3668084408045201E-2</v>
      </c>
      <c r="P520" s="7">
        <v>0.15102399246864801</v>
      </c>
      <c r="Q520" s="7">
        <v>5.7205877534036498</v>
      </c>
    </row>
    <row r="521" spans="1:17" hidden="1" x14ac:dyDescent="0.25">
      <c r="A521" s="3" t="s">
        <v>22</v>
      </c>
      <c r="B521" s="2">
        <v>44197</v>
      </c>
      <c r="C521" s="7">
        <v>0.60436235007140404</v>
      </c>
      <c r="D521" s="7">
        <v>1.48748880923178E-2</v>
      </c>
      <c r="E521" s="7">
        <v>0.76700602216167402</v>
      </c>
      <c r="F521" s="7">
        <v>0.21811908974600799</v>
      </c>
      <c r="G521" s="7">
        <v>1.5527307909623599E-2</v>
      </c>
      <c r="H521" s="7">
        <v>1.42374780760962E-3</v>
      </c>
      <c r="I521" s="30">
        <v>2.42230669985753E-2</v>
      </c>
      <c r="J521" s="30">
        <v>6.8636354554307097E-2</v>
      </c>
      <c r="K521" s="7">
        <v>3.5088544539074201E-2</v>
      </c>
      <c r="L521" s="7">
        <v>0.53413886449586101</v>
      </c>
      <c r="M521" s="7">
        <v>4.8639702783237398E-2</v>
      </c>
      <c r="N521" s="7">
        <v>6.9245300799340298E-2</v>
      </c>
      <c r="O521" s="7">
        <v>1.2140072224128599E-2</v>
      </c>
      <c r="P521" s="7">
        <v>0.19093703788824301</v>
      </c>
      <c r="Q521" s="7">
        <v>5.78419523414221</v>
      </c>
    </row>
    <row r="522" spans="1:17" hidden="1" x14ac:dyDescent="0.25">
      <c r="A522" s="3" t="s">
        <v>22</v>
      </c>
      <c r="B522" s="2">
        <v>44228</v>
      </c>
      <c r="C522" s="7">
        <v>0.61674893477348602</v>
      </c>
      <c r="D522" s="7">
        <v>1.45370010388861E-2</v>
      </c>
      <c r="E522" s="7">
        <v>0.76777971476517404</v>
      </c>
      <c r="F522" s="7">
        <v>0.21768328419593999</v>
      </c>
      <c r="G522" s="7">
        <v>1.6999332378284399E-2</v>
      </c>
      <c r="H522" s="7">
        <v>1.1242868384344401E-3</v>
      </c>
      <c r="I522" s="30">
        <v>2.4206789896330301E-2</v>
      </c>
      <c r="J522" s="30">
        <v>5.83812294906602E-2</v>
      </c>
      <c r="K522" s="7">
        <v>3.7133955277618702E-2</v>
      </c>
      <c r="L522" s="7">
        <v>0.53489253447747798</v>
      </c>
      <c r="M522" s="7">
        <v>4.7049671279440701E-2</v>
      </c>
      <c r="N522" s="7">
        <v>7.8279663170651298E-2</v>
      </c>
      <c r="O522" s="7">
        <v>1.13220023721591E-2</v>
      </c>
      <c r="P522" s="7">
        <v>0.19061053481894299</v>
      </c>
      <c r="Q522" s="7">
        <v>5.7612384069262204</v>
      </c>
    </row>
    <row r="523" spans="1:17" hidden="1" x14ac:dyDescent="0.25">
      <c r="A523" s="3" t="s">
        <v>22</v>
      </c>
      <c r="B523" s="2">
        <v>44256</v>
      </c>
      <c r="C523" s="7">
        <v>0.77454760505623399</v>
      </c>
      <c r="D523" s="7">
        <v>1.43410631780433E-2</v>
      </c>
      <c r="E523" s="7">
        <v>0.74019768304784295</v>
      </c>
      <c r="F523" s="7">
        <v>0.24546125377411401</v>
      </c>
      <c r="G523" s="7">
        <v>1.6902536061711899E-2</v>
      </c>
      <c r="H523" s="7">
        <v>1.02914609636666E-3</v>
      </c>
      <c r="I523" s="30">
        <v>2.58856777875381E-2</v>
      </c>
      <c r="J523" s="30">
        <v>5.5865374658294498E-2</v>
      </c>
      <c r="K523" s="7">
        <v>3.8320383867728201E-2</v>
      </c>
      <c r="L523" s="7">
        <v>0.492618442090408</v>
      </c>
      <c r="M523" s="7">
        <v>5.0271971034629701E-2</v>
      </c>
      <c r="N523" s="7">
        <v>8.9188331352481706E-2</v>
      </c>
      <c r="O523" s="7">
        <v>1.52831610064876E-2</v>
      </c>
      <c r="P523" s="7">
        <v>0.214634976044354</v>
      </c>
      <c r="Q523" s="7">
        <v>5.7168292975133896</v>
      </c>
    </row>
    <row r="524" spans="1:17" hidden="1" x14ac:dyDescent="0.25">
      <c r="A524" s="3" t="s">
        <v>22</v>
      </c>
      <c r="B524" s="2">
        <v>44287</v>
      </c>
      <c r="C524" s="7">
        <v>0.875668287645886</v>
      </c>
      <c r="D524" s="7">
        <v>1.2675225067774E-2</v>
      </c>
      <c r="E524" s="7">
        <v>0.72398616449554898</v>
      </c>
      <c r="F524" s="7">
        <v>0.263338610436677</v>
      </c>
      <c r="G524" s="7">
        <v>1.58375421736726E-2</v>
      </c>
      <c r="H524" s="7">
        <v>6.9778655778884599E-3</v>
      </c>
      <c r="I524" s="30">
        <v>8.2173410679329997E-2</v>
      </c>
      <c r="J524" s="30">
        <v>7.1359307672211797E-2</v>
      </c>
      <c r="K524" s="7">
        <v>3.5815778326418801E-2</v>
      </c>
      <c r="L524" s="7">
        <v>0.41902363059216802</v>
      </c>
      <c r="M524" s="7">
        <v>5.3170573496582503E-2</v>
      </c>
      <c r="N524" s="7">
        <v>9.18750773152964E-2</v>
      </c>
      <c r="O524" s="7">
        <v>1.6860587017904299E-2</v>
      </c>
      <c r="P524" s="7">
        <v>0.20690622714852699</v>
      </c>
      <c r="Q524" s="7">
        <v>5.7110562493069299</v>
      </c>
    </row>
    <row r="525" spans="1:17" hidden="1" x14ac:dyDescent="0.25">
      <c r="A525" s="3" t="s">
        <v>22</v>
      </c>
      <c r="B525" s="2">
        <v>44317</v>
      </c>
      <c r="C525" s="7">
        <v>0.96735425609263503</v>
      </c>
      <c r="D525" s="7">
        <v>1.3577068532473599E-2</v>
      </c>
      <c r="E525" s="7">
        <v>0.72827612020024401</v>
      </c>
      <c r="F525" s="7">
        <v>0.25814681126728201</v>
      </c>
      <c r="G525" s="7">
        <v>1.41389198293231E-2</v>
      </c>
      <c r="H525" s="7">
        <v>1.16451593386403E-2</v>
      </c>
      <c r="I525" s="30">
        <v>8.8331248269770193E-2</v>
      </c>
      <c r="J525" s="30">
        <v>8.9242692319081302E-2</v>
      </c>
      <c r="K525" s="7">
        <v>3.48984909377692E-2</v>
      </c>
      <c r="L525" s="7">
        <v>0.39455715842158101</v>
      </c>
      <c r="M525" s="7">
        <v>5.1857289458232599E-2</v>
      </c>
      <c r="N525" s="7">
        <v>8.9828059312129199E-2</v>
      </c>
      <c r="O525" s="7">
        <v>2.04083114762952E-2</v>
      </c>
      <c r="P525" s="7">
        <v>0.20509267063717801</v>
      </c>
      <c r="Q525" s="7">
        <v>5.7041099989626103</v>
      </c>
    </row>
    <row r="526" spans="1:17" hidden="1" x14ac:dyDescent="0.25">
      <c r="A526" s="3" t="s">
        <v>22</v>
      </c>
      <c r="B526" s="2">
        <v>44348</v>
      </c>
      <c r="C526" s="7">
        <v>0.94990192705333698</v>
      </c>
      <c r="D526" s="7">
        <v>1.39941471818819E-2</v>
      </c>
      <c r="E526" s="7">
        <v>0.72204555653216895</v>
      </c>
      <c r="F526" s="7">
        <v>0.26396029628594903</v>
      </c>
      <c r="G526" s="7">
        <v>1.5070499398951401E-2</v>
      </c>
      <c r="H526" s="7">
        <v>1.4144051220587499E-2</v>
      </c>
      <c r="I526" s="30">
        <v>8.5770629210605104E-2</v>
      </c>
      <c r="J526" s="30">
        <v>9.7732739213352196E-2</v>
      </c>
      <c r="K526" s="7">
        <v>3.4678653710143802E-2</v>
      </c>
      <c r="L526" s="7">
        <v>0.39200047657362802</v>
      </c>
      <c r="M526" s="7">
        <v>5.5549980642615598E-2</v>
      </c>
      <c r="N526" s="7">
        <v>7.1188448124181403E-2</v>
      </c>
      <c r="O526" s="7">
        <v>2.5415196503200701E-2</v>
      </c>
      <c r="P526" s="7">
        <v>0.208449325402734</v>
      </c>
      <c r="Q526" s="7">
        <v>5.6753248993320904</v>
      </c>
    </row>
    <row r="527" spans="1:17" hidden="1" x14ac:dyDescent="0.25">
      <c r="A527" s="3" t="s">
        <v>22</v>
      </c>
      <c r="B527" s="2">
        <v>44378</v>
      </c>
      <c r="C527" s="7">
        <v>1.0069510997312401</v>
      </c>
      <c r="D527" s="7">
        <v>1.4343231501958599E-2</v>
      </c>
      <c r="E527" s="7">
        <v>0.72000698935419005</v>
      </c>
      <c r="F527" s="7">
        <v>0.26564977914385202</v>
      </c>
      <c r="G527" s="7">
        <v>1.50761570249492E-2</v>
      </c>
      <c r="H527" s="7">
        <v>1.5068387504519699E-2</v>
      </c>
      <c r="I527" s="30">
        <v>8.3143724059013102E-2</v>
      </c>
      <c r="J527" s="30">
        <v>0.105885084254039</v>
      </c>
      <c r="K527" s="7">
        <v>3.5868017165234703E-2</v>
      </c>
      <c r="L527" s="7">
        <v>0.38356798976704798</v>
      </c>
      <c r="M527" s="7">
        <v>5.22337288826413E-2</v>
      </c>
      <c r="N527" s="7">
        <v>7.0204580414794104E-2</v>
      </c>
      <c r="O527" s="7">
        <v>2.7582107022957301E-2</v>
      </c>
      <c r="P527" s="7">
        <v>0.21137022390480401</v>
      </c>
      <c r="Q527" s="7">
        <v>5.68683053453368</v>
      </c>
    </row>
    <row r="528" spans="1:17" hidden="1" x14ac:dyDescent="0.25">
      <c r="A528" s="3" t="s">
        <v>22</v>
      </c>
      <c r="B528" s="2">
        <v>44409</v>
      </c>
      <c r="C528" s="7">
        <v>0.97793903323102604</v>
      </c>
      <c r="D528" s="7">
        <v>1.38344603805846E-2</v>
      </c>
      <c r="E528" s="7">
        <v>0.71579345392835703</v>
      </c>
      <c r="F528" s="7">
        <v>0.27037208569105797</v>
      </c>
      <c r="G528" s="7">
        <v>1.44258081922066E-2</v>
      </c>
      <c r="H528" s="7">
        <v>1.75133479462849E-2</v>
      </c>
      <c r="I528" s="30">
        <v>9.0712356770048297E-2</v>
      </c>
      <c r="J528" s="30">
        <v>0.12092239002022501</v>
      </c>
      <c r="K528" s="7">
        <v>3.6615691042772902E-2</v>
      </c>
      <c r="L528" s="7">
        <v>0.37345285211692197</v>
      </c>
      <c r="M528" s="7">
        <v>5.00487478753694E-2</v>
      </c>
      <c r="N528" s="7">
        <v>6.8737709498613006E-2</v>
      </c>
      <c r="O528" s="7">
        <v>3.1939263644935101E-2</v>
      </c>
      <c r="P528" s="7">
        <v>0.19563183289262301</v>
      </c>
      <c r="Q528" s="7">
        <v>5.6931986468903197</v>
      </c>
    </row>
    <row r="529" spans="1:17" x14ac:dyDescent="0.25">
      <c r="A529" s="3" t="s">
        <v>22</v>
      </c>
      <c r="B529" s="2">
        <v>44440</v>
      </c>
      <c r="C529" s="7">
        <v>0.98164893808623199</v>
      </c>
      <c r="D529" s="7">
        <v>1.2988548958164601E-2</v>
      </c>
      <c r="E529" s="7">
        <v>0.72990873987785199</v>
      </c>
      <c r="F529" s="7">
        <v>0.25710271116398298</v>
      </c>
      <c r="G529" s="7">
        <v>1.42598370974298E-2</v>
      </c>
      <c r="H529" s="7">
        <v>1.4902282696161499E-2</v>
      </c>
      <c r="I529" s="30">
        <v>7.7759643189550004E-2</v>
      </c>
      <c r="J529" s="30">
        <v>0.11084314313833001</v>
      </c>
      <c r="K529" s="7">
        <v>3.6399930267399003E-2</v>
      </c>
      <c r="L529" s="7">
        <v>0.36487750247568901</v>
      </c>
      <c r="M529" s="7">
        <v>5.0059232349400497E-2</v>
      </c>
      <c r="N529" s="7">
        <v>6.4915305921278699E-2</v>
      </c>
      <c r="O529" s="7">
        <v>3.3967552773621401E-2</v>
      </c>
      <c r="P529" s="7">
        <v>0.23201557009113999</v>
      </c>
      <c r="Q529" s="7">
        <v>5.7001660614618102</v>
      </c>
    </row>
    <row r="530" spans="1:17" hidden="1" x14ac:dyDescent="0.25">
      <c r="A530" s="3" t="s">
        <v>23</v>
      </c>
      <c r="B530" s="2">
        <v>43466</v>
      </c>
      <c r="C530" s="7">
        <v>0.85096144150977504</v>
      </c>
      <c r="D530" s="7">
        <v>2.30177502803992E-3</v>
      </c>
      <c r="E530" s="7">
        <v>0.54384484871696503</v>
      </c>
      <c r="F530" s="7">
        <v>0.453853376254995</v>
      </c>
      <c r="G530" s="7">
        <v>1.5042662504937E-2</v>
      </c>
      <c r="H530" s="7">
        <v>1.8248179108161001E-2</v>
      </c>
      <c r="I530" s="30">
        <v>7.4496539694465902E-2</v>
      </c>
      <c r="J530" s="30">
        <v>9.4682562586164296E-2</v>
      </c>
      <c r="K530" s="7">
        <v>5.0981849348844303E-2</v>
      </c>
      <c r="L530" s="7">
        <v>0.37866324661469902</v>
      </c>
      <c r="M530" s="7">
        <v>4.8902316925672103E-2</v>
      </c>
      <c r="N530" s="7">
        <v>7.9327619710303096E-2</v>
      </c>
      <c r="O530" s="7">
        <v>3.2063984261371997E-2</v>
      </c>
      <c r="P530" s="7">
        <v>0.207591039245382</v>
      </c>
      <c r="Q530" s="7">
        <v>6.4328451218579499</v>
      </c>
    </row>
    <row r="531" spans="1:17" hidden="1" x14ac:dyDescent="0.25">
      <c r="A531" s="3" t="s">
        <v>23</v>
      </c>
      <c r="B531" s="2">
        <v>43497</v>
      </c>
      <c r="C531" s="7">
        <v>0.89628340934012496</v>
      </c>
      <c r="D531" s="7">
        <v>2.2470883789477199E-3</v>
      </c>
      <c r="E531" s="7">
        <v>0.52474303628838903</v>
      </c>
      <c r="F531" s="7">
        <v>0.47300987533266298</v>
      </c>
      <c r="G531" s="7">
        <v>1.57283931264539E-2</v>
      </c>
      <c r="H531" s="7">
        <v>1.7266561132369199E-2</v>
      </c>
      <c r="I531" s="30">
        <v>7.4854754003539595E-2</v>
      </c>
      <c r="J531" s="30">
        <v>0.102679808231064</v>
      </c>
      <c r="K531" s="7">
        <v>4.5092456536411502E-2</v>
      </c>
      <c r="L531" s="7">
        <v>0.36912170790188997</v>
      </c>
      <c r="M531" s="7">
        <v>4.6963129357948698E-2</v>
      </c>
      <c r="N531" s="7">
        <v>7.6797642815204306E-2</v>
      </c>
      <c r="O531" s="7">
        <v>2.71588475703698E-2</v>
      </c>
      <c r="P531" s="7">
        <v>0.22433669932474901</v>
      </c>
      <c r="Q531" s="7">
        <v>6.5339219174879304</v>
      </c>
    </row>
    <row r="532" spans="1:17" hidden="1" x14ac:dyDescent="0.25">
      <c r="A532" s="3" t="s">
        <v>23</v>
      </c>
      <c r="B532" s="2">
        <v>43525</v>
      </c>
      <c r="C532" s="7">
        <v>1.0444910779213199</v>
      </c>
      <c r="D532" s="7">
        <v>1.7614196611926199E-3</v>
      </c>
      <c r="E532" s="7">
        <v>0.53273960119415797</v>
      </c>
      <c r="F532" s="7">
        <v>0.46549897914464999</v>
      </c>
      <c r="G532" s="7">
        <v>1.3998159396240301E-2</v>
      </c>
      <c r="H532" s="7">
        <v>1.6681572970593399E-2</v>
      </c>
      <c r="I532" s="30">
        <v>8.1066322280510097E-2</v>
      </c>
      <c r="J532" s="30">
        <v>0.10334622513444899</v>
      </c>
      <c r="K532" s="7">
        <v>4.4687519683293202E-2</v>
      </c>
      <c r="L532" s="7">
        <v>0.37092638676223499</v>
      </c>
      <c r="M532" s="7">
        <v>4.8072324854278002E-2</v>
      </c>
      <c r="N532" s="7">
        <v>7.5992054405976894E-2</v>
      </c>
      <c r="O532" s="7">
        <v>2.6791023851938801E-2</v>
      </c>
      <c r="P532" s="7">
        <v>0.218438410660485</v>
      </c>
      <c r="Q532" s="7">
        <v>6.4737612571898104</v>
      </c>
    </row>
    <row r="533" spans="1:17" hidden="1" x14ac:dyDescent="0.25">
      <c r="A533" s="3" t="s">
        <v>23</v>
      </c>
      <c r="B533" s="2">
        <v>43556</v>
      </c>
      <c r="C533" s="7">
        <v>0.98124860201533604</v>
      </c>
      <c r="D533" s="7">
        <v>2.8396888444767098E-3</v>
      </c>
      <c r="E533" s="7">
        <v>0.52768828415421798</v>
      </c>
      <c r="F533" s="7">
        <v>0.46947202700130503</v>
      </c>
      <c r="G533" s="7">
        <v>1.37976501122142E-2</v>
      </c>
      <c r="H533" s="7">
        <v>1.70436031128685E-2</v>
      </c>
      <c r="I533" s="30">
        <v>8.0745050203105004E-2</v>
      </c>
      <c r="J533" s="30">
        <v>9.8607305886343893E-2</v>
      </c>
      <c r="K533" s="7">
        <v>4.37156484415391E-2</v>
      </c>
      <c r="L533" s="7">
        <v>0.36971612646180702</v>
      </c>
      <c r="M533" s="7">
        <v>4.62896086097076E-2</v>
      </c>
      <c r="N533" s="7">
        <v>8.0776816088911907E-2</v>
      </c>
      <c r="O533" s="7">
        <v>3.0458632433471099E-2</v>
      </c>
      <c r="P533" s="7">
        <v>0.218849558650032</v>
      </c>
      <c r="Q533" s="7">
        <v>6.4419074446537703</v>
      </c>
    </row>
    <row r="534" spans="1:17" hidden="1" x14ac:dyDescent="0.25">
      <c r="A534" s="3" t="s">
        <v>23</v>
      </c>
      <c r="B534" s="2">
        <v>43586</v>
      </c>
      <c r="C534" s="7">
        <v>1.0273223950805701</v>
      </c>
      <c r="D534" s="7">
        <v>3.5125646331923802E-3</v>
      </c>
      <c r="E534" s="7">
        <v>0.52741174654543499</v>
      </c>
      <c r="F534" s="7">
        <v>0.46907568882137302</v>
      </c>
      <c r="G534" s="7">
        <v>1.34608266506128E-2</v>
      </c>
      <c r="H534" s="7">
        <v>1.6621723153172101E-2</v>
      </c>
      <c r="I534" s="30">
        <v>8.7220023035385202E-2</v>
      </c>
      <c r="J534" s="30">
        <v>9.80718071330791E-2</v>
      </c>
      <c r="K534" s="7">
        <v>4.5261048888232999E-2</v>
      </c>
      <c r="L534" s="7">
        <v>0.35792123131057801</v>
      </c>
      <c r="M534" s="7">
        <v>4.8590104422514803E-2</v>
      </c>
      <c r="N534" s="7">
        <v>7.9382291130423596E-2</v>
      </c>
      <c r="O534" s="7">
        <v>3.1119151339939401E-2</v>
      </c>
      <c r="P534" s="7">
        <v>0.222351792936062</v>
      </c>
      <c r="Q534" s="7">
        <v>6.4120957526925402</v>
      </c>
    </row>
    <row r="535" spans="1:17" hidden="1" x14ac:dyDescent="0.25">
      <c r="A535" s="3" t="s">
        <v>23</v>
      </c>
      <c r="B535" s="2">
        <v>43617</v>
      </c>
      <c r="C535" s="7">
        <v>0.97637270267336895</v>
      </c>
      <c r="D535" s="7">
        <v>2.93754757455204E-3</v>
      </c>
      <c r="E535" s="7">
        <v>0.54845843634360303</v>
      </c>
      <c r="F535" s="7">
        <v>0.44860401608184503</v>
      </c>
      <c r="G535" s="7">
        <v>1.3481325909226301E-2</v>
      </c>
      <c r="H535" s="7">
        <v>1.6074487591933601E-2</v>
      </c>
      <c r="I535" s="30">
        <v>8.8940543219318505E-2</v>
      </c>
      <c r="J535" s="30">
        <v>0.10519173419314599</v>
      </c>
      <c r="K535" s="7">
        <v>4.56354040732923E-2</v>
      </c>
      <c r="L535" s="7">
        <v>0.37080594269223799</v>
      </c>
      <c r="M535" s="7">
        <v>4.5934144482799699E-2</v>
      </c>
      <c r="N535" s="7">
        <v>7.4320196393911506E-2</v>
      </c>
      <c r="O535" s="7">
        <v>3.19686313140169E-2</v>
      </c>
      <c r="P535" s="7">
        <v>0.20764759013011699</v>
      </c>
      <c r="Q535" s="7">
        <v>6.4779731998272103</v>
      </c>
    </row>
    <row r="536" spans="1:17" hidden="1" x14ac:dyDescent="0.25">
      <c r="A536" s="3" t="s">
        <v>23</v>
      </c>
      <c r="B536" s="2">
        <v>43647</v>
      </c>
      <c r="C536" s="7">
        <v>0.99055658880814201</v>
      </c>
      <c r="D536" s="7">
        <v>2.4209253960691501E-3</v>
      </c>
      <c r="E536" s="7">
        <v>0.54546691053764895</v>
      </c>
      <c r="F536" s="7">
        <v>0.45211216406628202</v>
      </c>
      <c r="G536" s="7">
        <v>1.4411025992406699E-2</v>
      </c>
      <c r="H536" s="7">
        <v>1.77415356011018E-2</v>
      </c>
      <c r="I536" s="30">
        <v>9.3281021523700602E-2</v>
      </c>
      <c r="J536" s="30">
        <v>9.5856805655433794E-2</v>
      </c>
      <c r="K536" s="7">
        <v>4.7414070664554199E-2</v>
      </c>
      <c r="L536" s="7">
        <v>0.36391933280820998</v>
      </c>
      <c r="M536" s="7">
        <v>4.8197945257914397E-2</v>
      </c>
      <c r="N536" s="7">
        <v>7.4659725710414696E-2</v>
      </c>
      <c r="O536" s="7">
        <v>2.97998539349182E-2</v>
      </c>
      <c r="P536" s="7">
        <v>0.21471868285134499</v>
      </c>
      <c r="Q536" s="7">
        <v>6.4657713524781597</v>
      </c>
    </row>
    <row r="537" spans="1:17" hidden="1" x14ac:dyDescent="0.25">
      <c r="A537" s="3" t="s">
        <v>23</v>
      </c>
      <c r="B537" s="2">
        <v>43678</v>
      </c>
      <c r="C537" s="7">
        <v>0.99063916171517297</v>
      </c>
      <c r="D537" s="7">
        <v>2.0298563636975699E-3</v>
      </c>
      <c r="E537" s="7">
        <v>0.55201670961711402</v>
      </c>
      <c r="F537" s="7">
        <v>0.44595343401918802</v>
      </c>
      <c r="G537" s="7">
        <v>1.3261778147596E-2</v>
      </c>
      <c r="H537" s="7">
        <v>1.7899827489395899E-2</v>
      </c>
      <c r="I537" s="30">
        <v>9.3355708027508699E-2</v>
      </c>
      <c r="J537" s="30">
        <v>9.89874297508508E-2</v>
      </c>
      <c r="K537" s="7">
        <v>4.6862434697622198E-2</v>
      </c>
      <c r="L537" s="7">
        <v>0.36271363653448402</v>
      </c>
      <c r="M537" s="7">
        <v>4.6457093269140701E-2</v>
      </c>
      <c r="N537" s="7">
        <v>8.6653367290301694E-2</v>
      </c>
      <c r="O537" s="7">
        <v>2.8137479790172702E-2</v>
      </c>
      <c r="P537" s="7">
        <v>0.20567124500292699</v>
      </c>
      <c r="Q537" s="7">
        <v>6.4407827723907296</v>
      </c>
    </row>
    <row r="538" spans="1:17" hidden="1" x14ac:dyDescent="0.25">
      <c r="A538" s="3" t="s">
        <v>23</v>
      </c>
      <c r="B538" s="2">
        <v>43709</v>
      </c>
      <c r="C538" s="7">
        <v>0.97860167468979198</v>
      </c>
      <c r="D538" s="7">
        <v>1.9370384509178301E-3</v>
      </c>
      <c r="E538" s="7">
        <v>0.54141866109824799</v>
      </c>
      <c r="F538" s="7">
        <v>0.45664430045083498</v>
      </c>
      <c r="G538" s="7">
        <v>1.4256592241520901E-2</v>
      </c>
      <c r="H538" s="7">
        <v>1.7367303042663401E-2</v>
      </c>
      <c r="I538" s="30">
        <v>8.6270164368616606E-2</v>
      </c>
      <c r="J538" s="30">
        <v>9.6486195000451205E-2</v>
      </c>
      <c r="K538" s="7">
        <v>4.7977582403714497E-2</v>
      </c>
      <c r="L538" s="7">
        <v>0.36485795435333601</v>
      </c>
      <c r="M538" s="7">
        <v>4.5584162375913E-2</v>
      </c>
      <c r="N538" s="7">
        <v>8.3648168088373206E-2</v>
      </c>
      <c r="O538" s="7">
        <v>2.5645537095241699E-2</v>
      </c>
      <c r="P538" s="7">
        <v>0.21790634103016901</v>
      </c>
      <c r="Q538" s="7">
        <v>6.4544877457037604</v>
      </c>
    </row>
    <row r="539" spans="1:17" hidden="1" x14ac:dyDescent="0.25">
      <c r="A539" s="3" t="s">
        <v>23</v>
      </c>
      <c r="B539" s="2">
        <v>43739</v>
      </c>
      <c r="C539" s="7">
        <v>1.0293338763833799</v>
      </c>
      <c r="D539" s="7">
        <v>2.4037197277305801E-3</v>
      </c>
      <c r="E539" s="7">
        <v>0.54066731870578999</v>
      </c>
      <c r="F539" s="7">
        <v>0.45692896156648</v>
      </c>
      <c r="G539" s="7">
        <v>1.6003917183546001E-2</v>
      </c>
      <c r="H539" s="7">
        <v>1.84555884254047E-2</v>
      </c>
      <c r="I539" s="30">
        <v>8.57852709365413E-2</v>
      </c>
      <c r="J539" s="30">
        <v>9.9633947381322294E-2</v>
      </c>
      <c r="K539" s="7">
        <v>4.7614038031104103E-2</v>
      </c>
      <c r="L539" s="7">
        <v>0.36963924536269099</v>
      </c>
      <c r="M539" s="7">
        <v>4.7832084007515902E-2</v>
      </c>
      <c r="N539" s="7">
        <v>7.9624472174561103E-2</v>
      </c>
      <c r="O539" s="7">
        <v>2.4363824363943999E-2</v>
      </c>
      <c r="P539" s="7">
        <v>0.21104761213337001</v>
      </c>
      <c r="Q539" s="7">
        <v>6.51937641942125</v>
      </c>
    </row>
    <row r="540" spans="1:17" hidden="1" x14ac:dyDescent="0.25">
      <c r="A540" s="3" t="s">
        <v>23</v>
      </c>
      <c r="B540" s="2">
        <v>43770</v>
      </c>
      <c r="C540" s="7">
        <v>1.06471387161415</v>
      </c>
      <c r="D540" s="7">
        <v>1.8640703779458001E-3</v>
      </c>
      <c r="E540" s="7">
        <v>0.55434878730432802</v>
      </c>
      <c r="F540" s="7">
        <v>0.44378714231772598</v>
      </c>
      <c r="G540" s="7">
        <v>1.4676236274394801E-2</v>
      </c>
      <c r="H540" s="7">
        <v>2.1631330707540801E-2</v>
      </c>
      <c r="I540" s="30">
        <v>8.8822028627157601E-2</v>
      </c>
      <c r="J540" s="30">
        <v>0.100204885712137</v>
      </c>
      <c r="K540" s="7">
        <v>5.7433561116948001E-2</v>
      </c>
      <c r="L540" s="7">
        <v>0.37728644156742402</v>
      </c>
      <c r="M540" s="7">
        <v>4.83991854544749E-2</v>
      </c>
      <c r="N540" s="7">
        <v>7.4604080517104002E-2</v>
      </c>
      <c r="O540" s="7">
        <v>2.4484520716765001E-2</v>
      </c>
      <c r="P540" s="7">
        <v>0.19245772930605401</v>
      </c>
      <c r="Q540" s="7">
        <v>6.4787393179275297</v>
      </c>
    </row>
    <row r="541" spans="1:17" hidden="1" x14ac:dyDescent="0.25">
      <c r="A541" s="3" t="s">
        <v>23</v>
      </c>
      <c r="B541" s="2">
        <v>43800</v>
      </c>
      <c r="C541" s="7">
        <v>1.16947519824886</v>
      </c>
      <c r="D541" s="7">
        <v>2.5806267000570301E-3</v>
      </c>
      <c r="E541" s="7">
        <v>0.56263425105617304</v>
      </c>
      <c r="F541" s="7">
        <v>0.43478512224376997</v>
      </c>
      <c r="G541" s="7">
        <v>1.2987645364663999E-2</v>
      </c>
      <c r="H541" s="7">
        <v>2.6015948688093302E-2</v>
      </c>
      <c r="I541" s="30">
        <v>0.11042583771490599</v>
      </c>
      <c r="J541" s="30">
        <v>9.6321561655497698E-2</v>
      </c>
      <c r="K541" s="7">
        <v>7.0471485268525494E-2</v>
      </c>
      <c r="L541" s="7">
        <v>0.38784818826709</v>
      </c>
      <c r="M541" s="7">
        <v>4.9328662604895698E-2</v>
      </c>
      <c r="N541" s="7">
        <v>6.0956573318293801E-2</v>
      </c>
      <c r="O541" s="7">
        <v>1.8353938648262E-2</v>
      </c>
      <c r="P541" s="7">
        <v>0.16729015846977199</v>
      </c>
      <c r="Q541" s="7">
        <v>6.4801486145383898</v>
      </c>
    </row>
    <row r="542" spans="1:17" hidden="1" x14ac:dyDescent="0.25">
      <c r="A542" s="3" t="s">
        <v>23</v>
      </c>
      <c r="B542" s="2">
        <v>43831</v>
      </c>
      <c r="C542" s="7">
        <v>0.92959570725916496</v>
      </c>
      <c r="D542" s="7">
        <v>2.5710467005112701E-3</v>
      </c>
      <c r="E542" s="7">
        <v>0.54958466076967705</v>
      </c>
      <c r="F542" s="7">
        <v>0.44784429252981101</v>
      </c>
      <c r="G542" s="7">
        <v>1.49105253134315E-2</v>
      </c>
      <c r="H542" s="7">
        <v>1.5958944282397702E-2</v>
      </c>
      <c r="I542" s="30">
        <v>7.2279258795770004E-2</v>
      </c>
      <c r="J542" s="30">
        <v>9.9632261549842102E-2</v>
      </c>
      <c r="K542" s="7">
        <v>4.7805699240354202E-2</v>
      </c>
      <c r="L542" s="7">
        <v>0.37665844704409202</v>
      </c>
      <c r="M542" s="7">
        <v>4.8417893376426997E-2</v>
      </c>
      <c r="N542" s="7">
        <v>8.3175112502063997E-2</v>
      </c>
      <c r="O542" s="7">
        <v>2.3331275740782101E-2</v>
      </c>
      <c r="P542" s="7">
        <v>0.217830582154839</v>
      </c>
      <c r="Q542" s="7">
        <v>6.5472423378713698</v>
      </c>
    </row>
    <row r="543" spans="1:17" hidden="1" x14ac:dyDescent="0.25">
      <c r="A543" s="3" t="s">
        <v>23</v>
      </c>
      <c r="B543" s="2">
        <v>43862</v>
      </c>
      <c r="C543" s="7">
        <v>0.96369289661927904</v>
      </c>
      <c r="D543" s="7">
        <v>2.6162785316397501E-3</v>
      </c>
      <c r="E543" s="7">
        <v>0.55490413586981602</v>
      </c>
      <c r="F543" s="7">
        <v>0.442479585598545</v>
      </c>
      <c r="G543" s="7">
        <v>1.5491219734370201E-2</v>
      </c>
      <c r="H543" s="7">
        <v>1.6559346519197E-2</v>
      </c>
      <c r="I543" s="30">
        <v>7.2297383208442298E-2</v>
      </c>
      <c r="J543" s="30">
        <v>0.107990393846537</v>
      </c>
      <c r="K543" s="7">
        <v>4.5252341912487601E-2</v>
      </c>
      <c r="L543" s="7">
        <v>0.376860401642441</v>
      </c>
      <c r="M543" s="7">
        <v>4.83640125477212E-2</v>
      </c>
      <c r="N543" s="7">
        <v>8.1291730837568896E-2</v>
      </c>
      <c r="O543" s="7">
        <v>2.7099998672020901E-2</v>
      </c>
      <c r="P543" s="7">
        <v>0.208793171079213</v>
      </c>
      <c r="Q543" s="7">
        <v>6.5071495513748197</v>
      </c>
    </row>
    <row r="544" spans="1:17" hidden="1" x14ac:dyDescent="0.25">
      <c r="A544" s="3" t="s">
        <v>23</v>
      </c>
      <c r="B544" s="2">
        <v>43891</v>
      </c>
      <c r="C544" s="7">
        <v>0.92800786995945295</v>
      </c>
      <c r="D544" s="7">
        <v>2.5405084720783299E-3</v>
      </c>
      <c r="E544" s="7">
        <v>0.60380328318400001</v>
      </c>
      <c r="F544" s="7">
        <v>0.39365620834392201</v>
      </c>
      <c r="G544" s="7">
        <v>1.4487274979229E-2</v>
      </c>
      <c r="H544" s="7">
        <v>1.2024752451477E-2</v>
      </c>
      <c r="I544" s="30">
        <v>4.9047025778395197E-2</v>
      </c>
      <c r="J544" s="30">
        <v>7.2041068172640096E-2</v>
      </c>
      <c r="K544" s="7">
        <v>4.6410024161085597E-2</v>
      </c>
      <c r="L544" s="7">
        <v>0.499378571245159</v>
      </c>
      <c r="M544" s="7">
        <v>4.2086886581640302E-2</v>
      </c>
      <c r="N544" s="7">
        <v>6.3168042412474201E-2</v>
      </c>
      <c r="O544" s="7">
        <v>1.4710354367673499E-2</v>
      </c>
      <c r="P544" s="7">
        <v>0.18664599985022601</v>
      </c>
      <c r="Q544" s="7">
        <v>6.5397430168438797</v>
      </c>
    </row>
    <row r="545" spans="1:17" hidden="1" x14ac:dyDescent="0.25">
      <c r="A545" s="3" t="s">
        <v>23</v>
      </c>
      <c r="B545" s="2">
        <v>43922</v>
      </c>
      <c r="C545" s="7">
        <v>0.56432686756771699</v>
      </c>
      <c r="D545" s="7">
        <v>3.1877362575641801E-3</v>
      </c>
      <c r="E545" s="7">
        <v>0.69535854996938795</v>
      </c>
      <c r="F545" s="7">
        <v>0.30145371377304803</v>
      </c>
      <c r="G545" s="7">
        <v>1.31960484357445E-2</v>
      </c>
      <c r="H545" s="7">
        <v>3.8511384509869298E-4</v>
      </c>
      <c r="I545" s="30">
        <v>1.8345650473490498E-2</v>
      </c>
      <c r="J545" s="30">
        <v>1.58981385108257E-2</v>
      </c>
      <c r="K545" s="7">
        <v>4.13769959513903E-2</v>
      </c>
      <c r="L545" s="7">
        <v>0.75778493743480801</v>
      </c>
      <c r="M545" s="7">
        <v>2.4924860582516702E-2</v>
      </c>
      <c r="N545" s="7">
        <v>3.7669186554728798E-2</v>
      </c>
      <c r="O545" s="7">
        <v>1.93173028437292E-3</v>
      </c>
      <c r="P545" s="7">
        <v>8.8487337927023693E-2</v>
      </c>
      <c r="Q545" s="7">
        <v>6.6742425897425299</v>
      </c>
    </row>
    <row r="546" spans="1:17" hidden="1" x14ac:dyDescent="0.25">
      <c r="A546" s="3" t="s">
        <v>23</v>
      </c>
      <c r="B546" s="2">
        <v>43952</v>
      </c>
      <c r="C546" s="7">
        <v>0.70877798302870798</v>
      </c>
      <c r="D546" s="7">
        <v>2.9874633336901199E-3</v>
      </c>
      <c r="E546" s="7">
        <v>0.67470299476780204</v>
      </c>
      <c r="F546" s="7">
        <v>0.32230954189850702</v>
      </c>
      <c r="G546" s="7">
        <v>1.4164152050777E-2</v>
      </c>
      <c r="H546" s="7">
        <v>3.0390593587129603E-4</v>
      </c>
      <c r="I546" s="30">
        <v>2.1498699247658001E-2</v>
      </c>
      <c r="J546" s="30">
        <v>2.4964267420009099E-2</v>
      </c>
      <c r="K546" s="7">
        <v>4.3014257339779802E-2</v>
      </c>
      <c r="L546" s="7">
        <v>0.66914728638058496</v>
      </c>
      <c r="M546" s="7">
        <v>2.5658735140211601E-2</v>
      </c>
      <c r="N546" s="7">
        <v>8.4113883211898999E-2</v>
      </c>
      <c r="O546" s="7">
        <v>1.68759873973263E-3</v>
      </c>
      <c r="P546" s="7">
        <v>0.11544721453347701</v>
      </c>
      <c r="Q546" s="7">
        <v>6.6579365799251899</v>
      </c>
    </row>
    <row r="547" spans="1:17" hidden="1" x14ac:dyDescent="0.25">
      <c r="A547" s="3" t="s">
        <v>23</v>
      </c>
      <c r="B547" s="2">
        <v>43983</v>
      </c>
      <c r="C547" s="7">
        <v>0.84881174692351902</v>
      </c>
      <c r="D547" s="7">
        <v>2.9629935558593001E-3</v>
      </c>
      <c r="E547" s="7">
        <v>0.60683252466636906</v>
      </c>
      <c r="F547" s="7">
        <v>0.39020448177777101</v>
      </c>
      <c r="G547" s="7">
        <v>1.3046328256824001E-2</v>
      </c>
      <c r="H547" s="7">
        <v>6.8609299186467203E-3</v>
      </c>
      <c r="I547" s="30">
        <v>6.0619454656344503E-2</v>
      </c>
      <c r="J547" s="30">
        <v>4.1033923586416603E-2</v>
      </c>
      <c r="K547" s="7">
        <v>3.8300045847875899E-2</v>
      </c>
      <c r="L547" s="7">
        <v>0.52370516284581203</v>
      </c>
      <c r="M547" s="7">
        <v>3.1021488100801201E-2</v>
      </c>
      <c r="N547" s="7">
        <v>8.4463997148956693E-2</v>
      </c>
      <c r="O547" s="7">
        <v>3.7468636433120699E-3</v>
      </c>
      <c r="P547" s="7">
        <v>0.197201805995011</v>
      </c>
      <c r="Q547" s="7">
        <v>6.6121472002827399</v>
      </c>
    </row>
    <row r="548" spans="1:17" hidden="1" x14ac:dyDescent="0.25">
      <c r="A548" s="3" t="s">
        <v>23</v>
      </c>
      <c r="B548" s="2">
        <v>44013</v>
      </c>
      <c r="C548" s="7">
        <v>0.96417321775212494</v>
      </c>
      <c r="D548" s="7">
        <v>2.8840145758680801E-3</v>
      </c>
      <c r="E548" s="7">
        <v>0.590326378041098</v>
      </c>
      <c r="F548" s="7">
        <v>0.40678960738303399</v>
      </c>
      <c r="G548" s="7">
        <v>1.2343233583425799E-2</v>
      </c>
      <c r="H548" s="7">
        <v>1.1780931439335E-2</v>
      </c>
      <c r="I548" s="30">
        <v>8.8166169951507195E-2</v>
      </c>
      <c r="J548" s="30">
        <v>7.6763632411654403E-2</v>
      </c>
      <c r="K548" s="7">
        <v>4.3716101846176997E-2</v>
      </c>
      <c r="L548" s="7">
        <v>0.44345320736830701</v>
      </c>
      <c r="M548" s="7">
        <v>4.3222674823877302E-2</v>
      </c>
      <c r="N548" s="7">
        <v>7.7652166757583602E-2</v>
      </c>
      <c r="O548" s="7">
        <v>8.76499054475572E-3</v>
      </c>
      <c r="P548" s="7">
        <v>0.19413689127337699</v>
      </c>
      <c r="Q548" s="7">
        <v>6.56433914306586</v>
      </c>
    </row>
    <row r="549" spans="1:17" hidden="1" x14ac:dyDescent="0.25">
      <c r="A549" s="3" t="s">
        <v>23</v>
      </c>
      <c r="B549" s="2">
        <v>44044</v>
      </c>
      <c r="C549" s="7">
        <v>0.98782711163160797</v>
      </c>
      <c r="D549" s="7">
        <v>3.20365628189636E-3</v>
      </c>
      <c r="E549" s="7">
        <v>0.58213207025915104</v>
      </c>
      <c r="F549" s="7">
        <v>0.41466427345895301</v>
      </c>
      <c r="G549" s="7">
        <v>1.2353786480589201E-2</v>
      </c>
      <c r="H549" s="7">
        <v>1.15527545698519E-2</v>
      </c>
      <c r="I549" s="30">
        <v>9.09796225345052E-2</v>
      </c>
      <c r="J549" s="30">
        <v>9.7506719684189697E-2</v>
      </c>
      <c r="K549" s="7">
        <v>4.4842338150278098E-2</v>
      </c>
      <c r="L549" s="7">
        <v>0.41568672628069397</v>
      </c>
      <c r="M549" s="7">
        <v>4.3519954003829402E-2</v>
      </c>
      <c r="N549" s="7">
        <v>7.3069848217011096E-2</v>
      </c>
      <c r="O549" s="7">
        <v>1.1713180038288499E-2</v>
      </c>
      <c r="P549" s="7">
        <v>0.198775070040762</v>
      </c>
      <c r="Q549" s="7">
        <v>6.6090032073473104</v>
      </c>
    </row>
    <row r="550" spans="1:17" hidden="1" x14ac:dyDescent="0.25">
      <c r="A550" s="3" t="s">
        <v>23</v>
      </c>
      <c r="B550" s="2">
        <v>44075</v>
      </c>
      <c r="C550" s="7">
        <v>0.96881992313380905</v>
      </c>
      <c r="D550" s="7">
        <v>2.6736299854792601E-3</v>
      </c>
      <c r="E550" s="7">
        <v>0.59830786248476098</v>
      </c>
      <c r="F550" s="7">
        <v>0.39901850752975898</v>
      </c>
      <c r="G550" s="7">
        <v>1.36119573159487E-2</v>
      </c>
      <c r="H550" s="7">
        <v>1.2788854363772599E-2</v>
      </c>
      <c r="I550" s="30">
        <v>7.7781496084730506E-2</v>
      </c>
      <c r="J550" s="30">
        <v>8.7838088023057703E-2</v>
      </c>
      <c r="K550" s="7">
        <v>4.6077769847724201E-2</v>
      </c>
      <c r="L550" s="7">
        <v>0.42179908876455602</v>
      </c>
      <c r="M550" s="7">
        <v>4.5939354736814E-2</v>
      </c>
      <c r="N550" s="7">
        <v>6.8298871480667198E-2</v>
      </c>
      <c r="O550" s="7">
        <v>1.1031747880377399E-2</v>
      </c>
      <c r="P550" s="7">
        <v>0.214832771502352</v>
      </c>
      <c r="Q550" s="7">
        <v>6.4742686120202597</v>
      </c>
    </row>
    <row r="551" spans="1:17" hidden="1" x14ac:dyDescent="0.25">
      <c r="A551" s="3" t="s">
        <v>23</v>
      </c>
      <c r="B551" s="2">
        <v>44105</v>
      </c>
      <c r="C551" s="7">
        <v>1.0014079201203001</v>
      </c>
      <c r="D551" s="7">
        <v>2.87722384432432E-3</v>
      </c>
      <c r="E551" s="7">
        <v>0.61643295459931502</v>
      </c>
      <c r="F551" s="7">
        <v>0.380689821556361</v>
      </c>
      <c r="G551" s="7">
        <v>1.53198455794962E-2</v>
      </c>
      <c r="H551" s="7">
        <v>1.6594372890101499E-2</v>
      </c>
      <c r="I551" s="30">
        <v>8.1096597781276994E-2</v>
      </c>
      <c r="J551" s="30">
        <v>8.8652793763379797E-2</v>
      </c>
      <c r="K551" s="7">
        <v>5.1923556883031699E-2</v>
      </c>
      <c r="L551" s="7">
        <v>0.43954060412466101</v>
      </c>
      <c r="M551" s="7">
        <v>4.88740238876628E-2</v>
      </c>
      <c r="N551" s="7">
        <v>6.7121229125671603E-2</v>
      </c>
      <c r="O551" s="7">
        <v>8.8327194410887707E-3</v>
      </c>
      <c r="P551" s="7">
        <v>0.18204425652362999</v>
      </c>
      <c r="Q551" s="7">
        <v>6.5861134406001502</v>
      </c>
    </row>
    <row r="552" spans="1:17" hidden="1" x14ac:dyDescent="0.25">
      <c r="A552" s="3" t="s">
        <v>23</v>
      </c>
      <c r="B552" s="2">
        <v>44136</v>
      </c>
      <c r="C552" s="7">
        <v>0.80239463249256804</v>
      </c>
      <c r="D552" s="7">
        <v>3.5210181502735301E-3</v>
      </c>
      <c r="E552" s="7">
        <v>0.64934383827420505</v>
      </c>
      <c r="F552" s="7">
        <v>0.347135143575521</v>
      </c>
      <c r="G552" s="7">
        <v>1.52908762881784E-2</v>
      </c>
      <c r="H552" s="7">
        <v>9.1039676074165694E-3</v>
      </c>
      <c r="I552" s="30">
        <v>3.4555951294943502E-2</v>
      </c>
      <c r="J552" s="30">
        <v>5.7145161366776803E-2</v>
      </c>
      <c r="K552" s="7">
        <v>5.01681508027913E-2</v>
      </c>
      <c r="L552" s="7">
        <v>0.56792290754466401</v>
      </c>
      <c r="M552" s="7">
        <v>4.71665160953351E-2</v>
      </c>
      <c r="N552" s="7">
        <v>7.1769253662084503E-2</v>
      </c>
      <c r="O552" s="7">
        <v>4.0829130107214902E-3</v>
      </c>
      <c r="P552" s="7">
        <v>0.14279430232708901</v>
      </c>
      <c r="Q552" s="7">
        <v>6.6546880118893901</v>
      </c>
    </row>
    <row r="553" spans="1:17" hidden="1" x14ac:dyDescent="0.25">
      <c r="A553" s="3" t="s">
        <v>23</v>
      </c>
      <c r="B553" s="2">
        <v>44166</v>
      </c>
      <c r="C553" s="7">
        <v>1.07253350331511</v>
      </c>
      <c r="D553" s="7">
        <v>3.5173671170785001E-3</v>
      </c>
      <c r="E553" s="7">
        <v>0.634415547710521</v>
      </c>
      <c r="F553" s="7">
        <v>0.36206708517239999</v>
      </c>
      <c r="G553" s="7">
        <v>1.4210857923587899E-2</v>
      </c>
      <c r="H553" s="7">
        <v>2.1255808854480002E-2</v>
      </c>
      <c r="I553" s="30">
        <v>0.115277910573283</v>
      </c>
      <c r="J553" s="30">
        <v>4.4027979267213399E-2</v>
      </c>
      <c r="K553" s="7">
        <v>6.73469230155751E-2</v>
      </c>
      <c r="L553" s="7">
        <v>0.48290069367883298</v>
      </c>
      <c r="M553" s="7">
        <v>5.2571315413076199E-2</v>
      </c>
      <c r="N553" s="7">
        <v>5.4468433363130397E-2</v>
      </c>
      <c r="O553" s="7">
        <v>3.23147682516115E-3</v>
      </c>
      <c r="P553" s="7">
        <v>0.144708601085659</v>
      </c>
      <c r="Q553" s="7">
        <v>6.6605165413994003</v>
      </c>
    </row>
    <row r="554" spans="1:17" hidden="1" x14ac:dyDescent="0.25">
      <c r="A554" s="3" t="s">
        <v>23</v>
      </c>
      <c r="B554" s="2">
        <v>44197</v>
      </c>
      <c r="C554" s="7">
        <v>0.64511961686638397</v>
      </c>
      <c r="D554" s="7">
        <v>3.3613201723531102E-3</v>
      </c>
      <c r="E554" s="7">
        <v>0.67389809846733695</v>
      </c>
      <c r="F554" s="7">
        <v>0.32274058136030997</v>
      </c>
      <c r="G554" s="7">
        <v>1.58595188514737E-2</v>
      </c>
      <c r="H554" s="7">
        <v>1.9088232657898099E-3</v>
      </c>
      <c r="I554" s="30">
        <v>1.99666145614147E-2</v>
      </c>
      <c r="J554" s="30">
        <v>5.1880048347285899E-2</v>
      </c>
      <c r="K554" s="7">
        <v>3.7030506607707299E-2</v>
      </c>
      <c r="L554" s="7">
        <v>0.61143954193187899</v>
      </c>
      <c r="M554" s="7">
        <v>4.7151523473616203E-2</v>
      </c>
      <c r="N554" s="7">
        <v>5.6695726767885903E-2</v>
      </c>
      <c r="O554" s="7">
        <v>3.0231027710579698E-3</v>
      </c>
      <c r="P554" s="7">
        <v>0.155044593421889</v>
      </c>
      <c r="Q554" s="7">
        <v>6.6755102601510501</v>
      </c>
    </row>
    <row r="555" spans="1:17" hidden="1" x14ac:dyDescent="0.25">
      <c r="A555" s="3" t="s">
        <v>23</v>
      </c>
      <c r="B555" s="2">
        <v>44228</v>
      </c>
      <c r="C555" s="7">
        <v>0.66316412801855995</v>
      </c>
      <c r="D555" s="7">
        <v>4.4106399584129896E-3</v>
      </c>
      <c r="E555" s="7">
        <v>0.67084689175852197</v>
      </c>
      <c r="F555" s="7">
        <v>0.32474246828306502</v>
      </c>
      <c r="G555" s="7">
        <v>1.6790354449166399E-2</v>
      </c>
      <c r="H555" s="7">
        <v>1.8623060070916801E-3</v>
      </c>
      <c r="I555" s="30">
        <v>2.1602566809316701E-2</v>
      </c>
      <c r="J555" s="30">
        <v>5.6396036245334603E-2</v>
      </c>
      <c r="K555" s="7">
        <v>3.9931258221547E-2</v>
      </c>
      <c r="L555" s="7">
        <v>0.59705301381963705</v>
      </c>
      <c r="M555" s="7">
        <v>4.7198558434579402E-2</v>
      </c>
      <c r="N555" s="7">
        <v>6.72888181240376E-2</v>
      </c>
      <c r="O555" s="7">
        <v>4.2197631159803404E-3</v>
      </c>
      <c r="P555" s="7">
        <v>0.14765732477331001</v>
      </c>
      <c r="Q555" s="7">
        <v>6.6698708170736003</v>
      </c>
    </row>
    <row r="556" spans="1:17" hidden="1" x14ac:dyDescent="0.25">
      <c r="A556" s="3" t="s">
        <v>23</v>
      </c>
      <c r="B556" s="2">
        <v>44256</v>
      </c>
      <c r="C556" s="7">
        <v>0.83043761584255904</v>
      </c>
      <c r="D556" s="7">
        <v>3.3982665828552602E-3</v>
      </c>
      <c r="E556" s="7">
        <v>0.65140034881279596</v>
      </c>
      <c r="F556" s="7">
        <v>0.34520138460434902</v>
      </c>
      <c r="G556" s="7">
        <v>1.5939646800238599E-2</v>
      </c>
      <c r="H556" s="7">
        <v>2.44453211961409E-3</v>
      </c>
      <c r="I556" s="30">
        <v>2.2368589021949398E-2</v>
      </c>
      <c r="J556" s="30">
        <v>5.55599527640201E-2</v>
      </c>
      <c r="K556" s="7">
        <v>5.2244398558143501E-2</v>
      </c>
      <c r="L556" s="7">
        <v>0.56084631081634595</v>
      </c>
      <c r="M556" s="7">
        <v>4.5731624694598003E-2</v>
      </c>
      <c r="N556" s="7">
        <v>7.5420948067107696E-2</v>
      </c>
      <c r="O556" s="7">
        <v>3.4927062052544301E-3</v>
      </c>
      <c r="P556" s="7">
        <v>0.16595129095272901</v>
      </c>
      <c r="Q556" s="7">
        <v>6.65900700428499</v>
      </c>
    </row>
    <row r="557" spans="1:17" hidden="1" x14ac:dyDescent="0.25">
      <c r="A557" s="3" t="s">
        <v>23</v>
      </c>
      <c r="B557" s="2">
        <v>44287</v>
      </c>
      <c r="C557" s="7">
        <v>0.98524514316592304</v>
      </c>
      <c r="D557" s="7">
        <v>3.43788065285468E-3</v>
      </c>
      <c r="E557" s="7">
        <v>0.61618261770699101</v>
      </c>
      <c r="F557" s="7">
        <v>0.38037950164015399</v>
      </c>
      <c r="G557" s="7">
        <v>1.2831761477274099E-2</v>
      </c>
      <c r="H557" s="7">
        <v>8.1105496800497594E-3</v>
      </c>
      <c r="I557" s="30">
        <v>7.8334688691257107E-2</v>
      </c>
      <c r="J557" s="30">
        <v>6.5711785596988204E-2</v>
      </c>
      <c r="K557" s="7">
        <v>5.7331583232504001E-2</v>
      </c>
      <c r="L557" s="7">
        <v>0.44927370041780801</v>
      </c>
      <c r="M557" s="7">
        <v>4.6774420375162697E-2</v>
      </c>
      <c r="N557" s="7">
        <v>7.5325080984106299E-2</v>
      </c>
      <c r="O557" s="7">
        <v>5.2239947186392697E-3</v>
      </c>
      <c r="P557" s="7">
        <v>0.20108243482621099</v>
      </c>
      <c r="Q557" s="7">
        <v>6.5919130517641698</v>
      </c>
    </row>
    <row r="558" spans="1:17" hidden="1" x14ac:dyDescent="0.25">
      <c r="A558" s="3" t="s">
        <v>23</v>
      </c>
      <c r="B558" s="2">
        <v>44317</v>
      </c>
      <c r="C558" s="7">
        <v>1.0820320229292699</v>
      </c>
      <c r="D558" s="7">
        <v>2.9453126285040499E-3</v>
      </c>
      <c r="E558" s="7">
        <v>0.59439466725646894</v>
      </c>
      <c r="F558" s="7">
        <v>0.402660020115027</v>
      </c>
      <c r="G558" s="7">
        <v>1.09882651432329E-2</v>
      </c>
      <c r="H558" s="7">
        <v>1.3067058064747301E-2</v>
      </c>
      <c r="I558" s="30">
        <v>8.8291799802250603E-2</v>
      </c>
      <c r="J558" s="30">
        <v>8.4598813539113804E-2</v>
      </c>
      <c r="K558" s="7">
        <v>4.9902450545175003E-2</v>
      </c>
      <c r="L558" s="7">
        <v>0.421130850905376</v>
      </c>
      <c r="M558" s="7">
        <v>4.2600814749970399E-2</v>
      </c>
      <c r="N558" s="7">
        <v>7.1473506954686697E-2</v>
      </c>
      <c r="O558" s="7">
        <v>8.4549115958092308E-3</v>
      </c>
      <c r="P558" s="7">
        <v>0.209491528699638</v>
      </c>
      <c r="Q558" s="7">
        <v>6.6260509839984003</v>
      </c>
    </row>
    <row r="559" spans="1:17" hidden="1" x14ac:dyDescent="0.25">
      <c r="A559" s="3" t="s">
        <v>23</v>
      </c>
      <c r="B559" s="2">
        <v>44348</v>
      </c>
      <c r="C559" s="7">
        <v>1.02750548771734</v>
      </c>
      <c r="D559" s="7">
        <v>4.1808187190452402E-3</v>
      </c>
      <c r="E559" s="7">
        <v>0.60487530732719896</v>
      </c>
      <c r="F559" s="7">
        <v>0.39094387395375602</v>
      </c>
      <c r="G559" s="7">
        <v>1.10578660221489E-2</v>
      </c>
      <c r="H559" s="7">
        <v>1.36174155268718E-2</v>
      </c>
      <c r="I559" s="30">
        <v>8.3941707089949497E-2</v>
      </c>
      <c r="J559" s="30">
        <v>9.5243223868772001E-2</v>
      </c>
      <c r="K559" s="7">
        <v>4.5482917646444403E-2</v>
      </c>
      <c r="L559" s="7">
        <v>0.42669350411964901</v>
      </c>
      <c r="M559" s="7">
        <v>4.9191993728867997E-2</v>
      </c>
      <c r="N559" s="7">
        <v>6.5957870866172996E-2</v>
      </c>
      <c r="O559" s="7">
        <v>1.1537349092198499E-2</v>
      </c>
      <c r="P559" s="7">
        <v>0.19727615203892501</v>
      </c>
      <c r="Q559" s="7">
        <v>6.6035408455476903</v>
      </c>
    </row>
    <row r="560" spans="1:17" hidden="1" x14ac:dyDescent="0.25">
      <c r="A560" s="3" t="s">
        <v>23</v>
      </c>
      <c r="B560" s="2">
        <v>44378</v>
      </c>
      <c r="C560" s="7">
        <v>1.0873483933419601</v>
      </c>
      <c r="D560" s="7">
        <v>2.8844116391459002E-3</v>
      </c>
      <c r="E560" s="7">
        <v>0.61321195974286302</v>
      </c>
      <c r="F560" s="7">
        <v>0.38390362861799099</v>
      </c>
      <c r="G560" s="7">
        <v>1.1850901296630601E-2</v>
      </c>
      <c r="H560" s="7">
        <v>1.53692977969659E-2</v>
      </c>
      <c r="I560" s="30">
        <v>8.7625405926928801E-2</v>
      </c>
      <c r="J560" s="30">
        <v>0.10102152900575</v>
      </c>
      <c r="K560" s="7">
        <v>4.6625299277604101E-2</v>
      </c>
      <c r="L560" s="7">
        <v>0.42004861097582302</v>
      </c>
      <c r="M560" s="7">
        <v>4.6539304685177398E-2</v>
      </c>
      <c r="N560" s="7">
        <v>6.2854979799459004E-2</v>
      </c>
      <c r="O560" s="7">
        <v>1.31045621973902E-2</v>
      </c>
      <c r="P560" s="7">
        <v>0.19496010903827099</v>
      </c>
      <c r="Q560" s="7">
        <v>6.5811478888490704</v>
      </c>
    </row>
    <row r="561" spans="1:17" hidden="1" x14ac:dyDescent="0.25">
      <c r="A561" s="3" t="s">
        <v>23</v>
      </c>
      <c r="B561" s="2">
        <v>44409</v>
      </c>
      <c r="C561" s="7">
        <v>1.05748895359594</v>
      </c>
      <c r="D561" s="7">
        <v>3.1610936176841601E-3</v>
      </c>
      <c r="E561" s="7">
        <v>0.58150350856973199</v>
      </c>
      <c r="F561" s="7">
        <v>0.415335397812584</v>
      </c>
      <c r="G561" s="7">
        <v>1.13237487722039E-2</v>
      </c>
      <c r="H561" s="7">
        <v>1.6947769430266602E-2</v>
      </c>
      <c r="I561" s="30">
        <v>8.8777186435593999E-2</v>
      </c>
      <c r="J561" s="30">
        <v>0.114123124403863</v>
      </c>
      <c r="K561" s="7">
        <v>4.9241747334045703E-2</v>
      </c>
      <c r="L561" s="7">
        <v>0.393036235716271</v>
      </c>
      <c r="M561" s="7">
        <v>4.7068592612933897E-2</v>
      </c>
      <c r="N561" s="7">
        <v>5.9451870038228501E-2</v>
      </c>
      <c r="O561" s="7">
        <v>1.8610627030725701E-2</v>
      </c>
      <c r="P561" s="7">
        <v>0.20141909822586801</v>
      </c>
      <c r="Q561" s="7">
        <v>6.6281865880151498</v>
      </c>
    </row>
    <row r="562" spans="1:17" x14ac:dyDescent="0.25">
      <c r="A562" s="3" t="s">
        <v>23</v>
      </c>
      <c r="B562" s="2">
        <v>44440</v>
      </c>
      <c r="C562" s="7">
        <v>1.0520130968588499</v>
      </c>
      <c r="D562" s="7">
        <v>3.3328125769841702E-3</v>
      </c>
      <c r="E562" s="7">
        <v>0.60173733673822405</v>
      </c>
      <c r="F562" s="7">
        <v>0.39492985068479203</v>
      </c>
      <c r="G562" s="7">
        <v>1.2031943528655199E-2</v>
      </c>
      <c r="H562" s="7">
        <v>1.6809214201590799E-2</v>
      </c>
      <c r="I562" s="30">
        <v>7.8309537033290993E-2</v>
      </c>
      <c r="J562" s="30">
        <v>0.11346437943647</v>
      </c>
      <c r="K562" s="7">
        <v>4.93074485296719E-2</v>
      </c>
      <c r="L562" s="7">
        <v>0.40405818024670298</v>
      </c>
      <c r="M562" s="7">
        <v>4.6920277920317797E-2</v>
      </c>
      <c r="N562" s="7">
        <v>5.1069192350053902E-2</v>
      </c>
      <c r="O562" s="7">
        <v>1.5768352084689501E-2</v>
      </c>
      <c r="P562" s="7">
        <v>0.21226147466855599</v>
      </c>
      <c r="Q562" s="7">
        <v>6.5999223709033696</v>
      </c>
    </row>
    <row r="563" spans="1:17" hidden="1" x14ac:dyDescent="0.25">
      <c r="A563" s="3" t="s">
        <v>24</v>
      </c>
      <c r="B563" s="2">
        <v>43466</v>
      </c>
      <c r="C563" s="7">
        <v>0.87836136373568896</v>
      </c>
      <c r="D563" s="7">
        <v>2.1365887072607101E-2</v>
      </c>
      <c r="E563" s="7">
        <v>0.41885807609104397</v>
      </c>
      <c r="F563" s="7">
        <v>0.55977603683634902</v>
      </c>
      <c r="G563" s="7">
        <v>8.9798495493282598E-3</v>
      </c>
      <c r="H563" s="7">
        <v>2.6964182615236199E-2</v>
      </c>
      <c r="I563" s="30">
        <v>9.0501718117214094E-2</v>
      </c>
      <c r="J563" s="30">
        <v>8.8187289258384399E-2</v>
      </c>
      <c r="K563" s="7">
        <v>7.6730148812180196E-2</v>
      </c>
      <c r="L563" s="7">
        <v>0.29508004673484001</v>
      </c>
      <c r="M563" s="7">
        <v>5.21972122678847E-2</v>
      </c>
      <c r="N563" s="7">
        <v>3.6725688638277E-2</v>
      </c>
      <c r="O563" s="7">
        <v>4.1492100264730401E-2</v>
      </c>
      <c r="P563" s="7">
        <v>0.28314176374192501</v>
      </c>
      <c r="Q563" s="7">
        <v>5.7557277801509796</v>
      </c>
    </row>
    <row r="564" spans="1:17" hidden="1" x14ac:dyDescent="0.25">
      <c r="A564" s="3" t="s">
        <v>24</v>
      </c>
      <c r="B564" s="2">
        <v>43497</v>
      </c>
      <c r="C564" s="7">
        <v>0.88582543898862298</v>
      </c>
      <c r="D564" s="7">
        <v>2.0866941790315501E-2</v>
      </c>
      <c r="E564" s="7">
        <v>0.42244794485340198</v>
      </c>
      <c r="F564" s="7">
        <v>0.55668511335628201</v>
      </c>
      <c r="G564" s="7">
        <v>8.7275833181657408E-3</v>
      </c>
      <c r="H564" s="7">
        <v>2.8551197054550798E-2</v>
      </c>
      <c r="I564" s="30">
        <v>9.4658492769646094E-2</v>
      </c>
      <c r="J564" s="30">
        <v>0.10050602318514899</v>
      </c>
      <c r="K564" s="7">
        <v>7.3060008639593194E-2</v>
      </c>
      <c r="L564" s="7">
        <v>0.291947439802338</v>
      </c>
      <c r="M564" s="7">
        <v>5.1201540336657303E-2</v>
      </c>
      <c r="N564" s="7">
        <v>3.71311837336155E-2</v>
      </c>
      <c r="O564" s="7">
        <v>4.4812454410490997E-2</v>
      </c>
      <c r="P564" s="7">
        <v>0.269404076749794</v>
      </c>
      <c r="Q564" s="7">
        <v>5.6521139980204103</v>
      </c>
    </row>
    <row r="565" spans="1:17" hidden="1" x14ac:dyDescent="0.25">
      <c r="A565" s="3" t="s">
        <v>24</v>
      </c>
      <c r="B565" s="2">
        <v>43525</v>
      </c>
      <c r="C565" s="7">
        <v>1.0360975856024299</v>
      </c>
      <c r="D565" s="7">
        <v>2.14511698693922E-2</v>
      </c>
      <c r="E565" s="7">
        <v>0.41535416512901702</v>
      </c>
      <c r="F565" s="7">
        <v>0.56319466500159099</v>
      </c>
      <c r="G565" s="7">
        <v>1.07625880965022E-2</v>
      </c>
      <c r="H565" s="7">
        <v>2.7200016356833001E-2</v>
      </c>
      <c r="I565" s="30">
        <v>0.103720978423857</v>
      </c>
      <c r="J565" s="30">
        <v>0.101221141178908</v>
      </c>
      <c r="K565" s="7">
        <v>7.2419024006459304E-2</v>
      </c>
      <c r="L565" s="7">
        <v>0.29131637510006803</v>
      </c>
      <c r="M565" s="7">
        <v>4.9700768243512203E-2</v>
      </c>
      <c r="N565" s="7">
        <v>4.3084004298716998E-2</v>
      </c>
      <c r="O565" s="7">
        <v>4.0307658272790599E-2</v>
      </c>
      <c r="P565" s="7">
        <v>0.26026744602235202</v>
      </c>
      <c r="Q565" s="7">
        <v>5.8120176656149303</v>
      </c>
    </row>
    <row r="566" spans="1:17" hidden="1" x14ac:dyDescent="0.25">
      <c r="A566" s="3" t="s">
        <v>24</v>
      </c>
      <c r="B566" s="2">
        <v>43556</v>
      </c>
      <c r="C566" s="7">
        <v>1.00595493323712</v>
      </c>
      <c r="D566" s="7">
        <v>2.34358563264115E-2</v>
      </c>
      <c r="E566" s="7">
        <v>0.41522604394417301</v>
      </c>
      <c r="F566" s="7">
        <v>0.56133809972941495</v>
      </c>
      <c r="G566" s="7">
        <v>7.9778077049033093E-3</v>
      </c>
      <c r="H566" s="7">
        <v>2.8544778429978698E-2</v>
      </c>
      <c r="I566" s="30">
        <v>0.101028303461564</v>
      </c>
      <c r="J566" s="30">
        <v>9.9350168919061094E-2</v>
      </c>
      <c r="K566" s="7">
        <v>7.5731007054371594E-2</v>
      </c>
      <c r="L566" s="7">
        <v>0.293092195080291</v>
      </c>
      <c r="M566" s="7">
        <v>4.9624949401266202E-2</v>
      </c>
      <c r="N566" s="7">
        <v>4.4977194677626099E-2</v>
      </c>
      <c r="O566" s="7">
        <v>4.6476223087573702E-2</v>
      </c>
      <c r="P566" s="7">
        <v>0.25319737218336502</v>
      </c>
      <c r="Q566" s="7">
        <v>5.8499629931777504</v>
      </c>
    </row>
    <row r="567" spans="1:17" hidden="1" x14ac:dyDescent="0.25">
      <c r="A567" s="3" t="s">
        <v>24</v>
      </c>
      <c r="B567" s="2">
        <v>43586</v>
      </c>
      <c r="C567" s="7">
        <v>1.0112216763939199</v>
      </c>
      <c r="D567" s="7">
        <v>2.1702145444035901E-2</v>
      </c>
      <c r="E567" s="7">
        <v>0.41982123294623003</v>
      </c>
      <c r="F567" s="7">
        <v>0.55847662160973399</v>
      </c>
      <c r="G567" s="7">
        <v>8.3310057854151503E-3</v>
      </c>
      <c r="H567" s="7">
        <v>2.8245665063152701E-2</v>
      </c>
      <c r="I567" s="30">
        <v>0.108829967225366</v>
      </c>
      <c r="J567" s="30">
        <v>0.101122916020219</v>
      </c>
      <c r="K567" s="7">
        <v>8.4413395720331505E-2</v>
      </c>
      <c r="L567" s="7">
        <v>0.28905248078093998</v>
      </c>
      <c r="M567" s="7">
        <v>5.2661351201909901E-2</v>
      </c>
      <c r="N567" s="7">
        <v>4.80518879310428E-2</v>
      </c>
      <c r="O567" s="7">
        <v>4.33042249544126E-2</v>
      </c>
      <c r="P567" s="7">
        <v>0.23598710531721001</v>
      </c>
      <c r="Q567" s="7">
        <v>5.7300153648369099</v>
      </c>
    </row>
    <row r="568" spans="1:17" hidden="1" x14ac:dyDescent="0.25">
      <c r="A568" s="3" t="s">
        <v>24</v>
      </c>
      <c r="B568" s="2">
        <v>43617</v>
      </c>
      <c r="C568" s="7">
        <v>1.0062459807493001</v>
      </c>
      <c r="D568" s="7">
        <v>2.22371872789901E-2</v>
      </c>
      <c r="E568" s="7">
        <v>0.432123235075418</v>
      </c>
      <c r="F568" s="7">
        <v>0.54563957764559201</v>
      </c>
      <c r="G568" s="7">
        <v>9.0637212362088704E-3</v>
      </c>
      <c r="H568" s="7">
        <v>2.56049641754755E-2</v>
      </c>
      <c r="I568" s="30">
        <v>0.107847226394006</v>
      </c>
      <c r="J568" s="30">
        <v>9.6858704962824907E-2</v>
      </c>
      <c r="K568" s="7">
        <v>8.2502003711701494E-2</v>
      </c>
      <c r="L568" s="7">
        <v>0.28711160270154401</v>
      </c>
      <c r="M568" s="7">
        <v>5.24480834232375E-2</v>
      </c>
      <c r="N568" s="7">
        <v>4.1183431077972503E-2</v>
      </c>
      <c r="O568" s="7">
        <v>4.8464806938646902E-2</v>
      </c>
      <c r="P568" s="7">
        <v>0.248915455378381</v>
      </c>
      <c r="Q568" s="7">
        <v>5.7038010121254903</v>
      </c>
    </row>
    <row r="569" spans="1:17" hidden="1" x14ac:dyDescent="0.25">
      <c r="A569" s="3" t="s">
        <v>24</v>
      </c>
      <c r="B569" s="2">
        <v>43647</v>
      </c>
      <c r="C569" s="7">
        <v>1.0289902822454899</v>
      </c>
      <c r="D569" s="7">
        <v>2.2404828624256499E-2</v>
      </c>
      <c r="E569" s="7">
        <v>0.42128841940505202</v>
      </c>
      <c r="F569" s="7">
        <v>0.55630675197069201</v>
      </c>
      <c r="G569" s="7">
        <v>9.2370514592268402E-3</v>
      </c>
      <c r="H569" s="7">
        <v>2.8461115228862001E-2</v>
      </c>
      <c r="I569" s="30">
        <v>0.111154996846343</v>
      </c>
      <c r="J569" s="30">
        <v>9.8055269449697599E-2</v>
      </c>
      <c r="K569" s="7">
        <v>8.9430523050997204E-2</v>
      </c>
      <c r="L569" s="7">
        <v>0.29053225996528198</v>
      </c>
      <c r="M569" s="7">
        <v>5.0665854477570299E-2</v>
      </c>
      <c r="N569" s="7">
        <v>4.1413799482138899E-2</v>
      </c>
      <c r="O569" s="7">
        <v>4.6799441075521503E-2</v>
      </c>
      <c r="P569" s="7">
        <v>0.23424968896436099</v>
      </c>
      <c r="Q569" s="7">
        <v>5.74582701091839</v>
      </c>
    </row>
    <row r="570" spans="1:17" hidden="1" x14ac:dyDescent="0.25">
      <c r="A570" s="3" t="s">
        <v>24</v>
      </c>
      <c r="B570" s="2">
        <v>43678</v>
      </c>
      <c r="C570" s="7">
        <v>1.0318696042123701</v>
      </c>
      <c r="D570" s="7">
        <v>2.44247231139595E-2</v>
      </c>
      <c r="E570" s="7">
        <v>0.415409219792578</v>
      </c>
      <c r="F570" s="7">
        <v>0.56016605709346301</v>
      </c>
      <c r="G570" s="7">
        <v>8.4904348979042196E-3</v>
      </c>
      <c r="H570" s="7">
        <v>3.2414499462251299E-2</v>
      </c>
      <c r="I570" s="30">
        <v>0.106045129556638</v>
      </c>
      <c r="J570" s="30">
        <v>0.10420207433508601</v>
      </c>
      <c r="K570" s="7">
        <v>8.7096282869267502E-2</v>
      </c>
      <c r="L570" s="7">
        <v>0.28413988293214298</v>
      </c>
      <c r="M570" s="7">
        <v>5.0449836520316399E-2</v>
      </c>
      <c r="N570" s="7">
        <v>4.0061136729038403E-2</v>
      </c>
      <c r="O570" s="7">
        <v>4.6695306217629601E-2</v>
      </c>
      <c r="P570" s="7">
        <v>0.24040541647972599</v>
      </c>
      <c r="Q570" s="7">
        <v>5.8479286616445201</v>
      </c>
    </row>
    <row r="571" spans="1:17" hidden="1" x14ac:dyDescent="0.25">
      <c r="A571" s="3" t="s">
        <v>24</v>
      </c>
      <c r="B571" s="2">
        <v>43709</v>
      </c>
      <c r="C571" s="7">
        <v>0.97127804340339796</v>
      </c>
      <c r="D571" s="7">
        <v>2.0690236694819002E-2</v>
      </c>
      <c r="E571" s="7">
        <v>0.41223705539562799</v>
      </c>
      <c r="F571" s="7">
        <v>0.567072707909553</v>
      </c>
      <c r="G571" s="7">
        <v>8.1131316219157906E-3</v>
      </c>
      <c r="H571" s="7">
        <v>2.7277832848615201E-2</v>
      </c>
      <c r="I571" s="30">
        <v>0.103910927191761</v>
      </c>
      <c r="J571" s="30">
        <v>9.8029487306722798E-2</v>
      </c>
      <c r="K571" s="7">
        <v>8.32007421760666E-2</v>
      </c>
      <c r="L571" s="7">
        <v>0.28728407482489998</v>
      </c>
      <c r="M571" s="7">
        <v>4.6913301491759297E-2</v>
      </c>
      <c r="N571" s="7">
        <v>4.1412448305331799E-2</v>
      </c>
      <c r="O571" s="7">
        <v>4.7844273582408801E-2</v>
      </c>
      <c r="P571" s="7">
        <v>0.256013780650519</v>
      </c>
      <c r="Q571" s="7">
        <v>5.8416491889679101</v>
      </c>
    </row>
    <row r="572" spans="1:17" hidden="1" x14ac:dyDescent="0.25">
      <c r="A572" s="3" t="s">
        <v>24</v>
      </c>
      <c r="B572" s="2">
        <v>43739</v>
      </c>
      <c r="C572" s="7">
        <v>0.99257182790290399</v>
      </c>
      <c r="D572" s="7">
        <v>2.1831141727027398E-2</v>
      </c>
      <c r="E572" s="7">
        <v>0.434645715305084</v>
      </c>
      <c r="F572" s="7">
        <v>0.54352314296788795</v>
      </c>
      <c r="G572" s="7">
        <v>8.3335195356649006E-3</v>
      </c>
      <c r="H572" s="7">
        <v>3.0516545473299801E-2</v>
      </c>
      <c r="I572" s="30">
        <v>0.113192324458033</v>
      </c>
      <c r="J572" s="30">
        <v>9.9150580379143996E-2</v>
      </c>
      <c r="K572" s="7">
        <v>8.8010392313399993E-2</v>
      </c>
      <c r="L572" s="7">
        <v>0.293314291251493</v>
      </c>
      <c r="M572" s="7">
        <v>4.91191328694639E-2</v>
      </c>
      <c r="N572" s="7">
        <v>4.5043453930058999E-2</v>
      </c>
      <c r="O572" s="7">
        <v>4.5712451968113202E-2</v>
      </c>
      <c r="P572" s="7">
        <v>0.22760730782132799</v>
      </c>
      <c r="Q572" s="7">
        <v>5.8169808138019503</v>
      </c>
    </row>
    <row r="573" spans="1:17" hidden="1" x14ac:dyDescent="0.25">
      <c r="A573" s="3" t="s">
        <v>24</v>
      </c>
      <c r="B573" s="2">
        <v>43770</v>
      </c>
      <c r="C573" s="7">
        <v>1.01338862989297</v>
      </c>
      <c r="D573" s="7">
        <v>2.1524208908775801E-2</v>
      </c>
      <c r="E573" s="7">
        <v>0.438386027892403</v>
      </c>
      <c r="F573" s="7">
        <v>0.54008976319882096</v>
      </c>
      <c r="G573" s="7">
        <v>8.7610514021190505E-3</v>
      </c>
      <c r="H573" s="7">
        <v>3.9345727014774103E-2</v>
      </c>
      <c r="I573" s="30">
        <v>0.121559561586131</v>
      </c>
      <c r="J573" s="30">
        <v>9.9113175048437696E-2</v>
      </c>
      <c r="K573" s="7">
        <v>0.100950867496665</v>
      </c>
      <c r="L573" s="7">
        <v>0.28560399227616901</v>
      </c>
      <c r="M573" s="7">
        <v>5.3081297164707802E-2</v>
      </c>
      <c r="N573" s="7">
        <v>4.2860149961201799E-2</v>
      </c>
      <c r="O573" s="7">
        <v>4.3630103719714E-2</v>
      </c>
      <c r="P573" s="7">
        <v>0.20509407433008101</v>
      </c>
      <c r="Q573" s="7">
        <v>5.8428359875645697</v>
      </c>
    </row>
    <row r="574" spans="1:17" hidden="1" x14ac:dyDescent="0.25">
      <c r="A574" s="3" t="s">
        <v>24</v>
      </c>
      <c r="B574" s="2">
        <v>43800</v>
      </c>
      <c r="C574" s="7">
        <v>1.13819463363579</v>
      </c>
      <c r="D574" s="7">
        <v>2.3276798472954E-2</v>
      </c>
      <c r="E574" s="7">
        <v>0.43933749876592498</v>
      </c>
      <c r="F574" s="7">
        <v>0.53738570276112096</v>
      </c>
      <c r="G574" s="7">
        <v>9.68379388540167E-3</v>
      </c>
      <c r="H574" s="7">
        <v>4.5604571598975699E-2</v>
      </c>
      <c r="I574" s="30">
        <v>0.14213198031412799</v>
      </c>
      <c r="J574" s="30">
        <v>9.8803468833784297E-2</v>
      </c>
      <c r="K574" s="7">
        <v>0.11676340175718</v>
      </c>
      <c r="L574" s="7">
        <v>0.28591042187499799</v>
      </c>
      <c r="M574" s="7">
        <v>5.5659746931349598E-2</v>
      </c>
      <c r="N574" s="7">
        <v>3.4246124209268002E-2</v>
      </c>
      <c r="O574" s="7">
        <v>3.7081601056826501E-2</v>
      </c>
      <c r="P574" s="7">
        <v>0.17411488953808901</v>
      </c>
      <c r="Q574" s="7">
        <v>5.7913797219573997</v>
      </c>
    </row>
    <row r="575" spans="1:17" hidden="1" x14ac:dyDescent="0.25">
      <c r="A575" s="3" t="s">
        <v>24</v>
      </c>
      <c r="B575" s="2">
        <v>43831</v>
      </c>
      <c r="C575" s="7">
        <v>0.86984422758102597</v>
      </c>
      <c r="D575" s="7">
        <v>2.39965984671595E-2</v>
      </c>
      <c r="E575" s="7">
        <v>0.44934107473540302</v>
      </c>
      <c r="F575" s="7">
        <v>0.52666232679743696</v>
      </c>
      <c r="G575" s="7">
        <v>9.6885333376587092E-3</v>
      </c>
      <c r="H575" s="7">
        <v>2.7403017033971602E-2</v>
      </c>
      <c r="I575" s="30">
        <v>8.59790403702827E-2</v>
      </c>
      <c r="J575" s="30">
        <v>0.10109012352761</v>
      </c>
      <c r="K575" s="7">
        <v>7.6908368214418807E-2</v>
      </c>
      <c r="L575" s="7">
        <v>0.30178791368109298</v>
      </c>
      <c r="M575" s="7">
        <v>4.9928657355979497E-2</v>
      </c>
      <c r="N575" s="7">
        <v>4.6388259504614303E-2</v>
      </c>
      <c r="O575" s="7">
        <v>4.6251297647440098E-2</v>
      </c>
      <c r="P575" s="7">
        <v>0.25457478932693101</v>
      </c>
      <c r="Q575" s="7">
        <v>5.7509243726288997</v>
      </c>
    </row>
    <row r="576" spans="1:17" hidden="1" x14ac:dyDescent="0.25">
      <c r="A576" s="3" t="s">
        <v>24</v>
      </c>
      <c r="B576" s="2">
        <v>43862</v>
      </c>
      <c r="C576" s="7">
        <v>0.88745822242978201</v>
      </c>
      <c r="D576" s="7">
        <v>2.0763884586005001E-2</v>
      </c>
      <c r="E576" s="7">
        <v>0.44505334070894398</v>
      </c>
      <c r="F576" s="7">
        <v>0.53418277470505104</v>
      </c>
      <c r="G576" s="7">
        <v>9.9253056784545206E-3</v>
      </c>
      <c r="H576" s="7">
        <v>2.6655903894705901E-2</v>
      </c>
      <c r="I576" s="30">
        <v>9.1054134890772701E-2</v>
      </c>
      <c r="J576" s="30">
        <v>0.105680050996543</v>
      </c>
      <c r="K576" s="7">
        <v>7.9030554742860401E-2</v>
      </c>
      <c r="L576" s="7">
        <v>0.29955903286074098</v>
      </c>
      <c r="M576" s="7">
        <v>5.07534814843527E-2</v>
      </c>
      <c r="N576" s="7">
        <v>4.1997203376608297E-2</v>
      </c>
      <c r="O576" s="7">
        <v>5.00354537079164E-2</v>
      </c>
      <c r="P576" s="7">
        <v>0.24530887836704501</v>
      </c>
      <c r="Q576" s="7">
        <v>5.7177062076600098</v>
      </c>
    </row>
    <row r="577" spans="1:17" hidden="1" x14ac:dyDescent="0.25">
      <c r="A577" s="3" t="s">
        <v>24</v>
      </c>
      <c r="B577" s="2">
        <v>43891</v>
      </c>
      <c r="C577" s="7">
        <v>0.80310806565249504</v>
      </c>
      <c r="D577" s="7">
        <v>2.5471511230406502E-2</v>
      </c>
      <c r="E577" s="7">
        <v>0.49222298092904798</v>
      </c>
      <c r="F577" s="7">
        <v>0.48230550784054499</v>
      </c>
      <c r="G577" s="7">
        <v>8.7744416999815198E-3</v>
      </c>
      <c r="H577" s="7">
        <v>2.11757350807362E-2</v>
      </c>
      <c r="I577" s="30">
        <v>6.6363433120947404E-2</v>
      </c>
      <c r="J577" s="30">
        <v>7.2979210927955507E-2</v>
      </c>
      <c r="K577" s="7">
        <v>7.3841757458288401E-2</v>
      </c>
      <c r="L577" s="7">
        <v>0.40726103190497898</v>
      </c>
      <c r="M577" s="7">
        <v>4.4438476829903102E-2</v>
      </c>
      <c r="N577" s="7">
        <v>3.4903138152032401E-2</v>
      </c>
      <c r="O577" s="7">
        <v>2.90782976334211E-2</v>
      </c>
      <c r="P577" s="7">
        <v>0.24118447719175601</v>
      </c>
      <c r="Q577" s="7">
        <v>5.81987221584036</v>
      </c>
    </row>
    <row r="578" spans="1:17" hidden="1" x14ac:dyDescent="0.25">
      <c r="A578" s="3" t="s">
        <v>24</v>
      </c>
      <c r="B578" s="2">
        <v>43922</v>
      </c>
      <c r="C578" s="7">
        <v>0.42121735627374901</v>
      </c>
      <c r="D578" s="7">
        <v>3.5170541884453399E-2</v>
      </c>
      <c r="E578" s="7">
        <v>0.67755185745284596</v>
      </c>
      <c r="F578" s="7">
        <v>0.28727760066269997</v>
      </c>
      <c r="G578" s="7">
        <v>8.6443625153808604E-3</v>
      </c>
      <c r="H578" s="7">
        <v>3.8479349134900899E-3</v>
      </c>
      <c r="I578" s="30">
        <v>1.9756743680367998E-2</v>
      </c>
      <c r="J578" s="30">
        <v>1.6508449509387998E-2</v>
      </c>
      <c r="K578" s="7">
        <v>5.9840361658431498E-2</v>
      </c>
      <c r="L578" s="7">
        <v>0.71031747744071105</v>
      </c>
      <c r="M578" s="7">
        <v>2.0356472858718801E-2</v>
      </c>
      <c r="N578" s="7">
        <v>1.9737723875597499E-2</v>
      </c>
      <c r="O578" s="7">
        <v>6.2519077173710203E-3</v>
      </c>
      <c r="P578" s="7">
        <v>0.134738565830543</v>
      </c>
      <c r="Q578" s="7">
        <v>6.0391067374137499</v>
      </c>
    </row>
    <row r="579" spans="1:17" hidden="1" x14ac:dyDescent="0.25">
      <c r="A579" s="3" t="s">
        <v>24</v>
      </c>
      <c r="B579" s="2">
        <v>43952</v>
      </c>
      <c r="C579" s="7">
        <v>0.52725487314901298</v>
      </c>
      <c r="D579" s="7">
        <v>3.53046939317943E-2</v>
      </c>
      <c r="E579" s="7">
        <v>0.64181932127779595</v>
      </c>
      <c r="F579" s="7">
        <v>0.32287598479041002</v>
      </c>
      <c r="G579" s="7">
        <v>9.8680381899132908E-3</v>
      </c>
      <c r="H579" s="7">
        <v>6.5960745347820203E-3</v>
      </c>
      <c r="I579" s="30">
        <v>2.66172881865069E-2</v>
      </c>
      <c r="J579" s="30">
        <v>2.5749161754378198E-2</v>
      </c>
      <c r="K579" s="7">
        <v>6.46770806935653E-2</v>
      </c>
      <c r="L579" s="7">
        <v>0.60775455320488303</v>
      </c>
      <c r="M579" s="7">
        <v>2.4215175805128102E-2</v>
      </c>
      <c r="N579" s="7">
        <v>7.5647904171619401E-2</v>
      </c>
      <c r="O579" s="7">
        <v>7.44332502358398E-3</v>
      </c>
      <c r="P579" s="7">
        <v>0.15143139843563999</v>
      </c>
      <c r="Q579" s="7">
        <v>6.0282953753556603</v>
      </c>
    </row>
    <row r="580" spans="1:17" hidden="1" x14ac:dyDescent="0.25">
      <c r="A580" s="3" t="s">
        <v>24</v>
      </c>
      <c r="B580" s="2">
        <v>43983</v>
      </c>
      <c r="C580" s="7">
        <v>0.72729386306146904</v>
      </c>
      <c r="D580" s="7">
        <v>2.9216820411863201E-2</v>
      </c>
      <c r="E580" s="7">
        <v>0.51448861161460702</v>
      </c>
      <c r="F580" s="7">
        <v>0.45629456797352902</v>
      </c>
      <c r="G580" s="7">
        <v>9.5172919566211406E-3</v>
      </c>
      <c r="H580" s="7">
        <v>1.7687507134457901E-2</v>
      </c>
      <c r="I580" s="30">
        <v>8.5800760671740903E-2</v>
      </c>
      <c r="J580" s="30">
        <v>3.8151355438862798E-2</v>
      </c>
      <c r="K580" s="7">
        <v>5.7022166383195197E-2</v>
      </c>
      <c r="L580" s="7">
        <v>0.42645034100564899</v>
      </c>
      <c r="M580" s="7">
        <v>3.2679089266730701E-2</v>
      </c>
      <c r="N580" s="7">
        <v>7.7931360809324807E-2</v>
      </c>
      <c r="O580" s="7">
        <v>9.40324130105143E-3</v>
      </c>
      <c r="P580" s="7">
        <v>0.245356886032366</v>
      </c>
      <c r="Q580" s="7">
        <v>5.9531486645399898</v>
      </c>
    </row>
    <row r="581" spans="1:17" hidden="1" x14ac:dyDescent="0.25">
      <c r="A581" s="3" t="s">
        <v>24</v>
      </c>
      <c r="B581" s="2">
        <v>44013</v>
      </c>
      <c r="C581" s="7">
        <v>0.87394826429499095</v>
      </c>
      <c r="D581" s="7">
        <v>2.64788218908662E-2</v>
      </c>
      <c r="E581" s="7">
        <v>0.48735698483960499</v>
      </c>
      <c r="F581" s="7">
        <v>0.48616419326952798</v>
      </c>
      <c r="G581" s="7">
        <v>9.3716349594122998E-3</v>
      </c>
      <c r="H581" s="7">
        <v>2.27907758910567E-2</v>
      </c>
      <c r="I581" s="30">
        <v>0.113656132443632</v>
      </c>
      <c r="J581" s="30">
        <v>7.4639024812779106E-2</v>
      </c>
      <c r="K581" s="7">
        <v>6.3035674733545197E-2</v>
      </c>
      <c r="L581" s="7">
        <v>0.34761238570306002</v>
      </c>
      <c r="M581" s="7">
        <v>4.91617383960892E-2</v>
      </c>
      <c r="N581" s="7">
        <v>6.8631134466998006E-2</v>
      </c>
      <c r="O581" s="7">
        <v>1.42070226182758E-2</v>
      </c>
      <c r="P581" s="7">
        <v>0.23689447597515101</v>
      </c>
      <c r="Q581" s="7">
        <v>5.8686553138422601</v>
      </c>
    </row>
    <row r="582" spans="1:17" hidden="1" x14ac:dyDescent="0.25">
      <c r="A582" s="3" t="s">
        <v>24</v>
      </c>
      <c r="B582" s="2">
        <v>44044</v>
      </c>
      <c r="C582" s="7">
        <v>0.90964057639823004</v>
      </c>
      <c r="D582" s="7">
        <v>2.32733422426285E-2</v>
      </c>
      <c r="E582" s="7">
        <v>0.46762213021268101</v>
      </c>
      <c r="F582" s="7">
        <v>0.50910452754469104</v>
      </c>
      <c r="G582" s="7">
        <v>7.6655469165201702E-3</v>
      </c>
      <c r="H582" s="7">
        <v>2.3918713724340498E-2</v>
      </c>
      <c r="I582" s="30">
        <v>0.11295507474232901</v>
      </c>
      <c r="J582" s="30">
        <v>9.5935036507885305E-2</v>
      </c>
      <c r="K582" s="7">
        <v>6.6016039281033403E-2</v>
      </c>
      <c r="L582" s="7">
        <v>0.3252110817944</v>
      </c>
      <c r="M582" s="7">
        <v>4.6086625822898998E-2</v>
      </c>
      <c r="N582" s="7">
        <v>6.8425391232540697E-2</v>
      </c>
      <c r="O582" s="7">
        <v>2.0112502652090501E-2</v>
      </c>
      <c r="P582" s="7">
        <v>0.23367398732596101</v>
      </c>
      <c r="Q582" s="7">
        <v>5.8722718371947904</v>
      </c>
    </row>
    <row r="583" spans="1:17" hidden="1" x14ac:dyDescent="0.25">
      <c r="A583" s="3" t="s">
        <v>24</v>
      </c>
      <c r="B583" s="2">
        <v>44075</v>
      </c>
      <c r="C583" s="7">
        <v>0.85983282282734297</v>
      </c>
      <c r="D583" s="7">
        <v>2.4880055272050498E-2</v>
      </c>
      <c r="E583" s="7">
        <v>0.48468576613790498</v>
      </c>
      <c r="F583" s="7">
        <v>0.49043417859004501</v>
      </c>
      <c r="G583" s="7">
        <v>8.7194457310813007E-3</v>
      </c>
      <c r="H583" s="7">
        <v>2.3053563493729601E-2</v>
      </c>
      <c r="I583" s="30">
        <v>0.106665375754761</v>
      </c>
      <c r="J583" s="30">
        <v>9.0540810147730397E-2</v>
      </c>
      <c r="K583" s="7">
        <v>6.8420975192338307E-2</v>
      </c>
      <c r="L583" s="7">
        <v>0.33622775645452102</v>
      </c>
      <c r="M583" s="7">
        <v>5.1409889891946003E-2</v>
      </c>
      <c r="N583" s="7">
        <v>6.1768569059722798E-2</v>
      </c>
      <c r="O583" s="7">
        <v>2.3218983429940401E-2</v>
      </c>
      <c r="P583" s="7">
        <v>0.22997463084422901</v>
      </c>
      <c r="Q583" s="7">
        <v>5.8879380978477496</v>
      </c>
    </row>
    <row r="584" spans="1:17" hidden="1" x14ac:dyDescent="0.25">
      <c r="A584" s="3" t="s">
        <v>24</v>
      </c>
      <c r="B584" s="2">
        <v>44105</v>
      </c>
      <c r="C584" s="7">
        <v>0.922605456439341</v>
      </c>
      <c r="D584" s="7">
        <v>2.4493870942641799E-2</v>
      </c>
      <c r="E584" s="7">
        <v>0.47684083410233102</v>
      </c>
      <c r="F584" s="7">
        <v>0.49866529495502698</v>
      </c>
      <c r="G584" s="7">
        <v>8.47763940980901E-3</v>
      </c>
      <c r="H584" s="7">
        <v>3.1143905996454099E-2</v>
      </c>
      <c r="I584" s="30">
        <v>0.110289171006378</v>
      </c>
      <c r="J584" s="30">
        <v>8.7304572374727898E-2</v>
      </c>
      <c r="K584" s="7">
        <v>7.6154716970046499E-2</v>
      </c>
      <c r="L584" s="7">
        <v>0.33066093356005499</v>
      </c>
      <c r="M584" s="7">
        <v>4.8349886407541599E-2</v>
      </c>
      <c r="N584" s="7">
        <v>6.9250706617530494E-2</v>
      </c>
      <c r="O584" s="7">
        <v>1.9150186094431899E-2</v>
      </c>
      <c r="P584" s="7">
        <v>0.219218281563026</v>
      </c>
      <c r="Q584" s="7">
        <v>5.8471863053222304</v>
      </c>
    </row>
    <row r="585" spans="1:17" hidden="1" x14ac:dyDescent="0.25">
      <c r="A585" s="3" t="s">
        <v>24</v>
      </c>
      <c r="B585" s="2">
        <v>44136</v>
      </c>
      <c r="C585" s="7">
        <v>0.68657880895011403</v>
      </c>
      <c r="D585" s="7">
        <v>3.2927684563130298E-2</v>
      </c>
      <c r="E585" s="7">
        <v>0.54736458168836999</v>
      </c>
      <c r="F585" s="7">
        <v>0.41970773374850001</v>
      </c>
      <c r="G585" s="7">
        <v>1.24690554405063E-2</v>
      </c>
      <c r="H585" s="7">
        <v>1.40780935829963E-2</v>
      </c>
      <c r="I585" s="30">
        <v>4.1481636531787103E-2</v>
      </c>
      <c r="J585" s="30">
        <v>5.6608944523602697E-2</v>
      </c>
      <c r="K585" s="7">
        <v>7.5171655954675301E-2</v>
      </c>
      <c r="L585" s="7">
        <v>0.44955453087650399</v>
      </c>
      <c r="M585" s="7">
        <v>4.64489285920777E-2</v>
      </c>
      <c r="N585" s="7">
        <v>8.9814461883500396E-2</v>
      </c>
      <c r="O585" s="7">
        <v>1.5331858899469E-2</v>
      </c>
      <c r="P585" s="7">
        <v>0.19904083371488099</v>
      </c>
      <c r="Q585" s="7">
        <v>5.95796385955994</v>
      </c>
    </row>
    <row r="586" spans="1:17" hidden="1" x14ac:dyDescent="0.25">
      <c r="A586" s="3" t="s">
        <v>24</v>
      </c>
      <c r="B586" s="2">
        <v>44166</v>
      </c>
      <c r="C586" s="7">
        <v>0.97611711628509101</v>
      </c>
      <c r="D586" s="7">
        <v>2.8638592857327099E-2</v>
      </c>
      <c r="E586" s="7">
        <v>0.50725780482470595</v>
      </c>
      <c r="F586" s="7">
        <v>0.46410360231796699</v>
      </c>
      <c r="G586" s="7">
        <v>1.1697796454892899E-2</v>
      </c>
      <c r="H586" s="7">
        <v>3.7135725384681802E-2</v>
      </c>
      <c r="I586" s="30">
        <v>0.13466880550243801</v>
      </c>
      <c r="J586" s="30">
        <v>6.7398907283123199E-2</v>
      </c>
      <c r="K586" s="7">
        <v>9.8131788711972506E-2</v>
      </c>
      <c r="L586" s="7">
        <v>0.35950077924377499</v>
      </c>
      <c r="M586" s="7">
        <v>5.6934972853478698E-2</v>
      </c>
      <c r="N586" s="7">
        <v>4.8862860624078297E-2</v>
      </c>
      <c r="O586" s="7">
        <v>1.17884946851841E-2</v>
      </c>
      <c r="P586" s="7">
        <v>0.173879869256375</v>
      </c>
      <c r="Q586" s="7">
        <v>5.8235198863039503</v>
      </c>
    </row>
    <row r="587" spans="1:17" hidden="1" x14ac:dyDescent="0.25">
      <c r="A587" s="3" t="s">
        <v>24</v>
      </c>
      <c r="B587" s="2">
        <v>44197</v>
      </c>
      <c r="C587" s="7">
        <v>0.50702818279323103</v>
      </c>
      <c r="D587" s="7">
        <v>4.4815836990875803E-2</v>
      </c>
      <c r="E587" s="7">
        <v>0.59054730146586898</v>
      </c>
      <c r="F587" s="7">
        <v>0.36463686154325498</v>
      </c>
      <c r="G587" s="7">
        <v>1.28069175997346E-2</v>
      </c>
      <c r="H587" s="7">
        <v>3.4270218596495301E-3</v>
      </c>
      <c r="I587" s="30">
        <v>1.7416314619766299E-2</v>
      </c>
      <c r="J587" s="30">
        <v>4.6116915241236699E-2</v>
      </c>
      <c r="K587" s="7">
        <v>5.11927803576952E-2</v>
      </c>
      <c r="L587" s="7">
        <v>0.54160451213051597</v>
      </c>
      <c r="M587" s="7">
        <v>4.5534475505397402E-2</v>
      </c>
      <c r="N587" s="7">
        <v>5.6710331811689801E-2</v>
      </c>
      <c r="O587" s="7">
        <v>1.16770396390795E-2</v>
      </c>
      <c r="P587" s="7">
        <v>0.213513691235235</v>
      </c>
      <c r="Q587" s="7">
        <v>5.9425637265740399</v>
      </c>
    </row>
    <row r="588" spans="1:17" hidden="1" x14ac:dyDescent="0.25">
      <c r="A588" s="3" t="s">
        <v>24</v>
      </c>
      <c r="B588" s="2">
        <v>44228</v>
      </c>
      <c r="C588" s="7">
        <v>0.52997416991489898</v>
      </c>
      <c r="D588" s="7">
        <v>3.6242486761194598E-2</v>
      </c>
      <c r="E588" s="7">
        <v>0.58039182645820397</v>
      </c>
      <c r="F588" s="7">
        <v>0.38336568678060101</v>
      </c>
      <c r="G588" s="7">
        <v>1.18034181992504E-2</v>
      </c>
      <c r="H588" s="7">
        <v>1.82266650943208E-3</v>
      </c>
      <c r="I588" s="30">
        <v>1.9704334913156301E-2</v>
      </c>
      <c r="J588" s="30">
        <v>4.7545196046147202E-2</v>
      </c>
      <c r="K588" s="7">
        <v>5.5956777762127298E-2</v>
      </c>
      <c r="L588" s="7">
        <v>0.50985750448087697</v>
      </c>
      <c r="M588" s="7">
        <v>4.9071315962951202E-2</v>
      </c>
      <c r="N588" s="7">
        <v>7.7897131959004301E-2</v>
      </c>
      <c r="O588" s="7">
        <v>1.1559194803968199E-2</v>
      </c>
      <c r="P588" s="7">
        <v>0.21478245936308599</v>
      </c>
      <c r="Q588" s="7">
        <v>5.9728987934251796</v>
      </c>
    </row>
    <row r="589" spans="1:17" hidden="1" x14ac:dyDescent="0.25">
      <c r="A589" s="3" t="s">
        <v>24</v>
      </c>
      <c r="B589" s="2">
        <v>44256</v>
      </c>
      <c r="C589" s="7">
        <v>0.67033438530301004</v>
      </c>
      <c r="D589" s="7">
        <v>3.4121154176821003E-2</v>
      </c>
      <c r="E589" s="7">
        <v>0.57322030976524696</v>
      </c>
      <c r="F589" s="7">
        <v>0.39265853605793199</v>
      </c>
      <c r="G589" s="7">
        <v>1.15836492769156E-2</v>
      </c>
      <c r="H589" s="7">
        <v>2.3823618784204301E-3</v>
      </c>
      <c r="I589" s="30">
        <v>2.0402890574500499E-2</v>
      </c>
      <c r="J589" s="30">
        <v>4.6881131420746798E-2</v>
      </c>
      <c r="K589" s="7">
        <v>5.7487392277466999E-2</v>
      </c>
      <c r="L589" s="7">
        <v>0.48521913984223702</v>
      </c>
      <c r="M589" s="7">
        <v>4.6471068286399797E-2</v>
      </c>
      <c r="N589" s="7">
        <v>8.6069463034746496E-2</v>
      </c>
      <c r="O589" s="7">
        <v>1.40266690579032E-2</v>
      </c>
      <c r="P589" s="7">
        <v>0.229476234350664</v>
      </c>
      <c r="Q589" s="7">
        <v>5.8815515351494296</v>
      </c>
    </row>
    <row r="590" spans="1:17" hidden="1" x14ac:dyDescent="0.25">
      <c r="A590" s="3" t="s">
        <v>24</v>
      </c>
      <c r="B590" s="2">
        <v>44287</v>
      </c>
      <c r="C590" s="7">
        <v>0.83336635193183795</v>
      </c>
      <c r="D590" s="7">
        <v>2.9425804611278E-2</v>
      </c>
      <c r="E590" s="7">
        <v>0.52692500270113396</v>
      </c>
      <c r="F590" s="7">
        <v>0.44364919268758801</v>
      </c>
      <c r="G590" s="7">
        <v>9.7062654227150508E-3</v>
      </c>
      <c r="H590" s="7">
        <v>1.44565231965417E-2</v>
      </c>
      <c r="I590" s="30">
        <v>0.101097412251914</v>
      </c>
      <c r="J590" s="30">
        <v>6.5543676007229906E-2</v>
      </c>
      <c r="K590" s="7">
        <v>7.4225370648141498E-2</v>
      </c>
      <c r="L590" s="7">
        <v>0.37009206794796301</v>
      </c>
      <c r="M590" s="7">
        <v>5.4154684351982903E-2</v>
      </c>
      <c r="N590" s="7">
        <v>7.4046114998003704E-2</v>
      </c>
      <c r="O590" s="7">
        <v>1.6669251069976999E-2</v>
      </c>
      <c r="P590" s="7">
        <v>0.22000863410553201</v>
      </c>
      <c r="Q590" s="7">
        <v>5.8404984596843201</v>
      </c>
    </row>
    <row r="591" spans="1:17" hidden="1" x14ac:dyDescent="0.25">
      <c r="A591" s="3" t="s">
        <v>24</v>
      </c>
      <c r="B591" s="2">
        <v>44317</v>
      </c>
      <c r="C591" s="7">
        <v>0.96747464433294394</v>
      </c>
      <c r="D591" s="7">
        <v>2.7510938800983702E-2</v>
      </c>
      <c r="E591" s="7">
        <v>0.50189121971562201</v>
      </c>
      <c r="F591" s="7">
        <v>0.47059784148339401</v>
      </c>
      <c r="G591" s="7">
        <v>8.11424530544432E-3</v>
      </c>
      <c r="H591" s="7">
        <v>2.21377825565209E-2</v>
      </c>
      <c r="I591" s="30">
        <v>0.11374269477915799</v>
      </c>
      <c r="J591" s="30">
        <v>8.5385565950018102E-2</v>
      </c>
      <c r="K591" s="7">
        <v>6.18362501463115E-2</v>
      </c>
      <c r="L591" s="7">
        <v>0.32240236214266799</v>
      </c>
      <c r="M591" s="7">
        <v>5.0242287656022303E-2</v>
      </c>
      <c r="N591" s="7">
        <v>7.2679812364349797E-2</v>
      </c>
      <c r="O591" s="7">
        <v>2.0887416379372099E-2</v>
      </c>
      <c r="P591" s="7">
        <v>0.24257158272013499</v>
      </c>
      <c r="Q591" s="7">
        <v>5.9064998568950697</v>
      </c>
    </row>
    <row r="592" spans="1:17" hidden="1" x14ac:dyDescent="0.25">
      <c r="A592" s="3" t="s">
        <v>24</v>
      </c>
      <c r="B592" s="2">
        <v>44348</v>
      </c>
      <c r="C592" s="7">
        <v>0.91074041648594795</v>
      </c>
      <c r="D592" s="7">
        <v>2.8107904578454E-2</v>
      </c>
      <c r="E592" s="7">
        <v>0.499014027660311</v>
      </c>
      <c r="F592" s="7">
        <v>0.47287806776123498</v>
      </c>
      <c r="G592" s="7">
        <v>9.5240584390657908E-3</v>
      </c>
      <c r="H592" s="7">
        <v>2.38743425189313E-2</v>
      </c>
      <c r="I592" s="30">
        <v>0.107828170267766</v>
      </c>
      <c r="J592" s="30">
        <v>9.5810372850315503E-2</v>
      </c>
      <c r="K592" s="7">
        <v>5.4204509537776002E-2</v>
      </c>
      <c r="L592" s="7">
        <v>0.33474394519774398</v>
      </c>
      <c r="M592" s="7">
        <v>5.60079217254114E-2</v>
      </c>
      <c r="N592" s="7">
        <v>6.1633001531069799E-2</v>
      </c>
      <c r="O592" s="7">
        <v>2.4804290440206E-2</v>
      </c>
      <c r="P592" s="7">
        <v>0.23156938749171399</v>
      </c>
      <c r="Q592" s="7">
        <v>5.8203567570869996</v>
      </c>
    </row>
    <row r="593" spans="1:17" hidden="1" x14ac:dyDescent="0.25">
      <c r="A593" s="3" t="s">
        <v>24</v>
      </c>
      <c r="B593" s="2">
        <v>44378</v>
      </c>
      <c r="C593" s="7">
        <v>0.94256722872995302</v>
      </c>
      <c r="D593" s="7">
        <v>2.79481809198164E-2</v>
      </c>
      <c r="E593" s="7">
        <v>0.50605005550478999</v>
      </c>
      <c r="F593" s="7">
        <v>0.46600176357539402</v>
      </c>
      <c r="G593" s="7">
        <v>8.9640356828958392E-3</v>
      </c>
      <c r="H593" s="7">
        <v>2.5133512384373901E-2</v>
      </c>
      <c r="I593" s="30">
        <v>0.105874990539955</v>
      </c>
      <c r="J593" s="30">
        <v>0.103955144133228</v>
      </c>
      <c r="K593" s="7">
        <v>5.6742984469205601E-2</v>
      </c>
      <c r="L593" s="7">
        <v>0.33680584089608401</v>
      </c>
      <c r="M593" s="7">
        <v>5.5094443444515702E-2</v>
      </c>
      <c r="N593" s="7">
        <v>6.1877026209991699E-2</v>
      </c>
      <c r="O593" s="7">
        <v>2.8806083982479299E-2</v>
      </c>
      <c r="P593" s="7">
        <v>0.21674593825727101</v>
      </c>
      <c r="Q593" s="7">
        <v>5.8111820281572797</v>
      </c>
    </row>
    <row r="594" spans="1:17" hidden="1" x14ac:dyDescent="0.25">
      <c r="A594" s="3" t="s">
        <v>24</v>
      </c>
      <c r="B594" s="2">
        <v>44409</v>
      </c>
      <c r="C594" s="7">
        <v>0.93341772322063399</v>
      </c>
      <c r="D594" s="7">
        <v>2.7896576859888299E-2</v>
      </c>
      <c r="E594" s="7">
        <v>0.487911512776665</v>
      </c>
      <c r="F594" s="7">
        <v>0.484191910363447</v>
      </c>
      <c r="G594" s="7">
        <v>8.7726616981582406E-3</v>
      </c>
      <c r="H594" s="7">
        <v>2.9542177505893798E-2</v>
      </c>
      <c r="I594" s="30">
        <v>0.112306815352941</v>
      </c>
      <c r="J594" s="30">
        <v>0.11806839402936301</v>
      </c>
      <c r="K594" s="7">
        <v>6.0372093830117997E-2</v>
      </c>
      <c r="L594" s="7">
        <v>0.31400141680911903</v>
      </c>
      <c r="M594" s="7">
        <v>5.0003188982662997E-2</v>
      </c>
      <c r="N594" s="7">
        <v>5.9233633831274501E-2</v>
      </c>
      <c r="O594" s="7">
        <v>3.3975776472003699E-2</v>
      </c>
      <c r="P594" s="7">
        <v>0.21372384148846499</v>
      </c>
      <c r="Q594" s="7">
        <v>5.8041331406946997</v>
      </c>
    </row>
    <row r="595" spans="1:17" x14ac:dyDescent="0.25">
      <c r="A595" s="3" t="s">
        <v>24</v>
      </c>
      <c r="B595" s="2">
        <v>44440</v>
      </c>
      <c r="C595" s="7">
        <v>0.93936368813499205</v>
      </c>
      <c r="D595" s="7">
        <v>2.4968194253315999E-2</v>
      </c>
      <c r="E595" s="7">
        <v>0.48368471885332998</v>
      </c>
      <c r="F595" s="7">
        <v>0.49134708689335399</v>
      </c>
      <c r="G595" s="7">
        <v>8.9676527369982294E-3</v>
      </c>
      <c r="H595" s="7">
        <v>2.45224803192245E-2</v>
      </c>
      <c r="I595" s="30">
        <v>0.100441294942889</v>
      </c>
      <c r="J595" s="30">
        <v>0.104604551610471</v>
      </c>
      <c r="K595" s="7">
        <v>5.9140158723157997E-2</v>
      </c>
      <c r="L595" s="7">
        <v>0.30867533959650001</v>
      </c>
      <c r="M595" s="7">
        <v>5.2570403476323399E-2</v>
      </c>
      <c r="N595" s="7">
        <v>5.9811057346266898E-2</v>
      </c>
      <c r="O595" s="7">
        <v>3.3575062315710898E-2</v>
      </c>
      <c r="P595" s="7">
        <v>0.247691998932459</v>
      </c>
      <c r="Q595" s="7">
        <v>5.8619889009963604</v>
      </c>
    </row>
    <row r="596" spans="1:17" hidden="1" x14ac:dyDescent="0.25">
      <c r="A596" s="3" t="s">
        <v>25</v>
      </c>
      <c r="B596" s="2">
        <v>43466</v>
      </c>
      <c r="C596" s="7">
        <v>0.85206710641944605</v>
      </c>
      <c r="D596" s="7">
        <v>4.9604965583292604E-3</v>
      </c>
      <c r="E596" s="7">
        <v>0.56484062353581999</v>
      </c>
      <c r="F596" s="7">
        <v>0.43019887990585098</v>
      </c>
      <c r="G596" s="7">
        <v>1.32471329866215E-2</v>
      </c>
      <c r="H596" s="7">
        <v>1.8708576363937E-2</v>
      </c>
      <c r="I596" s="30">
        <v>7.9912530251077196E-2</v>
      </c>
      <c r="J596" s="30">
        <v>9.5383436902148899E-2</v>
      </c>
      <c r="K596" s="7">
        <v>6.2723762212496606E-2</v>
      </c>
      <c r="L596" s="7">
        <v>0.355781430774677</v>
      </c>
      <c r="M596" s="7">
        <v>6.0275773549088099E-2</v>
      </c>
      <c r="N596" s="7">
        <v>6.6261569344965798E-2</v>
      </c>
      <c r="O596" s="7">
        <v>2.1989516480172298E-2</v>
      </c>
      <c r="P596" s="7">
        <v>0.22571627113481499</v>
      </c>
      <c r="Q596" s="7">
        <v>6.8223699024403297</v>
      </c>
    </row>
    <row r="597" spans="1:17" hidden="1" x14ac:dyDescent="0.25">
      <c r="A597" s="3" t="s">
        <v>25</v>
      </c>
      <c r="B597" s="2">
        <v>43497</v>
      </c>
      <c r="C597" s="7">
        <v>0.86498478930566702</v>
      </c>
      <c r="D597" s="7">
        <v>4.7896844057264297E-3</v>
      </c>
      <c r="E597" s="7">
        <v>0.57675574314523004</v>
      </c>
      <c r="F597" s="7">
        <v>0.41845457244904399</v>
      </c>
      <c r="G597" s="7">
        <v>1.3180189244585999E-2</v>
      </c>
      <c r="H597" s="7">
        <v>2.04634816740237E-2</v>
      </c>
      <c r="I597" s="30">
        <v>8.2986881899263995E-2</v>
      </c>
      <c r="J597" s="30">
        <v>0.10998762591327201</v>
      </c>
      <c r="K597" s="7">
        <v>5.7528739168293097E-2</v>
      </c>
      <c r="L597" s="7">
        <v>0.35460345789049802</v>
      </c>
      <c r="M597" s="7">
        <v>6.0274144739931097E-2</v>
      </c>
      <c r="N597" s="7">
        <v>6.3355135454609607E-2</v>
      </c>
      <c r="O597" s="7">
        <v>2.3993742471684201E-2</v>
      </c>
      <c r="P597" s="7">
        <v>0.213626601543837</v>
      </c>
      <c r="Q597" s="7">
        <v>6.83168131692495</v>
      </c>
    </row>
    <row r="598" spans="1:17" hidden="1" x14ac:dyDescent="0.25">
      <c r="A598" s="3" t="s">
        <v>25</v>
      </c>
      <c r="B598" s="2">
        <v>43525</v>
      </c>
      <c r="C598" s="7">
        <v>1.0635809452774001</v>
      </c>
      <c r="D598" s="7">
        <v>4.7032597424326202E-3</v>
      </c>
      <c r="E598" s="7">
        <v>0.56773996194303</v>
      </c>
      <c r="F598" s="7">
        <v>0.42755677831453698</v>
      </c>
      <c r="G598" s="7">
        <v>1.2411119613229001E-2</v>
      </c>
      <c r="H598" s="7">
        <v>2.6243464699433099E-2</v>
      </c>
      <c r="I598" s="30">
        <v>8.44320352389899E-2</v>
      </c>
      <c r="J598" s="30">
        <v>0.106335507421127</v>
      </c>
      <c r="K598" s="7">
        <v>5.6649429686355599E-2</v>
      </c>
      <c r="L598" s="7">
        <v>0.347976230476648</v>
      </c>
      <c r="M598" s="7">
        <v>5.54910246259053E-2</v>
      </c>
      <c r="N598" s="7">
        <v>6.0990251067476402E-2</v>
      </c>
      <c r="O598" s="7">
        <v>2.0605977256821801E-2</v>
      </c>
      <c r="P598" s="7">
        <v>0.22886495991401401</v>
      </c>
      <c r="Q598" s="7">
        <v>6.74374066027368</v>
      </c>
    </row>
    <row r="599" spans="1:17" hidden="1" x14ac:dyDescent="0.25">
      <c r="A599" s="3" t="s">
        <v>25</v>
      </c>
      <c r="B599" s="2">
        <v>43556</v>
      </c>
      <c r="C599" s="7">
        <v>0.99454492132521599</v>
      </c>
      <c r="D599" s="7">
        <v>5.0695870276906497E-3</v>
      </c>
      <c r="E599" s="7">
        <v>0.57423735103238405</v>
      </c>
      <c r="F599" s="7">
        <v>0.42069306193992501</v>
      </c>
      <c r="G599" s="7">
        <v>1.27003052085155E-2</v>
      </c>
      <c r="H599" s="7">
        <v>1.8739795958812599E-2</v>
      </c>
      <c r="I599" s="30">
        <v>8.9073572441399906E-2</v>
      </c>
      <c r="J599" s="30">
        <v>0.103723449674731</v>
      </c>
      <c r="K599" s="7">
        <v>5.66090943259678E-2</v>
      </c>
      <c r="L599" s="7">
        <v>0.363904838815786</v>
      </c>
      <c r="M599" s="7">
        <v>5.4372943941052299E-2</v>
      </c>
      <c r="N599" s="7">
        <v>6.2192806085934499E-2</v>
      </c>
      <c r="O599" s="7">
        <v>2.2017712585146201E-2</v>
      </c>
      <c r="P599" s="7">
        <v>0.216665480962655</v>
      </c>
      <c r="Q599" s="7">
        <v>6.8071339094523902</v>
      </c>
    </row>
    <row r="600" spans="1:17" hidden="1" x14ac:dyDescent="0.25">
      <c r="A600" s="3" t="s">
        <v>25</v>
      </c>
      <c r="B600" s="2">
        <v>43586</v>
      </c>
      <c r="C600" s="7">
        <v>1.03781834701223</v>
      </c>
      <c r="D600" s="7">
        <v>4.5987187771054198E-3</v>
      </c>
      <c r="E600" s="7">
        <v>0.56651396793998199</v>
      </c>
      <c r="F600" s="7">
        <v>0.42888731328291302</v>
      </c>
      <c r="G600" s="7">
        <v>1.29062149739272E-2</v>
      </c>
      <c r="H600" s="7">
        <v>1.8279528756665199E-2</v>
      </c>
      <c r="I600" s="30">
        <v>9.0660214023465704E-2</v>
      </c>
      <c r="J600" s="30">
        <v>0.10362745555988399</v>
      </c>
      <c r="K600" s="7">
        <v>5.68812589198264E-2</v>
      </c>
      <c r="L600" s="7">
        <v>0.34751792566770601</v>
      </c>
      <c r="M600" s="7">
        <v>5.5854478207812197E-2</v>
      </c>
      <c r="N600" s="7">
        <v>6.1417233199996403E-2</v>
      </c>
      <c r="O600" s="7">
        <v>2.07310056983778E-2</v>
      </c>
      <c r="P600" s="7">
        <v>0.23212468499233899</v>
      </c>
      <c r="Q600" s="7">
        <v>6.7639183496148103</v>
      </c>
    </row>
    <row r="601" spans="1:17" hidden="1" x14ac:dyDescent="0.25">
      <c r="A601" s="3" t="s">
        <v>25</v>
      </c>
      <c r="B601" s="2">
        <v>43617</v>
      </c>
      <c r="C601" s="7">
        <v>0.97966640289995799</v>
      </c>
      <c r="D601" s="7">
        <v>4.8661768110961701E-3</v>
      </c>
      <c r="E601" s="7">
        <v>0.57179419943402399</v>
      </c>
      <c r="F601" s="7">
        <v>0.42333962375487999</v>
      </c>
      <c r="G601" s="7">
        <v>1.08920126172759E-2</v>
      </c>
      <c r="H601" s="7">
        <v>1.7949293319314701E-2</v>
      </c>
      <c r="I601" s="30">
        <v>8.9382431487263603E-2</v>
      </c>
      <c r="J601" s="30">
        <v>0.10065669403498501</v>
      </c>
      <c r="K601" s="7">
        <v>5.7879626459330799E-2</v>
      </c>
      <c r="L601" s="7">
        <v>0.34988812981744799</v>
      </c>
      <c r="M601" s="7">
        <v>5.4753375099080397E-2</v>
      </c>
      <c r="N601" s="7">
        <v>5.7673674168966897E-2</v>
      </c>
      <c r="O601" s="7">
        <v>2.31967989446334E-2</v>
      </c>
      <c r="P601" s="7">
        <v>0.23772796405170099</v>
      </c>
      <c r="Q601" s="7">
        <v>6.8055852024226997</v>
      </c>
    </row>
    <row r="602" spans="1:17" hidden="1" x14ac:dyDescent="0.25">
      <c r="A602" s="3" t="s">
        <v>25</v>
      </c>
      <c r="B602" s="2">
        <v>43647</v>
      </c>
      <c r="C602" s="7">
        <v>0.99665736514098902</v>
      </c>
      <c r="D602" s="7">
        <v>4.4962387487386497E-3</v>
      </c>
      <c r="E602" s="7">
        <v>0.58444449929797504</v>
      </c>
      <c r="F602" s="7">
        <v>0.41105926195328601</v>
      </c>
      <c r="G602" s="7">
        <v>1.22353756193969E-2</v>
      </c>
      <c r="H602" s="7">
        <v>1.9191663121000801E-2</v>
      </c>
      <c r="I602" s="30">
        <v>9.2768236779776206E-2</v>
      </c>
      <c r="J602" s="30">
        <v>0.100871706199269</v>
      </c>
      <c r="K602" s="7">
        <v>5.8072110105466201E-2</v>
      </c>
      <c r="L602" s="7">
        <v>0.354333157645147</v>
      </c>
      <c r="M602" s="7">
        <v>5.8133989839308502E-2</v>
      </c>
      <c r="N602" s="7">
        <v>5.9112285816215901E-2</v>
      </c>
      <c r="O602" s="7">
        <v>2.1976749410854299E-2</v>
      </c>
      <c r="P602" s="7">
        <v>0.223304725463565</v>
      </c>
      <c r="Q602" s="7">
        <v>6.8399928299392796</v>
      </c>
    </row>
    <row r="603" spans="1:17" hidden="1" x14ac:dyDescent="0.25">
      <c r="A603" s="3" t="s">
        <v>25</v>
      </c>
      <c r="B603" s="2">
        <v>43678</v>
      </c>
      <c r="C603" s="7">
        <v>0.99763972841395798</v>
      </c>
      <c r="D603" s="7">
        <v>4.7910583361451499E-3</v>
      </c>
      <c r="E603" s="7">
        <v>0.57384299840574604</v>
      </c>
      <c r="F603" s="7">
        <v>0.421365943258109</v>
      </c>
      <c r="G603" s="7">
        <v>1.1689633735316301E-2</v>
      </c>
      <c r="H603" s="7">
        <v>2.0098739246963902E-2</v>
      </c>
      <c r="I603" s="30">
        <v>9.2673268611193405E-2</v>
      </c>
      <c r="J603" s="30">
        <v>0.112073153067954</v>
      </c>
      <c r="K603" s="7">
        <v>5.7842558676476502E-2</v>
      </c>
      <c r="L603" s="7">
        <v>0.34906891946450003</v>
      </c>
      <c r="M603" s="7">
        <v>5.9241186152544603E-2</v>
      </c>
      <c r="N603" s="7">
        <v>6.1794591968967999E-2</v>
      </c>
      <c r="O603" s="7">
        <v>1.9561094524813701E-2</v>
      </c>
      <c r="P603" s="7">
        <v>0.21595685455127001</v>
      </c>
      <c r="Q603" s="7">
        <v>6.8836104431122198</v>
      </c>
    </row>
    <row r="604" spans="1:17" hidden="1" x14ac:dyDescent="0.25">
      <c r="A604" s="3" t="s">
        <v>25</v>
      </c>
      <c r="B604" s="2">
        <v>43709</v>
      </c>
      <c r="C604" s="7">
        <v>0.96469014157289001</v>
      </c>
      <c r="D604" s="7">
        <v>5.4559055734822604E-3</v>
      </c>
      <c r="E604" s="7">
        <v>0.574376823272857</v>
      </c>
      <c r="F604" s="7">
        <v>0.42016727115365998</v>
      </c>
      <c r="G604" s="7">
        <v>1.26228325932345E-2</v>
      </c>
      <c r="H604" s="7">
        <v>1.9708473760153999E-2</v>
      </c>
      <c r="I604" s="30">
        <v>8.81211521522762E-2</v>
      </c>
      <c r="J604" s="30">
        <v>0.104013514986059</v>
      </c>
      <c r="K604" s="7">
        <v>5.86856555683377E-2</v>
      </c>
      <c r="L604" s="7">
        <v>0.35078188154711099</v>
      </c>
      <c r="M604" s="7">
        <v>5.4255593360857703E-2</v>
      </c>
      <c r="N604" s="7">
        <v>6.1112668531227099E-2</v>
      </c>
      <c r="O604" s="7">
        <v>1.7900043585449499E-2</v>
      </c>
      <c r="P604" s="7">
        <v>0.232798183915293</v>
      </c>
      <c r="Q604" s="7">
        <v>6.7836179994663297</v>
      </c>
    </row>
    <row r="605" spans="1:17" hidden="1" x14ac:dyDescent="0.25">
      <c r="A605" s="3" t="s">
        <v>25</v>
      </c>
      <c r="B605" s="2">
        <v>43739</v>
      </c>
      <c r="C605" s="7">
        <v>1.0217435888967501</v>
      </c>
      <c r="D605" s="7">
        <v>4.5191724152766396E-3</v>
      </c>
      <c r="E605" s="7">
        <v>0.57758983528960794</v>
      </c>
      <c r="F605" s="7">
        <v>0.417890992295115</v>
      </c>
      <c r="G605" s="7">
        <v>1.3154573186941999E-2</v>
      </c>
      <c r="H605" s="7">
        <v>2.09499532285242E-2</v>
      </c>
      <c r="I605" s="30">
        <v>9.2688258336307797E-2</v>
      </c>
      <c r="J605" s="30">
        <v>0.105699233168282</v>
      </c>
      <c r="K605" s="7">
        <v>6.0829057960731403E-2</v>
      </c>
      <c r="L605" s="7">
        <v>0.35388243309589401</v>
      </c>
      <c r="M605" s="7">
        <v>5.50640397121019E-2</v>
      </c>
      <c r="N605" s="7">
        <v>6.1109771871634903E-2</v>
      </c>
      <c r="O605" s="7">
        <v>1.22068110455886E-2</v>
      </c>
      <c r="P605" s="7">
        <v>0.224415868393993</v>
      </c>
      <c r="Q605" s="7">
        <v>6.8263229192393897</v>
      </c>
    </row>
    <row r="606" spans="1:17" hidden="1" x14ac:dyDescent="0.25">
      <c r="A606" s="3" t="s">
        <v>25</v>
      </c>
      <c r="B606" s="2">
        <v>43770</v>
      </c>
      <c r="C606" s="7">
        <v>1.0478726284873401</v>
      </c>
      <c r="D606" s="7">
        <v>5.03668777436889E-3</v>
      </c>
      <c r="E606" s="7">
        <v>0.58064665412620597</v>
      </c>
      <c r="F606" s="7">
        <v>0.41431665809942497</v>
      </c>
      <c r="G606" s="7">
        <v>1.0676745629124899E-2</v>
      </c>
      <c r="H606" s="7">
        <v>2.4528910609190401E-2</v>
      </c>
      <c r="I606" s="30">
        <v>9.5755964411840103E-2</v>
      </c>
      <c r="J606" s="30">
        <v>0.104722675697456</v>
      </c>
      <c r="K606" s="7">
        <v>7.6107855150273102E-2</v>
      </c>
      <c r="L606" s="7">
        <v>0.35671097247953298</v>
      </c>
      <c r="M606" s="7">
        <v>5.52082315288051E-2</v>
      </c>
      <c r="N606" s="7">
        <v>6.2628721501417697E-2</v>
      </c>
      <c r="O606" s="7">
        <v>1.2170611852871599E-2</v>
      </c>
      <c r="P606" s="7">
        <v>0.20148931113948701</v>
      </c>
      <c r="Q606" s="7">
        <v>6.8262427037140796</v>
      </c>
    </row>
    <row r="607" spans="1:17" hidden="1" x14ac:dyDescent="0.25">
      <c r="A607" s="3" t="s">
        <v>25</v>
      </c>
      <c r="B607" s="2">
        <v>43800</v>
      </c>
      <c r="C607" s="7">
        <v>1.1787340352481399</v>
      </c>
      <c r="D607" s="7">
        <v>4.6091102908937904E-3</v>
      </c>
      <c r="E607" s="7">
        <v>0.59293899844897702</v>
      </c>
      <c r="F607" s="7">
        <v>0.40245189126012998</v>
      </c>
      <c r="G607" s="7">
        <v>9.7076607999236793E-3</v>
      </c>
      <c r="H607" s="7">
        <v>2.9609366253361299E-2</v>
      </c>
      <c r="I607" s="30">
        <v>0.122727141376995</v>
      </c>
      <c r="J607" s="30">
        <v>0.110563991741764</v>
      </c>
      <c r="K607" s="7">
        <v>8.57141059733348E-2</v>
      </c>
      <c r="L607" s="7">
        <v>0.36493770870750297</v>
      </c>
      <c r="M607" s="7">
        <v>6.2123154343102199E-2</v>
      </c>
      <c r="N607" s="7">
        <v>4.8489058769851802E-2</v>
      </c>
      <c r="O607" s="7">
        <v>8.6853735276641707E-3</v>
      </c>
      <c r="P607" s="7">
        <v>0.1574424385065</v>
      </c>
      <c r="Q607" s="7">
        <v>6.7595027100940097</v>
      </c>
    </row>
    <row r="608" spans="1:17" hidden="1" x14ac:dyDescent="0.25">
      <c r="A608" s="3" t="s">
        <v>25</v>
      </c>
      <c r="B608" s="2">
        <v>43831</v>
      </c>
      <c r="C608" s="7">
        <v>0.916179912384535</v>
      </c>
      <c r="D608" s="7">
        <v>4.82541147635847E-3</v>
      </c>
      <c r="E608" s="7">
        <v>0.59414712265580305</v>
      </c>
      <c r="F608" s="7">
        <v>0.40102746586783899</v>
      </c>
      <c r="G608" s="7">
        <v>1.28535015010546E-2</v>
      </c>
      <c r="H608" s="7">
        <v>1.8286125441644301E-2</v>
      </c>
      <c r="I608" s="30">
        <v>7.2300421175455903E-2</v>
      </c>
      <c r="J608" s="30">
        <v>0.104936637803588</v>
      </c>
      <c r="K608" s="7">
        <v>5.9163239547269798E-2</v>
      </c>
      <c r="L608" s="7">
        <v>0.35983089588900502</v>
      </c>
      <c r="M608" s="7">
        <v>5.6484809088834999E-2</v>
      </c>
      <c r="N608" s="7">
        <v>6.3454687932736606E-2</v>
      </c>
      <c r="O608" s="7">
        <v>1.4043795811482801E-2</v>
      </c>
      <c r="P608" s="7">
        <v>0.23864588580892701</v>
      </c>
      <c r="Q608" s="7">
        <v>6.8043534290808703</v>
      </c>
    </row>
    <row r="609" spans="1:17" hidden="1" x14ac:dyDescent="0.25">
      <c r="A609" s="3" t="s">
        <v>25</v>
      </c>
      <c r="B609" s="2">
        <v>43862</v>
      </c>
      <c r="C609" s="7">
        <v>0.93833877227315698</v>
      </c>
      <c r="D609" s="7">
        <v>5.1397414634890204E-3</v>
      </c>
      <c r="E609" s="7">
        <v>0.59454598891254196</v>
      </c>
      <c r="F609" s="7">
        <v>0.40031426962396899</v>
      </c>
      <c r="G609" s="7">
        <v>1.34140305458773E-2</v>
      </c>
      <c r="H609" s="7">
        <v>1.9740410181599399E-2</v>
      </c>
      <c r="I609" s="30">
        <v>7.4181910484599101E-2</v>
      </c>
      <c r="J609" s="30">
        <v>0.115864727655395</v>
      </c>
      <c r="K609" s="7">
        <v>5.7417179246100798E-2</v>
      </c>
      <c r="L609" s="7">
        <v>0.35637884130599001</v>
      </c>
      <c r="M609" s="7">
        <v>5.4901337039124899E-2</v>
      </c>
      <c r="N609" s="7">
        <v>6.0205952703537201E-2</v>
      </c>
      <c r="O609" s="7">
        <v>1.4755372266677899E-2</v>
      </c>
      <c r="P609" s="7">
        <v>0.233140238571099</v>
      </c>
      <c r="Q609" s="7">
        <v>6.7817118636749001</v>
      </c>
    </row>
    <row r="610" spans="1:17" hidden="1" x14ac:dyDescent="0.25">
      <c r="A610" s="3" t="s">
        <v>25</v>
      </c>
      <c r="B610" s="2">
        <v>43891</v>
      </c>
      <c r="C610" s="7">
        <v>0.87713033108111005</v>
      </c>
      <c r="D610" s="7">
        <v>6.0788956858001701E-3</v>
      </c>
      <c r="E610" s="7">
        <v>0.64456829601229104</v>
      </c>
      <c r="F610" s="7">
        <v>0.34935280830190901</v>
      </c>
      <c r="G610" s="7">
        <v>1.16125009725356E-2</v>
      </c>
      <c r="H610" s="7">
        <v>1.36953288092737E-2</v>
      </c>
      <c r="I610" s="30">
        <v>4.6482941917444003E-2</v>
      </c>
      <c r="J610" s="30">
        <v>7.9408289732594201E-2</v>
      </c>
      <c r="K610" s="7">
        <v>6.3612998882670205E-2</v>
      </c>
      <c r="L610" s="7">
        <v>0.48205797861079303</v>
      </c>
      <c r="M610" s="7">
        <v>4.6660529338780697E-2</v>
      </c>
      <c r="N610" s="7">
        <v>6.3573450647154597E-2</v>
      </c>
      <c r="O610" s="7">
        <v>7.5260026658587401E-3</v>
      </c>
      <c r="P610" s="7">
        <v>0.18536997842289599</v>
      </c>
      <c r="Q610" s="7">
        <v>6.7976897187306502</v>
      </c>
    </row>
    <row r="611" spans="1:17" hidden="1" x14ac:dyDescent="0.25">
      <c r="A611" s="3" t="s">
        <v>25</v>
      </c>
      <c r="B611" s="2">
        <v>43922</v>
      </c>
      <c r="C611" s="7">
        <v>0.52118617765672604</v>
      </c>
      <c r="D611" s="7">
        <v>7.2850074415861197E-3</v>
      </c>
      <c r="E611" s="7">
        <v>0.74610999356478602</v>
      </c>
      <c r="F611" s="7">
        <v>0.24660499899362801</v>
      </c>
      <c r="G611" s="7">
        <v>8.0142558985786903E-3</v>
      </c>
      <c r="H611" s="7">
        <v>8.5799225454535302E-4</v>
      </c>
      <c r="I611" s="30">
        <v>6.9390287353879596E-3</v>
      </c>
      <c r="J611" s="30">
        <v>1.56150346913351E-2</v>
      </c>
      <c r="K611" s="7">
        <v>6.6043891079553399E-2</v>
      </c>
      <c r="L611" s="7">
        <v>0.75642535706562197</v>
      </c>
      <c r="M611" s="7">
        <v>1.65635226407649E-2</v>
      </c>
      <c r="N611" s="7">
        <v>4.0756967538133897E-2</v>
      </c>
      <c r="O611" s="7">
        <v>1.09980683353928E-3</v>
      </c>
      <c r="P611" s="7">
        <v>8.7684143262539399E-2</v>
      </c>
      <c r="Q611" s="7">
        <v>6.9978306606469598</v>
      </c>
    </row>
    <row r="612" spans="1:17" hidden="1" x14ac:dyDescent="0.25">
      <c r="A612" s="3" t="s">
        <v>25</v>
      </c>
      <c r="B612" s="2">
        <v>43952</v>
      </c>
      <c r="C612" s="7">
        <v>0.64943820810903596</v>
      </c>
      <c r="D612" s="7">
        <v>6.8752470403904498E-3</v>
      </c>
      <c r="E612" s="7">
        <v>0.705628043956115</v>
      </c>
      <c r="F612" s="7">
        <v>0.287496709003494</v>
      </c>
      <c r="G612" s="7">
        <v>8.5043605690542697E-3</v>
      </c>
      <c r="H612" s="7">
        <v>1.3334790638914499E-3</v>
      </c>
      <c r="I612" s="30">
        <v>6.6314635638891097E-3</v>
      </c>
      <c r="J612" s="30">
        <v>2.6153981258004E-2</v>
      </c>
      <c r="K612" s="7">
        <v>6.5942392165036806E-2</v>
      </c>
      <c r="L612" s="7">
        <v>0.65605098314074195</v>
      </c>
      <c r="M612" s="7">
        <v>1.7671702558447799E-2</v>
      </c>
      <c r="N612" s="7">
        <v>8.88047188959563E-2</v>
      </c>
      <c r="O612" s="7">
        <v>1.1867252502324799E-3</v>
      </c>
      <c r="P612" s="7">
        <v>0.12772019353474501</v>
      </c>
      <c r="Q612" s="7">
        <v>7.0024585940907302</v>
      </c>
    </row>
    <row r="613" spans="1:17" hidden="1" x14ac:dyDescent="0.25">
      <c r="A613" s="3" t="s">
        <v>25</v>
      </c>
      <c r="B613" s="2">
        <v>43983</v>
      </c>
      <c r="C613" s="7">
        <v>0.79659445451436195</v>
      </c>
      <c r="D613" s="7">
        <v>6.2734161545543801E-3</v>
      </c>
      <c r="E613" s="7">
        <v>0.65892970379183302</v>
      </c>
      <c r="F613" s="7">
        <v>0.33479688005361302</v>
      </c>
      <c r="G613" s="7">
        <v>8.8419201623168298E-3</v>
      </c>
      <c r="H613" s="7">
        <v>6.7980070542847399E-3</v>
      </c>
      <c r="I613" s="30">
        <v>4.9193376823415201E-2</v>
      </c>
      <c r="J613" s="30">
        <v>4.5565930792945297E-2</v>
      </c>
      <c r="K613" s="7">
        <v>5.7240905515857698E-2</v>
      </c>
      <c r="L613" s="7">
        <v>0.51231663394082405</v>
      </c>
      <c r="M613" s="7">
        <v>2.5982905918264802E-2</v>
      </c>
      <c r="N613" s="7">
        <v>9.18092044302634E-2</v>
      </c>
      <c r="O613" s="7">
        <v>1.42341615354745E-3</v>
      </c>
      <c r="P613" s="7">
        <v>0.200827699208281</v>
      </c>
      <c r="Q613" s="7">
        <v>6.9749980157731102</v>
      </c>
    </row>
    <row r="614" spans="1:17" hidden="1" x14ac:dyDescent="0.25">
      <c r="A614" s="3" t="s">
        <v>25</v>
      </c>
      <c r="B614" s="2">
        <v>44013</v>
      </c>
      <c r="C614" s="7">
        <v>0.93381092505050001</v>
      </c>
      <c r="D614" s="7">
        <v>5.3600215155620501E-3</v>
      </c>
      <c r="E614" s="7">
        <v>0.63929814350455005</v>
      </c>
      <c r="F614" s="7">
        <v>0.35534183497988803</v>
      </c>
      <c r="G614" s="7">
        <v>8.4946556304555092E-3</v>
      </c>
      <c r="H614" s="7">
        <v>1.1973017481237301E-2</v>
      </c>
      <c r="I614" s="30">
        <v>8.0001284216555002E-2</v>
      </c>
      <c r="J614" s="30">
        <v>8.4131304601387694E-2</v>
      </c>
      <c r="K614" s="7">
        <v>5.6044864193877698E-2</v>
      </c>
      <c r="L614" s="7">
        <v>0.42405205997029699</v>
      </c>
      <c r="M614" s="7">
        <v>4.79184620870758E-2</v>
      </c>
      <c r="N614" s="7">
        <v>7.8503905708134494E-2</v>
      </c>
      <c r="O614" s="7">
        <v>4.5457355866402403E-3</v>
      </c>
      <c r="P614" s="7">
        <v>0.20433471052433899</v>
      </c>
      <c r="Q614" s="7">
        <v>6.9367617951615896</v>
      </c>
    </row>
    <row r="615" spans="1:17" hidden="1" x14ac:dyDescent="0.25">
      <c r="A615" s="3" t="s">
        <v>25</v>
      </c>
      <c r="B615" s="2">
        <v>44044</v>
      </c>
      <c r="C615" s="7">
        <v>0.95983225265814898</v>
      </c>
      <c r="D615" s="7">
        <v>5.3856948919490596E-3</v>
      </c>
      <c r="E615" s="7">
        <v>0.62804928526673498</v>
      </c>
      <c r="F615" s="7">
        <v>0.36656501984131601</v>
      </c>
      <c r="G615" s="7">
        <v>8.8185310041364595E-3</v>
      </c>
      <c r="H615" s="7">
        <v>1.3357067695721999E-2</v>
      </c>
      <c r="I615" s="30">
        <v>8.5045568426442994E-2</v>
      </c>
      <c r="J615" s="30">
        <v>0.109710035714325</v>
      </c>
      <c r="K615" s="7">
        <v>5.6602105066446598E-2</v>
      </c>
      <c r="L615" s="7">
        <v>0.39617398048051</v>
      </c>
      <c r="M615" s="7">
        <v>4.6787115390324097E-2</v>
      </c>
      <c r="N615" s="7">
        <v>7.4630107504943505E-2</v>
      </c>
      <c r="O615" s="7">
        <v>5.7254145715732599E-3</v>
      </c>
      <c r="P615" s="7">
        <v>0.20315007414557601</v>
      </c>
      <c r="Q615" s="7">
        <v>6.9252221067428597</v>
      </c>
    </row>
    <row r="616" spans="1:17" hidden="1" x14ac:dyDescent="0.25">
      <c r="A616" s="3" t="s">
        <v>25</v>
      </c>
      <c r="B616" s="2">
        <v>44075</v>
      </c>
      <c r="C616" s="7">
        <v>0.92464976247151598</v>
      </c>
      <c r="D616" s="7">
        <v>5.3936119153772397E-3</v>
      </c>
      <c r="E616" s="7">
        <v>0.63448883764967401</v>
      </c>
      <c r="F616" s="7">
        <v>0.36011755043494798</v>
      </c>
      <c r="G616" s="7">
        <v>9.7692989164015996E-3</v>
      </c>
      <c r="H616" s="7">
        <v>1.49433769330658E-2</v>
      </c>
      <c r="I616" s="30">
        <v>7.9483510441904895E-2</v>
      </c>
      <c r="J616" s="30">
        <v>9.9985005657644802E-2</v>
      </c>
      <c r="K616" s="7">
        <v>5.8102949124362202E-2</v>
      </c>
      <c r="L616" s="7">
        <v>0.405638811036383</v>
      </c>
      <c r="M616" s="7">
        <v>5.1831446076792097E-2</v>
      </c>
      <c r="N616" s="7">
        <v>7.4555247484523995E-2</v>
      </c>
      <c r="O616" s="7">
        <v>5.3105796041643099E-3</v>
      </c>
      <c r="P616" s="7">
        <v>0.20037977472475699</v>
      </c>
      <c r="Q616" s="7">
        <v>6.9110153571105801</v>
      </c>
    </row>
    <row r="617" spans="1:17" hidden="1" x14ac:dyDescent="0.25">
      <c r="A617" s="3" t="s">
        <v>25</v>
      </c>
      <c r="B617" s="2">
        <v>44105</v>
      </c>
      <c r="C617" s="7">
        <v>0.99448487345502801</v>
      </c>
      <c r="D617" s="7">
        <v>5.5114942813807603E-3</v>
      </c>
      <c r="E617" s="7">
        <v>0.62959915527370303</v>
      </c>
      <c r="F617" s="7">
        <v>0.36488935044491599</v>
      </c>
      <c r="G617" s="7">
        <v>1.0424441449112899E-2</v>
      </c>
      <c r="H617" s="7">
        <v>1.8934708844004E-2</v>
      </c>
      <c r="I617" s="30">
        <v>8.28889079249331E-2</v>
      </c>
      <c r="J617" s="30">
        <v>9.8554741262381299E-2</v>
      </c>
      <c r="K617" s="7">
        <v>6.34022589073681E-2</v>
      </c>
      <c r="L617" s="7">
        <v>0.40989031258709002</v>
      </c>
      <c r="M617" s="7">
        <v>5.2195003783887597E-2</v>
      </c>
      <c r="N617" s="7">
        <v>7.7451027415457604E-2</v>
      </c>
      <c r="O617" s="7">
        <v>4.6729183079841502E-3</v>
      </c>
      <c r="P617" s="7">
        <v>0.18158567951778101</v>
      </c>
      <c r="Q617" s="7">
        <v>6.9067728394915697</v>
      </c>
    </row>
    <row r="618" spans="1:17" hidden="1" x14ac:dyDescent="0.25">
      <c r="A618" s="3" t="s">
        <v>25</v>
      </c>
      <c r="B618" s="2">
        <v>44136</v>
      </c>
      <c r="C618" s="7">
        <v>0.764461990190482</v>
      </c>
      <c r="D618" s="7">
        <v>6.4183089397724701E-3</v>
      </c>
      <c r="E618" s="7">
        <v>0.67546210415985597</v>
      </c>
      <c r="F618" s="7">
        <v>0.31811958690037101</v>
      </c>
      <c r="G618" s="7">
        <v>1.3578495913655401E-2</v>
      </c>
      <c r="H618" s="7">
        <v>9.6074207006829806E-3</v>
      </c>
      <c r="I618" s="30">
        <v>2.4627908957732699E-2</v>
      </c>
      <c r="J618" s="30">
        <v>6.0048534671301397E-2</v>
      </c>
      <c r="K618" s="7">
        <v>6.8060530659147203E-2</v>
      </c>
      <c r="L618" s="7">
        <v>0.54376556427791001</v>
      </c>
      <c r="M618" s="7">
        <v>4.6440490987988498E-2</v>
      </c>
      <c r="N618" s="7">
        <v>7.7694203874291698E-2</v>
      </c>
      <c r="O618" s="7">
        <v>2.8264527413430999E-3</v>
      </c>
      <c r="P618" s="7">
        <v>0.15335039721594701</v>
      </c>
      <c r="Q618" s="7">
        <v>6.9613026956002697</v>
      </c>
    </row>
    <row r="619" spans="1:17" hidden="1" x14ac:dyDescent="0.25">
      <c r="A619" s="3" t="s">
        <v>25</v>
      </c>
      <c r="B619" s="2">
        <v>44166</v>
      </c>
      <c r="C619" s="7">
        <v>1.0815217034582201</v>
      </c>
      <c r="D619" s="7">
        <v>6.1076668511882096E-3</v>
      </c>
      <c r="E619" s="7">
        <v>0.63162163940007598</v>
      </c>
      <c r="F619" s="7">
        <v>0.36227069374873599</v>
      </c>
      <c r="G619" s="7">
        <v>1.14104851794772E-2</v>
      </c>
      <c r="H619" s="7">
        <v>2.1410397323329201E-2</v>
      </c>
      <c r="I619" s="30">
        <v>0.114270232339414</v>
      </c>
      <c r="J619" s="30">
        <v>5.0524300761812503E-2</v>
      </c>
      <c r="K619" s="7">
        <v>8.3832454746789103E-2</v>
      </c>
      <c r="L619" s="7">
        <v>0.43853579483046401</v>
      </c>
      <c r="M619" s="7">
        <v>6.01761858097037E-2</v>
      </c>
      <c r="N619" s="7">
        <v>6.5016391276055199E-2</v>
      </c>
      <c r="O619" s="7">
        <v>2.29241810884444E-3</v>
      </c>
      <c r="P619" s="7">
        <v>0.152531339624111</v>
      </c>
      <c r="Q619" s="7">
        <v>6.8961328551226604</v>
      </c>
    </row>
    <row r="620" spans="1:17" hidden="1" x14ac:dyDescent="0.25">
      <c r="A620" s="3" t="s">
        <v>25</v>
      </c>
      <c r="B620" s="2">
        <v>44197</v>
      </c>
      <c r="C620" s="7">
        <v>0.603839010279134</v>
      </c>
      <c r="D620" s="7">
        <v>7.0888635105020997E-3</v>
      </c>
      <c r="E620" s="7">
        <v>0.71575245198247395</v>
      </c>
      <c r="F620" s="7">
        <v>0.27715868450702402</v>
      </c>
      <c r="G620" s="7">
        <v>1.2388871238926199E-2</v>
      </c>
      <c r="H620" s="7">
        <v>3.1356745011042902E-3</v>
      </c>
      <c r="I620" s="30">
        <v>6.5628914845558897E-3</v>
      </c>
      <c r="J620" s="30">
        <v>5.3710236476421098E-2</v>
      </c>
      <c r="K620" s="7">
        <v>5.2082402962178698E-2</v>
      </c>
      <c r="L620" s="7">
        <v>0.60276921552306995</v>
      </c>
      <c r="M620" s="7">
        <v>3.9510327814918103E-2</v>
      </c>
      <c r="N620" s="7">
        <v>6.3402405697606301E-2</v>
      </c>
      <c r="O620" s="7">
        <v>2.4334433232028399E-3</v>
      </c>
      <c r="P620" s="7">
        <v>0.16400453097801601</v>
      </c>
      <c r="Q620" s="7">
        <v>6.9604614882715303</v>
      </c>
    </row>
    <row r="621" spans="1:17" hidden="1" x14ac:dyDescent="0.25">
      <c r="A621" s="3" t="s">
        <v>25</v>
      </c>
      <c r="B621" s="2">
        <v>44228</v>
      </c>
      <c r="C621" s="7">
        <v>0.63554361397905701</v>
      </c>
      <c r="D621" s="7">
        <v>6.6344909798650596E-3</v>
      </c>
      <c r="E621" s="7">
        <v>0.691030770343525</v>
      </c>
      <c r="F621" s="7">
        <v>0.30233473867660998</v>
      </c>
      <c r="G621" s="7">
        <v>1.35410290613284E-2</v>
      </c>
      <c r="H621" s="7">
        <v>1.5893030733676601E-3</v>
      </c>
      <c r="I621" s="30">
        <v>8.45611253652407E-3</v>
      </c>
      <c r="J621" s="30">
        <v>5.51757065101059E-2</v>
      </c>
      <c r="K621" s="7">
        <v>5.64853101719133E-2</v>
      </c>
      <c r="L621" s="7">
        <v>0.56842113824551199</v>
      </c>
      <c r="M621" s="7">
        <v>4.4813882502511997E-2</v>
      </c>
      <c r="N621" s="7">
        <v>7.2732313113709604E-2</v>
      </c>
      <c r="O621" s="7">
        <v>2.5571912988653E-3</v>
      </c>
      <c r="P621" s="7">
        <v>0.17622801348616199</v>
      </c>
      <c r="Q621" s="7">
        <v>7.0097540748421796</v>
      </c>
    </row>
    <row r="622" spans="1:17" hidden="1" x14ac:dyDescent="0.25">
      <c r="A622" s="3" t="s">
        <v>25</v>
      </c>
      <c r="B622" s="2">
        <v>44256</v>
      </c>
      <c r="C622" s="7">
        <v>0.77609180224310303</v>
      </c>
      <c r="D622" s="7">
        <v>6.8238671560177499E-3</v>
      </c>
      <c r="E622" s="7">
        <v>0.67037280433886903</v>
      </c>
      <c r="F622" s="7">
        <v>0.32280332850511301</v>
      </c>
      <c r="G622" s="7">
        <v>1.3109537963719799E-2</v>
      </c>
      <c r="H622" s="7">
        <v>1.78846560473675E-3</v>
      </c>
      <c r="I622" s="30">
        <v>9.64025263359981E-3</v>
      </c>
      <c r="J622" s="30">
        <v>5.4900311159605301E-2</v>
      </c>
      <c r="K622" s="7">
        <v>5.6746759818915297E-2</v>
      </c>
      <c r="L622" s="7">
        <v>0.55438090536044504</v>
      </c>
      <c r="M622" s="7">
        <v>4.4121331626247103E-2</v>
      </c>
      <c r="N622" s="7">
        <v>8.0103257554919899E-2</v>
      </c>
      <c r="O622" s="7">
        <v>2.3939270960818401E-3</v>
      </c>
      <c r="P622" s="7">
        <v>0.182815251181729</v>
      </c>
      <c r="Q622" s="7">
        <v>6.9164703029395902</v>
      </c>
    </row>
    <row r="623" spans="1:17" hidden="1" x14ac:dyDescent="0.25">
      <c r="A623" s="3" t="s">
        <v>25</v>
      </c>
      <c r="B623" s="2">
        <v>44287</v>
      </c>
      <c r="C623" s="7">
        <v>0.93461463355477503</v>
      </c>
      <c r="D623" s="7">
        <v>5.9645691608795296E-3</v>
      </c>
      <c r="E623" s="7">
        <v>0.64454772534570703</v>
      </c>
      <c r="F623" s="7">
        <v>0.34948770549341301</v>
      </c>
      <c r="G623" s="7">
        <v>1.07381059437526E-2</v>
      </c>
      <c r="H623" s="7">
        <v>8.5627135095087195E-3</v>
      </c>
      <c r="I623" s="30">
        <v>7.4207092997986404E-2</v>
      </c>
      <c r="J623" s="30">
        <v>6.3937916241966597E-2</v>
      </c>
      <c r="K623" s="7">
        <v>6.1247656574941502E-2</v>
      </c>
      <c r="L623" s="7">
        <v>0.43887640158115598</v>
      </c>
      <c r="M623" s="7">
        <v>5.4928990539486897E-2</v>
      </c>
      <c r="N623" s="7">
        <v>8.0291814970867501E-2</v>
      </c>
      <c r="O623" s="7">
        <v>5.0429488696429499E-3</v>
      </c>
      <c r="P623" s="7">
        <v>0.202166358770691</v>
      </c>
      <c r="Q623" s="7">
        <v>6.9341374491055801</v>
      </c>
    </row>
    <row r="624" spans="1:17" hidden="1" x14ac:dyDescent="0.25">
      <c r="A624" s="3" t="s">
        <v>25</v>
      </c>
      <c r="B624" s="2">
        <v>44317</v>
      </c>
      <c r="C624" s="7">
        <v>1.02364635912168</v>
      </c>
      <c r="D624" s="7">
        <v>5.8779347774059101E-3</v>
      </c>
      <c r="E624" s="7">
        <v>0.63303652304991298</v>
      </c>
      <c r="F624" s="7">
        <v>0.36108554217268202</v>
      </c>
      <c r="G624" s="7">
        <v>9.8872311527488602E-3</v>
      </c>
      <c r="H624" s="7">
        <v>1.3333360115761399E-2</v>
      </c>
      <c r="I624" s="30">
        <v>8.6816690411995301E-2</v>
      </c>
      <c r="J624" s="30">
        <v>8.3795251282481401E-2</v>
      </c>
      <c r="K624" s="7">
        <v>5.3650163045685602E-2</v>
      </c>
      <c r="L624" s="7">
        <v>0.40873110894590797</v>
      </c>
      <c r="M624" s="7">
        <v>5.2875859106415103E-2</v>
      </c>
      <c r="N624" s="7">
        <v>7.7763047760941201E-2</v>
      </c>
      <c r="O624" s="7">
        <v>5.8874232811004998E-3</v>
      </c>
      <c r="P624" s="7">
        <v>0.20725986489696299</v>
      </c>
      <c r="Q624" s="7">
        <v>6.9221384692783401</v>
      </c>
    </row>
    <row r="625" spans="1:17" hidden="1" x14ac:dyDescent="0.25">
      <c r="A625" s="3" t="s">
        <v>25</v>
      </c>
      <c r="B625" s="2">
        <v>44348</v>
      </c>
      <c r="C625" s="7">
        <v>0.98368441994773104</v>
      </c>
      <c r="D625" s="7">
        <v>5.41148595349473E-3</v>
      </c>
      <c r="E625" s="7">
        <v>0.636538126077837</v>
      </c>
      <c r="F625" s="7">
        <v>0.358050387968668</v>
      </c>
      <c r="G625" s="7">
        <v>1.0594193482966099E-2</v>
      </c>
      <c r="H625" s="7">
        <v>1.40082177446825E-2</v>
      </c>
      <c r="I625" s="30">
        <v>8.3065687051908504E-2</v>
      </c>
      <c r="J625" s="30">
        <v>9.5740387046663294E-2</v>
      </c>
      <c r="K625" s="7">
        <v>4.9080418496289802E-2</v>
      </c>
      <c r="L625" s="7">
        <v>0.412767110031528</v>
      </c>
      <c r="M625" s="7">
        <v>5.7030823493623199E-2</v>
      </c>
      <c r="N625" s="7">
        <v>7.2180030251340302E-2</v>
      </c>
      <c r="O625" s="7">
        <v>6.7448876890647104E-3</v>
      </c>
      <c r="P625" s="7">
        <v>0.19878824471193299</v>
      </c>
      <c r="Q625" s="7">
        <v>6.8942889707097201</v>
      </c>
    </row>
    <row r="626" spans="1:17" hidden="1" x14ac:dyDescent="0.25">
      <c r="A626" s="3" t="s">
        <v>25</v>
      </c>
      <c r="B626" s="2">
        <v>44378</v>
      </c>
      <c r="C626" s="7">
        <v>1.0315244258437499</v>
      </c>
      <c r="D626" s="7">
        <v>5.7601034732212598E-3</v>
      </c>
      <c r="E626" s="7">
        <v>0.64820893493738097</v>
      </c>
      <c r="F626" s="7">
        <v>0.346030961589398</v>
      </c>
      <c r="G626" s="7">
        <v>9.6098787455313004E-3</v>
      </c>
      <c r="H626" s="7">
        <v>1.70597770838944E-2</v>
      </c>
      <c r="I626" s="30">
        <v>8.2556442599848595E-2</v>
      </c>
      <c r="J626" s="30">
        <v>0.10745785971414901</v>
      </c>
      <c r="K626" s="7">
        <v>4.8524649558011897E-2</v>
      </c>
      <c r="L626" s="7">
        <v>0.412596702582537</v>
      </c>
      <c r="M626" s="7">
        <v>5.45725031713939E-2</v>
      </c>
      <c r="N626" s="7">
        <v>7.0250325218653098E-2</v>
      </c>
      <c r="O626" s="7">
        <v>8.4639739316092096E-3</v>
      </c>
      <c r="P626" s="7">
        <v>0.188907887394371</v>
      </c>
      <c r="Q626" s="7">
        <v>6.8987666247023904</v>
      </c>
    </row>
    <row r="627" spans="1:17" hidden="1" x14ac:dyDescent="0.25">
      <c r="A627" s="3" t="s">
        <v>25</v>
      </c>
      <c r="B627" s="2">
        <v>44409</v>
      </c>
      <c r="C627" s="7">
        <v>1.0267301177911199</v>
      </c>
      <c r="D627" s="7">
        <v>5.3081797043845001E-3</v>
      </c>
      <c r="E627" s="7">
        <v>0.619623506970155</v>
      </c>
      <c r="F627" s="7">
        <v>0.37506831332545998</v>
      </c>
      <c r="G627" s="7">
        <v>9.3855684028756499E-3</v>
      </c>
      <c r="H627" s="7">
        <v>2.0170422352794998E-2</v>
      </c>
      <c r="I627" s="30">
        <v>8.7117269952180498E-2</v>
      </c>
      <c r="J627" s="30">
        <v>0.123581041343252</v>
      </c>
      <c r="K627" s="7">
        <v>4.97387570755752E-2</v>
      </c>
      <c r="L627" s="7">
        <v>0.38444178411701302</v>
      </c>
      <c r="M627" s="7">
        <v>5.2339336805036697E-2</v>
      </c>
      <c r="N627" s="7">
        <v>6.8442444491601098E-2</v>
      </c>
      <c r="O627" s="7">
        <v>8.3648088403448697E-3</v>
      </c>
      <c r="P627" s="7">
        <v>0.196418566619327</v>
      </c>
      <c r="Q627" s="7">
        <v>6.9204708777385697</v>
      </c>
    </row>
    <row r="628" spans="1:17" x14ac:dyDescent="0.25">
      <c r="A628" s="3" t="s">
        <v>25</v>
      </c>
      <c r="B628" s="2">
        <v>44440</v>
      </c>
      <c r="C628" s="7">
        <v>0.99109502737542399</v>
      </c>
      <c r="D628" s="7">
        <v>5.8894135380571999E-3</v>
      </c>
      <c r="E628" s="7">
        <v>0.638691860980798</v>
      </c>
      <c r="F628" s="7">
        <v>0.355418725481145</v>
      </c>
      <c r="G628" s="7">
        <v>1.00276416080856E-2</v>
      </c>
      <c r="H628" s="7">
        <v>1.70522088815931E-2</v>
      </c>
      <c r="I628" s="30">
        <v>7.9542566810198695E-2</v>
      </c>
      <c r="J628" s="30">
        <v>0.11903891644694301</v>
      </c>
      <c r="K628" s="7">
        <v>4.95719010608794E-2</v>
      </c>
      <c r="L628" s="7">
        <v>0.39549900834119001</v>
      </c>
      <c r="M628" s="7">
        <v>5.4306907282999001E-2</v>
      </c>
      <c r="N628" s="7">
        <v>6.5523746597721394E-2</v>
      </c>
      <c r="O628" s="7">
        <v>1.07275917076108E-2</v>
      </c>
      <c r="P628" s="7">
        <v>0.198709511262778</v>
      </c>
      <c r="Q628" s="7">
        <v>6.9103032887408897</v>
      </c>
    </row>
    <row r="629" spans="1:17" hidden="1" x14ac:dyDescent="0.25">
      <c r="A629" s="3" t="s">
        <v>26</v>
      </c>
      <c r="B629" s="2">
        <v>43466</v>
      </c>
      <c r="C629" s="7">
        <v>0.84099491206408705</v>
      </c>
      <c r="D629" s="7">
        <v>5.7792500633885103E-3</v>
      </c>
      <c r="E629" s="7">
        <v>0.67851119305802299</v>
      </c>
      <c r="F629" s="7">
        <v>0.31570955687858798</v>
      </c>
      <c r="G629" s="7">
        <v>1.8709908977923899E-2</v>
      </c>
      <c r="H629" s="7">
        <v>1.6861335196777499E-2</v>
      </c>
      <c r="I629" s="30">
        <v>6.9842587213343799E-2</v>
      </c>
      <c r="J629" s="30">
        <v>8.8637451276046206E-2</v>
      </c>
      <c r="K629" s="7">
        <v>5.8476974070459403E-2</v>
      </c>
      <c r="L629" s="7">
        <v>0.35574489614549498</v>
      </c>
      <c r="M629" s="7">
        <v>4.3132673629966901E-2</v>
      </c>
      <c r="N629" s="7">
        <v>6.2059587785505799E-2</v>
      </c>
      <c r="O629" s="7">
        <v>2.9648480008245302E-2</v>
      </c>
      <c r="P629" s="7">
        <v>0.25688610569623599</v>
      </c>
      <c r="Q629" s="7">
        <v>6.6083681110797903</v>
      </c>
    </row>
    <row r="630" spans="1:17" hidden="1" x14ac:dyDescent="0.25">
      <c r="A630" s="3" t="s">
        <v>26</v>
      </c>
      <c r="B630" s="2">
        <v>43497</v>
      </c>
      <c r="C630" s="7">
        <v>0.88691356330737603</v>
      </c>
      <c r="D630" s="7">
        <v>5.3351565610177398E-3</v>
      </c>
      <c r="E630" s="7">
        <v>0.65668542118137097</v>
      </c>
      <c r="F630" s="7">
        <v>0.33797942225761202</v>
      </c>
      <c r="G630" s="7">
        <v>1.6329183990390701E-2</v>
      </c>
      <c r="H630" s="7">
        <v>1.9339341847131399E-2</v>
      </c>
      <c r="I630" s="30">
        <v>6.7871487318961601E-2</v>
      </c>
      <c r="J630" s="30">
        <v>9.6717386829371504E-2</v>
      </c>
      <c r="K630" s="7">
        <v>5.6335974834961E-2</v>
      </c>
      <c r="L630" s="7">
        <v>0.34414869152407801</v>
      </c>
      <c r="M630" s="7">
        <v>4.5280545449810097E-2</v>
      </c>
      <c r="N630" s="7">
        <v>6.2068496190904897E-2</v>
      </c>
      <c r="O630" s="7">
        <v>3.1223490705380001E-2</v>
      </c>
      <c r="P630" s="7">
        <v>0.26068540130901102</v>
      </c>
      <c r="Q630" s="7">
        <v>6.6710166189620903</v>
      </c>
    </row>
    <row r="631" spans="1:17" hidden="1" x14ac:dyDescent="0.25">
      <c r="A631" s="3" t="s">
        <v>26</v>
      </c>
      <c r="B631" s="2">
        <v>43525</v>
      </c>
      <c r="C631" s="7">
        <v>1.0462816127123</v>
      </c>
      <c r="D631" s="7">
        <v>5.2828367249154696E-3</v>
      </c>
      <c r="E631" s="7">
        <v>0.67888108925694302</v>
      </c>
      <c r="F631" s="7">
        <v>0.31583607401814101</v>
      </c>
      <c r="G631" s="7">
        <v>2.1257881885128602E-2</v>
      </c>
      <c r="H631" s="7">
        <v>1.65499216090992E-2</v>
      </c>
      <c r="I631" s="30">
        <v>7.3786201251011596E-2</v>
      </c>
      <c r="J631" s="30">
        <v>9.5889788437759901E-2</v>
      </c>
      <c r="K631" s="7">
        <v>5.5614301482335801E-2</v>
      </c>
      <c r="L631" s="7">
        <v>0.339340811480078</v>
      </c>
      <c r="M631" s="7">
        <v>4.2003161287436197E-2</v>
      </c>
      <c r="N631" s="7">
        <v>6.4730903665189105E-2</v>
      </c>
      <c r="O631" s="7">
        <v>2.6790642935366801E-2</v>
      </c>
      <c r="P631" s="7">
        <v>0.26403638596659501</v>
      </c>
      <c r="Q631" s="7">
        <v>6.5569509610232002</v>
      </c>
    </row>
    <row r="632" spans="1:17" hidden="1" x14ac:dyDescent="0.25">
      <c r="A632" s="3" t="s">
        <v>26</v>
      </c>
      <c r="B632" s="2">
        <v>43556</v>
      </c>
      <c r="C632" s="7">
        <v>0.99974573757476604</v>
      </c>
      <c r="D632" s="7">
        <v>6.0009791617390302E-3</v>
      </c>
      <c r="E632" s="7">
        <v>0.67596041689547604</v>
      </c>
      <c r="F632" s="7">
        <v>0.31803860394278499</v>
      </c>
      <c r="G632" s="7">
        <v>2.0002057107098601E-2</v>
      </c>
      <c r="H632" s="7">
        <v>2.32546970936615E-2</v>
      </c>
      <c r="I632" s="30">
        <v>7.9349269651541404E-2</v>
      </c>
      <c r="J632" s="30">
        <v>9.3970791751615407E-2</v>
      </c>
      <c r="K632" s="7">
        <v>5.9338367454972799E-2</v>
      </c>
      <c r="L632" s="7">
        <v>0.34269268273607201</v>
      </c>
      <c r="M632" s="7">
        <v>3.8708177628944497E-2</v>
      </c>
      <c r="N632" s="7">
        <v>7.1969210407568998E-2</v>
      </c>
      <c r="O632" s="7">
        <v>2.5733021360081099E-2</v>
      </c>
      <c r="P632" s="7">
        <v>0.24498172480844399</v>
      </c>
      <c r="Q632" s="7">
        <v>6.5593423662718804</v>
      </c>
    </row>
    <row r="633" spans="1:17" hidden="1" x14ac:dyDescent="0.25">
      <c r="A633" s="3" t="s">
        <v>26</v>
      </c>
      <c r="B633" s="2">
        <v>43586</v>
      </c>
      <c r="C633" s="7">
        <v>1.03559821411659</v>
      </c>
      <c r="D633" s="7">
        <v>5.4456283202067796E-3</v>
      </c>
      <c r="E633" s="7">
        <v>0.67129714894428005</v>
      </c>
      <c r="F633" s="7">
        <v>0.32325722273551299</v>
      </c>
      <c r="G633" s="7">
        <v>1.82944463859245E-2</v>
      </c>
      <c r="H633" s="7">
        <v>1.9069129705155799E-2</v>
      </c>
      <c r="I633" s="30">
        <v>8.2068862090051597E-2</v>
      </c>
      <c r="J633" s="30">
        <v>0.101390096754138</v>
      </c>
      <c r="K633" s="7">
        <v>5.9950642228711902E-2</v>
      </c>
      <c r="L633" s="7">
        <v>0.32847263634377299</v>
      </c>
      <c r="M633" s="7">
        <v>4.23076339520672E-2</v>
      </c>
      <c r="N633" s="7">
        <v>7.5035686184905706E-2</v>
      </c>
      <c r="O633" s="7">
        <v>2.91580406131965E-2</v>
      </c>
      <c r="P633" s="7">
        <v>0.24425282574207499</v>
      </c>
      <c r="Q633" s="7">
        <v>6.55467982462305</v>
      </c>
    </row>
    <row r="634" spans="1:17" hidden="1" x14ac:dyDescent="0.25">
      <c r="A634" s="3" t="s">
        <v>26</v>
      </c>
      <c r="B634" s="2">
        <v>43617</v>
      </c>
      <c r="C634" s="7">
        <v>0.98395418695538395</v>
      </c>
      <c r="D634" s="7">
        <v>5.2574641362631404E-3</v>
      </c>
      <c r="E634" s="7">
        <v>0.67597026635213897</v>
      </c>
      <c r="F634" s="7">
        <v>0.31877226951159798</v>
      </c>
      <c r="G634" s="7">
        <v>1.7213012985494901E-2</v>
      </c>
      <c r="H634" s="7">
        <v>1.6707935373421402E-2</v>
      </c>
      <c r="I634" s="30">
        <v>8.0709281343531405E-2</v>
      </c>
      <c r="J634" s="30">
        <v>9.9790732484544606E-2</v>
      </c>
      <c r="K634" s="7">
        <v>6.2994676888538007E-2</v>
      </c>
      <c r="L634" s="7">
        <v>0.340422925785625</v>
      </c>
      <c r="M634" s="7">
        <v>4.2065877411938297E-2</v>
      </c>
      <c r="N634" s="7">
        <v>6.8253575878957196E-2</v>
      </c>
      <c r="O634" s="7">
        <v>3.1669746912675399E-2</v>
      </c>
      <c r="P634" s="7">
        <v>0.24017223493527401</v>
      </c>
      <c r="Q634" s="7">
        <v>6.5851809097116396</v>
      </c>
    </row>
    <row r="635" spans="1:17" hidden="1" x14ac:dyDescent="0.25">
      <c r="A635" s="3" t="s">
        <v>26</v>
      </c>
      <c r="B635" s="2">
        <v>43647</v>
      </c>
      <c r="C635" s="7">
        <v>1.0195744260576101</v>
      </c>
      <c r="D635" s="7">
        <v>6.3339675307183298E-3</v>
      </c>
      <c r="E635" s="7">
        <v>0.65921726627036203</v>
      </c>
      <c r="F635" s="7">
        <v>0.334448766198919</v>
      </c>
      <c r="G635" s="7">
        <v>1.7013619972404099E-2</v>
      </c>
      <c r="H635" s="7">
        <v>1.7560782541231602E-2</v>
      </c>
      <c r="I635" s="30">
        <v>8.21263421895191E-2</v>
      </c>
      <c r="J635" s="30">
        <v>9.8678646904931694E-2</v>
      </c>
      <c r="K635" s="7">
        <v>6.1177008147043299E-2</v>
      </c>
      <c r="L635" s="7">
        <v>0.33601748758622002</v>
      </c>
      <c r="M635" s="7">
        <v>4.3720601991798898E-2</v>
      </c>
      <c r="N635" s="7">
        <v>6.6341215077338006E-2</v>
      </c>
      <c r="O635" s="7">
        <v>3.03905749180624E-2</v>
      </c>
      <c r="P635" s="7">
        <v>0.24697372067145101</v>
      </c>
      <c r="Q635" s="7">
        <v>6.5501674129277303</v>
      </c>
    </row>
    <row r="636" spans="1:17" hidden="1" x14ac:dyDescent="0.25">
      <c r="A636" s="3" t="s">
        <v>26</v>
      </c>
      <c r="B636" s="2">
        <v>43678</v>
      </c>
      <c r="C636" s="7">
        <v>1.0367989310419401</v>
      </c>
      <c r="D636" s="7">
        <v>5.0648779827786299E-3</v>
      </c>
      <c r="E636" s="7">
        <v>0.65957671331345202</v>
      </c>
      <c r="F636" s="7">
        <v>0.33535840870376898</v>
      </c>
      <c r="G636" s="7">
        <v>1.5542596871355899E-2</v>
      </c>
      <c r="H636" s="7">
        <v>2.6438547718557501E-2</v>
      </c>
      <c r="I636" s="30">
        <v>7.99079139065699E-2</v>
      </c>
      <c r="J636" s="30">
        <v>0.10689155276118301</v>
      </c>
      <c r="K636" s="7">
        <v>5.90967793022001E-2</v>
      </c>
      <c r="L636" s="7">
        <v>0.33182862379714601</v>
      </c>
      <c r="M636" s="7">
        <v>4.1174250626790698E-2</v>
      </c>
      <c r="N636" s="7">
        <v>6.4113638955740196E-2</v>
      </c>
      <c r="O636" s="7">
        <v>2.7019172161480899E-2</v>
      </c>
      <c r="P636" s="7">
        <v>0.247986923898976</v>
      </c>
      <c r="Q636" s="7">
        <v>6.6607786327910299</v>
      </c>
    </row>
    <row r="637" spans="1:17" hidden="1" x14ac:dyDescent="0.25">
      <c r="A637" s="3" t="s">
        <v>26</v>
      </c>
      <c r="B637" s="2">
        <v>43709</v>
      </c>
      <c r="C637" s="7">
        <v>0.975647858743249</v>
      </c>
      <c r="D637" s="7">
        <v>5.9892264916179602E-3</v>
      </c>
      <c r="E637" s="7">
        <v>0.67039349547678695</v>
      </c>
      <c r="F637" s="7">
        <v>0.32361727803159501</v>
      </c>
      <c r="G637" s="7">
        <v>1.7352353335587399E-2</v>
      </c>
      <c r="H637" s="7">
        <v>1.8188274756396301E-2</v>
      </c>
      <c r="I637" s="30">
        <v>7.8394710768127401E-2</v>
      </c>
      <c r="J637" s="30">
        <v>0.102281327538435</v>
      </c>
      <c r="K637" s="7">
        <v>5.8696992463019099E-2</v>
      </c>
      <c r="L637" s="7">
        <v>0.32840572479463498</v>
      </c>
      <c r="M637" s="7">
        <v>4.12441864903101E-2</v>
      </c>
      <c r="N637" s="7">
        <v>6.6212183884306705E-2</v>
      </c>
      <c r="O637" s="7">
        <v>2.7585886389430301E-2</v>
      </c>
      <c r="P637" s="7">
        <v>0.26163835957975301</v>
      </c>
      <c r="Q637" s="7">
        <v>6.5684097219959297</v>
      </c>
    </row>
    <row r="638" spans="1:17" hidden="1" x14ac:dyDescent="0.25">
      <c r="A638" s="3" t="s">
        <v>26</v>
      </c>
      <c r="B638" s="2">
        <v>43739</v>
      </c>
      <c r="C638" s="7">
        <v>1.0004645239672301</v>
      </c>
      <c r="D638" s="7">
        <v>6.0512186257992203E-3</v>
      </c>
      <c r="E638" s="7">
        <v>0.68143205658771799</v>
      </c>
      <c r="F638" s="7">
        <v>0.31251672478648301</v>
      </c>
      <c r="G638" s="7">
        <v>1.77906912527937E-2</v>
      </c>
      <c r="H638" s="7">
        <v>1.7269293679676501E-2</v>
      </c>
      <c r="I638" s="30">
        <v>8.0704855279386506E-2</v>
      </c>
      <c r="J638" s="30">
        <v>0.10082560757313901</v>
      </c>
      <c r="K638" s="7">
        <v>6.2757279010275696E-2</v>
      </c>
      <c r="L638" s="7">
        <v>0.33987550624709301</v>
      </c>
      <c r="M638" s="7">
        <v>4.43429136191461E-2</v>
      </c>
      <c r="N638" s="7">
        <v>7.1559605478964103E-2</v>
      </c>
      <c r="O638" s="7">
        <v>2.1897183391897699E-2</v>
      </c>
      <c r="P638" s="7">
        <v>0.24297706446762701</v>
      </c>
      <c r="Q638" s="7">
        <v>6.5215179102903003</v>
      </c>
    </row>
    <row r="639" spans="1:17" hidden="1" x14ac:dyDescent="0.25">
      <c r="A639" s="3" t="s">
        <v>26</v>
      </c>
      <c r="B639" s="2">
        <v>43770</v>
      </c>
      <c r="C639" s="7">
        <v>1.0430316306429399</v>
      </c>
      <c r="D639" s="7">
        <v>7.4780523148866296E-3</v>
      </c>
      <c r="E639" s="7">
        <v>0.68210262165480795</v>
      </c>
      <c r="F639" s="7">
        <v>0.31041932603030598</v>
      </c>
      <c r="G639" s="7">
        <v>1.80883649593402E-2</v>
      </c>
      <c r="H639" s="7">
        <v>1.8151332810412198E-2</v>
      </c>
      <c r="I639" s="30">
        <v>8.6021354097478298E-2</v>
      </c>
      <c r="J639" s="30">
        <v>9.6000205045984804E-2</v>
      </c>
      <c r="K639" s="7">
        <v>7.3036079205522006E-2</v>
      </c>
      <c r="L639" s="7">
        <v>0.33676609548935799</v>
      </c>
      <c r="M639" s="7">
        <v>4.4500582280513998E-2</v>
      </c>
      <c r="N639" s="7">
        <v>7.1771278788668999E-2</v>
      </c>
      <c r="O639" s="7">
        <v>1.6770150573071602E-2</v>
      </c>
      <c r="P639" s="7">
        <v>0.23889455674964999</v>
      </c>
      <c r="Q639" s="7">
        <v>6.5797741600777702</v>
      </c>
    </row>
    <row r="640" spans="1:17" hidden="1" x14ac:dyDescent="0.25">
      <c r="A640" s="3" t="s">
        <v>26</v>
      </c>
      <c r="B640" s="2">
        <v>43800</v>
      </c>
      <c r="C640" s="7">
        <v>1.13099440281652</v>
      </c>
      <c r="D640" s="7">
        <v>6.5972575795814198E-3</v>
      </c>
      <c r="E640" s="7">
        <v>0.71344213000808498</v>
      </c>
      <c r="F640" s="7">
        <v>0.279960612412334</v>
      </c>
      <c r="G640" s="7">
        <v>1.8557977590652999E-2</v>
      </c>
      <c r="H640" s="7">
        <v>2.23523689491772E-2</v>
      </c>
      <c r="I640" s="30">
        <v>0.109345669259239</v>
      </c>
      <c r="J640" s="30">
        <v>0.10142214710358601</v>
      </c>
      <c r="K640" s="7">
        <v>8.3668868504352595E-2</v>
      </c>
      <c r="L640" s="7">
        <v>0.362756087061124</v>
      </c>
      <c r="M640" s="7">
        <v>4.61929252840367E-2</v>
      </c>
      <c r="N640" s="7">
        <v>5.47580364597582E-2</v>
      </c>
      <c r="O640" s="7">
        <v>1.4342939986952401E-2</v>
      </c>
      <c r="P640" s="7">
        <v>0.186602979801122</v>
      </c>
      <c r="Q640" s="7">
        <v>6.5963085379285999</v>
      </c>
    </row>
    <row r="641" spans="1:17" hidden="1" x14ac:dyDescent="0.25">
      <c r="A641" s="3" t="s">
        <v>26</v>
      </c>
      <c r="B641" s="2">
        <v>43831</v>
      </c>
      <c r="C641" s="7">
        <v>0.93597543441658104</v>
      </c>
      <c r="D641" s="7">
        <v>5.5659997760047096E-3</v>
      </c>
      <c r="E641" s="7">
        <v>0.68852255290126396</v>
      </c>
      <c r="F641" s="7">
        <v>0.30591144732273201</v>
      </c>
      <c r="G641" s="7">
        <v>1.9704517273758802E-2</v>
      </c>
      <c r="H641" s="7">
        <v>1.49958461302129E-2</v>
      </c>
      <c r="I641" s="30">
        <v>6.7694491700100695E-2</v>
      </c>
      <c r="J641" s="30">
        <v>9.6989440031544694E-2</v>
      </c>
      <c r="K641" s="7">
        <v>6.0853086036589302E-2</v>
      </c>
      <c r="L641" s="7">
        <v>0.33869712493666199</v>
      </c>
      <c r="M641" s="7">
        <v>4.39792976096198E-2</v>
      </c>
      <c r="N641" s="7">
        <v>6.9838758773867707E-2</v>
      </c>
      <c r="O641" s="7">
        <v>2.2046290747690499E-2</v>
      </c>
      <c r="P641" s="7">
        <v>0.26520114675995399</v>
      </c>
      <c r="Q641" s="7">
        <v>6.6402215901180597</v>
      </c>
    </row>
    <row r="642" spans="1:17" hidden="1" x14ac:dyDescent="0.25">
      <c r="A642" s="3" t="s">
        <v>26</v>
      </c>
      <c r="B642" s="2">
        <v>43862</v>
      </c>
      <c r="C642" s="7">
        <v>0.93873476745165896</v>
      </c>
      <c r="D642" s="7">
        <v>5.3573116189229502E-3</v>
      </c>
      <c r="E642" s="7">
        <v>0.70383656988009002</v>
      </c>
      <c r="F642" s="7">
        <v>0.29080611850098698</v>
      </c>
      <c r="G642" s="7">
        <v>1.8153929695582001E-2</v>
      </c>
      <c r="H642" s="7">
        <v>1.45000487620781E-2</v>
      </c>
      <c r="I642" s="30">
        <v>6.6257001577689906E-2</v>
      </c>
      <c r="J642" s="30">
        <v>0.10776755027391099</v>
      </c>
      <c r="K642" s="7">
        <v>5.9946617631612097E-2</v>
      </c>
      <c r="L642" s="7">
        <v>0.34655427692151303</v>
      </c>
      <c r="M642" s="7">
        <v>4.4356116415878097E-2</v>
      </c>
      <c r="N642" s="7">
        <v>6.7780995537573205E-2</v>
      </c>
      <c r="O642" s="7">
        <v>2.0800357932842399E-2</v>
      </c>
      <c r="P642" s="7">
        <v>0.25388310525132002</v>
      </c>
      <c r="Q642" s="7">
        <v>6.5779757681613704</v>
      </c>
    </row>
    <row r="643" spans="1:17" hidden="1" x14ac:dyDescent="0.25">
      <c r="A643" s="3" t="s">
        <v>26</v>
      </c>
      <c r="B643" s="2">
        <v>43891</v>
      </c>
      <c r="C643" s="7">
        <v>0.91862150176734902</v>
      </c>
      <c r="D643" s="7">
        <v>6.2811071606858398E-3</v>
      </c>
      <c r="E643" s="7">
        <v>0.74685877769254905</v>
      </c>
      <c r="F643" s="7">
        <v>0.24686011514676501</v>
      </c>
      <c r="G643" s="7">
        <v>2.1839004596385599E-2</v>
      </c>
      <c r="H643" s="7">
        <v>1.0947715145976601E-2</v>
      </c>
      <c r="I643" s="30">
        <v>4.61694278321364E-2</v>
      </c>
      <c r="J643" s="30">
        <v>7.2467913344218607E-2</v>
      </c>
      <c r="K643" s="7">
        <v>6.3601982361072104E-2</v>
      </c>
      <c r="L643" s="7">
        <v>0.45762413216719799</v>
      </c>
      <c r="M643" s="7">
        <v>3.5205839046704997E-2</v>
      </c>
      <c r="N643" s="7">
        <v>5.9725153008615403E-2</v>
      </c>
      <c r="O643" s="7">
        <v>1.1522365596342799E-2</v>
      </c>
      <c r="P643" s="7">
        <v>0.22089646690135001</v>
      </c>
      <c r="Q643" s="7">
        <v>6.5835621474483803</v>
      </c>
    </row>
    <row r="644" spans="1:17" hidden="1" x14ac:dyDescent="0.25">
      <c r="A644" s="3" t="s">
        <v>26</v>
      </c>
      <c r="B644" s="2">
        <v>43922</v>
      </c>
      <c r="C644" s="7">
        <v>0.59104630118238999</v>
      </c>
      <c r="D644" s="7">
        <v>8.3329723618559698E-3</v>
      </c>
      <c r="E644" s="7">
        <v>0.83346472675711303</v>
      </c>
      <c r="F644" s="7">
        <v>0.15820230088103099</v>
      </c>
      <c r="G644" s="7">
        <v>2.3679810087868701E-2</v>
      </c>
      <c r="H644" s="7">
        <v>1.1968422091865E-3</v>
      </c>
      <c r="I644" s="30">
        <v>9.7406179517777192E-3</v>
      </c>
      <c r="J644" s="30">
        <v>1.37213067956864E-2</v>
      </c>
      <c r="K644" s="7">
        <v>7.9278989606739694E-2</v>
      </c>
      <c r="L644" s="7">
        <v>0.72016136424089405</v>
      </c>
      <c r="M644" s="7">
        <v>1.34118429509552E-2</v>
      </c>
      <c r="N644" s="7">
        <v>3.6019299270121499E-2</v>
      </c>
      <c r="O644" s="7">
        <v>5.4902004281641903E-4</v>
      </c>
      <c r="P644" s="7">
        <v>0.102240906843954</v>
      </c>
      <c r="Q644" s="7">
        <v>6.8737401036639802</v>
      </c>
    </row>
    <row r="645" spans="1:17" hidden="1" x14ac:dyDescent="0.25">
      <c r="A645" s="3" t="s">
        <v>26</v>
      </c>
      <c r="B645" s="2">
        <v>43952</v>
      </c>
      <c r="C645" s="7">
        <v>0.74783820788444</v>
      </c>
      <c r="D645" s="7">
        <v>8.0429450022306594E-3</v>
      </c>
      <c r="E645" s="7">
        <v>0.80285999180154199</v>
      </c>
      <c r="F645" s="7">
        <v>0.18909706319622799</v>
      </c>
      <c r="G645" s="7">
        <v>2.41214474026267E-2</v>
      </c>
      <c r="H645" s="7">
        <v>1.81800982113885E-3</v>
      </c>
      <c r="I645" s="30">
        <v>1.5253497787179099E-2</v>
      </c>
      <c r="J645" s="30">
        <v>3.0046704250190199E-2</v>
      </c>
      <c r="K645" s="7">
        <v>7.6378924726845598E-2</v>
      </c>
      <c r="L645" s="7">
        <v>0.61285838696831296</v>
      </c>
      <c r="M645" s="7">
        <v>1.2500181540258301E-2</v>
      </c>
      <c r="N645" s="7">
        <v>9.02046920344408E-2</v>
      </c>
      <c r="O645" s="7">
        <v>1.0007243071819001E-3</v>
      </c>
      <c r="P645" s="7">
        <v>0.13581743116182499</v>
      </c>
      <c r="Q645" s="7">
        <v>6.8551041933439496</v>
      </c>
    </row>
    <row r="646" spans="1:17" hidden="1" x14ac:dyDescent="0.25">
      <c r="A646" s="3" t="s">
        <v>26</v>
      </c>
      <c r="B646" s="2">
        <v>43983</v>
      </c>
      <c r="C646" s="7">
        <v>0.93430562263780703</v>
      </c>
      <c r="D646" s="7">
        <v>7.1870283086476801E-3</v>
      </c>
      <c r="E646" s="7">
        <v>0.72026809312170403</v>
      </c>
      <c r="F646" s="7">
        <v>0.27254487856964799</v>
      </c>
      <c r="G646" s="7">
        <v>2.0544624084987501E-2</v>
      </c>
      <c r="H646" s="7">
        <v>8.73393409092851E-3</v>
      </c>
      <c r="I646" s="30">
        <v>5.5756035269029801E-2</v>
      </c>
      <c r="J646" s="30">
        <v>4.6077301806397797E-2</v>
      </c>
      <c r="K646" s="7">
        <v>6.2858205819620205E-2</v>
      </c>
      <c r="L646" s="7">
        <v>0.456071952033894</v>
      </c>
      <c r="M646" s="7">
        <v>2.12111793255777E-2</v>
      </c>
      <c r="N646" s="7">
        <v>9.7279159266548398E-2</v>
      </c>
      <c r="O646" s="7">
        <v>1.93335853936174E-3</v>
      </c>
      <c r="P646" s="7">
        <v>0.229534249763655</v>
      </c>
      <c r="Q646" s="7">
        <v>6.7588019091986302</v>
      </c>
    </row>
    <row r="647" spans="1:17" hidden="1" x14ac:dyDescent="0.25">
      <c r="A647" s="3" t="s">
        <v>26</v>
      </c>
      <c r="B647" s="2">
        <v>44013</v>
      </c>
      <c r="C647" s="7">
        <v>1.05515341100477</v>
      </c>
      <c r="D647" s="7">
        <v>6.7195877578340698E-3</v>
      </c>
      <c r="E647" s="7">
        <v>0.71899708514671301</v>
      </c>
      <c r="F647" s="7">
        <v>0.274283327095453</v>
      </c>
      <c r="G647" s="7">
        <v>1.7625482278887401E-2</v>
      </c>
      <c r="H647" s="7">
        <v>1.55865624805442E-2</v>
      </c>
      <c r="I647" s="30">
        <v>7.4564312546880895E-2</v>
      </c>
      <c r="J647" s="30">
        <v>8.8483464409744E-2</v>
      </c>
      <c r="K647" s="7">
        <v>5.9995703457062899E-2</v>
      </c>
      <c r="L647" s="7">
        <v>0.38834625857309302</v>
      </c>
      <c r="M647" s="7">
        <v>3.8592365674070997E-2</v>
      </c>
      <c r="N647" s="7">
        <v>8.9743552852549993E-2</v>
      </c>
      <c r="O647" s="7">
        <v>6.7135503240536498E-3</v>
      </c>
      <c r="P647" s="7">
        <v>0.220348747403113</v>
      </c>
      <c r="Q647" s="7">
        <v>6.6600570731560902</v>
      </c>
    </row>
    <row r="648" spans="1:17" hidden="1" x14ac:dyDescent="0.25">
      <c r="A648" s="3" t="s">
        <v>26</v>
      </c>
      <c r="B648" s="2">
        <v>44044</v>
      </c>
      <c r="C648" s="7">
        <v>1.102258829882</v>
      </c>
      <c r="D648" s="7">
        <v>6.15798948363967E-3</v>
      </c>
      <c r="E648" s="7">
        <v>0.69031826484254</v>
      </c>
      <c r="F648" s="7">
        <v>0.30352374567382101</v>
      </c>
      <c r="G648" s="7">
        <v>1.6547949064222502E-2</v>
      </c>
      <c r="H648" s="7">
        <v>1.8756416642385101E-2</v>
      </c>
      <c r="I648" s="30">
        <v>8.0119252356351894E-2</v>
      </c>
      <c r="J648" s="30">
        <v>0.11057843067994599</v>
      </c>
      <c r="K648" s="7">
        <v>5.9640751028949397E-2</v>
      </c>
      <c r="L648" s="7">
        <v>0.35640565373481198</v>
      </c>
      <c r="M648" s="7">
        <v>3.5001764326923097E-2</v>
      </c>
      <c r="N648" s="7">
        <v>8.4009567470693797E-2</v>
      </c>
      <c r="O648" s="7">
        <v>1.0141430299802801E-2</v>
      </c>
      <c r="P648" s="7">
        <v>0.228798784395914</v>
      </c>
      <c r="Q648" s="7">
        <v>6.6794143520320004</v>
      </c>
    </row>
    <row r="649" spans="1:17" hidden="1" x14ac:dyDescent="0.25">
      <c r="A649" s="3" t="s">
        <v>26</v>
      </c>
      <c r="B649" s="2">
        <v>44075</v>
      </c>
      <c r="C649" s="7">
        <v>1.0235607791749299</v>
      </c>
      <c r="D649" s="7">
        <v>6.8680122203501797E-3</v>
      </c>
      <c r="E649" s="7">
        <v>0.71626816267102</v>
      </c>
      <c r="F649" s="7">
        <v>0.27686382510863</v>
      </c>
      <c r="G649" s="7">
        <v>1.8599649446394799E-2</v>
      </c>
      <c r="H649" s="7">
        <v>1.4971353298815999E-2</v>
      </c>
      <c r="I649" s="30">
        <v>7.25189812037529E-2</v>
      </c>
      <c r="J649" s="30">
        <v>0.100126315347873</v>
      </c>
      <c r="K649" s="7">
        <v>6.8139526742466899E-2</v>
      </c>
      <c r="L649" s="7">
        <v>0.36824040814818698</v>
      </c>
      <c r="M649" s="7">
        <v>3.6984045453660699E-2</v>
      </c>
      <c r="N649" s="7">
        <v>7.9613648460622702E-2</v>
      </c>
      <c r="O649" s="7">
        <v>8.3809871577914599E-3</v>
      </c>
      <c r="P649" s="7">
        <v>0.232425084740435</v>
      </c>
      <c r="Q649" s="7">
        <v>6.6970522040093998</v>
      </c>
    </row>
    <row r="650" spans="1:17" hidden="1" x14ac:dyDescent="0.25">
      <c r="A650" s="3" t="s">
        <v>26</v>
      </c>
      <c r="B650" s="2">
        <v>44105</v>
      </c>
      <c r="C650" s="7">
        <v>1.0593790391540501</v>
      </c>
      <c r="D650" s="7">
        <v>6.7677195226012801E-3</v>
      </c>
      <c r="E650" s="7">
        <v>0.72330308905740104</v>
      </c>
      <c r="F650" s="7">
        <v>0.26992919141999799</v>
      </c>
      <c r="G650" s="7">
        <v>1.73071831217428E-2</v>
      </c>
      <c r="H650" s="7">
        <v>1.5864654207497001E-2</v>
      </c>
      <c r="I650" s="30">
        <v>7.51406198381709E-2</v>
      </c>
      <c r="J650" s="30">
        <v>9.0091553220745205E-2</v>
      </c>
      <c r="K650" s="7">
        <v>7.2886635857886004E-2</v>
      </c>
      <c r="L650" s="7">
        <v>0.38678586490441802</v>
      </c>
      <c r="M650" s="7">
        <v>3.8110218622398398E-2</v>
      </c>
      <c r="N650" s="7">
        <v>8.0546358070179694E-2</v>
      </c>
      <c r="O650" s="7">
        <v>6.6746743032357302E-3</v>
      </c>
      <c r="P650" s="7">
        <v>0.216592237853726</v>
      </c>
      <c r="Q650" s="7">
        <v>6.6991924658134403</v>
      </c>
    </row>
    <row r="651" spans="1:17" hidden="1" x14ac:dyDescent="0.25">
      <c r="A651" s="3" t="s">
        <v>26</v>
      </c>
      <c r="B651" s="2">
        <v>44136</v>
      </c>
      <c r="C651" s="7">
        <v>0.83265050112073602</v>
      </c>
      <c r="D651" s="7">
        <v>7.9743655853805398E-3</v>
      </c>
      <c r="E651" s="7">
        <v>0.77578507410040598</v>
      </c>
      <c r="F651" s="7">
        <v>0.21624056031421399</v>
      </c>
      <c r="G651" s="7">
        <v>2.1692747872193802E-2</v>
      </c>
      <c r="H651" s="7">
        <v>7.2669369761565496E-3</v>
      </c>
      <c r="I651" s="30">
        <v>2.66956422560151E-2</v>
      </c>
      <c r="J651" s="30">
        <v>5.8555013981241799E-2</v>
      </c>
      <c r="K651" s="7">
        <v>8.7866498979607896E-2</v>
      </c>
      <c r="L651" s="7">
        <v>0.49831843020730598</v>
      </c>
      <c r="M651" s="7">
        <v>3.3569670601983702E-2</v>
      </c>
      <c r="N651" s="7">
        <v>8.4329300269063906E-2</v>
      </c>
      <c r="O651" s="7">
        <v>3.2962839399217798E-3</v>
      </c>
      <c r="P651" s="7">
        <v>0.17840947491650899</v>
      </c>
      <c r="Q651" s="7">
        <v>6.7455277184583204</v>
      </c>
    </row>
    <row r="652" spans="1:17" hidden="1" x14ac:dyDescent="0.25">
      <c r="A652" s="3" t="s">
        <v>26</v>
      </c>
      <c r="B652" s="2">
        <v>44166</v>
      </c>
      <c r="C652" s="7">
        <v>1.1346775022242701</v>
      </c>
      <c r="D652" s="7">
        <v>7.6754324043636296E-3</v>
      </c>
      <c r="E652" s="7">
        <v>0.75203472111063796</v>
      </c>
      <c r="F652" s="7">
        <v>0.24028984648499899</v>
      </c>
      <c r="G652" s="7">
        <v>2.09152913410178E-2</v>
      </c>
      <c r="H652" s="7">
        <v>2.3990749720452901E-2</v>
      </c>
      <c r="I652" s="30">
        <v>0.110898210917352</v>
      </c>
      <c r="J652" s="30">
        <v>5.0112244325069999E-2</v>
      </c>
      <c r="K652" s="7">
        <v>8.8328834890875896E-2</v>
      </c>
      <c r="L652" s="7">
        <v>0.42841460427675099</v>
      </c>
      <c r="M652" s="7">
        <v>4.4288464499584901E-2</v>
      </c>
      <c r="N652" s="7">
        <v>6.2677588627095507E-2</v>
      </c>
      <c r="O652" s="7">
        <v>3.01968233874057E-3</v>
      </c>
      <c r="P652" s="7">
        <v>0.167354329063059</v>
      </c>
      <c r="Q652" s="7">
        <v>6.7430777193981903</v>
      </c>
    </row>
    <row r="653" spans="1:17" hidden="1" x14ac:dyDescent="0.25">
      <c r="A653" s="3" t="s">
        <v>26</v>
      </c>
      <c r="B653" s="2">
        <v>44197</v>
      </c>
      <c r="C653" s="7">
        <v>0.72170746423457799</v>
      </c>
      <c r="D653" s="7">
        <v>7.8627478071652806E-3</v>
      </c>
      <c r="E653" s="7">
        <v>0.78583676602261798</v>
      </c>
      <c r="F653" s="7">
        <v>0.20630048617021701</v>
      </c>
      <c r="G653" s="7">
        <v>2.0177605058437999E-2</v>
      </c>
      <c r="H653" s="7">
        <v>4.3898570426038099E-3</v>
      </c>
      <c r="I653" s="30">
        <v>1.9456816866175598E-2</v>
      </c>
      <c r="J653" s="30">
        <v>5.25881118240729E-2</v>
      </c>
      <c r="K653" s="7">
        <v>6.57438904922161E-2</v>
      </c>
      <c r="L653" s="7">
        <v>0.53087805455738002</v>
      </c>
      <c r="M653" s="7">
        <v>3.15965405965647E-2</v>
      </c>
      <c r="N653" s="7">
        <v>6.8180041154184301E-2</v>
      </c>
      <c r="O653" s="7">
        <v>2.29144235883661E-3</v>
      </c>
      <c r="P653" s="7">
        <v>0.20469764004952801</v>
      </c>
      <c r="Q653" s="7">
        <v>6.7937076037104198</v>
      </c>
    </row>
    <row r="654" spans="1:17" hidden="1" x14ac:dyDescent="0.25">
      <c r="A654" s="3" t="s">
        <v>26</v>
      </c>
      <c r="B654" s="2">
        <v>44228</v>
      </c>
      <c r="C654" s="7">
        <v>0.71521175326976905</v>
      </c>
      <c r="D654" s="7">
        <v>8.7146236882443707E-3</v>
      </c>
      <c r="E654" s="7">
        <v>0.78667789632896901</v>
      </c>
      <c r="F654" s="7">
        <v>0.204607479982787</v>
      </c>
      <c r="G654" s="7">
        <v>2.0974409420254001E-2</v>
      </c>
      <c r="H654" s="7">
        <v>1.58168342355315E-3</v>
      </c>
      <c r="I654" s="30">
        <v>1.2407252181078699E-2</v>
      </c>
      <c r="J654" s="30">
        <v>5.6186993544358098E-2</v>
      </c>
      <c r="K654" s="7">
        <v>7.1808247277939594E-2</v>
      </c>
      <c r="L654" s="7">
        <v>0.52775818921340301</v>
      </c>
      <c r="M654" s="7">
        <v>3.3468102750402899E-2</v>
      </c>
      <c r="N654" s="7">
        <v>7.5516265620317893E-2</v>
      </c>
      <c r="O654" s="7">
        <v>1.85591010501227E-3</v>
      </c>
      <c r="P654" s="7">
        <v>0.19844294646368099</v>
      </c>
      <c r="Q654" s="7">
        <v>6.8328851975588103</v>
      </c>
    </row>
    <row r="655" spans="1:17" hidden="1" x14ac:dyDescent="0.25">
      <c r="A655" s="3" t="s">
        <v>26</v>
      </c>
      <c r="B655" s="2">
        <v>44256</v>
      </c>
      <c r="C655" s="7">
        <v>0.87560344208824004</v>
      </c>
      <c r="D655" s="7">
        <v>7.3697855755565801E-3</v>
      </c>
      <c r="E655" s="7">
        <v>0.77002232010613203</v>
      </c>
      <c r="F655" s="7">
        <v>0.22260789431831199</v>
      </c>
      <c r="G655" s="7">
        <v>2.8594890351356501E-2</v>
      </c>
      <c r="H655" s="7">
        <v>2.3803533823756398E-3</v>
      </c>
      <c r="I655" s="30">
        <v>1.40084646135406E-2</v>
      </c>
      <c r="J655" s="30">
        <v>5.4442679219828802E-2</v>
      </c>
      <c r="K655" s="7">
        <v>7.4046143817047799E-2</v>
      </c>
      <c r="L655" s="7">
        <v>0.50209010809816501</v>
      </c>
      <c r="M655" s="7">
        <v>3.0329401203835399E-2</v>
      </c>
      <c r="N655" s="7">
        <v>8.5817714469851702E-2</v>
      </c>
      <c r="O655" s="7">
        <v>2.2322459961788099E-3</v>
      </c>
      <c r="P655" s="7">
        <v>0.20605799884782</v>
      </c>
      <c r="Q655" s="7">
        <v>6.7991871123225396</v>
      </c>
    </row>
    <row r="656" spans="1:17" hidden="1" x14ac:dyDescent="0.25">
      <c r="A656" s="3" t="s">
        <v>26</v>
      </c>
      <c r="B656" s="2">
        <v>44287</v>
      </c>
      <c r="C656" s="7">
        <v>1.0639291612375601</v>
      </c>
      <c r="D656" s="7">
        <v>6.9821493805841501E-3</v>
      </c>
      <c r="E656" s="7">
        <v>0.71327651663007996</v>
      </c>
      <c r="F656" s="7">
        <v>0.27974133398933598</v>
      </c>
      <c r="G656" s="7">
        <v>2.2350352989808399E-2</v>
      </c>
      <c r="H656" s="7">
        <v>1.0838949586519301E-2</v>
      </c>
      <c r="I656" s="30">
        <v>7.1948080165371103E-2</v>
      </c>
      <c r="J656" s="30">
        <v>6.6993324802697901E-2</v>
      </c>
      <c r="K656" s="7">
        <v>6.5392352458882294E-2</v>
      </c>
      <c r="L656" s="7">
        <v>0.39626921832137502</v>
      </c>
      <c r="M656" s="7">
        <v>3.9938573628056299E-2</v>
      </c>
      <c r="N656" s="7">
        <v>8.7020312549165493E-2</v>
      </c>
      <c r="O656" s="7">
        <v>7.9932866913695003E-3</v>
      </c>
      <c r="P656" s="7">
        <v>0.231255548806755</v>
      </c>
      <c r="Q656" s="7">
        <v>6.7204991473553202</v>
      </c>
    </row>
    <row r="657" spans="1:17" hidden="1" x14ac:dyDescent="0.25">
      <c r="A657" s="3" t="s">
        <v>26</v>
      </c>
      <c r="B657" s="2">
        <v>44317</v>
      </c>
      <c r="C657" s="7">
        <v>1.17753821156497</v>
      </c>
      <c r="D657" s="7">
        <v>6.4689642508426E-3</v>
      </c>
      <c r="E657" s="7">
        <v>0.70759972322675602</v>
      </c>
      <c r="F657" s="7">
        <v>0.285931312522402</v>
      </c>
      <c r="G657" s="7">
        <v>1.8541924088705201E-2</v>
      </c>
      <c r="H657" s="7">
        <v>1.40253166824191E-2</v>
      </c>
      <c r="I657" s="30">
        <v>8.0153996222477999E-2</v>
      </c>
      <c r="J657" s="30">
        <v>9.01616302561353E-2</v>
      </c>
      <c r="K657" s="7">
        <v>5.9726755440596503E-2</v>
      </c>
      <c r="L657" s="7">
        <v>0.36381452207613602</v>
      </c>
      <c r="M657" s="7">
        <v>3.6913841111067797E-2</v>
      </c>
      <c r="N657" s="7">
        <v>8.5393986154374504E-2</v>
      </c>
      <c r="O657" s="7">
        <v>6.9668856849961699E-3</v>
      </c>
      <c r="P657" s="7">
        <v>0.24430114228309199</v>
      </c>
      <c r="Q657" s="7">
        <v>6.7069348215646496</v>
      </c>
    </row>
    <row r="658" spans="1:17" hidden="1" x14ac:dyDescent="0.25">
      <c r="A658" s="3" t="s">
        <v>26</v>
      </c>
      <c r="B658" s="2">
        <v>44348</v>
      </c>
      <c r="C658" s="7">
        <v>1.12641217327208</v>
      </c>
      <c r="D658" s="7">
        <v>6.9678656519664003E-3</v>
      </c>
      <c r="E658" s="7">
        <v>0.69797689021386999</v>
      </c>
      <c r="F658" s="7">
        <v>0.29505524413416401</v>
      </c>
      <c r="G658" s="7">
        <v>1.9445061560232901E-2</v>
      </c>
      <c r="H658" s="7">
        <v>1.55804008847587E-2</v>
      </c>
      <c r="I658" s="30">
        <v>7.9759931429180198E-2</v>
      </c>
      <c r="J658" s="30">
        <v>0.10491998410766799</v>
      </c>
      <c r="K658" s="7">
        <v>5.8493260931737699E-2</v>
      </c>
      <c r="L658" s="7">
        <v>0.372009500520186</v>
      </c>
      <c r="M658" s="7">
        <v>4.0070756306191002E-2</v>
      </c>
      <c r="N658" s="7">
        <v>7.6475530576692596E-2</v>
      </c>
      <c r="O658" s="7">
        <v>1.0282645327642901E-2</v>
      </c>
      <c r="P658" s="7">
        <v>0.22296292835570999</v>
      </c>
      <c r="Q658" s="7">
        <v>6.7001583329803802</v>
      </c>
    </row>
    <row r="659" spans="1:17" hidden="1" x14ac:dyDescent="0.25">
      <c r="A659" s="3" t="s">
        <v>26</v>
      </c>
      <c r="B659" s="2">
        <v>44378</v>
      </c>
      <c r="C659" s="7">
        <v>1.15957956819643</v>
      </c>
      <c r="D659" s="7">
        <v>6.6610309359298502E-3</v>
      </c>
      <c r="E659" s="7">
        <v>0.70638370267284101</v>
      </c>
      <c r="F659" s="7">
        <v>0.28695526639122898</v>
      </c>
      <c r="G659" s="7">
        <v>1.83496600334019E-2</v>
      </c>
      <c r="H659" s="7">
        <v>1.7430991126519101E-2</v>
      </c>
      <c r="I659" s="30">
        <v>7.7144384291711901E-2</v>
      </c>
      <c r="J659" s="30">
        <v>0.114637743812274</v>
      </c>
      <c r="K659" s="7">
        <v>5.8024398887765297E-2</v>
      </c>
      <c r="L659" s="7">
        <v>0.37329834815892599</v>
      </c>
      <c r="M659" s="7">
        <v>3.8772123279380899E-2</v>
      </c>
      <c r="N659" s="7">
        <v>6.9735614129038004E-2</v>
      </c>
      <c r="O659" s="7">
        <v>1.2921144827394201E-2</v>
      </c>
      <c r="P659" s="7">
        <v>0.21968559145358901</v>
      </c>
      <c r="Q659" s="7">
        <v>6.6829782071203496</v>
      </c>
    </row>
    <row r="660" spans="1:17" hidden="1" x14ac:dyDescent="0.25">
      <c r="A660" s="3" t="s">
        <v>26</v>
      </c>
      <c r="B660" s="2">
        <v>44409</v>
      </c>
      <c r="C660" s="7">
        <v>1.1651360084814399</v>
      </c>
      <c r="D660" s="7">
        <v>5.8049276047987403E-3</v>
      </c>
      <c r="E660" s="7">
        <v>0.68654944033186005</v>
      </c>
      <c r="F660" s="7">
        <v>0.307645632063341</v>
      </c>
      <c r="G660" s="7">
        <v>1.6862011830491599E-2</v>
      </c>
      <c r="H660" s="7">
        <v>2.6509750130658202E-2</v>
      </c>
      <c r="I660" s="30">
        <v>8.0062866267930202E-2</v>
      </c>
      <c r="J660" s="30">
        <v>0.12524152116013801</v>
      </c>
      <c r="K660" s="7">
        <v>5.7579293412545599E-2</v>
      </c>
      <c r="L660" s="7">
        <v>0.347587496726742</v>
      </c>
      <c r="M660" s="7">
        <v>3.7634989941021497E-2</v>
      </c>
      <c r="N660" s="7">
        <v>6.8776945617144702E-2</v>
      </c>
      <c r="O660" s="7">
        <v>1.53788296744167E-2</v>
      </c>
      <c r="P660" s="7">
        <v>0.224366295238911</v>
      </c>
      <c r="Q660" s="7">
        <v>6.71157054595745</v>
      </c>
    </row>
    <row r="661" spans="1:17" x14ac:dyDescent="0.25">
      <c r="A661" s="3" t="s">
        <v>26</v>
      </c>
      <c r="B661" s="2">
        <v>44440</v>
      </c>
      <c r="C661" s="7">
        <v>1.1171358175525501</v>
      </c>
      <c r="D661" s="7">
        <v>6.0266570770959402E-3</v>
      </c>
      <c r="E661" s="7">
        <v>0.71250946923647296</v>
      </c>
      <c r="F661" s="7">
        <v>0.281463873686431</v>
      </c>
      <c r="G661" s="7">
        <v>1.7665874208015499E-2</v>
      </c>
      <c r="H661" s="7">
        <v>1.7336220211254499E-2</v>
      </c>
      <c r="I661" s="30">
        <v>7.1476988949107104E-2</v>
      </c>
      <c r="J661" s="30">
        <v>0.120127601527092</v>
      </c>
      <c r="K661" s="7">
        <v>5.9042216252309501E-2</v>
      </c>
      <c r="L661" s="7">
        <v>0.35462523919077799</v>
      </c>
      <c r="M661" s="7">
        <v>3.9800695012179602E-2</v>
      </c>
      <c r="N661" s="7">
        <v>6.4732213178435499E-2</v>
      </c>
      <c r="O661" s="7">
        <v>1.9668814631317501E-2</v>
      </c>
      <c r="P661" s="7">
        <v>0.23552413683951001</v>
      </c>
      <c r="Q661" s="7">
        <v>6.6665023079673302</v>
      </c>
    </row>
    <row r="662" spans="1:17" hidden="1" x14ac:dyDescent="0.25">
      <c r="A662" s="3" t="s">
        <v>27</v>
      </c>
      <c r="B662" s="2">
        <v>43466</v>
      </c>
      <c r="C662" s="7">
        <v>0.83945036836973497</v>
      </c>
      <c r="D662" s="7">
        <v>1.0671214744819E-2</v>
      </c>
      <c r="E662" s="7">
        <v>0.49247233470803498</v>
      </c>
      <c r="F662" s="7">
        <v>0.496856450547146</v>
      </c>
      <c r="G662" s="7">
        <v>1.16311054861873E-2</v>
      </c>
      <c r="H662" s="7">
        <v>2.32937275669606E-2</v>
      </c>
      <c r="I662" s="30">
        <v>8.3661592552098596E-2</v>
      </c>
      <c r="J662" s="30">
        <v>8.7317908605258093E-2</v>
      </c>
      <c r="K662" s="7">
        <v>7.17658327118635E-2</v>
      </c>
      <c r="L662" s="7">
        <v>0.36445104405961598</v>
      </c>
      <c r="M662" s="7">
        <v>4.6000726607857097E-2</v>
      </c>
      <c r="N662" s="7">
        <v>5.7586186707132302E-2</v>
      </c>
      <c r="O662" s="7">
        <v>3.71726942530749E-2</v>
      </c>
      <c r="P662" s="7">
        <v>0.21711918144995199</v>
      </c>
      <c r="Q662" s="7">
        <v>5.2695862662278703</v>
      </c>
    </row>
    <row r="663" spans="1:17" hidden="1" x14ac:dyDescent="0.25">
      <c r="A663" s="3" t="s">
        <v>27</v>
      </c>
      <c r="B663" s="2">
        <v>43497</v>
      </c>
      <c r="C663" s="7">
        <v>0.86699037947168001</v>
      </c>
      <c r="D663" s="7">
        <v>1.20115687044401E-2</v>
      </c>
      <c r="E663" s="7">
        <v>0.49382607583114502</v>
      </c>
      <c r="F663" s="7">
        <v>0.494162355464415</v>
      </c>
      <c r="G663" s="7">
        <v>1.1956511381360901E-2</v>
      </c>
      <c r="H663" s="7">
        <v>2.34865525191983E-2</v>
      </c>
      <c r="I663" s="30">
        <v>8.6295820606946197E-2</v>
      </c>
      <c r="J663" s="30">
        <v>0.101133065669911</v>
      </c>
      <c r="K663" s="7">
        <v>6.7988775502363097E-2</v>
      </c>
      <c r="L663" s="7">
        <v>0.36888466475458398</v>
      </c>
      <c r="M663" s="7">
        <v>4.8266057680160401E-2</v>
      </c>
      <c r="N663" s="7">
        <v>5.04535363189412E-2</v>
      </c>
      <c r="O663" s="7">
        <v>4.3102741938918401E-2</v>
      </c>
      <c r="P663" s="7">
        <v>0.19843227362761701</v>
      </c>
      <c r="Q663" s="7">
        <v>5.3116263194222899</v>
      </c>
    </row>
    <row r="664" spans="1:17" hidden="1" x14ac:dyDescent="0.25">
      <c r="A664" s="3" t="s">
        <v>27</v>
      </c>
      <c r="B664" s="2">
        <v>43525</v>
      </c>
      <c r="C664" s="7">
        <v>1.032049779771</v>
      </c>
      <c r="D664" s="7">
        <v>1.0908057154781299E-2</v>
      </c>
      <c r="E664" s="7">
        <v>0.49084736430180997</v>
      </c>
      <c r="F664" s="7">
        <v>0.49824457854340898</v>
      </c>
      <c r="G664" s="7">
        <v>1.11348947724728E-2</v>
      </c>
      <c r="H664" s="7">
        <v>1.92506284764325E-2</v>
      </c>
      <c r="I664" s="30">
        <v>9.2206001561932205E-2</v>
      </c>
      <c r="J664" s="30">
        <v>0.100854538484021</v>
      </c>
      <c r="K664" s="7">
        <v>6.8523622278635704E-2</v>
      </c>
      <c r="L664" s="7">
        <v>0.35984364586128897</v>
      </c>
      <c r="M664" s="7">
        <v>4.6397492886913499E-2</v>
      </c>
      <c r="N664" s="7">
        <v>4.9254146301729501E-2</v>
      </c>
      <c r="O664" s="7">
        <v>4.0541274538020602E-2</v>
      </c>
      <c r="P664" s="7">
        <v>0.21199375483855401</v>
      </c>
      <c r="Q664" s="7">
        <v>5.2547165137979599</v>
      </c>
    </row>
    <row r="665" spans="1:17" hidden="1" x14ac:dyDescent="0.25">
      <c r="A665" s="3" t="s">
        <v>27</v>
      </c>
      <c r="B665" s="2">
        <v>43556</v>
      </c>
      <c r="C665" s="7">
        <v>0.98671312448176096</v>
      </c>
      <c r="D665" s="7">
        <v>9.7679671843142208E-3</v>
      </c>
      <c r="E665" s="7">
        <v>0.49893899609159098</v>
      </c>
      <c r="F665" s="7">
        <v>0.49129303672409402</v>
      </c>
      <c r="G665" s="7">
        <v>1.18690844445253E-2</v>
      </c>
      <c r="H665" s="7">
        <v>2.3472209838178701E-2</v>
      </c>
      <c r="I665" s="30">
        <v>9.6641479615481196E-2</v>
      </c>
      <c r="J665" s="30">
        <v>9.7636904763273802E-2</v>
      </c>
      <c r="K665" s="7">
        <v>6.8131603491870293E-2</v>
      </c>
      <c r="L665" s="7">
        <v>0.35735012152400403</v>
      </c>
      <c r="M665" s="7">
        <v>4.5624862634064997E-2</v>
      </c>
      <c r="N665" s="7">
        <v>5.6313421308968402E-2</v>
      </c>
      <c r="O665" s="7">
        <v>3.9527357178863902E-2</v>
      </c>
      <c r="P665" s="7">
        <v>0.20343295520076901</v>
      </c>
      <c r="Q665" s="7">
        <v>5.3109765439140597</v>
      </c>
    </row>
    <row r="666" spans="1:17" hidden="1" x14ac:dyDescent="0.25">
      <c r="A666" s="3" t="s">
        <v>27</v>
      </c>
      <c r="B666" s="2">
        <v>43586</v>
      </c>
      <c r="C666" s="7">
        <v>0.99895523341419001</v>
      </c>
      <c r="D666" s="7">
        <v>1.1358552095888499E-2</v>
      </c>
      <c r="E666" s="7">
        <v>0.499862239304739</v>
      </c>
      <c r="F666" s="7">
        <v>0.48877920859937302</v>
      </c>
      <c r="G666" s="7">
        <v>1.0786188440373001E-2</v>
      </c>
      <c r="H666" s="7">
        <v>2.15529630596288E-2</v>
      </c>
      <c r="I666" s="30">
        <v>0.10337984876834801</v>
      </c>
      <c r="J666" s="30">
        <v>9.9705190914337605E-2</v>
      </c>
      <c r="K666" s="7">
        <v>6.7979354710641704E-2</v>
      </c>
      <c r="L666" s="7">
        <v>0.35295822271562599</v>
      </c>
      <c r="M666" s="7">
        <v>5.21114041311165E-2</v>
      </c>
      <c r="N666" s="7">
        <v>5.97957644844559E-2</v>
      </c>
      <c r="O666" s="7">
        <v>4.1029175136839999E-2</v>
      </c>
      <c r="P666" s="7">
        <v>0.19070188763863199</v>
      </c>
      <c r="Q666" s="7">
        <v>5.3093713084687701</v>
      </c>
    </row>
    <row r="667" spans="1:17" hidden="1" x14ac:dyDescent="0.25">
      <c r="A667" s="3" t="s">
        <v>27</v>
      </c>
      <c r="B667" s="2">
        <v>43617</v>
      </c>
      <c r="C667" s="7">
        <v>0.98611696009610195</v>
      </c>
      <c r="D667" s="7">
        <v>1.0711731652742199E-2</v>
      </c>
      <c r="E667" s="7">
        <v>0.482629260006395</v>
      </c>
      <c r="F667" s="7">
        <v>0.50665900834086297</v>
      </c>
      <c r="G667" s="7">
        <v>9.4167969981589893E-3</v>
      </c>
      <c r="H667" s="7">
        <v>2.0957179140646199E-2</v>
      </c>
      <c r="I667" s="30">
        <v>0.10833231242465</v>
      </c>
      <c r="J667" s="30">
        <v>9.6610577188528904E-2</v>
      </c>
      <c r="K667" s="7">
        <v>7.3033656161775207E-2</v>
      </c>
      <c r="L667" s="7">
        <v>0.36581891761626201</v>
      </c>
      <c r="M667" s="7">
        <v>4.6885348612188203E-2</v>
      </c>
      <c r="N667" s="7">
        <v>5.4789094779250598E-2</v>
      </c>
      <c r="O667" s="7">
        <v>4.14000677197029E-2</v>
      </c>
      <c r="P667" s="7">
        <v>0.18275604935883599</v>
      </c>
      <c r="Q667" s="7">
        <v>5.28862057714678</v>
      </c>
    </row>
    <row r="668" spans="1:17" hidden="1" x14ac:dyDescent="0.25">
      <c r="A668" s="3" t="s">
        <v>27</v>
      </c>
      <c r="B668" s="2">
        <v>43647</v>
      </c>
      <c r="C668" s="7">
        <v>0.98802663238773603</v>
      </c>
      <c r="D668" s="7">
        <v>1.15635617943648E-2</v>
      </c>
      <c r="E668" s="7">
        <v>0.49270783937658502</v>
      </c>
      <c r="F668" s="7">
        <v>0.49572859882905002</v>
      </c>
      <c r="G668" s="7">
        <v>9.6714163830265293E-3</v>
      </c>
      <c r="H668" s="7">
        <v>2.4641625444780501E-2</v>
      </c>
      <c r="I668" s="30">
        <v>0.107934222606922</v>
      </c>
      <c r="J668" s="30">
        <v>9.6071907238808901E-2</v>
      </c>
      <c r="K668" s="7">
        <v>7.0182708002489394E-2</v>
      </c>
      <c r="L668" s="7">
        <v>0.36090865292071</v>
      </c>
      <c r="M668" s="7">
        <v>4.6352801413189003E-2</v>
      </c>
      <c r="N668" s="7">
        <v>5.6945430199192897E-2</v>
      </c>
      <c r="O668" s="7">
        <v>3.9052721650819203E-2</v>
      </c>
      <c r="P668" s="7">
        <v>0.18823851414006201</v>
      </c>
      <c r="Q668" s="7">
        <v>5.2628309640899902</v>
      </c>
    </row>
    <row r="669" spans="1:17" hidden="1" x14ac:dyDescent="0.25">
      <c r="A669" s="3" t="s">
        <v>27</v>
      </c>
      <c r="B669" s="2">
        <v>43678</v>
      </c>
      <c r="C669" s="7">
        <v>1.0192844176664799</v>
      </c>
      <c r="D669" s="7">
        <v>1.07975819800938E-2</v>
      </c>
      <c r="E669" s="7">
        <v>0.48713093454212397</v>
      </c>
      <c r="F669" s="7">
        <v>0.50207148347778197</v>
      </c>
      <c r="G669" s="7">
        <v>9.7383341443605196E-3</v>
      </c>
      <c r="H669" s="7">
        <v>2.4181008592830101E-2</v>
      </c>
      <c r="I669" s="30">
        <v>0.10530259271813</v>
      </c>
      <c r="J669" s="30">
        <v>0.10068998960607201</v>
      </c>
      <c r="K669" s="7">
        <v>7.2666851569164206E-2</v>
      </c>
      <c r="L669" s="7">
        <v>0.365924048559649</v>
      </c>
      <c r="M669" s="7">
        <v>4.6305717617605602E-2</v>
      </c>
      <c r="N669" s="7">
        <v>5.5223648165357998E-2</v>
      </c>
      <c r="O669" s="7">
        <v>3.3739455209061797E-2</v>
      </c>
      <c r="P669" s="7">
        <v>0.18622835381776801</v>
      </c>
      <c r="Q669" s="7">
        <v>5.2584115963082496</v>
      </c>
    </row>
    <row r="670" spans="1:17" hidden="1" x14ac:dyDescent="0.25">
      <c r="A670" s="3" t="s">
        <v>27</v>
      </c>
      <c r="B670" s="2">
        <v>43709</v>
      </c>
      <c r="C670" s="7">
        <v>1.00289814919278</v>
      </c>
      <c r="D670" s="7">
        <v>1.12605074459921E-2</v>
      </c>
      <c r="E670" s="7">
        <v>0.480173428219761</v>
      </c>
      <c r="F670" s="7">
        <v>0.508566064334247</v>
      </c>
      <c r="G670" s="7">
        <v>8.9124432948328204E-3</v>
      </c>
      <c r="H670" s="7">
        <v>2.2885225546899299E-2</v>
      </c>
      <c r="I670" s="30">
        <v>9.9069692260415801E-2</v>
      </c>
      <c r="J670" s="30">
        <v>0.100145916216453</v>
      </c>
      <c r="K670" s="7">
        <v>7.3644189464759605E-2</v>
      </c>
      <c r="L670" s="7">
        <v>0.35323500657114898</v>
      </c>
      <c r="M670" s="7">
        <v>4.38575476308758E-2</v>
      </c>
      <c r="N670" s="7">
        <v>5.4307458741633001E-2</v>
      </c>
      <c r="O670" s="7">
        <v>3.7012597181559699E-2</v>
      </c>
      <c r="P670" s="7">
        <v>0.206929923091421</v>
      </c>
      <c r="Q670" s="7">
        <v>5.2550141567465003</v>
      </c>
    </row>
    <row r="671" spans="1:17" hidden="1" x14ac:dyDescent="0.25">
      <c r="A671" s="3" t="s">
        <v>27</v>
      </c>
      <c r="B671" s="2">
        <v>43739</v>
      </c>
      <c r="C671" s="7">
        <v>1.0070774287675099</v>
      </c>
      <c r="D671" s="7">
        <v>1.0788575279802299E-2</v>
      </c>
      <c r="E671" s="7">
        <v>0.48737243540397901</v>
      </c>
      <c r="F671" s="7">
        <v>0.50183898931621895</v>
      </c>
      <c r="G671" s="7">
        <v>9.2565972149497196E-3</v>
      </c>
      <c r="H671" s="7">
        <v>2.6771054078921899E-2</v>
      </c>
      <c r="I671" s="30">
        <v>0.103738086338157</v>
      </c>
      <c r="J671" s="30">
        <v>0.102002927194802</v>
      </c>
      <c r="K671" s="7">
        <v>8.0275462344564397E-2</v>
      </c>
      <c r="L671" s="7">
        <v>0.35756422611831601</v>
      </c>
      <c r="M671" s="7">
        <v>4.3778463254525099E-2</v>
      </c>
      <c r="N671" s="7">
        <v>5.6473953549590498E-2</v>
      </c>
      <c r="O671" s="7">
        <v>2.9818144675522299E-2</v>
      </c>
      <c r="P671" s="7">
        <v>0.19032108523065</v>
      </c>
      <c r="Q671" s="7">
        <v>5.3446366258937896</v>
      </c>
    </row>
    <row r="672" spans="1:17" hidden="1" x14ac:dyDescent="0.25">
      <c r="A672" s="3" t="s">
        <v>27</v>
      </c>
      <c r="B672" s="2">
        <v>43770</v>
      </c>
      <c r="C672" s="7">
        <v>1.0517357956822799</v>
      </c>
      <c r="D672" s="7">
        <v>1.08782426878315E-2</v>
      </c>
      <c r="E672" s="7">
        <v>0.49352788200563902</v>
      </c>
      <c r="F672" s="7">
        <v>0.49559387530652999</v>
      </c>
      <c r="G672" s="7">
        <v>9.6163373508822494E-3</v>
      </c>
      <c r="H672" s="7">
        <v>2.9790513044124299E-2</v>
      </c>
      <c r="I672" s="30">
        <v>0.11233219765629</v>
      </c>
      <c r="J672" s="30">
        <v>0.100908684229037</v>
      </c>
      <c r="K672" s="7">
        <v>9.9196472620025899E-2</v>
      </c>
      <c r="L672" s="7">
        <v>0.35336638911305301</v>
      </c>
      <c r="M672" s="7">
        <v>4.2709364884440999E-2</v>
      </c>
      <c r="N672" s="7">
        <v>5.1448034387896698E-2</v>
      </c>
      <c r="O672" s="7">
        <v>2.4293209186691301E-2</v>
      </c>
      <c r="P672" s="7">
        <v>0.17633879752755699</v>
      </c>
      <c r="Q672" s="7">
        <v>5.3360609611453897</v>
      </c>
    </row>
    <row r="673" spans="1:17" hidden="1" x14ac:dyDescent="0.25">
      <c r="A673" s="3" t="s">
        <v>27</v>
      </c>
      <c r="B673" s="2">
        <v>43800</v>
      </c>
      <c r="C673" s="7">
        <v>1.22070173069875</v>
      </c>
      <c r="D673" s="7">
        <v>1.10656568597592E-2</v>
      </c>
      <c r="E673" s="7">
        <v>0.50177365715601696</v>
      </c>
      <c r="F673" s="7">
        <v>0.48716068598422302</v>
      </c>
      <c r="G673" s="7">
        <v>9.3523917409860692E-3</v>
      </c>
      <c r="H673" s="7">
        <v>3.4957128505214798E-2</v>
      </c>
      <c r="I673" s="30">
        <v>0.128633849706351</v>
      </c>
      <c r="J673" s="30">
        <v>9.2623700840175002E-2</v>
      </c>
      <c r="K673" s="7">
        <v>0.11502823861280401</v>
      </c>
      <c r="L673" s="7">
        <v>0.37871402816729799</v>
      </c>
      <c r="M673" s="7">
        <v>4.7384636530900498E-2</v>
      </c>
      <c r="N673" s="7">
        <v>3.7194036209787597E-2</v>
      </c>
      <c r="O673" s="7">
        <v>1.9986473458524001E-2</v>
      </c>
      <c r="P673" s="7">
        <v>0.13612551622795899</v>
      </c>
      <c r="Q673" s="7">
        <v>5.3290322575994997</v>
      </c>
    </row>
    <row r="674" spans="1:17" hidden="1" x14ac:dyDescent="0.25">
      <c r="A674" s="3" t="s">
        <v>27</v>
      </c>
      <c r="B674" s="2">
        <v>43831</v>
      </c>
      <c r="C674" s="7">
        <v>0.89146247545711299</v>
      </c>
      <c r="D674" s="7">
        <v>1.2113438080321901E-2</v>
      </c>
      <c r="E674" s="7">
        <v>0.51160280705465999</v>
      </c>
      <c r="F674" s="7">
        <v>0.47628375486501801</v>
      </c>
      <c r="G674" s="7">
        <v>1.0569128035642E-2</v>
      </c>
      <c r="H674" s="7">
        <v>2.3542320911395801E-2</v>
      </c>
      <c r="I674" s="30">
        <v>7.7337789735774501E-2</v>
      </c>
      <c r="J674" s="30">
        <v>9.9003984332893202E-2</v>
      </c>
      <c r="K674" s="7">
        <v>7.6150726781139794E-2</v>
      </c>
      <c r="L674" s="7">
        <v>0.37016624262793002</v>
      </c>
      <c r="M674" s="7">
        <v>4.2725601872196498E-2</v>
      </c>
      <c r="N674" s="7">
        <v>5.81425554467516E-2</v>
      </c>
      <c r="O674" s="7">
        <v>3.2679211358800697E-2</v>
      </c>
      <c r="P674" s="7">
        <v>0.20968243889747601</v>
      </c>
      <c r="Q674" s="7">
        <v>5.4143679571958199</v>
      </c>
    </row>
    <row r="675" spans="1:17" hidden="1" x14ac:dyDescent="0.25">
      <c r="A675" s="3" t="s">
        <v>27</v>
      </c>
      <c r="B675" s="2">
        <v>43862</v>
      </c>
      <c r="C675" s="7">
        <v>0.92755172606665903</v>
      </c>
      <c r="D675" s="7">
        <v>1.0762840035369699E-2</v>
      </c>
      <c r="E675" s="7">
        <v>0.51154038718268802</v>
      </c>
      <c r="F675" s="7">
        <v>0.477696772781942</v>
      </c>
      <c r="G675" s="7">
        <v>1.0116684818477399E-2</v>
      </c>
      <c r="H675" s="7">
        <v>2.3377879243649799E-2</v>
      </c>
      <c r="I675" s="30">
        <v>7.9168653672612596E-2</v>
      </c>
      <c r="J675" s="30">
        <v>0.11029247867627601</v>
      </c>
      <c r="K675" s="7">
        <v>7.18346925009056E-2</v>
      </c>
      <c r="L675" s="7">
        <v>0.37480388760639999</v>
      </c>
      <c r="M675" s="7">
        <v>4.2443106575539402E-2</v>
      </c>
      <c r="N675" s="7">
        <v>5.3439882665666801E-2</v>
      </c>
      <c r="O675" s="7">
        <v>3.4362441796397497E-2</v>
      </c>
      <c r="P675" s="7">
        <v>0.20016029244407499</v>
      </c>
      <c r="Q675" s="7">
        <v>5.2577043922961497</v>
      </c>
    </row>
    <row r="676" spans="1:17" hidden="1" x14ac:dyDescent="0.25">
      <c r="A676" s="3" t="s">
        <v>27</v>
      </c>
      <c r="B676" s="2">
        <v>43891</v>
      </c>
      <c r="C676" s="7">
        <v>0.89618993278569903</v>
      </c>
      <c r="D676" s="7">
        <v>1.18397089597959E-2</v>
      </c>
      <c r="E676" s="7">
        <v>0.55251589164275405</v>
      </c>
      <c r="F676" s="7">
        <v>0.43564439939744998</v>
      </c>
      <c r="G676" s="7">
        <v>8.8127432087604599E-3</v>
      </c>
      <c r="H676" s="7">
        <v>1.39439638109469E-2</v>
      </c>
      <c r="I676" s="30">
        <v>5.1182407896822699E-2</v>
      </c>
      <c r="J676" s="30">
        <v>7.3145871645145494E-2</v>
      </c>
      <c r="K676" s="7">
        <v>7.3779395654111304E-2</v>
      </c>
      <c r="L676" s="7">
        <v>0.49701000838402398</v>
      </c>
      <c r="M676" s="7">
        <v>3.6828382482694801E-2</v>
      </c>
      <c r="N676" s="7">
        <v>4.6346351926972999E-2</v>
      </c>
      <c r="O676" s="7">
        <v>1.8346840614025001E-2</v>
      </c>
      <c r="P676" s="7">
        <v>0.180604034376496</v>
      </c>
      <c r="Q676" s="7">
        <v>5.35174432156425</v>
      </c>
    </row>
    <row r="677" spans="1:17" hidden="1" x14ac:dyDescent="0.25">
      <c r="A677" s="3" t="s">
        <v>27</v>
      </c>
      <c r="B677" s="2">
        <v>43922</v>
      </c>
      <c r="C677" s="7">
        <v>0.55581439174417702</v>
      </c>
      <c r="D677" s="7">
        <v>1.52497775443528E-2</v>
      </c>
      <c r="E677" s="7">
        <v>0.66262391240720597</v>
      </c>
      <c r="F677" s="7">
        <v>0.322126310048441</v>
      </c>
      <c r="G677" s="7">
        <v>1.0629266402613699E-2</v>
      </c>
      <c r="H677" s="7">
        <v>1.92998070081404E-4</v>
      </c>
      <c r="I677" s="30">
        <v>4.8607133262529301E-3</v>
      </c>
      <c r="J677" s="30">
        <v>9.8911302800848092E-3</v>
      </c>
      <c r="K677" s="7">
        <v>7.6360887091113105E-2</v>
      </c>
      <c r="L677" s="7">
        <v>0.77750021947635495</v>
      </c>
      <c r="M677" s="7">
        <v>1.1513547436097E-2</v>
      </c>
      <c r="N677" s="7">
        <v>2.3443109909898899E-2</v>
      </c>
      <c r="O677" s="7">
        <v>9.8027464426519604E-4</v>
      </c>
      <c r="P677" s="7">
        <v>8.4627853363237901E-2</v>
      </c>
      <c r="Q677" s="7">
        <v>5.5595161460434204</v>
      </c>
    </row>
    <row r="678" spans="1:17" hidden="1" x14ac:dyDescent="0.25">
      <c r="A678" s="3" t="s">
        <v>27</v>
      </c>
      <c r="B678" s="2">
        <v>43952</v>
      </c>
      <c r="C678" s="7">
        <v>0.68111389680120504</v>
      </c>
      <c r="D678" s="7">
        <v>1.3061425649838599E-2</v>
      </c>
      <c r="E678" s="7">
        <v>0.64237541755266003</v>
      </c>
      <c r="F678" s="7">
        <v>0.34456315679750099</v>
      </c>
      <c r="G678" s="7">
        <v>1.16325558014258E-2</v>
      </c>
      <c r="H678" s="7">
        <v>5.6877955966944701E-4</v>
      </c>
      <c r="I678" s="30">
        <v>5.5304162580369302E-3</v>
      </c>
      <c r="J678" s="30">
        <v>2.80720258636903E-2</v>
      </c>
      <c r="K678" s="7">
        <v>7.7584069581411105E-2</v>
      </c>
      <c r="L678" s="7">
        <v>0.696342955454607</v>
      </c>
      <c r="M678" s="7">
        <v>1.2872095067338401E-2</v>
      </c>
      <c r="N678" s="7">
        <v>5.8373472129273199E-2</v>
      </c>
      <c r="O678" s="7">
        <v>1.7852316055866201E-3</v>
      </c>
      <c r="P678" s="7">
        <v>0.107238398678961</v>
      </c>
      <c r="Q678" s="7">
        <v>5.5740391510610596</v>
      </c>
    </row>
    <row r="679" spans="1:17" hidden="1" x14ac:dyDescent="0.25">
      <c r="A679" s="3" t="s">
        <v>27</v>
      </c>
      <c r="B679" s="2">
        <v>43983</v>
      </c>
      <c r="C679" s="7">
        <v>0.74920642056251896</v>
      </c>
      <c r="D679" s="7">
        <v>1.24518952685377E-2</v>
      </c>
      <c r="E679" s="7">
        <v>0.60103287928838101</v>
      </c>
      <c r="F679" s="7">
        <v>0.38651522544308098</v>
      </c>
      <c r="G679" s="7">
        <v>1.3256212862539101E-2</v>
      </c>
      <c r="H679" s="7">
        <v>2.2601118611774002E-3</v>
      </c>
      <c r="I679" s="30">
        <v>2.3172597106103799E-2</v>
      </c>
      <c r="J679" s="30">
        <v>4.4496379120353202E-2</v>
      </c>
      <c r="K679" s="7">
        <v>7.5173199339120797E-2</v>
      </c>
      <c r="L679" s="7">
        <v>0.59092744347304405</v>
      </c>
      <c r="M679" s="7">
        <v>1.54955426538026E-2</v>
      </c>
      <c r="N679" s="7">
        <v>7.6334369067258198E-2</v>
      </c>
      <c r="O679" s="7">
        <v>2.78861656395593E-3</v>
      </c>
      <c r="P679" s="7">
        <v>0.156095527952645</v>
      </c>
      <c r="Q679" s="7">
        <v>5.4915482547629697</v>
      </c>
    </row>
    <row r="680" spans="1:17" hidden="1" x14ac:dyDescent="0.25">
      <c r="A680" s="3" t="s">
        <v>27</v>
      </c>
      <c r="B680" s="2">
        <v>44013</v>
      </c>
      <c r="C680" s="7">
        <v>0.99035216483002597</v>
      </c>
      <c r="D680" s="7">
        <v>1.1070951142626699E-2</v>
      </c>
      <c r="E680" s="7">
        <v>0.54636002281210905</v>
      </c>
      <c r="F680" s="7">
        <v>0.44256902604526399</v>
      </c>
      <c r="G680" s="7">
        <v>1.1817405306428301E-2</v>
      </c>
      <c r="H680" s="7">
        <v>1.2789143126917301E-2</v>
      </c>
      <c r="I680" s="30">
        <v>9.4617361705887595E-2</v>
      </c>
      <c r="J680" s="30">
        <v>7.4287303317247505E-2</v>
      </c>
      <c r="K680" s="7">
        <v>6.2103421262264501E-2</v>
      </c>
      <c r="L680" s="7">
        <v>0.44059229704297898</v>
      </c>
      <c r="M680" s="7">
        <v>3.0674427039634199E-2</v>
      </c>
      <c r="N680" s="7">
        <v>7.1447630596403106E-2</v>
      </c>
      <c r="O680" s="7">
        <v>1.0124427427449499E-2</v>
      </c>
      <c r="P680" s="7">
        <v>0.19154658317478901</v>
      </c>
      <c r="Q680" s="7">
        <v>5.4089966183813196</v>
      </c>
    </row>
    <row r="681" spans="1:17" hidden="1" x14ac:dyDescent="0.25">
      <c r="A681" s="3" t="s">
        <v>27</v>
      </c>
      <c r="B681" s="2">
        <v>44044</v>
      </c>
      <c r="C681" s="7">
        <v>1.02845186788368</v>
      </c>
      <c r="D681" s="7">
        <v>1.14541633582213E-2</v>
      </c>
      <c r="E681" s="7">
        <v>0.53226214233635705</v>
      </c>
      <c r="F681" s="7">
        <v>0.45628369430542198</v>
      </c>
      <c r="G681" s="7">
        <v>1.20611992661001E-2</v>
      </c>
      <c r="H681" s="7">
        <v>1.5385028035411001E-2</v>
      </c>
      <c r="I681" s="30">
        <v>9.6089935406170196E-2</v>
      </c>
      <c r="J681" s="30">
        <v>0.10085261998579299</v>
      </c>
      <c r="K681" s="7">
        <v>6.5960115394455093E-2</v>
      </c>
      <c r="L681" s="7">
        <v>0.419185368991427</v>
      </c>
      <c r="M681" s="7">
        <v>3.47488817346088E-2</v>
      </c>
      <c r="N681" s="7">
        <v>6.4575679720579607E-2</v>
      </c>
      <c r="O681" s="7">
        <v>1.4931381218211699E-2</v>
      </c>
      <c r="P681" s="7">
        <v>0.17620979024724401</v>
      </c>
      <c r="Q681" s="7">
        <v>5.3432779599902096</v>
      </c>
    </row>
    <row r="682" spans="1:17" hidden="1" x14ac:dyDescent="0.25">
      <c r="A682" s="3" t="s">
        <v>27</v>
      </c>
      <c r="B682" s="2">
        <v>44075</v>
      </c>
      <c r="C682" s="7">
        <v>1.01564884092218</v>
      </c>
      <c r="D682" s="7">
        <v>1.11626862983914E-2</v>
      </c>
      <c r="E682" s="7">
        <v>0.511887471576429</v>
      </c>
      <c r="F682" s="7">
        <v>0.47694984212517999</v>
      </c>
      <c r="G682" s="7">
        <v>1.36701583451169E-2</v>
      </c>
      <c r="H682" s="7">
        <v>1.7391408125092898E-2</v>
      </c>
      <c r="I682" s="30">
        <v>9.0488855895682799E-2</v>
      </c>
      <c r="J682" s="30">
        <v>9.4831774073737093E-2</v>
      </c>
      <c r="K682" s="7">
        <v>6.9528361408093403E-2</v>
      </c>
      <c r="L682" s="7">
        <v>0.40272619853526898</v>
      </c>
      <c r="M682" s="7">
        <v>3.6743126596509697E-2</v>
      </c>
      <c r="N682" s="7">
        <v>5.9571849227739698E-2</v>
      </c>
      <c r="O682" s="7">
        <v>1.5839288623607301E-2</v>
      </c>
      <c r="P682" s="7">
        <v>0.19920897916915201</v>
      </c>
      <c r="Q682" s="7">
        <v>5.37850891241151</v>
      </c>
    </row>
    <row r="683" spans="1:17" hidden="1" x14ac:dyDescent="0.25">
      <c r="A683" s="3" t="s">
        <v>27</v>
      </c>
      <c r="B683" s="2">
        <v>44105</v>
      </c>
      <c r="C683" s="7">
        <v>1.0453554097450199</v>
      </c>
      <c r="D683" s="7">
        <v>1.1309579196680301E-2</v>
      </c>
      <c r="E683" s="7">
        <v>0.52410529229395597</v>
      </c>
      <c r="F683" s="7">
        <v>0.46458512850936301</v>
      </c>
      <c r="G683" s="7">
        <v>1.35494805734451E-2</v>
      </c>
      <c r="H683" s="7">
        <v>2.2200279325241601E-2</v>
      </c>
      <c r="I683" s="30">
        <v>0.103221173052226</v>
      </c>
      <c r="J683" s="30">
        <v>8.7659135985208997E-2</v>
      </c>
      <c r="K683" s="7">
        <v>7.2336195905658193E-2</v>
      </c>
      <c r="L683" s="7">
        <v>0.42222537953120698</v>
      </c>
      <c r="M683" s="7">
        <v>4.0437205201308501E-2</v>
      </c>
      <c r="N683" s="7">
        <v>6.5796370550207706E-2</v>
      </c>
      <c r="O683" s="7">
        <v>1.28887964904468E-2</v>
      </c>
      <c r="P683" s="7">
        <v>0.159685983385049</v>
      </c>
      <c r="Q683" s="7">
        <v>5.3965583225340401</v>
      </c>
    </row>
    <row r="684" spans="1:17" hidden="1" x14ac:dyDescent="0.25">
      <c r="A684" s="3" t="s">
        <v>27</v>
      </c>
      <c r="B684" s="2">
        <v>44136</v>
      </c>
      <c r="C684" s="7">
        <v>0.96576807310771295</v>
      </c>
      <c r="D684" s="7">
        <v>1.30521160728947E-2</v>
      </c>
      <c r="E684" s="7">
        <v>0.60282515680285098</v>
      </c>
      <c r="F684" s="7">
        <v>0.38412272712425499</v>
      </c>
      <c r="G684" s="7">
        <v>1.3963651960609299E-2</v>
      </c>
      <c r="H684" s="7">
        <v>2.67018862530191E-2</v>
      </c>
      <c r="I684" s="30">
        <v>9.6942483231747006E-2</v>
      </c>
      <c r="J684" s="30">
        <v>6.6870443443904998E-2</v>
      </c>
      <c r="K684" s="7">
        <v>9.2793178125924497E-2</v>
      </c>
      <c r="L684" s="7">
        <v>0.44199488509074197</v>
      </c>
      <c r="M684" s="7">
        <v>4.33155214023936E-2</v>
      </c>
      <c r="N684" s="7">
        <v>5.8346340447962101E-2</v>
      </c>
      <c r="O684" s="7">
        <v>7.3479066919226801E-3</v>
      </c>
      <c r="P684" s="7">
        <v>0.15172370335177399</v>
      </c>
      <c r="Q684" s="7">
        <v>5.4513958586468201</v>
      </c>
    </row>
    <row r="685" spans="1:17" hidden="1" x14ac:dyDescent="0.25">
      <c r="A685" s="3" t="s">
        <v>27</v>
      </c>
      <c r="B685" s="2">
        <v>44166</v>
      </c>
      <c r="C685" s="7">
        <v>1.12115021682116</v>
      </c>
      <c r="D685" s="7">
        <v>1.5107340096669799E-2</v>
      </c>
      <c r="E685" s="7">
        <v>0.59712632008591304</v>
      </c>
      <c r="F685" s="7">
        <v>0.38776633981741698</v>
      </c>
      <c r="G685" s="7">
        <v>1.5149507298860901E-2</v>
      </c>
      <c r="H685" s="7">
        <v>2.3252919088321399E-2</v>
      </c>
      <c r="I685" s="30">
        <v>0.107373740991799</v>
      </c>
      <c r="J685" s="30">
        <v>5.9412092987939098E-2</v>
      </c>
      <c r="K685" s="7">
        <v>9.7580341414386304E-2</v>
      </c>
      <c r="L685" s="7">
        <v>0.47247101170836903</v>
      </c>
      <c r="M685" s="7">
        <v>4.6402892580048101E-2</v>
      </c>
      <c r="N685" s="7">
        <v>3.97740833921119E-2</v>
      </c>
      <c r="O685" s="7">
        <v>6.1650911931983403E-3</v>
      </c>
      <c r="P685" s="7">
        <v>0.13241831934496501</v>
      </c>
      <c r="Q685" s="7">
        <v>5.4164277186931704</v>
      </c>
    </row>
    <row r="686" spans="1:17" hidden="1" x14ac:dyDescent="0.25">
      <c r="A686" s="3" t="s">
        <v>27</v>
      </c>
      <c r="B686" s="2">
        <v>44197</v>
      </c>
      <c r="C686" s="7">
        <v>0.60096908590898901</v>
      </c>
      <c r="D686" s="7">
        <v>1.32151638612463E-2</v>
      </c>
      <c r="E686" s="7">
        <v>0.65521117278110097</v>
      </c>
      <c r="F686" s="7">
        <v>0.33157366335765298</v>
      </c>
      <c r="G686" s="7">
        <v>1.4012192424714701E-2</v>
      </c>
      <c r="H686" s="7">
        <v>1.7988467942482E-3</v>
      </c>
      <c r="I686" s="30">
        <v>1.1455470517004801E-2</v>
      </c>
      <c r="J686" s="30">
        <v>4.9025568538931599E-2</v>
      </c>
      <c r="K686" s="7">
        <v>5.5926276203358397E-2</v>
      </c>
      <c r="L686" s="7">
        <v>0.63063465007638897</v>
      </c>
      <c r="M686" s="7">
        <v>2.8282193982387401E-2</v>
      </c>
      <c r="N686" s="7">
        <v>3.4321331187640997E-2</v>
      </c>
      <c r="O686" s="7">
        <v>3.6680601641493299E-3</v>
      </c>
      <c r="P686" s="7">
        <v>0.17087541011117599</v>
      </c>
      <c r="Q686" s="7">
        <v>5.5027903754375904</v>
      </c>
    </row>
    <row r="687" spans="1:17" hidden="1" x14ac:dyDescent="0.25">
      <c r="A687" s="3" t="s">
        <v>27</v>
      </c>
      <c r="B687" s="2">
        <v>44228</v>
      </c>
      <c r="C687" s="7">
        <v>0.64434952984973604</v>
      </c>
      <c r="D687" s="7">
        <v>1.2687820464517901E-2</v>
      </c>
      <c r="E687" s="7">
        <v>0.61329643781635901</v>
      </c>
      <c r="F687" s="7">
        <v>0.374015741719123</v>
      </c>
      <c r="G687" s="7">
        <v>1.3375293324139999E-2</v>
      </c>
      <c r="H687" s="7">
        <v>9.0158039061174404E-4</v>
      </c>
      <c r="I687" s="30">
        <v>1.3642673651818701E-2</v>
      </c>
      <c r="J687" s="30">
        <v>4.6019238380626798E-2</v>
      </c>
      <c r="K687" s="7">
        <v>5.8041531373168399E-2</v>
      </c>
      <c r="L687" s="7">
        <v>0.60937256571949605</v>
      </c>
      <c r="M687" s="7">
        <v>2.7889562353674201E-2</v>
      </c>
      <c r="N687" s="7">
        <v>3.9946636684586902E-2</v>
      </c>
      <c r="O687" s="7">
        <v>4.7346081185294896E-3</v>
      </c>
      <c r="P687" s="7">
        <v>0.18607631000334801</v>
      </c>
      <c r="Q687" s="7">
        <v>5.5450061874900296</v>
      </c>
    </row>
    <row r="688" spans="1:17" hidden="1" x14ac:dyDescent="0.25">
      <c r="A688" s="3" t="s">
        <v>27</v>
      </c>
      <c r="B688" s="2">
        <v>44256</v>
      </c>
      <c r="C688" s="7">
        <v>0.79433063119340896</v>
      </c>
      <c r="D688" s="7">
        <v>1.3032958001056E-2</v>
      </c>
      <c r="E688" s="7">
        <v>0.60926002271800095</v>
      </c>
      <c r="F688" s="7">
        <v>0.37770701928094302</v>
      </c>
      <c r="G688" s="7">
        <v>1.5320404432158E-2</v>
      </c>
      <c r="H688" s="7">
        <v>1.82655239041403E-3</v>
      </c>
      <c r="I688" s="30">
        <v>1.47211907241063E-2</v>
      </c>
      <c r="J688" s="30">
        <v>4.85182289065728E-2</v>
      </c>
      <c r="K688" s="7">
        <v>6.0952707578640901E-2</v>
      </c>
      <c r="L688" s="7">
        <v>0.57896165035134695</v>
      </c>
      <c r="M688" s="7">
        <v>3.07244961114818E-2</v>
      </c>
      <c r="N688" s="7">
        <v>5.3440984764716898E-2</v>
      </c>
      <c r="O688" s="7">
        <v>4.54855518186711E-3</v>
      </c>
      <c r="P688" s="7">
        <v>0.19098522955869501</v>
      </c>
      <c r="Q688" s="7">
        <v>5.5021073952222297</v>
      </c>
    </row>
    <row r="689" spans="1:17" hidden="1" x14ac:dyDescent="0.25">
      <c r="A689" s="3" t="s">
        <v>27</v>
      </c>
      <c r="B689" s="2">
        <v>44287</v>
      </c>
      <c r="C689" s="7">
        <v>0.921074636101189</v>
      </c>
      <c r="D689" s="7">
        <v>1.7337731760454202E-2</v>
      </c>
      <c r="E689" s="7">
        <v>0.58525161558562</v>
      </c>
      <c r="F689" s="7">
        <v>0.397410652653926</v>
      </c>
      <c r="G689" s="7">
        <v>1.2953564600745E-2</v>
      </c>
      <c r="H689" s="7">
        <v>4.4382502160877297E-3</v>
      </c>
      <c r="I689" s="30">
        <v>5.3802635548367998E-2</v>
      </c>
      <c r="J689" s="30">
        <v>5.4777211622678602E-2</v>
      </c>
      <c r="K689" s="7">
        <v>5.4009633462415198E-2</v>
      </c>
      <c r="L689" s="7">
        <v>0.49979546316684897</v>
      </c>
      <c r="M689" s="7">
        <v>4.0265306386443399E-2</v>
      </c>
      <c r="N689" s="7">
        <v>7.5781933860818704E-2</v>
      </c>
      <c r="O689" s="7">
        <v>5.9148126378396199E-3</v>
      </c>
      <c r="P689" s="7">
        <v>0.19826118849775501</v>
      </c>
      <c r="Q689" s="7">
        <v>5.4063551233165397</v>
      </c>
    </row>
    <row r="690" spans="1:17" hidden="1" x14ac:dyDescent="0.25">
      <c r="A690" s="3" t="s">
        <v>27</v>
      </c>
      <c r="B690" s="2">
        <v>44317</v>
      </c>
      <c r="C690" s="7">
        <v>1.14035544175851</v>
      </c>
      <c r="D690" s="7">
        <v>1.2550082138595599E-2</v>
      </c>
      <c r="E690" s="7">
        <v>0.53472512922023596</v>
      </c>
      <c r="F690" s="7">
        <v>0.452724788641168</v>
      </c>
      <c r="G690" s="7">
        <v>1.2485302301356201E-2</v>
      </c>
      <c r="H690" s="7">
        <v>1.45484721796673E-2</v>
      </c>
      <c r="I690" s="30">
        <v>0.111309459231279</v>
      </c>
      <c r="J690" s="30">
        <v>9.6345625686876393E-2</v>
      </c>
      <c r="K690" s="7">
        <v>5.4263805305350299E-2</v>
      </c>
      <c r="L690" s="7">
        <v>0.41136830560667897</v>
      </c>
      <c r="M690" s="7">
        <v>4.0663303057695901E-2</v>
      </c>
      <c r="N690" s="7">
        <v>6.5741485860365004E-2</v>
      </c>
      <c r="O690" s="7">
        <v>1.4967585089067899E-2</v>
      </c>
      <c r="P690" s="7">
        <v>0.17830665568166301</v>
      </c>
      <c r="Q690" s="7">
        <v>5.46163561806517</v>
      </c>
    </row>
    <row r="691" spans="1:17" hidden="1" x14ac:dyDescent="0.25">
      <c r="A691" s="3" t="s">
        <v>27</v>
      </c>
      <c r="B691" s="2">
        <v>44348</v>
      </c>
      <c r="C691" s="7">
        <v>1.06976133150568</v>
      </c>
      <c r="D691" s="7">
        <v>1.2103462565837299E-2</v>
      </c>
      <c r="E691" s="7">
        <v>0.55013706793855299</v>
      </c>
      <c r="F691" s="7">
        <v>0.43775946949561001</v>
      </c>
      <c r="G691" s="7">
        <v>1.3878024150869901E-2</v>
      </c>
      <c r="H691" s="7">
        <v>1.5474782350199799E-2</v>
      </c>
      <c r="I691" s="30">
        <v>9.7530744858615306E-2</v>
      </c>
      <c r="J691" s="30">
        <v>9.7132975765570298E-2</v>
      </c>
      <c r="K691" s="7">
        <v>5.5141033333815502E-2</v>
      </c>
      <c r="L691" s="7">
        <v>0.41532780702045602</v>
      </c>
      <c r="M691" s="7">
        <v>4.1897196796909598E-2</v>
      </c>
      <c r="N691" s="7">
        <v>5.8325615066147599E-2</v>
      </c>
      <c r="O691" s="7">
        <v>1.7047387291801702E-2</v>
      </c>
      <c r="P691" s="7">
        <v>0.188244433365614</v>
      </c>
      <c r="Q691" s="7">
        <v>5.4604523138500101</v>
      </c>
    </row>
    <row r="692" spans="1:17" hidden="1" x14ac:dyDescent="0.25">
      <c r="A692" s="3" t="s">
        <v>27</v>
      </c>
      <c r="B692" s="2">
        <v>44378</v>
      </c>
      <c r="C692" s="7">
        <v>1.10321260189625</v>
      </c>
      <c r="D692" s="7">
        <v>1.34824529132324E-2</v>
      </c>
      <c r="E692" s="7">
        <v>0.53652695158069397</v>
      </c>
      <c r="F692" s="7">
        <v>0.44999059550607401</v>
      </c>
      <c r="G692" s="7">
        <v>1.26112362964343E-2</v>
      </c>
      <c r="H692" s="7">
        <v>1.7929293548955599E-2</v>
      </c>
      <c r="I692" s="30">
        <v>9.8353036028731897E-2</v>
      </c>
      <c r="J692" s="30">
        <v>0.106193781650281</v>
      </c>
      <c r="K692" s="7">
        <v>5.4291611195030801E-2</v>
      </c>
      <c r="L692" s="7">
        <v>0.41420596344767102</v>
      </c>
      <c r="M692" s="7">
        <v>3.8697706132283002E-2</v>
      </c>
      <c r="N692" s="7">
        <v>5.6116874173560802E-2</v>
      </c>
      <c r="O692" s="7">
        <v>1.7853129221652698E-2</v>
      </c>
      <c r="P692" s="7">
        <v>0.18374736830539901</v>
      </c>
      <c r="Q692" s="7">
        <v>5.4130662993438401</v>
      </c>
    </row>
    <row r="693" spans="1:17" hidden="1" x14ac:dyDescent="0.25">
      <c r="A693" s="3" t="s">
        <v>27</v>
      </c>
      <c r="B693" s="2">
        <v>44409</v>
      </c>
      <c r="C693" s="7">
        <v>1.12282243688132</v>
      </c>
      <c r="D693" s="7">
        <v>1.2589304634743099E-2</v>
      </c>
      <c r="E693" s="7">
        <v>0.53278110620077102</v>
      </c>
      <c r="F693" s="7">
        <v>0.45462958916448598</v>
      </c>
      <c r="G693" s="7">
        <v>1.2631764923491801E-2</v>
      </c>
      <c r="H693" s="7">
        <v>1.8403169661765501E-2</v>
      </c>
      <c r="I693" s="30">
        <v>9.58797335129037E-2</v>
      </c>
      <c r="J693" s="30">
        <v>0.11907570481952801</v>
      </c>
      <c r="K693" s="7">
        <v>5.5619505958905802E-2</v>
      </c>
      <c r="L693" s="7">
        <v>0.39752107127102299</v>
      </c>
      <c r="M693" s="7">
        <v>3.8552446244099002E-2</v>
      </c>
      <c r="N693" s="7">
        <v>5.6318369966756598E-2</v>
      </c>
      <c r="O693" s="7">
        <v>1.7883291939857601E-2</v>
      </c>
      <c r="P693" s="7">
        <v>0.18811494170166901</v>
      </c>
      <c r="Q693" s="7">
        <v>5.3446365060960197</v>
      </c>
    </row>
    <row r="694" spans="1:17" x14ac:dyDescent="0.25">
      <c r="A694" s="3" t="s">
        <v>27</v>
      </c>
      <c r="B694" s="2">
        <v>44440</v>
      </c>
      <c r="C694" s="7">
        <v>1.0994249945305301</v>
      </c>
      <c r="D694" s="7">
        <v>1.29964381592003E-2</v>
      </c>
      <c r="E694" s="7">
        <v>0.532649763210713</v>
      </c>
      <c r="F694" s="7">
        <v>0.45435379863008701</v>
      </c>
      <c r="G694" s="7">
        <v>1.0814911219855301E-2</v>
      </c>
      <c r="H694" s="7">
        <v>1.9103281668464301E-2</v>
      </c>
      <c r="I694" s="30">
        <v>8.8394930169884797E-2</v>
      </c>
      <c r="J694" s="30">
        <v>0.11967557990522</v>
      </c>
      <c r="K694" s="7">
        <v>5.6949627107610402E-2</v>
      </c>
      <c r="L694" s="7">
        <v>0.39602883470679401</v>
      </c>
      <c r="M694" s="7">
        <v>3.98768179615617E-2</v>
      </c>
      <c r="N694" s="7">
        <v>5.9154458605241399E-2</v>
      </c>
      <c r="O694" s="7">
        <v>1.9539092598040399E-2</v>
      </c>
      <c r="P694" s="7">
        <v>0.190462466057328</v>
      </c>
      <c r="Q694" s="7">
        <v>5.4182644930958004</v>
      </c>
    </row>
    <row r="695" spans="1:17" hidden="1" x14ac:dyDescent="0.25">
      <c r="A695" s="3" t="s">
        <v>28</v>
      </c>
      <c r="B695" s="2">
        <v>43466</v>
      </c>
      <c r="C695" s="7">
        <v>0.84055519579363203</v>
      </c>
      <c r="D695" s="7">
        <v>1.5322920679575001E-3</v>
      </c>
      <c r="E695" s="7">
        <v>0.55325802816157299</v>
      </c>
      <c r="F695" s="7">
        <v>0.44520967977046899</v>
      </c>
      <c r="G695" s="7">
        <v>1.5413161789538599E-2</v>
      </c>
      <c r="H695" s="7">
        <v>2.58586694142088E-2</v>
      </c>
      <c r="I695" s="30">
        <v>0.12284098475564401</v>
      </c>
      <c r="J695" s="30">
        <v>0.151474640758815</v>
      </c>
      <c r="K695" s="7">
        <v>7.4823938509872498E-2</v>
      </c>
      <c r="L695" s="7">
        <v>0.31275920787330003</v>
      </c>
      <c r="M695" s="7">
        <v>7.1025816098801695E-2</v>
      </c>
      <c r="N695" s="7">
        <v>3.4984607472003298E-2</v>
      </c>
      <c r="O695" s="7">
        <v>4.7282256503621903E-2</v>
      </c>
      <c r="P695" s="7">
        <v>0.143536716824194</v>
      </c>
      <c r="Q695" s="7">
        <v>3.3816815063218399</v>
      </c>
    </row>
    <row r="696" spans="1:17" hidden="1" x14ac:dyDescent="0.25">
      <c r="A696" s="3" t="s">
        <v>28</v>
      </c>
      <c r="B696" s="2">
        <v>43497</v>
      </c>
      <c r="C696" s="7">
        <v>0.86892500837528297</v>
      </c>
      <c r="D696" s="7">
        <v>1.9760566385633401E-3</v>
      </c>
      <c r="E696" s="7">
        <v>0.54168120396288899</v>
      </c>
      <c r="F696" s="7">
        <v>0.45634273939854803</v>
      </c>
      <c r="G696" s="7">
        <v>1.40047862595325E-2</v>
      </c>
      <c r="H696" s="7">
        <v>2.4917966344195502E-2</v>
      </c>
      <c r="I696" s="30">
        <v>0.117427802843629</v>
      </c>
      <c r="J696" s="30">
        <v>0.17323208668537499</v>
      </c>
      <c r="K696" s="7">
        <v>6.7040727176661596E-2</v>
      </c>
      <c r="L696" s="7">
        <v>0.31200871901898197</v>
      </c>
      <c r="M696" s="7">
        <v>7.3172882349483798E-2</v>
      </c>
      <c r="N696" s="7">
        <v>3.3913768124001001E-2</v>
      </c>
      <c r="O696" s="7">
        <v>5.1416832734368201E-2</v>
      </c>
      <c r="P696" s="7">
        <v>0.132864428463772</v>
      </c>
      <c r="Q696" s="7">
        <v>3.3611390369142802</v>
      </c>
    </row>
    <row r="697" spans="1:17" hidden="1" x14ac:dyDescent="0.25">
      <c r="A697" s="3" t="s">
        <v>28</v>
      </c>
      <c r="B697" s="2">
        <v>43525</v>
      </c>
      <c r="C697" s="7">
        <v>1.0158429287638899</v>
      </c>
      <c r="D697" s="7">
        <v>1.46604686786744E-3</v>
      </c>
      <c r="E697" s="7">
        <v>0.55050932254539997</v>
      </c>
      <c r="F697" s="7">
        <v>0.44802463058673198</v>
      </c>
      <c r="G697" s="7">
        <v>1.4408117249679201E-2</v>
      </c>
      <c r="H697" s="7">
        <v>2.2768884317016101E-2</v>
      </c>
      <c r="I697" s="30">
        <v>0.124439023822593</v>
      </c>
      <c r="J697" s="30">
        <v>0.17228112546712501</v>
      </c>
      <c r="K697" s="7">
        <v>6.6456817166931206E-2</v>
      </c>
      <c r="L697" s="7">
        <v>0.31066340657305402</v>
      </c>
      <c r="M697" s="7">
        <v>7.1898450576695694E-2</v>
      </c>
      <c r="N697" s="7">
        <v>3.6868016491539403E-2</v>
      </c>
      <c r="O697" s="7">
        <v>5.10785879421152E-2</v>
      </c>
      <c r="P697" s="7">
        <v>0.12913757039325099</v>
      </c>
      <c r="Q697" s="7">
        <v>3.35747804450203</v>
      </c>
    </row>
    <row r="698" spans="1:17" hidden="1" x14ac:dyDescent="0.25">
      <c r="A698" s="3" t="s">
        <v>28</v>
      </c>
      <c r="B698" s="2">
        <v>43556</v>
      </c>
      <c r="C698" s="7">
        <v>0.97004681181262298</v>
      </c>
      <c r="D698" s="7">
        <v>1.55592631498094E-3</v>
      </c>
      <c r="E698" s="7">
        <v>0.54882925986287501</v>
      </c>
      <c r="F698" s="7">
        <v>0.44961481382214402</v>
      </c>
      <c r="G698" s="7">
        <v>1.6370846147387999E-2</v>
      </c>
      <c r="H698" s="7">
        <v>2.4229600898681501E-2</v>
      </c>
      <c r="I698" s="30">
        <v>0.12980123119259701</v>
      </c>
      <c r="J698" s="30">
        <v>0.16483414485549999</v>
      </c>
      <c r="K698" s="7">
        <v>6.5557851102399506E-2</v>
      </c>
      <c r="L698" s="7">
        <v>0.30568693222987098</v>
      </c>
      <c r="M698" s="7">
        <v>7.3016542371273405E-2</v>
      </c>
      <c r="N698" s="7">
        <v>4.14067751920566E-2</v>
      </c>
      <c r="O698" s="7">
        <v>4.7791608948340399E-2</v>
      </c>
      <c r="P698" s="7">
        <v>0.131304467061892</v>
      </c>
      <c r="Q698" s="7">
        <v>3.3686758566274602</v>
      </c>
    </row>
    <row r="699" spans="1:17" hidden="1" x14ac:dyDescent="0.25">
      <c r="A699" s="3" t="s">
        <v>28</v>
      </c>
      <c r="B699" s="2">
        <v>43586</v>
      </c>
      <c r="C699" s="7">
        <v>0.99965248740757395</v>
      </c>
      <c r="D699" s="7">
        <v>1.4615857906767301E-3</v>
      </c>
      <c r="E699" s="7">
        <v>0.55777117690210998</v>
      </c>
      <c r="F699" s="7">
        <v>0.44076723730721301</v>
      </c>
      <c r="G699" s="7">
        <v>1.50432910339239E-2</v>
      </c>
      <c r="H699" s="7">
        <v>2.23732113737686E-2</v>
      </c>
      <c r="I699" s="30">
        <v>0.13625485779065699</v>
      </c>
      <c r="J699" s="30">
        <v>0.16311148281568</v>
      </c>
      <c r="K699" s="7">
        <v>6.54788131102223E-2</v>
      </c>
      <c r="L699" s="7">
        <v>0.300529950893344</v>
      </c>
      <c r="M699" s="7">
        <v>7.5046482029213296E-2</v>
      </c>
      <c r="N699" s="7">
        <v>3.9181176270739998E-2</v>
      </c>
      <c r="O699" s="7">
        <v>4.7662108317982399E-2</v>
      </c>
      <c r="P699" s="7">
        <v>0.13531862636446801</v>
      </c>
      <c r="Q699" s="7">
        <v>3.3391317323437502</v>
      </c>
    </row>
    <row r="700" spans="1:17" hidden="1" x14ac:dyDescent="0.25">
      <c r="A700" s="3" t="s">
        <v>28</v>
      </c>
      <c r="B700" s="2">
        <v>43617</v>
      </c>
      <c r="C700" s="7">
        <v>0.97267789108355096</v>
      </c>
      <c r="D700" s="7">
        <v>1.52581295798046E-3</v>
      </c>
      <c r="E700" s="7">
        <v>0.56255455611579297</v>
      </c>
      <c r="F700" s="7">
        <v>0.43591963092622699</v>
      </c>
      <c r="G700" s="7">
        <v>1.50162535140522E-2</v>
      </c>
      <c r="H700" s="7">
        <v>2.1468256795673601E-2</v>
      </c>
      <c r="I700" s="30">
        <v>0.14423519916559799</v>
      </c>
      <c r="J700" s="30">
        <v>0.16292537756255801</v>
      </c>
      <c r="K700" s="7">
        <v>6.9034078376518995E-2</v>
      </c>
      <c r="L700" s="7">
        <v>0.29707301133186897</v>
      </c>
      <c r="M700" s="7">
        <v>7.32894305606962E-2</v>
      </c>
      <c r="N700" s="7">
        <v>3.7536371720188998E-2</v>
      </c>
      <c r="O700" s="7">
        <v>4.82391216535588E-2</v>
      </c>
      <c r="P700" s="7">
        <v>0.13118289931928601</v>
      </c>
      <c r="Q700" s="7">
        <v>3.3471118552271801</v>
      </c>
    </row>
    <row r="701" spans="1:17" hidden="1" x14ac:dyDescent="0.25">
      <c r="A701" s="3" t="s">
        <v>28</v>
      </c>
      <c r="B701" s="2">
        <v>43647</v>
      </c>
      <c r="C701" s="7">
        <v>0.96519323221811404</v>
      </c>
      <c r="D701" s="7">
        <v>1.4657606589440499E-3</v>
      </c>
      <c r="E701" s="7">
        <v>0.55472322898632898</v>
      </c>
      <c r="F701" s="7">
        <v>0.44381101035472698</v>
      </c>
      <c r="G701" s="7">
        <v>1.4862154022582501E-2</v>
      </c>
      <c r="H701" s="7">
        <v>2.5827615823736799E-2</v>
      </c>
      <c r="I701" s="30">
        <v>0.13949490983337401</v>
      </c>
      <c r="J701" s="30">
        <v>0.165318738294078</v>
      </c>
      <c r="K701" s="7">
        <v>6.9440135322384799E-2</v>
      </c>
      <c r="L701" s="7">
        <v>0.291397754212458</v>
      </c>
      <c r="M701" s="7">
        <v>7.3331565711202695E-2</v>
      </c>
      <c r="N701" s="7">
        <v>3.8652228163986398E-2</v>
      </c>
      <c r="O701" s="7">
        <v>4.7383072694812102E-2</v>
      </c>
      <c r="P701" s="7">
        <v>0.134291825921386</v>
      </c>
      <c r="Q701" s="7">
        <v>3.3596533117176999</v>
      </c>
    </row>
    <row r="702" spans="1:17" hidden="1" x14ac:dyDescent="0.25">
      <c r="A702" s="3" t="s">
        <v>28</v>
      </c>
      <c r="B702" s="2">
        <v>43678</v>
      </c>
      <c r="C702" s="7">
        <v>1.09071475368574</v>
      </c>
      <c r="D702" s="7">
        <v>1.64153152442937E-3</v>
      </c>
      <c r="E702" s="7">
        <v>0.52357040524401899</v>
      </c>
      <c r="F702" s="7">
        <v>0.47478806323155198</v>
      </c>
      <c r="G702" s="7">
        <v>1.4565495804532201E-2</v>
      </c>
      <c r="H702" s="7">
        <v>3.0719089030448701E-2</v>
      </c>
      <c r="I702" s="30">
        <v>0.12700727538050499</v>
      </c>
      <c r="J702" s="30">
        <v>0.203093575491087</v>
      </c>
      <c r="K702" s="7">
        <v>6.7229389103560105E-2</v>
      </c>
      <c r="L702" s="7">
        <v>0.28188613648448901</v>
      </c>
      <c r="M702" s="7">
        <v>6.7895508939005395E-2</v>
      </c>
      <c r="N702" s="7">
        <v>3.32026117376793E-2</v>
      </c>
      <c r="O702" s="7">
        <v>5.2344595538825103E-2</v>
      </c>
      <c r="P702" s="7">
        <v>0.122056322489868</v>
      </c>
      <c r="Q702" s="7">
        <v>3.35791630404555</v>
      </c>
    </row>
    <row r="703" spans="1:17" hidden="1" x14ac:dyDescent="0.25">
      <c r="A703" s="3" t="s">
        <v>28</v>
      </c>
      <c r="B703" s="2">
        <v>43709</v>
      </c>
      <c r="C703" s="7">
        <v>0.95760663126522605</v>
      </c>
      <c r="D703" s="7">
        <v>2.0275044293722902E-3</v>
      </c>
      <c r="E703" s="7">
        <v>0.55898111855448895</v>
      </c>
      <c r="F703" s="7">
        <v>0.43899137701613899</v>
      </c>
      <c r="G703" s="7">
        <v>1.45941752819846E-2</v>
      </c>
      <c r="H703" s="7">
        <v>2.44221859766235E-2</v>
      </c>
      <c r="I703" s="30">
        <v>0.131209869579658</v>
      </c>
      <c r="J703" s="30">
        <v>0.16543878073982801</v>
      </c>
      <c r="K703" s="7">
        <v>7.4300746818765598E-2</v>
      </c>
      <c r="L703" s="7">
        <v>0.29927568731583098</v>
      </c>
      <c r="M703" s="7">
        <v>6.9688444392023902E-2</v>
      </c>
      <c r="N703" s="7">
        <v>3.51691422799719E-2</v>
      </c>
      <c r="O703" s="7">
        <v>5.3088772680109697E-2</v>
      </c>
      <c r="P703" s="7">
        <v>0.13281219493520399</v>
      </c>
      <c r="Q703" s="7">
        <v>3.3786330466565202</v>
      </c>
    </row>
    <row r="704" spans="1:17" hidden="1" x14ac:dyDescent="0.25">
      <c r="A704" s="3" t="s">
        <v>28</v>
      </c>
      <c r="B704" s="2">
        <v>43739</v>
      </c>
      <c r="C704" s="7">
        <v>0.99779441937399205</v>
      </c>
      <c r="D704" s="7">
        <v>1.5994745329848E-3</v>
      </c>
      <c r="E704" s="7">
        <v>0.55353374434179603</v>
      </c>
      <c r="F704" s="7">
        <v>0.44486678112521899</v>
      </c>
      <c r="G704" s="7">
        <v>1.52255675530041E-2</v>
      </c>
      <c r="H704" s="7">
        <v>2.6399130957284501E-2</v>
      </c>
      <c r="I704" s="30">
        <v>0.13622029700836599</v>
      </c>
      <c r="J704" s="30">
        <v>0.16931695922238399</v>
      </c>
      <c r="K704" s="7">
        <v>7.2580343703346706E-2</v>
      </c>
      <c r="L704" s="7">
        <v>0.29839317885587002</v>
      </c>
      <c r="M704" s="7">
        <v>6.9736258000535095E-2</v>
      </c>
      <c r="N704" s="7">
        <v>3.6950764787567397E-2</v>
      </c>
      <c r="O704" s="7">
        <v>5.3453327184893297E-2</v>
      </c>
      <c r="P704" s="7">
        <v>0.121724172726749</v>
      </c>
      <c r="Q704" s="7">
        <v>3.4219870296936299</v>
      </c>
    </row>
    <row r="705" spans="1:17" hidden="1" x14ac:dyDescent="0.25">
      <c r="A705" s="3" t="s">
        <v>28</v>
      </c>
      <c r="B705" s="2">
        <v>43770</v>
      </c>
      <c r="C705" s="7">
        <v>1.05882260761084</v>
      </c>
      <c r="D705" s="7">
        <v>1.58349694561478E-3</v>
      </c>
      <c r="E705" s="7">
        <v>0.55026844583397105</v>
      </c>
      <c r="F705" s="7">
        <v>0.44814805722041401</v>
      </c>
      <c r="G705" s="7">
        <v>1.4505011241308201E-2</v>
      </c>
      <c r="H705" s="7">
        <v>2.5356510717152302E-2</v>
      </c>
      <c r="I705" s="30">
        <v>0.144062787581199</v>
      </c>
      <c r="J705" s="30">
        <v>0.173297388183903</v>
      </c>
      <c r="K705" s="7">
        <v>8.3074211677363605E-2</v>
      </c>
      <c r="L705" s="7">
        <v>0.290899426927409</v>
      </c>
      <c r="M705" s="7">
        <v>6.82806746689682E-2</v>
      </c>
      <c r="N705" s="7">
        <v>3.3934174685763797E-2</v>
      </c>
      <c r="O705" s="7">
        <v>5.14708286686874E-2</v>
      </c>
      <c r="P705" s="7">
        <v>0.11511898564824501</v>
      </c>
      <c r="Q705" s="7">
        <v>3.37522408904921</v>
      </c>
    </row>
    <row r="706" spans="1:17" hidden="1" x14ac:dyDescent="0.25">
      <c r="A706" s="3" t="s">
        <v>28</v>
      </c>
      <c r="B706" s="2">
        <v>43800</v>
      </c>
      <c r="C706" s="7">
        <v>1.2621680326095399</v>
      </c>
      <c r="D706" s="7">
        <v>1.4480816868424301E-3</v>
      </c>
      <c r="E706" s="7">
        <v>0.54982049503959995</v>
      </c>
      <c r="F706" s="7">
        <v>0.44873142327355697</v>
      </c>
      <c r="G706" s="7">
        <v>1.45518677877075E-2</v>
      </c>
      <c r="H706" s="7">
        <v>2.8432775800733098E-2</v>
      </c>
      <c r="I706" s="30">
        <v>0.167216271433551</v>
      </c>
      <c r="J706" s="30">
        <v>0.17228776507459601</v>
      </c>
      <c r="K706" s="7">
        <v>0.100028179549323</v>
      </c>
      <c r="L706" s="7">
        <v>0.28988859080059798</v>
      </c>
      <c r="M706" s="7">
        <v>6.5944756916296907E-2</v>
      </c>
      <c r="N706" s="7">
        <v>2.538723907255E-2</v>
      </c>
      <c r="O706" s="7">
        <v>4.7025609320721203E-2</v>
      </c>
      <c r="P706" s="7">
        <v>8.9236944243923297E-2</v>
      </c>
      <c r="Q706" s="7">
        <v>3.3395009431377001</v>
      </c>
    </row>
    <row r="707" spans="1:17" hidden="1" x14ac:dyDescent="0.25">
      <c r="A707" s="3" t="s">
        <v>28</v>
      </c>
      <c r="B707" s="2">
        <v>43831</v>
      </c>
      <c r="C707" s="7">
        <v>0.89270720203863196</v>
      </c>
      <c r="D707" s="7">
        <v>1.6336736732887401E-3</v>
      </c>
      <c r="E707" s="7">
        <v>0.57941972272085596</v>
      </c>
      <c r="F707" s="7">
        <v>0.41894660360585601</v>
      </c>
      <c r="G707" s="7">
        <v>1.54755272369841E-2</v>
      </c>
      <c r="H707" s="7">
        <v>2.4494908825808299E-2</v>
      </c>
      <c r="I707" s="30">
        <v>0.111578891384278</v>
      </c>
      <c r="J707" s="30">
        <v>0.167709942210369</v>
      </c>
      <c r="K707" s="7">
        <v>6.7625800592671495E-2</v>
      </c>
      <c r="L707" s="7">
        <v>0.31285897917627298</v>
      </c>
      <c r="M707" s="7">
        <v>6.94166423811374E-2</v>
      </c>
      <c r="N707" s="7">
        <v>3.6806068463045898E-2</v>
      </c>
      <c r="O707" s="7">
        <v>5.7295642855901198E-2</v>
      </c>
      <c r="P707" s="7">
        <v>0.13673759687353201</v>
      </c>
      <c r="Q707" s="7">
        <v>3.3773377700663199</v>
      </c>
    </row>
    <row r="708" spans="1:17" hidden="1" x14ac:dyDescent="0.25">
      <c r="A708" s="3" t="s">
        <v>28</v>
      </c>
      <c r="B708" s="2">
        <v>43862</v>
      </c>
      <c r="C708" s="7">
        <v>0.91808539811327095</v>
      </c>
      <c r="D708" s="7">
        <v>1.8122911774528701E-3</v>
      </c>
      <c r="E708" s="7">
        <v>0.56290376694204503</v>
      </c>
      <c r="F708" s="7">
        <v>0.43528394188050201</v>
      </c>
      <c r="G708" s="7">
        <v>1.3834480799128E-2</v>
      </c>
      <c r="H708" s="7">
        <v>2.3469478363916701E-2</v>
      </c>
      <c r="I708" s="30">
        <v>0.108496881495368</v>
      </c>
      <c r="J708" s="30">
        <v>0.18548225345812</v>
      </c>
      <c r="K708" s="7">
        <v>6.13092709619531E-2</v>
      </c>
      <c r="L708" s="7">
        <v>0.31283147834815</v>
      </c>
      <c r="M708" s="7">
        <v>7.1286122392390294E-2</v>
      </c>
      <c r="N708" s="7">
        <v>3.5172567345656297E-2</v>
      </c>
      <c r="O708" s="7">
        <v>5.8229857831134102E-2</v>
      </c>
      <c r="P708" s="7">
        <v>0.129887609004185</v>
      </c>
      <c r="Q708" s="7">
        <v>3.3894385680153598</v>
      </c>
    </row>
    <row r="709" spans="1:17" hidden="1" x14ac:dyDescent="0.25">
      <c r="A709" s="3" t="s">
        <v>28</v>
      </c>
      <c r="B709" s="2">
        <v>43891</v>
      </c>
      <c r="C709" s="7">
        <v>0.81591725800993697</v>
      </c>
      <c r="D709" s="7">
        <v>1.7630055557108699E-3</v>
      </c>
      <c r="E709" s="7">
        <v>0.639843970297578</v>
      </c>
      <c r="F709" s="7">
        <v>0.35839302414671098</v>
      </c>
      <c r="G709" s="7">
        <v>1.35867347044319E-2</v>
      </c>
      <c r="H709" s="7">
        <v>1.7543752780565601E-2</v>
      </c>
      <c r="I709" s="30">
        <v>8.6058851075847598E-2</v>
      </c>
      <c r="J709" s="30">
        <v>0.11948836379396401</v>
      </c>
      <c r="K709" s="7">
        <v>5.7512206474999598E-2</v>
      </c>
      <c r="L709" s="7">
        <v>0.449655948919857</v>
      </c>
      <c r="M709" s="7">
        <v>5.90455910761482E-2</v>
      </c>
      <c r="N709" s="7">
        <v>3.7460460627096202E-2</v>
      </c>
      <c r="O709" s="7">
        <v>3.5095111870689699E-2</v>
      </c>
      <c r="P709" s="7">
        <v>0.1245529786764</v>
      </c>
      <c r="Q709" s="7">
        <v>3.4297306791433502</v>
      </c>
    </row>
    <row r="710" spans="1:17" hidden="1" x14ac:dyDescent="0.25">
      <c r="A710" s="3" t="s">
        <v>28</v>
      </c>
      <c r="B710" s="2">
        <v>43922</v>
      </c>
      <c r="C710" s="7">
        <v>0.42756019134498702</v>
      </c>
      <c r="D710" s="7">
        <v>2.5823676498959698E-3</v>
      </c>
      <c r="E710" s="7">
        <v>0.77857726605078403</v>
      </c>
      <c r="F710" s="7">
        <v>0.21884036629931999</v>
      </c>
      <c r="G710" s="7">
        <v>1.7702614629702799E-2</v>
      </c>
      <c r="H710" s="7">
        <v>2.6020128689348298E-3</v>
      </c>
      <c r="I710" s="30">
        <v>4.0971693406419103E-2</v>
      </c>
      <c r="J710" s="30">
        <v>1.02329527102916E-2</v>
      </c>
      <c r="K710" s="7">
        <v>3.5531023681718898E-2</v>
      </c>
      <c r="L710" s="7">
        <v>0.78419897235769398</v>
      </c>
      <c r="M710" s="7">
        <v>1.7751942087647202E-2</v>
      </c>
      <c r="N710" s="7">
        <v>2.3588921123196601E-2</v>
      </c>
      <c r="O710" s="7">
        <v>3.1843469986949902E-3</v>
      </c>
      <c r="P710" s="7">
        <v>6.4235520135699706E-2</v>
      </c>
      <c r="Q710" s="7">
        <v>3.66651853350321</v>
      </c>
    </row>
    <row r="711" spans="1:17" hidden="1" x14ac:dyDescent="0.25">
      <c r="A711" s="3" t="s">
        <v>28</v>
      </c>
      <c r="B711" s="2">
        <v>43952</v>
      </c>
      <c r="C711" s="7">
        <v>0.51277722559421601</v>
      </c>
      <c r="D711" s="7">
        <v>2.38244485018077E-3</v>
      </c>
      <c r="E711" s="7">
        <v>0.751478878248379</v>
      </c>
      <c r="F711" s="7">
        <v>0.24613867690144001</v>
      </c>
      <c r="G711" s="7">
        <v>1.6083160961596399E-2</v>
      </c>
      <c r="H711" s="7">
        <v>3.8228102331929101E-3</v>
      </c>
      <c r="I711" s="30">
        <v>4.3666588161351903E-2</v>
      </c>
      <c r="J711" s="30">
        <v>2.5507635275172899E-2</v>
      </c>
      <c r="K711" s="7">
        <v>3.7000550024959299E-2</v>
      </c>
      <c r="L711" s="7">
        <v>0.70785060949968304</v>
      </c>
      <c r="M711" s="7">
        <v>1.9384147411009401E-2</v>
      </c>
      <c r="N711" s="7">
        <v>6.3550833672953097E-2</v>
      </c>
      <c r="O711" s="7">
        <v>3.6109253957196399E-3</v>
      </c>
      <c r="P711" s="7">
        <v>7.95227393643613E-2</v>
      </c>
      <c r="Q711" s="7">
        <v>3.6796254090789202</v>
      </c>
    </row>
    <row r="712" spans="1:17" hidden="1" x14ac:dyDescent="0.25">
      <c r="A712" s="3" t="s">
        <v>28</v>
      </c>
      <c r="B712" s="2">
        <v>43983</v>
      </c>
      <c r="C712" s="7">
        <v>0.57609741393108505</v>
      </c>
      <c r="D712" s="7">
        <v>2.14521963183877E-3</v>
      </c>
      <c r="E712" s="7">
        <v>0.71058047956284898</v>
      </c>
      <c r="F712" s="7">
        <v>0.28727430080531202</v>
      </c>
      <c r="G712" s="7">
        <v>1.7277828342026E-2</v>
      </c>
      <c r="H712" s="7">
        <v>4.3593344742570098E-3</v>
      </c>
      <c r="I712" s="30">
        <v>5.9705460381466097E-2</v>
      </c>
      <c r="J712" s="30">
        <v>5.0801246249683102E-2</v>
      </c>
      <c r="K712" s="7">
        <v>3.6509063779692902E-2</v>
      </c>
      <c r="L712" s="7">
        <v>0.59940937218107904</v>
      </c>
      <c r="M712" s="7">
        <v>2.4921662556543399E-2</v>
      </c>
      <c r="N712" s="7">
        <v>7.2915359467541199E-2</v>
      </c>
      <c r="O712" s="7">
        <v>6.0626090167090604E-3</v>
      </c>
      <c r="P712" s="7">
        <v>0.128038063551002</v>
      </c>
      <c r="Q712" s="7">
        <v>3.6379173265633198</v>
      </c>
    </row>
    <row r="713" spans="1:17" hidden="1" x14ac:dyDescent="0.25">
      <c r="A713" s="3" t="s">
        <v>28</v>
      </c>
      <c r="B713" s="2">
        <v>44013</v>
      </c>
      <c r="C713" s="7">
        <v>0.81649562293880595</v>
      </c>
      <c r="D713" s="7">
        <v>1.77783898988937E-3</v>
      </c>
      <c r="E713" s="7">
        <v>0.63688918643077497</v>
      </c>
      <c r="F713" s="7">
        <v>0.361332974579336</v>
      </c>
      <c r="G713" s="7">
        <v>1.41466712850378E-2</v>
      </c>
      <c r="H713" s="7">
        <v>1.2775434976843801E-2</v>
      </c>
      <c r="I713" s="30">
        <v>0.137140700259372</v>
      </c>
      <c r="J713" s="30">
        <v>0.102415497254</v>
      </c>
      <c r="K713" s="7">
        <v>5.5616153110390601E-2</v>
      </c>
      <c r="L713" s="7">
        <v>0.40905172396289602</v>
      </c>
      <c r="M713" s="7">
        <v>5.4010255850498901E-2</v>
      </c>
      <c r="N713" s="7">
        <v>5.5487668437509699E-2</v>
      </c>
      <c r="O713" s="7">
        <v>1.7194556603086102E-2</v>
      </c>
      <c r="P713" s="7">
        <v>0.14216133826036501</v>
      </c>
      <c r="Q713" s="7">
        <v>3.5216747258096999</v>
      </c>
    </row>
    <row r="714" spans="1:17" hidden="1" x14ac:dyDescent="0.25">
      <c r="A714" s="3" t="s">
        <v>28</v>
      </c>
      <c r="B714" s="2">
        <v>44044</v>
      </c>
      <c r="C714" s="7">
        <v>0.95246070268247596</v>
      </c>
      <c r="D714" s="7">
        <v>1.81848752045612E-3</v>
      </c>
      <c r="E714" s="7">
        <v>0.58968400452284997</v>
      </c>
      <c r="F714" s="7">
        <v>0.40849750795669398</v>
      </c>
      <c r="G714" s="7">
        <v>1.19963298129267E-2</v>
      </c>
      <c r="H714" s="7">
        <v>1.48231458769455E-2</v>
      </c>
      <c r="I714" s="30">
        <v>0.12675614693951101</v>
      </c>
      <c r="J714" s="30">
        <v>0.165099639879914</v>
      </c>
      <c r="K714" s="7">
        <v>6.0752215404345299E-2</v>
      </c>
      <c r="L714" s="7">
        <v>0.34845949392414599</v>
      </c>
      <c r="M714" s="7">
        <v>5.8821450786316398E-2</v>
      </c>
      <c r="N714" s="7">
        <v>4.6989305838791802E-2</v>
      </c>
      <c r="O714" s="7">
        <v>3.3652005527184697E-2</v>
      </c>
      <c r="P714" s="7">
        <v>0.132650266009919</v>
      </c>
      <c r="Q714" s="7">
        <v>3.50541972023467</v>
      </c>
    </row>
    <row r="715" spans="1:17" hidden="1" x14ac:dyDescent="0.25">
      <c r="A715" s="3" t="s">
        <v>28</v>
      </c>
      <c r="B715" s="2">
        <v>44075</v>
      </c>
      <c r="C715" s="7">
        <v>0.92595694628925895</v>
      </c>
      <c r="D715" s="7">
        <v>1.6865305896953001E-3</v>
      </c>
      <c r="E715" s="7">
        <v>0.59271111023304601</v>
      </c>
      <c r="F715" s="7">
        <v>0.40560235917725901</v>
      </c>
      <c r="G715" s="7">
        <v>1.3607946393626899E-2</v>
      </c>
      <c r="H715" s="7">
        <v>1.5366912485952801E-2</v>
      </c>
      <c r="I715" s="30">
        <v>0.12075324144795201</v>
      </c>
      <c r="J715" s="30">
        <v>0.15986140462225101</v>
      </c>
      <c r="K715" s="7">
        <v>6.3118860549542799E-2</v>
      </c>
      <c r="L715" s="7">
        <v>0.34800377923727199</v>
      </c>
      <c r="M715" s="7">
        <v>6.0102052863862103E-2</v>
      </c>
      <c r="N715" s="7">
        <v>4.7798473400625902E-2</v>
      </c>
      <c r="O715" s="7">
        <v>3.3435025826323198E-2</v>
      </c>
      <c r="P715" s="7">
        <v>0.13795230317259</v>
      </c>
      <c r="Q715" s="7">
        <v>3.4565495590102802</v>
      </c>
    </row>
    <row r="716" spans="1:17" hidden="1" x14ac:dyDescent="0.25">
      <c r="A716" s="3" t="s">
        <v>28</v>
      </c>
      <c r="B716" s="2">
        <v>44105</v>
      </c>
      <c r="C716" s="7">
        <v>0.87280262368858996</v>
      </c>
      <c r="D716" s="7">
        <v>1.7108853257319901E-3</v>
      </c>
      <c r="E716" s="7">
        <v>0.63760462174361798</v>
      </c>
      <c r="F716" s="7">
        <v>0.36068449293065002</v>
      </c>
      <c r="G716" s="7">
        <v>1.5090166660922799E-2</v>
      </c>
      <c r="H716" s="7">
        <v>1.8513802384084E-2</v>
      </c>
      <c r="I716" s="30">
        <v>0.13474341862394101</v>
      </c>
      <c r="J716" s="30">
        <v>0.10123635738392101</v>
      </c>
      <c r="K716" s="7">
        <v>6.6680872224072596E-2</v>
      </c>
      <c r="L716" s="7">
        <v>0.39346841580890002</v>
      </c>
      <c r="M716" s="7">
        <v>6.6280894208252006E-2</v>
      </c>
      <c r="N716" s="7">
        <v>5.4375597197431597E-2</v>
      </c>
      <c r="O716" s="7">
        <v>2.2875807693094299E-2</v>
      </c>
      <c r="P716" s="7">
        <v>0.12673466781538101</v>
      </c>
      <c r="Q716" s="7">
        <v>3.50578593517838</v>
      </c>
    </row>
    <row r="717" spans="1:17" hidden="1" x14ac:dyDescent="0.25">
      <c r="A717" s="3" t="s">
        <v>28</v>
      </c>
      <c r="B717" s="2">
        <v>44136</v>
      </c>
      <c r="C717" s="7">
        <v>0.83475213925346503</v>
      </c>
      <c r="D717" s="7">
        <v>1.9646366664616099E-3</v>
      </c>
      <c r="E717" s="7">
        <v>0.68638364806115304</v>
      </c>
      <c r="F717" s="7">
        <v>0.311651715272386</v>
      </c>
      <c r="G717" s="7">
        <v>1.70137613424633E-2</v>
      </c>
      <c r="H717" s="7">
        <v>2.12698339154785E-2</v>
      </c>
      <c r="I717" s="30">
        <v>0.14207943733412201</v>
      </c>
      <c r="J717" s="30">
        <v>8.7255197940566007E-2</v>
      </c>
      <c r="K717" s="7">
        <v>7.8996121570937106E-2</v>
      </c>
      <c r="L717" s="7">
        <v>0.40494358445107698</v>
      </c>
      <c r="M717" s="7">
        <v>6.9519465909015796E-2</v>
      </c>
      <c r="N717" s="7">
        <v>5.3055775847506398E-2</v>
      </c>
      <c r="O717" s="7">
        <v>1.6928477663231901E-2</v>
      </c>
      <c r="P717" s="7">
        <v>0.108938344025602</v>
      </c>
      <c r="Q717" s="7">
        <v>3.5169090403729899</v>
      </c>
    </row>
    <row r="718" spans="1:17" hidden="1" x14ac:dyDescent="0.25">
      <c r="A718" s="3" t="s">
        <v>28</v>
      </c>
      <c r="B718" s="2">
        <v>44166</v>
      </c>
      <c r="C718" s="7">
        <v>0.94578830150136595</v>
      </c>
      <c r="D718" s="7">
        <v>1.99679200573244E-3</v>
      </c>
      <c r="E718" s="7">
        <v>0.71037310508765195</v>
      </c>
      <c r="F718" s="7">
        <v>0.287630102906615</v>
      </c>
      <c r="G718" s="7">
        <v>2.0416950868374899E-2</v>
      </c>
      <c r="H718" s="7">
        <v>1.96310694602332E-2</v>
      </c>
      <c r="I718" s="30">
        <v>0.15302290464983401</v>
      </c>
      <c r="J718" s="30">
        <v>8.2398257487346499E-2</v>
      </c>
      <c r="K718" s="7">
        <v>8.4768652505986197E-2</v>
      </c>
      <c r="L718" s="7">
        <v>0.42429815006397498</v>
      </c>
      <c r="M718" s="7">
        <v>6.9134847825007006E-2</v>
      </c>
      <c r="N718" s="7">
        <v>3.8592033174816097E-2</v>
      </c>
      <c r="O718" s="7">
        <v>1.4240728165747001E-2</v>
      </c>
      <c r="P718" s="7">
        <v>9.3496405798681001E-2</v>
      </c>
      <c r="Q718" s="7">
        <v>3.4825484567840101</v>
      </c>
    </row>
    <row r="719" spans="1:17" hidden="1" x14ac:dyDescent="0.25">
      <c r="A719" s="3" t="s">
        <v>28</v>
      </c>
      <c r="B719" s="2">
        <v>44197</v>
      </c>
      <c r="C719" s="7">
        <v>0.49951955287511102</v>
      </c>
      <c r="D719" s="7">
        <v>2.0629013232480401E-3</v>
      </c>
      <c r="E719" s="7">
        <v>0.75421691469296404</v>
      </c>
      <c r="F719" s="7">
        <v>0.243720183983788</v>
      </c>
      <c r="G719" s="7">
        <v>1.8177899349740401E-2</v>
      </c>
      <c r="H719" s="7">
        <v>5.3211621091447201E-3</v>
      </c>
      <c r="I719" s="30">
        <v>4.1554446150974499E-2</v>
      </c>
      <c r="J719" s="30">
        <v>5.4117834557227802E-2</v>
      </c>
      <c r="K719" s="7">
        <v>3.4743967950341202E-2</v>
      </c>
      <c r="L719" s="7">
        <v>0.61201815651491498</v>
      </c>
      <c r="M719" s="7">
        <v>5.05936706050426E-2</v>
      </c>
      <c r="N719" s="7">
        <v>3.1758250813237798E-2</v>
      </c>
      <c r="O719" s="7">
        <v>1.04505241947605E-2</v>
      </c>
      <c r="P719" s="7">
        <v>0.14126408775461499</v>
      </c>
      <c r="Q719" s="7">
        <v>3.6347362504345702</v>
      </c>
    </row>
    <row r="720" spans="1:17" hidden="1" x14ac:dyDescent="0.25">
      <c r="A720" s="3" t="s">
        <v>28</v>
      </c>
      <c r="B720" s="2">
        <v>44228</v>
      </c>
      <c r="C720" s="7">
        <v>0.51045900616161</v>
      </c>
      <c r="D720" s="7">
        <v>2.5734947359465602E-3</v>
      </c>
      <c r="E720" s="7">
        <v>0.74041522650250102</v>
      </c>
      <c r="F720" s="7">
        <v>0.257011278761552</v>
      </c>
      <c r="G720" s="7">
        <v>1.5680220639906099E-2</v>
      </c>
      <c r="H720" s="7">
        <v>3.9200690163445698E-3</v>
      </c>
      <c r="I720" s="30">
        <v>4.5828952145900902E-2</v>
      </c>
      <c r="J720" s="30">
        <v>5.4766225251575699E-2</v>
      </c>
      <c r="K720" s="7">
        <v>3.8171040917563299E-2</v>
      </c>
      <c r="L720" s="7">
        <v>0.60187071529686298</v>
      </c>
      <c r="M720" s="7">
        <v>5.0689745552848803E-2</v>
      </c>
      <c r="N720" s="7">
        <v>4.0777985212626801E-2</v>
      </c>
      <c r="O720" s="7">
        <v>1.1081292088993101E-2</v>
      </c>
      <c r="P720" s="7">
        <v>0.137213753877378</v>
      </c>
      <c r="Q720" s="7">
        <v>3.61340839937457</v>
      </c>
    </row>
    <row r="721" spans="1:17" hidden="1" x14ac:dyDescent="0.25">
      <c r="A721" s="3" t="s">
        <v>28</v>
      </c>
      <c r="B721" s="2">
        <v>44256</v>
      </c>
      <c r="C721" s="7">
        <v>0.63797643910169299</v>
      </c>
      <c r="D721" s="7">
        <v>2.0822064168878399E-3</v>
      </c>
      <c r="E721" s="7">
        <v>0.71660226196301802</v>
      </c>
      <c r="F721" s="7">
        <v>0.28131553162009398</v>
      </c>
      <c r="G721" s="7">
        <v>1.5941704185616499E-2</v>
      </c>
      <c r="H721" s="7">
        <v>5.2993710239148404E-3</v>
      </c>
      <c r="I721" s="30">
        <v>5.0606075023851997E-2</v>
      </c>
      <c r="J721" s="30">
        <v>5.8473863296673402E-2</v>
      </c>
      <c r="K721" s="7">
        <v>3.8463971654609602E-2</v>
      </c>
      <c r="L721" s="7">
        <v>0.55626200116610303</v>
      </c>
      <c r="M721" s="7">
        <v>5.49203945831385E-2</v>
      </c>
      <c r="N721" s="7">
        <v>5.4133727018581899E-2</v>
      </c>
      <c r="O721" s="7">
        <v>1.2055149559651901E-2</v>
      </c>
      <c r="P721" s="7">
        <v>0.15384374248785801</v>
      </c>
      <c r="Q721" s="7">
        <v>3.5959324095309202</v>
      </c>
    </row>
    <row r="722" spans="1:17" hidden="1" x14ac:dyDescent="0.25">
      <c r="A722" s="3" t="s">
        <v>28</v>
      </c>
      <c r="B722" s="2">
        <v>44287</v>
      </c>
      <c r="C722" s="7">
        <v>0.74895378855466099</v>
      </c>
      <c r="D722" s="7">
        <v>2.1634192554428801E-3</v>
      </c>
      <c r="E722" s="7">
        <v>0.69197471159486101</v>
      </c>
      <c r="F722" s="7">
        <v>0.30586186914969599</v>
      </c>
      <c r="G722" s="7">
        <v>1.6986013897744099E-2</v>
      </c>
      <c r="H722" s="7">
        <v>9.72508622367412E-3</v>
      </c>
      <c r="I722" s="30">
        <v>8.6976543897160002E-2</v>
      </c>
      <c r="J722" s="30">
        <v>7.1261361176238103E-2</v>
      </c>
      <c r="K722" s="7">
        <v>3.6555035136388997E-2</v>
      </c>
      <c r="L722" s="7">
        <v>0.46621842386206702</v>
      </c>
      <c r="M722" s="7">
        <v>7.5562028229562095E-2</v>
      </c>
      <c r="N722" s="7">
        <v>6.7246631836295104E-2</v>
      </c>
      <c r="O722" s="7">
        <v>1.57466335174536E-2</v>
      </c>
      <c r="P722" s="7">
        <v>0.15372224222341699</v>
      </c>
      <c r="Q722" s="7">
        <v>3.5478378191644699</v>
      </c>
    </row>
    <row r="723" spans="1:17" hidden="1" x14ac:dyDescent="0.25">
      <c r="A723" s="3" t="s">
        <v>28</v>
      </c>
      <c r="B723" s="2">
        <v>44317</v>
      </c>
      <c r="C723" s="7">
        <v>1.01103361539132</v>
      </c>
      <c r="D723" s="7">
        <v>1.92171570474451E-3</v>
      </c>
      <c r="E723" s="7">
        <v>0.61629934284061605</v>
      </c>
      <c r="F723" s="7">
        <v>0.38177894145463898</v>
      </c>
      <c r="G723" s="7">
        <v>1.27159036338886E-2</v>
      </c>
      <c r="H723" s="7">
        <v>1.6959756238586799E-2</v>
      </c>
      <c r="I723" s="30">
        <v>0.15190709827162299</v>
      </c>
      <c r="J723" s="30">
        <v>0.15420638938932399</v>
      </c>
      <c r="K723" s="7">
        <v>5.5738841419535001E-2</v>
      </c>
      <c r="L723" s="7">
        <v>0.339134400973711</v>
      </c>
      <c r="M723" s="7">
        <v>6.5300279294318794E-2</v>
      </c>
      <c r="N723" s="7">
        <v>4.7666301943735001E-2</v>
      </c>
      <c r="O723" s="7">
        <v>3.4268732583186398E-2</v>
      </c>
      <c r="P723" s="7">
        <v>0.122102296252091</v>
      </c>
      <c r="Q723" s="7">
        <v>3.50564727157967</v>
      </c>
    </row>
    <row r="724" spans="1:17" hidden="1" x14ac:dyDescent="0.25">
      <c r="A724" s="3" t="s">
        <v>28</v>
      </c>
      <c r="B724" s="2">
        <v>44348</v>
      </c>
      <c r="C724" s="7">
        <v>1.0050005725828599</v>
      </c>
      <c r="D724" s="7">
        <v>1.8770913570194999E-3</v>
      </c>
      <c r="E724" s="7">
        <v>0.59467319912354499</v>
      </c>
      <c r="F724" s="7">
        <v>0.40344970951943598</v>
      </c>
      <c r="G724" s="7">
        <v>1.3280884526174199E-2</v>
      </c>
      <c r="H724" s="7">
        <v>1.7155086064004101E-2</v>
      </c>
      <c r="I724" s="30">
        <v>0.13235346868544101</v>
      </c>
      <c r="J724" s="30">
        <v>0.17086735499005501</v>
      </c>
      <c r="K724" s="7">
        <v>5.7685727383385697E-2</v>
      </c>
      <c r="L724" s="7">
        <v>0.328974854586703</v>
      </c>
      <c r="M724" s="7">
        <v>6.5289895251478894E-2</v>
      </c>
      <c r="N724" s="7">
        <v>4.3893162966868203E-2</v>
      </c>
      <c r="O724" s="7">
        <v>4.0171901668850402E-2</v>
      </c>
      <c r="P724" s="7">
        <v>0.13032766387703901</v>
      </c>
      <c r="Q724" s="7">
        <v>3.4569298783276698</v>
      </c>
    </row>
    <row r="725" spans="1:17" hidden="1" x14ac:dyDescent="0.25">
      <c r="A725" s="3" t="s">
        <v>28</v>
      </c>
      <c r="B725" s="2">
        <v>44378</v>
      </c>
      <c r="C725" s="7">
        <v>1.05113777049144</v>
      </c>
      <c r="D725" s="7">
        <v>1.67110957343552E-3</v>
      </c>
      <c r="E725" s="7">
        <v>0.58116016576829699</v>
      </c>
      <c r="F725" s="7">
        <v>0.41716872465826799</v>
      </c>
      <c r="G725" s="7">
        <v>1.2287519015824699E-2</v>
      </c>
      <c r="H725" s="7">
        <v>1.88914042501564E-2</v>
      </c>
      <c r="I725" s="30">
        <v>0.13088557372687601</v>
      </c>
      <c r="J725" s="30">
        <v>0.187582416202278</v>
      </c>
      <c r="K725" s="7">
        <v>5.89773990484629E-2</v>
      </c>
      <c r="L725" s="7">
        <v>0.32004751394197301</v>
      </c>
      <c r="M725" s="7">
        <v>5.9670687172982899E-2</v>
      </c>
      <c r="N725" s="7">
        <v>3.9291504700325199E-2</v>
      </c>
      <c r="O725" s="7">
        <v>4.6530831688987299E-2</v>
      </c>
      <c r="P725" s="7">
        <v>0.12583515025213299</v>
      </c>
      <c r="Q725" s="7">
        <v>3.5043940951590402</v>
      </c>
    </row>
    <row r="726" spans="1:17" hidden="1" x14ac:dyDescent="0.25">
      <c r="A726" s="3" t="s">
        <v>28</v>
      </c>
      <c r="B726" s="2">
        <v>44409</v>
      </c>
      <c r="C726" s="7">
        <v>1.1043022289525599</v>
      </c>
      <c r="D726" s="7">
        <v>1.7433267504167701E-3</v>
      </c>
      <c r="E726" s="7">
        <v>0.55096698138903899</v>
      </c>
      <c r="F726" s="7">
        <v>0.44728969186054501</v>
      </c>
      <c r="G726" s="7">
        <v>1.24209127764552E-2</v>
      </c>
      <c r="H726" s="7">
        <v>2.05846500656146E-2</v>
      </c>
      <c r="I726" s="30">
        <v>0.12504830511088</v>
      </c>
      <c r="J726" s="30">
        <v>0.212300476060026</v>
      </c>
      <c r="K726" s="7">
        <v>6.2241218634366498E-2</v>
      </c>
      <c r="L726" s="7">
        <v>0.30254249301666303</v>
      </c>
      <c r="M726" s="7">
        <v>5.9571651833473599E-2</v>
      </c>
      <c r="N726" s="7">
        <v>3.6756999841599899E-2</v>
      </c>
      <c r="O726" s="7">
        <v>5.2555036380253703E-2</v>
      </c>
      <c r="P726" s="7">
        <v>0.11597825628066701</v>
      </c>
      <c r="Q726" s="7">
        <v>3.4710105521449499</v>
      </c>
    </row>
    <row r="727" spans="1:17" x14ac:dyDescent="0.25">
      <c r="A727" s="3" t="s">
        <v>28</v>
      </c>
      <c r="B727" s="2">
        <v>44440</v>
      </c>
      <c r="C727" s="7">
        <v>1.0232151130060401</v>
      </c>
      <c r="D727" s="7">
        <v>1.8364651483115499E-3</v>
      </c>
      <c r="E727" s="7">
        <v>0.58585537405723898</v>
      </c>
      <c r="F727" s="7">
        <v>0.41230816079444998</v>
      </c>
      <c r="G727" s="7">
        <v>1.3183309740043E-2</v>
      </c>
      <c r="H727" s="7">
        <v>1.9620729906749599E-2</v>
      </c>
      <c r="I727" s="30">
        <v>0.117409081680781</v>
      </c>
      <c r="J727" s="30">
        <v>0.19801280558259499</v>
      </c>
      <c r="K727" s="7">
        <v>6.2891856076066996E-2</v>
      </c>
      <c r="L727" s="7">
        <v>0.31604989158805302</v>
      </c>
      <c r="M727" s="7">
        <v>6.2098335919406097E-2</v>
      </c>
      <c r="N727" s="7">
        <v>3.6696814520711003E-2</v>
      </c>
      <c r="O727" s="7">
        <v>4.7724813650271897E-2</v>
      </c>
      <c r="P727" s="7">
        <v>0.126312361335322</v>
      </c>
      <c r="Q727" s="7">
        <v>3.4487537920259599</v>
      </c>
    </row>
    <row r="728" spans="1:17" hidden="1" x14ac:dyDescent="0.25">
      <c r="A728" s="3" t="s">
        <v>29</v>
      </c>
      <c r="B728" s="2">
        <v>43466</v>
      </c>
      <c r="C728" s="7">
        <v>0.85380649720242596</v>
      </c>
      <c r="D728" s="7">
        <v>1.5280430967006899E-2</v>
      </c>
      <c r="E728" s="7">
        <v>0.345693107077647</v>
      </c>
      <c r="F728" s="7">
        <v>0.63902646195534596</v>
      </c>
      <c r="G728" s="7">
        <v>1.41789062839618E-2</v>
      </c>
      <c r="H728" s="7">
        <v>1.41802598155599E-2</v>
      </c>
      <c r="I728" s="30">
        <v>8.1329556204732006E-2</v>
      </c>
      <c r="J728" s="30">
        <v>0.113192487297789</v>
      </c>
      <c r="K728" s="7">
        <v>8.2786130853526499E-2</v>
      </c>
      <c r="L728" s="7">
        <v>0.294129321024862</v>
      </c>
      <c r="M728" s="7">
        <v>6.1453283506150098E-2</v>
      </c>
      <c r="N728" s="7">
        <v>0.114293008037111</v>
      </c>
      <c r="O728" s="7">
        <v>2.48203446375952E-2</v>
      </c>
      <c r="P728" s="7">
        <v>0.199636702338713</v>
      </c>
      <c r="Q728" s="7">
        <v>5.5324862396757002</v>
      </c>
    </row>
    <row r="729" spans="1:17" hidden="1" x14ac:dyDescent="0.25">
      <c r="A729" s="3" t="s">
        <v>29</v>
      </c>
      <c r="B729" s="2">
        <v>43497</v>
      </c>
      <c r="C729" s="7">
        <v>0.86426723257094795</v>
      </c>
      <c r="D729" s="7">
        <v>1.6895468893766599E-2</v>
      </c>
      <c r="E729" s="7">
        <v>0.33616155115430602</v>
      </c>
      <c r="F729" s="7">
        <v>0.64694297995192795</v>
      </c>
      <c r="G729" s="7">
        <v>1.28430893372665E-2</v>
      </c>
      <c r="H729" s="7">
        <v>1.29625372894842E-2</v>
      </c>
      <c r="I729" s="30">
        <v>8.1179424811672202E-2</v>
      </c>
      <c r="J729" s="30">
        <v>0.12864841559721599</v>
      </c>
      <c r="K729" s="7">
        <v>6.8170291761306803E-2</v>
      </c>
      <c r="L729" s="7">
        <v>0.29403893313100898</v>
      </c>
      <c r="M729" s="7">
        <v>6.3491130322267303E-2</v>
      </c>
      <c r="N729" s="7">
        <v>0.108684560063423</v>
      </c>
      <c r="O729" s="7">
        <v>2.82562929411278E-2</v>
      </c>
      <c r="P729" s="7">
        <v>0.201725324745227</v>
      </c>
      <c r="Q729" s="7">
        <v>5.5705138845602402</v>
      </c>
    </row>
    <row r="730" spans="1:17" hidden="1" x14ac:dyDescent="0.25">
      <c r="A730" s="3" t="s">
        <v>29</v>
      </c>
      <c r="B730" s="2">
        <v>43525</v>
      </c>
      <c r="C730" s="7">
        <v>1.0221176145170101</v>
      </c>
      <c r="D730" s="7">
        <v>1.5800344310369301E-2</v>
      </c>
      <c r="E730" s="7">
        <v>0.34837147273265501</v>
      </c>
      <c r="F730" s="7">
        <v>0.63582818295697596</v>
      </c>
      <c r="G730" s="7">
        <v>1.3692601795720301E-2</v>
      </c>
      <c r="H730" s="7">
        <v>1.23906896541373E-2</v>
      </c>
      <c r="I730" s="30">
        <v>8.88715677842251E-2</v>
      </c>
      <c r="J730" s="30">
        <v>0.12624387576465401</v>
      </c>
      <c r="K730" s="7">
        <v>7.1000477421108002E-2</v>
      </c>
      <c r="L730" s="7">
        <v>0.28509461860201302</v>
      </c>
      <c r="M730" s="7">
        <v>6.28169385970236E-2</v>
      </c>
      <c r="N730" s="7">
        <v>0.102481738858718</v>
      </c>
      <c r="O730" s="7">
        <v>3.0176425662078801E-2</v>
      </c>
      <c r="P730" s="7">
        <v>0.207231065860322</v>
      </c>
      <c r="Q730" s="7">
        <v>5.5913416822958402</v>
      </c>
    </row>
    <row r="731" spans="1:17" hidden="1" x14ac:dyDescent="0.25">
      <c r="A731" s="3" t="s">
        <v>29</v>
      </c>
      <c r="B731" s="2">
        <v>43556</v>
      </c>
      <c r="C731" s="7">
        <v>0.96535800770824298</v>
      </c>
      <c r="D731" s="7">
        <v>1.51224919380516E-2</v>
      </c>
      <c r="E731" s="7">
        <v>0.328854710240574</v>
      </c>
      <c r="F731" s="7">
        <v>0.65602279782137396</v>
      </c>
      <c r="G731" s="7">
        <v>1.3671303410589799E-2</v>
      </c>
      <c r="H731" s="7">
        <v>1.18853066489207E-2</v>
      </c>
      <c r="I731" s="30">
        <v>0.101045435626844</v>
      </c>
      <c r="J731" s="30">
        <v>0.113851474950319</v>
      </c>
      <c r="K731" s="7">
        <v>6.7545103503859699E-2</v>
      </c>
      <c r="L731" s="7">
        <v>0.28388444527510298</v>
      </c>
      <c r="M731" s="7">
        <v>5.9644145057504101E-2</v>
      </c>
      <c r="N731" s="7">
        <v>0.107146719194549</v>
      </c>
      <c r="O731" s="7">
        <v>2.8232696188597299E-2</v>
      </c>
      <c r="P731" s="7">
        <v>0.21309337014371299</v>
      </c>
      <c r="Q731" s="7">
        <v>5.57695647888184</v>
      </c>
    </row>
    <row r="732" spans="1:17" hidden="1" x14ac:dyDescent="0.25">
      <c r="A732" s="3" t="s">
        <v>29</v>
      </c>
      <c r="B732" s="2">
        <v>43586</v>
      </c>
      <c r="C732" s="7">
        <v>1.03809404296845</v>
      </c>
      <c r="D732" s="7">
        <v>1.6704797845240101E-2</v>
      </c>
      <c r="E732" s="7">
        <v>0.34715609637336797</v>
      </c>
      <c r="F732" s="7">
        <v>0.63613910578139199</v>
      </c>
      <c r="G732" s="7">
        <v>1.3200857783502599E-2</v>
      </c>
      <c r="H732" s="7">
        <v>1.03486259296537E-2</v>
      </c>
      <c r="I732" s="30">
        <v>0.102951231817829</v>
      </c>
      <c r="J732" s="30">
        <v>0.122744977508117</v>
      </c>
      <c r="K732" s="7">
        <v>6.8221928877025204E-2</v>
      </c>
      <c r="L732" s="7">
        <v>0.27837046513636299</v>
      </c>
      <c r="M732" s="7">
        <v>5.9256462301094999E-2</v>
      </c>
      <c r="N732" s="7">
        <v>0.103121796910614</v>
      </c>
      <c r="O732" s="7">
        <v>3.0743321937459898E-2</v>
      </c>
      <c r="P732" s="7">
        <v>0.21104033179834</v>
      </c>
      <c r="Q732" s="7">
        <v>5.5340982043273197</v>
      </c>
    </row>
    <row r="733" spans="1:17" hidden="1" x14ac:dyDescent="0.25">
      <c r="A733" s="3" t="s">
        <v>29</v>
      </c>
      <c r="B733" s="2">
        <v>43617</v>
      </c>
      <c r="C733" s="7">
        <v>0.95388512888099897</v>
      </c>
      <c r="D733" s="7">
        <v>1.3961859762250801E-2</v>
      </c>
      <c r="E733" s="7">
        <v>0.34706713827911201</v>
      </c>
      <c r="F733" s="7">
        <v>0.63897100195863699</v>
      </c>
      <c r="G733" s="7">
        <v>1.34778216881159E-2</v>
      </c>
      <c r="H733" s="7">
        <v>1.2331304025268599E-2</v>
      </c>
      <c r="I733" s="30">
        <v>0.101879841391276</v>
      </c>
      <c r="J733" s="30">
        <v>0.115199059826643</v>
      </c>
      <c r="K733" s="7">
        <v>7.3376383967536804E-2</v>
      </c>
      <c r="L733" s="7">
        <v>0.28413191355046402</v>
      </c>
      <c r="M733" s="7">
        <v>5.6995091161560298E-2</v>
      </c>
      <c r="N733" s="7">
        <v>0.10374521289522699</v>
      </c>
      <c r="O733" s="7">
        <v>3.05561734215898E-2</v>
      </c>
      <c r="P733" s="7">
        <v>0.20830719807231801</v>
      </c>
      <c r="Q733" s="7">
        <v>5.6225838101227597</v>
      </c>
    </row>
    <row r="734" spans="1:17" hidden="1" x14ac:dyDescent="0.25">
      <c r="A734" s="3" t="s">
        <v>29</v>
      </c>
      <c r="B734" s="2">
        <v>43647</v>
      </c>
      <c r="C734" s="7">
        <v>0.98511434428134803</v>
      </c>
      <c r="D734" s="7">
        <v>1.5590714518497001E-2</v>
      </c>
      <c r="E734" s="7">
        <v>0.33087303065456197</v>
      </c>
      <c r="F734" s="7">
        <v>0.653536254826941</v>
      </c>
      <c r="G734" s="7">
        <v>1.4333412864085101E-2</v>
      </c>
      <c r="H734" s="7">
        <v>1.44508115701444E-2</v>
      </c>
      <c r="I734" s="30">
        <v>0.100876259733943</v>
      </c>
      <c r="J734" s="30">
        <v>0.114828696521777</v>
      </c>
      <c r="K734" s="7">
        <v>7.4810823279271799E-2</v>
      </c>
      <c r="L734" s="7">
        <v>0.28080945977558902</v>
      </c>
      <c r="M734" s="7">
        <v>6.0002447257635101E-2</v>
      </c>
      <c r="N734" s="7">
        <v>9.30376363411725E-2</v>
      </c>
      <c r="O734" s="7">
        <v>2.8853173421252001E-2</v>
      </c>
      <c r="P734" s="7">
        <v>0.21799727923512999</v>
      </c>
      <c r="Q734" s="7">
        <v>5.6324559723460501</v>
      </c>
    </row>
    <row r="735" spans="1:17" hidden="1" x14ac:dyDescent="0.25">
      <c r="A735" s="3" t="s">
        <v>29</v>
      </c>
      <c r="B735" s="2">
        <v>43678</v>
      </c>
      <c r="C735" s="7">
        <v>0.99499975628218695</v>
      </c>
      <c r="D735" s="7">
        <v>1.6869789256175299E-2</v>
      </c>
      <c r="E735" s="7">
        <v>0.336360718872102</v>
      </c>
      <c r="F735" s="7">
        <v>0.64676949187172295</v>
      </c>
      <c r="G735" s="7">
        <v>1.31879715754003E-2</v>
      </c>
      <c r="H735" s="7">
        <v>1.84660362843726E-2</v>
      </c>
      <c r="I735" s="30">
        <v>0.110158256038066</v>
      </c>
      <c r="J735" s="30">
        <v>0.12546451788156099</v>
      </c>
      <c r="K735" s="7">
        <v>7.77013117460362E-2</v>
      </c>
      <c r="L735" s="7">
        <v>0.279613509858611</v>
      </c>
      <c r="M735" s="7">
        <v>5.47862096353584E-2</v>
      </c>
      <c r="N735" s="7">
        <v>7.8964638093966893E-2</v>
      </c>
      <c r="O735" s="7">
        <v>2.6913583005743501E-2</v>
      </c>
      <c r="P735" s="7">
        <v>0.21474396588088401</v>
      </c>
      <c r="Q735" s="7">
        <v>5.6281995048294799</v>
      </c>
    </row>
    <row r="736" spans="1:17" hidden="1" x14ac:dyDescent="0.25">
      <c r="A736" s="3" t="s">
        <v>29</v>
      </c>
      <c r="B736" s="2">
        <v>43709</v>
      </c>
      <c r="C736" s="7">
        <v>0.98102350333073496</v>
      </c>
      <c r="D736" s="7">
        <v>1.38871311173068E-2</v>
      </c>
      <c r="E736" s="7">
        <v>0.33511846724049099</v>
      </c>
      <c r="F736" s="7">
        <v>0.65099440164220201</v>
      </c>
      <c r="G736" s="7">
        <v>1.4491985037321501E-2</v>
      </c>
      <c r="H736" s="7">
        <v>1.5188965574779599E-2</v>
      </c>
      <c r="I736" s="30">
        <v>9.48551475317157E-2</v>
      </c>
      <c r="J736" s="30">
        <v>0.12046834342721199</v>
      </c>
      <c r="K736" s="7">
        <v>7.9892372518229199E-2</v>
      </c>
      <c r="L736" s="7">
        <v>0.27540211386383501</v>
      </c>
      <c r="M736" s="7">
        <v>5.7149177088144799E-2</v>
      </c>
      <c r="N736" s="7">
        <v>0.10342697233093399</v>
      </c>
      <c r="O736" s="7">
        <v>2.40326025463319E-2</v>
      </c>
      <c r="P736" s="7">
        <v>0.21509232008149701</v>
      </c>
      <c r="Q736" s="7">
        <v>5.5640750093329796</v>
      </c>
    </row>
    <row r="737" spans="1:17" hidden="1" x14ac:dyDescent="0.25">
      <c r="A737" s="3" t="s">
        <v>29</v>
      </c>
      <c r="B737" s="2">
        <v>43739</v>
      </c>
      <c r="C737" s="7">
        <v>1.02453201297021</v>
      </c>
      <c r="D737" s="7">
        <v>1.4748419736164999E-2</v>
      </c>
      <c r="E737" s="7">
        <v>0.337398577715538</v>
      </c>
      <c r="F737" s="7">
        <v>0.64785300254829703</v>
      </c>
      <c r="G737" s="7">
        <v>1.41185619223215E-2</v>
      </c>
      <c r="H737" s="7">
        <v>1.45487773182808E-2</v>
      </c>
      <c r="I737" s="30">
        <v>9.9831199035758697E-2</v>
      </c>
      <c r="J737" s="30">
        <v>0.123104817560917</v>
      </c>
      <c r="K737" s="7">
        <v>8.9798393108738397E-2</v>
      </c>
      <c r="L737" s="7">
        <v>0.28007429078345297</v>
      </c>
      <c r="M737" s="7">
        <v>6.0059138748779203E-2</v>
      </c>
      <c r="N737" s="7">
        <v>0.108416293412259</v>
      </c>
      <c r="O737" s="7">
        <v>2.1040814490674301E-2</v>
      </c>
      <c r="P737" s="7">
        <v>0.18900771361881799</v>
      </c>
      <c r="Q737" s="7">
        <v>5.6634215882840397</v>
      </c>
    </row>
    <row r="738" spans="1:17" hidden="1" x14ac:dyDescent="0.25">
      <c r="A738" s="3" t="s">
        <v>29</v>
      </c>
      <c r="B738" s="2">
        <v>43770</v>
      </c>
      <c r="C738" s="7">
        <v>1.09157347033522</v>
      </c>
      <c r="D738" s="7">
        <v>1.4843338046841299E-2</v>
      </c>
      <c r="E738" s="7">
        <v>0.32392921028840999</v>
      </c>
      <c r="F738" s="7">
        <v>0.66122745166474794</v>
      </c>
      <c r="G738" s="7">
        <v>1.2387339994887E-2</v>
      </c>
      <c r="H738" s="7">
        <v>1.9099119288885798E-2</v>
      </c>
      <c r="I738" s="30">
        <v>0.102707041372813</v>
      </c>
      <c r="J738" s="30">
        <v>0.119488141528816</v>
      </c>
      <c r="K738" s="7">
        <v>0.117300951670838</v>
      </c>
      <c r="L738" s="7">
        <v>0.27098302403190599</v>
      </c>
      <c r="M738" s="7">
        <v>6.4376547342316306E-2</v>
      </c>
      <c r="N738" s="7">
        <v>0.107416755247131</v>
      </c>
      <c r="O738" s="7">
        <v>2.03789479055888E-2</v>
      </c>
      <c r="P738" s="7">
        <v>0.16586213161681701</v>
      </c>
      <c r="Q738" s="7">
        <v>5.6627113762249204</v>
      </c>
    </row>
    <row r="739" spans="1:17" hidden="1" x14ac:dyDescent="0.25">
      <c r="A739" s="3" t="s">
        <v>29</v>
      </c>
      <c r="B739" s="2">
        <v>43800</v>
      </c>
      <c r="C739" s="7">
        <v>1.22522838895223</v>
      </c>
      <c r="D739" s="7">
        <v>1.47869438570275E-2</v>
      </c>
      <c r="E739" s="7">
        <v>0.31819782201721403</v>
      </c>
      <c r="F739" s="7">
        <v>0.66701523412575803</v>
      </c>
      <c r="G739" s="7">
        <v>1.1323282974682901E-2</v>
      </c>
      <c r="H739" s="7">
        <v>2.3962202710259499E-2</v>
      </c>
      <c r="I739" s="30">
        <v>0.121037434322266</v>
      </c>
      <c r="J739" s="30">
        <v>0.11311512378885</v>
      </c>
      <c r="K739" s="7">
        <v>0.155532382725003</v>
      </c>
      <c r="L739" s="7">
        <v>0.27536776591512802</v>
      </c>
      <c r="M739" s="7">
        <v>5.9348639808125103E-2</v>
      </c>
      <c r="N739" s="7">
        <v>8.4429186646049398E-2</v>
      </c>
      <c r="O739" s="7">
        <v>1.7723375573833699E-2</v>
      </c>
      <c r="P739" s="7">
        <v>0.13816060553580201</v>
      </c>
      <c r="Q739" s="7">
        <v>5.6755465585699003</v>
      </c>
    </row>
    <row r="740" spans="1:17" hidden="1" x14ac:dyDescent="0.25">
      <c r="A740" s="3" t="s">
        <v>29</v>
      </c>
      <c r="B740" s="2">
        <v>43831</v>
      </c>
      <c r="C740" s="7">
        <v>0.91677555487348905</v>
      </c>
      <c r="D740" s="7">
        <v>1.55481100443941E-2</v>
      </c>
      <c r="E740" s="7">
        <v>0.35576777330585702</v>
      </c>
      <c r="F740" s="7">
        <v>0.62868411664974899</v>
      </c>
      <c r="G740" s="7">
        <v>1.3556674778251E-2</v>
      </c>
      <c r="H740" s="7">
        <v>1.43388123231747E-2</v>
      </c>
      <c r="I740" s="30">
        <v>7.7149932988347297E-2</v>
      </c>
      <c r="J740" s="30">
        <v>0.114252935886016</v>
      </c>
      <c r="K740" s="7">
        <v>7.6607978389323705E-2</v>
      </c>
      <c r="L740" s="7">
        <v>0.28447783772457103</v>
      </c>
      <c r="M740" s="7">
        <v>6.4077108137572503E-2</v>
      </c>
      <c r="N740" s="7">
        <v>0.11175059720267</v>
      </c>
      <c r="O740" s="7">
        <v>2.36691745342099E-2</v>
      </c>
      <c r="P740" s="7">
        <v>0.22011894803586299</v>
      </c>
      <c r="Q740" s="7">
        <v>5.54985132644999</v>
      </c>
    </row>
    <row r="741" spans="1:17" hidden="1" x14ac:dyDescent="0.25">
      <c r="A741" s="3" t="s">
        <v>29</v>
      </c>
      <c r="B741" s="2">
        <v>43862</v>
      </c>
      <c r="C741" s="7">
        <v>0.91444381774656502</v>
      </c>
      <c r="D741" s="7">
        <v>1.6620185666123399E-2</v>
      </c>
      <c r="E741" s="7">
        <v>0.35734120244106599</v>
      </c>
      <c r="F741" s="7">
        <v>0.62603861189281096</v>
      </c>
      <c r="G741" s="7">
        <v>1.3094188369309199E-2</v>
      </c>
      <c r="H741" s="7">
        <v>1.45592431102165E-2</v>
      </c>
      <c r="I741" s="30">
        <v>7.9558422298569201E-2</v>
      </c>
      <c r="J741" s="30">
        <v>0.12812978499512701</v>
      </c>
      <c r="K741" s="7">
        <v>6.5820688767317004E-2</v>
      </c>
      <c r="L741" s="7">
        <v>0.293086548202869</v>
      </c>
      <c r="M741" s="7">
        <v>6.1805850003396799E-2</v>
      </c>
      <c r="N741" s="7">
        <v>0.10681391369857</v>
      </c>
      <c r="O741" s="7">
        <v>2.4774538439822399E-2</v>
      </c>
      <c r="P741" s="7">
        <v>0.212356822114803</v>
      </c>
      <c r="Q741" s="7">
        <v>5.6366007173801398</v>
      </c>
    </row>
    <row r="742" spans="1:17" hidden="1" x14ac:dyDescent="0.25">
      <c r="A742" s="3" t="s">
        <v>29</v>
      </c>
      <c r="B742" s="2">
        <v>43891</v>
      </c>
      <c r="C742" s="7">
        <v>0.80336834873984397</v>
      </c>
      <c r="D742" s="7">
        <v>1.8348612710625999E-2</v>
      </c>
      <c r="E742" s="7">
        <v>0.39220902463234802</v>
      </c>
      <c r="F742" s="7">
        <v>0.58944236265702599</v>
      </c>
      <c r="G742" s="7">
        <v>1.48909462802867E-2</v>
      </c>
      <c r="H742" s="7">
        <v>1.00947219290903E-2</v>
      </c>
      <c r="I742" s="30">
        <v>5.1522265481346897E-2</v>
      </c>
      <c r="J742" s="30">
        <v>8.4709160515499995E-2</v>
      </c>
      <c r="K742" s="7">
        <v>5.6624622571184197E-2</v>
      </c>
      <c r="L742" s="7">
        <v>0.40180743336310598</v>
      </c>
      <c r="M742" s="7">
        <v>5.35018345774129E-2</v>
      </c>
      <c r="N742" s="7">
        <v>8.7903150155151905E-2</v>
      </c>
      <c r="O742" s="7">
        <v>1.37550962703329E-2</v>
      </c>
      <c r="P742" s="7">
        <v>0.22519076885658801</v>
      </c>
      <c r="Q742" s="7">
        <v>5.6609330206911403</v>
      </c>
    </row>
    <row r="743" spans="1:17" hidden="1" x14ac:dyDescent="0.25">
      <c r="A743" s="3" t="s">
        <v>29</v>
      </c>
      <c r="B743" s="2">
        <v>43922</v>
      </c>
      <c r="C743" s="7">
        <v>0.34385178581486903</v>
      </c>
      <c r="D743" s="7">
        <v>2.9202465399576199E-2</v>
      </c>
      <c r="E743" s="7">
        <v>0.62546645893102704</v>
      </c>
      <c r="F743" s="7">
        <v>0.34533107566939703</v>
      </c>
      <c r="G743" s="7">
        <v>2.0334679089876299E-2</v>
      </c>
      <c r="H743" s="7">
        <v>3.39620794912667E-4</v>
      </c>
      <c r="I743" s="30">
        <v>2.2844218906778201E-3</v>
      </c>
      <c r="J743" s="30">
        <v>5.3184215776407202E-3</v>
      </c>
      <c r="K743" s="7">
        <v>2.86794504951671E-2</v>
      </c>
      <c r="L743" s="7">
        <v>0.78492228861795099</v>
      </c>
      <c r="M743" s="7">
        <v>1.8523978206470199E-2</v>
      </c>
      <c r="N743" s="7">
        <v>5.1194105309836702E-2</v>
      </c>
      <c r="O743" s="7">
        <v>1.16257479276991E-3</v>
      </c>
      <c r="P743" s="7">
        <v>8.7240459224697406E-2</v>
      </c>
      <c r="Q743" s="7">
        <v>5.8694370894755998</v>
      </c>
    </row>
    <row r="744" spans="1:17" hidden="1" x14ac:dyDescent="0.25">
      <c r="A744" s="3" t="s">
        <v>29</v>
      </c>
      <c r="B744" s="2">
        <v>43952</v>
      </c>
      <c r="C744" s="7">
        <v>0.44275377823402301</v>
      </c>
      <c r="D744" s="7">
        <v>2.5911671084804001E-2</v>
      </c>
      <c r="E744" s="7">
        <v>0.56303995150967501</v>
      </c>
      <c r="F744" s="7">
        <v>0.41104837740552103</v>
      </c>
      <c r="G744" s="7">
        <v>1.6277197664774E-2</v>
      </c>
      <c r="H744" s="7">
        <v>8.7959720154800396E-4</v>
      </c>
      <c r="I744" s="30">
        <v>5.5506925361225902E-3</v>
      </c>
      <c r="J744" s="30">
        <v>1.5241425886581899E-2</v>
      </c>
      <c r="K744" s="7">
        <v>2.96876550566323E-2</v>
      </c>
      <c r="L744" s="7">
        <v>0.66837217111238501</v>
      </c>
      <c r="M744" s="7">
        <v>2.1375773372909999E-2</v>
      </c>
      <c r="N744" s="7">
        <v>0.100164584313719</v>
      </c>
      <c r="O744" s="7">
        <v>3.0069323075946398E-3</v>
      </c>
      <c r="P744" s="7">
        <v>0.139443970547733</v>
      </c>
      <c r="Q744" s="7">
        <v>5.8427162364745602</v>
      </c>
    </row>
    <row r="745" spans="1:17" hidden="1" x14ac:dyDescent="0.25">
      <c r="A745" s="3" t="s">
        <v>29</v>
      </c>
      <c r="B745" s="2">
        <v>43983</v>
      </c>
      <c r="C745" s="7">
        <v>0.67034278367353295</v>
      </c>
      <c r="D745" s="7">
        <v>1.88105501151868E-2</v>
      </c>
      <c r="E745" s="7">
        <v>0.42616295477650801</v>
      </c>
      <c r="F745" s="7">
        <v>0.55502649510830504</v>
      </c>
      <c r="G745" s="7">
        <v>1.5344349014059899E-2</v>
      </c>
      <c r="H745" s="7">
        <v>6.5438268770348796E-3</v>
      </c>
      <c r="I745" s="30">
        <v>6.3882058954860002E-2</v>
      </c>
      <c r="J745" s="30">
        <v>2.9077154182462501E-2</v>
      </c>
      <c r="K745" s="7">
        <v>3.7523072497090297E-2</v>
      </c>
      <c r="L745" s="7">
        <v>0.43740550831506803</v>
      </c>
      <c r="M745" s="7">
        <v>2.8453987339794099E-2</v>
      </c>
      <c r="N745" s="7">
        <v>0.15500358390449701</v>
      </c>
      <c r="O745" s="7">
        <v>4.3428349114949102E-3</v>
      </c>
      <c r="P745" s="7">
        <v>0.22242362400363899</v>
      </c>
      <c r="Q745" s="7">
        <v>5.7528736448478996</v>
      </c>
    </row>
    <row r="746" spans="1:17" hidden="1" x14ac:dyDescent="0.25">
      <c r="A746" s="3" t="s">
        <v>29</v>
      </c>
      <c r="B746" s="2">
        <v>44013</v>
      </c>
      <c r="C746" s="7">
        <v>0.89056351395804101</v>
      </c>
      <c r="D746" s="7">
        <v>1.6194394889067199E-2</v>
      </c>
      <c r="E746" s="7">
        <v>0.38186454471862202</v>
      </c>
      <c r="F746" s="7">
        <v>0.60194106039231099</v>
      </c>
      <c r="G746" s="7">
        <v>1.6376193586885499E-2</v>
      </c>
      <c r="H746" s="7">
        <v>1.16593238621686E-2</v>
      </c>
      <c r="I746" s="30">
        <v>9.3987735436301706E-2</v>
      </c>
      <c r="J746" s="30">
        <v>7.2674402096644594E-2</v>
      </c>
      <c r="K746" s="7">
        <v>5.4385741715182102E-2</v>
      </c>
      <c r="L746" s="7">
        <v>0.33700873923107</v>
      </c>
      <c r="M746" s="7">
        <v>5.0112122075692003E-2</v>
      </c>
      <c r="N746" s="7">
        <v>0.13018675555758599</v>
      </c>
      <c r="O746" s="7">
        <v>9.0606110536649194E-3</v>
      </c>
      <c r="P746" s="7">
        <v>0.22454837538480399</v>
      </c>
      <c r="Q746" s="7">
        <v>5.7831001633019596</v>
      </c>
    </row>
    <row r="747" spans="1:17" hidden="1" x14ac:dyDescent="0.25">
      <c r="A747" s="3" t="s">
        <v>29</v>
      </c>
      <c r="B747" s="2">
        <v>44044</v>
      </c>
      <c r="C747" s="7">
        <v>0.96011533529044102</v>
      </c>
      <c r="D747" s="7">
        <v>1.71027245521067E-2</v>
      </c>
      <c r="E747" s="7">
        <v>0.35025301358773803</v>
      </c>
      <c r="F747" s="7">
        <v>0.63264426186015599</v>
      </c>
      <c r="G747" s="7">
        <v>1.1959432164462399E-2</v>
      </c>
      <c r="H747" s="7">
        <v>1.4522041160593101E-2</v>
      </c>
      <c r="I747" s="30">
        <v>0.10408837633463</v>
      </c>
      <c r="J747" s="30">
        <v>0.107022963394552</v>
      </c>
      <c r="K747" s="7">
        <v>6.3619067885826594E-2</v>
      </c>
      <c r="L747" s="7">
        <v>0.30675496834631399</v>
      </c>
      <c r="M747" s="7">
        <v>4.5319610881544903E-2</v>
      </c>
      <c r="N747" s="7">
        <v>0.12730947020087199</v>
      </c>
      <c r="O747" s="7">
        <v>1.50074165829854E-2</v>
      </c>
      <c r="P747" s="7">
        <v>0.20439665304822099</v>
      </c>
      <c r="Q747" s="7">
        <v>5.7515955386095099</v>
      </c>
    </row>
    <row r="748" spans="1:17" hidden="1" x14ac:dyDescent="0.25">
      <c r="A748" s="3" t="s">
        <v>29</v>
      </c>
      <c r="B748" s="2">
        <v>44075</v>
      </c>
      <c r="C748" s="7">
        <v>0.95266530543842698</v>
      </c>
      <c r="D748" s="7">
        <v>1.6062275361280499E-2</v>
      </c>
      <c r="E748" s="7">
        <v>0.34646021181195502</v>
      </c>
      <c r="F748" s="7">
        <v>0.63747751282676401</v>
      </c>
      <c r="G748" s="7">
        <v>1.4881281371532201E-2</v>
      </c>
      <c r="H748" s="7">
        <v>1.17563002744627E-2</v>
      </c>
      <c r="I748" s="30">
        <v>9.2580283363877303E-2</v>
      </c>
      <c r="J748" s="30">
        <v>9.6863957306210793E-2</v>
      </c>
      <c r="K748" s="7">
        <v>6.3686372810555003E-2</v>
      </c>
      <c r="L748" s="7">
        <v>0.31458288951923402</v>
      </c>
      <c r="M748" s="7">
        <v>4.9910529527257198E-2</v>
      </c>
      <c r="N748" s="7">
        <v>0.115742659887784</v>
      </c>
      <c r="O748" s="7">
        <v>1.4190691313433999E-2</v>
      </c>
      <c r="P748" s="7">
        <v>0.22580503462565299</v>
      </c>
      <c r="Q748" s="7">
        <v>5.6847235688191198</v>
      </c>
    </row>
    <row r="749" spans="1:17" hidden="1" x14ac:dyDescent="0.25">
      <c r="A749" s="3" t="s">
        <v>29</v>
      </c>
      <c r="B749" s="2">
        <v>44105</v>
      </c>
      <c r="C749" s="7">
        <v>0.95970609357907599</v>
      </c>
      <c r="D749" s="7">
        <v>1.7549189834335802E-2</v>
      </c>
      <c r="E749" s="7">
        <v>0.36796271571488398</v>
      </c>
      <c r="F749" s="7">
        <v>0.61448809445078001</v>
      </c>
      <c r="G749" s="7">
        <v>1.4378950969022799E-2</v>
      </c>
      <c r="H749" s="7">
        <v>1.40811887933683E-2</v>
      </c>
      <c r="I749" s="30">
        <v>9.2192960032861995E-2</v>
      </c>
      <c r="J749" s="30">
        <v>9.0560543906978694E-2</v>
      </c>
      <c r="K749" s="7">
        <v>7.4639451868620005E-2</v>
      </c>
      <c r="L749" s="7">
        <v>0.32324337528297298</v>
      </c>
      <c r="M749" s="7">
        <v>5.1006900903106202E-2</v>
      </c>
      <c r="N749" s="7">
        <v>0.13144274462809799</v>
      </c>
      <c r="O749" s="7">
        <v>1.1337239135241499E-2</v>
      </c>
      <c r="P749" s="7">
        <v>0.19711664447973001</v>
      </c>
      <c r="Q749" s="7">
        <v>5.6866147700624303</v>
      </c>
    </row>
    <row r="750" spans="1:17" hidden="1" x14ac:dyDescent="0.25">
      <c r="A750" s="3" t="s">
        <v>29</v>
      </c>
      <c r="B750" s="2">
        <v>44136</v>
      </c>
      <c r="C750" s="7">
        <v>0.61067760828228701</v>
      </c>
      <c r="D750" s="7">
        <v>2.2445300060959902E-2</v>
      </c>
      <c r="E750" s="7">
        <v>0.468124166474437</v>
      </c>
      <c r="F750" s="7">
        <v>0.50943053346460299</v>
      </c>
      <c r="G750" s="7">
        <v>2.1088837334737098E-2</v>
      </c>
      <c r="H750" s="7">
        <v>9.4387087761819196E-3</v>
      </c>
      <c r="I750" s="30">
        <v>2.9945118859097501E-2</v>
      </c>
      <c r="J750" s="30">
        <v>5.2747878986267302E-2</v>
      </c>
      <c r="K750" s="7">
        <v>7.4177045382420703E-2</v>
      </c>
      <c r="L750" s="7">
        <v>0.49916026322225299</v>
      </c>
      <c r="M750" s="7">
        <v>5.3079080513824803E-2</v>
      </c>
      <c r="N750" s="7">
        <v>9.1514907050205804E-2</v>
      </c>
      <c r="O750" s="7">
        <v>5.5309851742380801E-3</v>
      </c>
      <c r="P750" s="7">
        <v>0.163317174700773</v>
      </c>
      <c r="Q750" s="7">
        <v>5.8191809181985397</v>
      </c>
    </row>
    <row r="751" spans="1:17" hidden="1" x14ac:dyDescent="0.25">
      <c r="A751" s="3" t="s">
        <v>29</v>
      </c>
      <c r="B751" s="2">
        <v>44166</v>
      </c>
      <c r="C751" s="7">
        <v>1.0622181987132999</v>
      </c>
      <c r="D751" s="7">
        <v>1.8307483233936699E-2</v>
      </c>
      <c r="E751" s="7">
        <v>0.38171946061043999</v>
      </c>
      <c r="F751" s="7">
        <v>0.59997305615562302</v>
      </c>
      <c r="G751" s="7">
        <v>1.5525354501961399E-2</v>
      </c>
      <c r="H751" s="7">
        <v>2.1202932810704199E-2</v>
      </c>
      <c r="I751" s="30">
        <v>0.12556855874710299</v>
      </c>
      <c r="J751" s="30">
        <v>6.9941739666864899E-2</v>
      </c>
      <c r="K751" s="7">
        <v>0.14329829539912201</v>
      </c>
      <c r="L751" s="7">
        <v>0.32616394697705298</v>
      </c>
      <c r="M751" s="7">
        <v>5.3902667297340799E-2</v>
      </c>
      <c r="N751" s="7">
        <v>9.6458989073478302E-2</v>
      </c>
      <c r="O751" s="7">
        <v>5.4749350267457898E-3</v>
      </c>
      <c r="P751" s="7">
        <v>0.14246258049962601</v>
      </c>
      <c r="Q751" s="7">
        <v>5.7123007885431996</v>
      </c>
    </row>
    <row r="752" spans="1:17" hidden="1" x14ac:dyDescent="0.25">
      <c r="A752" s="3" t="s">
        <v>29</v>
      </c>
      <c r="B752" s="2">
        <v>44197</v>
      </c>
      <c r="C752" s="7">
        <v>0.47534864049016101</v>
      </c>
      <c r="D752" s="7">
        <v>2.5679684330724099E-2</v>
      </c>
      <c r="E752" s="7">
        <v>0.51554147291918595</v>
      </c>
      <c r="F752" s="7">
        <v>0.45877884275009001</v>
      </c>
      <c r="G752" s="7">
        <v>1.99801736865317E-2</v>
      </c>
      <c r="H752" s="7">
        <v>3.4436917056439899E-3</v>
      </c>
      <c r="I752" s="30">
        <v>1.89469555957472E-2</v>
      </c>
      <c r="J752" s="30">
        <v>3.6800658849361699E-2</v>
      </c>
      <c r="K752" s="7">
        <v>4.1854186062317701E-2</v>
      </c>
      <c r="L752" s="7">
        <v>0.55759522323170496</v>
      </c>
      <c r="M752" s="7">
        <v>5.4384541277681601E-2</v>
      </c>
      <c r="N752" s="7">
        <v>7.4927129633622302E-2</v>
      </c>
      <c r="O752" s="7">
        <v>4.4602507818349603E-3</v>
      </c>
      <c r="P752" s="7">
        <v>0.187607189175554</v>
      </c>
      <c r="Q752" s="7">
        <v>5.84885789105891</v>
      </c>
    </row>
    <row r="753" spans="1:17" hidden="1" x14ac:dyDescent="0.25">
      <c r="A753" s="3" t="s">
        <v>29</v>
      </c>
      <c r="B753" s="2">
        <v>44228</v>
      </c>
      <c r="C753" s="7">
        <v>0.47730054543791101</v>
      </c>
      <c r="D753" s="7">
        <v>2.3000444965462E-2</v>
      </c>
      <c r="E753" s="7">
        <v>0.50211109986036695</v>
      </c>
      <c r="F753" s="7">
        <v>0.474888455174171</v>
      </c>
      <c r="G753" s="7">
        <v>1.9467749032608402E-2</v>
      </c>
      <c r="H753" s="7">
        <v>1.6385302298907399E-3</v>
      </c>
      <c r="I753" s="30">
        <v>6.9005738411887499E-3</v>
      </c>
      <c r="J753" s="30">
        <v>4.0233148887156199E-2</v>
      </c>
      <c r="K753" s="7">
        <v>3.9013613171248802E-2</v>
      </c>
      <c r="L753" s="7">
        <v>0.55921278511925798</v>
      </c>
      <c r="M753" s="7">
        <v>5.5541249388036201E-2</v>
      </c>
      <c r="N753" s="7">
        <v>6.9076355517460594E-2</v>
      </c>
      <c r="O753" s="7">
        <v>3.9885832133394203E-3</v>
      </c>
      <c r="P753" s="7">
        <v>0.20492741159981301</v>
      </c>
      <c r="Q753" s="7">
        <v>5.8319220207115796</v>
      </c>
    </row>
    <row r="754" spans="1:17" hidden="1" x14ac:dyDescent="0.25">
      <c r="A754" s="3" t="s">
        <v>29</v>
      </c>
      <c r="B754" s="2">
        <v>44256</v>
      </c>
      <c r="C754" s="7">
        <v>0.60361176332459399</v>
      </c>
      <c r="D754" s="7">
        <v>2.3059866110667199E-2</v>
      </c>
      <c r="E754" s="7">
        <v>0.49753815132455398</v>
      </c>
      <c r="F754" s="7">
        <v>0.47940198256477801</v>
      </c>
      <c r="G754" s="7">
        <v>1.9578511659410502E-2</v>
      </c>
      <c r="H754" s="7">
        <v>1.62646883465343E-3</v>
      </c>
      <c r="I754" s="30">
        <v>7.3930305004711898E-3</v>
      </c>
      <c r="J754" s="30">
        <v>4.1727395027676098E-2</v>
      </c>
      <c r="K754" s="7">
        <v>3.8626897509505903E-2</v>
      </c>
      <c r="L754" s="7">
        <v>0.53185829565337295</v>
      </c>
      <c r="M754" s="7">
        <v>5.48210915656046E-2</v>
      </c>
      <c r="N754" s="7">
        <v>8.0210980538807999E-2</v>
      </c>
      <c r="O754" s="7">
        <v>4.5698114304967103E-3</v>
      </c>
      <c r="P754" s="7">
        <v>0.219587517280001</v>
      </c>
      <c r="Q754" s="7">
        <v>5.8271832737762397</v>
      </c>
    </row>
    <row r="755" spans="1:17" hidden="1" x14ac:dyDescent="0.25">
      <c r="A755" s="3" t="s">
        <v>29</v>
      </c>
      <c r="B755" s="2">
        <v>44287</v>
      </c>
      <c r="C755" s="7">
        <v>0.85304789082674004</v>
      </c>
      <c r="D755" s="7">
        <v>1.78690455722058E-2</v>
      </c>
      <c r="E755" s="7">
        <v>0.40242472324148498</v>
      </c>
      <c r="F755" s="7">
        <v>0.57970623118630904</v>
      </c>
      <c r="G755" s="7">
        <v>1.4868091208862001E-2</v>
      </c>
      <c r="H755" s="7">
        <v>8.07221550830956E-3</v>
      </c>
      <c r="I755" s="30">
        <v>9.9671964049863601E-2</v>
      </c>
      <c r="J755" s="30">
        <v>5.9129265452637601E-2</v>
      </c>
      <c r="K755" s="7">
        <v>6.5504023002656897E-2</v>
      </c>
      <c r="L755" s="7">
        <v>0.35423367762756303</v>
      </c>
      <c r="M755" s="7">
        <v>5.61697562106842E-2</v>
      </c>
      <c r="N755" s="7">
        <v>0.12657943123570201</v>
      </c>
      <c r="O755" s="7">
        <v>8.3043341030175893E-3</v>
      </c>
      <c r="P755" s="7">
        <v>0.20746724160070301</v>
      </c>
      <c r="Q755" s="7">
        <v>5.7551892987166102</v>
      </c>
    </row>
    <row r="756" spans="1:17" hidden="1" x14ac:dyDescent="0.25">
      <c r="A756" s="3" t="s">
        <v>29</v>
      </c>
      <c r="B756" s="2">
        <v>44317</v>
      </c>
      <c r="C756" s="7">
        <v>0.99140197029536803</v>
      </c>
      <c r="D756" s="7">
        <v>1.65572311040743E-2</v>
      </c>
      <c r="E756" s="7">
        <v>0.37252644775278998</v>
      </c>
      <c r="F756" s="7">
        <v>0.61091632114313599</v>
      </c>
      <c r="G756" s="7">
        <v>1.2592522985126999E-2</v>
      </c>
      <c r="H756" s="7">
        <v>1.1554453383350601E-2</v>
      </c>
      <c r="I756" s="30">
        <v>0.10923740673098201</v>
      </c>
      <c r="J756" s="30">
        <v>8.99956809501226E-2</v>
      </c>
      <c r="K756" s="7">
        <v>6.7479286092364602E-2</v>
      </c>
      <c r="L756" s="7">
        <v>0.31756131061805598</v>
      </c>
      <c r="M756" s="7">
        <v>5.37240157450991E-2</v>
      </c>
      <c r="N756" s="7">
        <v>0.13270141995112</v>
      </c>
      <c r="O756" s="7">
        <v>1.24648069451246E-2</v>
      </c>
      <c r="P756" s="7">
        <v>0.19268909659865399</v>
      </c>
      <c r="Q756" s="7">
        <v>5.8018978992909602</v>
      </c>
    </row>
    <row r="757" spans="1:17" hidden="1" x14ac:dyDescent="0.25">
      <c r="A757" s="3" t="s">
        <v>29</v>
      </c>
      <c r="B757" s="2">
        <v>44348</v>
      </c>
      <c r="C757" s="7">
        <v>0.97911416447760502</v>
      </c>
      <c r="D757" s="7">
        <v>1.6733210508084601E-2</v>
      </c>
      <c r="E757" s="7">
        <v>0.369608408438379</v>
      </c>
      <c r="F757" s="7">
        <v>0.61365838105353598</v>
      </c>
      <c r="G757" s="7">
        <v>1.8151173498806801E-2</v>
      </c>
      <c r="H757" s="7">
        <v>1.0951817132474499E-2</v>
      </c>
      <c r="I757" s="30">
        <v>0.104617886066929</v>
      </c>
      <c r="J757" s="30">
        <v>0.10856879201859899</v>
      </c>
      <c r="K757" s="7">
        <v>6.1128583528173901E-2</v>
      </c>
      <c r="L757" s="7">
        <v>0.31017866204287298</v>
      </c>
      <c r="M757" s="7">
        <v>5.4789506329583702E-2</v>
      </c>
      <c r="N757" s="7">
        <v>0.10721241207083899</v>
      </c>
      <c r="O757" s="7">
        <v>1.6420951124483399E-2</v>
      </c>
      <c r="P757" s="7">
        <v>0.207980216187237</v>
      </c>
      <c r="Q757" s="7">
        <v>5.6716591282052402</v>
      </c>
    </row>
    <row r="758" spans="1:17" hidden="1" x14ac:dyDescent="0.25">
      <c r="A758" s="3" t="s">
        <v>29</v>
      </c>
      <c r="B758" s="2">
        <v>44378</v>
      </c>
      <c r="C758" s="7">
        <v>1.0121198736858901</v>
      </c>
      <c r="D758" s="7">
        <v>1.7041195307442299E-2</v>
      </c>
      <c r="E758" s="7">
        <v>0.38346378319038799</v>
      </c>
      <c r="F758" s="7">
        <v>0.59949502150217004</v>
      </c>
      <c r="G758" s="7">
        <v>1.2129737189664799E-2</v>
      </c>
      <c r="H758" s="7">
        <v>1.22256128516885E-2</v>
      </c>
      <c r="I758" s="30">
        <v>0.102265205831562</v>
      </c>
      <c r="J758" s="30">
        <v>0.120010282202501</v>
      </c>
      <c r="K758" s="7">
        <v>6.4744230507450498E-2</v>
      </c>
      <c r="L758" s="7">
        <v>0.31338538710688402</v>
      </c>
      <c r="M758" s="7">
        <v>5.3814318848095802E-2</v>
      </c>
      <c r="N758" s="7">
        <v>0.100598936181481</v>
      </c>
      <c r="O758" s="7">
        <v>1.8668863236647699E-2</v>
      </c>
      <c r="P758" s="7">
        <v>0.20215742604402401</v>
      </c>
      <c r="Q758" s="7">
        <v>5.6923585043455498</v>
      </c>
    </row>
    <row r="759" spans="1:17" hidden="1" x14ac:dyDescent="0.25">
      <c r="A759" s="3" t="s">
        <v>29</v>
      </c>
      <c r="B759" s="2">
        <v>44409</v>
      </c>
      <c r="C759" s="7">
        <v>1.04141095431596</v>
      </c>
      <c r="D759" s="7">
        <v>1.63351598877336E-2</v>
      </c>
      <c r="E759" s="7">
        <v>0.35236096375325499</v>
      </c>
      <c r="F759" s="7">
        <v>0.63130387635901097</v>
      </c>
      <c r="G759" s="7">
        <v>1.0328356058669099E-2</v>
      </c>
      <c r="H759" s="7">
        <v>1.5159097778298601E-2</v>
      </c>
      <c r="I759" s="30">
        <v>0.103279184787739</v>
      </c>
      <c r="J759" s="30">
        <v>0.13143724342260901</v>
      </c>
      <c r="K759" s="7">
        <v>6.6598875384158901E-2</v>
      </c>
      <c r="L759" s="7">
        <v>0.29083123868209498</v>
      </c>
      <c r="M759" s="7">
        <v>5.3333860653381103E-2</v>
      </c>
      <c r="N759" s="7">
        <v>0.110206884967983</v>
      </c>
      <c r="O759" s="7">
        <v>2.02119914795405E-2</v>
      </c>
      <c r="P759" s="7">
        <v>0.19861326678552599</v>
      </c>
      <c r="Q759" s="7">
        <v>5.7299716126328697</v>
      </c>
    </row>
    <row r="760" spans="1:17" x14ac:dyDescent="0.25">
      <c r="A760" s="3" t="s">
        <v>29</v>
      </c>
      <c r="B760" s="2">
        <v>44440</v>
      </c>
      <c r="C760" s="7">
        <v>1.0115783774312901</v>
      </c>
      <c r="D760" s="7">
        <v>1.6458167786491201E-2</v>
      </c>
      <c r="E760" s="7">
        <v>0.365614253563879</v>
      </c>
      <c r="F760" s="7">
        <v>0.61792757864962899</v>
      </c>
      <c r="G760" s="7">
        <v>1.23921323083044E-2</v>
      </c>
      <c r="H760" s="7">
        <v>1.35615975928319E-2</v>
      </c>
      <c r="I760" s="30">
        <v>9.5425918002166807E-2</v>
      </c>
      <c r="J760" s="30">
        <v>0.13241700079850799</v>
      </c>
      <c r="K760" s="7">
        <v>6.9295683924368398E-2</v>
      </c>
      <c r="L760" s="7">
        <v>0.30136055677510398</v>
      </c>
      <c r="M760" s="7">
        <v>5.51173978053962E-2</v>
      </c>
      <c r="N760" s="7">
        <v>9.8842830542690399E-2</v>
      </c>
      <c r="O760" s="7">
        <v>1.6821722029109299E-2</v>
      </c>
      <c r="P760" s="7">
        <v>0.20476516022152</v>
      </c>
      <c r="Q760" s="7">
        <v>5.6694566682341598</v>
      </c>
    </row>
    <row r="761" spans="1:17" hidden="1" x14ac:dyDescent="0.25">
      <c r="A761" s="3" t="s">
        <v>30</v>
      </c>
      <c r="B761" s="2">
        <v>43466</v>
      </c>
      <c r="C761" s="7">
        <v>0.80780411078383596</v>
      </c>
      <c r="D761" s="7">
        <v>1.92558432194309E-3</v>
      </c>
      <c r="E761" s="7">
        <v>0.591439549838776</v>
      </c>
      <c r="F761" s="7">
        <v>0.40663486583928099</v>
      </c>
      <c r="G761" s="7">
        <v>1.45594960235516E-2</v>
      </c>
      <c r="H761" s="7">
        <v>1.6741136297075101E-2</v>
      </c>
      <c r="I761" s="30">
        <v>0.121290928746938</v>
      </c>
      <c r="J761" s="30">
        <v>0.12823452610823699</v>
      </c>
      <c r="K761" s="7">
        <v>7.1384848519606997E-2</v>
      </c>
      <c r="L761" s="7">
        <v>0.30502190327686202</v>
      </c>
      <c r="M761" s="7">
        <v>5.5833646049381298E-2</v>
      </c>
      <c r="N761" s="7">
        <v>5.1939872481203402E-2</v>
      </c>
      <c r="O761" s="7">
        <v>4.3742591860256898E-2</v>
      </c>
      <c r="P761" s="7">
        <v>0.19125105063688799</v>
      </c>
      <c r="Q761" s="7">
        <v>4.1039918867760496</v>
      </c>
    </row>
    <row r="762" spans="1:17" hidden="1" x14ac:dyDescent="0.25">
      <c r="A762" s="3" t="s">
        <v>30</v>
      </c>
      <c r="B762" s="2">
        <v>43497</v>
      </c>
      <c r="C762" s="7">
        <v>0.844814500232421</v>
      </c>
      <c r="D762" s="7">
        <v>2.2232099779160102E-3</v>
      </c>
      <c r="E762" s="7">
        <v>0.582430838905174</v>
      </c>
      <c r="F762" s="7">
        <v>0.41534595111690997</v>
      </c>
      <c r="G762" s="7">
        <v>1.38165589625422E-2</v>
      </c>
      <c r="H762" s="7">
        <v>1.55245517717816E-2</v>
      </c>
      <c r="I762" s="30">
        <v>0.123072711604523</v>
      </c>
      <c r="J762" s="30">
        <v>0.14336295833424101</v>
      </c>
      <c r="K762" s="7">
        <v>6.7644878730344304E-2</v>
      </c>
      <c r="L762" s="7">
        <v>0.30438711540198099</v>
      </c>
      <c r="M762" s="7">
        <v>5.8762544632786698E-2</v>
      </c>
      <c r="N762" s="7">
        <v>4.9188252062297599E-2</v>
      </c>
      <c r="O762" s="7">
        <v>4.65924850116076E-2</v>
      </c>
      <c r="P762" s="7">
        <v>0.177647943487895</v>
      </c>
      <c r="Q762" s="7">
        <v>4.1256229523343704</v>
      </c>
    </row>
    <row r="763" spans="1:17" hidden="1" x14ac:dyDescent="0.25">
      <c r="A763" s="3" t="s">
        <v>30</v>
      </c>
      <c r="B763" s="2">
        <v>43525</v>
      </c>
      <c r="C763" s="7">
        <v>1.0121146858755901</v>
      </c>
      <c r="D763" s="7">
        <v>2.05968485275305E-3</v>
      </c>
      <c r="E763" s="7">
        <v>0.578060828330351</v>
      </c>
      <c r="F763" s="7">
        <v>0.41987948681689602</v>
      </c>
      <c r="G763" s="7">
        <v>1.43579387568896E-2</v>
      </c>
      <c r="H763" s="7">
        <v>1.5355994185424699E-2</v>
      </c>
      <c r="I763" s="30">
        <v>0.13217853547762801</v>
      </c>
      <c r="J763" s="30">
        <v>0.14167368135983399</v>
      </c>
      <c r="K763" s="7">
        <v>6.8706229805580707E-2</v>
      </c>
      <c r="L763" s="7">
        <v>0.29370923863311399</v>
      </c>
      <c r="M763" s="7">
        <v>5.55408140461391E-2</v>
      </c>
      <c r="N763" s="7">
        <v>4.8256748434076298E-2</v>
      </c>
      <c r="O763" s="7">
        <v>4.8878575278382602E-2</v>
      </c>
      <c r="P763" s="7">
        <v>0.18134224402293</v>
      </c>
      <c r="Q763" s="7">
        <v>4.11596833780479</v>
      </c>
    </row>
    <row r="764" spans="1:17" hidden="1" x14ac:dyDescent="0.25">
      <c r="A764" s="3" t="s">
        <v>30</v>
      </c>
      <c r="B764" s="2">
        <v>43556</v>
      </c>
      <c r="C764" s="7">
        <v>0.96806875548824201</v>
      </c>
      <c r="D764" s="7">
        <v>2.3596858996788399E-3</v>
      </c>
      <c r="E764" s="7">
        <v>0.58140028153225698</v>
      </c>
      <c r="F764" s="7">
        <v>0.41624003256806402</v>
      </c>
      <c r="G764" s="7">
        <v>1.38485346040441E-2</v>
      </c>
      <c r="H764" s="7">
        <v>1.6373207516313E-2</v>
      </c>
      <c r="I764" s="30">
        <v>0.137593417600125</v>
      </c>
      <c r="J764" s="30">
        <v>0.133764687357457</v>
      </c>
      <c r="K764" s="7">
        <v>6.7760490369940807E-2</v>
      </c>
      <c r="L764" s="7">
        <v>0.296176287082141</v>
      </c>
      <c r="M764" s="7">
        <v>5.5485957784042798E-2</v>
      </c>
      <c r="N764" s="7">
        <v>5.63459792917003E-2</v>
      </c>
      <c r="O764" s="7">
        <v>4.5723886333619602E-2</v>
      </c>
      <c r="P764" s="7">
        <v>0.176927552060616</v>
      </c>
      <c r="Q764" s="7">
        <v>4.15846941049658</v>
      </c>
    </row>
    <row r="765" spans="1:17" hidden="1" x14ac:dyDescent="0.25">
      <c r="A765" s="3" t="s">
        <v>30</v>
      </c>
      <c r="B765" s="2">
        <v>43586</v>
      </c>
      <c r="C765" s="7">
        <v>1.0088414790853799</v>
      </c>
      <c r="D765" s="7">
        <v>2.0619677949881799E-3</v>
      </c>
      <c r="E765" s="7">
        <v>0.58175110091514404</v>
      </c>
      <c r="F765" s="7">
        <v>0.416186931289867</v>
      </c>
      <c r="G765" s="7">
        <v>1.3499849110399101E-2</v>
      </c>
      <c r="H765" s="7">
        <v>1.53053358401006E-2</v>
      </c>
      <c r="I765" s="30">
        <v>0.14375831807481701</v>
      </c>
      <c r="J765" s="30">
        <v>0.136252207287444</v>
      </c>
      <c r="K765" s="7">
        <v>6.8155893688829003E-2</v>
      </c>
      <c r="L765" s="7">
        <v>0.28687061251300999</v>
      </c>
      <c r="M765" s="7">
        <v>6.0311870998148297E-2</v>
      </c>
      <c r="N765" s="7">
        <v>5.37067426436596E-2</v>
      </c>
      <c r="O765" s="7">
        <v>4.5470510816718997E-2</v>
      </c>
      <c r="P765" s="7">
        <v>0.17666865902687301</v>
      </c>
      <c r="Q765" s="7">
        <v>4.1334033014420601</v>
      </c>
    </row>
    <row r="766" spans="1:17" hidden="1" x14ac:dyDescent="0.25">
      <c r="A766" s="3" t="s">
        <v>30</v>
      </c>
      <c r="B766" s="2">
        <v>43617</v>
      </c>
      <c r="C766" s="7">
        <v>1.00528886976636</v>
      </c>
      <c r="D766" s="7">
        <v>1.9774180258485801E-3</v>
      </c>
      <c r="E766" s="7">
        <v>0.58041576135205597</v>
      </c>
      <c r="F766" s="7">
        <v>0.41760682062209498</v>
      </c>
      <c r="G766" s="7">
        <v>1.26286440329975E-2</v>
      </c>
      <c r="H766" s="7">
        <v>1.5299047636613701E-2</v>
      </c>
      <c r="I766" s="30">
        <v>0.15572886207671599</v>
      </c>
      <c r="J766" s="30">
        <v>0.132985803532296</v>
      </c>
      <c r="K766" s="7">
        <v>7.1210799628861399E-2</v>
      </c>
      <c r="L766" s="7">
        <v>0.28045643034192502</v>
      </c>
      <c r="M766" s="7">
        <v>5.6938043321211697E-2</v>
      </c>
      <c r="N766" s="7">
        <v>5.1527990266764002E-2</v>
      </c>
      <c r="O766" s="7">
        <v>4.7440955762479302E-2</v>
      </c>
      <c r="P766" s="7">
        <v>0.175783423400136</v>
      </c>
      <c r="Q766" s="7">
        <v>4.1358087915308603</v>
      </c>
    </row>
    <row r="767" spans="1:17" hidden="1" x14ac:dyDescent="0.25">
      <c r="A767" s="3" t="s">
        <v>30</v>
      </c>
      <c r="B767" s="2">
        <v>43647</v>
      </c>
      <c r="C767" s="7">
        <v>0.98948109598102196</v>
      </c>
      <c r="D767" s="7">
        <v>1.85950306600966E-3</v>
      </c>
      <c r="E767" s="7">
        <v>0.58041316702188495</v>
      </c>
      <c r="F767" s="7">
        <v>0.41772732991210498</v>
      </c>
      <c r="G767" s="7">
        <v>1.32243107388234E-2</v>
      </c>
      <c r="H767" s="7">
        <v>1.7288215635649501E-2</v>
      </c>
      <c r="I767" s="30">
        <v>0.14970347318774599</v>
      </c>
      <c r="J767" s="30">
        <v>0.131246268796396</v>
      </c>
      <c r="K767" s="7">
        <v>7.3300187448657905E-2</v>
      </c>
      <c r="L767" s="7">
        <v>0.27962982137352599</v>
      </c>
      <c r="M767" s="7">
        <v>5.8256808563367998E-2</v>
      </c>
      <c r="N767" s="7">
        <v>5.6947032259915799E-2</v>
      </c>
      <c r="O767" s="7">
        <v>4.7049479061398197E-2</v>
      </c>
      <c r="P767" s="7">
        <v>0.17335440293451901</v>
      </c>
      <c r="Q767" s="7">
        <v>4.2921825878735502</v>
      </c>
    </row>
    <row r="768" spans="1:17" hidden="1" x14ac:dyDescent="0.25">
      <c r="A768" s="3" t="s">
        <v>30</v>
      </c>
      <c r="B768" s="2">
        <v>43678</v>
      </c>
      <c r="C768" s="7">
        <v>1.0208818366546899</v>
      </c>
      <c r="D768" s="7">
        <v>1.9675962766396902E-3</v>
      </c>
      <c r="E768" s="7">
        <v>0.582426668943129</v>
      </c>
      <c r="F768" s="7">
        <v>0.415605734780231</v>
      </c>
      <c r="G768" s="7">
        <v>1.31090169821699E-2</v>
      </c>
      <c r="H768" s="7">
        <v>1.6966459151662599E-2</v>
      </c>
      <c r="I768" s="30">
        <v>0.145926114848866</v>
      </c>
      <c r="J768" s="30">
        <v>0.14038311803950099</v>
      </c>
      <c r="K768" s="7">
        <v>7.2449491647515393E-2</v>
      </c>
      <c r="L768" s="7">
        <v>0.28736837964064699</v>
      </c>
      <c r="M768" s="7">
        <v>5.7350517984246903E-2</v>
      </c>
      <c r="N768" s="7">
        <v>5.52993035734844E-2</v>
      </c>
      <c r="O768" s="7">
        <v>4.40231900235162E-2</v>
      </c>
      <c r="P768" s="7">
        <v>0.16712440810838999</v>
      </c>
      <c r="Q768" s="7">
        <v>4.16280963023382</v>
      </c>
    </row>
    <row r="769" spans="1:17" hidden="1" x14ac:dyDescent="0.25">
      <c r="A769" s="3" t="s">
        <v>30</v>
      </c>
      <c r="B769" s="2">
        <v>43709</v>
      </c>
      <c r="C769" s="7">
        <v>0.96723878789100104</v>
      </c>
      <c r="D769" s="7">
        <v>1.86866029489894E-3</v>
      </c>
      <c r="E769" s="7">
        <v>0.58941473369847097</v>
      </c>
      <c r="F769" s="7">
        <v>0.40871660600663001</v>
      </c>
      <c r="G769" s="7">
        <v>1.20167867097204E-2</v>
      </c>
      <c r="H769" s="7">
        <v>1.9048347448189999E-2</v>
      </c>
      <c r="I769" s="30">
        <v>0.13461094899541501</v>
      </c>
      <c r="J769" s="30">
        <v>0.141642135320667</v>
      </c>
      <c r="K769" s="7">
        <v>7.5210948582856194E-2</v>
      </c>
      <c r="L769" s="7">
        <v>0.28822333856712501</v>
      </c>
      <c r="M769" s="7">
        <v>5.4972594709344999E-2</v>
      </c>
      <c r="N769" s="7">
        <v>5.3905148386611097E-2</v>
      </c>
      <c r="O769" s="7">
        <v>4.4259453124591903E-2</v>
      </c>
      <c r="P769" s="7">
        <v>0.17611029815547899</v>
      </c>
      <c r="Q769" s="7">
        <v>4.1771305503983696</v>
      </c>
    </row>
    <row r="770" spans="1:17" hidden="1" x14ac:dyDescent="0.25">
      <c r="A770" s="3" t="s">
        <v>30</v>
      </c>
      <c r="B770" s="2">
        <v>43739</v>
      </c>
      <c r="C770" s="7">
        <v>1.01690038884574</v>
      </c>
      <c r="D770" s="7">
        <v>1.91875042232659E-3</v>
      </c>
      <c r="E770" s="7">
        <v>0.57829871605036498</v>
      </c>
      <c r="F770" s="7">
        <v>0.41978253352730899</v>
      </c>
      <c r="G770" s="7">
        <v>1.3899608123526501E-2</v>
      </c>
      <c r="H770" s="7">
        <v>1.95833158813228E-2</v>
      </c>
      <c r="I770" s="30">
        <v>0.13915653047922899</v>
      </c>
      <c r="J770" s="30">
        <v>0.143591043476854</v>
      </c>
      <c r="K770" s="7">
        <v>7.5302157721152299E-2</v>
      </c>
      <c r="L770" s="7">
        <v>0.29002991843056902</v>
      </c>
      <c r="M770" s="7">
        <v>5.6610576826171898E-2</v>
      </c>
      <c r="N770" s="7">
        <v>5.4126027242192697E-2</v>
      </c>
      <c r="O770" s="7">
        <v>4.0339418439343099E-2</v>
      </c>
      <c r="P770" s="7">
        <v>0.16736140337963801</v>
      </c>
      <c r="Q770" s="7">
        <v>4.1994152128766</v>
      </c>
    </row>
    <row r="771" spans="1:17" hidden="1" x14ac:dyDescent="0.25">
      <c r="A771" s="3" t="s">
        <v>30</v>
      </c>
      <c r="B771" s="2">
        <v>43770</v>
      </c>
      <c r="C771" s="7">
        <v>1.08289691749205</v>
      </c>
      <c r="D771" s="7">
        <v>1.9523148249537901E-3</v>
      </c>
      <c r="E771" s="7">
        <v>0.57959472410355695</v>
      </c>
      <c r="F771" s="7">
        <v>0.41845296107148899</v>
      </c>
      <c r="G771" s="7">
        <v>1.3731413863813101E-2</v>
      </c>
      <c r="H771" s="7">
        <v>2.3833240537426598E-2</v>
      </c>
      <c r="I771" s="30">
        <v>0.15021924666722999</v>
      </c>
      <c r="J771" s="30">
        <v>0.140851739838014</v>
      </c>
      <c r="K771" s="7">
        <v>8.8436756755437204E-2</v>
      </c>
      <c r="L771" s="7">
        <v>0.28200885909176399</v>
      </c>
      <c r="M771" s="7">
        <v>5.8509103646955503E-2</v>
      </c>
      <c r="N771" s="7">
        <v>5.0704133574215E-2</v>
      </c>
      <c r="O771" s="7">
        <v>3.6545842193432598E-2</v>
      </c>
      <c r="P771" s="7">
        <v>0.15515966383171101</v>
      </c>
      <c r="Q771" s="7">
        <v>4.1782594593148401</v>
      </c>
    </row>
    <row r="772" spans="1:17" hidden="1" x14ac:dyDescent="0.25">
      <c r="A772" s="3" t="s">
        <v>30</v>
      </c>
      <c r="B772" s="2">
        <v>43800</v>
      </c>
      <c r="C772" s="7">
        <v>1.27566857190367</v>
      </c>
      <c r="D772" s="7">
        <v>2.0287199086267702E-3</v>
      </c>
      <c r="E772" s="7">
        <v>0.58418864345235</v>
      </c>
      <c r="F772" s="7">
        <v>0.41378263663902398</v>
      </c>
      <c r="G772" s="7">
        <v>1.23490470029015E-2</v>
      </c>
      <c r="H772" s="7">
        <v>2.9329728113351099E-2</v>
      </c>
      <c r="I772" s="30">
        <v>0.18552754587638901</v>
      </c>
      <c r="J772" s="30">
        <v>0.134000213539478</v>
      </c>
      <c r="K772" s="7">
        <v>0.111286011498332</v>
      </c>
      <c r="L772" s="7">
        <v>0.28875336715310701</v>
      </c>
      <c r="M772" s="7">
        <v>6.4158121233530194E-2</v>
      </c>
      <c r="N772" s="7">
        <v>3.5404208419560303E-2</v>
      </c>
      <c r="O772" s="7">
        <v>2.9909230365538799E-2</v>
      </c>
      <c r="P772" s="7">
        <v>0.109282526797811</v>
      </c>
      <c r="Q772" s="7">
        <v>4.1475348533593497</v>
      </c>
    </row>
    <row r="773" spans="1:17" hidden="1" x14ac:dyDescent="0.25">
      <c r="A773" s="3" t="s">
        <v>30</v>
      </c>
      <c r="B773" s="2">
        <v>43831</v>
      </c>
      <c r="C773" s="7">
        <v>0.88715436805168402</v>
      </c>
      <c r="D773" s="7">
        <v>2.2999934924665798E-3</v>
      </c>
      <c r="E773" s="7">
        <v>0.60319675007475304</v>
      </c>
      <c r="F773" s="7">
        <v>0.39450325643278</v>
      </c>
      <c r="G773" s="7">
        <v>1.40436068930657E-2</v>
      </c>
      <c r="H773" s="7">
        <v>1.7787887103374402E-2</v>
      </c>
      <c r="I773" s="30">
        <v>0.110024541558191</v>
      </c>
      <c r="J773" s="30">
        <v>0.13956114895369601</v>
      </c>
      <c r="K773" s="7">
        <v>6.9219300533826397E-2</v>
      </c>
      <c r="L773" s="7">
        <v>0.30378214879488802</v>
      </c>
      <c r="M773" s="7">
        <v>5.3950222481231498E-2</v>
      </c>
      <c r="N773" s="7">
        <v>5.08329014890848E-2</v>
      </c>
      <c r="O773" s="7">
        <v>4.1734434345940298E-2</v>
      </c>
      <c r="P773" s="7">
        <v>0.199063807846702</v>
      </c>
      <c r="Q773" s="7">
        <v>4.1518430249553298</v>
      </c>
    </row>
    <row r="774" spans="1:17" hidden="1" x14ac:dyDescent="0.25">
      <c r="A774" s="3" t="s">
        <v>30</v>
      </c>
      <c r="B774" s="2">
        <v>43862</v>
      </c>
      <c r="C774" s="7">
        <v>0.90780404023842898</v>
      </c>
      <c r="D774" s="7">
        <v>2.0500011517885501E-3</v>
      </c>
      <c r="E774" s="7">
        <v>0.59789274492612998</v>
      </c>
      <c r="F774" s="7">
        <v>0.40005725392208202</v>
      </c>
      <c r="G774" s="7">
        <v>1.3157356981200101E-2</v>
      </c>
      <c r="H774" s="7">
        <v>1.7453323922132901E-2</v>
      </c>
      <c r="I774" s="30">
        <v>0.111705256282754</v>
      </c>
      <c r="J774" s="30">
        <v>0.15624532788154899</v>
      </c>
      <c r="K774" s="7">
        <v>6.4227884644259201E-2</v>
      </c>
      <c r="L774" s="7">
        <v>0.30874452258419299</v>
      </c>
      <c r="M774" s="7">
        <v>5.5565053973907E-2</v>
      </c>
      <c r="N774" s="7">
        <v>4.7762111246449898E-2</v>
      </c>
      <c r="O774" s="7">
        <v>4.39696440973553E-2</v>
      </c>
      <c r="P774" s="7">
        <v>0.18116951838619899</v>
      </c>
      <c r="Q774" s="7">
        <v>4.1689128246999498</v>
      </c>
    </row>
    <row r="775" spans="1:17" hidden="1" x14ac:dyDescent="0.25">
      <c r="A775" s="3" t="s">
        <v>30</v>
      </c>
      <c r="B775" s="2">
        <v>43891</v>
      </c>
      <c r="C775" s="7">
        <v>0.84210054904783405</v>
      </c>
      <c r="D775" s="7">
        <v>2.0569330936849001E-3</v>
      </c>
      <c r="E775" s="7">
        <v>0.656180377708101</v>
      </c>
      <c r="F775" s="7">
        <v>0.34176268919821401</v>
      </c>
      <c r="G775" s="7">
        <v>1.28297453847148E-2</v>
      </c>
      <c r="H775" s="7">
        <v>1.1885009016405299E-2</v>
      </c>
      <c r="I775" s="30">
        <v>8.1185708507406001E-2</v>
      </c>
      <c r="J775" s="30">
        <v>0.10606848192806</v>
      </c>
      <c r="K775" s="7">
        <v>6.5633806443564202E-2</v>
      </c>
      <c r="L775" s="7">
        <v>0.43965074305484497</v>
      </c>
      <c r="M775" s="7">
        <v>4.77437286666305E-2</v>
      </c>
      <c r="N775" s="7">
        <v>4.2559331211053701E-2</v>
      </c>
      <c r="O775" s="7">
        <v>2.70716974344598E-2</v>
      </c>
      <c r="P775" s="7">
        <v>0.165371748352861</v>
      </c>
      <c r="Q775" s="7">
        <v>4.2192931877475903</v>
      </c>
    </row>
    <row r="776" spans="1:17" hidden="1" x14ac:dyDescent="0.25">
      <c r="A776" s="3" t="s">
        <v>30</v>
      </c>
      <c r="B776" s="2">
        <v>43922</v>
      </c>
      <c r="C776" s="7">
        <v>0.474257363502184</v>
      </c>
      <c r="D776" s="7">
        <v>2.28287610002451E-3</v>
      </c>
      <c r="E776" s="7">
        <v>0.80911030690084995</v>
      </c>
      <c r="F776" s="7">
        <v>0.18860681699912499</v>
      </c>
      <c r="G776" s="7">
        <v>1.77841399526226E-2</v>
      </c>
      <c r="H776" s="7">
        <v>3.60682479818384E-4</v>
      </c>
      <c r="I776" s="30">
        <v>1.9763896851321201E-2</v>
      </c>
      <c r="J776" s="30">
        <v>2.4073265550624501E-2</v>
      </c>
      <c r="K776" s="7">
        <v>6.6672576170290904E-2</v>
      </c>
      <c r="L776" s="7">
        <v>0.76200499164264401</v>
      </c>
      <c r="M776" s="7">
        <v>1.34757058579949E-2</v>
      </c>
      <c r="N776" s="7">
        <v>2.29964907957044E-2</v>
      </c>
      <c r="O776" s="7">
        <v>3.9838148242798401E-3</v>
      </c>
      <c r="P776" s="7">
        <v>6.8884435874699695E-2</v>
      </c>
      <c r="Q776" s="7">
        <v>4.5202462287171299</v>
      </c>
    </row>
    <row r="777" spans="1:17" hidden="1" x14ac:dyDescent="0.25">
      <c r="A777" s="3" t="s">
        <v>30</v>
      </c>
      <c r="B777" s="2">
        <v>43952</v>
      </c>
      <c r="C777" s="7">
        <v>0.576636155539481</v>
      </c>
      <c r="D777" s="7">
        <v>2.0385776926075201E-3</v>
      </c>
      <c r="E777" s="7">
        <v>0.78008210970551795</v>
      </c>
      <c r="F777" s="7">
        <v>0.21787931260187501</v>
      </c>
      <c r="G777" s="7">
        <v>1.71392515179336E-2</v>
      </c>
      <c r="H777" s="7">
        <v>1.1503481178165901E-3</v>
      </c>
      <c r="I777" s="30">
        <v>2.2220204145101799E-2</v>
      </c>
      <c r="J777" s="30">
        <v>4.2663213318807E-2</v>
      </c>
      <c r="K777" s="7">
        <v>6.3231997154363298E-2</v>
      </c>
      <c r="L777" s="7">
        <v>0.68300631773816201</v>
      </c>
      <c r="M777" s="7">
        <v>1.51187225488634E-2</v>
      </c>
      <c r="N777" s="7">
        <v>5.4973927253690401E-2</v>
      </c>
      <c r="O777" s="7">
        <v>3.7629987179668301E-3</v>
      </c>
      <c r="P777" s="7">
        <v>9.6733019487295305E-2</v>
      </c>
      <c r="Q777" s="7">
        <v>4.4974619543002099</v>
      </c>
    </row>
    <row r="778" spans="1:17" hidden="1" x14ac:dyDescent="0.25">
      <c r="A778" s="3" t="s">
        <v>30</v>
      </c>
      <c r="B778" s="2">
        <v>43983</v>
      </c>
      <c r="C778" s="7">
        <v>0.66494109889627895</v>
      </c>
      <c r="D778" s="7">
        <v>1.81305340893244E-3</v>
      </c>
      <c r="E778" s="7">
        <v>0.72786266937576505</v>
      </c>
      <c r="F778" s="7">
        <v>0.270324277215302</v>
      </c>
      <c r="G778" s="7">
        <v>1.8308053144225199E-2</v>
      </c>
      <c r="H778" s="7">
        <v>2.2927332757532799E-3</v>
      </c>
      <c r="I778" s="30">
        <v>4.0463795951591497E-2</v>
      </c>
      <c r="J778" s="30">
        <v>6.4607511698824699E-2</v>
      </c>
      <c r="K778" s="7">
        <v>5.5848524942981898E-2</v>
      </c>
      <c r="L778" s="7">
        <v>0.56051959413781105</v>
      </c>
      <c r="M778" s="7">
        <v>2.15837757360515E-2</v>
      </c>
      <c r="N778" s="7">
        <v>7.9828296766831799E-2</v>
      </c>
      <c r="O778" s="7">
        <v>5.2458355721404001E-3</v>
      </c>
      <c r="P778" s="7">
        <v>0.15130187877378901</v>
      </c>
      <c r="Q778" s="7">
        <v>4.4302006755374697</v>
      </c>
    </row>
    <row r="779" spans="1:17" hidden="1" x14ac:dyDescent="0.25">
      <c r="A779" s="3" t="s">
        <v>30</v>
      </c>
      <c r="B779" s="2">
        <v>44013</v>
      </c>
      <c r="C779" s="7">
        <v>0.95470328129467996</v>
      </c>
      <c r="D779" s="7">
        <v>1.7691684322664E-3</v>
      </c>
      <c r="E779" s="7">
        <v>0.64151272192076203</v>
      </c>
      <c r="F779" s="7">
        <v>0.35671810964697198</v>
      </c>
      <c r="G779" s="7">
        <v>1.46988489858215E-2</v>
      </c>
      <c r="H779" s="7">
        <v>1.05864523533531E-2</v>
      </c>
      <c r="I779" s="30">
        <v>0.12762302666418901</v>
      </c>
      <c r="J779" s="30">
        <v>9.6120566491579407E-2</v>
      </c>
      <c r="K779" s="7">
        <v>6.3167894763891494E-2</v>
      </c>
      <c r="L779" s="7">
        <v>0.37187615554301101</v>
      </c>
      <c r="M779" s="7">
        <v>4.2377542357087898E-2</v>
      </c>
      <c r="N779" s="7">
        <v>7.1478549392028204E-2</v>
      </c>
      <c r="O779" s="7">
        <v>1.1846657636467301E-2</v>
      </c>
      <c r="P779" s="7">
        <v>0.19022430581257099</v>
      </c>
      <c r="Q779" s="7">
        <v>4.3412973065383698</v>
      </c>
    </row>
    <row r="780" spans="1:17" hidden="1" x14ac:dyDescent="0.25">
      <c r="A780" s="3" t="s">
        <v>30</v>
      </c>
      <c r="B780" s="2">
        <v>44044</v>
      </c>
      <c r="C780" s="7">
        <v>1.01844600407951</v>
      </c>
      <c r="D780" s="7">
        <v>1.91010639943211E-3</v>
      </c>
      <c r="E780" s="7">
        <v>0.63011841025925397</v>
      </c>
      <c r="F780" s="7">
        <v>0.36797148334131402</v>
      </c>
      <c r="G780" s="7">
        <v>1.3174704965920001E-2</v>
      </c>
      <c r="H780" s="7">
        <v>1.25285597265716E-2</v>
      </c>
      <c r="I780" s="30">
        <v>0.127030917923247</v>
      </c>
      <c r="J780" s="30">
        <v>0.12841569004489201</v>
      </c>
      <c r="K780" s="7">
        <v>6.7798934241569506E-2</v>
      </c>
      <c r="L780" s="7">
        <v>0.346705990448132</v>
      </c>
      <c r="M780" s="7">
        <v>5.1726517204404798E-2</v>
      </c>
      <c r="N780" s="7">
        <v>6.44837100472863E-2</v>
      </c>
      <c r="O780" s="7">
        <v>1.9488336770508999E-2</v>
      </c>
      <c r="P780" s="7">
        <v>0.16864663862746701</v>
      </c>
      <c r="Q780" s="7">
        <v>4.3257088330831097</v>
      </c>
    </row>
    <row r="781" spans="1:17" hidden="1" x14ac:dyDescent="0.25">
      <c r="A781" s="3" t="s">
        <v>30</v>
      </c>
      <c r="B781" s="2">
        <v>44075</v>
      </c>
      <c r="C781" s="7">
        <v>0.97114757985243305</v>
      </c>
      <c r="D781" s="7">
        <v>2.05006205819265E-3</v>
      </c>
      <c r="E781" s="7">
        <v>0.63972202326766403</v>
      </c>
      <c r="F781" s="7">
        <v>0.358227914674143</v>
      </c>
      <c r="G781" s="7">
        <v>1.37565705079225E-2</v>
      </c>
      <c r="H781" s="7">
        <v>1.38435695960476E-2</v>
      </c>
      <c r="I781" s="30">
        <v>0.11654894966868699</v>
      </c>
      <c r="J781" s="30">
        <v>0.12155264032040999</v>
      </c>
      <c r="K781" s="7">
        <v>6.9669359406093395E-2</v>
      </c>
      <c r="L781" s="7">
        <v>0.34633939585704798</v>
      </c>
      <c r="M781" s="7">
        <v>5.2172776501770803E-2</v>
      </c>
      <c r="N781" s="7">
        <v>6.4578255963432293E-2</v>
      </c>
      <c r="O781" s="7">
        <v>1.86604998815562E-2</v>
      </c>
      <c r="P781" s="7">
        <v>0.182877982297032</v>
      </c>
      <c r="Q781" s="7">
        <v>4.2645266542743698</v>
      </c>
    </row>
    <row r="782" spans="1:17" hidden="1" x14ac:dyDescent="0.25">
      <c r="A782" s="3" t="s">
        <v>30</v>
      </c>
      <c r="B782" s="2">
        <v>44105</v>
      </c>
      <c r="C782" s="7">
        <v>0.96842810620487496</v>
      </c>
      <c r="D782" s="7">
        <v>1.9630819506809799E-3</v>
      </c>
      <c r="E782" s="7">
        <v>0.64496131696697101</v>
      </c>
      <c r="F782" s="7">
        <v>0.35307560108234798</v>
      </c>
      <c r="G782" s="7">
        <v>1.51425446553753E-2</v>
      </c>
      <c r="H782" s="7">
        <v>1.7453938498522201E-2</v>
      </c>
      <c r="I782" s="30">
        <v>0.12524875584973799</v>
      </c>
      <c r="J782" s="30">
        <v>8.3106608729971707E-2</v>
      </c>
      <c r="K782" s="7">
        <v>7.4440228753584595E-2</v>
      </c>
      <c r="L782" s="7">
        <v>0.37991988580297098</v>
      </c>
      <c r="M782" s="7">
        <v>5.6070224720175602E-2</v>
      </c>
      <c r="N782" s="7">
        <v>6.7865966444317499E-2</v>
      </c>
      <c r="O782" s="7">
        <v>1.36356800460548E-2</v>
      </c>
      <c r="P782" s="7">
        <v>0.16711616649928901</v>
      </c>
      <c r="Q782" s="7">
        <v>4.3098969646878196</v>
      </c>
    </row>
    <row r="783" spans="1:17" hidden="1" x14ac:dyDescent="0.25">
      <c r="A783" s="3" t="s">
        <v>30</v>
      </c>
      <c r="B783" s="2">
        <v>44136</v>
      </c>
      <c r="C783" s="7">
        <v>0.891483118411319</v>
      </c>
      <c r="D783" s="7">
        <v>2.0226239139704998E-3</v>
      </c>
      <c r="E783" s="7">
        <v>0.68902349063874302</v>
      </c>
      <c r="F783" s="7">
        <v>0.30895388544728702</v>
      </c>
      <c r="G783" s="7">
        <v>1.6180562889189301E-2</v>
      </c>
      <c r="H783" s="7">
        <v>1.8605996578364498E-2</v>
      </c>
      <c r="I783" s="30">
        <v>0.11190791537573599</v>
      </c>
      <c r="J783" s="30">
        <v>7.1568185439898596E-2</v>
      </c>
      <c r="K783" s="7">
        <v>8.4013498462950906E-2</v>
      </c>
      <c r="L783" s="7">
        <v>0.41871919999785201</v>
      </c>
      <c r="M783" s="7">
        <v>5.6000521758467599E-2</v>
      </c>
      <c r="N783" s="7">
        <v>6.4707529511946998E-2</v>
      </c>
      <c r="O783" s="7">
        <v>1.04570611789792E-2</v>
      </c>
      <c r="P783" s="7">
        <v>0.14783952880661499</v>
      </c>
      <c r="Q783" s="7">
        <v>4.3312957512948502</v>
      </c>
    </row>
    <row r="784" spans="1:17" hidden="1" x14ac:dyDescent="0.25">
      <c r="A784" s="3" t="s">
        <v>30</v>
      </c>
      <c r="B784" s="2">
        <v>44166</v>
      </c>
      <c r="C784" s="7">
        <v>0.99228489960922195</v>
      </c>
      <c r="D784" s="7">
        <v>2.1829919767125299E-3</v>
      </c>
      <c r="E784" s="7">
        <v>0.702391523187748</v>
      </c>
      <c r="F784" s="7">
        <v>0.29542548483553999</v>
      </c>
      <c r="G784" s="7">
        <v>1.7325603376042401E-2</v>
      </c>
      <c r="H784" s="7">
        <v>1.4645247980330799E-2</v>
      </c>
      <c r="I784" s="30">
        <v>0.13549247879006701</v>
      </c>
      <c r="J784" s="30">
        <v>6.86716460184182E-2</v>
      </c>
      <c r="K784" s="7">
        <v>9.0432579078695202E-2</v>
      </c>
      <c r="L784" s="7">
        <v>0.44781251967024199</v>
      </c>
      <c r="M784" s="7">
        <v>6.0171990772301301E-2</v>
      </c>
      <c r="N784" s="7">
        <v>4.1804773588878102E-2</v>
      </c>
      <c r="O784" s="7">
        <v>8.3428797430165798E-3</v>
      </c>
      <c r="P784" s="7">
        <v>0.11530028098200799</v>
      </c>
      <c r="Q784" s="7">
        <v>4.3407089020346996</v>
      </c>
    </row>
    <row r="785" spans="1:17" hidden="1" x14ac:dyDescent="0.25">
      <c r="A785" s="3" t="s">
        <v>30</v>
      </c>
      <c r="B785" s="2">
        <v>44197</v>
      </c>
      <c r="C785" s="7">
        <v>0.54570677931685097</v>
      </c>
      <c r="D785" s="7">
        <v>2.1290090622114099E-3</v>
      </c>
      <c r="E785" s="7">
        <v>0.77338531907442198</v>
      </c>
      <c r="F785" s="7">
        <v>0.22448567186336699</v>
      </c>
      <c r="G785" s="7">
        <v>1.85940964421254E-2</v>
      </c>
      <c r="H785" s="7">
        <v>1.7058108026964101E-3</v>
      </c>
      <c r="I785" s="30">
        <v>2.0376555403484799E-2</v>
      </c>
      <c r="J785" s="30">
        <v>5.5721349782802201E-2</v>
      </c>
      <c r="K785" s="7">
        <v>5.2435940706910399E-2</v>
      </c>
      <c r="L785" s="7">
        <v>0.60968380250591003</v>
      </c>
      <c r="M785" s="7">
        <v>3.6835431164876802E-2</v>
      </c>
      <c r="N785" s="7">
        <v>2.7410364888959898E-2</v>
      </c>
      <c r="O785" s="7">
        <v>7.3523903274826004E-3</v>
      </c>
      <c r="P785" s="7">
        <v>0.16988425797475101</v>
      </c>
      <c r="Q785" s="7">
        <v>4.4427441738901301</v>
      </c>
    </row>
    <row r="786" spans="1:17" hidden="1" x14ac:dyDescent="0.25">
      <c r="A786" s="3" t="s">
        <v>30</v>
      </c>
      <c r="B786" s="2">
        <v>44228</v>
      </c>
      <c r="C786" s="7">
        <v>0.56845345502471401</v>
      </c>
      <c r="D786" s="7">
        <v>2.0467068416895298E-3</v>
      </c>
      <c r="E786" s="7">
        <v>0.762099112116293</v>
      </c>
      <c r="F786" s="7">
        <v>0.235854181042017</v>
      </c>
      <c r="G786" s="7">
        <v>1.6741674812004202E-2</v>
      </c>
      <c r="H786" s="7">
        <v>1.5938377050621099E-3</v>
      </c>
      <c r="I786" s="30">
        <v>2.3355750483418099E-2</v>
      </c>
      <c r="J786" s="30">
        <v>5.6047124405585999E-2</v>
      </c>
      <c r="K786" s="7">
        <v>5.6446063924376899E-2</v>
      </c>
      <c r="L786" s="7">
        <v>0.60030290467848102</v>
      </c>
      <c r="M786" s="7">
        <v>3.9671274761743897E-2</v>
      </c>
      <c r="N786" s="7">
        <v>3.2247168381124798E-2</v>
      </c>
      <c r="O786" s="7">
        <v>7.6166656826503198E-3</v>
      </c>
      <c r="P786" s="7">
        <v>0.165977535165552</v>
      </c>
      <c r="Q786" s="7">
        <v>4.4336072844652898</v>
      </c>
    </row>
    <row r="787" spans="1:17" hidden="1" x14ac:dyDescent="0.25">
      <c r="A787" s="3" t="s">
        <v>30</v>
      </c>
      <c r="B787" s="2">
        <v>44256</v>
      </c>
      <c r="C787" s="7">
        <v>0.71810586960628697</v>
      </c>
      <c r="D787" s="7">
        <v>2.1265477446489999E-3</v>
      </c>
      <c r="E787" s="7">
        <v>0.74323187482667696</v>
      </c>
      <c r="F787" s="7">
        <v>0.25464157742867399</v>
      </c>
      <c r="G787" s="7">
        <v>1.92397805761052E-2</v>
      </c>
      <c r="H787" s="7">
        <v>2.4675536737523E-3</v>
      </c>
      <c r="I787" s="30">
        <v>2.50364575785487E-2</v>
      </c>
      <c r="J787" s="30">
        <v>5.77231758532019E-2</v>
      </c>
      <c r="K787" s="7">
        <v>5.4930347079217401E-2</v>
      </c>
      <c r="L787" s="7">
        <v>0.55279274547254398</v>
      </c>
      <c r="M787" s="7">
        <v>4.0849855156863499E-2</v>
      </c>
      <c r="N787" s="7">
        <v>4.2689992516961699E-2</v>
      </c>
      <c r="O787" s="7">
        <v>9.0229065432733107E-3</v>
      </c>
      <c r="P787" s="7">
        <v>0.19524718554953199</v>
      </c>
      <c r="Q787" s="7">
        <v>4.3610421552971701</v>
      </c>
    </row>
    <row r="788" spans="1:17" hidden="1" x14ac:dyDescent="0.25">
      <c r="A788" s="3" t="s">
        <v>30</v>
      </c>
      <c r="B788" s="2">
        <v>44287</v>
      </c>
      <c r="C788" s="7">
        <v>0.86393944223305597</v>
      </c>
      <c r="D788" s="7">
        <v>1.8478261597996101E-3</v>
      </c>
      <c r="E788" s="7">
        <v>0.69765635182383501</v>
      </c>
      <c r="F788" s="7">
        <v>0.30049582201636499</v>
      </c>
      <c r="G788" s="7">
        <v>1.59650773370646E-2</v>
      </c>
      <c r="H788" s="7">
        <v>5.1866852612963204E-3</v>
      </c>
      <c r="I788" s="30">
        <v>7.0592546000473502E-2</v>
      </c>
      <c r="J788" s="30">
        <v>6.6484051557197499E-2</v>
      </c>
      <c r="K788" s="7">
        <v>5.2191057075346201E-2</v>
      </c>
      <c r="L788" s="7">
        <v>0.44973939661455198</v>
      </c>
      <c r="M788" s="7">
        <v>5.5482597013509598E-2</v>
      </c>
      <c r="N788" s="7">
        <v>8.0327754817845903E-2</v>
      </c>
      <c r="O788" s="7">
        <v>1.0588552817918401E-2</v>
      </c>
      <c r="P788" s="7">
        <v>0.193442281504796</v>
      </c>
      <c r="Q788" s="7">
        <v>4.3534565987277496</v>
      </c>
    </row>
    <row r="789" spans="1:17" hidden="1" x14ac:dyDescent="0.25">
      <c r="A789" s="3" t="s">
        <v>30</v>
      </c>
      <c r="B789" s="2">
        <v>44317</v>
      </c>
      <c r="C789" s="7">
        <v>1.0858471789331201</v>
      </c>
      <c r="D789" s="7">
        <v>2.1017841253066398E-3</v>
      </c>
      <c r="E789" s="7">
        <v>0.65203289986868596</v>
      </c>
      <c r="F789" s="7">
        <v>0.34586531600600701</v>
      </c>
      <c r="G789" s="7">
        <v>1.25661950783884E-2</v>
      </c>
      <c r="H789" s="7">
        <v>1.20116333000309E-2</v>
      </c>
      <c r="I789" s="30">
        <v>0.14289942550222001</v>
      </c>
      <c r="J789" s="30">
        <v>0.11689923946687</v>
      </c>
      <c r="K789" s="7">
        <v>6.0816556373399597E-2</v>
      </c>
      <c r="L789" s="7">
        <v>0.35078691997314199</v>
      </c>
      <c r="M789" s="7">
        <v>5.4753583585116901E-2</v>
      </c>
      <c r="N789" s="7">
        <v>6.5744539502355995E-2</v>
      </c>
      <c r="O789" s="7">
        <v>1.90994964859274E-2</v>
      </c>
      <c r="P789" s="7">
        <v>0.16442241073254901</v>
      </c>
      <c r="Q789" s="7">
        <v>4.2808536574563796</v>
      </c>
    </row>
    <row r="790" spans="1:17" hidden="1" x14ac:dyDescent="0.25">
      <c r="A790" s="3" t="s">
        <v>30</v>
      </c>
      <c r="B790" s="2">
        <v>44348</v>
      </c>
      <c r="C790" s="7">
        <v>1.0659838661511301</v>
      </c>
      <c r="D790" s="7">
        <v>1.9537884193240001E-3</v>
      </c>
      <c r="E790" s="7">
        <v>0.64435553439868798</v>
      </c>
      <c r="F790" s="7">
        <v>0.35369067718198799</v>
      </c>
      <c r="G790" s="7">
        <v>1.3025105816536301E-2</v>
      </c>
      <c r="H790" s="7">
        <v>1.2500920593536E-2</v>
      </c>
      <c r="I790" s="30">
        <v>0.13308290079510299</v>
      </c>
      <c r="J790" s="30">
        <v>0.128354485186947</v>
      </c>
      <c r="K790" s="7">
        <v>5.9216839295839402E-2</v>
      </c>
      <c r="L790" s="7">
        <v>0.345109358576902</v>
      </c>
      <c r="M790" s="7">
        <v>5.6856193723344002E-2</v>
      </c>
      <c r="N790" s="7">
        <v>5.5492374720292101E-2</v>
      </c>
      <c r="O790" s="7">
        <v>2.1863853499205398E-2</v>
      </c>
      <c r="P790" s="7">
        <v>0.17449796779229601</v>
      </c>
      <c r="Q790" s="7">
        <v>4.2363360368309797</v>
      </c>
    </row>
    <row r="791" spans="1:17" hidden="1" x14ac:dyDescent="0.25">
      <c r="A791" s="3" t="s">
        <v>30</v>
      </c>
      <c r="B791" s="2">
        <v>44378</v>
      </c>
      <c r="C791" s="7">
        <v>1.0895463113133901</v>
      </c>
      <c r="D791" s="7">
        <v>1.9949076635698E-3</v>
      </c>
      <c r="E791" s="7">
        <v>0.63488526996672201</v>
      </c>
      <c r="F791" s="7">
        <v>0.36311982236970902</v>
      </c>
      <c r="G791" s="7">
        <v>1.28578079985553E-2</v>
      </c>
      <c r="H791" s="7">
        <v>1.43425019925773E-2</v>
      </c>
      <c r="I791" s="30">
        <v>0.13591110067867199</v>
      </c>
      <c r="J791" s="30">
        <v>0.14252703482294199</v>
      </c>
      <c r="K791" s="7">
        <v>6.02823708040112E-2</v>
      </c>
      <c r="L791" s="7">
        <v>0.34440994356534099</v>
      </c>
      <c r="M791" s="7">
        <v>5.3458644149980097E-2</v>
      </c>
      <c r="N791" s="7">
        <v>5.4582152166749498E-2</v>
      </c>
      <c r="O791" s="7">
        <v>2.5746316508588898E-2</v>
      </c>
      <c r="P791" s="7">
        <v>0.155882127312582</v>
      </c>
      <c r="Q791" s="7">
        <v>4.3124182712312198</v>
      </c>
    </row>
    <row r="792" spans="1:17" hidden="1" x14ac:dyDescent="0.25">
      <c r="A792" s="3" t="s">
        <v>30</v>
      </c>
      <c r="B792" s="2">
        <v>44409</v>
      </c>
      <c r="C792" s="7">
        <v>1.1108344475232299</v>
      </c>
      <c r="D792" s="7">
        <v>2.02693500652203E-3</v>
      </c>
      <c r="E792" s="7">
        <v>0.62201373497713797</v>
      </c>
      <c r="F792" s="7">
        <v>0.37595933001634002</v>
      </c>
      <c r="G792" s="7">
        <v>1.27702745286056E-2</v>
      </c>
      <c r="H792" s="7">
        <v>1.5070698649597199E-2</v>
      </c>
      <c r="I792" s="30">
        <v>0.130439320362363</v>
      </c>
      <c r="J792" s="30">
        <v>0.15466425083340801</v>
      </c>
      <c r="K792" s="7">
        <v>6.1711945005059103E-2</v>
      </c>
      <c r="L792" s="7">
        <v>0.32877341336038302</v>
      </c>
      <c r="M792" s="7">
        <v>5.36232706374336E-2</v>
      </c>
      <c r="N792" s="7">
        <v>5.1251798652924799E-2</v>
      </c>
      <c r="O792" s="7">
        <v>2.78603931036671E-2</v>
      </c>
      <c r="P792" s="7">
        <v>0.163834634866559</v>
      </c>
      <c r="Q792" s="7">
        <v>4.2657798611103299</v>
      </c>
    </row>
    <row r="793" spans="1:17" x14ac:dyDescent="0.25">
      <c r="A793" s="3" t="s">
        <v>30</v>
      </c>
      <c r="B793" s="2">
        <v>44440</v>
      </c>
      <c r="C793" s="7">
        <v>1.0746544026761899</v>
      </c>
      <c r="D793" s="7">
        <v>1.9984221254303498E-3</v>
      </c>
      <c r="E793" s="7">
        <v>0.62924542104362002</v>
      </c>
      <c r="F793" s="7">
        <v>0.36875615683094898</v>
      </c>
      <c r="G793" s="7">
        <v>1.33232763143328E-2</v>
      </c>
      <c r="H793" s="7">
        <v>1.42503739633129E-2</v>
      </c>
      <c r="I793" s="30">
        <v>0.121993651428893</v>
      </c>
      <c r="J793" s="30">
        <v>0.160343611502925</v>
      </c>
      <c r="K793" s="7">
        <v>6.3723791154650003E-2</v>
      </c>
      <c r="L793" s="7">
        <v>0.32999005920869001</v>
      </c>
      <c r="M793" s="7">
        <v>5.3636241081200603E-2</v>
      </c>
      <c r="N793" s="7">
        <v>5.0082306428472598E-2</v>
      </c>
      <c r="O793" s="7">
        <v>2.79066958943535E-2</v>
      </c>
      <c r="P793" s="7">
        <v>0.16474999302317</v>
      </c>
      <c r="Q793" s="7">
        <v>4.3148697648274101</v>
      </c>
    </row>
    <row r="794" spans="1:17" hidden="1" x14ac:dyDescent="0.25">
      <c r="A794" s="3" t="s">
        <v>31</v>
      </c>
      <c r="B794" s="2">
        <v>43466</v>
      </c>
      <c r="C794" s="7">
        <v>0.83691589308149394</v>
      </c>
      <c r="D794" s="7">
        <v>1.91517603125867E-2</v>
      </c>
      <c r="E794" s="7">
        <v>0.45872766803195297</v>
      </c>
      <c r="F794" s="7">
        <v>0.52212057165546</v>
      </c>
      <c r="G794" s="7">
        <v>1.34507557907376E-2</v>
      </c>
      <c r="H794" s="7">
        <v>1.50812676693958E-2</v>
      </c>
      <c r="I794" s="30">
        <v>7.2125676840542705E-2</v>
      </c>
      <c r="J794" s="30">
        <v>0.10839908364755101</v>
      </c>
      <c r="K794" s="7">
        <v>6.4487974259810094E-2</v>
      </c>
      <c r="L794" s="7">
        <v>0.38372444637895797</v>
      </c>
      <c r="M794" s="7">
        <v>5.02477436917175E-2</v>
      </c>
      <c r="N794" s="7">
        <v>7.2701246521686802E-2</v>
      </c>
      <c r="O794" s="7">
        <v>1.86185664545051E-2</v>
      </c>
      <c r="P794" s="7">
        <v>0.20116323874509601</v>
      </c>
      <c r="Q794" s="7">
        <v>6.1597179811143699</v>
      </c>
    </row>
    <row r="795" spans="1:17" hidden="1" x14ac:dyDescent="0.25">
      <c r="A795" s="3" t="s">
        <v>31</v>
      </c>
      <c r="B795" s="2">
        <v>43497</v>
      </c>
      <c r="C795" s="7">
        <v>0.83104769248597699</v>
      </c>
      <c r="D795" s="7">
        <v>1.72209604629916E-2</v>
      </c>
      <c r="E795" s="7">
        <v>0.47434904243280002</v>
      </c>
      <c r="F795" s="7">
        <v>0.508429997104208</v>
      </c>
      <c r="G795" s="7">
        <v>1.20733885673798E-2</v>
      </c>
      <c r="H795" s="7">
        <v>1.37826164001351E-2</v>
      </c>
      <c r="I795" s="30">
        <v>7.0257994802113297E-2</v>
      </c>
      <c r="J795" s="30">
        <v>0.12704754571920801</v>
      </c>
      <c r="K795" s="7">
        <v>5.9770194869615802E-2</v>
      </c>
      <c r="L795" s="7">
        <v>0.39107958439336499</v>
      </c>
      <c r="M795" s="7">
        <v>4.7734680419033997E-2</v>
      </c>
      <c r="N795" s="7">
        <v>6.6551860735316104E-2</v>
      </c>
      <c r="O795" s="7">
        <v>2.508153791316E-2</v>
      </c>
      <c r="P795" s="7">
        <v>0.186620596180673</v>
      </c>
      <c r="Q795" s="7">
        <v>6.1206616845595301</v>
      </c>
    </row>
    <row r="796" spans="1:17" hidden="1" x14ac:dyDescent="0.25">
      <c r="A796" s="3" t="s">
        <v>31</v>
      </c>
      <c r="B796" s="2">
        <v>43525</v>
      </c>
      <c r="C796" s="7">
        <v>1.0159426115472801</v>
      </c>
      <c r="D796" s="7">
        <v>1.7283687131212901E-2</v>
      </c>
      <c r="E796" s="7">
        <v>0.46370849992713098</v>
      </c>
      <c r="F796" s="7">
        <v>0.51900781294165599</v>
      </c>
      <c r="G796" s="7">
        <v>1.27732256019815E-2</v>
      </c>
      <c r="H796" s="7">
        <v>1.2705441200214501E-2</v>
      </c>
      <c r="I796" s="30">
        <v>7.4168060620559001E-2</v>
      </c>
      <c r="J796" s="30">
        <v>0.126712066879276</v>
      </c>
      <c r="K796" s="7">
        <v>5.9751807721638302E-2</v>
      </c>
      <c r="L796" s="7">
        <v>0.37470679063269502</v>
      </c>
      <c r="M796" s="7">
        <v>4.7530058115499901E-2</v>
      </c>
      <c r="N796" s="7">
        <v>6.5593456466372893E-2</v>
      </c>
      <c r="O796" s="7">
        <v>2.7240133379591899E-2</v>
      </c>
      <c r="P796" s="7">
        <v>0.19881895938217101</v>
      </c>
      <c r="Q796" s="7">
        <v>6.1350413266879498</v>
      </c>
    </row>
    <row r="797" spans="1:17" hidden="1" x14ac:dyDescent="0.25">
      <c r="A797" s="3" t="s">
        <v>31</v>
      </c>
      <c r="B797" s="2">
        <v>43556</v>
      </c>
      <c r="C797" s="7">
        <v>0.96893736869666502</v>
      </c>
      <c r="D797" s="7">
        <v>1.7781174728888599E-2</v>
      </c>
      <c r="E797" s="7">
        <v>0.45475043467840498</v>
      </c>
      <c r="F797" s="7">
        <v>0.527468390592707</v>
      </c>
      <c r="G797" s="7">
        <v>1.3459483270573201E-2</v>
      </c>
      <c r="H797" s="7">
        <v>1.33271031208084E-2</v>
      </c>
      <c r="I797" s="30">
        <v>7.9894530433903099E-2</v>
      </c>
      <c r="J797" s="30">
        <v>0.12741820687556499</v>
      </c>
      <c r="K797" s="7">
        <v>5.6765310205530599E-2</v>
      </c>
      <c r="L797" s="7">
        <v>0.37785016928783399</v>
      </c>
      <c r="M797" s="7">
        <v>4.46058306306878E-2</v>
      </c>
      <c r="N797" s="7">
        <v>7.5340087108879197E-2</v>
      </c>
      <c r="O797" s="7">
        <v>2.2437338150411601E-2</v>
      </c>
      <c r="P797" s="7">
        <v>0.188901940915807</v>
      </c>
      <c r="Q797" s="7">
        <v>6.1497877968100996</v>
      </c>
    </row>
    <row r="798" spans="1:17" hidden="1" x14ac:dyDescent="0.25">
      <c r="A798" s="3" t="s">
        <v>31</v>
      </c>
      <c r="B798" s="2">
        <v>43586</v>
      </c>
      <c r="C798" s="7">
        <v>1.0455113817872299</v>
      </c>
      <c r="D798" s="7">
        <v>1.6147611288454398E-2</v>
      </c>
      <c r="E798" s="7">
        <v>0.45247837318358802</v>
      </c>
      <c r="F798" s="7">
        <v>0.53137401552795704</v>
      </c>
      <c r="G798" s="7">
        <v>1.06084563198947E-2</v>
      </c>
      <c r="H798" s="7">
        <v>1.3625896516275699E-2</v>
      </c>
      <c r="I798" s="30">
        <v>7.6198846804723594E-2</v>
      </c>
      <c r="J798" s="30">
        <v>0.16460983461593201</v>
      </c>
      <c r="K798" s="7">
        <v>5.5222097970702898E-2</v>
      </c>
      <c r="L798" s="7">
        <v>0.35688769301575202</v>
      </c>
      <c r="M798" s="7">
        <v>4.3930171169891202E-2</v>
      </c>
      <c r="N798" s="7">
        <v>7.1104055954631401E-2</v>
      </c>
      <c r="O798" s="7">
        <v>2.47349975592914E-2</v>
      </c>
      <c r="P798" s="7">
        <v>0.183077950072905</v>
      </c>
      <c r="Q798" s="7">
        <v>6.1698752959750802</v>
      </c>
    </row>
    <row r="799" spans="1:17" hidden="1" x14ac:dyDescent="0.25">
      <c r="A799" s="3" t="s">
        <v>31</v>
      </c>
      <c r="B799" s="2">
        <v>43617</v>
      </c>
      <c r="C799" s="7">
        <v>1.0138552997833099</v>
      </c>
      <c r="D799" s="7">
        <v>1.6748934965375599E-2</v>
      </c>
      <c r="E799" s="7">
        <v>0.45743192433848401</v>
      </c>
      <c r="F799" s="7">
        <v>0.52581914069614</v>
      </c>
      <c r="G799" s="7">
        <v>1.2274481038120901E-2</v>
      </c>
      <c r="H799" s="7">
        <v>1.2899100163777599E-2</v>
      </c>
      <c r="I799" s="30">
        <v>7.8248313883377801E-2</v>
      </c>
      <c r="J799" s="30">
        <v>0.13546518794579501</v>
      </c>
      <c r="K799" s="7">
        <v>5.59453339357057E-2</v>
      </c>
      <c r="L799" s="7">
        <v>0.39666441705242</v>
      </c>
      <c r="M799" s="7">
        <v>4.39112112111361E-2</v>
      </c>
      <c r="N799" s="7">
        <v>6.7303305882922201E-2</v>
      </c>
      <c r="O799" s="7">
        <v>2.41930490321965E-2</v>
      </c>
      <c r="P799" s="7">
        <v>0.173095599854548</v>
      </c>
      <c r="Q799" s="7">
        <v>6.1182984851909898</v>
      </c>
    </row>
    <row r="800" spans="1:17" hidden="1" x14ac:dyDescent="0.25">
      <c r="A800" s="3" t="s">
        <v>31</v>
      </c>
      <c r="B800" s="2">
        <v>43647</v>
      </c>
      <c r="C800" s="7">
        <v>1.03765133808982</v>
      </c>
      <c r="D800" s="7">
        <v>1.6964506406953801E-2</v>
      </c>
      <c r="E800" s="7">
        <v>0.45285843867796399</v>
      </c>
      <c r="F800" s="7">
        <v>0.53017705491508205</v>
      </c>
      <c r="G800" s="7">
        <v>1.30694025450782E-2</v>
      </c>
      <c r="H800" s="7">
        <v>1.25932665589357E-2</v>
      </c>
      <c r="I800" s="30">
        <v>7.9256706876564206E-2</v>
      </c>
      <c r="J800" s="30">
        <v>0.141022035017527</v>
      </c>
      <c r="K800" s="7">
        <v>5.3719018858324703E-2</v>
      </c>
      <c r="L800" s="7">
        <v>0.35807480658674701</v>
      </c>
      <c r="M800" s="7">
        <v>4.4813593109780697E-2</v>
      </c>
      <c r="N800" s="7">
        <v>6.4119985002588503E-2</v>
      </c>
      <c r="O800" s="7">
        <v>2.49357148569068E-2</v>
      </c>
      <c r="P800" s="7">
        <v>0.20839547058754801</v>
      </c>
      <c r="Q800" s="7">
        <v>6.1910046694805398</v>
      </c>
    </row>
    <row r="801" spans="1:17" hidden="1" x14ac:dyDescent="0.25">
      <c r="A801" s="3" t="s">
        <v>31</v>
      </c>
      <c r="B801" s="2">
        <v>43678</v>
      </c>
      <c r="C801" s="7">
        <v>1.0947956722710499</v>
      </c>
      <c r="D801" s="7">
        <v>1.6906864544822299E-2</v>
      </c>
      <c r="E801" s="7">
        <v>0.43830083364286898</v>
      </c>
      <c r="F801" s="7">
        <v>0.54479230181230898</v>
      </c>
      <c r="G801" s="7">
        <v>1.0954306246326101E-2</v>
      </c>
      <c r="H801" s="7">
        <v>1.3307840537781101E-2</v>
      </c>
      <c r="I801" s="30">
        <v>7.72819222180227E-2</v>
      </c>
      <c r="J801" s="30">
        <v>0.15588254104184099</v>
      </c>
      <c r="K801" s="7">
        <v>5.2963598608050798E-2</v>
      </c>
      <c r="L801" s="7">
        <v>0.37813749363586802</v>
      </c>
      <c r="M801" s="7">
        <v>4.0579727881112797E-2</v>
      </c>
      <c r="N801" s="7">
        <v>6.6798938504865304E-2</v>
      </c>
      <c r="O801" s="7">
        <v>2.0709295957801199E-2</v>
      </c>
      <c r="P801" s="7">
        <v>0.18338433536832999</v>
      </c>
      <c r="Q801" s="7">
        <v>6.15619832222258</v>
      </c>
    </row>
    <row r="802" spans="1:17" hidden="1" x14ac:dyDescent="0.25">
      <c r="A802" s="3" t="s">
        <v>31</v>
      </c>
      <c r="B802" s="2">
        <v>43709</v>
      </c>
      <c r="C802" s="7">
        <v>0.94346002091218295</v>
      </c>
      <c r="D802" s="7">
        <v>1.7517960379346199E-2</v>
      </c>
      <c r="E802" s="7">
        <v>0.46800723522987298</v>
      </c>
      <c r="F802" s="7">
        <v>0.51447480439078097</v>
      </c>
      <c r="G802" s="7">
        <v>1.2371308319340101E-2</v>
      </c>
      <c r="H802" s="7">
        <v>1.45963563591129E-2</v>
      </c>
      <c r="I802" s="30">
        <v>7.4333437131337998E-2</v>
      </c>
      <c r="J802" s="30">
        <v>0.13068797455485601</v>
      </c>
      <c r="K802" s="7">
        <v>5.8310003135075103E-2</v>
      </c>
      <c r="L802" s="7">
        <v>0.37661528202794098</v>
      </c>
      <c r="M802" s="7">
        <v>4.49113936892769E-2</v>
      </c>
      <c r="N802" s="7">
        <v>7.1753305283944996E-2</v>
      </c>
      <c r="O802" s="7">
        <v>2.09044869306548E-2</v>
      </c>
      <c r="P802" s="7">
        <v>0.19551645256846101</v>
      </c>
      <c r="Q802" s="7">
        <v>6.10242864897383</v>
      </c>
    </row>
    <row r="803" spans="1:17" hidden="1" x14ac:dyDescent="0.25">
      <c r="A803" s="3" t="s">
        <v>31</v>
      </c>
      <c r="B803" s="2">
        <v>43739</v>
      </c>
      <c r="C803" s="7">
        <v>0.98432048070296396</v>
      </c>
      <c r="D803" s="7">
        <v>1.79539377251745E-2</v>
      </c>
      <c r="E803" s="7">
        <v>0.45971222464724099</v>
      </c>
      <c r="F803" s="7">
        <v>0.52233383762758401</v>
      </c>
      <c r="G803" s="7">
        <v>1.1197530402753E-2</v>
      </c>
      <c r="H803" s="7">
        <v>1.6521677492428301E-2</v>
      </c>
      <c r="I803" s="30">
        <v>7.8842016201460502E-2</v>
      </c>
      <c r="J803" s="30">
        <v>0.13023668719758</v>
      </c>
      <c r="K803" s="7">
        <v>6.1699492719754799E-2</v>
      </c>
      <c r="L803" s="7">
        <v>0.37827667168105</v>
      </c>
      <c r="M803" s="7">
        <v>4.4762955023612598E-2</v>
      </c>
      <c r="N803" s="7">
        <v>6.8058199910140393E-2</v>
      </c>
      <c r="O803" s="7">
        <v>1.7211973073647899E-2</v>
      </c>
      <c r="P803" s="7">
        <v>0.19319279629757199</v>
      </c>
      <c r="Q803" s="7">
        <v>6.1433341654877296</v>
      </c>
    </row>
    <row r="804" spans="1:17" hidden="1" x14ac:dyDescent="0.25">
      <c r="A804" s="3" t="s">
        <v>31</v>
      </c>
      <c r="B804" s="2">
        <v>43770</v>
      </c>
      <c r="C804" s="7">
        <v>1.05942247636355</v>
      </c>
      <c r="D804" s="7">
        <v>1.64144253656936E-2</v>
      </c>
      <c r="E804" s="7">
        <v>0.45873266673219898</v>
      </c>
      <c r="F804" s="7">
        <v>0.52485290790210704</v>
      </c>
      <c r="G804" s="7">
        <v>1.29950285637828E-2</v>
      </c>
      <c r="H804" s="7">
        <v>1.9203797227190601E-2</v>
      </c>
      <c r="I804" s="30">
        <v>8.9129129513259395E-2</v>
      </c>
      <c r="J804" s="30">
        <v>0.12302126385668601</v>
      </c>
      <c r="K804" s="7">
        <v>7.4970402346187098E-2</v>
      </c>
      <c r="L804" s="7">
        <v>0.361733629364619</v>
      </c>
      <c r="M804" s="7">
        <v>4.3675445970955303E-2</v>
      </c>
      <c r="N804" s="7">
        <v>7.0368092032906296E-2</v>
      </c>
      <c r="O804" s="7">
        <v>1.5838710087963399E-2</v>
      </c>
      <c r="P804" s="7">
        <v>0.18906450103645001</v>
      </c>
      <c r="Q804" s="7">
        <v>6.1216123332609103</v>
      </c>
    </row>
    <row r="805" spans="1:17" hidden="1" x14ac:dyDescent="0.25">
      <c r="A805" s="3" t="s">
        <v>31</v>
      </c>
      <c r="B805" s="2">
        <v>43800</v>
      </c>
      <c r="C805" s="7">
        <v>1.1681397642784801</v>
      </c>
      <c r="D805" s="7">
        <v>1.6823264860055701E-2</v>
      </c>
      <c r="E805" s="7">
        <v>0.48078997696632902</v>
      </c>
      <c r="F805" s="7">
        <v>0.502386758173615</v>
      </c>
      <c r="G805" s="7">
        <v>1.29328208185246E-2</v>
      </c>
      <c r="H805" s="7">
        <v>2.2884418092348899E-2</v>
      </c>
      <c r="I805" s="30">
        <v>0.102648455813491</v>
      </c>
      <c r="J805" s="30">
        <v>0.12789701839137199</v>
      </c>
      <c r="K805" s="7">
        <v>8.9106950310354802E-2</v>
      </c>
      <c r="L805" s="7">
        <v>0.38178435910136499</v>
      </c>
      <c r="M805" s="7">
        <v>4.39280391376504E-2</v>
      </c>
      <c r="N805" s="7">
        <v>6.1470315082773098E-2</v>
      </c>
      <c r="O805" s="7">
        <v>1.2466467350648E-2</v>
      </c>
      <c r="P805" s="7">
        <v>0.14488115590147299</v>
      </c>
      <c r="Q805" s="7">
        <v>6.1199071977861204</v>
      </c>
    </row>
    <row r="806" spans="1:17" hidden="1" x14ac:dyDescent="0.25">
      <c r="A806" s="3" t="s">
        <v>31</v>
      </c>
      <c r="B806" s="2">
        <v>43831</v>
      </c>
      <c r="C806" s="7">
        <v>0.88140768815108295</v>
      </c>
      <c r="D806" s="7">
        <v>1.7414482355960201E-2</v>
      </c>
      <c r="E806" s="7">
        <v>0.49342586509670799</v>
      </c>
      <c r="F806" s="7">
        <v>0.48915965254733201</v>
      </c>
      <c r="G806" s="7">
        <v>1.07930053584492E-2</v>
      </c>
      <c r="H806" s="7">
        <v>1.3601311830345599E-2</v>
      </c>
      <c r="I806" s="30">
        <v>6.8063273216469405E-2</v>
      </c>
      <c r="J806" s="30">
        <v>0.122663491636851</v>
      </c>
      <c r="K806" s="7">
        <v>6.0946180106907798E-2</v>
      </c>
      <c r="L806" s="7">
        <v>0.38910532211259502</v>
      </c>
      <c r="M806" s="7">
        <v>4.5470718856861901E-2</v>
      </c>
      <c r="N806" s="7">
        <v>7.2859710748164594E-2</v>
      </c>
      <c r="O806" s="7">
        <v>1.8379259695070801E-2</v>
      </c>
      <c r="P806" s="7">
        <v>0.19811772643828501</v>
      </c>
      <c r="Q806" s="7">
        <v>6.1066657644735498</v>
      </c>
    </row>
    <row r="807" spans="1:17" hidden="1" x14ac:dyDescent="0.25">
      <c r="A807" s="3" t="s">
        <v>31</v>
      </c>
      <c r="B807" s="2">
        <v>43862</v>
      </c>
      <c r="C807" s="7">
        <v>0.91213514374549898</v>
      </c>
      <c r="D807" s="7">
        <v>1.8210895547312901E-2</v>
      </c>
      <c r="E807" s="7">
        <v>0.48700543925149198</v>
      </c>
      <c r="F807" s="7">
        <v>0.49478366520119499</v>
      </c>
      <c r="G807" s="7">
        <v>1.2481587798792999E-2</v>
      </c>
      <c r="H807" s="7">
        <v>1.46974981590923E-2</v>
      </c>
      <c r="I807" s="30">
        <v>6.3043418634115597E-2</v>
      </c>
      <c r="J807" s="30">
        <v>0.13385150873125601</v>
      </c>
      <c r="K807" s="7">
        <v>5.7773580838600097E-2</v>
      </c>
      <c r="L807" s="7">
        <v>0.38386657461492601</v>
      </c>
      <c r="M807" s="7">
        <v>4.4740414568593997E-2</v>
      </c>
      <c r="N807" s="7">
        <v>7.0333647344428402E-2</v>
      </c>
      <c r="O807" s="7">
        <v>2.3014869624738699E-2</v>
      </c>
      <c r="P807" s="7">
        <v>0.19619689968545601</v>
      </c>
      <c r="Q807" s="7">
        <v>6.1394287864487298</v>
      </c>
    </row>
    <row r="808" spans="1:17" hidden="1" x14ac:dyDescent="0.25">
      <c r="A808" s="3" t="s">
        <v>31</v>
      </c>
      <c r="B808" s="2">
        <v>43891</v>
      </c>
      <c r="C808" s="7">
        <v>0.89222781911818005</v>
      </c>
      <c r="D808" s="7">
        <v>2.0779900038741701E-2</v>
      </c>
      <c r="E808" s="7">
        <v>0.51941434640838802</v>
      </c>
      <c r="F808" s="7">
        <v>0.45980575355287001</v>
      </c>
      <c r="G808" s="7">
        <v>1.1370901674622E-2</v>
      </c>
      <c r="H808" s="7">
        <v>1.0431405819621299E-2</v>
      </c>
      <c r="I808" s="30">
        <v>3.8623854557689498E-2</v>
      </c>
      <c r="J808" s="30">
        <v>9.1939975232798093E-2</v>
      </c>
      <c r="K808" s="7">
        <v>5.7914322326459301E-2</v>
      </c>
      <c r="L808" s="7">
        <v>0.487830530092345</v>
      </c>
      <c r="M808" s="7">
        <v>3.8162276165119503E-2</v>
      </c>
      <c r="N808" s="7">
        <v>6.3716658217134903E-2</v>
      </c>
      <c r="O808" s="7">
        <v>1.2065177761103199E-2</v>
      </c>
      <c r="P808" s="7">
        <v>0.187944898153107</v>
      </c>
      <c r="Q808" s="7">
        <v>6.2258735944063996</v>
      </c>
    </row>
    <row r="809" spans="1:17" hidden="1" x14ac:dyDescent="0.25">
      <c r="A809" s="3" t="s">
        <v>31</v>
      </c>
      <c r="B809" s="2">
        <v>43922</v>
      </c>
      <c r="C809" s="7">
        <v>0.52629770843369605</v>
      </c>
      <c r="D809" s="7">
        <v>2.4271102304038301E-2</v>
      </c>
      <c r="E809" s="7">
        <v>0.62240113118657103</v>
      </c>
      <c r="F809" s="7">
        <v>0.35332776650939002</v>
      </c>
      <c r="G809" s="7">
        <v>9.8064125990009205E-3</v>
      </c>
      <c r="H809" s="7">
        <v>1.11796724918658E-4</v>
      </c>
      <c r="I809" s="30">
        <v>4.9118173564409798E-3</v>
      </c>
      <c r="J809" s="30">
        <v>1.1194694987396401E-2</v>
      </c>
      <c r="K809" s="7">
        <v>4.0314059712478201E-2</v>
      </c>
      <c r="L809" s="7">
        <v>0.773321376686809</v>
      </c>
      <c r="M809" s="7">
        <v>1.14172065841266E-2</v>
      </c>
      <c r="N809" s="7">
        <v>3.89493962872485E-2</v>
      </c>
      <c r="O809" s="7">
        <v>2.1368753593107399E-3</v>
      </c>
      <c r="P809" s="7">
        <v>0.107836363702271</v>
      </c>
      <c r="Q809" s="7">
        <v>6.30086465058175</v>
      </c>
    </row>
    <row r="810" spans="1:17" hidden="1" x14ac:dyDescent="0.25">
      <c r="A810" s="3" t="s">
        <v>31</v>
      </c>
      <c r="B810" s="2">
        <v>43952</v>
      </c>
      <c r="C810" s="7">
        <v>0.67860922675819402</v>
      </c>
      <c r="D810" s="7">
        <v>2.1787852006862601E-2</v>
      </c>
      <c r="E810" s="7">
        <v>0.60378674421654199</v>
      </c>
      <c r="F810" s="7">
        <v>0.374425403776595</v>
      </c>
      <c r="G810" s="7">
        <v>1.06697767914116E-2</v>
      </c>
      <c r="H810" s="7">
        <v>4.53303390162906E-4</v>
      </c>
      <c r="I810" s="30">
        <v>9.0468831488760403E-3</v>
      </c>
      <c r="J810" s="30">
        <v>2.54728587343327E-2</v>
      </c>
      <c r="K810" s="7">
        <v>4.3817922941581398E-2</v>
      </c>
      <c r="L810" s="7">
        <v>0.65440757851675302</v>
      </c>
      <c r="M810" s="7">
        <v>1.3177747788141301E-2</v>
      </c>
      <c r="N810" s="7">
        <v>0.10569810659524601</v>
      </c>
      <c r="O810" s="7">
        <v>2.19135892181525E-3</v>
      </c>
      <c r="P810" s="7">
        <v>0.13506446317168</v>
      </c>
      <c r="Q810" s="7">
        <v>6.2461131558316403</v>
      </c>
    </row>
    <row r="811" spans="1:17" hidden="1" x14ac:dyDescent="0.25">
      <c r="A811" s="3" t="s">
        <v>31</v>
      </c>
      <c r="B811" s="2">
        <v>43983</v>
      </c>
      <c r="C811" s="7">
        <v>0.78123569719470198</v>
      </c>
      <c r="D811" s="7">
        <v>1.93649878005622E-2</v>
      </c>
      <c r="E811" s="7">
        <v>0.55607189835807902</v>
      </c>
      <c r="F811" s="7">
        <v>0.42456311384135897</v>
      </c>
      <c r="G811" s="7">
        <v>1.10283402993948E-2</v>
      </c>
      <c r="H811" s="7">
        <v>6.7507533451467002E-3</v>
      </c>
      <c r="I811" s="30">
        <v>4.8018432625067199E-2</v>
      </c>
      <c r="J811" s="30">
        <v>5.3647886442899202E-2</v>
      </c>
      <c r="K811" s="7">
        <v>5.2371787678820898E-2</v>
      </c>
      <c r="L811" s="7">
        <v>0.53530577362776899</v>
      </c>
      <c r="M811" s="7">
        <v>1.9016776867778001E-2</v>
      </c>
      <c r="N811" s="7">
        <v>0.100612617949251</v>
      </c>
      <c r="O811" s="7">
        <v>2.6459214076944501E-3</v>
      </c>
      <c r="P811" s="7">
        <v>0.170601709756179</v>
      </c>
      <c r="Q811" s="7">
        <v>6.1997456741291801</v>
      </c>
    </row>
    <row r="812" spans="1:17" hidden="1" x14ac:dyDescent="0.25">
      <c r="A812" s="3" t="s">
        <v>31</v>
      </c>
      <c r="B812" s="2">
        <v>44013</v>
      </c>
      <c r="C812" s="7">
        <v>0.96790300003560903</v>
      </c>
      <c r="D812" s="7">
        <v>1.9872154085770099E-2</v>
      </c>
      <c r="E812" s="7">
        <v>0.503300561350568</v>
      </c>
      <c r="F812" s="7">
        <v>0.47682728456366202</v>
      </c>
      <c r="G812" s="7">
        <v>1.1588029824755699E-2</v>
      </c>
      <c r="H812" s="7">
        <v>1.12763591939696E-2</v>
      </c>
      <c r="I812" s="30">
        <v>6.8289450114702305E-2</v>
      </c>
      <c r="J812" s="30">
        <v>9.9171981766028705E-2</v>
      </c>
      <c r="K812" s="7">
        <v>5.2660641005994199E-2</v>
      </c>
      <c r="L812" s="7">
        <v>0.42576004061314598</v>
      </c>
      <c r="M812" s="7">
        <v>3.91790436462491E-2</v>
      </c>
      <c r="N812" s="7">
        <v>8.4603305345801405E-2</v>
      </c>
      <c r="O812" s="7">
        <v>7.0060579408289204E-3</v>
      </c>
      <c r="P812" s="7">
        <v>0.20046509054852399</v>
      </c>
      <c r="Q812" s="7">
        <v>6.1712715739086299</v>
      </c>
    </row>
    <row r="813" spans="1:17" hidden="1" x14ac:dyDescent="0.25">
      <c r="A813" s="3" t="s">
        <v>31</v>
      </c>
      <c r="B813" s="2">
        <v>44044</v>
      </c>
      <c r="C813" s="7">
        <v>1.00245972967772</v>
      </c>
      <c r="D813" s="7">
        <v>1.8945069247477499E-2</v>
      </c>
      <c r="E813" s="7">
        <v>0.49342246613825502</v>
      </c>
      <c r="F813" s="7">
        <v>0.48763246461426801</v>
      </c>
      <c r="G813" s="7">
        <v>1.01271352286347E-2</v>
      </c>
      <c r="H813" s="7">
        <v>1.3189289556183001E-2</v>
      </c>
      <c r="I813" s="30">
        <v>7.9544300950439698E-2</v>
      </c>
      <c r="J813" s="30">
        <v>0.13566102277498901</v>
      </c>
      <c r="K813" s="7">
        <v>5.4307721689086402E-2</v>
      </c>
      <c r="L813" s="7">
        <v>0.397622434710249</v>
      </c>
      <c r="M813" s="7">
        <v>3.9144539938872E-2</v>
      </c>
      <c r="N813" s="7">
        <v>7.6227229776403102E-2</v>
      </c>
      <c r="O813" s="7">
        <v>8.4007855715924201E-3</v>
      </c>
      <c r="P813" s="7">
        <v>0.18577553980354999</v>
      </c>
      <c r="Q813" s="7">
        <v>6.1480453493300002</v>
      </c>
    </row>
    <row r="814" spans="1:17" hidden="1" x14ac:dyDescent="0.25">
      <c r="A814" s="3" t="s">
        <v>31</v>
      </c>
      <c r="B814" s="2">
        <v>44075</v>
      </c>
      <c r="C814" s="7">
        <v>0.979797532051214</v>
      </c>
      <c r="D814" s="7">
        <v>1.9643828424669E-2</v>
      </c>
      <c r="E814" s="7">
        <v>0.49027982540021903</v>
      </c>
      <c r="F814" s="7">
        <v>0.49007634617511198</v>
      </c>
      <c r="G814" s="7">
        <v>1.12462787727266E-2</v>
      </c>
      <c r="H814" s="7">
        <v>1.3535411196442601E-2</v>
      </c>
      <c r="I814" s="30">
        <v>6.4230864540973598E-2</v>
      </c>
      <c r="J814" s="30">
        <v>0.123465020349095</v>
      </c>
      <c r="K814" s="7">
        <v>5.6915523869927299E-2</v>
      </c>
      <c r="L814" s="7">
        <v>0.397597321934056</v>
      </c>
      <c r="M814" s="7">
        <v>4.2165491745742197E-2</v>
      </c>
      <c r="N814" s="7">
        <v>8.1351715785946396E-2</v>
      </c>
      <c r="O814" s="7">
        <v>7.62923899089284E-3</v>
      </c>
      <c r="P814" s="7">
        <v>0.20186313281419799</v>
      </c>
      <c r="Q814" s="7">
        <v>6.21767491748491</v>
      </c>
    </row>
    <row r="815" spans="1:17" hidden="1" x14ac:dyDescent="0.25">
      <c r="A815" s="3" t="s">
        <v>31</v>
      </c>
      <c r="B815" s="2">
        <v>44105</v>
      </c>
      <c r="C815" s="7">
        <v>1.02194404277276</v>
      </c>
      <c r="D815" s="7">
        <v>1.8029479952214499E-2</v>
      </c>
      <c r="E815" s="7">
        <v>0.48609154155923501</v>
      </c>
      <c r="F815" s="7">
        <v>0.495878978488551</v>
      </c>
      <c r="G815" s="7">
        <v>1.0120336812285E-2</v>
      </c>
      <c r="H815" s="7">
        <v>1.6325335415772999E-2</v>
      </c>
      <c r="I815" s="30">
        <v>7.2464987354199803E-2</v>
      </c>
      <c r="J815" s="30">
        <v>0.119354219277598</v>
      </c>
      <c r="K815" s="7">
        <v>6.3300621688024597E-2</v>
      </c>
      <c r="L815" s="7">
        <v>0.40893309195947902</v>
      </c>
      <c r="M815" s="7">
        <v>4.5772335550040497E-2</v>
      </c>
      <c r="N815" s="7">
        <v>7.9270809383151106E-2</v>
      </c>
      <c r="O815" s="7">
        <v>6.4050411251810897E-3</v>
      </c>
      <c r="P815" s="7">
        <v>0.17805322143426699</v>
      </c>
      <c r="Q815" s="7">
        <v>6.1572575744396199</v>
      </c>
    </row>
    <row r="816" spans="1:17" hidden="1" x14ac:dyDescent="0.25">
      <c r="A816" s="3" t="s">
        <v>31</v>
      </c>
      <c r="B816" s="2">
        <v>44136</v>
      </c>
      <c r="C816" s="7">
        <v>0.78928453301235102</v>
      </c>
      <c r="D816" s="7">
        <v>2.1360608527868301E-2</v>
      </c>
      <c r="E816" s="7">
        <v>0.55842738693154803</v>
      </c>
      <c r="F816" s="7">
        <v>0.42021200454058399</v>
      </c>
      <c r="G816" s="7">
        <v>1.5666335590569101E-2</v>
      </c>
      <c r="H816" s="7">
        <v>9.2875382227722795E-3</v>
      </c>
      <c r="I816" s="30">
        <v>2.5187479330941901E-2</v>
      </c>
      <c r="J816" s="30">
        <v>7.21730581930103E-2</v>
      </c>
      <c r="K816" s="7">
        <v>6.8568492100285303E-2</v>
      </c>
      <c r="L816" s="7">
        <v>0.53960789288577404</v>
      </c>
      <c r="M816" s="7">
        <v>4.0569654192174502E-2</v>
      </c>
      <c r="N816" s="7">
        <v>7.9180502337560799E-2</v>
      </c>
      <c r="O816" s="7">
        <v>3.5834050122094301E-3</v>
      </c>
      <c r="P816" s="7">
        <v>0.14617564213470199</v>
      </c>
      <c r="Q816" s="7">
        <v>6.1884661646867096</v>
      </c>
    </row>
    <row r="817" spans="1:17" hidden="1" x14ac:dyDescent="0.25">
      <c r="A817" s="3" t="s">
        <v>31</v>
      </c>
      <c r="B817" s="2">
        <v>44166</v>
      </c>
      <c r="C817" s="7">
        <v>1.0885999264427799</v>
      </c>
      <c r="D817" s="7">
        <v>2.1027993320434001E-2</v>
      </c>
      <c r="E817" s="7">
        <v>0.52728448885371104</v>
      </c>
      <c r="F817" s="7">
        <v>0.45168751782585498</v>
      </c>
      <c r="G817" s="7">
        <v>1.32708405010227E-2</v>
      </c>
      <c r="H817" s="7">
        <v>2.0204566447796599E-2</v>
      </c>
      <c r="I817" s="30">
        <v>9.2492407993259002E-2</v>
      </c>
      <c r="J817" s="30">
        <v>8.7850396271074604E-2</v>
      </c>
      <c r="K817" s="7">
        <v>8.9153113685931096E-2</v>
      </c>
      <c r="L817" s="7">
        <v>0.44330337380968299</v>
      </c>
      <c r="M817" s="7">
        <v>4.9786936020620197E-2</v>
      </c>
      <c r="N817" s="7">
        <v>7.0573210594017305E-2</v>
      </c>
      <c r="O817" s="7">
        <v>4.2798267434343796E-3</v>
      </c>
      <c r="P817" s="7">
        <v>0.12908532793316099</v>
      </c>
      <c r="Q817" s="7">
        <v>6.1728973812129002</v>
      </c>
    </row>
    <row r="818" spans="1:17" hidden="1" x14ac:dyDescent="0.25">
      <c r="A818" s="3" t="s">
        <v>31</v>
      </c>
      <c r="B818" s="2">
        <v>44197</v>
      </c>
      <c r="C818" s="7">
        <v>0.62604802034129603</v>
      </c>
      <c r="D818" s="7">
        <v>2.4008134786650301E-2</v>
      </c>
      <c r="E818" s="7">
        <v>0.58923514706649505</v>
      </c>
      <c r="F818" s="7">
        <v>0.38675671814685397</v>
      </c>
      <c r="G818" s="7">
        <v>1.25925813313922E-2</v>
      </c>
      <c r="H818" s="7">
        <v>2.2033195447370502E-3</v>
      </c>
      <c r="I818" s="30">
        <v>7.5716842945520203E-3</v>
      </c>
      <c r="J818" s="30">
        <v>6.2656059772364006E-2</v>
      </c>
      <c r="K818" s="7">
        <v>4.8191180532465697E-2</v>
      </c>
      <c r="L818" s="7">
        <v>0.59487865170006005</v>
      </c>
      <c r="M818" s="7">
        <v>3.86802837792053E-2</v>
      </c>
      <c r="N818" s="7">
        <v>6.1864712146173603E-2</v>
      </c>
      <c r="O818" s="7">
        <v>3.6638617319230998E-3</v>
      </c>
      <c r="P818" s="7">
        <v>0.167697665167127</v>
      </c>
      <c r="Q818" s="7">
        <v>6.2561023268942302</v>
      </c>
    </row>
    <row r="819" spans="1:17" hidden="1" x14ac:dyDescent="0.25">
      <c r="A819" s="3" t="s">
        <v>31</v>
      </c>
      <c r="B819" s="2">
        <v>44228</v>
      </c>
      <c r="C819" s="7">
        <v>0.65396833957915601</v>
      </c>
      <c r="D819" s="7">
        <v>2.1967382733995299E-2</v>
      </c>
      <c r="E819" s="7">
        <v>0.57148094372277702</v>
      </c>
      <c r="F819" s="7">
        <v>0.40655167354322802</v>
      </c>
      <c r="G819" s="7">
        <v>1.2009223256984201E-2</v>
      </c>
      <c r="H819" s="7">
        <v>1.17866171207476E-3</v>
      </c>
      <c r="I819" s="30">
        <v>9.2736227582678604E-3</v>
      </c>
      <c r="J819" s="30">
        <v>6.7228212804421594E-2</v>
      </c>
      <c r="K819" s="7">
        <v>5.6055164718497703E-2</v>
      </c>
      <c r="L819" s="7">
        <v>0.57159130897032295</v>
      </c>
      <c r="M819" s="7">
        <v>3.8584369985346902E-2</v>
      </c>
      <c r="N819" s="7">
        <v>6.9059169363817702E-2</v>
      </c>
      <c r="O819" s="7">
        <v>3.4847414879782602E-3</v>
      </c>
      <c r="P819" s="7">
        <v>0.17153552494228799</v>
      </c>
      <c r="Q819" s="7">
        <v>6.2328585908511904</v>
      </c>
    </row>
    <row r="820" spans="1:17" hidden="1" x14ac:dyDescent="0.25">
      <c r="A820" s="3" t="s">
        <v>31</v>
      </c>
      <c r="B820" s="2">
        <v>44256</v>
      </c>
      <c r="C820" s="7">
        <v>0.81221312574711602</v>
      </c>
      <c r="D820" s="7">
        <v>2.0611162502935199E-2</v>
      </c>
      <c r="E820" s="7">
        <v>0.55953938329097896</v>
      </c>
      <c r="F820" s="7">
        <v>0.41984945420608599</v>
      </c>
      <c r="G820" s="7">
        <v>1.3971060880910401E-2</v>
      </c>
      <c r="H820" s="7">
        <v>1.28134778501108E-3</v>
      </c>
      <c r="I820" s="30">
        <v>1.1171659419054E-2</v>
      </c>
      <c r="J820" s="30">
        <v>6.9256760734235603E-2</v>
      </c>
      <c r="K820" s="7">
        <v>5.5372102623319298E-2</v>
      </c>
      <c r="L820" s="7">
        <v>0.54542542368259594</v>
      </c>
      <c r="M820" s="7">
        <v>4.0173673872701002E-2</v>
      </c>
      <c r="N820" s="7">
        <v>7.7330596950859198E-2</v>
      </c>
      <c r="O820" s="7">
        <v>3.8650433818973799E-3</v>
      </c>
      <c r="P820" s="7">
        <v>0.182152330669416</v>
      </c>
      <c r="Q820" s="7">
        <v>6.22910327194435</v>
      </c>
    </row>
    <row r="821" spans="1:17" hidden="1" x14ac:dyDescent="0.25">
      <c r="A821" s="3" t="s">
        <v>31</v>
      </c>
      <c r="B821" s="2">
        <v>44287</v>
      </c>
      <c r="C821" s="7">
        <v>0.94562546960260596</v>
      </c>
      <c r="D821" s="7">
        <v>2.23429467054377E-2</v>
      </c>
      <c r="E821" s="7">
        <v>0.52491366078069701</v>
      </c>
      <c r="F821" s="7">
        <v>0.45274339251386497</v>
      </c>
      <c r="G821" s="7">
        <v>1.04286985760068E-2</v>
      </c>
      <c r="H821" s="7">
        <v>7.81686033891393E-3</v>
      </c>
      <c r="I821" s="30">
        <v>6.5558112756498005E-2</v>
      </c>
      <c r="J821" s="30">
        <v>8.6837263868802902E-2</v>
      </c>
      <c r="K821" s="7">
        <v>6.3044543199648195E-2</v>
      </c>
      <c r="L821" s="7">
        <v>0.44255759667384897</v>
      </c>
      <c r="M821" s="7">
        <v>4.5147953338715199E-2</v>
      </c>
      <c r="N821" s="7">
        <v>8.8683018637519304E-2</v>
      </c>
      <c r="O821" s="7">
        <v>5.64774895822363E-3</v>
      </c>
      <c r="P821" s="7">
        <v>0.18427820365182301</v>
      </c>
      <c r="Q821" s="7">
        <v>6.1757352808552097</v>
      </c>
    </row>
    <row r="822" spans="1:17" hidden="1" x14ac:dyDescent="0.25">
      <c r="A822" s="3" t="s">
        <v>31</v>
      </c>
      <c r="B822" s="2">
        <v>44317</v>
      </c>
      <c r="C822" s="7">
        <v>1.04339203489931</v>
      </c>
      <c r="D822" s="7">
        <v>1.9703712093320599E-2</v>
      </c>
      <c r="E822" s="7">
        <v>0.50269905779199098</v>
      </c>
      <c r="F822" s="7">
        <v>0.47759723011468802</v>
      </c>
      <c r="G822" s="7">
        <v>1.03304773133339E-2</v>
      </c>
      <c r="H822" s="7">
        <v>1.1266713713899101E-2</v>
      </c>
      <c r="I822" s="30">
        <v>7.7734188355248299E-2</v>
      </c>
      <c r="J822" s="30">
        <v>0.114760812307871</v>
      </c>
      <c r="K822" s="7">
        <v>5.7037208611928E-2</v>
      </c>
      <c r="L822" s="7">
        <v>0.40336395655808799</v>
      </c>
      <c r="M822" s="7">
        <v>4.8070114405207497E-2</v>
      </c>
      <c r="N822" s="7">
        <v>8.3654464547930102E-2</v>
      </c>
      <c r="O822" s="7">
        <v>8.6823033191123101E-3</v>
      </c>
      <c r="P822" s="7">
        <v>0.185099760867381</v>
      </c>
      <c r="Q822" s="7">
        <v>6.1819337051175003</v>
      </c>
    </row>
    <row r="823" spans="1:17" hidden="1" x14ac:dyDescent="0.25">
      <c r="A823" s="3" t="s">
        <v>31</v>
      </c>
      <c r="B823" s="2">
        <v>44348</v>
      </c>
      <c r="C823" s="7">
        <v>1.0108603021549101</v>
      </c>
      <c r="D823" s="7">
        <v>1.96779494912823E-2</v>
      </c>
      <c r="E823" s="7">
        <v>0.49747046510151299</v>
      </c>
      <c r="F823" s="7">
        <v>0.48285158540720402</v>
      </c>
      <c r="G823" s="7">
        <v>1.153645259106E-2</v>
      </c>
      <c r="H823" s="7">
        <v>1.13125229946074E-2</v>
      </c>
      <c r="I823" s="30">
        <v>7.6284175539170704E-2</v>
      </c>
      <c r="J823" s="30">
        <v>0.129133608837569</v>
      </c>
      <c r="K823" s="7">
        <v>4.8130140191211299E-2</v>
      </c>
      <c r="L823" s="7">
        <v>0.40132163429191298</v>
      </c>
      <c r="M823" s="7">
        <v>4.5770897969227398E-2</v>
      </c>
      <c r="N823" s="7">
        <v>7.5501643126534901E-2</v>
      </c>
      <c r="O823" s="7">
        <v>1.03220963564669E-2</v>
      </c>
      <c r="P823" s="7">
        <v>0.19068682810224</v>
      </c>
      <c r="Q823" s="7">
        <v>6.1865641219279102</v>
      </c>
    </row>
    <row r="824" spans="1:17" hidden="1" x14ac:dyDescent="0.25">
      <c r="A824" s="3" t="s">
        <v>31</v>
      </c>
      <c r="B824" s="2">
        <v>44378</v>
      </c>
      <c r="C824" s="7">
        <v>1.1590936791515101</v>
      </c>
      <c r="D824" s="7">
        <v>1.9130455367355401E-2</v>
      </c>
      <c r="E824" s="7">
        <v>0.457979465088306</v>
      </c>
      <c r="F824" s="7">
        <v>0.52289007954433897</v>
      </c>
      <c r="G824" s="7">
        <v>9.6301531517037596E-3</v>
      </c>
      <c r="H824" s="7">
        <v>1.2858276626562699E-2</v>
      </c>
      <c r="I824" s="30">
        <v>6.8018176291047602E-2</v>
      </c>
      <c r="J824" s="30">
        <v>0.19040028593504199</v>
      </c>
      <c r="K824" s="7">
        <v>4.5813402960110598E-2</v>
      </c>
      <c r="L824" s="7">
        <v>0.37039181448997799</v>
      </c>
      <c r="M824" s="7">
        <v>4.0530081112001799E-2</v>
      </c>
      <c r="N824" s="7">
        <v>6.9495720547663495E-2</v>
      </c>
      <c r="O824" s="7">
        <v>1.26037788174439E-2</v>
      </c>
      <c r="P824" s="7">
        <v>0.180258310068446</v>
      </c>
      <c r="Q824" s="7">
        <v>6.1758791840097098</v>
      </c>
    </row>
    <row r="825" spans="1:17" hidden="1" x14ac:dyDescent="0.25">
      <c r="A825" s="3" t="s">
        <v>31</v>
      </c>
      <c r="B825" s="2">
        <v>44409</v>
      </c>
      <c r="C825" s="7">
        <v>1.1804451241076299</v>
      </c>
      <c r="D825" s="7">
        <v>1.6523111250321899E-2</v>
      </c>
      <c r="E825" s="7">
        <v>0.43743400732670601</v>
      </c>
      <c r="F825" s="7">
        <v>0.54604288142297297</v>
      </c>
      <c r="G825" s="7">
        <v>1.0556880372642E-2</v>
      </c>
      <c r="H825" s="7">
        <v>1.58025814289641E-2</v>
      </c>
      <c r="I825" s="30">
        <v>7.4243543618104896E-2</v>
      </c>
      <c r="J825" s="30">
        <v>0.220280388772986</v>
      </c>
      <c r="K825" s="7">
        <v>4.7632345966631302E-2</v>
      </c>
      <c r="L825" s="7">
        <v>0.33765168288804998</v>
      </c>
      <c r="M825" s="7">
        <v>3.79771966615782E-2</v>
      </c>
      <c r="N825" s="7">
        <v>6.7040094424470301E-2</v>
      </c>
      <c r="O825" s="7">
        <v>1.58232440269656E-2</v>
      </c>
      <c r="P825" s="7">
        <v>0.17299204183960701</v>
      </c>
      <c r="Q825" s="7">
        <v>6.20624660253924</v>
      </c>
    </row>
    <row r="826" spans="1:17" x14ac:dyDescent="0.25">
      <c r="A826" s="3" t="s">
        <v>31</v>
      </c>
      <c r="B826" s="2">
        <v>44440</v>
      </c>
      <c r="C826" s="7">
        <v>1.0545806766975701</v>
      </c>
      <c r="D826" s="7">
        <v>1.9007093462349599E-2</v>
      </c>
      <c r="E826" s="7">
        <v>0.47849876670256902</v>
      </c>
      <c r="F826" s="7">
        <v>0.50249413983508195</v>
      </c>
      <c r="G826" s="7">
        <v>1.00482840286969E-2</v>
      </c>
      <c r="H826" s="7">
        <v>1.2987270124974E-2</v>
      </c>
      <c r="I826" s="30">
        <v>6.6482050826848701E-2</v>
      </c>
      <c r="J826" s="30">
        <v>0.16788411739917</v>
      </c>
      <c r="K826" s="7">
        <v>5.3300426052243999E-2</v>
      </c>
      <c r="L826" s="7">
        <v>0.37050393572337997</v>
      </c>
      <c r="M826" s="7">
        <v>4.3639115103321698E-2</v>
      </c>
      <c r="N826" s="7">
        <v>6.9861619980084999E-2</v>
      </c>
      <c r="O826" s="7">
        <v>1.46594376745096E-2</v>
      </c>
      <c r="P826" s="7">
        <v>0.19063374308677</v>
      </c>
      <c r="Q826" s="7">
        <v>6.1952193816122696</v>
      </c>
    </row>
    <row r="827" spans="1:17" hidden="1" x14ac:dyDescent="0.25">
      <c r="A827" s="3" t="s">
        <v>32</v>
      </c>
      <c r="B827" s="2">
        <v>43466</v>
      </c>
      <c r="C827" s="7">
        <v>0.89388818566903505</v>
      </c>
      <c r="D827" s="7">
        <v>5.1604736747978804E-3</v>
      </c>
      <c r="E827" s="7">
        <v>0.64021933968613998</v>
      </c>
      <c r="F827" s="7">
        <v>0.35462018663906197</v>
      </c>
      <c r="G827" s="7">
        <v>1.8111885195840199E-2</v>
      </c>
      <c r="H827" s="7">
        <v>9.9215129812464092E-3</v>
      </c>
      <c r="I827" s="30">
        <v>6.2480538234529398E-2</v>
      </c>
      <c r="J827" s="30">
        <v>9.5931236471319806E-2</v>
      </c>
      <c r="K827" s="7">
        <v>5.6041851522202799E-2</v>
      </c>
      <c r="L827" s="7">
        <v>0.340745333264591</v>
      </c>
      <c r="M827" s="7">
        <v>5.34606035679887E-2</v>
      </c>
      <c r="N827" s="7">
        <v>5.2417179289916203E-2</v>
      </c>
      <c r="O827" s="7">
        <v>2.97272138406585E-2</v>
      </c>
      <c r="P827" s="7">
        <v>0.28116264563170701</v>
      </c>
      <c r="Q827" s="7">
        <v>6.0711729096234803</v>
      </c>
    </row>
    <row r="828" spans="1:17" hidden="1" x14ac:dyDescent="0.25">
      <c r="A828" s="3" t="s">
        <v>32</v>
      </c>
      <c r="B828" s="2">
        <v>43497</v>
      </c>
      <c r="C828" s="7">
        <v>0.90774435999034497</v>
      </c>
      <c r="D828" s="7">
        <v>4.4626614525148699E-3</v>
      </c>
      <c r="E828" s="7">
        <v>0.64959141062070502</v>
      </c>
      <c r="F828" s="7">
        <v>0.34594592792677997</v>
      </c>
      <c r="G828" s="7">
        <v>1.91454096141313E-2</v>
      </c>
      <c r="H828" s="7">
        <v>9.7673631623368395E-3</v>
      </c>
      <c r="I828" s="30">
        <v>6.3409343756363298E-2</v>
      </c>
      <c r="J828" s="30">
        <v>0.11025042397172199</v>
      </c>
      <c r="K828" s="7">
        <v>5.2910332750795999E-2</v>
      </c>
      <c r="L828" s="7">
        <v>0.33455651146027199</v>
      </c>
      <c r="M828" s="7">
        <v>5.5584765797679798E-2</v>
      </c>
      <c r="N828" s="7">
        <v>4.8143082526037898E-2</v>
      </c>
      <c r="O828" s="7">
        <v>3.2203434499856402E-2</v>
      </c>
      <c r="P828" s="7">
        <v>0.27402933246080502</v>
      </c>
      <c r="Q828" s="7">
        <v>5.8598745698835097</v>
      </c>
    </row>
    <row r="829" spans="1:17" hidden="1" x14ac:dyDescent="0.25">
      <c r="A829" s="3" t="s">
        <v>32</v>
      </c>
      <c r="B829" s="2">
        <v>43525</v>
      </c>
      <c r="C829" s="7">
        <v>1.06451212463444</v>
      </c>
      <c r="D829" s="7">
        <v>5.9432731355399298E-3</v>
      </c>
      <c r="E829" s="7">
        <v>0.63400938520930705</v>
      </c>
      <c r="F829" s="7">
        <v>0.36004734165515301</v>
      </c>
      <c r="G829" s="7">
        <v>1.6266002873507299E-2</v>
      </c>
      <c r="H829" s="7">
        <v>9.0214917246443406E-3</v>
      </c>
      <c r="I829" s="30">
        <v>6.60166017300029E-2</v>
      </c>
      <c r="J829" s="30">
        <v>0.110999230192415</v>
      </c>
      <c r="K829" s="7">
        <v>5.2581546039116099E-2</v>
      </c>
      <c r="L829" s="7">
        <v>0.330874486188385</v>
      </c>
      <c r="M829" s="7">
        <v>5.4198576350032002E-2</v>
      </c>
      <c r="N829" s="7">
        <v>5.0718257531704301E-2</v>
      </c>
      <c r="O829" s="7">
        <v>3.0614084100549801E-2</v>
      </c>
      <c r="P829" s="7">
        <v>0.27870972326964299</v>
      </c>
      <c r="Q829" s="7">
        <v>5.9722002609545797</v>
      </c>
    </row>
    <row r="830" spans="1:17" hidden="1" x14ac:dyDescent="0.25">
      <c r="A830" s="3" t="s">
        <v>32</v>
      </c>
      <c r="B830" s="2">
        <v>43556</v>
      </c>
      <c r="C830" s="7">
        <v>0.96975296632356101</v>
      </c>
      <c r="D830" s="7">
        <v>5.0800374204736203E-3</v>
      </c>
      <c r="E830" s="7">
        <v>0.65106198062635601</v>
      </c>
      <c r="F830" s="7">
        <v>0.34385798195317002</v>
      </c>
      <c r="G830" s="7">
        <v>1.8313316695144601E-2</v>
      </c>
      <c r="H830" s="7">
        <v>1.10415051445171E-2</v>
      </c>
      <c r="I830" s="30">
        <v>6.9707610088678804E-2</v>
      </c>
      <c r="J830" s="30">
        <v>0.11150435733549301</v>
      </c>
      <c r="K830" s="7">
        <v>5.7995612636567197E-2</v>
      </c>
      <c r="L830" s="7">
        <v>0.34485210666100202</v>
      </c>
      <c r="M830" s="7">
        <v>5.2938334989696301E-2</v>
      </c>
      <c r="N830" s="7">
        <v>5.8452397348E-2</v>
      </c>
      <c r="O830" s="7">
        <v>3.3390708386980501E-2</v>
      </c>
      <c r="P830" s="7">
        <v>0.241804050713921</v>
      </c>
      <c r="Q830" s="7">
        <v>6.0384751569337096</v>
      </c>
    </row>
    <row r="831" spans="1:17" hidden="1" x14ac:dyDescent="0.25">
      <c r="A831" s="3" t="s">
        <v>32</v>
      </c>
      <c r="B831" s="2">
        <v>43586</v>
      </c>
      <c r="C831" s="7">
        <v>1.03321290852738</v>
      </c>
      <c r="D831" s="7">
        <v>4.1576928997028697E-3</v>
      </c>
      <c r="E831" s="7">
        <v>0.63354456322602504</v>
      </c>
      <c r="F831" s="7">
        <v>0.36229774387427299</v>
      </c>
      <c r="G831" s="7">
        <v>1.7144847414741302E-2</v>
      </c>
      <c r="H831" s="7">
        <v>1.05894611262721E-2</v>
      </c>
      <c r="I831" s="30">
        <v>6.7787001325150698E-2</v>
      </c>
      <c r="J831" s="30">
        <v>0.110122001559007</v>
      </c>
      <c r="K831" s="7">
        <v>5.3094492545185001E-2</v>
      </c>
      <c r="L831" s="7">
        <v>0.33332939473691198</v>
      </c>
      <c r="M831" s="7">
        <v>5.1731966424164201E-2</v>
      </c>
      <c r="N831" s="7">
        <v>5.8376889451305099E-2</v>
      </c>
      <c r="O831" s="7">
        <v>4.1528657897866202E-2</v>
      </c>
      <c r="P831" s="7">
        <v>0.25629528751939701</v>
      </c>
      <c r="Q831" s="7">
        <v>6.07373358324487</v>
      </c>
    </row>
    <row r="832" spans="1:17" hidden="1" x14ac:dyDescent="0.25">
      <c r="A832" s="3" t="s">
        <v>32</v>
      </c>
      <c r="B832" s="2">
        <v>43617</v>
      </c>
      <c r="C832" s="7">
        <v>0.96978972381069195</v>
      </c>
      <c r="D832" s="7">
        <v>4.5664948204103099E-3</v>
      </c>
      <c r="E832" s="7">
        <v>0.65227650169665696</v>
      </c>
      <c r="F832" s="7">
        <v>0.34315700348293199</v>
      </c>
      <c r="G832" s="7">
        <v>1.71147845427581E-2</v>
      </c>
      <c r="H832" s="7">
        <v>9.5791423287233703E-3</v>
      </c>
      <c r="I832" s="30">
        <v>6.6719573339253893E-2</v>
      </c>
      <c r="J832" s="30">
        <v>0.11412622721795899</v>
      </c>
      <c r="K832" s="7">
        <v>5.6473098080607798E-2</v>
      </c>
      <c r="L832" s="7">
        <v>0.34405968349030402</v>
      </c>
      <c r="M832" s="7">
        <v>5.1991442202156797E-2</v>
      </c>
      <c r="N832" s="7">
        <v>5.4920271434282103E-2</v>
      </c>
      <c r="O832" s="7">
        <v>3.7108485327156999E-2</v>
      </c>
      <c r="P832" s="7">
        <v>0.24790729203679801</v>
      </c>
      <c r="Q832" s="7">
        <v>6.03121145273251</v>
      </c>
    </row>
    <row r="833" spans="1:17" hidden="1" x14ac:dyDescent="0.25">
      <c r="A833" s="3" t="s">
        <v>32</v>
      </c>
      <c r="B833" s="2">
        <v>43647</v>
      </c>
      <c r="C833" s="7">
        <v>1.01481460498297</v>
      </c>
      <c r="D833" s="7">
        <v>4.3340729901571303E-3</v>
      </c>
      <c r="E833" s="7">
        <v>0.65559145955379505</v>
      </c>
      <c r="F833" s="7">
        <v>0.34007446745604802</v>
      </c>
      <c r="G833" s="7">
        <v>1.85675041845829E-2</v>
      </c>
      <c r="H833" s="7">
        <v>1.07255445605983E-2</v>
      </c>
      <c r="I833" s="30">
        <v>6.9759446448173806E-2</v>
      </c>
      <c r="J833" s="30">
        <v>0.108060343623512</v>
      </c>
      <c r="K833" s="7">
        <v>5.4814258925248799E-2</v>
      </c>
      <c r="L833" s="7">
        <v>0.33116874050907502</v>
      </c>
      <c r="M833" s="7">
        <v>5.6339571850846003E-2</v>
      </c>
      <c r="N833" s="7">
        <v>4.9253462801736599E-2</v>
      </c>
      <c r="O833" s="7">
        <v>3.5959162090286399E-2</v>
      </c>
      <c r="P833" s="7">
        <v>0.26535196500593999</v>
      </c>
      <c r="Q833" s="7">
        <v>6.1209622406978301</v>
      </c>
    </row>
    <row r="834" spans="1:17" hidden="1" x14ac:dyDescent="0.25">
      <c r="A834" s="3" t="s">
        <v>32</v>
      </c>
      <c r="B834" s="2">
        <v>43678</v>
      </c>
      <c r="C834" s="7">
        <v>1.0130247232570899</v>
      </c>
      <c r="D834" s="7">
        <v>4.26280257894687E-3</v>
      </c>
      <c r="E834" s="7">
        <v>0.63594873164733601</v>
      </c>
      <c r="F834" s="7">
        <v>0.35978846577371698</v>
      </c>
      <c r="G834" s="7">
        <v>1.7693493427654701E-2</v>
      </c>
      <c r="H834" s="7">
        <v>1.10653461648831E-2</v>
      </c>
      <c r="I834" s="30">
        <v>7.0654730510538E-2</v>
      </c>
      <c r="J834" s="30">
        <v>0.11749753323217001</v>
      </c>
      <c r="K834" s="7">
        <v>5.0320611525287898E-2</v>
      </c>
      <c r="L834" s="7">
        <v>0.33516761393259897</v>
      </c>
      <c r="M834" s="7">
        <v>5.1851715493124298E-2</v>
      </c>
      <c r="N834" s="7">
        <v>5.0853212999788198E-2</v>
      </c>
      <c r="O834" s="7">
        <v>3.45586138882907E-2</v>
      </c>
      <c r="P834" s="7">
        <v>0.26033712882566401</v>
      </c>
      <c r="Q834" s="7">
        <v>6.0987614385557496</v>
      </c>
    </row>
    <row r="835" spans="1:17" hidden="1" x14ac:dyDescent="0.25">
      <c r="A835" s="3" t="s">
        <v>32</v>
      </c>
      <c r="B835" s="2">
        <v>43709</v>
      </c>
      <c r="C835" s="7">
        <v>0.97813052683414803</v>
      </c>
      <c r="D835" s="7">
        <v>4.6916619134030699E-3</v>
      </c>
      <c r="E835" s="7">
        <v>0.64908684594013399</v>
      </c>
      <c r="F835" s="7">
        <v>0.34622149214646297</v>
      </c>
      <c r="G835" s="7">
        <v>2.0384723532438202E-2</v>
      </c>
      <c r="H835" s="7">
        <v>9.89053059991633E-3</v>
      </c>
      <c r="I835" s="30">
        <v>6.6083511944587295E-2</v>
      </c>
      <c r="J835" s="30">
        <v>0.10844709328799799</v>
      </c>
      <c r="K835" s="7">
        <v>5.0600015764412899E-2</v>
      </c>
      <c r="L835" s="7">
        <v>0.33534624306642502</v>
      </c>
      <c r="M835" s="7">
        <v>4.98503810368051E-2</v>
      </c>
      <c r="N835" s="7">
        <v>4.9170911184918301E-2</v>
      </c>
      <c r="O835" s="7">
        <v>3.0985164492629599E-2</v>
      </c>
      <c r="P835" s="7">
        <v>0.27924142508986899</v>
      </c>
      <c r="Q835" s="7">
        <v>6.0260924265529203</v>
      </c>
    </row>
    <row r="836" spans="1:17" hidden="1" x14ac:dyDescent="0.25">
      <c r="A836" s="3" t="s">
        <v>32</v>
      </c>
      <c r="B836" s="2">
        <v>43739</v>
      </c>
      <c r="C836" s="7">
        <v>1.0054288582662401</v>
      </c>
      <c r="D836" s="7">
        <v>5.5772309229360504E-3</v>
      </c>
      <c r="E836" s="7">
        <v>0.64676040614501795</v>
      </c>
      <c r="F836" s="7">
        <v>0.347662362932046</v>
      </c>
      <c r="G836" s="7">
        <v>1.78155016567518E-2</v>
      </c>
      <c r="H836" s="7">
        <v>1.12396878979987E-2</v>
      </c>
      <c r="I836" s="30">
        <v>6.2922313188763193E-2</v>
      </c>
      <c r="J836" s="30">
        <v>0.115936182421551</v>
      </c>
      <c r="K836" s="7">
        <v>5.4266893092752101E-2</v>
      </c>
      <c r="L836" s="7">
        <v>0.34796831767242398</v>
      </c>
      <c r="M836" s="7">
        <v>5.6039677554175597E-2</v>
      </c>
      <c r="N836" s="7">
        <v>5.2137293727159702E-2</v>
      </c>
      <c r="O836" s="7">
        <v>2.3082248965611299E-2</v>
      </c>
      <c r="P836" s="7">
        <v>0.25859188382281201</v>
      </c>
      <c r="Q836" s="7">
        <v>6.0205819719166298</v>
      </c>
    </row>
    <row r="837" spans="1:17" hidden="1" x14ac:dyDescent="0.25">
      <c r="A837" s="3" t="s">
        <v>32</v>
      </c>
      <c r="B837" s="2">
        <v>43770</v>
      </c>
      <c r="C837" s="7">
        <v>1.05598532622316</v>
      </c>
      <c r="D837" s="7">
        <v>5.2216221222577399E-3</v>
      </c>
      <c r="E837" s="7">
        <v>0.64712951339855496</v>
      </c>
      <c r="F837" s="7">
        <v>0.34764886447918703</v>
      </c>
      <c r="G837" s="7">
        <v>1.8323023732035301E-2</v>
      </c>
      <c r="H837" s="7">
        <v>1.1357931922236299E-2</v>
      </c>
      <c r="I837" s="30">
        <v>6.5522737373798906E-2</v>
      </c>
      <c r="J837" s="30">
        <v>0.114166234901525</v>
      </c>
      <c r="K837" s="7">
        <v>5.9896947691397098E-2</v>
      </c>
      <c r="L837" s="7">
        <v>0.33785565159255798</v>
      </c>
      <c r="M837" s="7">
        <v>5.2541429711608703E-2</v>
      </c>
      <c r="N837" s="7">
        <v>4.7181456724831802E-2</v>
      </c>
      <c r="O837" s="7">
        <v>2.44128755338794E-2</v>
      </c>
      <c r="P837" s="7">
        <v>0.26874171081612902</v>
      </c>
      <c r="Q837" s="7">
        <v>5.96699585640373</v>
      </c>
    </row>
    <row r="838" spans="1:17" hidden="1" x14ac:dyDescent="0.25">
      <c r="A838" s="3" t="s">
        <v>32</v>
      </c>
      <c r="B838" s="2">
        <v>43800</v>
      </c>
      <c r="C838" s="7">
        <v>1.0937156914809301</v>
      </c>
      <c r="D838" s="7">
        <v>5.3513406159753901E-3</v>
      </c>
      <c r="E838" s="7">
        <v>0.70028970282810599</v>
      </c>
      <c r="F838" s="7">
        <v>0.29435895655591898</v>
      </c>
      <c r="G838" s="7">
        <v>1.78622646975031E-2</v>
      </c>
      <c r="H838" s="7">
        <v>1.5285429436881401E-2</v>
      </c>
      <c r="I838" s="30">
        <v>8.2873546076833102E-2</v>
      </c>
      <c r="J838" s="30">
        <v>0.12921738711970701</v>
      </c>
      <c r="K838" s="7">
        <v>7.4049408137963693E-2</v>
      </c>
      <c r="L838" s="7">
        <v>0.37867740669462702</v>
      </c>
      <c r="M838" s="7">
        <v>5.5557283717923303E-2</v>
      </c>
      <c r="N838" s="7">
        <v>4.0679630284988999E-2</v>
      </c>
      <c r="O838" s="7">
        <v>2.11270612752643E-2</v>
      </c>
      <c r="P838" s="7">
        <v>0.18467058255830901</v>
      </c>
      <c r="Q838" s="7">
        <v>6.0131473273698699</v>
      </c>
    </row>
    <row r="839" spans="1:17" hidden="1" x14ac:dyDescent="0.25">
      <c r="A839" s="3" t="s">
        <v>32</v>
      </c>
      <c r="B839" s="2">
        <v>43831</v>
      </c>
      <c r="C839" s="7">
        <v>0.93234093694360898</v>
      </c>
      <c r="D839" s="7">
        <v>4.6556811827130002E-3</v>
      </c>
      <c r="E839" s="7">
        <v>0.66831395188938303</v>
      </c>
      <c r="F839" s="7">
        <v>0.32703036692790399</v>
      </c>
      <c r="G839" s="7">
        <v>1.8536535423888199E-2</v>
      </c>
      <c r="H839" s="7">
        <v>1.1214238678213801E-2</v>
      </c>
      <c r="I839" s="30">
        <v>5.3370608165721797E-2</v>
      </c>
      <c r="J839" s="30">
        <v>0.112106325780665</v>
      </c>
      <c r="K839" s="7">
        <v>5.0826944727705499E-2</v>
      </c>
      <c r="L839" s="7">
        <v>0.35257197532364598</v>
      </c>
      <c r="M839" s="7">
        <v>5.2302433856264097E-2</v>
      </c>
      <c r="N839" s="7">
        <v>5.0608655684599699E-2</v>
      </c>
      <c r="O839" s="7">
        <v>3.0259768673003701E-2</v>
      </c>
      <c r="P839" s="7">
        <v>0.268202513686292</v>
      </c>
      <c r="Q839" s="7">
        <v>6.0495250286453999</v>
      </c>
    </row>
    <row r="840" spans="1:17" hidden="1" x14ac:dyDescent="0.25">
      <c r="A840" s="3" t="s">
        <v>32</v>
      </c>
      <c r="B840" s="2">
        <v>43862</v>
      </c>
      <c r="C840" s="7">
        <v>0.95961005163904001</v>
      </c>
      <c r="D840" s="7">
        <v>5.5450951187285104E-3</v>
      </c>
      <c r="E840" s="7">
        <v>0.65609987352413501</v>
      </c>
      <c r="F840" s="7">
        <v>0.33835503135713701</v>
      </c>
      <c r="G840" s="7">
        <v>1.8175687005572198E-2</v>
      </c>
      <c r="H840" s="7">
        <v>1.1235796635878899E-2</v>
      </c>
      <c r="I840" s="30">
        <v>5.2637024559137199E-2</v>
      </c>
      <c r="J840" s="30">
        <v>0.122178402129467</v>
      </c>
      <c r="K840" s="7">
        <v>4.9781062295617198E-2</v>
      </c>
      <c r="L840" s="7">
        <v>0.35192838597902598</v>
      </c>
      <c r="M840" s="7">
        <v>5.2961043432221203E-2</v>
      </c>
      <c r="N840" s="7">
        <v>4.4173510640038501E-2</v>
      </c>
      <c r="O840" s="7">
        <v>2.8634295595334001E-2</v>
      </c>
      <c r="P840" s="7">
        <v>0.26829479172770798</v>
      </c>
      <c r="Q840" s="7">
        <v>6.1525419141155</v>
      </c>
    </row>
    <row r="841" spans="1:17" hidden="1" x14ac:dyDescent="0.25">
      <c r="A841" s="3" t="s">
        <v>32</v>
      </c>
      <c r="B841" s="2">
        <v>43891</v>
      </c>
      <c r="C841" s="7">
        <v>0.95394345413422998</v>
      </c>
      <c r="D841" s="7">
        <v>4.8384278236363902E-3</v>
      </c>
      <c r="E841" s="7">
        <v>0.68932631341716299</v>
      </c>
      <c r="F841" s="7">
        <v>0.30583525875919998</v>
      </c>
      <c r="G841" s="7">
        <v>1.6685398522239801E-2</v>
      </c>
      <c r="H841" s="7">
        <v>7.8923200156081896E-3</v>
      </c>
      <c r="I841" s="30">
        <v>3.3137795639834003E-2</v>
      </c>
      <c r="J841" s="30">
        <v>8.4652712125908497E-2</v>
      </c>
      <c r="K841" s="7">
        <v>5.1622150277227399E-2</v>
      </c>
      <c r="L841" s="7">
        <v>0.461631056096795</v>
      </c>
      <c r="M841" s="7">
        <v>4.1328853562782403E-2</v>
      </c>
      <c r="N841" s="7">
        <v>4.6823360145873003E-2</v>
      </c>
      <c r="O841" s="7">
        <v>1.51743893327088E-2</v>
      </c>
      <c r="P841" s="7">
        <v>0.24105196428102299</v>
      </c>
      <c r="Q841" s="7">
        <v>6.1578590117113299</v>
      </c>
    </row>
    <row r="842" spans="1:17" hidden="1" x14ac:dyDescent="0.25">
      <c r="A842" s="3" t="s">
        <v>32</v>
      </c>
      <c r="B842" s="2">
        <v>43922</v>
      </c>
      <c r="C842" s="7">
        <v>0.59897435769079899</v>
      </c>
      <c r="D842" s="7">
        <v>6.2639074040049302E-3</v>
      </c>
      <c r="E842" s="7">
        <v>0.80603396108548697</v>
      </c>
      <c r="F842" s="7">
        <v>0.18770213151050799</v>
      </c>
      <c r="G842" s="7">
        <v>1.59834991676772E-2</v>
      </c>
      <c r="H842" s="7">
        <v>6.1722357564187105E-4</v>
      </c>
      <c r="I842" s="30">
        <v>3.1138913934159601E-3</v>
      </c>
      <c r="J842" s="30">
        <v>2.4791016610348701E-2</v>
      </c>
      <c r="K842" s="7">
        <v>4.5783133562725897E-2</v>
      </c>
      <c r="L842" s="7">
        <v>0.74185552486447504</v>
      </c>
      <c r="M842" s="7">
        <v>1.33948229195465E-2</v>
      </c>
      <c r="N842" s="7">
        <v>3.3064311223560003E-2</v>
      </c>
      <c r="O842" s="7">
        <v>5.0973472048173197E-4</v>
      </c>
      <c r="P842" s="7">
        <v>0.120886841962128</v>
      </c>
      <c r="Q842" s="7">
        <v>6.30505367505073</v>
      </c>
    </row>
    <row r="843" spans="1:17" hidden="1" x14ac:dyDescent="0.25">
      <c r="A843" s="3" t="s">
        <v>32</v>
      </c>
      <c r="B843" s="2">
        <v>43952</v>
      </c>
      <c r="C843" s="7">
        <v>0.75307819164745804</v>
      </c>
      <c r="D843" s="7">
        <v>5.3428798470415099E-3</v>
      </c>
      <c r="E843" s="7">
        <v>0.77524202600629599</v>
      </c>
      <c r="F843" s="7">
        <v>0.21941509414666299</v>
      </c>
      <c r="G843" s="7">
        <v>1.44685069399041E-2</v>
      </c>
      <c r="H843" s="7">
        <v>1.27080272470745E-3</v>
      </c>
      <c r="I843" s="30">
        <v>3.8419934319133698E-3</v>
      </c>
      <c r="J843" s="30">
        <v>3.5127568402940602E-2</v>
      </c>
      <c r="K843" s="7">
        <v>4.8978005104882198E-2</v>
      </c>
      <c r="L843" s="7">
        <v>0.64721525077086495</v>
      </c>
      <c r="M843" s="7">
        <v>1.30431849599843E-2</v>
      </c>
      <c r="N843" s="7">
        <v>7.3163531962178105E-2</v>
      </c>
      <c r="O843" s="7">
        <v>7.6207432245435603E-4</v>
      </c>
      <c r="P843" s="7">
        <v>0.16212908138016999</v>
      </c>
      <c r="Q843" s="7">
        <v>6.2732870924757496</v>
      </c>
    </row>
    <row r="844" spans="1:17" hidden="1" x14ac:dyDescent="0.25">
      <c r="A844" s="3" t="s">
        <v>32</v>
      </c>
      <c r="B844" s="2">
        <v>43983</v>
      </c>
      <c r="C844" s="7">
        <v>0.92421422865993896</v>
      </c>
      <c r="D844" s="7">
        <v>5.80997795691363E-3</v>
      </c>
      <c r="E844" s="7">
        <v>0.69565260209717195</v>
      </c>
      <c r="F844" s="7">
        <v>0.29853741994591398</v>
      </c>
      <c r="G844" s="7">
        <v>1.6791876284042599E-2</v>
      </c>
      <c r="H844" s="7">
        <v>3.6628099024647001E-3</v>
      </c>
      <c r="I844" s="30">
        <v>4.03249560443509E-2</v>
      </c>
      <c r="J844" s="30">
        <v>4.5979315737228799E-2</v>
      </c>
      <c r="K844" s="7">
        <v>4.72615314712789E-2</v>
      </c>
      <c r="L844" s="7">
        <v>0.48938136929613102</v>
      </c>
      <c r="M844" s="7">
        <v>2.0929925413240999E-2</v>
      </c>
      <c r="N844" s="7">
        <v>7.5472365408789294E-2</v>
      </c>
      <c r="O844" s="7">
        <v>1.21941074776753E-3</v>
      </c>
      <c r="P844" s="7">
        <v>0.25897643969470502</v>
      </c>
      <c r="Q844" s="7">
        <v>6.1487409175497598</v>
      </c>
    </row>
    <row r="845" spans="1:17" hidden="1" x14ac:dyDescent="0.25">
      <c r="A845" s="3" t="s">
        <v>32</v>
      </c>
      <c r="B845" s="2">
        <v>44013</v>
      </c>
      <c r="C845" s="7">
        <v>1.04949048103644</v>
      </c>
      <c r="D845" s="7">
        <v>5.1590637940023597E-3</v>
      </c>
      <c r="E845" s="7">
        <v>0.70076185719335604</v>
      </c>
      <c r="F845" s="7">
        <v>0.29407907901264202</v>
      </c>
      <c r="G845" s="7">
        <v>1.51763649466844E-2</v>
      </c>
      <c r="H845" s="7">
        <v>7.6642191652125996E-3</v>
      </c>
      <c r="I845" s="30">
        <v>6.20217519682199E-2</v>
      </c>
      <c r="J845" s="30">
        <v>9.9559930078877798E-2</v>
      </c>
      <c r="K845" s="7">
        <v>5.2241773325052102E-2</v>
      </c>
      <c r="L845" s="7">
        <v>0.40859438957983002</v>
      </c>
      <c r="M845" s="7">
        <v>4.26320992525333E-2</v>
      </c>
      <c r="N845" s="7">
        <v>6.8249917466250004E-2</v>
      </c>
      <c r="O845" s="7">
        <v>8.7396389535314804E-3</v>
      </c>
      <c r="P845" s="7">
        <v>0.23511991526380899</v>
      </c>
      <c r="Q845" s="7">
        <v>6.1579633175044703</v>
      </c>
    </row>
    <row r="846" spans="1:17" hidden="1" x14ac:dyDescent="0.25">
      <c r="A846" s="3" t="s">
        <v>32</v>
      </c>
      <c r="B846" s="2">
        <v>44044</v>
      </c>
      <c r="C846" s="7">
        <v>1.09022259110958</v>
      </c>
      <c r="D846" s="7">
        <v>8.7580690676755894E-3</v>
      </c>
      <c r="E846" s="7">
        <v>0.64269239017075597</v>
      </c>
      <c r="F846" s="7">
        <v>0.34854954076156802</v>
      </c>
      <c r="G846" s="7">
        <v>1.46041745796394E-2</v>
      </c>
      <c r="H846" s="7">
        <v>7.9994430650946295E-3</v>
      </c>
      <c r="I846" s="30">
        <v>6.3325872558663301E-2</v>
      </c>
      <c r="J846" s="30">
        <v>0.12375130095883501</v>
      </c>
      <c r="K846" s="7">
        <v>4.9322133760393599E-2</v>
      </c>
      <c r="L846" s="7">
        <v>0.36801315086604403</v>
      </c>
      <c r="M846" s="7">
        <v>4.1038015190410303E-2</v>
      </c>
      <c r="N846" s="7">
        <v>6.6140699477921797E-2</v>
      </c>
      <c r="O846" s="7">
        <v>1.34202111741815E-2</v>
      </c>
      <c r="P846" s="7">
        <v>0.252384998368817</v>
      </c>
      <c r="Q846" s="7">
        <v>6.1946766411323102</v>
      </c>
    </row>
    <row r="847" spans="1:17" hidden="1" x14ac:dyDescent="0.25">
      <c r="A847" s="3" t="s">
        <v>32</v>
      </c>
      <c r="B847" s="2">
        <v>44075</v>
      </c>
      <c r="C847" s="7">
        <v>1.0775511344530699</v>
      </c>
      <c r="D847" s="7">
        <v>6.1473673759835602E-3</v>
      </c>
      <c r="E847" s="7">
        <v>0.67793482178778797</v>
      </c>
      <c r="F847" s="7">
        <v>0.315917810836228</v>
      </c>
      <c r="G847" s="7">
        <v>1.6809598450588201E-2</v>
      </c>
      <c r="H847" s="7">
        <v>8.1930304675242906E-3</v>
      </c>
      <c r="I847" s="30">
        <v>5.8371391830333602E-2</v>
      </c>
      <c r="J847" s="30">
        <v>0.110025286961646</v>
      </c>
      <c r="K847" s="7">
        <v>5.3237805554223402E-2</v>
      </c>
      <c r="L847" s="7">
        <v>0.36735007879548898</v>
      </c>
      <c r="M847" s="7">
        <v>4.4405337537845202E-2</v>
      </c>
      <c r="N847" s="7">
        <v>5.5523658326551199E-2</v>
      </c>
      <c r="O847" s="7">
        <v>1.46552745412261E-2</v>
      </c>
      <c r="P847" s="7">
        <v>0.27142853753457202</v>
      </c>
      <c r="Q847" s="7">
        <v>6.1376408415560801</v>
      </c>
    </row>
    <row r="848" spans="1:17" hidden="1" x14ac:dyDescent="0.25">
      <c r="A848" s="3" t="s">
        <v>32</v>
      </c>
      <c r="B848" s="2">
        <v>44105</v>
      </c>
      <c r="C848" s="7">
        <v>1.09599562621149</v>
      </c>
      <c r="D848" s="7">
        <v>5.4736103501444996E-3</v>
      </c>
      <c r="E848" s="7">
        <v>0.68496509769945602</v>
      </c>
      <c r="F848" s="7">
        <v>0.309561291950399</v>
      </c>
      <c r="G848" s="7">
        <v>1.9080121339933798E-2</v>
      </c>
      <c r="H848" s="7">
        <v>9.8130887107232296E-3</v>
      </c>
      <c r="I848" s="30">
        <v>5.8626574408026599E-2</v>
      </c>
      <c r="J848" s="30">
        <v>0.105630628377462</v>
      </c>
      <c r="K848" s="7">
        <v>5.9573841942593103E-2</v>
      </c>
      <c r="L848" s="7">
        <v>0.38606964496249302</v>
      </c>
      <c r="M848" s="7">
        <v>4.4875527822772203E-2</v>
      </c>
      <c r="N848" s="7">
        <v>5.9628695380436102E-2</v>
      </c>
      <c r="O848" s="7">
        <v>9.5096039505120199E-3</v>
      </c>
      <c r="P848" s="7">
        <v>0.24719227310504899</v>
      </c>
      <c r="Q848" s="7">
        <v>6.1979417264923899</v>
      </c>
    </row>
    <row r="849" spans="1:17" hidden="1" x14ac:dyDescent="0.25">
      <c r="A849" s="3" t="s">
        <v>32</v>
      </c>
      <c r="B849" s="2">
        <v>44136</v>
      </c>
      <c r="C849" s="7">
        <v>0.84015205460404896</v>
      </c>
      <c r="D849" s="7">
        <v>4.8966996317209802E-3</v>
      </c>
      <c r="E849" s="7">
        <v>0.76731520897926597</v>
      </c>
      <c r="F849" s="7">
        <v>0.22778809138901299</v>
      </c>
      <c r="G849" s="7">
        <v>2.05742801561281E-2</v>
      </c>
      <c r="H849" s="7">
        <v>3.8274671482652301E-3</v>
      </c>
      <c r="I849" s="30">
        <v>1.7450907000853399E-2</v>
      </c>
      <c r="J849" s="30">
        <v>6.8162719508743003E-2</v>
      </c>
      <c r="K849" s="7">
        <v>6.3769427558087802E-2</v>
      </c>
      <c r="L849" s="7">
        <v>0.51726904565419995</v>
      </c>
      <c r="M849" s="7">
        <v>4.13140948350725E-2</v>
      </c>
      <c r="N849" s="7">
        <v>6.1352911712448201E-2</v>
      </c>
      <c r="O849" s="7">
        <v>3.7113561700093298E-3</v>
      </c>
      <c r="P849" s="7">
        <v>0.20256779025619301</v>
      </c>
      <c r="Q849" s="7">
        <v>6.1017375207893902</v>
      </c>
    </row>
    <row r="850" spans="1:17" hidden="1" x14ac:dyDescent="0.25">
      <c r="A850" s="3" t="s">
        <v>32</v>
      </c>
      <c r="B850" s="2">
        <v>44166</v>
      </c>
      <c r="C850" s="7">
        <v>1.0939312432903601</v>
      </c>
      <c r="D850" s="7">
        <v>6.0036962779538502E-3</v>
      </c>
      <c r="E850" s="7">
        <v>0.73569661495509298</v>
      </c>
      <c r="F850" s="7">
        <v>0.25829968876695297</v>
      </c>
      <c r="G850" s="7">
        <v>2.01346642633068E-2</v>
      </c>
      <c r="H850" s="7">
        <v>1.0081110476456601E-2</v>
      </c>
      <c r="I850" s="30">
        <v>7.9999576248482293E-2</v>
      </c>
      <c r="J850" s="30">
        <v>5.4054988004796897E-2</v>
      </c>
      <c r="K850" s="7">
        <v>7.9517121720930797E-2</v>
      </c>
      <c r="L850" s="7">
        <v>0.452999689132151</v>
      </c>
      <c r="M850" s="7">
        <v>5.3354725197140802E-2</v>
      </c>
      <c r="N850" s="7">
        <v>5.4593290180720101E-2</v>
      </c>
      <c r="O850" s="7">
        <v>3.23321707599546E-3</v>
      </c>
      <c r="P850" s="7">
        <v>0.192031617700019</v>
      </c>
      <c r="Q850" s="7">
        <v>6.20944706649846</v>
      </c>
    </row>
    <row r="851" spans="1:17" hidden="1" x14ac:dyDescent="0.25">
      <c r="A851" s="3" t="s">
        <v>32</v>
      </c>
      <c r="B851" s="2">
        <v>44197</v>
      </c>
      <c r="C851" s="7">
        <v>0.73268545601824897</v>
      </c>
      <c r="D851" s="7">
        <v>6.5103666573799101E-3</v>
      </c>
      <c r="E851" s="7">
        <v>0.73937244121338297</v>
      </c>
      <c r="F851" s="7">
        <v>0.254117192129237</v>
      </c>
      <c r="G851" s="7">
        <v>1.66105891331432E-2</v>
      </c>
      <c r="H851" s="7">
        <v>2.2689645095940402E-3</v>
      </c>
      <c r="I851" s="30">
        <v>1.29276923913256E-2</v>
      </c>
      <c r="J851" s="30">
        <v>5.69043828075236E-2</v>
      </c>
      <c r="K851" s="7">
        <v>5.0765271099567397E-2</v>
      </c>
      <c r="L851" s="7">
        <v>0.54458676768901604</v>
      </c>
      <c r="M851" s="7">
        <v>4.0040925819520699E-2</v>
      </c>
      <c r="N851" s="7">
        <v>4.7043123831558301E-2</v>
      </c>
      <c r="O851" s="7">
        <v>2.54317614525916E-3</v>
      </c>
      <c r="P851" s="7">
        <v>0.22630910657349201</v>
      </c>
      <c r="Q851" s="7">
        <v>6.2908587939940999</v>
      </c>
    </row>
    <row r="852" spans="1:17" hidden="1" x14ac:dyDescent="0.25">
      <c r="A852" s="3" t="s">
        <v>32</v>
      </c>
      <c r="B852" s="2">
        <v>44228</v>
      </c>
      <c r="C852" s="7">
        <v>0.73570968516782598</v>
      </c>
      <c r="D852" s="7">
        <v>7.4055805422987798E-3</v>
      </c>
      <c r="E852" s="7">
        <v>0.74092329327652895</v>
      </c>
      <c r="F852" s="7">
        <v>0.25167112618117199</v>
      </c>
      <c r="G852" s="7">
        <v>1.6063440659052401E-2</v>
      </c>
      <c r="H852" s="7">
        <v>1.9582343582490798E-3</v>
      </c>
      <c r="I852" s="30">
        <v>6.7874528287782997E-3</v>
      </c>
      <c r="J852" s="30">
        <v>6.14473659332146E-2</v>
      </c>
      <c r="K852" s="7">
        <v>5.10031218769499E-2</v>
      </c>
      <c r="L852" s="7">
        <v>0.53511436316903804</v>
      </c>
      <c r="M852" s="7">
        <v>3.8687073601053501E-2</v>
      </c>
      <c r="N852" s="7">
        <v>5.4791531864750297E-2</v>
      </c>
      <c r="O852" s="7">
        <v>1.6766447097420699E-3</v>
      </c>
      <c r="P852" s="7">
        <v>0.23247077099917199</v>
      </c>
      <c r="Q852" s="7">
        <v>6.2801707005434304</v>
      </c>
    </row>
    <row r="853" spans="1:17" hidden="1" x14ac:dyDescent="0.25">
      <c r="A853" s="3" t="s">
        <v>32</v>
      </c>
      <c r="B853" s="2">
        <v>44256</v>
      </c>
      <c r="C853" s="7">
        <v>0.88873192649001898</v>
      </c>
      <c r="D853" s="7">
        <v>5.3153588892278997E-3</v>
      </c>
      <c r="E853" s="7">
        <v>0.73064502197651005</v>
      </c>
      <c r="F853" s="7">
        <v>0.26403961913426199</v>
      </c>
      <c r="G853" s="7">
        <v>1.7789168589101401E-2</v>
      </c>
      <c r="H853" s="7">
        <v>2.2006707221340301E-3</v>
      </c>
      <c r="I853" s="30">
        <v>6.5110756328304103E-3</v>
      </c>
      <c r="J853" s="30">
        <v>6.0793625329885997E-2</v>
      </c>
      <c r="K853" s="7">
        <v>5.0367380391362203E-2</v>
      </c>
      <c r="L853" s="7">
        <v>0.50777766289832604</v>
      </c>
      <c r="M853" s="7">
        <v>4.0300461709784297E-2</v>
      </c>
      <c r="N853" s="7">
        <v>6.2557488310728396E-2</v>
      </c>
      <c r="O853" s="7">
        <v>2.5498640223155498E-3</v>
      </c>
      <c r="P853" s="7">
        <v>0.24915260239353201</v>
      </c>
      <c r="Q853" s="7">
        <v>6.2190008141723503</v>
      </c>
    </row>
    <row r="854" spans="1:17" hidden="1" x14ac:dyDescent="0.25">
      <c r="A854" s="3" t="s">
        <v>32</v>
      </c>
      <c r="B854" s="2">
        <v>44287</v>
      </c>
      <c r="C854" s="7">
        <v>1.0522430682186099</v>
      </c>
      <c r="D854" s="7">
        <v>6.1911285500446302E-3</v>
      </c>
      <c r="E854" s="7">
        <v>0.70468696778492901</v>
      </c>
      <c r="F854" s="7">
        <v>0.28912190366502599</v>
      </c>
      <c r="G854" s="7">
        <v>1.41917916708459E-2</v>
      </c>
      <c r="H854" s="7">
        <v>5.6726086037091998E-3</v>
      </c>
      <c r="I854" s="30">
        <v>5.7370075229064003E-2</v>
      </c>
      <c r="J854" s="30">
        <v>8.0618587493155106E-2</v>
      </c>
      <c r="K854" s="7">
        <v>5.1200174782919203E-2</v>
      </c>
      <c r="L854" s="7">
        <v>0.41540470642991001</v>
      </c>
      <c r="M854" s="7">
        <v>5.0364537397747502E-2</v>
      </c>
      <c r="N854" s="7">
        <v>6.5827245331231299E-2</v>
      </c>
      <c r="O854" s="7">
        <v>6.2706408706065904E-3</v>
      </c>
      <c r="P854" s="7">
        <v>0.25307963219081098</v>
      </c>
      <c r="Q854" s="7">
        <v>6.2000819034183703</v>
      </c>
    </row>
    <row r="855" spans="1:17" hidden="1" x14ac:dyDescent="0.25">
      <c r="A855" s="3" t="s">
        <v>32</v>
      </c>
      <c r="B855" s="2">
        <v>44317</v>
      </c>
      <c r="C855" s="7">
        <v>1.1428839870896399</v>
      </c>
      <c r="D855" s="7">
        <v>4.6392317722572197E-3</v>
      </c>
      <c r="E855" s="7">
        <v>0.68902941441726395</v>
      </c>
      <c r="F855" s="7">
        <v>0.30633135381047899</v>
      </c>
      <c r="G855" s="7">
        <v>1.33817228653723E-2</v>
      </c>
      <c r="H855" s="7">
        <v>8.3645442836106799E-3</v>
      </c>
      <c r="I855" s="30">
        <v>6.4565910307062394E-2</v>
      </c>
      <c r="J855" s="30">
        <v>0.11339559665837599</v>
      </c>
      <c r="K855" s="7">
        <v>5.2469905000306898E-2</v>
      </c>
      <c r="L855" s="7">
        <v>0.38062930888617402</v>
      </c>
      <c r="M855" s="7">
        <v>4.6182892110379299E-2</v>
      </c>
      <c r="N855" s="7">
        <v>6.3843415155884098E-2</v>
      </c>
      <c r="O855" s="7">
        <v>1.1381611004382499E-2</v>
      </c>
      <c r="P855" s="7">
        <v>0.245785093728452</v>
      </c>
      <c r="Q855" s="7">
        <v>6.1642002623479302</v>
      </c>
    </row>
    <row r="856" spans="1:17" hidden="1" x14ac:dyDescent="0.25">
      <c r="A856" s="3" t="s">
        <v>32</v>
      </c>
      <c r="B856" s="2">
        <v>44348</v>
      </c>
      <c r="C856" s="7">
        <v>1.1387203090412801</v>
      </c>
      <c r="D856" s="7">
        <v>4.7709610025851099E-3</v>
      </c>
      <c r="E856" s="7">
        <v>0.710709565896951</v>
      </c>
      <c r="F856" s="7">
        <v>0.28451947310046399</v>
      </c>
      <c r="G856" s="7">
        <v>1.3329829089900699E-2</v>
      </c>
      <c r="H856" s="7">
        <v>9.6657025040444398E-3</v>
      </c>
      <c r="I856" s="30">
        <v>5.6572844158686901E-2</v>
      </c>
      <c r="J856" s="30">
        <v>0.127196739367404</v>
      </c>
      <c r="K856" s="7">
        <v>5.2617077082489798E-2</v>
      </c>
      <c r="L856" s="7">
        <v>0.36876983075403402</v>
      </c>
      <c r="M856" s="7">
        <v>4.9897419440331103E-2</v>
      </c>
      <c r="N856" s="7">
        <v>5.6603736577252803E-2</v>
      </c>
      <c r="O856" s="7">
        <v>1.5201098626676599E-2</v>
      </c>
      <c r="P856" s="7">
        <v>0.25014572239917898</v>
      </c>
      <c r="Q856" s="7">
        <v>6.0965686598180699</v>
      </c>
    </row>
    <row r="857" spans="1:17" hidden="1" x14ac:dyDescent="0.25">
      <c r="A857" s="3" t="s">
        <v>32</v>
      </c>
      <c r="B857" s="2">
        <v>44378</v>
      </c>
      <c r="C857" s="7">
        <v>1.20398533706499</v>
      </c>
      <c r="D857" s="7">
        <v>5.8297969968745403E-3</v>
      </c>
      <c r="E857" s="7">
        <v>0.685402254251402</v>
      </c>
      <c r="F857" s="7">
        <v>0.30876794875172298</v>
      </c>
      <c r="G857" s="7">
        <v>1.34466418564503E-2</v>
      </c>
      <c r="H857" s="7">
        <v>9.7016371399846705E-3</v>
      </c>
      <c r="I857" s="30">
        <v>5.9843946008242797E-2</v>
      </c>
      <c r="J857" s="30">
        <v>0.12914908858677701</v>
      </c>
      <c r="K857" s="7">
        <v>5.1585292756145602E-2</v>
      </c>
      <c r="L857" s="7">
        <v>0.36448181582530698</v>
      </c>
      <c r="M857" s="7">
        <v>4.6434849159252098E-2</v>
      </c>
      <c r="N857" s="7">
        <v>5.0506348434060599E-2</v>
      </c>
      <c r="O857" s="7">
        <v>1.8404247006221799E-2</v>
      </c>
      <c r="P857" s="7">
        <v>0.25644613322755799</v>
      </c>
      <c r="Q857" s="7">
        <v>6.09400803137562</v>
      </c>
    </row>
    <row r="858" spans="1:17" hidden="1" x14ac:dyDescent="0.25">
      <c r="A858" s="3" t="s">
        <v>32</v>
      </c>
      <c r="B858" s="2">
        <v>44409</v>
      </c>
      <c r="C858" s="7">
        <v>1.14805030145395</v>
      </c>
      <c r="D858" s="7">
        <v>5.6271752131402597E-3</v>
      </c>
      <c r="E858" s="7">
        <v>0.66485864921079996</v>
      </c>
      <c r="F858" s="7">
        <v>0.32951417557606</v>
      </c>
      <c r="G858" s="7">
        <v>1.4586959951730399E-2</v>
      </c>
      <c r="H858" s="7">
        <v>1.2207852381103199E-2</v>
      </c>
      <c r="I858" s="30">
        <v>6.4016814277823103E-2</v>
      </c>
      <c r="J858" s="30">
        <v>0.15120385935351799</v>
      </c>
      <c r="K858" s="7">
        <v>5.5113905321300498E-2</v>
      </c>
      <c r="L858" s="7">
        <v>0.35031783847125803</v>
      </c>
      <c r="M858" s="7">
        <v>4.5297536297266197E-2</v>
      </c>
      <c r="N858" s="7">
        <v>5.3070465652390701E-2</v>
      </c>
      <c r="O858" s="7">
        <v>2.07233244734078E-2</v>
      </c>
      <c r="P858" s="7">
        <v>0.23346144382020201</v>
      </c>
      <c r="Q858" s="7">
        <v>6.1584362051286297</v>
      </c>
    </row>
    <row r="859" spans="1:17" x14ac:dyDescent="0.25">
      <c r="A859" s="3" t="s">
        <v>32</v>
      </c>
      <c r="B859" s="2">
        <v>44440</v>
      </c>
      <c r="C859" s="7">
        <v>1.10900582027493</v>
      </c>
      <c r="D859" s="7">
        <v>5.5638586944937399E-3</v>
      </c>
      <c r="E859" s="7">
        <v>0.69502448125925598</v>
      </c>
      <c r="F859" s="7">
        <v>0.29941166004625003</v>
      </c>
      <c r="G859" s="7">
        <v>1.5994917490305498E-2</v>
      </c>
      <c r="H859" s="7">
        <v>1.04693678786149E-2</v>
      </c>
      <c r="I859" s="30">
        <v>5.9317643611446799E-2</v>
      </c>
      <c r="J859" s="30">
        <v>0.14163980729563999</v>
      </c>
      <c r="K859" s="7">
        <v>5.3576249168395498E-2</v>
      </c>
      <c r="L859" s="7">
        <v>0.35710040887884098</v>
      </c>
      <c r="M859" s="7">
        <v>4.7577497463787498E-2</v>
      </c>
      <c r="N859" s="7">
        <v>5.42719505636758E-2</v>
      </c>
      <c r="O859" s="7">
        <v>1.90152907952356E-2</v>
      </c>
      <c r="P859" s="7">
        <v>0.24103686685405801</v>
      </c>
      <c r="Q859" s="7">
        <v>6.1004303909305904</v>
      </c>
    </row>
    <row r="860" spans="1:17" hidden="1" x14ac:dyDescent="0.25">
      <c r="A860" s="3" t="s">
        <v>33</v>
      </c>
      <c r="B860" s="2">
        <v>43466</v>
      </c>
      <c r="C860" s="7">
        <v>0.839521106055233</v>
      </c>
      <c r="D860" s="7">
        <v>8.9844812226988896E-3</v>
      </c>
      <c r="E860" s="7">
        <v>0.53670691218993205</v>
      </c>
      <c r="F860" s="7">
        <v>0.45430860658736899</v>
      </c>
      <c r="G860" s="7">
        <v>1.2386103977563101E-2</v>
      </c>
      <c r="H860" s="7">
        <v>2.6190362385967399E-2</v>
      </c>
      <c r="I860" s="30">
        <v>9.81510067654775E-2</v>
      </c>
      <c r="J860" s="30">
        <v>0.10316209139225301</v>
      </c>
      <c r="K860" s="7">
        <v>8.8474153819789902E-2</v>
      </c>
      <c r="L860" s="7">
        <v>0.34423913019033398</v>
      </c>
      <c r="M860" s="7">
        <v>4.5121437640764303E-2</v>
      </c>
      <c r="N860" s="7">
        <v>8.2714382553224802E-2</v>
      </c>
      <c r="O860" s="7">
        <v>4.25008047956607E-2</v>
      </c>
      <c r="P860" s="7">
        <v>0.15706052647896501</v>
      </c>
      <c r="Q860" s="7">
        <v>7.7773747257628596</v>
      </c>
    </row>
    <row r="861" spans="1:17" hidden="1" x14ac:dyDescent="0.25">
      <c r="A861" s="3" t="s">
        <v>33</v>
      </c>
      <c r="B861" s="2">
        <v>43497</v>
      </c>
      <c r="C861" s="7">
        <v>0.88715065741055099</v>
      </c>
      <c r="D861" s="7">
        <v>8.7199532869245908E-3</v>
      </c>
      <c r="E861" s="7">
        <v>0.51881306779971503</v>
      </c>
      <c r="F861" s="7">
        <v>0.47246697891335998</v>
      </c>
      <c r="G861" s="7">
        <v>1.0574998197587299E-2</v>
      </c>
      <c r="H861" s="7">
        <v>2.5841089454198898E-2</v>
      </c>
      <c r="I861" s="30">
        <v>0.10059489823989</v>
      </c>
      <c r="J861" s="30">
        <v>0.113890207570524</v>
      </c>
      <c r="K861" s="7">
        <v>8.2568558880039902E-2</v>
      </c>
      <c r="L861" s="7">
        <v>0.33251569983044799</v>
      </c>
      <c r="M861" s="7">
        <v>4.3405978010834401E-2</v>
      </c>
      <c r="N861" s="7">
        <v>8.1506883649647394E-2</v>
      </c>
      <c r="O861" s="7">
        <v>4.5439680420071599E-2</v>
      </c>
      <c r="P861" s="7">
        <v>0.16366200574675899</v>
      </c>
      <c r="Q861" s="7">
        <v>7.7313554528370796</v>
      </c>
    </row>
    <row r="862" spans="1:17" hidden="1" x14ac:dyDescent="0.25">
      <c r="A862" s="3" t="s">
        <v>33</v>
      </c>
      <c r="B862" s="2">
        <v>43525</v>
      </c>
      <c r="C862" s="7">
        <v>1.0453772262738801</v>
      </c>
      <c r="D862" s="7">
        <v>8.6466330998162897E-3</v>
      </c>
      <c r="E862" s="7">
        <v>0.51886910411901999</v>
      </c>
      <c r="F862" s="7">
        <v>0.47248426278116301</v>
      </c>
      <c r="G862" s="7">
        <v>1.0551907884824199E-2</v>
      </c>
      <c r="H862" s="7">
        <v>2.3997319448426601E-2</v>
      </c>
      <c r="I862" s="30">
        <v>0.107567449087336</v>
      </c>
      <c r="J862" s="30">
        <v>0.110785722947621</v>
      </c>
      <c r="K862" s="7">
        <v>8.1505218488249695E-2</v>
      </c>
      <c r="L862" s="7">
        <v>0.32967813801625401</v>
      </c>
      <c r="M862" s="7">
        <v>4.3493846572728999E-2</v>
      </c>
      <c r="N862" s="7">
        <v>8.1909961318053504E-2</v>
      </c>
      <c r="O862" s="7">
        <v>4.6093136696469902E-2</v>
      </c>
      <c r="P862" s="7">
        <v>0.164417299540036</v>
      </c>
      <c r="Q862" s="7">
        <v>7.8013250332585597</v>
      </c>
    </row>
    <row r="863" spans="1:17" hidden="1" x14ac:dyDescent="0.25">
      <c r="A863" s="3" t="s">
        <v>33</v>
      </c>
      <c r="B863" s="2">
        <v>43556</v>
      </c>
      <c r="C863" s="7">
        <v>0.98922364592343803</v>
      </c>
      <c r="D863" s="7">
        <v>8.2505850095341404E-3</v>
      </c>
      <c r="E863" s="7">
        <v>0.52477007963504796</v>
      </c>
      <c r="F863" s="7">
        <v>0.46697933535541802</v>
      </c>
      <c r="G863" s="7">
        <v>1.08145053616932E-2</v>
      </c>
      <c r="H863" s="7">
        <v>2.3946625593874001E-2</v>
      </c>
      <c r="I863" s="30">
        <v>0.108783789536692</v>
      </c>
      <c r="J863" s="30">
        <v>0.10855204804831201</v>
      </c>
      <c r="K863" s="7">
        <v>8.3462538574020598E-2</v>
      </c>
      <c r="L863" s="7">
        <v>0.33062627978527498</v>
      </c>
      <c r="M863" s="7">
        <v>4.3239096553382601E-2</v>
      </c>
      <c r="N863" s="7">
        <v>8.1059495547157107E-2</v>
      </c>
      <c r="O863" s="7">
        <v>4.9350343884480903E-2</v>
      </c>
      <c r="P863" s="7">
        <v>0.160165277115113</v>
      </c>
      <c r="Q863" s="7">
        <v>7.7752272544305798</v>
      </c>
    </row>
    <row r="864" spans="1:17" hidden="1" x14ac:dyDescent="0.25">
      <c r="A864" s="3" t="s">
        <v>33</v>
      </c>
      <c r="B864" s="2">
        <v>43586</v>
      </c>
      <c r="C864" s="7">
        <v>1.02579338372776</v>
      </c>
      <c r="D864" s="7">
        <v>8.4479070145276405E-3</v>
      </c>
      <c r="E864" s="7">
        <v>0.52012200142769704</v>
      </c>
      <c r="F864" s="7">
        <v>0.47143009155777599</v>
      </c>
      <c r="G864" s="7">
        <v>9.9755985803955793E-3</v>
      </c>
      <c r="H864" s="7">
        <v>2.3129393411806101E-2</v>
      </c>
      <c r="I864" s="30">
        <v>0.11423107440338</v>
      </c>
      <c r="J864" s="30">
        <v>0.114822537506024</v>
      </c>
      <c r="K864" s="7">
        <v>8.4057600565429394E-2</v>
      </c>
      <c r="L864" s="7">
        <v>0.32041321704009701</v>
      </c>
      <c r="M864" s="7">
        <v>4.3552633582344999E-2</v>
      </c>
      <c r="N864" s="7">
        <v>8.2395101021796105E-2</v>
      </c>
      <c r="O864" s="7">
        <v>5.1142759754958897E-2</v>
      </c>
      <c r="P864" s="7">
        <v>0.15628008413376801</v>
      </c>
      <c r="Q864" s="7">
        <v>7.74032362931582</v>
      </c>
    </row>
    <row r="865" spans="1:17" hidden="1" x14ac:dyDescent="0.25">
      <c r="A865" s="3" t="s">
        <v>33</v>
      </c>
      <c r="B865" s="2">
        <v>43617</v>
      </c>
      <c r="C865" s="7">
        <v>0.95836401458362497</v>
      </c>
      <c r="D865" s="7">
        <v>8.7484339940416198E-3</v>
      </c>
      <c r="E865" s="7">
        <v>0.53207563741627595</v>
      </c>
      <c r="F865" s="7">
        <v>0.45917592858968298</v>
      </c>
      <c r="G865" s="7">
        <v>9.9974604375999299E-3</v>
      </c>
      <c r="H865" s="7">
        <v>2.2497303249253201E-2</v>
      </c>
      <c r="I865" s="30">
        <v>0.114067003985687</v>
      </c>
      <c r="J865" s="30">
        <v>0.10986727540538101</v>
      </c>
      <c r="K865" s="7">
        <v>8.6419235001454806E-2</v>
      </c>
      <c r="L865" s="7">
        <v>0.333305221244873</v>
      </c>
      <c r="M865" s="7">
        <v>4.4750831839566303E-2</v>
      </c>
      <c r="N865" s="7">
        <v>8.3880109801735603E-2</v>
      </c>
      <c r="O865" s="7">
        <v>4.5541882889102402E-2</v>
      </c>
      <c r="P865" s="7">
        <v>0.14967367614534699</v>
      </c>
      <c r="Q865" s="7">
        <v>7.7288286550781198</v>
      </c>
    </row>
    <row r="866" spans="1:17" hidden="1" x14ac:dyDescent="0.25">
      <c r="A866" s="3" t="s">
        <v>33</v>
      </c>
      <c r="B866" s="2">
        <v>43647</v>
      </c>
      <c r="C866" s="7">
        <v>0.98480296696955205</v>
      </c>
      <c r="D866" s="7">
        <v>9.5236145494726008E-3</v>
      </c>
      <c r="E866" s="7">
        <v>0.53722146074704702</v>
      </c>
      <c r="F866" s="7">
        <v>0.45325492470348</v>
      </c>
      <c r="G866" s="7">
        <v>1.07627597969437E-2</v>
      </c>
      <c r="H866" s="7">
        <v>2.3079100822306201E-2</v>
      </c>
      <c r="I866" s="30">
        <v>0.118984538795152</v>
      </c>
      <c r="J866" s="30">
        <v>0.111768353930935</v>
      </c>
      <c r="K866" s="7">
        <v>8.5517148330935197E-2</v>
      </c>
      <c r="L866" s="7">
        <v>0.33131252967345898</v>
      </c>
      <c r="M866" s="7">
        <v>4.6377209938039302E-2</v>
      </c>
      <c r="N866" s="7">
        <v>8.1446554594159698E-2</v>
      </c>
      <c r="O866" s="7">
        <v>4.4811646727801399E-2</v>
      </c>
      <c r="P866" s="7">
        <v>0.145940157390269</v>
      </c>
      <c r="Q866" s="7">
        <v>7.7403860310999404</v>
      </c>
    </row>
    <row r="867" spans="1:17" hidden="1" x14ac:dyDescent="0.25">
      <c r="A867" s="3" t="s">
        <v>33</v>
      </c>
      <c r="B867" s="2">
        <v>43678</v>
      </c>
      <c r="C867" s="7">
        <v>1.01189510435934</v>
      </c>
      <c r="D867" s="7">
        <v>9.4978991915251106E-3</v>
      </c>
      <c r="E867" s="7">
        <v>0.53757866158641698</v>
      </c>
      <c r="F867" s="7">
        <v>0.45292343922205802</v>
      </c>
      <c r="G867" s="7">
        <v>1.0175964403296199E-2</v>
      </c>
      <c r="H867" s="7">
        <v>2.7158455772225601E-2</v>
      </c>
      <c r="I867" s="30">
        <v>0.118665531142484</v>
      </c>
      <c r="J867" s="30">
        <v>0.11912360267696501</v>
      </c>
      <c r="K867" s="7">
        <v>8.2687806228612507E-2</v>
      </c>
      <c r="L867" s="7">
        <v>0.32591501031227399</v>
      </c>
      <c r="M867" s="7">
        <v>4.3773363799075003E-2</v>
      </c>
      <c r="N867" s="7">
        <v>8.4495568897367701E-2</v>
      </c>
      <c r="O867" s="7">
        <v>4.3718832667106897E-2</v>
      </c>
      <c r="P867" s="7">
        <v>0.14428586410059299</v>
      </c>
      <c r="Q867" s="7">
        <v>7.8287369906973598</v>
      </c>
    </row>
    <row r="868" spans="1:17" hidden="1" x14ac:dyDescent="0.25">
      <c r="A868" s="3" t="s">
        <v>33</v>
      </c>
      <c r="B868" s="2">
        <v>43709</v>
      </c>
      <c r="C868" s="7">
        <v>0.97505776945122802</v>
      </c>
      <c r="D868" s="7">
        <v>8.9373549900759897E-3</v>
      </c>
      <c r="E868" s="7">
        <v>0.52625731232787698</v>
      </c>
      <c r="F868" s="7">
        <v>0.46480533268204699</v>
      </c>
      <c r="G868" s="7">
        <v>1.00150460957874E-2</v>
      </c>
      <c r="H868" s="7">
        <v>2.7648683552535601E-2</v>
      </c>
      <c r="I868" s="30">
        <v>0.10903296419426101</v>
      </c>
      <c r="J868" s="30">
        <v>0.118327256268209</v>
      </c>
      <c r="K868" s="7">
        <v>8.5632361258973694E-2</v>
      </c>
      <c r="L868" s="7">
        <v>0.32628224965680203</v>
      </c>
      <c r="M868" s="7">
        <v>4.1097295105831599E-2</v>
      </c>
      <c r="N868" s="7">
        <v>8.2733714153408994E-2</v>
      </c>
      <c r="O868" s="7">
        <v>4.0375524542370103E-2</v>
      </c>
      <c r="P868" s="7">
        <v>0.15885490517182099</v>
      </c>
      <c r="Q868" s="7">
        <v>7.7592647718602397</v>
      </c>
    </row>
    <row r="869" spans="1:17" hidden="1" x14ac:dyDescent="0.25">
      <c r="A869" s="3" t="s">
        <v>33</v>
      </c>
      <c r="B869" s="2">
        <v>43739</v>
      </c>
      <c r="C869" s="7">
        <v>1.01267014649821</v>
      </c>
      <c r="D869" s="7">
        <v>8.5695547112444904E-3</v>
      </c>
      <c r="E869" s="7">
        <v>0.53554005662841198</v>
      </c>
      <c r="F869" s="7">
        <v>0.45589038866034298</v>
      </c>
      <c r="G869" s="7">
        <v>1.1251073645991301E-2</v>
      </c>
      <c r="H869" s="7">
        <v>2.7929501600344301E-2</v>
      </c>
      <c r="I869" s="30">
        <v>0.109834318271675</v>
      </c>
      <c r="J869" s="30">
        <v>0.120454962920612</v>
      </c>
      <c r="K869" s="7">
        <v>9.0493405545726199E-2</v>
      </c>
      <c r="L869" s="7">
        <v>0.32677881758008898</v>
      </c>
      <c r="M869" s="7">
        <v>4.3720293373156603E-2</v>
      </c>
      <c r="N869" s="7">
        <v>9.1170350394672403E-2</v>
      </c>
      <c r="O869" s="7">
        <v>3.3856849972878002E-2</v>
      </c>
      <c r="P869" s="7">
        <v>0.144510426694855</v>
      </c>
      <c r="Q869" s="7">
        <v>7.8273293129002699</v>
      </c>
    </row>
    <row r="870" spans="1:17" hidden="1" x14ac:dyDescent="0.25">
      <c r="A870" s="3" t="s">
        <v>33</v>
      </c>
      <c r="B870" s="2">
        <v>43770</v>
      </c>
      <c r="C870" s="7">
        <v>1.0668520959961501</v>
      </c>
      <c r="D870" s="7">
        <v>9.8340766080853102E-3</v>
      </c>
      <c r="E870" s="7">
        <v>0.54241235312130398</v>
      </c>
      <c r="F870" s="7">
        <v>0.44775357027061102</v>
      </c>
      <c r="G870" s="7">
        <v>1.1136003377523599E-2</v>
      </c>
      <c r="H870" s="7">
        <v>3.2514967330716599E-2</v>
      </c>
      <c r="I870" s="30">
        <v>0.119438331624404</v>
      </c>
      <c r="J870" s="30">
        <v>0.114531048552381</v>
      </c>
      <c r="K870" s="7">
        <v>0.109737958159767</v>
      </c>
      <c r="L870" s="7">
        <v>0.32954730059472198</v>
      </c>
      <c r="M870" s="7">
        <v>4.7948181698943299E-2</v>
      </c>
      <c r="N870" s="7">
        <v>8.1381903561449795E-2</v>
      </c>
      <c r="O870" s="7">
        <v>2.9726243128003399E-2</v>
      </c>
      <c r="P870" s="7">
        <v>0.124038061972089</v>
      </c>
      <c r="Q870" s="7">
        <v>7.7717870244485097</v>
      </c>
    </row>
    <row r="871" spans="1:17" hidden="1" x14ac:dyDescent="0.25">
      <c r="A871" s="3" t="s">
        <v>33</v>
      </c>
      <c r="B871" s="2">
        <v>43800</v>
      </c>
      <c r="C871" s="7">
        <v>1.2032918827510299</v>
      </c>
      <c r="D871" s="7">
        <v>9.4524462680624696E-3</v>
      </c>
      <c r="E871" s="7">
        <v>0.54435642289847996</v>
      </c>
      <c r="F871" s="7">
        <v>0.44619113083345702</v>
      </c>
      <c r="G871" s="7">
        <v>9.9437728688327193E-3</v>
      </c>
      <c r="H871" s="7">
        <v>3.4969140127602397E-2</v>
      </c>
      <c r="I871" s="30">
        <v>0.14692910753682301</v>
      </c>
      <c r="J871" s="30">
        <v>0.109478382917357</v>
      </c>
      <c r="K871" s="7">
        <v>0.11497433530496599</v>
      </c>
      <c r="L871" s="7">
        <v>0.33712415759354297</v>
      </c>
      <c r="M871" s="7">
        <v>5.44818620439598E-2</v>
      </c>
      <c r="N871" s="7">
        <v>6.5106945060298793E-2</v>
      </c>
      <c r="O871" s="7">
        <v>2.4899378828584999E-2</v>
      </c>
      <c r="P871" s="7">
        <v>0.102092917718031</v>
      </c>
      <c r="Q871" s="7">
        <v>7.7660325653987599</v>
      </c>
    </row>
    <row r="872" spans="1:17" hidden="1" x14ac:dyDescent="0.25">
      <c r="A872" s="3" t="s">
        <v>33</v>
      </c>
      <c r="B872" s="2">
        <v>43831</v>
      </c>
      <c r="C872" s="7">
        <v>0.92440937657010602</v>
      </c>
      <c r="D872" s="7">
        <v>9.9353511685817894E-3</v>
      </c>
      <c r="E872" s="7">
        <v>0.52990228594810396</v>
      </c>
      <c r="F872" s="7">
        <v>0.46016236288331502</v>
      </c>
      <c r="G872" s="7">
        <v>1.24980098298033E-2</v>
      </c>
      <c r="H872" s="7">
        <v>2.3541737962624501E-2</v>
      </c>
      <c r="I872" s="30">
        <v>8.8364432521109801E-2</v>
      </c>
      <c r="J872" s="30">
        <v>0.117899267211739</v>
      </c>
      <c r="K872" s="7">
        <v>8.31019271186548E-2</v>
      </c>
      <c r="L872" s="7">
        <v>0.34362584373602401</v>
      </c>
      <c r="M872" s="7">
        <v>4.4745145569481198E-2</v>
      </c>
      <c r="N872" s="7">
        <v>8.7243844002123497E-2</v>
      </c>
      <c r="O872" s="7">
        <v>3.7854582392449099E-2</v>
      </c>
      <c r="P872" s="7">
        <v>0.161125209655991</v>
      </c>
      <c r="Q872" s="7">
        <v>7.7680474527948604</v>
      </c>
    </row>
    <row r="873" spans="1:17" hidden="1" x14ac:dyDescent="0.25">
      <c r="A873" s="3" t="s">
        <v>33</v>
      </c>
      <c r="B873" s="2">
        <v>43862</v>
      </c>
      <c r="C873" s="7">
        <v>0.94144839619468201</v>
      </c>
      <c r="D873" s="7">
        <v>9.6965116060062691E-3</v>
      </c>
      <c r="E873" s="7">
        <v>0.54235515150727598</v>
      </c>
      <c r="F873" s="7">
        <v>0.44794833688671698</v>
      </c>
      <c r="G873" s="7">
        <v>1.1636968169305199E-2</v>
      </c>
      <c r="H873" s="7">
        <v>2.58451412469386E-2</v>
      </c>
      <c r="I873" s="30">
        <v>9.2474143547546406E-2</v>
      </c>
      <c r="J873" s="30">
        <v>0.129141993714254</v>
      </c>
      <c r="K873" s="7">
        <v>8.1354140575651102E-2</v>
      </c>
      <c r="L873" s="7">
        <v>0.34427796743112399</v>
      </c>
      <c r="M873" s="7">
        <v>4.33732291963215E-2</v>
      </c>
      <c r="N873" s="7">
        <v>7.6648667808445703E-2</v>
      </c>
      <c r="O873" s="7">
        <v>4.0473654994798401E-2</v>
      </c>
      <c r="P873" s="7">
        <v>0.15477409331561601</v>
      </c>
      <c r="Q873" s="7">
        <v>7.7770618730018803</v>
      </c>
    </row>
    <row r="874" spans="1:17" hidden="1" x14ac:dyDescent="0.25">
      <c r="A874" s="3" t="s">
        <v>33</v>
      </c>
      <c r="B874" s="2">
        <v>43891</v>
      </c>
      <c r="C874" s="7">
        <v>0.89577110849008201</v>
      </c>
      <c r="D874" s="7">
        <v>9.7901512968645906E-3</v>
      </c>
      <c r="E874" s="7">
        <v>0.59524518792923198</v>
      </c>
      <c r="F874" s="7">
        <v>0.39496466077390402</v>
      </c>
      <c r="G874" s="7">
        <v>1.35930361228548E-2</v>
      </c>
      <c r="H874" s="7">
        <v>1.7372011226792199E-2</v>
      </c>
      <c r="I874" s="30">
        <v>6.0615774495819598E-2</v>
      </c>
      <c r="J874" s="30">
        <v>8.6220228271095906E-2</v>
      </c>
      <c r="K874" s="7">
        <v>8.5889141566345306E-2</v>
      </c>
      <c r="L874" s="7">
        <v>0.45520384754931698</v>
      </c>
      <c r="M874" s="7">
        <v>3.5192022915744303E-2</v>
      </c>
      <c r="N874" s="7">
        <v>7.5743802438856603E-2</v>
      </c>
      <c r="O874" s="7">
        <v>2.0451296639813502E-2</v>
      </c>
      <c r="P874" s="7">
        <v>0.14971883877336101</v>
      </c>
      <c r="Q874" s="7">
        <v>7.8068123433312904</v>
      </c>
    </row>
    <row r="875" spans="1:17" hidden="1" x14ac:dyDescent="0.25">
      <c r="A875" s="3" t="s">
        <v>33</v>
      </c>
      <c r="B875" s="2">
        <v>43922</v>
      </c>
      <c r="C875" s="7">
        <v>0.56066496625498297</v>
      </c>
      <c r="D875" s="7">
        <v>1.1828111043824099E-2</v>
      </c>
      <c r="E875" s="7">
        <v>0.74588177964536895</v>
      </c>
      <c r="F875" s="7">
        <v>0.24229010931080699</v>
      </c>
      <c r="G875" s="7">
        <v>1.57216214947173E-2</v>
      </c>
      <c r="H875" s="7">
        <v>5.4143003282115603E-4</v>
      </c>
      <c r="I875" s="30">
        <v>2.5808672762904399E-3</v>
      </c>
      <c r="J875" s="30">
        <v>1.85582863057643E-2</v>
      </c>
      <c r="K875" s="7">
        <v>9.7888310140422194E-2</v>
      </c>
      <c r="L875" s="7">
        <v>0.70740650448921305</v>
      </c>
      <c r="M875" s="7">
        <v>1.49491568743053E-2</v>
      </c>
      <c r="N875" s="7">
        <v>5.7155057072332399E-2</v>
      </c>
      <c r="O875" s="7">
        <v>3.4122508826479698E-3</v>
      </c>
      <c r="P875" s="7">
        <v>8.1786515431486101E-2</v>
      </c>
      <c r="Q875" s="7">
        <v>7.9634534829477799</v>
      </c>
    </row>
    <row r="876" spans="1:17" hidden="1" x14ac:dyDescent="0.25">
      <c r="A876" s="3" t="s">
        <v>33</v>
      </c>
      <c r="B876" s="2">
        <v>43952</v>
      </c>
      <c r="C876" s="7">
        <v>0.70345182736349499</v>
      </c>
      <c r="D876" s="7">
        <v>1.0484714841316E-2</v>
      </c>
      <c r="E876" s="7">
        <v>0.71419913539385305</v>
      </c>
      <c r="F876" s="7">
        <v>0.27531614976483099</v>
      </c>
      <c r="G876" s="7">
        <v>1.45282676578578E-2</v>
      </c>
      <c r="H876" s="7">
        <v>8.6420447498569003E-4</v>
      </c>
      <c r="I876" s="30">
        <v>6.34447157634907E-3</v>
      </c>
      <c r="J876" s="30">
        <v>3.14968549209063E-2</v>
      </c>
      <c r="K876" s="7">
        <v>9.5736961854998803E-2</v>
      </c>
      <c r="L876" s="7">
        <v>0.62194029557591501</v>
      </c>
      <c r="M876" s="7">
        <v>1.4848230630375501E-2</v>
      </c>
      <c r="N876" s="7">
        <v>0.107566676135262</v>
      </c>
      <c r="O876" s="7">
        <v>3.2868830452762099E-3</v>
      </c>
      <c r="P876" s="7">
        <v>0.10338715412807301</v>
      </c>
      <c r="Q876" s="7">
        <v>7.9602437220070703</v>
      </c>
    </row>
    <row r="877" spans="1:17" hidden="1" x14ac:dyDescent="0.25">
      <c r="A877" s="3" t="s">
        <v>33</v>
      </c>
      <c r="B877" s="2">
        <v>43983</v>
      </c>
      <c r="C877" s="7">
        <v>0.86062783357684203</v>
      </c>
      <c r="D877" s="7">
        <v>1.0352383384504799E-2</v>
      </c>
      <c r="E877" s="7">
        <v>0.636916591326809</v>
      </c>
      <c r="F877" s="7">
        <v>0.352731025288686</v>
      </c>
      <c r="G877" s="7">
        <v>1.3045866216660601E-2</v>
      </c>
      <c r="H877" s="7">
        <v>8.9613626974028599E-3</v>
      </c>
      <c r="I877" s="30">
        <v>7.4288225376686806E-2</v>
      </c>
      <c r="J877" s="30">
        <v>5.2932143081408201E-2</v>
      </c>
      <c r="K877" s="7">
        <v>9.0694574165967601E-2</v>
      </c>
      <c r="L877" s="7">
        <v>0.47186334402341901</v>
      </c>
      <c r="M877" s="7">
        <v>2.3613243772002499E-2</v>
      </c>
      <c r="N877" s="7">
        <v>0.113827441496777</v>
      </c>
      <c r="O877" s="7">
        <v>5.4736624369492804E-3</v>
      </c>
      <c r="P877" s="7">
        <v>0.14530013673272699</v>
      </c>
      <c r="Q877" s="7">
        <v>7.9130960443067799</v>
      </c>
    </row>
    <row r="878" spans="1:17" hidden="1" x14ac:dyDescent="0.25">
      <c r="A878" s="3" t="s">
        <v>33</v>
      </c>
      <c r="B878" s="2">
        <v>44013</v>
      </c>
      <c r="C878" s="7">
        <v>1.0267032414756101</v>
      </c>
      <c r="D878" s="7">
        <v>8.7643211679802706E-3</v>
      </c>
      <c r="E878" s="7">
        <v>0.59331728806960005</v>
      </c>
      <c r="F878" s="7">
        <v>0.39791839076241903</v>
      </c>
      <c r="G878" s="7">
        <v>1.2084018024006099E-2</v>
      </c>
      <c r="H878" s="7">
        <v>1.50848576714441E-2</v>
      </c>
      <c r="I878" s="30">
        <v>0.100143170792241</v>
      </c>
      <c r="J878" s="30">
        <v>9.0759598571983693E-2</v>
      </c>
      <c r="K878" s="7">
        <v>8.5315334781562904E-2</v>
      </c>
      <c r="L878" s="7">
        <v>0.384186800324887</v>
      </c>
      <c r="M878" s="7">
        <v>3.5532983733361299E-2</v>
      </c>
      <c r="N878" s="7">
        <v>0.10221668484883401</v>
      </c>
      <c r="O878" s="7">
        <v>1.17860065723388E-2</v>
      </c>
      <c r="P878" s="7">
        <v>0.162890544679341</v>
      </c>
      <c r="Q878" s="7">
        <v>7.8930224604056596</v>
      </c>
    </row>
    <row r="879" spans="1:17" hidden="1" x14ac:dyDescent="0.25">
      <c r="A879" s="3" t="s">
        <v>33</v>
      </c>
      <c r="B879" s="2">
        <v>44044</v>
      </c>
      <c r="C879" s="7">
        <v>1.0793937662875901</v>
      </c>
      <c r="D879" s="7">
        <v>9.4993733772013693E-3</v>
      </c>
      <c r="E879" s="7">
        <v>0.57769435417788895</v>
      </c>
      <c r="F879" s="7">
        <v>0.41280627244491003</v>
      </c>
      <c r="G879" s="7">
        <v>1.0494928486201101E-2</v>
      </c>
      <c r="H879" s="7">
        <v>2.01179007410178E-2</v>
      </c>
      <c r="I879" s="30">
        <v>0.111825145669399</v>
      </c>
      <c r="J879" s="30">
        <v>0.115652641521631</v>
      </c>
      <c r="K879" s="7">
        <v>8.3669406171200694E-2</v>
      </c>
      <c r="L879" s="7">
        <v>0.36100253270927801</v>
      </c>
      <c r="M879" s="7">
        <v>3.5886426883385301E-2</v>
      </c>
      <c r="N879" s="7">
        <v>9.9197246817183005E-2</v>
      </c>
      <c r="O879" s="7">
        <v>1.5647211538931699E-2</v>
      </c>
      <c r="P879" s="7">
        <v>0.14650655946177199</v>
      </c>
      <c r="Q879" s="7">
        <v>7.8383791320987903</v>
      </c>
    </row>
    <row r="880" spans="1:17" hidden="1" x14ac:dyDescent="0.25">
      <c r="A880" s="3" t="s">
        <v>33</v>
      </c>
      <c r="B880" s="2">
        <v>44075</v>
      </c>
      <c r="C880" s="7">
        <v>1.02724020094935</v>
      </c>
      <c r="D880" s="7">
        <v>1.05162109452874E-2</v>
      </c>
      <c r="E880" s="7">
        <v>0.58487280512626905</v>
      </c>
      <c r="F880" s="7">
        <v>0.40461098392844402</v>
      </c>
      <c r="G880" s="7">
        <v>1.3134929606410099E-2</v>
      </c>
      <c r="H880" s="7">
        <v>2.2649798235001201E-2</v>
      </c>
      <c r="I880" s="30">
        <v>0.10657779044685201</v>
      </c>
      <c r="J880" s="30">
        <v>0.105323420934025</v>
      </c>
      <c r="K880" s="7">
        <v>9.0698540384925502E-2</v>
      </c>
      <c r="L880" s="7">
        <v>0.37155900253770802</v>
      </c>
      <c r="M880" s="7">
        <v>3.6606273820429601E-2</v>
      </c>
      <c r="N880" s="7">
        <v>8.7687123613148996E-2</v>
      </c>
      <c r="O880" s="7">
        <v>1.60156272514601E-2</v>
      </c>
      <c r="P880" s="7">
        <v>0.14974749317003999</v>
      </c>
      <c r="Q880" s="7">
        <v>7.86860959602219</v>
      </c>
    </row>
    <row r="881" spans="1:17" hidden="1" x14ac:dyDescent="0.25">
      <c r="A881" s="3" t="s">
        <v>33</v>
      </c>
      <c r="B881" s="2">
        <v>44105</v>
      </c>
      <c r="C881" s="7">
        <v>1.0938854824873101</v>
      </c>
      <c r="D881" s="7">
        <v>1.00507688312103E-2</v>
      </c>
      <c r="E881" s="7">
        <v>0.58479586130468297</v>
      </c>
      <c r="F881" s="7">
        <v>0.40515336986410699</v>
      </c>
      <c r="G881" s="7">
        <v>1.24035311968655E-2</v>
      </c>
      <c r="H881" s="7">
        <v>2.49793430893985E-2</v>
      </c>
      <c r="I881" s="30">
        <v>0.108330576844985</v>
      </c>
      <c r="J881" s="30">
        <v>0.10145239634236999</v>
      </c>
      <c r="K881" s="7">
        <v>9.7989200816667094E-2</v>
      </c>
      <c r="L881" s="7">
        <v>0.377399728130975</v>
      </c>
      <c r="M881" s="7">
        <v>3.9229718929171001E-2</v>
      </c>
      <c r="N881" s="7">
        <v>9.6269244832002304E-2</v>
      </c>
      <c r="O881" s="7">
        <v>1.2022474766961701E-2</v>
      </c>
      <c r="P881" s="7">
        <v>0.12992378505060401</v>
      </c>
      <c r="Q881" s="7">
        <v>7.8670607935557699</v>
      </c>
    </row>
    <row r="882" spans="1:17" hidden="1" x14ac:dyDescent="0.25">
      <c r="A882" s="3" t="s">
        <v>33</v>
      </c>
      <c r="B882" s="2">
        <v>44136</v>
      </c>
      <c r="C882" s="7">
        <v>0.81108626258128902</v>
      </c>
      <c r="D882" s="7">
        <v>1.1364377908861099E-2</v>
      </c>
      <c r="E882" s="7">
        <v>0.66924169485090801</v>
      </c>
      <c r="F882" s="7">
        <v>0.31939392724023102</v>
      </c>
      <c r="G882" s="7">
        <v>2.30518611420709E-2</v>
      </c>
      <c r="H882" s="7">
        <v>1.2694716834873301E-2</v>
      </c>
      <c r="I882" s="30">
        <v>2.95963152301226E-2</v>
      </c>
      <c r="J882" s="30">
        <v>6.5759768121274806E-2</v>
      </c>
      <c r="K882" s="7">
        <v>0.115612630346521</v>
      </c>
      <c r="L882" s="7">
        <v>0.50472735917558198</v>
      </c>
      <c r="M882" s="7">
        <v>3.69610478435317E-2</v>
      </c>
      <c r="N882" s="7">
        <v>8.8640497434257101E-2</v>
      </c>
      <c r="O882" s="7">
        <v>7.2906592088465604E-3</v>
      </c>
      <c r="P882" s="7">
        <v>0.11566514466291999</v>
      </c>
      <c r="Q882" s="7">
        <v>7.9338650876726602</v>
      </c>
    </row>
    <row r="883" spans="1:17" hidden="1" x14ac:dyDescent="0.25">
      <c r="A883" s="3" t="s">
        <v>33</v>
      </c>
      <c r="B883" s="2">
        <v>44166</v>
      </c>
      <c r="C883" s="7">
        <v>1.16057097658561</v>
      </c>
      <c r="D883" s="7">
        <v>1.06737054502117E-2</v>
      </c>
      <c r="E883" s="7">
        <v>0.626419022776461</v>
      </c>
      <c r="F883" s="7">
        <v>0.36290727177332699</v>
      </c>
      <c r="G883" s="7">
        <v>1.91892812371709E-2</v>
      </c>
      <c r="H883" s="7">
        <v>2.59582246170624E-2</v>
      </c>
      <c r="I883" s="30">
        <v>0.147484934791628</v>
      </c>
      <c r="J883" s="30">
        <v>5.25653925020894E-2</v>
      </c>
      <c r="K883" s="7">
        <v>0.115952831534113</v>
      </c>
      <c r="L883" s="7">
        <v>0.41103402583515503</v>
      </c>
      <c r="M883" s="7">
        <v>5.2589097880899903E-2</v>
      </c>
      <c r="N883" s="7">
        <v>7.2345690145647401E-2</v>
      </c>
      <c r="O883" s="7">
        <v>6.8202336445248998E-3</v>
      </c>
      <c r="P883" s="7">
        <v>9.6060287811708805E-2</v>
      </c>
      <c r="Q883" s="7">
        <v>7.8793107648495901</v>
      </c>
    </row>
    <row r="884" spans="1:17" hidden="1" x14ac:dyDescent="0.25">
      <c r="A884" s="3" t="s">
        <v>33</v>
      </c>
      <c r="B884" s="2">
        <v>44197</v>
      </c>
      <c r="C884" s="7">
        <v>0.70136288138555203</v>
      </c>
      <c r="D884" s="7">
        <v>1.12442153006929E-2</v>
      </c>
      <c r="E884" s="7">
        <v>0.68575866955737097</v>
      </c>
      <c r="F884" s="7">
        <v>0.302997115141936</v>
      </c>
      <c r="G884" s="7">
        <v>2.5555275207955599E-2</v>
      </c>
      <c r="H884" s="7">
        <v>3.8053225699527298E-3</v>
      </c>
      <c r="I884" s="30">
        <v>1.8469550130531399E-2</v>
      </c>
      <c r="J884" s="30">
        <v>6.0247273815671298E-2</v>
      </c>
      <c r="K884" s="7">
        <v>9.3096964867328394E-2</v>
      </c>
      <c r="L884" s="7">
        <v>0.53714172296356799</v>
      </c>
      <c r="M884" s="7">
        <v>3.2176512062768302E-2</v>
      </c>
      <c r="N884" s="7">
        <v>8.2782974896398506E-2</v>
      </c>
      <c r="O884" s="7">
        <v>7.5827074560708002E-3</v>
      </c>
      <c r="P884" s="7">
        <v>0.13914169602975501</v>
      </c>
      <c r="Q884" s="7">
        <v>7.9727891270916196</v>
      </c>
    </row>
    <row r="885" spans="1:17" hidden="1" x14ac:dyDescent="0.25">
      <c r="A885" s="3" t="s">
        <v>33</v>
      </c>
      <c r="B885" s="2">
        <v>44228</v>
      </c>
      <c r="C885" s="7">
        <v>0.67563088259055404</v>
      </c>
      <c r="D885" s="7">
        <v>1.0698359400127901E-2</v>
      </c>
      <c r="E885" s="7">
        <v>0.68440789350180298</v>
      </c>
      <c r="F885" s="7">
        <v>0.30489374709806899</v>
      </c>
      <c r="G885" s="7">
        <v>1.6485024492709801E-2</v>
      </c>
      <c r="H885" s="7">
        <v>2.3401459064068498E-3</v>
      </c>
      <c r="I885" s="30">
        <v>8.6445172526209407E-3</v>
      </c>
      <c r="J885" s="30">
        <v>6.3839132876525095E-2</v>
      </c>
      <c r="K885" s="7">
        <v>9.5668024282493103E-2</v>
      </c>
      <c r="L885" s="7">
        <v>0.55331690247170395</v>
      </c>
      <c r="M885" s="7">
        <v>3.3720842637462202E-2</v>
      </c>
      <c r="N885" s="7">
        <v>8.5145709788614299E-2</v>
      </c>
      <c r="O885" s="7">
        <v>7.3877612449548304E-3</v>
      </c>
      <c r="P885" s="7">
        <v>0.13345193904650901</v>
      </c>
      <c r="Q885" s="7">
        <v>7.91112405314135</v>
      </c>
    </row>
    <row r="886" spans="1:17" hidden="1" x14ac:dyDescent="0.25">
      <c r="A886" s="3" t="s">
        <v>33</v>
      </c>
      <c r="B886" s="2">
        <v>44256</v>
      </c>
      <c r="C886" s="7">
        <v>0.81294036120088997</v>
      </c>
      <c r="D886" s="7">
        <v>1.1021979808369E-2</v>
      </c>
      <c r="E886" s="7">
        <v>0.66814446216805301</v>
      </c>
      <c r="F886" s="7">
        <v>0.32083355802357799</v>
      </c>
      <c r="G886" s="7">
        <v>1.7288215701125001E-2</v>
      </c>
      <c r="H886" s="7">
        <v>2.3489226952540299E-3</v>
      </c>
      <c r="I886" s="30">
        <v>8.0610525542760807E-3</v>
      </c>
      <c r="J886" s="30">
        <v>6.46049566155905E-2</v>
      </c>
      <c r="K886" s="7">
        <v>9.6456014308073795E-2</v>
      </c>
      <c r="L886" s="7">
        <v>0.53447710902044099</v>
      </c>
      <c r="M886" s="7">
        <v>3.5702250210068898E-2</v>
      </c>
      <c r="N886" s="7">
        <v>9.1040740282012103E-2</v>
      </c>
      <c r="O886" s="7">
        <v>7.9975099412453593E-3</v>
      </c>
      <c r="P886" s="7">
        <v>0.142023228671914</v>
      </c>
      <c r="Q886" s="7">
        <v>7.8832109763850102</v>
      </c>
    </row>
    <row r="887" spans="1:17" hidden="1" x14ac:dyDescent="0.25">
      <c r="A887" s="3" t="s">
        <v>33</v>
      </c>
      <c r="B887" s="2">
        <v>44287</v>
      </c>
      <c r="C887" s="7">
        <v>1.0259154995655599</v>
      </c>
      <c r="D887" s="7">
        <v>1.10929656865468E-2</v>
      </c>
      <c r="E887" s="7">
        <v>0.62040322411156701</v>
      </c>
      <c r="F887" s="7">
        <v>0.368503810201886</v>
      </c>
      <c r="G887" s="7">
        <v>1.3340503494123799E-2</v>
      </c>
      <c r="H887" s="7">
        <v>1.07425704981143E-2</v>
      </c>
      <c r="I887" s="30">
        <v>9.4999064324158305E-2</v>
      </c>
      <c r="J887" s="30">
        <v>7.5511329217994597E-2</v>
      </c>
      <c r="K887" s="7">
        <v>8.7462208447964998E-2</v>
      </c>
      <c r="L887" s="7">
        <v>0.41169402887631001</v>
      </c>
      <c r="M887" s="7">
        <v>4.08081423300189E-2</v>
      </c>
      <c r="N887" s="7">
        <v>9.2923000886019597E-2</v>
      </c>
      <c r="O887" s="7">
        <v>1.0391650894802E-2</v>
      </c>
      <c r="P887" s="7">
        <v>0.162127501030493</v>
      </c>
      <c r="Q887" s="7">
        <v>7.8682102367551696</v>
      </c>
    </row>
    <row r="888" spans="1:17" hidden="1" x14ac:dyDescent="0.25">
      <c r="A888" s="3" t="s">
        <v>33</v>
      </c>
      <c r="B888" s="2">
        <v>44317</v>
      </c>
      <c r="C888" s="7">
        <v>1.1786301029462101</v>
      </c>
      <c r="D888" s="7">
        <v>1.11165524076799E-2</v>
      </c>
      <c r="E888" s="7">
        <v>0.57366313574362005</v>
      </c>
      <c r="F888" s="7">
        <v>0.41522031184870001</v>
      </c>
      <c r="G888" s="7">
        <v>1.1044180597543699E-2</v>
      </c>
      <c r="H888" s="7">
        <v>1.6742965673223999E-2</v>
      </c>
      <c r="I888" s="30">
        <v>0.108459715743632</v>
      </c>
      <c r="J888" s="30">
        <v>9.6090886827674096E-2</v>
      </c>
      <c r="K888" s="7">
        <v>8.0316216313203195E-2</v>
      </c>
      <c r="L888" s="7">
        <v>0.36618194940586801</v>
      </c>
      <c r="M888" s="7">
        <v>3.7015070310149903E-2</v>
      </c>
      <c r="N888" s="7">
        <v>9.3470111561641006E-2</v>
      </c>
      <c r="O888" s="7">
        <v>1.4304039430917801E-2</v>
      </c>
      <c r="P888" s="7">
        <v>0.176374864136146</v>
      </c>
      <c r="Q888" s="7">
        <v>7.8305960658272697</v>
      </c>
    </row>
    <row r="889" spans="1:17" hidden="1" x14ac:dyDescent="0.25">
      <c r="A889" s="3" t="s">
        <v>33</v>
      </c>
      <c r="B889" s="2">
        <v>44348</v>
      </c>
      <c r="C889" s="7">
        <v>1.1217080839726901</v>
      </c>
      <c r="D889" s="7">
        <v>1.046060772569E-2</v>
      </c>
      <c r="E889" s="7">
        <v>0.59762502734238898</v>
      </c>
      <c r="F889" s="7">
        <v>0.391914364931921</v>
      </c>
      <c r="G889" s="7">
        <v>1.1507549357254E-2</v>
      </c>
      <c r="H889" s="7">
        <v>1.8707672761598401E-2</v>
      </c>
      <c r="I889" s="30">
        <v>0.10163411349009401</v>
      </c>
      <c r="J889" s="30">
        <v>0.108987966843667</v>
      </c>
      <c r="K889" s="7">
        <v>7.7845911553167002E-2</v>
      </c>
      <c r="L889" s="7">
        <v>0.37578917799711098</v>
      </c>
      <c r="M889" s="7">
        <v>4.06209123453911E-2</v>
      </c>
      <c r="N889" s="7">
        <v>7.2250273269021698E-2</v>
      </c>
      <c r="O889" s="7">
        <v>1.6113578000416202E-2</v>
      </c>
      <c r="P889" s="7">
        <v>0.17654284438228099</v>
      </c>
      <c r="Q889" s="7">
        <v>7.84438741190547</v>
      </c>
    </row>
    <row r="890" spans="1:17" hidden="1" x14ac:dyDescent="0.25">
      <c r="A890" s="3" t="s">
        <v>33</v>
      </c>
      <c r="B890" s="2">
        <v>44378</v>
      </c>
      <c r="C890" s="7">
        <v>1.1877916994122399</v>
      </c>
      <c r="D890" s="7">
        <v>9.3318907631602006E-3</v>
      </c>
      <c r="E890" s="7">
        <v>0.56241678058705002</v>
      </c>
      <c r="F890" s="7">
        <v>0.42825132864978999</v>
      </c>
      <c r="G890" s="7">
        <v>1.2288728958233399E-2</v>
      </c>
      <c r="H890" s="7">
        <v>2.1360409501031501E-2</v>
      </c>
      <c r="I890" s="30">
        <v>0.100898533890805</v>
      </c>
      <c r="J890" s="30">
        <v>0.115149410834546</v>
      </c>
      <c r="K890" s="7">
        <v>7.6978946651308E-2</v>
      </c>
      <c r="L890" s="7">
        <v>0.366662581764163</v>
      </c>
      <c r="M890" s="7">
        <v>3.8989830820319399E-2</v>
      </c>
      <c r="N890" s="7">
        <v>7.6352894636487798E-2</v>
      </c>
      <c r="O890" s="7">
        <v>1.7948045252012199E-2</v>
      </c>
      <c r="P890" s="7">
        <v>0.17337061769109399</v>
      </c>
      <c r="Q890" s="7">
        <v>7.8422668250036303</v>
      </c>
    </row>
    <row r="891" spans="1:17" hidden="1" x14ac:dyDescent="0.25">
      <c r="A891" s="3" t="s">
        <v>33</v>
      </c>
      <c r="B891" s="2">
        <v>44409</v>
      </c>
      <c r="C891" s="7">
        <v>1.18583576725437</v>
      </c>
      <c r="D891" s="7">
        <v>9.2434431128130493E-3</v>
      </c>
      <c r="E891" s="7">
        <v>0.56919556825541395</v>
      </c>
      <c r="F891" s="7">
        <v>0.42156098863177399</v>
      </c>
      <c r="G891" s="7">
        <v>1.26635820507136E-2</v>
      </c>
      <c r="H891" s="7">
        <v>2.5157121070890999E-2</v>
      </c>
      <c r="I891" s="30">
        <v>0.103335990730684</v>
      </c>
      <c r="J891" s="30">
        <v>0.13491153915939</v>
      </c>
      <c r="K891" s="7">
        <v>7.3842392097017095E-2</v>
      </c>
      <c r="L891" s="7">
        <v>0.345816375257541</v>
      </c>
      <c r="M891" s="7">
        <v>3.6698095044435303E-2</v>
      </c>
      <c r="N891" s="7">
        <v>7.4957303805743003E-2</v>
      </c>
      <c r="O891" s="7">
        <v>2.2443733694837899E-2</v>
      </c>
      <c r="P891" s="7">
        <v>0.17017386708874799</v>
      </c>
      <c r="Q891" s="7">
        <v>7.8368146042971398</v>
      </c>
    </row>
    <row r="892" spans="1:17" x14ac:dyDescent="0.25">
      <c r="A892" s="3" t="s">
        <v>33</v>
      </c>
      <c r="B892" s="2">
        <v>44440</v>
      </c>
      <c r="C892" s="7">
        <v>1.20251730932076</v>
      </c>
      <c r="D892" s="7">
        <v>1.03532127229646E-2</v>
      </c>
      <c r="E892" s="7">
        <v>0.55171807088550195</v>
      </c>
      <c r="F892" s="7">
        <v>0.43792871639153302</v>
      </c>
      <c r="G892" s="7">
        <v>1.26305268714889E-2</v>
      </c>
      <c r="H892" s="7">
        <v>2.21363350522541E-2</v>
      </c>
      <c r="I892" s="30">
        <v>9.6840898619119098E-2</v>
      </c>
      <c r="J892" s="30">
        <v>0.126808146563097</v>
      </c>
      <c r="K892" s="7">
        <v>7.5651614578361906E-2</v>
      </c>
      <c r="L892" s="7">
        <v>0.34145513460518601</v>
      </c>
      <c r="M892" s="7">
        <v>3.6320081433166798E-2</v>
      </c>
      <c r="N892" s="7">
        <v>7.5074235277051801E-2</v>
      </c>
      <c r="O892" s="7">
        <v>2.1167048427522199E-2</v>
      </c>
      <c r="P892" s="7">
        <v>0.191915978572752</v>
      </c>
      <c r="Q892" s="7">
        <v>7.8376239611285596</v>
      </c>
    </row>
    <row r="893" spans="1:17" hidden="1" x14ac:dyDescent="0.25">
      <c r="A893" s="3" t="s">
        <v>34</v>
      </c>
      <c r="B893" s="2">
        <v>43466</v>
      </c>
      <c r="C893" s="7">
        <v>0.85950697109257301</v>
      </c>
      <c r="D893" s="7">
        <v>1.55990550457517E-2</v>
      </c>
      <c r="E893" s="7">
        <v>0.38278359801991202</v>
      </c>
      <c r="F893" s="7">
        <v>0.60161734693433699</v>
      </c>
      <c r="G893" s="7">
        <v>1.1272873682811199E-2</v>
      </c>
      <c r="H893" s="7">
        <v>1.6765012568855799E-2</v>
      </c>
      <c r="I893" s="30">
        <v>7.1999306126655005E-2</v>
      </c>
      <c r="J893" s="30">
        <v>9.5758214894200305E-2</v>
      </c>
      <c r="K893" s="7">
        <v>5.9667248975269198E-2</v>
      </c>
      <c r="L893" s="7">
        <v>0.30797075884511599</v>
      </c>
      <c r="M893" s="7">
        <v>5.2810587845618401E-2</v>
      </c>
      <c r="N893" s="7">
        <v>7.2893726961399605E-2</v>
      </c>
      <c r="O893" s="7">
        <v>3.3477120751996298E-2</v>
      </c>
      <c r="P893" s="7">
        <v>0.27738514934807801</v>
      </c>
      <c r="Q893" s="7">
        <v>6.54851528089727</v>
      </c>
    </row>
    <row r="894" spans="1:17" hidden="1" x14ac:dyDescent="0.25">
      <c r="A894" s="3" t="s">
        <v>34</v>
      </c>
      <c r="B894" s="2">
        <v>43497</v>
      </c>
      <c r="C894" s="7">
        <v>0.88012728647463101</v>
      </c>
      <c r="D894" s="7">
        <v>1.5960286424530901E-2</v>
      </c>
      <c r="E894" s="7">
        <v>0.37048069247503401</v>
      </c>
      <c r="F894" s="7">
        <v>0.61355902110043503</v>
      </c>
      <c r="G894" s="7">
        <v>1.1275372000258599E-2</v>
      </c>
      <c r="H894" s="7">
        <v>1.7142402703750899E-2</v>
      </c>
      <c r="I894" s="30">
        <v>6.9422552216000299E-2</v>
      </c>
      <c r="J894" s="30">
        <v>0.108287504759596</v>
      </c>
      <c r="K894" s="7">
        <v>5.4796186356156101E-2</v>
      </c>
      <c r="L894" s="7">
        <v>0.30047449509220397</v>
      </c>
      <c r="M894" s="7">
        <v>5.4056294667506798E-2</v>
      </c>
      <c r="N894" s="7">
        <v>5.8681885259258597E-2</v>
      </c>
      <c r="O894" s="7">
        <v>3.65663254846922E-2</v>
      </c>
      <c r="P894" s="7">
        <v>0.28929698146057697</v>
      </c>
      <c r="Q894" s="7">
        <v>6.5502947808648502</v>
      </c>
    </row>
    <row r="895" spans="1:17" hidden="1" x14ac:dyDescent="0.25">
      <c r="A895" s="3" t="s">
        <v>34</v>
      </c>
      <c r="B895" s="2">
        <v>43525</v>
      </c>
      <c r="C895" s="7">
        <v>1.0446031692662401</v>
      </c>
      <c r="D895" s="7">
        <v>1.6169319912383E-2</v>
      </c>
      <c r="E895" s="7">
        <v>0.39698664433781999</v>
      </c>
      <c r="F895" s="7">
        <v>0.58684403574979704</v>
      </c>
      <c r="G895" s="7">
        <v>1.0157174023216401E-2</v>
      </c>
      <c r="H895" s="7">
        <v>1.83925766447262E-2</v>
      </c>
      <c r="I895" s="30">
        <v>7.6641126579630695E-2</v>
      </c>
      <c r="J895" s="30">
        <v>0.104103583844154</v>
      </c>
      <c r="K895" s="7">
        <v>5.4331590240869997E-2</v>
      </c>
      <c r="L895" s="7">
        <v>0.29055576018678902</v>
      </c>
      <c r="M895" s="7">
        <v>5.0094011749927801E-2</v>
      </c>
      <c r="N895" s="7">
        <v>6.5687899655391499E-2</v>
      </c>
      <c r="O895" s="7">
        <v>3.3062343644301197E-2</v>
      </c>
      <c r="P895" s="7">
        <v>0.29697393343099299</v>
      </c>
      <c r="Q895" s="7">
        <v>6.4129899889870599</v>
      </c>
    </row>
    <row r="896" spans="1:17" hidden="1" x14ac:dyDescent="0.25">
      <c r="A896" s="3" t="s">
        <v>34</v>
      </c>
      <c r="B896" s="2">
        <v>43556</v>
      </c>
      <c r="C896" s="7">
        <v>0.99521599647941905</v>
      </c>
      <c r="D896" s="7">
        <v>1.60231487614752E-2</v>
      </c>
      <c r="E896" s="7">
        <v>0.38810013445444902</v>
      </c>
      <c r="F896" s="7">
        <v>0.59587671678407605</v>
      </c>
      <c r="G896" s="7">
        <v>1.12311318580318E-2</v>
      </c>
      <c r="H896" s="7">
        <v>1.8892098203047301E-2</v>
      </c>
      <c r="I896" s="30">
        <v>8.0274372406425806E-2</v>
      </c>
      <c r="J896" s="30">
        <v>0.104414597761121</v>
      </c>
      <c r="K896" s="7">
        <v>5.6147871735922998E-2</v>
      </c>
      <c r="L896" s="7">
        <v>0.28863022967959001</v>
      </c>
      <c r="M896" s="7">
        <v>5.1881293271499297E-2</v>
      </c>
      <c r="N896" s="7">
        <v>6.8748814668762204E-2</v>
      </c>
      <c r="O896" s="7">
        <v>3.4256830051910998E-2</v>
      </c>
      <c r="P896" s="7">
        <v>0.28552276036368801</v>
      </c>
      <c r="Q896" s="7">
        <v>6.5216991393777803</v>
      </c>
    </row>
    <row r="897" spans="1:17" hidden="1" x14ac:dyDescent="0.25">
      <c r="A897" s="3" t="s">
        <v>34</v>
      </c>
      <c r="B897" s="2">
        <v>43586</v>
      </c>
      <c r="C897" s="7">
        <v>0.99025082867912395</v>
      </c>
      <c r="D897" s="7">
        <v>1.73603092097048E-2</v>
      </c>
      <c r="E897" s="7">
        <v>0.40872498415569097</v>
      </c>
      <c r="F897" s="7">
        <v>0.57391470663460398</v>
      </c>
      <c r="G897" s="7">
        <v>1.19997990898676E-2</v>
      </c>
      <c r="H897" s="7">
        <v>1.8664748876636099E-2</v>
      </c>
      <c r="I897" s="30">
        <v>9.0198169166011602E-2</v>
      </c>
      <c r="J897" s="30">
        <v>0.10912418641575899</v>
      </c>
      <c r="K897" s="7">
        <v>5.35244019130914E-2</v>
      </c>
      <c r="L897" s="7">
        <v>0.289286847621475</v>
      </c>
      <c r="M897" s="7">
        <v>5.5830861725390299E-2</v>
      </c>
      <c r="N897" s="7">
        <v>7.2565342826945198E-2</v>
      </c>
      <c r="O897" s="7">
        <v>3.6726748957158099E-2</v>
      </c>
      <c r="P897" s="7">
        <v>0.26207889340766499</v>
      </c>
      <c r="Q897" s="7">
        <v>6.38520583103635</v>
      </c>
    </row>
    <row r="898" spans="1:17" hidden="1" x14ac:dyDescent="0.25">
      <c r="A898" s="3" t="s">
        <v>34</v>
      </c>
      <c r="B898" s="2">
        <v>43617</v>
      </c>
      <c r="C898" s="7">
        <v>0.96198170301529895</v>
      </c>
      <c r="D898" s="7">
        <v>1.7122288936448599E-2</v>
      </c>
      <c r="E898" s="7">
        <v>0.42522906965348001</v>
      </c>
      <c r="F898" s="7">
        <v>0.55764864141007198</v>
      </c>
      <c r="G898" s="7">
        <v>1.12120289923667E-2</v>
      </c>
      <c r="H898" s="7">
        <v>1.6267712378527002E-2</v>
      </c>
      <c r="I898" s="30">
        <v>9.0068856089197097E-2</v>
      </c>
      <c r="J898" s="30">
        <v>0.10746698181974799</v>
      </c>
      <c r="K898" s="7">
        <v>5.67523450170462E-2</v>
      </c>
      <c r="L898" s="7">
        <v>0.295871685810983</v>
      </c>
      <c r="M898" s="7">
        <v>5.3253695813281501E-2</v>
      </c>
      <c r="N898" s="7">
        <v>7.0526785495114999E-2</v>
      </c>
      <c r="O898" s="7">
        <v>3.6893322375254702E-2</v>
      </c>
      <c r="P898" s="7">
        <v>0.26168658620848101</v>
      </c>
      <c r="Q898" s="7">
        <v>6.3919969298270303</v>
      </c>
    </row>
    <row r="899" spans="1:17" hidden="1" x14ac:dyDescent="0.25">
      <c r="A899" s="3" t="s">
        <v>34</v>
      </c>
      <c r="B899" s="2">
        <v>43647</v>
      </c>
      <c r="C899" s="7">
        <v>0.98742051495098404</v>
      </c>
      <c r="D899" s="7">
        <v>1.6501339504092001E-2</v>
      </c>
      <c r="E899" s="7">
        <v>0.41862341367564998</v>
      </c>
      <c r="F899" s="7">
        <v>0.56487524682025803</v>
      </c>
      <c r="G899" s="7">
        <v>1.30025927719965E-2</v>
      </c>
      <c r="H899" s="7">
        <v>1.8754585892948601E-2</v>
      </c>
      <c r="I899" s="30">
        <v>8.8137309293190497E-2</v>
      </c>
      <c r="J899" s="30">
        <v>0.10358673593925299</v>
      </c>
      <c r="K899" s="7">
        <v>6.4816151781892498E-2</v>
      </c>
      <c r="L899" s="7">
        <v>0.29350016767909898</v>
      </c>
      <c r="M899" s="7">
        <v>5.3677317426806599E-2</v>
      </c>
      <c r="N899" s="7">
        <v>6.6373356399751102E-2</v>
      </c>
      <c r="O899" s="7">
        <v>3.9099866094462997E-2</v>
      </c>
      <c r="P899" s="7">
        <v>0.25905191672059902</v>
      </c>
      <c r="Q899" s="7">
        <v>6.4277731295978704</v>
      </c>
    </row>
    <row r="900" spans="1:17" hidden="1" x14ac:dyDescent="0.25">
      <c r="A900" s="3" t="s">
        <v>34</v>
      </c>
      <c r="B900" s="2">
        <v>43678</v>
      </c>
      <c r="C900" s="7">
        <v>1.04945049328657</v>
      </c>
      <c r="D900" s="7">
        <v>1.50654270966545E-2</v>
      </c>
      <c r="E900" s="7">
        <v>0.378005212205341</v>
      </c>
      <c r="F900" s="7">
        <v>0.60692936069800396</v>
      </c>
      <c r="G900" s="7">
        <v>1.1622150780882801E-2</v>
      </c>
      <c r="H900" s="7">
        <v>1.76268647379948E-2</v>
      </c>
      <c r="I900" s="30">
        <v>9.1872456474344402E-2</v>
      </c>
      <c r="J900" s="30">
        <v>0.114074015072399</v>
      </c>
      <c r="K900" s="7">
        <v>5.3653768949024003E-2</v>
      </c>
      <c r="L900" s="7">
        <v>0.27912590968076001</v>
      </c>
      <c r="M900" s="7">
        <v>4.8622522230127502E-2</v>
      </c>
      <c r="N900" s="7">
        <v>7.0591291206909004E-2</v>
      </c>
      <c r="O900" s="7">
        <v>3.2581006441943998E-2</v>
      </c>
      <c r="P900" s="7">
        <v>0.28023001442561402</v>
      </c>
      <c r="Q900" s="7">
        <v>6.4962325861584098</v>
      </c>
    </row>
    <row r="901" spans="1:17" hidden="1" x14ac:dyDescent="0.25">
      <c r="A901" s="3" t="s">
        <v>34</v>
      </c>
      <c r="B901" s="2">
        <v>43709</v>
      </c>
      <c r="C901" s="7">
        <v>0.96774014400437303</v>
      </c>
      <c r="D901" s="7">
        <v>1.69073398899404E-2</v>
      </c>
      <c r="E901" s="7">
        <v>0.40393933840475099</v>
      </c>
      <c r="F901" s="7">
        <v>0.57915332170530898</v>
      </c>
      <c r="G901" s="7">
        <v>1.11943250444572E-2</v>
      </c>
      <c r="H901" s="7">
        <v>1.8570880012584001E-2</v>
      </c>
      <c r="I901" s="30">
        <v>8.2125017363614897E-2</v>
      </c>
      <c r="J901" s="30">
        <v>0.103154944541943</v>
      </c>
      <c r="K901" s="7">
        <v>6.2272148377717197E-2</v>
      </c>
      <c r="L901" s="7">
        <v>0.283392795243606</v>
      </c>
      <c r="M901" s="7">
        <v>4.9794732264518103E-2</v>
      </c>
      <c r="N901" s="7">
        <v>6.9404947642943707E-2</v>
      </c>
      <c r="O901" s="7">
        <v>3.02203921922004E-2</v>
      </c>
      <c r="P901" s="7">
        <v>0.28986981731641598</v>
      </c>
      <c r="Q901" s="7">
        <v>6.5536988904899998</v>
      </c>
    </row>
    <row r="902" spans="1:17" hidden="1" x14ac:dyDescent="0.25">
      <c r="A902" s="3" t="s">
        <v>34</v>
      </c>
      <c r="B902" s="2">
        <v>43739</v>
      </c>
      <c r="C902" s="7">
        <v>1.0194254779226299</v>
      </c>
      <c r="D902" s="7">
        <v>1.65253249396911E-2</v>
      </c>
      <c r="E902" s="7">
        <v>0.40161356595911302</v>
      </c>
      <c r="F902" s="7">
        <v>0.58186110910119604</v>
      </c>
      <c r="G902" s="7">
        <v>1.2958383585799401E-2</v>
      </c>
      <c r="H902" s="7">
        <v>1.9667572328648499E-2</v>
      </c>
      <c r="I902" s="30">
        <v>8.7493400728147597E-2</v>
      </c>
      <c r="J902" s="30">
        <v>0.10290613637301201</v>
      </c>
      <c r="K902" s="7">
        <v>6.9162363840256896E-2</v>
      </c>
      <c r="L902" s="7">
        <v>0.28127298858493599</v>
      </c>
      <c r="M902" s="7">
        <v>4.8739062795784903E-2</v>
      </c>
      <c r="N902" s="7">
        <v>6.7830857398144706E-2</v>
      </c>
      <c r="O902" s="7">
        <v>2.9130394916554E-2</v>
      </c>
      <c r="P902" s="7">
        <v>0.28083883944871602</v>
      </c>
      <c r="Q902" s="7">
        <v>6.4227268075138797</v>
      </c>
    </row>
    <row r="903" spans="1:17" hidden="1" x14ac:dyDescent="0.25">
      <c r="A903" s="3" t="s">
        <v>34</v>
      </c>
      <c r="B903" s="2">
        <v>43770</v>
      </c>
      <c r="C903" s="7">
        <v>1.0737254962862901</v>
      </c>
      <c r="D903" s="7">
        <v>1.55687238901062E-2</v>
      </c>
      <c r="E903" s="7">
        <v>0.40009719713909703</v>
      </c>
      <c r="F903" s="7">
        <v>0.58433407897079703</v>
      </c>
      <c r="G903" s="7">
        <v>1.1136719865938701E-2</v>
      </c>
      <c r="H903" s="7">
        <v>2.2769834850952901E-2</v>
      </c>
      <c r="I903" s="30">
        <v>8.4734525827732304E-2</v>
      </c>
      <c r="J903" s="30">
        <v>0.10023791882694499</v>
      </c>
      <c r="K903" s="7">
        <v>8.0316981139109095E-2</v>
      </c>
      <c r="L903" s="7">
        <v>0.27315524327034502</v>
      </c>
      <c r="M903" s="7">
        <v>4.9431266675244299E-2</v>
      </c>
      <c r="N903" s="7">
        <v>6.7831197852062902E-2</v>
      </c>
      <c r="O903" s="7">
        <v>3.7366364777822597E-2</v>
      </c>
      <c r="P903" s="7">
        <v>0.27301994691384701</v>
      </c>
      <c r="Q903" s="7">
        <v>6.4652135473203201</v>
      </c>
    </row>
    <row r="904" spans="1:17" hidden="1" x14ac:dyDescent="0.25">
      <c r="A904" s="3" t="s">
        <v>34</v>
      </c>
      <c r="B904" s="2">
        <v>43800</v>
      </c>
      <c r="C904" s="7">
        <v>1.17055191854187</v>
      </c>
      <c r="D904" s="7">
        <v>1.7308629560900499E-2</v>
      </c>
      <c r="E904" s="7">
        <v>0.41218766473204499</v>
      </c>
      <c r="F904" s="7">
        <v>0.570503705707054</v>
      </c>
      <c r="G904" s="7">
        <v>1.14120015424707E-2</v>
      </c>
      <c r="H904" s="7">
        <v>2.9617790107424501E-2</v>
      </c>
      <c r="I904" s="30">
        <v>0.10678258641006599</v>
      </c>
      <c r="J904" s="30">
        <v>0.10108882502786</v>
      </c>
      <c r="K904" s="7">
        <v>9.9674286899700704E-2</v>
      </c>
      <c r="L904" s="7">
        <v>0.29091633829055402</v>
      </c>
      <c r="M904" s="7">
        <v>5.19927905023835E-2</v>
      </c>
      <c r="N904" s="7">
        <v>5.80556624041813E-2</v>
      </c>
      <c r="O904" s="7">
        <v>2.4756056943775102E-2</v>
      </c>
      <c r="P904" s="7">
        <v>0.225703661871584</v>
      </c>
      <c r="Q904" s="7">
        <v>6.5131872692928097</v>
      </c>
    </row>
    <row r="905" spans="1:17" hidden="1" x14ac:dyDescent="0.25">
      <c r="A905" s="3" t="s">
        <v>34</v>
      </c>
      <c r="B905" s="2">
        <v>43831</v>
      </c>
      <c r="C905" s="7">
        <v>0.93328443712490805</v>
      </c>
      <c r="D905" s="7">
        <v>1.59524452994592E-2</v>
      </c>
      <c r="E905" s="7">
        <v>0.38697013920343398</v>
      </c>
      <c r="F905" s="7">
        <v>0.59707741549710602</v>
      </c>
      <c r="G905" s="7">
        <v>1.17315563824896E-2</v>
      </c>
      <c r="H905" s="7">
        <v>1.7251158292846298E-2</v>
      </c>
      <c r="I905" s="30">
        <v>6.7096217883611003E-2</v>
      </c>
      <c r="J905" s="30">
        <v>9.9150040634435402E-2</v>
      </c>
      <c r="K905" s="7">
        <v>6.11428583321929E-2</v>
      </c>
      <c r="L905" s="7">
        <v>0.28995727389550802</v>
      </c>
      <c r="M905" s="7">
        <v>5.27057168147946E-2</v>
      </c>
      <c r="N905" s="7">
        <v>6.2347290496232201E-2</v>
      </c>
      <c r="O905" s="7">
        <v>3.4796148580178203E-2</v>
      </c>
      <c r="P905" s="7">
        <v>0.30382173868771201</v>
      </c>
      <c r="Q905" s="7">
        <v>6.5205959311285397</v>
      </c>
    </row>
    <row r="906" spans="1:17" hidden="1" x14ac:dyDescent="0.25">
      <c r="A906" s="3" t="s">
        <v>34</v>
      </c>
      <c r="B906" s="2">
        <v>43862</v>
      </c>
      <c r="C906" s="7">
        <v>0.92457271754438297</v>
      </c>
      <c r="D906" s="7">
        <v>1.7437884904708101E-2</v>
      </c>
      <c r="E906" s="7">
        <v>0.43074379308326699</v>
      </c>
      <c r="F906" s="7">
        <v>0.55181832201202496</v>
      </c>
      <c r="G906" s="7">
        <v>1.2695017649167001E-2</v>
      </c>
      <c r="H906" s="7">
        <v>1.8897680761468999E-2</v>
      </c>
      <c r="I906" s="30">
        <v>7.8630714023134707E-2</v>
      </c>
      <c r="J906" s="30">
        <v>0.109860880540239</v>
      </c>
      <c r="K906" s="7">
        <v>6.2378840173155897E-2</v>
      </c>
      <c r="L906" s="7">
        <v>0.29438607941800299</v>
      </c>
      <c r="M906" s="7">
        <v>5.7192505710283198E-2</v>
      </c>
      <c r="N906" s="7">
        <v>5.9753513722328497E-2</v>
      </c>
      <c r="O906" s="7">
        <v>3.2505613694116101E-2</v>
      </c>
      <c r="P906" s="7">
        <v>0.27369915430810299</v>
      </c>
      <c r="Q906" s="7">
        <v>6.4730252704135296</v>
      </c>
    </row>
    <row r="907" spans="1:17" hidden="1" x14ac:dyDescent="0.25">
      <c r="A907" s="3" t="s">
        <v>34</v>
      </c>
      <c r="B907" s="2">
        <v>43891</v>
      </c>
      <c r="C907" s="7">
        <v>0.88766183381057095</v>
      </c>
      <c r="D907" s="7">
        <v>1.6228599161287698E-2</v>
      </c>
      <c r="E907" s="7">
        <v>0.41777123324278997</v>
      </c>
      <c r="F907" s="7">
        <v>0.56600016759592198</v>
      </c>
      <c r="G907" s="7">
        <v>1.27415606278166E-2</v>
      </c>
      <c r="H907" s="7">
        <v>1.22628242431688E-2</v>
      </c>
      <c r="I907" s="30">
        <v>4.4991906416037099E-2</v>
      </c>
      <c r="J907" s="30">
        <v>7.0624218043050899E-2</v>
      </c>
      <c r="K907" s="7">
        <v>6.1844961815091401E-2</v>
      </c>
      <c r="L907" s="7">
        <v>0.381722330020207</v>
      </c>
      <c r="M907" s="7">
        <v>4.1470338211834198E-2</v>
      </c>
      <c r="N907" s="7">
        <v>5.1603171971202101E-2</v>
      </c>
      <c r="O907" s="7">
        <v>2.1342715837035502E-2</v>
      </c>
      <c r="P907" s="7">
        <v>0.30139597281455599</v>
      </c>
      <c r="Q907" s="7">
        <v>6.5741997400970202</v>
      </c>
    </row>
    <row r="908" spans="1:17" hidden="1" x14ac:dyDescent="0.25">
      <c r="A908" s="3" t="s">
        <v>34</v>
      </c>
      <c r="B908" s="2">
        <v>43922</v>
      </c>
      <c r="C908" s="7">
        <v>0.46881627821356298</v>
      </c>
      <c r="D908" s="7">
        <v>2.3719383194953501E-2</v>
      </c>
      <c r="E908" s="7">
        <v>0.57738956811725906</v>
      </c>
      <c r="F908" s="7">
        <v>0.39889104868778702</v>
      </c>
      <c r="G908" s="7">
        <v>1.3975133847408099E-2</v>
      </c>
      <c r="H908" s="7">
        <v>7.3161592827062705E-4</v>
      </c>
      <c r="I908" s="30">
        <v>9.7010909499495607E-3</v>
      </c>
      <c r="J908" s="30">
        <v>1.0249032366614201E-2</v>
      </c>
      <c r="K908" s="7">
        <v>6.7925869276822398E-2</v>
      </c>
      <c r="L908" s="7">
        <v>0.65880095864218002</v>
      </c>
      <c r="M908" s="7">
        <v>1.3453451718677401E-2</v>
      </c>
      <c r="N908" s="7">
        <v>6.1112355334872803E-2</v>
      </c>
      <c r="O908" s="7">
        <v>4.5329587590200102E-3</v>
      </c>
      <c r="P908" s="7">
        <v>0.159517533176184</v>
      </c>
      <c r="Q908" s="7">
        <v>6.7218226518339099</v>
      </c>
    </row>
    <row r="909" spans="1:17" hidden="1" x14ac:dyDescent="0.25">
      <c r="A909" s="3" t="s">
        <v>34</v>
      </c>
      <c r="B909" s="2">
        <v>43952</v>
      </c>
      <c r="C909" s="7">
        <v>0.58849161910429604</v>
      </c>
      <c r="D909" s="7">
        <v>2.1716675613209599E-2</v>
      </c>
      <c r="E909" s="7">
        <v>0.55018267729435999</v>
      </c>
      <c r="F909" s="7">
        <v>0.42810064709243001</v>
      </c>
      <c r="G909" s="7">
        <v>1.2152631571050799E-2</v>
      </c>
      <c r="H909" s="7">
        <v>1.0421931051521299E-3</v>
      </c>
      <c r="I909" s="30">
        <v>1.18696101441228E-2</v>
      </c>
      <c r="J909" s="30">
        <v>3.2127360380386702E-2</v>
      </c>
      <c r="K909" s="7">
        <v>6.7271195569946998E-2</v>
      </c>
      <c r="L909" s="7">
        <v>0.57120493405744399</v>
      </c>
      <c r="M909" s="7">
        <v>1.3531313459144099E-2</v>
      </c>
      <c r="N909" s="7">
        <v>0.10198942812886901</v>
      </c>
      <c r="O909" s="7">
        <v>5.0902466145180299E-3</v>
      </c>
      <c r="P909" s="7">
        <v>0.18372108696936601</v>
      </c>
      <c r="Q909" s="7">
        <v>6.7383537084659997</v>
      </c>
    </row>
    <row r="910" spans="1:17" hidden="1" x14ac:dyDescent="0.25">
      <c r="A910" s="3" t="s">
        <v>34</v>
      </c>
      <c r="B910" s="2">
        <v>43983</v>
      </c>
      <c r="C910" s="7">
        <v>0.82162937986705797</v>
      </c>
      <c r="D910" s="7">
        <v>1.5889231320808699E-2</v>
      </c>
      <c r="E910" s="7">
        <v>0.41159865004496399</v>
      </c>
      <c r="F910" s="7">
        <v>0.57251211863422802</v>
      </c>
      <c r="G910" s="7">
        <v>1.18271081180105E-2</v>
      </c>
      <c r="H910" s="7">
        <v>5.76997787470215E-3</v>
      </c>
      <c r="I910" s="30">
        <v>6.4272559543246496E-2</v>
      </c>
      <c r="J910" s="30">
        <v>3.7658544954395599E-2</v>
      </c>
      <c r="K910" s="7">
        <v>5.6433506106403603E-2</v>
      </c>
      <c r="L910" s="7">
        <v>0.39641768537430599</v>
      </c>
      <c r="M910" s="7">
        <v>1.9932375747683698E-2</v>
      </c>
      <c r="N910" s="7">
        <v>8.5981966371379295E-2</v>
      </c>
      <c r="O910" s="7">
        <v>6.1309912575056398E-3</v>
      </c>
      <c r="P910" s="7">
        <v>0.315575284652368</v>
      </c>
      <c r="Q910" s="7">
        <v>6.7397588088801301</v>
      </c>
    </row>
    <row r="911" spans="1:17" hidden="1" x14ac:dyDescent="0.25">
      <c r="A911" s="3" t="s">
        <v>34</v>
      </c>
      <c r="B911" s="2">
        <v>44013</v>
      </c>
      <c r="C911" s="7">
        <v>0.94145066883012796</v>
      </c>
      <c r="D911" s="7">
        <v>1.90085344422436E-2</v>
      </c>
      <c r="E911" s="7">
        <v>0.41985492750464198</v>
      </c>
      <c r="F911" s="7">
        <v>0.56113653805311503</v>
      </c>
      <c r="G911" s="7">
        <v>1.19418473323071E-2</v>
      </c>
      <c r="H911" s="7">
        <v>1.0967148206681401E-2</v>
      </c>
      <c r="I911" s="30">
        <v>7.4314539206455005E-2</v>
      </c>
      <c r="J911" s="30">
        <v>6.8875409069268603E-2</v>
      </c>
      <c r="K911" s="7">
        <v>6.2030433885250501E-2</v>
      </c>
      <c r="L911" s="7">
        <v>0.34032461161299299</v>
      </c>
      <c r="M911" s="7">
        <v>4.3758079119962899E-2</v>
      </c>
      <c r="N911" s="7">
        <v>8.2168029933287395E-2</v>
      </c>
      <c r="O911" s="7">
        <v>1.0660460277314701E-2</v>
      </c>
      <c r="P911" s="7">
        <v>0.29495944135648</v>
      </c>
      <c r="Q911" s="7">
        <v>6.5969137555509496</v>
      </c>
    </row>
    <row r="912" spans="1:17" hidden="1" x14ac:dyDescent="0.25">
      <c r="A912" s="3" t="s">
        <v>34</v>
      </c>
      <c r="B912" s="2">
        <v>44044</v>
      </c>
      <c r="C912" s="7">
        <v>0.96015359258561805</v>
      </c>
      <c r="D912" s="7">
        <v>1.72374177468279E-2</v>
      </c>
      <c r="E912" s="7">
        <v>0.43627621878400902</v>
      </c>
      <c r="F912" s="7">
        <v>0.54648636346916302</v>
      </c>
      <c r="G912" s="7">
        <v>1.06609185177947E-2</v>
      </c>
      <c r="H912" s="7">
        <v>1.35600310392075E-2</v>
      </c>
      <c r="I912" s="30">
        <v>8.5688133641883504E-2</v>
      </c>
      <c r="J912" s="30">
        <v>9.6617960029453401E-2</v>
      </c>
      <c r="K912" s="7">
        <v>6.32377421269954E-2</v>
      </c>
      <c r="L912" s="7">
        <v>0.32956778725615399</v>
      </c>
      <c r="M912" s="7">
        <v>4.5640581092060699E-2</v>
      </c>
      <c r="N912" s="7">
        <v>7.2882212660352899E-2</v>
      </c>
      <c r="O912" s="7">
        <v>1.5985228946443199E-2</v>
      </c>
      <c r="P912" s="7">
        <v>0.26615940468965399</v>
      </c>
      <c r="Q912" s="7">
        <v>6.7114929517421196</v>
      </c>
    </row>
    <row r="913" spans="1:17" hidden="1" x14ac:dyDescent="0.25">
      <c r="A913" s="3" t="s">
        <v>34</v>
      </c>
      <c r="B913" s="2">
        <v>44075</v>
      </c>
      <c r="C913" s="7">
        <v>0.95816995903121405</v>
      </c>
      <c r="D913" s="7">
        <v>1.52849322193939E-2</v>
      </c>
      <c r="E913" s="7">
        <v>0.42883256705779699</v>
      </c>
      <c r="F913" s="7">
        <v>0.55588250072280898</v>
      </c>
      <c r="G913" s="7">
        <v>1.1186478838669E-2</v>
      </c>
      <c r="H913" s="7">
        <v>1.35503281436828E-2</v>
      </c>
      <c r="I913" s="30">
        <v>7.5471171877850907E-2</v>
      </c>
      <c r="J913" s="30">
        <v>8.5096382415970701E-2</v>
      </c>
      <c r="K913" s="7">
        <v>5.9868670621302203E-2</v>
      </c>
      <c r="L913" s="7">
        <v>0.31392414269688501</v>
      </c>
      <c r="M913" s="7">
        <v>4.93954934318344E-2</v>
      </c>
      <c r="N913" s="7">
        <v>7.6923446757304698E-2</v>
      </c>
      <c r="O913" s="7">
        <v>1.4625748133293899E-2</v>
      </c>
      <c r="P913" s="7">
        <v>0.29995813708320601</v>
      </c>
      <c r="Q913" s="7">
        <v>6.5908275562967296</v>
      </c>
    </row>
    <row r="914" spans="1:17" hidden="1" x14ac:dyDescent="0.25">
      <c r="A914" s="3" t="s">
        <v>34</v>
      </c>
      <c r="B914" s="2">
        <v>44105</v>
      </c>
      <c r="C914" s="7">
        <v>0.97730739283368795</v>
      </c>
      <c r="D914" s="7">
        <v>1.9014827849737698E-2</v>
      </c>
      <c r="E914" s="7">
        <v>0.42087150595593897</v>
      </c>
      <c r="F914" s="7">
        <v>0.56011366619432301</v>
      </c>
      <c r="G914" s="7">
        <v>1.1836731340558701E-2</v>
      </c>
      <c r="H914" s="7">
        <v>1.7405774937153801E-2</v>
      </c>
      <c r="I914" s="30">
        <v>7.5827480238599698E-2</v>
      </c>
      <c r="J914" s="30">
        <v>8.8296620157125694E-2</v>
      </c>
      <c r="K914" s="7">
        <v>7.1967260699350694E-2</v>
      </c>
      <c r="L914" s="7">
        <v>0.330181792417023</v>
      </c>
      <c r="M914" s="7">
        <v>4.9662791214246702E-2</v>
      </c>
      <c r="N914" s="7">
        <v>7.8052268597578203E-2</v>
      </c>
      <c r="O914" s="7">
        <v>1.7322458483818901E-2</v>
      </c>
      <c r="P914" s="7">
        <v>0.25944682191454499</v>
      </c>
      <c r="Q914" s="7">
        <v>6.6802229352236999</v>
      </c>
    </row>
    <row r="915" spans="1:17" hidden="1" x14ac:dyDescent="0.25">
      <c r="A915" s="3" t="s">
        <v>34</v>
      </c>
      <c r="B915" s="2">
        <v>44136</v>
      </c>
      <c r="C915" s="7">
        <v>0.70405338462821898</v>
      </c>
      <c r="D915" s="7">
        <v>2.1104167057368398E-2</v>
      </c>
      <c r="E915" s="7">
        <v>0.51174271495993295</v>
      </c>
      <c r="F915" s="7">
        <v>0.46715311798269799</v>
      </c>
      <c r="G915" s="7">
        <v>1.52916451485115E-2</v>
      </c>
      <c r="H915" s="7">
        <v>1.0435260252919199E-2</v>
      </c>
      <c r="I915" s="30">
        <v>3.0890408660832199E-2</v>
      </c>
      <c r="J915" s="30">
        <v>6.3697096727892394E-2</v>
      </c>
      <c r="K915" s="7">
        <v>7.5240609112481302E-2</v>
      </c>
      <c r="L915" s="7">
        <v>0.44929146923768698</v>
      </c>
      <c r="M915" s="7">
        <v>4.6875566859296398E-2</v>
      </c>
      <c r="N915" s="7">
        <v>7.8108230264741799E-2</v>
      </c>
      <c r="O915" s="7">
        <v>1.14100952608774E-2</v>
      </c>
      <c r="P915" s="7">
        <v>0.218759618474761</v>
      </c>
      <c r="Q915" s="7">
        <v>6.69921405066279</v>
      </c>
    </row>
    <row r="916" spans="1:17" hidden="1" x14ac:dyDescent="0.25">
      <c r="A916" s="3" t="s">
        <v>34</v>
      </c>
      <c r="B916" s="2">
        <v>44166</v>
      </c>
      <c r="C916" s="7">
        <v>0.98047917798870399</v>
      </c>
      <c r="D916" s="7">
        <v>1.8372266482053399E-2</v>
      </c>
      <c r="E916" s="7">
        <v>0.46369562208609699</v>
      </c>
      <c r="F916" s="7">
        <v>0.51793211143184903</v>
      </c>
      <c r="G916" s="7">
        <v>1.5650449060204599E-2</v>
      </c>
      <c r="H916" s="7">
        <v>2.16342005757621E-2</v>
      </c>
      <c r="I916" s="30">
        <v>0.106859167561037</v>
      </c>
      <c r="J916" s="30">
        <v>6.7079270642605299E-2</v>
      </c>
      <c r="K916" s="7">
        <v>9.9713769612123804E-2</v>
      </c>
      <c r="L916" s="7">
        <v>0.37052917840075</v>
      </c>
      <c r="M916" s="7">
        <v>5.2709052782629898E-2</v>
      </c>
      <c r="N916" s="7">
        <v>5.3456302195947603E-2</v>
      </c>
      <c r="O916" s="7">
        <v>1.0525942173418699E-2</v>
      </c>
      <c r="P916" s="7">
        <v>0.201842666995521</v>
      </c>
      <c r="Q916" s="7">
        <v>6.5962898743254499</v>
      </c>
    </row>
    <row r="917" spans="1:17" hidden="1" x14ac:dyDescent="0.25">
      <c r="A917" s="3" t="s">
        <v>34</v>
      </c>
      <c r="B917" s="2">
        <v>44197</v>
      </c>
      <c r="C917" s="7">
        <v>0.53604262850882001</v>
      </c>
      <c r="D917" s="7">
        <v>2.26444636078761E-2</v>
      </c>
      <c r="E917" s="7">
        <v>0.54978113782495397</v>
      </c>
      <c r="F917" s="7">
        <v>0.427574398567169</v>
      </c>
      <c r="G917" s="7">
        <v>1.5622101015013899E-2</v>
      </c>
      <c r="H917" s="7">
        <v>2.3601563991120702E-3</v>
      </c>
      <c r="I917" s="30">
        <v>1.1283353026729699E-2</v>
      </c>
      <c r="J917" s="30">
        <v>5.5001545070797998E-2</v>
      </c>
      <c r="K917" s="7">
        <v>4.8821303711368301E-2</v>
      </c>
      <c r="L917" s="7">
        <v>0.52279682540065198</v>
      </c>
      <c r="M917" s="7">
        <v>3.9475883685628099E-2</v>
      </c>
      <c r="N917" s="7">
        <v>6.1482758289185001E-2</v>
      </c>
      <c r="O917" s="7">
        <v>1.13641342240211E-2</v>
      </c>
      <c r="P917" s="7">
        <v>0.231791939177492</v>
      </c>
      <c r="Q917" s="7">
        <v>6.75219378733245</v>
      </c>
    </row>
    <row r="918" spans="1:17" hidden="1" x14ac:dyDescent="0.25">
      <c r="A918" s="3" t="s">
        <v>34</v>
      </c>
      <c r="B918" s="2">
        <v>44228</v>
      </c>
      <c r="C918" s="7">
        <v>0.55786457092016195</v>
      </c>
      <c r="D918" s="7">
        <v>2.0156272513306001E-2</v>
      </c>
      <c r="E918" s="7">
        <v>0.54145166872627704</v>
      </c>
      <c r="F918" s="7">
        <v>0.43839205876041698</v>
      </c>
      <c r="G918" s="7">
        <v>1.7992009612528399E-2</v>
      </c>
      <c r="H918" s="7">
        <v>1.33154282579531E-3</v>
      </c>
      <c r="I918" s="30">
        <v>1.2253737288302299E-2</v>
      </c>
      <c r="J918" s="30">
        <v>5.5069248665621497E-2</v>
      </c>
      <c r="K918" s="7">
        <v>5.5117365974358998E-2</v>
      </c>
      <c r="L918" s="7">
        <v>0.49960754610541003</v>
      </c>
      <c r="M918" s="7">
        <v>4.4191498588269602E-2</v>
      </c>
      <c r="N918" s="7">
        <v>7.0755363188820794E-2</v>
      </c>
      <c r="O918" s="7">
        <v>8.6118149897342396E-3</v>
      </c>
      <c r="P918" s="7">
        <v>0.23506987276115901</v>
      </c>
      <c r="Q918" s="7">
        <v>6.7587022005064501</v>
      </c>
    </row>
    <row r="919" spans="1:17" hidden="1" x14ac:dyDescent="0.25">
      <c r="A919" s="3" t="s">
        <v>34</v>
      </c>
      <c r="B919" s="2">
        <v>44256</v>
      </c>
      <c r="C919" s="7">
        <v>0.71831785255462199</v>
      </c>
      <c r="D919" s="7">
        <v>1.7674589908036401E-2</v>
      </c>
      <c r="E919" s="7">
        <v>0.51174479798485795</v>
      </c>
      <c r="F919" s="7">
        <v>0.470580612107106</v>
      </c>
      <c r="G919" s="7">
        <v>1.52630630832032E-2</v>
      </c>
      <c r="H919" s="7">
        <v>2.29270675417024E-3</v>
      </c>
      <c r="I919" s="30">
        <v>2.1094126640583001E-2</v>
      </c>
      <c r="J919" s="30">
        <v>5.6063213549473703E-2</v>
      </c>
      <c r="K919" s="7">
        <v>5.8345991221774599E-2</v>
      </c>
      <c r="L919" s="7">
        <v>0.464051911276948</v>
      </c>
      <c r="M919" s="7">
        <v>4.5159118863423303E-2</v>
      </c>
      <c r="N919" s="7">
        <v>7.8871346728317096E-2</v>
      </c>
      <c r="O919" s="7">
        <v>7.6469207405098702E-3</v>
      </c>
      <c r="P919" s="7">
        <v>0.25121160114159702</v>
      </c>
      <c r="Q919" s="7">
        <v>6.6596245624777799</v>
      </c>
    </row>
    <row r="920" spans="1:17" hidden="1" x14ac:dyDescent="0.25">
      <c r="A920" s="3" t="s">
        <v>34</v>
      </c>
      <c r="B920" s="2">
        <v>44287</v>
      </c>
      <c r="C920" s="7">
        <v>0.921874031355021</v>
      </c>
      <c r="D920" s="7">
        <v>1.6656787763009901E-2</v>
      </c>
      <c r="E920" s="7">
        <v>0.42937013903493698</v>
      </c>
      <c r="F920" s="7">
        <v>0.55397307320205302</v>
      </c>
      <c r="G920" s="7">
        <v>1.22526684368417E-2</v>
      </c>
      <c r="H920" s="7">
        <v>8.0086973143087391E-3</v>
      </c>
      <c r="I920" s="30">
        <v>7.2264586864032296E-2</v>
      </c>
      <c r="J920" s="30">
        <v>5.9494304834343897E-2</v>
      </c>
      <c r="K920" s="7">
        <v>6.8635912986533196E-2</v>
      </c>
      <c r="L920" s="7">
        <v>0.34776252815605402</v>
      </c>
      <c r="M920" s="7">
        <v>5.0751266780419503E-2</v>
      </c>
      <c r="N920" s="7">
        <v>8.0169309634493396E-2</v>
      </c>
      <c r="O920" s="7">
        <v>1.1307973536885301E-2</v>
      </c>
      <c r="P920" s="7">
        <v>0.28935275145608802</v>
      </c>
      <c r="Q920" s="7">
        <v>6.5551998765089197</v>
      </c>
    </row>
    <row r="921" spans="1:17" hidden="1" x14ac:dyDescent="0.25">
      <c r="A921" s="3" t="s">
        <v>34</v>
      </c>
      <c r="B921" s="2">
        <v>44317</v>
      </c>
      <c r="C921" s="7">
        <v>1.01208499217606</v>
      </c>
      <c r="D921" s="7">
        <v>1.7341840468449801E-2</v>
      </c>
      <c r="E921" s="7">
        <v>0.43411971437187402</v>
      </c>
      <c r="F921" s="7">
        <v>0.54853844515967698</v>
      </c>
      <c r="G921" s="7">
        <v>1.1648678640242299E-2</v>
      </c>
      <c r="H921" s="7">
        <v>1.1968246573384999E-2</v>
      </c>
      <c r="I921" s="30">
        <v>8.1916058006148207E-2</v>
      </c>
      <c r="J921" s="30">
        <v>8.04970622229053E-2</v>
      </c>
      <c r="K921" s="7">
        <v>5.8336067264830503E-2</v>
      </c>
      <c r="L921" s="7">
        <v>0.32919061223810703</v>
      </c>
      <c r="M921" s="7">
        <v>4.9336345817386697E-2</v>
      </c>
      <c r="N921" s="7">
        <v>8.1044172095946596E-2</v>
      </c>
      <c r="O921" s="7">
        <v>1.20767166600109E-2</v>
      </c>
      <c r="P921" s="7">
        <v>0.28398604048103698</v>
      </c>
      <c r="Q921" s="7">
        <v>6.6074969257598699</v>
      </c>
    </row>
    <row r="922" spans="1:17" hidden="1" x14ac:dyDescent="0.25">
      <c r="A922" s="3" t="s">
        <v>34</v>
      </c>
      <c r="B922" s="2">
        <v>44348</v>
      </c>
      <c r="C922" s="7">
        <v>1.0110398272769301</v>
      </c>
      <c r="D922" s="7">
        <v>1.4884381557078399E-2</v>
      </c>
      <c r="E922" s="7">
        <v>0.434785263124017</v>
      </c>
      <c r="F922" s="7">
        <v>0.55033035531890495</v>
      </c>
      <c r="G922" s="7">
        <v>1.47777361327155E-2</v>
      </c>
      <c r="H922" s="7">
        <v>1.3424691163012399E-2</v>
      </c>
      <c r="I922" s="30">
        <v>7.5198648167121199E-2</v>
      </c>
      <c r="J922" s="30">
        <v>8.7000354622528697E-2</v>
      </c>
      <c r="K922" s="7">
        <v>5.1151968184976297E-2</v>
      </c>
      <c r="L922" s="7">
        <v>0.32220879117210999</v>
      </c>
      <c r="M922" s="7">
        <v>5.4335270394299702E-2</v>
      </c>
      <c r="N922" s="7">
        <v>6.7690231676368506E-2</v>
      </c>
      <c r="O922" s="7">
        <v>1.4908777518621699E-2</v>
      </c>
      <c r="P922" s="7">
        <v>0.29930353096824602</v>
      </c>
      <c r="Q922" s="7">
        <v>6.5214666361312101</v>
      </c>
    </row>
    <row r="923" spans="1:17" hidden="1" x14ac:dyDescent="0.25">
      <c r="A923" s="3" t="s">
        <v>34</v>
      </c>
      <c r="B923" s="2">
        <v>44378</v>
      </c>
      <c r="C923" s="7">
        <v>1.0296209536191401</v>
      </c>
      <c r="D923" s="7">
        <v>2.29694619608596E-2</v>
      </c>
      <c r="E923" s="7">
        <v>0.45441720408699998</v>
      </c>
      <c r="F923" s="7">
        <v>0.52261333395214005</v>
      </c>
      <c r="G923" s="7">
        <v>2.0553937572448E-2</v>
      </c>
      <c r="H923" s="7">
        <v>1.52649851514873E-2</v>
      </c>
      <c r="I923" s="30">
        <v>7.4382472603813102E-2</v>
      </c>
      <c r="J923" s="30">
        <v>9.8521713704754404E-2</v>
      </c>
      <c r="K923" s="7">
        <v>5.5077567112458502E-2</v>
      </c>
      <c r="L923" s="7">
        <v>0.32157233384051398</v>
      </c>
      <c r="M923" s="7">
        <v>5.60594224723414E-2</v>
      </c>
      <c r="N923" s="7">
        <v>6.4864146565889E-2</v>
      </c>
      <c r="O923" s="7">
        <v>1.6149232932901499E-2</v>
      </c>
      <c r="P923" s="7">
        <v>0.27755418804339299</v>
      </c>
      <c r="Q923" s="7">
        <v>6.5207893693438299</v>
      </c>
    </row>
    <row r="924" spans="1:17" hidden="1" x14ac:dyDescent="0.25">
      <c r="A924" s="3" t="s">
        <v>34</v>
      </c>
      <c r="B924" s="2">
        <v>44409</v>
      </c>
      <c r="C924" s="7">
        <v>1.0310993770251899</v>
      </c>
      <c r="D924" s="7">
        <v>1.43399670297467E-2</v>
      </c>
      <c r="E924" s="7">
        <v>0.422733230332762</v>
      </c>
      <c r="F924" s="7">
        <v>0.56292680263749195</v>
      </c>
      <c r="G924" s="7">
        <v>1.8521765768022599E-2</v>
      </c>
      <c r="H924" s="7">
        <v>1.66651629964309E-2</v>
      </c>
      <c r="I924" s="30">
        <v>8.5498775690381307E-2</v>
      </c>
      <c r="J924" s="30">
        <v>0.11469724939096899</v>
      </c>
      <c r="K924" s="7">
        <v>5.9337477094740999E-2</v>
      </c>
      <c r="L924" s="7">
        <v>0.30274545347398601</v>
      </c>
      <c r="M924" s="7">
        <v>4.8509951780573997E-2</v>
      </c>
      <c r="N924" s="7">
        <v>6.5723132985394894E-2</v>
      </c>
      <c r="O924" s="7">
        <v>2.0268847267241201E-2</v>
      </c>
      <c r="P924" s="7">
        <v>0.268032183552259</v>
      </c>
      <c r="Q924" s="7">
        <v>6.6114159547792104</v>
      </c>
    </row>
    <row r="925" spans="1:17" x14ac:dyDescent="0.25">
      <c r="A925" s="3" t="s">
        <v>34</v>
      </c>
      <c r="B925" s="2">
        <v>44440</v>
      </c>
      <c r="C925" s="7">
        <v>0.99705994246485297</v>
      </c>
      <c r="D925" s="7">
        <v>1.63211409685564E-2</v>
      </c>
      <c r="E925" s="7">
        <v>0.45052298199280599</v>
      </c>
      <c r="F925" s="7">
        <v>0.53315587703863798</v>
      </c>
      <c r="G925" s="7">
        <v>1.48276797328883E-2</v>
      </c>
      <c r="H925" s="7">
        <v>1.45867879231159E-2</v>
      </c>
      <c r="I925" s="30">
        <v>7.1586746940471901E-2</v>
      </c>
      <c r="J925" s="30">
        <v>0.105799769720159</v>
      </c>
      <c r="K925" s="7">
        <v>6.0906549861464397E-2</v>
      </c>
      <c r="L925" s="7">
        <v>0.305985074918314</v>
      </c>
      <c r="M925" s="7">
        <v>5.4422556091613498E-2</v>
      </c>
      <c r="N925" s="7">
        <v>6.3625720743386405E-2</v>
      </c>
      <c r="O925" s="7">
        <v>2.0220178172789999E-2</v>
      </c>
      <c r="P925" s="7">
        <v>0.28803893589579599</v>
      </c>
      <c r="Q925" s="7">
        <v>6.2969745727900701</v>
      </c>
    </row>
    <row r="926" spans="1:17" hidden="1" x14ac:dyDescent="0.25">
      <c r="A926" s="3" t="s">
        <v>35</v>
      </c>
      <c r="B926" s="2">
        <v>43466</v>
      </c>
      <c r="C926" s="7">
        <v>0.84076571716642701</v>
      </c>
      <c r="D926" s="7">
        <v>1.0061272601352001E-2</v>
      </c>
      <c r="E926" s="7">
        <v>0.54041960036418202</v>
      </c>
      <c r="F926" s="7">
        <v>0.449519127034466</v>
      </c>
      <c r="G926" s="7">
        <v>1.4425167682602101E-2</v>
      </c>
      <c r="H926" s="7">
        <v>1.6173059573022099E-2</v>
      </c>
      <c r="I926" s="30">
        <v>0.105618630028254</v>
      </c>
      <c r="J926" s="30">
        <v>0.14355551932435001</v>
      </c>
      <c r="K926" s="7">
        <v>6.6050436623828201E-2</v>
      </c>
      <c r="L926" s="7">
        <v>0.33518671455773602</v>
      </c>
      <c r="M926" s="7">
        <v>5.7213781779798301E-2</v>
      </c>
      <c r="N926" s="7">
        <v>3.4692329576850797E-2</v>
      </c>
      <c r="O926" s="7">
        <v>3.9752989186723403E-2</v>
      </c>
      <c r="P926" s="7">
        <v>0.187331371666836</v>
      </c>
      <c r="Q926" s="7">
        <v>5.9175927251395297</v>
      </c>
    </row>
    <row r="927" spans="1:17" hidden="1" x14ac:dyDescent="0.25">
      <c r="A927" s="3" t="s">
        <v>35</v>
      </c>
      <c r="B927" s="2">
        <v>43497</v>
      </c>
      <c r="C927" s="7">
        <v>0.87330894031308204</v>
      </c>
      <c r="D927" s="7">
        <v>9.6026707637808795E-3</v>
      </c>
      <c r="E927" s="7">
        <v>0.52930172453975799</v>
      </c>
      <c r="F927" s="7">
        <v>0.46109560469646099</v>
      </c>
      <c r="G927" s="7">
        <v>1.39213297652042E-2</v>
      </c>
      <c r="H927" s="7">
        <v>1.5809941203383401E-2</v>
      </c>
      <c r="I927" s="30">
        <v>0.104811497194428</v>
      </c>
      <c r="J927" s="30">
        <v>0.16832119515883501</v>
      </c>
      <c r="K927" s="7">
        <v>6.0244609793420098E-2</v>
      </c>
      <c r="L927" s="7">
        <v>0.33118758025911699</v>
      </c>
      <c r="M927" s="7">
        <v>5.9724588839083798E-2</v>
      </c>
      <c r="N927" s="7">
        <v>3.2628435676930301E-2</v>
      </c>
      <c r="O927" s="7">
        <v>3.9836949017429998E-2</v>
      </c>
      <c r="P927" s="7">
        <v>0.17351387309216901</v>
      </c>
      <c r="Q927" s="7">
        <v>5.9373464457135299</v>
      </c>
    </row>
    <row r="928" spans="1:17" hidden="1" x14ac:dyDescent="0.25">
      <c r="A928" s="3" t="s">
        <v>35</v>
      </c>
      <c r="B928" s="2">
        <v>43525</v>
      </c>
      <c r="C928" s="7">
        <v>1.0415866428460201</v>
      </c>
      <c r="D928" s="7">
        <v>8.7658660216003107E-3</v>
      </c>
      <c r="E928" s="7">
        <v>0.52707304723008097</v>
      </c>
      <c r="F928" s="7">
        <v>0.46416108674831902</v>
      </c>
      <c r="G928" s="7">
        <v>1.39116631710601E-2</v>
      </c>
      <c r="H928" s="7">
        <v>1.53579051992229E-2</v>
      </c>
      <c r="I928" s="30">
        <v>0.109192757396347</v>
      </c>
      <c r="J928" s="30">
        <v>0.16345132066697601</v>
      </c>
      <c r="K928" s="7">
        <v>6.2198735586945803E-2</v>
      </c>
      <c r="L928" s="7">
        <v>0.32129466396179102</v>
      </c>
      <c r="M928" s="7">
        <v>5.5165984871545698E-2</v>
      </c>
      <c r="N928" s="7">
        <v>3.3009305122214699E-2</v>
      </c>
      <c r="O928" s="7">
        <v>3.7804908632425298E-2</v>
      </c>
      <c r="P928" s="7">
        <v>0.18861275539147199</v>
      </c>
      <c r="Q928" s="7">
        <v>5.8267978696034097</v>
      </c>
    </row>
    <row r="929" spans="1:17" hidden="1" x14ac:dyDescent="0.25">
      <c r="A929" s="3" t="s">
        <v>35</v>
      </c>
      <c r="B929" s="2">
        <v>43556</v>
      </c>
      <c r="C929" s="7">
        <v>0.96332397405748604</v>
      </c>
      <c r="D929" s="7">
        <v>8.7083669054621796E-3</v>
      </c>
      <c r="E929" s="7">
        <v>0.53314760636321101</v>
      </c>
      <c r="F929" s="7">
        <v>0.45814402673132698</v>
      </c>
      <c r="G929" s="7">
        <v>1.6011988614873102E-2</v>
      </c>
      <c r="H929" s="7">
        <v>1.56325230575045E-2</v>
      </c>
      <c r="I929" s="30">
        <v>0.116440068477074</v>
      </c>
      <c r="J929" s="30">
        <v>0.15776841024295399</v>
      </c>
      <c r="K929" s="7">
        <v>6.06814334841283E-2</v>
      </c>
      <c r="L929" s="7">
        <v>0.32793397461298301</v>
      </c>
      <c r="M929" s="7">
        <v>5.5077910486446301E-2</v>
      </c>
      <c r="N929" s="7">
        <v>3.8244044840805999E-2</v>
      </c>
      <c r="O929" s="7">
        <v>4.0630094223914399E-2</v>
      </c>
      <c r="P929" s="7">
        <v>0.17157955195931701</v>
      </c>
      <c r="Q929" s="7">
        <v>5.9553981169498602</v>
      </c>
    </row>
    <row r="930" spans="1:17" hidden="1" x14ac:dyDescent="0.25">
      <c r="A930" s="3" t="s">
        <v>35</v>
      </c>
      <c r="B930" s="2">
        <v>43586</v>
      </c>
      <c r="C930" s="7">
        <v>1.0239918228207801</v>
      </c>
      <c r="D930" s="7">
        <v>9.2709305067254309E-3</v>
      </c>
      <c r="E930" s="7">
        <v>0.53567087978609396</v>
      </c>
      <c r="F930" s="7">
        <v>0.45505818970718098</v>
      </c>
      <c r="G930" s="7">
        <v>1.47989466092274E-2</v>
      </c>
      <c r="H930" s="7">
        <v>1.46608399077479E-2</v>
      </c>
      <c r="I930" s="30">
        <v>0.121633738722352</v>
      </c>
      <c r="J930" s="30">
        <v>0.162899243832062</v>
      </c>
      <c r="K930" s="7">
        <v>6.03133635880874E-2</v>
      </c>
      <c r="L930" s="7">
        <v>0.31783833706486098</v>
      </c>
      <c r="M930" s="7">
        <v>5.7183445006432902E-2</v>
      </c>
      <c r="N930" s="7">
        <v>3.7355176135636999E-2</v>
      </c>
      <c r="O930" s="7">
        <v>4.0999151614478202E-2</v>
      </c>
      <c r="P930" s="7">
        <v>0.17231775751911499</v>
      </c>
      <c r="Q930" s="7">
        <v>5.8718829019633203</v>
      </c>
    </row>
    <row r="931" spans="1:17" hidden="1" x14ac:dyDescent="0.25">
      <c r="A931" s="3" t="s">
        <v>35</v>
      </c>
      <c r="B931" s="2">
        <v>43617</v>
      </c>
      <c r="C931" s="7">
        <v>0.97750947631185903</v>
      </c>
      <c r="D931" s="7">
        <v>9.4915984234127098E-3</v>
      </c>
      <c r="E931" s="7">
        <v>0.53972719003258196</v>
      </c>
      <c r="F931" s="7">
        <v>0.45078121154400602</v>
      </c>
      <c r="G931" s="7">
        <v>1.4007200850409801E-2</v>
      </c>
      <c r="H931" s="7">
        <v>1.4443585381504E-2</v>
      </c>
      <c r="I931" s="30">
        <v>0.121125322319851</v>
      </c>
      <c r="J931" s="30">
        <v>0.15581965693288</v>
      </c>
      <c r="K931" s="7">
        <v>6.6174578731275899E-2</v>
      </c>
      <c r="L931" s="7">
        <v>0.31800133003769598</v>
      </c>
      <c r="M931" s="7">
        <v>5.54697680576327E-2</v>
      </c>
      <c r="N931" s="7">
        <v>3.4923537513756098E-2</v>
      </c>
      <c r="O931" s="7">
        <v>4.0615623586164398E-2</v>
      </c>
      <c r="P931" s="7">
        <v>0.17941939658882999</v>
      </c>
      <c r="Q931" s="7">
        <v>5.8876415099932498</v>
      </c>
    </row>
    <row r="932" spans="1:17" hidden="1" x14ac:dyDescent="0.25">
      <c r="A932" s="3" t="s">
        <v>35</v>
      </c>
      <c r="B932" s="2">
        <v>43647</v>
      </c>
      <c r="C932" s="7">
        <v>1.00494608980337</v>
      </c>
      <c r="D932" s="7">
        <v>9.1127685620633007E-3</v>
      </c>
      <c r="E932" s="7">
        <v>0.54148206784981001</v>
      </c>
      <c r="F932" s="7">
        <v>0.44940516358812699</v>
      </c>
      <c r="G932" s="7">
        <v>1.49572673845821E-2</v>
      </c>
      <c r="H932" s="7">
        <v>1.6261063018795499E-2</v>
      </c>
      <c r="I932" s="30">
        <v>0.12202856254431001</v>
      </c>
      <c r="J932" s="30">
        <v>0.15124288357735199</v>
      </c>
      <c r="K932" s="7">
        <v>6.4172043313080795E-2</v>
      </c>
      <c r="L932" s="7">
        <v>0.31734534943706699</v>
      </c>
      <c r="M932" s="7">
        <v>5.8545239337602598E-2</v>
      </c>
      <c r="N932" s="7">
        <v>3.61720050909684E-2</v>
      </c>
      <c r="O932" s="7">
        <v>4.1289048012391402E-2</v>
      </c>
      <c r="P932" s="7">
        <v>0.17798653828385</v>
      </c>
      <c r="Q932" s="7">
        <v>5.9294678291818199</v>
      </c>
    </row>
    <row r="933" spans="1:17" hidden="1" x14ac:dyDescent="0.25">
      <c r="A933" s="3" t="s">
        <v>35</v>
      </c>
      <c r="B933" s="2">
        <v>43678</v>
      </c>
      <c r="C933" s="7">
        <v>1.0059054187257499</v>
      </c>
      <c r="D933" s="7">
        <v>9.1113906995364292E-3</v>
      </c>
      <c r="E933" s="7">
        <v>0.52852484335946104</v>
      </c>
      <c r="F933" s="7">
        <v>0.46236376594100298</v>
      </c>
      <c r="G933" s="7">
        <v>1.5104762178613401E-2</v>
      </c>
      <c r="H933" s="7">
        <v>1.46615493212184E-2</v>
      </c>
      <c r="I933" s="30">
        <v>0.122653828963143</v>
      </c>
      <c r="J933" s="30">
        <v>0.16273031878543101</v>
      </c>
      <c r="K933" s="7">
        <v>6.6038108323240793E-2</v>
      </c>
      <c r="L933" s="7">
        <v>0.31290795242414998</v>
      </c>
      <c r="M933" s="7">
        <v>5.6988914520195402E-2</v>
      </c>
      <c r="N933" s="7">
        <v>3.5991816385116698E-2</v>
      </c>
      <c r="O933" s="7">
        <v>4.2958863922554998E-2</v>
      </c>
      <c r="P933" s="7">
        <v>0.16996388517633601</v>
      </c>
      <c r="Q933" s="7">
        <v>5.9784553504860902</v>
      </c>
    </row>
    <row r="934" spans="1:17" hidden="1" x14ac:dyDescent="0.25">
      <c r="A934" s="3" t="s">
        <v>35</v>
      </c>
      <c r="B934" s="2">
        <v>43709</v>
      </c>
      <c r="C934" s="7">
        <v>0.94940889098342696</v>
      </c>
      <c r="D934" s="7">
        <v>9.4621763317130694E-3</v>
      </c>
      <c r="E934" s="7">
        <v>0.543656180762219</v>
      </c>
      <c r="F934" s="7">
        <v>0.44688164290606802</v>
      </c>
      <c r="G934" s="7">
        <v>1.38711185437845E-2</v>
      </c>
      <c r="H934" s="7">
        <v>1.6969002711493601E-2</v>
      </c>
      <c r="I934" s="30">
        <v>0.117011185822473</v>
      </c>
      <c r="J934" s="30">
        <v>0.15535970333427199</v>
      </c>
      <c r="K934" s="7">
        <v>6.9017425398788204E-2</v>
      </c>
      <c r="L934" s="7">
        <v>0.323737932284555</v>
      </c>
      <c r="M934" s="7">
        <v>5.4301190586014902E-2</v>
      </c>
      <c r="N934" s="7">
        <v>3.6219795515490601E-2</v>
      </c>
      <c r="O934" s="7">
        <v>3.8662978136991599E-2</v>
      </c>
      <c r="P934" s="7">
        <v>0.17484966766613599</v>
      </c>
      <c r="Q934" s="7">
        <v>5.9629192404105398</v>
      </c>
    </row>
    <row r="935" spans="1:17" hidden="1" x14ac:dyDescent="0.25">
      <c r="A935" s="3" t="s">
        <v>35</v>
      </c>
      <c r="B935" s="2">
        <v>43739</v>
      </c>
      <c r="C935" s="7">
        <v>1.0394926856061</v>
      </c>
      <c r="D935" s="7">
        <v>1.0327089232619701E-2</v>
      </c>
      <c r="E935" s="7">
        <v>0.53499419279355498</v>
      </c>
      <c r="F935" s="7">
        <v>0.45467871797382498</v>
      </c>
      <c r="G935" s="7">
        <v>1.3856877537436901E-2</v>
      </c>
      <c r="H935" s="7">
        <v>1.7111505282752602E-2</v>
      </c>
      <c r="I935" s="30">
        <v>0.11769977756226301</v>
      </c>
      <c r="J935" s="30">
        <v>0.16177516614701801</v>
      </c>
      <c r="K935" s="7">
        <v>7.0145854914385394E-2</v>
      </c>
      <c r="L935" s="7">
        <v>0.31951242420807402</v>
      </c>
      <c r="M935" s="7">
        <v>5.5777101555679498E-2</v>
      </c>
      <c r="N935" s="7">
        <v>3.4677259862500899E-2</v>
      </c>
      <c r="O935" s="7">
        <v>3.4026352732769202E-2</v>
      </c>
      <c r="P935" s="7">
        <v>0.17541768019712001</v>
      </c>
      <c r="Q935" s="7">
        <v>5.9106905665810903</v>
      </c>
    </row>
    <row r="936" spans="1:17" hidden="1" x14ac:dyDescent="0.25">
      <c r="A936" s="3" t="s">
        <v>35</v>
      </c>
      <c r="B936" s="2">
        <v>43770</v>
      </c>
      <c r="C936" s="7">
        <v>1.07615213031907</v>
      </c>
      <c r="D936" s="7">
        <v>8.9362058032962707E-3</v>
      </c>
      <c r="E936" s="7">
        <v>0.52724759730318704</v>
      </c>
      <c r="F936" s="7">
        <v>0.463816196893516</v>
      </c>
      <c r="G936" s="7">
        <v>1.3606336776815201E-2</v>
      </c>
      <c r="H936" s="7">
        <v>1.9761085568461199E-2</v>
      </c>
      <c r="I936" s="30">
        <v>0.12467428468998699</v>
      </c>
      <c r="J936" s="30">
        <v>0.161933544783851</v>
      </c>
      <c r="K936" s="7">
        <v>7.9889769618101E-2</v>
      </c>
      <c r="L936" s="7">
        <v>0.31447302130810101</v>
      </c>
      <c r="M936" s="7">
        <v>5.5617248560034499E-2</v>
      </c>
      <c r="N936" s="7">
        <v>3.6152382592653902E-2</v>
      </c>
      <c r="O936" s="7">
        <v>3.2392035140338303E-2</v>
      </c>
      <c r="P936" s="7">
        <v>0.16150029096165699</v>
      </c>
      <c r="Q936" s="7">
        <v>5.9496888830180801</v>
      </c>
    </row>
    <row r="937" spans="1:17" hidden="1" x14ac:dyDescent="0.25">
      <c r="A937" s="3" t="s">
        <v>35</v>
      </c>
      <c r="B937" s="2">
        <v>43800</v>
      </c>
      <c r="C937" s="7">
        <v>1.20360821104663</v>
      </c>
      <c r="D937" s="7">
        <v>8.6587488404328596E-3</v>
      </c>
      <c r="E937" s="7">
        <v>0.53792931070122196</v>
      </c>
      <c r="F937" s="7">
        <v>0.45341194045834499</v>
      </c>
      <c r="G937" s="7">
        <v>1.35089857371757E-2</v>
      </c>
      <c r="H937" s="7">
        <v>2.1460914669213599E-2</v>
      </c>
      <c r="I937" s="30">
        <v>0.14826813737146399</v>
      </c>
      <c r="J937" s="30">
        <v>0.15510847352372301</v>
      </c>
      <c r="K937" s="7">
        <v>0.10063253599786499</v>
      </c>
      <c r="L937" s="7">
        <v>0.31587987600570899</v>
      </c>
      <c r="M937" s="7">
        <v>5.7256478838783202E-2</v>
      </c>
      <c r="N937" s="7">
        <v>2.83404528303727E-2</v>
      </c>
      <c r="O937" s="7">
        <v>2.7588178636809398E-2</v>
      </c>
      <c r="P937" s="7">
        <v>0.13195596638888299</v>
      </c>
      <c r="Q937" s="7">
        <v>5.9199240061305503</v>
      </c>
    </row>
    <row r="938" spans="1:17" hidden="1" x14ac:dyDescent="0.25">
      <c r="A938" s="3" t="s">
        <v>35</v>
      </c>
      <c r="B938" s="2">
        <v>43831</v>
      </c>
      <c r="C938" s="7">
        <v>0.90663177602738798</v>
      </c>
      <c r="D938" s="7">
        <v>1.07138586086105E-2</v>
      </c>
      <c r="E938" s="7">
        <v>0.565149792397874</v>
      </c>
      <c r="F938" s="7">
        <v>0.42413634899351499</v>
      </c>
      <c r="G938" s="7">
        <v>1.53062552438853E-2</v>
      </c>
      <c r="H938" s="7">
        <v>1.5059372951788001E-2</v>
      </c>
      <c r="I938" s="30">
        <v>9.8384565404533705E-2</v>
      </c>
      <c r="J938" s="30">
        <v>0.15624157476289799</v>
      </c>
      <c r="K938" s="7">
        <v>6.3460755865872798E-2</v>
      </c>
      <c r="L938" s="7">
        <v>0.33461424447142002</v>
      </c>
      <c r="M938" s="7">
        <v>5.7645317278865703E-2</v>
      </c>
      <c r="N938" s="7">
        <v>3.3461247090933198E-2</v>
      </c>
      <c r="O938" s="7">
        <v>3.7183414694545197E-2</v>
      </c>
      <c r="P938" s="7">
        <v>0.18864325223525799</v>
      </c>
      <c r="Q938" s="7">
        <v>5.9825398582228999</v>
      </c>
    </row>
    <row r="939" spans="1:17" hidden="1" x14ac:dyDescent="0.25">
      <c r="A939" s="3" t="s">
        <v>35</v>
      </c>
      <c r="B939" s="2">
        <v>43862</v>
      </c>
      <c r="C939" s="7">
        <v>0.93720816832024201</v>
      </c>
      <c r="D939" s="7">
        <v>1.0422399727172E-2</v>
      </c>
      <c r="E939" s="7">
        <v>0.55767502711196004</v>
      </c>
      <c r="F939" s="7">
        <v>0.431902573160868</v>
      </c>
      <c r="G939" s="7">
        <v>1.51062908223246E-2</v>
      </c>
      <c r="H939" s="7">
        <v>1.5699610060466801E-2</v>
      </c>
      <c r="I939" s="30">
        <v>9.8311443543758606E-2</v>
      </c>
      <c r="J939" s="30">
        <v>0.180667272413467</v>
      </c>
      <c r="K939" s="7">
        <v>6.0782011209040601E-2</v>
      </c>
      <c r="L939" s="7">
        <v>0.33171216963272598</v>
      </c>
      <c r="M939" s="7">
        <v>5.66046667668898E-2</v>
      </c>
      <c r="N939" s="7">
        <v>3.1487979880477301E-2</v>
      </c>
      <c r="O939" s="7">
        <v>3.75038972928151E-2</v>
      </c>
      <c r="P939" s="7">
        <v>0.17212465837803401</v>
      </c>
      <c r="Q939" s="7">
        <v>5.9473874131024704</v>
      </c>
    </row>
    <row r="940" spans="1:17" hidden="1" x14ac:dyDescent="0.25">
      <c r="A940" s="3" t="s">
        <v>35</v>
      </c>
      <c r="B940" s="2">
        <v>43891</v>
      </c>
      <c r="C940" s="7">
        <v>0.84914604951617101</v>
      </c>
      <c r="D940" s="7">
        <v>1.0241055898912801E-2</v>
      </c>
      <c r="E940" s="7">
        <v>0.60811690561923804</v>
      </c>
      <c r="F940" s="7">
        <v>0.38164203848184902</v>
      </c>
      <c r="G940" s="7">
        <v>1.40854755150784E-2</v>
      </c>
      <c r="H940" s="7">
        <v>1.15064571716303E-2</v>
      </c>
      <c r="I940" s="30">
        <v>7.2216454259597607E-2</v>
      </c>
      <c r="J940" s="30">
        <v>0.11816654626064201</v>
      </c>
      <c r="K940" s="7">
        <v>5.8578869052804697E-2</v>
      </c>
      <c r="L940" s="7">
        <v>0.455843374524177</v>
      </c>
      <c r="M940" s="7">
        <v>4.8810376481205203E-2</v>
      </c>
      <c r="N940" s="7">
        <v>3.44932841044783E-2</v>
      </c>
      <c r="O940" s="7">
        <v>2.15660918736096E-2</v>
      </c>
      <c r="P940" s="7">
        <v>0.16473307075677701</v>
      </c>
      <c r="Q940" s="7">
        <v>6.0310528805840899</v>
      </c>
    </row>
    <row r="941" spans="1:17" hidden="1" x14ac:dyDescent="0.25">
      <c r="A941" s="3" t="s">
        <v>35</v>
      </c>
      <c r="B941" s="2">
        <v>43922</v>
      </c>
      <c r="C941" s="7">
        <v>0.47594533292750701</v>
      </c>
      <c r="D941" s="7">
        <v>1.06106242064465E-2</v>
      </c>
      <c r="E941" s="7">
        <v>0.73537875198503799</v>
      </c>
      <c r="F941" s="7">
        <v>0.25401062380851502</v>
      </c>
      <c r="G941" s="7">
        <v>2.0050696203382401E-2</v>
      </c>
      <c r="H941" s="7">
        <v>9.850760321575829E-4</v>
      </c>
      <c r="I941" s="30">
        <v>1.9089260013556399E-2</v>
      </c>
      <c r="J941" s="30">
        <v>2.1393662587610399E-2</v>
      </c>
      <c r="K941" s="7">
        <v>4.9599645987638899E-2</v>
      </c>
      <c r="L941" s="7">
        <v>0.75330926690905597</v>
      </c>
      <c r="M941" s="7">
        <v>1.7382247876205799E-2</v>
      </c>
      <c r="N941" s="7">
        <v>2.4278712049962299E-2</v>
      </c>
      <c r="O941" s="7">
        <v>3.9546900613287297E-3</v>
      </c>
      <c r="P941" s="7">
        <v>8.9956742279101595E-2</v>
      </c>
      <c r="Q941" s="7">
        <v>6.3139010461619103</v>
      </c>
    </row>
    <row r="942" spans="1:17" hidden="1" x14ac:dyDescent="0.25">
      <c r="A942" s="3" t="s">
        <v>35</v>
      </c>
      <c r="B942" s="2">
        <v>43952</v>
      </c>
      <c r="C942" s="7">
        <v>0.57715293167214099</v>
      </c>
      <c r="D942" s="7">
        <v>1.01008111690598E-2</v>
      </c>
      <c r="E942" s="7">
        <v>0.71699592130918999</v>
      </c>
      <c r="F942" s="7">
        <v>0.27290326752174998</v>
      </c>
      <c r="G942" s="7">
        <v>2.24522988246924E-2</v>
      </c>
      <c r="H942" s="7">
        <v>2.2477481806633202E-3</v>
      </c>
      <c r="I942" s="30">
        <v>2.3215932154880398E-2</v>
      </c>
      <c r="J942" s="30">
        <v>3.3756336297152599E-2</v>
      </c>
      <c r="K942" s="7">
        <v>4.8735111142351302E-2</v>
      </c>
      <c r="L942" s="7">
        <v>0.67755367830519098</v>
      </c>
      <c r="M942" s="7">
        <v>1.7729636169374102E-2</v>
      </c>
      <c r="N942" s="7">
        <v>5.3818487216453097E-2</v>
      </c>
      <c r="O942" s="7">
        <v>3.9134939429471298E-3</v>
      </c>
      <c r="P942" s="7">
        <v>0.11657727776629399</v>
      </c>
      <c r="Q942" s="7">
        <v>6.2776628393649299</v>
      </c>
    </row>
    <row r="943" spans="1:17" hidden="1" x14ac:dyDescent="0.25">
      <c r="A943" s="3" t="s">
        <v>35</v>
      </c>
      <c r="B943" s="2">
        <v>43983</v>
      </c>
      <c r="C943" s="7">
        <v>0.69680322931331395</v>
      </c>
      <c r="D943" s="7">
        <v>1.00047945740182E-2</v>
      </c>
      <c r="E943" s="7">
        <v>0.65592386976446104</v>
      </c>
      <c r="F943" s="7">
        <v>0.33407133566152097</v>
      </c>
      <c r="G943" s="7">
        <v>1.9886416931764898E-2</v>
      </c>
      <c r="H943" s="7">
        <v>8.3279156375591495E-3</v>
      </c>
      <c r="I943" s="30">
        <v>7.8186145350823702E-2</v>
      </c>
      <c r="J943" s="30">
        <v>5.0511760254430903E-2</v>
      </c>
      <c r="K943" s="7">
        <v>5.1360476913780997E-2</v>
      </c>
      <c r="L943" s="7">
        <v>0.53474919273399202</v>
      </c>
      <c r="M943" s="7">
        <v>2.7834117132711E-2</v>
      </c>
      <c r="N943" s="7">
        <v>5.9240450731328199E-2</v>
      </c>
      <c r="O943" s="7">
        <v>5.1304517403221303E-3</v>
      </c>
      <c r="P943" s="7">
        <v>0.16477307257328699</v>
      </c>
      <c r="Q943" s="7">
        <v>6.2352362498521003</v>
      </c>
    </row>
    <row r="944" spans="1:17" hidden="1" x14ac:dyDescent="0.25">
      <c r="A944" s="3" t="s">
        <v>35</v>
      </c>
      <c r="B944" s="2">
        <v>44013</v>
      </c>
      <c r="C944" s="7">
        <v>0.89215442072477502</v>
      </c>
      <c r="D944" s="7">
        <v>9.9759886684230598E-3</v>
      </c>
      <c r="E944" s="7">
        <v>0.615048559101388</v>
      </c>
      <c r="F944" s="7">
        <v>0.37497545223018902</v>
      </c>
      <c r="G944" s="7">
        <v>1.6130315316692401E-2</v>
      </c>
      <c r="H944" s="7">
        <v>1.14337753090329E-2</v>
      </c>
      <c r="I944" s="30">
        <v>0.106504740699583</v>
      </c>
      <c r="J944" s="30">
        <v>0.11811776060920499</v>
      </c>
      <c r="K944" s="7">
        <v>6.1550016723217998E-2</v>
      </c>
      <c r="L944" s="7">
        <v>0.40390814000313902</v>
      </c>
      <c r="M944" s="7">
        <v>5.0807840023294103E-2</v>
      </c>
      <c r="N944" s="7">
        <v>4.8517588255755202E-2</v>
      </c>
      <c r="O944" s="7">
        <v>1.32343375742689E-2</v>
      </c>
      <c r="P944" s="7">
        <v>0.169795485485811</v>
      </c>
      <c r="Q944" s="7">
        <v>6.1296077257835604</v>
      </c>
    </row>
    <row r="945" spans="1:17" hidden="1" x14ac:dyDescent="0.25">
      <c r="A945" s="3" t="s">
        <v>35</v>
      </c>
      <c r="B945" s="2">
        <v>44044</v>
      </c>
      <c r="C945" s="7">
        <v>0.95100686610067597</v>
      </c>
      <c r="D945" s="7">
        <v>9.3027355975563893E-3</v>
      </c>
      <c r="E945" s="7">
        <v>0.58959847388370001</v>
      </c>
      <c r="F945" s="7">
        <v>0.40109879051874298</v>
      </c>
      <c r="G945" s="7">
        <v>1.4081393924835799E-2</v>
      </c>
      <c r="H945" s="7">
        <v>1.2082939006229001E-2</v>
      </c>
      <c r="I945" s="30">
        <v>0.115313750217206</v>
      </c>
      <c r="J945" s="30">
        <v>0.156961564214597</v>
      </c>
      <c r="K945" s="7">
        <v>6.0595670242487097E-2</v>
      </c>
      <c r="L945" s="7">
        <v>0.35934319128060499</v>
      </c>
      <c r="M945" s="7">
        <v>5.1917270577930802E-2</v>
      </c>
      <c r="N945" s="7">
        <v>4.1511462737276003E-2</v>
      </c>
      <c r="O945" s="7">
        <v>2.0502919324046201E-2</v>
      </c>
      <c r="P945" s="7">
        <v>0.167689838474787</v>
      </c>
      <c r="Q945" s="7">
        <v>6.1354337390236404</v>
      </c>
    </row>
    <row r="946" spans="1:17" hidden="1" x14ac:dyDescent="0.25">
      <c r="A946" s="3" t="s">
        <v>35</v>
      </c>
      <c r="B946" s="2">
        <v>44075</v>
      </c>
      <c r="C946" s="7">
        <v>0.91509019804923897</v>
      </c>
      <c r="D946" s="7">
        <v>1.05175321869523E-2</v>
      </c>
      <c r="E946" s="7">
        <v>0.59146854251816905</v>
      </c>
      <c r="F946" s="7">
        <v>0.398013925294879</v>
      </c>
      <c r="G946" s="7">
        <v>1.6972174201146498E-2</v>
      </c>
      <c r="H946" s="7">
        <v>1.2040718946909199E-2</v>
      </c>
      <c r="I946" s="30">
        <v>0.109875912440942</v>
      </c>
      <c r="J946" s="30">
        <v>0.13509208212057999</v>
      </c>
      <c r="K946" s="7">
        <v>6.25636282451347E-2</v>
      </c>
      <c r="L946" s="7">
        <v>0.37656394513628799</v>
      </c>
      <c r="M946" s="7">
        <v>5.4729246866015102E-2</v>
      </c>
      <c r="N946" s="7">
        <v>4.1134448736723901E-2</v>
      </c>
      <c r="O946" s="7">
        <v>1.78760960889989E-2</v>
      </c>
      <c r="P946" s="7">
        <v>0.17315174721726201</v>
      </c>
      <c r="Q946" s="7">
        <v>6.1172365003805398</v>
      </c>
    </row>
    <row r="947" spans="1:17" hidden="1" x14ac:dyDescent="0.25">
      <c r="A947" s="3" t="s">
        <v>35</v>
      </c>
      <c r="B947" s="2">
        <v>44105</v>
      </c>
      <c r="C947" s="7">
        <v>0.94508368072683602</v>
      </c>
      <c r="D947" s="7">
        <v>1.175840294202E-2</v>
      </c>
      <c r="E947" s="7">
        <v>0.60484990907192904</v>
      </c>
      <c r="F947" s="7">
        <v>0.383391687986051</v>
      </c>
      <c r="G947" s="7">
        <v>1.8128007743554699E-2</v>
      </c>
      <c r="H947" s="7">
        <v>1.49212333184045E-2</v>
      </c>
      <c r="I947" s="30">
        <v>0.109666949039467</v>
      </c>
      <c r="J947" s="30">
        <v>0.12256047606083099</v>
      </c>
      <c r="K947" s="7">
        <v>6.3914118825697794E-2</v>
      </c>
      <c r="L947" s="7">
        <v>0.388045241087842</v>
      </c>
      <c r="M947" s="7">
        <v>5.5598806204420002E-2</v>
      </c>
      <c r="N947" s="7">
        <v>4.28056397029766E-2</v>
      </c>
      <c r="O947" s="7">
        <v>1.51661854252211E-2</v>
      </c>
      <c r="P947" s="7">
        <v>0.169193342591586</v>
      </c>
      <c r="Q947" s="7">
        <v>6.11838685854209</v>
      </c>
    </row>
    <row r="948" spans="1:17" hidden="1" x14ac:dyDescent="0.25">
      <c r="A948" s="3" t="s">
        <v>35</v>
      </c>
      <c r="B948" s="2">
        <v>44136</v>
      </c>
      <c r="C948" s="7">
        <v>0.69118140944639805</v>
      </c>
      <c r="D948" s="7">
        <v>1.02889093417703E-2</v>
      </c>
      <c r="E948" s="7">
        <v>0.67587525929193104</v>
      </c>
      <c r="F948" s="7">
        <v>0.313835831366299</v>
      </c>
      <c r="G948" s="7">
        <v>2.2379254729241901E-2</v>
      </c>
      <c r="H948" s="7">
        <v>6.8328775329007403E-3</v>
      </c>
      <c r="I948" s="30">
        <v>4.4807331394731899E-2</v>
      </c>
      <c r="J948" s="30">
        <v>7.2214393671321694E-2</v>
      </c>
      <c r="K948" s="7">
        <v>5.8730460730519102E-2</v>
      </c>
      <c r="L948" s="7">
        <v>0.54406357287795704</v>
      </c>
      <c r="M948" s="7">
        <v>4.8009815166960998E-2</v>
      </c>
      <c r="N948" s="7">
        <v>4.6749635816808202E-2</v>
      </c>
      <c r="O948" s="7">
        <v>8.8358095923054599E-3</v>
      </c>
      <c r="P948" s="7">
        <v>0.14737684848725299</v>
      </c>
      <c r="Q948" s="7">
        <v>6.2218732923952098</v>
      </c>
    </row>
    <row r="949" spans="1:17" hidden="1" x14ac:dyDescent="0.25">
      <c r="A949" s="3" t="s">
        <v>35</v>
      </c>
      <c r="B949" s="2">
        <v>44166</v>
      </c>
      <c r="C949" s="7">
        <v>1.0026821516461399</v>
      </c>
      <c r="D949" s="7">
        <v>9.7134364116333496E-3</v>
      </c>
      <c r="E949" s="7">
        <v>0.63482080002582697</v>
      </c>
      <c r="F949" s="7">
        <v>0.35546576356254</v>
      </c>
      <c r="G949" s="7">
        <v>2.17180694846353E-2</v>
      </c>
      <c r="H949" s="7">
        <v>1.6871790313791098E-2</v>
      </c>
      <c r="I949" s="30">
        <v>0.15279120812695299</v>
      </c>
      <c r="J949" s="30">
        <v>5.5988237851716201E-2</v>
      </c>
      <c r="K949" s="7">
        <v>9.6999753739324901E-2</v>
      </c>
      <c r="L949" s="7">
        <v>0.42392409169579298</v>
      </c>
      <c r="M949" s="7">
        <v>6.0027623768496803E-2</v>
      </c>
      <c r="N949" s="7">
        <v>3.7854415302936102E-2</v>
      </c>
      <c r="O949" s="7">
        <v>7.2636839575773203E-3</v>
      </c>
      <c r="P949" s="7">
        <v>0.12656112575877601</v>
      </c>
      <c r="Q949" s="7">
        <v>6.1193324902533304</v>
      </c>
    </row>
    <row r="950" spans="1:17" hidden="1" x14ac:dyDescent="0.25">
      <c r="A950" s="3" t="s">
        <v>35</v>
      </c>
      <c r="B950" s="2">
        <v>44197</v>
      </c>
      <c r="C950" s="7">
        <v>0.58052339232323502</v>
      </c>
      <c r="D950" s="7">
        <v>1.07308530514841E-2</v>
      </c>
      <c r="E950" s="7">
        <v>0.68633983197174198</v>
      </c>
      <c r="F950" s="7">
        <v>0.302929314976774</v>
      </c>
      <c r="G950" s="7">
        <v>2.4425888996889598E-2</v>
      </c>
      <c r="H950" s="7">
        <v>3.6064800449425501E-3</v>
      </c>
      <c r="I950" s="30">
        <v>3.5788337227543703E-2</v>
      </c>
      <c r="J950" s="30">
        <v>5.8161206262011302E-2</v>
      </c>
      <c r="K950" s="7">
        <v>4.8589844381358702E-2</v>
      </c>
      <c r="L950" s="7">
        <v>0.57946942599510798</v>
      </c>
      <c r="M950" s="7">
        <v>4.3376307643914702E-2</v>
      </c>
      <c r="N950" s="7">
        <v>3.4321307281144901E-2</v>
      </c>
      <c r="O950" s="7">
        <v>7.6850731415246598E-3</v>
      </c>
      <c r="P950" s="7">
        <v>0.16457612902556201</v>
      </c>
      <c r="Q950" s="7">
        <v>6.2366780848958303</v>
      </c>
    </row>
    <row r="951" spans="1:17" hidden="1" x14ac:dyDescent="0.25">
      <c r="A951" s="3" t="s">
        <v>35</v>
      </c>
      <c r="B951" s="2">
        <v>44228</v>
      </c>
      <c r="C951" s="7">
        <v>0.57388548269267803</v>
      </c>
      <c r="D951" s="7">
        <v>1.04168214540138E-2</v>
      </c>
      <c r="E951" s="7">
        <v>0.70192851098907705</v>
      </c>
      <c r="F951" s="7">
        <v>0.28765466755690899</v>
      </c>
      <c r="G951" s="7">
        <v>2.4028147976004301E-2</v>
      </c>
      <c r="H951" s="7">
        <v>2.3809751175068099E-3</v>
      </c>
      <c r="I951" s="30">
        <v>2.53649690001185E-2</v>
      </c>
      <c r="J951" s="30">
        <v>6.3712127117387496E-2</v>
      </c>
      <c r="K951" s="7">
        <v>4.8908251343123599E-2</v>
      </c>
      <c r="L951" s="7">
        <v>0.58233857495539099</v>
      </c>
      <c r="M951" s="7">
        <v>4.9190369065408898E-2</v>
      </c>
      <c r="N951" s="7">
        <v>4.1408634835062699E-2</v>
      </c>
      <c r="O951" s="7">
        <v>7.3554396349566203E-3</v>
      </c>
      <c r="P951" s="7">
        <v>0.15531251095504001</v>
      </c>
      <c r="Q951" s="7">
        <v>6.25287262004308</v>
      </c>
    </row>
    <row r="952" spans="1:17" hidden="1" x14ac:dyDescent="0.25">
      <c r="A952" s="3" t="s">
        <v>35</v>
      </c>
      <c r="B952" s="2">
        <v>44256</v>
      </c>
      <c r="C952" s="7">
        <v>0.70745629712646196</v>
      </c>
      <c r="D952" s="7">
        <v>9.8338671665596598E-3</v>
      </c>
      <c r="E952" s="7">
        <v>0.69031020875429305</v>
      </c>
      <c r="F952" s="7">
        <v>0.29985592407914702</v>
      </c>
      <c r="G952" s="7">
        <v>2.5601800083890802E-2</v>
      </c>
      <c r="H952" s="7">
        <v>2.3414530049517498E-3</v>
      </c>
      <c r="I952" s="30">
        <v>2.6935156311809899E-2</v>
      </c>
      <c r="J952" s="30">
        <v>6.4265292069358895E-2</v>
      </c>
      <c r="K952" s="7">
        <v>5.0581894490731499E-2</v>
      </c>
      <c r="L952" s="7">
        <v>0.54784648427893901</v>
      </c>
      <c r="M952" s="7">
        <v>4.75197604750092E-2</v>
      </c>
      <c r="N952" s="7">
        <v>5.0777154430666001E-2</v>
      </c>
      <c r="O952" s="7">
        <v>7.7777868962836299E-3</v>
      </c>
      <c r="P952" s="7">
        <v>0.17635321795836001</v>
      </c>
      <c r="Q952" s="7">
        <v>6.2209321352974101</v>
      </c>
    </row>
    <row r="953" spans="1:17" hidden="1" x14ac:dyDescent="0.25">
      <c r="A953" s="3" t="s">
        <v>35</v>
      </c>
      <c r="B953" s="2">
        <v>44287</v>
      </c>
      <c r="C953" s="7">
        <v>0.874967699192021</v>
      </c>
      <c r="D953" s="7">
        <v>1.0487305661973E-2</v>
      </c>
      <c r="E953" s="7">
        <v>0.64554388293769605</v>
      </c>
      <c r="F953" s="7">
        <v>0.34396881140033098</v>
      </c>
      <c r="G953" s="7">
        <v>2.0085002331331502E-2</v>
      </c>
      <c r="H953" s="7">
        <v>8.9746444320567605E-3</v>
      </c>
      <c r="I953" s="30">
        <v>0.10816580873557199</v>
      </c>
      <c r="J953" s="30">
        <v>9.0561766626731294E-2</v>
      </c>
      <c r="K953" s="7">
        <v>6.3884343980253097E-2</v>
      </c>
      <c r="L953" s="7">
        <v>0.41830634260107202</v>
      </c>
      <c r="M953" s="7">
        <v>5.99112450463457E-2</v>
      </c>
      <c r="N953" s="7">
        <v>5.0241493190102002E-2</v>
      </c>
      <c r="O953" s="7">
        <v>1.10227377859052E-2</v>
      </c>
      <c r="P953" s="7">
        <v>0.16884661527063</v>
      </c>
      <c r="Q953" s="7">
        <v>6.0965671340289402</v>
      </c>
    </row>
    <row r="954" spans="1:17" hidden="1" x14ac:dyDescent="0.25">
      <c r="A954" s="3" t="s">
        <v>35</v>
      </c>
      <c r="B954" s="2">
        <v>44317</v>
      </c>
      <c r="C954" s="7">
        <v>1.0237056354730001</v>
      </c>
      <c r="D954" s="7">
        <v>1.0858258696062301E-2</v>
      </c>
      <c r="E954" s="7">
        <v>0.59771374919940701</v>
      </c>
      <c r="F954" s="7">
        <v>0.39142799210453</v>
      </c>
      <c r="G954" s="7">
        <v>1.6326506155813401E-2</v>
      </c>
      <c r="H954" s="7">
        <v>1.11568199554923E-2</v>
      </c>
      <c r="I954" s="30">
        <v>0.118810428635389</v>
      </c>
      <c r="J954" s="30">
        <v>0.12882792194047701</v>
      </c>
      <c r="K954" s="7">
        <v>6.3229951259366299E-2</v>
      </c>
      <c r="L954" s="7">
        <v>0.36098691741153699</v>
      </c>
      <c r="M954" s="7">
        <v>5.5924864148257897E-2</v>
      </c>
      <c r="N954" s="7">
        <v>4.3077950352325999E-2</v>
      </c>
      <c r="O954" s="7">
        <v>1.6861114559511E-2</v>
      </c>
      <c r="P954" s="7">
        <v>0.18479752558182999</v>
      </c>
      <c r="Q954" s="7">
        <v>6.0837558072985303</v>
      </c>
    </row>
    <row r="955" spans="1:17" hidden="1" x14ac:dyDescent="0.25">
      <c r="A955" s="3" t="s">
        <v>35</v>
      </c>
      <c r="B955" s="2">
        <v>44348</v>
      </c>
      <c r="C955" s="7">
        <v>1.00233225000195</v>
      </c>
      <c r="D955" s="7">
        <v>1.06266832544513E-2</v>
      </c>
      <c r="E955" s="7">
        <v>0.59622888531350904</v>
      </c>
      <c r="F955" s="7">
        <v>0.39314443143203998</v>
      </c>
      <c r="G955" s="7">
        <v>1.75151845415049E-2</v>
      </c>
      <c r="H955" s="7">
        <v>1.16948303038069E-2</v>
      </c>
      <c r="I955" s="30">
        <v>0.116654393691832</v>
      </c>
      <c r="J955" s="30">
        <v>0.145547886127322</v>
      </c>
      <c r="K955" s="7">
        <v>5.8691732868299602E-2</v>
      </c>
      <c r="L955" s="7">
        <v>0.35838584694584802</v>
      </c>
      <c r="M955" s="7">
        <v>5.57011781140552E-2</v>
      </c>
      <c r="N955" s="7">
        <v>4.1596696030148601E-2</v>
      </c>
      <c r="O955" s="7">
        <v>2.0562290218576099E-2</v>
      </c>
      <c r="P955" s="7">
        <v>0.17364996115860701</v>
      </c>
      <c r="Q955" s="7">
        <v>6.0757772152548899</v>
      </c>
    </row>
    <row r="956" spans="1:17" hidden="1" x14ac:dyDescent="0.25">
      <c r="A956" s="3" t="s">
        <v>35</v>
      </c>
      <c r="B956" s="2">
        <v>44378</v>
      </c>
      <c r="C956" s="7">
        <v>1.0688519528532501</v>
      </c>
      <c r="D956" s="7">
        <v>1.05685578927467E-2</v>
      </c>
      <c r="E956" s="7">
        <v>0.58936904905216403</v>
      </c>
      <c r="F956" s="7">
        <v>0.40006239305509</v>
      </c>
      <c r="G956" s="7">
        <v>1.58596441483566E-2</v>
      </c>
      <c r="H956" s="7">
        <v>1.31830520163593E-2</v>
      </c>
      <c r="I956" s="30">
        <v>0.114099449146286</v>
      </c>
      <c r="J956" s="30">
        <v>0.15673435765409999</v>
      </c>
      <c r="K956" s="7">
        <v>5.9065769625636297E-2</v>
      </c>
      <c r="L956" s="7">
        <v>0.346636889856626</v>
      </c>
      <c r="M956" s="7">
        <v>5.6324130554184497E-2</v>
      </c>
      <c r="N956" s="7">
        <v>3.6133666960893103E-2</v>
      </c>
      <c r="O956" s="7">
        <v>2.4032309580498099E-2</v>
      </c>
      <c r="P956" s="7">
        <v>0.17793073045706001</v>
      </c>
      <c r="Q956" s="7">
        <v>6.0941445247023598</v>
      </c>
    </row>
    <row r="957" spans="1:17" hidden="1" x14ac:dyDescent="0.25">
      <c r="A957" s="3" t="s">
        <v>35</v>
      </c>
      <c r="B957" s="2">
        <v>44409</v>
      </c>
      <c r="C957" s="7">
        <v>1.0710705750101801</v>
      </c>
      <c r="D957" s="7">
        <v>9.9933069423862805E-3</v>
      </c>
      <c r="E957" s="7">
        <v>0.56645307652689902</v>
      </c>
      <c r="F957" s="7">
        <v>0.42355361653071399</v>
      </c>
      <c r="G957" s="7">
        <v>1.6069137057941899E-2</v>
      </c>
      <c r="H957" s="7">
        <v>1.5406499122968599E-2</v>
      </c>
      <c r="I957" s="30">
        <v>0.116812111175476</v>
      </c>
      <c r="J957" s="30">
        <v>0.18670287634561</v>
      </c>
      <c r="K957" s="7">
        <v>5.90693372650231E-2</v>
      </c>
      <c r="L957" s="7">
        <v>0.32021660847532202</v>
      </c>
      <c r="M957" s="7">
        <v>5.6621493604764601E-2</v>
      </c>
      <c r="N957" s="7">
        <v>3.6120978490712503E-2</v>
      </c>
      <c r="O957" s="7">
        <v>3.02993807020757E-2</v>
      </c>
      <c r="P957" s="7">
        <v>0.162681577760106</v>
      </c>
      <c r="Q957" s="7">
        <v>6.07545388680599</v>
      </c>
    </row>
    <row r="958" spans="1:17" x14ac:dyDescent="0.25">
      <c r="A958" s="3" t="s">
        <v>35</v>
      </c>
      <c r="B958" s="2">
        <v>44440</v>
      </c>
      <c r="C958" s="7">
        <v>1.04526232026385</v>
      </c>
      <c r="D958" s="7">
        <v>1.07908144266572E-2</v>
      </c>
      <c r="E958" s="7">
        <v>0.58153569198509403</v>
      </c>
      <c r="F958" s="7">
        <v>0.407673493588248</v>
      </c>
      <c r="G958" s="7">
        <v>1.7205777424252298E-2</v>
      </c>
      <c r="H958" s="7">
        <v>1.46038131722987E-2</v>
      </c>
      <c r="I958" s="30">
        <v>0.10837668107936101</v>
      </c>
      <c r="J958" s="30">
        <v>0.18300339900470999</v>
      </c>
      <c r="K958" s="7">
        <v>6.1762058096268703E-2</v>
      </c>
      <c r="L958" s="7">
        <v>0.33012508294049397</v>
      </c>
      <c r="M958" s="7">
        <v>5.7123634246963602E-2</v>
      </c>
      <c r="N958" s="7">
        <v>3.2296372377305399E-2</v>
      </c>
      <c r="O958" s="7">
        <v>2.6959331328971801E-2</v>
      </c>
      <c r="P958" s="7">
        <v>0.16854385032937499</v>
      </c>
      <c r="Q958" s="7">
        <v>6.0821878200698398</v>
      </c>
    </row>
    <row r="959" spans="1:17" hidden="1" x14ac:dyDescent="0.25">
      <c r="A959" s="3" t="s">
        <v>36</v>
      </c>
      <c r="B959" s="2">
        <v>43466</v>
      </c>
      <c r="C959" s="7">
        <v>0.85796856114365805</v>
      </c>
      <c r="D959" s="7">
        <v>3.9091425591012297E-3</v>
      </c>
      <c r="E959" s="7">
        <v>0.54645872967730802</v>
      </c>
      <c r="F959" s="7">
        <v>0.44963212776359102</v>
      </c>
      <c r="G959" s="7">
        <v>1.46581708771393E-2</v>
      </c>
      <c r="H959" s="7">
        <v>1.3621798489623801E-2</v>
      </c>
      <c r="I959" s="30">
        <v>9.8774303919295398E-2</v>
      </c>
      <c r="J959" s="30">
        <v>8.5627229575284403E-2</v>
      </c>
      <c r="K959" s="7">
        <v>0.14015879660768299</v>
      </c>
      <c r="L959" s="7">
        <v>0.32136082401509303</v>
      </c>
      <c r="M959" s="7">
        <v>5.4871635623838198E-2</v>
      </c>
      <c r="N959" s="7">
        <v>3.93742703958746E-2</v>
      </c>
      <c r="O959" s="7">
        <v>2.32471799444369E-2</v>
      </c>
      <c r="P959" s="7">
        <v>0.20830579055173101</v>
      </c>
      <c r="Q959" s="7">
        <v>6.3006137171280097</v>
      </c>
    </row>
    <row r="960" spans="1:17" hidden="1" x14ac:dyDescent="0.25">
      <c r="A960" s="3" t="s">
        <v>36</v>
      </c>
      <c r="B960" s="2">
        <v>43497</v>
      </c>
      <c r="C960" s="7">
        <v>0.86139387614260399</v>
      </c>
      <c r="D960" s="7">
        <v>3.7669778189465199E-3</v>
      </c>
      <c r="E960" s="7">
        <v>0.53924110466027897</v>
      </c>
      <c r="F960" s="7">
        <v>0.456991917520775</v>
      </c>
      <c r="G960" s="7">
        <v>1.43608217399054E-2</v>
      </c>
      <c r="H960" s="7">
        <v>1.3656983421258101E-2</v>
      </c>
      <c r="I960" s="30">
        <v>0.101353573780087</v>
      </c>
      <c r="J960" s="30">
        <v>9.6811897729124102E-2</v>
      </c>
      <c r="K960" s="7">
        <v>0.13524343196108901</v>
      </c>
      <c r="L960" s="7">
        <v>0.31979565653426301</v>
      </c>
      <c r="M960" s="7">
        <v>5.5361056141780801E-2</v>
      </c>
      <c r="N960" s="7">
        <v>3.9837718847917702E-2</v>
      </c>
      <c r="O960" s="7">
        <v>2.2763998397909001E-2</v>
      </c>
      <c r="P960" s="7">
        <v>0.20081486144666599</v>
      </c>
      <c r="Q960" s="7">
        <v>6.2860383359841601</v>
      </c>
    </row>
    <row r="961" spans="1:17" hidden="1" x14ac:dyDescent="0.25">
      <c r="A961" s="3" t="s">
        <v>36</v>
      </c>
      <c r="B961" s="2">
        <v>43525</v>
      </c>
      <c r="C961" s="7">
        <v>1.04844627992762</v>
      </c>
      <c r="D961" s="7">
        <v>3.5238798205114402E-3</v>
      </c>
      <c r="E961" s="7">
        <v>0.53924606982250101</v>
      </c>
      <c r="F961" s="7">
        <v>0.45723005035698799</v>
      </c>
      <c r="G961" s="7">
        <v>1.47668536287249E-2</v>
      </c>
      <c r="H961" s="7">
        <v>1.3445162264353E-2</v>
      </c>
      <c r="I961" s="30">
        <v>0.111715821652329</v>
      </c>
      <c r="J961" s="30">
        <v>9.3062859176334195E-2</v>
      </c>
      <c r="K961" s="7">
        <v>0.129253870649745</v>
      </c>
      <c r="L961" s="7">
        <v>0.30895473212543201</v>
      </c>
      <c r="M961" s="7">
        <v>5.2409406045575299E-2</v>
      </c>
      <c r="N961" s="7">
        <v>3.95388489311976E-2</v>
      </c>
      <c r="O961" s="7">
        <v>2.32825749087632E-2</v>
      </c>
      <c r="P961" s="7">
        <v>0.21356987061754501</v>
      </c>
      <c r="Q961" s="7">
        <v>6.2450618835740297</v>
      </c>
    </row>
    <row r="962" spans="1:17" hidden="1" x14ac:dyDescent="0.25">
      <c r="A962" s="3" t="s">
        <v>36</v>
      </c>
      <c r="B962" s="2">
        <v>43556</v>
      </c>
      <c r="C962" s="7">
        <v>0.9746981985473</v>
      </c>
      <c r="D962" s="7">
        <v>3.8227301139751499E-3</v>
      </c>
      <c r="E962" s="7">
        <v>0.54076637462269395</v>
      </c>
      <c r="F962" s="7">
        <v>0.45541089526333101</v>
      </c>
      <c r="G962" s="7">
        <v>1.46107418667991E-2</v>
      </c>
      <c r="H962" s="7">
        <v>1.42540540795251E-2</v>
      </c>
      <c r="I962" s="30">
        <v>0.108438198537798</v>
      </c>
      <c r="J962" s="30">
        <v>8.9402475356623601E-2</v>
      </c>
      <c r="K962" s="7">
        <v>0.133886596387636</v>
      </c>
      <c r="L962" s="7">
        <v>0.314944447357216</v>
      </c>
      <c r="M962" s="7">
        <v>5.1902866938239103E-2</v>
      </c>
      <c r="N962" s="7">
        <v>4.54842601746374E-2</v>
      </c>
      <c r="O962" s="7">
        <v>2.5860569577906101E-2</v>
      </c>
      <c r="P962" s="7">
        <v>0.20121578972362</v>
      </c>
      <c r="Q962" s="7">
        <v>6.3149603150564104</v>
      </c>
    </row>
    <row r="963" spans="1:17" hidden="1" x14ac:dyDescent="0.25">
      <c r="A963" s="3" t="s">
        <v>36</v>
      </c>
      <c r="B963" s="2">
        <v>43586</v>
      </c>
      <c r="C963" s="7">
        <v>1.02890597633294</v>
      </c>
      <c r="D963" s="7">
        <v>3.5247596297407302E-3</v>
      </c>
      <c r="E963" s="7">
        <v>0.54245972331544901</v>
      </c>
      <c r="F963" s="7">
        <v>0.45401551705481102</v>
      </c>
      <c r="G963" s="7">
        <v>1.2041200106734E-2</v>
      </c>
      <c r="H963" s="7">
        <v>1.2814429088238899E-2</v>
      </c>
      <c r="I963" s="30">
        <v>0.11655879466705101</v>
      </c>
      <c r="J963" s="30">
        <v>8.9770673553197705E-2</v>
      </c>
      <c r="K963" s="7">
        <v>0.13396889384282301</v>
      </c>
      <c r="L963" s="7">
        <v>0.313865242970851</v>
      </c>
      <c r="M963" s="7">
        <v>5.4830954730393303E-2</v>
      </c>
      <c r="N963" s="7">
        <v>4.55651353976834E-2</v>
      </c>
      <c r="O963" s="7">
        <v>2.36645024210064E-2</v>
      </c>
      <c r="P963" s="7">
        <v>0.19692017322202099</v>
      </c>
      <c r="Q963" s="7">
        <v>6.2417937032632604</v>
      </c>
    </row>
    <row r="964" spans="1:17" hidden="1" x14ac:dyDescent="0.25">
      <c r="A964" s="3" t="s">
        <v>36</v>
      </c>
      <c r="B964" s="2">
        <v>43617</v>
      </c>
      <c r="C964" s="7">
        <v>0.98690968525075295</v>
      </c>
      <c r="D964" s="7">
        <v>3.5413300003990901E-3</v>
      </c>
      <c r="E964" s="7">
        <v>0.55854833967699402</v>
      </c>
      <c r="F964" s="7">
        <v>0.43791033032260701</v>
      </c>
      <c r="G964" s="7">
        <v>1.2460152345520999E-2</v>
      </c>
      <c r="H964" s="7">
        <v>1.35233720062636E-2</v>
      </c>
      <c r="I964" s="30">
        <v>0.11669099798162599</v>
      </c>
      <c r="J964" s="30">
        <v>8.8430579978968596E-2</v>
      </c>
      <c r="K964" s="7">
        <v>0.13102322872525701</v>
      </c>
      <c r="L964" s="7">
        <v>0.315295810564371</v>
      </c>
      <c r="M964" s="7">
        <v>5.4228178427826103E-2</v>
      </c>
      <c r="N964" s="7">
        <v>3.88447447534052E-2</v>
      </c>
      <c r="O964" s="7">
        <v>2.5840385335539701E-2</v>
      </c>
      <c r="P964" s="7">
        <v>0.20366254988122101</v>
      </c>
      <c r="Q964" s="7">
        <v>6.2728505024285601</v>
      </c>
    </row>
    <row r="965" spans="1:17" hidden="1" x14ac:dyDescent="0.25">
      <c r="A965" s="3" t="s">
        <v>36</v>
      </c>
      <c r="B965" s="2">
        <v>43647</v>
      </c>
      <c r="C965" s="7">
        <v>0.98241654890791097</v>
      </c>
      <c r="D965" s="7">
        <v>3.5264463720128801E-3</v>
      </c>
      <c r="E965" s="7">
        <v>0.55884199368996801</v>
      </c>
      <c r="F965" s="7">
        <v>0.437631559938019</v>
      </c>
      <c r="G965" s="7">
        <v>1.3733729075481701E-2</v>
      </c>
      <c r="H965" s="7">
        <v>1.5103236709087199E-2</v>
      </c>
      <c r="I965" s="30">
        <v>0.12052845365060801</v>
      </c>
      <c r="J965" s="30">
        <v>8.7484682409609604E-2</v>
      </c>
      <c r="K965" s="7">
        <v>0.13529820500775899</v>
      </c>
      <c r="L965" s="7">
        <v>0.31205686438132602</v>
      </c>
      <c r="M965" s="7">
        <v>5.5486503486484498E-2</v>
      </c>
      <c r="N965" s="7">
        <v>4.0349175122946099E-2</v>
      </c>
      <c r="O965" s="7">
        <v>2.7464506749991801E-2</v>
      </c>
      <c r="P965" s="7">
        <v>0.192494643406706</v>
      </c>
      <c r="Q965" s="7">
        <v>6.2117530893691599</v>
      </c>
    </row>
    <row r="966" spans="1:17" hidden="1" x14ac:dyDescent="0.25">
      <c r="A966" s="3" t="s">
        <v>36</v>
      </c>
      <c r="B966" s="2">
        <v>43678</v>
      </c>
      <c r="C966" s="7">
        <v>1.00262952734625</v>
      </c>
      <c r="D966" s="7">
        <v>3.9277398931997498E-3</v>
      </c>
      <c r="E966" s="7">
        <v>0.55764163214657603</v>
      </c>
      <c r="F966" s="7">
        <v>0.43843062796022397</v>
      </c>
      <c r="G966" s="7">
        <v>1.26473030637019E-2</v>
      </c>
      <c r="H966" s="7">
        <v>1.71200414498409E-2</v>
      </c>
      <c r="I966" s="30">
        <v>0.11702034610063999</v>
      </c>
      <c r="J966" s="30">
        <v>9.6272282308818805E-2</v>
      </c>
      <c r="K966" s="7">
        <v>0.131869625130626</v>
      </c>
      <c r="L966" s="7">
        <v>0.32035087843515803</v>
      </c>
      <c r="M966" s="7">
        <v>5.1610683106470101E-2</v>
      </c>
      <c r="N966" s="7">
        <v>4.5340854783119E-2</v>
      </c>
      <c r="O966" s="7">
        <v>2.4809406237481998E-2</v>
      </c>
      <c r="P966" s="7">
        <v>0.182958579384144</v>
      </c>
      <c r="Q966" s="7">
        <v>6.3315285211730297</v>
      </c>
    </row>
    <row r="967" spans="1:17" hidden="1" x14ac:dyDescent="0.25">
      <c r="A967" s="3" t="s">
        <v>36</v>
      </c>
      <c r="B967" s="2">
        <v>43709</v>
      </c>
      <c r="C967" s="7">
        <v>0.97049290039255898</v>
      </c>
      <c r="D967" s="7">
        <v>3.8195825997683298E-3</v>
      </c>
      <c r="E967" s="7">
        <v>0.54648269180790698</v>
      </c>
      <c r="F967" s="7">
        <v>0.44969772559232501</v>
      </c>
      <c r="G967" s="7">
        <v>1.18676991445304E-2</v>
      </c>
      <c r="H967" s="7">
        <v>1.46353229984823E-2</v>
      </c>
      <c r="I967" s="30">
        <v>0.113790949977922</v>
      </c>
      <c r="J967" s="30">
        <v>8.9813416546997996E-2</v>
      </c>
      <c r="K967" s="7">
        <v>0.13044957381191899</v>
      </c>
      <c r="L967" s="7">
        <v>0.31296757871540898</v>
      </c>
      <c r="M967" s="7">
        <v>4.9698757241436797E-2</v>
      </c>
      <c r="N967" s="7">
        <v>3.82982919996138E-2</v>
      </c>
      <c r="O967" s="7">
        <v>2.7941476060983302E-2</v>
      </c>
      <c r="P967" s="7">
        <v>0.210536933502704</v>
      </c>
      <c r="Q967" s="7">
        <v>6.2631183800127896</v>
      </c>
    </row>
    <row r="968" spans="1:17" hidden="1" x14ac:dyDescent="0.25">
      <c r="A968" s="3" t="s">
        <v>36</v>
      </c>
      <c r="B968" s="2">
        <v>43739</v>
      </c>
      <c r="C968" s="7">
        <v>1.0126767652773701</v>
      </c>
      <c r="D968" s="7">
        <v>3.6251478874727099E-3</v>
      </c>
      <c r="E968" s="7">
        <v>0.551208116738516</v>
      </c>
      <c r="F968" s="7">
        <v>0.44516673537401102</v>
      </c>
      <c r="G968" s="7">
        <v>1.1590596156332801E-2</v>
      </c>
      <c r="H968" s="7">
        <v>1.7440552973285801E-2</v>
      </c>
      <c r="I968" s="30">
        <v>0.118645978756106</v>
      </c>
      <c r="J968" s="30">
        <v>9.3403437028712899E-2</v>
      </c>
      <c r="K968" s="7">
        <v>0.133952849230321</v>
      </c>
      <c r="L968" s="7">
        <v>0.31449815809791498</v>
      </c>
      <c r="M968" s="7">
        <v>5.2627346452841402E-2</v>
      </c>
      <c r="N968" s="7">
        <v>3.9899628805299001E-2</v>
      </c>
      <c r="O968" s="7">
        <v>2.5205439037848699E-2</v>
      </c>
      <c r="P968" s="7">
        <v>0.19273601346133801</v>
      </c>
      <c r="Q968" s="7">
        <v>6.3043153199590796</v>
      </c>
    </row>
    <row r="969" spans="1:17" hidden="1" x14ac:dyDescent="0.25">
      <c r="A969" s="3" t="s">
        <v>36</v>
      </c>
      <c r="B969" s="2">
        <v>43770</v>
      </c>
      <c r="C969" s="7">
        <v>1.06800755927172</v>
      </c>
      <c r="D969" s="7">
        <v>3.28630614376331E-3</v>
      </c>
      <c r="E969" s="7">
        <v>0.54443061160178396</v>
      </c>
      <c r="F969" s="7">
        <v>0.45228308225445302</v>
      </c>
      <c r="G969" s="7">
        <v>1.08785833286472E-2</v>
      </c>
      <c r="H969" s="7">
        <v>1.7086196067416601E-2</v>
      </c>
      <c r="I969" s="30">
        <v>0.116426103197107</v>
      </c>
      <c r="J969" s="30">
        <v>8.9745839666015195E-2</v>
      </c>
      <c r="K969" s="7">
        <v>0.15016792273475399</v>
      </c>
      <c r="L969" s="7">
        <v>0.30713324797820801</v>
      </c>
      <c r="M969" s="7">
        <v>5.1258793842993401E-2</v>
      </c>
      <c r="N969" s="7">
        <v>3.8748931041159299E-2</v>
      </c>
      <c r="O969" s="7">
        <v>2.2398144008785099E-2</v>
      </c>
      <c r="P969" s="7">
        <v>0.19615623813491401</v>
      </c>
      <c r="Q969" s="7">
        <v>6.2726171750533704</v>
      </c>
    </row>
    <row r="970" spans="1:17" hidden="1" x14ac:dyDescent="0.25">
      <c r="A970" s="3" t="s">
        <v>36</v>
      </c>
      <c r="B970" s="2">
        <v>43800</v>
      </c>
      <c r="C970" s="7">
        <v>1.20545412145931</v>
      </c>
      <c r="D970" s="7">
        <v>4.1486805628313597E-3</v>
      </c>
      <c r="E970" s="7">
        <v>0.54411967547220896</v>
      </c>
      <c r="F970" s="7">
        <v>0.45173164396496002</v>
      </c>
      <c r="G970" s="7">
        <v>1.0483530941536E-2</v>
      </c>
      <c r="H970" s="7">
        <v>1.9327421875430999E-2</v>
      </c>
      <c r="I970" s="30">
        <v>0.13487817979639999</v>
      </c>
      <c r="J970" s="30">
        <v>9.0373115086021305E-2</v>
      </c>
      <c r="K970" s="7">
        <v>0.16617538749695401</v>
      </c>
      <c r="L970" s="7">
        <v>0.30966636574807999</v>
      </c>
      <c r="M970" s="7">
        <v>5.4191379600519597E-2</v>
      </c>
      <c r="N970" s="7">
        <v>3.1367975447504998E-2</v>
      </c>
      <c r="O970" s="7">
        <v>1.9805579127934798E-2</v>
      </c>
      <c r="P970" s="7">
        <v>0.163731064879618</v>
      </c>
      <c r="Q970" s="7">
        <v>6.2493319902688098</v>
      </c>
    </row>
    <row r="971" spans="1:17" hidden="1" x14ac:dyDescent="0.25">
      <c r="A971" s="3" t="s">
        <v>36</v>
      </c>
      <c r="B971" s="2">
        <v>43831</v>
      </c>
      <c r="C971" s="7">
        <v>0.91445984454840001</v>
      </c>
      <c r="D971" s="7">
        <v>4.5172964134973497E-3</v>
      </c>
      <c r="E971" s="7">
        <v>0.568515386879618</v>
      </c>
      <c r="F971" s="7">
        <v>0.42696731670688398</v>
      </c>
      <c r="G971" s="7">
        <v>1.33485484107475E-2</v>
      </c>
      <c r="H971" s="7">
        <v>1.4956455778610701E-2</v>
      </c>
      <c r="I971" s="30">
        <v>9.2734137587202906E-2</v>
      </c>
      <c r="J971" s="30">
        <v>9.59242161206105E-2</v>
      </c>
      <c r="K971" s="7">
        <v>0.122746570115308</v>
      </c>
      <c r="L971" s="7">
        <v>0.321242607375753</v>
      </c>
      <c r="M971" s="7">
        <v>5.2504672504326798E-2</v>
      </c>
      <c r="N971" s="7">
        <v>3.7928564819100799E-2</v>
      </c>
      <c r="O971" s="7">
        <v>2.9469267333874099E-2</v>
      </c>
      <c r="P971" s="7">
        <v>0.21914495995446601</v>
      </c>
      <c r="Q971" s="7">
        <v>6.30933879446488</v>
      </c>
    </row>
    <row r="972" spans="1:17" hidden="1" x14ac:dyDescent="0.25">
      <c r="A972" s="3" t="s">
        <v>36</v>
      </c>
      <c r="B972" s="2">
        <v>43862</v>
      </c>
      <c r="C972" s="7">
        <v>0.92795826933186298</v>
      </c>
      <c r="D972" s="7">
        <v>4.1841877435437602E-3</v>
      </c>
      <c r="E972" s="7">
        <v>0.56282144325099404</v>
      </c>
      <c r="F972" s="7">
        <v>0.43299436900546201</v>
      </c>
      <c r="G972" s="7">
        <v>1.29816845482817E-2</v>
      </c>
      <c r="H972" s="7">
        <v>1.6907501370348701E-2</v>
      </c>
      <c r="I972" s="30">
        <v>9.7156552874733307E-2</v>
      </c>
      <c r="J972" s="30">
        <v>0.103493624188258</v>
      </c>
      <c r="K972" s="7">
        <v>0.114692454126191</v>
      </c>
      <c r="L972" s="7">
        <v>0.32140547338946102</v>
      </c>
      <c r="M972" s="7">
        <v>5.4939559273578402E-2</v>
      </c>
      <c r="N972" s="7">
        <v>3.7932912385221597E-2</v>
      </c>
      <c r="O972" s="7">
        <v>2.5602409220906799E-2</v>
      </c>
      <c r="P972" s="7">
        <v>0.214887828623019</v>
      </c>
      <c r="Q972" s="7">
        <v>6.3328352932796603</v>
      </c>
    </row>
    <row r="973" spans="1:17" hidden="1" x14ac:dyDescent="0.25">
      <c r="A973" s="3" t="s">
        <v>36</v>
      </c>
      <c r="B973" s="2">
        <v>43891</v>
      </c>
      <c r="C973" s="7">
        <v>0.90093073684789404</v>
      </c>
      <c r="D973" s="7">
        <v>4.5186619600880397E-3</v>
      </c>
      <c r="E973" s="7">
        <v>0.59987605657876997</v>
      </c>
      <c r="F973" s="7">
        <v>0.39560528146114199</v>
      </c>
      <c r="G973" s="7">
        <v>1.18397886339313E-2</v>
      </c>
      <c r="H973" s="7">
        <v>9.3274503748026708E-3</v>
      </c>
      <c r="I973" s="30">
        <v>6.3470873125138397E-2</v>
      </c>
      <c r="J973" s="30">
        <v>6.5494842640657705E-2</v>
      </c>
      <c r="K973" s="7">
        <v>0.133453142630336</v>
      </c>
      <c r="L973" s="7">
        <v>0.427257371870159</v>
      </c>
      <c r="M973" s="7">
        <v>4.4317761457841803E-2</v>
      </c>
      <c r="N973" s="7">
        <v>3.5601494416308999E-2</v>
      </c>
      <c r="O973" s="7">
        <v>1.65341765315088E-2</v>
      </c>
      <c r="P973" s="7">
        <v>0.19270309831931501</v>
      </c>
      <c r="Q973" s="7">
        <v>6.2856613205783098</v>
      </c>
    </row>
    <row r="974" spans="1:17" hidden="1" x14ac:dyDescent="0.25">
      <c r="A974" s="3" t="s">
        <v>36</v>
      </c>
      <c r="B974" s="2">
        <v>43922</v>
      </c>
      <c r="C974" s="7">
        <v>0.54009316086036097</v>
      </c>
      <c r="D974" s="7">
        <v>4.8778892935158703E-3</v>
      </c>
      <c r="E974" s="7">
        <v>0.64060304157175196</v>
      </c>
      <c r="F974" s="7">
        <v>0.35451906913473202</v>
      </c>
      <c r="G974" s="7">
        <v>1.30126049308952E-2</v>
      </c>
      <c r="H974" s="7">
        <v>6.4578214143353504E-4</v>
      </c>
      <c r="I974" s="30">
        <v>1.2107026296892099E-2</v>
      </c>
      <c r="J974" s="30">
        <v>1.14548528553205E-2</v>
      </c>
      <c r="K974" s="7">
        <v>0.18172822160507299</v>
      </c>
      <c r="L974" s="7">
        <v>0.64099335027117299</v>
      </c>
      <c r="M974" s="7">
        <v>1.5859779217986002E-2</v>
      </c>
      <c r="N974" s="7">
        <v>2.42438314246229E-2</v>
      </c>
      <c r="O974" s="7">
        <v>4.365274424437E-3</v>
      </c>
      <c r="P974" s="7">
        <v>9.5589276832166295E-2</v>
      </c>
      <c r="Q974" s="7">
        <v>6.5077754076854504</v>
      </c>
    </row>
    <row r="975" spans="1:17" hidden="1" x14ac:dyDescent="0.25">
      <c r="A975" s="3" t="s">
        <v>36</v>
      </c>
      <c r="B975" s="2">
        <v>43952</v>
      </c>
      <c r="C975" s="7">
        <v>0.66410021456762702</v>
      </c>
      <c r="D975" s="7">
        <v>4.8153144128954698E-3</v>
      </c>
      <c r="E975" s="7">
        <v>0.62310816552622805</v>
      </c>
      <c r="F975" s="7">
        <v>0.37207652006087599</v>
      </c>
      <c r="G975" s="7">
        <v>1.2314261660074601E-2</v>
      </c>
      <c r="H975" s="7">
        <v>1.7508480143066699E-3</v>
      </c>
      <c r="I975" s="30">
        <v>1.48460597479008E-2</v>
      </c>
      <c r="J975" s="30">
        <v>1.95438623529747E-2</v>
      </c>
      <c r="K975" s="7">
        <v>0.18120709058888099</v>
      </c>
      <c r="L975" s="7">
        <v>0.56429075618327396</v>
      </c>
      <c r="M975" s="7">
        <v>1.6819364431974401E-2</v>
      </c>
      <c r="N975" s="7">
        <v>5.9442996592715597E-2</v>
      </c>
      <c r="O975" s="7">
        <v>3.8573833986971099E-3</v>
      </c>
      <c r="P975" s="7">
        <v>0.12592737702920201</v>
      </c>
      <c r="Q975" s="7">
        <v>6.4978116255567304</v>
      </c>
    </row>
    <row r="976" spans="1:17" hidden="1" x14ac:dyDescent="0.25">
      <c r="A976" s="3" t="s">
        <v>36</v>
      </c>
      <c r="B976" s="2">
        <v>43983</v>
      </c>
      <c r="C976" s="7">
        <v>0.80241235003473699</v>
      </c>
      <c r="D976" s="7">
        <v>4.64416659886158E-3</v>
      </c>
      <c r="E976" s="7">
        <v>0.59584412518369001</v>
      </c>
      <c r="F976" s="7">
        <v>0.39951170821744902</v>
      </c>
      <c r="G976" s="7">
        <v>1.2903358016410901E-2</v>
      </c>
      <c r="H976" s="7">
        <v>4.5259270849021503E-3</v>
      </c>
      <c r="I976" s="30">
        <v>6.2772095562817806E-2</v>
      </c>
      <c r="J976" s="30">
        <v>3.0236671954946798E-2</v>
      </c>
      <c r="K976" s="7">
        <v>0.14136672081478699</v>
      </c>
      <c r="L976" s="7">
        <v>0.43871524711133802</v>
      </c>
      <c r="M976" s="7">
        <v>2.5795907832232699E-2</v>
      </c>
      <c r="N976" s="7">
        <v>5.9174037476862298E-2</v>
      </c>
      <c r="O976" s="7">
        <v>5.2469210606269703E-3</v>
      </c>
      <c r="P976" s="7">
        <v>0.21926311308507601</v>
      </c>
      <c r="Q976" s="7">
        <v>6.4317538059546804</v>
      </c>
    </row>
    <row r="977" spans="1:17" hidden="1" x14ac:dyDescent="0.25">
      <c r="A977" s="3" t="s">
        <v>36</v>
      </c>
      <c r="B977" s="2">
        <v>44013</v>
      </c>
      <c r="C977" s="7">
        <v>0.72785382220745398</v>
      </c>
      <c r="D977" s="7">
        <v>5.0412217011118997E-3</v>
      </c>
      <c r="E977" s="7">
        <v>0.62785274102500999</v>
      </c>
      <c r="F977" s="7">
        <v>0.36710603727387803</v>
      </c>
      <c r="G977" s="7">
        <v>1.47703686402182E-2</v>
      </c>
      <c r="H977" s="7">
        <v>5.0605657190539296E-3</v>
      </c>
      <c r="I977" s="30">
        <v>4.6691739268630801E-2</v>
      </c>
      <c r="J977" s="30">
        <v>3.9199077529145199E-2</v>
      </c>
      <c r="K977" s="7">
        <v>0.14051427176332801</v>
      </c>
      <c r="L977" s="7">
        <v>0.44847012793255497</v>
      </c>
      <c r="M977" s="7">
        <v>3.5040286346687301E-2</v>
      </c>
      <c r="N977" s="7">
        <v>5.6937657794389897E-2</v>
      </c>
      <c r="O977" s="7">
        <v>8.7375212671054695E-3</v>
      </c>
      <c r="P977" s="7">
        <v>0.20457838373888601</v>
      </c>
      <c r="Q977" s="7">
        <v>6.4471360686392103</v>
      </c>
    </row>
    <row r="978" spans="1:17" hidden="1" x14ac:dyDescent="0.25">
      <c r="A978" s="3" t="s">
        <v>36</v>
      </c>
      <c r="B978" s="2">
        <v>44044</v>
      </c>
      <c r="C978" s="7">
        <v>0.92264277793938898</v>
      </c>
      <c r="D978" s="7">
        <v>4.7640622028270003E-3</v>
      </c>
      <c r="E978" s="7">
        <v>0.61382386264960198</v>
      </c>
      <c r="F978" s="7">
        <v>0.38141207514757097</v>
      </c>
      <c r="G978" s="7">
        <v>1.1903234104666999E-2</v>
      </c>
      <c r="H978" s="7">
        <v>9.1053402264705107E-3</v>
      </c>
      <c r="I978" s="30">
        <v>0.109295497583212</v>
      </c>
      <c r="J978" s="30">
        <v>7.5952751425047704E-2</v>
      </c>
      <c r="K978" s="7">
        <v>0.124746632238509</v>
      </c>
      <c r="L978" s="7">
        <v>0.35739920607887798</v>
      </c>
      <c r="M978" s="7">
        <v>4.6767251299283802E-2</v>
      </c>
      <c r="N978" s="7">
        <v>4.9404547537346098E-2</v>
      </c>
      <c r="O978" s="7">
        <v>1.09155393021394E-2</v>
      </c>
      <c r="P978" s="7">
        <v>0.20451000020444601</v>
      </c>
      <c r="Q978" s="7">
        <v>6.3309466323822603</v>
      </c>
    </row>
    <row r="979" spans="1:17" hidden="1" x14ac:dyDescent="0.25">
      <c r="A979" s="3" t="s">
        <v>36</v>
      </c>
      <c r="B979" s="2">
        <v>44075</v>
      </c>
      <c r="C979" s="7">
        <v>0.92126308971048498</v>
      </c>
      <c r="D979" s="7">
        <v>4.7630399230223696E-3</v>
      </c>
      <c r="E979" s="7">
        <v>0.59020596944280501</v>
      </c>
      <c r="F979" s="7">
        <v>0.40503099063417197</v>
      </c>
      <c r="G979" s="7">
        <v>1.3473617862038399E-2</v>
      </c>
      <c r="H979" s="7">
        <v>9.6870174253680594E-3</v>
      </c>
      <c r="I979" s="30">
        <v>9.7696817626534496E-2</v>
      </c>
      <c r="J979" s="30">
        <v>7.4633827767465605E-2</v>
      </c>
      <c r="K979" s="7">
        <v>0.125778882757101</v>
      </c>
      <c r="L979" s="7">
        <v>0.35667027658990103</v>
      </c>
      <c r="M979" s="7">
        <v>4.8465137523665498E-2</v>
      </c>
      <c r="N979" s="7">
        <v>5.0511644397531301E-2</v>
      </c>
      <c r="O979" s="7">
        <v>1.5238567266928699E-2</v>
      </c>
      <c r="P979" s="7">
        <v>0.20784421078346599</v>
      </c>
      <c r="Q979" s="7">
        <v>6.3707939068938702</v>
      </c>
    </row>
    <row r="980" spans="1:17" hidden="1" x14ac:dyDescent="0.25">
      <c r="A980" s="3" t="s">
        <v>36</v>
      </c>
      <c r="B980" s="2">
        <v>44105</v>
      </c>
      <c r="C980" s="7">
        <v>0.98232293689386596</v>
      </c>
      <c r="D980" s="7">
        <v>4.2231995235049004E-3</v>
      </c>
      <c r="E980" s="7">
        <v>0.59559028433912897</v>
      </c>
      <c r="F980" s="7">
        <v>0.400186516137366</v>
      </c>
      <c r="G980" s="7">
        <v>1.2788186597764E-2</v>
      </c>
      <c r="H980" s="7">
        <v>1.1839273832392199E-2</v>
      </c>
      <c r="I980" s="30">
        <v>0.102331603614549</v>
      </c>
      <c r="J980" s="30">
        <v>7.2985202383268305E-2</v>
      </c>
      <c r="K980" s="7">
        <v>0.134178978147237</v>
      </c>
      <c r="L980" s="7">
        <v>0.35851641663984102</v>
      </c>
      <c r="M980" s="7">
        <v>4.9149813947832001E-2</v>
      </c>
      <c r="N980" s="7">
        <v>4.8164614160177102E-2</v>
      </c>
      <c r="O980" s="7">
        <v>1.3900961012216001E-2</v>
      </c>
      <c r="P980" s="7">
        <v>0.19614494966472201</v>
      </c>
      <c r="Q980" s="7">
        <v>6.3738255382204301</v>
      </c>
    </row>
    <row r="981" spans="1:17" hidden="1" x14ac:dyDescent="0.25">
      <c r="A981" s="3" t="s">
        <v>36</v>
      </c>
      <c r="B981" s="2">
        <v>44136</v>
      </c>
      <c r="C981" s="7">
        <v>0.78126654066760604</v>
      </c>
      <c r="D981" s="7">
        <v>4.1941385783372202E-3</v>
      </c>
      <c r="E981" s="7">
        <v>0.61150091104181803</v>
      </c>
      <c r="F981" s="7">
        <v>0.38430495037984502</v>
      </c>
      <c r="G981" s="7">
        <v>1.5624276965537099E-2</v>
      </c>
      <c r="H981" s="7">
        <v>5.6833416364687099E-3</v>
      </c>
      <c r="I981" s="30">
        <v>4.2240322811978197E-2</v>
      </c>
      <c r="J981" s="30">
        <v>4.4568312702350101E-2</v>
      </c>
      <c r="K981" s="7">
        <v>0.17277235007241401</v>
      </c>
      <c r="L981" s="7">
        <v>0.46183730228012498</v>
      </c>
      <c r="M981" s="7">
        <v>4.2751986005015903E-2</v>
      </c>
      <c r="N981" s="7">
        <v>5.0554509544764099E-2</v>
      </c>
      <c r="O981" s="7">
        <v>1.01590925249008E-2</v>
      </c>
      <c r="P981" s="7">
        <v>0.153808505456447</v>
      </c>
      <c r="Q981" s="7">
        <v>6.4228462507167396</v>
      </c>
    </row>
    <row r="982" spans="1:17" hidden="1" x14ac:dyDescent="0.25">
      <c r="A982" s="3" t="s">
        <v>36</v>
      </c>
      <c r="B982" s="2">
        <v>44166</v>
      </c>
      <c r="C982" s="7">
        <v>1.06774981648298</v>
      </c>
      <c r="D982" s="7">
        <v>5.3176608869321303E-3</v>
      </c>
      <c r="E982" s="7">
        <v>0.59751390316936004</v>
      </c>
      <c r="F982" s="7">
        <v>0.39716843594370699</v>
      </c>
      <c r="G982" s="7">
        <v>1.46642183430399E-2</v>
      </c>
      <c r="H982" s="7">
        <v>1.1885620715368301E-2</v>
      </c>
      <c r="I982" s="30">
        <v>0.13656457425690099</v>
      </c>
      <c r="J982" s="30">
        <v>3.6052470546031397E-2</v>
      </c>
      <c r="K982" s="7">
        <v>0.16676428147035299</v>
      </c>
      <c r="L982" s="7">
        <v>0.38879728596955299</v>
      </c>
      <c r="M982" s="7">
        <v>5.3844421702452301E-2</v>
      </c>
      <c r="N982" s="7">
        <v>4.21619205866781E-2</v>
      </c>
      <c r="O982" s="7">
        <v>6.9121366764587503E-3</v>
      </c>
      <c r="P982" s="7">
        <v>0.142353069733164</v>
      </c>
      <c r="Q982" s="7">
        <v>6.3949887573542004</v>
      </c>
    </row>
    <row r="983" spans="1:17" hidden="1" x14ac:dyDescent="0.25">
      <c r="A983" s="3" t="s">
        <v>36</v>
      </c>
      <c r="B983" s="2">
        <v>44197</v>
      </c>
      <c r="C983" s="7">
        <v>0.61633784780840795</v>
      </c>
      <c r="D983" s="7">
        <v>6.0961352999196897E-3</v>
      </c>
      <c r="E983" s="7">
        <v>0.647145185875318</v>
      </c>
      <c r="F983" s="7">
        <v>0.34675867882476202</v>
      </c>
      <c r="G983" s="7">
        <v>1.73621981511922E-2</v>
      </c>
      <c r="H983" s="7">
        <v>2.7997176992418001E-3</v>
      </c>
      <c r="I983" s="30">
        <v>1.61351735315797E-2</v>
      </c>
      <c r="J983" s="30">
        <v>3.9007270940858298E-2</v>
      </c>
      <c r="K983" s="7">
        <v>0.13278993928992899</v>
      </c>
      <c r="L983" s="7">
        <v>0.52913924240181298</v>
      </c>
      <c r="M983" s="7">
        <v>4.2383164129802697E-2</v>
      </c>
      <c r="N983" s="7">
        <v>3.9714399604787003E-2</v>
      </c>
      <c r="O983" s="7">
        <v>5.8238102595743399E-3</v>
      </c>
      <c r="P983" s="7">
        <v>0.17484508399122201</v>
      </c>
      <c r="Q983" s="7">
        <v>6.5223909774682198</v>
      </c>
    </row>
    <row r="984" spans="1:17" hidden="1" x14ac:dyDescent="0.25">
      <c r="A984" s="3" t="s">
        <v>36</v>
      </c>
      <c r="B984" s="2">
        <v>44228</v>
      </c>
      <c r="C984" s="7">
        <v>0.62824165678694399</v>
      </c>
      <c r="D984" s="7">
        <v>5.3078490036182497E-3</v>
      </c>
      <c r="E984" s="7">
        <v>0.64946351174234895</v>
      </c>
      <c r="F984" s="7">
        <v>0.34522863925403302</v>
      </c>
      <c r="G984" s="7">
        <v>1.7465197441399499E-2</v>
      </c>
      <c r="H984" s="7">
        <v>2.07239591627593E-3</v>
      </c>
      <c r="I984" s="30">
        <v>2.2103313543604501E-2</v>
      </c>
      <c r="J984" s="30">
        <v>4.0083054198927701E-2</v>
      </c>
      <c r="K984" s="7">
        <v>0.13743271377665001</v>
      </c>
      <c r="L984" s="7">
        <v>0.51193517767544705</v>
      </c>
      <c r="M984" s="7">
        <v>4.7864331915636701E-2</v>
      </c>
      <c r="N984" s="7">
        <v>4.39699723559542E-2</v>
      </c>
      <c r="O984" s="7">
        <v>5.5465375140494096E-3</v>
      </c>
      <c r="P984" s="7">
        <v>0.17152730566205501</v>
      </c>
      <c r="Q984" s="7">
        <v>6.49957388344398</v>
      </c>
    </row>
    <row r="985" spans="1:17" hidden="1" x14ac:dyDescent="0.25">
      <c r="A985" s="3" t="s">
        <v>36</v>
      </c>
      <c r="B985" s="2">
        <v>44256</v>
      </c>
      <c r="C985" s="7">
        <v>0.767620271439862</v>
      </c>
      <c r="D985" s="7">
        <v>5.5083300441348404E-3</v>
      </c>
      <c r="E985" s="7">
        <v>0.62807206932910198</v>
      </c>
      <c r="F985" s="7">
        <v>0.36641960062676299</v>
      </c>
      <c r="G985" s="7">
        <v>1.8487737146864899E-2</v>
      </c>
      <c r="H985" s="7">
        <v>2.4535050689985499E-3</v>
      </c>
      <c r="I985" s="30">
        <v>2.1565271723807299E-2</v>
      </c>
      <c r="J985" s="30">
        <v>4.0428179138404498E-2</v>
      </c>
      <c r="K985" s="7">
        <v>0.13245175828866301</v>
      </c>
      <c r="L985" s="7">
        <v>0.48896968788216799</v>
      </c>
      <c r="M985" s="7">
        <v>4.61667044015854E-2</v>
      </c>
      <c r="N985" s="7">
        <v>5.2624068908641901E-2</v>
      </c>
      <c r="O985" s="7">
        <v>6.8542355039930896E-3</v>
      </c>
      <c r="P985" s="7">
        <v>0.18999885193687299</v>
      </c>
      <c r="Q985" s="7">
        <v>6.4490510024696004</v>
      </c>
    </row>
    <row r="986" spans="1:17" hidden="1" x14ac:dyDescent="0.25">
      <c r="A986" s="3" t="s">
        <v>36</v>
      </c>
      <c r="B986" s="2">
        <v>44287</v>
      </c>
      <c r="C986" s="7">
        <v>0.91200287775258304</v>
      </c>
      <c r="D986" s="7">
        <v>5.1975264831450102E-3</v>
      </c>
      <c r="E986" s="7">
        <v>0.61008525956121995</v>
      </c>
      <c r="F986" s="7">
        <v>0.38471721395563502</v>
      </c>
      <c r="G986" s="7">
        <v>1.36978092252089E-2</v>
      </c>
      <c r="H986" s="7">
        <v>8.1592479070193395E-3</v>
      </c>
      <c r="I986" s="30">
        <v>9.59341958656479E-2</v>
      </c>
      <c r="J986" s="30">
        <v>5.1279581446457403E-2</v>
      </c>
      <c r="K986" s="7">
        <v>0.122277840178839</v>
      </c>
      <c r="L986" s="7">
        <v>0.39523837660642203</v>
      </c>
      <c r="M986" s="7">
        <v>5.5108572592787099E-2</v>
      </c>
      <c r="N986" s="7">
        <v>5.5421289380735303E-2</v>
      </c>
      <c r="O986" s="7">
        <v>7.5058110346938297E-3</v>
      </c>
      <c r="P986" s="7">
        <v>0.195377275762189</v>
      </c>
      <c r="Q986" s="7">
        <v>6.40504329010255</v>
      </c>
    </row>
    <row r="987" spans="1:17" hidden="1" x14ac:dyDescent="0.25">
      <c r="A987" s="3" t="s">
        <v>36</v>
      </c>
      <c r="B987" s="2">
        <v>44317</v>
      </c>
      <c r="C987" s="7">
        <v>1.0191833409990401</v>
      </c>
      <c r="D987" s="7">
        <v>5.06058308914498E-3</v>
      </c>
      <c r="E987" s="7">
        <v>0.60036173170714702</v>
      </c>
      <c r="F987" s="7">
        <v>0.39457768520370801</v>
      </c>
      <c r="G987" s="7">
        <v>1.14268550175928E-2</v>
      </c>
      <c r="H987" s="7">
        <v>1.0530445613882E-2</v>
      </c>
      <c r="I987" s="30">
        <v>0.109599570729754</v>
      </c>
      <c r="J987" s="30">
        <v>7.2141993520267705E-2</v>
      </c>
      <c r="K987" s="7">
        <v>0.119196766875392</v>
      </c>
      <c r="L987" s="7">
        <v>0.358936428073373</v>
      </c>
      <c r="M987" s="7">
        <v>5.471645543821E-2</v>
      </c>
      <c r="N987" s="7">
        <v>5.3497262218427502E-2</v>
      </c>
      <c r="O987" s="7">
        <v>9.6407599962849005E-3</v>
      </c>
      <c r="P987" s="7">
        <v>0.200313462516816</v>
      </c>
      <c r="Q987" s="7">
        <v>6.3960005255412602</v>
      </c>
    </row>
    <row r="988" spans="1:17" hidden="1" x14ac:dyDescent="0.25">
      <c r="A988" s="3" t="s">
        <v>36</v>
      </c>
      <c r="B988" s="2">
        <v>44348</v>
      </c>
      <c r="C988" s="7">
        <v>1.0050941884422899</v>
      </c>
      <c r="D988" s="7">
        <v>5.3933343503095501E-3</v>
      </c>
      <c r="E988" s="7">
        <v>0.59038765957525297</v>
      </c>
      <c r="F988" s="7">
        <v>0.404219006074437</v>
      </c>
      <c r="G988" s="7">
        <v>1.30535303851696E-2</v>
      </c>
      <c r="H988" s="7">
        <v>1.19808963036646E-2</v>
      </c>
      <c r="I988" s="30">
        <v>0.10250435332249901</v>
      </c>
      <c r="J988" s="30">
        <v>8.1880362068417298E-2</v>
      </c>
      <c r="K988" s="7">
        <v>0.112687831279613</v>
      </c>
      <c r="L988" s="7">
        <v>0.35290657611250198</v>
      </c>
      <c r="M988" s="7">
        <v>5.5022193239276602E-2</v>
      </c>
      <c r="N988" s="7">
        <v>4.8799372072125202E-2</v>
      </c>
      <c r="O988" s="7">
        <v>1.1396655081753601E-2</v>
      </c>
      <c r="P988" s="7">
        <v>0.209768230134979</v>
      </c>
      <c r="Q988" s="7">
        <v>6.4005491252607296</v>
      </c>
    </row>
    <row r="989" spans="1:17" hidden="1" x14ac:dyDescent="0.25">
      <c r="A989" s="3" t="s">
        <v>36</v>
      </c>
      <c r="B989" s="2">
        <v>44378</v>
      </c>
      <c r="C989" s="7">
        <v>1.0499343424305601</v>
      </c>
      <c r="D989" s="7">
        <v>4.72437910452163E-3</v>
      </c>
      <c r="E989" s="7">
        <v>0.59621017845301905</v>
      </c>
      <c r="F989" s="7">
        <v>0.39906544244246001</v>
      </c>
      <c r="G989" s="7">
        <v>1.4309216231356401E-2</v>
      </c>
      <c r="H989" s="7">
        <v>1.4410687122034501E-2</v>
      </c>
      <c r="I989" s="30">
        <v>0.102559796005075</v>
      </c>
      <c r="J989" s="30">
        <v>9.0930851323320003E-2</v>
      </c>
      <c r="K989" s="7">
        <v>0.113981309270554</v>
      </c>
      <c r="L989" s="7">
        <v>0.34500046556059699</v>
      </c>
      <c r="M989" s="7">
        <v>5.3335308791479998E-2</v>
      </c>
      <c r="N989" s="7">
        <v>4.6783490420772497E-2</v>
      </c>
      <c r="O989" s="7">
        <v>1.21039884838332E-2</v>
      </c>
      <c r="P989" s="7">
        <v>0.206584886790977</v>
      </c>
      <c r="Q989" s="7">
        <v>6.38301445027707</v>
      </c>
    </row>
    <row r="990" spans="1:17" hidden="1" x14ac:dyDescent="0.25">
      <c r="A990" s="3" t="s">
        <v>36</v>
      </c>
      <c r="B990" s="2">
        <v>44409</v>
      </c>
      <c r="C990" s="7">
        <v>1.0359621210526999</v>
      </c>
      <c r="D990" s="7">
        <v>4.66062061997311E-3</v>
      </c>
      <c r="E990" s="7">
        <v>0.58457692629742897</v>
      </c>
      <c r="F990" s="7">
        <v>0.41076245308259801</v>
      </c>
      <c r="G990" s="7">
        <v>1.4145452567601399E-2</v>
      </c>
      <c r="H990" s="7">
        <v>1.6405123716839099E-2</v>
      </c>
      <c r="I990" s="30">
        <v>0.101682668400862</v>
      </c>
      <c r="J990" s="30">
        <v>0.10421614455747399</v>
      </c>
      <c r="K990" s="7">
        <v>0.11221139860306199</v>
      </c>
      <c r="L990" s="7">
        <v>0.33378927860931301</v>
      </c>
      <c r="M990" s="7">
        <v>5.2694096740142603E-2</v>
      </c>
      <c r="N990" s="7">
        <v>4.7794709391034897E-2</v>
      </c>
      <c r="O990" s="7">
        <v>1.3357441039709801E-2</v>
      </c>
      <c r="P990" s="7">
        <v>0.203703686373962</v>
      </c>
      <c r="Q990" s="7">
        <v>6.4245584573589198</v>
      </c>
    </row>
    <row r="991" spans="1:17" x14ac:dyDescent="0.25">
      <c r="A991" s="3" t="s">
        <v>36</v>
      </c>
      <c r="B991" s="2">
        <v>44440</v>
      </c>
      <c r="C991" s="7">
        <v>1.00368520382329</v>
      </c>
      <c r="D991" s="7">
        <v>5.1044405227629397E-3</v>
      </c>
      <c r="E991" s="7">
        <v>0.60019389533112799</v>
      </c>
      <c r="F991" s="7">
        <v>0.39470166414610902</v>
      </c>
      <c r="G991" s="7">
        <v>1.3593126535795899E-2</v>
      </c>
      <c r="H991" s="7">
        <v>1.3927125729667899E-2</v>
      </c>
      <c r="I991" s="30">
        <v>8.7845276574907594E-2</v>
      </c>
      <c r="J991" s="30">
        <v>0.104343297574528</v>
      </c>
      <c r="K991" s="7">
        <v>0.11023871601459501</v>
      </c>
      <c r="L991" s="7">
        <v>0.337276022132731</v>
      </c>
      <c r="M991" s="7">
        <v>5.4130126368555902E-2</v>
      </c>
      <c r="N991" s="7">
        <v>4.1168435475592E-2</v>
      </c>
      <c r="O991" s="7">
        <v>1.6015520743019301E-2</v>
      </c>
      <c r="P991" s="7">
        <v>0.221462352850608</v>
      </c>
      <c r="Q991" s="7">
        <v>6.4139256344382796</v>
      </c>
    </row>
    <row r="992" spans="1:17" hidden="1" x14ac:dyDescent="0.25">
      <c r="A992" s="3" t="s">
        <v>37</v>
      </c>
      <c r="B992" s="2">
        <v>43466</v>
      </c>
      <c r="C992" s="7">
        <v>0.80721045089771903</v>
      </c>
      <c r="D992" s="7">
        <v>1.19589927093052E-2</v>
      </c>
      <c r="E992" s="7">
        <v>0.57905106281366203</v>
      </c>
      <c r="F992" s="7">
        <v>0.40898994447703302</v>
      </c>
      <c r="G992" s="7">
        <v>1.5817650000133299E-2</v>
      </c>
      <c r="H992" s="7">
        <v>2.0705926134832801E-2</v>
      </c>
      <c r="I992" s="30">
        <v>0.114549820005101</v>
      </c>
      <c r="J992" s="30">
        <v>0.16105635636276799</v>
      </c>
      <c r="K992" s="7">
        <v>0.103120365913119</v>
      </c>
      <c r="L992" s="7">
        <v>0.30935733457325798</v>
      </c>
      <c r="M992" s="7">
        <v>4.9861451345351901E-2</v>
      </c>
      <c r="N992" s="7">
        <v>3.75599603373728E-2</v>
      </c>
      <c r="O992" s="7">
        <v>4.2198554490874798E-2</v>
      </c>
      <c r="P992" s="7">
        <v>0.145772580837188</v>
      </c>
      <c r="Q992" s="7">
        <v>6.9045872941500797</v>
      </c>
    </row>
    <row r="993" spans="1:17" hidden="1" x14ac:dyDescent="0.25">
      <c r="A993" s="3" t="s">
        <v>37</v>
      </c>
      <c r="B993" s="2">
        <v>43497</v>
      </c>
      <c r="C993" s="7">
        <v>0.84973499743303404</v>
      </c>
      <c r="D993" s="7">
        <v>1.16587417520827E-2</v>
      </c>
      <c r="E993" s="7">
        <v>0.56948376454445204</v>
      </c>
      <c r="F993" s="7">
        <v>0.41885749370346498</v>
      </c>
      <c r="G993" s="7">
        <v>1.4678606634130099E-2</v>
      </c>
      <c r="H993" s="7">
        <v>2.21429597771363E-2</v>
      </c>
      <c r="I993" s="30">
        <v>0.11477369071301299</v>
      </c>
      <c r="J993" s="30">
        <v>0.18570148180367299</v>
      </c>
      <c r="K993" s="7">
        <v>0.10170988037636899</v>
      </c>
      <c r="L993" s="7">
        <v>0.30237982809905001</v>
      </c>
      <c r="M993" s="7">
        <v>5.2235632905649199E-2</v>
      </c>
      <c r="N993" s="7">
        <v>3.4511693729742998E-2</v>
      </c>
      <c r="O993" s="7">
        <v>4.1702175927696102E-2</v>
      </c>
      <c r="P993" s="7">
        <v>0.13016405003354001</v>
      </c>
      <c r="Q993" s="7">
        <v>6.9263622352455698</v>
      </c>
    </row>
    <row r="994" spans="1:17" hidden="1" x14ac:dyDescent="0.25">
      <c r="A994" s="3" t="s">
        <v>37</v>
      </c>
      <c r="B994" s="2">
        <v>43525</v>
      </c>
      <c r="C994" s="7">
        <v>1.02250341369835</v>
      </c>
      <c r="D994" s="7">
        <v>1.08356182738992E-2</v>
      </c>
      <c r="E994" s="7">
        <v>0.56828103555100895</v>
      </c>
      <c r="F994" s="7">
        <v>0.42088334617509199</v>
      </c>
      <c r="G994" s="7">
        <v>1.49953773351163E-2</v>
      </c>
      <c r="H994" s="7">
        <v>2.0533005151235201E-2</v>
      </c>
      <c r="I994" s="30">
        <v>0.124595056453149</v>
      </c>
      <c r="J994" s="30">
        <v>0.17930051626194901</v>
      </c>
      <c r="K994" s="7">
        <v>0.100695219645787</v>
      </c>
      <c r="L994" s="7">
        <v>0.294876970122531</v>
      </c>
      <c r="M994" s="7">
        <v>5.1025004838088001E-2</v>
      </c>
      <c r="N994" s="7">
        <v>3.44882444907516E-2</v>
      </c>
      <c r="O994" s="7">
        <v>3.8867432428099598E-2</v>
      </c>
      <c r="P994" s="7">
        <v>0.14062317327329199</v>
      </c>
      <c r="Q994" s="7">
        <v>6.8368556116017096</v>
      </c>
    </row>
    <row r="995" spans="1:17" hidden="1" x14ac:dyDescent="0.25">
      <c r="A995" s="3" t="s">
        <v>37</v>
      </c>
      <c r="B995" s="2">
        <v>43556</v>
      </c>
      <c r="C995" s="7">
        <v>0.98335908640779202</v>
      </c>
      <c r="D995" s="7">
        <v>1.1372107257114499E-2</v>
      </c>
      <c r="E995" s="7">
        <v>0.57471819381740796</v>
      </c>
      <c r="F995" s="7">
        <v>0.41390969892547802</v>
      </c>
      <c r="G995" s="7">
        <v>1.47711169989941E-2</v>
      </c>
      <c r="H995" s="7">
        <v>2.2058319615988899E-2</v>
      </c>
      <c r="I995" s="30">
        <v>0.13918749151252799</v>
      </c>
      <c r="J995" s="30">
        <v>0.17279485559158</v>
      </c>
      <c r="K995" s="7">
        <v>0.101612008162105</v>
      </c>
      <c r="L995" s="7">
        <v>0.29550460192119599</v>
      </c>
      <c r="M995" s="7">
        <v>4.7998076105891498E-2</v>
      </c>
      <c r="N995" s="7">
        <v>4.0742683303801701E-2</v>
      </c>
      <c r="O995" s="7">
        <v>4.1162869447961603E-2</v>
      </c>
      <c r="P995" s="7">
        <v>0.124167977339952</v>
      </c>
      <c r="Q995" s="7">
        <v>6.9203947934901002</v>
      </c>
    </row>
    <row r="996" spans="1:17" hidden="1" x14ac:dyDescent="0.25">
      <c r="A996" s="3" t="s">
        <v>37</v>
      </c>
      <c r="B996" s="2">
        <v>43586</v>
      </c>
      <c r="C996" s="7">
        <v>1.0100288809577</v>
      </c>
      <c r="D996" s="7">
        <v>1.24825635884964E-2</v>
      </c>
      <c r="E996" s="7">
        <v>0.56870444375877705</v>
      </c>
      <c r="F996" s="7">
        <v>0.41881299265272598</v>
      </c>
      <c r="G996" s="7">
        <v>1.43721360683302E-2</v>
      </c>
      <c r="H996" s="7">
        <v>2.2198819029159E-2</v>
      </c>
      <c r="I996" s="30">
        <v>0.136196403656061</v>
      </c>
      <c r="J996" s="30">
        <v>0.180318396796425</v>
      </c>
      <c r="K996" s="7">
        <v>0.103054822719111</v>
      </c>
      <c r="L996" s="7">
        <v>0.28284257161055698</v>
      </c>
      <c r="M996" s="7">
        <v>5.8186577066936099E-2</v>
      </c>
      <c r="N996" s="7">
        <v>3.4506382813813102E-2</v>
      </c>
      <c r="O996" s="7">
        <v>4.3934939841119597E-2</v>
      </c>
      <c r="P996" s="7">
        <v>0.124388950398489</v>
      </c>
      <c r="Q996" s="7">
        <v>6.8681070107573801</v>
      </c>
    </row>
    <row r="997" spans="1:17" hidden="1" x14ac:dyDescent="0.25">
      <c r="A997" s="3" t="s">
        <v>37</v>
      </c>
      <c r="B997" s="2">
        <v>43617</v>
      </c>
      <c r="C997" s="7">
        <v>0.97302006433888</v>
      </c>
      <c r="D997" s="7">
        <v>1.1518641756257299E-2</v>
      </c>
      <c r="E997" s="7">
        <v>0.56218041613436398</v>
      </c>
      <c r="F997" s="7">
        <v>0.42630094210937902</v>
      </c>
      <c r="G997" s="7">
        <v>1.3480667760321301E-2</v>
      </c>
      <c r="H997" s="7">
        <v>2.5727410753036702E-2</v>
      </c>
      <c r="I997" s="30">
        <v>0.13703416226197199</v>
      </c>
      <c r="J997" s="30">
        <v>0.17410200384138999</v>
      </c>
      <c r="K997" s="7">
        <v>0.105673669458922</v>
      </c>
      <c r="L997" s="7">
        <v>0.28146169287787898</v>
      </c>
      <c r="M997" s="7">
        <v>5.6916816236139901E-2</v>
      </c>
      <c r="N997" s="7">
        <v>3.2351534558367902E-2</v>
      </c>
      <c r="O997" s="7">
        <v>4.4095627335153501E-2</v>
      </c>
      <c r="P997" s="7">
        <v>0.12915641491681701</v>
      </c>
      <c r="Q997" s="7">
        <v>6.9379837784604002</v>
      </c>
    </row>
    <row r="998" spans="1:17" hidden="1" x14ac:dyDescent="0.25">
      <c r="A998" s="3" t="s">
        <v>37</v>
      </c>
      <c r="B998" s="2">
        <v>43647</v>
      </c>
      <c r="C998" s="7">
        <v>0.98733238689914604</v>
      </c>
      <c r="D998" s="7">
        <v>1.1390275577317401E-2</v>
      </c>
      <c r="E998" s="7">
        <v>0.56755019260893802</v>
      </c>
      <c r="F998" s="7">
        <v>0.421059531813745</v>
      </c>
      <c r="G998" s="7">
        <v>1.57888915806195E-2</v>
      </c>
      <c r="H998" s="7">
        <v>2.3494804347690901E-2</v>
      </c>
      <c r="I998" s="30">
        <v>0.137808284766192</v>
      </c>
      <c r="J998" s="30">
        <v>0.17305994957200199</v>
      </c>
      <c r="K998" s="7">
        <v>0.108474281902866</v>
      </c>
      <c r="L998" s="7">
        <v>0.28143322430251699</v>
      </c>
      <c r="M998" s="7">
        <v>5.47879936998098E-2</v>
      </c>
      <c r="N998" s="7">
        <v>3.3865533322604398E-2</v>
      </c>
      <c r="O998" s="7">
        <v>4.2597613532650402E-2</v>
      </c>
      <c r="P998" s="7">
        <v>0.128689422973047</v>
      </c>
      <c r="Q998" s="7">
        <v>6.9046435812412996</v>
      </c>
    </row>
    <row r="999" spans="1:17" hidden="1" x14ac:dyDescent="0.25">
      <c r="A999" s="3" t="s">
        <v>37</v>
      </c>
      <c r="B999" s="2">
        <v>43678</v>
      </c>
      <c r="C999" s="7">
        <v>0.99750735796350198</v>
      </c>
      <c r="D999" s="7">
        <v>1.2686328545183799E-2</v>
      </c>
      <c r="E999" s="7">
        <v>0.56199087567011097</v>
      </c>
      <c r="F999" s="7">
        <v>0.425322795784705</v>
      </c>
      <c r="G999" s="7">
        <v>1.3588206720884901E-2</v>
      </c>
      <c r="H999" s="7">
        <v>2.8187336196849599E-2</v>
      </c>
      <c r="I999" s="30">
        <v>0.14316544915545301</v>
      </c>
      <c r="J999" s="30">
        <v>0.18195354731903701</v>
      </c>
      <c r="K999" s="7">
        <v>0.10596668765053199</v>
      </c>
      <c r="L999" s="7">
        <v>0.27450571107646499</v>
      </c>
      <c r="M999" s="7">
        <v>5.2405424719840103E-2</v>
      </c>
      <c r="N999" s="7">
        <v>3.5071649614862498E-2</v>
      </c>
      <c r="O999" s="7">
        <v>4.2602639161537198E-2</v>
      </c>
      <c r="P999" s="7">
        <v>0.12255334838453801</v>
      </c>
      <c r="Q999" s="7">
        <v>6.9111313519036299</v>
      </c>
    </row>
    <row r="1000" spans="1:17" hidden="1" x14ac:dyDescent="0.25">
      <c r="A1000" s="3" t="s">
        <v>37</v>
      </c>
      <c r="B1000" s="2">
        <v>43709</v>
      </c>
      <c r="C1000" s="7">
        <v>0.956463286612389</v>
      </c>
      <c r="D1000" s="7">
        <v>1.26836535504902E-2</v>
      </c>
      <c r="E1000" s="7">
        <v>0.57244675004399503</v>
      </c>
      <c r="F1000" s="7">
        <v>0.41486959640551502</v>
      </c>
      <c r="G1000" s="7">
        <v>1.3979982809858099E-2</v>
      </c>
      <c r="H1000" s="7">
        <v>2.47024110724453E-2</v>
      </c>
      <c r="I1000" s="30">
        <v>0.13197743697981201</v>
      </c>
      <c r="J1000" s="30">
        <v>0.17799130919790401</v>
      </c>
      <c r="K1000" s="7">
        <v>0.107593093738528</v>
      </c>
      <c r="L1000" s="7">
        <v>0.28536131833606698</v>
      </c>
      <c r="M1000" s="7">
        <v>4.9440669216955099E-2</v>
      </c>
      <c r="N1000" s="7">
        <v>3.4919999743901101E-2</v>
      </c>
      <c r="O1000" s="7">
        <v>3.7884757575219197E-2</v>
      </c>
      <c r="P1000" s="7">
        <v>0.136149021329311</v>
      </c>
      <c r="Q1000" s="7">
        <v>6.9325137304000197</v>
      </c>
    </row>
    <row r="1001" spans="1:17" hidden="1" x14ac:dyDescent="0.25">
      <c r="A1001" s="3" t="s">
        <v>37</v>
      </c>
      <c r="B1001" s="2">
        <v>43739</v>
      </c>
      <c r="C1001" s="7">
        <v>1.03070839777751</v>
      </c>
      <c r="D1001" s="7">
        <v>1.16490223465679E-2</v>
      </c>
      <c r="E1001" s="7">
        <v>0.57276243608268795</v>
      </c>
      <c r="F1001" s="7">
        <v>0.41558854157074498</v>
      </c>
      <c r="G1001" s="7">
        <v>1.3636085230563999E-2</v>
      </c>
      <c r="H1001" s="7">
        <v>2.62594255495039E-2</v>
      </c>
      <c r="I1001" s="30">
        <v>0.131046585198761</v>
      </c>
      <c r="J1001" s="30">
        <v>0.179365683311805</v>
      </c>
      <c r="K1001" s="7">
        <v>0.10962086328797201</v>
      </c>
      <c r="L1001" s="7">
        <v>0.286890205429081</v>
      </c>
      <c r="M1001" s="7">
        <v>5.1911493644539397E-2</v>
      </c>
      <c r="N1001" s="7">
        <v>3.8147218271546102E-2</v>
      </c>
      <c r="O1001" s="7">
        <v>3.6941640256057E-2</v>
      </c>
      <c r="P1001" s="7">
        <v>0.12618079982017</v>
      </c>
      <c r="Q1001" s="7">
        <v>6.9489949310892296</v>
      </c>
    </row>
    <row r="1002" spans="1:17" hidden="1" x14ac:dyDescent="0.25">
      <c r="A1002" s="3" t="s">
        <v>37</v>
      </c>
      <c r="B1002" s="2">
        <v>43770</v>
      </c>
      <c r="C1002" s="7">
        <v>1.1013417744744201</v>
      </c>
      <c r="D1002" s="7">
        <v>1.20433649601703E-2</v>
      </c>
      <c r="E1002" s="7">
        <v>0.56233325718306304</v>
      </c>
      <c r="F1002" s="7">
        <v>0.42562337785676602</v>
      </c>
      <c r="G1002" s="7">
        <v>1.38032133480926E-2</v>
      </c>
      <c r="H1002" s="7">
        <v>2.9758730888538899E-2</v>
      </c>
      <c r="I1002" s="30">
        <v>0.143874827521563</v>
      </c>
      <c r="J1002" s="30">
        <v>0.171593065844524</v>
      </c>
      <c r="K1002" s="7">
        <v>0.125991287878994</v>
      </c>
      <c r="L1002" s="7">
        <v>0.27373974420021102</v>
      </c>
      <c r="M1002" s="7">
        <v>5.4279183749219202E-2</v>
      </c>
      <c r="N1002" s="7">
        <v>3.8254028277614802E-2</v>
      </c>
      <c r="O1002" s="7">
        <v>3.12862961100061E-2</v>
      </c>
      <c r="P1002" s="7">
        <v>0.117419622181237</v>
      </c>
      <c r="Q1002" s="7">
        <v>6.9342704099281303</v>
      </c>
    </row>
    <row r="1003" spans="1:17" hidden="1" x14ac:dyDescent="0.25">
      <c r="A1003" s="3" t="s">
        <v>37</v>
      </c>
      <c r="B1003" s="2">
        <v>43800</v>
      </c>
      <c r="C1003" s="7">
        <v>1.2807899025395499</v>
      </c>
      <c r="D1003" s="7">
        <v>1.1809371673350401E-2</v>
      </c>
      <c r="E1003" s="7">
        <v>0.56533559841730896</v>
      </c>
      <c r="F1003" s="7">
        <v>0.42285502990934098</v>
      </c>
      <c r="G1003" s="7">
        <v>1.31611422384248E-2</v>
      </c>
      <c r="H1003" s="7">
        <v>3.3173340939579597E-2</v>
      </c>
      <c r="I1003" s="30">
        <v>0.18095706239819001</v>
      </c>
      <c r="J1003" s="30">
        <v>0.15984883066994601</v>
      </c>
      <c r="K1003" s="7">
        <v>0.148130382278613</v>
      </c>
      <c r="L1003" s="7">
        <v>0.264291444940011</v>
      </c>
      <c r="M1003" s="7">
        <v>5.8783006014070702E-2</v>
      </c>
      <c r="N1003" s="7">
        <v>2.6218892221474801E-2</v>
      </c>
      <c r="O1003" s="7">
        <v>2.5925609724304799E-2</v>
      </c>
      <c r="P1003" s="7">
        <v>8.9510288575386093E-2</v>
      </c>
      <c r="Q1003" s="7">
        <v>6.9235052086258202</v>
      </c>
    </row>
    <row r="1004" spans="1:17" hidden="1" x14ac:dyDescent="0.25">
      <c r="A1004" s="3" t="s">
        <v>37</v>
      </c>
      <c r="B1004" s="2">
        <v>43831</v>
      </c>
      <c r="C1004" s="7">
        <v>0.88052787785361297</v>
      </c>
      <c r="D1004" s="7">
        <v>1.3078196842999899E-2</v>
      </c>
      <c r="E1004" s="7">
        <v>0.59832697058904605</v>
      </c>
      <c r="F1004" s="7">
        <v>0.38859483256795402</v>
      </c>
      <c r="G1004" s="7">
        <v>1.55695271587759E-2</v>
      </c>
      <c r="H1004" s="7">
        <v>2.2930004132572099E-2</v>
      </c>
      <c r="I1004" s="30">
        <v>0.107488662064725</v>
      </c>
      <c r="J1004" s="30">
        <v>0.17432826837875801</v>
      </c>
      <c r="K1004" s="7">
        <v>0.106168614117517</v>
      </c>
      <c r="L1004" s="7">
        <v>0.30478860436977101</v>
      </c>
      <c r="M1004" s="7">
        <v>5.1688020820167199E-2</v>
      </c>
      <c r="N1004" s="7">
        <v>3.4193295540755099E-2</v>
      </c>
      <c r="O1004" s="7">
        <v>3.7721358094325502E-2</v>
      </c>
      <c r="P1004" s="7">
        <v>0.145123645322634</v>
      </c>
      <c r="Q1004" s="7">
        <v>6.9803078887838401</v>
      </c>
    </row>
    <row r="1005" spans="1:17" hidden="1" x14ac:dyDescent="0.25">
      <c r="A1005" s="3" t="s">
        <v>37</v>
      </c>
      <c r="B1005" s="2">
        <v>43862</v>
      </c>
      <c r="C1005" s="7">
        <v>0.91835489735533005</v>
      </c>
      <c r="D1005" s="7">
        <v>1.24334609162161E-2</v>
      </c>
      <c r="E1005" s="7">
        <v>0.58040024187504902</v>
      </c>
      <c r="F1005" s="7">
        <v>0.40716629720873498</v>
      </c>
      <c r="G1005" s="7">
        <v>1.42443889107139E-2</v>
      </c>
      <c r="H1005" s="7">
        <v>2.41415971473696E-2</v>
      </c>
      <c r="I1005" s="30">
        <v>0.107387406013012</v>
      </c>
      <c r="J1005" s="30">
        <v>0.19936031392645001</v>
      </c>
      <c r="K1005" s="7">
        <v>0.102361471655918</v>
      </c>
      <c r="L1005" s="7">
        <v>0.30028449771913401</v>
      </c>
      <c r="M1005" s="7">
        <v>5.1539801286158898E-2</v>
      </c>
      <c r="N1005" s="7">
        <v>3.1953010447213603E-2</v>
      </c>
      <c r="O1005" s="7">
        <v>3.8823783124169398E-2</v>
      </c>
      <c r="P1005" s="7">
        <v>0.129903729769861</v>
      </c>
      <c r="Q1005" s="7">
        <v>6.9212010193738003</v>
      </c>
    </row>
    <row r="1006" spans="1:17" hidden="1" x14ac:dyDescent="0.25">
      <c r="A1006" s="3" t="s">
        <v>37</v>
      </c>
      <c r="B1006" s="2">
        <v>43891</v>
      </c>
      <c r="C1006" s="7">
        <v>0.83251550383790796</v>
      </c>
      <c r="D1006" s="7">
        <v>1.31780662510417E-2</v>
      </c>
      <c r="E1006" s="7">
        <v>0.65376683371267696</v>
      </c>
      <c r="F1006" s="7">
        <v>0.33305510003628203</v>
      </c>
      <c r="G1006" s="7">
        <v>1.5918976442052001E-2</v>
      </c>
      <c r="H1006" s="7">
        <v>1.67493190316567E-2</v>
      </c>
      <c r="I1006" s="30">
        <v>7.1423087312363798E-2</v>
      </c>
      <c r="J1006" s="30">
        <v>0.13266543226986199</v>
      </c>
      <c r="K1006" s="7">
        <v>0.116422665947034</v>
      </c>
      <c r="L1006" s="7">
        <v>0.41875387524692897</v>
      </c>
      <c r="M1006" s="7">
        <v>4.4165081793215197E-2</v>
      </c>
      <c r="N1006" s="7">
        <v>3.2611698941276801E-2</v>
      </c>
      <c r="O1006" s="7">
        <v>2.36959969174135E-2</v>
      </c>
      <c r="P1006" s="7">
        <v>0.12759386609819701</v>
      </c>
      <c r="Q1006" s="7">
        <v>6.9884518025678597</v>
      </c>
    </row>
    <row r="1007" spans="1:17" hidden="1" x14ac:dyDescent="0.25">
      <c r="A1007" s="3" t="s">
        <v>37</v>
      </c>
      <c r="B1007" s="2">
        <v>43922</v>
      </c>
      <c r="C1007" s="7">
        <v>0.49374654147252001</v>
      </c>
      <c r="D1007" s="7">
        <v>1.40875520431386E-2</v>
      </c>
      <c r="E1007" s="7">
        <v>0.78611550349809101</v>
      </c>
      <c r="F1007" s="7">
        <v>0.19979694445877</v>
      </c>
      <c r="G1007" s="7">
        <v>1.8087617708881301E-2</v>
      </c>
      <c r="H1007" s="7">
        <v>7.5376141140361802E-4</v>
      </c>
      <c r="I1007" s="30">
        <v>1.36988772351122E-2</v>
      </c>
      <c r="J1007" s="30">
        <v>3.1441090959638103E-2</v>
      </c>
      <c r="K1007" s="7">
        <v>0.14545310691694699</v>
      </c>
      <c r="L1007" s="7">
        <v>0.67575038009153598</v>
      </c>
      <c r="M1007" s="7">
        <v>1.6275309711315401E-2</v>
      </c>
      <c r="N1007" s="7">
        <v>2.12929231672562E-2</v>
      </c>
      <c r="O1007" s="7">
        <v>2.1477325396633299E-3</v>
      </c>
      <c r="P1007" s="7">
        <v>7.5099200258246707E-2</v>
      </c>
      <c r="Q1007" s="7">
        <v>7.2422001732055499</v>
      </c>
    </row>
    <row r="1008" spans="1:17" hidden="1" x14ac:dyDescent="0.25">
      <c r="A1008" s="3" t="s">
        <v>37</v>
      </c>
      <c r="B1008" s="2">
        <v>43952</v>
      </c>
      <c r="C1008" s="7">
        <v>0.59486955045310996</v>
      </c>
      <c r="D1008" s="7">
        <v>1.42361655044823E-2</v>
      </c>
      <c r="E1008" s="7">
        <v>0.77123672326237902</v>
      </c>
      <c r="F1008" s="7">
        <v>0.214527111233139</v>
      </c>
      <c r="G1008" s="7">
        <v>1.6632769095889101E-2</v>
      </c>
      <c r="H1008" s="7">
        <v>2.9827554561713101E-3</v>
      </c>
      <c r="I1008" s="30">
        <v>1.6827079513884201E-2</v>
      </c>
      <c r="J1008" s="30">
        <v>4.1767721432896997E-2</v>
      </c>
      <c r="K1008" s="7">
        <v>0.14063954466267201</v>
      </c>
      <c r="L1008" s="7">
        <v>0.60741143306127399</v>
      </c>
      <c r="M1008" s="7">
        <v>1.7392693150949001E-2</v>
      </c>
      <c r="N1008" s="7">
        <v>5.5670231886085497E-2</v>
      </c>
      <c r="O1008" s="7">
        <v>5.29728461673929E-3</v>
      </c>
      <c r="P1008" s="7">
        <v>9.5378487123438896E-2</v>
      </c>
      <c r="Q1008" s="7">
        <v>7.2032677173543496</v>
      </c>
    </row>
    <row r="1009" spans="1:17" hidden="1" x14ac:dyDescent="0.25">
      <c r="A1009" s="3" t="s">
        <v>37</v>
      </c>
      <c r="B1009" s="2">
        <v>43983</v>
      </c>
      <c r="C1009" s="7">
        <v>0.73198505786086998</v>
      </c>
      <c r="D1009" s="7">
        <v>1.39730024081969E-2</v>
      </c>
      <c r="E1009" s="7">
        <v>0.70229057379119797</v>
      </c>
      <c r="F1009" s="7">
        <v>0.28373642380060499</v>
      </c>
      <c r="G1009" s="7">
        <v>1.6702970422297E-2</v>
      </c>
      <c r="H1009" s="7">
        <v>9.8101934186170404E-3</v>
      </c>
      <c r="I1009" s="30">
        <v>8.85763742880675E-2</v>
      </c>
      <c r="J1009" s="30">
        <v>6.6360586084209999E-2</v>
      </c>
      <c r="K1009" s="7">
        <v>0.11793572928283599</v>
      </c>
      <c r="L1009" s="7">
        <v>0.46253964287029198</v>
      </c>
      <c r="M1009" s="7">
        <v>2.86191323528125E-2</v>
      </c>
      <c r="N1009" s="7">
        <v>6.1245366054004803E-2</v>
      </c>
      <c r="O1009" s="7">
        <v>8.2699094929531702E-3</v>
      </c>
      <c r="P1009" s="7">
        <v>0.139940095733911</v>
      </c>
      <c r="Q1009" s="7">
        <v>7.1293615475682897</v>
      </c>
    </row>
    <row r="1010" spans="1:17" hidden="1" x14ac:dyDescent="0.25">
      <c r="A1010" s="3" t="s">
        <v>37</v>
      </c>
      <c r="B1010" s="2">
        <v>44013</v>
      </c>
      <c r="C1010" s="7">
        <v>0.93983903569309002</v>
      </c>
      <c r="D1010" s="7">
        <v>1.4459308004552199E-2</v>
      </c>
      <c r="E1010" s="7">
        <v>0.64382446716927799</v>
      </c>
      <c r="F1010" s="7">
        <v>0.34171622482616998</v>
      </c>
      <c r="G1010" s="7">
        <v>1.4390785835363899E-2</v>
      </c>
      <c r="H1010" s="7">
        <v>1.9066590306066899E-2</v>
      </c>
      <c r="I1010" s="30">
        <v>0.128893415674947</v>
      </c>
      <c r="J1010" s="30">
        <v>0.14421773311612299</v>
      </c>
      <c r="K1010" s="7">
        <v>0.11011864728386001</v>
      </c>
      <c r="L1010" s="7">
        <v>0.34493531257638899</v>
      </c>
      <c r="M1010" s="7">
        <v>4.8881016469536201E-2</v>
      </c>
      <c r="N1010" s="7">
        <v>4.9567030130879E-2</v>
      </c>
      <c r="O1010" s="7">
        <v>1.8052587311519E-2</v>
      </c>
      <c r="P1010" s="7">
        <v>0.121876881295315</v>
      </c>
      <c r="Q1010" s="7">
        <v>7.0488677230915604</v>
      </c>
    </row>
    <row r="1011" spans="1:17" hidden="1" x14ac:dyDescent="0.25">
      <c r="A1011" s="3" t="s">
        <v>37</v>
      </c>
      <c r="B1011" s="2">
        <v>44044</v>
      </c>
      <c r="C1011" s="7">
        <v>1.05364054563244</v>
      </c>
      <c r="D1011" s="7">
        <v>1.3024603115579099E-2</v>
      </c>
      <c r="E1011" s="7">
        <v>0.60367955039587096</v>
      </c>
      <c r="F1011" s="7">
        <v>0.38329584648854997</v>
      </c>
      <c r="G1011" s="7">
        <v>1.23933772664673E-2</v>
      </c>
      <c r="H1011" s="7">
        <v>2.1934694378832598E-2</v>
      </c>
      <c r="I1011" s="30">
        <v>0.140744734478459</v>
      </c>
      <c r="J1011" s="30">
        <v>0.19111236048476801</v>
      </c>
      <c r="K1011" s="7">
        <v>9.9352974003225306E-2</v>
      </c>
      <c r="L1011" s="7">
        <v>0.29646135709604099</v>
      </c>
      <c r="M1011" s="7">
        <v>4.9423650720884102E-2</v>
      </c>
      <c r="N1011" s="7">
        <v>4.2177068356192698E-2</v>
      </c>
      <c r="O1011" s="7">
        <v>2.58696273329121E-2</v>
      </c>
      <c r="P1011" s="7">
        <v>0.12053015588221801</v>
      </c>
      <c r="Q1011" s="7">
        <v>7.0842410933604301</v>
      </c>
    </row>
    <row r="1012" spans="1:17" hidden="1" x14ac:dyDescent="0.25">
      <c r="A1012" s="3" t="s">
        <v>37</v>
      </c>
      <c r="B1012" s="2">
        <v>44075</v>
      </c>
      <c r="C1012" s="7">
        <v>0.97362206885248603</v>
      </c>
      <c r="D1012" s="7">
        <v>1.44410026936885E-2</v>
      </c>
      <c r="E1012" s="7">
        <v>0.62494520924604002</v>
      </c>
      <c r="F1012" s="7">
        <v>0.360613788060272</v>
      </c>
      <c r="G1012" s="7">
        <v>1.50257423548347E-2</v>
      </c>
      <c r="H1012" s="7">
        <v>2.03401462268584E-2</v>
      </c>
      <c r="I1012" s="30">
        <v>0.122982655555972</v>
      </c>
      <c r="J1012" s="30">
        <v>0.165717386521259</v>
      </c>
      <c r="K1012" s="7">
        <v>0.10527846847589099</v>
      </c>
      <c r="L1012" s="7">
        <v>0.32542458828502802</v>
      </c>
      <c r="M1012" s="7">
        <v>4.8302397471907801E-2</v>
      </c>
      <c r="N1012" s="7">
        <v>4.3004272194595503E-2</v>
      </c>
      <c r="O1012" s="7">
        <v>2.5175364520807101E-2</v>
      </c>
      <c r="P1012" s="7">
        <v>0.12874897839284699</v>
      </c>
      <c r="Q1012" s="7">
        <v>7.0238803041693503</v>
      </c>
    </row>
    <row r="1013" spans="1:17" hidden="1" x14ac:dyDescent="0.25">
      <c r="A1013" s="3" t="s">
        <v>37</v>
      </c>
      <c r="B1013" s="2">
        <v>44105</v>
      </c>
      <c r="C1013" s="7">
        <v>0.96104157479992602</v>
      </c>
      <c r="D1013" s="7">
        <v>1.33962534852406E-2</v>
      </c>
      <c r="E1013" s="7">
        <v>0.67038533862204697</v>
      </c>
      <c r="F1013" s="7">
        <v>0.31621840789271299</v>
      </c>
      <c r="G1013" s="7">
        <v>1.48925953889087E-2</v>
      </c>
      <c r="H1013" s="7">
        <v>2.1069966942320099E-2</v>
      </c>
      <c r="I1013" s="30">
        <v>0.120374377954969</v>
      </c>
      <c r="J1013" s="30">
        <v>0.12585774425945301</v>
      </c>
      <c r="K1013" s="7">
        <v>0.117409759691822</v>
      </c>
      <c r="L1013" s="7">
        <v>0.36239781052048098</v>
      </c>
      <c r="M1013" s="7">
        <v>4.95402519742838E-2</v>
      </c>
      <c r="N1013" s="7">
        <v>4.8283016450696901E-2</v>
      </c>
      <c r="O1013" s="7">
        <v>1.7364214789693098E-2</v>
      </c>
      <c r="P1013" s="7">
        <v>0.122810262027371</v>
      </c>
      <c r="Q1013" s="7">
        <v>7.0381317695952497</v>
      </c>
    </row>
    <row r="1014" spans="1:17" hidden="1" x14ac:dyDescent="0.25">
      <c r="A1014" s="3" t="s">
        <v>37</v>
      </c>
      <c r="B1014" s="2">
        <v>44136</v>
      </c>
      <c r="C1014" s="7">
        <v>0.75316449364805205</v>
      </c>
      <c r="D1014" s="7">
        <v>1.29099849074152E-2</v>
      </c>
      <c r="E1014" s="7">
        <v>0.71422891269331901</v>
      </c>
      <c r="F1014" s="7">
        <v>0.27286110239926598</v>
      </c>
      <c r="G1014" s="7">
        <v>1.84017279776485E-2</v>
      </c>
      <c r="H1014" s="7">
        <v>1.1030628751029E-2</v>
      </c>
      <c r="I1014" s="30">
        <v>4.5564526313864602E-2</v>
      </c>
      <c r="J1014" s="30">
        <v>8.2025092161474397E-2</v>
      </c>
      <c r="K1014" s="7">
        <v>0.13917453763079299</v>
      </c>
      <c r="L1014" s="7">
        <v>0.47811080457517002</v>
      </c>
      <c r="M1014" s="7">
        <v>4.7278084934359102E-2</v>
      </c>
      <c r="N1014" s="7">
        <v>5.4580380521649E-2</v>
      </c>
      <c r="O1014" s="7">
        <v>1.1498044390552501E-2</v>
      </c>
      <c r="P1014" s="7">
        <v>0.11233617274346</v>
      </c>
      <c r="Q1014" s="7">
        <v>7.1373108129387202</v>
      </c>
    </row>
    <row r="1015" spans="1:17" hidden="1" x14ac:dyDescent="0.25">
      <c r="A1015" s="3" t="s">
        <v>37</v>
      </c>
      <c r="B1015" s="2">
        <v>44166</v>
      </c>
      <c r="C1015" s="7">
        <v>1.27853980855572</v>
      </c>
      <c r="D1015" s="7">
        <v>1.2382516716827399E-2</v>
      </c>
      <c r="E1015" s="7">
        <v>0.62537034335457897</v>
      </c>
      <c r="F1015" s="7">
        <v>0.36224713992859298</v>
      </c>
      <c r="G1015" s="7">
        <v>1.4562151362090501E-2</v>
      </c>
      <c r="H1015" s="7">
        <v>2.7186303059853902E-2</v>
      </c>
      <c r="I1015" s="30">
        <v>0.17989213073278501</v>
      </c>
      <c r="J1015" s="30">
        <v>0.14606044496096601</v>
      </c>
      <c r="K1015" s="7">
        <v>0.13463617370506401</v>
      </c>
      <c r="L1015" s="7">
        <v>0.30482971551994298</v>
      </c>
      <c r="M1015" s="7">
        <v>5.5752821401298697E-2</v>
      </c>
      <c r="N1015" s="7">
        <v>3.07808501894241E-2</v>
      </c>
      <c r="O1015" s="7">
        <v>1.69646821929628E-2</v>
      </c>
      <c r="P1015" s="7">
        <v>8.9334726875611906E-2</v>
      </c>
      <c r="Q1015" s="7">
        <v>7.0094532996930496</v>
      </c>
    </row>
    <row r="1016" spans="1:17" hidden="1" x14ac:dyDescent="0.25">
      <c r="A1016" s="3" t="s">
        <v>37</v>
      </c>
      <c r="B1016" s="2">
        <v>44197</v>
      </c>
      <c r="C1016" s="7">
        <v>0.59416350792783401</v>
      </c>
      <c r="D1016" s="7">
        <v>1.41675160939844E-2</v>
      </c>
      <c r="E1016" s="7">
        <v>0.74188414024869498</v>
      </c>
      <c r="F1016" s="7">
        <v>0.24394834365732099</v>
      </c>
      <c r="G1016" s="7">
        <v>1.9747829117745402E-2</v>
      </c>
      <c r="H1016" s="7">
        <v>4.0052925085501002E-3</v>
      </c>
      <c r="I1016" s="30">
        <v>3.22360690361835E-2</v>
      </c>
      <c r="J1016" s="30">
        <v>7.3047774138140606E-2</v>
      </c>
      <c r="K1016" s="7">
        <v>0.11709088237118</v>
      </c>
      <c r="L1016" s="7">
        <v>0.53593328290895803</v>
      </c>
      <c r="M1016" s="7">
        <v>4.2571121174450603E-2</v>
      </c>
      <c r="N1016" s="7">
        <v>3.81628190546607E-2</v>
      </c>
      <c r="O1016" s="7">
        <v>1.09511193286607E-2</v>
      </c>
      <c r="P1016" s="7">
        <v>0.12625381036146999</v>
      </c>
      <c r="Q1016" s="7">
        <v>7.1729612038423598</v>
      </c>
    </row>
    <row r="1017" spans="1:17" hidden="1" x14ac:dyDescent="0.25">
      <c r="A1017" s="3" t="s">
        <v>37</v>
      </c>
      <c r="B1017" s="2">
        <v>44228</v>
      </c>
      <c r="C1017" s="7">
        <v>0.60659427653394704</v>
      </c>
      <c r="D1017" s="7">
        <v>1.2963780573819301E-2</v>
      </c>
      <c r="E1017" s="7">
        <v>0.73837539052936596</v>
      </c>
      <c r="F1017" s="7">
        <v>0.24866082889681401</v>
      </c>
      <c r="G1017" s="7">
        <v>2.0203539636579299E-2</v>
      </c>
      <c r="H1017" s="7">
        <v>2.13743730374891E-3</v>
      </c>
      <c r="I1017" s="30">
        <v>1.6646842606327601E-2</v>
      </c>
      <c r="J1017" s="30">
        <v>7.4659444132595704E-2</v>
      </c>
      <c r="K1017" s="7">
        <v>0.122681348834805</v>
      </c>
      <c r="L1017" s="7">
        <v>0.52752432116811299</v>
      </c>
      <c r="M1017" s="7">
        <v>4.3551428620471899E-2</v>
      </c>
      <c r="N1017" s="7">
        <v>4.3386190604498998E-2</v>
      </c>
      <c r="O1017" s="7">
        <v>9.7459082170247204E-3</v>
      </c>
      <c r="P1017" s="7">
        <v>0.13946353887583399</v>
      </c>
      <c r="Q1017" s="7">
        <v>7.0975332001638503</v>
      </c>
    </row>
    <row r="1018" spans="1:17" hidden="1" x14ac:dyDescent="0.25">
      <c r="A1018" s="3" t="s">
        <v>37</v>
      </c>
      <c r="B1018" s="2">
        <v>44256</v>
      </c>
      <c r="C1018" s="7">
        <v>0.74550305710071796</v>
      </c>
      <c r="D1018" s="7">
        <v>1.1828058043473E-2</v>
      </c>
      <c r="E1018" s="7">
        <v>0.71971335388968805</v>
      </c>
      <c r="F1018" s="7">
        <v>0.26845858806683898</v>
      </c>
      <c r="G1018" s="7">
        <v>2.18966871085941E-2</v>
      </c>
      <c r="H1018" s="7">
        <v>2.3630181539192299E-3</v>
      </c>
      <c r="I1018" s="30">
        <v>1.7772031123713498E-2</v>
      </c>
      <c r="J1018" s="30">
        <v>7.3211517913933197E-2</v>
      </c>
      <c r="K1018" s="7">
        <v>0.12098527019848899</v>
      </c>
      <c r="L1018" s="7">
        <v>0.50423531241821096</v>
      </c>
      <c r="M1018" s="7">
        <v>4.93246993791287E-2</v>
      </c>
      <c r="N1018" s="7">
        <v>4.9609201625586102E-2</v>
      </c>
      <c r="O1018" s="7">
        <v>1.11616530662465E-2</v>
      </c>
      <c r="P1018" s="7">
        <v>0.14944060901217801</v>
      </c>
      <c r="Q1018" s="7">
        <v>7.1283983741322396</v>
      </c>
    </row>
    <row r="1019" spans="1:17" hidden="1" x14ac:dyDescent="0.25">
      <c r="A1019" s="3" t="s">
        <v>37</v>
      </c>
      <c r="B1019" s="2">
        <v>44287</v>
      </c>
      <c r="C1019" s="7">
        <v>0.95451651480017397</v>
      </c>
      <c r="D1019" s="7">
        <v>1.30604800404302E-2</v>
      </c>
      <c r="E1019" s="7">
        <v>0.66243240790783597</v>
      </c>
      <c r="F1019" s="7">
        <v>0.32450711205173399</v>
      </c>
      <c r="G1019" s="7">
        <v>1.51125864309542E-2</v>
      </c>
      <c r="H1019" s="7">
        <v>1.28545157483816E-2</v>
      </c>
      <c r="I1019" s="30">
        <v>0.12109430499393201</v>
      </c>
      <c r="J1019" s="30">
        <v>0.113740100458672</v>
      </c>
      <c r="K1019" s="7">
        <v>0.10817185856752901</v>
      </c>
      <c r="L1019" s="7">
        <v>0.37286894720145097</v>
      </c>
      <c r="M1019" s="7">
        <v>5.0624713433296199E-2</v>
      </c>
      <c r="N1019" s="7">
        <v>5.2587955155386702E-2</v>
      </c>
      <c r="O1019" s="7">
        <v>1.4545860494513001E-2</v>
      </c>
      <c r="P1019" s="7">
        <v>0.138399157515884</v>
      </c>
      <c r="Q1019" s="7">
        <v>7.0625153607821103</v>
      </c>
    </row>
    <row r="1020" spans="1:17" hidden="1" x14ac:dyDescent="0.25">
      <c r="A1020" s="3" t="s">
        <v>37</v>
      </c>
      <c r="B1020" s="2">
        <v>44317</v>
      </c>
      <c r="C1020" s="7">
        <v>1.09870690442243</v>
      </c>
      <c r="D1020" s="7">
        <v>1.36941893221615E-2</v>
      </c>
      <c r="E1020" s="7">
        <v>0.63504508309964203</v>
      </c>
      <c r="F1020" s="7">
        <v>0.35126072757819599</v>
      </c>
      <c r="G1020" s="7">
        <v>1.44946853893027E-2</v>
      </c>
      <c r="H1020" s="7">
        <v>1.8554791446141101E-2</v>
      </c>
      <c r="I1020" s="30">
        <v>0.12610869206311801</v>
      </c>
      <c r="J1020" s="30">
        <v>0.165410801423992</v>
      </c>
      <c r="K1020" s="7">
        <v>0.10021465338730801</v>
      </c>
      <c r="L1020" s="7">
        <v>0.33125795712026201</v>
      </c>
      <c r="M1020" s="7">
        <v>4.81755068530373E-2</v>
      </c>
      <c r="N1020" s="7">
        <v>4.3908120389294397E-2</v>
      </c>
      <c r="O1020" s="7">
        <v>2.3838707936739999E-2</v>
      </c>
      <c r="P1020" s="7">
        <v>0.12803608399080499</v>
      </c>
      <c r="Q1020" s="7">
        <v>7.0344191123225004</v>
      </c>
    </row>
    <row r="1021" spans="1:17" hidden="1" x14ac:dyDescent="0.25">
      <c r="A1021" s="3" t="s">
        <v>37</v>
      </c>
      <c r="B1021" s="2">
        <v>44348</v>
      </c>
      <c r="C1021" s="7">
        <v>1.09922215306383</v>
      </c>
      <c r="D1021" s="7">
        <v>1.28789119305619E-2</v>
      </c>
      <c r="E1021" s="7">
        <v>0.62185377451811696</v>
      </c>
      <c r="F1021" s="7">
        <v>0.36526731355132103</v>
      </c>
      <c r="G1021" s="7">
        <v>1.3883537152954E-2</v>
      </c>
      <c r="H1021" s="7">
        <v>1.9334357024366301E-2</v>
      </c>
      <c r="I1021" s="30">
        <v>0.126131084528564</v>
      </c>
      <c r="J1021" s="30">
        <v>0.18540270098469</v>
      </c>
      <c r="K1021" s="7">
        <v>9.6952984918785096E-2</v>
      </c>
      <c r="L1021" s="7">
        <v>0.31662157854724499</v>
      </c>
      <c r="M1021" s="7">
        <v>5.1586776328655097E-2</v>
      </c>
      <c r="N1021" s="7">
        <v>3.7069948918331597E-2</v>
      </c>
      <c r="O1021" s="7">
        <v>2.8498998094008101E-2</v>
      </c>
      <c r="P1021" s="7">
        <v>0.124518033502402</v>
      </c>
      <c r="Q1021" s="7">
        <v>7.0541711077352902</v>
      </c>
    </row>
    <row r="1022" spans="1:17" hidden="1" x14ac:dyDescent="0.25">
      <c r="A1022" s="3" t="s">
        <v>37</v>
      </c>
      <c r="B1022" s="2">
        <v>44378</v>
      </c>
      <c r="C1022" s="7">
        <v>1.1805337946219201</v>
      </c>
      <c r="D1022" s="7">
        <v>1.29568830240408E-2</v>
      </c>
      <c r="E1022" s="7">
        <v>0.59833880135017903</v>
      </c>
      <c r="F1022" s="7">
        <v>0.38870431562578101</v>
      </c>
      <c r="G1022" s="7">
        <v>1.34391388128615E-2</v>
      </c>
      <c r="H1022" s="7">
        <v>2.1859238109766199E-2</v>
      </c>
      <c r="I1022" s="30">
        <v>0.124126930933863</v>
      </c>
      <c r="J1022" s="30">
        <v>0.19913746698252</v>
      </c>
      <c r="K1022" s="7">
        <v>9.4341294330354403E-2</v>
      </c>
      <c r="L1022" s="7">
        <v>0.30601860935609998</v>
      </c>
      <c r="M1022" s="7">
        <v>4.9905755337590299E-2</v>
      </c>
      <c r="N1022" s="7">
        <v>3.6309061039472998E-2</v>
      </c>
      <c r="O1022" s="7">
        <v>3.3733428697910003E-2</v>
      </c>
      <c r="P1022" s="7">
        <v>0.121129076399561</v>
      </c>
      <c r="Q1022" s="7">
        <v>7.0163088969371401</v>
      </c>
    </row>
    <row r="1023" spans="1:17" hidden="1" x14ac:dyDescent="0.25">
      <c r="A1023" s="3" t="s">
        <v>37</v>
      </c>
      <c r="B1023" s="2">
        <v>44409</v>
      </c>
      <c r="C1023" s="7">
        <v>1.19622982674361</v>
      </c>
      <c r="D1023" s="7">
        <v>1.20630224445578E-2</v>
      </c>
      <c r="E1023" s="7">
        <v>0.56864639519097004</v>
      </c>
      <c r="F1023" s="7">
        <v>0.41929058236447198</v>
      </c>
      <c r="G1023" s="7">
        <v>1.2940614575154099E-2</v>
      </c>
      <c r="H1023" s="7">
        <v>2.6085637239809101E-2</v>
      </c>
      <c r="I1023" s="30">
        <v>0.13085191895106199</v>
      </c>
      <c r="J1023" s="30">
        <v>0.21771579778986799</v>
      </c>
      <c r="K1023" s="7">
        <v>9.2794958776925895E-2</v>
      </c>
      <c r="L1023" s="7">
        <v>0.28337395278034999</v>
      </c>
      <c r="M1023" s="7">
        <v>5.0268626006030298E-2</v>
      </c>
      <c r="N1023" s="7">
        <v>3.4596314966720498E-2</v>
      </c>
      <c r="O1023" s="7">
        <v>3.6744153587789499E-2</v>
      </c>
      <c r="P1023" s="7">
        <v>0.11462802532629</v>
      </c>
      <c r="Q1023" s="7">
        <v>7.0711435189192002</v>
      </c>
    </row>
    <row r="1024" spans="1:17" x14ac:dyDescent="0.25">
      <c r="A1024" s="3" t="s">
        <v>37</v>
      </c>
      <c r="B1024" s="2">
        <v>44440</v>
      </c>
      <c r="C1024" s="7">
        <v>1.1363228935629199</v>
      </c>
      <c r="D1024" s="7">
        <v>1.3365837994492201E-2</v>
      </c>
      <c r="E1024" s="7">
        <v>0.59994958807982701</v>
      </c>
      <c r="F1024" s="7">
        <v>0.38668457392568101</v>
      </c>
      <c r="G1024" s="7">
        <v>1.4291596898627801E-2</v>
      </c>
      <c r="H1024" s="7">
        <v>2.1403362270607601E-2</v>
      </c>
      <c r="I1024" s="30">
        <v>0.113881085999087</v>
      </c>
      <c r="J1024" s="30">
        <v>0.20605527087567599</v>
      </c>
      <c r="K1024" s="7">
        <v>9.6443298079882195E-2</v>
      </c>
      <c r="L1024" s="7">
        <v>0.30597213378583199</v>
      </c>
      <c r="M1024" s="7">
        <v>4.9537853757158599E-2</v>
      </c>
      <c r="N1024" s="7">
        <v>3.5789075762008599E-2</v>
      </c>
      <c r="O1024" s="7">
        <v>3.2684299415535897E-2</v>
      </c>
      <c r="P1024" s="7">
        <v>0.123942023155585</v>
      </c>
      <c r="Q1024" s="7">
        <v>6.9987725776915299</v>
      </c>
    </row>
    <row r="1025" spans="1:17" hidden="1" x14ac:dyDescent="0.25">
      <c r="A1025" s="3" t="s">
        <v>38</v>
      </c>
      <c r="B1025" s="2">
        <v>43466</v>
      </c>
      <c r="C1025" s="7">
        <v>0.88304342750532505</v>
      </c>
      <c r="D1025" s="7">
        <v>1.34858964811185E-2</v>
      </c>
      <c r="E1025" s="7">
        <v>0.74496728683893898</v>
      </c>
      <c r="F1025" s="7">
        <v>0.24154681667994199</v>
      </c>
      <c r="G1025" s="7">
        <v>2.33685568515982E-2</v>
      </c>
      <c r="H1025" s="7">
        <v>1.6704333095723799E-2</v>
      </c>
      <c r="I1025" s="30">
        <v>8.8699997981550593E-2</v>
      </c>
      <c r="J1025" s="30">
        <v>0.159355564482065</v>
      </c>
      <c r="K1025" s="7">
        <v>5.7932284320080303E-2</v>
      </c>
      <c r="L1025" s="7">
        <v>0.338285912223383</v>
      </c>
      <c r="M1025" s="7">
        <v>7.7294614170450193E-2</v>
      </c>
      <c r="N1025" s="7">
        <v>4.5212142258426402E-2</v>
      </c>
      <c r="O1025" s="7">
        <v>5.97165760250504E-2</v>
      </c>
      <c r="P1025" s="7">
        <v>0.133430018591672</v>
      </c>
      <c r="Q1025" s="7">
        <v>4.8396147080928102</v>
      </c>
    </row>
    <row r="1026" spans="1:17" hidden="1" x14ac:dyDescent="0.25">
      <c r="A1026" s="3" t="s">
        <v>38</v>
      </c>
      <c r="B1026" s="2">
        <v>43497</v>
      </c>
      <c r="C1026" s="7">
        <v>0.89302962889243998</v>
      </c>
      <c r="D1026" s="7">
        <v>1.32245402078216E-2</v>
      </c>
      <c r="E1026" s="7">
        <v>0.736934039892569</v>
      </c>
      <c r="F1026" s="7">
        <v>0.24984141989960901</v>
      </c>
      <c r="G1026" s="7">
        <v>2.2725607181093298E-2</v>
      </c>
      <c r="H1026" s="7">
        <v>1.71661611197351E-2</v>
      </c>
      <c r="I1026" s="30">
        <v>8.4453137768330203E-2</v>
      </c>
      <c r="J1026" s="30">
        <v>0.17846024262281701</v>
      </c>
      <c r="K1026" s="7">
        <v>5.3820898781424702E-2</v>
      </c>
      <c r="L1026" s="7">
        <v>0.33371758150292202</v>
      </c>
      <c r="M1026" s="7">
        <v>7.6794646432408603E-2</v>
      </c>
      <c r="N1026" s="7">
        <v>4.4313110806465598E-2</v>
      </c>
      <c r="O1026" s="7">
        <v>5.7385572985234203E-2</v>
      </c>
      <c r="P1026" s="7">
        <v>0.131163040799569</v>
      </c>
      <c r="Q1026" s="7">
        <v>4.8560024179712</v>
      </c>
    </row>
    <row r="1027" spans="1:17" hidden="1" x14ac:dyDescent="0.25">
      <c r="A1027" s="3" t="s">
        <v>38</v>
      </c>
      <c r="B1027" s="2">
        <v>43525</v>
      </c>
      <c r="C1027" s="7">
        <v>1.0510759436071999</v>
      </c>
      <c r="D1027" s="7">
        <v>1.30842255803231E-2</v>
      </c>
      <c r="E1027" s="7">
        <v>0.740870319129741</v>
      </c>
      <c r="F1027" s="7">
        <v>0.24604545528993599</v>
      </c>
      <c r="G1027" s="7">
        <v>2.3525316382142E-2</v>
      </c>
      <c r="H1027" s="7">
        <v>1.61694929600842E-2</v>
      </c>
      <c r="I1027" s="30">
        <v>8.9841681533591303E-2</v>
      </c>
      <c r="J1027" s="30">
        <v>0.17658097201376899</v>
      </c>
      <c r="K1027" s="7">
        <v>5.3843763763281899E-2</v>
      </c>
      <c r="L1027" s="7">
        <v>0.32721303720322098</v>
      </c>
      <c r="M1027" s="7">
        <v>7.4781903884102996E-2</v>
      </c>
      <c r="N1027" s="7">
        <v>4.5397478233735002E-2</v>
      </c>
      <c r="O1027" s="7">
        <v>5.4152620099334199E-2</v>
      </c>
      <c r="P1027" s="7">
        <v>0.138493733926738</v>
      </c>
      <c r="Q1027" s="7">
        <v>4.8303335557064404</v>
      </c>
    </row>
    <row r="1028" spans="1:17" hidden="1" x14ac:dyDescent="0.25">
      <c r="A1028" s="3" t="s">
        <v>38</v>
      </c>
      <c r="B1028" s="2">
        <v>43556</v>
      </c>
      <c r="C1028" s="7">
        <v>0.99270490372968501</v>
      </c>
      <c r="D1028" s="7">
        <v>1.29734365047209E-2</v>
      </c>
      <c r="E1028" s="7">
        <v>0.74447688657690503</v>
      </c>
      <c r="F1028" s="7">
        <v>0.24254967691837401</v>
      </c>
      <c r="G1028" s="7">
        <v>2.2717529476907999E-2</v>
      </c>
      <c r="H1028" s="7">
        <v>1.7822589373909702E-2</v>
      </c>
      <c r="I1028" s="30">
        <v>9.3272949914090603E-2</v>
      </c>
      <c r="J1028" s="30">
        <v>0.16876268276202999</v>
      </c>
      <c r="K1028" s="7">
        <v>5.34874852196041E-2</v>
      </c>
      <c r="L1028" s="7">
        <v>0.331668492764295</v>
      </c>
      <c r="M1028" s="7">
        <v>7.48016835055203E-2</v>
      </c>
      <c r="N1028" s="7">
        <v>5.1199009646650299E-2</v>
      </c>
      <c r="O1028" s="7">
        <v>5.513881738833E-2</v>
      </c>
      <c r="P1028" s="7">
        <v>0.13112875994866199</v>
      </c>
      <c r="Q1028" s="7">
        <v>4.8409036893880399</v>
      </c>
    </row>
    <row r="1029" spans="1:17" hidden="1" x14ac:dyDescent="0.25">
      <c r="A1029" s="3" t="s">
        <v>38</v>
      </c>
      <c r="B1029" s="2">
        <v>43586</v>
      </c>
      <c r="C1029" s="7">
        <v>1.03629580741665</v>
      </c>
      <c r="D1029" s="7">
        <v>1.3163021992371401E-2</v>
      </c>
      <c r="E1029" s="7">
        <v>0.74420083997903996</v>
      </c>
      <c r="F1029" s="7">
        <v>0.24263613802858899</v>
      </c>
      <c r="G1029" s="7">
        <v>2.2416784368544499E-2</v>
      </c>
      <c r="H1029" s="7">
        <v>1.6659523533109E-2</v>
      </c>
      <c r="I1029" s="30">
        <v>9.6523810931925302E-2</v>
      </c>
      <c r="J1029" s="30">
        <v>0.17263903570573499</v>
      </c>
      <c r="K1029" s="7">
        <v>5.3757016993372903E-2</v>
      </c>
      <c r="L1029" s="7">
        <v>0.323846489227618</v>
      </c>
      <c r="M1029" s="7">
        <v>7.5263714960613098E-2</v>
      </c>
      <c r="N1029" s="7">
        <v>5.2557839366256701E-2</v>
      </c>
      <c r="O1029" s="7">
        <v>5.3729639002779897E-2</v>
      </c>
      <c r="P1029" s="7">
        <v>0.13260614591004499</v>
      </c>
      <c r="Q1029" s="7">
        <v>4.8195168489935396</v>
      </c>
    </row>
    <row r="1030" spans="1:17" hidden="1" x14ac:dyDescent="0.25">
      <c r="A1030" s="3" t="s">
        <v>38</v>
      </c>
      <c r="B1030" s="2">
        <v>43617</v>
      </c>
      <c r="C1030" s="7">
        <v>1.0167321714565301</v>
      </c>
      <c r="D1030" s="7">
        <v>1.34786768147641E-2</v>
      </c>
      <c r="E1030" s="7">
        <v>0.74496797532192405</v>
      </c>
      <c r="F1030" s="7">
        <v>0.24155334786331201</v>
      </c>
      <c r="G1030" s="7">
        <v>2.1551464354258601E-2</v>
      </c>
      <c r="H1030" s="7">
        <v>1.6085874222201701E-2</v>
      </c>
      <c r="I1030" s="30">
        <v>0.101435828370638</v>
      </c>
      <c r="J1030" s="30">
        <v>0.17298964786412699</v>
      </c>
      <c r="K1030" s="7">
        <v>5.5061732320006301E-2</v>
      </c>
      <c r="L1030" s="7">
        <v>0.32669787529863298</v>
      </c>
      <c r="M1030" s="7">
        <v>7.3718059808216996E-2</v>
      </c>
      <c r="N1030" s="7">
        <v>4.61450313552208E-2</v>
      </c>
      <c r="O1030" s="7">
        <v>5.3549600808678703E-2</v>
      </c>
      <c r="P1030" s="7">
        <v>0.13276488559801899</v>
      </c>
      <c r="Q1030" s="7">
        <v>4.8397125187610497</v>
      </c>
    </row>
    <row r="1031" spans="1:17" hidden="1" x14ac:dyDescent="0.25">
      <c r="A1031" s="3" t="s">
        <v>38</v>
      </c>
      <c r="B1031" s="2">
        <v>43647</v>
      </c>
      <c r="C1031" s="7">
        <v>1.0285068828542001</v>
      </c>
      <c r="D1031" s="7">
        <v>1.27602280761843E-2</v>
      </c>
      <c r="E1031" s="7">
        <v>0.74667697116260301</v>
      </c>
      <c r="F1031" s="7">
        <v>0.240562800761213</v>
      </c>
      <c r="G1031" s="7">
        <v>2.2686492249101499E-2</v>
      </c>
      <c r="H1031" s="7">
        <v>1.73445243814861E-2</v>
      </c>
      <c r="I1031" s="30">
        <v>0.10191131347124401</v>
      </c>
      <c r="J1031" s="30">
        <v>0.169341608382228</v>
      </c>
      <c r="K1031" s="7">
        <v>5.5952663800190802E-2</v>
      </c>
      <c r="L1031" s="7">
        <v>0.324589437842214</v>
      </c>
      <c r="M1031" s="7">
        <v>7.7585810195929902E-2</v>
      </c>
      <c r="N1031" s="7">
        <v>4.6266553482393301E-2</v>
      </c>
      <c r="O1031" s="7">
        <v>5.4130866361719703E-2</v>
      </c>
      <c r="P1031" s="7">
        <v>0.130190729833492</v>
      </c>
      <c r="Q1031" s="7">
        <v>4.8577258172341304</v>
      </c>
    </row>
    <row r="1032" spans="1:17" hidden="1" x14ac:dyDescent="0.25">
      <c r="A1032" s="3" t="s">
        <v>38</v>
      </c>
      <c r="B1032" s="2">
        <v>43678</v>
      </c>
      <c r="C1032" s="7">
        <v>0.98642935435239698</v>
      </c>
      <c r="D1032" s="7">
        <v>1.3168274551523E-2</v>
      </c>
      <c r="E1032" s="7">
        <v>0.74562652388024897</v>
      </c>
      <c r="F1032" s="7">
        <v>0.241205201568228</v>
      </c>
      <c r="G1032" s="7">
        <v>2.2650326083122799E-2</v>
      </c>
      <c r="H1032" s="7">
        <v>1.89672134523096E-2</v>
      </c>
      <c r="I1032" s="30">
        <v>9.7623267388737098E-2</v>
      </c>
      <c r="J1032" s="30">
        <v>0.17787940182581799</v>
      </c>
      <c r="K1032" s="7">
        <v>5.6156771979309197E-2</v>
      </c>
      <c r="L1032" s="7">
        <v>0.322906421463308</v>
      </c>
      <c r="M1032" s="7">
        <v>7.51153845878932E-2</v>
      </c>
      <c r="N1032" s="7">
        <v>4.76029018396718E-2</v>
      </c>
      <c r="O1032" s="7">
        <v>5.1633324359338199E-2</v>
      </c>
      <c r="P1032" s="7">
        <v>0.129464987020492</v>
      </c>
      <c r="Q1032" s="7">
        <v>4.8708750510436003</v>
      </c>
    </row>
    <row r="1033" spans="1:17" hidden="1" x14ac:dyDescent="0.25">
      <c r="A1033" s="3" t="s">
        <v>38</v>
      </c>
      <c r="B1033" s="2">
        <v>43709</v>
      </c>
      <c r="C1033" s="7">
        <v>0.95938177829334803</v>
      </c>
      <c r="D1033" s="7">
        <v>1.3402694317032801E-2</v>
      </c>
      <c r="E1033" s="7">
        <v>0.75668292688079297</v>
      </c>
      <c r="F1033" s="7">
        <v>0.229914378802174</v>
      </c>
      <c r="G1033" s="7">
        <v>2.3320332826461301E-2</v>
      </c>
      <c r="H1033" s="7">
        <v>1.54805084942374E-2</v>
      </c>
      <c r="I1033" s="30">
        <v>9.4664753284114694E-2</v>
      </c>
      <c r="J1033" s="30">
        <v>0.168620286250586</v>
      </c>
      <c r="K1033" s="7">
        <v>5.8459295067368203E-2</v>
      </c>
      <c r="L1033" s="7">
        <v>0.32830592965176397</v>
      </c>
      <c r="M1033" s="7">
        <v>7.3675985409161607E-2</v>
      </c>
      <c r="N1033" s="7">
        <v>4.66554666514091E-2</v>
      </c>
      <c r="O1033" s="7">
        <v>5.3978528083689803E-2</v>
      </c>
      <c r="P1033" s="7">
        <v>0.13683891428120801</v>
      </c>
      <c r="Q1033" s="7">
        <v>4.82664125785029</v>
      </c>
    </row>
    <row r="1034" spans="1:17" hidden="1" x14ac:dyDescent="0.25">
      <c r="A1034" s="3" t="s">
        <v>38</v>
      </c>
      <c r="B1034" s="2">
        <v>43739</v>
      </c>
      <c r="C1034" s="7">
        <v>1.0003834681256201</v>
      </c>
      <c r="D1034" s="7">
        <v>1.3417764644913999E-2</v>
      </c>
      <c r="E1034" s="7">
        <v>0.75017506276119605</v>
      </c>
      <c r="F1034" s="7">
        <v>0.23640717259388999</v>
      </c>
      <c r="G1034" s="7">
        <v>2.3645773942236901E-2</v>
      </c>
      <c r="H1034" s="7">
        <v>1.6824243488211699E-2</v>
      </c>
      <c r="I1034" s="30">
        <v>9.7338322237032704E-2</v>
      </c>
      <c r="J1034" s="30">
        <v>0.170841464629201</v>
      </c>
      <c r="K1034" s="7">
        <v>5.9263033831741398E-2</v>
      </c>
      <c r="L1034" s="7">
        <v>0.32511687536764799</v>
      </c>
      <c r="M1034" s="7">
        <v>7.4945126657582198E-2</v>
      </c>
      <c r="N1034" s="7">
        <v>4.7213574514672202E-2</v>
      </c>
      <c r="O1034" s="7">
        <v>5.3719077593368102E-2</v>
      </c>
      <c r="P1034" s="7">
        <v>0.131092507738306</v>
      </c>
      <c r="Q1034" s="7">
        <v>4.8676709958264697</v>
      </c>
    </row>
    <row r="1035" spans="1:17" hidden="1" x14ac:dyDescent="0.25">
      <c r="A1035" s="3" t="s">
        <v>38</v>
      </c>
      <c r="B1035" s="2">
        <v>43770</v>
      </c>
      <c r="C1035" s="7">
        <v>1.02210375915942</v>
      </c>
      <c r="D1035" s="7">
        <v>1.3041328693433499E-2</v>
      </c>
      <c r="E1035" s="7">
        <v>0.75164113125250798</v>
      </c>
      <c r="F1035" s="7">
        <v>0.235317540054058</v>
      </c>
      <c r="G1035" s="7">
        <v>2.2598191310695601E-2</v>
      </c>
      <c r="H1035" s="7">
        <v>1.62206928509687E-2</v>
      </c>
      <c r="I1035" s="30">
        <v>0.100394875017318</v>
      </c>
      <c r="J1035" s="30">
        <v>0.173042817961121</v>
      </c>
      <c r="K1035" s="7">
        <v>6.7717136961185503E-2</v>
      </c>
      <c r="L1035" s="7">
        <v>0.32541711585861099</v>
      </c>
      <c r="M1035" s="7">
        <v>7.3624005195722306E-2</v>
      </c>
      <c r="N1035" s="7">
        <v>4.6072192998599298E-2</v>
      </c>
      <c r="O1035" s="7">
        <v>4.9879478203300999E-2</v>
      </c>
      <c r="P1035" s="7">
        <v>0.12503349364247701</v>
      </c>
      <c r="Q1035" s="7">
        <v>4.8436022890214501</v>
      </c>
    </row>
    <row r="1036" spans="1:17" hidden="1" x14ac:dyDescent="0.25">
      <c r="A1036" s="3" t="s">
        <v>38</v>
      </c>
      <c r="B1036" s="2">
        <v>43800</v>
      </c>
      <c r="C1036" s="7">
        <v>1.13031287460717</v>
      </c>
      <c r="D1036" s="7">
        <v>1.29091275435741E-2</v>
      </c>
      <c r="E1036" s="7">
        <v>0.76309166471835799</v>
      </c>
      <c r="F1036" s="7">
        <v>0.223999207738068</v>
      </c>
      <c r="G1036" s="7">
        <v>2.1705363133039099E-2</v>
      </c>
      <c r="H1036" s="7">
        <v>1.86363456093455E-2</v>
      </c>
      <c r="I1036" s="30">
        <v>0.118721369624864</v>
      </c>
      <c r="J1036" s="30">
        <v>0.16700004253770201</v>
      </c>
      <c r="K1036" s="7">
        <v>8.3183917730407494E-2</v>
      </c>
      <c r="L1036" s="7">
        <v>0.33205486418975699</v>
      </c>
      <c r="M1036" s="7">
        <v>6.9536588166427202E-2</v>
      </c>
      <c r="N1036" s="7">
        <v>4.0229282441822903E-2</v>
      </c>
      <c r="O1036" s="7">
        <v>4.2121514240481502E-2</v>
      </c>
      <c r="P1036" s="7">
        <v>0.10681071232615399</v>
      </c>
      <c r="Q1036" s="7">
        <v>4.8456485933937001</v>
      </c>
    </row>
    <row r="1037" spans="1:17" hidden="1" x14ac:dyDescent="0.25">
      <c r="A1037" s="3" t="s">
        <v>38</v>
      </c>
      <c r="B1037" s="2">
        <v>43831</v>
      </c>
      <c r="C1037" s="7">
        <v>0.91108193088775002</v>
      </c>
      <c r="D1037" s="7">
        <v>1.3800488658357399E-2</v>
      </c>
      <c r="E1037" s="7">
        <v>0.767444553277146</v>
      </c>
      <c r="F1037" s="7">
        <v>0.21875495806449699</v>
      </c>
      <c r="G1037" s="7">
        <v>2.3700634894038199E-2</v>
      </c>
      <c r="H1037" s="7">
        <v>1.4930451246550199E-2</v>
      </c>
      <c r="I1037" s="30">
        <v>8.2150224931857904E-2</v>
      </c>
      <c r="J1037" s="30">
        <v>0.16744452716898001</v>
      </c>
      <c r="K1037" s="7">
        <v>5.6211121968310601E-2</v>
      </c>
      <c r="L1037" s="7">
        <v>0.33827746025849698</v>
      </c>
      <c r="M1037" s="7">
        <v>7.7219996240278005E-2</v>
      </c>
      <c r="N1037" s="7">
        <v>4.4199156352284101E-2</v>
      </c>
      <c r="O1037" s="7">
        <v>5.2655060793208801E-2</v>
      </c>
      <c r="P1037" s="7">
        <v>0.143211366145995</v>
      </c>
      <c r="Q1037" s="7">
        <v>4.84134332235997</v>
      </c>
    </row>
    <row r="1038" spans="1:17" hidden="1" x14ac:dyDescent="0.25">
      <c r="A1038" s="3" t="s">
        <v>38</v>
      </c>
      <c r="B1038" s="2">
        <v>43862</v>
      </c>
      <c r="C1038" s="7">
        <v>0.92125237253521697</v>
      </c>
      <c r="D1038" s="7">
        <v>1.3098935013851801E-2</v>
      </c>
      <c r="E1038" s="7">
        <v>0.76144093396822699</v>
      </c>
      <c r="F1038" s="7">
        <v>0.22546013101792201</v>
      </c>
      <c r="G1038" s="7">
        <v>2.3027836633120299E-2</v>
      </c>
      <c r="H1038" s="7">
        <v>1.5756216864973301E-2</v>
      </c>
      <c r="I1038" s="30">
        <v>8.0688199060961904E-2</v>
      </c>
      <c r="J1038" s="30">
        <v>0.17926117031602301</v>
      </c>
      <c r="K1038" s="7">
        <v>5.2840695260184201E-2</v>
      </c>
      <c r="L1038" s="7">
        <v>0.34007902070895701</v>
      </c>
      <c r="M1038" s="7">
        <v>7.7363690827148807E-2</v>
      </c>
      <c r="N1038" s="7">
        <v>4.24733613284662E-2</v>
      </c>
      <c r="O1038" s="7">
        <v>4.9876935650154802E-2</v>
      </c>
      <c r="P1038" s="7">
        <v>0.13863287335001101</v>
      </c>
      <c r="Q1038" s="7">
        <v>4.8561498788898403</v>
      </c>
    </row>
    <row r="1039" spans="1:17" hidden="1" x14ac:dyDescent="0.25">
      <c r="A1039" s="3" t="s">
        <v>38</v>
      </c>
      <c r="B1039" s="2">
        <v>43891</v>
      </c>
      <c r="C1039" s="7">
        <v>0.86942167187122898</v>
      </c>
      <c r="D1039" s="7">
        <v>1.3504105160963E-2</v>
      </c>
      <c r="E1039" s="7">
        <v>0.80029717842509995</v>
      </c>
      <c r="F1039" s="7">
        <v>0.18619871641393701</v>
      </c>
      <c r="G1039" s="7">
        <v>2.14043432510812E-2</v>
      </c>
      <c r="H1039" s="7">
        <v>9.9585871880481895E-3</v>
      </c>
      <c r="I1039" s="30">
        <v>5.5260778049579302E-2</v>
      </c>
      <c r="J1039" s="30">
        <v>0.114817553372807</v>
      </c>
      <c r="K1039" s="7">
        <v>4.7865966648516299E-2</v>
      </c>
      <c r="L1039" s="7">
        <v>0.48032900212235402</v>
      </c>
      <c r="M1039" s="7">
        <v>6.9036242062837802E-2</v>
      </c>
      <c r="N1039" s="7">
        <v>3.9608179890829098E-2</v>
      </c>
      <c r="O1039" s="7">
        <v>3.0388819292783999E-2</v>
      </c>
      <c r="P1039" s="7">
        <v>0.131330528121163</v>
      </c>
      <c r="Q1039" s="7">
        <v>4.8894126647842597</v>
      </c>
    </row>
    <row r="1040" spans="1:17" hidden="1" x14ac:dyDescent="0.25">
      <c r="A1040" s="3" t="s">
        <v>38</v>
      </c>
      <c r="B1040" s="2">
        <v>43922</v>
      </c>
      <c r="C1040" s="7">
        <v>0.49321509004022401</v>
      </c>
      <c r="D1040" s="7">
        <v>1.44355642389273E-2</v>
      </c>
      <c r="E1040" s="7">
        <v>0.85528301680686103</v>
      </c>
      <c r="F1040" s="7">
        <v>0.130281418954212</v>
      </c>
      <c r="G1040" s="7">
        <v>2.10302271037873E-2</v>
      </c>
      <c r="H1040" s="7">
        <v>7.7293890591791103E-4</v>
      </c>
      <c r="I1040" s="30">
        <v>2.2942934501256E-2</v>
      </c>
      <c r="J1040" s="30">
        <v>3.4472805514879003E-2</v>
      </c>
      <c r="K1040" s="7">
        <v>2.5844552852911599E-2</v>
      </c>
      <c r="L1040" s="7">
        <v>0.75735693593020503</v>
      </c>
      <c r="M1040" s="7">
        <v>3.2980048467844497E-2</v>
      </c>
      <c r="N1040" s="7">
        <v>1.8686925856429299E-2</v>
      </c>
      <c r="O1040" s="7">
        <v>4.6738890644014899E-3</v>
      </c>
      <c r="P1040" s="7">
        <v>8.1238741802367898E-2</v>
      </c>
      <c r="Q1040" s="7">
        <v>5.1196780827040502</v>
      </c>
    </row>
    <row r="1041" spans="1:17" hidden="1" x14ac:dyDescent="0.25">
      <c r="A1041" s="3" t="s">
        <v>38</v>
      </c>
      <c r="B1041" s="2">
        <v>43952</v>
      </c>
      <c r="C1041" s="7">
        <v>0.60110284768301003</v>
      </c>
      <c r="D1041" s="7">
        <v>1.4188758693956201E-2</v>
      </c>
      <c r="E1041" s="7">
        <v>0.84653339959764295</v>
      </c>
      <c r="F1041" s="7">
        <v>0.13927784170840099</v>
      </c>
      <c r="G1041" s="7">
        <v>2.2321357918410299E-2</v>
      </c>
      <c r="H1041" s="7">
        <v>2.11270844111228E-3</v>
      </c>
      <c r="I1041" s="30">
        <v>2.53797755276092E-2</v>
      </c>
      <c r="J1041" s="30">
        <v>5.1424349762622203E-2</v>
      </c>
      <c r="K1041" s="7">
        <v>2.84331329260878E-2</v>
      </c>
      <c r="L1041" s="7">
        <v>0.66849871054334298</v>
      </c>
      <c r="M1041" s="7">
        <v>3.4336028137508898E-2</v>
      </c>
      <c r="N1041" s="7">
        <v>5.8186414835496497E-2</v>
      </c>
      <c r="O1041" s="7">
        <v>5.17241467769642E-3</v>
      </c>
      <c r="P1041" s="7">
        <v>0.104135107230113</v>
      </c>
      <c r="Q1041" s="7">
        <v>5.0865439325887003</v>
      </c>
    </row>
    <row r="1042" spans="1:17" hidden="1" x14ac:dyDescent="0.25">
      <c r="A1042" s="3" t="s">
        <v>38</v>
      </c>
      <c r="B1042" s="2">
        <v>43983</v>
      </c>
      <c r="C1042" s="7">
        <v>0.73042674289405995</v>
      </c>
      <c r="D1042" s="7">
        <v>1.3210510715531599E-2</v>
      </c>
      <c r="E1042" s="7">
        <v>0.82612300408031003</v>
      </c>
      <c r="F1042" s="7">
        <v>0.16066648520415799</v>
      </c>
      <c r="G1042" s="7">
        <v>2.3164352382616198E-2</v>
      </c>
      <c r="H1042" s="7">
        <v>5.8779164841104396E-3</v>
      </c>
      <c r="I1042" s="30">
        <v>6.8000376378696797E-2</v>
      </c>
      <c r="J1042" s="30">
        <v>6.4131457385376706E-2</v>
      </c>
      <c r="K1042" s="7">
        <v>3.7725755447874702E-2</v>
      </c>
      <c r="L1042" s="7">
        <v>0.52004055231760604</v>
      </c>
      <c r="M1042" s="7">
        <v>4.5769516260574898E-2</v>
      </c>
      <c r="N1042" s="7">
        <v>7.2642110033562801E-2</v>
      </c>
      <c r="O1042" s="7">
        <v>9.0973007778044693E-3</v>
      </c>
      <c r="P1042" s="7">
        <v>0.15355066253177699</v>
      </c>
      <c r="Q1042" s="7">
        <v>5.0234574321760697</v>
      </c>
    </row>
    <row r="1043" spans="1:17" hidden="1" x14ac:dyDescent="0.25">
      <c r="A1043" s="3" t="s">
        <v>38</v>
      </c>
      <c r="B1043" s="2">
        <v>44013</v>
      </c>
      <c r="C1043" s="7">
        <v>0.89153042257515502</v>
      </c>
      <c r="D1043" s="7">
        <v>1.3625304371177101E-2</v>
      </c>
      <c r="E1043" s="7">
        <v>0.81147393626138498</v>
      </c>
      <c r="F1043" s="7">
        <v>0.17490075936743801</v>
      </c>
      <c r="G1043" s="7">
        <v>2.1420021092848799E-2</v>
      </c>
      <c r="H1043" s="7">
        <v>8.5898200665999996E-3</v>
      </c>
      <c r="I1043" s="30">
        <v>9.0742624046178902E-2</v>
      </c>
      <c r="J1043" s="30">
        <v>0.12279601260228599</v>
      </c>
      <c r="K1043" s="7">
        <v>4.6117203689971999E-2</v>
      </c>
      <c r="L1043" s="7">
        <v>0.41077638028149499</v>
      </c>
      <c r="M1043" s="7">
        <v>7.3500417667610798E-2</v>
      </c>
      <c r="N1043" s="7">
        <v>6.2856228889415097E-2</v>
      </c>
      <c r="O1043" s="7">
        <v>1.4395999446567199E-2</v>
      </c>
      <c r="P1043" s="7">
        <v>0.14880529221702701</v>
      </c>
      <c r="Q1043" s="7">
        <v>4.95891522479016</v>
      </c>
    </row>
    <row r="1044" spans="1:17" hidden="1" x14ac:dyDescent="0.25">
      <c r="A1044" s="3" t="s">
        <v>38</v>
      </c>
      <c r="B1044" s="2">
        <v>44044</v>
      </c>
      <c r="C1044" s="7">
        <v>0.90766136380996798</v>
      </c>
      <c r="D1044" s="7">
        <v>1.29539407343938E-2</v>
      </c>
      <c r="E1044" s="7">
        <v>0.80401149246866499</v>
      </c>
      <c r="F1044" s="7">
        <v>0.183034566796941</v>
      </c>
      <c r="G1044" s="7">
        <v>1.9725798575692802E-2</v>
      </c>
      <c r="H1044" s="7">
        <v>1.0354029470999299E-2</v>
      </c>
      <c r="I1044" s="30">
        <v>9.3907198871373304E-2</v>
      </c>
      <c r="J1044" s="30">
        <v>0.15951994981291201</v>
      </c>
      <c r="K1044" s="7">
        <v>4.8416236270309103E-2</v>
      </c>
      <c r="L1044" s="7">
        <v>0.379466221496842</v>
      </c>
      <c r="M1044" s="7">
        <v>6.9209107575488399E-2</v>
      </c>
      <c r="N1044" s="7">
        <v>5.7777291780261399E-2</v>
      </c>
      <c r="O1044" s="7">
        <v>2.0249272847581601E-2</v>
      </c>
      <c r="P1044" s="7">
        <v>0.14137489329854</v>
      </c>
      <c r="Q1044" s="7">
        <v>4.9791680837031498</v>
      </c>
    </row>
    <row r="1045" spans="1:17" hidden="1" x14ac:dyDescent="0.25">
      <c r="A1045" s="3" t="s">
        <v>38</v>
      </c>
      <c r="B1045" s="2">
        <v>44075</v>
      </c>
      <c r="C1045" s="7">
        <v>0.90626125336570196</v>
      </c>
      <c r="D1045" s="7">
        <v>1.35845366513139E-2</v>
      </c>
      <c r="E1045" s="7">
        <v>0.80748799099518098</v>
      </c>
      <c r="F1045" s="7">
        <v>0.17892747235350501</v>
      </c>
      <c r="G1045" s="7">
        <v>2.2287813239804499E-2</v>
      </c>
      <c r="H1045" s="7">
        <v>1.00867420044107E-2</v>
      </c>
      <c r="I1045" s="30">
        <v>8.6481493156954595E-2</v>
      </c>
      <c r="J1045" s="30">
        <v>0.14919764634430999</v>
      </c>
      <c r="K1045" s="7">
        <v>4.8793794441526601E-2</v>
      </c>
      <c r="L1045" s="7">
        <v>0.38388529723662002</v>
      </c>
      <c r="M1045" s="7">
        <v>7.4073034879033203E-2</v>
      </c>
      <c r="N1045" s="7">
        <v>5.5177582861600197E-2</v>
      </c>
      <c r="O1045" s="7">
        <v>2.1968641495728799E-2</v>
      </c>
      <c r="P1045" s="7">
        <v>0.148047954340011</v>
      </c>
      <c r="Q1045" s="7">
        <v>4.9194837934271298</v>
      </c>
    </row>
    <row r="1046" spans="1:17" hidden="1" x14ac:dyDescent="0.25">
      <c r="A1046" s="3" t="s">
        <v>38</v>
      </c>
      <c r="B1046" s="2">
        <v>44105</v>
      </c>
      <c r="C1046" s="7">
        <v>0.92797536600975306</v>
      </c>
      <c r="D1046" s="7">
        <v>1.3638345794693699E-2</v>
      </c>
      <c r="E1046" s="7">
        <v>0.81140729950645596</v>
      </c>
      <c r="F1046" s="7">
        <v>0.17495435469885101</v>
      </c>
      <c r="G1046" s="7">
        <v>2.2509366294501499E-2</v>
      </c>
      <c r="H1046" s="7">
        <v>1.1333553224015001E-2</v>
      </c>
      <c r="I1046" s="30">
        <v>8.8393572888172595E-2</v>
      </c>
      <c r="J1046" s="30">
        <v>0.144922397694215</v>
      </c>
      <c r="K1046" s="7">
        <v>5.1003259862078397E-2</v>
      </c>
      <c r="L1046" s="7">
        <v>0.390075113080328</v>
      </c>
      <c r="M1046" s="7">
        <v>7.4758047573750999E-2</v>
      </c>
      <c r="N1046" s="7">
        <v>5.68643435112164E-2</v>
      </c>
      <c r="O1046" s="7">
        <v>2.0650402062838899E-2</v>
      </c>
      <c r="P1046" s="7">
        <v>0.13948994380888399</v>
      </c>
      <c r="Q1046" s="7">
        <v>4.9095951362498198</v>
      </c>
    </row>
    <row r="1047" spans="1:17" hidden="1" x14ac:dyDescent="0.25">
      <c r="A1047" s="3" t="s">
        <v>38</v>
      </c>
      <c r="B1047" s="2">
        <v>44136</v>
      </c>
      <c r="C1047" s="7">
        <v>0.69791177371075497</v>
      </c>
      <c r="D1047" s="7">
        <v>1.38013520332715E-2</v>
      </c>
      <c r="E1047" s="7">
        <v>0.837913718631904</v>
      </c>
      <c r="F1047" s="7">
        <v>0.14828492933482401</v>
      </c>
      <c r="G1047" s="7">
        <v>2.6992673890815101E-2</v>
      </c>
      <c r="H1047" s="7">
        <v>5.3041070123744996E-3</v>
      </c>
      <c r="I1047" s="30">
        <v>4.0655386637420902E-2</v>
      </c>
      <c r="J1047" s="30">
        <v>9.1776486116903602E-2</v>
      </c>
      <c r="K1047" s="7">
        <v>3.9842005667074999E-2</v>
      </c>
      <c r="L1047" s="7">
        <v>0.52616950048396305</v>
      </c>
      <c r="M1047" s="7">
        <v>7.2813220300202194E-2</v>
      </c>
      <c r="N1047" s="7">
        <v>5.5867695235119502E-2</v>
      </c>
      <c r="O1047" s="7">
        <v>1.5763728154860601E-2</v>
      </c>
      <c r="P1047" s="7">
        <v>0.124815196501266</v>
      </c>
      <c r="Q1047" s="7">
        <v>4.9989087165533199</v>
      </c>
    </row>
    <row r="1048" spans="1:17" hidden="1" x14ac:dyDescent="0.25">
      <c r="A1048" s="3" t="s">
        <v>38</v>
      </c>
      <c r="B1048" s="2">
        <v>44166</v>
      </c>
      <c r="C1048" s="7">
        <v>0.90505444497853305</v>
      </c>
      <c r="D1048" s="7">
        <v>1.3772135126269101E-2</v>
      </c>
      <c r="E1048" s="7">
        <v>0.83313412812499599</v>
      </c>
      <c r="F1048" s="7">
        <v>0.153093736748735</v>
      </c>
      <c r="G1048" s="7">
        <v>2.58084689701241E-2</v>
      </c>
      <c r="H1048" s="7">
        <v>1.0743263086459801E-2</v>
      </c>
      <c r="I1048" s="30">
        <v>9.42235032363756E-2</v>
      </c>
      <c r="J1048" s="30">
        <v>0.104635633175274</v>
      </c>
      <c r="K1048" s="7">
        <v>6.2197444666293601E-2</v>
      </c>
      <c r="L1048" s="7">
        <v>0.460566213572839</v>
      </c>
      <c r="M1048" s="7">
        <v>7.2291745434580598E-2</v>
      </c>
      <c r="N1048" s="7">
        <v>4.5062367782411003E-2</v>
      </c>
      <c r="O1048" s="7">
        <v>1.4204415140446401E-2</v>
      </c>
      <c r="P1048" s="7">
        <v>0.110266944935196</v>
      </c>
      <c r="Q1048" s="7">
        <v>4.9492653544820904</v>
      </c>
    </row>
    <row r="1049" spans="1:17" hidden="1" x14ac:dyDescent="0.25">
      <c r="A1049" s="3" t="s">
        <v>38</v>
      </c>
      <c r="B1049" s="2">
        <v>44197</v>
      </c>
      <c r="C1049" s="7">
        <v>0.56064666972561406</v>
      </c>
      <c r="D1049" s="7">
        <v>1.4040006763314501E-2</v>
      </c>
      <c r="E1049" s="7">
        <v>0.85219743543175897</v>
      </c>
      <c r="F1049" s="7">
        <v>0.13376255780492599</v>
      </c>
      <c r="G1049" s="7">
        <v>2.70353702950933E-2</v>
      </c>
      <c r="H1049" s="7">
        <v>2.3094795535248498E-3</v>
      </c>
      <c r="I1049" s="30">
        <v>2.47891106005983E-2</v>
      </c>
      <c r="J1049" s="30">
        <v>7.2789053856547395E-2</v>
      </c>
      <c r="K1049" s="7">
        <v>2.98069442104201E-2</v>
      </c>
      <c r="L1049" s="7">
        <v>0.59706487060767699</v>
      </c>
      <c r="M1049" s="7">
        <v>6.8951923771289794E-2</v>
      </c>
      <c r="N1049" s="7">
        <v>3.6723235090318801E-2</v>
      </c>
      <c r="O1049" s="7">
        <v>1.18014593054429E-2</v>
      </c>
      <c r="P1049" s="7">
        <v>0.12872855270908701</v>
      </c>
      <c r="Q1049" s="7">
        <v>5.0846248169016803</v>
      </c>
    </row>
    <row r="1050" spans="1:17" hidden="1" x14ac:dyDescent="0.25">
      <c r="A1050" s="3" t="s">
        <v>38</v>
      </c>
      <c r="B1050" s="2">
        <v>44228</v>
      </c>
      <c r="C1050" s="7">
        <v>0.57084213113736104</v>
      </c>
      <c r="D1050" s="7">
        <v>1.42344704510183E-2</v>
      </c>
      <c r="E1050" s="7">
        <v>0.84888434834067805</v>
      </c>
      <c r="F1050" s="7">
        <v>0.136881181208303</v>
      </c>
      <c r="G1050" s="7">
        <v>2.7038268669015798E-2</v>
      </c>
      <c r="H1050" s="7">
        <v>2.0896596038065601E-3</v>
      </c>
      <c r="I1050" s="30">
        <v>2.5737331107483798E-2</v>
      </c>
      <c r="J1050" s="30">
        <v>7.7820116377229798E-2</v>
      </c>
      <c r="K1050" s="7">
        <v>3.10624744982895E-2</v>
      </c>
      <c r="L1050" s="7">
        <v>0.57573549992355</v>
      </c>
      <c r="M1050" s="7">
        <v>7.2171131010368997E-2</v>
      </c>
      <c r="N1050" s="7">
        <v>4.4751081268065901E-2</v>
      </c>
      <c r="O1050" s="7">
        <v>1.14803927593965E-2</v>
      </c>
      <c r="P1050" s="7">
        <v>0.13211404478279301</v>
      </c>
      <c r="Q1050" s="7">
        <v>5.0534597836772104</v>
      </c>
    </row>
    <row r="1051" spans="1:17" hidden="1" x14ac:dyDescent="0.25">
      <c r="A1051" s="3" t="s">
        <v>38</v>
      </c>
      <c r="B1051" s="2">
        <v>44256</v>
      </c>
      <c r="C1051" s="7">
        <v>0.69926960137486105</v>
      </c>
      <c r="D1051" s="7">
        <v>1.37064550504699E-2</v>
      </c>
      <c r="E1051" s="7">
        <v>0.84472318101501997</v>
      </c>
      <c r="F1051" s="7">
        <v>0.14157036393451</v>
      </c>
      <c r="G1051" s="7">
        <v>2.81716715901973E-2</v>
      </c>
      <c r="H1051" s="7">
        <v>2.36142485017562E-3</v>
      </c>
      <c r="I1051" s="30">
        <v>2.7809176801296302E-2</v>
      </c>
      <c r="J1051" s="30">
        <v>7.7895782809590003E-2</v>
      </c>
      <c r="K1051" s="7">
        <v>3.09400569987919E-2</v>
      </c>
      <c r="L1051" s="7">
        <v>0.54595424730138598</v>
      </c>
      <c r="M1051" s="7">
        <v>7.3763468635250296E-2</v>
      </c>
      <c r="N1051" s="7">
        <v>5.5217805734018903E-2</v>
      </c>
      <c r="O1051" s="7">
        <v>1.3455945834688199E-2</v>
      </c>
      <c r="P1051" s="7">
        <v>0.144430419444606</v>
      </c>
      <c r="Q1051" s="7">
        <v>5.0074965210836204</v>
      </c>
    </row>
    <row r="1052" spans="1:17" hidden="1" x14ac:dyDescent="0.25">
      <c r="A1052" s="3" t="s">
        <v>38</v>
      </c>
      <c r="B1052" s="2">
        <v>44287</v>
      </c>
      <c r="C1052" s="7">
        <v>0.86231249894073403</v>
      </c>
      <c r="D1052" s="7">
        <v>1.3316463272253E-2</v>
      </c>
      <c r="E1052" s="7">
        <v>0.82767937526341995</v>
      </c>
      <c r="F1052" s="7">
        <v>0.159004161464327</v>
      </c>
      <c r="G1052" s="7">
        <v>2.21174501393295E-2</v>
      </c>
      <c r="H1052" s="7">
        <v>7.30576105589004E-3</v>
      </c>
      <c r="I1052" s="30">
        <v>8.5982142936306905E-2</v>
      </c>
      <c r="J1052" s="30">
        <v>0.109862129028114</v>
      </c>
      <c r="K1052" s="7">
        <v>4.3490010203228902E-2</v>
      </c>
      <c r="L1052" s="7">
        <v>0.42604935496750601</v>
      </c>
      <c r="M1052" s="7">
        <v>8.2665450560292994E-2</v>
      </c>
      <c r="N1052" s="7">
        <v>6.1606465956024599E-2</v>
      </c>
      <c r="O1052" s="7">
        <v>1.5964683834979801E-2</v>
      </c>
      <c r="P1052" s="7">
        <v>0.14495655131832699</v>
      </c>
      <c r="Q1052" s="7">
        <v>4.9437913823772401</v>
      </c>
    </row>
    <row r="1053" spans="1:17" hidden="1" x14ac:dyDescent="0.25">
      <c r="A1053" s="3" t="s">
        <v>38</v>
      </c>
      <c r="B1053" s="2">
        <v>44317</v>
      </c>
      <c r="C1053" s="7">
        <v>0.97819275889290402</v>
      </c>
      <c r="D1053" s="7">
        <v>1.3804534815027501E-2</v>
      </c>
      <c r="E1053" s="7">
        <v>0.81238377128886896</v>
      </c>
      <c r="F1053" s="7">
        <v>0.17381169389610299</v>
      </c>
      <c r="G1053" s="7">
        <v>1.9735971392180699E-2</v>
      </c>
      <c r="H1053" s="7">
        <v>1.0494944900682399E-2</v>
      </c>
      <c r="I1053" s="30">
        <v>9.57556323430451E-2</v>
      </c>
      <c r="J1053" s="30">
        <v>0.14893174088553501</v>
      </c>
      <c r="K1053" s="7">
        <v>4.6062587244445501E-2</v>
      </c>
      <c r="L1053" s="7">
        <v>0.378910598640887</v>
      </c>
      <c r="M1053" s="7">
        <v>7.6665635850013805E-2</v>
      </c>
      <c r="N1053" s="7">
        <v>5.9110416770414703E-2</v>
      </c>
      <c r="O1053" s="7">
        <v>2.1183197430860501E-2</v>
      </c>
      <c r="P1053" s="7">
        <v>0.14314927454193599</v>
      </c>
      <c r="Q1053" s="7">
        <v>4.9311214403838299</v>
      </c>
    </row>
    <row r="1054" spans="1:17" hidden="1" x14ac:dyDescent="0.25">
      <c r="A1054" s="3" t="s">
        <v>38</v>
      </c>
      <c r="B1054" s="2">
        <v>44348</v>
      </c>
      <c r="C1054" s="7">
        <v>0.96856498094047405</v>
      </c>
      <c r="D1054" s="7">
        <v>1.4071133654996799E-2</v>
      </c>
      <c r="E1054" s="7">
        <v>0.80684362678118304</v>
      </c>
      <c r="F1054" s="7">
        <v>0.17908523956382</v>
      </c>
      <c r="G1054" s="7">
        <v>2.0975445003818299E-2</v>
      </c>
      <c r="H1054" s="7">
        <v>1.17070592605138E-2</v>
      </c>
      <c r="I1054" s="30">
        <v>9.2713239697049601E-2</v>
      </c>
      <c r="J1054" s="30">
        <v>0.16355374869089501</v>
      </c>
      <c r="K1054" s="7">
        <v>4.47091243197376E-2</v>
      </c>
      <c r="L1054" s="7">
        <v>0.37189687050817499</v>
      </c>
      <c r="M1054" s="7">
        <v>7.7986926108130697E-2</v>
      </c>
      <c r="N1054" s="7">
        <v>5.1702341991617003E-2</v>
      </c>
      <c r="O1054" s="7">
        <v>2.5743962883493701E-2</v>
      </c>
      <c r="P1054" s="7">
        <v>0.139011281536569</v>
      </c>
      <c r="Q1054" s="7">
        <v>4.9221037614887297</v>
      </c>
    </row>
    <row r="1055" spans="1:17" hidden="1" x14ac:dyDescent="0.25">
      <c r="A1055" s="3" t="s">
        <v>38</v>
      </c>
      <c r="B1055" s="2">
        <v>44378</v>
      </c>
      <c r="C1055" s="7">
        <v>1.01872871942487</v>
      </c>
      <c r="D1055" s="7">
        <v>1.3427223138924299E-2</v>
      </c>
      <c r="E1055" s="7">
        <v>0.80227682515906895</v>
      </c>
      <c r="F1055" s="7">
        <v>0.18429595170200699</v>
      </c>
      <c r="G1055" s="7">
        <v>2.0990815316317201E-2</v>
      </c>
      <c r="H1055" s="7">
        <v>1.3714313802028999E-2</v>
      </c>
      <c r="I1055" s="30">
        <v>9.3136534032109197E-2</v>
      </c>
      <c r="J1055" s="30">
        <v>0.170234257124252</v>
      </c>
      <c r="K1055" s="7">
        <v>4.7147172073458102E-2</v>
      </c>
      <c r="L1055" s="7">
        <v>0.36512760656651599</v>
      </c>
      <c r="M1055" s="7">
        <v>7.7604142926141401E-2</v>
      </c>
      <c r="N1055" s="7">
        <v>4.7970288130069302E-2</v>
      </c>
      <c r="O1055" s="7">
        <v>2.8088078271640299E-2</v>
      </c>
      <c r="P1055" s="7">
        <v>0.135986791757468</v>
      </c>
      <c r="Q1055" s="7">
        <v>4.9469579859756996</v>
      </c>
    </row>
    <row r="1056" spans="1:17" hidden="1" x14ac:dyDescent="0.25">
      <c r="A1056" s="3" t="s">
        <v>38</v>
      </c>
      <c r="B1056" s="2">
        <v>44409</v>
      </c>
      <c r="C1056" s="7">
        <v>0.98437683192403502</v>
      </c>
      <c r="D1056" s="7">
        <v>1.32452416385838E-2</v>
      </c>
      <c r="E1056" s="7">
        <v>0.785851378756941</v>
      </c>
      <c r="F1056" s="7">
        <v>0.20090337960447499</v>
      </c>
      <c r="G1056" s="7">
        <v>2.0543905153634998E-2</v>
      </c>
      <c r="H1056" s="7">
        <v>1.5922893172830001E-2</v>
      </c>
      <c r="I1056" s="30">
        <v>9.4254082541500403E-2</v>
      </c>
      <c r="J1056" s="30">
        <v>0.18444702425015599</v>
      </c>
      <c r="K1056" s="7">
        <v>4.8907946078784299E-2</v>
      </c>
      <c r="L1056" s="7">
        <v>0.344690535824132</v>
      </c>
      <c r="M1056" s="7">
        <v>7.3744679212770697E-2</v>
      </c>
      <c r="N1056" s="7">
        <v>4.9096032713760701E-2</v>
      </c>
      <c r="O1056" s="7">
        <v>3.32523766138366E-2</v>
      </c>
      <c r="P1056" s="7">
        <v>0.13514052443859401</v>
      </c>
      <c r="Q1056" s="7">
        <v>4.9694871992773102</v>
      </c>
    </row>
    <row r="1057" spans="1:17" x14ac:dyDescent="0.25">
      <c r="A1057" s="3" t="s">
        <v>38</v>
      </c>
      <c r="B1057" s="2">
        <v>44440</v>
      </c>
      <c r="C1057" s="7">
        <v>0.97373468817448805</v>
      </c>
      <c r="D1057" s="7">
        <v>1.4316472048657301E-2</v>
      </c>
      <c r="E1057" s="7">
        <v>0.79981982397205198</v>
      </c>
      <c r="F1057" s="7">
        <v>0.185863703979291</v>
      </c>
      <c r="G1057" s="7">
        <v>2.2476274311827801E-2</v>
      </c>
      <c r="H1057" s="7">
        <v>1.39743551396748E-2</v>
      </c>
      <c r="I1057" s="30">
        <v>8.5787418138404903E-2</v>
      </c>
      <c r="J1057" s="30">
        <v>0.17977421688162801</v>
      </c>
      <c r="K1057" s="7">
        <v>4.8675043383927502E-2</v>
      </c>
      <c r="L1057" s="7">
        <v>0.351831144864995</v>
      </c>
      <c r="M1057" s="7">
        <v>7.6238135148024494E-2</v>
      </c>
      <c r="N1057" s="7">
        <v>4.4021746880964899E-2</v>
      </c>
      <c r="O1057" s="7">
        <v>3.3164895042919702E-2</v>
      </c>
      <c r="P1057" s="7">
        <v>0.14405677020763299</v>
      </c>
      <c r="Q1057" s="7">
        <v>4.9245813268495002</v>
      </c>
    </row>
    <row r="1058" spans="1:17" hidden="1" x14ac:dyDescent="0.25">
      <c r="A1058" s="3" t="s">
        <v>39</v>
      </c>
      <c r="B1058" s="2">
        <v>43466</v>
      </c>
      <c r="C1058" s="7">
        <v>0.80631953614075902</v>
      </c>
      <c r="D1058" s="7">
        <v>1.7777250292558999E-2</v>
      </c>
      <c r="E1058" s="7">
        <v>0.45083419850984702</v>
      </c>
      <c r="F1058" s="7">
        <v>0.53138855119759398</v>
      </c>
      <c r="G1058" s="7">
        <v>1.9567749132350799E-2</v>
      </c>
      <c r="H1058" s="7">
        <v>1.0136260592251801E-2</v>
      </c>
      <c r="I1058" s="30">
        <v>5.7781170025726601E-2</v>
      </c>
      <c r="J1058" s="30">
        <v>0.115932186398349</v>
      </c>
      <c r="K1058" s="7">
        <v>0.118181259164928</v>
      </c>
      <c r="L1058" s="7">
        <v>0.28641325638908599</v>
      </c>
      <c r="M1058" s="7">
        <v>4.7932543754383203E-2</v>
      </c>
      <c r="N1058" s="7">
        <v>5.1237689032299798E-2</v>
      </c>
      <c r="O1058" s="7">
        <v>0.11957502951031</v>
      </c>
      <c r="P1058" s="7">
        <v>0.173242856000315</v>
      </c>
      <c r="Q1058" s="7">
        <v>6.2149817957393996</v>
      </c>
    </row>
    <row r="1059" spans="1:17" hidden="1" x14ac:dyDescent="0.25">
      <c r="A1059" s="3" t="s">
        <v>39</v>
      </c>
      <c r="B1059" s="2">
        <v>43497</v>
      </c>
      <c r="C1059" s="7">
        <v>0.84039462677473398</v>
      </c>
      <c r="D1059" s="7">
        <v>1.75142898212182E-2</v>
      </c>
      <c r="E1059" s="7">
        <v>0.43500777596850698</v>
      </c>
      <c r="F1059" s="7">
        <v>0.54747793421027502</v>
      </c>
      <c r="G1059" s="7">
        <v>1.5800511541882299E-2</v>
      </c>
      <c r="H1059" s="7">
        <v>1.0660459284857701E-2</v>
      </c>
      <c r="I1059" s="30">
        <v>5.6471178855930698E-2</v>
      </c>
      <c r="J1059" s="30">
        <v>0.13131201459246</v>
      </c>
      <c r="K1059" s="7">
        <v>0.135538739908909</v>
      </c>
      <c r="L1059" s="7">
        <v>0.273851327648725</v>
      </c>
      <c r="M1059" s="7">
        <v>4.9816575713736197E-2</v>
      </c>
      <c r="N1059" s="7">
        <v>4.8309202472916597E-2</v>
      </c>
      <c r="O1059" s="7">
        <v>0.109736661738596</v>
      </c>
      <c r="P1059" s="7">
        <v>0.16850332824198599</v>
      </c>
      <c r="Q1059" s="7">
        <v>6.2619638593598701</v>
      </c>
    </row>
    <row r="1060" spans="1:17" hidden="1" x14ac:dyDescent="0.25">
      <c r="A1060" s="3" t="s">
        <v>39</v>
      </c>
      <c r="B1060" s="2">
        <v>43525</v>
      </c>
      <c r="C1060" s="7">
        <v>0.97155103528252595</v>
      </c>
      <c r="D1060" s="7">
        <v>1.6631857540017E-2</v>
      </c>
      <c r="E1060" s="7">
        <v>0.42713555484844501</v>
      </c>
      <c r="F1060" s="7">
        <v>0.55623258761153804</v>
      </c>
      <c r="G1060" s="7">
        <v>1.77163888483442E-2</v>
      </c>
      <c r="H1060" s="7">
        <v>9.5715115445217606E-3</v>
      </c>
      <c r="I1060" s="30">
        <v>6.1011943688593202E-2</v>
      </c>
      <c r="J1060" s="30">
        <v>0.13016596261230301</v>
      </c>
      <c r="K1060" s="7">
        <v>0.13079178494145099</v>
      </c>
      <c r="L1060" s="7">
        <v>0.272157319773702</v>
      </c>
      <c r="M1060" s="7">
        <v>4.9698761031503599E-2</v>
      </c>
      <c r="N1060" s="7">
        <v>5.1438181087944103E-2</v>
      </c>
      <c r="O1060" s="7">
        <v>0.111946723862921</v>
      </c>
      <c r="P1060" s="7">
        <v>0.165501422608715</v>
      </c>
      <c r="Q1060" s="7">
        <v>6.2136398154380696</v>
      </c>
    </row>
    <row r="1061" spans="1:17" hidden="1" x14ac:dyDescent="0.25">
      <c r="A1061" s="3" t="s">
        <v>39</v>
      </c>
      <c r="B1061" s="2">
        <v>43556</v>
      </c>
      <c r="C1061" s="7">
        <v>0.97665959238200395</v>
      </c>
      <c r="D1061" s="7">
        <v>1.4265841690432801E-2</v>
      </c>
      <c r="E1061" s="7">
        <v>0.41885504029996801</v>
      </c>
      <c r="F1061" s="7">
        <v>0.566879118009599</v>
      </c>
      <c r="G1061" s="7">
        <v>1.7670124799894701E-2</v>
      </c>
      <c r="H1061" s="7">
        <v>1.0352290025026901E-2</v>
      </c>
      <c r="I1061" s="30">
        <v>6.0728500254150698E-2</v>
      </c>
      <c r="J1061" s="30">
        <v>0.123999997080101</v>
      </c>
      <c r="K1061" s="7">
        <v>0.144666956159198</v>
      </c>
      <c r="L1061" s="7">
        <v>0.26279426434033099</v>
      </c>
      <c r="M1061" s="7">
        <v>4.6074238431998198E-2</v>
      </c>
      <c r="N1061" s="7">
        <v>5.8971577270715503E-2</v>
      </c>
      <c r="O1061" s="7">
        <v>0.116269097968198</v>
      </c>
      <c r="P1061" s="7">
        <v>0.158472953670385</v>
      </c>
      <c r="Q1061" s="7">
        <v>6.1599242880191696</v>
      </c>
    </row>
    <row r="1062" spans="1:17" hidden="1" x14ac:dyDescent="0.25">
      <c r="A1062" s="3" t="s">
        <v>39</v>
      </c>
      <c r="B1062" s="2">
        <v>43586</v>
      </c>
      <c r="C1062" s="7">
        <v>1.0290679236259599</v>
      </c>
      <c r="D1062" s="7">
        <v>1.53452123021611E-2</v>
      </c>
      <c r="E1062" s="7">
        <v>0.39399428984521001</v>
      </c>
      <c r="F1062" s="7">
        <v>0.59066049785262897</v>
      </c>
      <c r="G1062" s="7">
        <v>1.6833931714638699E-2</v>
      </c>
      <c r="H1062" s="7">
        <v>9.4209196794671698E-3</v>
      </c>
      <c r="I1062" s="30">
        <v>5.6095425792920497E-2</v>
      </c>
      <c r="J1062" s="30">
        <v>0.12784364317331001</v>
      </c>
      <c r="K1062" s="7">
        <v>0.15825980864123099</v>
      </c>
      <c r="L1062" s="7">
        <v>0.255749565482496</v>
      </c>
      <c r="M1062" s="7">
        <v>4.8031859915684302E-2</v>
      </c>
      <c r="N1062" s="7">
        <v>5.1790854050823003E-2</v>
      </c>
      <c r="O1062" s="7">
        <v>0.120973300717118</v>
      </c>
      <c r="P1062" s="7">
        <v>0.15500069083231</v>
      </c>
      <c r="Q1062" s="7">
        <v>6.1736137577439498</v>
      </c>
    </row>
    <row r="1063" spans="1:17" hidden="1" x14ac:dyDescent="0.25">
      <c r="A1063" s="3" t="s">
        <v>39</v>
      </c>
      <c r="B1063" s="2">
        <v>43617</v>
      </c>
      <c r="C1063" s="7">
        <v>1.0359853572722</v>
      </c>
      <c r="D1063" s="7">
        <v>1.4782137179394901E-2</v>
      </c>
      <c r="E1063" s="7">
        <v>0.39166367916623102</v>
      </c>
      <c r="F1063" s="7">
        <v>0.59355418365437396</v>
      </c>
      <c r="G1063" s="7">
        <v>1.6228804724611998E-2</v>
      </c>
      <c r="H1063" s="7">
        <v>9.3462129562809707E-3</v>
      </c>
      <c r="I1063" s="30">
        <v>5.8935873265271201E-2</v>
      </c>
      <c r="J1063" s="30">
        <v>0.124049160974083</v>
      </c>
      <c r="K1063" s="7">
        <v>0.16937100377434</v>
      </c>
      <c r="L1063" s="7">
        <v>0.24504552949949601</v>
      </c>
      <c r="M1063" s="7">
        <v>4.7325479378587103E-2</v>
      </c>
      <c r="N1063" s="7">
        <v>4.17474240891249E-2</v>
      </c>
      <c r="O1063" s="7">
        <v>0.134000122137168</v>
      </c>
      <c r="P1063" s="7">
        <v>0.15395038920103701</v>
      </c>
      <c r="Q1063" s="7">
        <v>6.1620811393789996</v>
      </c>
    </row>
    <row r="1064" spans="1:17" hidden="1" x14ac:dyDescent="0.25">
      <c r="A1064" s="3" t="s">
        <v>39</v>
      </c>
      <c r="B1064" s="2">
        <v>43647</v>
      </c>
      <c r="C1064" s="7">
        <v>1.08284290766578</v>
      </c>
      <c r="D1064" s="7">
        <v>1.54760219782718E-2</v>
      </c>
      <c r="E1064" s="7">
        <v>0.38974232949229398</v>
      </c>
      <c r="F1064" s="7">
        <v>0.59478164852943405</v>
      </c>
      <c r="G1064" s="7">
        <v>1.6791009650229501E-2</v>
      </c>
      <c r="H1064" s="7">
        <v>9.1711814136852705E-3</v>
      </c>
      <c r="I1064" s="30">
        <v>5.9533899828307299E-2</v>
      </c>
      <c r="J1064" s="30">
        <v>0.121300189455778</v>
      </c>
      <c r="K1064" s="7">
        <v>0.16512248416022701</v>
      </c>
      <c r="L1064" s="7">
        <v>0.23556693092922401</v>
      </c>
      <c r="M1064" s="7">
        <v>4.7525657439804497E-2</v>
      </c>
      <c r="N1064" s="7">
        <v>4.4737207461866997E-2</v>
      </c>
      <c r="O1064" s="7">
        <v>0.14265000245204701</v>
      </c>
      <c r="P1064" s="7">
        <v>0.15760143720882999</v>
      </c>
      <c r="Q1064" s="7">
        <v>6.2452891293348998</v>
      </c>
    </row>
    <row r="1065" spans="1:17" hidden="1" x14ac:dyDescent="0.25">
      <c r="A1065" s="3" t="s">
        <v>39</v>
      </c>
      <c r="B1065" s="2">
        <v>43678</v>
      </c>
      <c r="C1065" s="7">
        <v>1.1333806324434501</v>
      </c>
      <c r="D1065" s="7">
        <v>1.53627225714663E-2</v>
      </c>
      <c r="E1065" s="7">
        <v>0.35005108240200999</v>
      </c>
      <c r="F1065" s="7">
        <v>0.63458619502652402</v>
      </c>
      <c r="G1065" s="7">
        <v>1.43015805329257E-2</v>
      </c>
      <c r="H1065" s="7">
        <v>9.3335011895745498E-3</v>
      </c>
      <c r="I1065" s="30">
        <v>5.6408713973002997E-2</v>
      </c>
      <c r="J1065" s="30">
        <v>0.123879664410459</v>
      </c>
      <c r="K1065" s="7">
        <v>0.19314953236096</v>
      </c>
      <c r="L1065" s="7">
        <v>0.21839293269708199</v>
      </c>
      <c r="M1065" s="7">
        <v>4.42231486834316E-2</v>
      </c>
      <c r="N1065" s="7">
        <v>4.4944397295504299E-2</v>
      </c>
      <c r="O1065" s="7">
        <v>0.141832072299442</v>
      </c>
      <c r="P1065" s="7">
        <v>0.15353445655761799</v>
      </c>
      <c r="Q1065" s="7">
        <v>6.1870874711299004</v>
      </c>
    </row>
    <row r="1066" spans="1:17" hidden="1" x14ac:dyDescent="0.25">
      <c r="A1066" s="3" t="s">
        <v>39</v>
      </c>
      <c r="B1066" s="2">
        <v>43709</v>
      </c>
      <c r="C1066" s="7">
        <v>1.0666231439224201</v>
      </c>
      <c r="D1066" s="7">
        <v>1.4673117787708599E-2</v>
      </c>
      <c r="E1066" s="7">
        <v>0.37915965155582199</v>
      </c>
      <c r="F1066" s="7">
        <v>0.60616723065646905</v>
      </c>
      <c r="G1066" s="7">
        <v>1.5675239271257899E-2</v>
      </c>
      <c r="H1066" s="7">
        <v>8.6611837770533499E-3</v>
      </c>
      <c r="I1066" s="30">
        <v>5.0023712575962997E-2</v>
      </c>
      <c r="J1066" s="30">
        <v>0.119812281868641</v>
      </c>
      <c r="K1066" s="7">
        <v>0.193579948595243</v>
      </c>
      <c r="L1066" s="7">
        <v>0.22416458075992801</v>
      </c>
      <c r="M1066" s="7">
        <v>4.2458781557774002E-2</v>
      </c>
      <c r="N1066" s="7">
        <v>4.2027231871091197E-2</v>
      </c>
      <c r="O1066" s="7">
        <v>0.137450413918173</v>
      </c>
      <c r="P1066" s="7">
        <v>0.16614662580487599</v>
      </c>
      <c r="Q1066" s="7">
        <v>6.2169920799189402</v>
      </c>
    </row>
    <row r="1067" spans="1:17" hidden="1" x14ac:dyDescent="0.25">
      <c r="A1067" s="3" t="s">
        <v>39</v>
      </c>
      <c r="B1067" s="2">
        <v>43739</v>
      </c>
      <c r="C1067" s="7">
        <v>1.0332719289149701</v>
      </c>
      <c r="D1067" s="7">
        <v>1.3939119004214E-2</v>
      </c>
      <c r="E1067" s="7">
        <v>0.397238372284694</v>
      </c>
      <c r="F1067" s="7">
        <v>0.58882250871109199</v>
      </c>
      <c r="G1067" s="7">
        <v>1.6362254236582999E-2</v>
      </c>
      <c r="H1067" s="7">
        <v>1.09522099266092E-2</v>
      </c>
      <c r="I1067" s="30">
        <v>5.1617846731743598E-2</v>
      </c>
      <c r="J1067" s="30">
        <v>0.12726291960409999</v>
      </c>
      <c r="K1067" s="7">
        <v>0.172504285023066</v>
      </c>
      <c r="L1067" s="7">
        <v>0.237277795801488</v>
      </c>
      <c r="M1067" s="7">
        <v>4.5935854624962497E-2</v>
      </c>
      <c r="N1067" s="7">
        <v>5.0248630961328498E-2</v>
      </c>
      <c r="O1067" s="7">
        <v>0.127928882688642</v>
      </c>
      <c r="P1067" s="7">
        <v>0.15990932040147901</v>
      </c>
      <c r="Q1067" s="7">
        <v>6.2429717536741798</v>
      </c>
    </row>
    <row r="1068" spans="1:17" hidden="1" x14ac:dyDescent="0.25">
      <c r="A1068" s="3" t="s">
        <v>39</v>
      </c>
      <c r="B1068" s="2">
        <v>43770</v>
      </c>
      <c r="C1068" s="7">
        <v>0.94943807808167502</v>
      </c>
      <c r="D1068" s="7">
        <v>1.7646834007080801E-2</v>
      </c>
      <c r="E1068" s="7">
        <v>0.43917515979935201</v>
      </c>
      <c r="F1068" s="7">
        <v>0.54317800619356704</v>
      </c>
      <c r="G1068" s="7">
        <v>1.8498684219314901E-2</v>
      </c>
      <c r="H1068" s="7">
        <v>1.34695709207869E-2</v>
      </c>
      <c r="I1068" s="30">
        <v>5.61792135216828E-2</v>
      </c>
      <c r="J1068" s="30">
        <v>0.12759965413474</v>
      </c>
      <c r="K1068" s="7">
        <v>0.151401403302274</v>
      </c>
      <c r="L1068" s="7">
        <v>0.25807207012212002</v>
      </c>
      <c r="M1068" s="7">
        <v>4.72563028256624E-2</v>
      </c>
      <c r="N1068" s="7">
        <v>5.3487188355163202E-2</v>
      </c>
      <c r="O1068" s="7">
        <v>0.100178401268149</v>
      </c>
      <c r="P1068" s="7">
        <v>0.17385751133010699</v>
      </c>
      <c r="Q1068" s="7">
        <v>6.2064734480623498</v>
      </c>
    </row>
    <row r="1069" spans="1:17" hidden="1" x14ac:dyDescent="0.25">
      <c r="A1069" s="3" t="s">
        <v>39</v>
      </c>
      <c r="B1069" s="2">
        <v>43800</v>
      </c>
      <c r="C1069" s="7">
        <v>1.07446523749352</v>
      </c>
      <c r="D1069" s="7">
        <v>1.6597621587247799E-2</v>
      </c>
      <c r="E1069" s="7">
        <v>0.44129725329034097</v>
      </c>
      <c r="F1069" s="7">
        <v>0.54210512512241105</v>
      </c>
      <c r="G1069" s="7">
        <v>1.52234296262983E-2</v>
      </c>
      <c r="H1069" s="7">
        <v>1.7565201921668799E-2</v>
      </c>
      <c r="I1069" s="30">
        <v>7.2653307923159896E-2</v>
      </c>
      <c r="J1069" s="30">
        <v>0.121912416224988</v>
      </c>
      <c r="K1069" s="7">
        <v>0.181737852649865</v>
      </c>
      <c r="L1069" s="7">
        <v>0.26381915846730603</v>
      </c>
      <c r="M1069" s="7">
        <v>4.8436873146994498E-2</v>
      </c>
      <c r="N1069" s="7">
        <v>4.0594155880495399E-2</v>
      </c>
      <c r="O1069" s="7">
        <v>9.8577787636493497E-2</v>
      </c>
      <c r="P1069" s="7">
        <v>0.13947981652273</v>
      </c>
      <c r="Q1069" s="7">
        <v>6.1972867199555202</v>
      </c>
    </row>
    <row r="1070" spans="1:17" hidden="1" x14ac:dyDescent="0.25">
      <c r="A1070" s="3" t="s">
        <v>39</v>
      </c>
      <c r="B1070" s="2">
        <v>43831</v>
      </c>
      <c r="C1070" s="7">
        <v>0.87931313942325295</v>
      </c>
      <c r="D1070" s="7">
        <v>1.6022961660200299E-2</v>
      </c>
      <c r="E1070" s="7">
        <v>0.45676857646681202</v>
      </c>
      <c r="F1070" s="7">
        <v>0.52720846187298798</v>
      </c>
      <c r="G1070" s="7">
        <v>1.9196718344750199E-2</v>
      </c>
      <c r="H1070" s="7">
        <v>8.7003260926770808E-3</v>
      </c>
      <c r="I1070" s="30">
        <v>4.5217955167854498E-2</v>
      </c>
      <c r="J1070" s="30">
        <v>0.119739688216437</v>
      </c>
      <c r="K1070" s="7">
        <v>0.13421542187302399</v>
      </c>
      <c r="L1070" s="7">
        <v>0.26773132105505698</v>
      </c>
      <c r="M1070" s="7">
        <v>4.8580495920783E-2</v>
      </c>
      <c r="N1070" s="7">
        <v>4.72605831812168E-2</v>
      </c>
      <c r="O1070" s="7">
        <v>0.11435947499240599</v>
      </c>
      <c r="P1070" s="7">
        <v>0.19499801515579601</v>
      </c>
      <c r="Q1070" s="7">
        <v>6.1509320008114399</v>
      </c>
    </row>
    <row r="1071" spans="1:17" hidden="1" x14ac:dyDescent="0.25">
      <c r="A1071" s="3" t="s">
        <v>39</v>
      </c>
      <c r="B1071" s="2">
        <v>43862</v>
      </c>
      <c r="C1071" s="7">
        <v>0.90451096248639096</v>
      </c>
      <c r="D1071" s="7">
        <v>1.64224754741043E-2</v>
      </c>
      <c r="E1071" s="7">
        <v>0.44191541779284799</v>
      </c>
      <c r="F1071" s="7">
        <v>0.54166210673304804</v>
      </c>
      <c r="G1071" s="7">
        <v>1.75864966807187E-2</v>
      </c>
      <c r="H1071" s="7">
        <v>9.8168988681597309E-3</v>
      </c>
      <c r="I1071" s="30">
        <v>4.1602107554979798E-2</v>
      </c>
      <c r="J1071" s="30">
        <v>0.13487022026720899</v>
      </c>
      <c r="K1071" s="7">
        <v>0.15292388191117201</v>
      </c>
      <c r="L1071" s="7">
        <v>0.26332062066506801</v>
      </c>
      <c r="M1071" s="7">
        <v>4.7606245191200498E-2</v>
      </c>
      <c r="N1071" s="7">
        <v>5.2440203989869497E-2</v>
      </c>
      <c r="O1071" s="7">
        <v>9.9849449338990801E-2</v>
      </c>
      <c r="P1071" s="7">
        <v>0.17998387553263201</v>
      </c>
      <c r="Q1071" s="7">
        <v>6.1736292643255304</v>
      </c>
    </row>
    <row r="1072" spans="1:17" hidden="1" x14ac:dyDescent="0.25">
      <c r="A1072" s="3" t="s">
        <v>39</v>
      </c>
      <c r="B1072" s="2">
        <v>43891</v>
      </c>
      <c r="C1072" s="7">
        <v>0.78489307232463301</v>
      </c>
      <c r="D1072" s="7">
        <v>2.1816266018762701E-2</v>
      </c>
      <c r="E1072" s="7">
        <v>0.53002484655613402</v>
      </c>
      <c r="F1072" s="7">
        <v>0.44815888742510301</v>
      </c>
      <c r="G1072" s="7">
        <v>1.85154483626917E-2</v>
      </c>
      <c r="H1072" s="7">
        <v>8.0657970073540197E-3</v>
      </c>
      <c r="I1072" s="30">
        <v>2.7273509015630901E-2</v>
      </c>
      <c r="J1072" s="30">
        <v>9.4169254735118599E-2</v>
      </c>
      <c r="K1072" s="7">
        <v>0.121966509162797</v>
      </c>
      <c r="L1072" s="7">
        <v>0.39604585329641401</v>
      </c>
      <c r="M1072" s="7">
        <v>4.4317854907346001E-2</v>
      </c>
      <c r="N1072" s="7">
        <v>5.5000974467764703E-2</v>
      </c>
      <c r="O1072" s="7">
        <v>7.6423869048276596E-2</v>
      </c>
      <c r="P1072" s="7">
        <v>0.158220929996607</v>
      </c>
      <c r="Q1072" s="7">
        <v>6.2641440115946203</v>
      </c>
    </row>
    <row r="1073" spans="1:17" hidden="1" x14ac:dyDescent="0.25">
      <c r="A1073" s="3" t="s">
        <v>39</v>
      </c>
      <c r="B1073" s="2">
        <v>43922</v>
      </c>
      <c r="C1073" s="7">
        <v>0.41369393678216598</v>
      </c>
      <c r="D1073" s="7">
        <v>3.8443733671418602E-2</v>
      </c>
      <c r="E1073" s="7">
        <v>0.71127046558818896</v>
      </c>
      <c r="F1073" s="7">
        <v>0.25028580074039303</v>
      </c>
      <c r="G1073" s="7">
        <v>2.3966608055510201E-2</v>
      </c>
      <c r="H1073" s="7">
        <v>2.3122546932123701E-4</v>
      </c>
      <c r="I1073" s="30">
        <v>6.4847697267699303E-4</v>
      </c>
      <c r="J1073" s="30">
        <v>2.9960402749537499E-2</v>
      </c>
      <c r="K1073" s="7">
        <v>5.6962980825359999E-2</v>
      </c>
      <c r="L1073" s="7">
        <v>0.70114303882899198</v>
      </c>
      <c r="M1073" s="7">
        <v>2.5927435606144598E-2</v>
      </c>
      <c r="N1073" s="7">
        <v>4.9004921093116501E-2</v>
      </c>
      <c r="O1073" s="7">
        <v>5.5089586890623198E-3</v>
      </c>
      <c r="P1073" s="7">
        <v>0.106645951710279</v>
      </c>
      <c r="Q1073" s="7">
        <v>6.3864033707350201</v>
      </c>
    </row>
    <row r="1074" spans="1:17" hidden="1" x14ac:dyDescent="0.25">
      <c r="A1074" s="3" t="s">
        <v>39</v>
      </c>
      <c r="B1074" s="2">
        <v>43952</v>
      </c>
      <c r="C1074" s="7">
        <v>0.53307795832137705</v>
      </c>
      <c r="D1074" s="7">
        <v>3.42417779634554E-2</v>
      </c>
      <c r="E1074" s="7">
        <v>0.67179745436119398</v>
      </c>
      <c r="F1074" s="7">
        <v>0.29396076767535101</v>
      </c>
      <c r="G1074" s="7">
        <v>2.4223096933651898E-2</v>
      </c>
      <c r="H1074" s="7">
        <v>5.5111455743822601E-4</v>
      </c>
      <c r="I1074" s="30">
        <v>7.5440719592949302E-3</v>
      </c>
      <c r="J1074" s="30">
        <v>5.2929811789627502E-2</v>
      </c>
      <c r="K1074" s="7">
        <v>5.3607971901379503E-2</v>
      </c>
      <c r="L1074" s="7">
        <v>0.578979771297917</v>
      </c>
      <c r="M1074" s="7">
        <v>2.50189669991111E-2</v>
      </c>
      <c r="N1074" s="7">
        <v>0.113266160224493</v>
      </c>
      <c r="O1074" s="7">
        <v>5.8683328403051098E-3</v>
      </c>
      <c r="P1074" s="7">
        <v>0.13801070149678099</v>
      </c>
      <c r="Q1074" s="7">
        <v>6.3814804517400399</v>
      </c>
    </row>
    <row r="1075" spans="1:17" hidden="1" x14ac:dyDescent="0.25">
      <c r="A1075" s="3" t="s">
        <v>39</v>
      </c>
      <c r="B1075" s="2">
        <v>43983</v>
      </c>
      <c r="C1075" s="7">
        <v>0.62513941756003699</v>
      </c>
      <c r="D1075" s="7">
        <v>2.9661294658953501E-2</v>
      </c>
      <c r="E1075" s="7">
        <v>0.60965951782624295</v>
      </c>
      <c r="F1075" s="7">
        <v>0.36067918751480299</v>
      </c>
      <c r="G1075" s="7">
        <v>2.1956005839797701E-2</v>
      </c>
      <c r="H1075" s="7">
        <v>5.7195964744919002E-3</v>
      </c>
      <c r="I1075" s="30">
        <v>3.8900846272441003E-2</v>
      </c>
      <c r="J1075" s="30">
        <v>5.8270082755413698E-2</v>
      </c>
      <c r="K1075" s="7">
        <v>5.8551423486757001E-2</v>
      </c>
      <c r="L1075" s="7">
        <v>0.46403591471236599</v>
      </c>
      <c r="M1075" s="7">
        <v>3.32096148009259E-2</v>
      </c>
      <c r="N1075" s="7">
        <v>9.9529370054092306E-2</v>
      </c>
      <c r="O1075" s="7">
        <v>9.8876873522600692E-3</v>
      </c>
      <c r="P1075" s="7">
        <v>0.20993945825145499</v>
      </c>
      <c r="Q1075" s="7">
        <v>6.3254816402934901</v>
      </c>
    </row>
    <row r="1076" spans="1:17" hidden="1" x14ac:dyDescent="0.25">
      <c r="A1076" s="3" t="s">
        <v>39</v>
      </c>
      <c r="B1076" s="2">
        <v>44013</v>
      </c>
      <c r="C1076" s="7">
        <v>0.75676556765465097</v>
      </c>
      <c r="D1076" s="7">
        <v>2.43089486153685E-2</v>
      </c>
      <c r="E1076" s="7">
        <v>0.56070567786681402</v>
      </c>
      <c r="F1076" s="7">
        <v>0.414985373517817</v>
      </c>
      <c r="G1076" s="7">
        <v>2.1158492777559899E-2</v>
      </c>
      <c r="H1076" s="7">
        <v>9.3164816742784106E-3</v>
      </c>
      <c r="I1076" s="30">
        <v>6.3660423504982702E-2</v>
      </c>
      <c r="J1076" s="30">
        <v>9.1311695585768099E-2</v>
      </c>
      <c r="K1076" s="7">
        <v>8.5158425255951395E-2</v>
      </c>
      <c r="L1076" s="7">
        <v>0.37000485307370101</v>
      </c>
      <c r="M1076" s="7">
        <v>4.8524960457197001E-2</v>
      </c>
      <c r="N1076" s="7">
        <v>8.1338227655338796E-2</v>
      </c>
      <c r="O1076" s="7">
        <v>2.09759598096903E-2</v>
      </c>
      <c r="P1076" s="7">
        <v>0.20855048020553299</v>
      </c>
      <c r="Q1076" s="7">
        <v>6.3735696923072496</v>
      </c>
    </row>
    <row r="1077" spans="1:17" hidden="1" x14ac:dyDescent="0.25">
      <c r="A1077" s="3" t="s">
        <v>39</v>
      </c>
      <c r="B1077" s="2">
        <v>44044</v>
      </c>
      <c r="C1077" s="7">
        <v>0.82249320256151504</v>
      </c>
      <c r="D1077" s="7">
        <v>2.3772684521565599E-2</v>
      </c>
      <c r="E1077" s="7">
        <v>0.52653313006540703</v>
      </c>
      <c r="F1077" s="7">
        <v>0.44969418541302703</v>
      </c>
      <c r="G1077" s="7">
        <v>1.6744239982778499E-2</v>
      </c>
      <c r="H1077" s="7">
        <v>9.6287210015987904E-3</v>
      </c>
      <c r="I1077" s="30">
        <v>5.6838509894202298E-2</v>
      </c>
      <c r="J1077" s="30">
        <v>0.118868745022496</v>
      </c>
      <c r="K1077" s="7">
        <v>0.12784793240019701</v>
      </c>
      <c r="L1077" s="7">
        <v>0.31900532949700799</v>
      </c>
      <c r="M1077" s="7">
        <v>4.5441155350401101E-2</v>
      </c>
      <c r="N1077" s="7">
        <v>7.5225290303972195E-2</v>
      </c>
      <c r="O1077" s="7">
        <v>4.7151301515570898E-2</v>
      </c>
      <c r="P1077" s="7">
        <v>0.183248775031775</v>
      </c>
      <c r="Q1077" s="7">
        <v>6.3305753743122297</v>
      </c>
    </row>
    <row r="1078" spans="1:17" hidden="1" x14ac:dyDescent="0.25">
      <c r="A1078" s="3" t="s">
        <v>39</v>
      </c>
      <c r="B1078" s="2">
        <v>44075</v>
      </c>
      <c r="C1078" s="7">
        <v>0.82789196043466495</v>
      </c>
      <c r="D1078" s="7">
        <v>2.3648659323500701E-2</v>
      </c>
      <c r="E1078" s="7">
        <v>0.49957286191471001</v>
      </c>
      <c r="F1078" s="7">
        <v>0.47677847876179003</v>
      </c>
      <c r="G1078" s="7">
        <v>2.0504992152345199E-2</v>
      </c>
      <c r="H1078" s="7">
        <v>9.07347310532872E-3</v>
      </c>
      <c r="I1078" s="30">
        <v>5.6638642264402198E-2</v>
      </c>
      <c r="J1078" s="30">
        <v>0.10294583030624301</v>
      </c>
      <c r="K1078" s="7">
        <v>0.14808743892505899</v>
      </c>
      <c r="L1078" s="7">
        <v>0.31698578713831899</v>
      </c>
      <c r="M1078" s="7">
        <v>4.68111812635775E-2</v>
      </c>
      <c r="N1078" s="7">
        <v>6.2611322413244699E-2</v>
      </c>
      <c r="O1078" s="7">
        <v>5.1004092587689703E-2</v>
      </c>
      <c r="P1078" s="7">
        <v>0.185337239843791</v>
      </c>
      <c r="Q1078" s="7">
        <v>6.3185324564949701</v>
      </c>
    </row>
    <row r="1079" spans="1:17" hidden="1" x14ac:dyDescent="0.25">
      <c r="A1079" s="3" t="s">
        <v>39</v>
      </c>
      <c r="B1079" s="2">
        <v>44105</v>
      </c>
      <c r="C1079" s="7">
        <v>0.79767764171733402</v>
      </c>
      <c r="D1079" s="7">
        <v>2.29705075918923E-2</v>
      </c>
      <c r="E1079" s="7">
        <v>0.54593725802166104</v>
      </c>
      <c r="F1079" s="7">
        <v>0.431092234386447</v>
      </c>
      <c r="G1079" s="7">
        <v>2.01941762123563E-2</v>
      </c>
      <c r="H1079" s="7">
        <v>1.1947465730920301E-2</v>
      </c>
      <c r="I1079" s="30">
        <v>5.0835882477326497E-2</v>
      </c>
      <c r="J1079" s="30">
        <v>0.101303891400675</v>
      </c>
      <c r="K1079" s="7">
        <v>0.113726201054895</v>
      </c>
      <c r="L1079" s="7">
        <v>0.34652306469887101</v>
      </c>
      <c r="M1079" s="7">
        <v>4.94293007625599E-2</v>
      </c>
      <c r="N1079" s="7">
        <v>6.7388532101790702E-2</v>
      </c>
      <c r="O1079" s="7">
        <v>3.8827200172267103E-2</v>
      </c>
      <c r="P1079" s="7">
        <v>0.19982428538833799</v>
      </c>
      <c r="Q1079" s="7">
        <v>6.28511664728385</v>
      </c>
    </row>
    <row r="1080" spans="1:17" hidden="1" x14ac:dyDescent="0.25">
      <c r="A1080" s="3" t="s">
        <v>39</v>
      </c>
      <c r="B1080" s="2">
        <v>44136</v>
      </c>
      <c r="C1080" s="7">
        <v>0.58431572101328499</v>
      </c>
      <c r="D1080" s="7">
        <v>2.87672380158378E-2</v>
      </c>
      <c r="E1080" s="7">
        <v>0.63836316786927705</v>
      </c>
      <c r="F1080" s="7">
        <v>0.33286959411488498</v>
      </c>
      <c r="G1080" s="7">
        <v>2.66425530229892E-2</v>
      </c>
      <c r="H1080" s="7">
        <v>6.2644235654375803E-3</v>
      </c>
      <c r="I1080" s="30">
        <v>1.27159405368668E-2</v>
      </c>
      <c r="J1080" s="30">
        <v>7.7649021736740195E-2</v>
      </c>
      <c r="K1080" s="7">
        <v>8.2826476837378496E-2</v>
      </c>
      <c r="L1080" s="7">
        <v>0.47839429164703401</v>
      </c>
      <c r="M1080" s="7">
        <v>4.4913009924704102E-2</v>
      </c>
      <c r="N1080" s="7">
        <v>7.9143862814692004E-2</v>
      </c>
      <c r="O1080" s="7">
        <v>1.57448576630418E-2</v>
      </c>
      <c r="P1080" s="7">
        <v>0.175705562251116</v>
      </c>
      <c r="Q1080" s="7">
        <v>6.2906708749579003</v>
      </c>
    </row>
    <row r="1081" spans="1:17" hidden="1" x14ac:dyDescent="0.25">
      <c r="A1081" s="3" t="s">
        <v>39</v>
      </c>
      <c r="B1081" s="2">
        <v>44166</v>
      </c>
      <c r="C1081" s="7">
        <v>0.71915178759688603</v>
      </c>
      <c r="D1081" s="7">
        <v>2.9933040661704699E-2</v>
      </c>
      <c r="E1081" s="7">
        <v>0.64421830492549104</v>
      </c>
      <c r="F1081" s="7">
        <v>0.32584865441280397</v>
      </c>
      <c r="G1081" s="7">
        <v>2.46906464866718E-2</v>
      </c>
      <c r="H1081" s="7">
        <v>1.5279547441137801E-2</v>
      </c>
      <c r="I1081" s="30">
        <v>5.4513107832629699E-2</v>
      </c>
      <c r="J1081" s="30">
        <v>7.8911497803337199E-2</v>
      </c>
      <c r="K1081" s="7">
        <v>0.114806713688884</v>
      </c>
      <c r="L1081" s="7">
        <v>0.43899166838024301</v>
      </c>
      <c r="M1081" s="7">
        <v>5.2888771588798601E-2</v>
      </c>
      <c r="N1081" s="7">
        <v>6.1350636711283997E-2</v>
      </c>
      <c r="O1081" s="7">
        <v>1.7809224447184899E-2</v>
      </c>
      <c r="P1081" s="7">
        <v>0.140758185619829</v>
      </c>
      <c r="Q1081" s="7">
        <v>6.3192610227656001</v>
      </c>
    </row>
    <row r="1082" spans="1:17" hidden="1" x14ac:dyDescent="0.25">
      <c r="A1082" s="3" t="s">
        <v>39</v>
      </c>
      <c r="B1082" s="2">
        <v>44197</v>
      </c>
      <c r="C1082" s="7">
        <v>0.492177999109013</v>
      </c>
      <c r="D1082" s="7">
        <v>3.0302032772841998E-2</v>
      </c>
      <c r="E1082" s="7">
        <v>0.67267619380260901</v>
      </c>
      <c r="F1082" s="7">
        <v>0.297021773424549</v>
      </c>
      <c r="G1082" s="7">
        <v>2.68865606428354E-2</v>
      </c>
      <c r="H1082" s="7">
        <v>6.3384718938365805E-4</v>
      </c>
      <c r="I1082" s="30">
        <v>2.7967796173874901E-4</v>
      </c>
      <c r="J1082" s="30">
        <v>7.1944956436759702E-2</v>
      </c>
      <c r="K1082" s="7">
        <v>5.8639428639695998E-2</v>
      </c>
      <c r="L1082" s="7">
        <v>0.53964834292270403</v>
      </c>
      <c r="M1082" s="7">
        <v>4.0059671264509697E-2</v>
      </c>
      <c r="N1082" s="7">
        <v>6.2022838896862102E-2</v>
      </c>
      <c r="O1082" s="7">
        <v>1.19593161547658E-2</v>
      </c>
      <c r="P1082" s="7">
        <v>0.18792535989074499</v>
      </c>
      <c r="Q1082" s="7">
        <v>6.3869863743952298</v>
      </c>
    </row>
    <row r="1083" spans="1:17" hidden="1" x14ac:dyDescent="0.25">
      <c r="A1083" s="3" t="s">
        <v>39</v>
      </c>
      <c r="B1083" s="2">
        <v>44228</v>
      </c>
      <c r="C1083" s="7">
        <v>0.49279109552936801</v>
      </c>
      <c r="D1083" s="7">
        <v>3.14740222544347E-2</v>
      </c>
      <c r="E1083" s="7">
        <v>0.67063336224220604</v>
      </c>
      <c r="F1083" s="7">
        <v>0.29789261550335899</v>
      </c>
      <c r="G1083" s="7">
        <v>2.75311565618876E-2</v>
      </c>
      <c r="H1083" s="7">
        <v>9.0511633183843496E-4</v>
      </c>
      <c r="I1083" s="30">
        <v>8.1622210405583699E-4</v>
      </c>
      <c r="J1083" s="30">
        <v>7.2969433885044205E-2</v>
      </c>
      <c r="K1083" s="7">
        <v>5.78756460470123E-2</v>
      </c>
      <c r="L1083" s="7">
        <v>0.51816163235956703</v>
      </c>
      <c r="M1083" s="7">
        <v>4.5061601805200503E-2</v>
      </c>
      <c r="N1083" s="7">
        <v>7.8487182936155198E-2</v>
      </c>
      <c r="O1083" s="7">
        <v>1.12162315073002E-2</v>
      </c>
      <c r="P1083" s="7">
        <v>0.186975776461939</v>
      </c>
      <c r="Q1083" s="7">
        <v>6.3759960822262398</v>
      </c>
    </row>
    <row r="1084" spans="1:17" hidden="1" x14ac:dyDescent="0.25">
      <c r="A1084" s="3" t="s">
        <v>39</v>
      </c>
      <c r="B1084" s="2">
        <v>44256</v>
      </c>
      <c r="C1084" s="7">
        <v>0.60669653057753903</v>
      </c>
      <c r="D1084" s="7">
        <v>2.9060867524355199E-2</v>
      </c>
      <c r="E1084" s="7">
        <v>0.64429626065996404</v>
      </c>
      <c r="F1084" s="7">
        <v>0.32664287181568102</v>
      </c>
      <c r="G1084" s="7">
        <v>2.77399779157032E-2</v>
      </c>
      <c r="H1084" s="7">
        <v>8.6662463764216203E-4</v>
      </c>
      <c r="I1084" s="30">
        <v>9.5257722466291503E-4</v>
      </c>
      <c r="J1084" s="30">
        <v>7.1534839812779097E-2</v>
      </c>
      <c r="K1084" s="7">
        <v>5.9334291724786603E-2</v>
      </c>
      <c r="L1084" s="7">
        <v>0.48859931154417902</v>
      </c>
      <c r="M1084" s="7">
        <v>4.6114672184387702E-2</v>
      </c>
      <c r="N1084" s="7">
        <v>9.0832294391953394E-2</v>
      </c>
      <c r="O1084" s="7">
        <v>1.39334377202728E-2</v>
      </c>
      <c r="P1084" s="7">
        <v>0.200091972843633</v>
      </c>
      <c r="Q1084" s="7">
        <v>6.2860449993279399</v>
      </c>
    </row>
    <row r="1085" spans="1:17" hidden="1" x14ac:dyDescent="0.25">
      <c r="A1085" s="3" t="s">
        <v>39</v>
      </c>
      <c r="B1085" s="2">
        <v>44287</v>
      </c>
      <c r="C1085" s="7">
        <v>0.70573369018390997</v>
      </c>
      <c r="D1085" s="7">
        <v>2.78523073888234E-2</v>
      </c>
      <c r="E1085" s="7">
        <v>0.63440946782146801</v>
      </c>
      <c r="F1085" s="7">
        <v>0.337738224789709</v>
      </c>
      <c r="G1085" s="7">
        <v>2.3463851817766598E-2</v>
      </c>
      <c r="H1085" s="7">
        <v>5.2742466467921804E-3</v>
      </c>
      <c r="I1085" s="30">
        <v>5.2232071331879702E-2</v>
      </c>
      <c r="J1085" s="30">
        <v>7.4012858051775904E-2</v>
      </c>
      <c r="K1085" s="7">
        <v>7.3567698526548805E-2</v>
      </c>
      <c r="L1085" s="7">
        <v>0.41032251190334201</v>
      </c>
      <c r="M1085" s="7">
        <v>4.79534712416399E-2</v>
      </c>
      <c r="N1085" s="7">
        <v>8.5843191911928907E-2</v>
      </c>
      <c r="O1085" s="7">
        <v>1.81886740554007E-2</v>
      </c>
      <c r="P1085" s="7">
        <v>0.209141424512925</v>
      </c>
      <c r="Q1085" s="7">
        <v>6.3286820745030399</v>
      </c>
    </row>
    <row r="1086" spans="1:17" hidden="1" x14ac:dyDescent="0.25">
      <c r="A1086" s="3" t="s">
        <v>39</v>
      </c>
      <c r="B1086" s="2">
        <v>44317</v>
      </c>
      <c r="C1086" s="7">
        <v>0.81153543208263001</v>
      </c>
      <c r="D1086" s="7">
        <v>2.6850283420991002E-2</v>
      </c>
      <c r="E1086" s="7">
        <v>0.58869651010601998</v>
      </c>
      <c r="F1086" s="7">
        <v>0.38445320647298897</v>
      </c>
      <c r="G1086" s="7">
        <v>1.69048949133375E-2</v>
      </c>
      <c r="H1086" s="7">
        <v>1.06335036357236E-2</v>
      </c>
      <c r="I1086" s="30">
        <v>6.4305290656042499E-2</v>
      </c>
      <c r="J1086" s="30">
        <v>9.7966907262886802E-2</v>
      </c>
      <c r="K1086" s="7">
        <v>7.7235200954251196E-2</v>
      </c>
      <c r="L1086" s="7">
        <v>0.36334158463344302</v>
      </c>
      <c r="M1086" s="7">
        <v>4.9918213431704002E-2</v>
      </c>
      <c r="N1086" s="7">
        <v>7.3629695852839794E-2</v>
      </c>
      <c r="O1086" s="7">
        <v>2.4666956615558101E-2</v>
      </c>
      <c r="P1086" s="7">
        <v>0.221397752044214</v>
      </c>
      <c r="Q1086" s="7">
        <v>6.2707460866833102</v>
      </c>
    </row>
    <row r="1087" spans="1:17" hidden="1" x14ac:dyDescent="0.25">
      <c r="A1087" s="3" t="s">
        <v>39</v>
      </c>
      <c r="B1087" s="2">
        <v>44348</v>
      </c>
      <c r="C1087" s="7">
        <v>0.80884884795027601</v>
      </c>
      <c r="D1087" s="7">
        <v>2.6468709643568698E-2</v>
      </c>
      <c r="E1087" s="7">
        <v>0.57475742695523202</v>
      </c>
      <c r="F1087" s="7">
        <v>0.39877386340119902</v>
      </c>
      <c r="G1087" s="7">
        <v>1.9708742493192499E-2</v>
      </c>
      <c r="H1087" s="7">
        <v>1.0147215688458999E-2</v>
      </c>
      <c r="I1087" s="30">
        <v>5.7347747932775299E-2</v>
      </c>
      <c r="J1087" s="30">
        <v>0.110600141953085</v>
      </c>
      <c r="K1087" s="7">
        <v>9.2936112205128901E-2</v>
      </c>
      <c r="L1087" s="7">
        <v>0.354424391449012</v>
      </c>
      <c r="M1087" s="7">
        <v>5.1300697902462999E-2</v>
      </c>
      <c r="N1087" s="7">
        <v>6.9236641469079999E-2</v>
      </c>
      <c r="O1087" s="7">
        <v>3.0990104517969901E-2</v>
      </c>
      <c r="P1087" s="7">
        <v>0.20330820438883501</v>
      </c>
      <c r="Q1087" s="7">
        <v>6.3460831794483497</v>
      </c>
    </row>
    <row r="1088" spans="1:17" hidden="1" x14ac:dyDescent="0.25">
      <c r="A1088" s="3" t="s">
        <v>39</v>
      </c>
      <c r="B1088" s="2">
        <v>44378</v>
      </c>
      <c r="C1088" s="7">
        <v>0.92265893341787197</v>
      </c>
      <c r="D1088" s="7">
        <v>2.48492904582845E-2</v>
      </c>
      <c r="E1088" s="7">
        <v>0.52263071296957098</v>
      </c>
      <c r="F1088" s="7">
        <v>0.45251999657214498</v>
      </c>
      <c r="G1088" s="7">
        <v>1.7281667822668299E-2</v>
      </c>
      <c r="H1088" s="7">
        <v>1.06603276500059E-2</v>
      </c>
      <c r="I1088" s="30">
        <v>6.08664344692584E-2</v>
      </c>
      <c r="J1088" s="30">
        <v>0.121242395425987</v>
      </c>
      <c r="K1088" s="7">
        <v>0.12638807347133499</v>
      </c>
      <c r="L1088" s="7">
        <v>0.32524104559127198</v>
      </c>
      <c r="M1088" s="7">
        <v>5.0345343704684298E-2</v>
      </c>
      <c r="N1088" s="7">
        <v>6.21673692231028E-2</v>
      </c>
      <c r="O1088" s="7">
        <v>3.78736400062651E-2</v>
      </c>
      <c r="P1088" s="7">
        <v>0.18793370263542</v>
      </c>
      <c r="Q1088" s="7">
        <v>6.2592425857252998</v>
      </c>
    </row>
    <row r="1089" spans="1:17" hidden="1" x14ac:dyDescent="0.25">
      <c r="A1089" s="3" t="s">
        <v>39</v>
      </c>
      <c r="B1089" s="2">
        <v>44409</v>
      </c>
      <c r="C1089" s="7">
        <v>1.0200668498962899</v>
      </c>
      <c r="D1089" s="7">
        <v>2.14044413828894E-2</v>
      </c>
      <c r="E1089" s="7">
        <v>0.43969999385298397</v>
      </c>
      <c r="F1089" s="7">
        <v>0.53889556476412603</v>
      </c>
      <c r="G1089" s="7">
        <v>1.5645228568304199E-2</v>
      </c>
      <c r="H1089" s="7">
        <v>1.1013082529229499E-2</v>
      </c>
      <c r="I1089" s="30">
        <v>5.2989352399832497E-2</v>
      </c>
      <c r="J1089" s="30">
        <v>0.13112304861280699</v>
      </c>
      <c r="K1089" s="7">
        <v>0.18827945856831299</v>
      </c>
      <c r="L1089" s="7">
        <v>0.27114739541619598</v>
      </c>
      <c r="M1089" s="7">
        <v>4.1446053255356698E-2</v>
      </c>
      <c r="N1089" s="7">
        <v>5.0434424412892101E-2</v>
      </c>
      <c r="O1089" s="7">
        <v>4.5019769528143697E-2</v>
      </c>
      <c r="P1089" s="7">
        <v>0.19290218670892501</v>
      </c>
      <c r="Q1089" s="7">
        <v>6.2697421150070198</v>
      </c>
    </row>
    <row r="1090" spans="1:17" x14ac:dyDescent="0.25">
      <c r="A1090" s="3" t="s">
        <v>39</v>
      </c>
      <c r="B1090" s="2">
        <v>44440</v>
      </c>
      <c r="C1090" s="7">
        <v>0.981084001684007</v>
      </c>
      <c r="D1090" s="7">
        <v>2.1713566663248501E-2</v>
      </c>
      <c r="E1090" s="7">
        <v>0.46722249150977502</v>
      </c>
      <c r="F1090" s="7">
        <v>0.51106394182697601</v>
      </c>
      <c r="G1090" s="7">
        <v>1.9283570693753801E-2</v>
      </c>
      <c r="H1090" s="7">
        <v>9.5568610982954601E-3</v>
      </c>
      <c r="I1090" s="30">
        <v>4.5524798224531697E-2</v>
      </c>
      <c r="J1090" s="30">
        <v>0.12541858344090601</v>
      </c>
      <c r="K1090" s="7">
        <v>0.20923607621439599</v>
      </c>
      <c r="L1090" s="7">
        <v>0.28103505483061197</v>
      </c>
      <c r="M1090" s="7">
        <v>4.4394343768982603E-2</v>
      </c>
      <c r="N1090" s="7">
        <v>4.8475586301801002E-2</v>
      </c>
      <c r="O1090" s="7">
        <v>4.1257147363683702E-2</v>
      </c>
      <c r="P1090" s="7">
        <v>0.17581797806303801</v>
      </c>
      <c r="Q1090" s="7">
        <v>6.3145730576253998</v>
      </c>
    </row>
    <row r="1091" spans="1:17" hidden="1" x14ac:dyDescent="0.25">
      <c r="A1091" s="3" t="s">
        <v>40</v>
      </c>
      <c r="B1091" s="2">
        <v>43466</v>
      </c>
      <c r="C1091" s="7">
        <v>0.85178196744345802</v>
      </c>
      <c r="D1091" s="7">
        <v>5.6739429626455496E-3</v>
      </c>
      <c r="E1091" s="7">
        <v>0.733400373083682</v>
      </c>
      <c r="F1091" s="7">
        <v>0.26092568395367299</v>
      </c>
      <c r="G1091" s="7">
        <v>2.0154439088006099E-2</v>
      </c>
      <c r="H1091" s="7">
        <v>1.61930465108127E-2</v>
      </c>
      <c r="I1091" s="30">
        <v>8.3455533063020199E-2</v>
      </c>
      <c r="J1091" s="30">
        <v>0.12508740774134999</v>
      </c>
      <c r="K1091" s="7">
        <v>7.5840641423960506E-2</v>
      </c>
      <c r="L1091" s="7">
        <v>0.35595740100787898</v>
      </c>
      <c r="M1091" s="7">
        <v>5.2893951364528798E-2</v>
      </c>
      <c r="N1091" s="7">
        <v>5.29374532074917E-2</v>
      </c>
      <c r="O1091" s="7">
        <v>4.0374066276514103E-2</v>
      </c>
      <c r="P1091" s="7">
        <v>0.177106060316436</v>
      </c>
      <c r="Q1091" s="7">
        <v>6.1681111883161899</v>
      </c>
    </row>
    <row r="1092" spans="1:17" hidden="1" x14ac:dyDescent="0.25">
      <c r="A1092" s="3" t="s">
        <v>40</v>
      </c>
      <c r="B1092" s="2">
        <v>43497</v>
      </c>
      <c r="C1092" s="7">
        <v>0.87871334465670603</v>
      </c>
      <c r="D1092" s="7">
        <v>5.2307835134054598E-3</v>
      </c>
      <c r="E1092" s="7">
        <v>0.728012713953616</v>
      </c>
      <c r="F1092" s="7">
        <v>0.266756502532978</v>
      </c>
      <c r="G1092" s="7">
        <v>1.8769785323061099E-2</v>
      </c>
      <c r="H1092" s="7">
        <v>1.5533063601064699E-2</v>
      </c>
      <c r="I1092" s="30">
        <v>8.3404985414896202E-2</v>
      </c>
      <c r="J1092" s="30">
        <v>0.141878678718732</v>
      </c>
      <c r="K1092" s="7">
        <v>7.36977003367488E-2</v>
      </c>
      <c r="L1092" s="7">
        <v>0.350833600537796</v>
      </c>
      <c r="M1092" s="7">
        <v>5.3179077856444899E-2</v>
      </c>
      <c r="N1092" s="7">
        <v>5.3072869084275498E-2</v>
      </c>
      <c r="O1092" s="7">
        <v>3.9977468225830801E-2</v>
      </c>
      <c r="P1092" s="7">
        <v>0.16965277090115</v>
      </c>
      <c r="Q1092" s="7">
        <v>6.1683245495960897</v>
      </c>
    </row>
    <row r="1093" spans="1:17" hidden="1" x14ac:dyDescent="0.25">
      <c r="A1093" s="3" t="s">
        <v>40</v>
      </c>
      <c r="B1093" s="2">
        <v>43525</v>
      </c>
      <c r="C1093" s="7">
        <v>1.0376489296628499</v>
      </c>
      <c r="D1093" s="7">
        <v>5.0317240001219203E-3</v>
      </c>
      <c r="E1093" s="7">
        <v>0.72676833689776499</v>
      </c>
      <c r="F1093" s="7">
        <v>0.26819993910211298</v>
      </c>
      <c r="G1093" s="7">
        <v>2.0870339815402799E-2</v>
      </c>
      <c r="H1093" s="7">
        <v>1.4492462174066899E-2</v>
      </c>
      <c r="I1093" s="30">
        <v>8.9179729884882999E-2</v>
      </c>
      <c r="J1093" s="30">
        <v>0.14062888242788299</v>
      </c>
      <c r="K1093" s="7">
        <v>7.4966329686436697E-2</v>
      </c>
      <c r="L1093" s="7">
        <v>0.345968217386386</v>
      </c>
      <c r="M1093" s="7">
        <v>5.1273286527532297E-2</v>
      </c>
      <c r="N1093" s="7">
        <v>5.2063182140979103E-2</v>
      </c>
      <c r="O1093" s="7">
        <v>3.8923686724075701E-2</v>
      </c>
      <c r="P1093" s="7">
        <v>0.17163388323235401</v>
      </c>
      <c r="Q1093" s="7">
        <v>6.15201338034902</v>
      </c>
    </row>
    <row r="1094" spans="1:17" hidden="1" x14ac:dyDescent="0.25">
      <c r="A1094" s="3" t="s">
        <v>40</v>
      </c>
      <c r="B1094" s="2">
        <v>43556</v>
      </c>
      <c r="C1094" s="7">
        <v>0.98510469360764796</v>
      </c>
      <c r="D1094" s="7">
        <v>5.0905128258662202E-3</v>
      </c>
      <c r="E1094" s="7">
        <v>0.732110599898398</v>
      </c>
      <c r="F1094" s="7">
        <v>0.26279888727573603</v>
      </c>
      <c r="G1094" s="7">
        <v>2.0387407196222999E-2</v>
      </c>
      <c r="H1094" s="7">
        <v>1.5856480771236501E-2</v>
      </c>
      <c r="I1094" s="30">
        <v>9.3945943146178601E-2</v>
      </c>
      <c r="J1094" s="30">
        <v>0.134869100528653</v>
      </c>
      <c r="K1094" s="7">
        <v>7.45925575723312E-2</v>
      </c>
      <c r="L1094" s="7">
        <v>0.35153944151070499</v>
      </c>
      <c r="M1094" s="7">
        <v>4.9096018728545597E-2</v>
      </c>
      <c r="N1094" s="7">
        <v>5.7690271535903399E-2</v>
      </c>
      <c r="O1094" s="7">
        <v>3.9371847695033102E-2</v>
      </c>
      <c r="P1094" s="7">
        <v>0.16265093131519101</v>
      </c>
      <c r="Q1094" s="7">
        <v>6.1495497722894097</v>
      </c>
    </row>
    <row r="1095" spans="1:17" hidden="1" x14ac:dyDescent="0.25">
      <c r="A1095" s="3" t="s">
        <v>40</v>
      </c>
      <c r="B1095" s="2">
        <v>43586</v>
      </c>
      <c r="C1095" s="7">
        <v>1.02657417889058</v>
      </c>
      <c r="D1095" s="7">
        <v>5.7851674283804803E-3</v>
      </c>
      <c r="E1095" s="7">
        <v>0.73445872229726605</v>
      </c>
      <c r="F1095" s="7">
        <v>0.25975611027435402</v>
      </c>
      <c r="G1095" s="7">
        <v>1.9958726362037701E-2</v>
      </c>
      <c r="H1095" s="7">
        <v>1.4402410144134001E-2</v>
      </c>
      <c r="I1095" s="30">
        <v>9.9920684418901104E-2</v>
      </c>
      <c r="J1095" s="30">
        <v>0.13761516289304199</v>
      </c>
      <c r="K1095" s="7">
        <v>7.5095269680988105E-2</v>
      </c>
      <c r="L1095" s="7">
        <v>0.33965685903235998</v>
      </c>
      <c r="M1095" s="7">
        <v>5.1603865250610802E-2</v>
      </c>
      <c r="N1095" s="7">
        <v>5.8607937571001703E-2</v>
      </c>
      <c r="O1095" s="7">
        <v>4.1985373974001997E-2</v>
      </c>
      <c r="P1095" s="7">
        <v>0.161153710672922</v>
      </c>
      <c r="Q1095" s="7">
        <v>6.1584616361189397</v>
      </c>
    </row>
    <row r="1096" spans="1:17" hidden="1" x14ac:dyDescent="0.25">
      <c r="A1096" s="3" t="s">
        <v>40</v>
      </c>
      <c r="B1096" s="2">
        <v>43617</v>
      </c>
      <c r="C1096" s="7">
        <v>0.98728541440583495</v>
      </c>
      <c r="D1096" s="7">
        <v>5.4740567905004704E-3</v>
      </c>
      <c r="E1096" s="7">
        <v>0.73237000214581205</v>
      </c>
      <c r="F1096" s="7">
        <v>0.262155941063688</v>
      </c>
      <c r="G1096" s="7">
        <v>1.9171237783422002E-2</v>
      </c>
      <c r="H1096" s="7">
        <v>1.4079891174382001E-2</v>
      </c>
      <c r="I1096" s="30">
        <v>9.9622127455592402E-2</v>
      </c>
      <c r="J1096" s="30">
        <v>0.13518978695856701</v>
      </c>
      <c r="K1096" s="7">
        <v>7.6934854413459805E-2</v>
      </c>
      <c r="L1096" s="7">
        <v>0.34421260480730798</v>
      </c>
      <c r="M1096" s="7">
        <v>5.1245280175173699E-2</v>
      </c>
      <c r="N1096" s="7">
        <v>5.3141450228419297E-2</v>
      </c>
      <c r="O1096" s="7">
        <v>4.2628382490866298E-2</v>
      </c>
      <c r="P1096" s="7">
        <v>0.16377438451281001</v>
      </c>
      <c r="Q1096" s="7">
        <v>6.1664537739300496</v>
      </c>
    </row>
    <row r="1097" spans="1:17" hidden="1" x14ac:dyDescent="0.25">
      <c r="A1097" s="3" t="s">
        <v>40</v>
      </c>
      <c r="B1097" s="2">
        <v>43647</v>
      </c>
      <c r="C1097" s="7">
        <v>1.0086469059587999</v>
      </c>
      <c r="D1097" s="7">
        <v>5.1015814217330096E-3</v>
      </c>
      <c r="E1097" s="7">
        <v>0.73409172325621097</v>
      </c>
      <c r="F1097" s="7">
        <v>0.26080669532205603</v>
      </c>
      <c r="G1097" s="7">
        <v>1.8872734926056501E-2</v>
      </c>
      <c r="H1097" s="7">
        <v>1.5343337930605E-2</v>
      </c>
      <c r="I1097" s="30">
        <v>9.9585615613811101E-2</v>
      </c>
      <c r="J1097" s="30">
        <v>0.13214564614462301</v>
      </c>
      <c r="K1097" s="7">
        <v>7.5899784449971294E-2</v>
      </c>
      <c r="L1097" s="7">
        <v>0.343618592619304</v>
      </c>
      <c r="M1097" s="7">
        <v>5.3399631750163802E-2</v>
      </c>
      <c r="N1097" s="7">
        <v>5.37376704627094E-2</v>
      </c>
      <c r="O1097" s="7">
        <v>4.0569216083458599E-2</v>
      </c>
      <c r="P1097" s="7">
        <v>0.16682777001929799</v>
      </c>
      <c r="Q1097" s="7">
        <v>6.1751652291215997</v>
      </c>
    </row>
    <row r="1098" spans="1:17" hidden="1" x14ac:dyDescent="0.25">
      <c r="A1098" s="3" t="s">
        <v>40</v>
      </c>
      <c r="B1098" s="2">
        <v>43678</v>
      </c>
      <c r="C1098" s="7">
        <v>1.01017270401157</v>
      </c>
      <c r="D1098" s="7">
        <v>5.1915021182524597E-3</v>
      </c>
      <c r="E1098" s="7">
        <v>0.73371684213876498</v>
      </c>
      <c r="F1098" s="7">
        <v>0.26109165574298299</v>
      </c>
      <c r="G1098" s="7">
        <v>1.85415204783713E-2</v>
      </c>
      <c r="H1098" s="7">
        <v>1.6092090678221999E-2</v>
      </c>
      <c r="I1098" s="30">
        <v>0.10392302015794599</v>
      </c>
      <c r="J1098" s="30">
        <v>0.141887748682616</v>
      </c>
      <c r="K1098" s="7">
        <v>7.5465906829520202E-2</v>
      </c>
      <c r="L1098" s="7">
        <v>0.33827800332436597</v>
      </c>
      <c r="M1098" s="7">
        <v>5.1467800325623501E-2</v>
      </c>
      <c r="N1098" s="7">
        <v>5.4379470688396797E-2</v>
      </c>
      <c r="O1098" s="7">
        <v>3.8900775446161502E-2</v>
      </c>
      <c r="P1098" s="7">
        <v>0.16106366338877701</v>
      </c>
      <c r="Q1098" s="7">
        <v>6.1925689151406704</v>
      </c>
    </row>
    <row r="1099" spans="1:17" hidden="1" x14ac:dyDescent="0.25">
      <c r="A1099" s="3" t="s">
        <v>40</v>
      </c>
      <c r="B1099" s="2">
        <v>43709</v>
      </c>
      <c r="C1099" s="7">
        <v>0.95829223847796496</v>
      </c>
      <c r="D1099" s="7">
        <v>5.4093654328740103E-3</v>
      </c>
      <c r="E1099" s="7">
        <v>0.74061178949617001</v>
      </c>
      <c r="F1099" s="7">
        <v>0.25397884507095603</v>
      </c>
      <c r="G1099" s="7">
        <v>2.0533229563010201E-2</v>
      </c>
      <c r="H1099" s="7">
        <v>1.53244962543117E-2</v>
      </c>
      <c r="I1099" s="30">
        <v>9.4136760437668596E-2</v>
      </c>
      <c r="J1099" s="30">
        <v>0.134322866230313</v>
      </c>
      <c r="K1099" s="7">
        <v>7.77895058718584E-2</v>
      </c>
      <c r="L1099" s="7">
        <v>0.34476948207056202</v>
      </c>
      <c r="M1099" s="7">
        <v>5.1114657872973701E-2</v>
      </c>
      <c r="N1099" s="7">
        <v>5.36914361892563E-2</v>
      </c>
      <c r="O1099" s="7">
        <v>4.1163270171571301E-2</v>
      </c>
      <c r="P1099" s="7">
        <v>0.16715429533847501</v>
      </c>
      <c r="Q1099" s="7">
        <v>6.1662787506622001</v>
      </c>
    </row>
    <row r="1100" spans="1:17" hidden="1" x14ac:dyDescent="0.25">
      <c r="A1100" s="3" t="s">
        <v>40</v>
      </c>
      <c r="B1100" s="2">
        <v>43739</v>
      </c>
      <c r="C1100" s="7">
        <v>1.0074638030494001</v>
      </c>
      <c r="D1100" s="7">
        <v>5.26181053933598E-3</v>
      </c>
      <c r="E1100" s="7">
        <v>0.73501000937272498</v>
      </c>
      <c r="F1100" s="7">
        <v>0.25972818008793902</v>
      </c>
      <c r="G1100" s="7">
        <v>1.9807259451389999E-2</v>
      </c>
      <c r="H1100" s="7">
        <v>1.6108824349684199E-2</v>
      </c>
      <c r="I1100" s="30">
        <v>9.3096981532836298E-2</v>
      </c>
      <c r="J1100" s="30">
        <v>0.13596251861150299</v>
      </c>
      <c r="K1100" s="7">
        <v>8.0808768667086098E-2</v>
      </c>
      <c r="L1100" s="7">
        <v>0.345131353448977</v>
      </c>
      <c r="M1100" s="7">
        <v>5.2381548363391102E-2</v>
      </c>
      <c r="N1100" s="7">
        <v>5.7393217604022398E-2</v>
      </c>
      <c r="O1100" s="7">
        <v>3.6737783724024801E-2</v>
      </c>
      <c r="P1100" s="7">
        <v>0.16257174424708401</v>
      </c>
      <c r="Q1100" s="7">
        <v>6.1718255509931002</v>
      </c>
    </row>
    <row r="1101" spans="1:17" hidden="1" x14ac:dyDescent="0.25">
      <c r="A1101" s="3" t="s">
        <v>40</v>
      </c>
      <c r="B1101" s="2">
        <v>43770</v>
      </c>
      <c r="C1101" s="7">
        <v>1.0481721198854801</v>
      </c>
      <c r="D1101" s="7">
        <v>5.2620672196263497E-3</v>
      </c>
      <c r="E1101" s="7">
        <v>0.73626867719989397</v>
      </c>
      <c r="F1101" s="7">
        <v>0.25846925558047901</v>
      </c>
      <c r="G1101" s="7">
        <v>1.8093205159675399E-2</v>
      </c>
      <c r="H1101" s="7">
        <v>1.8094729032563601E-2</v>
      </c>
      <c r="I1101" s="30">
        <v>9.9900723124149396E-2</v>
      </c>
      <c r="J1101" s="30">
        <v>0.13654781244226899</v>
      </c>
      <c r="K1101" s="7">
        <v>9.5209311359704202E-2</v>
      </c>
      <c r="L1101" s="7">
        <v>0.34240162844322503</v>
      </c>
      <c r="M1101" s="7">
        <v>5.2177057437946199E-2</v>
      </c>
      <c r="N1101" s="7">
        <v>5.5638785908959702E-2</v>
      </c>
      <c r="O1101" s="7">
        <v>3.4296530062807799E-2</v>
      </c>
      <c r="P1101" s="7">
        <v>0.1476402170287</v>
      </c>
      <c r="Q1101" s="7">
        <v>6.1533146235856302</v>
      </c>
    </row>
    <row r="1102" spans="1:17" hidden="1" x14ac:dyDescent="0.25">
      <c r="A1102" s="3" t="s">
        <v>40</v>
      </c>
      <c r="B1102" s="2">
        <v>43800</v>
      </c>
      <c r="C1102" s="7">
        <v>1.2001436999497199</v>
      </c>
      <c r="D1102" s="7">
        <v>5.2262523874627596E-3</v>
      </c>
      <c r="E1102" s="7">
        <v>0.73445898154870004</v>
      </c>
      <c r="F1102" s="7">
        <v>0.26031476606383702</v>
      </c>
      <c r="G1102" s="7">
        <v>1.70234492216828E-2</v>
      </c>
      <c r="H1102" s="7">
        <v>2.0706848073400199E-2</v>
      </c>
      <c r="I1102" s="30">
        <v>0.12157415180370799</v>
      </c>
      <c r="J1102" s="30">
        <v>0.13705966785228399</v>
      </c>
      <c r="K1102" s="7">
        <v>0.11688176160986199</v>
      </c>
      <c r="L1102" s="7">
        <v>0.345047567021248</v>
      </c>
      <c r="M1102" s="7">
        <v>5.2792815415258001E-2</v>
      </c>
      <c r="N1102" s="7">
        <v>4.1814467395822001E-2</v>
      </c>
      <c r="O1102" s="7">
        <v>2.8585487209630198E-2</v>
      </c>
      <c r="P1102" s="7">
        <v>0.118513784397104</v>
      </c>
      <c r="Q1102" s="7">
        <v>6.1360989558484498</v>
      </c>
    </row>
    <row r="1103" spans="1:17" hidden="1" x14ac:dyDescent="0.25">
      <c r="A1103" s="3" t="s">
        <v>40</v>
      </c>
      <c r="B1103" s="2">
        <v>43831</v>
      </c>
      <c r="C1103" s="7">
        <v>0.91700203051423101</v>
      </c>
      <c r="D1103" s="7">
        <v>5.38764660046948E-3</v>
      </c>
      <c r="E1103" s="7">
        <v>0.74925887042848005</v>
      </c>
      <c r="F1103" s="7">
        <v>0.24535348297105</v>
      </c>
      <c r="G1103" s="7">
        <v>2.05850296521582E-2</v>
      </c>
      <c r="H1103" s="7">
        <v>1.53546082418134E-2</v>
      </c>
      <c r="I1103" s="30">
        <v>7.6392102876032902E-2</v>
      </c>
      <c r="J1103" s="30">
        <v>0.13454678245275201</v>
      </c>
      <c r="K1103" s="7">
        <v>7.3823481132884297E-2</v>
      </c>
      <c r="L1103" s="7">
        <v>0.354918474465582</v>
      </c>
      <c r="M1103" s="7">
        <v>5.2402133386685097E-2</v>
      </c>
      <c r="N1103" s="7">
        <v>5.2002619702878401E-2</v>
      </c>
      <c r="O1103" s="7">
        <v>3.9598587476109601E-2</v>
      </c>
      <c r="P1103" s="7">
        <v>0.18037618061310401</v>
      </c>
      <c r="Q1103" s="7">
        <v>6.1882658842733198</v>
      </c>
    </row>
    <row r="1104" spans="1:17" hidden="1" x14ac:dyDescent="0.25">
      <c r="A1104" s="3" t="s">
        <v>40</v>
      </c>
      <c r="B1104" s="2">
        <v>43862</v>
      </c>
      <c r="C1104" s="7">
        <v>0.92681368752525795</v>
      </c>
      <c r="D1104" s="7">
        <v>5.3114811484074997E-3</v>
      </c>
      <c r="E1104" s="7">
        <v>0.74629915531263502</v>
      </c>
      <c r="F1104" s="7">
        <v>0.24838936353895799</v>
      </c>
      <c r="G1104" s="7">
        <v>1.9271782780234999E-2</v>
      </c>
      <c r="H1104" s="7">
        <v>1.561325734191E-2</v>
      </c>
      <c r="I1104" s="30">
        <v>7.7817580205236506E-2</v>
      </c>
      <c r="J1104" s="30">
        <v>0.14866404777422401</v>
      </c>
      <c r="K1104" s="7">
        <v>7.1027612429470893E-2</v>
      </c>
      <c r="L1104" s="7">
        <v>0.35711827008483499</v>
      </c>
      <c r="M1104" s="7">
        <v>5.2134886593772599E-2</v>
      </c>
      <c r="N1104" s="7">
        <v>5.0613658700736197E-2</v>
      </c>
      <c r="O1104" s="7">
        <v>3.91786154798223E-2</v>
      </c>
      <c r="P1104" s="7">
        <v>0.168560288609758</v>
      </c>
      <c r="Q1104" s="7">
        <v>6.1753857325223303</v>
      </c>
    </row>
    <row r="1105" spans="1:17" hidden="1" x14ac:dyDescent="0.25">
      <c r="A1105" s="3" t="s">
        <v>40</v>
      </c>
      <c r="B1105" s="2">
        <v>43891</v>
      </c>
      <c r="C1105" s="7">
        <v>0.87865566181061805</v>
      </c>
      <c r="D1105" s="7">
        <v>5.4814844546204299E-3</v>
      </c>
      <c r="E1105" s="7">
        <v>0.793733820572461</v>
      </c>
      <c r="F1105" s="7">
        <v>0.20078469497291801</v>
      </c>
      <c r="G1105" s="7">
        <v>2.0092929103911701E-2</v>
      </c>
      <c r="H1105" s="7">
        <v>1.02697638303245E-2</v>
      </c>
      <c r="I1105" s="30">
        <v>5.2009189141752399E-2</v>
      </c>
      <c r="J1105" s="30">
        <v>9.8106509291909796E-2</v>
      </c>
      <c r="K1105" s="7">
        <v>7.0639094181049494E-2</v>
      </c>
      <c r="L1105" s="7">
        <v>0.48017626228423899</v>
      </c>
      <c r="M1105" s="7">
        <v>4.3890690701896898E-2</v>
      </c>
      <c r="N1105" s="7">
        <v>4.6969311671614902E-2</v>
      </c>
      <c r="O1105" s="7">
        <v>2.3756468840401501E-2</v>
      </c>
      <c r="P1105" s="7">
        <v>0.15408978095289999</v>
      </c>
      <c r="Q1105" s="7">
        <v>6.22239140887236</v>
      </c>
    </row>
    <row r="1106" spans="1:17" hidden="1" x14ac:dyDescent="0.25">
      <c r="A1106" s="3" t="s">
        <v>40</v>
      </c>
      <c r="B1106" s="2">
        <v>43922</v>
      </c>
      <c r="C1106" s="7">
        <v>0.54582232863537805</v>
      </c>
      <c r="D1106" s="7">
        <v>5.3300187238316402E-3</v>
      </c>
      <c r="E1106" s="7">
        <v>0.87512711320084902</v>
      </c>
      <c r="F1106" s="7">
        <v>0.119542868075319</v>
      </c>
      <c r="G1106" s="7">
        <v>2.2524148918209499E-2</v>
      </c>
      <c r="H1106" s="7">
        <v>1.01141505773315E-3</v>
      </c>
      <c r="I1106" s="30">
        <v>1.17502897023257E-2</v>
      </c>
      <c r="J1106" s="30">
        <v>2.43243921811814E-2</v>
      </c>
      <c r="K1106" s="7">
        <v>6.3081569690078401E-2</v>
      </c>
      <c r="L1106" s="7">
        <v>0.74804947353567697</v>
      </c>
      <c r="M1106" s="7">
        <v>1.4832229551701E-2</v>
      </c>
      <c r="N1106" s="7">
        <v>2.8280649313419701E-2</v>
      </c>
      <c r="O1106" s="7">
        <v>5.2649018581006398E-3</v>
      </c>
      <c r="P1106" s="7">
        <v>8.0880930191573996E-2</v>
      </c>
      <c r="Q1106" s="7">
        <v>6.4972304050891303</v>
      </c>
    </row>
    <row r="1107" spans="1:17" hidden="1" x14ac:dyDescent="0.25">
      <c r="A1107" s="3" t="s">
        <v>40</v>
      </c>
      <c r="B1107" s="2">
        <v>43952</v>
      </c>
      <c r="C1107" s="7">
        <v>0.66357256205765303</v>
      </c>
      <c r="D1107" s="7">
        <v>5.05700684212334E-3</v>
      </c>
      <c r="E1107" s="7">
        <v>0.86160110526891898</v>
      </c>
      <c r="F1107" s="7">
        <v>0.13334188788895801</v>
      </c>
      <c r="G1107" s="7">
        <v>2.10712135084365E-2</v>
      </c>
      <c r="H1107" s="7">
        <v>1.95928397656942E-3</v>
      </c>
      <c r="I1107" s="30">
        <v>1.46741681201679E-2</v>
      </c>
      <c r="J1107" s="30">
        <v>3.4966781879698698E-2</v>
      </c>
      <c r="K1107" s="7">
        <v>6.1738639938248401E-2</v>
      </c>
      <c r="L1107" s="7">
        <v>0.66626111066834104</v>
      </c>
      <c r="M1107" s="7">
        <v>1.6106746136637502E-2</v>
      </c>
      <c r="N1107" s="7">
        <v>7.1241599872522196E-2</v>
      </c>
      <c r="O1107" s="7">
        <v>5.40976100973825E-3</v>
      </c>
      <c r="P1107" s="7">
        <v>0.10657069488964099</v>
      </c>
      <c r="Q1107" s="7">
        <v>6.4686766107668099</v>
      </c>
    </row>
    <row r="1108" spans="1:17" hidden="1" x14ac:dyDescent="0.25">
      <c r="A1108" s="3" t="s">
        <v>40</v>
      </c>
      <c r="B1108" s="2">
        <v>43983</v>
      </c>
      <c r="C1108" s="7">
        <v>0.80356367888992097</v>
      </c>
      <c r="D1108" s="7">
        <v>4.9809099371346298E-3</v>
      </c>
      <c r="E1108" s="7">
        <v>0.81682637200717101</v>
      </c>
      <c r="F1108" s="7">
        <v>0.178192718055694</v>
      </c>
      <c r="G1108" s="7">
        <v>2.0596868369535101E-2</v>
      </c>
      <c r="H1108" s="7">
        <v>6.9074365342732796E-3</v>
      </c>
      <c r="I1108" s="30">
        <v>6.2567870207281995E-2</v>
      </c>
      <c r="J1108" s="30">
        <v>4.9630584956759101E-2</v>
      </c>
      <c r="K1108" s="7">
        <v>6.67065099707327E-2</v>
      </c>
      <c r="L1108" s="7">
        <v>0.51677929201470396</v>
      </c>
      <c r="M1108" s="7">
        <v>2.47138739516445E-2</v>
      </c>
      <c r="N1108" s="7">
        <v>8.2738311475203594E-2</v>
      </c>
      <c r="O1108" s="7">
        <v>7.9647339009816607E-3</v>
      </c>
      <c r="P1108" s="7">
        <v>0.16139451861888399</v>
      </c>
      <c r="Q1108" s="7">
        <v>6.3753040649694004</v>
      </c>
    </row>
    <row r="1109" spans="1:17" hidden="1" x14ac:dyDescent="0.25">
      <c r="A1109" s="3" t="s">
        <v>40</v>
      </c>
      <c r="B1109" s="2">
        <v>44013</v>
      </c>
      <c r="C1109" s="7">
        <v>0.96810551283305302</v>
      </c>
      <c r="D1109" s="7">
        <v>5.3732083203431704E-3</v>
      </c>
      <c r="E1109" s="7">
        <v>0.79171062461528596</v>
      </c>
      <c r="F1109" s="7">
        <v>0.20291616706437099</v>
      </c>
      <c r="G1109" s="7">
        <v>1.8939537229701001E-2</v>
      </c>
      <c r="H1109" s="7">
        <v>1.01957591641588E-2</v>
      </c>
      <c r="I1109" s="30">
        <v>8.9496274667471398E-2</v>
      </c>
      <c r="J1109" s="30">
        <v>0.10771540421818</v>
      </c>
      <c r="K1109" s="7">
        <v>7.5390212664102299E-2</v>
      </c>
      <c r="L1109" s="7">
        <v>0.409881424930369</v>
      </c>
      <c r="M1109" s="7">
        <v>4.6154229191379799E-2</v>
      </c>
      <c r="N1109" s="7">
        <v>7.0227539357495303E-2</v>
      </c>
      <c r="O1109" s="7">
        <v>1.51517040142394E-2</v>
      </c>
      <c r="P1109" s="7">
        <v>0.15684791456290201</v>
      </c>
      <c r="Q1109" s="7">
        <v>6.2869653648722004</v>
      </c>
    </row>
    <row r="1110" spans="1:17" hidden="1" x14ac:dyDescent="0.25">
      <c r="A1110" s="3" t="s">
        <v>40</v>
      </c>
      <c r="B1110" s="2">
        <v>44044</v>
      </c>
      <c r="C1110" s="7">
        <v>0.98057416754424398</v>
      </c>
      <c r="D1110" s="7">
        <v>5.5681633315179798E-3</v>
      </c>
      <c r="E1110" s="7">
        <v>0.78336771843242503</v>
      </c>
      <c r="F1110" s="7">
        <v>0.211064118236057</v>
      </c>
      <c r="G1110" s="7">
        <v>1.7319368903073101E-2</v>
      </c>
      <c r="H1110" s="7">
        <v>1.1626907778029799E-2</v>
      </c>
      <c r="I1110" s="30">
        <v>9.47399967211945E-2</v>
      </c>
      <c r="J1110" s="30">
        <v>0.136241887686637</v>
      </c>
      <c r="K1110" s="7">
        <v>7.3877214223878301E-2</v>
      </c>
      <c r="L1110" s="7">
        <v>0.38336331711171301</v>
      </c>
      <c r="M1110" s="7">
        <v>4.3950006649003802E-2</v>
      </c>
      <c r="N1110" s="7">
        <v>6.7954862586060094E-2</v>
      </c>
      <c r="O1110" s="7">
        <v>2.0324250743872199E-2</v>
      </c>
      <c r="P1110" s="7">
        <v>0.15060218759653801</v>
      </c>
      <c r="Q1110" s="7">
        <v>6.31185229657686</v>
      </c>
    </row>
    <row r="1111" spans="1:17" hidden="1" x14ac:dyDescent="0.25">
      <c r="A1111" s="3" t="s">
        <v>40</v>
      </c>
      <c r="B1111" s="2">
        <v>44075</v>
      </c>
      <c r="C1111" s="7">
        <v>0.95142538786991604</v>
      </c>
      <c r="D1111" s="7">
        <v>5.4547097909685904E-3</v>
      </c>
      <c r="E1111" s="7">
        <v>0.78853494359385201</v>
      </c>
      <c r="F1111" s="7">
        <v>0.20601034661518</v>
      </c>
      <c r="G1111" s="7">
        <v>1.99366775401702E-2</v>
      </c>
      <c r="H1111" s="7">
        <v>1.1411854439237701E-2</v>
      </c>
      <c r="I1111" s="30">
        <v>8.3365076492530596E-2</v>
      </c>
      <c r="J1111" s="30">
        <v>0.11564262107854099</v>
      </c>
      <c r="K1111" s="7">
        <v>7.3758943529437807E-2</v>
      </c>
      <c r="L1111" s="7">
        <v>0.39392198847702398</v>
      </c>
      <c r="M1111" s="7">
        <v>4.6976180574856898E-2</v>
      </c>
      <c r="N1111" s="7">
        <v>6.4989473375889201E-2</v>
      </c>
      <c r="O1111" s="7">
        <v>2.2381504550945099E-2</v>
      </c>
      <c r="P1111" s="7">
        <v>0.167615679941367</v>
      </c>
      <c r="Q1111" s="7">
        <v>6.2450883265366803</v>
      </c>
    </row>
    <row r="1112" spans="1:17" hidden="1" x14ac:dyDescent="0.25">
      <c r="A1112" s="3" t="s">
        <v>40</v>
      </c>
      <c r="B1112" s="2">
        <v>44105</v>
      </c>
      <c r="C1112" s="7">
        <v>0.97942131790348397</v>
      </c>
      <c r="D1112" s="7">
        <v>5.4847086607885997E-3</v>
      </c>
      <c r="E1112" s="7">
        <v>0.79726081665562298</v>
      </c>
      <c r="F1112" s="7">
        <v>0.197254474683588</v>
      </c>
      <c r="G1112" s="7">
        <v>1.89567308575921E-2</v>
      </c>
      <c r="H1112" s="7">
        <v>1.2979131993799299E-2</v>
      </c>
      <c r="I1112" s="30">
        <v>8.4924895386304405E-2</v>
      </c>
      <c r="J1112" s="30">
        <v>0.10810007743745299</v>
      </c>
      <c r="K1112" s="7">
        <v>8.0919438448453701E-2</v>
      </c>
      <c r="L1112" s="7">
        <v>0.40928621037957302</v>
      </c>
      <c r="M1112" s="7">
        <v>4.8436466926445002E-2</v>
      </c>
      <c r="N1112" s="7">
        <v>6.8427442323462803E-2</v>
      </c>
      <c r="O1112" s="7">
        <v>1.9621858930582301E-2</v>
      </c>
      <c r="P1112" s="7">
        <v>0.14834774731633499</v>
      </c>
      <c r="Q1112" s="7">
        <v>6.2826146402973801</v>
      </c>
    </row>
    <row r="1113" spans="1:17" hidden="1" x14ac:dyDescent="0.25">
      <c r="A1113" s="3" t="s">
        <v>40</v>
      </c>
      <c r="B1113" s="2">
        <v>44136</v>
      </c>
      <c r="C1113" s="7">
        <v>0.76808667682485599</v>
      </c>
      <c r="D1113" s="7">
        <v>5.2339683632810002E-3</v>
      </c>
      <c r="E1113" s="7">
        <v>0.83679377316367498</v>
      </c>
      <c r="F1113" s="7">
        <v>0.157972258473044</v>
      </c>
      <c r="G1113" s="7">
        <v>2.3109113218946199E-2</v>
      </c>
      <c r="H1113" s="7">
        <v>6.5861992221804304E-3</v>
      </c>
      <c r="I1113" s="30">
        <v>3.12805863580475E-2</v>
      </c>
      <c r="J1113" s="30">
        <v>6.5863342628706606E-2</v>
      </c>
      <c r="K1113" s="7">
        <v>7.8201777149734905E-2</v>
      </c>
      <c r="L1113" s="7">
        <v>0.53756872781851295</v>
      </c>
      <c r="M1113" s="7">
        <v>4.3458434811669097E-2</v>
      </c>
      <c r="N1113" s="7">
        <v>6.3740233621342804E-2</v>
      </c>
      <c r="O1113" s="7">
        <v>1.52621676487788E-2</v>
      </c>
      <c r="P1113" s="7">
        <v>0.13492941752208101</v>
      </c>
      <c r="Q1113" s="7">
        <v>6.3878229118249701</v>
      </c>
    </row>
    <row r="1114" spans="1:17" hidden="1" x14ac:dyDescent="0.25">
      <c r="A1114" s="3" t="s">
        <v>40</v>
      </c>
      <c r="B1114" s="2">
        <v>44166</v>
      </c>
      <c r="C1114" s="7">
        <v>1.0716872240414499</v>
      </c>
      <c r="D1114" s="7">
        <v>5.4250589265824002E-3</v>
      </c>
      <c r="E1114" s="7">
        <v>0.80526925526012205</v>
      </c>
      <c r="F1114" s="7">
        <v>0.18930568581329499</v>
      </c>
      <c r="G1114" s="7">
        <v>2.0165110070857799E-2</v>
      </c>
      <c r="H1114" s="7">
        <v>1.47996128922452E-2</v>
      </c>
      <c r="I1114" s="30">
        <v>0.117962430374704</v>
      </c>
      <c r="J1114" s="30">
        <v>5.3547868630483698E-2</v>
      </c>
      <c r="K1114" s="7">
        <v>0.112815024125901</v>
      </c>
      <c r="L1114" s="7">
        <v>0.44319080923090298</v>
      </c>
      <c r="M1114" s="7">
        <v>5.4340596197270698E-2</v>
      </c>
      <c r="N1114" s="7">
        <v>5.3169630404334901E-2</v>
      </c>
      <c r="O1114" s="7">
        <v>1.240641914887E-2</v>
      </c>
      <c r="P1114" s="7">
        <v>0.11760249892443</v>
      </c>
      <c r="Q1114" s="7">
        <v>6.3010423484020999</v>
      </c>
    </row>
    <row r="1115" spans="1:17" hidden="1" x14ac:dyDescent="0.25">
      <c r="A1115" s="3" t="s">
        <v>40</v>
      </c>
      <c r="B1115" s="2">
        <v>44197</v>
      </c>
      <c r="C1115" s="7">
        <v>0.62781934159568797</v>
      </c>
      <c r="D1115" s="7">
        <v>5.5463035707482601E-3</v>
      </c>
      <c r="E1115" s="7">
        <v>0.85659709474634804</v>
      </c>
      <c r="F1115" s="7">
        <v>0.13785660168290401</v>
      </c>
      <c r="G1115" s="7">
        <v>2.4731622343049101E-2</v>
      </c>
      <c r="H1115" s="7">
        <v>2.3679028439813799E-3</v>
      </c>
      <c r="I1115" s="30">
        <v>1.4893139588094901E-2</v>
      </c>
      <c r="J1115" s="30">
        <v>5.8960997515111503E-2</v>
      </c>
      <c r="K1115" s="7">
        <v>5.6987174598723302E-2</v>
      </c>
      <c r="L1115" s="7">
        <v>0.59876821879709596</v>
      </c>
      <c r="M1115" s="7">
        <v>4.0144709443108703E-2</v>
      </c>
      <c r="N1115" s="7">
        <v>4.4877783649573399E-2</v>
      </c>
      <c r="O1115" s="7">
        <v>1.20934556737396E-2</v>
      </c>
      <c r="P1115" s="7">
        <v>0.146174995547522</v>
      </c>
      <c r="Q1115" s="7">
        <v>6.4452741719133897</v>
      </c>
    </row>
    <row r="1116" spans="1:17" hidden="1" x14ac:dyDescent="0.25">
      <c r="A1116" s="3" t="s">
        <v>40</v>
      </c>
      <c r="B1116" s="2">
        <v>44228</v>
      </c>
      <c r="C1116" s="7">
        <v>0.63970815171065898</v>
      </c>
      <c r="D1116" s="7">
        <v>5.3747107954681796E-3</v>
      </c>
      <c r="E1116" s="7">
        <v>0.85104034483336699</v>
      </c>
      <c r="F1116" s="7">
        <v>0.14358494437116501</v>
      </c>
      <c r="G1116" s="7">
        <v>2.3759954333324201E-2</v>
      </c>
      <c r="H1116" s="7">
        <v>2.3011696402873301E-3</v>
      </c>
      <c r="I1116" s="30">
        <v>1.67463559261295E-2</v>
      </c>
      <c r="J1116" s="30">
        <v>6.1667821658868298E-2</v>
      </c>
      <c r="K1116" s="7">
        <v>6.1019223815639102E-2</v>
      </c>
      <c r="L1116" s="7">
        <v>0.57904864058704697</v>
      </c>
      <c r="M1116" s="7">
        <v>4.4298410019258598E-2</v>
      </c>
      <c r="N1116" s="7">
        <v>5.3642756201576103E-2</v>
      </c>
      <c r="O1116" s="7">
        <v>1.2261518939605099E-2</v>
      </c>
      <c r="P1116" s="7">
        <v>0.14525414887826499</v>
      </c>
      <c r="Q1116" s="7">
        <v>6.4153022510706803</v>
      </c>
    </row>
    <row r="1117" spans="1:17" hidden="1" x14ac:dyDescent="0.25">
      <c r="A1117" s="3" t="s">
        <v>40</v>
      </c>
      <c r="B1117" s="2">
        <v>44256</v>
      </c>
      <c r="C1117" s="7">
        <v>0.78267667467421598</v>
      </c>
      <c r="D1117" s="7">
        <v>5.3552974608498602E-3</v>
      </c>
      <c r="E1117" s="7">
        <v>0.83897414482681698</v>
      </c>
      <c r="F1117" s="7">
        <v>0.15567055771233301</v>
      </c>
      <c r="G1117" s="7">
        <v>2.6661472361905698E-2</v>
      </c>
      <c r="H1117" s="7">
        <v>2.5440260944587199E-3</v>
      </c>
      <c r="I1117" s="30">
        <v>1.9261198017491502E-2</v>
      </c>
      <c r="J1117" s="30">
        <v>5.8941175998194303E-2</v>
      </c>
      <c r="K1117" s="7">
        <v>6.03825997459582E-2</v>
      </c>
      <c r="L1117" s="7">
        <v>0.55192626902811504</v>
      </c>
      <c r="M1117" s="7">
        <v>4.4256396632428897E-2</v>
      </c>
      <c r="N1117" s="7">
        <v>6.3278789878419298E-2</v>
      </c>
      <c r="O1117" s="7">
        <v>1.38535519034603E-2</v>
      </c>
      <c r="P1117" s="7">
        <v>0.158894520339568</v>
      </c>
      <c r="Q1117" s="7">
        <v>6.3901136593372403</v>
      </c>
    </row>
    <row r="1118" spans="1:17" hidden="1" x14ac:dyDescent="0.25">
      <c r="A1118" s="3" t="s">
        <v>40</v>
      </c>
      <c r="B1118" s="2">
        <v>44287</v>
      </c>
      <c r="C1118" s="7">
        <v>0.94954900350070204</v>
      </c>
      <c r="D1118" s="7">
        <v>5.4842092982618097E-3</v>
      </c>
      <c r="E1118" s="7">
        <v>0.80707167598282303</v>
      </c>
      <c r="F1118" s="7">
        <v>0.18744411471891501</v>
      </c>
      <c r="G1118" s="7">
        <v>2.0183378076133501E-2</v>
      </c>
      <c r="H1118" s="7">
        <v>7.7898552967573904E-3</v>
      </c>
      <c r="I1118" s="30">
        <v>8.1173142554505695E-2</v>
      </c>
      <c r="J1118" s="30">
        <v>8.1780528534251995E-2</v>
      </c>
      <c r="K1118" s="7">
        <v>7.32289380513831E-2</v>
      </c>
      <c r="L1118" s="7">
        <v>0.434880063788811</v>
      </c>
      <c r="M1118" s="7">
        <v>5.1932280504411697E-2</v>
      </c>
      <c r="N1118" s="7">
        <v>7.2476758846698602E-2</v>
      </c>
      <c r="O1118" s="7">
        <v>1.6569670344060899E-2</v>
      </c>
      <c r="P1118" s="7">
        <v>0.15998538400298601</v>
      </c>
      <c r="Q1118" s="7">
        <v>6.3114735509631803</v>
      </c>
    </row>
    <row r="1119" spans="1:17" hidden="1" x14ac:dyDescent="0.25">
      <c r="A1119" s="3" t="s">
        <v>40</v>
      </c>
      <c r="B1119" s="2">
        <v>44317</v>
      </c>
      <c r="C1119" s="7">
        <v>1.0573982011348799</v>
      </c>
      <c r="D1119" s="7">
        <v>5.7891398771994697E-3</v>
      </c>
      <c r="E1119" s="7">
        <v>0.78312635661863605</v>
      </c>
      <c r="F1119" s="7">
        <v>0.21108450350416499</v>
      </c>
      <c r="G1119" s="7">
        <v>1.7737540270511099E-2</v>
      </c>
      <c r="H1119" s="7">
        <v>1.09961570316758E-2</v>
      </c>
      <c r="I1119" s="30">
        <v>9.2646533362878897E-2</v>
      </c>
      <c r="J1119" s="30">
        <v>0.11473919044918</v>
      </c>
      <c r="K1119" s="7">
        <v>7.4201984457779396E-2</v>
      </c>
      <c r="L1119" s="7">
        <v>0.39002809294684698</v>
      </c>
      <c r="M1119" s="7">
        <v>5.0080653082063699E-2</v>
      </c>
      <c r="N1119" s="7">
        <v>6.7297555475610199E-2</v>
      </c>
      <c r="O1119" s="7">
        <v>2.2253368886188101E-2</v>
      </c>
      <c r="P1119" s="7">
        <v>0.160018924037266</v>
      </c>
      <c r="Q1119" s="7">
        <v>6.2949148759635998</v>
      </c>
    </row>
    <row r="1120" spans="1:17" hidden="1" x14ac:dyDescent="0.25">
      <c r="A1120" s="3" t="s">
        <v>40</v>
      </c>
      <c r="B1120" s="2">
        <v>44348</v>
      </c>
      <c r="C1120" s="7">
        <v>1.0310519581371</v>
      </c>
      <c r="D1120" s="7">
        <v>6.0049247012775803E-3</v>
      </c>
      <c r="E1120" s="7">
        <v>0.78447501178411105</v>
      </c>
      <c r="F1120" s="7">
        <v>0.209520063514611</v>
      </c>
      <c r="G1120" s="7">
        <v>1.8493228354994E-2</v>
      </c>
      <c r="H1120" s="7">
        <v>1.1635736704974E-2</v>
      </c>
      <c r="I1120" s="30">
        <v>8.8347847461000398E-2</v>
      </c>
      <c r="J1120" s="30">
        <v>0.12777373475961501</v>
      </c>
      <c r="K1120" s="7">
        <v>6.9577070725050996E-2</v>
      </c>
      <c r="L1120" s="7">
        <v>0.38681219512355602</v>
      </c>
      <c r="M1120" s="7">
        <v>5.1488228190498198E-2</v>
      </c>
      <c r="N1120" s="7">
        <v>6.1532327750998699E-2</v>
      </c>
      <c r="O1120" s="7">
        <v>2.56451374636287E-2</v>
      </c>
      <c r="P1120" s="7">
        <v>0.15869449346568401</v>
      </c>
      <c r="Q1120" s="7">
        <v>6.2641944456487098</v>
      </c>
    </row>
    <row r="1121" spans="1:17" hidden="1" x14ac:dyDescent="0.25">
      <c r="A1121" s="3" t="s">
        <v>40</v>
      </c>
      <c r="B1121" s="2">
        <v>44378</v>
      </c>
      <c r="C1121" s="7">
        <v>1.0908738853419799</v>
      </c>
      <c r="D1121" s="7">
        <v>6.4454051314943297E-3</v>
      </c>
      <c r="E1121" s="7">
        <v>0.78033004816117402</v>
      </c>
      <c r="F1121" s="7">
        <v>0.21322454670733201</v>
      </c>
      <c r="G1121" s="7">
        <v>1.7263686127615401E-2</v>
      </c>
      <c r="H1121" s="7">
        <v>1.33394006091272E-2</v>
      </c>
      <c r="I1121" s="30">
        <v>8.9607045462292506E-2</v>
      </c>
      <c r="J1121" s="30">
        <v>0.13901893741747801</v>
      </c>
      <c r="K1121" s="7">
        <v>7.1669807161104701E-2</v>
      </c>
      <c r="L1121" s="7">
        <v>0.38090522900778501</v>
      </c>
      <c r="M1121" s="7">
        <v>5.0603225834604103E-2</v>
      </c>
      <c r="N1121" s="7">
        <v>5.4356687137798003E-2</v>
      </c>
      <c r="O1121" s="7">
        <v>2.8091101066972098E-2</v>
      </c>
      <c r="P1121" s="7">
        <v>0.15514488017522299</v>
      </c>
      <c r="Q1121" s="7">
        <v>6.2598276671399704</v>
      </c>
    </row>
    <row r="1122" spans="1:17" hidden="1" x14ac:dyDescent="0.25">
      <c r="A1122" s="3" t="s">
        <v>40</v>
      </c>
      <c r="B1122" s="2">
        <v>44409</v>
      </c>
      <c r="C1122" s="7">
        <v>1.08065124461986</v>
      </c>
      <c r="D1122" s="7">
        <v>6.2641062941635097E-3</v>
      </c>
      <c r="E1122" s="7">
        <v>0.76043790513139098</v>
      </c>
      <c r="F1122" s="7">
        <v>0.233297988574446</v>
      </c>
      <c r="G1122" s="7">
        <v>1.7300211654363101E-2</v>
      </c>
      <c r="H1122" s="7">
        <v>1.6584278798407799E-2</v>
      </c>
      <c r="I1122" s="30">
        <v>9.6877047057010807E-2</v>
      </c>
      <c r="J1122" s="30">
        <v>0.15833818466770799</v>
      </c>
      <c r="K1122" s="7">
        <v>7.1556838318552696E-2</v>
      </c>
      <c r="L1122" s="7">
        <v>0.35396272516867799</v>
      </c>
      <c r="M1122" s="7">
        <v>4.86534500489159E-2</v>
      </c>
      <c r="N1122" s="7">
        <v>5.4503338703035302E-2</v>
      </c>
      <c r="O1122" s="7">
        <v>3.3051303534694397E-2</v>
      </c>
      <c r="P1122" s="7">
        <v>0.14917262204863399</v>
      </c>
      <c r="Q1122" s="7">
        <v>6.29865156392981</v>
      </c>
    </row>
    <row r="1123" spans="1:17" x14ac:dyDescent="0.25">
      <c r="A1123" s="3" t="s">
        <v>40</v>
      </c>
      <c r="B1123" s="2">
        <v>44440</v>
      </c>
      <c r="C1123" s="7">
        <v>1.06327385363468</v>
      </c>
      <c r="D1123" s="7">
        <v>5.7997776376116699E-3</v>
      </c>
      <c r="E1123" s="7">
        <v>0.76684053808195796</v>
      </c>
      <c r="F1123" s="7">
        <v>0.22735968428042999</v>
      </c>
      <c r="G1123" s="7">
        <v>1.9134159939830499E-2</v>
      </c>
      <c r="H1123" s="7">
        <v>1.48293059067835E-2</v>
      </c>
      <c r="I1123" s="30">
        <v>8.4348712503129003E-2</v>
      </c>
      <c r="J1123" s="30">
        <v>0.14820054227604501</v>
      </c>
      <c r="K1123" s="7">
        <v>7.0148279558376894E-2</v>
      </c>
      <c r="L1123" s="7">
        <v>0.36123321609396303</v>
      </c>
      <c r="M1123" s="7">
        <v>5.0968891876196E-2</v>
      </c>
      <c r="N1123" s="7">
        <v>5.2018186649085398E-2</v>
      </c>
      <c r="O1123" s="7">
        <v>3.5033283521417699E-2</v>
      </c>
      <c r="P1123" s="7">
        <v>0.16408542167517301</v>
      </c>
      <c r="Q1123" s="7">
        <v>6.2911656827030296</v>
      </c>
    </row>
    <row r="1124" spans="1:17" hidden="1" x14ac:dyDescent="0.25">
      <c r="A1124" s="3" t="s">
        <v>41</v>
      </c>
      <c r="B1124" s="2">
        <v>43466</v>
      </c>
      <c r="C1124" s="7">
        <v>0.86957958652514</v>
      </c>
      <c r="D1124" s="7">
        <v>1.4327413547444399E-2</v>
      </c>
      <c r="E1124" s="7">
        <v>0.50514338697864303</v>
      </c>
      <c r="F1124" s="7">
        <v>0.48052919947391298</v>
      </c>
      <c r="G1124" s="7">
        <v>1.14267715812454E-2</v>
      </c>
      <c r="H1124" s="7">
        <v>1.66366032403409E-2</v>
      </c>
      <c r="I1124" s="30">
        <v>3.60827966464932E-2</v>
      </c>
      <c r="J1124" s="30">
        <v>6.37499132109524E-2</v>
      </c>
      <c r="K1124" s="7">
        <v>5.8996408554284299E-2</v>
      </c>
      <c r="L1124" s="7">
        <v>0.36206268696822802</v>
      </c>
      <c r="M1124" s="7">
        <v>3.9920958478199202E-2</v>
      </c>
      <c r="N1124" s="7">
        <v>6.2949023709257895E-2</v>
      </c>
      <c r="O1124" s="7">
        <v>1.1905663695386801E-2</v>
      </c>
      <c r="P1124" s="7">
        <v>0.33626917391561201</v>
      </c>
      <c r="Q1124" s="7">
        <v>7.0057122127030498</v>
      </c>
    </row>
    <row r="1125" spans="1:17" hidden="1" x14ac:dyDescent="0.25">
      <c r="A1125" s="3" t="s">
        <v>41</v>
      </c>
      <c r="B1125" s="2">
        <v>43497</v>
      </c>
      <c r="C1125" s="7">
        <v>0.91949381385212103</v>
      </c>
      <c r="D1125" s="7">
        <v>1.39239916149194E-2</v>
      </c>
      <c r="E1125" s="7">
        <v>0.48978898690455103</v>
      </c>
      <c r="F1125" s="7">
        <v>0.49628702148053</v>
      </c>
      <c r="G1125" s="7">
        <v>1.07521057678737E-2</v>
      </c>
      <c r="H1125" s="7">
        <v>1.46986928363962E-2</v>
      </c>
      <c r="I1125" s="30">
        <v>3.7786078975561299E-2</v>
      </c>
      <c r="J1125" s="30">
        <v>6.7448889296279402E-2</v>
      </c>
      <c r="K1125" s="7">
        <v>5.51907020724536E-2</v>
      </c>
      <c r="L1125" s="7">
        <v>0.34514013425797002</v>
      </c>
      <c r="M1125" s="7">
        <v>3.83572549233063E-2</v>
      </c>
      <c r="N1125" s="7">
        <v>5.4941019005566201E-2</v>
      </c>
      <c r="O1125" s="7">
        <v>1.0843038157989199E-2</v>
      </c>
      <c r="P1125" s="7">
        <v>0.36484208470660401</v>
      </c>
      <c r="Q1125" s="7">
        <v>7.0195467210666296</v>
      </c>
    </row>
    <row r="1126" spans="1:17" hidden="1" x14ac:dyDescent="0.25">
      <c r="A1126" s="3" t="s">
        <v>41</v>
      </c>
      <c r="B1126" s="2">
        <v>43525</v>
      </c>
      <c r="C1126" s="7">
        <v>1.0996683145959201</v>
      </c>
      <c r="D1126" s="7">
        <v>1.37906435530421E-2</v>
      </c>
      <c r="E1126" s="7">
        <v>0.49846286472426898</v>
      </c>
      <c r="F1126" s="7">
        <v>0.48774649172268902</v>
      </c>
      <c r="G1126" s="7">
        <v>1.2570714646749701E-2</v>
      </c>
      <c r="H1126" s="7">
        <v>1.39439041405366E-2</v>
      </c>
      <c r="I1126" s="30">
        <v>4.0438371039887303E-2</v>
      </c>
      <c r="J1126" s="30">
        <v>6.7304041462957903E-2</v>
      </c>
      <c r="K1126" s="7">
        <v>5.6746517330480598E-2</v>
      </c>
      <c r="L1126" s="7">
        <v>0.33795147356847</v>
      </c>
      <c r="M1126" s="7">
        <v>3.6556359260384502E-2</v>
      </c>
      <c r="N1126" s="7">
        <v>5.6856603359393597E-2</v>
      </c>
      <c r="O1126" s="7">
        <v>1.1822227892443299E-2</v>
      </c>
      <c r="P1126" s="7">
        <v>0.36580978729869701</v>
      </c>
      <c r="Q1126" s="7">
        <v>7.0129224225132099</v>
      </c>
    </row>
    <row r="1127" spans="1:17" hidden="1" x14ac:dyDescent="0.25">
      <c r="A1127" s="3" t="s">
        <v>41</v>
      </c>
      <c r="B1127" s="2">
        <v>43556</v>
      </c>
      <c r="C1127" s="7">
        <v>1.0057462561077899</v>
      </c>
      <c r="D1127" s="7">
        <v>1.3629879907423001E-2</v>
      </c>
      <c r="E1127" s="7">
        <v>0.51215404483224003</v>
      </c>
      <c r="F1127" s="7">
        <v>0.47421607526033699</v>
      </c>
      <c r="G1127" s="7">
        <v>1.13138287377614E-2</v>
      </c>
      <c r="H1127" s="7">
        <v>1.46282252374728E-2</v>
      </c>
      <c r="I1127" s="30">
        <v>4.20602480040774E-2</v>
      </c>
      <c r="J1127" s="30">
        <v>6.7795402506062599E-2</v>
      </c>
      <c r="K1127" s="7">
        <v>5.8684893509625503E-2</v>
      </c>
      <c r="L1127" s="7">
        <v>0.354494278999055</v>
      </c>
      <c r="M1127" s="7">
        <v>3.6993641845070799E-2</v>
      </c>
      <c r="N1127" s="7">
        <v>6.21603412499303E-2</v>
      </c>
      <c r="O1127" s="7">
        <v>1.2432166668431201E-2</v>
      </c>
      <c r="P1127" s="7">
        <v>0.33943697324251298</v>
      </c>
      <c r="Q1127" s="7">
        <v>7.0023610151232702</v>
      </c>
    </row>
    <row r="1128" spans="1:17" hidden="1" x14ac:dyDescent="0.25">
      <c r="A1128" s="3" t="s">
        <v>41</v>
      </c>
      <c r="B1128" s="2">
        <v>43586</v>
      </c>
      <c r="C1128" s="7">
        <v>1.0820012475286001</v>
      </c>
      <c r="D1128" s="7">
        <v>1.36991717281444E-2</v>
      </c>
      <c r="E1128" s="7">
        <v>0.50508629833750796</v>
      </c>
      <c r="F1128" s="7">
        <v>0.48121452993434799</v>
      </c>
      <c r="G1128" s="7">
        <v>1.0945043251144501E-2</v>
      </c>
      <c r="H1128" s="7">
        <v>1.4610264697351501E-2</v>
      </c>
      <c r="I1128" s="30">
        <v>4.3157337203011001E-2</v>
      </c>
      <c r="J1128" s="30">
        <v>6.6971372662215006E-2</v>
      </c>
      <c r="K1128" s="7">
        <v>5.7985897662124301E-2</v>
      </c>
      <c r="L1128" s="7">
        <v>0.32781491840472099</v>
      </c>
      <c r="M1128" s="7">
        <v>3.7406996518446298E-2</v>
      </c>
      <c r="N1128" s="7">
        <v>5.8482018690607401E-2</v>
      </c>
      <c r="O1128" s="7">
        <v>1.5986501172286099E-2</v>
      </c>
      <c r="P1128" s="7">
        <v>0.36663964973809299</v>
      </c>
      <c r="Q1128" s="7">
        <v>7.01161931878445</v>
      </c>
    </row>
    <row r="1129" spans="1:17" hidden="1" x14ac:dyDescent="0.25">
      <c r="A1129" s="3" t="s">
        <v>41</v>
      </c>
      <c r="B1129" s="2">
        <v>43617</v>
      </c>
      <c r="C1129" s="7">
        <v>1.0096356203066299</v>
      </c>
      <c r="D1129" s="7">
        <v>1.47739084927608E-2</v>
      </c>
      <c r="E1129" s="7">
        <v>0.51030207999051003</v>
      </c>
      <c r="F1129" s="7">
        <v>0.47492401151672903</v>
      </c>
      <c r="G1129" s="7">
        <v>1.0110694220640801E-2</v>
      </c>
      <c r="H1129" s="7">
        <v>1.3994377351555599E-2</v>
      </c>
      <c r="I1129" s="30">
        <v>4.6733112965187201E-2</v>
      </c>
      <c r="J1129" s="30">
        <v>6.7706721341623005E-2</v>
      </c>
      <c r="K1129" s="7">
        <v>6.1210160264157799E-2</v>
      </c>
      <c r="L1129" s="7">
        <v>0.34594060846619301</v>
      </c>
      <c r="M1129" s="7">
        <v>3.8298643099281902E-2</v>
      </c>
      <c r="N1129" s="7">
        <v>5.7257491770574799E-2</v>
      </c>
      <c r="O1129" s="7">
        <v>1.5588220672048399E-2</v>
      </c>
      <c r="P1129" s="7">
        <v>0.34315996984873798</v>
      </c>
      <c r="Q1129" s="7">
        <v>6.9774139779525202</v>
      </c>
    </row>
    <row r="1130" spans="1:17" hidden="1" x14ac:dyDescent="0.25">
      <c r="A1130" s="3" t="s">
        <v>41</v>
      </c>
      <c r="B1130" s="2">
        <v>43647</v>
      </c>
      <c r="C1130" s="7">
        <v>1.00100672908693</v>
      </c>
      <c r="D1130" s="7">
        <v>1.45305652013404E-2</v>
      </c>
      <c r="E1130" s="7">
        <v>0.52388611094744597</v>
      </c>
      <c r="F1130" s="7">
        <v>0.46158332385121398</v>
      </c>
      <c r="G1130" s="7">
        <v>1.04279616968663E-2</v>
      </c>
      <c r="H1130" s="7">
        <v>1.5739297447887299E-2</v>
      </c>
      <c r="I1130" s="30">
        <v>4.8991251859502302E-2</v>
      </c>
      <c r="J1130" s="30">
        <v>6.9944487423621401E-2</v>
      </c>
      <c r="K1130" s="7">
        <v>6.1796136810381798E-2</v>
      </c>
      <c r="L1130" s="7">
        <v>0.35746944901524802</v>
      </c>
      <c r="M1130" s="7">
        <v>4.0120217082351597E-2</v>
      </c>
      <c r="N1130" s="7">
        <v>5.8435670139596697E-2</v>
      </c>
      <c r="O1130" s="7">
        <v>1.5670334031769598E-2</v>
      </c>
      <c r="P1130" s="7">
        <v>0.32140519449277499</v>
      </c>
      <c r="Q1130" s="7">
        <v>7.0365334856452701</v>
      </c>
    </row>
    <row r="1131" spans="1:17" hidden="1" x14ac:dyDescent="0.25">
      <c r="A1131" s="3" t="s">
        <v>41</v>
      </c>
      <c r="B1131" s="2">
        <v>43678</v>
      </c>
      <c r="C1131" s="7">
        <v>1.0039080910256699</v>
      </c>
      <c r="D1131" s="7">
        <v>1.9292128919230801E-2</v>
      </c>
      <c r="E1131" s="7">
        <v>0.52689282652894698</v>
      </c>
      <c r="F1131" s="7">
        <v>0.45381504455182298</v>
      </c>
      <c r="G1131" s="7">
        <v>1.06622066064935E-2</v>
      </c>
      <c r="H1131" s="7">
        <v>1.5805609420037298E-2</v>
      </c>
      <c r="I1131" s="30">
        <v>5.00266204382857E-2</v>
      </c>
      <c r="J1131" s="30">
        <v>7.6092862473713899E-2</v>
      </c>
      <c r="K1131" s="7">
        <v>5.9915233303696497E-2</v>
      </c>
      <c r="L1131" s="7">
        <v>0.35601706580369802</v>
      </c>
      <c r="M1131" s="7">
        <v>3.8378139280839198E-2</v>
      </c>
      <c r="N1131" s="7">
        <v>6.1108555864488802E-2</v>
      </c>
      <c r="O1131" s="7">
        <v>1.31506999080823E-2</v>
      </c>
      <c r="P1131" s="7">
        <v>0.31884300690066503</v>
      </c>
      <c r="Q1131" s="7">
        <v>7.0306864615738096</v>
      </c>
    </row>
    <row r="1132" spans="1:17" hidden="1" x14ac:dyDescent="0.25">
      <c r="A1132" s="3" t="s">
        <v>41</v>
      </c>
      <c r="B1132" s="2">
        <v>43709</v>
      </c>
      <c r="C1132" s="7">
        <v>0.94862424211643903</v>
      </c>
      <c r="D1132" s="7">
        <v>1.4435614117353101E-2</v>
      </c>
      <c r="E1132" s="7">
        <v>0.53293010936180796</v>
      </c>
      <c r="F1132" s="7">
        <v>0.45263427652083899</v>
      </c>
      <c r="G1132" s="7">
        <v>1.1941397860869399E-2</v>
      </c>
      <c r="H1132" s="7">
        <v>1.76998431227741E-2</v>
      </c>
      <c r="I1132" s="30">
        <v>4.5410212374984202E-2</v>
      </c>
      <c r="J1132" s="30">
        <v>7.2093720973962203E-2</v>
      </c>
      <c r="K1132" s="7">
        <v>6.1362281268878001E-2</v>
      </c>
      <c r="L1132" s="7">
        <v>0.35566741111669697</v>
      </c>
      <c r="M1132" s="7">
        <v>3.82072940764277E-2</v>
      </c>
      <c r="N1132" s="7">
        <v>6.13944723771555E-2</v>
      </c>
      <c r="O1132" s="7">
        <v>1.2527671647279E-2</v>
      </c>
      <c r="P1132" s="7">
        <v>0.32369569518097302</v>
      </c>
      <c r="Q1132" s="7">
        <v>7.0085305410581498</v>
      </c>
    </row>
    <row r="1133" spans="1:17" hidden="1" x14ac:dyDescent="0.25">
      <c r="A1133" s="3" t="s">
        <v>41</v>
      </c>
      <c r="B1133" s="2">
        <v>43739</v>
      </c>
      <c r="C1133" s="7">
        <v>0.982309087455566</v>
      </c>
      <c r="D1133" s="7">
        <v>1.50302618860519E-2</v>
      </c>
      <c r="E1133" s="7">
        <v>0.53695870660436995</v>
      </c>
      <c r="F1133" s="7">
        <v>0.44801103150957899</v>
      </c>
      <c r="G1133" s="7">
        <v>1.1404622522328199E-2</v>
      </c>
      <c r="H1133" s="7">
        <v>1.8841647984616201E-2</v>
      </c>
      <c r="I1133" s="30">
        <v>4.7081198430793399E-2</v>
      </c>
      <c r="J1133" s="30">
        <v>7.2014706378120602E-2</v>
      </c>
      <c r="K1133" s="7">
        <v>6.5683970466548405E-2</v>
      </c>
      <c r="L1133" s="7">
        <v>0.36610925547990503</v>
      </c>
      <c r="M1133" s="7">
        <v>4.18359905440185E-2</v>
      </c>
      <c r="N1133" s="7">
        <v>6.7521142744098303E-2</v>
      </c>
      <c r="O1133" s="7">
        <v>8.6260465808201108E-3</v>
      </c>
      <c r="P1133" s="7">
        <v>0.30088141886875103</v>
      </c>
      <c r="Q1133" s="7">
        <v>7.0104777807988796</v>
      </c>
    </row>
    <row r="1134" spans="1:17" hidden="1" x14ac:dyDescent="0.25">
      <c r="A1134" s="3" t="s">
        <v>41</v>
      </c>
      <c r="B1134" s="2">
        <v>43770</v>
      </c>
      <c r="C1134" s="7">
        <v>1.0027363242946501</v>
      </c>
      <c r="D1134" s="7">
        <v>1.5933971415368099E-2</v>
      </c>
      <c r="E1134" s="7">
        <v>0.56366594809752901</v>
      </c>
      <c r="F1134" s="7">
        <v>0.42040008048710198</v>
      </c>
      <c r="G1134" s="7">
        <v>1.12603757108257E-2</v>
      </c>
      <c r="H1134" s="7">
        <v>2.45118017091745E-2</v>
      </c>
      <c r="I1134" s="30">
        <v>5.4477365615517602E-2</v>
      </c>
      <c r="J1134" s="30">
        <v>7.3627354276608006E-2</v>
      </c>
      <c r="K1134" s="7">
        <v>8.3418651848297096E-2</v>
      </c>
      <c r="L1134" s="7">
        <v>0.37797011048666901</v>
      </c>
      <c r="M1134" s="7">
        <v>3.96296030829109E-2</v>
      </c>
      <c r="N1134" s="7">
        <v>6.3528017254609007E-2</v>
      </c>
      <c r="O1134" s="7">
        <v>6.0226452916598699E-3</v>
      </c>
      <c r="P1134" s="7">
        <v>0.265554074723728</v>
      </c>
      <c r="Q1134" s="7">
        <v>7.0258269719846602</v>
      </c>
    </row>
    <row r="1135" spans="1:17" hidden="1" x14ac:dyDescent="0.25">
      <c r="A1135" s="3" t="s">
        <v>41</v>
      </c>
      <c r="B1135" s="2">
        <v>43800</v>
      </c>
      <c r="C1135" s="7">
        <v>1.07529068710455</v>
      </c>
      <c r="D1135" s="7">
        <v>1.79359474128277E-2</v>
      </c>
      <c r="E1135" s="7">
        <v>0.59375129754256195</v>
      </c>
      <c r="F1135" s="7">
        <v>0.38831275504461099</v>
      </c>
      <c r="G1135" s="7">
        <v>1.2723829783385701E-2</v>
      </c>
      <c r="H1135" s="7">
        <v>2.9666411173798899E-2</v>
      </c>
      <c r="I1135" s="30">
        <v>7.0829255764205998E-2</v>
      </c>
      <c r="J1135" s="30">
        <v>7.9122962625110996E-2</v>
      </c>
      <c r="K1135" s="7">
        <v>9.2439915050805593E-2</v>
      </c>
      <c r="L1135" s="7">
        <v>0.40905996479934398</v>
      </c>
      <c r="M1135" s="7">
        <v>4.3639467090323299E-2</v>
      </c>
      <c r="N1135" s="7">
        <v>4.9032972451043898E-2</v>
      </c>
      <c r="O1135" s="7">
        <v>5.4115011099837799E-3</v>
      </c>
      <c r="P1135" s="7">
        <v>0.20807372015199799</v>
      </c>
      <c r="Q1135" s="7">
        <v>7.0174539898919299</v>
      </c>
    </row>
    <row r="1136" spans="1:17" hidden="1" x14ac:dyDescent="0.25">
      <c r="A1136" s="3" t="s">
        <v>41</v>
      </c>
      <c r="B1136" s="2">
        <v>43831</v>
      </c>
      <c r="C1136" s="7">
        <v>0.93206525407160701</v>
      </c>
      <c r="D1136" s="7">
        <v>1.45526407550725E-2</v>
      </c>
      <c r="E1136" s="7">
        <v>0.54055133428193003</v>
      </c>
      <c r="F1136" s="7">
        <v>0.44489602496299702</v>
      </c>
      <c r="G1136" s="7">
        <v>1.1129792085843001E-2</v>
      </c>
      <c r="H1136" s="7">
        <v>1.5997731289382401E-2</v>
      </c>
      <c r="I1136" s="30">
        <v>3.4843706293961198E-2</v>
      </c>
      <c r="J1136" s="30">
        <v>7.2080794998556005E-2</v>
      </c>
      <c r="K1136" s="7">
        <v>6.2010160542152699E-2</v>
      </c>
      <c r="L1136" s="7">
        <v>0.362285204254369</v>
      </c>
      <c r="M1136" s="7">
        <v>3.9216682101627799E-2</v>
      </c>
      <c r="N1136" s="7">
        <v>6.4098941224457806E-2</v>
      </c>
      <c r="O1136" s="7">
        <v>1.0610727686582101E-2</v>
      </c>
      <c r="P1136" s="7">
        <v>0.327726259523068</v>
      </c>
      <c r="Q1136" s="7">
        <v>7.0307600820412697</v>
      </c>
    </row>
    <row r="1137" spans="1:17" hidden="1" x14ac:dyDescent="0.25">
      <c r="A1137" s="3" t="s">
        <v>41</v>
      </c>
      <c r="B1137" s="2">
        <v>43862</v>
      </c>
      <c r="C1137" s="7">
        <v>0.90974928830392698</v>
      </c>
      <c r="D1137" s="7">
        <v>1.49074988709435E-2</v>
      </c>
      <c r="E1137" s="7">
        <v>0.56942734689853702</v>
      </c>
      <c r="F1137" s="7">
        <v>0.41566515423051997</v>
      </c>
      <c r="G1137" s="7">
        <v>1.1502378339475801E-2</v>
      </c>
      <c r="H1137" s="7">
        <v>1.7301907775634499E-2</v>
      </c>
      <c r="I1137" s="30">
        <v>4.0348528187695798E-2</v>
      </c>
      <c r="J1137" s="30">
        <v>8.1368261019330701E-2</v>
      </c>
      <c r="K1137" s="7">
        <v>6.2798768957397194E-2</v>
      </c>
      <c r="L1137" s="7">
        <v>0.37961333110467299</v>
      </c>
      <c r="M1137" s="7">
        <v>4.0503088341146201E-2</v>
      </c>
      <c r="N1137" s="7">
        <v>5.9711227128976703E-2</v>
      </c>
      <c r="O1137" s="7">
        <v>8.8673894734825603E-3</v>
      </c>
      <c r="P1137" s="7">
        <v>0.29798511967218699</v>
      </c>
      <c r="Q1137" s="7">
        <v>7.0024151130135603</v>
      </c>
    </row>
    <row r="1138" spans="1:17" hidden="1" x14ac:dyDescent="0.25">
      <c r="A1138" s="3" t="s">
        <v>41</v>
      </c>
      <c r="B1138" s="2">
        <v>43891</v>
      </c>
      <c r="C1138" s="7">
        <v>0.891247520419712</v>
      </c>
      <c r="D1138" s="7">
        <v>1.7151164839473401E-2</v>
      </c>
      <c r="E1138" s="7">
        <v>0.61588480474978102</v>
      </c>
      <c r="F1138" s="7">
        <v>0.36696403041074599</v>
      </c>
      <c r="G1138" s="7">
        <v>1.25874411684752E-2</v>
      </c>
      <c r="H1138" s="7">
        <v>1.2338491098725099E-2</v>
      </c>
      <c r="I1138" s="30">
        <v>2.6602098494037101E-2</v>
      </c>
      <c r="J1138" s="30">
        <v>5.6242715826587297E-2</v>
      </c>
      <c r="K1138" s="7">
        <v>6.7403266091799002E-2</v>
      </c>
      <c r="L1138" s="7">
        <v>0.488911580323246</v>
      </c>
      <c r="M1138" s="7">
        <v>3.4289010115572401E-2</v>
      </c>
      <c r="N1138" s="7">
        <v>5.67427761274562E-2</v>
      </c>
      <c r="O1138" s="7">
        <v>3.91126290328028E-3</v>
      </c>
      <c r="P1138" s="7">
        <v>0.24097135785082099</v>
      </c>
      <c r="Q1138" s="7">
        <v>7.0515979105905098</v>
      </c>
    </row>
    <row r="1139" spans="1:17" hidden="1" x14ac:dyDescent="0.25">
      <c r="A1139" s="3" t="s">
        <v>41</v>
      </c>
      <c r="B1139" s="2">
        <v>43922</v>
      </c>
      <c r="C1139" s="7">
        <v>0.58687555196517804</v>
      </c>
      <c r="D1139" s="7">
        <v>2.1164866632935E-2</v>
      </c>
      <c r="E1139" s="7">
        <v>0.71226397380286999</v>
      </c>
      <c r="F1139" s="7">
        <v>0.26657115956419503</v>
      </c>
      <c r="G1139" s="7">
        <v>1.2320108654788799E-2</v>
      </c>
      <c r="H1139" s="7">
        <v>3.65593148650621E-4</v>
      </c>
      <c r="I1139" s="30">
        <v>5.1231025333503899E-3</v>
      </c>
      <c r="J1139" s="30">
        <v>1.3417603712247501E-2</v>
      </c>
      <c r="K1139" s="7">
        <v>6.5743201420524006E-2</v>
      </c>
      <c r="L1139" s="7">
        <v>0.74761890240280504</v>
      </c>
      <c r="M1139" s="7">
        <v>1.2077827175144299E-2</v>
      </c>
      <c r="N1139" s="7">
        <v>4.0070878356104601E-2</v>
      </c>
      <c r="O1139" s="7">
        <v>3.6291984573213402E-4</v>
      </c>
      <c r="P1139" s="7">
        <v>0.10289986275065199</v>
      </c>
      <c r="Q1139" s="7">
        <v>7.1759419464381802</v>
      </c>
    </row>
    <row r="1140" spans="1:17" hidden="1" x14ac:dyDescent="0.25">
      <c r="A1140" s="3" t="s">
        <v>41</v>
      </c>
      <c r="B1140" s="2">
        <v>43952</v>
      </c>
      <c r="C1140" s="7">
        <v>0.72599916016474297</v>
      </c>
      <c r="D1140" s="7">
        <v>2.0875749094787201E-2</v>
      </c>
      <c r="E1140" s="7">
        <v>0.69226342140808195</v>
      </c>
      <c r="F1140" s="7">
        <v>0.28686082949713099</v>
      </c>
      <c r="G1140" s="7">
        <v>1.1535953775774399E-2</v>
      </c>
      <c r="H1140" s="7">
        <v>1.5092260341408601E-3</v>
      </c>
      <c r="I1140" s="30">
        <v>7.2931149759860696E-3</v>
      </c>
      <c r="J1140" s="30">
        <v>2.5361757196623699E-2</v>
      </c>
      <c r="K1140" s="7">
        <v>7.2274349761910495E-2</v>
      </c>
      <c r="L1140" s="7">
        <v>0.66043371253400196</v>
      </c>
      <c r="M1140" s="7">
        <v>1.4907420881883999E-2</v>
      </c>
      <c r="N1140" s="7">
        <v>7.9901739604703301E-2</v>
      </c>
      <c r="O1140" s="7">
        <v>6.39517709588705E-4</v>
      </c>
      <c r="P1140" s="7">
        <v>0.12614320752538699</v>
      </c>
      <c r="Q1140" s="7">
        <v>7.18801823463071</v>
      </c>
    </row>
    <row r="1141" spans="1:17" hidden="1" x14ac:dyDescent="0.25">
      <c r="A1141" s="3" t="s">
        <v>41</v>
      </c>
      <c r="B1141" s="2">
        <v>43983</v>
      </c>
      <c r="C1141" s="7">
        <v>0.89574001240791101</v>
      </c>
      <c r="D1141" s="7">
        <v>2.0116515399952201E-2</v>
      </c>
      <c r="E1141" s="7">
        <v>0.59987308153937402</v>
      </c>
      <c r="F1141" s="7">
        <v>0.38001040306067402</v>
      </c>
      <c r="G1141" s="7">
        <v>1.2060819518593301E-2</v>
      </c>
      <c r="H1141" s="7">
        <v>7.0898303933858899E-3</v>
      </c>
      <c r="I1141" s="30">
        <v>3.31251505801895E-2</v>
      </c>
      <c r="J1141" s="30">
        <v>3.5677635009876002E-2</v>
      </c>
      <c r="K1141" s="7">
        <v>6.5203821876186702E-2</v>
      </c>
      <c r="L1141" s="7">
        <v>0.49698654130078601</v>
      </c>
      <c r="M1141" s="7">
        <v>1.9423215081670699E-2</v>
      </c>
      <c r="N1141" s="7">
        <v>8.03012888334209E-2</v>
      </c>
      <c r="O1141" s="7">
        <v>7.8260535317693303E-4</v>
      </c>
      <c r="P1141" s="7">
        <v>0.24934909205271399</v>
      </c>
      <c r="Q1141" s="7">
        <v>7.1587070376802204</v>
      </c>
    </row>
    <row r="1142" spans="1:17" hidden="1" x14ac:dyDescent="0.25">
      <c r="A1142" s="3" t="s">
        <v>41</v>
      </c>
      <c r="B1142" s="2">
        <v>44013</v>
      </c>
      <c r="C1142" s="7">
        <v>0.99524549363876502</v>
      </c>
      <c r="D1142" s="7">
        <v>1.7359521667230201E-2</v>
      </c>
      <c r="E1142" s="7">
        <v>0.59242134442748995</v>
      </c>
      <c r="F1142" s="7">
        <v>0.39021913390528001</v>
      </c>
      <c r="G1142" s="7">
        <v>1.3395247221649101E-2</v>
      </c>
      <c r="H1142" s="7">
        <v>1.1589426939385901E-2</v>
      </c>
      <c r="I1142" s="30">
        <v>4.6374444214337597E-2</v>
      </c>
      <c r="J1142" s="30">
        <v>6.8656230686767197E-2</v>
      </c>
      <c r="K1142" s="7">
        <v>6.21932708980827E-2</v>
      </c>
      <c r="L1142" s="7">
        <v>0.42943803965136401</v>
      </c>
      <c r="M1142" s="7">
        <v>3.7177317557428903E-2</v>
      </c>
      <c r="N1142" s="7">
        <v>7.4717834484724202E-2</v>
      </c>
      <c r="O1142" s="7">
        <v>1.61815443982906E-3</v>
      </c>
      <c r="P1142" s="7">
        <v>0.25484003390643201</v>
      </c>
      <c r="Q1142" s="7">
        <v>7.0720285138621302</v>
      </c>
    </row>
    <row r="1143" spans="1:17" hidden="1" x14ac:dyDescent="0.25">
      <c r="A1143" s="3" t="s">
        <v>41</v>
      </c>
      <c r="B1143" s="2">
        <v>44044</v>
      </c>
      <c r="C1143" s="7">
        <v>0.989428311029523</v>
      </c>
      <c r="D1143" s="7">
        <v>1.7922485626523901E-2</v>
      </c>
      <c r="E1143" s="7">
        <v>0.58585897752921701</v>
      </c>
      <c r="F1143" s="7">
        <v>0.39621853684425901</v>
      </c>
      <c r="G1143" s="7">
        <v>1.00044542518106E-2</v>
      </c>
      <c r="H1143" s="7">
        <v>1.4181239994429599E-2</v>
      </c>
      <c r="I1143" s="30">
        <v>5.0448065421575497E-2</v>
      </c>
      <c r="J1143" s="30">
        <v>8.5090619145432103E-2</v>
      </c>
      <c r="K1143" s="7">
        <v>6.163971109349E-2</v>
      </c>
      <c r="L1143" s="7">
        <v>0.417097429085168</v>
      </c>
      <c r="M1143" s="7">
        <v>3.6723521722635301E-2</v>
      </c>
      <c r="N1143" s="7">
        <v>6.8123532391642205E-2</v>
      </c>
      <c r="O1143" s="7">
        <v>3.1696734743359399E-3</v>
      </c>
      <c r="P1143" s="7">
        <v>0.25352175341948102</v>
      </c>
      <c r="Q1143" s="7">
        <v>7.0829555238889901</v>
      </c>
    </row>
    <row r="1144" spans="1:17" hidden="1" x14ac:dyDescent="0.25">
      <c r="A1144" s="3" t="s">
        <v>41</v>
      </c>
      <c r="B1144" s="2">
        <v>44075</v>
      </c>
      <c r="C1144" s="7">
        <v>0.97316483825099598</v>
      </c>
      <c r="D1144" s="7">
        <v>1.8438941671846398E-2</v>
      </c>
      <c r="E1144" s="7">
        <v>0.58980353734580504</v>
      </c>
      <c r="F1144" s="7">
        <v>0.39175752098234801</v>
      </c>
      <c r="G1144" s="7">
        <v>1.2847815494350399E-2</v>
      </c>
      <c r="H1144" s="7">
        <v>1.4665595224613699E-2</v>
      </c>
      <c r="I1144" s="30">
        <v>4.4305999739938998E-2</v>
      </c>
      <c r="J1144" s="30">
        <v>7.69049507984578E-2</v>
      </c>
      <c r="K1144" s="7">
        <v>6.4973221397977496E-2</v>
      </c>
      <c r="L1144" s="7">
        <v>0.413735448113908</v>
      </c>
      <c r="M1144" s="7">
        <v>3.6980902927885903E-2</v>
      </c>
      <c r="N1144" s="7">
        <v>6.5349833722289599E-2</v>
      </c>
      <c r="O1144" s="7">
        <v>2.89284617357723E-3</v>
      </c>
      <c r="P1144" s="7">
        <v>0.267343386407001</v>
      </c>
      <c r="Q1144" s="7">
        <v>7.0633106929904503</v>
      </c>
    </row>
    <row r="1145" spans="1:17" hidden="1" x14ac:dyDescent="0.25">
      <c r="A1145" s="3" t="s">
        <v>41</v>
      </c>
      <c r="B1145" s="2">
        <v>44105</v>
      </c>
      <c r="C1145" s="7">
        <v>1.0171340098036501</v>
      </c>
      <c r="D1145" s="7">
        <v>1.8265430725837199E-2</v>
      </c>
      <c r="E1145" s="7">
        <v>0.60520037483477296</v>
      </c>
      <c r="F1145" s="7">
        <v>0.37653419443939001</v>
      </c>
      <c r="G1145" s="7">
        <v>1.14611672726523E-2</v>
      </c>
      <c r="H1145" s="7">
        <v>1.80547861368501E-2</v>
      </c>
      <c r="I1145" s="30">
        <v>4.4931247518775301E-2</v>
      </c>
      <c r="J1145" s="30">
        <v>6.9415548995245394E-2</v>
      </c>
      <c r="K1145" s="7">
        <v>7.1774902793268897E-2</v>
      </c>
      <c r="L1145" s="7">
        <v>0.43238934995930201</v>
      </c>
      <c r="M1145" s="7">
        <v>3.7729327168319997E-2</v>
      </c>
      <c r="N1145" s="7">
        <v>6.6828931139970099E-2</v>
      </c>
      <c r="O1145" s="7">
        <v>3.6678180420564401E-3</v>
      </c>
      <c r="P1145" s="7">
        <v>0.24374692097355899</v>
      </c>
      <c r="Q1145" s="7">
        <v>7.1030702912265502</v>
      </c>
    </row>
    <row r="1146" spans="1:17" hidden="1" x14ac:dyDescent="0.25">
      <c r="A1146" s="3" t="s">
        <v>41</v>
      </c>
      <c r="B1146" s="2">
        <v>44136</v>
      </c>
      <c r="C1146" s="7">
        <v>0.81923784949794598</v>
      </c>
      <c r="D1146" s="7">
        <v>1.88176897969797E-2</v>
      </c>
      <c r="E1146" s="7">
        <v>0.65838583278329499</v>
      </c>
      <c r="F1146" s="7">
        <v>0.322796477419726</v>
      </c>
      <c r="G1146" s="7">
        <v>1.39515701450729E-2</v>
      </c>
      <c r="H1146" s="7">
        <v>9.6983147589566505E-3</v>
      </c>
      <c r="I1146" s="30">
        <v>1.71699060834553E-2</v>
      </c>
      <c r="J1146" s="30">
        <v>4.91690236781527E-2</v>
      </c>
      <c r="K1146" s="7">
        <v>8.1206181132600794E-2</v>
      </c>
      <c r="L1146" s="7">
        <v>0.55509554571176101</v>
      </c>
      <c r="M1146" s="7">
        <v>3.3436248772756701E-2</v>
      </c>
      <c r="N1146" s="7">
        <v>6.2331555633345803E-2</v>
      </c>
      <c r="O1146" s="7">
        <v>1.7969645869653E-3</v>
      </c>
      <c r="P1146" s="7">
        <v>0.17614468949693299</v>
      </c>
      <c r="Q1146" s="7">
        <v>7.1450401642292896</v>
      </c>
    </row>
    <row r="1147" spans="1:17" hidden="1" x14ac:dyDescent="0.25">
      <c r="A1147" s="3" t="s">
        <v>41</v>
      </c>
      <c r="B1147" s="2">
        <v>44166</v>
      </c>
      <c r="C1147" s="7">
        <v>1.0624748964394199</v>
      </c>
      <c r="D1147" s="7">
        <v>1.9695299809540299E-2</v>
      </c>
      <c r="E1147" s="7">
        <v>0.63643918191974902</v>
      </c>
      <c r="F1147" s="7">
        <v>0.34386551827071099</v>
      </c>
      <c r="G1147" s="7">
        <v>1.47122041977865E-2</v>
      </c>
      <c r="H1147" s="7">
        <v>2.2758744040551799E-2</v>
      </c>
      <c r="I1147" s="30">
        <v>6.7986651048730196E-2</v>
      </c>
      <c r="J1147" s="30">
        <v>4.4046092181036098E-2</v>
      </c>
      <c r="K1147" s="7">
        <v>8.8430686305053297E-2</v>
      </c>
      <c r="L1147" s="7">
        <v>0.492319539523006</v>
      </c>
      <c r="M1147" s="7">
        <v>4.3510169922208498E-2</v>
      </c>
      <c r="N1147" s="7">
        <v>5.1540104684779299E-2</v>
      </c>
      <c r="O1147" s="7">
        <v>2.1001457011440702E-3</v>
      </c>
      <c r="P1147" s="7">
        <v>0.17259566239570401</v>
      </c>
      <c r="Q1147" s="7">
        <v>7.1176352869446404</v>
      </c>
    </row>
    <row r="1148" spans="1:17" hidden="1" x14ac:dyDescent="0.25">
      <c r="A1148" s="3" t="s">
        <v>41</v>
      </c>
      <c r="B1148" s="2">
        <v>44197</v>
      </c>
      <c r="C1148" s="7">
        <v>0.66412101034726301</v>
      </c>
      <c r="D1148" s="7">
        <v>2.08596365090657E-2</v>
      </c>
      <c r="E1148" s="7">
        <v>0.67922881173999705</v>
      </c>
      <c r="F1148" s="7">
        <v>0.29991155175093698</v>
      </c>
      <c r="G1148" s="7">
        <v>1.40183975331494E-2</v>
      </c>
      <c r="H1148" s="7">
        <v>2.8980446440048601E-3</v>
      </c>
      <c r="I1148" s="30">
        <v>6.0402145164824101E-3</v>
      </c>
      <c r="J1148" s="30">
        <v>4.6852593481148203E-2</v>
      </c>
      <c r="K1148" s="7">
        <v>6.1639406869614499E-2</v>
      </c>
      <c r="L1148" s="7">
        <v>0.60035974355840804</v>
      </c>
      <c r="M1148" s="7">
        <v>3.06416477701522E-2</v>
      </c>
      <c r="N1148" s="7">
        <v>5.4667251665847003E-2</v>
      </c>
      <c r="O1148" s="7">
        <v>2.1496306411695502E-3</v>
      </c>
      <c r="P1148" s="7">
        <v>0.180733069320024</v>
      </c>
      <c r="Q1148" s="7">
        <v>7.1702793351601999</v>
      </c>
    </row>
    <row r="1149" spans="1:17" hidden="1" x14ac:dyDescent="0.25">
      <c r="A1149" s="3" t="s">
        <v>41</v>
      </c>
      <c r="B1149" s="2">
        <v>44228</v>
      </c>
      <c r="C1149" s="7">
        <v>0.69750447986127895</v>
      </c>
      <c r="D1149" s="7">
        <v>1.9397985800094501E-2</v>
      </c>
      <c r="E1149" s="7">
        <v>0.67154012166993904</v>
      </c>
      <c r="F1149" s="7">
        <v>0.30906189252996702</v>
      </c>
      <c r="G1149" s="7">
        <v>1.3923969677856101E-2</v>
      </c>
      <c r="H1149" s="7">
        <v>2.6080028864172398E-3</v>
      </c>
      <c r="I1149" s="30">
        <v>6.4568129631040203E-3</v>
      </c>
      <c r="J1149" s="30">
        <v>4.7629989824643698E-2</v>
      </c>
      <c r="K1149" s="7">
        <v>6.5453295180099999E-2</v>
      </c>
      <c r="L1149" s="7">
        <v>0.56726439494921899</v>
      </c>
      <c r="M1149" s="7">
        <v>3.1747002360293097E-2</v>
      </c>
      <c r="N1149" s="7">
        <v>6.43707336245182E-2</v>
      </c>
      <c r="O1149" s="7">
        <v>2.2625596215901799E-3</v>
      </c>
      <c r="P1149" s="7">
        <v>0.19828323891225899</v>
      </c>
      <c r="Q1149" s="7">
        <v>7.1358729094391702</v>
      </c>
    </row>
    <row r="1150" spans="1:17" hidden="1" x14ac:dyDescent="0.25">
      <c r="A1150" s="3" t="s">
        <v>41</v>
      </c>
      <c r="B1150" s="2">
        <v>44256</v>
      </c>
      <c r="C1150" s="7">
        <v>0.83801584420538</v>
      </c>
      <c r="D1150" s="7">
        <v>1.8739050183798799E-2</v>
      </c>
      <c r="E1150" s="7">
        <v>0.658659294387269</v>
      </c>
      <c r="F1150" s="7">
        <v>0.32260165542893299</v>
      </c>
      <c r="G1150" s="7">
        <v>1.42369163121841E-2</v>
      </c>
      <c r="H1150" s="7">
        <v>2.3879839307722698E-3</v>
      </c>
      <c r="I1150" s="30">
        <v>7.5033831515282602E-3</v>
      </c>
      <c r="J1150" s="30">
        <v>4.8219229980662998E-2</v>
      </c>
      <c r="K1150" s="7">
        <v>6.5533858025817002E-2</v>
      </c>
      <c r="L1150" s="7">
        <v>0.55846850699531003</v>
      </c>
      <c r="M1150" s="7">
        <v>3.1434756096620602E-2</v>
      </c>
      <c r="N1150" s="7">
        <v>7.2401033066811796E-2</v>
      </c>
      <c r="O1150" s="7">
        <v>2.0048323788905398E-3</v>
      </c>
      <c r="P1150" s="7">
        <v>0.19780950006140199</v>
      </c>
      <c r="Q1150" s="7">
        <v>7.1399012083237103</v>
      </c>
    </row>
    <row r="1151" spans="1:17" hidden="1" x14ac:dyDescent="0.25">
      <c r="A1151" s="3" t="s">
        <v>41</v>
      </c>
      <c r="B1151" s="2">
        <v>44287</v>
      </c>
      <c r="C1151" s="7">
        <v>0.97968795270700104</v>
      </c>
      <c r="D1151" s="7">
        <v>1.8173367394271899E-2</v>
      </c>
      <c r="E1151" s="7">
        <v>0.61753719807602303</v>
      </c>
      <c r="F1151" s="7">
        <v>0.36428943452970503</v>
      </c>
      <c r="G1151" s="7">
        <v>1.1855357324891199E-2</v>
      </c>
      <c r="H1151" s="7">
        <v>8.5484709262361406E-3</v>
      </c>
      <c r="I1151" s="30">
        <v>4.1558150772781702E-2</v>
      </c>
      <c r="J1151" s="30">
        <v>6.0108466396954899E-2</v>
      </c>
      <c r="K1151" s="7">
        <v>6.4075496855917999E-2</v>
      </c>
      <c r="L1151" s="7">
        <v>0.44989925536229503</v>
      </c>
      <c r="M1151" s="7">
        <v>3.9737645962277302E-2</v>
      </c>
      <c r="N1151" s="7">
        <v>8.3350463846640105E-2</v>
      </c>
      <c r="O1151" s="7">
        <v>2.3620366604625602E-3</v>
      </c>
      <c r="P1151" s="7">
        <v>0.23850465589154299</v>
      </c>
      <c r="Q1151" s="7">
        <v>7.1009825952745498</v>
      </c>
    </row>
    <row r="1152" spans="1:17" hidden="1" x14ac:dyDescent="0.25">
      <c r="A1152" s="3" t="s">
        <v>41</v>
      </c>
      <c r="B1152" s="2">
        <v>44317</v>
      </c>
      <c r="C1152" s="7">
        <v>1.0596465295316899</v>
      </c>
      <c r="D1152" s="7">
        <v>1.8107118612996801E-2</v>
      </c>
      <c r="E1152" s="7">
        <v>0.60403394842328995</v>
      </c>
      <c r="F1152" s="7">
        <v>0.37785893296371298</v>
      </c>
      <c r="G1152" s="7">
        <v>1.2317187167626399E-2</v>
      </c>
      <c r="H1152" s="7">
        <v>1.25505463525595E-2</v>
      </c>
      <c r="I1152" s="30">
        <v>4.5012934572849099E-2</v>
      </c>
      <c r="J1152" s="30">
        <v>7.3970426542882203E-2</v>
      </c>
      <c r="K1152" s="7">
        <v>6.1045489836214099E-2</v>
      </c>
      <c r="L1152" s="7">
        <v>0.41878954007325597</v>
      </c>
      <c r="M1152" s="7">
        <v>3.9443710664040899E-2</v>
      </c>
      <c r="N1152" s="7">
        <v>7.7634577360806395E-2</v>
      </c>
      <c r="O1152" s="7">
        <v>4.0707443832524301E-3</v>
      </c>
      <c r="P1152" s="7">
        <v>0.25516484304651299</v>
      </c>
      <c r="Q1152" s="7">
        <v>7.1141499427730697</v>
      </c>
    </row>
    <row r="1153" spans="1:17" hidden="1" x14ac:dyDescent="0.25">
      <c r="A1153" s="3" t="s">
        <v>41</v>
      </c>
      <c r="B1153" s="2">
        <v>44348</v>
      </c>
      <c r="C1153" s="7">
        <v>1.02686576924619</v>
      </c>
      <c r="D1153" s="7">
        <v>1.8549333959361199E-2</v>
      </c>
      <c r="E1153" s="7">
        <v>0.61336789875945397</v>
      </c>
      <c r="F1153" s="7">
        <v>0.368082767281185</v>
      </c>
      <c r="G1153" s="7">
        <v>1.1638604299534099E-2</v>
      </c>
      <c r="H1153" s="7">
        <v>1.39869107079734E-2</v>
      </c>
      <c r="I1153" s="30">
        <v>4.4370622769908503E-2</v>
      </c>
      <c r="J1153" s="30">
        <v>7.9308909305504202E-2</v>
      </c>
      <c r="K1153" s="7">
        <v>5.5986082115167701E-2</v>
      </c>
      <c r="L1153" s="7">
        <v>0.42203695205592001</v>
      </c>
      <c r="M1153" s="7">
        <v>4.35177489345401E-2</v>
      </c>
      <c r="N1153" s="7">
        <v>7.1729865263915699E-2</v>
      </c>
      <c r="O1153" s="7">
        <v>3.8861022003610899E-3</v>
      </c>
      <c r="P1153" s="7">
        <v>0.253538202347176</v>
      </c>
      <c r="Q1153" s="7">
        <v>7.0826221057919696</v>
      </c>
    </row>
    <row r="1154" spans="1:17" hidden="1" x14ac:dyDescent="0.25">
      <c r="A1154" s="3" t="s">
        <v>41</v>
      </c>
      <c r="B1154" s="2">
        <v>44378</v>
      </c>
      <c r="C1154" s="7">
        <v>1.07087955853608</v>
      </c>
      <c r="D1154" s="7">
        <v>1.8455774186707598E-2</v>
      </c>
      <c r="E1154" s="7">
        <v>0.60370996625226703</v>
      </c>
      <c r="F1154" s="7">
        <v>0.37783425956102501</v>
      </c>
      <c r="G1154" s="7">
        <v>1.1870992594754E-2</v>
      </c>
      <c r="H1154" s="7">
        <v>1.53903349703477E-2</v>
      </c>
      <c r="I1154" s="30">
        <v>4.3261703263250802E-2</v>
      </c>
      <c r="J1154" s="30">
        <v>8.5948934451840805E-2</v>
      </c>
      <c r="K1154" s="7">
        <v>5.7087107286900397E-2</v>
      </c>
      <c r="L1154" s="7">
        <v>0.42063998902800798</v>
      </c>
      <c r="M1154" s="7">
        <v>4.06585886084702E-2</v>
      </c>
      <c r="N1154" s="7">
        <v>6.41037904826285E-2</v>
      </c>
      <c r="O1154" s="7">
        <v>4.6995544298784097E-3</v>
      </c>
      <c r="P1154" s="7">
        <v>0.25633900488392097</v>
      </c>
      <c r="Q1154" s="7">
        <v>7.0955190946157298</v>
      </c>
    </row>
    <row r="1155" spans="1:17" hidden="1" x14ac:dyDescent="0.25">
      <c r="A1155" s="3" t="s">
        <v>41</v>
      </c>
      <c r="B1155" s="2">
        <v>44409</v>
      </c>
      <c r="C1155" s="7">
        <v>1.01361629581547</v>
      </c>
      <c r="D1155" s="7">
        <v>1.9494483641054602E-2</v>
      </c>
      <c r="E1155" s="7">
        <v>0.61132276855373902</v>
      </c>
      <c r="F1155" s="7">
        <v>0.36918274780520699</v>
      </c>
      <c r="G1155" s="7">
        <v>1.2060211014325899E-2</v>
      </c>
      <c r="H1155" s="7">
        <v>1.80220223404703E-2</v>
      </c>
      <c r="I1155" s="30">
        <v>4.67861857093224E-2</v>
      </c>
      <c r="J1155" s="30">
        <v>9.6791325464020195E-2</v>
      </c>
      <c r="K1155" s="7">
        <v>5.6416614223405E-2</v>
      </c>
      <c r="L1155" s="7">
        <v>0.40960097876944801</v>
      </c>
      <c r="M1155" s="7">
        <v>4.0931053327872398E-2</v>
      </c>
      <c r="N1155" s="7">
        <v>6.6632570205258104E-2</v>
      </c>
      <c r="O1155" s="7">
        <v>5.4184433092380902E-3</v>
      </c>
      <c r="P1155" s="7">
        <v>0.24734059563663999</v>
      </c>
      <c r="Q1155" s="7">
        <v>7.1172783412468297</v>
      </c>
    </row>
    <row r="1156" spans="1:17" x14ac:dyDescent="0.25">
      <c r="A1156" s="3" t="s">
        <v>41</v>
      </c>
      <c r="B1156" s="2">
        <v>44440</v>
      </c>
      <c r="C1156" s="7">
        <v>0.988433421605309</v>
      </c>
      <c r="D1156" s="7">
        <v>1.9043809021781401E-2</v>
      </c>
      <c r="E1156" s="7">
        <v>0.63296336016572796</v>
      </c>
      <c r="F1156" s="7">
        <v>0.34799283081249099</v>
      </c>
      <c r="G1156" s="7">
        <v>1.2929482887794099E-2</v>
      </c>
      <c r="H1156" s="7">
        <v>1.6433569496359698E-2</v>
      </c>
      <c r="I1156" s="30">
        <v>4.11493395435246E-2</v>
      </c>
      <c r="J1156" s="30">
        <v>9.1897137688967095E-2</v>
      </c>
      <c r="K1156" s="7">
        <v>5.9420286805190403E-2</v>
      </c>
      <c r="L1156" s="7">
        <v>0.42004325056648201</v>
      </c>
      <c r="M1156" s="7">
        <v>4.2861824141158203E-2</v>
      </c>
      <c r="N1156" s="7">
        <v>6.0174550637348397E-2</v>
      </c>
      <c r="O1156" s="7">
        <v>7.23224873576837E-3</v>
      </c>
      <c r="P1156" s="7">
        <v>0.247858309497407</v>
      </c>
      <c r="Q1156" s="7">
        <v>7.1070106495588901</v>
      </c>
    </row>
    <row r="1157" spans="1:17" hidden="1" x14ac:dyDescent="0.25">
      <c r="A1157" s="3" t="s">
        <v>42</v>
      </c>
      <c r="B1157" s="2">
        <v>43466</v>
      </c>
      <c r="C1157" s="7">
        <v>0.847052796398858</v>
      </c>
      <c r="D1157" s="7">
        <v>3.3178117893383602E-4</v>
      </c>
      <c r="E1157" s="7">
        <v>0.77654555836870298</v>
      </c>
      <c r="F1157" s="7">
        <v>0.22312266045236301</v>
      </c>
      <c r="G1157" s="7">
        <v>1.27951984412563E-2</v>
      </c>
      <c r="H1157" s="7">
        <v>1.3570859069377E-2</v>
      </c>
      <c r="I1157" s="30">
        <v>8.24628157005311E-2</v>
      </c>
      <c r="J1157" s="30">
        <v>8.67071751720567E-2</v>
      </c>
      <c r="K1157" s="7">
        <v>6.6558179528033098E-2</v>
      </c>
      <c r="L1157" s="7">
        <v>0.370611737112224</v>
      </c>
      <c r="M1157" s="7">
        <v>4.82068900021018E-2</v>
      </c>
      <c r="N1157" s="7">
        <v>6.2715169172796195E-2</v>
      </c>
      <c r="O1157" s="7">
        <v>2.9074371165228399E-2</v>
      </c>
      <c r="P1157" s="7">
        <v>0.22729760463639601</v>
      </c>
      <c r="Q1157" s="7">
        <v>6.2817497990164899</v>
      </c>
    </row>
    <row r="1158" spans="1:17" hidden="1" x14ac:dyDescent="0.25">
      <c r="A1158" s="3" t="s">
        <v>42</v>
      </c>
      <c r="B1158" s="2">
        <v>43497</v>
      </c>
      <c r="C1158" s="7">
        <v>0.84894230156281603</v>
      </c>
      <c r="D1158" s="7">
        <v>2.6265148605455297E-4</v>
      </c>
      <c r="E1158" s="7">
        <v>0.76656360134544899</v>
      </c>
      <c r="F1158" s="7">
        <v>0.23317374716849601</v>
      </c>
      <c r="G1158" s="7">
        <v>1.24291524140655E-2</v>
      </c>
      <c r="H1158" s="7">
        <v>1.30593748567498E-2</v>
      </c>
      <c r="I1158" s="30">
        <v>8.3257555276443004E-2</v>
      </c>
      <c r="J1158" s="30">
        <v>9.9350029791099401E-2</v>
      </c>
      <c r="K1158" s="7">
        <v>6.7645717848393405E-2</v>
      </c>
      <c r="L1158" s="7">
        <v>0.37494119167548101</v>
      </c>
      <c r="M1158" s="7">
        <v>5.0230534266504603E-2</v>
      </c>
      <c r="N1158" s="7">
        <v>5.4117652483194501E-2</v>
      </c>
      <c r="O1158" s="7">
        <v>2.9356335153490402E-2</v>
      </c>
      <c r="P1158" s="7">
        <v>0.215612456234579</v>
      </c>
      <c r="Q1158" s="7">
        <v>6.2503562095986203</v>
      </c>
    </row>
    <row r="1159" spans="1:17" hidden="1" x14ac:dyDescent="0.25">
      <c r="A1159" s="3" t="s">
        <v>42</v>
      </c>
      <c r="B1159" s="2">
        <v>43525</v>
      </c>
      <c r="C1159" s="7">
        <v>1.03326598584775</v>
      </c>
      <c r="D1159" s="7">
        <v>2.9740962257671799E-4</v>
      </c>
      <c r="E1159" s="7">
        <v>0.77303049200329499</v>
      </c>
      <c r="F1159" s="7">
        <v>0.22667209837412899</v>
      </c>
      <c r="G1159" s="7">
        <v>1.42019868553112E-2</v>
      </c>
      <c r="H1159" s="7">
        <v>1.3066478136513199E-2</v>
      </c>
      <c r="I1159" s="30">
        <v>9.0344696601387706E-2</v>
      </c>
      <c r="J1159" s="30">
        <v>9.6817627920210703E-2</v>
      </c>
      <c r="K1159" s="7">
        <v>6.4293672171835098E-2</v>
      </c>
      <c r="L1159" s="7">
        <v>0.3606505334631</v>
      </c>
      <c r="M1159" s="7">
        <v>4.76539418340906E-2</v>
      </c>
      <c r="N1159" s="7">
        <v>5.9972977886280601E-2</v>
      </c>
      <c r="O1159" s="7">
        <v>2.96386972769167E-2</v>
      </c>
      <c r="P1159" s="7">
        <v>0.223359387854354</v>
      </c>
      <c r="Q1159" s="7">
        <v>6.1985318107220797</v>
      </c>
    </row>
    <row r="1160" spans="1:17" hidden="1" x14ac:dyDescent="0.25">
      <c r="A1160" s="3" t="s">
        <v>42</v>
      </c>
      <c r="B1160" s="2">
        <v>43556</v>
      </c>
      <c r="C1160" s="7">
        <v>0.98248874144478004</v>
      </c>
      <c r="D1160" s="7">
        <v>3.0266237075543101E-4</v>
      </c>
      <c r="E1160" s="7">
        <v>0.779675545418136</v>
      </c>
      <c r="F1160" s="7">
        <v>0.22002179221110801</v>
      </c>
      <c r="G1160" s="7">
        <v>1.38440536940068E-2</v>
      </c>
      <c r="H1160" s="7">
        <v>1.3508803318048299E-2</v>
      </c>
      <c r="I1160" s="30">
        <v>9.5675822559026596E-2</v>
      </c>
      <c r="J1160" s="30">
        <v>9.6249234194705394E-2</v>
      </c>
      <c r="K1160" s="7">
        <v>6.4021615764708995E-2</v>
      </c>
      <c r="L1160" s="7">
        <v>0.36376704546642202</v>
      </c>
      <c r="M1160" s="7">
        <v>4.7633153946800899E-2</v>
      </c>
      <c r="N1160" s="7">
        <v>5.9661094120872303E-2</v>
      </c>
      <c r="O1160" s="7">
        <v>2.8940751788744501E-2</v>
      </c>
      <c r="P1160" s="7">
        <v>0.21669842514666399</v>
      </c>
      <c r="Q1160" s="7">
        <v>6.1885507110728897</v>
      </c>
    </row>
    <row r="1161" spans="1:17" hidden="1" x14ac:dyDescent="0.25">
      <c r="A1161" s="3" t="s">
        <v>42</v>
      </c>
      <c r="B1161" s="2">
        <v>43586</v>
      </c>
      <c r="C1161" s="7">
        <v>1.02543254526937</v>
      </c>
      <c r="D1161" s="7">
        <v>3.6320010297833798E-4</v>
      </c>
      <c r="E1161" s="7">
        <v>0.77254891733963604</v>
      </c>
      <c r="F1161" s="7">
        <v>0.22708788255738499</v>
      </c>
      <c r="G1161" s="7">
        <v>1.1560300155430501E-2</v>
      </c>
      <c r="H1161" s="7">
        <v>1.3766310576205301E-2</v>
      </c>
      <c r="I1161" s="30">
        <v>0.10050031909064901</v>
      </c>
      <c r="J1161" s="30">
        <v>9.50146591833919E-2</v>
      </c>
      <c r="K1161" s="7">
        <v>6.5529899352582605E-2</v>
      </c>
      <c r="L1161" s="7">
        <v>0.35417981662910403</v>
      </c>
      <c r="M1161" s="7">
        <v>4.6376491274367701E-2</v>
      </c>
      <c r="N1161" s="7">
        <v>5.86931958873411E-2</v>
      </c>
      <c r="O1161" s="7">
        <v>3.1948617327370803E-2</v>
      </c>
      <c r="P1161" s="7">
        <v>0.22243039052355701</v>
      </c>
      <c r="Q1161" s="7">
        <v>6.2641378000050496</v>
      </c>
    </row>
    <row r="1162" spans="1:17" hidden="1" x14ac:dyDescent="0.25">
      <c r="A1162" s="3" t="s">
        <v>42</v>
      </c>
      <c r="B1162" s="2">
        <v>43617</v>
      </c>
      <c r="C1162" s="7">
        <v>0.99956759391834205</v>
      </c>
      <c r="D1162" s="7">
        <v>3.43503511185073E-4</v>
      </c>
      <c r="E1162" s="7">
        <v>0.77852169981499297</v>
      </c>
      <c r="F1162" s="7">
        <v>0.22113479667382199</v>
      </c>
      <c r="G1162" s="7">
        <v>1.3564202346254E-2</v>
      </c>
      <c r="H1162" s="7">
        <v>1.30727165049147E-2</v>
      </c>
      <c r="I1162" s="30">
        <v>0.100438072677979</v>
      </c>
      <c r="J1162" s="30">
        <v>9.2533868420929505E-2</v>
      </c>
      <c r="K1162" s="7">
        <v>6.5386036904949693E-2</v>
      </c>
      <c r="L1162" s="7">
        <v>0.355163417696368</v>
      </c>
      <c r="M1162" s="7">
        <v>4.8642125152206797E-2</v>
      </c>
      <c r="N1162" s="7">
        <v>5.7646675185275303E-2</v>
      </c>
      <c r="O1162" s="7">
        <v>3.1161677860333799E-2</v>
      </c>
      <c r="P1162" s="7">
        <v>0.22239120725078801</v>
      </c>
      <c r="Q1162" s="7">
        <v>6.2255244667002598</v>
      </c>
    </row>
    <row r="1163" spans="1:17" hidden="1" x14ac:dyDescent="0.25">
      <c r="A1163" s="3" t="s">
        <v>42</v>
      </c>
      <c r="B1163" s="2">
        <v>43647</v>
      </c>
      <c r="C1163" s="7">
        <v>1.02154378550866</v>
      </c>
      <c r="D1163" s="7">
        <v>2.9326935297887099E-4</v>
      </c>
      <c r="E1163" s="7">
        <v>0.78454835870163897</v>
      </c>
      <c r="F1163" s="7">
        <v>0.21515837194538201</v>
      </c>
      <c r="G1163" s="7">
        <v>1.18500327681567E-2</v>
      </c>
      <c r="H1163" s="7">
        <v>1.36093469279885E-2</v>
      </c>
      <c r="I1163" s="30">
        <v>0.103551103681817</v>
      </c>
      <c r="J1163" s="30">
        <v>9.5050144972239903E-2</v>
      </c>
      <c r="K1163" s="7">
        <v>6.7712517713439502E-2</v>
      </c>
      <c r="L1163" s="7">
        <v>0.35411071054184601</v>
      </c>
      <c r="M1163" s="7">
        <v>4.9767195135303102E-2</v>
      </c>
      <c r="N1163" s="7">
        <v>5.6026662565615303E-2</v>
      </c>
      <c r="O1163" s="7">
        <v>3.2394152161764701E-2</v>
      </c>
      <c r="P1163" s="7">
        <v>0.21592813353182999</v>
      </c>
      <c r="Q1163" s="7">
        <v>6.1455602323009897</v>
      </c>
    </row>
    <row r="1164" spans="1:17" hidden="1" x14ac:dyDescent="0.25">
      <c r="A1164" s="3" t="s">
        <v>42</v>
      </c>
      <c r="B1164" s="2">
        <v>43678</v>
      </c>
      <c r="C1164" s="7">
        <v>1.0315844067564099</v>
      </c>
      <c r="D1164" s="7">
        <v>2.9058412638398198E-4</v>
      </c>
      <c r="E1164" s="7">
        <v>0.765462098435024</v>
      </c>
      <c r="F1164" s="7">
        <v>0.23424731743859201</v>
      </c>
      <c r="G1164" s="7">
        <v>1.2644544790978899E-2</v>
      </c>
      <c r="H1164" s="7">
        <v>1.40586928033952E-2</v>
      </c>
      <c r="I1164" s="30">
        <v>0.10816699246399999</v>
      </c>
      <c r="J1164" s="30">
        <v>0.103250304310675</v>
      </c>
      <c r="K1164" s="7">
        <v>6.6968327573170103E-2</v>
      </c>
      <c r="L1164" s="7">
        <v>0.35247683038330002</v>
      </c>
      <c r="M1164" s="7">
        <v>4.9911713198479202E-2</v>
      </c>
      <c r="N1164" s="7">
        <v>5.7176942032242002E-2</v>
      </c>
      <c r="O1164" s="7">
        <v>2.9679051634665402E-2</v>
      </c>
      <c r="P1164" s="7">
        <v>0.20566660080909499</v>
      </c>
      <c r="Q1164" s="7">
        <v>6.2818513746502704</v>
      </c>
    </row>
    <row r="1165" spans="1:17" hidden="1" x14ac:dyDescent="0.25">
      <c r="A1165" s="3" t="s">
        <v>42</v>
      </c>
      <c r="B1165" s="2">
        <v>43709</v>
      </c>
      <c r="C1165" s="7">
        <v>0.94706249760380401</v>
      </c>
      <c r="D1165" s="7">
        <v>3.9036874800546398E-4</v>
      </c>
      <c r="E1165" s="7">
        <v>0.78837949072689395</v>
      </c>
      <c r="F1165" s="7">
        <v>0.211230140525101</v>
      </c>
      <c r="G1165" s="7">
        <v>1.4787333169263801E-2</v>
      </c>
      <c r="H1165" s="7">
        <v>1.6712440617412502E-2</v>
      </c>
      <c r="I1165" s="30">
        <v>9.8434832053867896E-2</v>
      </c>
      <c r="J1165" s="30">
        <v>9.7190547040605799E-2</v>
      </c>
      <c r="K1165" s="7">
        <v>7.0802070914905799E-2</v>
      </c>
      <c r="L1165" s="7">
        <v>0.36222935938821199</v>
      </c>
      <c r="M1165" s="7">
        <v>4.7196605213756099E-2</v>
      </c>
      <c r="N1165" s="7">
        <v>5.91382525244257E-2</v>
      </c>
      <c r="O1165" s="7">
        <v>2.2826997155303001E-2</v>
      </c>
      <c r="P1165" s="7">
        <v>0.21068156192224799</v>
      </c>
      <c r="Q1165" s="7">
        <v>6.1820449288394999</v>
      </c>
    </row>
    <row r="1166" spans="1:17" hidden="1" x14ac:dyDescent="0.25">
      <c r="A1166" s="3" t="s">
        <v>42</v>
      </c>
      <c r="B1166" s="2">
        <v>43739</v>
      </c>
      <c r="C1166" s="7">
        <v>1.0186767626515101</v>
      </c>
      <c r="D1166" s="7">
        <v>3.3969779847866201E-4</v>
      </c>
      <c r="E1166" s="7">
        <v>0.78916596290432195</v>
      </c>
      <c r="F1166" s="7">
        <v>0.21049433929719999</v>
      </c>
      <c r="G1166" s="7">
        <v>1.3594099989718099E-2</v>
      </c>
      <c r="H1166" s="7">
        <v>1.726815574937E-2</v>
      </c>
      <c r="I1166" s="30">
        <v>9.9872907051985704E-2</v>
      </c>
      <c r="J1166" s="30">
        <v>9.6419913988643594E-2</v>
      </c>
      <c r="K1166" s="7">
        <v>7.4553209238865104E-2</v>
      </c>
      <c r="L1166" s="7">
        <v>0.35959132131348398</v>
      </c>
      <c r="M1166" s="7">
        <v>4.7962641802535101E-2</v>
      </c>
      <c r="N1166" s="7">
        <v>6.6070385766725095E-2</v>
      </c>
      <c r="O1166" s="7">
        <v>1.7468893820574601E-2</v>
      </c>
      <c r="P1166" s="7">
        <v>0.20719847127809801</v>
      </c>
      <c r="Q1166" s="7">
        <v>6.2510965107520597</v>
      </c>
    </row>
    <row r="1167" spans="1:17" hidden="1" x14ac:dyDescent="0.25">
      <c r="A1167" s="3" t="s">
        <v>42</v>
      </c>
      <c r="B1167" s="2">
        <v>43770</v>
      </c>
      <c r="C1167" s="7">
        <v>1.04349886973116</v>
      </c>
      <c r="D1167" s="7">
        <v>4.20327588326218E-4</v>
      </c>
      <c r="E1167" s="7">
        <v>0.79837691531155497</v>
      </c>
      <c r="F1167" s="7">
        <v>0.20120275710011801</v>
      </c>
      <c r="G1167" s="7">
        <v>1.2028977633701501E-2</v>
      </c>
      <c r="H1167" s="7">
        <v>2.16546157459881E-2</v>
      </c>
      <c r="I1167" s="30">
        <v>0.10639338936178599</v>
      </c>
      <c r="J1167" s="30">
        <v>9.2438281098740097E-2</v>
      </c>
      <c r="K1167" s="7">
        <v>9.3858081597595497E-2</v>
      </c>
      <c r="L1167" s="7">
        <v>0.359463280145075</v>
      </c>
      <c r="M1167" s="7">
        <v>5.0393910503287301E-2</v>
      </c>
      <c r="N1167" s="7">
        <v>6.0274437173421701E-2</v>
      </c>
      <c r="O1167" s="7">
        <v>1.4909871539944001E-2</v>
      </c>
      <c r="P1167" s="7">
        <v>0.18858515520046101</v>
      </c>
      <c r="Q1167" s="7">
        <v>6.2739520964627999</v>
      </c>
    </row>
    <row r="1168" spans="1:17" hidden="1" x14ac:dyDescent="0.25">
      <c r="A1168" s="3" t="s">
        <v>42</v>
      </c>
      <c r="B1168" s="2">
        <v>43800</v>
      </c>
      <c r="C1168" s="7">
        <v>1.20088371330652</v>
      </c>
      <c r="D1168" s="7">
        <v>3.1531071612120299E-4</v>
      </c>
      <c r="E1168" s="7">
        <v>0.80241819009359605</v>
      </c>
      <c r="F1168" s="7">
        <v>0.197266499190283</v>
      </c>
      <c r="G1168" s="7">
        <v>1.1316439519352101E-2</v>
      </c>
      <c r="H1168" s="7">
        <v>2.19926980161184E-2</v>
      </c>
      <c r="I1168" s="30">
        <v>0.13367542752647399</v>
      </c>
      <c r="J1168" s="30">
        <v>9.3487130707512106E-2</v>
      </c>
      <c r="K1168" s="7">
        <v>0.101811872890797</v>
      </c>
      <c r="L1168" s="7">
        <v>0.37335694531074898</v>
      </c>
      <c r="M1168" s="7">
        <v>5.45024014619035E-2</v>
      </c>
      <c r="N1168" s="7">
        <v>4.0499475578822899E-2</v>
      </c>
      <c r="O1168" s="7">
        <v>1.37663281995337E-2</v>
      </c>
      <c r="P1168" s="7">
        <v>0.15559128078873799</v>
      </c>
      <c r="Q1168" s="7">
        <v>6.2584288628511997</v>
      </c>
    </row>
    <row r="1169" spans="1:17" hidden="1" x14ac:dyDescent="0.25">
      <c r="A1169" s="3" t="s">
        <v>42</v>
      </c>
      <c r="B1169" s="2">
        <v>43831</v>
      </c>
      <c r="C1169" s="7">
        <v>0.90867572505907401</v>
      </c>
      <c r="D1169" s="7">
        <v>3.5582240893555599E-4</v>
      </c>
      <c r="E1169" s="7">
        <v>0.79770606662897803</v>
      </c>
      <c r="F1169" s="7">
        <v>0.201938110962087</v>
      </c>
      <c r="G1169" s="7">
        <v>1.2979866817887801E-2</v>
      </c>
      <c r="H1169" s="7">
        <v>1.3262910528734399E-2</v>
      </c>
      <c r="I1169" s="30">
        <v>7.9476740266641893E-2</v>
      </c>
      <c r="J1169" s="30">
        <v>9.6026573324769507E-2</v>
      </c>
      <c r="K1169" s="7">
        <v>6.9601420448288404E-2</v>
      </c>
      <c r="L1169" s="7">
        <v>0.37238494519806498</v>
      </c>
      <c r="M1169" s="7">
        <v>4.8480883493158503E-2</v>
      </c>
      <c r="N1169" s="7">
        <v>5.98474456556762E-2</v>
      </c>
      <c r="O1169" s="7">
        <v>2.0267318402967499E-2</v>
      </c>
      <c r="P1169" s="7">
        <v>0.22767189586381101</v>
      </c>
      <c r="Q1169" s="7">
        <v>6.2693162108810503</v>
      </c>
    </row>
    <row r="1170" spans="1:17" hidden="1" x14ac:dyDescent="0.25">
      <c r="A1170" s="3" t="s">
        <v>42</v>
      </c>
      <c r="B1170" s="2">
        <v>43862</v>
      </c>
      <c r="C1170" s="7">
        <v>0.91788268490071501</v>
      </c>
      <c r="D1170" s="7">
        <v>3.2648766707310003E-4</v>
      </c>
      <c r="E1170" s="7">
        <v>0.80302569480133301</v>
      </c>
      <c r="F1170" s="7">
        <v>0.19664781753159399</v>
      </c>
      <c r="G1170" s="7">
        <v>1.34248217964532E-2</v>
      </c>
      <c r="H1170" s="7">
        <v>1.3230858059122601E-2</v>
      </c>
      <c r="I1170" s="30">
        <v>8.2214049438148806E-2</v>
      </c>
      <c r="J1170" s="30">
        <v>0.106116283562358</v>
      </c>
      <c r="K1170" s="7">
        <v>6.7924664250174696E-2</v>
      </c>
      <c r="L1170" s="7">
        <v>0.38089014764072099</v>
      </c>
      <c r="M1170" s="7">
        <v>4.8120131586668002E-2</v>
      </c>
      <c r="N1170" s="7">
        <v>5.5489463059053099E-2</v>
      </c>
      <c r="O1170" s="7">
        <v>2.2644100585112299E-2</v>
      </c>
      <c r="P1170" s="7">
        <v>0.20994548002218799</v>
      </c>
      <c r="Q1170" s="7">
        <v>6.3276140766266797</v>
      </c>
    </row>
    <row r="1171" spans="1:17" hidden="1" x14ac:dyDescent="0.25">
      <c r="A1171" s="3" t="s">
        <v>42</v>
      </c>
      <c r="B1171" s="2">
        <v>43891</v>
      </c>
      <c r="C1171" s="7">
        <v>0.92185847533234999</v>
      </c>
      <c r="D1171" s="7">
        <v>3.98125326752992E-4</v>
      </c>
      <c r="E1171" s="7">
        <v>0.83319086843066203</v>
      </c>
      <c r="F1171" s="7">
        <v>0.16641100624258501</v>
      </c>
      <c r="G1171" s="7">
        <v>1.5127066918764099E-2</v>
      </c>
      <c r="H1171" s="7">
        <v>9.0960571034821198E-3</v>
      </c>
      <c r="I1171" s="30">
        <v>5.4242957979106901E-2</v>
      </c>
      <c r="J1171" s="30">
        <v>7.0579157977434206E-2</v>
      </c>
      <c r="K1171" s="7">
        <v>7.1348790544936896E-2</v>
      </c>
      <c r="L1171" s="7">
        <v>0.49658110021522001</v>
      </c>
      <c r="M1171" s="7">
        <v>4.0764820049738998E-2</v>
      </c>
      <c r="N1171" s="7">
        <v>4.96449272537519E-2</v>
      </c>
      <c r="O1171" s="7">
        <v>1.0484277651343001E-2</v>
      </c>
      <c r="P1171" s="7">
        <v>0.18213084430622201</v>
      </c>
      <c r="Q1171" s="7">
        <v>6.3127417229723202</v>
      </c>
    </row>
    <row r="1172" spans="1:17" hidden="1" x14ac:dyDescent="0.25">
      <c r="A1172" s="3" t="s">
        <v>42</v>
      </c>
      <c r="B1172" s="2">
        <v>43922</v>
      </c>
      <c r="C1172" s="7">
        <v>0.63891680921555805</v>
      </c>
      <c r="D1172" s="7">
        <v>5.2793057708873999E-4</v>
      </c>
      <c r="E1172" s="7">
        <v>0.88479404650036197</v>
      </c>
      <c r="F1172" s="7">
        <v>0.114678022922549</v>
      </c>
      <c r="G1172" s="7">
        <v>1.3789916719929501E-2</v>
      </c>
      <c r="H1172" s="7">
        <v>5.8710532703627001E-4</v>
      </c>
      <c r="I1172" s="30">
        <v>1.3426616077724E-2</v>
      </c>
      <c r="J1172" s="30">
        <v>1.3190583699510899E-2</v>
      </c>
      <c r="K1172" s="7">
        <v>7.3340151080809698E-2</v>
      </c>
      <c r="L1172" s="7">
        <v>0.73241097220938201</v>
      </c>
      <c r="M1172" s="7">
        <v>1.36952630506977E-2</v>
      </c>
      <c r="N1172" s="7">
        <v>2.8101512222013601E-2</v>
      </c>
      <c r="O1172" s="7">
        <v>3.4645223904845E-4</v>
      </c>
      <c r="P1172" s="7">
        <v>0.11111142737384801</v>
      </c>
      <c r="Q1172" s="7">
        <v>6.5491406384215498</v>
      </c>
    </row>
    <row r="1173" spans="1:17" hidden="1" x14ac:dyDescent="0.25">
      <c r="A1173" s="3" t="s">
        <v>42</v>
      </c>
      <c r="B1173" s="2">
        <v>43952</v>
      </c>
      <c r="C1173" s="7">
        <v>0.77614375008779701</v>
      </c>
      <c r="D1173" s="7">
        <v>2.9447903763782899E-4</v>
      </c>
      <c r="E1173" s="7">
        <v>0.87899026221396004</v>
      </c>
      <c r="F1173" s="7">
        <v>0.120715258748402</v>
      </c>
      <c r="G1173" s="7">
        <v>1.11069456499579E-2</v>
      </c>
      <c r="H1173" s="7">
        <v>5.7833859207973004E-4</v>
      </c>
      <c r="I1173" s="30">
        <v>1.84579240500286E-2</v>
      </c>
      <c r="J1173" s="30">
        <v>2.24483906980265E-2</v>
      </c>
      <c r="K1173" s="7">
        <v>7.3171020019684702E-2</v>
      </c>
      <c r="L1173" s="7">
        <v>0.65350443087904397</v>
      </c>
      <c r="M1173" s="7">
        <v>1.50297359274108E-2</v>
      </c>
      <c r="N1173" s="7">
        <v>7.14807742726567E-2</v>
      </c>
      <c r="O1173" s="7">
        <v>2.7499355659994898E-4</v>
      </c>
      <c r="P1173" s="7">
        <v>0.133947446354511</v>
      </c>
      <c r="Q1173" s="7">
        <v>6.5094465087537197</v>
      </c>
    </row>
    <row r="1174" spans="1:17" hidden="1" x14ac:dyDescent="0.25">
      <c r="A1174" s="3" t="s">
        <v>42</v>
      </c>
      <c r="B1174" s="2">
        <v>43983</v>
      </c>
      <c r="C1174" s="7">
        <v>0.93093938710003299</v>
      </c>
      <c r="D1174" s="7">
        <v>2.9889710207058902E-4</v>
      </c>
      <c r="E1174" s="7">
        <v>0.84264542262874698</v>
      </c>
      <c r="F1174" s="7">
        <v>0.15705568026918201</v>
      </c>
      <c r="G1174" s="7">
        <v>1.2074865982053901E-2</v>
      </c>
      <c r="H1174" s="7">
        <v>6.0817883178526603E-3</v>
      </c>
      <c r="I1174" s="30">
        <v>6.3512131856105103E-2</v>
      </c>
      <c r="J1174" s="30">
        <v>4.4080283928168998E-2</v>
      </c>
      <c r="K1174" s="7">
        <v>7.0030302341656497E-2</v>
      </c>
      <c r="L1174" s="7">
        <v>0.50381186282371804</v>
      </c>
      <c r="M1174" s="7">
        <v>2.23349239884039E-2</v>
      </c>
      <c r="N1174" s="7">
        <v>8.4515416746054395E-2</v>
      </c>
      <c r="O1174" s="7">
        <v>1.10342742379194E-3</v>
      </c>
      <c r="P1174" s="7">
        <v>0.192454996592195</v>
      </c>
      <c r="Q1174" s="7">
        <v>6.4328098150488602</v>
      </c>
    </row>
    <row r="1175" spans="1:17" hidden="1" x14ac:dyDescent="0.25">
      <c r="A1175" s="3" t="s">
        <v>42</v>
      </c>
      <c r="B1175" s="2">
        <v>44013</v>
      </c>
      <c r="C1175" s="7">
        <v>1.0854435275444301</v>
      </c>
      <c r="D1175" s="7">
        <v>2.64089443640453E-4</v>
      </c>
      <c r="E1175" s="7">
        <v>0.80515015058994999</v>
      </c>
      <c r="F1175" s="7">
        <v>0.19458575996641</v>
      </c>
      <c r="G1175" s="7">
        <v>1.6244467014582001E-2</v>
      </c>
      <c r="H1175" s="7">
        <v>8.4996623551009103E-3</v>
      </c>
      <c r="I1175" s="30">
        <v>9.0009943205694498E-2</v>
      </c>
      <c r="J1175" s="30">
        <v>8.7940099093043095E-2</v>
      </c>
      <c r="K1175" s="7">
        <v>6.8943855874533097E-2</v>
      </c>
      <c r="L1175" s="7">
        <v>0.416513787756642</v>
      </c>
      <c r="M1175" s="7">
        <v>4.3137416647239003E-2</v>
      </c>
      <c r="N1175" s="7">
        <v>7.3699605193966705E-2</v>
      </c>
      <c r="O1175" s="7">
        <v>6.7960704327183199E-3</v>
      </c>
      <c r="P1175" s="7">
        <v>0.18821509242647999</v>
      </c>
      <c r="Q1175" s="7">
        <v>6.4112077607352598</v>
      </c>
    </row>
    <row r="1176" spans="1:17" hidden="1" x14ac:dyDescent="0.25">
      <c r="A1176" s="3" t="s">
        <v>42</v>
      </c>
      <c r="B1176" s="2">
        <v>44044</v>
      </c>
      <c r="C1176" s="7">
        <v>1.1112259491169101</v>
      </c>
      <c r="D1176" s="7">
        <v>2.7388686120885801E-4</v>
      </c>
      <c r="E1176" s="7">
        <v>0.79629279855296498</v>
      </c>
      <c r="F1176" s="7">
        <v>0.203433314585826</v>
      </c>
      <c r="G1176" s="7">
        <v>1.4697619561960799E-2</v>
      </c>
      <c r="H1176" s="7">
        <v>9.65556688829192E-3</v>
      </c>
      <c r="I1176" s="30">
        <v>9.8088905899497494E-2</v>
      </c>
      <c r="J1176" s="30">
        <v>0.110326713577137</v>
      </c>
      <c r="K1176" s="7">
        <v>6.5650912237342998E-2</v>
      </c>
      <c r="L1176" s="7">
        <v>0.39431580939225502</v>
      </c>
      <c r="M1176" s="7">
        <v>4.1344767889332799E-2</v>
      </c>
      <c r="N1176" s="7">
        <v>6.9963099793136502E-2</v>
      </c>
      <c r="O1176" s="7">
        <v>1.11643875925142E-2</v>
      </c>
      <c r="P1176" s="7">
        <v>0.184792217168531</v>
      </c>
      <c r="Q1176" s="7">
        <v>6.3564613548705404</v>
      </c>
    </row>
    <row r="1177" spans="1:17" hidden="1" x14ac:dyDescent="0.25">
      <c r="A1177" s="3" t="s">
        <v>42</v>
      </c>
      <c r="B1177" s="2">
        <v>44075</v>
      </c>
      <c r="C1177" s="7">
        <v>1.0376778673445799</v>
      </c>
      <c r="D1177" s="7">
        <v>3.4695635143701002E-4</v>
      </c>
      <c r="E1177" s="7">
        <v>0.82107739549834902</v>
      </c>
      <c r="F1177" s="7">
        <v>0.17857564815021401</v>
      </c>
      <c r="G1177" s="7">
        <v>1.5413251559301001E-2</v>
      </c>
      <c r="H1177" s="7">
        <v>1.1051973233671899E-2</v>
      </c>
      <c r="I1177" s="30">
        <v>8.5852713769573999E-2</v>
      </c>
      <c r="J1177" s="30">
        <v>9.3829415118525994E-2</v>
      </c>
      <c r="K1177" s="7">
        <v>7.2275085426285496E-2</v>
      </c>
      <c r="L1177" s="7">
        <v>0.41027107157196202</v>
      </c>
      <c r="M1177" s="7">
        <v>4.2501869411864297E-2</v>
      </c>
      <c r="N1177" s="7">
        <v>6.7702601092786696E-2</v>
      </c>
      <c r="O1177" s="7">
        <v>1.0633235199313E-2</v>
      </c>
      <c r="P1177" s="7">
        <v>0.19046878361671599</v>
      </c>
      <c r="Q1177" s="7">
        <v>6.3636687528504101</v>
      </c>
    </row>
    <row r="1178" spans="1:17" hidden="1" x14ac:dyDescent="0.25">
      <c r="A1178" s="3" t="s">
        <v>42</v>
      </c>
      <c r="B1178" s="2">
        <v>44105</v>
      </c>
      <c r="C1178" s="7">
        <v>1.08959823777164</v>
      </c>
      <c r="D1178" s="7">
        <v>2.9526085334985198E-4</v>
      </c>
      <c r="E1178" s="7">
        <v>0.83096021864524305</v>
      </c>
      <c r="F1178" s="7">
        <v>0.16874452050140701</v>
      </c>
      <c r="G1178" s="7">
        <v>1.47155566325591E-2</v>
      </c>
      <c r="H1178" s="7">
        <v>1.46119513268943E-2</v>
      </c>
      <c r="I1178" s="30">
        <v>8.74268047148275E-2</v>
      </c>
      <c r="J1178" s="30">
        <v>8.6012640348222397E-2</v>
      </c>
      <c r="K1178" s="7">
        <v>7.8355099745358398E-2</v>
      </c>
      <c r="L1178" s="7">
        <v>0.41847047363318202</v>
      </c>
      <c r="M1178" s="7">
        <v>4.4158515673240001E-2</v>
      </c>
      <c r="N1178" s="7">
        <v>6.9159467524200796E-2</v>
      </c>
      <c r="O1178" s="7">
        <v>7.23730705589299E-3</v>
      </c>
      <c r="P1178" s="7">
        <v>0.179852183345623</v>
      </c>
      <c r="Q1178" s="7">
        <v>6.3440232862884898</v>
      </c>
    </row>
    <row r="1179" spans="1:17" hidden="1" x14ac:dyDescent="0.25">
      <c r="A1179" s="3" t="s">
        <v>42</v>
      </c>
      <c r="B1179" s="2">
        <v>44136</v>
      </c>
      <c r="C1179" s="7">
        <v>0.90092992726824195</v>
      </c>
      <c r="D1179" s="7">
        <v>3.3365640371253702E-4</v>
      </c>
      <c r="E1179" s="7">
        <v>0.84711052496682504</v>
      </c>
      <c r="F1179" s="7">
        <v>0.15255581862946199</v>
      </c>
      <c r="G1179" s="7">
        <v>1.44075637713899E-2</v>
      </c>
      <c r="H1179" s="7">
        <v>6.6817567923060303E-3</v>
      </c>
      <c r="I1179" s="30">
        <v>3.5372133811984098E-2</v>
      </c>
      <c r="J1179" s="30">
        <v>5.7588010986777398E-2</v>
      </c>
      <c r="K1179" s="7">
        <v>8.8681614638186704E-2</v>
      </c>
      <c r="L1179" s="7">
        <v>0.52121319519033404</v>
      </c>
      <c r="M1179" s="7">
        <v>4.0813302524118703E-2</v>
      </c>
      <c r="N1179" s="7">
        <v>6.0454346354312898E-2</v>
      </c>
      <c r="O1179" s="7">
        <v>1.9250436717837399E-3</v>
      </c>
      <c r="P1179" s="7">
        <v>0.172863032258807</v>
      </c>
      <c r="Q1179" s="7">
        <v>6.4222552248181399</v>
      </c>
    </row>
    <row r="1180" spans="1:17" hidden="1" x14ac:dyDescent="0.25">
      <c r="A1180" s="3" t="s">
        <v>42</v>
      </c>
      <c r="B1180" s="2">
        <v>44166</v>
      </c>
      <c r="C1180" s="7">
        <v>1.2185885106776899</v>
      </c>
      <c r="D1180" s="7">
        <v>3.6862070940594399E-4</v>
      </c>
      <c r="E1180" s="7">
        <v>0.84118612779298696</v>
      </c>
      <c r="F1180" s="7">
        <v>0.15844525149760699</v>
      </c>
      <c r="G1180" s="7">
        <v>1.2811477850955801E-2</v>
      </c>
      <c r="H1180" s="7">
        <v>1.5950179589785899E-2</v>
      </c>
      <c r="I1180" s="30">
        <v>0.128426906268401</v>
      </c>
      <c r="J1180" s="30">
        <v>4.7279954317994297E-2</v>
      </c>
      <c r="K1180" s="7">
        <v>9.7869834581600604E-2</v>
      </c>
      <c r="L1180" s="7">
        <v>0.45415252172992598</v>
      </c>
      <c r="M1180" s="7">
        <v>5.1988901039179101E-2</v>
      </c>
      <c r="N1180" s="7">
        <v>4.7962058287045202E-2</v>
      </c>
      <c r="O1180" s="7">
        <v>1.8596733001677299E-3</v>
      </c>
      <c r="P1180" s="7">
        <v>0.141698493034944</v>
      </c>
      <c r="Q1180" s="7">
        <v>6.3939571605060399</v>
      </c>
    </row>
    <row r="1181" spans="1:17" hidden="1" x14ac:dyDescent="0.25">
      <c r="A1181" s="3" t="s">
        <v>42</v>
      </c>
      <c r="B1181" s="2">
        <v>44197</v>
      </c>
      <c r="C1181" s="7">
        <v>0.71086195230737403</v>
      </c>
      <c r="D1181" s="7">
        <v>5.7817927555869799E-4</v>
      </c>
      <c r="E1181" s="7">
        <v>0.87212536318887202</v>
      </c>
      <c r="F1181" s="7">
        <v>0.12729645753556901</v>
      </c>
      <c r="G1181" s="7">
        <v>1.5984882464898299E-2</v>
      </c>
      <c r="H1181" s="7">
        <v>9.7695405125676309E-4</v>
      </c>
      <c r="I1181" s="30">
        <v>1.8770410160891801E-2</v>
      </c>
      <c r="J1181" s="30">
        <v>5.3118914039425903E-2</v>
      </c>
      <c r="K1181" s="7">
        <v>6.5594898477554606E-2</v>
      </c>
      <c r="L1181" s="7">
        <v>0.59284720624147602</v>
      </c>
      <c r="M1181" s="7">
        <v>3.16287155452247E-2</v>
      </c>
      <c r="N1181" s="7">
        <v>4.3416734305037001E-2</v>
      </c>
      <c r="O1181" s="7">
        <v>9.5820492519305199E-4</v>
      </c>
      <c r="P1181" s="7">
        <v>0.17670307978904201</v>
      </c>
      <c r="Q1181" s="7">
        <v>6.5014711806539296</v>
      </c>
    </row>
    <row r="1182" spans="1:17" hidden="1" x14ac:dyDescent="0.25">
      <c r="A1182" s="3" t="s">
        <v>42</v>
      </c>
      <c r="B1182" s="2">
        <v>44228</v>
      </c>
      <c r="C1182" s="7">
        <v>0.72450514037746305</v>
      </c>
      <c r="D1182" s="7">
        <v>4.6625046053232801E-4</v>
      </c>
      <c r="E1182" s="7">
        <v>0.869319510012595</v>
      </c>
      <c r="F1182" s="7">
        <v>0.130214239526873</v>
      </c>
      <c r="G1182" s="7">
        <v>1.2935908048590201E-2</v>
      </c>
      <c r="H1182" s="7">
        <v>7.8010850015082305E-4</v>
      </c>
      <c r="I1182" s="30">
        <v>1.92613420386121E-2</v>
      </c>
      <c r="J1182" s="30">
        <v>5.6475626130965698E-2</v>
      </c>
      <c r="K1182" s="7">
        <v>6.8675674602632103E-2</v>
      </c>
      <c r="L1182" s="7">
        <v>0.57012953616115702</v>
      </c>
      <c r="M1182" s="7">
        <v>3.5863876473845001E-2</v>
      </c>
      <c r="N1182" s="7">
        <v>5.19238333480996E-2</v>
      </c>
      <c r="O1182" s="7">
        <v>8.0590171504737703E-4</v>
      </c>
      <c r="P1182" s="7">
        <v>0.18314819298089999</v>
      </c>
      <c r="Q1182" s="7">
        <v>6.4840021443139397</v>
      </c>
    </row>
    <row r="1183" spans="1:17" hidden="1" x14ac:dyDescent="0.25">
      <c r="A1183" s="3" t="s">
        <v>42</v>
      </c>
      <c r="B1183" s="2">
        <v>44256</v>
      </c>
      <c r="C1183" s="7">
        <v>0.89760267262645599</v>
      </c>
      <c r="D1183" s="7">
        <v>4.34161529124347E-4</v>
      </c>
      <c r="E1183" s="7">
        <v>0.85898790326860097</v>
      </c>
      <c r="F1183" s="7">
        <v>0.14057793520227399</v>
      </c>
      <c r="G1183" s="7">
        <v>1.46174100809885E-2</v>
      </c>
      <c r="H1183" s="7">
        <v>8.4945881738257101E-4</v>
      </c>
      <c r="I1183" s="30">
        <v>2.0549078016381599E-2</v>
      </c>
      <c r="J1183" s="30">
        <v>5.6038023065926701E-2</v>
      </c>
      <c r="K1183" s="7">
        <v>6.8113909131712003E-2</v>
      </c>
      <c r="L1183" s="7">
        <v>0.54150996869674195</v>
      </c>
      <c r="M1183" s="7">
        <v>4.0034480407469097E-2</v>
      </c>
      <c r="N1183" s="7">
        <v>6.2591778178519797E-2</v>
      </c>
      <c r="O1183" s="7">
        <v>1.3764580445008901E-3</v>
      </c>
      <c r="P1183" s="7">
        <v>0.19431943556037601</v>
      </c>
      <c r="Q1183" s="7">
        <v>6.4222965607509597</v>
      </c>
    </row>
    <row r="1184" spans="1:17" hidden="1" x14ac:dyDescent="0.25">
      <c r="A1184" s="3" t="s">
        <v>42</v>
      </c>
      <c r="B1184" s="2">
        <v>44287</v>
      </c>
      <c r="C1184" s="7">
        <v>1.0827942909287001</v>
      </c>
      <c r="D1184" s="7">
        <v>3.8939722680473698E-4</v>
      </c>
      <c r="E1184" s="7">
        <v>0.82599514704773302</v>
      </c>
      <c r="F1184" s="7">
        <v>0.173615455725463</v>
      </c>
      <c r="G1184" s="7">
        <v>1.3756889846156599E-2</v>
      </c>
      <c r="H1184" s="7">
        <v>5.8515031555003401E-3</v>
      </c>
      <c r="I1184" s="30">
        <v>8.4563549830787899E-2</v>
      </c>
      <c r="J1184" s="30">
        <v>6.6575518213367796E-2</v>
      </c>
      <c r="K1184" s="7">
        <v>6.7761611169214003E-2</v>
      </c>
      <c r="L1184" s="7">
        <v>0.43170865620552001</v>
      </c>
      <c r="M1184" s="7">
        <v>4.4441306737976097E-2</v>
      </c>
      <c r="N1184" s="7">
        <v>7.4553941139302596E-2</v>
      </c>
      <c r="O1184" s="7">
        <v>4.5164745385339296E-3</v>
      </c>
      <c r="P1184" s="7">
        <v>0.20627054916363999</v>
      </c>
      <c r="Q1184" s="7">
        <v>6.3972808819712998</v>
      </c>
    </row>
    <row r="1185" spans="1:17" hidden="1" x14ac:dyDescent="0.25">
      <c r="A1185" s="3" t="s">
        <v>42</v>
      </c>
      <c r="B1185" s="2">
        <v>44317</v>
      </c>
      <c r="C1185" s="7">
        <v>1.16576787297808</v>
      </c>
      <c r="D1185" s="7">
        <v>5.67526724652095E-4</v>
      </c>
      <c r="E1185" s="7">
        <v>0.82137727146328299</v>
      </c>
      <c r="F1185" s="7">
        <v>0.17805520181206499</v>
      </c>
      <c r="G1185" s="7">
        <v>1.1799702367982201E-2</v>
      </c>
      <c r="H1185" s="7">
        <v>9.5773749466378302E-3</v>
      </c>
      <c r="I1185" s="30">
        <v>9.1846344668083196E-2</v>
      </c>
      <c r="J1185" s="30">
        <v>9.0606420055313594E-2</v>
      </c>
      <c r="K1185" s="7">
        <v>6.6233794323592901E-2</v>
      </c>
      <c r="L1185" s="7">
        <v>0.41019028437652699</v>
      </c>
      <c r="M1185" s="7">
        <v>4.4503539983327303E-2</v>
      </c>
      <c r="N1185" s="7">
        <v>7.6288286554248602E-2</v>
      </c>
      <c r="O1185" s="7">
        <v>8.1392489044132404E-3</v>
      </c>
      <c r="P1185" s="7">
        <v>0.19081500381987401</v>
      </c>
      <c r="Q1185" s="7">
        <v>6.3908896758731002</v>
      </c>
    </row>
    <row r="1186" spans="1:17" hidden="1" x14ac:dyDescent="0.25">
      <c r="A1186" s="3" t="s">
        <v>42</v>
      </c>
      <c r="B1186" s="2">
        <v>44348</v>
      </c>
      <c r="C1186" s="7">
        <v>1.1477298296068099</v>
      </c>
      <c r="D1186" s="7">
        <v>3.9728984219882402E-4</v>
      </c>
      <c r="E1186" s="7">
        <v>0.81002059797961201</v>
      </c>
      <c r="F1186" s="7">
        <v>0.18958211217818899</v>
      </c>
      <c r="G1186" s="7">
        <v>1.6656666480172E-2</v>
      </c>
      <c r="H1186" s="7">
        <v>9.97828548248441E-3</v>
      </c>
      <c r="I1186" s="30">
        <v>9.0337820123510201E-2</v>
      </c>
      <c r="J1186" s="30">
        <v>0.101071210581653</v>
      </c>
      <c r="K1186" s="7">
        <v>6.2499556064920699E-2</v>
      </c>
      <c r="L1186" s="7">
        <v>0.40249651051360502</v>
      </c>
      <c r="M1186" s="7">
        <v>4.7012789239464801E-2</v>
      </c>
      <c r="N1186" s="7">
        <v>6.2231797996766099E-2</v>
      </c>
      <c r="O1186" s="7">
        <v>1.02168879345871E-2</v>
      </c>
      <c r="P1186" s="7">
        <v>0.19749847558283701</v>
      </c>
      <c r="Q1186" s="7">
        <v>6.3682691088040499</v>
      </c>
    </row>
    <row r="1187" spans="1:17" hidden="1" x14ac:dyDescent="0.25">
      <c r="A1187" s="3" t="s">
        <v>42</v>
      </c>
      <c r="B1187" s="2">
        <v>44378</v>
      </c>
      <c r="C1187" s="7">
        <v>1.18271599829662</v>
      </c>
      <c r="D1187" s="7">
        <v>6.8091478275132797E-4</v>
      </c>
      <c r="E1187" s="7">
        <v>0.81439378853023603</v>
      </c>
      <c r="F1187" s="7">
        <v>0.18492529668701299</v>
      </c>
      <c r="G1187" s="7">
        <v>1.02896862817526E-2</v>
      </c>
      <c r="H1187" s="7">
        <v>1.0437324149029099E-2</v>
      </c>
      <c r="I1187" s="30">
        <v>9.1848046378558895E-2</v>
      </c>
      <c r="J1187" s="30">
        <v>0.10545046570411901</v>
      </c>
      <c r="K1187" s="7">
        <v>6.5995952618894502E-2</v>
      </c>
      <c r="L1187" s="7">
        <v>0.401705973097578</v>
      </c>
      <c r="M1187" s="7">
        <v>4.6731676317152297E-2</v>
      </c>
      <c r="N1187" s="7">
        <v>5.7005060722726902E-2</v>
      </c>
      <c r="O1187" s="7">
        <v>1.3408219828218999E-2</v>
      </c>
      <c r="P1187" s="7">
        <v>0.19712759490196999</v>
      </c>
      <c r="Q1187" s="7">
        <v>6.3487355595124502</v>
      </c>
    </row>
    <row r="1188" spans="1:17" hidden="1" x14ac:dyDescent="0.25">
      <c r="A1188" s="3" t="s">
        <v>42</v>
      </c>
      <c r="B1188" s="2">
        <v>44409</v>
      </c>
      <c r="C1188" s="7">
        <v>1.1855566894830201</v>
      </c>
      <c r="D1188" s="7">
        <v>4.7480695340494102E-4</v>
      </c>
      <c r="E1188" s="7">
        <v>0.79832459820749602</v>
      </c>
      <c r="F1188" s="7">
        <v>0.201200594839099</v>
      </c>
      <c r="G1188" s="7">
        <v>1.32657732297212E-2</v>
      </c>
      <c r="H1188" s="7">
        <v>1.23913276948479E-2</v>
      </c>
      <c r="I1188" s="30">
        <v>9.4701975111882206E-2</v>
      </c>
      <c r="J1188" s="30">
        <v>0.124444484149281</v>
      </c>
      <c r="K1188" s="7">
        <v>6.3807169519631002E-2</v>
      </c>
      <c r="L1188" s="7">
        <v>0.375601513268843</v>
      </c>
      <c r="M1188" s="7">
        <v>4.6127397312417502E-2</v>
      </c>
      <c r="N1188" s="7">
        <v>6.2141720689962397E-2</v>
      </c>
      <c r="O1188" s="7">
        <v>1.68621169495193E-2</v>
      </c>
      <c r="P1188" s="7">
        <v>0.190656522073895</v>
      </c>
      <c r="Q1188" s="7">
        <v>6.3788622415415697</v>
      </c>
    </row>
    <row r="1189" spans="1:17" x14ac:dyDescent="0.25">
      <c r="A1189" s="3" t="s">
        <v>42</v>
      </c>
      <c r="B1189" s="2">
        <v>44440</v>
      </c>
      <c r="C1189" s="7">
        <v>1.1383390690202899</v>
      </c>
      <c r="D1189" s="7">
        <v>6.7034885837178801E-4</v>
      </c>
      <c r="E1189" s="7">
        <v>0.80589395985426104</v>
      </c>
      <c r="F1189" s="7">
        <v>0.19343569128736701</v>
      </c>
      <c r="G1189" s="7">
        <v>1.34244544422106E-2</v>
      </c>
      <c r="H1189" s="7">
        <v>1.24785869838281E-2</v>
      </c>
      <c r="I1189" s="30">
        <v>8.5499512751216797E-2</v>
      </c>
      <c r="J1189" s="30">
        <v>0.113731909080431</v>
      </c>
      <c r="K1189" s="7">
        <v>6.58260266904383E-2</v>
      </c>
      <c r="L1189" s="7">
        <v>0.38189875800659201</v>
      </c>
      <c r="M1189" s="7">
        <v>4.6456959081672203E-2</v>
      </c>
      <c r="N1189" s="7">
        <v>5.7313812937803701E-2</v>
      </c>
      <c r="O1189" s="7">
        <v>1.41899688098966E-2</v>
      </c>
      <c r="P1189" s="7">
        <v>0.20918001121591101</v>
      </c>
      <c r="Q1189" s="7">
        <v>6.3773958522600003</v>
      </c>
    </row>
    <row r="1190" spans="1:17" hidden="1" x14ac:dyDescent="0.25">
      <c r="A1190" s="3" t="s">
        <v>43</v>
      </c>
      <c r="B1190" s="2">
        <v>43466</v>
      </c>
      <c r="C1190" s="7">
        <v>0.83367439916584696</v>
      </c>
      <c r="D1190" s="7">
        <v>1.6525028079129101E-3</v>
      </c>
      <c r="E1190" s="7">
        <v>0.48306333817081298</v>
      </c>
      <c r="F1190" s="7">
        <v>0.515284159021274</v>
      </c>
      <c r="G1190" s="7">
        <v>1.1274827285389699E-2</v>
      </c>
      <c r="H1190" s="7">
        <v>2.3705902192089501E-2</v>
      </c>
      <c r="I1190" s="30">
        <v>0.10695596271027299</v>
      </c>
      <c r="J1190" s="30">
        <v>0.104020188417573</v>
      </c>
      <c r="K1190" s="7">
        <v>7.2636664292597394E-2</v>
      </c>
      <c r="L1190" s="7">
        <v>0.291034351704899</v>
      </c>
      <c r="M1190" s="7">
        <v>5.1496603551746803E-2</v>
      </c>
      <c r="N1190" s="7">
        <v>9.1905058146601798E-2</v>
      </c>
      <c r="O1190" s="7">
        <v>3.2463844779123098E-2</v>
      </c>
      <c r="P1190" s="7">
        <v>0.214506596919707</v>
      </c>
      <c r="Q1190" s="7">
        <v>5.6424232596931496</v>
      </c>
    </row>
    <row r="1191" spans="1:17" hidden="1" x14ac:dyDescent="0.25">
      <c r="A1191" s="3" t="s">
        <v>43</v>
      </c>
      <c r="B1191" s="2">
        <v>43497</v>
      </c>
      <c r="C1191" s="7">
        <v>0.84441807327390805</v>
      </c>
      <c r="D1191" s="7">
        <v>1.78629603681997E-3</v>
      </c>
      <c r="E1191" s="7">
        <v>0.46209981828149999</v>
      </c>
      <c r="F1191" s="7">
        <v>0.53611388568167995</v>
      </c>
      <c r="G1191" s="7">
        <v>1.07864285985036E-2</v>
      </c>
      <c r="H1191" s="7">
        <v>2.5642009593197099E-2</v>
      </c>
      <c r="I1191" s="30">
        <v>0.10712048737733899</v>
      </c>
      <c r="J1191" s="30">
        <v>0.119035893956523</v>
      </c>
      <c r="K1191" s="7">
        <v>6.4854003564191104E-2</v>
      </c>
      <c r="L1191" s="7">
        <v>0.29314101690579802</v>
      </c>
      <c r="M1191" s="7">
        <v>5.17876005043683E-2</v>
      </c>
      <c r="N1191" s="7">
        <v>9.0226081123359295E-2</v>
      </c>
      <c r="O1191" s="7">
        <v>3.52142960468202E-2</v>
      </c>
      <c r="P1191" s="7">
        <v>0.20219218232990099</v>
      </c>
      <c r="Q1191" s="7">
        <v>5.5906256984731497</v>
      </c>
    </row>
    <row r="1192" spans="1:17" hidden="1" x14ac:dyDescent="0.25">
      <c r="A1192" s="3" t="s">
        <v>43</v>
      </c>
      <c r="B1192" s="2">
        <v>43525</v>
      </c>
      <c r="C1192" s="7">
        <v>1.0399844387921899</v>
      </c>
      <c r="D1192" s="7">
        <v>1.9149767097102299E-3</v>
      </c>
      <c r="E1192" s="7">
        <v>0.465473033048871</v>
      </c>
      <c r="F1192" s="7">
        <v>0.53261199024141903</v>
      </c>
      <c r="G1192" s="7">
        <v>1.147111760863E-2</v>
      </c>
      <c r="H1192" s="7">
        <v>2.3572556228014602E-2</v>
      </c>
      <c r="I1192" s="30">
        <v>0.112060510506498</v>
      </c>
      <c r="J1192" s="30">
        <v>0.113349616621367</v>
      </c>
      <c r="K1192" s="7">
        <v>7.24504822800877E-2</v>
      </c>
      <c r="L1192" s="7">
        <v>0.279539679181114</v>
      </c>
      <c r="M1192" s="7">
        <v>4.8138179992631501E-2</v>
      </c>
      <c r="N1192" s="7">
        <v>8.4373075385916096E-2</v>
      </c>
      <c r="O1192" s="7">
        <v>2.8577436833820601E-2</v>
      </c>
      <c r="P1192" s="7">
        <v>0.22646734536192001</v>
      </c>
      <c r="Q1192" s="7">
        <v>5.6001892715080404</v>
      </c>
    </row>
    <row r="1193" spans="1:17" hidden="1" x14ac:dyDescent="0.25">
      <c r="A1193" s="3" t="s">
        <v>43</v>
      </c>
      <c r="B1193" s="2">
        <v>43556</v>
      </c>
      <c r="C1193" s="7">
        <v>0.99039500900256905</v>
      </c>
      <c r="D1193" s="7">
        <v>2.2948882247986599E-3</v>
      </c>
      <c r="E1193" s="7">
        <v>0.45642765085620102</v>
      </c>
      <c r="F1193" s="7">
        <v>0.54127746091900097</v>
      </c>
      <c r="G1193" s="7">
        <v>1.15232566280232E-2</v>
      </c>
      <c r="H1193" s="7">
        <v>2.4706056116755699E-2</v>
      </c>
      <c r="I1193" s="30">
        <v>0.122940851532191</v>
      </c>
      <c r="J1193" s="30">
        <v>0.111313757070577</v>
      </c>
      <c r="K1193" s="7">
        <v>6.3402412506826406E-2</v>
      </c>
      <c r="L1193" s="7">
        <v>0.283386021081106</v>
      </c>
      <c r="M1193" s="7">
        <v>4.9175015194647197E-2</v>
      </c>
      <c r="N1193" s="7">
        <v>9.2185253577648299E-2</v>
      </c>
      <c r="O1193" s="7">
        <v>3.2900146714472001E-2</v>
      </c>
      <c r="P1193" s="7">
        <v>0.20846722957775199</v>
      </c>
      <c r="Q1193" s="7">
        <v>5.5790209799437402</v>
      </c>
    </row>
    <row r="1194" spans="1:17" hidden="1" x14ac:dyDescent="0.25">
      <c r="A1194" s="3" t="s">
        <v>43</v>
      </c>
      <c r="B1194" s="2">
        <v>43586</v>
      </c>
      <c r="C1194" s="7">
        <v>1.02185545388694</v>
      </c>
      <c r="D1194" s="7">
        <v>3.0398031220909998E-3</v>
      </c>
      <c r="E1194" s="7">
        <v>0.45909594379519297</v>
      </c>
      <c r="F1194" s="7">
        <v>0.53786425308271602</v>
      </c>
      <c r="G1194" s="7">
        <v>1.1549056938136799E-2</v>
      </c>
      <c r="H1194" s="7">
        <v>2.4090766744160198E-2</v>
      </c>
      <c r="I1194" s="30">
        <v>0.132118116462806</v>
      </c>
      <c r="J1194" s="30">
        <v>0.114388976289777</v>
      </c>
      <c r="K1194" s="7">
        <v>6.3099460179805902E-2</v>
      </c>
      <c r="L1194" s="7">
        <v>0.278150142348638</v>
      </c>
      <c r="M1194" s="7">
        <v>5.00809628077344E-2</v>
      </c>
      <c r="N1194" s="7">
        <v>8.8900086453564606E-2</v>
      </c>
      <c r="O1194" s="7">
        <v>3.4066792062331701E-2</v>
      </c>
      <c r="P1194" s="7">
        <v>0.20355563971304599</v>
      </c>
      <c r="Q1194" s="7">
        <v>5.6645343618023896</v>
      </c>
    </row>
    <row r="1195" spans="1:17" hidden="1" x14ac:dyDescent="0.25">
      <c r="A1195" s="3" t="s">
        <v>43</v>
      </c>
      <c r="B1195" s="2">
        <v>43617</v>
      </c>
      <c r="C1195" s="7">
        <v>0.97886592163039399</v>
      </c>
      <c r="D1195" s="7">
        <v>1.72573018099823E-3</v>
      </c>
      <c r="E1195" s="7">
        <v>0.46266043596942802</v>
      </c>
      <c r="F1195" s="7">
        <v>0.53561383384957395</v>
      </c>
      <c r="G1195" s="7">
        <v>1.2392024702295499E-2</v>
      </c>
      <c r="H1195" s="7">
        <v>2.2177962863877999E-2</v>
      </c>
      <c r="I1195" s="30">
        <v>0.13419285422452701</v>
      </c>
      <c r="J1195" s="30">
        <v>0.119185099317913</v>
      </c>
      <c r="K1195" s="7">
        <v>6.72668180231E-2</v>
      </c>
      <c r="L1195" s="7">
        <v>0.28321304964414801</v>
      </c>
      <c r="M1195" s="7">
        <v>4.9366679968815198E-2</v>
      </c>
      <c r="N1195" s="7">
        <v>7.8851697554781899E-2</v>
      </c>
      <c r="O1195" s="7">
        <v>2.8717454986036402E-2</v>
      </c>
      <c r="P1195" s="7">
        <v>0.204636358714505</v>
      </c>
      <c r="Q1195" s="7">
        <v>5.6482800828092099</v>
      </c>
    </row>
    <row r="1196" spans="1:17" hidden="1" x14ac:dyDescent="0.25">
      <c r="A1196" s="3" t="s">
        <v>43</v>
      </c>
      <c r="B1196" s="2">
        <v>43647</v>
      </c>
      <c r="C1196" s="7">
        <v>1.0265813639214201</v>
      </c>
      <c r="D1196" s="7">
        <v>1.8134277551949201E-3</v>
      </c>
      <c r="E1196" s="7">
        <v>0.44940279516403597</v>
      </c>
      <c r="F1196" s="7">
        <v>0.54878377708076898</v>
      </c>
      <c r="G1196" s="7">
        <v>1.2112975964346399E-2</v>
      </c>
      <c r="H1196" s="7">
        <v>2.4437947462626501E-2</v>
      </c>
      <c r="I1196" s="30">
        <v>0.132117054522499</v>
      </c>
      <c r="J1196" s="30">
        <v>0.124943717269628</v>
      </c>
      <c r="K1196" s="7">
        <v>6.5274902363829407E-2</v>
      </c>
      <c r="L1196" s="7">
        <v>0.27838399680581799</v>
      </c>
      <c r="M1196" s="7">
        <v>5.0778036413295098E-2</v>
      </c>
      <c r="N1196" s="7">
        <v>8.3525649467473206E-2</v>
      </c>
      <c r="O1196" s="7">
        <v>2.7297476635084299E-2</v>
      </c>
      <c r="P1196" s="7">
        <v>0.20112824309540001</v>
      </c>
      <c r="Q1196" s="7">
        <v>5.6576629521974402</v>
      </c>
    </row>
    <row r="1197" spans="1:17" hidden="1" x14ac:dyDescent="0.25">
      <c r="A1197" s="3" t="s">
        <v>43</v>
      </c>
      <c r="B1197" s="2">
        <v>43678</v>
      </c>
      <c r="C1197" s="7">
        <v>1.01347599968699</v>
      </c>
      <c r="D1197" s="7">
        <v>1.53716306563186E-3</v>
      </c>
      <c r="E1197" s="7">
        <v>0.45938512897016798</v>
      </c>
      <c r="F1197" s="7">
        <v>0.53907770796419996</v>
      </c>
      <c r="G1197" s="7">
        <v>1.17215626531575E-2</v>
      </c>
      <c r="H1197" s="7">
        <v>2.79465371414933E-2</v>
      </c>
      <c r="I1197" s="30">
        <v>0.13229553651759501</v>
      </c>
      <c r="J1197" s="30">
        <v>0.12165058507757701</v>
      </c>
      <c r="K1197" s="7">
        <v>6.7887889788248904E-2</v>
      </c>
      <c r="L1197" s="7">
        <v>0.27947408561195802</v>
      </c>
      <c r="M1197" s="7">
        <v>4.9537639592409102E-2</v>
      </c>
      <c r="N1197" s="7">
        <v>9.1843773997982103E-2</v>
      </c>
      <c r="O1197" s="7">
        <v>2.6493860103335699E-2</v>
      </c>
      <c r="P1197" s="7">
        <v>0.191148529516243</v>
      </c>
      <c r="Q1197" s="7">
        <v>5.6732568975986002</v>
      </c>
    </row>
    <row r="1198" spans="1:17" hidden="1" x14ac:dyDescent="0.25">
      <c r="A1198" s="3" t="s">
        <v>43</v>
      </c>
      <c r="B1198" s="2">
        <v>43709</v>
      </c>
      <c r="C1198" s="7">
        <v>0.95871587202200204</v>
      </c>
      <c r="D1198" s="7">
        <v>1.9481941663865899E-3</v>
      </c>
      <c r="E1198" s="7">
        <v>0.46106645804114699</v>
      </c>
      <c r="F1198" s="7">
        <v>0.53698534779246598</v>
      </c>
      <c r="G1198" s="7">
        <v>1.20337862787616E-2</v>
      </c>
      <c r="H1198" s="7">
        <v>2.28036503198117E-2</v>
      </c>
      <c r="I1198" s="30">
        <v>0.121319735163434</v>
      </c>
      <c r="J1198" s="30">
        <v>0.11069209919688799</v>
      </c>
      <c r="K1198" s="7">
        <v>6.6108158332201003E-2</v>
      </c>
      <c r="L1198" s="7">
        <v>0.276327360802955</v>
      </c>
      <c r="M1198" s="7">
        <v>4.7455110747562299E-2</v>
      </c>
      <c r="N1198" s="7">
        <v>8.6461717118445303E-2</v>
      </c>
      <c r="O1198" s="7">
        <v>2.9160203012301801E-2</v>
      </c>
      <c r="P1198" s="7">
        <v>0.22763817902764</v>
      </c>
      <c r="Q1198" s="7">
        <v>5.5958678499642698</v>
      </c>
    </row>
    <row r="1199" spans="1:17" hidden="1" x14ac:dyDescent="0.25">
      <c r="A1199" s="3" t="s">
        <v>43</v>
      </c>
      <c r="B1199" s="2">
        <v>43739</v>
      </c>
      <c r="C1199" s="7">
        <v>0.99289242784024101</v>
      </c>
      <c r="D1199" s="7">
        <v>1.5067547410702899E-3</v>
      </c>
      <c r="E1199" s="7">
        <v>0.46403933305554401</v>
      </c>
      <c r="F1199" s="7">
        <v>0.53445391220338601</v>
      </c>
      <c r="G1199" s="7">
        <v>1.1879098639886201E-2</v>
      </c>
      <c r="H1199" s="7">
        <v>2.4943615523143201E-2</v>
      </c>
      <c r="I1199" s="30">
        <v>0.13290388618623999</v>
      </c>
      <c r="J1199" s="30">
        <v>0.113883601843267</v>
      </c>
      <c r="K1199" s="7">
        <v>7.2719181561618898E-2</v>
      </c>
      <c r="L1199" s="7">
        <v>0.28433146353149302</v>
      </c>
      <c r="M1199" s="7">
        <v>4.9403254802028999E-2</v>
      </c>
      <c r="N1199" s="7">
        <v>9.1678385366348397E-2</v>
      </c>
      <c r="O1199" s="7">
        <v>2.4262137605769798E-2</v>
      </c>
      <c r="P1199" s="7">
        <v>0.19399537494020599</v>
      </c>
      <c r="Q1199" s="7">
        <v>5.6809289224146502</v>
      </c>
    </row>
    <row r="1200" spans="1:17" hidden="1" x14ac:dyDescent="0.25">
      <c r="A1200" s="3" t="s">
        <v>43</v>
      </c>
      <c r="B1200" s="2">
        <v>43770</v>
      </c>
      <c r="C1200" s="7">
        <v>1.07632087382034</v>
      </c>
      <c r="D1200" s="7">
        <v>1.94357760552479E-3</v>
      </c>
      <c r="E1200" s="7">
        <v>0.45444715091539301</v>
      </c>
      <c r="F1200" s="7">
        <v>0.543609271479082</v>
      </c>
      <c r="G1200" s="7">
        <v>1.0544069101410401E-2</v>
      </c>
      <c r="H1200" s="7">
        <v>2.8137801533002799E-2</v>
      </c>
      <c r="I1200" s="30">
        <v>0.13358160857390899</v>
      </c>
      <c r="J1200" s="30">
        <v>0.110024828517559</v>
      </c>
      <c r="K1200" s="7">
        <v>8.9518854736619496E-2</v>
      </c>
      <c r="L1200" s="7">
        <v>0.27651180513880003</v>
      </c>
      <c r="M1200" s="7">
        <v>4.9964710633909198E-2</v>
      </c>
      <c r="N1200" s="7">
        <v>8.8841701755782196E-2</v>
      </c>
      <c r="O1200" s="7">
        <v>2.8178955490573102E-2</v>
      </c>
      <c r="P1200" s="7">
        <v>0.184695664518435</v>
      </c>
      <c r="Q1200" s="7">
        <v>5.58134515036505</v>
      </c>
    </row>
    <row r="1201" spans="1:17" hidden="1" x14ac:dyDescent="0.25">
      <c r="A1201" s="3" t="s">
        <v>43</v>
      </c>
      <c r="B1201" s="2">
        <v>43800</v>
      </c>
      <c r="C1201" s="7">
        <v>1.2228201669571599</v>
      </c>
      <c r="D1201" s="7">
        <v>1.7752324412588501E-3</v>
      </c>
      <c r="E1201" s="7">
        <v>0.461345892514119</v>
      </c>
      <c r="F1201" s="7">
        <v>0.53687887504462195</v>
      </c>
      <c r="G1201" s="7">
        <v>1.0073666808893199E-2</v>
      </c>
      <c r="H1201" s="7">
        <v>3.4327723796656801E-2</v>
      </c>
      <c r="I1201" s="30">
        <v>0.16329841277564999</v>
      </c>
      <c r="J1201" s="30">
        <v>0.110069944580776</v>
      </c>
      <c r="K1201" s="7">
        <v>0.11858612855004499</v>
      </c>
      <c r="L1201" s="7">
        <v>0.28368881286784497</v>
      </c>
      <c r="M1201" s="7">
        <v>5.1583237028535997E-2</v>
      </c>
      <c r="N1201" s="7">
        <v>7.0859897723358697E-2</v>
      </c>
      <c r="O1201" s="7">
        <v>1.8768105110380101E-2</v>
      </c>
      <c r="P1201" s="7">
        <v>0.13874407075785999</v>
      </c>
      <c r="Q1201" s="7">
        <v>5.6639368156476699</v>
      </c>
    </row>
    <row r="1202" spans="1:17" hidden="1" x14ac:dyDescent="0.25">
      <c r="A1202" s="3" t="s">
        <v>43</v>
      </c>
      <c r="B1202" s="2">
        <v>43831</v>
      </c>
      <c r="C1202" s="7">
        <v>0.89158654714817498</v>
      </c>
      <c r="D1202" s="7">
        <v>2.04921840427412E-3</v>
      </c>
      <c r="E1202" s="7">
        <v>0.48933796582449701</v>
      </c>
      <c r="F1202" s="7">
        <v>0.50861281577122897</v>
      </c>
      <c r="G1202" s="7">
        <v>1.1228107021517299E-2</v>
      </c>
      <c r="H1202" s="7">
        <v>2.29789071764042E-2</v>
      </c>
      <c r="I1202" s="30">
        <v>0.10532215715242101</v>
      </c>
      <c r="J1202" s="30">
        <v>0.110973869211846</v>
      </c>
      <c r="K1202" s="7">
        <v>7.14570434203564E-2</v>
      </c>
      <c r="L1202" s="7">
        <v>0.283343197259663</v>
      </c>
      <c r="M1202" s="7">
        <v>5.1871582629106502E-2</v>
      </c>
      <c r="N1202" s="7">
        <v>9.3368870948577903E-2</v>
      </c>
      <c r="O1202" s="7">
        <v>2.69374953069061E-2</v>
      </c>
      <c r="P1202" s="7">
        <v>0.22251876987320099</v>
      </c>
      <c r="Q1202" s="7">
        <v>5.6427792827765897</v>
      </c>
    </row>
    <row r="1203" spans="1:17" hidden="1" x14ac:dyDescent="0.25">
      <c r="A1203" s="3" t="s">
        <v>43</v>
      </c>
      <c r="B1203" s="2">
        <v>43862</v>
      </c>
      <c r="C1203" s="7">
        <v>0.90449620692868304</v>
      </c>
      <c r="D1203" s="7">
        <v>2.2449794674554999E-3</v>
      </c>
      <c r="E1203" s="7">
        <v>0.48971351514971201</v>
      </c>
      <c r="F1203" s="7">
        <v>0.50804150538283299</v>
      </c>
      <c r="G1203" s="7">
        <v>1.05407354134188E-2</v>
      </c>
      <c r="H1203" s="7">
        <v>2.5571411145916899E-2</v>
      </c>
      <c r="I1203" s="30">
        <v>0.105914958607639</v>
      </c>
      <c r="J1203" s="30">
        <v>0.121755382123187</v>
      </c>
      <c r="K1203" s="7">
        <v>6.5100761094112405E-2</v>
      </c>
      <c r="L1203" s="7">
        <v>0.29101059569322801</v>
      </c>
      <c r="M1203" s="7">
        <v>5.2499686951474202E-2</v>
      </c>
      <c r="N1203" s="7">
        <v>9.2548819176937996E-2</v>
      </c>
      <c r="O1203" s="7">
        <v>2.58670394732936E-2</v>
      </c>
      <c r="P1203" s="7">
        <v>0.209190610320791</v>
      </c>
      <c r="Q1203" s="7">
        <v>5.6158716778255897</v>
      </c>
    </row>
    <row r="1204" spans="1:17" hidden="1" x14ac:dyDescent="0.25">
      <c r="A1204" s="3" t="s">
        <v>43</v>
      </c>
      <c r="B1204" s="2">
        <v>43891</v>
      </c>
      <c r="C1204" s="7">
        <v>0.80251492618325604</v>
      </c>
      <c r="D1204" s="7">
        <v>3.0627765226788899E-3</v>
      </c>
      <c r="E1204" s="7">
        <v>0.53930733491730298</v>
      </c>
      <c r="F1204" s="7">
        <v>0.45762988856001802</v>
      </c>
      <c r="G1204" s="7">
        <v>1.02366167851187E-2</v>
      </c>
      <c r="H1204" s="7">
        <v>1.6796183460114401E-2</v>
      </c>
      <c r="I1204" s="30">
        <v>6.8259421208359497E-2</v>
      </c>
      <c r="J1204" s="30">
        <v>8.24670759045769E-2</v>
      </c>
      <c r="K1204" s="7">
        <v>5.6255513356973298E-2</v>
      </c>
      <c r="L1204" s="7">
        <v>0.41924832231674097</v>
      </c>
      <c r="M1204" s="7">
        <v>4.2779327078794498E-2</v>
      </c>
      <c r="N1204" s="7">
        <v>7.5957582114277597E-2</v>
      </c>
      <c r="O1204" s="7">
        <v>1.4023308517689599E-2</v>
      </c>
      <c r="P1204" s="7">
        <v>0.21397664925735499</v>
      </c>
      <c r="Q1204" s="7">
        <v>5.7051294748308097</v>
      </c>
    </row>
    <row r="1205" spans="1:17" hidden="1" x14ac:dyDescent="0.25">
      <c r="A1205" s="3" t="s">
        <v>43</v>
      </c>
      <c r="B1205" s="2">
        <v>43922</v>
      </c>
      <c r="C1205" s="7">
        <v>0.39283412444482602</v>
      </c>
      <c r="D1205" s="7">
        <v>3.3817495404835701E-3</v>
      </c>
      <c r="E1205" s="7">
        <v>0.69215194026059002</v>
      </c>
      <c r="F1205" s="7">
        <v>0.304466310198927</v>
      </c>
      <c r="G1205" s="7">
        <v>1.1642046798749301E-2</v>
      </c>
      <c r="H1205" s="7">
        <v>4.7361737657051198E-4</v>
      </c>
      <c r="I1205" s="30">
        <v>2.2604937662909001E-2</v>
      </c>
      <c r="J1205" s="30">
        <v>2.75530363715762E-2</v>
      </c>
      <c r="K1205" s="7">
        <v>3.93476658408385E-2</v>
      </c>
      <c r="L1205" s="7">
        <v>0.75368247368691599</v>
      </c>
      <c r="M1205" s="7">
        <v>1.92279280151352E-2</v>
      </c>
      <c r="N1205" s="7">
        <v>2.9622837561289202E-2</v>
      </c>
      <c r="O1205" s="7">
        <v>9.4364900557697298E-4</v>
      </c>
      <c r="P1205" s="7">
        <v>9.4901807680439501E-2</v>
      </c>
      <c r="Q1205" s="7">
        <v>5.8838959098114696</v>
      </c>
    </row>
    <row r="1206" spans="1:17" hidden="1" x14ac:dyDescent="0.25">
      <c r="A1206" s="3" t="s">
        <v>43</v>
      </c>
      <c r="B1206" s="2">
        <v>43952</v>
      </c>
      <c r="C1206" s="7">
        <v>0.51875164510944205</v>
      </c>
      <c r="D1206" s="7">
        <v>2.9726765212281501E-3</v>
      </c>
      <c r="E1206" s="7">
        <v>0.64346276578769102</v>
      </c>
      <c r="F1206" s="7">
        <v>0.35356455769107997</v>
      </c>
      <c r="G1206" s="7">
        <v>1.32029592157603E-2</v>
      </c>
      <c r="H1206" s="7">
        <v>1.84036375517371E-3</v>
      </c>
      <c r="I1206" s="30">
        <v>2.93875583758548E-2</v>
      </c>
      <c r="J1206" s="30">
        <v>3.68737835744214E-2</v>
      </c>
      <c r="K1206" s="7">
        <v>3.8013547995189703E-2</v>
      </c>
      <c r="L1206" s="7">
        <v>0.63299403969280599</v>
      </c>
      <c r="M1206" s="7">
        <v>1.9702669937270201E-2</v>
      </c>
      <c r="N1206" s="7">
        <v>9.6519742213004703E-2</v>
      </c>
      <c r="O1206" s="7">
        <v>1.1611190571988899E-3</v>
      </c>
      <c r="P1206" s="7">
        <v>0.13030421618332</v>
      </c>
      <c r="Q1206" s="7">
        <v>5.8628201143569596</v>
      </c>
    </row>
    <row r="1207" spans="1:17" hidden="1" x14ac:dyDescent="0.25">
      <c r="A1207" s="3" t="s">
        <v>43</v>
      </c>
      <c r="B1207" s="2">
        <v>43983</v>
      </c>
      <c r="C1207" s="7">
        <v>0.71224557090163199</v>
      </c>
      <c r="D1207" s="7">
        <v>2.49515097537542E-3</v>
      </c>
      <c r="E1207" s="7">
        <v>0.52733806318452503</v>
      </c>
      <c r="F1207" s="7">
        <v>0.47016678584009902</v>
      </c>
      <c r="G1207" s="7">
        <v>1.17394271004273E-2</v>
      </c>
      <c r="H1207" s="7">
        <v>7.8360835274690604E-3</v>
      </c>
      <c r="I1207" s="30">
        <v>8.5522878718822901E-2</v>
      </c>
      <c r="J1207" s="30">
        <v>4.2921640910416503E-2</v>
      </c>
      <c r="K1207" s="7">
        <v>4.2010842026963598E-2</v>
      </c>
      <c r="L1207" s="7">
        <v>0.44033135485813402</v>
      </c>
      <c r="M1207" s="7">
        <v>2.6009287983954101E-2</v>
      </c>
      <c r="N1207" s="7">
        <v>0.14302302173702899</v>
      </c>
      <c r="O1207" s="7">
        <v>1.8864173210048701E-3</v>
      </c>
      <c r="P1207" s="7">
        <v>0.19871904581577801</v>
      </c>
      <c r="Q1207" s="7">
        <v>5.7922164357563597</v>
      </c>
    </row>
    <row r="1208" spans="1:17" hidden="1" x14ac:dyDescent="0.25">
      <c r="A1208" s="3" t="s">
        <v>43</v>
      </c>
      <c r="B1208" s="2">
        <v>44013</v>
      </c>
      <c r="C1208" s="7">
        <v>0.87106830772232802</v>
      </c>
      <c r="D1208" s="7">
        <v>2.2485328827369501E-3</v>
      </c>
      <c r="E1208" s="7">
        <v>0.50990861211994298</v>
      </c>
      <c r="F1208" s="7">
        <v>0.48784285499732</v>
      </c>
      <c r="G1208" s="7">
        <v>1.03329293929941E-2</v>
      </c>
      <c r="H1208" s="7">
        <v>1.52955267992707E-2</v>
      </c>
      <c r="I1208" s="30">
        <v>0.113656919706647</v>
      </c>
      <c r="J1208" s="30">
        <v>7.8110065833270501E-2</v>
      </c>
      <c r="K1208" s="7">
        <v>5.5263472244178803E-2</v>
      </c>
      <c r="L1208" s="7">
        <v>0.35550380843089302</v>
      </c>
      <c r="M1208" s="7">
        <v>4.8387036197998702E-2</v>
      </c>
      <c r="N1208" s="7">
        <v>0.120549782565759</v>
      </c>
      <c r="O1208" s="7">
        <v>5.62323347419952E-3</v>
      </c>
      <c r="P1208" s="7">
        <v>0.197277225354789</v>
      </c>
      <c r="Q1208" s="7">
        <v>5.7684137456687603</v>
      </c>
    </row>
    <row r="1209" spans="1:17" hidden="1" x14ac:dyDescent="0.25">
      <c r="A1209" s="3" t="s">
        <v>43</v>
      </c>
      <c r="B1209" s="2">
        <v>44044</v>
      </c>
      <c r="C1209" s="7">
        <v>0.93084628654100399</v>
      </c>
      <c r="D1209" s="7">
        <v>1.95129558658739E-3</v>
      </c>
      <c r="E1209" s="7">
        <v>0.49482382983444401</v>
      </c>
      <c r="F1209" s="7">
        <v>0.50322487457896803</v>
      </c>
      <c r="G1209" s="7">
        <v>9.5548993751827394E-3</v>
      </c>
      <c r="H1209" s="7">
        <v>1.89710931412496E-2</v>
      </c>
      <c r="I1209" s="30">
        <v>0.12218543256917</v>
      </c>
      <c r="J1209" s="30">
        <v>0.103784841965779</v>
      </c>
      <c r="K1209" s="7">
        <v>5.6509045981871002E-2</v>
      </c>
      <c r="L1209" s="7">
        <v>0.32382175213921599</v>
      </c>
      <c r="M1209" s="7">
        <v>4.3518103081250301E-2</v>
      </c>
      <c r="N1209" s="7">
        <v>0.110753577583517</v>
      </c>
      <c r="O1209" s="7">
        <v>1.10027561191257E-2</v>
      </c>
      <c r="P1209" s="7">
        <v>0.19989849804363899</v>
      </c>
      <c r="Q1209" s="7">
        <v>5.7487942866049</v>
      </c>
    </row>
    <row r="1210" spans="1:17" hidden="1" x14ac:dyDescent="0.25">
      <c r="A1210" s="3" t="s">
        <v>43</v>
      </c>
      <c r="B1210" s="2">
        <v>44075</v>
      </c>
      <c r="C1210" s="7">
        <v>0.89106405733016503</v>
      </c>
      <c r="D1210" s="7">
        <v>2.1908046512147E-3</v>
      </c>
      <c r="E1210" s="7">
        <v>0.49626475101491502</v>
      </c>
      <c r="F1210" s="7">
        <v>0.50154444433387002</v>
      </c>
      <c r="G1210" s="7">
        <v>1.03534305645355E-2</v>
      </c>
      <c r="H1210" s="7">
        <v>1.56820882567353E-2</v>
      </c>
      <c r="I1210" s="30">
        <v>0.10701637233794201</v>
      </c>
      <c r="J1210" s="30">
        <v>9.3658742152547894E-2</v>
      </c>
      <c r="K1210" s="7">
        <v>5.8404231661732003E-2</v>
      </c>
      <c r="L1210" s="7">
        <v>0.32877548951150998</v>
      </c>
      <c r="M1210" s="7">
        <v>4.8511104070316599E-2</v>
      </c>
      <c r="N1210" s="7">
        <v>0.103650780077301</v>
      </c>
      <c r="O1210" s="7">
        <v>1.0689023423885301E-2</v>
      </c>
      <c r="P1210" s="7">
        <v>0.22325873794349499</v>
      </c>
      <c r="Q1210" s="7">
        <v>5.7566196397465399</v>
      </c>
    </row>
    <row r="1211" spans="1:17" hidden="1" x14ac:dyDescent="0.25">
      <c r="A1211" s="3" t="s">
        <v>43</v>
      </c>
      <c r="B1211" s="2">
        <v>44105</v>
      </c>
      <c r="C1211" s="7">
        <v>0.95584199098057498</v>
      </c>
      <c r="D1211" s="7">
        <v>2.02536610431946E-3</v>
      </c>
      <c r="E1211" s="7">
        <v>0.49480726945250603</v>
      </c>
      <c r="F1211" s="7">
        <v>0.503167364443175</v>
      </c>
      <c r="G1211" s="7">
        <v>1.0650522777728801E-2</v>
      </c>
      <c r="H1211" s="7">
        <v>1.8546410598096901E-2</v>
      </c>
      <c r="I1211" s="30">
        <v>0.12157826884996201</v>
      </c>
      <c r="J1211" s="30">
        <v>9.5485735152889203E-2</v>
      </c>
      <c r="K1211" s="7">
        <v>6.3965492366048302E-2</v>
      </c>
      <c r="L1211" s="7">
        <v>0.33161430634262601</v>
      </c>
      <c r="M1211" s="7">
        <v>4.9888975708543802E-2</v>
      </c>
      <c r="N1211" s="7">
        <v>0.106935529575862</v>
      </c>
      <c r="O1211" s="7">
        <v>9.0642346152703893E-3</v>
      </c>
      <c r="P1211" s="7">
        <v>0.19227052401297201</v>
      </c>
      <c r="Q1211" s="7">
        <v>5.7827061481171098</v>
      </c>
    </row>
    <row r="1212" spans="1:17" hidden="1" x14ac:dyDescent="0.25">
      <c r="A1212" s="3" t="s">
        <v>43</v>
      </c>
      <c r="B1212" s="2">
        <v>44136</v>
      </c>
      <c r="C1212" s="7">
        <v>0.63885749440709705</v>
      </c>
      <c r="D1212" s="7">
        <v>3.02923276996479E-3</v>
      </c>
      <c r="E1212" s="7">
        <v>0.59222641079536298</v>
      </c>
      <c r="F1212" s="7">
        <v>0.40474435643467199</v>
      </c>
      <c r="G1212" s="7">
        <v>1.5396056611766599E-2</v>
      </c>
      <c r="H1212" s="7">
        <v>8.8702787445059002E-3</v>
      </c>
      <c r="I1212" s="30">
        <v>4.91356173029995E-2</v>
      </c>
      <c r="J1212" s="30">
        <v>6.5018743412158006E-2</v>
      </c>
      <c r="K1212" s="7">
        <v>5.2487232639964E-2</v>
      </c>
      <c r="L1212" s="7">
        <v>0.49850916296116599</v>
      </c>
      <c r="M1212" s="7">
        <v>5.03765029462903E-2</v>
      </c>
      <c r="N1212" s="7">
        <v>8.5105733681148696E-2</v>
      </c>
      <c r="O1212" s="7">
        <v>4.8907941765428302E-3</v>
      </c>
      <c r="P1212" s="7">
        <v>0.17020987752345801</v>
      </c>
      <c r="Q1212" s="7">
        <v>5.81621489495787</v>
      </c>
    </row>
    <row r="1213" spans="1:17" hidden="1" x14ac:dyDescent="0.25">
      <c r="A1213" s="3" t="s">
        <v>43</v>
      </c>
      <c r="B1213" s="2">
        <v>44166</v>
      </c>
      <c r="C1213" s="7">
        <v>0.91908140843929997</v>
      </c>
      <c r="D1213" s="7">
        <v>2.3900329578332002E-3</v>
      </c>
      <c r="E1213" s="7">
        <v>0.53212720664102697</v>
      </c>
      <c r="F1213" s="7">
        <v>0.46548276040114001</v>
      </c>
      <c r="G1213" s="7">
        <v>1.2900942042167201E-2</v>
      </c>
      <c r="H1213" s="7">
        <v>2.1021510862820902E-2</v>
      </c>
      <c r="I1213" s="30">
        <v>0.13563332775040099</v>
      </c>
      <c r="J1213" s="30">
        <v>7.1196189343570401E-2</v>
      </c>
      <c r="K1213" s="7">
        <v>7.8134891992189204E-2</v>
      </c>
      <c r="L1213" s="7">
        <v>0.403355575928185</v>
      </c>
      <c r="M1213" s="7">
        <v>5.2072837048447999E-2</v>
      </c>
      <c r="N1213" s="7">
        <v>7.5202947076815602E-2</v>
      </c>
      <c r="O1213" s="7">
        <v>4.5425228842554503E-3</v>
      </c>
      <c r="P1213" s="7">
        <v>0.14593925507114699</v>
      </c>
      <c r="Q1213" s="7">
        <v>5.7753505074405096</v>
      </c>
    </row>
    <row r="1214" spans="1:17" hidden="1" x14ac:dyDescent="0.25">
      <c r="A1214" s="3" t="s">
        <v>43</v>
      </c>
      <c r="B1214" s="2">
        <v>44197</v>
      </c>
      <c r="C1214" s="7">
        <v>0.47723130513045903</v>
      </c>
      <c r="D1214" s="7">
        <v>3.2052843813397099E-3</v>
      </c>
      <c r="E1214" s="7">
        <v>0.65282744529792003</v>
      </c>
      <c r="F1214" s="7">
        <v>0.34396727032073998</v>
      </c>
      <c r="G1214" s="7">
        <v>1.4282523610197599E-2</v>
      </c>
      <c r="H1214" s="7">
        <v>1.88841902889193E-3</v>
      </c>
      <c r="I1214" s="30">
        <v>2.2540428233511E-2</v>
      </c>
      <c r="J1214" s="30">
        <v>6.2908525792000902E-2</v>
      </c>
      <c r="K1214" s="7">
        <v>3.6879585218350601E-2</v>
      </c>
      <c r="L1214" s="7">
        <v>0.56957337891544202</v>
      </c>
      <c r="M1214" s="7">
        <v>4.8076064176868397E-2</v>
      </c>
      <c r="N1214" s="7">
        <v>5.0898518269911701E-2</v>
      </c>
      <c r="O1214" s="7">
        <v>3.0920279638196502E-3</v>
      </c>
      <c r="P1214" s="7">
        <v>0.18986052879100601</v>
      </c>
      <c r="Q1214" s="7">
        <v>5.9284238984859199</v>
      </c>
    </row>
    <row r="1215" spans="1:17" hidden="1" x14ac:dyDescent="0.25">
      <c r="A1215" s="3" t="s">
        <v>43</v>
      </c>
      <c r="B1215" s="2">
        <v>44228</v>
      </c>
      <c r="C1215" s="7">
        <v>0.50539672005902603</v>
      </c>
      <c r="D1215" s="7">
        <v>3.0146696254798001E-3</v>
      </c>
      <c r="E1215" s="7">
        <v>0.63206698353173596</v>
      </c>
      <c r="F1215" s="7">
        <v>0.36491834684278401</v>
      </c>
      <c r="G1215" s="7">
        <v>1.5121151812210199E-2</v>
      </c>
      <c r="H1215" s="7">
        <v>1.8028142711092601E-3</v>
      </c>
      <c r="I1215" s="30">
        <v>2.5738464567474698E-2</v>
      </c>
      <c r="J1215" s="30">
        <v>6.3382201584151296E-2</v>
      </c>
      <c r="K1215" s="7">
        <v>3.8393982806625301E-2</v>
      </c>
      <c r="L1215" s="7">
        <v>0.54824210328367795</v>
      </c>
      <c r="M1215" s="7">
        <v>5.3955580298005401E-2</v>
      </c>
      <c r="N1215" s="7">
        <v>6.0951705812511199E-2</v>
      </c>
      <c r="O1215" s="7">
        <v>4.1926821262655203E-3</v>
      </c>
      <c r="P1215" s="7">
        <v>0.18821931343796899</v>
      </c>
      <c r="Q1215" s="7">
        <v>5.9101078970199596</v>
      </c>
    </row>
    <row r="1216" spans="1:17" hidden="1" x14ac:dyDescent="0.25">
      <c r="A1216" s="3" t="s">
        <v>43</v>
      </c>
      <c r="B1216" s="2">
        <v>44256</v>
      </c>
      <c r="C1216" s="7">
        <v>0.62751304288634002</v>
      </c>
      <c r="D1216" s="7">
        <v>3.5483547112877198E-3</v>
      </c>
      <c r="E1216" s="7">
        <v>0.614463893550937</v>
      </c>
      <c r="F1216" s="7">
        <v>0.38198775173777599</v>
      </c>
      <c r="G1216" s="7">
        <v>1.5651671278512101E-2</v>
      </c>
      <c r="H1216" s="7">
        <v>2.44159414406139E-3</v>
      </c>
      <c r="I1216" s="30">
        <v>2.7585481716349301E-2</v>
      </c>
      <c r="J1216" s="30">
        <v>6.0183322518121099E-2</v>
      </c>
      <c r="K1216" s="7">
        <v>3.5946065688781698E-2</v>
      </c>
      <c r="L1216" s="7">
        <v>0.520659398495672</v>
      </c>
      <c r="M1216" s="7">
        <v>5.31939130807585E-2</v>
      </c>
      <c r="N1216" s="7">
        <v>7.2282097801888101E-2</v>
      </c>
      <c r="O1216" s="7">
        <v>2.9526161609386798E-3</v>
      </c>
      <c r="P1216" s="7">
        <v>0.20910383911491701</v>
      </c>
      <c r="Q1216" s="7">
        <v>5.8595088383799299</v>
      </c>
    </row>
    <row r="1217" spans="1:17" hidden="1" x14ac:dyDescent="0.25">
      <c r="A1217" s="3" t="s">
        <v>43</v>
      </c>
      <c r="B1217" s="2">
        <v>44287</v>
      </c>
      <c r="C1217" s="7">
        <v>0.83615780678041995</v>
      </c>
      <c r="D1217" s="7">
        <v>2.8016433867640001E-3</v>
      </c>
      <c r="E1217" s="7">
        <v>0.54328054672526904</v>
      </c>
      <c r="F1217" s="7">
        <v>0.45391780988796698</v>
      </c>
      <c r="G1217" s="7">
        <v>1.2897047644320101E-2</v>
      </c>
      <c r="H1217" s="7">
        <v>1.0965908489506401E-2</v>
      </c>
      <c r="I1217" s="30">
        <v>0.116018982324501</v>
      </c>
      <c r="J1217" s="30">
        <v>6.9058299833950301E-2</v>
      </c>
      <c r="K1217" s="7">
        <v>4.9725581201211899E-2</v>
      </c>
      <c r="L1217" s="7">
        <v>0.372812564323109</v>
      </c>
      <c r="M1217" s="7">
        <v>5.78052677996811E-2</v>
      </c>
      <c r="N1217" s="7">
        <v>0.105453829394554</v>
      </c>
      <c r="O1217" s="7">
        <v>5.4265048358483597E-3</v>
      </c>
      <c r="P1217" s="7">
        <v>0.199836014153318</v>
      </c>
      <c r="Q1217" s="7">
        <v>5.7834417734532497</v>
      </c>
    </row>
    <row r="1218" spans="1:17" hidden="1" x14ac:dyDescent="0.25">
      <c r="A1218" s="3" t="s">
        <v>43</v>
      </c>
      <c r="B1218" s="2">
        <v>44317</v>
      </c>
      <c r="C1218" s="7">
        <v>0.98012197764306297</v>
      </c>
      <c r="D1218" s="7">
        <v>2.6576297985733801E-3</v>
      </c>
      <c r="E1218" s="7">
        <v>0.51023976168790697</v>
      </c>
      <c r="F1218" s="7">
        <v>0.487102608513519</v>
      </c>
      <c r="G1218" s="7">
        <v>1.0031673000517299E-2</v>
      </c>
      <c r="H1218" s="7">
        <v>1.6537973163955302E-2</v>
      </c>
      <c r="I1218" s="30">
        <v>0.13313788553676301</v>
      </c>
      <c r="J1218" s="30">
        <v>8.8528290065882906E-2</v>
      </c>
      <c r="K1218" s="7">
        <v>5.7341217385502102E-2</v>
      </c>
      <c r="L1218" s="7">
        <v>0.32505045152450601</v>
      </c>
      <c r="M1218" s="7">
        <v>5.4299746505349501E-2</v>
      </c>
      <c r="N1218" s="7">
        <v>0.114019381645333</v>
      </c>
      <c r="O1218" s="7">
        <v>9.3336181156479098E-3</v>
      </c>
      <c r="P1218" s="7">
        <v>0.19171976305654201</v>
      </c>
      <c r="Q1218" s="7">
        <v>5.7130289498725704</v>
      </c>
    </row>
    <row r="1219" spans="1:17" hidden="1" x14ac:dyDescent="0.25">
      <c r="A1219" s="3" t="s">
        <v>43</v>
      </c>
      <c r="B1219" s="2">
        <v>44348</v>
      </c>
      <c r="C1219" s="7">
        <v>0.92071916707169399</v>
      </c>
      <c r="D1219" s="7">
        <v>3.5156292921796001E-3</v>
      </c>
      <c r="E1219" s="7">
        <v>0.52604999694996102</v>
      </c>
      <c r="F1219" s="7">
        <v>0.47043437375786001</v>
      </c>
      <c r="G1219" s="7">
        <v>1.21071735059524E-2</v>
      </c>
      <c r="H1219" s="7">
        <v>1.9893257170413601E-2</v>
      </c>
      <c r="I1219" s="30">
        <v>0.122735161023489</v>
      </c>
      <c r="J1219" s="30">
        <v>0.101618904780596</v>
      </c>
      <c r="K1219" s="7">
        <v>5.8633184517792203E-2</v>
      </c>
      <c r="L1219" s="7">
        <v>0.33303889501851902</v>
      </c>
      <c r="M1219" s="7">
        <v>5.4791424287811703E-2</v>
      </c>
      <c r="N1219" s="7">
        <v>9.7180379537967099E-2</v>
      </c>
      <c r="O1219" s="7">
        <v>1.01255141022863E-2</v>
      </c>
      <c r="P1219" s="7">
        <v>0.18987610605517299</v>
      </c>
      <c r="Q1219" s="7">
        <v>5.7445691023570999</v>
      </c>
    </row>
    <row r="1220" spans="1:17" hidden="1" x14ac:dyDescent="0.25">
      <c r="A1220" s="3" t="s">
        <v>43</v>
      </c>
      <c r="B1220" s="2">
        <v>44378</v>
      </c>
      <c r="C1220" s="7">
        <v>0.99961653604216405</v>
      </c>
      <c r="D1220" s="7">
        <v>2.6240937198362601E-3</v>
      </c>
      <c r="E1220" s="7">
        <v>0.50912658784127596</v>
      </c>
      <c r="F1220" s="7">
        <v>0.48824931843888703</v>
      </c>
      <c r="G1220" s="7">
        <v>9.89590177301688E-3</v>
      </c>
      <c r="H1220" s="7">
        <v>2.0664257750266299E-2</v>
      </c>
      <c r="I1220" s="30">
        <v>0.120896230911878</v>
      </c>
      <c r="J1220" s="30">
        <v>0.110881440862203</v>
      </c>
      <c r="K1220" s="7">
        <v>5.7174230223985399E-2</v>
      </c>
      <c r="L1220" s="7">
        <v>0.327392042556302</v>
      </c>
      <c r="M1220" s="7">
        <v>5.40181695450812E-2</v>
      </c>
      <c r="N1220" s="7">
        <v>9.3605802686971606E-2</v>
      </c>
      <c r="O1220" s="7">
        <v>1.3925346034513101E-2</v>
      </c>
      <c r="P1220" s="7">
        <v>0.19154657765578301</v>
      </c>
      <c r="Q1220" s="7">
        <v>5.76452346616633</v>
      </c>
    </row>
    <row r="1221" spans="1:17" hidden="1" x14ac:dyDescent="0.25">
      <c r="A1221" s="3" t="s">
        <v>43</v>
      </c>
      <c r="B1221" s="2">
        <v>44409</v>
      </c>
      <c r="C1221" s="7">
        <v>1.0002211285810301</v>
      </c>
      <c r="D1221" s="7">
        <v>3.0742787296335898E-3</v>
      </c>
      <c r="E1221" s="7">
        <v>0.489011379176848</v>
      </c>
      <c r="F1221" s="7">
        <v>0.50791434209351904</v>
      </c>
      <c r="G1221" s="7">
        <v>1.04404521933121E-2</v>
      </c>
      <c r="H1221" s="7">
        <v>2.70065036011976E-2</v>
      </c>
      <c r="I1221" s="30">
        <v>0.127967355698096</v>
      </c>
      <c r="J1221" s="30">
        <v>0.12585236014428799</v>
      </c>
      <c r="K1221" s="7">
        <v>5.9519742273996402E-2</v>
      </c>
      <c r="L1221" s="7">
        <v>0.30323611037893</v>
      </c>
      <c r="M1221" s="7">
        <v>5.2303644579806199E-2</v>
      </c>
      <c r="N1221" s="7">
        <v>9.4944380221357497E-2</v>
      </c>
      <c r="O1221" s="7">
        <v>1.7999685193599901E-2</v>
      </c>
      <c r="P1221" s="7">
        <v>0.18072976571541699</v>
      </c>
      <c r="Q1221" s="7">
        <v>5.7658626135697304</v>
      </c>
    </row>
    <row r="1222" spans="1:17" x14ac:dyDescent="0.25">
      <c r="A1222" s="3" t="s">
        <v>43</v>
      </c>
      <c r="B1222" s="2">
        <v>44440</v>
      </c>
      <c r="C1222" s="7">
        <v>0.95588597527306995</v>
      </c>
      <c r="D1222" s="7">
        <v>2.4750320773570802E-3</v>
      </c>
      <c r="E1222" s="7">
        <v>0.51898775546653897</v>
      </c>
      <c r="F1222" s="7">
        <v>0.47853721245610398</v>
      </c>
      <c r="G1222" s="7">
        <v>1.01181920528644E-2</v>
      </c>
      <c r="H1222" s="7">
        <v>2.0356892481245101E-2</v>
      </c>
      <c r="I1222" s="30">
        <v>0.11058153215012601</v>
      </c>
      <c r="J1222" s="30">
        <v>0.121224789170847</v>
      </c>
      <c r="K1222" s="7">
        <v>5.7720862525943703E-2</v>
      </c>
      <c r="L1222" s="7">
        <v>0.30726555926722898</v>
      </c>
      <c r="M1222" s="7">
        <v>5.2806161786966198E-2</v>
      </c>
      <c r="N1222" s="7">
        <v>8.2044955462202002E-2</v>
      </c>
      <c r="O1222" s="7">
        <v>1.9480018533689501E-2</v>
      </c>
      <c r="P1222" s="7">
        <v>0.21840103656888599</v>
      </c>
      <c r="Q1222" s="7">
        <v>5.7363803996336999</v>
      </c>
    </row>
    <row r="1223" spans="1:17" hidden="1" x14ac:dyDescent="0.25">
      <c r="A1223" s="3" t="s">
        <v>44</v>
      </c>
      <c r="B1223" s="2">
        <v>43466</v>
      </c>
      <c r="C1223" s="7">
        <v>0.82230836138327401</v>
      </c>
      <c r="D1223" s="7">
        <v>4.6448221591399701E-3</v>
      </c>
      <c r="E1223" s="7">
        <v>0.60277762360575304</v>
      </c>
      <c r="F1223" s="7">
        <v>0.39257755423510698</v>
      </c>
      <c r="G1223" s="7">
        <v>1.3809368184753699E-2</v>
      </c>
      <c r="H1223" s="7">
        <v>1.9382026379205799E-2</v>
      </c>
      <c r="I1223" s="30">
        <v>0.104831949843775</v>
      </c>
      <c r="J1223" s="30">
        <v>0.133038495644031</v>
      </c>
      <c r="K1223" s="7">
        <v>6.3123579126461299E-2</v>
      </c>
      <c r="L1223" s="7">
        <v>0.32255737091618097</v>
      </c>
      <c r="M1223" s="7">
        <v>5.2405336375778898E-2</v>
      </c>
      <c r="N1223" s="7">
        <v>5.6189050277678801E-2</v>
      </c>
      <c r="O1223" s="7">
        <v>4.2614449308305102E-2</v>
      </c>
      <c r="P1223" s="7">
        <v>0.19204837394382901</v>
      </c>
      <c r="Q1223" s="7">
        <v>6.7745376514178597</v>
      </c>
    </row>
    <row r="1224" spans="1:17" hidden="1" x14ac:dyDescent="0.25">
      <c r="A1224" s="3" t="s">
        <v>44</v>
      </c>
      <c r="B1224" s="2">
        <v>43497</v>
      </c>
      <c r="C1224" s="7">
        <v>0.85381102806165798</v>
      </c>
      <c r="D1224" s="7">
        <v>5.1395664101306403E-3</v>
      </c>
      <c r="E1224" s="7">
        <v>0.61561687944008803</v>
      </c>
      <c r="F1224" s="7">
        <v>0.379243554149781</v>
      </c>
      <c r="G1224" s="7">
        <v>1.50377748854721E-2</v>
      </c>
      <c r="H1224" s="7">
        <v>1.9033981530881702E-2</v>
      </c>
      <c r="I1224" s="30">
        <v>0.103996276313451</v>
      </c>
      <c r="J1224" s="30">
        <v>0.15096728223132999</v>
      </c>
      <c r="K1224" s="7">
        <v>5.9549614582641401E-2</v>
      </c>
      <c r="L1224" s="7">
        <v>0.32110794833148998</v>
      </c>
      <c r="M1224" s="7">
        <v>5.1907860822808301E-2</v>
      </c>
      <c r="N1224" s="7">
        <v>5.2526498977430801E-2</v>
      </c>
      <c r="O1224" s="7">
        <v>4.8653320873260998E-2</v>
      </c>
      <c r="P1224" s="7">
        <v>0.177219441451234</v>
      </c>
      <c r="Q1224" s="7">
        <v>6.7463910431476597</v>
      </c>
    </row>
    <row r="1225" spans="1:17" hidden="1" x14ac:dyDescent="0.25">
      <c r="A1225" s="3" t="s">
        <v>44</v>
      </c>
      <c r="B1225" s="2">
        <v>43525</v>
      </c>
      <c r="C1225" s="7">
        <v>1.0398542752536299</v>
      </c>
      <c r="D1225" s="7">
        <v>4.5112972864376896E-3</v>
      </c>
      <c r="E1225" s="7">
        <v>0.59891444277213801</v>
      </c>
      <c r="F1225" s="7">
        <v>0.39657425994142498</v>
      </c>
      <c r="G1225" s="7">
        <v>1.38241838493155E-2</v>
      </c>
      <c r="H1225" s="7">
        <v>1.8155814014549399E-2</v>
      </c>
      <c r="I1225" s="30">
        <v>0.109831258561169</v>
      </c>
      <c r="J1225" s="30">
        <v>0.14545813519902101</v>
      </c>
      <c r="K1225" s="7">
        <v>5.8451583638072999E-2</v>
      </c>
      <c r="L1225" s="7">
        <v>0.30907448003735899</v>
      </c>
      <c r="M1225" s="7">
        <v>4.8368389755312498E-2</v>
      </c>
      <c r="N1225" s="7">
        <v>5.4161206619315498E-2</v>
      </c>
      <c r="O1225" s="7">
        <v>4.5809700947783701E-2</v>
      </c>
      <c r="P1225" s="7">
        <v>0.19686524737810199</v>
      </c>
      <c r="Q1225" s="7">
        <v>6.7740728757280104</v>
      </c>
    </row>
    <row r="1226" spans="1:17" hidden="1" x14ac:dyDescent="0.25">
      <c r="A1226" s="3" t="s">
        <v>44</v>
      </c>
      <c r="B1226" s="2">
        <v>43556</v>
      </c>
      <c r="C1226" s="7">
        <v>0.96792975861303798</v>
      </c>
      <c r="D1226" s="7">
        <v>4.6376693019137202E-3</v>
      </c>
      <c r="E1226" s="7">
        <v>0.61036161667083999</v>
      </c>
      <c r="F1226" s="7">
        <v>0.385000714027246</v>
      </c>
      <c r="G1226" s="7">
        <v>1.25051167876793E-2</v>
      </c>
      <c r="H1226" s="7">
        <v>1.8438944160916002E-2</v>
      </c>
      <c r="I1226" s="30">
        <v>0.11625819922993599</v>
      </c>
      <c r="J1226" s="30">
        <v>0.14311825005961601</v>
      </c>
      <c r="K1226" s="7">
        <v>5.8057151454435199E-2</v>
      </c>
      <c r="L1226" s="7">
        <v>0.31440201475449903</v>
      </c>
      <c r="M1226" s="7">
        <v>4.98657095537283E-2</v>
      </c>
      <c r="N1226" s="7">
        <v>5.7691226978569501E-2</v>
      </c>
      <c r="O1226" s="7">
        <v>4.3135576458319898E-2</v>
      </c>
      <c r="P1226" s="7">
        <v>0.186527810562301</v>
      </c>
      <c r="Q1226" s="7">
        <v>6.7388457732007403</v>
      </c>
    </row>
    <row r="1227" spans="1:17" hidden="1" x14ac:dyDescent="0.25">
      <c r="A1227" s="3" t="s">
        <v>44</v>
      </c>
      <c r="B1227" s="2">
        <v>43586</v>
      </c>
      <c r="C1227" s="7">
        <v>1.0225331405164599</v>
      </c>
      <c r="D1227" s="7">
        <v>5.9448052737312001E-3</v>
      </c>
      <c r="E1227" s="7">
        <v>0.60259691290098505</v>
      </c>
      <c r="F1227" s="7">
        <v>0.39145828182528403</v>
      </c>
      <c r="G1227" s="7">
        <v>1.38856329174918E-2</v>
      </c>
      <c r="H1227" s="7">
        <v>1.82937697129717E-2</v>
      </c>
      <c r="I1227" s="30">
        <v>0.12076430012755</v>
      </c>
      <c r="J1227" s="30">
        <v>0.150287836298414</v>
      </c>
      <c r="K1227" s="7">
        <v>6.05809059923023E-2</v>
      </c>
      <c r="L1227" s="7">
        <v>0.30283554437924998</v>
      </c>
      <c r="M1227" s="7">
        <v>5.1663492664335203E-2</v>
      </c>
      <c r="N1227" s="7">
        <v>5.64035324237891E-2</v>
      </c>
      <c r="O1227" s="7">
        <v>4.8664790492860398E-2</v>
      </c>
      <c r="P1227" s="7">
        <v>0.17662019499103601</v>
      </c>
      <c r="Q1227" s="7">
        <v>6.7568956353551703</v>
      </c>
    </row>
    <row r="1228" spans="1:17" hidden="1" x14ac:dyDescent="0.25">
      <c r="A1228" s="3" t="s">
        <v>44</v>
      </c>
      <c r="B1228" s="2">
        <v>43617</v>
      </c>
      <c r="C1228" s="7">
        <v>0.98260533485228596</v>
      </c>
      <c r="D1228" s="7">
        <v>4.7324042788765E-3</v>
      </c>
      <c r="E1228" s="7">
        <v>0.60421771434354699</v>
      </c>
      <c r="F1228" s="7">
        <v>0.39104988137757601</v>
      </c>
      <c r="G1228" s="7">
        <v>1.20529202143442E-2</v>
      </c>
      <c r="H1228" s="7">
        <v>1.7470726557645699E-2</v>
      </c>
      <c r="I1228" s="30">
        <v>0.12324857217242401</v>
      </c>
      <c r="J1228" s="30">
        <v>0.142866434501768</v>
      </c>
      <c r="K1228" s="7">
        <v>6.4912913972777597E-2</v>
      </c>
      <c r="L1228" s="7">
        <v>0.30283451641549203</v>
      </c>
      <c r="M1228" s="7">
        <v>4.9912161282621603E-2</v>
      </c>
      <c r="N1228" s="7">
        <v>5.2268098968890501E-2</v>
      </c>
      <c r="O1228" s="7">
        <v>4.4563871954769102E-2</v>
      </c>
      <c r="P1228" s="7">
        <v>0.18986978395926701</v>
      </c>
      <c r="Q1228" s="7">
        <v>6.7928440401126702</v>
      </c>
    </row>
    <row r="1229" spans="1:17" hidden="1" x14ac:dyDescent="0.25">
      <c r="A1229" s="3" t="s">
        <v>44</v>
      </c>
      <c r="B1229" s="2">
        <v>43647</v>
      </c>
      <c r="C1229" s="7">
        <v>1.0063289860353</v>
      </c>
      <c r="D1229" s="7">
        <v>4.5419567680541001E-3</v>
      </c>
      <c r="E1229" s="7">
        <v>0.60274167961540903</v>
      </c>
      <c r="F1229" s="7">
        <v>0.392716363616537</v>
      </c>
      <c r="G1229" s="7">
        <v>1.2203976242910799E-2</v>
      </c>
      <c r="H1229" s="7">
        <v>1.8539963879702401E-2</v>
      </c>
      <c r="I1229" s="30">
        <v>0.12543442587631901</v>
      </c>
      <c r="J1229" s="30">
        <v>0.144922450531382</v>
      </c>
      <c r="K1229" s="7">
        <v>6.6757261906380205E-2</v>
      </c>
      <c r="L1229" s="7">
        <v>0.30112349063059402</v>
      </c>
      <c r="M1229" s="7">
        <v>5.3105659478834999E-2</v>
      </c>
      <c r="N1229" s="7">
        <v>5.4453164149145597E-2</v>
      </c>
      <c r="O1229" s="7">
        <v>4.5878398523561702E-2</v>
      </c>
      <c r="P1229" s="7">
        <v>0.17758120878117001</v>
      </c>
      <c r="Q1229" s="7">
        <v>6.8022505784774099</v>
      </c>
    </row>
    <row r="1230" spans="1:17" hidden="1" x14ac:dyDescent="0.25">
      <c r="A1230" s="3" t="s">
        <v>44</v>
      </c>
      <c r="B1230" s="2">
        <v>43678</v>
      </c>
      <c r="C1230" s="7">
        <v>1.0206510981988901</v>
      </c>
      <c r="D1230" s="7">
        <v>4.5210182828691204E-3</v>
      </c>
      <c r="E1230" s="7">
        <v>0.59799541627576402</v>
      </c>
      <c r="F1230" s="7">
        <v>0.39748356544136698</v>
      </c>
      <c r="G1230" s="7">
        <v>1.24760666862157E-2</v>
      </c>
      <c r="H1230" s="7">
        <v>1.9446420822014601E-2</v>
      </c>
      <c r="I1230" s="30">
        <v>0.127930216991195</v>
      </c>
      <c r="J1230" s="30">
        <v>0.155286632970001</v>
      </c>
      <c r="K1230" s="7">
        <v>6.3879338600598301E-2</v>
      </c>
      <c r="L1230" s="7">
        <v>0.29666160720965701</v>
      </c>
      <c r="M1230" s="7">
        <v>5.1436873998190399E-2</v>
      </c>
      <c r="N1230" s="7">
        <v>5.78814395326454E-2</v>
      </c>
      <c r="O1230" s="7">
        <v>4.3813547605610702E-2</v>
      </c>
      <c r="P1230" s="7">
        <v>0.17118785558387201</v>
      </c>
      <c r="Q1230" s="7">
        <v>6.8408543878663099</v>
      </c>
    </row>
    <row r="1231" spans="1:17" hidden="1" x14ac:dyDescent="0.25">
      <c r="A1231" s="3" t="s">
        <v>44</v>
      </c>
      <c r="B1231" s="2">
        <v>43709</v>
      </c>
      <c r="C1231" s="7">
        <v>0.97203590057872302</v>
      </c>
      <c r="D1231" s="7">
        <v>6.3578403541302E-3</v>
      </c>
      <c r="E1231" s="7">
        <v>0.60753963360450103</v>
      </c>
      <c r="F1231" s="7">
        <v>0.38610252604136802</v>
      </c>
      <c r="G1231" s="7">
        <v>1.22997507834117E-2</v>
      </c>
      <c r="H1231" s="7">
        <v>1.9389545156741302E-2</v>
      </c>
      <c r="I1231" s="30">
        <v>0.118105129498358</v>
      </c>
      <c r="J1231" s="30">
        <v>0.14726974247651201</v>
      </c>
      <c r="K1231" s="7">
        <v>6.6938999868451393E-2</v>
      </c>
      <c r="L1231" s="7">
        <v>0.30494451743474199</v>
      </c>
      <c r="M1231" s="7">
        <v>4.9762146824523401E-2</v>
      </c>
      <c r="N1231" s="7">
        <v>5.7293380304507098E-2</v>
      </c>
      <c r="O1231" s="7">
        <v>4.4693810223722701E-2</v>
      </c>
      <c r="P1231" s="7">
        <v>0.17930297742903101</v>
      </c>
      <c r="Q1231" s="7">
        <v>6.7210315912044702</v>
      </c>
    </row>
    <row r="1232" spans="1:17" hidden="1" x14ac:dyDescent="0.25">
      <c r="A1232" s="3" t="s">
        <v>44</v>
      </c>
      <c r="B1232" s="2">
        <v>43739</v>
      </c>
      <c r="C1232" s="7">
        <v>1.0389589227307801</v>
      </c>
      <c r="D1232" s="7">
        <v>4.6464011323880897E-3</v>
      </c>
      <c r="E1232" s="7">
        <v>0.60416950954692905</v>
      </c>
      <c r="F1232" s="7">
        <v>0.39118408932068299</v>
      </c>
      <c r="G1232" s="7">
        <v>1.21473118915449E-2</v>
      </c>
      <c r="H1232" s="7">
        <v>2.1088109713963101E-2</v>
      </c>
      <c r="I1232" s="30">
        <v>0.123808779439407</v>
      </c>
      <c r="J1232" s="30">
        <v>0.15234171168647001</v>
      </c>
      <c r="K1232" s="7">
        <v>6.9552232945096396E-2</v>
      </c>
      <c r="L1232" s="7">
        <v>0.30803928121060098</v>
      </c>
      <c r="M1232" s="7">
        <v>5.06247554085121E-2</v>
      </c>
      <c r="N1232" s="7">
        <v>5.62406515218275E-2</v>
      </c>
      <c r="O1232" s="7">
        <v>3.8298853945151999E-2</v>
      </c>
      <c r="P1232" s="7">
        <v>0.167858312237427</v>
      </c>
      <c r="Q1232" s="7">
        <v>6.7984339393402697</v>
      </c>
    </row>
    <row r="1233" spans="1:17" hidden="1" x14ac:dyDescent="0.25">
      <c r="A1233" s="3" t="s">
        <v>44</v>
      </c>
      <c r="B1233" s="2">
        <v>43770</v>
      </c>
      <c r="C1233" s="7">
        <v>1.0767703220521401</v>
      </c>
      <c r="D1233" s="7">
        <v>4.6346749513433497E-3</v>
      </c>
      <c r="E1233" s="7">
        <v>0.60619925255207896</v>
      </c>
      <c r="F1233" s="7">
        <v>0.38916607249657698</v>
      </c>
      <c r="G1233" s="7">
        <v>1.15571430511803E-2</v>
      </c>
      <c r="H1233" s="7">
        <v>2.5780149362238099E-2</v>
      </c>
      <c r="I1233" s="30">
        <v>0.13644942214539499</v>
      </c>
      <c r="J1233" s="30">
        <v>0.14676246600043599</v>
      </c>
      <c r="K1233" s="7">
        <v>8.3317080057611001E-2</v>
      </c>
      <c r="L1233" s="7">
        <v>0.30412189042315702</v>
      </c>
      <c r="M1233" s="7">
        <v>5.1314332957504101E-2</v>
      </c>
      <c r="N1233" s="7">
        <v>5.19569443379835E-2</v>
      </c>
      <c r="O1233" s="7">
        <v>3.7992573877709497E-2</v>
      </c>
      <c r="P1233" s="7">
        <v>0.15074799778678599</v>
      </c>
      <c r="Q1233" s="7">
        <v>6.8038720425718804</v>
      </c>
    </row>
    <row r="1234" spans="1:17" hidden="1" x14ac:dyDescent="0.25">
      <c r="A1234" s="3" t="s">
        <v>44</v>
      </c>
      <c r="B1234" s="2">
        <v>43800</v>
      </c>
      <c r="C1234" s="7">
        <v>1.1962128717238101</v>
      </c>
      <c r="D1234" s="7">
        <v>5.6314269726191104E-3</v>
      </c>
      <c r="E1234" s="7">
        <v>0.61496132836967599</v>
      </c>
      <c r="F1234" s="7">
        <v>0.37940724465770498</v>
      </c>
      <c r="G1234" s="7">
        <v>1.23485566993336E-2</v>
      </c>
      <c r="H1234" s="7">
        <v>2.91452698294032E-2</v>
      </c>
      <c r="I1234" s="30">
        <v>0.16015408782363799</v>
      </c>
      <c r="J1234" s="30">
        <v>0.14506790760566499</v>
      </c>
      <c r="K1234" s="7">
        <v>9.8385787096217703E-2</v>
      </c>
      <c r="L1234" s="7">
        <v>0.30861190903449398</v>
      </c>
      <c r="M1234" s="7">
        <v>5.5087317820096897E-2</v>
      </c>
      <c r="N1234" s="7">
        <v>3.9416680610475298E-2</v>
      </c>
      <c r="O1234" s="7">
        <v>2.90104881100566E-2</v>
      </c>
      <c r="P1234" s="7">
        <v>0.12277199537062</v>
      </c>
      <c r="Q1234" s="7">
        <v>6.7803063398821504</v>
      </c>
    </row>
    <row r="1235" spans="1:17" hidden="1" x14ac:dyDescent="0.25">
      <c r="A1235" s="3" t="s">
        <v>44</v>
      </c>
      <c r="B1235" s="2">
        <v>43831</v>
      </c>
      <c r="C1235" s="7">
        <v>0.89674842102096097</v>
      </c>
      <c r="D1235" s="7">
        <v>4.7186625546095798E-3</v>
      </c>
      <c r="E1235" s="7">
        <v>0.62387468779116195</v>
      </c>
      <c r="F1235" s="7">
        <v>0.37140664965422798</v>
      </c>
      <c r="G1235" s="7">
        <v>1.36643047272119E-2</v>
      </c>
      <c r="H1235" s="7">
        <v>1.8914437853173999E-2</v>
      </c>
      <c r="I1235" s="30">
        <v>9.87711557694715E-2</v>
      </c>
      <c r="J1235" s="30">
        <v>0.14589521198941299</v>
      </c>
      <c r="K1235" s="7">
        <v>6.2347087815259598E-2</v>
      </c>
      <c r="L1235" s="7">
        <v>0.32184756148718002</v>
      </c>
      <c r="M1235" s="7">
        <v>4.9240401436029098E-2</v>
      </c>
      <c r="N1235" s="7">
        <v>5.88691502135677E-2</v>
      </c>
      <c r="O1235" s="7">
        <v>3.9386493850935997E-2</v>
      </c>
      <c r="P1235" s="7">
        <v>0.191064194857758</v>
      </c>
      <c r="Q1235" s="7">
        <v>6.7524942690223799</v>
      </c>
    </row>
    <row r="1236" spans="1:17" hidden="1" x14ac:dyDescent="0.25">
      <c r="A1236" s="3" t="s">
        <v>44</v>
      </c>
      <c r="B1236" s="2">
        <v>43862</v>
      </c>
      <c r="C1236" s="7">
        <v>0.92923358246135002</v>
      </c>
      <c r="D1236" s="7">
        <v>5.3082708590535699E-3</v>
      </c>
      <c r="E1236" s="7">
        <v>0.63017619010043602</v>
      </c>
      <c r="F1236" s="7">
        <v>0.36451553904051098</v>
      </c>
      <c r="G1236" s="7">
        <v>1.25767116917734E-2</v>
      </c>
      <c r="H1236" s="7">
        <v>2.01505534793429E-2</v>
      </c>
      <c r="I1236" s="30">
        <v>0.101925414982172</v>
      </c>
      <c r="J1236" s="30">
        <v>0.165706250410289</v>
      </c>
      <c r="K1236" s="7">
        <v>6.0399424079499803E-2</v>
      </c>
      <c r="L1236" s="7">
        <v>0.32024610587336999</v>
      </c>
      <c r="M1236" s="7">
        <v>5.0377152227350203E-2</v>
      </c>
      <c r="N1236" s="7">
        <v>5.3904479670935597E-2</v>
      </c>
      <c r="O1236" s="7">
        <v>4.2806532874837898E-2</v>
      </c>
      <c r="P1236" s="7">
        <v>0.171907374710428</v>
      </c>
      <c r="Q1236" s="7">
        <v>6.7551033313265796</v>
      </c>
    </row>
    <row r="1237" spans="1:17" hidden="1" x14ac:dyDescent="0.25">
      <c r="A1237" s="3" t="s">
        <v>44</v>
      </c>
      <c r="B1237" s="2">
        <v>43891</v>
      </c>
      <c r="C1237" s="7">
        <v>0.85236790012636099</v>
      </c>
      <c r="D1237" s="7">
        <v>5.9025238941509996E-3</v>
      </c>
      <c r="E1237" s="7">
        <v>0.69042692445609499</v>
      </c>
      <c r="F1237" s="7">
        <v>0.30367055164975398</v>
      </c>
      <c r="G1237" s="7">
        <v>1.23009420654028E-2</v>
      </c>
      <c r="H1237" s="7">
        <v>1.34966898978064E-2</v>
      </c>
      <c r="I1237" s="30">
        <v>7.1811697174068295E-2</v>
      </c>
      <c r="J1237" s="30">
        <v>0.110319815242531</v>
      </c>
      <c r="K1237" s="7">
        <v>6.24294242365315E-2</v>
      </c>
      <c r="L1237" s="7">
        <v>0.44904415880151299</v>
      </c>
      <c r="M1237" s="7">
        <v>4.3523296454031898E-2</v>
      </c>
      <c r="N1237" s="7">
        <v>4.8586700783391903E-2</v>
      </c>
      <c r="O1237" s="7">
        <v>2.5721018605041199E-2</v>
      </c>
      <c r="P1237" s="7">
        <v>0.16276625673968201</v>
      </c>
      <c r="Q1237" s="7">
        <v>6.8809262990929403</v>
      </c>
    </row>
    <row r="1238" spans="1:17" hidden="1" x14ac:dyDescent="0.25">
      <c r="A1238" s="3" t="s">
        <v>44</v>
      </c>
      <c r="B1238" s="2">
        <v>43922</v>
      </c>
      <c r="C1238" s="7">
        <v>0.49212445448271502</v>
      </c>
      <c r="D1238" s="7">
        <v>7.0756803592307797E-3</v>
      </c>
      <c r="E1238" s="7">
        <v>0.82634507471239604</v>
      </c>
      <c r="F1238" s="7">
        <v>0.166579244928373</v>
      </c>
      <c r="G1238" s="7">
        <v>1.43270650135806E-2</v>
      </c>
      <c r="H1238" s="7">
        <v>1.0990976466192801E-3</v>
      </c>
      <c r="I1238" s="30">
        <v>2.0186265550570699E-2</v>
      </c>
      <c r="J1238" s="30">
        <v>2.2068254488649099E-2</v>
      </c>
      <c r="K1238" s="7">
        <v>6.4844839761987697E-2</v>
      </c>
      <c r="L1238" s="7">
        <v>0.75102378607756504</v>
      </c>
      <c r="M1238" s="7">
        <v>1.75187568224838E-2</v>
      </c>
      <c r="N1238" s="7">
        <v>2.8087613002177901E-2</v>
      </c>
      <c r="O1238" s="7">
        <v>4.2039013114565701E-3</v>
      </c>
      <c r="P1238" s="7">
        <v>7.6640420324909794E-2</v>
      </c>
      <c r="Q1238" s="7">
        <v>7.1356241633634001</v>
      </c>
    </row>
    <row r="1239" spans="1:17" hidden="1" x14ac:dyDescent="0.25">
      <c r="A1239" s="3" t="s">
        <v>44</v>
      </c>
      <c r="B1239" s="2">
        <v>43952</v>
      </c>
      <c r="C1239" s="7">
        <v>0.59721415333090599</v>
      </c>
      <c r="D1239" s="7">
        <v>6.3918503763653097E-3</v>
      </c>
      <c r="E1239" s="7">
        <v>0.80224584349161099</v>
      </c>
      <c r="F1239" s="7">
        <v>0.19136230613202401</v>
      </c>
      <c r="G1239" s="7">
        <v>1.3075086788176401E-2</v>
      </c>
      <c r="H1239" s="7">
        <v>1.7620542695745501E-3</v>
      </c>
      <c r="I1239" s="30">
        <v>2.27989546286686E-2</v>
      </c>
      <c r="J1239" s="30">
        <v>3.4319702770619E-2</v>
      </c>
      <c r="K1239" s="7">
        <v>6.1956802381344898E-2</v>
      </c>
      <c r="L1239" s="7">
        <v>0.67200455099799095</v>
      </c>
      <c r="M1239" s="7">
        <v>1.78417576043449E-2</v>
      </c>
      <c r="N1239" s="7">
        <v>6.5901880232460602E-2</v>
      </c>
      <c r="O1239" s="7">
        <v>4.4586781505163804E-3</v>
      </c>
      <c r="P1239" s="7">
        <v>0.105880532176303</v>
      </c>
      <c r="Q1239" s="7">
        <v>7.1128144909534399</v>
      </c>
    </row>
    <row r="1240" spans="1:17" hidden="1" x14ac:dyDescent="0.25">
      <c r="A1240" s="3" t="s">
        <v>44</v>
      </c>
      <c r="B1240" s="2">
        <v>43983</v>
      </c>
      <c r="C1240" s="7">
        <v>0.78166920145858199</v>
      </c>
      <c r="D1240" s="7">
        <v>5.5046376898653703E-3</v>
      </c>
      <c r="E1240" s="7">
        <v>0.71228351308761695</v>
      </c>
      <c r="F1240" s="7">
        <v>0.28221184922251702</v>
      </c>
      <c r="G1240" s="7">
        <v>1.31998713206924E-2</v>
      </c>
      <c r="H1240" s="7">
        <v>6.4092728373087403E-3</v>
      </c>
      <c r="I1240" s="30">
        <v>7.8196102176858795E-2</v>
      </c>
      <c r="J1240" s="30">
        <v>5.1452036740918798E-2</v>
      </c>
      <c r="K1240" s="7">
        <v>5.8991466972261097E-2</v>
      </c>
      <c r="L1240" s="7">
        <v>0.48422229267016198</v>
      </c>
      <c r="M1240" s="7">
        <v>2.4444095994773301E-2</v>
      </c>
      <c r="N1240" s="7">
        <v>8.9837315056461906E-2</v>
      </c>
      <c r="O1240" s="7">
        <v>6.6755446813932199E-3</v>
      </c>
      <c r="P1240" s="7">
        <v>0.18657200154917</v>
      </c>
      <c r="Q1240" s="7">
        <v>6.9846761069931498</v>
      </c>
    </row>
    <row r="1241" spans="1:17" hidden="1" x14ac:dyDescent="0.25">
      <c r="A1241" s="3" t="s">
        <v>44</v>
      </c>
      <c r="B1241" s="2">
        <v>44013</v>
      </c>
      <c r="C1241" s="7">
        <v>0.97337980069969299</v>
      </c>
      <c r="D1241" s="7">
        <v>5.63257510144186E-3</v>
      </c>
      <c r="E1241" s="7">
        <v>0.66457024676532594</v>
      </c>
      <c r="F1241" s="7">
        <v>0.329797178133233</v>
      </c>
      <c r="G1241" s="7">
        <v>1.1788058661063101E-2</v>
      </c>
      <c r="H1241" s="7">
        <v>1.2245418664866701E-2</v>
      </c>
      <c r="I1241" s="30">
        <v>0.106241921904486</v>
      </c>
      <c r="J1241" s="30">
        <v>0.11409239231401599</v>
      </c>
      <c r="K1241" s="7">
        <v>5.9253409157371303E-2</v>
      </c>
      <c r="L1241" s="7">
        <v>0.37389076159603302</v>
      </c>
      <c r="M1241" s="7">
        <v>4.2759766367311103E-2</v>
      </c>
      <c r="N1241" s="7">
        <v>7.7023029537973395E-2</v>
      </c>
      <c r="O1241" s="7">
        <v>1.71090099275483E-2</v>
      </c>
      <c r="P1241" s="7">
        <v>0.185596231869331</v>
      </c>
      <c r="Q1241" s="7">
        <v>6.9395759343782597</v>
      </c>
    </row>
    <row r="1242" spans="1:17" hidden="1" x14ac:dyDescent="0.25">
      <c r="A1242" s="3" t="s">
        <v>44</v>
      </c>
      <c r="B1242" s="2">
        <v>44044</v>
      </c>
      <c r="C1242" s="7">
        <v>1.02215442430498</v>
      </c>
      <c r="D1242" s="7">
        <v>5.8175340391651998E-3</v>
      </c>
      <c r="E1242" s="7">
        <v>0.65239966279628103</v>
      </c>
      <c r="F1242" s="7">
        <v>0.34178280316455301</v>
      </c>
      <c r="G1242" s="7">
        <v>1.14573478533876E-2</v>
      </c>
      <c r="H1242" s="7">
        <v>1.53081578352993E-2</v>
      </c>
      <c r="I1242" s="30">
        <v>0.11405112171250199</v>
      </c>
      <c r="J1242" s="30">
        <v>0.15403498094723</v>
      </c>
      <c r="K1242" s="7">
        <v>5.9727913072732397E-2</v>
      </c>
      <c r="L1242" s="7">
        <v>0.34517432376798701</v>
      </c>
      <c r="M1242" s="7">
        <v>4.1635888032765203E-2</v>
      </c>
      <c r="N1242" s="7">
        <v>7.2814239835036501E-2</v>
      </c>
      <c r="O1242" s="7">
        <v>2.42703136840463E-2</v>
      </c>
      <c r="P1242" s="7">
        <v>0.16152571325901399</v>
      </c>
      <c r="Q1242" s="7">
        <v>6.9108844205166999</v>
      </c>
    </row>
    <row r="1243" spans="1:17" hidden="1" x14ac:dyDescent="0.25">
      <c r="A1243" s="3" t="s">
        <v>44</v>
      </c>
      <c r="B1243" s="2">
        <v>44075</v>
      </c>
      <c r="C1243" s="7">
        <v>0.97310555437920299</v>
      </c>
      <c r="D1243" s="7">
        <v>5.8269563534608798E-3</v>
      </c>
      <c r="E1243" s="7">
        <v>0.66165486042983201</v>
      </c>
      <c r="F1243" s="7">
        <v>0.33251818321670701</v>
      </c>
      <c r="G1243" s="7">
        <v>1.34509204963287E-2</v>
      </c>
      <c r="H1243" s="7">
        <v>1.5068012066960099E-2</v>
      </c>
      <c r="I1243" s="30">
        <v>0.103855702944277</v>
      </c>
      <c r="J1243" s="30">
        <v>0.122658762440242</v>
      </c>
      <c r="K1243" s="7">
        <v>6.2822398055867104E-2</v>
      </c>
      <c r="L1243" s="7">
        <v>0.35829723333920099</v>
      </c>
      <c r="M1243" s="7">
        <v>4.1375629550304403E-2</v>
      </c>
      <c r="N1243" s="7">
        <v>6.89801719821347E-2</v>
      </c>
      <c r="O1243" s="7">
        <v>2.3364317274888701E-2</v>
      </c>
      <c r="P1243" s="7">
        <v>0.190126851849796</v>
      </c>
      <c r="Q1243" s="7">
        <v>6.8152381404242597</v>
      </c>
    </row>
    <row r="1244" spans="1:17" hidden="1" x14ac:dyDescent="0.25">
      <c r="A1244" s="3" t="s">
        <v>44</v>
      </c>
      <c r="B1244" s="2">
        <v>44105</v>
      </c>
      <c r="C1244" s="7">
        <v>0.99982796003220098</v>
      </c>
      <c r="D1244" s="7">
        <v>6.1369399192741899E-3</v>
      </c>
      <c r="E1244" s="7">
        <v>0.67282555308981395</v>
      </c>
      <c r="F1244" s="7">
        <v>0.32103750699091099</v>
      </c>
      <c r="G1244" s="7">
        <v>1.3739910032001699E-2</v>
      </c>
      <c r="H1244" s="7">
        <v>1.7358979442468201E-2</v>
      </c>
      <c r="I1244" s="30">
        <v>0.115773633099165</v>
      </c>
      <c r="J1244" s="30">
        <v>0.112918650847912</v>
      </c>
      <c r="K1244" s="7">
        <v>6.7014985571811306E-2</v>
      </c>
      <c r="L1244" s="7">
        <v>0.37457025907347902</v>
      </c>
      <c r="M1244" s="7">
        <v>4.5052558730004799E-2</v>
      </c>
      <c r="N1244" s="7">
        <v>7.32596629176131E-2</v>
      </c>
      <c r="O1244" s="7">
        <v>1.7045908121636501E-2</v>
      </c>
      <c r="P1244" s="7">
        <v>0.163265452163908</v>
      </c>
      <c r="Q1244" s="7">
        <v>6.9380372467589204</v>
      </c>
    </row>
    <row r="1245" spans="1:17" hidden="1" x14ac:dyDescent="0.25">
      <c r="A1245" s="3" t="s">
        <v>44</v>
      </c>
      <c r="B1245" s="2">
        <v>44136</v>
      </c>
      <c r="C1245" s="7">
        <v>0.73474110090162204</v>
      </c>
      <c r="D1245" s="7">
        <v>6.1636338718310197E-3</v>
      </c>
      <c r="E1245" s="7">
        <v>0.75891670976084802</v>
      </c>
      <c r="F1245" s="7">
        <v>0.23491965636732001</v>
      </c>
      <c r="G1245" s="7">
        <v>1.6535703478606601E-2</v>
      </c>
      <c r="H1245" s="7">
        <v>9.2285859047436195E-3</v>
      </c>
      <c r="I1245" s="30">
        <v>5.10201031950301E-2</v>
      </c>
      <c r="J1245" s="30">
        <v>7.7582687896416105E-2</v>
      </c>
      <c r="K1245" s="7">
        <v>7.5099482808096196E-2</v>
      </c>
      <c r="L1245" s="7">
        <v>0.52626253808689505</v>
      </c>
      <c r="M1245" s="7">
        <v>4.1003552896205102E-2</v>
      </c>
      <c r="N1245" s="7">
        <v>6.2589169253999294E-2</v>
      </c>
      <c r="O1245" s="7">
        <v>1.1097139280459399E-2</v>
      </c>
      <c r="P1245" s="7">
        <v>0.129581037199549</v>
      </c>
      <c r="Q1245" s="7">
        <v>6.9805187640034001</v>
      </c>
    </row>
    <row r="1246" spans="1:17" hidden="1" x14ac:dyDescent="0.25">
      <c r="A1246" s="3" t="s">
        <v>44</v>
      </c>
      <c r="B1246" s="2">
        <v>44166</v>
      </c>
      <c r="C1246" s="7">
        <v>1.0689764542347799</v>
      </c>
      <c r="D1246" s="7">
        <v>5.8323079472752696E-3</v>
      </c>
      <c r="E1246" s="7">
        <v>0.69935912201075201</v>
      </c>
      <c r="F1246" s="7">
        <v>0.29480857004197297</v>
      </c>
      <c r="G1246" s="7">
        <v>1.5500345710573E-2</v>
      </c>
      <c r="H1246" s="7">
        <v>2.0356069689916802E-2</v>
      </c>
      <c r="I1246" s="30">
        <v>0.16527306781152401</v>
      </c>
      <c r="J1246" s="30">
        <v>5.9849759192603103E-2</v>
      </c>
      <c r="K1246" s="7">
        <v>8.9307540833313007E-2</v>
      </c>
      <c r="L1246" s="7">
        <v>0.40836802641437697</v>
      </c>
      <c r="M1246" s="7">
        <v>5.6246993093904102E-2</v>
      </c>
      <c r="N1246" s="7">
        <v>5.68033335028367E-2</v>
      </c>
      <c r="O1246" s="7">
        <v>8.0401743065116795E-3</v>
      </c>
      <c r="P1246" s="7">
        <v>0.120254689444441</v>
      </c>
      <c r="Q1246" s="7">
        <v>6.94278536810641</v>
      </c>
    </row>
    <row r="1247" spans="1:17" hidden="1" x14ac:dyDescent="0.25">
      <c r="A1247" s="3" t="s">
        <v>44</v>
      </c>
      <c r="B1247" s="2">
        <v>44197</v>
      </c>
      <c r="C1247" s="7">
        <v>0.568845495614414</v>
      </c>
      <c r="D1247" s="7">
        <v>6.7188744955319199E-3</v>
      </c>
      <c r="E1247" s="7">
        <v>0.78869551365975299</v>
      </c>
      <c r="F1247" s="7">
        <v>0.20458561184471499</v>
      </c>
      <c r="G1247" s="7">
        <v>1.83304790843456E-2</v>
      </c>
      <c r="H1247" s="7">
        <v>2.05409916928222E-3</v>
      </c>
      <c r="I1247" s="30">
        <v>2.2745507431218899E-2</v>
      </c>
      <c r="J1247" s="30">
        <v>6.5822169140111395E-2</v>
      </c>
      <c r="K1247" s="7">
        <v>5.4360195859826002E-2</v>
      </c>
      <c r="L1247" s="7">
        <v>0.59001003833862298</v>
      </c>
      <c r="M1247" s="7">
        <v>3.7720593057784503E-2</v>
      </c>
      <c r="N1247" s="7">
        <v>4.0571801622380603E-2</v>
      </c>
      <c r="O1247" s="7">
        <v>8.4452794284104096E-3</v>
      </c>
      <c r="P1247" s="7">
        <v>0.15993983686801699</v>
      </c>
      <c r="Q1247" s="7">
        <v>7.0744421860597004</v>
      </c>
    </row>
    <row r="1248" spans="1:17" hidden="1" x14ac:dyDescent="0.25">
      <c r="A1248" s="3" t="s">
        <v>44</v>
      </c>
      <c r="B1248" s="2">
        <v>44228</v>
      </c>
      <c r="C1248" s="7">
        <v>0.58455705328267504</v>
      </c>
      <c r="D1248" s="7">
        <v>7.31659079244679E-3</v>
      </c>
      <c r="E1248" s="7">
        <v>0.77901641949223199</v>
      </c>
      <c r="F1248" s="7">
        <v>0.213666989715322</v>
      </c>
      <c r="G1248" s="7">
        <v>1.8029122046312601E-2</v>
      </c>
      <c r="H1248" s="7">
        <v>1.8293268741491799E-3</v>
      </c>
      <c r="I1248" s="30">
        <v>2.4808941571699002E-2</v>
      </c>
      <c r="J1248" s="30">
        <v>6.9310292959838302E-2</v>
      </c>
      <c r="K1248" s="7">
        <v>5.7949771611233297E-2</v>
      </c>
      <c r="L1248" s="7">
        <v>0.57803816071165903</v>
      </c>
      <c r="M1248" s="7">
        <v>3.91238077871401E-2</v>
      </c>
      <c r="N1248" s="7">
        <v>4.8207304120132202E-2</v>
      </c>
      <c r="O1248" s="7">
        <v>7.5898006917506002E-3</v>
      </c>
      <c r="P1248" s="7">
        <v>0.15511347162608499</v>
      </c>
      <c r="Q1248" s="7">
        <v>7.0609658910337103</v>
      </c>
    </row>
    <row r="1249" spans="1:17" hidden="1" x14ac:dyDescent="0.25">
      <c r="A1249" s="3" t="s">
        <v>44</v>
      </c>
      <c r="B1249" s="2">
        <v>44256</v>
      </c>
      <c r="C1249" s="7">
        <v>0.73264377619785703</v>
      </c>
      <c r="D1249" s="7">
        <v>6.1953967471960296E-3</v>
      </c>
      <c r="E1249" s="7">
        <v>0.76323082438700596</v>
      </c>
      <c r="F1249" s="7">
        <v>0.230573778865798</v>
      </c>
      <c r="G1249" s="7">
        <v>1.76099271788152E-2</v>
      </c>
      <c r="H1249" s="7">
        <v>2.3456392280076198E-3</v>
      </c>
      <c r="I1249" s="30">
        <v>2.7338339885084099E-2</v>
      </c>
      <c r="J1249" s="30">
        <v>6.8463165273196597E-2</v>
      </c>
      <c r="K1249" s="7">
        <v>5.7851086780006E-2</v>
      </c>
      <c r="L1249" s="7">
        <v>0.54259639679649496</v>
      </c>
      <c r="M1249" s="7">
        <v>3.8580940790194702E-2</v>
      </c>
      <c r="N1249" s="7">
        <v>5.8907584767485997E-2</v>
      </c>
      <c r="O1249" s="7">
        <v>9.7735875664106096E-3</v>
      </c>
      <c r="P1249" s="7">
        <v>0.17653333173430399</v>
      </c>
      <c r="Q1249" s="7">
        <v>6.9702788898145203</v>
      </c>
    </row>
    <row r="1250" spans="1:17" hidden="1" x14ac:dyDescent="0.25">
      <c r="A1250" s="3" t="s">
        <v>44</v>
      </c>
      <c r="B1250" s="2">
        <v>44287</v>
      </c>
      <c r="C1250" s="7">
        <v>0.92383435011988502</v>
      </c>
      <c r="D1250" s="7">
        <v>6.1530698741297596E-3</v>
      </c>
      <c r="E1250" s="7">
        <v>0.70473191895352005</v>
      </c>
      <c r="F1250" s="7">
        <v>0.28911501117235</v>
      </c>
      <c r="G1250" s="7">
        <v>1.37595236843089E-2</v>
      </c>
      <c r="H1250" s="7">
        <v>9.6462504673411192E-3</v>
      </c>
      <c r="I1250" s="30">
        <v>0.11006595687918599</v>
      </c>
      <c r="J1250" s="30">
        <v>9.0519539286172193E-2</v>
      </c>
      <c r="K1250" s="7">
        <v>5.98446612618308E-2</v>
      </c>
      <c r="L1250" s="7">
        <v>0.405037495340134</v>
      </c>
      <c r="M1250" s="7">
        <v>4.78133836949661E-2</v>
      </c>
      <c r="N1250" s="7">
        <v>7.61439308309899E-2</v>
      </c>
      <c r="O1250" s="7">
        <v>1.37068124401011E-2</v>
      </c>
      <c r="P1250" s="7">
        <v>0.17346244611497</v>
      </c>
      <c r="Q1250" s="7">
        <v>6.9587012614458699</v>
      </c>
    </row>
    <row r="1251" spans="1:17" hidden="1" x14ac:dyDescent="0.25">
      <c r="A1251" s="3" t="s">
        <v>44</v>
      </c>
      <c r="B1251" s="2">
        <v>44317</v>
      </c>
      <c r="C1251" s="7">
        <v>1.06465950159029</v>
      </c>
      <c r="D1251" s="7">
        <v>6.0077715525694297E-3</v>
      </c>
      <c r="E1251" s="7">
        <v>0.66436388418105796</v>
      </c>
      <c r="F1251" s="7">
        <v>0.329628344266373</v>
      </c>
      <c r="G1251" s="7">
        <v>1.2018344749725299E-2</v>
      </c>
      <c r="H1251" s="7">
        <v>1.36812513224103E-2</v>
      </c>
      <c r="I1251" s="30">
        <v>0.119438867295033</v>
      </c>
      <c r="J1251" s="30">
        <v>0.127269695537885</v>
      </c>
      <c r="K1251" s="7">
        <v>5.84141400705563E-2</v>
      </c>
      <c r="L1251" s="7">
        <v>0.35991583542757799</v>
      </c>
      <c r="M1251" s="7">
        <v>4.5743843696712E-2</v>
      </c>
      <c r="N1251" s="7">
        <v>7.15505564255913E-2</v>
      </c>
      <c r="O1251" s="7">
        <v>1.96881811381018E-2</v>
      </c>
      <c r="P1251" s="7">
        <v>0.17227928433640699</v>
      </c>
      <c r="Q1251" s="7">
        <v>6.9293986604106204</v>
      </c>
    </row>
    <row r="1252" spans="1:17" hidden="1" x14ac:dyDescent="0.25">
      <c r="A1252" s="3" t="s">
        <v>44</v>
      </c>
      <c r="B1252" s="2">
        <v>44348</v>
      </c>
      <c r="C1252" s="7">
        <v>1.04309811789262</v>
      </c>
      <c r="D1252" s="7">
        <v>6.3014772230410099E-3</v>
      </c>
      <c r="E1252" s="7">
        <v>0.66575147332520002</v>
      </c>
      <c r="F1252" s="7">
        <v>0.32794704945175901</v>
      </c>
      <c r="G1252" s="7">
        <v>1.2819470325326701E-2</v>
      </c>
      <c r="H1252" s="7">
        <v>1.5806640866475E-2</v>
      </c>
      <c r="I1252" s="30">
        <v>0.111106315880747</v>
      </c>
      <c r="J1252" s="30">
        <v>0.14639711600222599</v>
      </c>
      <c r="K1252" s="7">
        <v>5.6452873714932399E-2</v>
      </c>
      <c r="L1252" s="7">
        <v>0.35378539744801901</v>
      </c>
      <c r="M1252" s="7">
        <v>4.5755893594495597E-2</v>
      </c>
      <c r="N1252" s="7">
        <v>6.1269550176791497E-2</v>
      </c>
      <c r="O1252" s="7">
        <v>2.8284759958341999E-2</v>
      </c>
      <c r="P1252" s="7">
        <v>0.16832198203264501</v>
      </c>
      <c r="Q1252" s="7">
        <v>6.8892575847182203</v>
      </c>
    </row>
    <row r="1253" spans="1:17" hidden="1" x14ac:dyDescent="0.25">
      <c r="A1253" s="3" t="s">
        <v>44</v>
      </c>
      <c r="B1253" s="2">
        <v>44378</v>
      </c>
      <c r="C1253" s="7">
        <v>1.11617968770544</v>
      </c>
      <c r="D1253" s="7">
        <v>5.8126592667587596E-3</v>
      </c>
      <c r="E1253" s="7">
        <v>0.64343046956690297</v>
      </c>
      <c r="F1253" s="7">
        <v>0.35075687116633802</v>
      </c>
      <c r="G1253" s="7">
        <v>1.14815327318102E-2</v>
      </c>
      <c r="H1253" s="7">
        <v>1.69212687900454E-2</v>
      </c>
      <c r="I1253" s="30">
        <v>0.111865671043887</v>
      </c>
      <c r="J1253" s="30">
        <v>0.163960950633182</v>
      </c>
      <c r="K1253" s="7">
        <v>5.68520456337104E-2</v>
      </c>
      <c r="L1253" s="7">
        <v>0.34147503779084099</v>
      </c>
      <c r="M1253" s="7">
        <v>4.5055237683316499E-2</v>
      </c>
      <c r="N1253" s="7">
        <v>6.0049442614034901E-2</v>
      </c>
      <c r="O1253" s="7">
        <v>3.2493008080530898E-2</v>
      </c>
      <c r="P1253" s="7">
        <v>0.15984580499864201</v>
      </c>
      <c r="Q1253" s="7">
        <v>6.8776124118048401</v>
      </c>
    </row>
    <row r="1254" spans="1:17" hidden="1" x14ac:dyDescent="0.25">
      <c r="A1254" s="3" t="s">
        <v>44</v>
      </c>
      <c r="B1254" s="2">
        <v>44409</v>
      </c>
      <c r="C1254" s="7">
        <v>1.1344455204262001</v>
      </c>
      <c r="D1254" s="7">
        <v>5.3977979116444598E-3</v>
      </c>
      <c r="E1254" s="7">
        <v>0.634339911019283</v>
      </c>
      <c r="F1254" s="7">
        <v>0.36026229106907198</v>
      </c>
      <c r="G1254" s="7">
        <v>1.2558401838073E-2</v>
      </c>
      <c r="H1254" s="7">
        <v>2.0264945741609901E-2</v>
      </c>
      <c r="I1254" s="30">
        <v>0.119221564904338</v>
      </c>
      <c r="J1254" s="30">
        <v>0.191876064183822</v>
      </c>
      <c r="K1254" s="7">
        <v>6.05798693342866E-2</v>
      </c>
      <c r="L1254" s="7">
        <v>0.31257273522685203</v>
      </c>
      <c r="M1254" s="7">
        <v>4.3847842120229401E-2</v>
      </c>
      <c r="N1254" s="7">
        <v>5.8362613627189898E-2</v>
      </c>
      <c r="O1254" s="7">
        <v>3.5919339247368703E-2</v>
      </c>
      <c r="P1254" s="7">
        <v>0.14479662377623001</v>
      </c>
      <c r="Q1254" s="7">
        <v>6.8692460194778802</v>
      </c>
    </row>
    <row r="1255" spans="1:17" x14ac:dyDescent="0.25">
      <c r="A1255" s="3" t="s">
        <v>44</v>
      </c>
      <c r="B1255" s="2">
        <v>44440</v>
      </c>
      <c r="C1255" s="7">
        <v>1.1096792832775599</v>
      </c>
      <c r="D1255" s="7">
        <v>5.5559985978492002E-3</v>
      </c>
      <c r="E1255" s="7">
        <v>0.63500755606094506</v>
      </c>
      <c r="F1255" s="7">
        <v>0.359436445341206</v>
      </c>
      <c r="G1255" s="7">
        <v>1.31350114149373E-2</v>
      </c>
      <c r="H1255" s="7">
        <v>1.70781828707312E-2</v>
      </c>
      <c r="I1255" s="30">
        <v>0.106997941964941</v>
      </c>
      <c r="J1255" s="30">
        <v>0.18081573847510901</v>
      </c>
      <c r="K1255" s="7">
        <v>5.9437748202803599E-2</v>
      </c>
      <c r="L1255" s="7">
        <v>0.32239214050028397</v>
      </c>
      <c r="M1255" s="7">
        <v>4.5209456920839101E-2</v>
      </c>
      <c r="N1255" s="7">
        <v>5.3703655012611699E-2</v>
      </c>
      <c r="O1255" s="7">
        <v>3.4504709799617297E-2</v>
      </c>
      <c r="P1255" s="7">
        <v>0.166725414838125</v>
      </c>
      <c r="Q1255" s="7">
        <v>6.8917608672497099</v>
      </c>
    </row>
    <row r="1256" spans="1:17" hidden="1" x14ac:dyDescent="0.25">
      <c r="A1256" s="3" t="s">
        <v>45</v>
      </c>
      <c r="B1256" s="2">
        <v>43466</v>
      </c>
      <c r="C1256" s="7">
        <v>0.88177521374688905</v>
      </c>
      <c r="D1256" s="7">
        <v>8.6671573566587598E-3</v>
      </c>
      <c r="E1256" s="7">
        <v>0.62917065702773201</v>
      </c>
      <c r="F1256" s="7">
        <v>0.36216218561560898</v>
      </c>
      <c r="G1256" s="7">
        <v>1.6949880284275801E-2</v>
      </c>
      <c r="H1256" s="7">
        <v>1.346417711164E-2</v>
      </c>
      <c r="I1256" s="30">
        <v>7.1273965918370499E-2</v>
      </c>
      <c r="J1256" s="30">
        <v>8.7911096293911695E-2</v>
      </c>
      <c r="K1256" s="7">
        <v>5.6844519776202002E-2</v>
      </c>
      <c r="L1256" s="7">
        <v>0.36214238163912399</v>
      </c>
      <c r="M1256" s="7">
        <v>3.5599964487483003E-2</v>
      </c>
      <c r="N1256" s="7">
        <v>4.71334052350754E-2</v>
      </c>
      <c r="O1256" s="7">
        <v>3.4790076287118797E-2</v>
      </c>
      <c r="P1256" s="7">
        <v>0.27389053296679899</v>
      </c>
      <c r="Q1256" s="7">
        <v>5.49169282671778</v>
      </c>
    </row>
    <row r="1257" spans="1:17" hidden="1" x14ac:dyDescent="0.25">
      <c r="A1257" s="3" t="s">
        <v>45</v>
      </c>
      <c r="B1257" s="2">
        <v>43497</v>
      </c>
      <c r="C1257" s="7">
        <v>0.87117533227607602</v>
      </c>
      <c r="D1257" s="7">
        <v>9.2136341362039596E-3</v>
      </c>
      <c r="E1257" s="7">
        <v>0.63153995537983698</v>
      </c>
      <c r="F1257" s="7">
        <v>0.359246410483959</v>
      </c>
      <c r="G1257" s="7">
        <v>1.87699389170345E-2</v>
      </c>
      <c r="H1257" s="7">
        <v>1.3677679530781301E-2</v>
      </c>
      <c r="I1257" s="30">
        <v>7.5461541434814094E-2</v>
      </c>
      <c r="J1257" s="30">
        <v>0.1013354350659</v>
      </c>
      <c r="K1257" s="7">
        <v>5.4257852549942899E-2</v>
      </c>
      <c r="L1257" s="7">
        <v>0.362130274889777</v>
      </c>
      <c r="M1257" s="7">
        <v>3.7644501477923899E-2</v>
      </c>
      <c r="N1257" s="7">
        <v>4.92886393496514E-2</v>
      </c>
      <c r="O1257" s="7">
        <v>3.7218748384997002E-2</v>
      </c>
      <c r="P1257" s="7">
        <v>0.25021538839917801</v>
      </c>
      <c r="Q1257" s="7">
        <v>5.5616422733170801</v>
      </c>
    </row>
    <row r="1258" spans="1:17" hidden="1" x14ac:dyDescent="0.25">
      <c r="A1258" s="3" t="s">
        <v>45</v>
      </c>
      <c r="B1258" s="2">
        <v>43525</v>
      </c>
      <c r="C1258" s="7">
        <v>1.0407964784995001</v>
      </c>
      <c r="D1258" s="7">
        <v>8.8736776623813806E-3</v>
      </c>
      <c r="E1258" s="7">
        <v>0.65687382380964698</v>
      </c>
      <c r="F1258" s="7">
        <v>0.33425249852797101</v>
      </c>
      <c r="G1258" s="7">
        <v>2.1711208155851099E-2</v>
      </c>
      <c r="H1258" s="7">
        <v>1.2944341949957401E-2</v>
      </c>
      <c r="I1258" s="30">
        <v>8.0429458719684294E-2</v>
      </c>
      <c r="J1258" s="30">
        <v>9.8559067418634697E-2</v>
      </c>
      <c r="K1258" s="7">
        <v>5.2555308972163699E-2</v>
      </c>
      <c r="L1258" s="7">
        <v>0.35669783382188203</v>
      </c>
      <c r="M1258" s="7">
        <v>3.5658235537443003E-2</v>
      </c>
      <c r="N1258" s="7">
        <v>5.57549533639436E-2</v>
      </c>
      <c r="O1258" s="7">
        <v>3.6002951926821097E-2</v>
      </c>
      <c r="P1258" s="7">
        <v>0.24968664013361899</v>
      </c>
      <c r="Q1258" s="7">
        <v>5.4813109480268203</v>
      </c>
    </row>
    <row r="1259" spans="1:17" hidden="1" x14ac:dyDescent="0.25">
      <c r="A1259" s="3" t="s">
        <v>45</v>
      </c>
      <c r="B1259" s="2">
        <v>43556</v>
      </c>
      <c r="C1259" s="7">
        <v>1.02204407880451</v>
      </c>
      <c r="D1259" s="7">
        <v>9.9280591536906396E-3</v>
      </c>
      <c r="E1259" s="7">
        <v>0.64290122192036603</v>
      </c>
      <c r="F1259" s="7">
        <v>0.34717071892594398</v>
      </c>
      <c r="G1259" s="7">
        <v>1.7099583261830899E-2</v>
      </c>
      <c r="H1259" s="7">
        <v>1.2683689305410299E-2</v>
      </c>
      <c r="I1259" s="30">
        <v>8.1489383682522398E-2</v>
      </c>
      <c r="J1259" s="30">
        <v>9.4003648032982001E-2</v>
      </c>
      <c r="K1259" s="7">
        <v>5.39519881262168E-2</v>
      </c>
      <c r="L1259" s="7">
        <v>0.35272792564842698</v>
      </c>
      <c r="M1259" s="7">
        <v>3.4271288783974001E-2</v>
      </c>
      <c r="N1259" s="7">
        <v>5.8345486767870901E-2</v>
      </c>
      <c r="O1259" s="7">
        <v>4.0816332356030403E-2</v>
      </c>
      <c r="P1259" s="7">
        <v>0.25461067403473597</v>
      </c>
      <c r="Q1259" s="7">
        <v>5.5195081894209599</v>
      </c>
    </row>
    <row r="1260" spans="1:17" hidden="1" x14ac:dyDescent="0.25">
      <c r="A1260" s="3" t="s">
        <v>45</v>
      </c>
      <c r="B1260" s="2">
        <v>43586</v>
      </c>
      <c r="C1260" s="7">
        <v>1.0319692138299501</v>
      </c>
      <c r="D1260" s="7">
        <v>9.3275558253589509E-3</v>
      </c>
      <c r="E1260" s="7">
        <v>0.65709964146856104</v>
      </c>
      <c r="F1260" s="7">
        <v>0.33357280270607997</v>
      </c>
      <c r="G1260" s="7">
        <v>1.7708187974798902E-2</v>
      </c>
      <c r="H1260" s="7">
        <v>1.25377472170074E-2</v>
      </c>
      <c r="I1260" s="30">
        <v>8.3971161175924097E-2</v>
      </c>
      <c r="J1260" s="30">
        <v>9.9351619132453703E-2</v>
      </c>
      <c r="K1260" s="7">
        <v>5.3822787864141797E-2</v>
      </c>
      <c r="L1260" s="7">
        <v>0.348304764571155</v>
      </c>
      <c r="M1260" s="7">
        <v>3.9860271026258803E-2</v>
      </c>
      <c r="N1260" s="7">
        <v>6.3937000917986306E-2</v>
      </c>
      <c r="O1260" s="7">
        <v>4.1462974096491002E-2</v>
      </c>
      <c r="P1260" s="7">
        <v>0.239043486023783</v>
      </c>
      <c r="Q1260" s="7">
        <v>5.4511958857000096</v>
      </c>
    </row>
    <row r="1261" spans="1:17" hidden="1" x14ac:dyDescent="0.25">
      <c r="A1261" s="3" t="s">
        <v>45</v>
      </c>
      <c r="B1261" s="2">
        <v>43617</v>
      </c>
      <c r="C1261" s="7">
        <v>0.98335038868293201</v>
      </c>
      <c r="D1261" s="7">
        <v>9.8719997835990392E-3</v>
      </c>
      <c r="E1261" s="7">
        <v>0.65223083388025405</v>
      </c>
      <c r="F1261" s="7">
        <v>0.33789716633614703</v>
      </c>
      <c r="G1261" s="7">
        <v>1.8390738568979801E-2</v>
      </c>
      <c r="H1261" s="7">
        <v>1.2998014081480999E-2</v>
      </c>
      <c r="I1261" s="30">
        <v>8.5868059953755696E-2</v>
      </c>
      <c r="J1261" s="30">
        <v>9.9372518330091406E-2</v>
      </c>
      <c r="K1261" s="7">
        <v>5.6240275069211802E-2</v>
      </c>
      <c r="L1261" s="7">
        <v>0.35608517594237798</v>
      </c>
      <c r="M1261" s="7">
        <v>3.8561935769175798E-2</v>
      </c>
      <c r="N1261" s="7">
        <v>5.64323854082113E-2</v>
      </c>
      <c r="O1261" s="7">
        <v>3.9100555059619103E-2</v>
      </c>
      <c r="P1261" s="7">
        <v>0.23695034181709601</v>
      </c>
      <c r="Q1261" s="7">
        <v>5.5749130701462901</v>
      </c>
    </row>
    <row r="1262" spans="1:17" hidden="1" x14ac:dyDescent="0.25">
      <c r="A1262" s="3" t="s">
        <v>45</v>
      </c>
      <c r="B1262" s="2">
        <v>43647</v>
      </c>
      <c r="C1262" s="7">
        <v>1.02941203290145</v>
      </c>
      <c r="D1262" s="7">
        <v>9.1850904520603405E-3</v>
      </c>
      <c r="E1262" s="7">
        <v>0.64078963747794604</v>
      </c>
      <c r="F1262" s="7">
        <v>0.35002527206999401</v>
      </c>
      <c r="G1262" s="7">
        <v>1.8815406571143799E-2</v>
      </c>
      <c r="H1262" s="7">
        <v>1.2517888068668499E-2</v>
      </c>
      <c r="I1262" s="30">
        <v>8.1949097592258296E-2</v>
      </c>
      <c r="J1262" s="30">
        <v>9.72528744724101E-2</v>
      </c>
      <c r="K1262" s="7">
        <v>5.35851434323351E-2</v>
      </c>
      <c r="L1262" s="7">
        <v>0.34749277172488502</v>
      </c>
      <c r="M1262" s="7">
        <v>3.76029324223515E-2</v>
      </c>
      <c r="N1262" s="7">
        <v>5.6873218669883797E-2</v>
      </c>
      <c r="O1262" s="7">
        <v>3.7214806981716003E-2</v>
      </c>
      <c r="P1262" s="7">
        <v>0.25669586006434802</v>
      </c>
      <c r="Q1262" s="7">
        <v>5.4652262893317696</v>
      </c>
    </row>
    <row r="1263" spans="1:17" hidden="1" x14ac:dyDescent="0.25">
      <c r="A1263" s="3" t="s">
        <v>45</v>
      </c>
      <c r="B1263" s="2">
        <v>43678</v>
      </c>
      <c r="C1263" s="7">
        <v>1.0350203336661301</v>
      </c>
      <c r="D1263" s="7">
        <v>8.6865363250242193E-3</v>
      </c>
      <c r="E1263" s="7">
        <v>0.654056379841224</v>
      </c>
      <c r="F1263" s="7">
        <v>0.33725708383375103</v>
      </c>
      <c r="G1263" s="7">
        <v>1.67360877483618E-2</v>
      </c>
      <c r="H1263" s="7">
        <v>1.46576988600285E-2</v>
      </c>
      <c r="I1263" s="30">
        <v>8.7597603060544302E-2</v>
      </c>
      <c r="J1263" s="30">
        <v>0.108705642324398</v>
      </c>
      <c r="K1263" s="7">
        <v>5.6203425217474297E-2</v>
      </c>
      <c r="L1263" s="7">
        <v>0.35129513087981301</v>
      </c>
      <c r="M1263" s="7">
        <v>4.05197231907585E-2</v>
      </c>
      <c r="N1263" s="7">
        <v>5.6539821243469901E-2</v>
      </c>
      <c r="O1263" s="7">
        <v>3.5459613881229403E-2</v>
      </c>
      <c r="P1263" s="7">
        <v>0.23228525359392199</v>
      </c>
      <c r="Q1263" s="7">
        <v>5.5397019677268098</v>
      </c>
    </row>
    <row r="1264" spans="1:17" hidden="1" x14ac:dyDescent="0.25">
      <c r="A1264" s="3" t="s">
        <v>45</v>
      </c>
      <c r="B1264" s="2">
        <v>43709</v>
      </c>
      <c r="C1264" s="7">
        <v>0.938789074118206</v>
      </c>
      <c r="D1264" s="7">
        <v>8.9375808926087496E-3</v>
      </c>
      <c r="E1264" s="7">
        <v>0.65588646686784002</v>
      </c>
      <c r="F1264" s="7">
        <v>0.33517595223955099</v>
      </c>
      <c r="G1264" s="7">
        <v>1.9681532548899899E-2</v>
      </c>
      <c r="H1264" s="7">
        <v>1.55858531382893E-2</v>
      </c>
      <c r="I1264" s="30">
        <v>8.1441569616089504E-2</v>
      </c>
      <c r="J1264" s="30">
        <v>9.9730693528264996E-2</v>
      </c>
      <c r="K1264" s="7">
        <v>5.65083656386818E-2</v>
      </c>
      <c r="L1264" s="7">
        <v>0.35836641112074202</v>
      </c>
      <c r="M1264" s="7">
        <v>3.7844954625951902E-2</v>
      </c>
      <c r="N1264" s="7">
        <v>5.8879906734583001E-2</v>
      </c>
      <c r="O1264" s="7">
        <v>3.3434563800873403E-2</v>
      </c>
      <c r="P1264" s="7">
        <v>0.238526149247624</v>
      </c>
      <c r="Q1264" s="7">
        <v>5.4586132911315097</v>
      </c>
    </row>
    <row r="1265" spans="1:17" hidden="1" x14ac:dyDescent="0.25">
      <c r="A1265" s="3" t="s">
        <v>45</v>
      </c>
      <c r="B1265" s="2">
        <v>43739</v>
      </c>
      <c r="C1265" s="7">
        <v>0.99341371266829703</v>
      </c>
      <c r="D1265" s="7">
        <v>9.2402423925671308E-3</v>
      </c>
      <c r="E1265" s="7">
        <v>0.68822027692640098</v>
      </c>
      <c r="F1265" s="7">
        <v>0.30253948068103198</v>
      </c>
      <c r="G1265" s="7">
        <v>1.8875940722118002E-2</v>
      </c>
      <c r="H1265" s="7">
        <v>1.7197396333711201E-2</v>
      </c>
      <c r="I1265" s="30">
        <v>8.5291391087881099E-2</v>
      </c>
      <c r="J1265" s="30">
        <v>0.100338399080702</v>
      </c>
      <c r="K1265" s="7">
        <v>6.0154608012198303E-2</v>
      </c>
      <c r="L1265" s="7">
        <v>0.366068816052879</v>
      </c>
      <c r="M1265" s="7">
        <v>3.88229943138758E-2</v>
      </c>
      <c r="N1265" s="7">
        <v>6.3578007389180499E-2</v>
      </c>
      <c r="O1265" s="7">
        <v>2.9722701452495899E-2</v>
      </c>
      <c r="P1265" s="7">
        <v>0.219949745554958</v>
      </c>
      <c r="Q1265" s="7">
        <v>5.5339173939019402</v>
      </c>
    </row>
    <row r="1266" spans="1:17" hidden="1" x14ac:dyDescent="0.25">
      <c r="A1266" s="3" t="s">
        <v>45</v>
      </c>
      <c r="B1266" s="2">
        <v>43770</v>
      </c>
      <c r="C1266" s="7">
        <v>1.0225789972200801</v>
      </c>
      <c r="D1266" s="7">
        <v>9.6408774732567003E-3</v>
      </c>
      <c r="E1266" s="7">
        <v>0.67646257407118104</v>
      </c>
      <c r="F1266" s="7">
        <v>0.31389654845556197</v>
      </c>
      <c r="G1266" s="7">
        <v>1.71652122462847E-2</v>
      </c>
      <c r="H1266" s="7">
        <v>2.19576884322128E-2</v>
      </c>
      <c r="I1266" s="30">
        <v>9.6670559300428296E-2</v>
      </c>
      <c r="J1266" s="30">
        <v>9.6881151974316695E-2</v>
      </c>
      <c r="K1266" s="7">
        <v>7.5874019085838698E-2</v>
      </c>
      <c r="L1266" s="7">
        <v>0.359052010393831</v>
      </c>
      <c r="M1266" s="7">
        <v>4.0772501141189202E-2</v>
      </c>
      <c r="N1266" s="7">
        <v>5.9920099684246303E-2</v>
      </c>
      <c r="O1266" s="7">
        <v>2.4917890006899701E-2</v>
      </c>
      <c r="P1266" s="7">
        <v>0.206788867734753</v>
      </c>
      <c r="Q1266" s="7">
        <v>5.4819891478548204</v>
      </c>
    </row>
    <row r="1267" spans="1:17" hidden="1" x14ac:dyDescent="0.25">
      <c r="A1267" s="3" t="s">
        <v>45</v>
      </c>
      <c r="B1267" s="2">
        <v>43800</v>
      </c>
      <c r="C1267" s="7">
        <v>1.14967514358598</v>
      </c>
      <c r="D1267" s="7">
        <v>9.5735020614908396E-3</v>
      </c>
      <c r="E1267" s="7">
        <v>0.67414596708179597</v>
      </c>
      <c r="F1267" s="7">
        <v>0.31628053085671298</v>
      </c>
      <c r="G1267" s="7">
        <v>1.76437871879624E-2</v>
      </c>
      <c r="H1267" s="7">
        <v>2.56464029737811E-2</v>
      </c>
      <c r="I1267" s="30">
        <v>0.115857426567182</v>
      </c>
      <c r="J1267" s="30">
        <v>9.3223613786118403E-2</v>
      </c>
      <c r="K1267" s="7">
        <v>8.4155789438607395E-2</v>
      </c>
      <c r="L1267" s="7">
        <v>0.37197462200606801</v>
      </c>
      <c r="M1267" s="7">
        <v>4.4681220039042999E-2</v>
      </c>
      <c r="N1267" s="7">
        <v>4.8508684919361597E-2</v>
      </c>
      <c r="O1267" s="7">
        <v>2.5190709413854401E-2</v>
      </c>
      <c r="P1267" s="7">
        <v>0.17311774366802099</v>
      </c>
      <c r="Q1267" s="7">
        <v>5.5339304692378102</v>
      </c>
    </row>
    <row r="1268" spans="1:17" hidden="1" x14ac:dyDescent="0.25">
      <c r="A1268" s="3" t="s">
        <v>45</v>
      </c>
      <c r="B1268" s="2">
        <v>43831</v>
      </c>
      <c r="C1268" s="7">
        <v>0.90179351468912805</v>
      </c>
      <c r="D1268" s="7">
        <v>9.8949843711430702E-3</v>
      </c>
      <c r="E1268" s="7">
        <v>0.68346935317525603</v>
      </c>
      <c r="F1268" s="7">
        <v>0.30663566245360102</v>
      </c>
      <c r="G1268" s="7">
        <v>1.95362072041734E-2</v>
      </c>
      <c r="H1268" s="7">
        <v>1.43269079111371E-2</v>
      </c>
      <c r="I1268" s="30">
        <v>6.5139010242706893E-2</v>
      </c>
      <c r="J1268" s="30">
        <v>9.8923764862306099E-2</v>
      </c>
      <c r="K1268" s="7">
        <v>5.6378220281103598E-2</v>
      </c>
      <c r="L1268" s="7">
        <v>0.365432280704792</v>
      </c>
      <c r="M1268" s="7">
        <v>4.28836793458022E-2</v>
      </c>
      <c r="N1268" s="7">
        <v>5.4803514562529798E-2</v>
      </c>
      <c r="O1268" s="7">
        <v>3.72787689504075E-2</v>
      </c>
      <c r="P1268" s="7">
        <v>0.245297645935042</v>
      </c>
      <c r="Q1268" s="7">
        <v>5.4857774045631702</v>
      </c>
    </row>
    <row r="1269" spans="1:17" hidden="1" x14ac:dyDescent="0.25">
      <c r="A1269" s="3" t="s">
        <v>45</v>
      </c>
      <c r="B1269" s="2">
        <v>43862</v>
      </c>
      <c r="C1269" s="7">
        <v>0.92675595350127105</v>
      </c>
      <c r="D1269" s="7">
        <v>1.0477469105880301E-2</v>
      </c>
      <c r="E1269" s="7">
        <v>0.68808005324431898</v>
      </c>
      <c r="F1269" s="7">
        <v>0.30144247764980098</v>
      </c>
      <c r="G1269" s="7">
        <v>1.7494217573683499E-2</v>
      </c>
      <c r="H1269" s="7">
        <v>1.4989281855766499E-2</v>
      </c>
      <c r="I1269" s="30">
        <v>6.6269603485634307E-2</v>
      </c>
      <c r="J1269" s="30">
        <v>0.104131390418786</v>
      </c>
      <c r="K1269" s="7">
        <v>5.2721064531404398E-2</v>
      </c>
      <c r="L1269" s="7">
        <v>0.36707899967519703</v>
      </c>
      <c r="M1269" s="7">
        <v>3.8857588860673101E-2</v>
      </c>
      <c r="N1269" s="7">
        <v>5.8386322667506603E-2</v>
      </c>
      <c r="O1269" s="7">
        <v>3.9782278960821003E-2</v>
      </c>
      <c r="P1269" s="7">
        <v>0.240289251970527</v>
      </c>
      <c r="Q1269" s="7">
        <v>5.4820553396745204</v>
      </c>
    </row>
    <row r="1270" spans="1:17" hidden="1" x14ac:dyDescent="0.25">
      <c r="A1270" s="3" t="s">
        <v>45</v>
      </c>
      <c r="B1270" s="2">
        <v>43891</v>
      </c>
      <c r="C1270" s="7">
        <v>0.89277109578881797</v>
      </c>
      <c r="D1270" s="7">
        <v>1.0221159776205E-2</v>
      </c>
      <c r="E1270" s="7">
        <v>0.70950019953604704</v>
      </c>
      <c r="F1270" s="7">
        <v>0.28027864068774799</v>
      </c>
      <c r="G1270" s="7">
        <v>1.9665436900024699E-2</v>
      </c>
      <c r="H1270" s="7">
        <v>1.05750712706745E-2</v>
      </c>
      <c r="I1270" s="30">
        <v>4.4659627778395203E-2</v>
      </c>
      <c r="J1270" s="30">
        <v>7.1317216149254598E-2</v>
      </c>
      <c r="K1270" s="7">
        <v>6.07273367881132E-2</v>
      </c>
      <c r="L1270" s="7">
        <v>0.48222192510058098</v>
      </c>
      <c r="M1270" s="7">
        <v>2.8973344872256501E-2</v>
      </c>
      <c r="N1270" s="7">
        <v>5.52948653566359E-2</v>
      </c>
      <c r="O1270" s="7">
        <v>1.85536302112639E-2</v>
      </c>
      <c r="P1270" s="7">
        <v>0.20801154557279999</v>
      </c>
      <c r="Q1270" s="7">
        <v>5.5631295451479001</v>
      </c>
    </row>
    <row r="1271" spans="1:17" hidden="1" x14ac:dyDescent="0.25">
      <c r="A1271" s="3" t="s">
        <v>45</v>
      </c>
      <c r="B1271" s="2">
        <v>43922</v>
      </c>
      <c r="C1271" s="7">
        <v>0.57562833097856503</v>
      </c>
      <c r="D1271" s="7">
        <v>1.3677503858625701E-2</v>
      </c>
      <c r="E1271" s="7">
        <v>0.82898172299050299</v>
      </c>
      <c r="F1271" s="7">
        <v>0.157340773150872</v>
      </c>
      <c r="G1271" s="7">
        <v>2.1809995996582201E-2</v>
      </c>
      <c r="H1271" s="7">
        <v>1.8558592986121899E-4</v>
      </c>
      <c r="I1271" s="30">
        <v>1.0689919991006901E-2</v>
      </c>
      <c r="J1271" s="30">
        <v>9.7601437393955402E-3</v>
      </c>
      <c r="K1271" s="7">
        <v>5.5420501777867899E-2</v>
      </c>
      <c r="L1271" s="7">
        <v>0.75309858068180302</v>
      </c>
      <c r="M1271" s="7">
        <v>1.08417122992873E-2</v>
      </c>
      <c r="N1271" s="7">
        <v>3.9804102642866303E-2</v>
      </c>
      <c r="O1271" s="7">
        <v>1.8200655908982E-3</v>
      </c>
      <c r="P1271" s="7">
        <v>9.6569391350431397E-2</v>
      </c>
      <c r="Q1271" s="7">
        <v>5.8266956599670099</v>
      </c>
    </row>
    <row r="1272" spans="1:17" hidden="1" x14ac:dyDescent="0.25">
      <c r="A1272" s="3" t="s">
        <v>45</v>
      </c>
      <c r="B1272" s="2">
        <v>43952</v>
      </c>
      <c r="C1272" s="7">
        <v>0.70385842012200095</v>
      </c>
      <c r="D1272" s="7">
        <v>1.29672507878779E-2</v>
      </c>
      <c r="E1272" s="7">
        <v>0.81907372011664203</v>
      </c>
      <c r="F1272" s="7">
        <v>0.16795902909547999</v>
      </c>
      <c r="G1272" s="7">
        <v>2.0981399832808799E-2</v>
      </c>
      <c r="H1272" s="7">
        <v>3.94686587757809E-4</v>
      </c>
      <c r="I1272" s="30">
        <v>1.13069177787879E-2</v>
      </c>
      <c r="J1272" s="30">
        <v>2.1430047758399001E-2</v>
      </c>
      <c r="K1272" s="7">
        <v>6.3515896795038496E-2</v>
      </c>
      <c r="L1272" s="7">
        <v>0.66304984708982095</v>
      </c>
      <c r="M1272" s="7">
        <v>1.14452481324909E-2</v>
      </c>
      <c r="N1272" s="7">
        <v>8.7581787890271698E-2</v>
      </c>
      <c r="O1272" s="7">
        <v>1.91087858151791E-3</v>
      </c>
      <c r="P1272" s="7">
        <v>0.11838328955310699</v>
      </c>
      <c r="Q1272" s="7">
        <v>5.8141326081836304</v>
      </c>
    </row>
    <row r="1273" spans="1:17" hidden="1" x14ac:dyDescent="0.25">
      <c r="A1273" s="3" t="s">
        <v>45</v>
      </c>
      <c r="B1273" s="2">
        <v>43983</v>
      </c>
      <c r="C1273" s="7">
        <v>0.77649973686566798</v>
      </c>
      <c r="D1273" s="7">
        <v>1.1199320905143299E-2</v>
      </c>
      <c r="E1273" s="7">
        <v>0.78665373978013498</v>
      </c>
      <c r="F1273" s="7">
        <v>0.202146939314722</v>
      </c>
      <c r="G1273" s="7">
        <v>2.2608550569066899E-2</v>
      </c>
      <c r="H1273" s="7">
        <v>3.4856092268012598E-3</v>
      </c>
      <c r="I1273" s="30">
        <v>3.6231028076159397E-2</v>
      </c>
      <c r="J1273" s="30">
        <v>4.4945003735097702E-2</v>
      </c>
      <c r="K1273" s="7">
        <v>5.7819056048325698E-2</v>
      </c>
      <c r="L1273" s="7">
        <v>0.55400131243775597</v>
      </c>
      <c r="M1273" s="7">
        <v>1.5202013485937501E-2</v>
      </c>
      <c r="N1273" s="7">
        <v>9.2876685926046795E-2</v>
      </c>
      <c r="O1273" s="7">
        <v>3.0040238815803701E-3</v>
      </c>
      <c r="P1273" s="7">
        <v>0.16982671661322801</v>
      </c>
      <c r="Q1273" s="7">
        <v>5.8364416633351999</v>
      </c>
    </row>
    <row r="1274" spans="1:17" hidden="1" x14ac:dyDescent="0.25">
      <c r="A1274" s="3" t="s">
        <v>45</v>
      </c>
      <c r="B1274" s="2">
        <v>44013</v>
      </c>
      <c r="C1274" s="7">
        <v>0.96407693962518903</v>
      </c>
      <c r="D1274" s="7">
        <v>1.01571569694218E-2</v>
      </c>
      <c r="E1274" s="7">
        <v>0.73247650250011598</v>
      </c>
      <c r="F1274" s="7">
        <v>0.25736634053046198</v>
      </c>
      <c r="G1274" s="7">
        <v>1.8759060558968799E-2</v>
      </c>
      <c r="H1274" s="7">
        <v>1.0722075782938699E-2</v>
      </c>
      <c r="I1274" s="30">
        <v>8.6964698767723406E-2</v>
      </c>
      <c r="J1274" s="30">
        <v>6.0020842069483098E-2</v>
      </c>
      <c r="K1274" s="7">
        <v>6.2819616501637296E-2</v>
      </c>
      <c r="L1274" s="7">
        <v>0.44073684951156</v>
      </c>
      <c r="M1274" s="7">
        <v>3.23828014811458E-2</v>
      </c>
      <c r="N1274" s="7">
        <v>8.3045591314862E-2</v>
      </c>
      <c r="O1274" s="7">
        <v>7.9430014502622007E-3</v>
      </c>
      <c r="P1274" s="7">
        <v>0.196605462561419</v>
      </c>
      <c r="Q1274" s="7">
        <v>5.6851609894391997</v>
      </c>
    </row>
    <row r="1275" spans="1:17" hidden="1" x14ac:dyDescent="0.25">
      <c r="A1275" s="3" t="s">
        <v>45</v>
      </c>
      <c r="B1275" s="2">
        <v>44044</v>
      </c>
      <c r="C1275" s="7">
        <v>1.0446131470436</v>
      </c>
      <c r="D1275" s="7">
        <v>1.0669371411126999E-2</v>
      </c>
      <c r="E1275" s="7">
        <v>0.69428375446441204</v>
      </c>
      <c r="F1275" s="7">
        <v>0.29504687412446101</v>
      </c>
      <c r="G1275" s="7">
        <v>1.5175289695160601E-2</v>
      </c>
      <c r="H1275" s="7">
        <v>1.36544453300007E-2</v>
      </c>
      <c r="I1275" s="30">
        <v>8.9329882086815707E-2</v>
      </c>
      <c r="J1275" s="30">
        <v>9.5360266253616599E-2</v>
      </c>
      <c r="K1275" s="7">
        <v>6.4259060568301593E-2</v>
      </c>
      <c r="L1275" s="7">
        <v>0.39069443451479102</v>
      </c>
      <c r="M1275" s="7">
        <v>3.3069136861958497E-2</v>
      </c>
      <c r="N1275" s="7">
        <v>7.1536082657239597E-2</v>
      </c>
      <c r="O1275" s="7">
        <v>1.6948844877728301E-2</v>
      </c>
      <c r="P1275" s="7">
        <v>0.20997255715438801</v>
      </c>
      <c r="Q1275" s="7">
        <v>5.6465533638356202</v>
      </c>
    </row>
    <row r="1276" spans="1:17" hidden="1" x14ac:dyDescent="0.25">
      <c r="A1276" s="3" t="s">
        <v>45</v>
      </c>
      <c r="B1276" s="2">
        <v>44075</v>
      </c>
      <c r="C1276" s="7">
        <v>0.96135283861798104</v>
      </c>
      <c r="D1276" s="7">
        <v>1.19820978938729E-2</v>
      </c>
      <c r="E1276" s="7">
        <v>0.73075565569535195</v>
      </c>
      <c r="F1276" s="7">
        <v>0.257262246410775</v>
      </c>
      <c r="G1276" s="7">
        <v>1.7616042630348199E-2</v>
      </c>
      <c r="H1276" s="7">
        <v>1.41607561068535E-2</v>
      </c>
      <c r="I1276" s="30">
        <v>7.6800710400627803E-2</v>
      </c>
      <c r="J1276" s="30">
        <v>8.7859558927661799E-2</v>
      </c>
      <c r="K1276" s="7">
        <v>6.6806226167486604E-2</v>
      </c>
      <c r="L1276" s="7">
        <v>0.41118592284426903</v>
      </c>
      <c r="M1276" s="7">
        <v>3.1865532378643598E-2</v>
      </c>
      <c r="N1276" s="7">
        <v>6.9083106459492796E-2</v>
      </c>
      <c r="O1276" s="7">
        <v>1.5834071301307699E-2</v>
      </c>
      <c r="P1276" s="7">
        <v>0.20878807278330899</v>
      </c>
      <c r="Q1276" s="7">
        <v>5.57028214201494</v>
      </c>
    </row>
    <row r="1277" spans="1:17" hidden="1" x14ac:dyDescent="0.25">
      <c r="A1277" s="3" t="s">
        <v>45</v>
      </c>
      <c r="B1277" s="2">
        <v>44105</v>
      </c>
      <c r="C1277" s="7">
        <v>0.88571264060323796</v>
      </c>
      <c r="D1277" s="7">
        <v>1.2469360685819299E-2</v>
      </c>
      <c r="E1277" s="7">
        <v>0.81057279333457199</v>
      </c>
      <c r="F1277" s="7">
        <v>0.17695784597960901</v>
      </c>
      <c r="G1277" s="7">
        <v>2.1493722758907E-2</v>
      </c>
      <c r="H1277" s="7">
        <v>1.29073969024319E-2</v>
      </c>
      <c r="I1277" s="30">
        <v>6.6502717030185801E-2</v>
      </c>
      <c r="J1277" s="30">
        <v>7.7106046790842195E-2</v>
      </c>
      <c r="K1277" s="7">
        <v>7.4100337628894106E-2</v>
      </c>
      <c r="L1277" s="7">
        <v>0.47543929989487499</v>
      </c>
      <c r="M1277" s="7">
        <v>3.6159719686164903E-2</v>
      </c>
      <c r="N1277" s="7">
        <v>6.8280395239212394E-2</v>
      </c>
      <c r="O1277" s="7">
        <v>5.8052968362637099E-3</v>
      </c>
      <c r="P1277" s="7">
        <v>0.162205067232224</v>
      </c>
      <c r="Q1277" s="7">
        <v>5.68525556519183</v>
      </c>
    </row>
    <row r="1278" spans="1:17" hidden="1" x14ac:dyDescent="0.25">
      <c r="A1278" s="3" t="s">
        <v>45</v>
      </c>
      <c r="B1278" s="2">
        <v>44136</v>
      </c>
      <c r="C1278" s="7">
        <v>0.94781737471171901</v>
      </c>
      <c r="D1278" s="7">
        <v>1.24785302076329E-2</v>
      </c>
      <c r="E1278" s="7">
        <v>0.74616367777210002</v>
      </c>
      <c r="F1278" s="7">
        <v>0.241357792020267</v>
      </c>
      <c r="G1278" s="7">
        <v>1.9096953624060001E-2</v>
      </c>
      <c r="H1278" s="7">
        <v>2.04364501994105E-2</v>
      </c>
      <c r="I1278" s="30">
        <v>8.6712609647720706E-2</v>
      </c>
      <c r="J1278" s="30">
        <v>7.6323055193944098E-2</v>
      </c>
      <c r="K1278" s="7">
        <v>9.2743390676725407E-2</v>
      </c>
      <c r="L1278" s="7">
        <v>0.42407038997385799</v>
      </c>
      <c r="M1278" s="7">
        <v>3.85304313244028E-2</v>
      </c>
      <c r="N1278" s="7">
        <v>6.8339193031474593E-2</v>
      </c>
      <c r="O1278" s="7">
        <v>7.53015185881127E-3</v>
      </c>
      <c r="P1278" s="7">
        <v>0.166217374469593</v>
      </c>
      <c r="Q1278" s="7">
        <v>5.6398941010237698</v>
      </c>
    </row>
    <row r="1279" spans="1:17" hidden="1" x14ac:dyDescent="0.25">
      <c r="A1279" s="3" t="s">
        <v>45</v>
      </c>
      <c r="B1279" s="2">
        <v>44166</v>
      </c>
      <c r="C1279" s="7">
        <v>1.0008473887737901</v>
      </c>
      <c r="D1279" s="7">
        <v>1.09389708601063E-2</v>
      </c>
      <c r="E1279" s="7">
        <v>0.75630230025571699</v>
      </c>
      <c r="F1279" s="7">
        <v>0.23275872888417701</v>
      </c>
      <c r="G1279" s="7">
        <v>2.11960103271738E-2</v>
      </c>
      <c r="H1279" s="7">
        <v>1.55008341866315E-2</v>
      </c>
      <c r="I1279" s="30">
        <v>8.5648967353191205E-2</v>
      </c>
      <c r="J1279" s="30">
        <v>5.6698949629580997E-2</v>
      </c>
      <c r="K1279" s="7">
        <v>8.6919519030543499E-2</v>
      </c>
      <c r="L1279" s="7">
        <v>0.48637077027867498</v>
      </c>
      <c r="M1279" s="7">
        <v>3.7285668938063697E-2</v>
      </c>
      <c r="N1279" s="7">
        <v>5.1436521565446501E-2</v>
      </c>
      <c r="O1279" s="7">
        <v>7.6588802256240098E-3</v>
      </c>
      <c r="P1279" s="7">
        <v>0.15128387846506999</v>
      </c>
      <c r="Q1279" s="7">
        <v>5.6764631011159397</v>
      </c>
    </row>
    <row r="1280" spans="1:17" hidden="1" x14ac:dyDescent="0.25">
      <c r="A1280" s="3" t="s">
        <v>45</v>
      </c>
      <c r="B1280" s="2">
        <v>44197</v>
      </c>
      <c r="C1280" s="7">
        <v>0.62429766911178797</v>
      </c>
      <c r="D1280" s="7">
        <v>1.33749201468332E-2</v>
      </c>
      <c r="E1280" s="7">
        <v>0.81374045057570998</v>
      </c>
      <c r="F1280" s="7">
        <v>0.17288462927745701</v>
      </c>
      <c r="G1280" s="7">
        <v>2.2229423611413199E-2</v>
      </c>
      <c r="H1280" s="7">
        <v>1.0571280949993301E-3</v>
      </c>
      <c r="I1280" s="30">
        <v>1.0022917586567299E-2</v>
      </c>
      <c r="J1280" s="30">
        <v>5.6203634556488601E-2</v>
      </c>
      <c r="K1280" s="7">
        <v>5.8517574756422101E-2</v>
      </c>
      <c r="L1280" s="7">
        <v>0.593971325737635</v>
      </c>
      <c r="M1280" s="7">
        <v>3.0116948637514199E-2</v>
      </c>
      <c r="N1280" s="7">
        <v>4.9150531806441598E-2</v>
      </c>
      <c r="O1280" s="7">
        <v>2.4642829170850602E-3</v>
      </c>
      <c r="P1280" s="7">
        <v>0.17626623229543401</v>
      </c>
      <c r="Q1280" s="7">
        <v>5.8472578074256996</v>
      </c>
    </row>
    <row r="1281" spans="1:17" hidden="1" x14ac:dyDescent="0.25">
      <c r="A1281" s="3" t="s">
        <v>45</v>
      </c>
      <c r="B1281" s="2">
        <v>44228</v>
      </c>
      <c r="C1281" s="7">
        <v>0.62665516512957298</v>
      </c>
      <c r="D1281" s="7">
        <v>1.2425802157327999E-2</v>
      </c>
      <c r="E1281" s="7">
        <v>0.79484766007933505</v>
      </c>
      <c r="F1281" s="7">
        <v>0.19272653776333701</v>
      </c>
      <c r="G1281" s="7">
        <v>2.4001250158598299E-2</v>
      </c>
      <c r="H1281" s="7">
        <v>8.7284319936565202E-4</v>
      </c>
      <c r="I1281" s="30">
        <v>1.1127513859568099E-2</v>
      </c>
      <c r="J1281" s="30">
        <v>5.91925591155191E-2</v>
      </c>
      <c r="K1281" s="7">
        <v>6.5224497691137501E-2</v>
      </c>
      <c r="L1281" s="7">
        <v>0.57813171377247197</v>
      </c>
      <c r="M1281" s="7">
        <v>2.9109658110784E-2</v>
      </c>
      <c r="N1281" s="7">
        <v>5.4124734586775199E-2</v>
      </c>
      <c r="O1281" s="7">
        <v>3.2755437073616099E-3</v>
      </c>
      <c r="P1281" s="7">
        <v>0.17493968579841901</v>
      </c>
      <c r="Q1281" s="7">
        <v>5.7576233136919299</v>
      </c>
    </row>
    <row r="1282" spans="1:17" hidden="1" x14ac:dyDescent="0.25">
      <c r="A1282" s="3" t="s">
        <v>45</v>
      </c>
      <c r="B1282" s="2">
        <v>44256</v>
      </c>
      <c r="C1282" s="7">
        <v>0.81095629054368801</v>
      </c>
      <c r="D1282" s="7">
        <v>1.16944831442085E-2</v>
      </c>
      <c r="E1282" s="7">
        <v>0.77441643834833696</v>
      </c>
      <c r="F1282" s="7">
        <v>0.21388907850745401</v>
      </c>
      <c r="G1282" s="7">
        <v>2.4320866608514999E-2</v>
      </c>
      <c r="H1282" s="7">
        <v>8.1163690657866795E-4</v>
      </c>
      <c r="I1282" s="30">
        <v>1.26101611352279E-2</v>
      </c>
      <c r="J1282" s="30">
        <v>5.5654774195525898E-2</v>
      </c>
      <c r="K1282" s="7">
        <v>6.9651805285174298E-2</v>
      </c>
      <c r="L1282" s="7">
        <v>0.53605159072705899</v>
      </c>
      <c r="M1282" s="7">
        <v>3.5569081229636403E-2</v>
      </c>
      <c r="N1282" s="7">
        <v>6.4690370172554496E-2</v>
      </c>
      <c r="O1282" s="7">
        <v>4.5599375772339204E-3</v>
      </c>
      <c r="P1282" s="7">
        <v>0.196079776162494</v>
      </c>
      <c r="Q1282" s="7">
        <v>5.6749078902027996</v>
      </c>
    </row>
    <row r="1283" spans="1:17" hidden="1" x14ac:dyDescent="0.25">
      <c r="A1283" s="3" t="s">
        <v>45</v>
      </c>
      <c r="B1283" s="2">
        <v>44287</v>
      </c>
      <c r="C1283" s="7">
        <v>0.98230584561739898</v>
      </c>
      <c r="D1283" s="7">
        <v>1.15494930825019E-2</v>
      </c>
      <c r="E1283" s="7">
        <v>0.72780477516831499</v>
      </c>
      <c r="F1283" s="7">
        <v>0.26064573174918299</v>
      </c>
      <c r="G1283" s="7">
        <v>1.7266368697082798E-2</v>
      </c>
      <c r="H1283" s="7">
        <v>7.7369407829947197E-3</v>
      </c>
      <c r="I1283" s="30">
        <v>8.1930664310380499E-2</v>
      </c>
      <c r="J1283" s="30">
        <v>5.4124399442038201E-2</v>
      </c>
      <c r="K1283" s="7">
        <v>7.2943714091771097E-2</v>
      </c>
      <c r="L1283" s="7">
        <v>0.43703814879472802</v>
      </c>
      <c r="M1283" s="7">
        <v>3.6473854955611999E-2</v>
      </c>
      <c r="N1283" s="7">
        <v>8.2525349986869501E-2</v>
      </c>
      <c r="O1283" s="7">
        <v>9.3055880107233303E-3</v>
      </c>
      <c r="P1283" s="7">
        <v>0.20065497092779999</v>
      </c>
      <c r="Q1283" s="7">
        <v>5.7427031077808603</v>
      </c>
    </row>
    <row r="1284" spans="1:17" hidden="1" x14ac:dyDescent="0.25">
      <c r="A1284" s="3" t="s">
        <v>45</v>
      </c>
      <c r="B1284" s="2">
        <v>44317</v>
      </c>
      <c r="C1284" s="7">
        <v>1.0529928499241701</v>
      </c>
      <c r="D1284" s="7">
        <v>1.29734929825914E-2</v>
      </c>
      <c r="E1284" s="7">
        <v>0.70365280391835705</v>
      </c>
      <c r="F1284" s="7">
        <v>0.28337370309905202</v>
      </c>
      <c r="G1284" s="7">
        <v>1.6325197654666501E-2</v>
      </c>
      <c r="H1284" s="7">
        <v>1.1592417917867999E-2</v>
      </c>
      <c r="I1284" s="30">
        <v>8.6609778899898196E-2</v>
      </c>
      <c r="J1284" s="30">
        <v>8.1614403491494306E-2</v>
      </c>
      <c r="K1284" s="7">
        <v>6.4603877062288206E-2</v>
      </c>
      <c r="L1284" s="7">
        <v>0.40421892688409999</v>
      </c>
      <c r="M1284" s="7">
        <v>3.7942981769913703E-2</v>
      </c>
      <c r="N1284" s="7">
        <v>7.5972557052837203E-2</v>
      </c>
      <c r="O1284" s="7">
        <v>1.5947159697595099E-2</v>
      </c>
      <c r="P1284" s="7">
        <v>0.20517269956933901</v>
      </c>
      <c r="Q1284" s="7">
        <v>5.6801868934922801</v>
      </c>
    </row>
    <row r="1285" spans="1:17" hidden="1" x14ac:dyDescent="0.25">
      <c r="A1285" s="3" t="s">
        <v>45</v>
      </c>
      <c r="B1285" s="2">
        <v>44348</v>
      </c>
      <c r="C1285" s="7">
        <v>1.02712564822024</v>
      </c>
      <c r="D1285" s="7">
        <v>1.1489032177640199E-2</v>
      </c>
      <c r="E1285" s="7">
        <v>0.73437113573241697</v>
      </c>
      <c r="F1285" s="7">
        <v>0.25413983208994301</v>
      </c>
      <c r="G1285" s="7">
        <v>1.68811393346734E-2</v>
      </c>
      <c r="H1285" s="7">
        <v>1.28155451213056E-2</v>
      </c>
      <c r="I1285" s="30">
        <v>8.2319671997716407E-2</v>
      </c>
      <c r="J1285" s="30">
        <v>9.3889162198001697E-2</v>
      </c>
      <c r="K1285" s="7">
        <v>6.1659608675461101E-2</v>
      </c>
      <c r="L1285" s="7">
        <v>0.408961235474045</v>
      </c>
      <c r="M1285" s="7">
        <v>3.9179083735786699E-2</v>
      </c>
      <c r="N1285" s="7">
        <v>6.8050919401589402E-2</v>
      </c>
      <c r="O1285" s="7">
        <v>1.84596198246187E-2</v>
      </c>
      <c r="P1285" s="7">
        <v>0.197784014236802</v>
      </c>
      <c r="Q1285" s="7">
        <v>5.7064367803553697</v>
      </c>
    </row>
    <row r="1286" spans="1:17" hidden="1" x14ac:dyDescent="0.25">
      <c r="A1286" s="3" t="s">
        <v>45</v>
      </c>
      <c r="B1286" s="2">
        <v>44378</v>
      </c>
      <c r="C1286" s="7">
        <v>1.1116083493767701</v>
      </c>
      <c r="D1286" s="7">
        <v>1.0921096125001599E-2</v>
      </c>
      <c r="E1286" s="7">
        <v>0.71779345825201601</v>
      </c>
      <c r="F1286" s="7">
        <v>0.27128544562298201</v>
      </c>
      <c r="G1286" s="7">
        <v>1.50583576341809E-2</v>
      </c>
      <c r="H1286" s="7">
        <v>1.3113500557022701E-2</v>
      </c>
      <c r="I1286" s="30">
        <v>7.7192806724812102E-2</v>
      </c>
      <c r="J1286" s="30">
        <v>9.5475845358665795E-2</v>
      </c>
      <c r="K1286" s="7">
        <v>6.0635338170422999E-2</v>
      </c>
      <c r="L1286" s="7">
        <v>0.39582231581799698</v>
      </c>
      <c r="M1286" s="7">
        <v>3.5900290717355503E-2</v>
      </c>
      <c r="N1286" s="7">
        <v>6.0862244399660301E-2</v>
      </c>
      <c r="O1286" s="7">
        <v>2.04843516101679E-2</v>
      </c>
      <c r="P1286" s="7">
        <v>0.22545494900971499</v>
      </c>
      <c r="Q1286" s="7">
        <v>5.6330064222726204</v>
      </c>
    </row>
    <row r="1287" spans="1:17" hidden="1" x14ac:dyDescent="0.25">
      <c r="A1287" s="3" t="s">
        <v>45</v>
      </c>
      <c r="B1287" s="2">
        <v>44409</v>
      </c>
      <c r="C1287" s="7">
        <v>1.0819262212732199</v>
      </c>
      <c r="D1287" s="7">
        <v>1.05513553990865E-2</v>
      </c>
      <c r="E1287" s="7">
        <v>0.69627695935610001</v>
      </c>
      <c r="F1287" s="7">
        <v>0.29317168524481402</v>
      </c>
      <c r="G1287" s="7">
        <v>1.7235785262537301E-2</v>
      </c>
      <c r="H1287" s="7">
        <v>1.52220421816587E-2</v>
      </c>
      <c r="I1287" s="30">
        <v>7.9346351953110406E-2</v>
      </c>
      <c r="J1287" s="30">
        <v>0.113724936035095</v>
      </c>
      <c r="K1287" s="7">
        <v>6.1965915252601797E-2</v>
      </c>
      <c r="L1287" s="7">
        <v>0.37971681773066401</v>
      </c>
      <c r="M1287" s="7">
        <v>3.8866196452720998E-2</v>
      </c>
      <c r="N1287" s="7">
        <v>6.0290903760951302E-2</v>
      </c>
      <c r="O1287" s="7">
        <v>3.2491493306875098E-2</v>
      </c>
      <c r="P1287" s="7">
        <v>0.201139558063785</v>
      </c>
      <c r="Q1287" s="7">
        <v>5.7111885292504896</v>
      </c>
    </row>
    <row r="1288" spans="1:17" x14ac:dyDescent="0.25">
      <c r="A1288" s="3" t="s">
        <v>45</v>
      </c>
      <c r="B1288" s="2">
        <v>44440</v>
      </c>
      <c r="C1288" s="7">
        <v>1.03759901484759</v>
      </c>
      <c r="D1288" s="7">
        <v>1.11533781195172E-2</v>
      </c>
      <c r="E1288" s="7">
        <v>0.71270902574331496</v>
      </c>
      <c r="F1288" s="7">
        <v>0.27613759613716798</v>
      </c>
      <c r="G1288" s="7">
        <v>1.7029425723133401E-2</v>
      </c>
      <c r="H1288" s="7">
        <v>1.41728595191862E-2</v>
      </c>
      <c r="I1288" s="30">
        <v>7.2715317329901802E-2</v>
      </c>
      <c r="J1288" s="30">
        <v>0.115337520302768</v>
      </c>
      <c r="K1288" s="7">
        <v>6.2718337880804997E-2</v>
      </c>
      <c r="L1288" s="7">
        <v>0.38885227129030703</v>
      </c>
      <c r="M1288" s="7">
        <v>3.9582859162708199E-2</v>
      </c>
      <c r="N1288" s="7">
        <v>5.8593854477643002E-2</v>
      </c>
      <c r="O1288" s="7">
        <v>2.3026768474564401E-2</v>
      </c>
      <c r="P1288" s="7">
        <v>0.20797078583898301</v>
      </c>
      <c r="Q1288" s="7">
        <v>5.6545731441070703</v>
      </c>
    </row>
    <row r="1289" spans="1:17" hidden="1" x14ac:dyDescent="0.25">
      <c r="A1289" s="3" t="s">
        <v>46</v>
      </c>
      <c r="B1289" s="2">
        <v>43466</v>
      </c>
      <c r="C1289" s="7">
        <v>0.86012198624956304</v>
      </c>
      <c r="D1289" s="7">
        <v>1.0719624133267E-2</v>
      </c>
      <c r="E1289" s="7">
        <v>0.45717846596080702</v>
      </c>
      <c r="F1289" s="7">
        <v>0.53210190990592598</v>
      </c>
      <c r="G1289" s="7">
        <v>1.5504844583991701E-2</v>
      </c>
      <c r="H1289" s="7">
        <v>1.4439997195846099E-2</v>
      </c>
      <c r="I1289" s="30">
        <v>5.1245430264594202E-2</v>
      </c>
      <c r="J1289" s="30">
        <v>8.8967533617569206E-2</v>
      </c>
      <c r="K1289" s="7">
        <v>5.2655338096037799E-2</v>
      </c>
      <c r="L1289" s="7">
        <v>0.364566328363436</v>
      </c>
      <c r="M1289" s="7">
        <v>5.2608221523201798E-2</v>
      </c>
      <c r="N1289" s="7">
        <v>0.110456441627357</v>
      </c>
      <c r="O1289" s="7">
        <v>2.3998735791673699E-2</v>
      </c>
      <c r="P1289" s="7">
        <v>0.22555712893629301</v>
      </c>
      <c r="Q1289" s="7">
        <v>6.1516371688729299</v>
      </c>
    </row>
    <row r="1290" spans="1:17" hidden="1" x14ac:dyDescent="0.25">
      <c r="A1290" s="3" t="s">
        <v>46</v>
      </c>
      <c r="B1290" s="2">
        <v>43497</v>
      </c>
      <c r="C1290" s="7">
        <v>0.88684876543737501</v>
      </c>
      <c r="D1290" s="7">
        <v>1.00167258812827E-2</v>
      </c>
      <c r="E1290" s="7">
        <v>0.45953425530390901</v>
      </c>
      <c r="F1290" s="7">
        <v>0.53044901881480799</v>
      </c>
      <c r="G1290" s="7">
        <v>1.43368358078294E-2</v>
      </c>
      <c r="H1290" s="7">
        <v>1.4201430904951601E-2</v>
      </c>
      <c r="I1290" s="30">
        <v>5.0609118200731398E-2</v>
      </c>
      <c r="J1290" s="30">
        <v>0.10205364268765001</v>
      </c>
      <c r="K1290" s="7">
        <v>4.8462881853985298E-2</v>
      </c>
      <c r="L1290" s="7">
        <v>0.35849818490964702</v>
      </c>
      <c r="M1290" s="7">
        <v>5.0584525735962803E-2</v>
      </c>
      <c r="N1290" s="7">
        <v>0.10079260785329799</v>
      </c>
      <c r="O1290" s="7">
        <v>2.4577323005774501E-2</v>
      </c>
      <c r="P1290" s="7">
        <v>0.23588344904017</v>
      </c>
      <c r="Q1290" s="7">
        <v>6.1991723395949698</v>
      </c>
    </row>
    <row r="1291" spans="1:17" hidden="1" x14ac:dyDescent="0.25">
      <c r="A1291" s="3" t="s">
        <v>46</v>
      </c>
      <c r="B1291" s="2">
        <v>43525</v>
      </c>
      <c r="C1291" s="7">
        <v>1.0461261328057601</v>
      </c>
      <c r="D1291" s="7">
        <v>9.6283029607842803E-3</v>
      </c>
      <c r="E1291" s="7">
        <v>0.45244052349471298</v>
      </c>
      <c r="F1291" s="7">
        <v>0.53793117354450204</v>
      </c>
      <c r="G1291" s="7">
        <v>1.6184927580903698E-2</v>
      </c>
      <c r="H1291" s="7">
        <v>1.28941640433691E-2</v>
      </c>
      <c r="I1291" s="30">
        <v>5.5967857188555799E-2</v>
      </c>
      <c r="J1291" s="30">
        <v>0.10111944283516</v>
      </c>
      <c r="K1291" s="7">
        <v>4.7534795014243E-2</v>
      </c>
      <c r="L1291" s="7">
        <v>0.35537327177448602</v>
      </c>
      <c r="M1291" s="7">
        <v>4.9384099965291001E-2</v>
      </c>
      <c r="N1291" s="7">
        <v>9.8400311456297504E-2</v>
      </c>
      <c r="O1291" s="7">
        <v>1.989162846367E-2</v>
      </c>
      <c r="P1291" s="7">
        <v>0.243249501678024</v>
      </c>
      <c r="Q1291" s="7">
        <v>6.1087767995160096</v>
      </c>
    </row>
    <row r="1292" spans="1:17" hidden="1" x14ac:dyDescent="0.25">
      <c r="A1292" s="3" t="s">
        <v>46</v>
      </c>
      <c r="B1292" s="2">
        <v>43556</v>
      </c>
      <c r="C1292" s="7">
        <v>0.97521437039575298</v>
      </c>
      <c r="D1292" s="7">
        <v>1.14156829757608E-2</v>
      </c>
      <c r="E1292" s="7">
        <v>0.47244828324235399</v>
      </c>
      <c r="F1292" s="7">
        <v>0.516136033781885</v>
      </c>
      <c r="G1292" s="7">
        <v>1.41643579265284E-2</v>
      </c>
      <c r="H1292" s="7">
        <v>1.35982175101668E-2</v>
      </c>
      <c r="I1292" s="30">
        <v>5.6484153778902903E-2</v>
      </c>
      <c r="J1292" s="30">
        <v>9.7898249879828897E-2</v>
      </c>
      <c r="K1292" s="7">
        <v>4.7401740485637202E-2</v>
      </c>
      <c r="L1292" s="7">
        <v>0.36681125603298997</v>
      </c>
      <c r="M1292" s="7">
        <v>5.1673982013859698E-2</v>
      </c>
      <c r="N1292" s="7">
        <v>0.112873499381206</v>
      </c>
      <c r="O1292" s="7">
        <v>2.1491999188484701E-2</v>
      </c>
      <c r="P1292" s="7">
        <v>0.21760254380239599</v>
      </c>
      <c r="Q1292" s="7">
        <v>6.1899383879590504</v>
      </c>
    </row>
    <row r="1293" spans="1:17" hidden="1" x14ac:dyDescent="0.25">
      <c r="A1293" s="3" t="s">
        <v>46</v>
      </c>
      <c r="B1293" s="2">
        <v>43586</v>
      </c>
      <c r="C1293" s="7">
        <v>1.0082676499457901</v>
      </c>
      <c r="D1293" s="7">
        <v>1.04601938480894E-2</v>
      </c>
      <c r="E1293" s="7">
        <v>0.45719630353651902</v>
      </c>
      <c r="F1293" s="7">
        <v>0.53234350261539198</v>
      </c>
      <c r="G1293" s="7">
        <v>1.41700729774732E-2</v>
      </c>
      <c r="H1293" s="7">
        <v>1.2814357285675501E-2</v>
      </c>
      <c r="I1293" s="30">
        <v>6.0657957253317102E-2</v>
      </c>
      <c r="J1293" s="30">
        <v>9.8794757318284299E-2</v>
      </c>
      <c r="K1293" s="7">
        <v>4.88817561419038E-2</v>
      </c>
      <c r="L1293" s="7">
        <v>0.35560044196864099</v>
      </c>
      <c r="M1293" s="7">
        <v>5.3698312722533503E-2</v>
      </c>
      <c r="N1293" s="7">
        <v>0.11328814909644699</v>
      </c>
      <c r="O1293" s="7">
        <v>2.26784763897796E-2</v>
      </c>
      <c r="P1293" s="7">
        <v>0.21941571884594399</v>
      </c>
      <c r="Q1293" s="7">
        <v>6.1331797653523603</v>
      </c>
    </row>
    <row r="1294" spans="1:17" hidden="1" x14ac:dyDescent="0.25">
      <c r="A1294" s="3" t="s">
        <v>46</v>
      </c>
      <c r="B1294" s="2">
        <v>43617</v>
      </c>
      <c r="C1294" s="7">
        <v>0.97788369609279302</v>
      </c>
      <c r="D1294" s="7">
        <v>9.6968191726918007E-3</v>
      </c>
      <c r="E1294" s="7">
        <v>0.45789729327612599</v>
      </c>
      <c r="F1294" s="7">
        <v>0.53240588755118301</v>
      </c>
      <c r="G1294" s="7">
        <v>1.3895276464883101E-2</v>
      </c>
      <c r="H1294" s="7">
        <v>1.1635679673661799E-2</v>
      </c>
      <c r="I1294" s="30">
        <v>6.0336232766672902E-2</v>
      </c>
      <c r="J1294" s="30">
        <v>9.6120999555538794E-2</v>
      </c>
      <c r="K1294" s="7">
        <v>4.8495479203660097E-2</v>
      </c>
      <c r="L1294" s="7">
        <v>0.36151780341603301</v>
      </c>
      <c r="M1294" s="7">
        <v>5.1202288498546897E-2</v>
      </c>
      <c r="N1294" s="7">
        <v>0.10091816445577401</v>
      </c>
      <c r="O1294" s="7">
        <v>2.03858682094579E-2</v>
      </c>
      <c r="P1294" s="7">
        <v>0.23549220775577201</v>
      </c>
      <c r="Q1294" s="7">
        <v>6.2157139000791304</v>
      </c>
    </row>
    <row r="1295" spans="1:17" hidden="1" x14ac:dyDescent="0.25">
      <c r="A1295" s="3" t="s">
        <v>46</v>
      </c>
      <c r="B1295" s="2">
        <v>43647</v>
      </c>
      <c r="C1295" s="7">
        <v>1.0413957745840801</v>
      </c>
      <c r="D1295" s="7">
        <v>9.9698809580808408E-3</v>
      </c>
      <c r="E1295" s="7">
        <v>0.43820217274124301</v>
      </c>
      <c r="F1295" s="7">
        <v>0.551827946300676</v>
      </c>
      <c r="G1295" s="7">
        <v>1.5258033643121499E-2</v>
      </c>
      <c r="H1295" s="7">
        <v>1.23118457571165E-2</v>
      </c>
      <c r="I1295" s="30">
        <v>5.9869609714375001E-2</v>
      </c>
      <c r="J1295" s="30">
        <v>9.1904211393098498E-2</v>
      </c>
      <c r="K1295" s="7">
        <v>4.5923352554754097E-2</v>
      </c>
      <c r="L1295" s="7">
        <v>0.34694407226934898</v>
      </c>
      <c r="M1295" s="7">
        <v>5.0851319979674799E-2</v>
      </c>
      <c r="N1295" s="7">
        <v>0.103418267320099</v>
      </c>
      <c r="O1295" s="7">
        <v>2.0777345128049102E-2</v>
      </c>
      <c r="P1295" s="7">
        <v>0.252741942240363</v>
      </c>
      <c r="Q1295" s="7">
        <v>6.0968691708616403</v>
      </c>
    </row>
    <row r="1296" spans="1:17" hidden="1" x14ac:dyDescent="0.25">
      <c r="A1296" s="3" t="s">
        <v>46</v>
      </c>
      <c r="B1296" s="2">
        <v>43678</v>
      </c>
      <c r="C1296" s="7">
        <v>1.0094595901074901</v>
      </c>
      <c r="D1296" s="7">
        <v>9.9995695332021507E-3</v>
      </c>
      <c r="E1296" s="7">
        <v>0.452427131234383</v>
      </c>
      <c r="F1296" s="7">
        <v>0.53757329923241504</v>
      </c>
      <c r="G1296" s="7">
        <v>1.5988161402980001E-2</v>
      </c>
      <c r="H1296" s="7">
        <v>1.2074271392917099E-2</v>
      </c>
      <c r="I1296" s="30">
        <v>6.2427460782030597E-2</v>
      </c>
      <c r="J1296" s="30">
        <v>0.10006118859640301</v>
      </c>
      <c r="K1296" s="7">
        <v>5.0263751569140099E-2</v>
      </c>
      <c r="L1296" s="7">
        <v>0.35569689400492599</v>
      </c>
      <c r="M1296" s="7">
        <v>5.0425616742395998E-2</v>
      </c>
      <c r="N1296" s="7">
        <v>9.9798000786204905E-2</v>
      </c>
      <c r="O1296" s="7">
        <v>1.9485157419746799E-2</v>
      </c>
      <c r="P1296" s="7">
        <v>0.23377949730325601</v>
      </c>
      <c r="Q1296" s="7">
        <v>6.2115716296920702</v>
      </c>
    </row>
    <row r="1297" spans="1:17" hidden="1" x14ac:dyDescent="0.25">
      <c r="A1297" s="3" t="s">
        <v>46</v>
      </c>
      <c r="B1297" s="2">
        <v>43709</v>
      </c>
      <c r="C1297" s="7">
        <v>0.98942376440664204</v>
      </c>
      <c r="D1297" s="7">
        <v>9.6004148897880399E-3</v>
      </c>
      <c r="E1297" s="7">
        <v>0.44328437245654201</v>
      </c>
      <c r="F1297" s="7">
        <v>0.54711521265367002</v>
      </c>
      <c r="G1297" s="7">
        <v>1.5095953026826999E-2</v>
      </c>
      <c r="H1297" s="7">
        <v>1.3329867366019099E-2</v>
      </c>
      <c r="I1297" s="30">
        <v>5.4660696681821601E-2</v>
      </c>
      <c r="J1297" s="30">
        <v>9.2087914230941606E-2</v>
      </c>
      <c r="K1297" s="7">
        <v>5.0314090077348501E-2</v>
      </c>
      <c r="L1297" s="7">
        <v>0.345477042155096</v>
      </c>
      <c r="M1297" s="7">
        <v>4.6915141196569601E-2</v>
      </c>
      <c r="N1297" s="7">
        <v>0.100069716511851</v>
      </c>
      <c r="O1297" s="7">
        <v>1.8262497852283701E-2</v>
      </c>
      <c r="P1297" s="7">
        <v>0.26378708090124198</v>
      </c>
      <c r="Q1297" s="7">
        <v>6.1489469662052096</v>
      </c>
    </row>
    <row r="1298" spans="1:17" hidden="1" x14ac:dyDescent="0.25">
      <c r="A1298" s="3" t="s">
        <v>46</v>
      </c>
      <c r="B1298" s="2">
        <v>43739</v>
      </c>
      <c r="C1298" s="7">
        <v>1.00892410881975</v>
      </c>
      <c r="D1298" s="7">
        <v>1.03360463805741E-2</v>
      </c>
      <c r="E1298" s="7">
        <v>0.46168934192803102</v>
      </c>
      <c r="F1298" s="7">
        <v>0.52797461169139503</v>
      </c>
      <c r="G1298" s="7">
        <v>1.6032439276160201E-2</v>
      </c>
      <c r="H1298" s="7">
        <v>1.4029848274675001E-2</v>
      </c>
      <c r="I1298" s="30">
        <v>5.6548930460578802E-2</v>
      </c>
      <c r="J1298" s="30">
        <v>9.7327250042641394E-2</v>
      </c>
      <c r="K1298" s="7">
        <v>5.0960556942060101E-2</v>
      </c>
      <c r="L1298" s="7">
        <v>0.35694824328275399</v>
      </c>
      <c r="M1298" s="7">
        <v>5.0091695461328502E-2</v>
      </c>
      <c r="N1298" s="7">
        <v>0.104452866976067</v>
      </c>
      <c r="O1298" s="7">
        <v>1.79099818769906E-2</v>
      </c>
      <c r="P1298" s="7">
        <v>0.235698187406745</v>
      </c>
      <c r="Q1298" s="7">
        <v>6.1414180610355</v>
      </c>
    </row>
    <row r="1299" spans="1:17" hidden="1" x14ac:dyDescent="0.25">
      <c r="A1299" s="3" t="s">
        <v>46</v>
      </c>
      <c r="B1299" s="2">
        <v>43770</v>
      </c>
      <c r="C1299" s="7">
        <v>1.06909301754749</v>
      </c>
      <c r="D1299" s="7">
        <v>9.1791603314950593E-3</v>
      </c>
      <c r="E1299" s="7">
        <v>0.455298401035582</v>
      </c>
      <c r="F1299" s="7">
        <v>0.53552243863292304</v>
      </c>
      <c r="G1299" s="7">
        <v>1.3261049209187701E-2</v>
      </c>
      <c r="H1299" s="7">
        <v>1.7485242216858501E-2</v>
      </c>
      <c r="I1299" s="30">
        <v>6.2797857613253502E-2</v>
      </c>
      <c r="J1299" s="30">
        <v>9.5451219886788494E-2</v>
      </c>
      <c r="K1299" s="7">
        <v>5.7106718934502101E-2</v>
      </c>
      <c r="L1299" s="7">
        <v>0.34795645258483499</v>
      </c>
      <c r="M1299" s="7">
        <v>4.6862872112625499E-2</v>
      </c>
      <c r="N1299" s="7">
        <v>0.100558303778412</v>
      </c>
      <c r="O1299" s="7">
        <v>2.1302840660814899E-2</v>
      </c>
      <c r="P1299" s="7">
        <v>0.23721744300272199</v>
      </c>
      <c r="Q1299" s="7">
        <v>6.1257061840137199</v>
      </c>
    </row>
    <row r="1300" spans="1:17" hidden="1" x14ac:dyDescent="0.25">
      <c r="A1300" s="3" t="s">
        <v>46</v>
      </c>
      <c r="B1300" s="2">
        <v>43800</v>
      </c>
      <c r="C1300" s="7">
        <v>1.12724114360751</v>
      </c>
      <c r="D1300" s="7">
        <v>1.12731268307136E-2</v>
      </c>
      <c r="E1300" s="7">
        <v>0.49781408029729601</v>
      </c>
      <c r="F1300" s="7">
        <v>0.49091279287199002</v>
      </c>
      <c r="G1300" s="7">
        <v>1.4681851345679399E-2</v>
      </c>
      <c r="H1300" s="7">
        <v>2.1455355887053398E-2</v>
      </c>
      <c r="I1300" s="30">
        <v>7.6713402809831202E-2</v>
      </c>
      <c r="J1300" s="30">
        <v>0.10006023269394</v>
      </c>
      <c r="K1300" s="7">
        <v>6.7349496203209305E-2</v>
      </c>
      <c r="L1300" s="7">
        <v>0.39041859208518698</v>
      </c>
      <c r="M1300" s="7">
        <v>4.9486358177039197E-2</v>
      </c>
      <c r="N1300" s="7">
        <v>8.6910021267499707E-2</v>
      </c>
      <c r="O1300" s="7">
        <v>2.3270810660396799E-2</v>
      </c>
      <c r="P1300" s="7">
        <v>0.169653878870164</v>
      </c>
      <c r="Q1300" s="7">
        <v>6.1445306942176803</v>
      </c>
    </row>
    <row r="1301" spans="1:17" hidden="1" x14ac:dyDescent="0.25">
      <c r="A1301" s="3" t="s">
        <v>46</v>
      </c>
      <c r="B1301" s="2">
        <v>43831</v>
      </c>
      <c r="C1301" s="7">
        <v>0.91113153133902502</v>
      </c>
      <c r="D1301" s="7">
        <v>1.0178745197639401E-2</v>
      </c>
      <c r="E1301" s="7">
        <v>0.47085603620755601</v>
      </c>
      <c r="F1301" s="7">
        <v>0.51896521859480504</v>
      </c>
      <c r="G1301" s="7">
        <v>1.6289675199559098E-2</v>
      </c>
      <c r="H1301" s="7">
        <v>1.13070340691459E-2</v>
      </c>
      <c r="I1301" s="30">
        <v>4.50446619350474E-2</v>
      </c>
      <c r="J1301" s="30">
        <v>9.2803121362344407E-2</v>
      </c>
      <c r="K1301" s="7">
        <v>4.8252450323514502E-2</v>
      </c>
      <c r="L1301" s="7">
        <v>0.36786150862078698</v>
      </c>
      <c r="M1301" s="7">
        <v>5.4780650627257399E-2</v>
      </c>
      <c r="N1301" s="7">
        <v>0.102753286127161</v>
      </c>
      <c r="O1301" s="7">
        <v>2.3504241688557598E-2</v>
      </c>
      <c r="P1301" s="7">
        <v>0.23740337004662601</v>
      </c>
      <c r="Q1301" s="7">
        <v>6.23255094221122</v>
      </c>
    </row>
    <row r="1302" spans="1:17" hidden="1" x14ac:dyDescent="0.25">
      <c r="A1302" s="3" t="s">
        <v>46</v>
      </c>
      <c r="B1302" s="2">
        <v>43862</v>
      </c>
      <c r="C1302" s="7">
        <v>0.91442048155111</v>
      </c>
      <c r="D1302" s="7">
        <v>1.20675798046328E-2</v>
      </c>
      <c r="E1302" s="7">
        <v>0.47958526983428301</v>
      </c>
      <c r="F1302" s="7">
        <v>0.50834715036108402</v>
      </c>
      <c r="G1302" s="7">
        <v>1.6621028303153301E-2</v>
      </c>
      <c r="H1302" s="7">
        <v>1.2900159336475999E-2</v>
      </c>
      <c r="I1302" s="30">
        <v>4.8327817311177503E-2</v>
      </c>
      <c r="J1302" s="30">
        <v>0.10459135460507001</v>
      </c>
      <c r="K1302" s="7">
        <v>4.4768728932460901E-2</v>
      </c>
      <c r="L1302" s="7">
        <v>0.378553011425385</v>
      </c>
      <c r="M1302" s="7">
        <v>5.1582618200513901E-2</v>
      </c>
      <c r="N1302" s="7">
        <v>9.1853648856622103E-2</v>
      </c>
      <c r="O1302" s="7">
        <v>1.8530968844002901E-2</v>
      </c>
      <c r="P1302" s="7">
        <v>0.232270664185138</v>
      </c>
      <c r="Q1302" s="7">
        <v>6.16355598689118</v>
      </c>
    </row>
    <row r="1303" spans="1:17" hidden="1" x14ac:dyDescent="0.25">
      <c r="A1303" s="3" t="s">
        <v>46</v>
      </c>
      <c r="B1303" s="2">
        <v>43891</v>
      </c>
      <c r="C1303" s="7">
        <v>0.89539726934862496</v>
      </c>
      <c r="D1303" s="7">
        <v>1.24520108520306E-2</v>
      </c>
      <c r="E1303" s="7">
        <v>0.51515010655346405</v>
      </c>
      <c r="F1303" s="7">
        <v>0.47239788259450499</v>
      </c>
      <c r="G1303" s="7">
        <v>1.47120515810839E-2</v>
      </c>
      <c r="H1303" s="7">
        <v>1.01712107539504E-2</v>
      </c>
      <c r="I1303" s="30">
        <v>2.7718092135058301E-2</v>
      </c>
      <c r="J1303" s="30">
        <v>6.7666675629154294E-2</v>
      </c>
      <c r="K1303" s="7">
        <v>5.1286566868212098E-2</v>
      </c>
      <c r="L1303" s="7">
        <v>0.48396423563144803</v>
      </c>
      <c r="M1303" s="7">
        <v>4.1112229788023702E-2</v>
      </c>
      <c r="N1303" s="7">
        <v>8.5336890932809897E-2</v>
      </c>
      <c r="O1303" s="7">
        <v>1.07273064741012E-2</v>
      </c>
      <c r="P1303" s="7">
        <v>0.20730474020615799</v>
      </c>
      <c r="Q1303" s="7">
        <v>6.2092044568717704</v>
      </c>
    </row>
    <row r="1304" spans="1:17" hidden="1" x14ac:dyDescent="0.25">
      <c r="A1304" s="3" t="s">
        <v>46</v>
      </c>
      <c r="B1304" s="2">
        <v>43922</v>
      </c>
      <c r="C1304" s="7">
        <v>0.52499136473798202</v>
      </c>
      <c r="D1304" s="7">
        <v>1.50374122089467E-2</v>
      </c>
      <c r="E1304" s="7">
        <v>0.60970051336494502</v>
      </c>
      <c r="F1304" s="7">
        <v>0.37526207442610798</v>
      </c>
      <c r="G1304" s="7">
        <v>1.54098049453422E-2</v>
      </c>
      <c r="H1304" s="7">
        <v>2.8087428039857602E-4</v>
      </c>
      <c r="I1304" s="30">
        <v>2.6398831012350998E-4</v>
      </c>
      <c r="J1304" s="30">
        <v>1.1120783523929E-2</v>
      </c>
      <c r="K1304" s="7">
        <v>5.2758923180292898E-2</v>
      </c>
      <c r="L1304" s="7">
        <v>0.77555416881002504</v>
      </c>
      <c r="M1304" s="7">
        <v>1.9109685443889701E-2</v>
      </c>
      <c r="N1304" s="7">
        <v>2.3701016228830099E-2</v>
      </c>
      <c r="O1304" s="7">
        <v>6.1110801324591095E-4</v>
      </c>
      <c r="P1304" s="7">
        <v>0.101189647263923</v>
      </c>
      <c r="Q1304" s="7">
        <v>6.4233190133843596</v>
      </c>
    </row>
    <row r="1305" spans="1:17" hidden="1" x14ac:dyDescent="0.25">
      <c r="A1305" s="3" t="s">
        <v>46</v>
      </c>
      <c r="B1305" s="2">
        <v>43952</v>
      </c>
      <c r="C1305" s="7">
        <v>0.63962094693231897</v>
      </c>
      <c r="D1305" s="7">
        <v>1.3021400424795901E-2</v>
      </c>
      <c r="E1305" s="7">
        <v>0.59435991113858699</v>
      </c>
      <c r="F1305" s="7">
        <v>0.39261868843661701</v>
      </c>
      <c r="G1305" s="7">
        <v>1.51232235937073E-2</v>
      </c>
      <c r="H1305" s="7">
        <v>1.5152302431917001E-3</v>
      </c>
      <c r="I1305" s="30">
        <v>3.46670596869712E-3</v>
      </c>
      <c r="J1305" s="30">
        <v>1.9653745812488198E-2</v>
      </c>
      <c r="K1305" s="7">
        <v>5.48036913462231E-2</v>
      </c>
      <c r="L1305" s="7">
        <v>0.68158925770728196</v>
      </c>
      <c r="M1305" s="7">
        <v>1.9362732931004399E-2</v>
      </c>
      <c r="N1305" s="7">
        <v>7.6889632681947803E-2</v>
      </c>
      <c r="O1305" s="7">
        <v>1.01119704755774E-3</v>
      </c>
      <c r="P1305" s="7">
        <v>0.12658458266789999</v>
      </c>
      <c r="Q1305" s="7">
        <v>6.3324099752878302</v>
      </c>
    </row>
    <row r="1306" spans="1:17" hidden="1" x14ac:dyDescent="0.25">
      <c r="A1306" s="3" t="s">
        <v>46</v>
      </c>
      <c r="B1306" s="2">
        <v>43983</v>
      </c>
      <c r="C1306" s="7">
        <v>0.81179729478881202</v>
      </c>
      <c r="D1306" s="7">
        <v>1.19233064398946E-2</v>
      </c>
      <c r="E1306" s="7">
        <v>0.519550267703907</v>
      </c>
      <c r="F1306" s="7">
        <v>0.46852642585619902</v>
      </c>
      <c r="G1306" s="7">
        <v>1.33877527561667E-2</v>
      </c>
      <c r="H1306" s="7">
        <v>8.9741367296395907E-3</v>
      </c>
      <c r="I1306" s="30">
        <v>3.7523923945524701E-2</v>
      </c>
      <c r="J1306" s="30">
        <v>3.2490682803194497E-2</v>
      </c>
      <c r="K1306" s="7">
        <v>4.7624140666976102E-2</v>
      </c>
      <c r="L1306" s="7">
        <v>0.49886580760992</v>
      </c>
      <c r="M1306" s="7">
        <v>2.4960440225633599E-2</v>
      </c>
      <c r="N1306" s="7">
        <v>9.1450574872901202E-2</v>
      </c>
      <c r="O1306" s="7">
        <v>1.25246507277728E-3</v>
      </c>
      <c r="P1306" s="7">
        <v>0.243470075317267</v>
      </c>
      <c r="Q1306" s="7">
        <v>6.22527941490491</v>
      </c>
    </row>
    <row r="1307" spans="1:17" hidden="1" x14ac:dyDescent="0.25">
      <c r="A1307" s="3" t="s">
        <v>46</v>
      </c>
      <c r="B1307" s="2">
        <v>44013</v>
      </c>
      <c r="C1307" s="7">
        <v>0.94518829745720601</v>
      </c>
      <c r="D1307" s="7">
        <v>1.05496846575813E-2</v>
      </c>
      <c r="E1307" s="7">
        <v>0.503283115280036</v>
      </c>
      <c r="F1307" s="7">
        <v>0.48616720006238301</v>
      </c>
      <c r="G1307" s="7">
        <v>1.30384961508682E-2</v>
      </c>
      <c r="H1307" s="7">
        <v>1.3568681637657501E-2</v>
      </c>
      <c r="I1307" s="30">
        <v>5.2410203706862599E-2</v>
      </c>
      <c r="J1307" s="30">
        <v>6.1725144215849001E-2</v>
      </c>
      <c r="K1307" s="7">
        <v>4.9212543018904702E-2</v>
      </c>
      <c r="L1307" s="7">
        <v>0.41781171813724999</v>
      </c>
      <c r="M1307" s="7">
        <v>4.3642483101821901E-2</v>
      </c>
      <c r="N1307" s="7">
        <v>0.10084388395746301</v>
      </c>
      <c r="O1307" s="7">
        <v>3.04642775179429E-3</v>
      </c>
      <c r="P1307" s="7">
        <v>0.244700418321529</v>
      </c>
      <c r="Q1307" s="7">
        <v>6.2340711738205803</v>
      </c>
    </row>
    <row r="1308" spans="1:17" hidden="1" x14ac:dyDescent="0.25">
      <c r="A1308" s="3" t="s">
        <v>46</v>
      </c>
      <c r="B1308" s="2">
        <v>44044</v>
      </c>
      <c r="C1308" s="7">
        <v>0.94197986037164205</v>
      </c>
      <c r="D1308" s="7">
        <v>1.07526872063797E-2</v>
      </c>
      <c r="E1308" s="7">
        <v>0.51522929046089805</v>
      </c>
      <c r="F1308" s="7">
        <v>0.474018022332722</v>
      </c>
      <c r="G1308" s="7">
        <v>1.26621960236868E-2</v>
      </c>
      <c r="H1308" s="7">
        <v>1.3902639439856E-2</v>
      </c>
      <c r="I1308" s="30">
        <v>5.3543882991487601E-2</v>
      </c>
      <c r="J1308" s="30">
        <v>8.2707727120801405E-2</v>
      </c>
      <c r="K1308" s="7">
        <v>4.9014571360216502E-2</v>
      </c>
      <c r="L1308" s="7">
        <v>0.40014779685761098</v>
      </c>
      <c r="M1308" s="7">
        <v>4.2951983419429497E-2</v>
      </c>
      <c r="N1308" s="7">
        <v>0.11008813995448199</v>
      </c>
      <c r="O1308" s="7">
        <v>4.6666081189055599E-3</v>
      </c>
      <c r="P1308" s="7">
        <v>0.23031445471352399</v>
      </c>
      <c r="Q1308" s="7">
        <v>6.1880033625705098</v>
      </c>
    </row>
    <row r="1309" spans="1:17" hidden="1" x14ac:dyDescent="0.25">
      <c r="A1309" s="3" t="s">
        <v>46</v>
      </c>
      <c r="B1309" s="2">
        <v>44075</v>
      </c>
      <c r="C1309" s="7">
        <v>0.94727786189551999</v>
      </c>
      <c r="D1309" s="7">
        <v>1.1198012391312099E-2</v>
      </c>
      <c r="E1309" s="7">
        <v>0.47901128338811499</v>
      </c>
      <c r="F1309" s="7">
        <v>0.50979070422057304</v>
      </c>
      <c r="G1309" s="7">
        <v>1.42301244084348E-2</v>
      </c>
      <c r="H1309" s="7">
        <v>1.29996645191444E-2</v>
      </c>
      <c r="I1309" s="30">
        <v>5.3340807212797603E-2</v>
      </c>
      <c r="J1309" s="30">
        <v>7.5816691907896694E-2</v>
      </c>
      <c r="K1309" s="7">
        <v>4.7878250375261902E-2</v>
      </c>
      <c r="L1309" s="7">
        <v>0.39321882241247302</v>
      </c>
      <c r="M1309" s="7">
        <v>4.3189943107014503E-2</v>
      </c>
      <c r="N1309" s="7">
        <v>0.10476068064758701</v>
      </c>
      <c r="O1309" s="7">
        <v>4.3185012382157897E-3</v>
      </c>
      <c r="P1309" s="7">
        <v>0.25024651417117399</v>
      </c>
      <c r="Q1309" s="7">
        <v>6.1949537284201597</v>
      </c>
    </row>
    <row r="1310" spans="1:17" hidden="1" x14ac:dyDescent="0.25">
      <c r="A1310" s="3" t="s">
        <v>46</v>
      </c>
      <c r="B1310" s="2">
        <v>44105</v>
      </c>
      <c r="C1310" s="7">
        <v>0.98052959931600303</v>
      </c>
      <c r="D1310" s="7">
        <v>1.02703984491989E-2</v>
      </c>
      <c r="E1310" s="7">
        <v>0.50182762237124401</v>
      </c>
      <c r="F1310" s="7">
        <v>0.48790197917955802</v>
      </c>
      <c r="G1310" s="7">
        <v>1.4091006362567699E-2</v>
      </c>
      <c r="H1310" s="7">
        <v>1.5763640285401202E-2</v>
      </c>
      <c r="I1310" s="30">
        <v>4.9431354386576198E-2</v>
      </c>
      <c r="J1310" s="30">
        <v>7.9033042346783502E-2</v>
      </c>
      <c r="K1310" s="7">
        <v>5.3131429999636701E-2</v>
      </c>
      <c r="L1310" s="7">
        <v>0.40518497864346098</v>
      </c>
      <c r="M1310" s="7">
        <v>4.5498385583943202E-2</v>
      </c>
      <c r="N1310" s="7">
        <v>0.106721084299901</v>
      </c>
      <c r="O1310" s="7">
        <v>3.9280459683738297E-3</v>
      </c>
      <c r="P1310" s="7">
        <v>0.22721703212335601</v>
      </c>
      <c r="Q1310" s="7">
        <v>6.1702457511074096</v>
      </c>
    </row>
    <row r="1311" spans="1:17" hidden="1" x14ac:dyDescent="0.25">
      <c r="A1311" s="3" t="s">
        <v>46</v>
      </c>
      <c r="B1311" s="2">
        <v>44136</v>
      </c>
      <c r="C1311" s="7">
        <v>0.75607463623161697</v>
      </c>
      <c r="D1311" s="7">
        <v>1.1683004580895801E-2</v>
      </c>
      <c r="E1311" s="7">
        <v>0.54514347071550096</v>
      </c>
      <c r="F1311" s="7">
        <v>0.44317352470360299</v>
      </c>
      <c r="G1311" s="7">
        <v>1.45837359829778E-2</v>
      </c>
      <c r="H1311" s="7">
        <v>7.91051973137725E-3</v>
      </c>
      <c r="I1311" s="30">
        <v>1.2090465625095E-2</v>
      </c>
      <c r="J1311" s="30">
        <v>5.1012970840612203E-2</v>
      </c>
      <c r="K1311" s="7">
        <v>5.4414891468863802E-2</v>
      </c>
      <c r="L1311" s="7">
        <v>0.53238261825714905</v>
      </c>
      <c r="M1311" s="7">
        <v>4.2336519224995497E-2</v>
      </c>
      <c r="N1311" s="7">
        <v>0.11922476361079</v>
      </c>
      <c r="O1311" s="7">
        <v>2.6148918514191E-3</v>
      </c>
      <c r="P1311" s="7">
        <v>0.16342862340672101</v>
      </c>
      <c r="Q1311" s="7">
        <v>6.2633239181923699</v>
      </c>
    </row>
    <row r="1312" spans="1:17" hidden="1" x14ac:dyDescent="0.25">
      <c r="A1312" s="3" t="s">
        <v>46</v>
      </c>
      <c r="B1312" s="2">
        <v>44166</v>
      </c>
      <c r="C1312" s="7">
        <v>1.0482704919625601</v>
      </c>
      <c r="D1312" s="7">
        <v>1.18936982770613E-2</v>
      </c>
      <c r="E1312" s="7">
        <v>0.52162967174645902</v>
      </c>
      <c r="F1312" s="7">
        <v>0.46647662997647998</v>
      </c>
      <c r="G1312" s="7">
        <v>1.4504099898896601E-2</v>
      </c>
      <c r="H1312" s="7">
        <v>1.9703698403151899E-2</v>
      </c>
      <c r="I1312" s="30">
        <v>7.1608003144337004E-2</v>
      </c>
      <c r="J1312" s="30">
        <v>6.0984210848002401E-2</v>
      </c>
      <c r="K1312" s="7">
        <v>6.5338639806136203E-2</v>
      </c>
      <c r="L1312" s="7">
        <v>0.45212507536256602</v>
      </c>
      <c r="M1312" s="7">
        <v>4.9192736958123602E-2</v>
      </c>
      <c r="N1312" s="7">
        <v>9.6908885177402607E-2</v>
      </c>
      <c r="O1312" s="7">
        <v>2.4962820235817302E-3</v>
      </c>
      <c r="P1312" s="7">
        <v>0.16713836837780199</v>
      </c>
      <c r="Q1312" s="7">
        <v>6.2571913486496102</v>
      </c>
    </row>
    <row r="1313" spans="1:17" hidden="1" x14ac:dyDescent="0.25">
      <c r="A1313" s="3" t="s">
        <v>46</v>
      </c>
      <c r="B1313" s="2">
        <v>44197</v>
      </c>
      <c r="C1313" s="7">
        <v>0.60988352736345797</v>
      </c>
      <c r="D1313" s="7">
        <v>1.2374366500282501E-2</v>
      </c>
      <c r="E1313" s="7">
        <v>0.580617086039386</v>
      </c>
      <c r="F1313" s="7">
        <v>0.40700854746033199</v>
      </c>
      <c r="G1313" s="7">
        <v>1.6179288959604701E-2</v>
      </c>
      <c r="H1313" s="7">
        <v>1.88575262501231E-3</v>
      </c>
      <c r="I1313" s="30">
        <v>3.95112969142366E-4</v>
      </c>
      <c r="J1313" s="30">
        <v>4.5891934820925399E-2</v>
      </c>
      <c r="K1313" s="7">
        <v>4.04042884728011E-2</v>
      </c>
      <c r="L1313" s="7">
        <v>0.58880431607015304</v>
      </c>
      <c r="M1313" s="7">
        <v>3.7357603096007601E-2</v>
      </c>
      <c r="N1313" s="7">
        <v>9.2746936077921296E-2</v>
      </c>
      <c r="O1313" s="7">
        <v>1.99136041236276E-3</v>
      </c>
      <c r="P1313" s="7">
        <v>0.174343406496069</v>
      </c>
      <c r="Q1313" s="7">
        <v>6.37963219218289</v>
      </c>
    </row>
    <row r="1314" spans="1:17" hidden="1" x14ac:dyDescent="0.25">
      <c r="A1314" s="3" t="s">
        <v>46</v>
      </c>
      <c r="B1314" s="2">
        <v>44228</v>
      </c>
      <c r="C1314" s="7">
        <v>0.62182506699350104</v>
      </c>
      <c r="D1314" s="7">
        <v>1.2902574829335101E-2</v>
      </c>
      <c r="E1314" s="7">
        <v>0.56178456665100696</v>
      </c>
      <c r="F1314" s="7">
        <v>0.425312858519658</v>
      </c>
      <c r="G1314" s="7">
        <v>1.4999388932464001E-2</v>
      </c>
      <c r="H1314" s="7">
        <v>1.0472314939486799E-3</v>
      </c>
      <c r="I1314" s="30">
        <v>7.9542124642026303E-4</v>
      </c>
      <c r="J1314" s="30">
        <v>4.8522240179207803E-2</v>
      </c>
      <c r="K1314" s="7">
        <v>4.4154950567503203E-2</v>
      </c>
      <c r="L1314" s="7">
        <v>0.57502237107584897</v>
      </c>
      <c r="M1314" s="7">
        <v>4.2254938517950001E-2</v>
      </c>
      <c r="N1314" s="7">
        <v>0.106404767971418</v>
      </c>
      <c r="O1314" s="7">
        <v>1.92948154133796E-3</v>
      </c>
      <c r="P1314" s="7">
        <v>0.16486920847390099</v>
      </c>
      <c r="Q1314" s="7">
        <v>6.3524675580800798</v>
      </c>
    </row>
    <row r="1315" spans="1:17" hidden="1" x14ac:dyDescent="0.25">
      <c r="A1315" s="3" t="s">
        <v>46</v>
      </c>
      <c r="B1315" s="2">
        <v>44256</v>
      </c>
      <c r="C1315" s="7">
        <v>0.75937550399910403</v>
      </c>
      <c r="D1315" s="7">
        <v>1.17976153018282E-2</v>
      </c>
      <c r="E1315" s="7">
        <v>0.55191450109504303</v>
      </c>
      <c r="F1315" s="7">
        <v>0.43628788360312898</v>
      </c>
      <c r="G1315" s="7">
        <v>1.7286937431276399E-2</v>
      </c>
      <c r="H1315" s="7">
        <v>1.24036691023701E-3</v>
      </c>
      <c r="I1315" s="30">
        <v>2.4655770867456502E-3</v>
      </c>
      <c r="J1315" s="30">
        <v>4.6449388730944403E-2</v>
      </c>
      <c r="K1315" s="7">
        <v>4.3996253506441499E-2</v>
      </c>
      <c r="L1315" s="7">
        <v>0.54889498922601199</v>
      </c>
      <c r="M1315" s="7">
        <v>4.2672161954441797E-2</v>
      </c>
      <c r="N1315" s="7">
        <v>0.119469607038654</v>
      </c>
      <c r="O1315" s="7">
        <v>2.2697000960952298E-3</v>
      </c>
      <c r="P1315" s="7">
        <v>0.175255018019152</v>
      </c>
      <c r="Q1315" s="7">
        <v>6.31713021831826</v>
      </c>
    </row>
    <row r="1316" spans="1:17" hidden="1" x14ac:dyDescent="0.25">
      <c r="A1316" s="3" t="s">
        <v>46</v>
      </c>
      <c r="B1316" s="2">
        <v>44287</v>
      </c>
      <c r="C1316" s="7">
        <v>0.89370416777621198</v>
      </c>
      <c r="D1316" s="7">
        <v>1.1168281689105299E-2</v>
      </c>
      <c r="E1316" s="7">
        <v>0.52352596302243004</v>
      </c>
      <c r="F1316" s="7">
        <v>0.46530575528846402</v>
      </c>
      <c r="G1316" s="7">
        <v>1.3106081936153501E-2</v>
      </c>
      <c r="H1316" s="7">
        <v>7.6512959225100404E-3</v>
      </c>
      <c r="I1316" s="30">
        <v>4.8779089114926497E-2</v>
      </c>
      <c r="J1316" s="30">
        <v>5.3778541646711399E-2</v>
      </c>
      <c r="K1316" s="7">
        <v>4.9113642086985099E-2</v>
      </c>
      <c r="L1316" s="7">
        <v>0.44385608994311898</v>
      </c>
      <c r="M1316" s="7">
        <v>5.2782283419171502E-2</v>
      </c>
      <c r="N1316" s="7">
        <v>0.11528876713264601</v>
      </c>
      <c r="O1316" s="7">
        <v>2.6324628208070199E-3</v>
      </c>
      <c r="P1316" s="7">
        <v>0.21301174597696901</v>
      </c>
      <c r="Q1316" s="7">
        <v>6.2970281122509002</v>
      </c>
    </row>
    <row r="1317" spans="1:17" hidden="1" x14ac:dyDescent="0.25">
      <c r="A1317" s="3" t="s">
        <v>46</v>
      </c>
      <c r="B1317" s="2">
        <v>44317</v>
      </c>
      <c r="C1317" s="7">
        <v>1.0077048920128799</v>
      </c>
      <c r="D1317" s="7">
        <v>1.04909912163856E-2</v>
      </c>
      <c r="E1317" s="7">
        <v>0.49985345672577097</v>
      </c>
      <c r="F1317" s="7">
        <v>0.489655552057844</v>
      </c>
      <c r="G1317" s="7">
        <v>1.09451395739534E-2</v>
      </c>
      <c r="H1317" s="7">
        <v>1.17065669697471E-2</v>
      </c>
      <c r="I1317" s="30">
        <v>5.7244042450116203E-2</v>
      </c>
      <c r="J1317" s="30">
        <v>7.1656843583344301E-2</v>
      </c>
      <c r="K1317" s="7">
        <v>4.4578384957869602E-2</v>
      </c>
      <c r="L1317" s="7">
        <v>0.39723457400583401</v>
      </c>
      <c r="M1317" s="7">
        <v>4.5242259344877002E-2</v>
      </c>
      <c r="N1317" s="7">
        <v>0.109628288030906</v>
      </c>
      <c r="O1317" s="7">
        <v>5.6033331136171602E-3</v>
      </c>
      <c r="P1317" s="7">
        <v>0.24616056796973501</v>
      </c>
      <c r="Q1317" s="7">
        <v>6.2774430418634504</v>
      </c>
    </row>
    <row r="1318" spans="1:17" hidden="1" x14ac:dyDescent="0.25">
      <c r="A1318" s="3" t="s">
        <v>46</v>
      </c>
      <c r="B1318" s="2">
        <v>44348</v>
      </c>
      <c r="C1318" s="7">
        <v>0.95644930246332904</v>
      </c>
      <c r="D1318" s="7">
        <v>1.06417609747029E-2</v>
      </c>
      <c r="E1318" s="7">
        <v>0.51622117646861998</v>
      </c>
      <c r="F1318" s="7">
        <v>0.47313706255667698</v>
      </c>
      <c r="G1318" s="7">
        <v>1.2201321673566599E-2</v>
      </c>
      <c r="H1318" s="7">
        <v>1.23825560101214E-2</v>
      </c>
      <c r="I1318" s="30">
        <v>5.4623907611444901E-2</v>
      </c>
      <c r="J1318" s="30">
        <v>8.3672779909383196E-2</v>
      </c>
      <c r="K1318" s="7">
        <v>4.2161942019258401E-2</v>
      </c>
      <c r="L1318" s="7">
        <v>0.40776762317040499</v>
      </c>
      <c r="M1318" s="7">
        <v>4.7758870257161898E-2</v>
      </c>
      <c r="N1318" s="7">
        <v>0.102103835058812</v>
      </c>
      <c r="O1318" s="7">
        <v>6.0492976483755298E-3</v>
      </c>
      <c r="P1318" s="7">
        <v>0.23127786664147101</v>
      </c>
      <c r="Q1318" s="7">
        <v>6.2337366348609997</v>
      </c>
    </row>
    <row r="1319" spans="1:17" hidden="1" x14ac:dyDescent="0.25">
      <c r="A1319" s="3" t="s">
        <v>46</v>
      </c>
      <c r="B1319" s="2">
        <v>44378</v>
      </c>
      <c r="C1319" s="7">
        <v>0.99638669457553897</v>
      </c>
      <c r="D1319" s="7">
        <v>1.04084508201142E-2</v>
      </c>
      <c r="E1319" s="7">
        <v>0.50633840034881905</v>
      </c>
      <c r="F1319" s="7">
        <v>0.48325314883106701</v>
      </c>
      <c r="G1319" s="7">
        <v>1.15130302323555E-2</v>
      </c>
      <c r="H1319" s="7">
        <v>1.30725749184259E-2</v>
      </c>
      <c r="I1319" s="30">
        <v>5.5911678178303302E-2</v>
      </c>
      <c r="J1319" s="30">
        <v>9.1705111525920702E-2</v>
      </c>
      <c r="K1319" s="7">
        <v>4.3607243048090299E-2</v>
      </c>
      <c r="L1319" s="7">
        <v>0.40745634007530801</v>
      </c>
      <c r="M1319" s="7">
        <v>4.9955704002490997E-2</v>
      </c>
      <c r="N1319" s="7">
        <v>8.8939609694381902E-2</v>
      </c>
      <c r="O1319" s="7">
        <v>8.0629421961940003E-3</v>
      </c>
      <c r="P1319" s="7">
        <v>0.22977576612852901</v>
      </c>
      <c r="Q1319" s="7">
        <v>6.2556155246572098</v>
      </c>
    </row>
    <row r="1320" spans="1:17" hidden="1" x14ac:dyDescent="0.25">
      <c r="A1320" s="3" t="s">
        <v>46</v>
      </c>
      <c r="B1320" s="2">
        <v>44409</v>
      </c>
      <c r="C1320" s="7">
        <v>0.98400476004914805</v>
      </c>
      <c r="D1320" s="7">
        <v>1.08460247064624E-2</v>
      </c>
      <c r="E1320" s="7">
        <v>0.50970255820543298</v>
      </c>
      <c r="F1320" s="7">
        <v>0.47945141708810401</v>
      </c>
      <c r="G1320" s="7">
        <v>1.2811884175981E-2</v>
      </c>
      <c r="H1320" s="7">
        <v>1.3890636246680899E-2</v>
      </c>
      <c r="I1320" s="30">
        <v>5.6201519347141897E-2</v>
      </c>
      <c r="J1320" s="30">
        <v>0.105228938886505</v>
      </c>
      <c r="K1320" s="7">
        <v>4.2556134680004999E-2</v>
      </c>
      <c r="L1320" s="7">
        <v>0.38155989283087899</v>
      </c>
      <c r="M1320" s="7">
        <v>4.6851249356482598E-2</v>
      </c>
      <c r="N1320" s="7">
        <v>8.8477434312957196E-2</v>
      </c>
      <c r="O1320" s="7">
        <v>9.0493105404118208E-3</v>
      </c>
      <c r="P1320" s="7">
        <v>0.243372999622956</v>
      </c>
      <c r="Q1320" s="7">
        <v>6.1888535529954902</v>
      </c>
    </row>
    <row r="1321" spans="1:17" x14ac:dyDescent="0.25">
      <c r="A1321" s="3" t="s">
        <v>46</v>
      </c>
      <c r="B1321" s="2">
        <v>44440</v>
      </c>
      <c r="C1321" s="7">
        <v>0.97286076247773001</v>
      </c>
      <c r="D1321" s="7">
        <v>1.0256740524315499E-2</v>
      </c>
      <c r="E1321" s="7">
        <v>0.50283630153064995</v>
      </c>
      <c r="F1321" s="7">
        <v>0.48690695794503402</v>
      </c>
      <c r="G1321" s="7">
        <v>1.1868235163366899E-2</v>
      </c>
      <c r="H1321" s="7">
        <v>1.2830858168727701E-2</v>
      </c>
      <c r="I1321" s="30">
        <v>4.9441525996040701E-2</v>
      </c>
      <c r="J1321" s="30">
        <v>9.6482889138702801E-2</v>
      </c>
      <c r="K1321" s="7">
        <v>3.9682034795903903E-2</v>
      </c>
      <c r="L1321" s="7">
        <v>0.38042914015998303</v>
      </c>
      <c r="M1321" s="7">
        <v>4.94098292436813E-2</v>
      </c>
      <c r="N1321" s="7">
        <v>8.4321056764727995E-2</v>
      </c>
      <c r="O1321" s="7">
        <v>1.7771446302924699E-2</v>
      </c>
      <c r="P1321" s="7">
        <v>0.25776298426594102</v>
      </c>
      <c r="Q1321" s="7">
        <v>6.4164969951437101</v>
      </c>
    </row>
    <row r="1322" spans="1:17" hidden="1" x14ac:dyDescent="0.25">
      <c r="A1322" s="3" t="s">
        <v>47</v>
      </c>
      <c r="B1322" s="2">
        <v>43466</v>
      </c>
      <c r="C1322" s="7">
        <v>0.83477130055528903</v>
      </c>
      <c r="D1322" s="7">
        <v>1.8966716355044801E-2</v>
      </c>
      <c r="E1322" s="7">
        <v>0.462020255575189</v>
      </c>
      <c r="F1322" s="7">
        <v>0.51901302806976601</v>
      </c>
      <c r="G1322" s="7">
        <v>1.4444632613782E-2</v>
      </c>
      <c r="H1322" s="7">
        <v>2.0220538513755E-2</v>
      </c>
      <c r="I1322" s="30">
        <v>0.102577271874339</v>
      </c>
      <c r="J1322" s="30">
        <v>0.11926048053718701</v>
      </c>
      <c r="K1322" s="7">
        <v>0.104471264976998</v>
      </c>
      <c r="L1322" s="7">
        <v>0.263862688424639</v>
      </c>
      <c r="M1322" s="7">
        <v>5.9656144741287803E-2</v>
      </c>
      <c r="N1322" s="7">
        <v>5.7787931034264599E-2</v>
      </c>
      <c r="O1322" s="7">
        <v>3.8733803205629899E-2</v>
      </c>
      <c r="P1322" s="7">
        <v>0.21898524407811701</v>
      </c>
      <c r="Q1322" s="7">
        <v>5.8494785113074901</v>
      </c>
    </row>
    <row r="1323" spans="1:17" hidden="1" x14ac:dyDescent="0.25">
      <c r="A1323" s="3" t="s">
        <v>47</v>
      </c>
      <c r="B1323" s="2">
        <v>43497</v>
      </c>
      <c r="C1323" s="7">
        <v>0.84730869361573802</v>
      </c>
      <c r="D1323" s="7">
        <v>1.46009373053167E-2</v>
      </c>
      <c r="E1323" s="7">
        <v>0.46395019655649</v>
      </c>
      <c r="F1323" s="7">
        <v>0.52144886613819297</v>
      </c>
      <c r="G1323" s="7">
        <v>1.3119325585264701E-2</v>
      </c>
      <c r="H1323" s="7">
        <v>1.9318764996828299E-2</v>
      </c>
      <c r="I1323" s="30">
        <v>0.10172145608090701</v>
      </c>
      <c r="J1323" s="30">
        <v>0.1369465464987</v>
      </c>
      <c r="K1323" s="7">
        <v>9.4747065808696199E-2</v>
      </c>
      <c r="L1323" s="7">
        <v>0.262871818847556</v>
      </c>
      <c r="M1323" s="7">
        <v>6.07150317501194E-2</v>
      </c>
      <c r="N1323" s="7">
        <v>5.4749779452232701E-2</v>
      </c>
      <c r="O1323" s="7">
        <v>3.6712376037229703E-2</v>
      </c>
      <c r="P1323" s="7">
        <v>0.21909783494246499</v>
      </c>
      <c r="Q1323" s="7">
        <v>5.8709860882113798</v>
      </c>
    </row>
    <row r="1324" spans="1:17" hidden="1" x14ac:dyDescent="0.25">
      <c r="A1324" s="3" t="s">
        <v>47</v>
      </c>
      <c r="B1324" s="2">
        <v>43525</v>
      </c>
      <c r="C1324" s="7">
        <v>1.0138892756783799</v>
      </c>
      <c r="D1324" s="7">
        <v>1.7587573227635302E-2</v>
      </c>
      <c r="E1324" s="7">
        <v>0.46689069705312097</v>
      </c>
      <c r="F1324" s="7">
        <v>0.51552172971924404</v>
      </c>
      <c r="G1324" s="7">
        <v>1.3766055200271099E-2</v>
      </c>
      <c r="H1324" s="7">
        <v>1.8664008078696601E-2</v>
      </c>
      <c r="I1324" s="30">
        <v>0.105738152743673</v>
      </c>
      <c r="J1324" s="30">
        <v>0.13527594706985799</v>
      </c>
      <c r="K1324" s="7">
        <v>9.6655902848922795E-2</v>
      </c>
      <c r="L1324" s="7">
        <v>0.25299460265811502</v>
      </c>
      <c r="M1324" s="7">
        <v>5.6439169171416101E-2</v>
      </c>
      <c r="N1324" s="7">
        <v>6.0810928712262999E-2</v>
      </c>
      <c r="O1324" s="7">
        <v>3.5809723026318803E-2</v>
      </c>
      <c r="P1324" s="7">
        <v>0.223845510490467</v>
      </c>
      <c r="Q1324" s="7">
        <v>5.8666726940965201</v>
      </c>
    </row>
    <row r="1325" spans="1:17" hidden="1" x14ac:dyDescent="0.25">
      <c r="A1325" s="3" t="s">
        <v>47</v>
      </c>
      <c r="B1325" s="2">
        <v>43556</v>
      </c>
      <c r="C1325" s="7">
        <v>0.98033706812443699</v>
      </c>
      <c r="D1325" s="7">
        <v>1.40764880035575E-2</v>
      </c>
      <c r="E1325" s="7">
        <v>0.46074257777101502</v>
      </c>
      <c r="F1325" s="7">
        <v>0.525180934225427</v>
      </c>
      <c r="G1325" s="7">
        <v>1.5390359818705601E-2</v>
      </c>
      <c r="H1325" s="7">
        <v>2.0118479957426001E-2</v>
      </c>
      <c r="I1325" s="30">
        <v>0.112013652863771</v>
      </c>
      <c r="J1325" s="30">
        <v>0.132762652740262</v>
      </c>
      <c r="K1325" s="7">
        <v>9.2452777653899004E-2</v>
      </c>
      <c r="L1325" s="7">
        <v>0.256998694574332</v>
      </c>
      <c r="M1325" s="7">
        <v>5.5038747133490599E-2</v>
      </c>
      <c r="N1325" s="7">
        <v>6.78845732389321E-2</v>
      </c>
      <c r="O1325" s="7">
        <v>4.1324140929224297E-2</v>
      </c>
      <c r="P1325" s="7">
        <v>0.206015921089958</v>
      </c>
      <c r="Q1325" s="7">
        <v>5.9866794815365898</v>
      </c>
    </row>
    <row r="1326" spans="1:17" hidden="1" x14ac:dyDescent="0.25">
      <c r="A1326" s="3" t="s">
        <v>47</v>
      </c>
      <c r="B1326" s="2">
        <v>43586</v>
      </c>
      <c r="C1326" s="7">
        <v>1.0277888644366699</v>
      </c>
      <c r="D1326" s="7">
        <v>1.5151178127463701E-2</v>
      </c>
      <c r="E1326" s="7">
        <v>0.45045434960782199</v>
      </c>
      <c r="F1326" s="7">
        <v>0.53439447226471504</v>
      </c>
      <c r="G1326" s="7">
        <v>1.38433693925479E-2</v>
      </c>
      <c r="H1326" s="7">
        <v>1.8566765034549501E-2</v>
      </c>
      <c r="I1326" s="30">
        <v>0.115668790450077</v>
      </c>
      <c r="J1326" s="30">
        <v>0.13623394773446099</v>
      </c>
      <c r="K1326" s="7">
        <v>9.3167604799675202E-2</v>
      </c>
      <c r="L1326" s="7">
        <v>0.24689392024405199</v>
      </c>
      <c r="M1326" s="7">
        <v>5.5452882305442E-2</v>
      </c>
      <c r="N1326" s="7">
        <v>6.3374105936193303E-2</v>
      </c>
      <c r="O1326" s="7">
        <v>4.0904320700154102E-2</v>
      </c>
      <c r="P1326" s="7">
        <v>0.21589429340284899</v>
      </c>
      <c r="Q1326" s="7">
        <v>5.9237305722991902</v>
      </c>
    </row>
    <row r="1327" spans="1:17" hidden="1" x14ac:dyDescent="0.25">
      <c r="A1327" s="3" t="s">
        <v>47</v>
      </c>
      <c r="B1327" s="2">
        <v>43617</v>
      </c>
      <c r="C1327" s="7">
        <v>0.97795685967095103</v>
      </c>
      <c r="D1327" s="7">
        <v>1.4243833211324001E-2</v>
      </c>
      <c r="E1327" s="7">
        <v>0.46448560140466699</v>
      </c>
      <c r="F1327" s="7">
        <v>0.52127056538400895</v>
      </c>
      <c r="G1327" s="7">
        <v>1.31637647368264E-2</v>
      </c>
      <c r="H1327" s="7">
        <v>1.7170785062892002E-2</v>
      </c>
      <c r="I1327" s="30">
        <v>0.11679383529292001</v>
      </c>
      <c r="J1327" s="30">
        <v>0.12994887669751401</v>
      </c>
      <c r="K1327" s="7">
        <v>0.100502868486141</v>
      </c>
      <c r="L1327" s="7">
        <v>0.25189696386462102</v>
      </c>
      <c r="M1327" s="7">
        <v>5.5934195066373697E-2</v>
      </c>
      <c r="N1327" s="7">
        <v>5.8020557099202598E-2</v>
      </c>
      <c r="O1327" s="7">
        <v>3.9851452163619197E-2</v>
      </c>
      <c r="P1327" s="7">
        <v>0.21671670152989</v>
      </c>
      <c r="Q1327" s="7">
        <v>5.9437222252523698</v>
      </c>
    </row>
    <row r="1328" spans="1:17" hidden="1" x14ac:dyDescent="0.25">
      <c r="A1328" s="3" t="s">
        <v>47</v>
      </c>
      <c r="B1328" s="2">
        <v>43647</v>
      </c>
      <c r="C1328" s="7">
        <v>1.01586396250158</v>
      </c>
      <c r="D1328" s="7">
        <v>1.33427721005624E-2</v>
      </c>
      <c r="E1328" s="7">
        <v>0.47247177902571003</v>
      </c>
      <c r="F1328" s="7">
        <v>0.51418544887372797</v>
      </c>
      <c r="G1328" s="7">
        <v>1.3990744135773401E-2</v>
      </c>
      <c r="H1328" s="7">
        <v>1.86731775525441E-2</v>
      </c>
      <c r="I1328" s="30">
        <v>0.117267284801292</v>
      </c>
      <c r="J1328" s="30">
        <v>0.134188051394388</v>
      </c>
      <c r="K1328" s="7">
        <v>9.7524746752574096E-2</v>
      </c>
      <c r="L1328" s="7">
        <v>0.25055506625152502</v>
      </c>
      <c r="M1328" s="7">
        <v>5.6512421430015697E-2</v>
      </c>
      <c r="N1328" s="7">
        <v>5.9407631943641799E-2</v>
      </c>
      <c r="O1328" s="7">
        <v>3.8285496613841598E-2</v>
      </c>
      <c r="P1328" s="7">
        <v>0.21359537912440499</v>
      </c>
      <c r="Q1328" s="7">
        <v>5.8543456249541101</v>
      </c>
    </row>
    <row r="1329" spans="1:17" hidden="1" x14ac:dyDescent="0.25">
      <c r="A1329" s="3" t="s">
        <v>47</v>
      </c>
      <c r="B1329" s="2">
        <v>43678</v>
      </c>
      <c r="C1329" s="7">
        <v>1.05443462983666</v>
      </c>
      <c r="D1329" s="7">
        <v>1.46337541562806E-2</v>
      </c>
      <c r="E1329" s="7">
        <v>0.44860031721476101</v>
      </c>
      <c r="F1329" s="7">
        <v>0.536765928628958</v>
      </c>
      <c r="G1329" s="7">
        <v>1.2458838517643E-2</v>
      </c>
      <c r="H1329" s="7">
        <v>2.3155822434928499E-2</v>
      </c>
      <c r="I1329" s="30">
        <v>0.11915226190842</v>
      </c>
      <c r="J1329" s="30">
        <v>0.14049129740237501</v>
      </c>
      <c r="K1329" s="7">
        <v>9.4515023414416005E-2</v>
      </c>
      <c r="L1329" s="7">
        <v>0.24227297309542301</v>
      </c>
      <c r="M1329" s="7">
        <v>5.4360800659773501E-2</v>
      </c>
      <c r="N1329" s="7">
        <v>5.5972159258126701E-2</v>
      </c>
      <c r="O1329" s="7">
        <v>4.1756658030450297E-2</v>
      </c>
      <c r="P1329" s="7">
        <v>0.21586416527844399</v>
      </c>
      <c r="Q1329" s="7">
        <v>5.9453853044818201</v>
      </c>
    </row>
    <row r="1330" spans="1:17" hidden="1" x14ac:dyDescent="0.25">
      <c r="A1330" s="3" t="s">
        <v>47</v>
      </c>
      <c r="B1330" s="2">
        <v>43709</v>
      </c>
      <c r="C1330" s="7">
        <v>0.97040459719413996</v>
      </c>
      <c r="D1330" s="7">
        <v>1.8554756906291402E-2</v>
      </c>
      <c r="E1330" s="7">
        <v>0.44908646404658298</v>
      </c>
      <c r="F1330" s="7">
        <v>0.53235877904712503</v>
      </c>
      <c r="G1330" s="7">
        <v>1.34457396533361E-2</v>
      </c>
      <c r="H1330" s="7">
        <v>1.9386869494088799E-2</v>
      </c>
      <c r="I1330" s="30">
        <v>0.11348421365160601</v>
      </c>
      <c r="J1330" s="30">
        <v>0.13056833872531101</v>
      </c>
      <c r="K1330" s="7">
        <v>9.8012511422399196E-2</v>
      </c>
      <c r="L1330" s="7">
        <v>0.246333447938547</v>
      </c>
      <c r="M1330" s="7">
        <v>5.4902082632518397E-2</v>
      </c>
      <c r="N1330" s="7">
        <v>5.7845292652123702E-2</v>
      </c>
      <c r="O1330" s="7">
        <v>3.8981702369686497E-2</v>
      </c>
      <c r="P1330" s="7">
        <v>0.227039801460383</v>
      </c>
      <c r="Q1330" s="7">
        <v>6.0029086744287001</v>
      </c>
    </row>
    <row r="1331" spans="1:17" hidden="1" x14ac:dyDescent="0.25">
      <c r="A1331" s="3" t="s">
        <v>47</v>
      </c>
      <c r="B1331" s="2">
        <v>43739</v>
      </c>
      <c r="C1331" s="7">
        <v>1.0268725590272401</v>
      </c>
      <c r="D1331" s="7">
        <v>1.41478627503483E-2</v>
      </c>
      <c r="E1331" s="7">
        <v>0.46020074884377299</v>
      </c>
      <c r="F1331" s="7">
        <v>0.52565138840587899</v>
      </c>
      <c r="G1331" s="7">
        <v>1.4076791406592499E-2</v>
      </c>
      <c r="H1331" s="7">
        <v>2.14900631250786E-2</v>
      </c>
      <c r="I1331" s="30">
        <v>0.118977531480726</v>
      </c>
      <c r="J1331" s="30">
        <v>0.13435448314814699</v>
      </c>
      <c r="K1331" s="7">
        <v>0.10841438055458399</v>
      </c>
      <c r="L1331" s="7">
        <v>0.24717723466465499</v>
      </c>
      <c r="M1331" s="7">
        <v>5.4893581759184497E-2</v>
      </c>
      <c r="N1331" s="7">
        <v>5.9840340918262999E-2</v>
      </c>
      <c r="O1331" s="7">
        <v>3.36436625522753E-2</v>
      </c>
      <c r="P1331" s="7">
        <v>0.20713193039049499</v>
      </c>
      <c r="Q1331" s="7">
        <v>5.9183618981517796</v>
      </c>
    </row>
    <row r="1332" spans="1:17" hidden="1" x14ac:dyDescent="0.25">
      <c r="A1332" s="3" t="s">
        <v>47</v>
      </c>
      <c r="B1332" s="2">
        <v>43770</v>
      </c>
      <c r="C1332" s="7">
        <v>1.04556694847878</v>
      </c>
      <c r="D1332" s="7">
        <v>2.0086213660451501E-2</v>
      </c>
      <c r="E1332" s="7">
        <v>0.46888777506596102</v>
      </c>
      <c r="F1332" s="7">
        <v>0.51102601127358704</v>
      </c>
      <c r="G1332" s="7">
        <v>1.4140319553616301E-2</v>
      </c>
      <c r="H1332" s="7">
        <v>2.43326198696894E-2</v>
      </c>
      <c r="I1332" s="30">
        <v>0.127757683898156</v>
      </c>
      <c r="J1332" s="30">
        <v>0.135525422189025</v>
      </c>
      <c r="K1332" s="7">
        <v>0.13067249264754999</v>
      </c>
      <c r="L1332" s="7">
        <v>0.246292204602999</v>
      </c>
      <c r="M1332" s="7">
        <v>5.8277332602025098E-2</v>
      </c>
      <c r="N1332" s="7">
        <v>5.9367593840134299E-2</v>
      </c>
      <c r="O1332" s="7">
        <v>3.2823320495272097E-2</v>
      </c>
      <c r="P1332" s="7">
        <v>0.17081101030153201</v>
      </c>
      <c r="Q1332" s="7">
        <v>5.8389789195402999</v>
      </c>
    </row>
    <row r="1333" spans="1:17" hidden="1" x14ac:dyDescent="0.25">
      <c r="A1333" s="3" t="s">
        <v>47</v>
      </c>
      <c r="B1333" s="2">
        <v>43800</v>
      </c>
      <c r="C1333" s="7">
        <v>1.20480524088013</v>
      </c>
      <c r="D1333" s="7">
        <v>1.4801051216205299E-2</v>
      </c>
      <c r="E1333" s="7">
        <v>0.459577855889022</v>
      </c>
      <c r="F1333" s="7">
        <v>0.52562109289477199</v>
      </c>
      <c r="G1333" s="7">
        <v>1.3368611958508201E-2</v>
      </c>
      <c r="H1333" s="7">
        <v>3.1568721761773201E-2</v>
      </c>
      <c r="I1333" s="30">
        <v>0.14840492495673799</v>
      </c>
      <c r="J1333" s="30">
        <v>0.13571652008138299</v>
      </c>
      <c r="K1333" s="7">
        <v>0.16245674537847599</v>
      </c>
      <c r="L1333" s="7">
        <v>0.245360996352398</v>
      </c>
      <c r="M1333" s="7">
        <v>5.6816166342943002E-2</v>
      </c>
      <c r="N1333" s="7">
        <v>4.5702051234423897E-2</v>
      </c>
      <c r="O1333" s="7">
        <v>2.7863576612416101E-2</v>
      </c>
      <c r="P1333" s="7">
        <v>0.13274168532094099</v>
      </c>
      <c r="Q1333" s="7">
        <v>5.9106511090337301</v>
      </c>
    </row>
    <row r="1334" spans="1:17" hidden="1" x14ac:dyDescent="0.25">
      <c r="A1334" s="3" t="s">
        <v>47</v>
      </c>
      <c r="B1334" s="2">
        <v>43831</v>
      </c>
      <c r="C1334" s="7">
        <v>0.91386481286737498</v>
      </c>
      <c r="D1334" s="7">
        <v>1.74020266311685E-2</v>
      </c>
      <c r="E1334" s="7">
        <v>0.487447139411335</v>
      </c>
      <c r="F1334" s="7">
        <v>0.49515083395749598</v>
      </c>
      <c r="G1334" s="7">
        <v>1.36570634353124E-2</v>
      </c>
      <c r="H1334" s="7">
        <v>1.9143400691487299E-2</v>
      </c>
      <c r="I1334" s="30">
        <v>0.103743328542729</v>
      </c>
      <c r="J1334" s="30">
        <v>0.12841494353987601</v>
      </c>
      <c r="K1334" s="7">
        <v>0.102171999586932</v>
      </c>
      <c r="L1334" s="7">
        <v>0.25856492701398698</v>
      </c>
      <c r="M1334" s="7">
        <v>5.9215297549074897E-2</v>
      </c>
      <c r="N1334" s="7">
        <v>5.9505301366171597E-2</v>
      </c>
      <c r="O1334" s="7">
        <v>3.7434131508490801E-2</v>
      </c>
      <c r="P1334" s="7">
        <v>0.218149606765939</v>
      </c>
      <c r="Q1334" s="7">
        <v>5.8393534745333397</v>
      </c>
    </row>
    <row r="1335" spans="1:17" hidden="1" x14ac:dyDescent="0.25">
      <c r="A1335" s="3" t="s">
        <v>47</v>
      </c>
      <c r="B1335" s="2">
        <v>43862</v>
      </c>
      <c r="C1335" s="7">
        <v>0.90260068013150496</v>
      </c>
      <c r="D1335" s="7">
        <v>1.56052321384594E-2</v>
      </c>
      <c r="E1335" s="7">
        <v>0.48039670134974299</v>
      </c>
      <c r="F1335" s="7">
        <v>0.50399806651179802</v>
      </c>
      <c r="G1335" s="7">
        <v>1.47879868537436E-2</v>
      </c>
      <c r="H1335" s="7">
        <v>1.8929659894770599E-2</v>
      </c>
      <c r="I1335" s="30">
        <v>0.103239575029813</v>
      </c>
      <c r="J1335" s="30">
        <v>0.148541041865106</v>
      </c>
      <c r="K1335" s="7">
        <v>9.3566030866616606E-2</v>
      </c>
      <c r="L1335" s="7">
        <v>0.263563783986558</v>
      </c>
      <c r="M1335" s="7">
        <v>5.97497088379811E-2</v>
      </c>
      <c r="N1335" s="7">
        <v>6.3131769092862805E-2</v>
      </c>
      <c r="O1335" s="7">
        <v>3.6454660660565699E-2</v>
      </c>
      <c r="P1335" s="7">
        <v>0.19803578291198301</v>
      </c>
      <c r="Q1335" s="7">
        <v>5.93507813027853</v>
      </c>
    </row>
    <row r="1336" spans="1:17" hidden="1" x14ac:dyDescent="0.25">
      <c r="A1336" s="3" t="s">
        <v>47</v>
      </c>
      <c r="B1336" s="2">
        <v>43891</v>
      </c>
      <c r="C1336" s="7">
        <v>0.81075824102307603</v>
      </c>
      <c r="D1336" s="7">
        <v>2.05383844718857E-2</v>
      </c>
      <c r="E1336" s="7">
        <v>0.52018070343517497</v>
      </c>
      <c r="F1336" s="7">
        <v>0.45928091209293898</v>
      </c>
      <c r="G1336" s="7">
        <v>1.49908934209782E-2</v>
      </c>
      <c r="H1336" s="7">
        <v>1.2730152943645099E-2</v>
      </c>
      <c r="I1336" s="30">
        <v>7.0055062394870707E-2</v>
      </c>
      <c r="J1336" s="30">
        <v>9.6150723955619397E-2</v>
      </c>
      <c r="K1336" s="7">
        <v>8.6429891541474999E-2</v>
      </c>
      <c r="L1336" s="7">
        <v>0.36269727017988002</v>
      </c>
      <c r="M1336" s="7">
        <v>4.92307655681243E-2</v>
      </c>
      <c r="N1336" s="7">
        <v>5.1398763409510197E-2</v>
      </c>
      <c r="O1336" s="7">
        <v>2.42007761637766E-2</v>
      </c>
      <c r="P1336" s="7">
        <v>0.23211570042212101</v>
      </c>
      <c r="Q1336" s="7">
        <v>5.9897574926402299</v>
      </c>
    </row>
    <row r="1337" spans="1:17" hidden="1" x14ac:dyDescent="0.25">
      <c r="A1337" s="3" t="s">
        <v>47</v>
      </c>
      <c r="B1337" s="2">
        <v>43922</v>
      </c>
      <c r="C1337" s="7">
        <v>0.36877547004329903</v>
      </c>
      <c r="D1337" s="7">
        <v>2.3838649397953101E-2</v>
      </c>
      <c r="E1337" s="7">
        <v>0.73300217804004697</v>
      </c>
      <c r="F1337" s="7">
        <v>0.24315917256200001</v>
      </c>
      <c r="G1337" s="7">
        <v>2.00247704605288E-2</v>
      </c>
      <c r="H1337" s="7">
        <v>2.5936074215813203E-4</v>
      </c>
      <c r="I1337" s="30">
        <v>2.1239412333233499E-2</v>
      </c>
      <c r="J1337" s="30">
        <v>1.6783564655491901E-2</v>
      </c>
      <c r="K1337" s="7">
        <v>6.9869030050991807E-2</v>
      </c>
      <c r="L1337" s="7">
        <v>0.73873447183346796</v>
      </c>
      <c r="M1337" s="7">
        <v>1.57106268108263E-2</v>
      </c>
      <c r="N1337" s="7">
        <v>2.32181680454107E-2</v>
      </c>
      <c r="O1337" s="7">
        <v>6.9084135256995399E-3</v>
      </c>
      <c r="P1337" s="7">
        <v>8.7252181542191304E-2</v>
      </c>
      <c r="Q1337" s="7">
        <v>6.2503594224883399</v>
      </c>
    </row>
    <row r="1338" spans="1:17" hidden="1" x14ac:dyDescent="0.25">
      <c r="A1338" s="3" t="s">
        <v>47</v>
      </c>
      <c r="B1338" s="2">
        <v>43952</v>
      </c>
      <c r="C1338" s="7">
        <v>0.49542989393551901</v>
      </c>
      <c r="D1338" s="7">
        <v>2.1140757242245501E-2</v>
      </c>
      <c r="E1338" s="7">
        <v>0.65988197564098605</v>
      </c>
      <c r="F1338" s="7">
        <v>0.31897726711676799</v>
      </c>
      <c r="G1338" s="7">
        <v>1.7786221936719099E-2</v>
      </c>
      <c r="H1338" s="7">
        <v>1.5359979867161199E-3</v>
      </c>
      <c r="I1338" s="30">
        <v>2.1954667686023999E-2</v>
      </c>
      <c r="J1338" s="30">
        <v>2.7743713219532899E-2</v>
      </c>
      <c r="K1338" s="7">
        <v>6.5708749499799601E-2</v>
      </c>
      <c r="L1338" s="7">
        <v>0.60273959061914995</v>
      </c>
      <c r="M1338" s="7">
        <v>1.6045411307767599E-2</v>
      </c>
      <c r="N1338" s="7">
        <v>9.0684391046478505E-2</v>
      </c>
      <c r="O1338" s="7">
        <v>7.5914823861990199E-3</v>
      </c>
      <c r="P1338" s="7">
        <v>0.148209774311613</v>
      </c>
      <c r="Q1338" s="7">
        <v>6.2179633114735502</v>
      </c>
    </row>
    <row r="1339" spans="1:17" hidden="1" x14ac:dyDescent="0.25">
      <c r="A1339" s="3" t="s">
        <v>47</v>
      </c>
      <c r="B1339" s="2">
        <v>43983</v>
      </c>
      <c r="C1339" s="7">
        <v>0.66997882292436695</v>
      </c>
      <c r="D1339" s="7">
        <v>2.1076356709080299E-2</v>
      </c>
      <c r="E1339" s="7">
        <v>0.58081853884753998</v>
      </c>
      <c r="F1339" s="7">
        <v>0.39810510444337999</v>
      </c>
      <c r="G1339" s="7">
        <v>1.55053107532175E-2</v>
      </c>
      <c r="H1339" s="7">
        <v>7.4770222928694603E-3</v>
      </c>
      <c r="I1339" s="30">
        <v>7.8705157380770996E-2</v>
      </c>
      <c r="J1339" s="30">
        <v>4.5899004325832701E-2</v>
      </c>
      <c r="K1339" s="7">
        <v>8.1299488511411194E-2</v>
      </c>
      <c r="L1339" s="7">
        <v>0.43079438763323802</v>
      </c>
      <c r="M1339" s="7">
        <v>2.6390578612982E-2</v>
      </c>
      <c r="N1339" s="7">
        <v>9.3869268353452301E-2</v>
      </c>
      <c r="O1339" s="7">
        <v>9.0195749876313298E-3</v>
      </c>
      <c r="P1339" s="7">
        <v>0.21104020714859401</v>
      </c>
      <c r="Q1339" s="7">
        <v>6.1202288548661796</v>
      </c>
    </row>
    <row r="1340" spans="1:17" hidden="1" x14ac:dyDescent="0.25">
      <c r="A1340" s="3" t="s">
        <v>47</v>
      </c>
      <c r="B1340" s="2">
        <v>44013</v>
      </c>
      <c r="C1340" s="7">
        <v>0.89247843724309495</v>
      </c>
      <c r="D1340" s="7">
        <v>1.7385359049567901E-2</v>
      </c>
      <c r="E1340" s="7">
        <v>0.51303323804049406</v>
      </c>
      <c r="F1340" s="7">
        <v>0.46958140290993799</v>
      </c>
      <c r="G1340" s="7">
        <v>1.3533820440523699E-2</v>
      </c>
      <c r="H1340" s="7">
        <v>1.2533567085213601E-2</v>
      </c>
      <c r="I1340" s="30">
        <v>0.112808047202372</v>
      </c>
      <c r="J1340" s="30">
        <v>0.10139593565064201</v>
      </c>
      <c r="K1340" s="7">
        <v>9.0469402504112506E-2</v>
      </c>
      <c r="L1340" s="7">
        <v>0.323955377846605</v>
      </c>
      <c r="M1340" s="7">
        <v>4.8913513440030899E-2</v>
      </c>
      <c r="N1340" s="7">
        <v>7.4615416273123694E-2</v>
      </c>
      <c r="O1340" s="7">
        <v>1.66181020807976E-2</v>
      </c>
      <c r="P1340" s="7">
        <v>0.20515681747657899</v>
      </c>
      <c r="Q1340" s="7">
        <v>6.0915200933208196</v>
      </c>
    </row>
    <row r="1341" spans="1:17" hidden="1" x14ac:dyDescent="0.25">
      <c r="A1341" s="3" t="s">
        <v>47</v>
      </c>
      <c r="B1341" s="2">
        <v>44044</v>
      </c>
      <c r="C1341" s="7">
        <v>0.97276305193245105</v>
      </c>
      <c r="D1341" s="7">
        <v>1.61912577656299E-2</v>
      </c>
      <c r="E1341" s="7">
        <v>0.49758715116407298</v>
      </c>
      <c r="F1341" s="7">
        <v>0.486221591070297</v>
      </c>
      <c r="G1341" s="7">
        <v>1.3557846142026399E-2</v>
      </c>
      <c r="H1341" s="7">
        <v>1.6201634034379499E-2</v>
      </c>
      <c r="I1341" s="30">
        <v>0.117886999769415</v>
      </c>
      <c r="J1341" s="30">
        <v>0.144406955783216</v>
      </c>
      <c r="K1341" s="7">
        <v>9.3810539412018099E-2</v>
      </c>
      <c r="L1341" s="7">
        <v>0.29272414348305997</v>
      </c>
      <c r="M1341" s="7">
        <v>4.7825161042794301E-2</v>
      </c>
      <c r="N1341" s="7">
        <v>6.2995240539114705E-2</v>
      </c>
      <c r="O1341" s="7">
        <v>2.4704720131564599E-2</v>
      </c>
      <c r="P1341" s="7">
        <v>0.18588675966241</v>
      </c>
      <c r="Q1341" s="7">
        <v>6.0209944279967802</v>
      </c>
    </row>
    <row r="1342" spans="1:17" hidden="1" x14ac:dyDescent="0.25">
      <c r="A1342" s="3" t="s">
        <v>47</v>
      </c>
      <c r="B1342" s="2">
        <v>44075</v>
      </c>
      <c r="C1342" s="7">
        <v>0.92700378270447903</v>
      </c>
      <c r="D1342" s="7">
        <v>1.78451140431732E-2</v>
      </c>
      <c r="E1342" s="7">
        <v>0.49759961938156699</v>
      </c>
      <c r="F1342" s="7">
        <v>0.48455526657525999</v>
      </c>
      <c r="G1342" s="7">
        <v>1.44188356050956E-2</v>
      </c>
      <c r="H1342" s="7">
        <v>1.4377706918967399E-2</v>
      </c>
      <c r="I1342" s="30">
        <v>0.108171567785376</v>
      </c>
      <c r="J1342" s="30">
        <v>0.12811977724752999</v>
      </c>
      <c r="K1342" s="7">
        <v>9.7181089271908494E-2</v>
      </c>
      <c r="L1342" s="7">
        <v>0.29797296920778299</v>
      </c>
      <c r="M1342" s="7">
        <v>5.3225522645531702E-2</v>
      </c>
      <c r="N1342" s="7">
        <v>6.5517518640265004E-2</v>
      </c>
      <c r="O1342" s="7">
        <v>2.3650575727198801E-2</v>
      </c>
      <c r="P1342" s="7">
        <v>0.197364436950344</v>
      </c>
      <c r="Q1342" s="7">
        <v>6.0203389124866398</v>
      </c>
    </row>
    <row r="1343" spans="1:17" hidden="1" x14ac:dyDescent="0.25">
      <c r="A1343" s="3" t="s">
        <v>47</v>
      </c>
      <c r="B1343" s="2">
        <v>44105</v>
      </c>
      <c r="C1343" s="7">
        <v>0.97355447564944897</v>
      </c>
      <c r="D1343" s="7">
        <v>1.6301203372360299E-2</v>
      </c>
      <c r="E1343" s="7">
        <v>0.51738310857606395</v>
      </c>
      <c r="F1343" s="7">
        <v>0.46631568805157603</v>
      </c>
      <c r="G1343" s="7">
        <v>1.52274993256756E-2</v>
      </c>
      <c r="H1343" s="7">
        <v>1.60453197639835E-2</v>
      </c>
      <c r="I1343" s="30">
        <v>0.12162145857449</v>
      </c>
      <c r="J1343" s="30">
        <v>0.12949043400655799</v>
      </c>
      <c r="K1343" s="7">
        <v>0.10436152954167</v>
      </c>
      <c r="L1343" s="7">
        <v>0.298260838000735</v>
      </c>
      <c r="M1343" s="7">
        <v>5.2956718322896203E-2</v>
      </c>
      <c r="N1343" s="7">
        <v>6.8818258241018199E-2</v>
      </c>
      <c r="O1343" s="7">
        <v>1.72823995440466E-2</v>
      </c>
      <c r="P1343" s="7">
        <v>0.175935544678927</v>
      </c>
      <c r="Q1343" s="7">
        <v>6.0022936608686503</v>
      </c>
    </row>
    <row r="1344" spans="1:17" hidden="1" x14ac:dyDescent="0.25">
      <c r="A1344" s="3" t="s">
        <v>47</v>
      </c>
      <c r="B1344" s="2">
        <v>44136</v>
      </c>
      <c r="C1344" s="7">
        <v>0.623854664371435</v>
      </c>
      <c r="D1344" s="7">
        <v>1.9380519523756801E-2</v>
      </c>
      <c r="E1344" s="7">
        <v>0.61572907539521404</v>
      </c>
      <c r="F1344" s="7">
        <v>0.36489040508102899</v>
      </c>
      <c r="G1344" s="7">
        <v>2.1570906387258101E-2</v>
      </c>
      <c r="H1344" s="7">
        <v>8.0539854827510002E-3</v>
      </c>
      <c r="I1344" s="30">
        <v>5.2668272143358098E-2</v>
      </c>
      <c r="J1344" s="30">
        <v>7.2386011911386897E-2</v>
      </c>
      <c r="K1344" s="7">
        <v>8.7701949788437095E-2</v>
      </c>
      <c r="L1344" s="7">
        <v>0.46334831814317201</v>
      </c>
      <c r="M1344" s="7">
        <v>5.7219826582380097E-2</v>
      </c>
      <c r="N1344" s="7">
        <v>6.4203892899895296E-2</v>
      </c>
      <c r="O1344" s="7">
        <v>9.6750823722373102E-3</v>
      </c>
      <c r="P1344" s="7">
        <v>0.163171754289124</v>
      </c>
      <c r="Q1344" s="7">
        <v>6.1135524251329203</v>
      </c>
    </row>
    <row r="1345" spans="1:17" hidden="1" x14ac:dyDescent="0.25">
      <c r="A1345" s="3" t="s">
        <v>47</v>
      </c>
      <c r="B1345" s="2">
        <v>44166</v>
      </c>
      <c r="C1345" s="7">
        <v>0.97762502783370098</v>
      </c>
      <c r="D1345" s="7">
        <v>2.05182653284347E-2</v>
      </c>
      <c r="E1345" s="7">
        <v>0.53696853751898399</v>
      </c>
      <c r="F1345" s="7">
        <v>0.44251319715258097</v>
      </c>
      <c r="G1345" s="7">
        <v>1.9019980653079801E-2</v>
      </c>
      <c r="H1345" s="7">
        <v>1.7878667937459899E-2</v>
      </c>
      <c r="I1345" s="30">
        <v>0.14250068732444801</v>
      </c>
      <c r="J1345" s="30">
        <v>9.0972322889954799E-2</v>
      </c>
      <c r="K1345" s="7">
        <v>0.145283146020068</v>
      </c>
      <c r="L1345" s="7">
        <v>0.33505914549715998</v>
      </c>
      <c r="M1345" s="7">
        <v>5.7844571874697097E-2</v>
      </c>
      <c r="N1345" s="7">
        <v>4.9415498022671901E-2</v>
      </c>
      <c r="O1345" s="7">
        <v>1.00654826778883E-2</v>
      </c>
      <c r="P1345" s="7">
        <v>0.13196049710257199</v>
      </c>
      <c r="Q1345" s="7">
        <v>5.9918493328371696</v>
      </c>
    </row>
    <row r="1346" spans="1:17" hidden="1" x14ac:dyDescent="0.25">
      <c r="A1346" s="3" t="s">
        <v>47</v>
      </c>
      <c r="B1346" s="2">
        <v>44197</v>
      </c>
      <c r="C1346" s="7">
        <v>0.45025708651817398</v>
      </c>
      <c r="D1346" s="7">
        <v>2.25563446174325E-2</v>
      </c>
      <c r="E1346" s="7">
        <v>0.68107235897339802</v>
      </c>
      <c r="F1346" s="7">
        <v>0.29637129640916898</v>
      </c>
      <c r="G1346" s="7">
        <v>2.2366231724208201E-2</v>
      </c>
      <c r="H1346" s="7">
        <v>1.5906208785727699E-3</v>
      </c>
      <c r="I1346" s="30">
        <v>2.2101805713475201E-2</v>
      </c>
      <c r="J1346" s="30">
        <v>5.8783729203526501E-2</v>
      </c>
      <c r="K1346" s="7">
        <v>5.5418009346862897E-2</v>
      </c>
      <c r="L1346" s="7">
        <v>0.56420482951029605</v>
      </c>
      <c r="M1346" s="7">
        <v>5.4477697853563101E-2</v>
      </c>
      <c r="N1346" s="7">
        <v>4.5426687152112503E-2</v>
      </c>
      <c r="O1346" s="7">
        <v>6.6641303300616801E-3</v>
      </c>
      <c r="P1346" s="7">
        <v>0.16896625828732101</v>
      </c>
      <c r="Q1346" s="7">
        <v>6.1602081929197103</v>
      </c>
    </row>
    <row r="1347" spans="1:17" hidden="1" x14ac:dyDescent="0.25">
      <c r="A1347" s="3" t="s">
        <v>47</v>
      </c>
      <c r="B1347" s="2">
        <v>44228</v>
      </c>
      <c r="C1347" s="7">
        <v>0.46476346694618698</v>
      </c>
      <c r="D1347" s="7">
        <v>2.12895834213392E-2</v>
      </c>
      <c r="E1347" s="7">
        <v>0.66778452798670696</v>
      </c>
      <c r="F1347" s="7">
        <v>0.31092588859195402</v>
      </c>
      <c r="G1347" s="7">
        <v>2.17845905424091E-2</v>
      </c>
      <c r="H1347" s="7">
        <v>1.8065489210796399E-3</v>
      </c>
      <c r="I1347" s="30">
        <v>2.5243817220055802E-2</v>
      </c>
      <c r="J1347" s="30">
        <v>5.767245571606E-2</v>
      </c>
      <c r="K1347" s="7">
        <v>6.1040256227252697E-2</v>
      </c>
      <c r="L1347" s="7">
        <v>0.54368615009357202</v>
      </c>
      <c r="M1347" s="7">
        <v>5.56609343328845E-2</v>
      </c>
      <c r="N1347" s="7">
        <v>5.6440558294782298E-2</v>
      </c>
      <c r="O1347" s="7">
        <v>6.9424435730440796E-3</v>
      </c>
      <c r="P1347" s="7">
        <v>0.16972224507886</v>
      </c>
      <c r="Q1347" s="7">
        <v>6.1603577524674096</v>
      </c>
    </row>
    <row r="1348" spans="1:17" hidden="1" x14ac:dyDescent="0.25">
      <c r="A1348" s="3" t="s">
        <v>47</v>
      </c>
      <c r="B1348" s="2">
        <v>44256</v>
      </c>
      <c r="C1348" s="7">
        <v>0.59474781533113996</v>
      </c>
      <c r="D1348" s="7">
        <v>2.0062674279376899E-2</v>
      </c>
      <c r="E1348" s="7">
        <v>0.66355588115723996</v>
      </c>
      <c r="F1348" s="7">
        <v>0.31638144456338302</v>
      </c>
      <c r="G1348" s="7">
        <v>2.2801203197538401E-2</v>
      </c>
      <c r="H1348" s="7">
        <v>2.1079231806141901E-3</v>
      </c>
      <c r="I1348" s="30">
        <v>2.775986393694E-2</v>
      </c>
      <c r="J1348" s="30">
        <v>5.6506351720687097E-2</v>
      </c>
      <c r="K1348" s="7">
        <v>6.2582173042455697E-2</v>
      </c>
      <c r="L1348" s="7">
        <v>0.49961094990864802</v>
      </c>
      <c r="M1348" s="7">
        <v>5.8093634068740997E-2</v>
      </c>
      <c r="N1348" s="7">
        <v>6.9699114708866305E-2</v>
      </c>
      <c r="O1348" s="7">
        <v>9.2034770050759898E-3</v>
      </c>
      <c r="P1348" s="7">
        <v>0.19163530923043301</v>
      </c>
      <c r="Q1348" s="7">
        <v>6.08838082628702</v>
      </c>
    </row>
    <row r="1349" spans="1:17" hidden="1" x14ac:dyDescent="0.25">
      <c r="A1349" s="3" t="s">
        <v>47</v>
      </c>
      <c r="B1349" s="2">
        <v>44287</v>
      </c>
      <c r="C1349" s="7">
        <v>0.84640305503303104</v>
      </c>
      <c r="D1349" s="7">
        <v>1.6975215283365399E-2</v>
      </c>
      <c r="E1349" s="7">
        <v>0.52875656996042997</v>
      </c>
      <c r="F1349" s="7">
        <v>0.45426821475620399</v>
      </c>
      <c r="G1349" s="7">
        <v>1.52105699740556E-2</v>
      </c>
      <c r="H1349" s="7">
        <v>1.0448940537440801E-2</v>
      </c>
      <c r="I1349" s="30">
        <v>0.11800681626227399</v>
      </c>
      <c r="J1349" s="30">
        <v>7.7746828169071497E-2</v>
      </c>
      <c r="K1349" s="7">
        <v>9.2891725869549996E-2</v>
      </c>
      <c r="L1349" s="7">
        <v>0.337475641534844</v>
      </c>
      <c r="M1349" s="7">
        <v>6.0386547162307201E-2</v>
      </c>
      <c r="N1349" s="7">
        <v>8.3418819994221405E-2</v>
      </c>
      <c r="O1349" s="7">
        <v>1.0120386749850699E-2</v>
      </c>
      <c r="P1349" s="7">
        <v>0.19429372374638501</v>
      </c>
      <c r="Q1349" s="7">
        <v>6.0265483726729796</v>
      </c>
    </row>
    <row r="1350" spans="1:17" hidden="1" x14ac:dyDescent="0.25">
      <c r="A1350" s="3" t="s">
        <v>47</v>
      </c>
      <c r="B1350" s="2">
        <v>44317</v>
      </c>
      <c r="C1350" s="7">
        <v>1.00796927473051</v>
      </c>
      <c r="D1350" s="7">
        <v>1.6301907018069599E-2</v>
      </c>
      <c r="E1350" s="7">
        <v>0.50701209406327896</v>
      </c>
      <c r="F1350" s="7">
        <v>0.47668599891865199</v>
      </c>
      <c r="G1350" s="7">
        <v>1.2807041324891799E-2</v>
      </c>
      <c r="H1350" s="7">
        <v>1.37352642479272E-2</v>
      </c>
      <c r="I1350" s="30">
        <v>0.12844954802009001</v>
      </c>
      <c r="J1350" s="30">
        <v>0.116056116553477</v>
      </c>
      <c r="K1350" s="7">
        <v>9.2292258236364694E-2</v>
      </c>
      <c r="L1350" s="7">
        <v>0.29212516252843901</v>
      </c>
      <c r="M1350" s="7">
        <v>5.6259050770214598E-2</v>
      </c>
      <c r="N1350" s="7">
        <v>8.2705916343767893E-2</v>
      </c>
      <c r="O1350" s="7">
        <v>1.52695895979726E-2</v>
      </c>
      <c r="P1350" s="7">
        <v>0.19030005237685599</v>
      </c>
      <c r="Q1350" s="7">
        <v>5.9773953676967402</v>
      </c>
    </row>
    <row r="1351" spans="1:17" hidden="1" x14ac:dyDescent="0.25">
      <c r="A1351" s="3" t="s">
        <v>47</v>
      </c>
      <c r="B1351" s="2">
        <v>44348</v>
      </c>
      <c r="C1351" s="7">
        <v>1.0026925084280001</v>
      </c>
      <c r="D1351" s="7">
        <v>2.0182965135400299E-2</v>
      </c>
      <c r="E1351" s="7">
        <v>0.51157366936422299</v>
      </c>
      <c r="F1351" s="7">
        <v>0.46824336550037698</v>
      </c>
      <c r="G1351" s="7">
        <v>1.3163558584444599E-2</v>
      </c>
      <c r="H1351" s="7">
        <v>1.52651216486998E-2</v>
      </c>
      <c r="I1351" s="30">
        <v>0.121726823270862</v>
      </c>
      <c r="J1351" s="30">
        <v>0.13462783020434399</v>
      </c>
      <c r="K1351" s="7">
        <v>8.9540471336540403E-2</v>
      </c>
      <c r="L1351" s="7">
        <v>0.29171357139927401</v>
      </c>
      <c r="M1351" s="7">
        <v>5.6737352430898197E-2</v>
      </c>
      <c r="N1351" s="7">
        <v>6.2979942937218897E-2</v>
      </c>
      <c r="O1351" s="7">
        <v>2.16471286432353E-2</v>
      </c>
      <c r="P1351" s="7">
        <v>0.19259819954448301</v>
      </c>
      <c r="Q1351" s="7">
        <v>6.0391078168192402</v>
      </c>
    </row>
    <row r="1352" spans="1:17" hidden="1" x14ac:dyDescent="0.25">
      <c r="A1352" s="3" t="s">
        <v>47</v>
      </c>
      <c r="B1352" s="2">
        <v>44378</v>
      </c>
      <c r="C1352" s="7">
        <v>1.08070971292984</v>
      </c>
      <c r="D1352" s="7">
        <v>1.7385496536055301E-2</v>
      </c>
      <c r="E1352" s="7">
        <v>0.490648493225815</v>
      </c>
      <c r="F1352" s="7">
        <v>0.49196601023813002</v>
      </c>
      <c r="G1352" s="7">
        <v>1.10600208578551E-2</v>
      </c>
      <c r="H1352" s="7">
        <v>1.6925032619405801E-2</v>
      </c>
      <c r="I1352" s="30">
        <v>0.115656992276157</v>
      </c>
      <c r="J1352" s="30">
        <v>0.14381310693029101</v>
      </c>
      <c r="K1352" s="7">
        <v>9.0584229036993105E-2</v>
      </c>
      <c r="L1352" s="7">
        <v>0.282195010677179</v>
      </c>
      <c r="M1352" s="7">
        <v>5.2951186419303603E-2</v>
      </c>
      <c r="N1352" s="7">
        <v>6.0453479472035498E-2</v>
      </c>
      <c r="O1352" s="7">
        <v>2.5566263058802899E-2</v>
      </c>
      <c r="P1352" s="7">
        <v>0.200794678651978</v>
      </c>
      <c r="Q1352" s="7">
        <v>5.9797747291190904</v>
      </c>
    </row>
    <row r="1353" spans="1:17" hidden="1" x14ac:dyDescent="0.25">
      <c r="A1353" s="3" t="s">
        <v>47</v>
      </c>
      <c r="B1353" s="2">
        <v>44409</v>
      </c>
      <c r="C1353" s="7">
        <v>1.1059821957435301</v>
      </c>
      <c r="D1353" s="7">
        <v>1.45004109989697E-2</v>
      </c>
      <c r="E1353" s="7">
        <v>0.47435568227930702</v>
      </c>
      <c r="F1353" s="7">
        <v>0.51114390672172305</v>
      </c>
      <c r="G1353" s="7">
        <v>1.1789395304634499E-2</v>
      </c>
      <c r="H1353" s="7">
        <v>2.2270969790339601E-2</v>
      </c>
      <c r="I1353" s="30">
        <v>0.123738039904894</v>
      </c>
      <c r="J1353" s="30">
        <v>0.16529392953129801</v>
      </c>
      <c r="K1353" s="7">
        <v>9.2589770675834002E-2</v>
      </c>
      <c r="L1353" s="7">
        <v>0.26163197240803199</v>
      </c>
      <c r="M1353" s="7">
        <v>4.9279018023375899E-2</v>
      </c>
      <c r="N1353" s="7">
        <v>6.1838672794674802E-2</v>
      </c>
      <c r="O1353" s="7">
        <v>3.0199938500285801E-2</v>
      </c>
      <c r="P1353" s="7">
        <v>0.18136829306663099</v>
      </c>
      <c r="Q1353" s="7">
        <v>6.0051428676634604</v>
      </c>
    </row>
    <row r="1354" spans="1:17" x14ac:dyDescent="0.25">
      <c r="A1354" s="3" t="s">
        <v>47</v>
      </c>
      <c r="B1354" s="2">
        <v>44440</v>
      </c>
      <c r="C1354" s="7">
        <v>1.01186117328926</v>
      </c>
      <c r="D1354" s="7">
        <v>1.7053851184411301E-2</v>
      </c>
      <c r="E1354" s="7">
        <v>0.49946175127907799</v>
      </c>
      <c r="F1354" s="7">
        <v>0.48348439753651101</v>
      </c>
      <c r="G1354" s="7">
        <v>1.21841253203383E-2</v>
      </c>
      <c r="H1354" s="7">
        <v>1.6032376215675201E-2</v>
      </c>
      <c r="I1354" s="30">
        <v>0.10944387060442801</v>
      </c>
      <c r="J1354" s="30">
        <v>0.15551308897732599</v>
      </c>
      <c r="K1354" s="7">
        <v>9.0746019440891099E-2</v>
      </c>
      <c r="L1354" s="7">
        <v>0.277869798996774</v>
      </c>
      <c r="M1354" s="7">
        <v>5.4089608056852499E-2</v>
      </c>
      <c r="N1354" s="7">
        <v>5.8790175719028698E-2</v>
      </c>
      <c r="O1354" s="7">
        <v>2.8267558693759399E-2</v>
      </c>
      <c r="P1354" s="7">
        <v>0.19706337797492701</v>
      </c>
      <c r="Q1354" s="7">
        <v>5.9538907092289302</v>
      </c>
    </row>
    <row r="1355" spans="1:17" hidden="1" x14ac:dyDescent="0.25">
      <c r="A1355" s="3" t="s">
        <v>48</v>
      </c>
      <c r="B1355" s="2">
        <v>43466</v>
      </c>
      <c r="C1355" s="7">
        <v>0.86117096509098301</v>
      </c>
      <c r="D1355" s="7">
        <v>1.20342665270086E-2</v>
      </c>
      <c r="E1355" s="7">
        <v>0.60065207831582901</v>
      </c>
      <c r="F1355" s="7">
        <v>0.38731365515716198</v>
      </c>
      <c r="G1355" s="7">
        <v>1.2652430259200599E-2</v>
      </c>
      <c r="H1355" s="7">
        <v>1.7926757813245001E-2</v>
      </c>
      <c r="I1355" s="30">
        <v>6.9515030579326204E-2</v>
      </c>
      <c r="J1355" s="30">
        <v>0.106707499307923</v>
      </c>
      <c r="K1355" s="7">
        <v>6.74192746405647E-2</v>
      </c>
      <c r="L1355" s="7">
        <v>0.36124378685420899</v>
      </c>
      <c r="M1355" s="7">
        <v>5.1434838254222903E-2</v>
      </c>
      <c r="N1355" s="7">
        <v>7.9338723504242106E-2</v>
      </c>
      <c r="O1355" s="7">
        <v>2.3403385554405201E-2</v>
      </c>
      <c r="P1355" s="7">
        <v>0.21035827323266201</v>
      </c>
      <c r="Q1355" s="7">
        <v>6.5947276686133502</v>
      </c>
    </row>
    <row r="1356" spans="1:17" hidden="1" x14ac:dyDescent="0.25">
      <c r="A1356" s="3" t="s">
        <v>48</v>
      </c>
      <c r="B1356" s="2">
        <v>43497</v>
      </c>
      <c r="C1356" s="7">
        <v>0.89017918059714696</v>
      </c>
      <c r="D1356" s="7">
        <v>1.1655463058001501E-2</v>
      </c>
      <c r="E1356" s="7">
        <v>0.59573496276205495</v>
      </c>
      <c r="F1356" s="7">
        <v>0.39260957417994302</v>
      </c>
      <c r="G1356" s="7">
        <v>1.17967011778452E-2</v>
      </c>
      <c r="H1356" s="7">
        <v>1.8795941972645201E-2</v>
      </c>
      <c r="I1356" s="30">
        <v>6.8133085682711703E-2</v>
      </c>
      <c r="J1356" s="30">
        <v>0.12627782392922901</v>
      </c>
      <c r="K1356" s="7">
        <v>6.0467236205900297E-2</v>
      </c>
      <c r="L1356" s="7">
        <v>0.35438811843134999</v>
      </c>
      <c r="M1356" s="7">
        <v>5.0855331148803098E-2</v>
      </c>
      <c r="N1356" s="7">
        <v>7.7403627414239395E-2</v>
      </c>
      <c r="O1356" s="7">
        <v>2.3706743887629399E-2</v>
      </c>
      <c r="P1356" s="7">
        <v>0.208175390149647</v>
      </c>
      <c r="Q1356" s="7">
        <v>6.5827144189929196</v>
      </c>
    </row>
    <row r="1357" spans="1:17" hidden="1" x14ac:dyDescent="0.25">
      <c r="A1357" s="3" t="s">
        <v>48</v>
      </c>
      <c r="B1357" s="2">
        <v>43525</v>
      </c>
      <c r="C1357" s="7">
        <v>1.05964461182976</v>
      </c>
      <c r="D1357" s="7">
        <v>1.21015745427837E-2</v>
      </c>
      <c r="E1357" s="7">
        <v>0.59312105880005705</v>
      </c>
      <c r="F1357" s="7">
        <v>0.39477736665715901</v>
      </c>
      <c r="G1357" s="7">
        <v>1.1841500238685101E-2</v>
      </c>
      <c r="H1357" s="7">
        <v>1.7503504787110599E-2</v>
      </c>
      <c r="I1357" s="30">
        <v>7.2115761221150196E-2</v>
      </c>
      <c r="J1357" s="30">
        <v>0.12241005232763399</v>
      </c>
      <c r="K1357" s="7">
        <v>5.9662790118262199E-2</v>
      </c>
      <c r="L1357" s="7">
        <v>0.35294303907253899</v>
      </c>
      <c r="M1357" s="7">
        <v>5.0178131877555099E-2</v>
      </c>
      <c r="N1357" s="7">
        <v>7.5978701790829994E-2</v>
      </c>
      <c r="O1357" s="7">
        <v>2.1816172616428601E-2</v>
      </c>
      <c r="P1357" s="7">
        <v>0.21555034594980499</v>
      </c>
      <c r="Q1357" s="7">
        <v>6.6055228024427501</v>
      </c>
    </row>
    <row r="1358" spans="1:17" hidden="1" x14ac:dyDescent="0.25">
      <c r="A1358" s="3" t="s">
        <v>48</v>
      </c>
      <c r="B1358" s="2">
        <v>43556</v>
      </c>
      <c r="C1358" s="7">
        <v>0.99040494997533701</v>
      </c>
      <c r="D1358" s="7">
        <v>1.0847413604998701E-2</v>
      </c>
      <c r="E1358" s="7">
        <v>0.60218340048629604</v>
      </c>
      <c r="F1358" s="7">
        <v>0.38696918590870499</v>
      </c>
      <c r="G1358" s="7">
        <v>1.22726747163115E-2</v>
      </c>
      <c r="H1358" s="7">
        <v>1.7811231597288198E-2</v>
      </c>
      <c r="I1358" s="30">
        <v>7.4567386219031306E-2</v>
      </c>
      <c r="J1358" s="30">
        <v>0.11447160746978299</v>
      </c>
      <c r="K1358" s="7">
        <v>6.2088990234131697E-2</v>
      </c>
      <c r="L1358" s="7">
        <v>0.35795837256076901</v>
      </c>
      <c r="M1358" s="7">
        <v>4.9335003922268202E-2</v>
      </c>
      <c r="N1358" s="7">
        <v>8.2689825320381202E-2</v>
      </c>
      <c r="O1358" s="7">
        <v>2.2000263517960601E-2</v>
      </c>
      <c r="P1358" s="7">
        <v>0.206804644442075</v>
      </c>
      <c r="Q1358" s="7">
        <v>6.5783064152838104</v>
      </c>
    </row>
    <row r="1359" spans="1:17" hidden="1" x14ac:dyDescent="0.25">
      <c r="A1359" s="3" t="s">
        <v>48</v>
      </c>
      <c r="B1359" s="2">
        <v>43586</v>
      </c>
      <c r="C1359" s="7">
        <v>1.03106613700477</v>
      </c>
      <c r="D1359" s="7">
        <v>1.39534365296417E-2</v>
      </c>
      <c r="E1359" s="7">
        <v>0.59373053570596002</v>
      </c>
      <c r="F1359" s="7">
        <v>0.392316027764399</v>
      </c>
      <c r="G1359" s="7">
        <v>1.2040368409418399E-2</v>
      </c>
      <c r="H1359" s="7">
        <v>1.82819759932537E-2</v>
      </c>
      <c r="I1359" s="30">
        <v>7.9131661431255204E-2</v>
      </c>
      <c r="J1359" s="30">
        <v>0.11880407745336501</v>
      </c>
      <c r="K1359" s="7">
        <v>6.0473531008486001E-2</v>
      </c>
      <c r="L1359" s="7">
        <v>0.34769545452561401</v>
      </c>
      <c r="M1359" s="7">
        <v>5.0100121374159499E-2</v>
      </c>
      <c r="N1359" s="7">
        <v>8.0727853671968497E-2</v>
      </c>
      <c r="O1359" s="7">
        <v>2.2600027385131099E-2</v>
      </c>
      <c r="P1359" s="7">
        <v>0.210144928747349</v>
      </c>
      <c r="Q1359" s="7">
        <v>6.5554686111890197</v>
      </c>
    </row>
    <row r="1360" spans="1:17" hidden="1" x14ac:dyDescent="0.25">
      <c r="A1360" s="3" t="s">
        <v>48</v>
      </c>
      <c r="B1360" s="2">
        <v>43617</v>
      </c>
      <c r="C1360" s="7">
        <v>0.98276001122633605</v>
      </c>
      <c r="D1360" s="7">
        <v>1.1501274788451799E-2</v>
      </c>
      <c r="E1360" s="7">
        <v>0.60048983256974497</v>
      </c>
      <c r="F1360" s="7">
        <v>0.38800889264180299</v>
      </c>
      <c r="G1360" s="7">
        <v>1.17524214014518E-2</v>
      </c>
      <c r="H1360" s="7">
        <v>1.8178343877778499E-2</v>
      </c>
      <c r="I1360" s="30">
        <v>8.0070800121444602E-2</v>
      </c>
      <c r="J1360" s="30">
        <v>0.117142937163596</v>
      </c>
      <c r="K1360" s="7">
        <v>6.4383006346734606E-2</v>
      </c>
      <c r="L1360" s="7">
        <v>0.35065392095982501</v>
      </c>
      <c r="M1360" s="7">
        <v>4.9806012892913802E-2</v>
      </c>
      <c r="N1360" s="7">
        <v>7.2982090737095495E-2</v>
      </c>
      <c r="O1360" s="7">
        <v>2.1636874011308999E-2</v>
      </c>
      <c r="P1360" s="7">
        <v>0.213393592487852</v>
      </c>
      <c r="Q1360" s="7">
        <v>6.5895527829526097</v>
      </c>
    </row>
    <row r="1361" spans="1:17" hidden="1" x14ac:dyDescent="0.25">
      <c r="A1361" s="3" t="s">
        <v>48</v>
      </c>
      <c r="B1361" s="2">
        <v>43647</v>
      </c>
      <c r="C1361" s="7">
        <v>0.99449713479123103</v>
      </c>
      <c r="D1361" s="7">
        <v>1.22826338444734E-2</v>
      </c>
      <c r="E1361" s="7">
        <v>0.61332108944348496</v>
      </c>
      <c r="F1361" s="7">
        <v>0.37439627671204201</v>
      </c>
      <c r="G1361" s="7">
        <v>1.2223409279969399E-2</v>
      </c>
      <c r="H1361" s="7">
        <v>1.80473931779986E-2</v>
      </c>
      <c r="I1361" s="30">
        <v>8.1553072600054802E-2</v>
      </c>
      <c r="J1361" s="30">
        <v>0.11438105829778</v>
      </c>
      <c r="K1361" s="7">
        <v>6.4942051291646194E-2</v>
      </c>
      <c r="L1361" s="7">
        <v>0.35232249295389001</v>
      </c>
      <c r="M1361" s="7">
        <v>5.0950435561010601E-2</v>
      </c>
      <c r="N1361" s="7">
        <v>7.5868688683947694E-2</v>
      </c>
      <c r="O1361" s="7">
        <v>2.3794239523857501E-2</v>
      </c>
      <c r="P1361" s="7">
        <v>0.205917158629845</v>
      </c>
      <c r="Q1361" s="7">
        <v>6.6074414670121504</v>
      </c>
    </row>
    <row r="1362" spans="1:17" hidden="1" x14ac:dyDescent="0.25">
      <c r="A1362" s="3" t="s">
        <v>48</v>
      </c>
      <c r="B1362" s="2">
        <v>43678</v>
      </c>
      <c r="C1362" s="7">
        <v>0.99517794848568497</v>
      </c>
      <c r="D1362" s="7">
        <v>1.07378854310381E-2</v>
      </c>
      <c r="E1362" s="7">
        <v>0.60305356108366404</v>
      </c>
      <c r="F1362" s="7">
        <v>0.38620855348529698</v>
      </c>
      <c r="G1362" s="7">
        <v>1.17879737985824E-2</v>
      </c>
      <c r="H1362" s="7">
        <v>1.8745910949940499E-2</v>
      </c>
      <c r="I1362" s="30">
        <v>8.1306062361741496E-2</v>
      </c>
      <c r="J1362" s="30">
        <v>0.11978478893049101</v>
      </c>
      <c r="K1362" s="7">
        <v>6.3717895004007499E-2</v>
      </c>
      <c r="L1362" s="7">
        <v>0.34464490153048899</v>
      </c>
      <c r="M1362" s="7">
        <v>4.8612374722323597E-2</v>
      </c>
      <c r="N1362" s="7">
        <v>8.1795786666716705E-2</v>
      </c>
      <c r="O1362" s="7">
        <v>2.15302608090405E-2</v>
      </c>
      <c r="P1362" s="7">
        <v>0.208074045226667</v>
      </c>
      <c r="Q1362" s="7">
        <v>6.6398480361838503</v>
      </c>
    </row>
    <row r="1363" spans="1:17" hidden="1" x14ac:dyDescent="0.25">
      <c r="A1363" s="3" t="s">
        <v>48</v>
      </c>
      <c r="B1363" s="2">
        <v>43709</v>
      </c>
      <c r="C1363" s="7">
        <v>0.96255814632750203</v>
      </c>
      <c r="D1363" s="7">
        <v>1.1191976318588599E-2</v>
      </c>
      <c r="E1363" s="7">
        <v>0.60966661577056802</v>
      </c>
      <c r="F1363" s="7">
        <v>0.379141407910843</v>
      </c>
      <c r="G1363" s="7">
        <v>1.21558536815977E-2</v>
      </c>
      <c r="H1363" s="7">
        <v>1.7912048454143702E-2</v>
      </c>
      <c r="I1363" s="30">
        <v>7.4627521259055501E-2</v>
      </c>
      <c r="J1363" s="30">
        <v>0.115487614170884</v>
      </c>
      <c r="K1363" s="7">
        <v>6.5187302583108897E-2</v>
      </c>
      <c r="L1363" s="7">
        <v>0.35025926221346099</v>
      </c>
      <c r="M1363" s="7">
        <v>4.75397452957265E-2</v>
      </c>
      <c r="N1363" s="7">
        <v>7.9323026508639996E-2</v>
      </c>
      <c r="O1363" s="7">
        <v>2.5353179938340301E-2</v>
      </c>
      <c r="P1363" s="7">
        <v>0.21215444589504301</v>
      </c>
      <c r="Q1363" s="7">
        <v>6.5904279408083504</v>
      </c>
    </row>
    <row r="1364" spans="1:17" hidden="1" x14ac:dyDescent="0.25">
      <c r="A1364" s="3" t="s">
        <v>48</v>
      </c>
      <c r="B1364" s="2">
        <v>43739</v>
      </c>
      <c r="C1364" s="7">
        <v>1.0213205293103</v>
      </c>
      <c r="D1364" s="7">
        <v>1.30159754242867E-2</v>
      </c>
      <c r="E1364" s="7">
        <v>0.606245471747478</v>
      </c>
      <c r="F1364" s="7">
        <v>0.38073855282823499</v>
      </c>
      <c r="G1364" s="7">
        <v>1.21770096579844E-2</v>
      </c>
      <c r="H1364" s="7">
        <v>1.9435217697447299E-2</v>
      </c>
      <c r="I1364" s="30">
        <v>7.9135634044405198E-2</v>
      </c>
      <c r="J1364" s="30">
        <v>0.120349082965702</v>
      </c>
      <c r="K1364" s="7">
        <v>6.8696651322344093E-2</v>
      </c>
      <c r="L1364" s="7">
        <v>0.34913864477915402</v>
      </c>
      <c r="M1364" s="7">
        <v>5.0554464039711401E-2</v>
      </c>
      <c r="N1364" s="7">
        <v>7.9911944922998399E-2</v>
      </c>
      <c r="O1364" s="7">
        <v>1.8565195318646401E-2</v>
      </c>
      <c r="P1364" s="7">
        <v>0.20203615525160601</v>
      </c>
      <c r="Q1364" s="7">
        <v>6.6036514951664103</v>
      </c>
    </row>
    <row r="1365" spans="1:17" hidden="1" x14ac:dyDescent="0.25">
      <c r="A1365" s="3" t="s">
        <v>48</v>
      </c>
      <c r="B1365" s="2">
        <v>43770</v>
      </c>
      <c r="C1365" s="7">
        <v>1.0557765406037201</v>
      </c>
      <c r="D1365" s="7">
        <v>1.4434954679519E-2</v>
      </c>
      <c r="E1365" s="7">
        <v>0.60315513479823202</v>
      </c>
      <c r="F1365" s="7">
        <v>0.38240991052224899</v>
      </c>
      <c r="G1365" s="7">
        <v>1.17156360309467E-2</v>
      </c>
      <c r="H1365" s="7">
        <v>2.2490893352167401E-2</v>
      </c>
      <c r="I1365" s="30">
        <v>8.3298167293511596E-2</v>
      </c>
      <c r="J1365" s="30">
        <v>0.119399802435965</v>
      </c>
      <c r="K1365" s="7">
        <v>8.0839418254526493E-2</v>
      </c>
      <c r="L1365" s="7">
        <v>0.35034501780729599</v>
      </c>
      <c r="M1365" s="7">
        <v>4.8802366104648297E-2</v>
      </c>
      <c r="N1365" s="7">
        <v>7.7376030033274201E-2</v>
      </c>
      <c r="O1365" s="7">
        <v>1.45108118906872E-2</v>
      </c>
      <c r="P1365" s="7">
        <v>0.19122185679697701</v>
      </c>
      <c r="Q1365" s="7">
        <v>6.6015843870841504</v>
      </c>
    </row>
    <row r="1366" spans="1:17" hidden="1" x14ac:dyDescent="0.25">
      <c r="A1366" s="3" t="s">
        <v>48</v>
      </c>
      <c r="B1366" s="2">
        <v>43800</v>
      </c>
      <c r="C1366" s="7">
        <v>1.1554438447572299</v>
      </c>
      <c r="D1366" s="7">
        <v>1.1407950004770901E-2</v>
      </c>
      <c r="E1366" s="7">
        <v>0.62147665813141295</v>
      </c>
      <c r="F1366" s="7">
        <v>0.36711539186381598</v>
      </c>
      <c r="G1366" s="7">
        <v>1.15734548436012E-2</v>
      </c>
      <c r="H1366" s="7">
        <v>2.5943579137594101E-2</v>
      </c>
      <c r="I1366" s="30">
        <v>0.10174805990680701</v>
      </c>
      <c r="J1366" s="30">
        <v>0.12040928745630899</v>
      </c>
      <c r="K1366" s="7">
        <v>9.6325811912318093E-2</v>
      </c>
      <c r="L1366" s="7">
        <v>0.36674656690414298</v>
      </c>
      <c r="M1366" s="7">
        <v>5.1039582535999703E-2</v>
      </c>
      <c r="N1366" s="7">
        <v>6.7162624308209698E-2</v>
      </c>
      <c r="O1366" s="7">
        <v>1.1042215220909099E-2</v>
      </c>
      <c r="P1366" s="7">
        <v>0.14800881777410799</v>
      </c>
      <c r="Q1366" s="7">
        <v>6.6162993576027702</v>
      </c>
    </row>
    <row r="1367" spans="1:17" hidden="1" x14ac:dyDescent="0.25">
      <c r="A1367" s="3" t="s">
        <v>48</v>
      </c>
      <c r="B1367" s="2">
        <v>43831</v>
      </c>
      <c r="C1367" s="7">
        <v>0.91750406634562998</v>
      </c>
      <c r="D1367" s="7">
        <v>1.12784876399705E-2</v>
      </c>
      <c r="E1367" s="7">
        <v>0.62060833175899599</v>
      </c>
      <c r="F1367" s="7">
        <v>0.36811318060103398</v>
      </c>
      <c r="G1367" s="7">
        <v>1.32972327461765E-2</v>
      </c>
      <c r="H1367" s="7">
        <v>1.8299673924391299E-2</v>
      </c>
      <c r="I1367" s="30">
        <v>6.3237541472883796E-2</v>
      </c>
      <c r="J1367" s="30">
        <v>0.116029238078284</v>
      </c>
      <c r="K1367" s="7">
        <v>6.6498033349198696E-2</v>
      </c>
      <c r="L1367" s="7">
        <v>0.36006883758160702</v>
      </c>
      <c r="M1367" s="7">
        <v>4.9680844149855498E-2</v>
      </c>
      <c r="N1367" s="7">
        <v>8.1508609406886104E-2</v>
      </c>
      <c r="O1367" s="7">
        <v>1.8872159328563301E-2</v>
      </c>
      <c r="P1367" s="7">
        <v>0.212507829962154</v>
      </c>
      <c r="Q1367" s="7">
        <v>6.5987895985635303</v>
      </c>
    </row>
    <row r="1368" spans="1:17" hidden="1" x14ac:dyDescent="0.25">
      <c r="A1368" s="3" t="s">
        <v>48</v>
      </c>
      <c r="B1368" s="2">
        <v>43862</v>
      </c>
      <c r="C1368" s="7">
        <v>0.94086939295515803</v>
      </c>
      <c r="D1368" s="7">
        <v>1.1107864801675599E-2</v>
      </c>
      <c r="E1368" s="7">
        <v>0.61923360226456603</v>
      </c>
      <c r="F1368" s="7">
        <v>0.369658532933758</v>
      </c>
      <c r="G1368" s="7">
        <v>1.25084827159229E-2</v>
      </c>
      <c r="H1368" s="7">
        <v>1.8761351425489601E-2</v>
      </c>
      <c r="I1368" s="30">
        <v>6.21048470778554E-2</v>
      </c>
      <c r="J1368" s="30">
        <v>0.131780527663452</v>
      </c>
      <c r="K1368" s="7">
        <v>5.9891489528035302E-2</v>
      </c>
      <c r="L1368" s="7">
        <v>0.35948189054083601</v>
      </c>
      <c r="M1368" s="7">
        <v>5.0937035550630498E-2</v>
      </c>
      <c r="N1368" s="7">
        <v>7.5187912370256793E-2</v>
      </c>
      <c r="O1368" s="7">
        <v>1.6220903985018E-2</v>
      </c>
      <c r="P1368" s="7">
        <v>0.213125559142503</v>
      </c>
      <c r="Q1368" s="7">
        <v>6.6108032459954398</v>
      </c>
    </row>
    <row r="1369" spans="1:17" hidden="1" x14ac:dyDescent="0.25">
      <c r="A1369" s="3" t="s">
        <v>48</v>
      </c>
      <c r="B1369" s="2">
        <v>43891</v>
      </c>
      <c r="C1369" s="7">
        <v>0.88313169933134195</v>
      </c>
      <c r="D1369" s="7">
        <v>1.2177637685662801E-2</v>
      </c>
      <c r="E1369" s="7">
        <v>0.671767660861736</v>
      </c>
      <c r="F1369" s="7">
        <v>0.316054701452602</v>
      </c>
      <c r="G1369" s="7">
        <v>1.29623567046766E-2</v>
      </c>
      <c r="H1369" s="7">
        <v>1.2245804350215401E-2</v>
      </c>
      <c r="I1369" s="30">
        <v>4.08199039410439E-2</v>
      </c>
      <c r="J1369" s="30">
        <v>8.4810704551231395E-2</v>
      </c>
      <c r="K1369" s="7">
        <v>6.5589396328551E-2</v>
      </c>
      <c r="L1369" s="7">
        <v>0.48432115888962901</v>
      </c>
      <c r="M1369" s="7">
        <v>4.1627924650678598E-2</v>
      </c>
      <c r="N1369" s="7">
        <v>7.1279569801617093E-2</v>
      </c>
      <c r="O1369" s="7">
        <v>9.5083697016809694E-3</v>
      </c>
      <c r="P1369" s="7">
        <v>0.176834811080676</v>
      </c>
      <c r="Q1369" s="7">
        <v>6.6809197764091701</v>
      </c>
    </row>
    <row r="1370" spans="1:17" hidden="1" x14ac:dyDescent="0.25">
      <c r="A1370" s="3" t="s">
        <v>48</v>
      </c>
      <c r="B1370" s="2">
        <v>43922</v>
      </c>
      <c r="C1370" s="7">
        <v>0.53964394048658304</v>
      </c>
      <c r="D1370" s="7">
        <v>1.30445834027254E-2</v>
      </c>
      <c r="E1370" s="7">
        <v>0.77460144775691397</v>
      </c>
      <c r="F1370" s="7">
        <v>0.21235396884036001</v>
      </c>
      <c r="G1370" s="7">
        <v>1.30630598185253E-2</v>
      </c>
      <c r="H1370" s="7">
        <v>9.0476873882505704E-4</v>
      </c>
      <c r="I1370" s="30">
        <v>7.4874467978049298E-3</v>
      </c>
      <c r="J1370" s="30">
        <v>1.2506960221252099E-2</v>
      </c>
      <c r="K1370" s="7">
        <v>6.18439328984716E-2</v>
      </c>
      <c r="L1370" s="7">
        <v>0.75645564087072104</v>
      </c>
      <c r="M1370" s="7">
        <v>1.54385612759236E-2</v>
      </c>
      <c r="N1370" s="7">
        <v>4.3109979958713303E-2</v>
      </c>
      <c r="O1370" s="7">
        <v>9.5052198166682104E-4</v>
      </c>
      <c r="P1370" s="7">
        <v>8.8239127438096601E-2</v>
      </c>
      <c r="Q1370" s="7">
        <v>6.8952561915674204</v>
      </c>
    </row>
    <row r="1371" spans="1:17" hidden="1" x14ac:dyDescent="0.25">
      <c r="A1371" s="3" t="s">
        <v>48</v>
      </c>
      <c r="B1371" s="2">
        <v>43952</v>
      </c>
      <c r="C1371" s="7">
        <v>0.66768372114343399</v>
      </c>
      <c r="D1371" s="7">
        <v>1.25401624846718E-2</v>
      </c>
      <c r="E1371" s="7">
        <v>0.74393579053590597</v>
      </c>
      <c r="F1371" s="7">
        <v>0.24352404697942201</v>
      </c>
      <c r="G1371" s="7">
        <v>1.35918552497147E-2</v>
      </c>
      <c r="H1371" s="7">
        <v>2.1259480011812902E-3</v>
      </c>
      <c r="I1371" s="30">
        <v>1.0377060756198099E-2</v>
      </c>
      <c r="J1371" s="30">
        <v>2.0950449219275601E-2</v>
      </c>
      <c r="K1371" s="7">
        <v>6.4411315801726002E-2</v>
      </c>
      <c r="L1371" s="7">
        <v>0.657789280559401</v>
      </c>
      <c r="M1371" s="7">
        <v>1.7583723978446701E-2</v>
      </c>
      <c r="N1371" s="7">
        <v>9.2800496109298705E-2</v>
      </c>
      <c r="O1371" s="7">
        <v>6.9421138161151401E-4</v>
      </c>
      <c r="P1371" s="7">
        <v>0.119675658943146</v>
      </c>
      <c r="Q1371" s="7">
        <v>6.8764360178445196</v>
      </c>
    </row>
    <row r="1372" spans="1:17" hidden="1" x14ac:dyDescent="0.25">
      <c r="A1372" s="3" t="s">
        <v>48</v>
      </c>
      <c r="B1372" s="2">
        <v>43983</v>
      </c>
      <c r="C1372" s="7">
        <v>0.81384088185254599</v>
      </c>
      <c r="D1372" s="7">
        <v>1.38075406974459E-2</v>
      </c>
      <c r="E1372" s="7">
        <v>0.67003464158243098</v>
      </c>
      <c r="F1372" s="7">
        <v>0.31615781772012302</v>
      </c>
      <c r="G1372" s="7">
        <v>1.32736545765172E-2</v>
      </c>
      <c r="H1372" s="7">
        <v>5.74655116551519E-3</v>
      </c>
      <c r="I1372" s="30">
        <v>4.6663721876799E-2</v>
      </c>
      <c r="J1372" s="30">
        <v>3.9806071297621502E-2</v>
      </c>
      <c r="K1372" s="7">
        <v>6.0727404336572401E-2</v>
      </c>
      <c r="L1372" s="7">
        <v>0.50483585157631805</v>
      </c>
      <c r="M1372" s="7">
        <v>2.35906901253983E-2</v>
      </c>
      <c r="N1372" s="7">
        <v>0.116730772142053</v>
      </c>
      <c r="O1372" s="7">
        <v>1.2118181525508E-3</v>
      </c>
      <c r="P1372" s="7">
        <v>0.18741346475065401</v>
      </c>
      <c r="Q1372" s="7">
        <v>6.7788349541075403</v>
      </c>
    </row>
    <row r="1373" spans="1:17" hidden="1" x14ac:dyDescent="0.25">
      <c r="A1373" s="3" t="s">
        <v>48</v>
      </c>
      <c r="B1373" s="2">
        <v>44013</v>
      </c>
      <c r="C1373" s="7">
        <v>0.939076267328112</v>
      </c>
      <c r="D1373" s="7">
        <v>1.20077745030291E-2</v>
      </c>
      <c r="E1373" s="7">
        <v>0.66058009828701802</v>
      </c>
      <c r="F1373" s="7">
        <v>0.327412127209953</v>
      </c>
      <c r="G1373" s="7">
        <v>1.2077195517245801E-2</v>
      </c>
      <c r="H1373" s="7">
        <v>9.2033352864319597E-3</v>
      </c>
      <c r="I1373" s="30">
        <v>7.0196559307926704E-2</v>
      </c>
      <c r="J1373" s="30">
        <v>8.6317061719424895E-2</v>
      </c>
      <c r="K1373" s="7">
        <v>6.2605289235289699E-2</v>
      </c>
      <c r="L1373" s="7">
        <v>0.42425004542115102</v>
      </c>
      <c r="M1373" s="7">
        <v>4.26772192055681E-2</v>
      </c>
      <c r="N1373" s="7">
        <v>0.104362743416246</v>
      </c>
      <c r="O1373" s="7">
        <v>4.9338271019238903E-3</v>
      </c>
      <c r="P1373" s="7">
        <v>0.183376723788792</v>
      </c>
      <c r="Q1373" s="7">
        <v>6.7155575088792396</v>
      </c>
    </row>
    <row r="1374" spans="1:17" hidden="1" x14ac:dyDescent="0.25">
      <c r="A1374" s="3" t="s">
        <v>48</v>
      </c>
      <c r="B1374" s="2">
        <v>44044</v>
      </c>
      <c r="C1374" s="7">
        <v>0.97333428275679201</v>
      </c>
      <c r="D1374" s="7">
        <v>1.2256739694957599E-2</v>
      </c>
      <c r="E1374" s="7">
        <v>0.64636768958446</v>
      </c>
      <c r="F1374" s="7">
        <v>0.341375570720582</v>
      </c>
      <c r="G1374" s="7">
        <v>1.17371690795685E-2</v>
      </c>
      <c r="H1374" s="7">
        <v>1.0780296297583401E-2</v>
      </c>
      <c r="I1374" s="30">
        <v>7.0561347963109297E-2</v>
      </c>
      <c r="J1374" s="30">
        <v>0.11572448042267899</v>
      </c>
      <c r="K1374" s="7">
        <v>6.19084610862616E-2</v>
      </c>
      <c r="L1374" s="7">
        <v>0.394531099532408</v>
      </c>
      <c r="M1374" s="7">
        <v>4.1183666607016403E-2</v>
      </c>
      <c r="N1374" s="7">
        <v>0.100360449066264</v>
      </c>
      <c r="O1374" s="7">
        <v>6.1297564493243903E-3</v>
      </c>
      <c r="P1374" s="7">
        <v>0.18708327349578499</v>
      </c>
      <c r="Q1374" s="7">
        <v>6.7735488004054503</v>
      </c>
    </row>
    <row r="1375" spans="1:17" hidden="1" x14ac:dyDescent="0.25">
      <c r="A1375" s="3" t="s">
        <v>48</v>
      </c>
      <c r="B1375" s="2">
        <v>44075</v>
      </c>
      <c r="C1375" s="7">
        <v>0.95942812685338497</v>
      </c>
      <c r="D1375" s="7">
        <v>1.21415543110779E-2</v>
      </c>
      <c r="E1375" s="7">
        <v>0.65034147726087299</v>
      </c>
      <c r="F1375" s="7">
        <v>0.33751696842804901</v>
      </c>
      <c r="G1375" s="7">
        <v>1.28229511853596E-2</v>
      </c>
      <c r="H1375" s="7">
        <v>1.04105683966777E-2</v>
      </c>
      <c r="I1375" s="30">
        <v>6.4304596083091706E-2</v>
      </c>
      <c r="J1375" s="30">
        <v>0.10478371471587899</v>
      </c>
      <c r="K1375" s="7">
        <v>6.4565351879057598E-2</v>
      </c>
      <c r="L1375" s="7">
        <v>0.40070717394538702</v>
      </c>
      <c r="M1375" s="7">
        <v>4.4097415129647703E-2</v>
      </c>
      <c r="N1375" s="7">
        <v>9.5684971495750004E-2</v>
      </c>
      <c r="O1375" s="7">
        <v>6.8665756234343699E-3</v>
      </c>
      <c r="P1375" s="7">
        <v>0.19575668154571499</v>
      </c>
      <c r="Q1375" s="7">
        <v>6.7251576811603</v>
      </c>
    </row>
    <row r="1376" spans="1:17" hidden="1" x14ac:dyDescent="0.25">
      <c r="A1376" s="3" t="s">
        <v>48</v>
      </c>
      <c r="B1376" s="2">
        <v>44105</v>
      </c>
      <c r="C1376" s="7">
        <v>0.96893428584485497</v>
      </c>
      <c r="D1376" s="7">
        <v>1.16780168899356E-2</v>
      </c>
      <c r="E1376" s="7">
        <v>0.67048426660766802</v>
      </c>
      <c r="F1376" s="7">
        <v>0.31783771650239601</v>
      </c>
      <c r="G1376" s="7">
        <v>1.23119908241828E-2</v>
      </c>
      <c r="H1376" s="7">
        <v>1.1408549082586801E-2</v>
      </c>
      <c r="I1376" s="30">
        <v>6.27410858229034E-2</v>
      </c>
      <c r="J1376" s="30">
        <v>9.3471976561323597E-2</v>
      </c>
      <c r="K1376" s="7">
        <v>6.8665906272455599E-2</v>
      </c>
      <c r="L1376" s="7">
        <v>0.42453328469135998</v>
      </c>
      <c r="M1376" s="7">
        <v>4.5524064507053097E-2</v>
      </c>
      <c r="N1376" s="7">
        <v>0.103892259182577</v>
      </c>
      <c r="O1376" s="7">
        <v>6.59989657282045E-3</v>
      </c>
      <c r="P1376" s="7">
        <v>0.170850986482738</v>
      </c>
      <c r="Q1376" s="7">
        <v>6.7209071869413801</v>
      </c>
    </row>
    <row r="1377" spans="1:17" hidden="1" x14ac:dyDescent="0.25">
      <c r="A1377" s="3" t="s">
        <v>48</v>
      </c>
      <c r="B1377" s="2">
        <v>44136</v>
      </c>
      <c r="C1377" s="7">
        <v>0.75897431013171501</v>
      </c>
      <c r="D1377" s="7">
        <v>1.20915841675607E-2</v>
      </c>
      <c r="E1377" s="7">
        <v>0.72215806870878696</v>
      </c>
      <c r="F1377" s="7">
        <v>0.26575034712365198</v>
      </c>
      <c r="G1377" s="7">
        <v>1.69793399441114E-2</v>
      </c>
      <c r="H1377" s="7">
        <v>5.8089994661463798E-3</v>
      </c>
      <c r="I1377" s="30">
        <v>2.1069320033608199E-2</v>
      </c>
      <c r="J1377" s="30">
        <v>5.4247017039260902E-2</v>
      </c>
      <c r="K1377" s="7">
        <v>7.1983464996892399E-2</v>
      </c>
      <c r="L1377" s="7">
        <v>0.55454391635058298</v>
      </c>
      <c r="M1377" s="7">
        <v>4.1405198792130803E-2</v>
      </c>
      <c r="N1377" s="7">
        <v>8.5357609345668994E-2</v>
      </c>
      <c r="O1377" s="7">
        <v>2.7337250330806201E-3</v>
      </c>
      <c r="P1377" s="7">
        <v>0.145871408998517</v>
      </c>
      <c r="Q1377" s="7">
        <v>6.8203983067297296</v>
      </c>
    </row>
    <row r="1378" spans="1:17" hidden="1" x14ac:dyDescent="0.25">
      <c r="A1378" s="3" t="s">
        <v>48</v>
      </c>
      <c r="B1378" s="2">
        <v>44166</v>
      </c>
      <c r="C1378" s="7">
        <v>1.0379244612026599</v>
      </c>
      <c r="D1378" s="7">
        <v>1.2956009399482301E-2</v>
      </c>
      <c r="E1378" s="7">
        <v>0.68656550672836603</v>
      </c>
      <c r="F1378" s="7">
        <v>0.30047848387215198</v>
      </c>
      <c r="G1378" s="7">
        <v>1.5366501153626399E-2</v>
      </c>
      <c r="H1378" s="7">
        <v>1.3112183571286601E-2</v>
      </c>
      <c r="I1378" s="30">
        <v>8.8203478786294198E-2</v>
      </c>
      <c r="J1378" s="30">
        <v>4.5195375563725299E-2</v>
      </c>
      <c r="K1378" s="7">
        <v>9.15232502318018E-2</v>
      </c>
      <c r="L1378" s="7">
        <v>0.46580914857333</v>
      </c>
      <c r="M1378" s="7">
        <v>5.0390981239698401E-2</v>
      </c>
      <c r="N1378" s="7">
        <v>8.6103716089405202E-2</v>
      </c>
      <c r="O1378" s="7">
        <v>3.9239897663752299E-3</v>
      </c>
      <c r="P1378" s="7">
        <v>0.14037137502445701</v>
      </c>
      <c r="Q1378" s="7">
        <v>6.7359059836670001</v>
      </c>
    </row>
    <row r="1379" spans="1:17" hidden="1" x14ac:dyDescent="0.25">
      <c r="A1379" s="3" t="s">
        <v>48</v>
      </c>
      <c r="B1379" s="2">
        <v>44197</v>
      </c>
      <c r="C1379" s="7">
        <v>0.61335794134035404</v>
      </c>
      <c r="D1379" s="7">
        <v>1.3793509453086999E-2</v>
      </c>
      <c r="E1379" s="7">
        <v>0.74000872061245304</v>
      </c>
      <c r="F1379" s="7">
        <v>0.24619776993445999</v>
      </c>
      <c r="G1379" s="7">
        <v>1.66252821299092E-2</v>
      </c>
      <c r="H1379" s="7">
        <v>2.2809299302261701E-3</v>
      </c>
      <c r="I1379" s="30">
        <v>9.5602446193994196E-3</v>
      </c>
      <c r="J1379" s="30">
        <v>4.6800264792217397E-2</v>
      </c>
      <c r="K1379" s="7">
        <v>5.5590854401389903E-2</v>
      </c>
      <c r="L1379" s="7">
        <v>0.60661813158406697</v>
      </c>
      <c r="M1379" s="7">
        <v>3.8321639627365497E-2</v>
      </c>
      <c r="N1379" s="7">
        <v>5.9587767517621702E-2</v>
      </c>
      <c r="O1379" s="7">
        <v>2.5449582560946502E-3</v>
      </c>
      <c r="P1379" s="7">
        <v>0.16206992714170901</v>
      </c>
      <c r="Q1379" s="7">
        <v>6.89300706931897</v>
      </c>
    </row>
    <row r="1380" spans="1:17" hidden="1" x14ac:dyDescent="0.25">
      <c r="A1380" s="3" t="s">
        <v>48</v>
      </c>
      <c r="B1380" s="2">
        <v>44228</v>
      </c>
      <c r="C1380" s="7">
        <v>0.64000963326115301</v>
      </c>
      <c r="D1380" s="7">
        <v>2.30938963549778E-2</v>
      </c>
      <c r="E1380" s="7">
        <v>0.72650684620484696</v>
      </c>
      <c r="F1380" s="7">
        <v>0.25039925744017499</v>
      </c>
      <c r="G1380" s="7">
        <v>1.5646462220209101E-2</v>
      </c>
      <c r="H1380" s="7">
        <v>2.4329617374326102E-3</v>
      </c>
      <c r="I1380" s="30">
        <v>1.2071764057646E-2</v>
      </c>
      <c r="J1380" s="30">
        <v>4.9532804436342399E-2</v>
      </c>
      <c r="K1380" s="7">
        <v>5.8752145041619699E-2</v>
      </c>
      <c r="L1380" s="7">
        <v>0.577388999035784</v>
      </c>
      <c r="M1380" s="7">
        <v>4.1462623880193297E-2</v>
      </c>
      <c r="N1380" s="7">
        <v>7.1201465365976102E-2</v>
      </c>
      <c r="O1380" s="7">
        <v>2.20686521670313E-3</v>
      </c>
      <c r="P1380" s="7">
        <v>0.169303909008094</v>
      </c>
      <c r="Q1380" s="7">
        <v>6.7735848907898797</v>
      </c>
    </row>
    <row r="1381" spans="1:17" hidden="1" x14ac:dyDescent="0.25">
      <c r="A1381" s="3" t="s">
        <v>48</v>
      </c>
      <c r="B1381" s="2">
        <v>44256</v>
      </c>
      <c r="C1381" s="7">
        <v>0.787402718313296</v>
      </c>
      <c r="D1381" s="7">
        <v>1.22040222741647E-2</v>
      </c>
      <c r="E1381" s="7">
        <v>0.71785681213872898</v>
      </c>
      <c r="F1381" s="7">
        <v>0.26993916558710701</v>
      </c>
      <c r="G1381" s="7">
        <v>1.6658968360127899E-2</v>
      </c>
      <c r="H1381" s="7">
        <v>2.6202386579127902E-3</v>
      </c>
      <c r="I1381" s="30">
        <v>1.1842274252237101E-2</v>
      </c>
      <c r="J1381" s="30">
        <v>4.9239677336567103E-2</v>
      </c>
      <c r="K1381" s="7">
        <v>5.7879353591983998E-2</v>
      </c>
      <c r="L1381" s="7">
        <v>0.55327676589704</v>
      </c>
      <c r="M1381" s="7">
        <v>4.1599495798470297E-2</v>
      </c>
      <c r="N1381" s="7">
        <v>8.4165874330651799E-2</v>
      </c>
      <c r="O1381" s="7">
        <v>2.9584284067388001E-3</v>
      </c>
      <c r="P1381" s="7">
        <v>0.17975892336827001</v>
      </c>
      <c r="Q1381" s="7">
        <v>6.7939073876995897</v>
      </c>
    </row>
    <row r="1382" spans="1:17" hidden="1" x14ac:dyDescent="0.25">
      <c r="A1382" s="3" t="s">
        <v>48</v>
      </c>
      <c r="B1382" s="2">
        <v>44287</v>
      </c>
      <c r="C1382" s="7">
        <v>0.94376141949783998</v>
      </c>
      <c r="D1382" s="7">
        <v>1.25173479737021E-2</v>
      </c>
      <c r="E1382" s="7">
        <v>0.67635476719460697</v>
      </c>
      <c r="F1382" s="7">
        <v>0.31112788483169102</v>
      </c>
      <c r="G1382" s="7">
        <v>1.38529427875046E-2</v>
      </c>
      <c r="H1382" s="7">
        <v>7.7401660773631399E-3</v>
      </c>
      <c r="I1382" s="30">
        <v>6.1773741042264102E-2</v>
      </c>
      <c r="J1382" s="30">
        <v>6.8831249936913502E-2</v>
      </c>
      <c r="K1382" s="7">
        <v>6.2911098230452198E-2</v>
      </c>
      <c r="L1382" s="7">
        <v>0.44084793228517399</v>
      </c>
      <c r="M1382" s="7">
        <v>4.7785424571789803E-2</v>
      </c>
      <c r="N1382" s="7">
        <v>0.10149762583130301</v>
      </c>
      <c r="O1382" s="7">
        <v>3.5923825197365501E-3</v>
      </c>
      <c r="P1382" s="7">
        <v>0.191167436717499</v>
      </c>
      <c r="Q1382" s="7">
        <v>6.7573281786234798</v>
      </c>
    </row>
    <row r="1383" spans="1:17" hidden="1" x14ac:dyDescent="0.25">
      <c r="A1383" s="3" t="s">
        <v>48</v>
      </c>
      <c r="B1383" s="2">
        <v>44317</v>
      </c>
      <c r="C1383" s="7">
        <v>1.0497428381262099</v>
      </c>
      <c r="D1383" s="7">
        <v>1.1944572673238899E-2</v>
      </c>
      <c r="E1383" s="7">
        <v>0.65332939986148997</v>
      </c>
      <c r="F1383" s="7">
        <v>0.33472602746527103</v>
      </c>
      <c r="G1383" s="7">
        <v>1.2739409904667799E-2</v>
      </c>
      <c r="H1383" s="7">
        <v>1.0235589543072E-2</v>
      </c>
      <c r="I1383" s="30">
        <v>7.0937865877132897E-2</v>
      </c>
      <c r="J1383" s="30">
        <v>9.7720220977789901E-2</v>
      </c>
      <c r="K1383" s="7">
        <v>5.9998554746413003E-2</v>
      </c>
      <c r="L1383" s="7">
        <v>0.404408959277822</v>
      </c>
      <c r="M1383" s="7">
        <v>4.5682290881617897E-2</v>
      </c>
      <c r="N1383" s="7">
        <v>0.102826571985616</v>
      </c>
      <c r="O1383" s="7">
        <v>5.4378025057663596E-3</v>
      </c>
      <c r="P1383" s="7">
        <v>0.19001273430010299</v>
      </c>
      <c r="Q1383" s="7">
        <v>6.7506936259884096</v>
      </c>
    </row>
    <row r="1384" spans="1:17" hidden="1" x14ac:dyDescent="0.25">
      <c r="A1384" s="3" t="s">
        <v>48</v>
      </c>
      <c r="B1384" s="2">
        <v>44348</v>
      </c>
      <c r="C1384" s="7">
        <v>1.01532586131555</v>
      </c>
      <c r="D1384" s="7">
        <v>1.25933315518437E-2</v>
      </c>
      <c r="E1384" s="7">
        <v>0.66917365357772596</v>
      </c>
      <c r="F1384" s="7">
        <v>0.31823301487042999</v>
      </c>
      <c r="G1384" s="7">
        <v>1.2890445667384299E-2</v>
      </c>
      <c r="H1384" s="7">
        <v>1.09654569872538E-2</v>
      </c>
      <c r="I1384" s="30">
        <v>6.7401980004068607E-2</v>
      </c>
      <c r="J1384" s="30">
        <v>0.111639120041531</v>
      </c>
      <c r="K1384" s="7">
        <v>5.69474760960057E-2</v>
      </c>
      <c r="L1384" s="7">
        <v>0.40439999715410602</v>
      </c>
      <c r="M1384" s="7">
        <v>4.68886833796653E-2</v>
      </c>
      <c r="N1384" s="7">
        <v>8.9700869043745302E-2</v>
      </c>
      <c r="O1384" s="7">
        <v>7.0483510148582297E-3</v>
      </c>
      <c r="P1384" s="7">
        <v>0.19211762061138099</v>
      </c>
      <c r="Q1384" s="7">
        <v>6.71353184850995</v>
      </c>
    </row>
    <row r="1385" spans="1:17" hidden="1" x14ac:dyDescent="0.25">
      <c r="A1385" s="3" t="s">
        <v>48</v>
      </c>
      <c r="B1385" s="2">
        <v>44378</v>
      </c>
      <c r="C1385" s="7">
        <v>1.0565566110415201</v>
      </c>
      <c r="D1385" s="7">
        <v>1.22348693794477E-2</v>
      </c>
      <c r="E1385" s="7">
        <v>0.66353040363652704</v>
      </c>
      <c r="F1385" s="7">
        <v>0.324234726984025</v>
      </c>
      <c r="G1385" s="7">
        <v>1.2308165764278199E-2</v>
      </c>
      <c r="H1385" s="7">
        <v>1.39175466986161E-2</v>
      </c>
      <c r="I1385" s="30">
        <v>6.81094894729255E-2</v>
      </c>
      <c r="J1385" s="30">
        <v>0.1188789387468</v>
      </c>
      <c r="K1385" s="7">
        <v>5.7666443646417799E-2</v>
      </c>
      <c r="L1385" s="7">
        <v>0.401838352249693</v>
      </c>
      <c r="M1385" s="7">
        <v>4.6339234363219198E-2</v>
      </c>
      <c r="N1385" s="7">
        <v>8.6369908835108505E-2</v>
      </c>
      <c r="O1385" s="7">
        <v>8.2587443307335605E-3</v>
      </c>
      <c r="P1385" s="7">
        <v>0.186313175892208</v>
      </c>
      <c r="Q1385" s="7">
        <v>6.7353801158651896</v>
      </c>
    </row>
    <row r="1386" spans="1:17" hidden="1" x14ac:dyDescent="0.25">
      <c r="A1386" s="3" t="s">
        <v>48</v>
      </c>
      <c r="B1386" s="2">
        <v>44409</v>
      </c>
      <c r="C1386" s="7">
        <v>1.04341131226329</v>
      </c>
      <c r="D1386" s="7">
        <v>1.2325397396309201E-2</v>
      </c>
      <c r="E1386" s="7">
        <v>0.64970319671420995</v>
      </c>
      <c r="F1386" s="7">
        <v>0.33797140588948099</v>
      </c>
      <c r="G1386" s="7">
        <v>1.2524395295925301E-2</v>
      </c>
      <c r="H1386" s="7">
        <v>1.74134583725838E-2</v>
      </c>
      <c r="I1386" s="30">
        <v>7.1238527772835694E-2</v>
      </c>
      <c r="J1386" s="30">
        <v>0.13534021929882001</v>
      </c>
      <c r="K1386" s="7">
        <v>5.8490879099738803E-2</v>
      </c>
      <c r="L1386" s="7">
        <v>0.37613360674208701</v>
      </c>
      <c r="M1386" s="7">
        <v>4.3983191342197497E-2</v>
      </c>
      <c r="N1386" s="7">
        <v>8.7912502997855094E-2</v>
      </c>
      <c r="O1386" s="7">
        <v>1.13148524945802E-2</v>
      </c>
      <c r="P1386" s="7">
        <v>0.185648366583376</v>
      </c>
      <c r="Q1386" s="7">
        <v>6.6927503308533502</v>
      </c>
    </row>
    <row r="1387" spans="1:17" x14ac:dyDescent="0.25">
      <c r="A1387" s="3" t="s">
        <v>48</v>
      </c>
      <c r="B1387" s="2">
        <v>44440</v>
      </c>
      <c r="C1387" s="7">
        <v>1.03869550529945</v>
      </c>
      <c r="D1387" s="7">
        <v>1.37248183338024E-2</v>
      </c>
      <c r="E1387" s="7">
        <v>0.65625633302665498</v>
      </c>
      <c r="F1387" s="7">
        <v>0.33001884863954301</v>
      </c>
      <c r="G1387" s="7">
        <v>1.2666482985905701E-2</v>
      </c>
      <c r="H1387" s="7">
        <v>1.7355950814238599E-2</v>
      </c>
      <c r="I1387" s="30">
        <v>6.40605213175863E-2</v>
      </c>
      <c r="J1387" s="30">
        <v>0.13236000441307899</v>
      </c>
      <c r="K1387" s="7">
        <v>6.0640841444195799E-2</v>
      </c>
      <c r="L1387" s="7">
        <v>0.38137186355199898</v>
      </c>
      <c r="M1387" s="7">
        <v>4.7966288882585903E-2</v>
      </c>
      <c r="N1387" s="7">
        <v>8.0965342693985004E-2</v>
      </c>
      <c r="O1387" s="7">
        <v>1.1288023396650399E-2</v>
      </c>
      <c r="P1387" s="7">
        <v>0.191324680499774</v>
      </c>
      <c r="Q1387" s="7">
        <v>6.6769765641334198</v>
      </c>
    </row>
    <row r="1388" spans="1:17" hidden="1" x14ac:dyDescent="0.25">
      <c r="A1388" s="3" t="s">
        <v>49</v>
      </c>
      <c r="B1388" s="2">
        <v>43466</v>
      </c>
      <c r="C1388" s="7">
        <v>0.86877690132671004</v>
      </c>
      <c r="D1388" s="7">
        <v>2.5277748591532399E-3</v>
      </c>
      <c r="E1388" s="7">
        <v>0.373171359364741</v>
      </c>
      <c r="F1388" s="7">
        <v>0.624300865776106</v>
      </c>
      <c r="G1388" s="7">
        <v>1.9014808102754299E-2</v>
      </c>
      <c r="H1388" s="7">
        <v>1.53342555568585E-2</v>
      </c>
      <c r="I1388" s="30">
        <v>0.124614086050627</v>
      </c>
      <c r="J1388" s="30">
        <v>0.183999541391175</v>
      </c>
      <c r="K1388" s="7">
        <v>7.7879647727503803E-2</v>
      </c>
      <c r="L1388" s="7">
        <v>0.28761357763628997</v>
      </c>
      <c r="M1388" s="7">
        <v>7.8127436186385901E-2</v>
      </c>
      <c r="N1388" s="7">
        <v>3.62237320608799E-2</v>
      </c>
      <c r="O1388" s="7">
        <v>5.61929532320588E-2</v>
      </c>
      <c r="P1388" s="7">
        <v>0.12099996205546699</v>
      </c>
      <c r="Q1388" s="7">
        <v>4.9943014936942296</v>
      </c>
    </row>
    <row r="1389" spans="1:17" hidden="1" x14ac:dyDescent="0.25">
      <c r="A1389" s="3" t="s">
        <v>49</v>
      </c>
      <c r="B1389" s="2">
        <v>43497</v>
      </c>
      <c r="C1389" s="7">
        <v>0.91110485123186402</v>
      </c>
      <c r="D1389" s="7">
        <v>2.65061199512378E-3</v>
      </c>
      <c r="E1389" s="7">
        <v>0.35601781238233399</v>
      </c>
      <c r="F1389" s="7">
        <v>0.64133157562254295</v>
      </c>
      <c r="G1389" s="7">
        <v>1.58727279588999E-2</v>
      </c>
      <c r="H1389" s="7">
        <v>1.2747507424820901E-2</v>
      </c>
      <c r="I1389" s="30">
        <v>0.116987110547725</v>
      </c>
      <c r="J1389" s="30">
        <v>0.21934966281530499</v>
      </c>
      <c r="K1389" s="7">
        <v>7.2250667810632496E-2</v>
      </c>
      <c r="L1389" s="7">
        <v>0.28281382500499602</v>
      </c>
      <c r="M1389" s="7">
        <v>7.6138373989871194E-2</v>
      </c>
      <c r="N1389" s="7">
        <v>3.1941553722987202E-2</v>
      </c>
      <c r="O1389" s="7">
        <v>5.3860631611107303E-2</v>
      </c>
      <c r="P1389" s="7">
        <v>0.118037939113655</v>
      </c>
      <c r="Q1389" s="7">
        <v>5.1168673260853099</v>
      </c>
    </row>
    <row r="1390" spans="1:17" hidden="1" x14ac:dyDescent="0.25">
      <c r="A1390" s="3" t="s">
        <v>49</v>
      </c>
      <c r="B1390" s="2">
        <v>43525</v>
      </c>
      <c r="C1390" s="7">
        <v>1.02720664937395</v>
      </c>
      <c r="D1390" s="7">
        <v>3.1783933604442498E-3</v>
      </c>
      <c r="E1390" s="7">
        <v>0.35982861380322501</v>
      </c>
      <c r="F1390" s="7">
        <v>0.63699299283633104</v>
      </c>
      <c r="G1390" s="7">
        <v>1.7148387605627299E-2</v>
      </c>
      <c r="H1390" s="7">
        <v>1.2010541503186299E-2</v>
      </c>
      <c r="I1390" s="30">
        <v>0.12544809641465199</v>
      </c>
      <c r="J1390" s="30">
        <v>0.20936429988032099</v>
      </c>
      <c r="K1390" s="7">
        <v>6.9422509743736996E-2</v>
      </c>
      <c r="L1390" s="7">
        <v>0.28113498228767397</v>
      </c>
      <c r="M1390" s="7">
        <v>7.2990305012960804E-2</v>
      </c>
      <c r="N1390" s="7">
        <v>3.3514389694134401E-2</v>
      </c>
      <c r="O1390" s="7">
        <v>5.2055963832946597E-2</v>
      </c>
      <c r="P1390" s="7">
        <v>0.12691052402476</v>
      </c>
      <c r="Q1390" s="7">
        <v>5.1126677954693696</v>
      </c>
    </row>
    <row r="1391" spans="1:17" hidden="1" x14ac:dyDescent="0.25">
      <c r="A1391" s="3" t="s">
        <v>49</v>
      </c>
      <c r="B1391" s="2">
        <v>43556</v>
      </c>
      <c r="C1391" s="7">
        <v>0.966882853736304</v>
      </c>
      <c r="D1391" s="7">
        <v>2.8852524108552201E-3</v>
      </c>
      <c r="E1391" s="7">
        <v>0.35721837079544999</v>
      </c>
      <c r="F1391" s="7">
        <v>0.63989637679369504</v>
      </c>
      <c r="G1391" s="7">
        <v>1.7261634582023601E-2</v>
      </c>
      <c r="H1391" s="7">
        <v>1.1539301995273E-2</v>
      </c>
      <c r="I1391" s="30">
        <v>0.133535955968727</v>
      </c>
      <c r="J1391" s="30">
        <v>0.20170278354885901</v>
      </c>
      <c r="K1391" s="7">
        <v>7.1510585043318795E-2</v>
      </c>
      <c r="L1391" s="7">
        <v>0.28368267548061499</v>
      </c>
      <c r="M1391" s="7">
        <v>7.0917369228562593E-2</v>
      </c>
      <c r="N1391" s="7">
        <v>3.9954553836074297E-2</v>
      </c>
      <c r="O1391" s="7">
        <v>5.2518231164055899E-2</v>
      </c>
      <c r="P1391" s="7">
        <v>0.11737690915248999</v>
      </c>
      <c r="Q1391" s="7">
        <v>5.05609659135893</v>
      </c>
    </row>
    <row r="1392" spans="1:17" hidden="1" x14ac:dyDescent="0.25">
      <c r="A1392" s="3" t="s">
        <v>49</v>
      </c>
      <c r="B1392" s="2">
        <v>43586</v>
      </c>
      <c r="C1392" s="7">
        <v>1.03629117185959</v>
      </c>
      <c r="D1392" s="7">
        <v>2.9748887783075401E-3</v>
      </c>
      <c r="E1392" s="7">
        <v>0.36880113366248901</v>
      </c>
      <c r="F1392" s="7">
        <v>0.62822397755920401</v>
      </c>
      <c r="G1392" s="7">
        <v>1.6461565835628401E-2</v>
      </c>
      <c r="H1392" s="7">
        <v>1.09988434091497E-2</v>
      </c>
      <c r="I1392" s="30">
        <v>0.13519928141992901</v>
      </c>
      <c r="J1392" s="30">
        <v>0.21095166791921399</v>
      </c>
      <c r="K1392" s="7">
        <v>7.1406194840117607E-2</v>
      </c>
      <c r="L1392" s="7">
        <v>0.279678838663518</v>
      </c>
      <c r="M1392" s="7">
        <v>7.1641422544062194E-2</v>
      </c>
      <c r="N1392" s="7">
        <v>3.4010775414811199E-2</v>
      </c>
      <c r="O1392" s="7">
        <v>5.1344292122584297E-2</v>
      </c>
      <c r="P1392" s="7">
        <v>0.11830711783098601</v>
      </c>
      <c r="Q1392" s="7">
        <v>5.03501798791324</v>
      </c>
    </row>
    <row r="1393" spans="1:17" hidden="1" x14ac:dyDescent="0.25">
      <c r="A1393" s="3" t="s">
        <v>49</v>
      </c>
      <c r="B1393" s="2">
        <v>43617</v>
      </c>
      <c r="C1393" s="7">
        <v>0.98969341256838295</v>
      </c>
      <c r="D1393" s="7">
        <v>2.8370246101934102E-3</v>
      </c>
      <c r="E1393" s="7">
        <v>0.36449962529461699</v>
      </c>
      <c r="F1393" s="7">
        <v>0.63266335009519004</v>
      </c>
      <c r="G1393" s="7">
        <v>1.9375808540804701E-2</v>
      </c>
      <c r="H1393" s="7">
        <v>1.12686860365572E-2</v>
      </c>
      <c r="I1393" s="30">
        <v>0.142058678797991</v>
      </c>
      <c r="J1393" s="30">
        <v>0.208638957393395</v>
      </c>
      <c r="K1393" s="7">
        <v>7.12852658048993E-2</v>
      </c>
      <c r="L1393" s="7">
        <v>0.28193574197771998</v>
      </c>
      <c r="M1393" s="7">
        <v>7.0958957013729299E-2</v>
      </c>
      <c r="N1393" s="7">
        <v>2.9982961262179902E-2</v>
      </c>
      <c r="O1393" s="7">
        <v>5.4051992753141799E-2</v>
      </c>
      <c r="P1393" s="7">
        <v>0.11044295041958201</v>
      </c>
      <c r="Q1393" s="7">
        <v>5.0104040312222597</v>
      </c>
    </row>
    <row r="1394" spans="1:17" hidden="1" x14ac:dyDescent="0.25">
      <c r="A1394" s="3" t="s">
        <v>49</v>
      </c>
      <c r="B1394" s="2">
        <v>43647</v>
      </c>
      <c r="C1394" s="7">
        <v>0.99744976211959202</v>
      </c>
      <c r="D1394" s="7">
        <v>3.23768111858411E-3</v>
      </c>
      <c r="E1394" s="7">
        <v>0.35341142205950599</v>
      </c>
      <c r="F1394" s="7">
        <v>0.64335089682191005</v>
      </c>
      <c r="G1394" s="7">
        <v>1.62283832325371E-2</v>
      </c>
      <c r="H1394" s="7">
        <v>1.12971647813483E-2</v>
      </c>
      <c r="I1394" s="30">
        <v>0.13994528413369101</v>
      </c>
      <c r="J1394" s="30">
        <v>0.18898038532612799</v>
      </c>
      <c r="K1394" s="7">
        <v>7.2781000914889094E-2</v>
      </c>
      <c r="L1394" s="7">
        <v>0.271916865483741</v>
      </c>
      <c r="M1394" s="7">
        <v>7.9379395370292802E-2</v>
      </c>
      <c r="N1394" s="7">
        <v>3.2255529531182797E-2</v>
      </c>
      <c r="O1394" s="7">
        <v>5.1527001355834497E-2</v>
      </c>
      <c r="P1394" s="7">
        <v>0.13568898987035599</v>
      </c>
      <c r="Q1394" s="7">
        <v>5.0487414865505</v>
      </c>
    </row>
    <row r="1395" spans="1:17" hidden="1" x14ac:dyDescent="0.25">
      <c r="A1395" s="3" t="s">
        <v>49</v>
      </c>
      <c r="B1395" s="2">
        <v>43678</v>
      </c>
      <c r="C1395" s="7">
        <v>0.95600063229655396</v>
      </c>
      <c r="D1395" s="7">
        <v>2.54208586663884E-3</v>
      </c>
      <c r="E1395" s="7">
        <v>0.34930335289699099</v>
      </c>
      <c r="F1395" s="7">
        <v>0.64815456123637005</v>
      </c>
      <c r="G1395" s="7">
        <v>1.7675029423703598E-2</v>
      </c>
      <c r="H1395" s="7">
        <v>1.32615613892127E-2</v>
      </c>
      <c r="I1395" s="30">
        <v>0.13961806642144101</v>
      </c>
      <c r="J1395" s="30">
        <v>0.20311500925091799</v>
      </c>
      <c r="K1395" s="7">
        <v>7.1781125907363894E-2</v>
      </c>
      <c r="L1395" s="7">
        <v>0.26861922681924899</v>
      </c>
      <c r="M1395" s="7">
        <v>7.0379666058287105E-2</v>
      </c>
      <c r="N1395" s="7">
        <v>3.7304251983654203E-2</v>
      </c>
      <c r="O1395" s="7">
        <v>5.5641132170138802E-2</v>
      </c>
      <c r="P1395" s="7">
        <v>0.122604930576032</v>
      </c>
      <c r="Q1395" s="7">
        <v>5.1065942638345403</v>
      </c>
    </row>
    <row r="1396" spans="1:17" hidden="1" x14ac:dyDescent="0.25">
      <c r="A1396" s="3" t="s">
        <v>49</v>
      </c>
      <c r="B1396" s="2">
        <v>43709</v>
      </c>
      <c r="C1396" s="7">
        <v>0.95364586781017102</v>
      </c>
      <c r="D1396" s="7">
        <v>3.5095784361001102E-3</v>
      </c>
      <c r="E1396" s="7">
        <v>0.36604500191957701</v>
      </c>
      <c r="F1396" s="7">
        <v>0.63044541964432299</v>
      </c>
      <c r="G1396" s="7">
        <v>1.89305497671204E-2</v>
      </c>
      <c r="H1396" s="7">
        <v>1.20026559144569E-2</v>
      </c>
      <c r="I1396" s="30">
        <v>0.13529969076731699</v>
      </c>
      <c r="J1396" s="30">
        <v>0.19308486684482301</v>
      </c>
      <c r="K1396" s="7">
        <v>7.7051902118117202E-2</v>
      </c>
      <c r="L1396" s="7">
        <v>0.27523425781815702</v>
      </c>
      <c r="M1396" s="7">
        <v>6.6115772341628506E-2</v>
      </c>
      <c r="N1396" s="7">
        <v>3.79834035906364E-2</v>
      </c>
      <c r="O1396" s="7">
        <v>5.6235266709661898E-2</v>
      </c>
      <c r="P1396" s="7">
        <v>0.128061634128083</v>
      </c>
      <c r="Q1396" s="7">
        <v>5.0015403364767703</v>
      </c>
    </row>
    <row r="1397" spans="1:17" hidden="1" x14ac:dyDescent="0.25">
      <c r="A1397" s="3" t="s">
        <v>49</v>
      </c>
      <c r="B1397" s="2">
        <v>43739</v>
      </c>
      <c r="C1397" s="7">
        <v>1.0568335294978199</v>
      </c>
      <c r="D1397" s="7">
        <v>2.8618083961248699E-3</v>
      </c>
      <c r="E1397" s="7">
        <v>0.350875326157158</v>
      </c>
      <c r="F1397" s="7">
        <v>0.64626286544671696</v>
      </c>
      <c r="G1397" s="7">
        <v>2.0036001306460001E-2</v>
      </c>
      <c r="H1397" s="7">
        <v>1.3248824665118401E-2</v>
      </c>
      <c r="I1397" s="30">
        <v>0.13472514421147</v>
      </c>
      <c r="J1397" s="30">
        <v>0.204514501617336</v>
      </c>
      <c r="K1397" s="7">
        <v>7.9907096760990198E-2</v>
      </c>
      <c r="L1397" s="7">
        <v>0.26962071313421698</v>
      </c>
      <c r="M1397" s="7">
        <v>6.7764086029003107E-2</v>
      </c>
      <c r="N1397" s="7">
        <v>3.7816286886361801E-2</v>
      </c>
      <c r="O1397" s="7">
        <v>5.76479191308907E-2</v>
      </c>
      <c r="P1397" s="7">
        <v>0.114719426258152</v>
      </c>
      <c r="Q1397" s="7">
        <v>5.0886859100082296</v>
      </c>
    </row>
    <row r="1398" spans="1:17" hidden="1" x14ac:dyDescent="0.25">
      <c r="A1398" s="3" t="s">
        <v>49</v>
      </c>
      <c r="B1398" s="2">
        <v>43770</v>
      </c>
      <c r="C1398" s="7">
        <v>1.0481796837724799</v>
      </c>
      <c r="D1398" s="7">
        <v>2.3543567699852398E-3</v>
      </c>
      <c r="E1398" s="7">
        <v>0.36521199712352898</v>
      </c>
      <c r="F1398" s="7">
        <v>0.632433646106486</v>
      </c>
      <c r="G1398" s="7">
        <v>1.7116335627032499E-2</v>
      </c>
      <c r="H1398" s="7">
        <v>1.2213382076767299E-2</v>
      </c>
      <c r="I1398" s="30">
        <v>0.14722441734953401</v>
      </c>
      <c r="J1398" s="30">
        <v>0.207811309617812</v>
      </c>
      <c r="K1398" s="7">
        <v>9.1348236302913693E-2</v>
      </c>
      <c r="L1398" s="7">
        <v>0.27216957349840898</v>
      </c>
      <c r="M1398" s="7">
        <v>6.70857017956656E-2</v>
      </c>
      <c r="N1398" s="7">
        <v>3.62862125203436E-2</v>
      </c>
      <c r="O1398" s="7">
        <v>4.85425273959669E-2</v>
      </c>
      <c r="P1398" s="7">
        <v>0.100202303815556</v>
      </c>
      <c r="Q1398" s="7">
        <v>5.05833721678286</v>
      </c>
    </row>
    <row r="1399" spans="1:17" hidden="1" x14ac:dyDescent="0.25">
      <c r="A1399" s="3" t="s">
        <v>49</v>
      </c>
      <c r="B1399" s="2">
        <v>43800</v>
      </c>
      <c r="C1399" s="7">
        <v>1.1879346844065899</v>
      </c>
      <c r="D1399" s="7">
        <v>2.4788465955985499E-3</v>
      </c>
      <c r="E1399" s="7">
        <v>0.36077960393675301</v>
      </c>
      <c r="F1399" s="7">
        <v>0.63674154946764905</v>
      </c>
      <c r="G1399" s="7">
        <v>1.3574318749726399E-2</v>
      </c>
      <c r="H1399" s="7">
        <v>1.26260113791406E-2</v>
      </c>
      <c r="I1399" s="30">
        <v>0.17270034652913399</v>
      </c>
      <c r="J1399" s="30">
        <v>0.187223441253107</v>
      </c>
      <c r="K1399" s="7">
        <v>0.122975476917801</v>
      </c>
      <c r="L1399" s="7">
        <v>0.25761162875267102</v>
      </c>
      <c r="M1399" s="7">
        <v>6.5086032694715204E-2</v>
      </c>
      <c r="N1399" s="7">
        <v>3.1638852044591097E-2</v>
      </c>
      <c r="O1399" s="7">
        <v>4.1634624671045201E-2</v>
      </c>
      <c r="P1399" s="7">
        <v>9.4929267008069404E-2</v>
      </c>
      <c r="Q1399" s="7">
        <v>4.9581823786099903</v>
      </c>
    </row>
    <row r="1400" spans="1:17" hidden="1" x14ac:dyDescent="0.25">
      <c r="A1400" s="3" t="s">
        <v>49</v>
      </c>
      <c r="B1400" s="2">
        <v>43831</v>
      </c>
      <c r="C1400" s="7">
        <v>0.88395550293796299</v>
      </c>
      <c r="D1400" s="7">
        <v>2.52730739715509E-3</v>
      </c>
      <c r="E1400" s="7">
        <v>0.385131765166907</v>
      </c>
      <c r="F1400" s="7">
        <v>0.61234092743593804</v>
      </c>
      <c r="G1400" s="7">
        <v>1.9117479413893801E-2</v>
      </c>
      <c r="H1400" s="7">
        <v>1.23486955616454E-2</v>
      </c>
      <c r="I1400" s="30">
        <v>0.112631007171861</v>
      </c>
      <c r="J1400" s="30">
        <v>0.193820700582157</v>
      </c>
      <c r="K1400" s="7">
        <v>7.4977916050806795E-2</v>
      </c>
      <c r="L1400" s="7">
        <v>0.28715407714902802</v>
      </c>
      <c r="M1400" s="7">
        <v>7.6876741624932396E-2</v>
      </c>
      <c r="N1400" s="7">
        <v>3.8298108580233803E-2</v>
      </c>
      <c r="O1400" s="7">
        <v>5.1167954272110197E-2</v>
      </c>
      <c r="P1400" s="7">
        <v>0.133607319593332</v>
      </c>
      <c r="Q1400" s="7">
        <v>5.1047895833651902</v>
      </c>
    </row>
    <row r="1401" spans="1:17" hidden="1" x14ac:dyDescent="0.25">
      <c r="A1401" s="3" t="s">
        <v>49</v>
      </c>
      <c r="B1401" s="2">
        <v>43862</v>
      </c>
      <c r="C1401" s="7">
        <v>0.91892514114851898</v>
      </c>
      <c r="D1401" s="7">
        <v>2.7951477507122502E-3</v>
      </c>
      <c r="E1401" s="7">
        <v>0.38527562081626898</v>
      </c>
      <c r="F1401" s="7">
        <v>0.61192923143301903</v>
      </c>
      <c r="G1401" s="7">
        <v>1.5798046108248399E-2</v>
      </c>
      <c r="H1401" s="7">
        <v>1.30608737538836E-2</v>
      </c>
      <c r="I1401" s="30">
        <v>0.112394734042462</v>
      </c>
      <c r="J1401" s="30">
        <v>0.230273169045071</v>
      </c>
      <c r="K1401" s="7">
        <v>6.7795672823028105E-2</v>
      </c>
      <c r="L1401" s="7">
        <v>0.29365732144112</v>
      </c>
      <c r="M1401" s="7">
        <v>7.2356189493716694E-2</v>
      </c>
      <c r="N1401" s="7">
        <v>3.8603660610984199E-2</v>
      </c>
      <c r="O1401" s="7">
        <v>4.9346869954617498E-2</v>
      </c>
      <c r="P1401" s="7">
        <v>0.10671346272686801</v>
      </c>
      <c r="Q1401" s="7">
        <v>5.1337598190931599</v>
      </c>
    </row>
    <row r="1402" spans="1:17" hidden="1" x14ac:dyDescent="0.25">
      <c r="A1402" s="3" t="s">
        <v>49</v>
      </c>
      <c r="B1402" s="2">
        <v>43891</v>
      </c>
      <c r="C1402" s="7">
        <v>0.79946848816972205</v>
      </c>
      <c r="D1402" s="7">
        <v>3.5500830421568599E-3</v>
      </c>
      <c r="E1402" s="7">
        <v>0.40939033632334398</v>
      </c>
      <c r="F1402" s="7">
        <v>0.58705958063449903</v>
      </c>
      <c r="G1402" s="7">
        <v>2.3106177329628601E-2</v>
      </c>
      <c r="H1402" s="7">
        <v>9.0290731704884501E-3</v>
      </c>
      <c r="I1402" s="30">
        <v>7.5552393946058297E-2</v>
      </c>
      <c r="J1402" s="30">
        <v>0.147805712178044</v>
      </c>
      <c r="K1402" s="7">
        <v>5.6534152489573997E-2</v>
      </c>
      <c r="L1402" s="7">
        <v>0.41570681869100901</v>
      </c>
      <c r="M1402" s="7">
        <v>6.57627132771407E-2</v>
      </c>
      <c r="N1402" s="7">
        <v>3.2991843830750198E-2</v>
      </c>
      <c r="O1402" s="7">
        <v>3.2764397944908701E-2</v>
      </c>
      <c r="P1402" s="7">
        <v>0.140746717142399</v>
      </c>
      <c r="Q1402" s="7">
        <v>5.0681662495831503</v>
      </c>
    </row>
    <row r="1403" spans="1:17" hidden="1" x14ac:dyDescent="0.25">
      <c r="A1403" s="3" t="s">
        <v>49</v>
      </c>
      <c r="B1403" s="2">
        <v>43922</v>
      </c>
      <c r="C1403" s="7">
        <v>0.34131243870636702</v>
      </c>
      <c r="D1403" s="7">
        <v>4.5484522018535501E-3</v>
      </c>
      <c r="E1403" s="7">
        <v>0.59204767162402805</v>
      </c>
      <c r="F1403" s="7">
        <v>0.40340387617411899</v>
      </c>
      <c r="G1403" s="7">
        <v>2.05962740849156E-2</v>
      </c>
      <c r="H1403" s="7">
        <v>2.1068661924104099E-3</v>
      </c>
      <c r="I1403" s="30">
        <v>1.8572491451990299E-2</v>
      </c>
      <c r="J1403" s="30">
        <v>3.2944607088786902E-2</v>
      </c>
      <c r="K1403" s="7">
        <v>1.83609000038574E-2</v>
      </c>
      <c r="L1403" s="7">
        <v>0.78671121818672696</v>
      </c>
      <c r="M1403" s="7">
        <v>3.2371446854917003E-2</v>
      </c>
      <c r="N1403" s="7">
        <v>1.05562321385113E-2</v>
      </c>
      <c r="O1403" s="7">
        <v>2.8134991812138002E-3</v>
      </c>
      <c r="P1403" s="7">
        <v>7.4966464816669895E-2</v>
      </c>
      <c r="Q1403" s="7">
        <v>5.3922126296332298</v>
      </c>
    </row>
    <row r="1404" spans="1:17" hidden="1" x14ac:dyDescent="0.25">
      <c r="A1404" s="3" t="s">
        <v>49</v>
      </c>
      <c r="B1404" s="2">
        <v>43952</v>
      </c>
      <c r="C1404" s="7">
        <v>0.41882116254428903</v>
      </c>
      <c r="D1404" s="7">
        <v>3.7723067424199901E-3</v>
      </c>
      <c r="E1404" s="7">
        <v>0.56534809285557697</v>
      </c>
      <c r="F1404" s="7">
        <v>0.43087960040200302</v>
      </c>
      <c r="G1404" s="7">
        <v>1.72791253663424E-2</v>
      </c>
      <c r="H1404" s="7">
        <v>1.9516416560904401E-3</v>
      </c>
      <c r="I1404" s="30">
        <v>2.4744455711239101E-2</v>
      </c>
      <c r="J1404" s="30">
        <v>4.5697651848794499E-2</v>
      </c>
      <c r="K1404" s="7">
        <v>2.0771268120276399E-2</v>
      </c>
      <c r="L1404" s="7">
        <v>0.68730703193334497</v>
      </c>
      <c r="M1404" s="7">
        <v>3.4815008652667102E-2</v>
      </c>
      <c r="N1404" s="7">
        <v>5.5973475769281203E-2</v>
      </c>
      <c r="O1404" s="7">
        <v>3.1907219345028298E-3</v>
      </c>
      <c r="P1404" s="7">
        <v>0.108269619007461</v>
      </c>
      <c r="Q1404" s="7">
        <v>5.3923288799668301</v>
      </c>
    </row>
    <row r="1405" spans="1:17" hidden="1" x14ac:dyDescent="0.25">
      <c r="A1405" s="3" t="s">
        <v>49</v>
      </c>
      <c r="B1405" s="2">
        <v>43983</v>
      </c>
      <c r="C1405" s="7">
        <v>0.56438147969339303</v>
      </c>
      <c r="D1405" s="7">
        <v>3.08705934671999E-3</v>
      </c>
      <c r="E1405" s="7">
        <v>0.46374300870825402</v>
      </c>
      <c r="F1405" s="7">
        <v>0.53316993194502604</v>
      </c>
      <c r="G1405" s="7">
        <v>1.7611842366746101E-2</v>
      </c>
      <c r="H1405" s="7">
        <v>6.23043567426177E-3</v>
      </c>
      <c r="I1405" s="30">
        <v>0.103837989721737</v>
      </c>
      <c r="J1405" s="30">
        <v>6.0731915594607902E-2</v>
      </c>
      <c r="K1405" s="7">
        <v>3.3337853018823402E-2</v>
      </c>
      <c r="L1405" s="7">
        <v>0.49390943294744999</v>
      </c>
      <c r="M1405" s="7">
        <v>4.3788144546515202E-2</v>
      </c>
      <c r="N1405" s="7">
        <v>6.8074704111436901E-2</v>
      </c>
      <c r="O1405" s="7">
        <v>6.3842499096617399E-3</v>
      </c>
      <c r="P1405" s="7">
        <v>0.16609343210875899</v>
      </c>
      <c r="Q1405" s="7">
        <v>5.3241469952582596</v>
      </c>
    </row>
    <row r="1406" spans="1:17" hidden="1" x14ac:dyDescent="0.25">
      <c r="A1406" s="3" t="s">
        <v>49</v>
      </c>
      <c r="B1406" s="2">
        <v>44013</v>
      </c>
      <c r="C1406" s="7">
        <v>0.74519749822087</v>
      </c>
      <c r="D1406" s="7">
        <v>3.4665786815638801E-3</v>
      </c>
      <c r="E1406" s="7">
        <v>0.42803800284603999</v>
      </c>
      <c r="F1406" s="7">
        <v>0.56849541847239604</v>
      </c>
      <c r="G1406" s="7">
        <v>1.79920614975391E-2</v>
      </c>
      <c r="H1406" s="7">
        <v>7.6968829324534204E-3</v>
      </c>
      <c r="I1406" s="30">
        <v>0.143583780693331</v>
      </c>
      <c r="J1406" s="30">
        <v>0.14058732558478201</v>
      </c>
      <c r="K1406" s="7">
        <v>4.8299875007936803E-2</v>
      </c>
      <c r="L1406" s="7">
        <v>0.35926273878426901</v>
      </c>
      <c r="M1406" s="7">
        <v>6.9734608323774094E-2</v>
      </c>
      <c r="N1406" s="7">
        <v>5.3767031094991202E-2</v>
      </c>
      <c r="O1406" s="7">
        <v>1.75700278876278E-2</v>
      </c>
      <c r="P1406" s="7">
        <v>0.14150566819329499</v>
      </c>
      <c r="Q1406" s="7">
        <v>5.20981875464628</v>
      </c>
    </row>
    <row r="1407" spans="1:17" hidden="1" x14ac:dyDescent="0.25">
      <c r="A1407" s="3" t="s">
        <v>49</v>
      </c>
      <c r="B1407" s="2">
        <v>44044</v>
      </c>
      <c r="C1407" s="7">
        <v>0.82175542877344898</v>
      </c>
      <c r="D1407" s="7">
        <v>3.0530924959504902E-3</v>
      </c>
      <c r="E1407" s="7">
        <v>0.39520105913519998</v>
      </c>
      <c r="F1407" s="7">
        <v>0.60174584836884903</v>
      </c>
      <c r="G1407" s="7">
        <v>1.52102790176724E-2</v>
      </c>
      <c r="H1407" s="7">
        <v>9.6134977254725799E-3</v>
      </c>
      <c r="I1407" s="30">
        <v>0.144958432613635</v>
      </c>
      <c r="J1407" s="30">
        <v>0.192137032725131</v>
      </c>
      <c r="K1407" s="7">
        <v>6.6978565247467703E-2</v>
      </c>
      <c r="L1407" s="7">
        <v>0.30776914884974998</v>
      </c>
      <c r="M1407" s="7">
        <v>6.5452198084721899E-2</v>
      </c>
      <c r="N1407" s="7">
        <v>5.0339732256079302E-2</v>
      </c>
      <c r="O1407" s="7">
        <v>3.1265739500558803E-2</v>
      </c>
      <c r="P1407" s="7">
        <v>0.116275373979512</v>
      </c>
      <c r="Q1407" s="7">
        <v>5.28176199802743</v>
      </c>
    </row>
    <row r="1408" spans="1:17" hidden="1" x14ac:dyDescent="0.25">
      <c r="A1408" s="3" t="s">
        <v>49</v>
      </c>
      <c r="B1408" s="2">
        <v>44075</v>
      </c>
      <c r="C1408" s="7">
        <v>0.83821112675033405</v>
      </c>
      <c r="D1408" s="7">
        <v>3.6221491911339102E-3</v>
      </c>
      <c r="E1408" s="7">
        <v>0.39776258047974999</v>
      </c>
      <c r="F1408" s="7">
        <v>0.59861527032911599</v>
      </c>
      <c r="G1408" s="7">
        <v>1.35879957675753E-2</v>
      </c>
      <c r="H1408" s="7">
        <v>8.6751364895722195E-3</v>
      </c>
      <c r="I1408" s="30">
        <v>0.119507514461427</v>
      </c>
      <c r="J1408" s="30">
        <v>0.17578785866470201</v>
      </c>
      <c r="K1408" s="7">
        <v>6.7802108566930905E-2</v>
      </c>
      <c r="L1408" s="7">
        <v>0.31639963894137801</v>
      </c>
      <c r="M1408" s="7">
        <v>6.8719584227094593E-2</v>
      </c>
      <c r="N1408" s="7">
        <v>4.5082030619869699E-2</v>
      </c>
      <c r="O1408" s="7">
        <v>3.1673634643149602E-2</v>
      </c>
      <c r="P1408" s="7">
        <v>0.15276449761830099</v>
      </c>
      <c r="Q1408" s="7">
        <v>5.1207302301755302</v>
      </c>
    </row>
    <row r="1409" spans="1:17" hidden="1" x14ac:dyDescent="0.25">
      <c r="A1409" s="3" t="s">
        <v>49</v>
      </c>
      <c r="B1409" s="2">
        <v>44105</v>
      </c>
      <c r="C1409" s="7">
        <v>0.873499385169069</v>
      </c>
      <c r="D1409" s="7">
        <v>3.32748023358471E-3</v>
      </c>
      <c r="E1409" s="7">
        <v>0.41349576024784102</v>
      </c>
      <c r="F1409" s="7">
        <v>0.58317675951857395</v>
      </c>
      <c r="G1409" s="7">
        <v>1.4105439829425999E-2</v>
      </c>
      <c r="H1409" s="7">
        <v>9.1537835541027502E-3</v>
      </c>
      <c r="I1409" s="30">
        <v>0.128463899451704</v>
      </c>
      <c r="J1409" s="30">
        <v>0.17890876801459399</v>
      </c>
      <c r="K1409" s="7">
        <v>7.0452185447403406E-2</v>
      </c>
      <c r="L1409" s="7">
        <v>0.33559435407437899</v>
      </c>
      <c r="M1409" s="7">
        <v>6.9424889154293207E-2</v>
      </c>
      <c r="N1409" s="7">
        <v>4.67437666796695E-2</v>
      </c>
      <c r="O1409" s="7">
        <v>2.6433373736406501E-2</v>
      </c>
      <c r="P1409" s="7">
        <v>0.120719540058021</v>
      </c>
      <c r="Q1409" s="7">
        <v>5.1955388093188697</v>
      </c>
    </row>
    <row r="1410" spans="1:17" hidden="1" x14ac:dyDescent="0.25">
      <c r="A1410" s="3" t="s">
        <v>49</v>
      </c>
      <c r="B1410" s="2">
        <v>44136</v>
      </c>
      <c r="C1410" s="7">
        <v>0.54732493056694298</v>
      </c>
      <c r="D1410" s="7">
        <v>4.0518450112710198E-3</v>
      </c>
      <c r="E1410" s="7">
        <v>0.51596240311053798</v>
      </c>
      <c r="F1410" s="7">
        <v>0.47998575187819098</v>
      </c>
      <c r="G1410" s="7">
        <v>2.0600578827518E-2</v>
      </c>
      <c r="H1410" s="7">
        <v>5.1940752453113496E-3</v>
      </c>
      <c r="I1410" s="30">
        <v>5.1049226326792999E-2</v>
      </c>
      <c r="J1410" s="30">
        <v>0.101661316032283</v>
      </c>
      <c r="K1410" s="7">
        <v>4.3864980091213597E-2</v>
      </c>
      <c r="L1410" s="7">
        <v>0.50852310684343505</v>
      </c>
      <c r="M1410" s="7">
        <v>8.3129841820689901E-2</v>
      </c>
      <c r="N1410" s="7">
        <v>5.2611133927889901E-2</v>
      </c>
      <c r="O1410" s="7">
        <v>1.48423914952018E-2</v>
      </c>
      <c r="P1410" s="7">
        <v>0.118523349389664</v>
      </c>
      <c r="Q1410" s="7">
        <v>5.2538346020537503</v>
      </c>
    </row>
    <row r="1411" spans="1:17" hidden="1" x14ac:dyDescent="0.25">
      <c r="A1411" s="3" t="s">
        <v>49</v>
      </c>
      <c r="B1411" s="2">
        <v>44166</v>
      </c>
      <c r="C1411" s="7">
        <v>0.90448001846669901</v>
      </c>
      <c r="D1411" s="7">
        <v>3.52030622467838E-3</v>
      </c>
      <c r="E1411" s="7">
        <v>0.44894894085053599</v>
      </c>
      <c r="F1411" s="7">
        <v>0.54753075292478504</v>
      </c>
      <c r="G1411" s="7">
        <v>1.88331146456352E-2</v>
      </c>
      <c r="H1411" s="7">
        <v>9.0075190706111804E-3</v>
      </c>
      <c r="I1411" s="30">
        <v>0.16014400582066901</v>
      </c>
      <c r="J1411" s="30">
        <v>0.12505021154243201</v>
      </c>
      <c r="K1411" s="7">
        <v>0.120895275949405</v>
      </c>
      <c r="L1411" s="7">
        <v>0.34393047941308102</v>
      </c>
      <c r="M1411" s="7">
        <v>7.32098823789262E-2</v>
      </c>
      <c r="N1411" s="7">
        <v>4.3813622379851203E-2</v>
      </c>
      <c r="O1411" s="7">
        <v>1.51755119403988E-2</v>
      </c>
      <c r="P1411" s="7">
        <v>8.9940376858991006E-2</v>
      </c>
      <c r="Q1411" s="7">
        <v>5.1284051504619796</v>
      </c>
    </row>
    <row r="1412" spans="1:17" hidden="1" x14ac:dyDescent="0.25">
      <c r="A1412" s="3" t="s">
        <v>49</v>
      </c>
      <c r="B1412" s="2">
        <v>44197</v>
      </c>
      <c r="C1412" s="7">
        <v>0.41231899377026898</v>
      </c>
      <c r="D1412" s="7">
        <v>5.0641796047664897E-3</v>
      </c>
      <c r="E1412" s="7">
        <v>0.56221702598987899</v>
      </c>
      <c r="F1412" s="7">
        <v>0.43271879440535499</v>
      </c>
      <c r="G1412" s="7">
        <v>2.2364094891154401E-2</v>
      </c>
      <c r="H1412" s="7">
        <v>1.39807484142319E-3</v>
      </c>
      <c r="I1412" s="30">
        <v>2.1028352826348198E-2</v>
      </c>
      <c r="J1412" s="30">
        <v>7.1438437274901095E-2</v>
      </c>
      <c r="K1412" s="7">
        <v>4.4197517370583299E-2</v>
      </c>
      <c r="L1412" s="7">
        <v>0.58061721162925695</v>
      </c>
      <c r="M1412" s="7">
        <v>7.6692857551289795E-2</v>
      </c>
      <c r="N1412" s="7">
        <v>3.9442007486683701E-2</v>
      </c>
      <c r="O1412" s="7">
        <v>1.13771140927072E-2</v>
      </c>
      <c r="P1412" s="7">
        <v>0.13144433203565201</v>
      </c>
      <c r="Q1412" s="7">
        <v>5.2921375510688096</v>
      </c>
    </row>
    <row r="1413" spans="1:17" hidden="1" x14ac:dyDescent="0.25">
      <c r="A1413" s="3" t="s">
        <v>49</v>
      </c>
      <c r="B1413" s="2">
        <v>44228</v>
      </c>
      <c r="C1413" s="7">
        <v>0.43994538722934701</v>
      </c>
      <c r="D1413" s="7">
        <v>4.17853779837865E-3</v>
      </c>
      <c r="E1413" s="7">
        <v>0.53630464077786</v>
      </c>
      <c r="F1413" s="7">
        <v>0.45951682142376199</v>
      </c>
      <c r="G1413" s="7">
        <v>1.9164610907778701E-2</v>
      </c>
      <c r="H1413" s="7">
        <v>9.6458120584889896E-4</v>
      </c>
      <c r="I1413" s="30">
        <v>2.24455811827266E-2</v>
      </c>
      <c r="J1413" s="30">
        <v>7.8701272944864606E-2</v>
      </c>
      <c r="K1413" s="7">
        <v>4.7945987397285499E-2</v>
      </c>
      <c r="L1413" s="7">
        <v>0.55109354926061105</v>
      </c>
      <c r="M1413" s="7">
        <v>7.7344215410085806E-2</v>
      </c>
      <c r="N1413" s="7">
        <v>4.6885416517393898E-2</v>
      </c>
      <c r="O1413" s="7">
        <v>1.12131099830771E-2</v>
      </c>
      <c r="P1413" s="7">
        <v>0.14424167519032799</v>
      </c>
      <c r="Q1413" s="7">
        <v>5.2520732463526603</v>
      </c>
    </row>
    <row r="1414" spans="1:17" hidden="1" x14ac:dyDescent="0.25">
      <c r="A1414" s="3" t="s">
        <v>49</v>
      </c>
      <c r="B1414" s="2">
        <v>44256</v>
      </c>
      <c r="C1414" s="7">
        <v>0.55581519087657205</v>
      </c>
      <c r="D1414" s="7">
        <v>3.97206676997389E-3</v>
      </c>
      <c r="E1414" s="7">
        <v>0.502829436485981</v>
      </c>
      <c r="F1414" s="7">
        <v>0.49319849674404598</v>
      </c>
      <c r="G1414" s="7">
        <v>1.6306156291421299E-2</v>
      </c>
      <c r="H1414" s="7">
        <v>1.5889525309181001E-3</v>
      </c>
      <c r="I1414" s="30">
        <v>2.48619847160081E-2</v>
      </c>
      <c r="J1414" s="30">
        <v>7.9795416456430998E-2</v>
      </c>
      <c r="K1414" s="7">
        <v>4.7172107197257798E-2</v>
      </c>
      <c r="L1414" s="7">
        <v>0.50741783351749303</v>
      </c>
      <c r="M1414" s="7">
        <v>7.2319475271376499E-2</v>
      </c>
      <c r="N1414" s="7">
        <v>5.1971952977939502E-2</v>
      </c>
      <c r="O1414" s="7">
        <v>1.2624199155953799E-2</v>
      </c>
      <c r="P1414" s="7">
        <v>0.18594192188520101</v>
      </c>
      <c r="Q1414" s="7">
        <v>5.2254446035533704</v>
      </c>
    </row>
    <row r="1415" spans="1:17" hidden="1" x14ac:dyDescent="0.25">
      <c r="A1415" s="3" t="s">
        <v>49</v>
      </c>
      <c r="B1415" s="2">
        <v>44287</v>
      </c>
      <c r="C1415" s="7">
        <v>0.75387674101639002</v>
      </c>
      <c r="D1415" s="7">
        <v>3.7670918793774998E-3</v>
      </c>
      <c r="E1415" s="7">
        <v>0.44898853212177903</v>
      </c>
      <c r="F1415" s="7">
        <v>0.54724437599884401</v>
      </c>
      <c r="G1415" s="7">
        <v>1.42228935230808E-2</v>
      </c>
      <c r="H1415" s="7">
        <v>5.5122497146060196E-3</v>
      </c>
      <c r="I1415" s="30">
        <v>0.12473763434849</v>
      </c>
      <c r="J1415" s="30">
        <v>0.119235112921454</v>
      </c>
      <c r="K1415" s="7">
        <v>6.6682063250643603E-2</v>
      </c>
      <c r="L1415" s="7">
        <v>0.36837075755700999</v>
      </c>
      <c r="M1415" s="7">
        <v>7.6732474281245203E-2</v>
      </c>
      <c r="N1415" s="7">
        <v>5.0362222206980403E-2</v>
      </c>
      <c r="O1415" s="7">
        <v>1.4811185482703E-2</v>
      </c>
      <c r="P1415" s="7">
        <v>0.15933340671378701</v>
      </c>
      <c r="Q1415" s="7">
        <v>5.1661282737381304</v>
      </c>
    </row>
    <row r="1416" spans="1:17" hidden="1" x14ac:dyDescent="0.25">
      <c r="A1416" s="3" t="s">
        <v>49</v>
      </c>
      <c r="B1416" s="2">
        <v>44317</v>
      </c>
      <c r="C1416" s="7">
        <v>0.92963155600292102</v>
      </c>
      <c r="D1416" s="7">
        <v>3.1752996909139701E-3</v>
      </c>
      <c r="E1416" s="7">
        <v>0.39694469882737798</v>
      </c>
      <c r="F1416" s="7">
        <v>0.59988000148170795</v>
      </c>
      <c r="G1416" s="7">
        <v>1.35078987838721E-2</v>
      </c>
      <c r="H1416" s="7">
        <v>8.1233714363520906E-3</v>
      </c>
      <c r="I1416" s="30">
        <v>0.133338675417249</v>
      </c>
      <c r="J1416" s="30">
        <v>0.16534774223774901</v>
      </c>
      <c r="K1416" s="7">
        <v>7.0249162643646598E-2</v>
      </c>
      <c r="L1416" s="7">
        <v>0.30685178598565399</v>
      </c>
      <c r="M1416" s="7">
        <v>7.0146287699481696E-2</v>
      </c>
      <c r="N1416" s="7">
        <v>5.1159301685376503E-2</v>
      </c>
      <c r="O1416" s="7">
        <v>2.58233798897777E-2</v>
      </c>
      <c r="P1416" s="7">
        <v>0.15545239422084101</v>
      </c>
      <c r="Q1416" s="7">
        <v>5.1158017917481704</v>
      </c>
    </row>
    <row r="1417" spans="1:17" hidden="1" x14ac:dyDescent="0.25">
      <c r="A1417" s="3" t="s">
        <v>49</v>
      </c>
      <c r="B1417" s="2">
        <v>44348</v>
      </c>
      <c r="C1417" s="7">
        <v>0.90352089763564203</v>
      </c>
      <c r="D1417" s="7">
        <v>3.1859108620626202E-3</v>
      </c>
      <c r="E1417" s="7">
        <v>0.41497973526926901</v>
      </c>
      <c r="F1417" s="7">
        <v>0.581834353868669</v>
      </c>
      <c r="G1417" s="7">
        <v>1.4465862271286401E-2</v>
      </c>
      <c r="H1417" s="7">
        <v>9.5081135071308203E-3</v>
      </c>
      <c r="I1417" s="30">
        <v>0.13261519030889701</v>
      </c>
      <c r="J1417" s="30">
        <v>0.19375686541463499</v>
      </c>
      <c r="K1417" s="7">
        <v>6.9540629774344706E-2</v>
      </c>
      <c r="L1417" s="7">
        <v>0.30297964146878698</v>
      </c>
      <c r="M1417" s="7">
        <v>7.4325573698472494E-2</v>
      </c>
      <c r="N1417" s="7">
        <v>4.1743718814633499E-2</v>
      </c>
      <c r="O1417" s="7">
        <v>3.4387626332188601E-2</v>
      </c>
      <c r="P1417" s="7">
        <v>0.12667677840962499</v>
      </c>
      <c r="Q1417" s="7">
        <v>5.0835042413878702</v>
      </c>
    </row>
    <row r="1418" spans="1:17" hidden="1" x14ac:dyDescent="0.25">
      <c r="A1418" s="3" t="s">
        <v>49</v>
      </c>
      <c r="B1418" s="2">
        <v>44378</v>
      </c>
      <c r="C1418" s="7">
        <v>0.92570412151247305</v>
      </c>
      <c r="D1418" s="7">
        <v>3.45166906384659E-3</v>
      </c>
      <c r="E1418" s="7">
        <v>0.39818258002850798</v>
      </c>
      <c r="F1418" s="7">
        <v>0.59836575090764499</v>
      </c>
      <c r="G1418" s="7">
        <v>1.19583823068279E-2</v>
      </c>
      <c r="H1418" s="7">
        <v>1.06335557635714E-2</v>
      </c>
      <c r="I1418" s="30">
        <v>0.13090126100934599</v>
      </c>
      <c r="J1418" s="30">
        <v>0.19997419221184201</v>
      </c>
      <c r="K1418" s="7">
        <v>7.0946396262502195E-2</v>
      </c>
      <c r="L1418" s="7">
        <v>0.29537007687943201</v>
      </c>
      <c r="M1418" s="7">
        <v>6.7385258428597994E-2</v>
      </c>
      <c r="N1418" s="7">
        <v>4.1713554050348003E-2</v>
      </c>
      <c r="O1418" s="7">
        <v>4.1436650873765898E-2</v>
      </c>
      <c r="P1418" s="7">
        <v>0.129680672213767</v>
      </c>
      <c r="Q1418" s="7">
        <v>5.1640210024825004</v>
      </c>
    </row>
    <row r="1419" spans="1:17" hidden="1" x14ac:dyDescent="0.25">
      <c r="A1419" s="3" t="s">
        <v>49</v>
      </c>
      <c r="B1419" s="2">
        <v>44409</v>
      </c>
      <c r="C1419" s="7">
        <v>0.95292451386097599</v>
      </c>
      <c r="D1419" s="7">
        <v>2.91489604748879E-3</v>
      </c>
      <c r="E1419" s="7">
        <v>0.356336839531955</v>
      </c>
      <c r="F1419" s="7">
        <v>0.64074826442055599</v>
      </c>
      <c r="G1419" s="7">
        <v>1.29187118505619E-2</v>
      </c>
      <c r="H1419" s="7">
        <v>1.2919514011375701E-2</v>
      </c>
      <c r="I1419" s="30">
        <v>0.134077123041629</v>
      </c>
      <c r="J1419" s="30">
        <v>0.23324531245274599</v>
      </c>
      <c r="K1419" s="7">
        <v>7.4146085397402403E-2</v>
      </c>
      <c r="L1419" s="7">
        <v>0.26277896432252801</v>
      </c>
      <c r="M1419" s="7">
        <v>6.0556903484609001E-2</v>
      </c>
      <c r="N1419" s="7">
        <v>4.3051934364143903E-2</v>
      </c>
      <c r="O1419" s="7">
        <v>4.4338854810244702E-2</v>
      </c>
      <c r="P1419" s="7">
        <v>0.12196659626476</v>
      </c>
      <c r="Q1419" s="7">
        <v>5.0783321454949402</v>
      </c>
    </row>
    <row r="1420" spans="1:17" x14ac:dyDescent="0.25">
      <c r="A1420" s="3" t="s">
        <v>49</v>
      </c>
      <c r="B1420" s="2">
        <v>44440</v>
      </c>
      <c r="C1420" s="7">
        <v>0.93423124794270596</v>
      </c>
      <c r="D1420" s="7">
        <v>3.47124038221401E-3</v>
      </c>
      <c r="E1420" s="7">
        <v>0.39725154852717798</v>
      </c>
      <c r="F1420" s="7">
        <v>0.59927721109060805</v>
      </c>
      <c r="G1420" s="7">
        <v>1.24773642404942E-2</v>
      </c>
      <c r="H1420" s="7">
        <v>1.19639513429214E-2</v>
      </c>
      <c r="I1420" s="30">
        <v>0.11576046385977801</v>
      </c>
      <c r="J1420" s="30">
        <v>0.21681708963883001</v>
      </c>
      <c r="K1420" s="7">
        <v>7.1780147139961697E-2</v>
      </c>
      <c r="L1420" s="7">
        <v>0.27466855382372801</v>
      </c>
      <c r="M1420" s="7">
        <v>6.8429523059967606E-2</v>
      </c>
      <c r="N1420" s="7">
        <v>4.2109790052681603E-2</v>
      </c>
      <c r="O1420" s="7">
        <v>4.2957716707497498E-2</v>
      </c>
      <c r="P1420" s="7">
        <v>0.14303540013414001</v>
      </c>
      <c r="Q1420" s="7">
        <v>4.98207287656225</v>
      </c>
    </row>
    <row r="1421" spans="1:17" hidden="1" x14ac:dyDescent="0.25">
      <c r="A1421" s="3" t="s">
        <v>50</v>
      </c>
      <c r="B1421" s="2">
        <v>43466</v>
      </c>
      <c r="C1421" s="7">
        <v>0.84923414633419803</v>
      </c>
      <c r="D1421" s="7">
        <v>4.7371375130031102E-3</v>
      </c>
      <c r="E1421" s="7">
        <v>0.421406192937131</v>
      </c>
      <c r="F1421" s="7">
        <v>0.57385666954986603</v>
      </c>
      <c r="G1421" s="7">
        <v>9.52975352049883E-3</v>
      </c>
      <c r="H1421" s="7">
        <v>1.5532208336502901E-2</v>
      </c>
      <c r="I1421" s="30">
        <v>8.8700563053331002E-2</v>
      </c>
      <c r="J1421" s="30">
        <v>8.1018821384817197E-2</v>
      </c>
      <c r="K1421" s="7">
        <v>6.8547717738353803E-2</v>
      </c>
      <c r="L1421" s="7">
        <v>0.29356521567435701</v>
      </c>
      <c r="M1421" s="7">
        <v>5.1419180230588897E-2</v>
      </c>
      <c r="N1421" s="7">
        <v>5.4981872733051398E-2</v>
      </c>
      <c r="O1421" s="7">
        <v>3.21587315587697E-2</v>
      </c>
      <c r="P1421" s="7">
        <v>0.30454593576972899</v>
      </c>
      <c r="Q1421" s="7">
        <v>6.3117404709703298</v>
      </c>
    </row>
    <row r="1422" spans="1:17" hidden="1" x14ac:dyDescent="0.25">
      <c r="A1422" s="3" t="s">
        <v>50</v>
      </c>
      <c r="B1422" s="2">
        <v>43497</v>
      </c>
      <c r="C1422" s="7">
        <v>0.88220204947049496</v>
      </c>
      <c r="D1422" s="7">
        <v>4.3714271265132701E-3</v>
      </c>
      <c r="E1422" s="7">
        <v>0.41500332642328502</v>
      </c>
      <c r="F1422" s="7">
        <v>0.58062524645020197</v>
      </c>
      <c r="G1422" s="7">
        <v>9.5397921385524092E-3</v>
      </c>
      <c r="H1422" s="7">
        <v>1.4341246059104199E-2</v>
      </c>
      <c r="I1422" s="30">
        <v>8.7566120485056895E-2</v>
      </c>
      <c r="J1422" s="30">
        <v>8.8467526866456606E-2</v>
      </c>
      <c r="K1422" s="7">
        <v>5.8958765313292999E-2</v>
      </c>
      <c r="L1422" s="7">
        <v>0.284651068637849</v>
      </c>
      <c r="M1422" s="7">
        <v>4.90289608553965E-2</v>
      </c>
      <c r="N1422" s="7">
        <v>5.3144595302037398E-2</v>
      </c>
      <c r="O1422" s="7">
        <v>3.3314834228092498E-2</v>
      </c>
      <c r="P1422" s="7">
        <v>0.32098709011416099</v>
      </c>
      <c r="Q1422" s="7">
        <v>6.3163826278219997</v>
      </c>
    </row>
    <row r="1423" spans="1:17" hidden="1" x14ac:dyDescent="0.25">
      <c r="A1423" s="3" t="s">
        <v>50</v>
      </c>
      <c r="B1423" s="2">
        <v>43525</v>
      </c>
      <c r="C1423" s="7">
        <v>1.0463914473738301</v>
      </c>
      <c r="D1423" s="7">
        <v>5.1798228465148102E-3</v>
      </c>
      <c r="E1423" s="7">
        <v>0.40899884634550199</v>
      </c>
      <c r="F1423" s="7">
        <v>0.58582133080798304</v>
      </c>
      <c r="G1423" s="7">
        <v>8.8279873558782702E-3</v>
      </c>
      <c r="H1423" s="7">
        <v>1.27214121581596E-2</v>
      </c>
      <c r="I1423" s="30">
        <v>9.4329701390314005E-2</v>
      </c>
      <c r="J1423" s="30">
        <v>8.92952690941681E-2</v>
      </c>
      <c r="K1423" s="7">
        <v>6.5456158378959101E-2</v>
      </c>
      <c r="L1423" s="7">
        <v>0.281168559956747</v>
      </c>
      <c r="M1423" s="7">
        <v>4.7836316943767998E-2</v>
      </c>
      <c r="N1423" s="7">
        <v>5.6376268938868802E-2</v>
      </c>
      <c r="O1423" s="7">
        <v>2.87744696228842E-2</v>
      </c>
      <c r="P1423" s="7">
        <v>0.31521385616025299</v>
      </c>
      <c r="Q1423" s="7">
        <v>6.2868973409990598</v>
      </c>
    </row>
    <row r="1424" spans="1:17" hidden="1" x14ac:dyDescent="0.25">
      <c r="A1424" s="3" t="s">
        <v>50</v>
      </c>
      <c r="B1424" s="2">
        <v>43556</v>
      </c>
      <c r="C1424" s="7">
        <v>0.95636904969018999</v>
      </c>
      <c r="D1424" s="7">
        <v>4.9012864548588298E-3</v>
      </c>
      <c r="E1424" s="7">
        <v>0.415728732438161</v>
      </c>
      <c r="F1424" s="7">
        <v>0.57936998110698001</v>
      </c>
      <c r="G1424" s="7">
        <v>1.06123575947372E-2</v>
      </c>
      <c r="H1424" s="7">
        <v>1.4125209777786399E-2</v>
      </c>
      <c r="I1424" s="30">
        <v>0.10386204511795299</v>
      </c>
      <c r="J1424" s="30">
        <v>8.8533494775057703E-2</v>
      </c>
      <c r="K1424" s="7">
        <v>6.1165394424018402E-2</v>
      </c>
      <c r="L1424" s="7">
        <v>0.295132013101994</v>
      </c>
      <c r="M1424" s="7">
        <v>4.4075671430158697E-2</v>
      </c>
      <c r="N1424" s="7">
        <v>5.9876338692556097E-2</v>
      </c>
      <c r="O1424" s="7">
        <v>2.9454574989480901E-2</v>
      </c>
      <c r="P1424" s="7">
        <v>0.29316290009625701</v>
      </c>
      <c r="Q1424" s="7">
        <v>6.4145682839911098</v>
      </c>
    </row>
    <row r="1425" spans="1:17" hidden="1" x14ac:dyDescent="0.25">
      <c r="A1425" s="3" t="s">
        <v>50</v>
      </c>
      <c r="B1425" s="2">
        <v>43586</v>
      </c>
      <c r="C1425" s="7">
        <v>0.99969248470227901</v>
      </c>
      <c r="D1425" s="7">
        <v>4.4651409188015204E-3</v>
      </c>
      <c r="E1425" s="7">
        <v>0.41365241443630302</v>
      </c>
      <c r="F1425" s="7">
        <v>0.58188244464489502</v>
      </c>
      <c r="G1425" s="7">
        <v>1.01787343828166E-2</v>
      </c>
      <c r="H1425" s="7">
        <v>1.38078094528275E-2</v>
      </c>
      <c r="I1425" s="30">
        <v>0.109750383526099</v>
      </c>
      <c r="J1425" s="30">
        <v>8.9546275029794897E-2</v>
      </c>
      <c r="K1425" s="7">
        <v>6.5273099415372904E-2</v>
      </c>
      <c r="L1425" s="7">
        <v>0.289650886404969</v>
      </c>
      <c r="M1425" s="7">
        <v>4.4686938267217299E-2</v>
      </c>
      <c r="N1425" s="7">
        <v>6.0688412611947101E-2</v>
      </c>
      <c r="O1425" s="7">
        <v>2.9721384550476699E-2</v>
      </c>
      <c r="P1425" s="7">
        <v>0.28669607635847899</v>
      </c>
      <c r="Q1425" s="7">
        <v>6.3825255215252898</v>
      </c>
    </row>
    <row r="1426" spans="1:17" hidden="1" x14ac:dyDescent="0.25">
      <c r="A1426" s="3" t="s">
        <v>50</v>
      </c>
      <c r="B1426" s="2">
        <v>43617</v>
      </c>
      <c r="C1426" s="7">
        <v>0.996607637723263</v>
      </c>
      <c r="D1426" s="7">
        <v>4.6388925696616698E-3</v>
      </c>
      <c r="E1426" s="7">
        <v>0.41167235894486598</v>
      </c>
      <c r="F1426" s="7">
        <v>0.58368874848547203</v>
      </c>
      <c r="G1426" s="7">
        <v>1.0176436251392799E-2</v>
      </c>
      <c r="H1426" s="7">
        <v>1.3828686816998901E-2</v>
      </c>
      <c r="I1426" s="30">
        <v>0.105851124343358</v>
      </c>
      <c r="J1426" s="30">
        <v>8.7601118460870694E-2</v>
      </c>
      <c r="K1426" s="7">
        <v>6.8542352800104803E-2</v>
      </c>
      <c r="L1426" s="7">
        <v>0.28761148672648301</v>
      </c>
      <c r="M1426" s="7">
        <v>4.4389691866743602E-2</v>
      </c>
      <c r="N1426" s="7">
        <v>5.03393152258403E-2</v>
      </c>
      <c r="O1426" s="7">
        <v>2.76209894697114E-2</v>
      </c>
      <c r="P1426" s="7">
        <v>0.30403879803849598</v>
      </c>
      <c r="Q1426" s="7">
        <v>6.3754822436807199</v>
      </c>
    </row>
    <row r="1427" spans="1:17" hidden="1" x14ac:dyDescent="0.25">
      <c r="A1427" s="3" t="s">
        <v>50</v>
      </c>
      <c r="B1427" s="2">
        <v>43647</v>
      </c>
      <c r="C1427" s="7">
        <v>1.0409291538129299</v>
      </c>
      <c r="D1427" s="7">
        <v>5.3240022672216697E-3</v>
      </c>
      <c r="E1427" s="7">
        <v>0.40479831714116699</v>
      </c>
      <c r="F1427" s="7">
        <v>0.58987768059161105</v>
      </c>
      <c r="G1427" s="7">
        <v>9.6399651006854603E-3</v>
      </c>
      <c r="H1427" s="7">
        <v>1.4136017504821401E-2</v>
      </c>
      <c r="I1427" s="30">
        <v>0.10706576075402501</v>
      </c>
      <c r="J1427" s="30">
        <v>8.8492942541970293E-2</v>
      </c>
      <c r="K1427" s="7">
        <v>6.5066640088092306E-2</v>
      </c>
      <c r="L1427" s="7">
        <v>0.28089777416063</v>
      </c>
      <c r="M1427" s="7">
        <v>4.3513184965490101E-2</v>
      </c>
      <c r="N1427" s="7">
        <v>4.8967688420985499E-2</v>
      </c>
      <c r="O1427" s="7">
        <v>3.2887437543271801E-2</v>
      </c>
      <c r="P1427" s="7">
        <v>0.30933258892002802</v>
      </c>
      <c r="Q1427" s="7">
        <v>6.4221351538727998</v>
      </c>
    </row>
    <row r="1428" spans="1:17" hidden="1" x14ac:dyDescent="0.25">
      <c r="A1428" s="3" t="s">
        <v>50</v>
      </c>
      <c r="B1428" s="2">
        <v>43678</v>
      </c>
      <c r="C1428" s="7">
        <v>1.02986542652062</v>
      </c>
      <c r="D1428" s="7">
        <v>5.35491699591727E-3</v>
      </c>
      <c r="E1428" s="7">
        <v>0.41211974580111499</v>
      </c>
      <c r="F1428" s="7">
        <v>0.58252533720296795</v>
      </c>
      <c r="G1428" s="7">
        <v>8.7888283196136396E-3</v>
      </c>
      <c r="H1428" s="7">
        <v>1.54662274254372E-2</v>
      </c>
      <c r="I1428" s="30">
        <v>0.107517535141418</v>
      </c>
      <c r="J1428" s="30">
        <v>9.6111254029348905E-2</v>
      </c>
      <c r="K1428" s="7">
        <v>5.9607197057480799E-2</v>
      </c>
      <c r="L1428" s="7">
        <v>0.28125781875982098</v>
      </c>
      <c r="M1428" s="7">
        <v>4.4658500244604001E-2</v>
      </c>
      <c r="N1428" s="7">
        <v>5.2237530827871803E-2</v>
      </c>
      <c r="O1428" s="7">
        <v>2.8815285462730399E-2</v>
      </c>
      <c r="P1428" s="7">
        <v>0.30553982273167402</v>
      </c>
      <c r="Q1428" s="7">
        <v>6.4586139865317396</v>
      </c>
    </row>
    <row r="1429" spans="1:17" hidden="1" x14ac:dyDescent="0.25">
      <c r="A1429" s="3" t="s">
        <v>50</v>
      </c>
      <c r="B1429" s="2">
        <v>43709</v>
      </c>
      <c r="C1429" s="7">
        <v>0.98439878217523702</v>
      </c>
      <c r="D1429" s="7">
        <v>5.1001393914093703E-3</v>
      </c>
      <c r="E1429" s="7">
        <v>0.38749920303473301</v>
      </c>
      <c r="F1429" s="7">
        <v>0.60740065757385697</v>
      </c>
      <c r="G1429" s="7">
        <v>1.0222213060784699E-2</v>
      </c>
      <c r="H1429" s="7">
        <v>1.5943843335557199E-2</v>
      </c>
      <c r="I1429" s="30">
        <v>9.5847686754388997E-2</v>
      </c>
      <c r="J1429" s="30">
        <v>8.7622872585379999E-2</v>
      </c>
      <c r="K1429" s="7">
        <v>5.5774959665701E-2</v>
      </c>
      <c r="L1429" s="7">
        <v>0.27916865008643399</v>
      </c>
      <c r="M1429" s="7">
        <v>4.2618303015958897E-2</v>
      </c>
      <c r="N1429" s="7">
        <v>5.0480722483958199E-2</v>
      </c>
      <c r="O1429" s="7">
        <v>3.0285370120845201E-2</v>
      </c>
      <c r="P1429" s="7">
        <v>0.33203537889099199</v>
      </c>
      <c r="Q1429" s="7">
        <v>6.43242618182465</v>
      </c>
    </row>
    <row r="1430" spans="1:17" hidden="1" x14ac:dyDescent="0.25">
      <c r="A1430" s="3" t="s">
        <v>50</v>
      </c>
      <c r="B1430" s="2">
        <v>43739</v>
      </c>
      <c r="C1430" s="7">
        <v>1.0098795706189001</v>
      </c>
      <c r="D1430" s="7">
        <v>4.7310431100548297E-3</v>
      </c>
      <c r="E1430" s="7">
        <v>0.414367349462409</v>
      </c>
      <c r="F1430" s="7">
        <v>0.58090160742753605</v>
      </c>
      <c r="G1430" s="7">
        <v>8.6327426568558307E-3</v>
      </c>
      <c r="H1430" s="7">
        <v>1.7770383311898001E-2</v>
      </c>
      <c r="I1430" s="30">
        <v>0.107010078647271</v>
      </c>
      <c r="J1430" s="30">
        <v>8.9921421442815494E-2</v>
      </c>
      <c r="K1430" s="7">
        <v>6.01634422971941E-2</v>
      </c>
      <c r="L1430" s="7">
        <v>0.285025704216609</v>
      </c>
      <c r="M1430" s="7">
        <v>4.3686401002768001E-2</v>
      </c>
      <c r="N1430" s="7">
        <v>5.20568667730908E-2</v>
      </c>
      <c r="O1430" s="7">
        <v>2.73752704264182E-2</v>
      </c>
      <c r="P1430" s="7">
        <v>0.30835768922508</v>
      </c>
      <c r="Q1430" s="7">
        <v>6.2855558247599896</v>
      </c>
    </row>
    <row r="1431" spans="1:17" hidden="1" x14ac:dyDescent="0.25">
      <c r="A1431" s="3" t="s">
        <v>50</v>
      </c>
      <c r="B1431" s="2">
        <v>43770</v>
      </c>
      <c r="C1431" s="7">
        <v>1.0332371420130499</v>
      </c>
      <c r="D1431" s="7">
        <v>5.3578026486423404E-3</v>
      </c>
      <c r="E1431" s="7">
        <v>0.42943778424842699</v>
      </c>
      <c r="F1431" s="7">
        <v>0.56520441310293001</v>
      </c>
      <c r="G1431" s="7">
        <v>1.07410753713082E-2</v>
      </c>
      <c r="H1431" s="7">
        <v>2.40552962172088E-2</v>
      </c>
      <c r="I1431" s="30">
        <v>0.117679985323697</v>
      </c>
      <c r="J1431" s="30">
        <v>8.9744074757139802E-2</v>
      </c>
      <c r="K1431" s="7">
        <v>8.3972478471784698E-2</v>
      </c>
      <c r="L1431" s="7">
        <v>0.28820076465129602</v>
      </c>
      <c r="M1431" s="7">
        <v>5.0216513669465598E-2</v>
      </c>
      <c r="N1431" s="7">
        <v>5.6163947187434199E-2</v>
      </c>
      <c r="O1431" s="7">
        <v>2.1440808735644301E-2</v>
      </c>
      <c r="P1431" s="7">
        <v>0.25778505561502102</v>
      </c>
      <c r="Q1431" s="7">
        <v>6.2771562068045998</v>
      </c>
    </row>
    <row r="1432" spans="1:17" hidden="1" x14ac:dyDescent="0.25">
      <c r="A1432" s="3" t="s">
        <v>50</v>
      </c>
      <c r="B1432" s="2">
        <v>43800</v>
      </c>
      <c r="C1432" s="7">
        <v>1.1711931095650201</v>
      </c>
      <c r="D1432" s="7">
        <v>4.5717940247972698E-3</v>
      </c>
      <c r="E1432" s="7">
        <v>0.43026825648164002</v>
      </c>
      <c r="F1432" s="7">
        <v>0.56515994949356296</v>
      </c>
      <c r="G1432" s="7">
        <v>9.5219164258039408E-3</v>
      </c>
      <c r="H1432" s="7">
        <v>2.6802676283339901E-2</v>
      </c>
      <c r="I1432" s="30">
        <v>0.14081954136080599</v>
      </c>
      <c r="J1432" s="30">
        <v>8.9395931788311095E-2</v>
      </c>
      <c r="K1432" s="7">
        <v>0.100108586714765</v>
      </c>
      <c r="L1432" s="7">
        <v>0.301481384814002</v>
      </c>
      <c r="M1432" s="7">
        <v>5.60946550081865E-2</v>
      </c>
      <c r="N1432" s="7">
        <v>4.6430939882208401E-2</v>
      </c>
      <c r="O1432" s="7">
        <v>1.7078038241653701E-2</v>
      </c>
      <c r="P1432" s="7">
        <v>0.212266329480923</v>
      </c>
      <c r="Q1432" s="7">
        <v>6.40710602768422</v>
      </c>
    </row>
    <row r="1433" spans="1:17" hidden="1" x14ac:dyDescent="0.25">
      <c r="A1433" s="3" t="s">
        <v>50</v>
      </c>
      <c r="B1433" s="2">
        <v>43831</v>
      </c>
      <c r="C1433" s="7">
        <v>0.91559099585483505</v>
      </c>
      <c r="D1433" s="7">
        <v>4.8063566318057903E-3</v>
      </c>
      <c r="E1433" s="7">
        <v>0.417518630509296</v>
      </c>
      <c r="F1433" s="7">
        <v>0.577675012858898</v>
      </c>
      <c r="G1433" s="7">
        <v>9.0881831052075299E-3</v>
      </c>
      <c r="H1433" s="7">
        <v>1.6565120682278299E-2</v>
      </c>
      <c r="I1433" s="30">
        <v>8.1825764800725995E-2</v>
      </c>
      <c r="J1433" s="30">
        <v>8.7382685888343595E-2</v>
      </c>
      <c r="K1433" s="7">
        <v>5.9281556849182702E-2</v>
      </c>
      <c r="L1433" s="7">
        <v>0.292576850327607</v>
      </c>
      <c r="M1433" s="7">
        <v>4.602065582592E-2</v>
      </c>
      <c r="N1433" s="7">
        <v>5.0795788799959198E-2</v>
      </c>
      <c r="O1433" s="7">
        <v>2.1915352234664301E-2</v>
      </c>
      <c r="P1433" s="7">
        <v>0.334548041486112</v>
      </c>
      <c r="Q1433" s="7">
        <v>6.4482926189157297</v>
      </c>
    </row>
    <row r="1434" spans="1:17" hidden="1" x14ac:dyDescent="0.25">
      <c r="A1434" s="3" t="s">
        <v>50</v>
      </c>
      <c r="B1434" s="2">
        <v>43862</v>
      </c>
      <c r="C1434" s="7">
        <v>0.91282137406215202</v>
      </c>
      <c r="D1434" s="7">
        <v>5.2967841866968599E-3</v>
      </c>
      <c r="E1434" s="7">
        <v>0.44944313336928698</v>
      </c>
      <c r="F1434" s="7">
        <v>0.54526008244401603</v>
      </c>
      <c r="G1434" s="7">
        <v>9.7592729286529699E-3</v>
      </c>
      <c r="H1434" s="7">
        <v>1.7104387240340899E-2</v>
      </c>
      <c r="I1434" s="30">
        <v>8.4958474105176901E-2</v>
      </c>
      <c r="J1434" s="30">
        <v>9.6928646961598294E-2</v>
      </c>
      <c r="K1434" s="7">
        <v>6.1594685881649701E-2</v>
      </c>
      <c r="L1434" s="7">
        <v>0.29960438096898201</v>
      </c>
      <c r="M1434" s="7">
        <v>4.7887657929493503E-2</v>
      </c>
      <c r="N1434" s="7">
        <v>5.1552236777226E-2</v>
      </c>
      <c r="O1434" s="7">
        <v>2.52659921420052E-2</v>
      </c>
      <c r="P1434" s="7">
        <v>0.305344265064874</v>
      </c>
      <c r="Q1434" s="7">
        <v>6.3691256340028604</v>
      </c>
    </row>
    <row r="1435" spans="1:17" hidden="1" x14ac:dyDescent="0.25">
      <c r="A1435" s="3" t="s">
        <v>50</v>
      </c>
      <c r="B1435" s="2">
        <v>43891</v>
      </c>
      <c r="C1435" s="7">
        <v>0.85622241973364699</v>
      </c>
      <c r="D1435" s="7">
        <v>6.1307288487523802E-3</v>
      </c>
      <c r="E1435" s="7">
        <v>0.49438514069447498</v>
      </c>
      <c r="F1435" s="7">
        <v>0.49948413045677298</v>
      </c>
      <c r="G1435" s="7">
        <v>9.6805469464329701E-3</v>
      </c>
      <c r="H1435" s="7">
        <v>1.30458267528416E-2</v>
      </c>
      <c r="I1435" s="30">
        <v>5.5269466917627103E-2</v>
      </c>
      <c r="J1435" s="30">
        <v>6.4684104162724798E-2</v>
      </c>
      <c r="K1435" s="7">
        <v>6.6328316532980602E-2</v>
      </c>
      <c r="L1435" s="7">
        <v>0.40482754679244098</v>
      </c>
      <c r="M1435" s="7">
        <v>3.9495359263118E-2</v>
      </c>
      <c r="N1435" s="7">
        <v>5.26879712248947E-2</v>
      </c>
      <c r="O1435" s="7">
        <v>1.12832453154737E-2</v>
      </c>
      <c r="P1435" s="7">
        <v>0.28269761609146599</v>
      </c>
      <c r="Q1435" s="7">
        <v>6.4031973874060704</v>
      </c>
    </row>
    <row r="1436" spans="1:17" hidden="1" x14ac:dyDescent="0.25">
      <c r="A1436" s="3" t="s">
        <v>50</v>
      </c>
      <c r="B1436" s="2">
        <v>43922</v>
      </c>
      <c r="C1436" s="7">
        <v>0.43272183940180298</v>
      </c>
      <c r="D1436" s="7">
        <v>8.6553163040294992E-3</v>
      </c>
      <c r="E1436" s="7">
        <v>0.65536941212665001</v>
      </c>
      <c r="F1436" s="7">
        <v>0.33597527156932</v>
      </c>
      <c r="G1436" s="7">
        <v>1.42065250634435E-2</v>
      </c>
      <c r="H1436" s="7">
        <v>1.7036436387283199E-3</v>
      </c>
      <c r="I1436" s="30">
        <v>1.43754661234955E-2</v>
      </c>
      <c r="J1436" s="30">
        <v>1.4338315058505399E-2</v>
      </c>
      <c r="K1436" s="7">
        <v>5.50178534241215E-2</v>
      </c>
      <c r="L1436" s="7">
        <v>0.73920987589489295</v>
      </c>
      <c r="M1436" s="7">
        <v>1.8441610379518102E-2</v>
      </c>
      <c r="N1436" s="7">
        <v>3.71281129401086E-2</v>
      </c>
      <c r="O1436" s="7">
        <v>7.02674322327966E-4</v>
      </c>
      <c r="P1436" s="7">
        <v>0.104875923154858</v>
      </c>
      <c r="Q1436" s="7">
        <v>6.6591518622393799</v>
      </c>
    </row>
    <row r="1437" spans="1:17" hidden="1" x14ac:dyDescent="0.25">
      <c r="A1437" s="3" t="s">
        <v>50</v>
      </c>
      <c r="B1437" s="2">
        <v>43952</v>
      </c>
      <c r="C1437" s="7">
        <v>0.58852927136685196</v>
      </c>
      <c r="D1437" s="7">
        <v>7.1613094359414004E-3</v>
      </c>
      <c r="E1437" s="7">
        <v>0.56393733704432203</v>
      </c>
      <c r="F1437" s="7">
        <v>0.42890135351973702</v>
      </c>
      <c r="G1437" s="7">
        <v>1.14126725035467E-2</v>
      </c>
      <c r="H1437" s="7">
        <v>1.41226517821211E-3</v>
      </c>
      <c r="I1437" s="30">
        <v>1.63428600365042E-2</v>
      </c>
      <c r="J1437" s="30">
        <v>3.84831333289892E-2</v>
      </c>
      <c r="K1437" s="7">
        <v>6.0480349107563898E-2</v>
      </c>
      <c r="L1437" s="7">
        <v>0.58574975118866202</v>
      </c>
      <c r="M1437" s="7">
        <v>1.68911282087243E-2</v>
      </c>
      <c r="N1437" s="7">
        <v>7.8324222347492894E-2</v>
      </c>
      <c r="O1437" s="7">
        <v>1.4142647813734301E-3</v>
      </c>
      <c r="P1437" s="7">
        <v>0.18948935331893199</v>
      </c>
      <c r="Q1437" s="7">
        <v>6.63204157723451</v>
      </c>
    </row>
    <row r="1438" spans="1:17" hidden="1" x14ac:dyDescent="0.25">
      <c r="A1438" s="3" t="s">
        <v>50</v>
      </c>
      <c r="B1438" s="2">
        <v>43983</v>
      </c>
      <c r="C1438" s="7">
        <v>0.81367779454509803</v>
      </c>
      <c r="D1438" s="7">
        <v>5.2555236769600598E-3</v>
      </c>
      <c r="E1438" s="7">
        <v>0.46404470342362097</v>
      </c>
      <c r="F1438" s="7">
        <v>0.53069977289941905</v>
      </c>
      <c r="G1438" s="7">
        <v>9.5334858274343792E-3</v>
      </c>
      <c r="H1438" s="7">
        <v>7.02927113456224E-3</v>
      </c>
      <c r="I1438" s="30">
        <v>6.1311706193900403E-2</v>
      </c>
      <c r="J1438" s="30">
        <v>4.05706365003266E-2</v>
      </c>
      <c r="K1438" s="7">
        <v>4.7435048343102498E-2</v>
      </c>
      <c r="L1438" s="7">
        <v>0.39780156642285902</v>
      </c>
      <c r="M1438" s="7">
        <v>2.4033349677687998E-2</v>
      </c>
      <c r="N1438" s="7">
        <v>7.0581704243899798E-2</v>
      </c>
      <c r="O1438" s="7">
        <v>1.3736251822808201E-3</v>
      </c>
      <c r="P1438" s="7">
        <v>0.340329606473947</v>
      </c>
      <c r="Q1438" s="7">
        <v>6.5404515911682299</v>
      </c>
    </row>
    <row r="1439" spans="1:17" hidden="1" x14ac:dyDescent="0.25">
      <c r="A1439" s="3" t="s">
        <v>50</v>
      </c>
      <c r="B1439" s="2">
        <v>44013</v>
      </c>
      <c r="C1439" s="7">
        <v>0.92929339346898099</v>
      </c>
      <c r="D1439" s="7">
        <v>5.9350536363176401E-3</v>
      </c>
      <c r="E1439" s="7">
        <v>0.45414352965583799</v>
      </c>
      <c r="F1439" s="7">
        <v>0.53992141670784399</v>
      </c>
      <c r="G1439" s="7">
        <v>9.0553564370542093E-3</v>
      </c>
      <c r="H1439" s="7">
        <v>1.1578045015400801E-2</v>
      </c>
      <c r="I1439" s="30">
        <v>8.8199820975857504E-2</v>
      </c>
      <c r="J1439" s="30">
        <v>6.6434987001915802E-2</v>
      </c>
      <c r="K1439" s="7">
        <v>5.1112492807171298E-2</v>
      </c>
      <c r="L1439" s="7">
        <v>0.33951263525521702</v>
      </c>
      <c r="M1439" s="7">
        <v>4.2649598922752503E-2</v>
      </c>
      <c r="N1439" s="7">
        <v>7.0643933514511495E-2</v>
      </c>
      <c r="O1439" s="7">
        <v>4.5199633177777903E-3</v>
      </c>
      <c r="P1439" s="7">
        <v>0.31629316675234198</v>
      </c>
      <c r="Q1439" s="7">
        <v>6.50884264398033</v>
      </c>
    </row>
    <row r="1440" spans="1:17" hidden="1" x14ac:dyDescent="0.25">
      <c r="A1440" s="3" t="s">
        <v>50</v>
      </c>
      <c r="B1440" s="2">
        <v>44044</v>
      </c>
      <c r="C1440" s="7">
        <v>0.98003768076169495</v>
      </c>
      <c r="D1440" s="7">
        <v>4.89646662821121E-3</v>
      </c>
      <c r="E1440" s="7">
        <v>0.43237368761448303</v>
      </c>
      <c r="F1440" s="7">
        <v>0.562729845757306</v>
      </c>
      <c r="G1440" s="7">
        <v>7.6782309497799902E-3</v>
      </c>
      <c r="H1440" s="7">
        <v>1.30289753995227E-2</v>
      </c>
      <c r="I1440" s="30">
        <v>9.6938105273244604E-2</v>
      </c>
      <c r="J1440" s="30">
        <v>8.5881912953812006E-2</v>
      </c>
      <c r="K1440" s="7">
        <v>6.1013021261864801E-2</v>
      </c>
      <c r="L1440" s="7">
        <v>0.31302673605082298</v>
      </c>
      <c r="M1440" s="7">
        <v>3.7454204643081197E-2</v>
      </c>
      <c r="N1440" s="7">
        <v>6.2296091952945498E-2</v>
      </c>
      <c r="O1440" s="7">
        <v>6.1141680657838902E-3</v>
      </c>
      <c r="P1440" s="7">
        <v>0.31656855344914198</v>
      </c>
      <c r="Q1440" s="7">
        <v>6.5070589425628702</v>
      </c>
    </row>
    <row r="1441" spans="1:17" hidden="1" x14ac:dyDescent="0.25">
      <c r="A1441" s="3" t="s">
        <v>50</v>
      </c>
      <c r="B1441" s="2">
        <v>44075</v>
      </c>
      <c r="C1441" s="7">
        <v>0.983128412847174</v>
      </c>
      <c r="D1441" s="7">
        <v>6.0381573753146497E-3</v>
      </c>
      <c r="E1441" s="7">
        <v>0.42913019776865102</v>
      </c>
      <c r="F1441" s="7">
        <v>0.56483164485603399</v>
      </c>
      <c r="G1441" s="7">
        <v>9.3309275554818803E-3</v>
      </c>
      <c r="H1441" s="7">
        <v>1.2785771690861701E-2</v>
      </c>
      <c r="I1441" s="30">
        <v>8.2693322892438206E-2</v>
      </c>
      <c r="J1441" s="30">
        <v>7.3585305736554807E-2</v>
      </c>
      <c r="K1441" s="7">
        <v>5.59737348954778E-2</v>
      </c>
      <c r="L1441" s="7">
        <v>0.30589806876555298</v>
      </c>
      <c r="M1441" s="7">
        <v>3.9855005520116997E-2</v>
      </c>
      <c r="N1441" s="7">
        <v>5.60235505213054E-2</v>
      </c>
      <c r="O1441" s="7">
        <v>5.3685287029388703E-3</v>
      </c>
      <c r="P1441" s="7">
        <v>0.35848578371927198</v>
      </c>
      <c r="Q1441" s="7">
        <v>6.4740134208722599</v>
      </c>
    </row>
    <row r="1442" spans="1:17" hidden="1" x14ac:dyDescent="0.25">
      <c r="A1442" s="3" t="s">
        <v>50</v>
      </c>
      <c r="B1442" s="2">
        <v>44105</v>
      </c>
      <c r="C1442" s="7">
        <v>0.98427394646462296</v>
      </c>
      <c r="D1442" s="7">
        <v>5.2052948759598499E-3</v>
      </c>
      <c r="E1442" s="7">
        <v>0.47737985142040801</v>
      </c>
      <c r="F1442" s="7">
        <v>0.51741485370363205</v>
      </c>
      <c r="G1442" s="7">
        <v>8.2128081321017794E-3</v>
      </c>
      <c r="H1442" s="7">
        <v>1.7262986294558899E-2</v>
      </c>
      <c r="I1442" s="30">
        <v>9.2478591636570698E-2</v>
      </c>
      <c r="J1442" s="30">
        <v>7.9292983282056306E-2</v>
      </c>
      <c r="K1442" s="7">
        <v>6.60629342812728E-2</v>
      </c>
      <c r="L1442" s="7">
        <v>0.32373552420687002</v>
      </c>
      <c r="M1442" s="7">
        <v>4.3784675565632002E-2</v>
      </c>
      <c r="N1442" s="7">
        <v>6.4664087009771498E-2</v>
      </c>
      <c r="O1442" s="7">
        <v>4.43230679223115E-3</v>
      </c>
      <c r="P1442" s="7">
        <v>0.30007310279893501</v>
      </c>
      <c r="Q1442" s="7">
        <v>6.4520659303692103</v>
      </c>
    </row>
    <row r="1443" spans="1:17" hidden="1" x14ac:dyDescent="0.25">
      <c r="A1443" s="3" t="s">
        <v>50</v>
      </c>
      <c r="B1443" s="2">
        <v>44136</v>
      </c>
      <c r="C1443" s="7">
        <v>0.70246894783307501</v>
      </c>
      <c r="D1443" s="7">
        <v>7.4318964107234504E-3</v>
      </c>
      <c r="E1443" s="7">
        <v>0.53200957425478101</v>
      </c>
      <c r="F1443" s="7">
        <v>0.46055852933449598</v>
      </c>
      <c r="G1443" s="7">
        <v>1.1245803716448901E-2</v>
      </c>
      <c r="H1443" s="7">
        <v>1.04490278095857E-2</v>
      </c>
      <c r="I1443" s="30">
        <v>3.4627441877021901E-2</v>
      </c>
      <c r="J1443" s="30">
        <v>5.9968469410958E-2</v>
      </c>
      <c r="K1443" s="7">
        <v>6.9354272381597498E-2</v>
      </c>
      <c r="L1443" s="7">
        <v>0.448719045770476</v>
      </c>
      <c r="M1443" s="7">
        <v>4.7495514521083998E-2</v>
      </c>
      <c r="N1443" s="7">
        <v>7.6872768530014707E-2</v>
      </c>
      <c r="O1443" s="7">
        <v>2.85626509402867E-3</v>
      </c>
      <c r="P1443" s="7">
        <v>0.23841139088878499</v>
      </c>
      <c r="Q1443" s="7">
        <v>6.5630485706329402</v>
      </c>
    </row>
    <row r="1444" spans="1:17" hidden="1" x14ac:dyDescent="0.25">
      <c r="A1444" s="3" t="s">
        <v>50</v>
      </c>
      <c r="B1444" s="2">
        <v>44166</v>
      </c>
      <c r="C1444" s="7">
        <v>0.91129885501169094</v>
      </c>
      <c r="D1444" s="7">
        <v>5.9858017598771896E-3</v>
      </c>
      <c r="E1444" s="7">
        <v>0.51660065488191198</v>
      </c>
      <c r="F1444" s="7">
        <v>0.47741354335821101</v>
      </c>
      <c r="G1444" s="7">
        <v>1.09173050083217E-2</v>
      </c>
      <c r="H1444" s="7">
        <v>1.9811068145121201E-2</v>
      </c>
      <c r="I1444" s="30">
        <v>0.107221333862192</v>
      </c>
      <c r="J1444" s="30">
        <v>6.1961091876676699E-2</v>
      </c>
      <c r="K1444" s="7">
        <v>9.2169695168990304E-2</v>
      </c>
      <c r="L1444" s="7">
        <v>0.40627478481322998</v>
      </c>
      <c r="M1444" s="7">
        <v>5.0052084959383403E-2</v>
      </c>
      <c r="N1444" s="7">
        <v>5.4961379156660897E-2</v>
      </c>
      <c r="O1444" s="7">
        <v>2.31714623516221E-3</v>
      </c>
      <c r="P1444" s="7">
        <v>0.194314110774262</v>
      </c>
      <c r="Q1444" s="7">
        <v>6.4992300147340902</v>
      </c>
    </row>
    <row r="1445" spans="1:17" hidden="1" x14ac:dyDescent="0.25">
      <c r="A1445" s="3" t="s">
        <v>50</v>
      </c>
      <c r="B1445" s="2">
        <v>44197</v>
      </c>
      <c r="C1445" s="7">
        <v>0.55921525671449601</v>
      </c>
      <c r="D1445" s="7">
        <v>6.4787978541418403E-3</v>
      </c>
      <c r="E1445" s="7">
        <v>0.53161641863582998</v>
      </c>
      <c r="F1445" s="7">
        <v>0.46190478351002801</v>
      </c>
      <c r="G1445" s="7">
        <v>1.2283521060575399E-2</v>
      </c>
      <c r="H1445" s="7">
        <v>1.60691326030731E-3</v>
      </c>
      <c r="I1445" s="30">
        <v>1.33423876726705E-2</v>
      </c>
      <c r="J1445" s="30">
        <v>5.3525430630114099E-2</v>
      </c>
      <c r="K1445" s="7">
        <v>4.7613564620973797E-2</v>
      </c>
      <c r="L1445" s="7">
        <v>0.50619923723208304</v>
      </c>
      <c r="M1445" s="7">
        <v>4.1986095736869802E-2</v>
      </c>
      <c r="N1445" s="7">
        <v>4.6711246659613702E-2</v>
      </c>
      <c r="O1445" s="7">
        <v>4.9099943107762398E-3</v>
      </c>
      <c r="P1445" s="7">
        <v>0.27182160881601602</v>
      </c>
      <c r="Q1445" s="7">
        <v>6.6062536469008197</v>
      </c>
    </row>
    <row r="1446" spans="1:17" hidden="1" x14ac:dyDescent="0.25">
      <c r="A1446" s="3" t="s">
        <v>50</v>
      </c>
      <c r="B1446" s="2">
        <v>44228</v>
      </c>
      <c r="C1446" s="7">
        <v>0.58210653059047202</v>
      </c>
      <c r="D1446" s="7">
        <v>5.9286628300772399E-3</v>
      </c>
      <c r="E1446" s="7">
        <v>0.54169209958230102</v>
      </c>
      <c r="F1446" s="7">
        <v>0.452379237587622</v>
      </c>
      <c r="G1446" s="7">
        <v>1.09317383019065E-2</v>
      </c>
      <c r="H1446" s="7">
        <v>1.52449298711289E-3</v>
      </c>
      <c r="I1446" s="30">
        <v>1.40620326820573E-2</v>
      </c>
      <c r="J1446" s="30">
        <v>5.4766687930243002E-2</v>
      </c>
      <c r="K1446" s="7">
        <v>6.6300496582380394E-2</v>
      </c>
      <c r="L1446" s="7">
        <v>0.47693883634600298</v>
      </c>
      <c r="M1446" s="7">
        <v>4.2529356365225E-2</v>
      </c>
      <c r="N1446" s="7">
        <v>5.8743586570169398E-2</v>
      </c>
      <c r="O1446" s="7">
        <v>2.80082520596195E-3</v>
      </c>
      <c r="P1446" s="7">
        <v>0.27140194702894099</v>
      </c>
      <c r="Q1446" s="7">
        <v>6.5959757217253099</v>
      </c>
    </row>
    <row r="1447" spans="1:17" hidden="1" x14ac:dyDescent="0.25">
      <c r="A1447" s="3" t="s">
        <v>50</v>
      </c>
      <c r="B1447" s="2">
        <v>44256</v>
      </c>
      <c r="C1447" s="7">
        <v>0.72217716431679102</v>
      </c>
      <c r="D1447" s="7">
        <v>5.8897427795972504E-3</v>
      </c>
      <c r="E1447" s="7">
        <v>0.53440832951878403</v>
      </c>
      <c r="F1447" s="7">
        <v>0.459701927701619</v>
      </c>
      <c r="G1447" s="7">
        <v>1.1962291326685999E-2</v>
      </c>
      <c r="H1447" s="7">
        <v>1.42311232957419E-3</v>
      </c>
      <c r="I1447" s="30">
        <v>1.43153326538678E-2</v>
      </c>
      <c r="J1447" s="30">
        <v>5.3346972223104201E-2</v>
      </c>
      <c r="K1447" s="7">
        <v>6.4728655247345807E-2</v>
      </c>
      <c r="L1447" s="7">
        <v>0.45018909574244798</v>
      </c>
      <c r="M1447" s="7">
        <v>4.2012005278056597E-2</v>
      </c>
      <c r="N1447" s="7">
        <v>7.0855153792185405E-2</v>
      </c>
      <c r="O1447" s="7">
        <v>2.4480799326535001E-3</v>
      </c>
      <c r="P1447" s="7">
        <v>0.28871930147407798</v>
      </c>
      <c r="Q1447" s="7">
        <v>6.5778547499918796</v>
      </c>
    </row>
    <row r="1448" spans="1:17" hidden="1" x14ac:dyDescent="0.25">
      <c r="A1448" s="3" t="s">
        <v>50</v>
      </c>
      <c r="B1448" s="2">
        <v>44287</v>
      </c>
      <c r="C1448" s="7">
        <v>0.90066192062613604</v>
      </c>
      <c r="D1448" s="7">
        <v>5.7093196383486804E-3</v>
      </c>
      <c r="E1448" s="7">
        <v>0.47960201424709897</v>
      </c>
      <c r="F1448" s="7">
        <v>0.514688666114553</v>
      </c>
      <c r="G1448" s="7">
        <v>1.04110927481451E-2</v>
      </c>
      <c r="H1448" s="7">
        <v>8.46979957566181E-3</v>
      </c>
      <c r="I1448" s="30">
        <v>8.1932170485651407E-2</v>
      </c>
      <c r="J1448" s="30">
        <v>5.85653210795129E-2</v>
      </c>
      <c r="K1448" s="7">
        <v>5.5984102257263003E-2</v>
      </c>
      <c r="L1448" s="7">
        <v>0.35465755931493897</v>
      </c>
      <c r="M1448" s="7">
        <v>4.5331424954184803E-2</v>
      </c>
      <c r="N1448" s="7">
        <v>7.5388767062065806E-2</v>
      </c>
      <c r="O1448" s="7">
        <v>3.8299781767042202E-3</v>
      </c>
      <c r="P1448" s="7">
        <v>0.30542978434587198</v>
      </c>
      <c r="Q1448" s="7">
        <v>6.5568265015145997</v>
      </c>
    </row>
    <row r="1449" spans="1:17" hidden="1" x14ac:dyDescent="0.25">
      <c r="A1449" s="3" t="s">
        <v>50</v>
      </c>
      <c r="B1449" s="2">
        <v>44317</v>
      </c>
      <c r="C1449" s="7">
        <v>1.0868794594887601</v>
      </c>
      <c r="D1449" s="7">
        <v>4.39377544226388E-3</v>
      </c>
      <c r="E1449" s="7">
        <v>0.41586357803337398</v>
      </c>
      <c r="F1449" s="7">
        <v>0.57974264652436203</v>
      </c>
      <c r="G1449" s="7">
        <v>8.3621488971093692E-3</v>
      </c>
      <c r="H1449" s="7">
        <v>1.36659850762826E-2</v>
      </c>
      <c r="I1449" s="30">
        <v>8.6735220000351498E-2</v>
      </c>
      <c r="J1449" s="30">
        <v>6.8805645275756902E-2</v>
      </c>
      <c r="K1449" s="7">
        <v>5.2164456887540601E-2</v>
      </c>
      <c r="L1449" s="7">
        <v>0.294990566736551</v>
      </c>
      <c r="M1449" s="7">
        <v>4.2286993566607603E-2</v>
      </c>
      <c r="N1449" s="7">
        <v>6.4880777569478604E-2</v>
      </c>
      <c r="O1449" s="7">
        <v>6.4021614037240099E-3</v>
      </c>
      <c r="P1449" s="7">
        <v>0.361706044586598</v>
      </c>
      <c r="Q1449" s="7">
        <v>6.4071459176811096</v>
      </c>
    </row>
    <row r="1450" spans="1:17" hidden="1" x14ac:dyDescent="0.25">
      <c r="A1450" s="3" t="s">
        <v>50</v>
      </c>
      <c r="B1450" s="2">
        <v>44348</v>
      </c>
      <c r="C1450" s="7">
        <v>1.01351685792026</v>
      </c>
      <c r="D1450" s="7">
        <v>6.0702183515869102E-3</v>
      </c>
      <c r="E1450" s="7">
        <v>0.44480947565752099</v>
      </c>
      <c r="F1450" s="7">
        <v>0.54912030599089201</v>
      </c>
      <c r="G1450" s="7">
        <v>9.0048278010174797E-3</v>
      </c>
      <c r="H1450" s="7">
        <v>1.4954441310176401E-2</v>
      </c>
      <c r="I1450" s="30">
        <v>8.8186384009016905E-2</v>
      </c>
      <c r="J1450" s="30">
        <v>8.1614722374292001E-2</v>
      </c>
      <c r="K1450" s="7">
        <v>5.0470770103493302E-2</v>
      </c>
      <c r="L1450" s="7">
        <v>0.311342948442689</v>
      </c>
      <c r="M1450" s="7">
        <v>4.4440972761031101E-2</v>
      </c>
      <c r="N1450" s="7">
        <v>6.1952924785092997E-2</v>
      </c>
      <c r="O1450" s="7">
        <v>8.3609099486734208E-3</v>
      </c>
      <c r="P1450" s="7">
        <v>0.32967109846451698</v>
      </c>
      <c r="Q1450" s="7">
        <v>6.4958747230864997</v>
      </c>
    </row>
    <row r="1451" spans="1:17" hidden="1" x14ac:dyDescent="0.25">
      <c r="A1451" s="3" t="s">
        <v>50</v>
      </c>
      <c r="B1451" s="2">
        <v>44378</v>
      </c>
      <c r="C1451" s="7">
        <v>1.0671757432073701</v>
      </c>
      <c r="D1451" s="7">
        <v>5.22004028554909E-3</v>
      </c>
      <c r="E1451" s="7">
        <v>0.467681310705645</v>
      </c>
      <c r="F1451" s="7">
        <v>0.52709864900880599</v>
      </c>
      <c r="G1451" s="7">
        <v>8.3866494710710601E-3</v>
      </c>
      <c r="H1451" s="7">
        <v>1.5197167021093E-2</v>
      </c>
      <c r="I1451" s="30">
        <v>9.11508477124401E-2</v>
      </c>
      <c r="J1451" s="30">
        <v>9.0309129746893493E-2</v>
      </c>
      <c r="K1451" s="7">
        <v>5.31091352085728E-2</v>
      </c>
      <c r="L1451" s="7">
        <v>0.30904565667626999</v>
      </c>
      <c r="M1451" s="7">
        <v>4.2824592620790303E-2</v>
      </c>
      <c r="N1451" s="7">
        <v>5.7186541354394299E-2</v>
      </c>
      <c r="O1451" s="7">
        <v>1.15639601127367E-2</v>
      </c>
      <c r="P1451" s="7">
        <v>0.32122632007573798</v>
      </c>
      <c r="Q1451" s="7">
        <v>6.5448019926120198</v>
      </c>
    </row>
    <row r="1452" spans="1:17" hidden="1" x14ac:dyDescent="0.25">
      <c r="A1452" s="3" t="s">
        <v>50</v>
      </c>
      <c r="B1452" s="2">
        <v>44409</v>
      </c>
      <c r="C1452" s="7">
        <v>1.0451790094398199</v>
      </c>
      <c r="D1452" s="7">
        <v>5.2827590656584697E-3</v>
      </c>
      <c r="E1452" s="7">
        <v>0.44537180268770299</v>
      </c>
      <c r="F1452" s="7">
        <v>0.54934543824663795</v>
      </c>
      <c r="G1452" s="7">
        <v>9.2272123442519796E-3</v>
      </c>
      <c r="H1452" s="7">
        <v>1.61323693198978E-2</v>
      </c>
      <c r="I1452" s="30">
        <v>9.4071657543381898E-2</v>
      </c>
      <c r="J1452" s="30">
        <v>0.10576102172190401</v>
      </c>
      <c r="K1452" s="7">
        <v>5.2071080840086603E-2</v>
      </c>
      <c r="L1452" s="7">
        <v>0.29420266241188398</v>
      </c>
      <c r="M1452" s="7">
        <v>4.0963201745929198E-2</v>
      </c>
      <c r="N1452" s="7">
        <v>5.8763854822998E-2</v>
      </c>
      <c r="O1452" s="7">
        <v>1.48207326526877E-2</v>
      </c>
      <c r="P1452" s="7">
        <v>0.31398620659697901</v>
      </c>
      <c r="Q1452" s="7">
        <v>6.4344642961855998</v>
      </c>
    </row>
    <row r="1453" spans="1:17" x14ac:dyDescent="0.25">
      <c r="A1453" s="3" t="s">
        <v>50</v>
      </c>
      <c r="B1453" s="2">
        <v>44440</v>
      </c>
      <c r="C1453" s="7">
        <v>0.995258568346578</v>
      </c>
      <c r="D1453" s="7">
        <v>5.4544294361692199E-3</v>
      </c>
      <c r="E1453" s="7">
        <v>0.475909013035825</v>
      </c>
      <c r="F1453" s="7">
        <v>0.51863655752800497</v>
      </c>
      <c r="G1453" s="7">
        <v>8.7757386644575896E-3</v>
      </c>
      <c r="H1453" s="7">
        <v>1.4079427750061199E-2</v>
      </c>
      <c r="I1453" s="30">
        <v>8.3030765506311305E-2</v>
      </c>
      <c r="J1453" s="30">
        <v>9.5122961949536705E-2</v>
      </c>
      <c r="K1453" s="7">
        <v>5.1393844721249402E-2</v>
      </c>
      <c r="L1453" s="7">
        <v>0.30859719664980101</v>
      </c>
      <c r="M1453" s="7">
        <v>4.3694324751123899E-2</v>
      </c>
      <c r="N1453" s="7">
        <v>5.4294047196701403E-2</v>
      </c>
      <c r="O1453" s="7">
        <v>1.4232976182440901E-2</v>
      </c>
      <c r="P1453" s="7">
        <v>0.32677871662831698</v>
      </c>
      <c r="Q1453" s="7">
        <v>6.4983125229283401</v>
      </c>
    </row>
    <row r="1454" spans="1:17" hidden="1" x14ac:dyDescent="0.25">
      <c r="A1454" s="3" t="s">
        <v>51</v>
      </c>
      <c r="B1454" s="2">
        <v>43466</v>
      </c>
      <c r="C1454" s="7">
        <v>0.83653632753993401</v>
      </c>
      <c r="D1454" s="7">
        <v>8.6480186998912408E-3</v>
      </c>
      <c r="E1454" s="7">
        <v>0.654475320717265</v>
      </c>
      <c r="F1454" s="7">
        <v>0.33687666058284399</v>
      </c>
      <c r="G1454" s="7">
        <v>1.7131495725096101E-2</v>
      </c>
      <c r="H1454" s="7">
        <v>2.0573722033953301E-2</v>
      </c>
      <c r="I1454" s="30">
        <v>9.1203402312172194E-2</v>
      </c>
      <c r="J1454" s="30">
        <v>0.107110504823239</v>
      </c>
      <c r="K1454" s="7">
        <v>6.6895175741096796E-2</v>
      </c>
      <c r="L1454" s="7">
        <v>0.33905441964324901</v>
      </c>
      <c r="M1454" s="7">
        <v>5.1612412317882599E-2</v>
      </c>
      <c r="N1454" s="7">
        <v>8.1816012620722106E-2</v>
      </c>
      <c r="O1454" s="7">
        <v>3.5935053920991597E-2</v>
      </c>
      <c r="P1454" s="7">
        <v>0.18866780086159701</v>
      </c>
      <c r="Q1454" s="7">
        <v>6.5850282967527498</v>
      </c>
    </row>
    <row r="1455" spans="1:17" hidden="1" x14ac:dyDescent="0.25">
      <c r="A1455" s="3" t="s">
        <v>51</v>
      </c>
      <c r="B1455" s="2">
        <v>43497</v>
      </c>
      <c r="C1455" s="7">
        <v>0.84852764182630902</v>
      </c>
      <c r="D1455" s="7">
        <v>8.3510010342202103E-3</v>
      </c>
      <c r="E1455" s="7">
        <v>0.64162566031738499</v>
      </c>
      <c r="F1455" s="7">
        <v>0.35002333864839502</v>
      </c>
      <c r="G1455" s="7">
        <v>1.7537712712938899E-2</v>
      </c>
      <c r="H1455" s="7">
        <v>1.9182867577463101E-2</v>
      </c>
      <c r="I1455" s="30">
        <v>8.9480693095722902E-2</v>
      </c>
      <c r="J1455" s="30">
        <v>0.12300836389939999</v>
      </c>
      <c r="K1455" s="7">
        <v>5.9960566114453599E-2</v>
      </c>
      <c r="L1455" s="7">
        <v>0.33808250959429498</v>
      </c>
      <c r="M1455" s="7">
        <v>5.19648248751702E-2</v>
      </c>
      <c r="N1455" s="7">
        <v>8.3555289566159305E-2</v>
      </c>
      <c r="O1455" s="7">
        <v>3.6539611775316103E-2</v>
      </c>
      <c r="P1455" s="7">
        <v>0.18068756078908099</v>
      </c>
      <c r="Q1455" s="7">
        <v>6.5989652523973996</v>
      </c>
    </row>
    <row r="1456" spans="1:17" hidden="1" x14ac:dyDescent="0.25">
      <c r="A1456" s="3" t="s">
        <v>51</v>
      </c>
      <c r="B1456" s="2">
        <v>43525</v>
      </c>
      <c r="C1456" s="7">
        <v>1.0096952974058599</v>
      </c>
      <c r="D1456" s="7">
        <v>8.6833182750105705E-3</v>
      </c>
      <c r="E1456" s="7">
        <v>0.64656533318425402</v>
      </c>
      <c r="F1456" s="7">
        <v>0.34475134854073602</v>
      </c>
      <c r="G1456" s="7">
        <v>1.5978743695505698E-2</v>
      </c>
      <c r="H1456" s="7">
        <v>1.81905066059657E-2</v>
      </c>
      <c r="I1456" s="30">
        <v>9.9838683891925906E-2</v>
      </c>
      <c r="J1456" s="30">
        <v>0.11770980360470901</v>
      </c>
      <c r="K1456" s="7">
        <v>5.52186118198736E-2</v>
      </c>
      <c r="L1456" s="7">
        <v>0.32957808538436001</v>
      </c>
      <c r="M1456" s="7">
        <v>5.2619457991724801E-2</v>
      </c>
      <c r="N1456" s="7">
        <v>9.0120758109360197E-2</v>
      </c>
      <c r="O1456" s="7">
        <v>4.0033138338194801E-2</v>
      </c>
      <c r="P1456" s="7">
        <v>0.18071221055837999</v>
      </c>
      <c r="Q1456" s="7">
        <v>6.6281379404866696</v>
      </c>
    </row>
    <row r="1457" spans="1:17" hidden="1" x14ac:dyDescent="0.25">
      <c r="A1457" s="3" t="s">
        <v>51</v>
      </c>
      <c r="B1457" s="2">
        <v>43556</v>
      </c>
      <c r="C1457" s="7">
        <v>0.97579069102217098</v>
      </c>
      <c r="D1457" s="7">
        <v>8.3572521074190605E-3</v>
      </c>
      <c r="E1457" s="7">
        <v>0.61939001759213397</v>
      </c>
      <c r="F1457" s="7">
        <v>0.37225273030044698</v>
      </c>
      <c r="G1457" s="7">
        <v>1.5728592576885098E-2</v>
      </c>
      <c r="H1457" s="7">
        <v>1.9274724639698801E-2</v>
      </c>
      <c r="I1457" s="30">
        <v>9.7522522230056294E-2</v>
      </c>
      <c r="J1457" s="30">
        <v>0.112181370710012</v>
      </c>
      <c r="K1457" s="7">
        <v>5.4375698878840098E-2</v>
      </c>
      <c r="L1457" s="7">
        <v>0.32354073817620499</v>
      </c>
      <c r="M1457" s="7">
        <v>4.9545264649308501E-2</v>
      </c>
      <c r="N1457" s="7">
        <v>0.12353010859703099</v>
      </c>
      <c r="O1457" s="7">
        <v>3.8690170164165302E-2</v>
      </c>
      <c r="P1457" s="7">
        <v>0.16561080937779701</v>
      </c>
      <c r="Q1457" s="7">
        <v>6.6584367757283296</v>
      </c>
    </row>
    <row r="1458" spans="1:17" hidden="1" x14ac:dyDescent="0.25">
      <c r="A1458" s="3" t="s">
        <v>51</v>
      </c>
      <c r="B1458" s="2">
        <v>43586</v>
      </c>
      <c r="C1458" s="7">
        <v>1.0261522902622</v>
      </c>
      <c r="D1458" s="7">
        <v>8.2428761758421391E-3</v>
      </c>
      <c r="E1458" s="7">
        <v>0.62607481609343296</v>
      </c>
      <c r="F1458" s="7">
        <v>0.36568230773072502</v>
      </c>
      <c r="G1458" s="7">
        <v>1.44922222787376E-2</v>
      </c>
      <c r="H1458" s="7">
        <v>1.6017306745002201E-2</v>
      </c>
      <c r="I1458" s="30">
        <v>0.102375474399966</v>
      </c>
      <c r="J1458" s="30">
        <v>0.11720805352763</v>
      </c>
      <c r="K1458" s="7">
        <v>5.5634008835087997E-2</v>
      </c>
      <c r="L1458" s="7">
        <v>0.31376580764253997</v>
      </c>
      <c r="M1458" s="7">
        <v>5.5160618814150901E-2</v>
      </c>
      <c r="N1458" s="7">
        <v>0.11328411434560701</v>
      </c>
      <c r="O1458" s="7">
        <v>4.1496289373799303E-2</v>
      </c>
      <c r="P1458" s="7">
        <v>0.17056610403747799</v>
      </c>
      <c r="Q1458" s="7">
        <v>6.58153791407908</v>
      </c>
    </row>
    <row r="1459" spans="1:17" hidden="1" x14ac:dyDescent="0.25">
      <c r="A1459" s="3" t="s">
        <v>51</v>
      </c>
      <c r="B1459" s="2">
        <v>43617</v>
      </c>
      <c r="C1459" s="7">
        <v>0.96682970679187696</v>
      </c>
      <c r="D1459" s="7">
        <v>9.32117838199591E-3</v>
      </c>
      <c r="E1459" s="7">
        <v>0.63686743710049398</v>
      </c>
      <c r="F1459" s="7">
        <v>0.35381138451750999</v>
      </c>
      <c r="G1459" s="7">
        <v>1.5671151771035698E-2</v>
      </c>
      <c r="H1459" s="7">
        <v>1.53789983204461E-2</v>
      </c>
      <c r="I1459" s="30">
        <v>0.103569377276585</v>
      </c>
      <c r="J1459" s="30">
        <v>0.115603312790186</v>
      </c>
      <c r="K1459" s="7">
        <v>5.6504539600617701E-2</v>
      </c>
      <c r="L1459" s="7">
        <v>0.31733772176306502</v>
      </c>
      <c r="M1459" s="7">
        <v>4.9753545789267002E-2</v>
      </c>
      <c r="N1459" s="7">
        <v>0.106067074344371</v>
      </c>
      <c r="O1459" s="7">
        <v>4.82826627371368E-2</v>
      </c>
      <c r="P1459" s="7">
        <v>0.17183161560728899</v>
      </c>
      <c r="Q1459" s="7">
        <v>6.59295421434107</v>
      </c>
    </row>
    <row r="1460" spans="1:17" hidden="1" x14ac:dyDescent="0.25">
      <c r="A1460" s="3" t="s">
        <v>51</v>
      </c>
      <c r="B1460" s="2">
        <v>43647</v>
      </c>
      <c r="C1460" s="7">
        <v>1.02447155190642</v>
      </c>
      <c r="D1460" s="7">
        <v>1.04989494009784E-2</v>
      </c>
      <c r="E1460" s="7">
        <v>0.61958292478656596</v>
      </c>
      <c r="F1460" s="7">
        <v>0.36991812581245598</v>
      </c>
      <c r="G1460" s="7">
        <v>1.5248172705506701E-2</v>
      </c>
      <c r="H1460" s="7">
        <v>1.5182630918453999E-2</v>
      </c>
      <c r="I1460" s="30">
        <v>0.103574559679547</v>
      </c>
      <c r="J1460" s="30">
        <v>0.11114006992948799</v>
      </c>
      <c r="K1460" s="7">
        <v>5.66979159213339E-2</v>
      </c>
      <c r="L1460" s="7">
        <v>0.308432182828214</v>
      </c>
      <c r="M1460" s="7">
        <v>4.9348894724634801E-2</v>
      </c>
      <c r="N1460" s="7">
        <v>0.123898742023414</v>
      </c>
      <c r="O1460" s="7">
        <v>4.0306646544842797E-2</v>
      </c>
      <c r="P1460" s="7">
        <v>0.176170184724565</v>
      </c>
      <c r="Q1460" s="7">
        <v>6.5940903744397401</v>
      </c>
    </row>
    <row r="1461" spans="1:17" hidden="1" x14ac:dyDescent="0.25">
      <c r="A1461" s="3" t="s">
        <v>51</v>
      </c>
      <c r="B1461" s="2">
        <v>43678</v>
      </c>
      <c r="C1461" s="7">
        <v>1.0422757667479401</v>
      </c>
      <c r="D1461" s="7">
        <v>7.9249134952727208E-3</v>
      </c>
      <c r="E1461" s="7">
        <v>0.59886882810500197</v>
      </c>
      <c r="F1461" s="7">
        <v>0.39320625839972601</v>
      </c>
      <c r="G1461" s="7">
        <v>1.5354367358649E-2</v>
      </c>
      <c r="H1461" s="7">
        <v>1.93303542841862E-2</v>
      </c>
      <c r="I1461" s="30">
        <v>0.106737658906031</v>
      </c>
      <c r="J1461" s="30">
        <v>0.122586675201544</v>
      </c>
      <c r="K1461" s="7">
        <v>5.7588426521924599E-2</v>
      </c>
      <c r="L1461" s="7">
        <v>0.3046901908788</v>
      </c>
      <c r="M1461" s="7">
        <v>4.8568443396473003E-2</v>
      </c>
      <c r="N1461" s="7">
        <v>0.12958573355161401</v>
      </c>
      <c r="O1461" s="7">
        <v>3.1396562293748903E-2</v>
      </c>
      <c r="P1461" s="7">
        <v>0.16416158760702901</v>
      </c>
      <c r="Q1461" s="7">
        <v>6.6219730337284304</v>
      </c>
    </row>
    <row r="1462" spans="1:17" hidden="1" x14ac:dyDescent="0.25">
      <c r="A1462" s="3" t="s">
        <v>51</v>
      </c>
      <c r="B1462" s="2">
        <v>43709</v>
      </c>
      <c r="C1462" s="7">
        <v>0.97914971450716903</v>
      </c>
      <c r="D1462" s="7">
        <v>8.03964006862159E-3</v>
      </c>
      <c r="E1462" s="7">
        <v>0.62698544246519405</v>
      </c>
      <c r="F1462" s="7">
        <v>0.36497491746618399</v>
      </c>
      <c r="G1462" s="7">
        <v>1.6214493869573899E-2</v>
      </c>
      <c r="H1462" s="7">
        <v>1.73379155641138E-2</v>
      </c>
      <c r="I1462" s="30">
        <v>9.9279765026383901E-2</v>
      </c>
      <c r="J1462" s="30">
        <v>0.115806491805408</v>
      </c>
      <c r="K1462" s="7">
        <v>6.0656150828734601E-2</v>
      </c>
      <c r="L1462" s="7">
        <v>0.31062788673903602</v>
      </c>
      <c r="M1462" s="7">
        <v>4.8124434548668597E-2</v>
      </c>
      <c r="N1462" s="7">
        <v>0.13417746169970499</v>
      </c>
      <c r="O1462" s="7">
        <v>2.7306427009254501E-2</v>
      </c>
      <c r="P1462" s="7">
        <v>0.170468972909122</v>
      </c>
      <c r="Q1462" s="7">
        <v>6.6272473219538499</v>
      </c>
    </row>
    <row r="1463" spans="1:17" hidden="1" x14ac:dyDescent="0.25">
      <c r="A1463" s="3" t="s">
        <v>51</v>
      </c>
      <c r="B1463" s="2">
        <v>43739</v>
      </c>
      <c r="C1463" s="7">
        <v>1.01730626484386</v>
      </c>
      <c r="D1463" s="7">
        <v>8.1924255464266797E-3</v>
      </c>
      <c r="E1463" s="7">
        <v>0.62095862218782205</v>
      </c>
      <c r="F1463" s="7">
        <v>0.37084895226575099</v>
      </c>
      <c r="G1463" s="7">
        <v>1.40891126691779E-2</v>
      </c>
      <c r="H1463" s="7">
        <v>1.94178713205473E-2</v>
      </c>
      <c r="I1463" s="30">
        <v>0.102119444454339</v>
      </c>
      <c r="J1463" s="30">
        <v>0.112333356978964</v>
      </c>
      <c r="K1463" s="7">
        <v>6.1021298928155498E-2</v>
      </c>
      <c r="L1463" s="7">
        <v>0.315611818181112</v>
      </c>
      <c r="M1463" s="7">
        <v>5.0027445372296003E-2</v>
      </c>
      <c r="N1463" s="7">
        <v>0.13652400303631301</v>
      </c>
      <c r="O1463" s="7">
        <v>2.04579844463268E-2</v>
      </c>
      <c r="P1463" s="7">
        <v>0.168397664612769</v>
      </c>
      <c r="Q1463" s="7">
        <v>6.6366415990279002</v>
      </c>
    </row>
    <row r="1464" spans="1:17" hidden="1" x14ac:dyDescent="0.25">
      <c r="A1464" s="3" t="s">
        <v>51</v>
      </c>
      <c r="B1464" s="2">
        <v>43770</v>
      </c>
      <c r="C1464" s="7">
        <v>1.0832008425947699</v>
      </c>
      <c r="D1464" s="7">
        <v>8.9935006298219392E-3</v>
      </c>
      <c r="E1464" s="7">
        <v>0.622405731037732</v>
      </c>
      <c r="F1464" s="7">
        <v>0.36860076833244598</v>
      </c>
      <c r="G1464" s="7">
        <v>1.6877797620316298E-2</v>
      </c>
      <c r="H1464" s="7">
        <v>2.29754236610131E-2</v>
      </c>
      <c r="I1464" s="30">
        <v>0.110514066364786</v>
      </c>
      <c r="J1464" s="30">
        <v>0.108329434780922</v>
      </c>
      <c r="K1464" s="7">
        <v>7.4247208971758294E-2</v>
      </c>
      <c r="L1464" s="7">
        <v>0.303949208086644</v>
      </c>
      <c r="M1464" s="7">
        <v>5.0731047964277402E-2</v>
      </c>
      <c r="N1464" s="7">
        <v>0.14449592418733101</v>
      </c>
      <c r="O1464" s="7">
        <v>2.0813253939250299E-2</v>
      </c>
      <c r="P1464" s="7">
        <v>0.14706663442370099</v>
      </c>
      <c r="Q1464" s="7">
        <v>6.5775964466543497</v>
      </c>
    </row>
    <row r="1465" spans="1:17" hidden="1" x14ac:dyDescent="0.25">
      <c r="A1465" s="3" t="s">
        <v>51</v>
      </c>
      <c r="B1465" s="2">
        <v>43800</v>
      </c>
      <c r="C1465" s="7">
        <v>1.19006390455149</v>
      </c>
      <c r="D1465" s="7">
        <v>1.0338608138846199E-2</v>
      </c>
      <c r="E1465" s="7">
        <v>0.62333104690301</v>
      </c>
      <c r="F1465" s="7">
        <v>0.36633034495814298</v>
      </c>
      <c r="G1465" s="7">
        <v>1.42183551594533E-2</v>
      </c>
      <c r="H1465" s="7">
        <v>2.79612072336143E-2</v>
      </c>
      <c r="I1465" s="30">
        <v>0.13441878914090699</v>
      </c>
      <c r="J1465" s="30">
        <v>0.106760981132047</v>
      </c>
      <c r="K1465" s="7">
        <v>9.1840087110015498E-2</v>
      </c>
      <c r="L1465" s="7">
        <v>0.304365191683726</v>
      </c>
      <c r="M1465" s="7">
        <v>5.1826470587842698E-2</v>
      </c>
      <c r="N1465" s="7">
        <v>0.12817731893986201</v>
      </c>
      <c r="O1465" s="7">
        <v>1.6850275766510998E-2</v>
      </c>
      <c r="P1465" s="7">
        <v>0.123581323246022</v>
      </c>
      <c r="Q1465" s="7">
        <v>6.5824095645575103</v>
      </c>
    </row>
    <row r="1466" spans="1:17" hidden="1" x14ac:dyDescent="0.25">
      <c r="A1466" s="3" t="s">
        <v>51</v>
      </c>
      <c r="B1466" s="2">
        <v>43831</v>
      </c>
      <c r="C1466" s="7">
        <v>0.90400200256584795</v>
      </c>
      <c r="D1466" s="7">
        <v>1.2644417627609299E-2</v>
      </c>
      <c r="E1466" s="7">
        <v>0.64766405410378503</v>
      </c>
      <c r="F1466" s="7">
        <v>0.33969152826860499</v>
      </c>
      <c r="G1466" s="7">
        <v>1.5730006392612E-2</v>
      </c>
      <c r="H1466" s="7">
        <v>1.6682434733491101E-2</v>
      </c>
      <c r="I1466" s="30">
        <v>8.8636922986539496E-2</v>
      </c>
      <c r="J1466" s="30">
        <v>0.111159947552592</v>
      </c>
      <c r="K1466" s="7">
        <v>6.0584068304575099E-2</v>
      </c>
      <c r="L1466" s="7">
        <v>0.32627587309115302</v>
      </c>
      <c r="M1466" s="7">
        <v>5.1961779483218902E-2</v>
      </c>
      <c r="N1466" s="7">
        <v>0.12799939650085701</v>
      </c>
      <c r="O1466" s="7">
        <v>2.8757474160187198E-2</v>
      </c>
      <c r="P1466" s="7">
        <v>0.17221209679477401</v>
      </c>
      <c r="Q1466" s="7">
        <v>6.5971064071279901</v>
      </c>
    </row>
    <row r="1467" spans="1:17" hidden="1" x14ac:dyDescent="0.25">
      <c r="A1467" s="3" t="s">
        <v>51</v>
      </c>
      <c r="B1467" s="2">
        <v>43862</v>
      </c>
      <c r="C1467" s="7">
        <v>0.91822487144267495</v>
      </c>
      <c r="D1467" s="7">
        <v>8.9043412887131294E-3</v>
      </c>
      <c r="E1467" s="7">
        <v>0.63881202838612705</v>
      </c>
      <c r="F1467" s="7">
        <v>0.35228363032516002</v>
      </c>
      <c r="G1467" s="7">
        <v>1.45402228066005E-2</v>
      </c>
      <c r="H1467" s="7">
        <v>1.7613764043153599E-2</v>
      </c>
      <c r="I1467" s="30">
        <v>8.9363152524130907E-2</v>
      </c>
      <c r="J1467" s="30">
        <v>0.12085496804010901</v>
      </c>
      <c r="K1467" s="7">
        <v>5.5562873930402101E-2</v>
      </c>
      <c r="L1467" s="7">
        <v>0.32910681514947498</v>
      </c>
      <c r="M1467" s="7">
        <v>5.2673792529785803E-2</v>
      </c>
      <c r="N1467" s="7">
        <v>0.131917012372747</v>
      </c>
      <c r="O1467" s="7">
        <v>2.5857443405807399E-2</v>
      </c>
      <c r="P1467" s="7">
        <v>0.16250995519778699</v>
      </c>
      <c r="Q1467" s="7">
        <v>6.6601062119387002</v>
      </c>
    </row>
    <row r="1468" spans="1:17" hidden="1" x14ac:dyDescent="0.25">
      <c r="A1468" s="3" t="s">
        <v>51</v>
      </c>
      <c r="B1468" s="2">
        <v>43891</v>
      </c>
      <c r="C1468" s="7">
        <v>0.86943062967284301</v>
      </c>
      <c r="D1468" s="7">
        <v>9.5657277350192308E-3</v>
      </c>
      <c r="E1468" s="7">
        <v>0.677244715147443</v>
      </c>
      <c r="F1468" s="7">
        <v>0.31318955711753799</v>
      </c>
      <c r="G1468" s="7">
        <v>1.52110902053072E-2</v>
      </c>
      <c r="H1468" s="7">
        <v>1.21096542595521E-2</v>
      </c>
      <c r="I1468" s="30">
        <v>5.9065074975659999E-2</v>
      </c>
      <c r="J1468" s="30">
        <v>8.1808053879143E-2</v>
      </c>
      <c r="K1468" s="7">
        <v>4.9237791753109501E-2</v>
      </c>
      <c r="L1468" s="7">
        <v>0.42403063774212901</v>
      </c>
      <c r="M1468" s="7">
        <v>4.3507991739204797E-2</v>
      </c>
      <c r="N1468" s="7">
        <v>0.13618606725235899</v>
      </c>
      <c r="O1468" s="7">
        <v>1.40475994459969E-2</v>
      </c>
      <c r="P1468" s="7">
        <v>0.16479603874753901</v>
      </c>
      <c r="Q1468" s="7">
        <v>6.6062367023941704</v>
      </c>
    </row>
    <row r="1469" spans="1:17" hidden="1" x14ac:dyDescent="0.25">
      <c r="A1469" s="3" t="s">
        <v>51</v>
      </c>
      <c r="B1469" s="2">
        <v>43922</v>
      </c>
      <c r="C1469" s="7">
        <v>0.56057526034653504</v>
      </c>
      <c r="D1469" s="7">
        <v>1.0581255337552E-2</v>
      </c>
      <c r="E1469" s="7">
        <v>0.69993173093427696</v>
      </c>
      <c r="F1469" s="7">
        <v>0.28948701372817098</v>
      </c>
      <c r="G1469" s="7">
        <v>1.5293215603446601E-2</v>
      </c>
      <c r="H1469" s="7">
        <v>3.22570134202174E-4</v>
      </c>
      <c r="I1469" s="30">
        <v>9.3901623216160503E-3</v>
      </c>
      <c r="J1469" s="30">
        <v>1.7603016068446501E-2</v>
      </c>
      <c r="K1469" s="7">
        <v>3.2369923776240803E-2</v>
      </c>
      <c r="L1469" s="7">
        <v>0.60649907900710698</v>
      </c>
      <c r="M1469" s="7">
        <v>1.2864915438092799E-2</v>
      </c>
      <c r="N1469" s="7">
        <v>0.228244932774917</v>
      </c>
      <c r="O1469" s="7">
        <v>2.4602311150196399E-3</v>
      </c>
      <c r="P1469" s="7">
        <v>7.4951953760911294E-2</v>
      </c>
      <c r="Q1469" s="7">
        <v>6.8492028156981704</v>
      </c>
    </row>
    <row r="1470" spans="1:17" hidden="1" x14ac:dyDescent="0.25">
      <c r="A1470" s="3" t="s">
        <v>51</v>
      </c>
      <c r="B1470" s="2">
        <v>43952</v>
      </c>
      <c r="C1470" s="7">
        <v>0.71381810376704302</v>
      </c>
      <c r="D1470" s="7">
        <v>9.6662127627239799E-3</v>
      </c>
      <c r="E1470" s="7">
        <v>0.67471246569290999</v>
      </c>
      <c r="F1470" s="7">
        <v>0.31562132154436601</v>
      </c>
      <c r="G1470" s="7">
        <v>1.35512244952167E-2</v>
      </c>
      <c r="H1470" s="7">
        <v>1.1543165560539E-3</v>
      </c>
      <c r="I1470" s="30">
        <v>1.2549417007310701E-2</v>
      </c>
      <c r="J1470" s="30">
        <v>2.7766719681840999E-2</v>
      </c>
      <c r="K1470" s="7">
        <v>3.28966210152929E-2</v>
      </c>
      <c r="L1470" s="7">
        <v>0.51829553850702503</v>
      </c>
      <c r="M1470" s="7">
        <v>1.47453273259126E-2</v>
      </c>
      <c r="N1470" s="7">
        <v>0.26905564811496602</v>
      </c>
      <c r="O1470" s="7">
        <v>4.0030208575678799E-3</v>
      </c>
      <c r="P1470" s="7">
        <v>0.105982166438814</v>
      </c>
      <c r="Q1470" s="7">
        <v>6.7922167143332297</v>
      </c>
    </row>
    <row r="1471" spans="1:17" hidden="1" x14ac:dyDescent="0.25">
      <c r="A1471" s="3" t="s">
        <v>51</v>
      </c>
      <c r="B1471" s="2">
        <v>43983</v>
      </c>
      <c r="C1471" s="7">
        <v>0.84332460887309502</v>
      </c>
      <c r="D1471" s="7">
        <v>9.6856925642805902E-3</v>
      </c>
      <c r="E1471" s="7">
        <v>0.66667041618872103</v>
      </c>
      <c r="F1471" s="7">
        <v>0.32364389124699799</v>
      </c>
      <c r="G1471" s="7">
        <v>1.37300782848066E-2</v>
      </c>
      <c r="H1471" s="7">
        <v>6.8905008473725002E-3</v>
      </c>
      <c r="I1471" s="30">
        <v>5.8335864196925602E-2</v>
      </c>
      <c r="J1471" s="30">
        <v>4.44316371422337E-2</v>
      </c>
      <c r="K1471" s="7">
        <v>4.0972258327675697E-2</v>
      </c>
      <c r="L1471" s="7">
        <v>0.41586438252942998</v>
      </c>
      <c r="M1471" s="7">
        <v>2.14668813233014E-2</v>
      </c>
      <c r="N1471" s="7">
        <v>0.21851497959635999</v>
      </c>
      <c r="O1471" s="7">
        <v>4.3233062207585302E-3</v>
      </c>
      <c r="P1471" s="7">
        <v>0.17547011153113501</v>
      </c>
      <c r="Q1471" s="7">
        <v>6.6702783583056302</v>
      </c>
    </row>
    <row r="1472" spans="1:17" hidden="1" x14ac:dyDescent="0.25">
      <c r="A1472" s="3" t="s">
        <v>51</v>
      </c>
      <c r="B1472" s="2">
        <v>44013</v>
      </c>
      <c r="C1472" s="7">
        <v>1.0113243654228501</v>
      </c>
      <c r="D1472" s="7">
        <v>8.9929377305013204E-3</v>
      </c>
      <c r="E1472" s="7">
        <v>0.648855859787836</v>
      </c>
      <c r="F1472" s="7">
        <v>0.34215120248166297</v>
      </c>
      <c r="G1472" s="7">
        <v>1.3011777241074199E-2</v>
      </c>
      <c r="H1472" s="7">
        <v>1.10649137003072E-2</v>
      </c>
      <c r="I1472" s="30">
        <v>8.6788517193848697E-2</v>
      </c>
      <c r="J1472" s="30">
        <v>9.0102409642791897E-2</v>
      </c>
      <c r="K1472" s="7">
        <v>4.81848564912482E-2</v>
      </c>
      <c r="L1472" s="7">
        <v>0.34803929850301102</v>
      </c>
      <c r="M1472" s="7">
        <v>4.1302142413965799E-2</v>
      </c>
      <c r="N1472" s="7">
        <v>0.175655061998469</v>
      </c>
      <c r="O1472" s="7">
        <v>1.20782267189933E-2</v>
      </c>
      <c r="P1472" s="7">
        <v>0.17377279609629101</v>
      </c>
      <c r="Q1472" s="7">
        <v>6.66976552286964</v>
      </c>
    </row>
    <row r="1473" spans="1:17" hidden="1" x14ac:dyDescent="0.25">
      <c r="A1473" s="3" t="s">
        <v>51</v>
      </c>
      <c r="B1473" s="2">
        <v>44044</v>
      </c>
      <c r="C1473" s="7">
        <v>1.0484252692010201</v>
      </c>
      <c r="D1473" s="7">
        <v>1.10856739960522E-2</v>
      </c>
      <c r="E1473" s="7">
        <v>0.63356296861801098</v>
      </c>
      <c r="F1473" s="7">
        <v>0.35535135738593698</v>
      </c>
      <c r="G1473" s="7">
        <v>1.30810758269179E-2</v>
      </c>
      <c r="H1473" s="7">
        <v>1.4689890822308699E-2</v>
      </c>
      <c r="I1473" s="30">
        <v>9.5815393781370606E-2</v>
      </c>
      <c r="J1473" s="30">
        <v>0.11936797546220999</v>
      </c>
      <c r="K1473" s="7">
        <v>5.0867270792488102E-2</v>
      </c>
      <c r="L1473" s="7">
        <v>0.33015296291877699</v>
      </c>
      <c r="M1473" s="7">
        <v>3.97528265844109E-2</v>
      </c>
      <c r="N1473" s="7">
        <v>0.15819016368269001</v>
      </c>
      <c r="O1473" s="7">
        <v>2.0103970825260099E-2</v>
      </c>
      <c r="P1473" s="7">
        <v>0.15797846930356599</v>
      </c>
      <c r="Q1473" s="7">
        <v>6.67922720344251</v>
      </c>
    </row>
    <row r="1474" spans="1:17" hidden="1" x14ac:dyDescent="0.25">
      <c r="A1474" s="3" t="s">
        <v>51</v>
      </c>
      <c r="B1474" s="2">
        <v>44075</v>
      </c>
      <c r="C1474" s="7">
        <v>1.0258507819993801</v>
      </c>
      <c r="D1474" s="7">
        <v>1.01833718209312E-2</v>
      </c>
      <c r="E1474" s="7">
        <v>0.64149034017114304</v>
      </c>
      <c r="F1474" s="7">
        <v>0.34832628800792598</v>
      </c>
      <c r="G1474" s="7">
        <v>1.5316690164835001E-2</v>
      </c>
      <c r="H1474" s="7">
        <v>1.36552157451063E-2</v>
      </c>
      <c r="I1474" s="30">
        <v>8.8005593279598601E-2</v>
      </c>
      <c r="J1474" s="30">
        <v>0.107510960727334</v>
      </c>
      <c r="K1474" s="7">
        <v>5.3034508237341002E-2</v>
      </c>
      <c r="L1474" s="7">
        <v>0.33472863648175399</v>
      </c>
      <c r="M1474" s="7">
        <v>4.2074090923665999E-2</v>
      </c>
      <c r="N1474" s="7">
        <v>0.15367563963251199</v>
      </c>
      <c r="O1474" s="7">
        <v>1.5563765274291701E-2</v>
      </c>
      <c r="P1474" s="7">
        <v>0.17643489953356301</v>
      </c>
      <c r="Q1474" s="7">
        <v>6.67191201385622</v>
      </c>
    </row>
    <row r="1475" spans="1:17" hidden="1" x14ac:dyDescent="0.25">
      <c r="A1475" s="3" t="s">
        <v>51</v>
      </c>
      <c r="B1475" s="2">
        <v>44105</v>
      </c>
      <c r="C1475" s="7">
        <v>1.0658335488477899</v>
      </c>
      <c r="D1475" s="7">
        <v>1.0881100690109601E-2</v>
      </c>
      <c r="E1475" s="7">
        <v>0.65269147038096897</v>
      </c>
      <c r="F1475" s="7">
        <v>0.33642742892892102</v>
      </c>
      <c r="G1475" s="7">
        <v>1.4137636033931301E-2</v>
      </c>
      <c r="H1475" s="7">
        <v>1.53013512652958E-2</v>
      </c>
      <c r="I1475" s="30">
        <v>9.3145380957807999E-2</v>
      </c>
      <c r="J1475" s="30">
        <v>9.7441363214387997E-2</v>
      </c>
      <c r="K1475" s="7">
        <v>5.65137370036745E-2</v>
      </c>
      <c r="L1475" s="7">
        <v>0.34311578806016502</v>
      </c>
      <c r="M1475" s="7">
        <v>4.3577346774340303E-2</v>
      </c>
      <c r="N1475" s="7">
        <v>0.17249268136590201</v>
      </c>
      <c r="O1475" s="7">
        <v>1.1336857652458201E-2</v>
      </c>
      <c r="P1475" s="7">
        <v>0.15293785767203799</v>
      </c>
      <c r="Q1475" s="7">
        <v>6.6869156105867296</v>
      </c>
    </row>
    <row r="1476" spans="1:17" hidden="1" x14ac:dyDescent="0.25">
      <c r="A1476" s="3" t="s">
        <v>51</v>
      </c>
      <c r="B1476" s="2">
        <v>44136</v>
      </c>
      <c r="C1476" s="7">
        <v>0.83904049795222302</v>
      </c>
      <c r="D1476" s="7">
        <v>1.05232784687913E-2</v>
      </c>
      <c r="E1476" s="7">
        <v>0.65301911819825897</v>
      </c>
      <c r="F1476" s="7">
        <v>0.33645760333294999</v>
      </c>
      <c r="G1476" s="7">
        <v>1.55553318071667E-2</v>
      </c>
      <c r="H1476" s="7">
        <v>7.0573808701843302E-3</v>
      </c>
      <c r="I1476" s="30">
        <v>3.1896728858032998E-2</v>
      </c>
      <c r="J1476" s="30">
        <v>5.4710271026687199E-2</v>
      </c>
      <c r="K1476" s="7">
        <v>4.07668496004195E-2</v>
      </c>
      <c r="L1476" s="7">
        <v>0.43143869761442899</v>
      </c>
      <c r="M1476" s="7">
        <v>3.7245938381087203E-2</v>
      </c>
      <c r="N1476" s="7">
        <v>0.24754336613254499</v>
      </c>
      <c r="O1476" s="7">
        <v>6.7063133568433398E-3</v>
      </c>
      <c r="P1476" s="7">
        <v>0.12707912235260499</v>
      </c>
      <c r="Q1476" s="7">
        <v>6.7464728813571799</v>
      </c>
    </row>
    <row r="1477" spans="1:17" hidden="1" x14ac:dyDescent="0.25">
      <c r="A1477" s="3" t="s">
        <v>51</v>
      </c>
      <c r="B1477" s="2">
        <v>44166</v>
      </c>
      <c r="C1477" s="7">
        <v>1.1399441010225999</v>
      </c>
      <c r="D1477" s="7">
        <v>1.10146992597952E-2</v>
      </c>
      <c r="E1477" s="7">
        <v>0.67625047162310403</v>
      </c>
      <c r="F1477" s="7">
        <v>0.31273482911710099</v>
      </c>
      <c r="G1477" s="7">
        <v>1.7309387216475298E-2</v>
      </c>
      <c r="H1477" s="7">
        <v>2.04918737973541E-2</v>
      </c>
      <c r="I1477" s="30">
        <v>0.127618279128969</v>
      </c>
      <c r="J1477" s="30">
        <v>7.3249881819922494E-2</v>
      </c>
      <c r="K1477" s="7">
        <v>8.4051747740146995E-2</v>
      </c>
      <c r="L1477" s="7">
        <v>0.35090049553367397</v>
      </c>
      <c r="M1477" s="7">
        <v>4.9514484387486499E-2</v>
      </c>
      <c r="N1477" s="7">
        <v>0.14997036113444401</v>
      </c>
      <c r="O1477" s="7">
        <v>1.1093057026409E-2</v>
      </c>
      <c r="P1477" s="7">
        <v>0.115800432215118</v>
      </c>
      <c r="Q1477" s="7">
        <v>6.6870203111272302</v>
      </c>
    </row>
    <row r="1478" spans="1:17" hidden="1" x14ac:dyDescent="0.25">
      <c r="A1478" s="3" t="s">
        <v>51</v>
      </c>
      <c r="B1478" s="2">
        <v>44197</v>
      </c>
      <c r="C1478" s="7">
        <v>0.65045294827366495</v>
      </c>
      <c r="D1478" s="7">
        <v>1.1437518232328E-2</v>
      </c>
      <c r="E1478" s="7">
        <v>0.72624243060071703</v>
      </c>
      <c r="F1478" s="7">
        <v>0.262320051166955</v>
      </c>
      <c r="G1478" s="7">
        <v>1.7781585619463799E-2</v>
      </c>
      <c r="H1478" s="7">
        <v>2.7405831793655099E-3</v>
      </c>
      <c r="I1478" s="30">
        <v>2.3618977256189298E-2</v>
      </c>
      <c r="J1478" s="30">
        <v>5.0911539456725302E-2</v>
      </c>
      <c r="K1478" s="7">
        <v>3.2225501875126003E-2</v>
      </c>
      <c r="L1478" s="7">
        <v>0.49876023096544297</v>
      </c>
      <c r="M1478" s="7">
        <v>3.3808886007640801E-2</v>
      </c>
      <c r="N1478" s="7">
        <v>0.18110150747978801</v>
      </c>
      <c r="O1478" s="7">
        <v>8.5622089537047003E-3</v>
      </c>
      <c r="P1478" s="7">
        <v>0.15048897920655399</v>
      </c>
      <c r="Q1478" s="7">
        <v>6.75287351360687</v>
      </c>
    </row>
    <row r="1479" spans="1:17" hidden="1" x14ac:dyDescent="0.25">
      <c r="A1479" s="3" t="s">
        <v>51</v>
      </c>
      <c r="B1479" s="2">
        <v>44228</v>
      </c>
      <c r="C1479" s="7">
        <v>0.67841905292093296</v>
      </c>
      <c r="D1479" s="7">
        <v>1.09452634251805E-2</v>
      </c>
      <c r="E1479" s="7">
        <v>0.69312132484366396</v>
      </c>
      <c r="F1479" s="7">
        <v>0.295933411731156</v>
      </c>
      <c r="G1479" s="7">
        <v>1.8206567684250899E-2</v>
      </c>
      <c r="H1479" s="7">
        <v>1.2123473248776999E-3</v>
      </c>
      <c r="I1479" s="30">
        <v>1.6334114429220899E-2</v>
      </c>
      <c r="J1479" s="30">
        <v>4.9546529688893802E-2</v>
      </c>
      <c r="K1479" s="7">
        <v>2.9791336518062199E-2</v>
      </c>
      <c r="L1479" s="7">
        <v>0.47740742773505601</v>
      </c>
      <c r="M1479" s="7">
        <v>3.3329723101847203E-2</v>
      </c>
      <c r="N1479" s="7">
        <v>0.21502885655373599</v>
      </c>
      <c r="O1479" s="7">
        <v>8.1636632514777707E-3</v>
      </c>
      <c r="P1479" s="7">
        <v>0.15097943371257699</v>
      </c>
      <c r="Q1479" s="7">
        <v>6.7462023894727396</v>
      </c>
    </row>
    <row r="1480" spans="1:17" hidden="1" x14ac:dyDescent="0.25">
      <c r="A1480" s="3" t="s">
        <v>51</v>
      </c>
      <c r="B1480" s="2">
        <v>44256</v>
      </c>
      <c r="C1480" s="7">
        <v>0.84274687370423795</v>
      </c>
      <c r="D1480" s="7">
        <v>1.0475083140275201E-2</v>
      </c>
      <c r="E1480" s="7">
        <v>0.66427921096228304</v>
      </c>
      <c r="F1480" s="7">
        <v>0.32524570589744101</v>
      </c>
      <c r="G1480" s="7">
        <v>1.65969423920269E-2</v>
      </c>
      <c r="H1480" s="7">
        <v>1.50626412787828E-3</v>
      </c>
      <c r="I1480" s="30">
        <v>1.8461110596474699E-2</v>
      </c>
      <c r="J1480" s="30">
        <v>4.9114265586963801E-2</v>
      </c>
      <c r="K1480" s="7">
        <v>3.00609688573318E-2</v>
      </c>
      <c r="L1480" s="7">
        <v>0.45134696405680103</v>
      </c>
      <c r="M1480" s="7">
        <v>3.5306554706681502E-2</v>
      </c>
      <c r="N1480" s="7">
        <v>0.23239831688381399</v>
      </c>
      <c r="O1480" s="7">
        <v>1.0393619679195E-2</v>
      </c>
      <c r="P1480" s="7">
        <v>0.154814993112833</v>
      </c>
      <c r="Q1480" s="7">
        <v>6.71314439460836</v>
      </c>
    </row>
    <row r="1481" spans="1:17" hidden="1" x14ac:dyDescent="0.25">
      <c r="A1481" s="3" t="s">
        <v>51</v>
      </c>
      <c r="B1481" s="2">
        <v>44287</v>
      </c>
      <c r="C1481" s="7">
        <v>0.99624351838793301</v>
      </c>
      <c r="D1481" s="7">
        <v>1.03650156143729E-2</v>
      </c>
      <c r="E1481" s="7">
        <v>0.66321830589626896</v>
      </c>
      <c r="F1481" s="7">
        <v>0.32641667848935801</v>
      </c>
      <c r="G1481" s="7">
        <v>1.41009130320082E-2</v>
      </c>
      <c r="H1481" s="7">
        <v>7.5527119711208696E-3</v>
      </c>
      <c r="I1481" s="30">
        <v>8.5062825746896401E-2</v>
      </c>
      <c r="J1481" s="30">
        <v>7.0158200495866394E-2</v>
      </c>
      <c r="K1481" s="7">
        <v>5.2949366301635901E-2</v>
      </c>
      <c r="L1481" s="7">
        <v>0.367378434716085</v>
      </c>
      <c r="M1481" s="7">
        <v>4.6858254383645E-2</v>
      </c>
      <c r="N1481" s="7">
        <v>0.19266934116606901</v>
      </c>
      <c r="O1481" s="7">
        <v>1.35799684052565E-2</v>
      </c>
      <c r="P1481" s="7">
        <v>0.14968998378141701</v>
      </c>
      <c r="Q1481" s="7">
        <v>6.6984433772655398</v>
      </c>
    </row>
    <row r="1482" spans="1:17" hidden="1" x14ac:dyDescent="0.25">
      <c r="A1482" s="3" t="s">
        <v>51</v>
      </c>
      <c r="B1482" s="2">
        <v>44317</v>
      </c>
      <c r="C1482" s="7">
        <v>1.0788371044732299</v>
      </c>
      <c r="D1482" s="7">
        <v>1.05441802078244E-2</v>
      </c>
      <c r="E1482" s="7">
        <v>0.64609498296260504</v>
      </c>
      <c r="F1482" s="7">
        <v>0.34336083682957003</v>
      </c>
      <c r="G1482" s="7">
        <v>1.35646063510339E-2</v>
      </c>
      <c r="H1482" s="7">
        <v>1.18657574186871E-2</v>
      </c>
      <c r="I1482" s="30">
        <v>9.5335395034291504E-2</v>
      </c>
      <c r="J1482" s="30">
        <v>9.9206192434937598E-2</v>
      </c>
      <c r="K1482" s="7">
        <v>5.0777526527624003E-2</v>
      </c>
      <c r="L1482" s="7">
        <v>0.34160239130668602</v>
      </c>
      <c r="M1482" s="7">
        <v>4.78156940116728E-2</v>
      </c>
      <c r="N1482" s="7">
        <v>0.16392373385234901</v>
      </c>
      <c r="O1482" s="7">
        <v>1.75410952043362E-2</v>
      </c>
      <c r="P1482" s="7">
        <v>0.158367607858382</v>
      </c>
      <c r="Q1482" s="7">
        <v>6.6434536873653602</v>
      </c>
    </row>
    <row r="1483" spans="1:17" hidden="1" x14ac:dyDescent="0.25">
      <c r="A1483" s="3" t="s">
        <v>51</v>
      </c>
      <c r="B1483" s="2">
        <v>44348</v>
      </c>
      <c r="C1483" s="7">
        <v>1.0537658762364801</v>
      </c>
      <c r="D1483" s="7">
        <v>1.0476163116293499E-2</v>
      </c>
      <c r="E1483" s="7">
        <v>0.66703698588557203</v>
      </c>
      <c r="F1483" s="7">
        <v>0.32248685099813401</v>
      </c>
      <c r="G1483" s="7">
        <v>1.4962436190692799E-2</v>
      </c>
      <c r="H1483" s="7">
        <v>1.24276807433634E-2</v>
      </c>
      <c r="I1483" s="30">
        <v>9.2920218999726398E-2</v>
      </c>
      <c r="J1483" s="30">
        <v>0.11479128369331799</v>
      </c>
      <c r="K1483" s="7">
        <v>4.6277671976237299E-2</v>
      </c>
      <c r="L1483" s="7">
        <v>0.34206466804601998</v>
      </c>
      <c r="M1483" s="7">
        <v>4.8618292413809598E-2</v>
      </c>
      <c r="N1483" s="7">
        <v>0.144978490568831</v>
      </c>
      <c r="O1483" s="7">
        <v>2.52685095941362E-2</v>
      </c>
      <c r="P1483" s="7">
        <v>0.15769074777386399</v>
      </c>
      <c r="Q1483" s="7">
        <v>6.6440345035759201</v>
      </c>
    </row>
    <row r="1484" spans="1:17" hidden="1" x14ac:dyDescent="0.25">
      <c r="A1484" s="3" t="s">
        <v>51</v>
      </c>
      <c r="B1484" s="2">
        <v>44378</v>
      </c>
      <c r="C1484" s="7">
        <v>1.12475117223846</v>
      </c>
      <c r="D1484" s="7">
        <v>9.6446935148797094E-3</v>
      </c>
      <c r="E1484" s="7">
        <v>0.65025867780967905</v>
      </c>
      <c r="F1484" s="7">
        <v>0.34009662867544199</v>
      </c>
      <c r="G1484" s="7">
        <v>1.4317394796772E-2</v>
      </c>
      <c r="H1484" s="7">
        <v>1.29683175657309E-2</v>
      </c>
      <c r="I1484" s="30">
        <v>9.1679160678624305E-2</v>
      </c>
      <c r="J1484" s="30">
        <v>0.122488048895168</v>
      </c>
      <c r="K1484" s="7">
        <v>4.9004465822416701E-2</v>
      </c>
      <c r="L1484" s="7">
        <v>0.33273700252233501</v>
      </c>
      <c r="M1484" s="7">
        <v>4.4470174847798999E-2</v>
      </c>
      <c r="N1484" s="7">
        <v>0.14363259675575199</v>
      </c>
      <c r="O1484" s="7">
        <v>2.59832544450544E-2</v>
      </c>
      <c r="P1484" s="7">
        <v>0.162719583670348</v>
      </c>
      <c r="Q1484" s="7">
        <v>6.58851799813581</v>
      </c>
    </row>
    <row r="1485" spans="1:17" hidden="1" x14ac:dyDescent="0.25">
      <c r="A1485" s="3" t="s">
        <v>51</v>
      </c>
      <c r="B1485" s="2">
        <v>44409</v>
      </c>
      <c r="C1485" s="7">
        <v>1.118482450635</v>
      </c>
      <c r="D1485" s="7">
        <v>1.0353774654977501E-2</v>
      </c>
      <c r="E1485" s="7">
        <v>0.63153535025725105</v>
      </c>
      <c r="F1485" s="7">
        <v>0.35811087508777201</v>
      </c>
      <c r="G1485" s="7">
        <v>1.50577405220367E-2</v>
      </c>
      <c r="H1485" s="7">
        <v>1.5369650216223701E-2</v>
      </c>
      <c r="I1485" s="30">
        <v>9.29270189223034E-2</v>
      </c>
      <c r="J1485" s="30">
        <v>0.140142334424046</v>
      </c>
      <c r="K1485" s="7">
        <v>5.0975478310067997E-2</v>
      </c>
      <c r="L1485" s="7">
        <v>0.31716179327647398</v>
      </c>
      <c r="M1485" s="7">
        <v>4.3828017047191199E-2</v>
      </c>
      <c r="N1485" s="7">
        <v>0.13682754404592701</v>
      </c>
      <c r="O1485" s="7">
        <v>3.11786395987633E-2</v>
      </c>
      <c r="P1485" s="7">
        <v>0.15653178363696699</v>
      </c>
      <c r="Q1485" s="7">
        <v>6.65151954571252</v>
      </c>
    </row>
    <row r="1486" spans="1:17" x14ac:dyDescent="0.25">
      <c r="A1486" s="3" t="s">
        <v>51</v>
      </c>
      <c r="B1486" s="2">
        <v>44440</v>
      </c>
      <c r="C1486" s="7">
        <v>1.0765892124111001</v>
      </c>
      <c r="D1486" s="7">
        <v>1.12215640690639E-2</v>
      </c>
      <c r="E1486" s="7">
        <v>0.66953893786436203</v>
      </c>
      <c r="F1486" s="7">
        <v>0.31923949806657398</v>
      </c>
      <c r="G1486" s="7">
        <v>1.44485715115092E-2</v>
      </c>
      <c r="H1486" s="7">
        <v>1.43058980210444E-2</v>
      </c>
      <c r="I1486" s="30">
        <v>8.7428345835938004E-2</v>
      </c>
      <c r="J1486" s="30">
        <v>0.12960529010607799</v>
      </c>
      <c r="K1486" s="7">
        <v>5.2105176531099397E-2</v>
      </c>
      <c r="L1486" s="7">
        <v>0.32598323475555602</v>
      </c>
      <c r="M1486" s="7">
        <v>4.69116845244167E-2</v>
      </c>
      <c r="N1486" s="7">
        <v>0.133051210907977</v>
      </c>
      <c r="O1486" s="7">
        <v>2.8199731737514E-2</v>
      </c>
      <c r="P1486" s="7">
        <v>0.16796085606886799</v>
      </c>
      <c r="Q1486" s="7">
        <v>6.61821076385566</v>
      </c>
    </row>
    <row r="1487" spans="1:17" hidden="1" x14ac:dyDescent="0.25">
      <c r="A1487" s="3" t="s">
        <v>52</v>
      </c>
      <c r="B1487" s="2">
        <v>43466</v>
      </c>
      <c r="C1487" s="7">
        <v>0.85214150896526197</v>
      </c>
      <c r="D1487" s="7">
        <v>7.6639600534581E-3</v>
      </c>
      <c r="E1487" s="7">
        <v>0.68135448273921395</v>
      </c>
      <c r="F1487" s="7">
        <v>0.31098155720732801</v>
      </c>
      <c r="G1487" s="7">
        <v>1.51735560721686E-2</v>
      </c>
      <c r="H1487" s="7">
        <v>1.52239209003232E-2</v>
      </c>
      <c r="I1487" s="30">
        <v>7.9233567654606707E-2</v>
      </c>
      <c r="J1487" s="30">
        <v>0.109615662367259</v>
      </c>
      <c r="K1487" s="7">
        <v>5.34454371394864E-2</v>
      </c>
      <c r="L1487" s="7">
        <v>0.37619675576955902</v>
      </c>
      <c r="M1487" s="7">
        <v>6.0341729615985197E-2</v>
      </c>
      <c r="N1487" s="7">
        <v>5.37524987212986E-2</v>
      </c>
      <c r="O1487" s="7">
        <v>3.2396243833716303E-2</v>
      </c>
      <c r="P1487" s="7">
        <v>0.20462062792559699</v>
      </c>
      <c r="Q1487" s="7">
        <v>5.72934895106438</v>
      </c>
    </row>
    <row r="1488" spans="1:17" hidden="1" x14ac:dyDescent="0.25">
      <c r="A1488" s="3" t="s">
        <v>52</v>
      </c>
      <c r="B1488" s="2">
        <v>43497</v>
      </c>
      <c r="C1488" s="7">
        <v>0.86999923793852196</v>
      </c>
      <c r="D1488" s="7">
        <v>7.6471965700428603E-3</v>
      </c>
      <c r="E1488" s="7">
        <v>0.69337009606991196</v>
      </c>
      <c r="F1488" s="7">
        <v>0.29898270736004501</v>
      </c>
      <c r="G1488" s="7">
        <v>1.3799761909358801E-2</v>
      </c>
      <c r="H1488" s="7">
        <v>1.6060582623659201E-2</v>
      </c>
      <c r="I1488" s="30">
        <v>7.5361963144286295E-2</v>
      </c>
      <c r="J1488" s="30">
        <v>0.124848792853316</v>
      </c>
      <c r="K1488" s="7">
        <v>5.2588948223635898E-2</v>
      </c>
      <c r="L1488" s="7">
        <v>0.37441386819438899</v>
      </c>
      <c r="M1488" s="7">
        <v>6.0267179810032198E-2</v>
      </c>
      <c r="N1488" s="7">
        <v>5.0686127948528101E-2</v>
      </c>
      <c r="O1488" s="7">
        <v>3.2447398438431099E-2</v>
      </c>
      <c r="P1488" s="7">
        <v>0.199525376854364</v>
      </c>
      <c r="Q1488" s="7">
        <v>5.7155583455286498</v>
      </c>
    </row>
    <row r="1489" spans="1:17" hidden="1" x14ac:dyDescent="0.25">
      <c r="A1489" s="3" t="s">
        <v>52</v>
      </c>
      <c r="B1489" s="2">
        <v>43525</v>
      </c>
      <c r="C1489" s="7">
        <v>1.0444144531530299</v>
      </c>
      <c r="D1489" s="7">
        <v>7.2080917968358601E-3</v>
      </c>
      <c r="E1489" s="7">
        <v>0.68447044861912598</v>
      </c>
      <c r="F1489" s="7">
        <v>0.308321459584038</v>
      </c>
      <c r="G1489" s="7">
        <v>1.5116050571961101E-2</v>
      </c>
      <c r="H1489" s="7">
        <v>1.44496011713591E-2</v>
      </c>
      <c r="I1489" s="30">
        <v>8.1301106566257206E-2</v>
      </c>
      <c r="J1489" s="30">
        <v>0.123072765054714</v>
      </c>
      <c r="K1489" s="7">
        <v>5.1325551240896501E-2</v>
      </c>
      <c r="L1489" s="7">
        <v>0.36137704495765399</v>
      </c>
      <c r="M1489" s="7">
        <v>5.7830374293477801E-2</v>
      </c>
      <c r="N1489" s="7">
        <v>5.3087525056311001E-2</v>
      </c>
      <c r="O1489" s="7">
        <v>3.4251123934003001E-2</v>
      </c>
      <c r="P1489" s="7">
        <v>0.20818885715336699</v>
      </c>
      <c r="Q1489" s="7">
        <v>5.7093146511150801</v>
      </c>
    </row>
    <row r="1490" spans="1:17" hidden="1" x14ac:dyDescent="0.25">
      <c r="A1490" s="3" t="s">
        <v>52</v>
      </c>
      <c r="B1490" s="2">
        <v>43556</v>
      </c>
      <c r="C1490" s="7">
        <v>1.00009671187244</v>
      </c>
      <c r="D1490" s="7">
        <v>7.3261895761008097E-3</v>
      </c>
      <c r="E1490" s="7">
        <v>0.682706548339304</v>
      </c>
      <c r="F1490" s="7">
        <v>0.30996726208459502</v>
      </c>
      <c r="G1490" s="7">
        <v>1.4834545923656999E-2</v>
      </c>
      <c r="H1490" s="7">
        <v>1.4417821805269199E-2</v>
      </c>
      <c r="I1490" s="30">
        <v>8.5218532371592895E-2</v>
      </c>
      <c r="J1490" s="30">
        <v>0.120459936475457</v>
      </c>
      <c r="K1490" s="7">
        <v>5.1931503328715198E-2</v>
      </c>
      <c r="L1490" s="7">
        <v>0.362562379107014</v>
      </c>
      <c r="M1490" s="7">
        <v>5.5825998899687E-2</v>
      </c>
      <c r="N1490" s="7">
        <v>6.0910381886168603E-2</v>
      </c>
      <c r="O1490" s="7">
        <v>3.7024432038452897E-2</v>
      </c>
      <c r="P1490" s="7">
        <v>0.19681446816398601</v>
      </c>
      <c r="Q1490" s="7">
        <v>5.72248179048196</v>
      </c>
    </row>
    <row r="1491" spans="1:17" hidden="1" x14ac:dyDescent="0.25">
      <c r="A1491" s="3" t="s">
        <v>52</v>
      </c>
      <c r="B1491" s="2">
        <v>43586</v>
      </c>
      <c r="C1491" s="7">
        <v>1.0351064990291501</v>
      </c>
      <c r="D1491" s="7">
        <v>7.9249498624999297E-3</v>
      </c>
      <c r="E1491" s="7">
        <v>0.68004479631361403</v>
      </c>
      <c r="F1491" s="7">
        <v>0.31203025382388599</v>
      </c>
      <c r="G1491" s="7">
        <v>1.34681076992805E-2</v>
      </c>
      <c r="H1491" s="7">
        <v>1.31931044269236E-2</v>
      </c>
      <c r="I1491" s="30">
        <v>8.9393379067185197E-2</v>
      </c>
      <c r="J1491" s="30">
        <v>0.12581601658622599</v>
      </c>
      <c r="K1491" s="7">
        <v>5.2524727227940701E-2</v>
      </c>
      <c r="L1491" s="7">
        <v>0.35666311036481901</v>
      </c>
      <c r="M1491" s="7">
        <v>5.8599344212240799E-2</v>
      </c>
      <c r="N1491" s="7">
        <v>6.2623829891994803E-2</v>
      </c>
      <c r="O1491" s="7">
        <v>3.4952112268480801E-2</v>
      </c>
      <c r="P1491" s="7">
        <v>0.192766268254908</v>
      </c>
      <c r="Q1491" s="7">
        <v>5.7382174712720397</v>
      </c>
    </row>
    <row r="1492" spans="1:17" hidden="1" x14ac:dyDescent="0.25">
      <c r="A1492" s="3" t="s">
        <v>52</v>
      </c>
      <c r="B1492" s="2">
        <v>43617</v>
      </c>
      <c r="C1492" s="7">
        <v>1.0056804657781799</v>
      </c>
      <c r="D1492" s="7">
        <v>8.7335214257214296E-3</v>
      </c>
      <c r="E1492" s="7">
        <v>0.69680904061423399</v>
      </c>
      <c r="F1492" s="7">
        <v>0.29445743796004398</v>
      </c>
      <c r="G1492" s="7">
        <v>1.33136467969408E-2</v>
      </c>
      <c r="H1492" s="7">
        <v>1.2129441183991599E-2</v>
      </c>
      <c r="I1492" s="30">
        <v>8.7926462207443906E-2</v>
      </c>
      <c r="J1492" s="30">
        <v>0.123523288815152</v>
      </c>
      <c r="K1492" s="7">
        <v>5.2564660726614101E-2</v>
      </c>
      <c r="L1492" s="7">
        <v>0.36246923918894602</v>
      </c>
      <c r="M1492" s="7">
        <v>5.8818331848840999E-2</v>
      </c>
      <c r="N1492" s="7">
        <v>5.7172524728782502E-2</v>
      </c>
      <c r="O1492" s="7">
        <v>3.6966599535298197E-2</v>
      </c>
      <c r="P1492" s="7">
        <v>0.195115804967991</v>
      </c>
      <c r="Q1492" s="7">
        <v>5.7465246235861702</v>
      </c>
    </row>
    <row r="1493" spans="1:17" hidden="1" x14ac:dyDescent="0.25">
      <c r="A1493" s="3" t="s">
        <v>52</v>
      </c>
      <c r="B1493" s="2">
        <v>43647</v>
      </c>
      <c r="C1493" s="7">
        <v>1.0298866704860601</v>
      </c>
      <c r="D1493" s="7">
        <v>7.9999619162708403E-3</v>
      </c>
      <c r="E1493" s="7">
        <v>0.686340193691237</v>
      </c>
      <c r="F1493" s="7">
        <v>0.305659844392492</v>
      </c>
      <c r="G1493" s="7">
        <v>1.39895666514964E-2</v>
      </c>
      <c r="H1493" s="7">
        <v>1.2104594213112401E-2</v>
      </c>
      <c r="I1493" s="30">
        <v>8.9877032020897599E-2</v>
      </c>
      <c r="J1493" s="30">
        <v>0.125876956313758</v>
      </c>
      <c r="K1493" s="7">
        <v>5.1820610986069097E-2</v>
      </c>
      <c r="L1493" s="7">
        <v>0.36018850699002197</v>
      </c>
      <c r="M1493" s="7">
        <v>5.7655682143095001E-2</v>
      </c>
      <c r="N1493" s="7">
        <v>5.2739146464910298E-2</v>
      </c>
      <c r="O1493" s="7">
        <v>3.6127576569160699E-2</v>
      </c>
      <c r="P1493" s="7">
        <v>0.199620327647479</v>
      </c>
      <c r="Q1493" s="7">
        <v>5.7319710569394902</v>
      </c>
    </row>
    <row r="1494" spans="1:17" hidden="1" x14ac:dyDescent="0.25">
      <c r="A1494" s="3" t="s">
        <v>52</v>
      </c>
      <c r="B1494" s="2">
        <v>43678</v>
      </c>
      <c r="C1494" s="7">
        <v>1.0398305047940299</v>
      </c>
      <c r="D1494" s="7">
        <v>7.9762854967844292E-3</v>
      </c>
      <c r="E1494" s="7">
        <v>0.67680621108128503</v>
      </c>
      <c r="F1494" s="7">
        <v>0.315217503421931</v>
      </c>
      <c r="G1494" s="7">
        <v>1.3288958058194701E-2</v>
      </c>
      <c r="H1494" s="7">
        <v>1.39483945228095E-2</v>
      </c>
      <c r="I1494" s="30">
        <v>9.1567686119585101E-2</v>
      </c>
      <c r="J1494" s="30">
        <v>0.13432118832678799</v>
      </c>
      <c r="K1494" s="7">
        <v>5.28254111271549E-2</v>
      </c>
      <c r="L1494" s="7">
        <v>0.35340853852543103</v>
      </c>
      <c r="M1494" s="7">
        <v>5.3515124442093602E-2</v>
      </c>
      <c r="N1494" s="7">
        <v>5.31657549846975E-2</v>
      </c>
      <c r="O1494" s="7">
        <v>3.65089021404758E-2</v>
      </c>
      <c r="P1494" s="7">
        <v>0.19745004175276901</v>
      </c>
      <c r="Q1494" s="7">
        <v>5.76736596195828</v>
      </c>
    </row>
    <row r="1495" spans="1:17" hidden="1" x14ac:dyDescent="0.25">
      <c r="A1495" s="3" t="s">
        <v>52</v>
      </c>
      <c r="B1495" s="2">
        <v>43709</v>
      </c>
      <c r="C1495" s="7">
        <v>0.96081756797282203</v>
      </c>
      <c r="D1495" s="7">
        <v>9.4938038260490108E-3</v>
      </c>
      <c r="E1495" s="7">
        <v>0.69913256833806003</v>
      </c>
      <c r="F1495" s="7">
        <v>0.29137362783589099</v>
      </c>
      <c r="G1495" s="7">
        <v>1.4407511669469301E-2</v>
      </c>
      <c r="H1495" s="7">
        <v>1.3289926187195201E-2</v>
      </c>
      <c r="I1495" s="30">
        <v>8.6008113192139496E-2</v>
      </c>
      <c r="J1495" s="30">
        <v>0.12513154605684401</v>
      </c>
      <c r="K1495" s="7">
        <v>5.3789926267034702E-2</v>
      </c>
      <c r="L1495" s="7">
        <v>0.36139635026491901</v>
      </c>
      <c r="M1495" s="7">
        <v>5.5050388248507401E-2</v>
      </c>
      <c r="N1495" s="7">
        <v>5.2191202948206797E-2</v>
      </c>
      <c r="O1495" s="7">
        <v>3.1477531483818801E-2</v>
      </c>
      <c r="P1495" s="7">
        <v>0.20725750368186599</v>
      </c>
      <c r="Q1495" s="7">
        <v>5.6862998958870703</v>
      </c>
    </row>
    <row r="1496" spans="1:17" hidden="1" x14ac:dyDescent="0.25">
      <c r="A1496" s="3" t="s">
        <v>52</v>
      </c>
      <c r="B1496" s="2">
        <v>43739</v>
      </c>
      <c r="C1496" s="7">
        <v>0.99578197590983597</v>
      </c>
      <c r="D1496" s="7">
        <v>8.4264019531963795E-3</v>
      </c>
      <c r="E1496" s="7">
        <v>0.69757027727097398</v>
      </c>
      <c r="F1496" s="7">
        <v>0.29400332077583002</v>
      </c>
      <c r="G1496" s="7">
        <v>1.38734974580956E-2</v>
      </c>
      <c r="H1496" s="7">
        <v>1.39379159844143E-2</v>
      </c>
      <c r="I1496" s="30">
        <v>8.6346303335166893E-2</v>
      </c>
      <c r="J1496" s="30">
        <v>0.12320106582698601</v>
      </c>
      <c r="K1496" s="7">
        <v>5.6456904904212402E-2</v>
      </c>
      <c r="L1496" s="7">
        <v>0.36759921516216998</v>
      </c>
      <c r="M1496" s="7">
        <v>5.6964941863698298E-2</v>
      </c>
      <c r="N1496" s="7">
        <v>5.7080706603121999E-2</v>
      </c>
      <c r="O1496" s="7">
        <v>2.9133079245629901E-2</v>
      </c>
      <c r="P1496" s="7">
        <v>0.19540636961650501</v>
      </c>
      <c r="Q1496" s="7">
        <v>5.7388215510538396</v>
      </c>
    </row>
    <row r="1497" spans="1:17" hidden="1" x14ac:dyDescent="0.25">
      <c r="A1497" s="3" t="s">
        <v>52</v>
      </c>
      <c r="B1497" s="2">
        <v>43770</v>
      </c>
      <c r="C1497" s="7">
        <v>1.0431374110893701</v>
      </c>
      <c r="D1497" s="7">
        <v>8.2641378275587398E-3</v>
      </c>
      <c r="E1497" s="7">
        <v>0.69264002091088595</v>
      </c>
      <c r="F1497" s="7">
        <v>0.29909584126155497</v>
      </c>
      <c r="G1497" s="7">
        <v>1.44672898988081E-2</v>
      </c>
      <c r="H1497" s="7">
        <v>1.90256566931046E-2</v>
      </c>
      <c r="I1497" s="30">
        <v>9.5170541541831605E-2</v>
      </c>
      <c r="J1497" s="30">
        <v>0.12224917993238101</v>
      </c>
      <c r="K1497" s="7">
        <v>6.9861028445099199E-2</v>
      </c>
      <c r="L1497" s="7">
        <v>0.35957596963538901</v>
      </c>
      <c r="M1497" s="7">
        <v>5.9221053770205298E-2</v>
      </c>
      <c r="N1497" s="7">
        <v>5.1818602585400497E-2</v>
      </c>
      <c r="O1497" s="7">
        <v>2.5318625066495199E-2</v>
      </c>
      <c r="P1497" s="7">
        <v>0.18329205243128499</v>
      </c>
      <c r="Q1497" s="7">
        <v>5.7451449543059399</v>
      </c>
    </row>
    <row r="1498" spans="1:17" hidden="1" x14ac:dyDescent="0.25">
      <c r="A1498" s="3" t="s">
        <v>52</v>
      </c>
      <c r="B1498" s="2">
        <v>43800</v>
      </c>
      <c r="C1498" s="7">
        <v>1.12310699301129</v>
      </c>
      <c r="D1498" s="7">
        <v>8.7321720595045001E-3</v>
      </c>
      <c r="E1498" s="7">
        <v>0.71044439238863399</v>
      </c>
      <c r="F1498" s="7">
        <v>0.28082343555186201</v>
      </c>
      <c r="G1498" s="7">
        <v>1.4164113595880899E-2</v>
      </c>
      <c r="H1498" s="7">
        <v>1.9779083325929599E-2</v>
      </c>
      <c r="I1498" s="30">
        <v>0.109936824842032</v>
      </c>
      <c r="J1498" s="30">
        <v>0.11817123933179299</v>
      </c>
      <c r="K1498" s="7">
        <v>7.8051522685545396E-2</v>
      </c>
      <c r="L1498" s="7">
        <v>0.38364724507452103</v>
      </c>
      <c r="M1498" s="7">
        <v>5.6595790916798103E-2</v>
      </c>
      <c r="N1498" s="7">
        <v>4.4667097634428297E-2</v>
      </c>
      <c r="O1498" s="7">
        <v>1.95931935965999E-2</v>
      </c>
      <c r="P1498" s="7">
        <v>0.155393888996472</v>
      </c>
      <c r="Q1498" s="7">
        <v>5.7626575444413097</v>
      </c>
    </row>
    <row r="1499" spans="1:17" hidden="1" x14ac:dyDescent="0.25">
      <c r="A1499" s="3" t="s">
        <v>52</v>
      </c>
      <c r="B1499" s="2">
        <v>43831</v>
      </c>
      <c r="C1499" s="7">
        <v>0.903398838034013</v>
      </c>
      <c r="D1499" s="7">
        <v>8.3437293823795701E-3</v>
      </c>
      <c r="E1499" s="7">
        <v>0.70958834213366395</v>
      </c>
      <c r="F1499" s="7">
        <v>0.28206792848395601</v>
      </c>
      <c r="G1499" s="7">
        <v>1.50690765597013E-2</v>
      </c>
      <c r="H1499" s="7">
        <v>1.3890035882255E-2</v>
      </c>
      <c r="I1499" s="30">
        <v>6.7207786876720396E-2</v>
      </c>
      <c r="J1499" s="30">
        <v>0.12122116002609901</v>
      </c>
      <c r="K1499" s="7">
        <v>5.5355803434852899E-2</v>
      </c>
      <c r="L1499" s="7">
        <v>0.37389072123881401</v>
      </c>
      <c r="M1499" s="7">
        <v>5.94425898465775E-2</v>
      </c>
      <c r="N1499" s="7">
        <v>5.3848178399679397E-2</v>
      </c>
      <c r="O1499" s="7">
        <v>2.6293388099779699E-2</v>
      </c>
      <c r="P1499" s="7">
        <v>0.213781259635522</v>
      </c>
      <c r="Q1499" s="7">
        <v>5.7727469800226903</v>
      </c>
    </row>
    <row r="1500" spans="1:17" hidden="1" x14ac:dyDescent="0.25">
      <c r="A1500" s="3" t="s">
        <v>52</v>
      </c>
      <c r="B1500" s="2">
        <v>43862</v>
      </c>
      <c r="C1500" s="7">
        <v>0.92041048678522397</v>
      </c>
      <c r="D1500" s="7">
        <v>8.2666170074249708E-3</v>
      </c>
      <c r="E1500" s="7">
        <v>0.71396061656358301</v>
      </c>
      <c r="F1500" s="7">
        <v>0.27777276642899201</v>
      </c>
      <c r="G1500" s="7">
        <v>1.5313265589364199E-2</v>
      </c>
      <c r="H1500" s="7">
        <v>1.49739219307948E-2</v>
      </c>
      <c r="I1500" s="30">
        <v>6.9413405901171593E-2</v>
      </c>
      <c r="J1500" s="30">
        <v>0.13194266530922999</v>
      </c>
      <c r="K1500" s="7">
        <v>5.3365974841706999E-2</v>
      </c>
      <c r="L1500" s="7">
        <v>0.37873196904759998</v>
      </c>
      <c r="M1500" s="7">
        <v>5.9526178284659899E-2</v>
      </c>
      <c r="N1500" s="7">
        <v>5.1370663780199402E-2</v>
      </c>
      <c r="O1500" s="7">
        <v>2.90619733145864E-2</v>
      </c>
      <c r="P1500" s="7">
        <v>0.19629998200068699</v>
      </c>
      <c r="Q1500" s="7">
        <v>5.7649707720036902</v>
      </c>
    </row>
    <row r="1501" spans="1:17" hidden="1" x14ac:dyDescent="0.25">
      <c r="A1501" s="3" t="s">
        <v>52</v>
      </c>
      <c r="B1501" s="2">
        <v>43891</v>
      </c>
      <c r="C1501" s="7">
        <v>0.89342259032273497</v>
      </c>
      <c r="D1501" s="7">
        <v>9.1821508206276301E-3</v>
      </c>
      <c r="E1501" s="7">
        <v>0.73189123727855798</v>
      </c>
      <c r="F1501" s="7">
        <v>0.25892661190081401</v>
      </c>
      <c r="G1501" s="7">
        <v>1.43634075519702E-2</v>
      </c>
      <c r="H1501" s="7">
        <v>1.07094394296434E-2</v>
      </c>
      <c r="I1501" s="30">
        <v>4.58736849450345E-2</v>
      </c>
      <c r="J1501" s="30">
        <v>8.5146270927812795E-2</v>
      </c>
      <c r="K1501" s="7">
        <v>5.5648820412451103E-2</v>
      </c>
      <c r="L1501" s="7">
        <v>0.49162169447033199</v>
      </c>
      <c r="M1501" s="7">
        <v>4.9353977573276198E-2</v>
      </c>
      <c r="N1501" s="7">
        <v>4.8434717315745703E-2</v>
      </c>
      <c r="O1501" s="7">
        <v>1.40391280163044E-2</v>
      </c>
      <c r="P1501" s="7">
        <v>0.18480885935742999</v>
      </c>
      <c r="Q1501" s="7">
        <v>5.80605152846534</v>
      </c>
    </row>
    <row r="1502" spans="1:17" hidden="1" x14ac:dyDescent="0.25">
      <c r="A1502" s="3" t="s">
        <v>52</v>
      </c>
      <c r="B1502" s="2">
        <v>43922</v>
      </c>
      <c r="C1502" s="7">
        <v>0.54969268205798105</v>
      </c>
      <c r="D1502" s="7">
        <v>1.22818974196565E-2</v>
      </c>
      <c r="E1502" s="7">
        <v>0.80562478411011396</v>
      </c>
      <c r="F1502" s="7">
        <v>0.18209331847023</v>
      </c>
      <c r="G1502" s="7">
        <v>1.2511539639952799E-2</v>
      </c>
      <c r="H1502" s="7">
        <v>7.9293229959057597E-4</v>
      </c>
      <c r="I1502" s="30">
        <v>1.2388553353170399E-2</v>
      </c>
      <c r="J1502" s="30">
        <v>1.6178356881601502E-2</v>
      </c>
      <c r="K1502" s="7">
        <v>5.0531461345223599E-2</v>
      </c>
      <c r="L1502" s="7">
        <v>0.76939004062780803</v>
      </c>
      <c r="M1502" s="7">
        <v>1.6738204551509601E-2</v>
      </c>
      <c r="N1502" s="7">
        <v>3.6457862696583597E-2</v>
      </c>
      <c r="O1502" s="7">
        <v>1.9239071773536601E-3</v>
      </c>
      <c r="P1502" s="7">
        <v>8.3087141427206607E-2</v>
      </c>
      <c r="Q1502" s="7">
        <v>5.9798329230916103</v>
      </c>
    </row>
    <row r="1503" spans="1:17" hidden="1" x14ac:dyDescent="0.25">
      <c r="A1503" s="3" t="s">
        <v>52</v>
      </c>
      <c r="B1503" s="2">
        <v>43952</v>
      </c>
      <c r="C1503" s="7">
        <v>0.68889904132658997</v>
      </c>
      <c r="D1503" s="7">
        <v>1.1457617796023001E-2</v>
      </c>
      <c r="E1503" s="7">
        <v>0.78984509577734896</v>
      </c>
      <c r="F1503" s="7">
        <v>0.19869728642662801</v>
      </c>
      <c r="G1503" s="7">
        <v>1.2166159065107899E-2</v>
      </c>
      <c r="H1503" s="7">
        <v>2.3805125308741901E-3</v>
      </c>
      <c r="I1503" s="30">
        <v>1.6767471391828902E-2</v>
      </c>
      <c r="J1503" s="30">
        <v>3.4558523665099497E-2</v>
      </c>
      <c r="K1503" s="7">
        <v>5.1125588820038301E-2</v>
      </c>
      <c r="L1503" s="7">
        <v>0.66710796755089696</v>
      </c>
      <c r="M1503" s="7">
        <v>1.7946788845735698E-2</v>
      </c>
      <c r="N1503" s="7">
        <v>7.8941232962799299E-2</v>
      </c>
      <c r="O1503" s="7">
        <v>5.7716479091980202E-3</v>
      </c>
      <c r="P1503" s="7">
        <v>0.11323410725842099</v>
      </c>
      <c r="Q1503" s="7">
        <v>5.9342406414695397</v>
      </c>
    </row>
    <row r="1504" spans="1:17" hidden="1" x14ac:dyDescent="0.25">
      <c r="A1504" s="3" t="s">
        <v>52</v>
      </c>
      <c r="B1504" s="2">
        <v>43983</v>
      </c>
      <c r="C1504" s="7">
        <v>0.81795670970375201</v>
      </c>
      <c r="D1504" s="7">
        <v>1.0938469142950101E-2</v>
      </c>
      <c r="E1504" s="7">
        <v>0.75147813869200197</v>
      </c>
      <c r="F1504" s="7">
        <v>0.23758339216504801</v>
      </c>
      <c r="G1504" s="7">
        <v>1.23548335175014E-2</v>
      </c>
      <c r="H1504" s="7">
        <v>6.6439433012928303E-3</v>
      </c>
      <c r="I1504" s="30">
        <v>5.5903167945423701E-2</v>
      </c>
      <c r="J1504" s="30">
        <v>4.9025668894180197E-2</v>
      </c>
      <c r="K1504" s="7">
        <v>5.1549752746054799E-2</v>
      </c>
      <c r="L1504" s="7">
        <v>0.52913359443299801</v>
      </c>
      <c r="M1504" s="7">
        <v>2.8329990384815099E-2</v>
      </c>
      <c r="N1504" s="7">
        <v>7.7757625921691401E-2</v>
      </c>
      <c r="O1504" s="7">
        <v>5.7272825335091702E-3</v>
      </c>
      <c r="P1504" s="7">
        <v>0.183574140322533</v>
      </c>
      <c r="Q1504" s="7">
        <v>5.8961868060803599</v>
      </c>
    </row>
    <row r="1505" spans="1:17" hidden="1" x14ac:dyDescent="0.25">
      <c r="A1505" s="3" t="s">
        <v>52</v>
      </c>
      <c r="B1505" s="2">
        <v>44013</v>
      </c>
      <c r="C1505" s="7">
        <v>0.99319886667348001</v>
      </c>
      <c r="D1505" s="7">
        <v>9.2522320991838703E-3</v>
      </c>
      <c r="E1505" s="7">
        <v>0.71660234296849501</v>
      </c>
      <c r="F1505" s="7">
        <v>0.27414542493232102</v>
      </c>
      <c r="G1505" s="7">
        <v>1.1887406343524001E-2</v>
      </c>
      <c r="H1505" s="7">
        <v>1.1502153042808E-2</v>
      </c>
      <c r="I1505" s="30">
        <v>8.0432805605803501E-2</v>
      </c>
      <c r="J1505" s="30">
        <v>9.7906260936786602E-2</v>
      </c>
      <c r="K1505" s="7">
        <v>5.3355142490763501E-2</v>
      </c>
      <c r="L1505" s="7">
        <v>0.428076082935411</v>
      </c>
      <c r="M1505" s="7">
        <v>5.3627584703823103E-2</v>
      </c>
      <c r="N1505" s="7">
        <v>6.6943884363648801E-2</v>
      </c>
      <c r="O1505" s="7">
        <v>1.2140135579925901E-2</v>
      </c>
      <c r="P1505" s="7">
        <v>0.184128543997505</v>
      </c>
      <c r="Q1505" s="7">
        <v>5.8652467489649798</v>
      </c>
    </row>
    <row r="1506" spans="1:17" hidden="1" x14ac:dyDescent="0.25">
      <c r="A1506" s="3" t="s">
        <v>52</v>
      </c>
      <c r="B1506" s="2">
        <v>44044</v>
      </c>
      <c r="C1506" s="7">
        <v>1.04156345803879</v>
      </c>
      <c r="D1506" s="7">
        <v>9.8135391342967799E-3</v>
      </c>
      <c r="E1506" s="7">
        <v>0.70184188188940899</v>
      </c>
      <c r="F1506" s="7">
        <v>0.28834457897629401</v>
      </c>
      <c r="G1506" s="7">
        <v>1.08004665884818E-2</v>
      </c>
      <c r="H1506" s="7">
        <v>1.36909507223942E-2</v>
      </c>
      <c r="I1506" s="30">
        <v>8.6988669750886094E-2</v>
      </c>
      <c r="J1506" s="30">
        <v>0.13173766036289</v>
      </c>
      <c r="K1506" s="7">
        <v>5.3110421908878602E-2</v>
      </c>
      <c r="L1506" s="7">
        <v>0.39543382791109799</v>
      </c>
      <c r="M1506" s="7">
        <v>4.8534231604505498E-2</v>
      </c>
      <c r="N1506" s="7">
        <v>6.1384186876680201E-2</v>
      </c>
      <c r="O1506" s="7">
        <v>1.75621566032171E-2</v>
      </c>
      <c r="P1506" s="7">
        <v>0.180757427670969</v>
      </c>
      <c r="Q1506" s="7">
        <v>5.8350314787004098</v>
      </c>
    </row>
    <row r="1507" spans="1:17" hidden="1" x14ac:dyDescent="0.25">
      <c r="A1507" s="3" t="s">
        <v>52</v>
      </c>
      <c r="B1507" s="2">
        <v>44075</v>
      </c>
      <c r="C1507" s="7">
        <v>0.98195603334888104</v>
      </c>
      <c r="D1507" s="7">
        <v>9.6983709934243007E-3</v>
      </c>
      <c r="E1507" s="7">
        <v>0.71738615052435495</v>
      </c>
      <c r="F1507" s="7">
        <v>0.27291547848222097</v>
      </c>
      <c r="G1507" s="7">
        <v>1.3734074134954401E-2</v>
      </c>
      <c r="H1507" s="7">
        <v>1.26054007148938E-2</v>
      </c>
      <c r="I1507" s="30">
        <v>7.4958297594612394E-2</v>
      </c>
      <c r="J1507" s="30">
        <v>0.11902477971629399</v>
      </c>
      <c r="K1507" s="7">
        <v>5.58880326387323E-2</v>
      </c>
      <c r="L1507" s="7">
        <v>0.40390456103493799</v>
      </c>
      <c r="M1507" s="7">
        <v>5.4719181956381202E-2</v>
      </c>
      <c r="N1507" s="7">
        <v>6.1269278968643599E-2</v>
      </c>
      <c r="O1507" s="7">
        <v>1.60800718623435E-2</v>
      </c>
      <c r="P1507" s="7">
        <v>0.187816321378206</v>
      </c>
      <c r="Q1507" s="7">
        <v>5.8338407064379503</v>
      </c>
    </row>
    <row r="1508" spans="1:17" hidden="1" x14ac:dyDescent="0.25">
      <c r="A1508" s="3" t="s">
        <v>52</v>
      </c>
      <c r="B1508" s="2">
        <v>44105</v>
      </c>
      <c r="C1508" s="7">
        <v>1.01872507561213</v>
      </c>
      <c r="D1508" s="7">
        <v>9.5283935520230501E-3</v>
      </c>
      <c r="E1508" s="7">
        <v>0.72646261914945298</v>
      </c>
      <c r="F1508" s="7">
        <v>0.26400898729852401</v>
      </c>
      <c r="G1508" s="7">
        <v>1.2864938175124499E-2</v>
      </c>
      <c r="H1508" s="7">
        <v>1.4500738996909301E-2</v>
      </c>
      <c r="I1508" s="30">
        <v>7.7467795402150305E-2</v>
      </c>
      <c r="J1508" s="30">
        <v>0.113071969074545</v>
      </c>
      <c r="K1508" s="7">
        <v>6.1857426976890499E-2</v>
      </c>
      <c r="L1508" s="7">
        <v>0.41548375263456699</v>
      </c>
      <c r="M1508" s="7">
        <v>5.6428375974401902E-2</v>
      </c>
      <c r="N1508" s="7">
        <v>6.5292584357387398E-2</v>
      </c>
      <c r="O1508" s="7">
        <v>1.27128221536775E-2</v>
      </c>
      <c r="P1508" s="7">
        <v>0.17031959625434701</v>
      </c>
      <c r="Q1508" s="7">
        <v>5.8351132090316797</v>
      </c>
    </row>
    <row r="1509" spans="1:17" hidden="1" x14ac:dyDescent="0.25">
      <c r="A1509" s="3" t="s">
        <v>52</v>
      </c>
      <c r="B1509" s="2">
        <v>44136</v>
      </c>
      <c r="C1509" s="7">
        <v>0.78026656204914402</v>
      </c>
      <c r="D1509" s="7">
        <v>1.0623318920427401E-2</v>
      </c>
      <c r="E1509" s="7">
        <v>0.77093034671067995</v>
      </c>
      <c r="F1509" s="7">
        <v>0.21844633436889299</v>
      </c>
      <c r="G1509" s="7">
        <v>1.6071963184745901E-2</v>
      </c>
      <c r="H1509" s="7">
        <v>7.20814182599079E-3</v>
      </c>
      <c r="I1509" s="30">
        <v>2.9137659643733198E-2</v>
      </c>
      <c r="J1509" s="30">
        <v>6.5203417202005898E-2</v>
      </c>
      <c r="K1509" s="7">
        <v>6.7287207901506399E-2</v>
      </c>
      <c r="L1509" s="7">
        <v>0.54438743195592298</v>
      </c>
      <c r="M1509" s="7">
        <v>5.2818416198383698E-2</v>
      </c>
      <c r="N1509" s="7">
        <v>6.8797444248470493E-2</v>
      </c>
      <c r="O1509" s="7">
        <v>5.8505701673699497E-3</v>
      </c>
      <c r="P1509" s="7">
        <v>0.14323774767187</v>
      </c>
      <c r="Q1509" s="7">
        <v>5.8747106012662202</v>
      </c>
    </row>
    <row r="1510" spans="1:17" hidden="1" x14ac:dyDescent="0.25">
      <c r="A1510" s="3" t="s">
        <v>52</v>
      </c>
      <c r="B1510" s="2">
        <v>44166</v>
      </c>
      <c r="C1510" s="7">
        <v>0.98826704574353696</v>
      </c>
      <c r="D1510" s="7">
        <v>1.0187795923996899E-2</v>
      </c>
      <c r="E1510" s="7">
        <v>0.76523068741515798</v>
      </c>
      <c r="F1510" s="7">
        <v>0.224581516660846</v>
      </c>
      <c r="G1510" s="7">
        <v>1.63540958989127E-2</v>
      </c>
      <c r="H1510" s="7">
        <v>1.41528351405218E-2</v>
      </c>
      <c r="I1510" s="30">
        <v>8.7649117090946402E-2</v>
      </c>
      <c r="J1510" s="30">
        <v>7.3213958840584306E-2</v>
      </c>
      <c r="K1510" s="7">
        <v>7.1467218853953504E-2</v>
      </c>
      <c r="L1510" s="7">
        <v>0.48547535699111699</v>
      </c>
      <c r="M1510" s="7">
        <v>5.7385202865849201E-2</v>
      </c>
      <c r="N1510" s="7">
        <v>5.0326520260860499E-2</v>
      </c>
      <c r="O1510" s="7">
        <v>6.5950257984673097E-3</v>
      </c>
      <c r="P1510" s="7">
        <v>0.137380668258787</v>
      </c>
      <c r="Q1510" s="7">
        <v>5.8504048492769503</v>
      </c>
    </row>
    <row r="1511" spans="1:17" hidden="1" x14ac:dyDescent="0.25">
      <c r="A1511" s="3" t="s">
        <v>52</v>
      </c>
      <c r="B1511" s="2">
        <v>44197</v>
      </c>
      <c r="C1511" s="7">
        <v>0.62288385127817703</v>
      </c>
      <c r="D1511" s="7">
        <v>1.19452276958858E-2</v>
      </c>
      <c r="E1511" s="7">
        <v>0.79326174929980198</v>
      </c>
      <c r="F1511" s="7">
        <v>0.194793023004312</v>
      </c>
      <c r="G1511" s="7">
        <v>1.6392137750899299E-2</v>
      </c>
      <c r="H1511" s="7">
        <v>1.6399163841565301E-3</v>
      </c>
      <c r="I1511" s="30">
        <v>1.32186774069292E-2</v>
      </c>
      <c r="J1511" s="30">
        <v>5.3341345581537698E-2</v>
      </c>
      <c r="K1511" s="7">
        <v>5.0982565773083903E-2</v>
      </c>
      <c r="L1511" s="7">
        <v>0.60555349209368603</v>
      </c>
      <c r="M1511" s="7">
        <v>4.7890975771234502E-2</v>
      </c>
      <c r="N1511" s="7">
        <v>5.5690533920410401E-2</v>
      </c>
      <c r="O1511" s="7">
        <v>3.8747689784573002E-3</v>
      </c>
      <c r="P1511" s="7">
        <v>0.151415586339605</v>
      </c>
      <c r="Q1511" s="7">
        <v>5.9364893194329902</v>
      </c>
    </row>
    <row r="1512" spans="1:17" hidden="1" x14ac:dyDescent="0.25">
      <c r="A1512" s="3" t="s">
        <v>52</v>
      </c>
      <c r="B1512" s="2">
        <v>44228</v>
      </c>
      <c r="C1512" s="7">
        <v>0.64305758079828301</v>
      </c>
      <c r="D1512" s="7">
        <v>1.1926126832106001E-2</v>
      </c>
      <c r="E1512" s="7">
        <v>0.78984782087098304</v>
      </c>
      <c r="F1512" s="7">
        <v>0.19822605229691101</v>
      </c>
      <c r="G1512" s="7">
        <v>1.6743153500402001E-2</v>
      </c>
      <c r="H1512" s="7">
        <v>1.2379194307974399E-3</v>
      </c>
      <c r="I1512" s="30">
        <v>1.5606634222405401E-2</v>
      </c>
      <c r="J1512" s="30">
        <v>5.4418247966342197E-2</v>
      </c>
      <c r="K1512" s="7">
        <v>5.4961346992664403E-2</v>
      </c>
      <c r="L1512" s="7">
        <v>0.58158116652757696</v>
      </c>
      <c r="M1512" s="7">
        <v>4.9089398877451201E-2</v>
      </c>
      <c r="N1512" s="7">
        <v>6.16946755180856E-2</v>
      </c>
      <c r="O1512" s="7">
        <v>3.8576468808951101E-3</v>
      </c>
      <c r="P1512" s="7">
        <v>0.16080981008337999</v>
      </c>
      <c r="Q1512" s="7">
        <v>5.8867893156197502</v>
      </c>
    </row>
    <row r="1513" spans="1:17" hidden="1" x14ac:dyDescent="0.25">
      <c r="A1513" s="3" t="s">
        <v>52</v>
      </c>
      <c r="B1513" s="2">
        <v>44256</v>
      </c>
      <c r="C1513" s="7">
        <v>0.803009509904269</v>
      </c>
      <c r="D1513" s="7">
        <v>1.1104155945285001E-2</v>
      </c>
      <c r="E1513" s="7">
        <v>0.77398532716232105</v>
      </c>
      <c r="F1513" s="7">
        <v>0.21491051689239399</v>
      </c>
      <c r="G1513" s="7">
        <v>1.6104285138637701E-2</v>
      </c>
      <c r="H1513" s="7">
        <v>2.2391166492324601E-3</v>
      </c>
      <c r="I1513" s="30">
        <v>1.7099080367796698E-2</v>
      </c>
      <c r="J1513" s="30">
        <v>5.3471133692829999E-2</v>
      </c>
      <c r="K1513" s="7">
        <v>5.5288304123215601E-2</v>
      </c>
      <c r="L1513" s="7">
        <v>0.54681895073002695</v>
      </c>
      <c r="M1513" s="7">
        <v>5.0457647498423602E-2</v>
      </c>
      <c r="N1513" s="7">
        <v>7.38857082312184E-2</v>
      </c>
      <c r="O1513" s="7">
        <v>5.5958747565670597E-3</v>
      </c>
      <c r="P1513" s="7">
        <v>0.17903989881205101</v>
      </c>
      <c r="Q1513" s="7">
        <v>5.8869596505473796</v>
      </c>
    </row>
    <row r="1514" spans="1:17" hidden="1" x14ac:dyDescent="0.25">
      <c r="A1514" s="3" t="s">
        <v>52</v>
      </c>
      <c r="B1514" s="2">
        <v>44287</v>
      </c>
      <c r="C1514" s="7">
        <v>0.93069272405776404</v>
      </c>
      <c r="D1514" s="7">
        <v>1.00290223656923E-2</v>
      </c>
      <c r="E1514" s="7">
        <v>0.74848200400312004</v>
      </c>
      <c r="F1514" s="7">
        <v>0.24148897363118699</v>
      </c>
      <c r="G1514" s="7">
        <v>1.32288525747468E-2</v>
      </c>
      <c r="H1514" s="7">
        <v>7.9775376208898706E-3</v>
      </c>
      <c r="I1514" s="30">
        <v>7.2199421098703601E-2</v>
      </c>
      <c r="J1514" s="30">
        <v>7.6185326731377706E-2</v>
      </c>
      <c r="K1514" s="7">
        <v>5.4422943595263097E-2</v>
      </c>
      <c r="L1514" s="7">
        <v>0.44992782301841999</v>
      </c>
      <c r="M1514" s="7">
        <v>5.8751855689671097E-2</v>
      </c>
      <c r="N1514" s="7">
        <v>7.6603873867230304E-2</v>
      </c>
      <c r="O1514" s="7">
        <v>9.3468015734843209E-3</v>
      </c>
      <c r="P1514" s="7">
        <v>0.18135556423021301</v>
      </c>
      <c r="Q1514" s="7">
        <v>5.8344411574579897</v>
      </c>
    </row>
    <row r="1515" spans="1:17" hidden="1" x14ac:dyDescent="0.25">
      <c r="A1515" s="3" t="s">
        <v>52</v>
      </c>
      <c r="B1515" s="2">
        <v>44317</v>
      </c>
      <c r="C1515" s="7">
        <v>1.03758597274766</v>
      </c>
      <c r="D1515" s="7">
        <v>9.4766045506757303E-3</v>
      </c>
      <c r="E1515" s="7">
        <v>0.72968397268565499</v>
      </c>
      <c r="F1515" s="7">
        <v>0.260839422763669</v>
      </c>
      <c r="G1515" s="7">
        <v>1.1934337377671999E-2</v>
      </c>
      <c r="H1515" s="7">
        <v>1.21214999922933E-2</v>
      </c>
      <c r="I1515" s="30">
        <v>8.3043985035803805E-2</v>
      </c>
      <c r="J1515" s="30">
        <v>0.104184948487999</v>
      </c>
      <c r="K1515" s="7">
        <v>5.2019179070581102E-2</v>
      </c>
      <c r="L1515" s="7">
        <v>0.410430533920778</v>
      </c>
      <c r="M1515" s="7">
        <v>5.4750739242799301E-2</v>
      </c>
      <c r="N1515" s="7">
        <v>7.2554622940092295E-2</v>
      </c>
      <c r="O1515" s="7">
        <v>1.4062750381781E-2</v>
      </c>
      <c r="P1515" s="7">
        <v>0.18489740355020101</v>
      </c>
      <c r="Q1515" s="7">
        <v>5.8742373357503199</v>
      </c>
    </row>
    <row r="1516" spans="1:17" hidden="1" x14ac:dyDescent="0.25">
      <c r="A1516" s="3" t="s">
        <v>52</v>
      </c>
      <c r="B1516" s="2">
        <v>44348</v>
      </c>
      <c r="C1516" s="7">
        <v>1.0183564851689599</v>
      </c>
      <c r="D1516" s="7">
        <v>8.9044130127864905E-3</v>
      </c>
      <c r="E1516" s="7">
        <v>0.72189703098453795</v>
      </c>
      <c r="F1516" s="7">
        <v>0.269198556002675</v>
      </c>
      <c r="G1516" s="7">
        <v>1.3674052379998299E-2</v>
      </c>
      <c r="H1516" s="7">
        <v>1.27334087799858E-2</v>
      </c>
      <c r="I1516" s="30">
        <v>7.8635435243701604E-2</v>
      </c>
      <c r="J1516" s="30">
        <v>0.120003942587631</v>
      </c>
      <c r="K1516" s="7">
        <v>4.9342996264536199E-2</v>
      </c>
      <c r="L1516" s="7">
        <v>0.40310076898818498</v>
      </c>
      <c r="M1516" s="7">
        <v>5.7436993412430901E-2</v>
      </c>
      <c r="N1516" s="7">
        <v>6.2757787994891304E-2</v>
      </c>
      <c r="O1516" s="7">
        <v>1.8504631595669601E-2</v>
      </c>
      <c r="P1516" s="7">
        <v>0.18380998275297</v>
      </c>
      <c r="Q1516" s="7">
        <v>5.8080325963092596</v>
      </c>
    </row>
    <row r="1517" spans="1:17" hidden="1" x14ac:dyDescent="0.25">
      <c r="A1517" s="3" t="s">
        <v>52</v>
      </c>
      <c r="B1517" s="2">
        <v>44378</v>
      </c>
      <c r="C1517" s="7">
        <v>1.08989142371132</v>
      </c>
      <c r="D1517" s="7">
        <v>8.3894839692665504E-3</v>
      </c>
      <c r="E1517" s="7">
        <v>0.71544567272933801</v>
      </c>
      <c r="F1517" s="7">
        <v>0.27616484330139501</v>
      </c>
      <c r="G1517" s="7">
        <v>1.2831293597624201E-2</v>
      </c>
      <c r="H1517" s="7">
        <v>1.42172292645427E-2</v>
      </c>
      <c r="I1517" s="30">
        <v>7.6229257963258898E-2</v>
      </c>
      <c r="J1517" s="30">
        <v>0.13206059844484599</v>
      </c>
      <c r="K1517" s="7">
        <v>4.8617412968150503E-2</v>
      </c>
      <c r="L1517" s="7">
        <v>0.39439687730207101</v>
      </c>
      <c r="M1517" s="7">
        <v>5.5484208940287397E-2</v>
      </c>
      <c r="N1517" s="7">
        <v>5.9321511417578403E-2</v>
      </c>
      <c r="O1517" s="7">
        <v>2.2415350181689001E-2</v>
      </c>
      <c r="P1517" s="7">
        <v>0.18442625991995201</v>
      </c>
      <c r="Q1517" s="7">
        <v>5.8346692904528403</v>
      </c>
    </row>
    <row r="1518" spans="1:17" hidden="1" x14ac:dyDescent="0.25">
      <c r="A1518" s="3" t="s">
        <v>52</v>
      </c>
      <c r="B1518" s="2">
        <v>44409</v>
      </c>
      <c r="C1518" s="7">
        <v>1.0837388800583101</v>
      </c>
      <c r="D1518" s="7">
        <v>9.1043815101718908E-3</v>
      </c>
      <c r="E1518" s="7">
        <v>0.701449636837152</v>
      </c>
      <c r="F1518" s="7">
        <v>0.28944598165267599</v>
      </c>
      <c r="G1518" s="7">
        <v>1.29052964579872E-2</v>
      </c>
      <c r="H1518" s="7">
        <v>1.8385271516056501E-2</v>
      </c>
      <c r="I1518" s="30">
        <v>7.9913178543852506E-2</v>
      </c>
      <c r="J1518" s="30">
        <v>0.14832994591059201</v>
      </c>
      <c r="K1518" s="7">
        <v>5.02296728828674E-2</v>
      </c>
      <c r="L1518" s="7">
        <v>0.36873521899566802</v>
      </c>
      <c r="M1518" s="7">
        <v>5.4988042170920501E-2</v>
      </c>
      <c r="N1518" s="7">
        <v>5.8421947594466297E-2</v>
      </c>
      <c r="O1518" s="7">
        <v>2.5529158501532999E-2</v>
      </c>
      <c r="P1518" s="7">
        <v>0.182562267426056</v>
      </c>
      <c r="Q1518" s="7">
        <v>5.8680011616669896</v>
      </c>
    </row>
    <row r="1519" spans="1:17" x14ac:dyDescent="0.25">
      <c r="A1519" s="3" t="s">
        <v>52</v>
      </c>
      <c r="B1519" s="2">
        <v>44440</v>
      </c>
      <c r="C1519" s="7">
        <v>1.0212057552565601</v>
      </c>
      <c r="D1519" s="7">
        <v>8.9397147740551807E-3</v>
      </c>
      <c r="E1519" s="7">
        <v>0.72067988455445497</v>
      </c>
      <c r="F1519" s="7">
        <v>0.27038040067149</v>
      </c>
      <c r="G1519" s="7">
        <v>1.3823116679851999E-2</v>
      </c>
      <c r="H1519" s="7">
        <v>1.3936465664454899E-2</v>
      </c>
      <c r="I1519" s="30">
        <v>7.3367474705735305E-2</v>
      </c>
      <c r="J1519" s="30">
        <v>0.13831370615979099</v>
      </c>
      <c r="K1519" s="7">
        <v>4.8738237942082797E-2</v>
      </c>
      <c r="L1519" s="7">
        <v>0.37914526755384698</v>
      </c>
      <c r="M1519" s="7">
        <v>5.68438925515031E-2</v>
      </c>
      <c r="N1519" s="7">
        <v>5.5717097778744097E-2</v>
      </c>
      <c r="O1519" s="7">
        <v>2.2909295230733599E-2</v>
      </c>
      <c r="P1519" s="7">
        <v>0.19720544573325599</v>
      </c>
      <c r="Q1519" s="7">
        <v>5.8123317083085402</v>
      </c>
    </row>
    <row r="1520" spans="1:17" hidden="1" x14ac:dyDescent="0.25">
      <c r="A1520" s="3" t="s">
        <v>53</v>
      </c>
      <c r="B1520" s="2">
        <v>43466</v>
      </c>
      <c r="C1520" s="7">
        <v>0.86692425674821205</v>
      </c>
      <c r="D1520" s="7">
        <v>4.7615458944056301E-3</v>
      </c>
      <c r="E1520" s="7">
        <v>0.674623628878395</v>
      </c>
      <c r="F1520" s="7">
        <v>0.32061482522719897</v>
      </c>
      <c r="G1520" s="7">
        <v>1.5106415546755901E-2</v>
      </c>
      <c r="H1520" s="7">
        <v>1.5659370068360601E-2</v>
      </c>
      <c r="I1520" s="30">
        <v>6.1250031941612298E-2</v>
      </c>
      <c r="J1520" s="30">
        <v>9.3224887363777903E-2</v>
      </c>
      <c r="K1520" s="7">
        <v>5.2160947431304901E-2</v>
      </c>
      <c r="L1520" s="7">
        <v>0.36106313357032699</v>
      </c>
      <c r="M1520" s="7">
        <v>5.2020395743823403E-2</v>
      </c>
      <c r="N1520" s="7">
        <v>6.0438697802161601E-2</v>
      </c>
      <c r="O1520" s="7">
        <v>2.8806462312166801E-2</v>
      </c>
      <c r="P1520" s="7">
        <v>0.26026965821970899</v>
      </c>
      <c r="Q1520" s="7">
        <v>5.6799506604327403</v>
      </c>
    </row>
    <row r="1521" spans="1:17" hidden="1" x14ac:dyDescent="0.25">
      <c r="A1521" s="3" t="s">
        <v>53</v>
      </c>
      <c r="B1521" s="2">
        <v>43497</v>
      </c>
      <c r="C1521" s="7">
        <v>0.89687799747650698</v>
      </c>
      <c r="D1521" s="7">
        <v>4.5812804501013998E-3</v>
      </c>
      <c r="E1521" s="7">
        <v>0.66522697806394104</v>
      </c>
      <c r="F1521" s="7">
        <v>0.33019174148595698</v>
      </c>
      <c r="G1521" s="7">
        <v>1.4619608218208201E-2</v>
      </c>
      <c r="H1521" s="7">
        <v>1.4321954438593E-2</v>
      </c>
      <c r="I1521" s="30">
        <v>5.9550560745680103E-2</v>
      </c>
      <c r="J1521" s="30">
        <v>0.103111903032175</v>
      </c>
      <c r="K1521" s="7">
        <v>4.8075340679100798E-2</v>
      </c>
      <c r="L1521" s="7">
        <v>0.355093994639751</v>
      </c>
      <c r="M1521" s="7">
        <v>5.2390354878069402E-2</v>
      </c>
      <c r="N1521" s="7">
        <v>5.6082057260716599E-2</v>
      </c>
      <c r="O1521" s="7">
        <v>2.6282614853218301E-2</v>
      </c>
      <c r="P1521" s="7">
        <v>0.27047161125448699</v>
      </c>
      <c r="Q1521" s="7">
        <v>5.6937351667172997</v>
      </c>
    </row>
    <row r="1522" spans="1:17" hidden="1" x14ac:dyDescent="0.25">
      <c r="A1522" s="3" t="s">
        <v>53</v>
      </c>
      <c r="B1522" s="2">
        <v>43525</v>
      </c>
      <c r="C1522" s="7">
        <v>1.0594730999398601</v>
      </c>
      <c r="D1522" s="7">
        <v>4.2978380136151004E-3</v>
      </c>
      <c r="E1522" s="7">
        <v>0.65344653652613405</v>
      </c>
      <c r="F1522" s="7">
        <v>0.34225562546025101</v>
      </c>
      <c r="G1522" s="7">
        <v>1.7753682399795499E-2</v>
      </c>
      <c r="H1522" s="7">
        <v>1.36581734129421E-2</v>
      </c>
      <c r="I1522" s="30">
        <v>6.4565190005071105E-2</v>
      </c>
      <c r="J1522" s="30">
        <v>0.10142883032012499</v>
      </c>
      <c r="K1522" s="7">
        <v>4.6856093294335703E-2</v>
      </c>
      <c r="L1522" s="7">
        <v>0.34965961453000799</v>
      </c>
      <c r="M1522" s="7">
        <v>5.08917527263213E-2</v>
      </c>
      <c r="N1522" s="7">
        <v>5.7059502570637202E-2</v>
      </c>
      <c r="O1522" s="7">
        <v>2.4989488948893902E-2</v>
      </c>
      <c r="P1522" s="7">
        <v>0.27313767179186998</v>
      </c>
      <c r="Q1522" s="7">
        <v>5.6252860126233202</v>
      </c>
    </row>
    <row r="1523" spans="1:17" hidden="1" x14ac:dyDescent="0.25">
      <c r="A1523" s="3" t="s">
        <v>53</v>
      </c>
      <c r="B1523" s="2">
        <v>43556</v>
      </c>
      <c r="C1523" s="7">
        <v>0.99969703294912704</v>
      </c>
      <c r="D1523" s="7">
        <v>4.4755927441640399E-3</v>
      </c>
      <c r="E1523" s="7">
        <v>0.656168695005513</v>
      </c>
      <c r="F1523" s="7">
        <v>0.33935571225032302</v>
      </c>
      <c r="G1523" s="7">
        <v>1.5535392521714E-2</v>
      </c>
      <c r="H1523" s="7">
        <v>1.3757194820766301E-2</v>
      </c>
      <c r="I1523" s="30">
        <v>6.8851023797142197E-2</v>
      </c>
      <c r="J1523" s="30">
        <v>0.10030872007526399</v>
      </c>
      <c r="K1523" s="7">
        <v>4.6421689220869998E-2</v>
      </c>
      <c r="L1523" s="7">
        <v>0.35957117126620097</v>
      </c>
      <c r="M1523" s="7">
        <v>5.11412629152007E-2</v>
      </c>
      <c r="N1523" s="7">
        <v>6.7378386091352202E-2</v>
      </c>
      <c r="O1523" s="7">
        <v>2.7054712865099601E-2</v>
      </c>
      <c r="P1523" s="7">
        <v>0.249980446426389</v>
      </c>
      <c r="Q1523" s="7">
        <v>5.6692382519854299</v>
      </c>
    </row>
    <row r="1524" spans="1:17" hidden="1" x14ac:dyDescent="0.25">
      <c r="A1524" s="3" t="s">
        <v>53</v>
      </c>
      <c r="B1524" s="2">
        <v>43586</v>
      </c>
      <c r="C1524" s="7">
        <v>1.0378529520772</v>
      </c>
      <c r="D1524" s="7">
        <v>4.7124080509217802E-3</v>
      </c>
      <c r="E1524" s="7">
        <v>0.66810024193952899</v>
      </c>
      <c r="F1524" s="7">
        <v>0.32718735000954902</v>
      </c>
      <c r="G1524" s="7">
        <v>1.5858578178572402E-2</v>
      </c>
      <c r="H1524" s="7">
        <v>1.33743726443626E-2</v>
      </c>
      <c r="I1524" s="30">
        <v>7.2515107758255898E-2</v>
      </c>
      <c r="J1524" s="30">
        <v>0.101426875414916</v>
      </c>
      <c r="K1524" s="7">
        <v>4.7229725555987999E-2</v>
      </c>
      <c r="L1524" s="7">
        <v>0.34768696379853198</v>
      </c>
      <c r="M1524" s="7">
        <v>5.3340757013622002E-2</v>
      </c>
      <c r="N1524" s="7">
        <v>6.8781107888825299E-2</v>
      </c>
      <c r="O1524" s="7">
        <v>2.8349788227514099E-2</v>
      </c>
      <c r="P1524" s="7">
        <v>0.25143672351941199</v>
      </c>
      <c r="Q1524" s="7">
        <v>5.6909780215262797</v>
      </c>
    </row>
    <row r="1525" spans="1:17" hidden="1" x14ac:dyDescent="0.25">
      <c r="A1525" s="3" t="s">
        <v>53</v>
      </c>
      <c r="B1525" s="2">
        <v>43617</v>
      </c>
      <c r="C1525" s="7">
        <v>0.98799714972711405</v>
      </c>
      <c r="D1525" s="7">
        <v>4.34194787139385E-3</v>
      </c>
      <c r="E1525" s="7">
        <v>0.67239059563816606</v>
      </c>
      <c r="F1525" s="7">
        <v>0.32326745649043997</v>
      </c>
      <c r="G1525" s="7">
        <v>1.45509331510677E-2</v>
      </c>
      <c r="H1525" s="7">
        <v>1.3041448922002499E-2</v>
      </c>
      <c r="I1525" s="30">
        <v>7.2627443959352E-2</v>
      </c>
      <c r="J1525" s="30">
        <v>0.10038341160173</v>
      </c>
      <c r="K1525" s="7">
        <v>4.7675064357748903E-2</v>
      </c>
      <c r="L1525" s="7">
        <v>0.357672862128181</v>
      </c>
      <c r="M1525" s="7">
        <v>5.3439309195981298E-2</v>
      </c>
      <c r="N1525" s="7">
        <v>6.20384676056683E-2</v>
      </c>
      <c r="O1525" s="7">
        <v>2.8085535202255998E-2</v>
      </c>
      <c r="P1525" s="7">
        <v>0.25048552387601197</v>
      </c>
      <c r="Q1525" s="7">
        <v>5.6554135911822101</v>
      </c>
    </row>
    <row r="1526" spans="1:17" hidden="1" x14ac:dyDescent="0.25">
      <c r="A1526" s="3" t="s">
        <v>53</v>
      </c>
      <c r="B1526" s="2">
        <v>43647</v>
      </c>
      <c r="C1526" s="7">
        <v>1.0074072214920899</v>
      </c>
      <c r="D1526" s="7">
        <v>4.4164359849574999E-3</v>
      </c>
      <c r="E1526" s="7">
        <v>0.67903125355192395</v>
      </c>
      <c r="F1526" s="7">
        <v>0.31655231046311899</v>
      </c>
      <c r="G1526" s="7">
        <v>1.5938893666390602E-2</v>
      </c>
      <c r="H1526" s="7">
        <v>1.3099092896961401E-2</v>
      </c>
      <c r="I1526" s="30">
        <v>7.5351850327770697E-2</v>
      </c>
      <c r="J1526" s="30">
        <v>9.8902344979194604E-2</v>
      </c>
      <c r="K1526" s="7">
        <v>4.9984989333508499E-2</v>
      </c>
      <c r="L1526" s="7">
        <v>0.35372343049879801</v>
      </c>
      <c r="M1526" s="7">
        <v>5.2172001505250802E-2</v>
      </c>
      <c r="N1526" s="7">
        <v>6.1781778307482403E-2</v>
      </c>
      <c r="O1526" s="7">
        <v>2.5435054505107899E-2</v>
      </c>
      <c r="P1526" s="7">
        <v>0.25361056397953502</v>
      </c>
      <c r="Q1526" s="7">
        <v>5.6154174988200696</v>
      </c>
    </row>
    <row r="1527" spans="1:17" hidden="1" x14ac:dyDescent="0.25">
      <c r="A1527" s="3" t="s">
        <v>53</v>
      </c>
      <c r="B1527" s="2">
        <v>43678</v>
      </c>
      <c r="C1527" s="7">
        <v>1.0053898778519399</v>
      </c>
      <c r="D1527" s="7">
        <v>4.5915092317761804E-3</v>
      </c>
      <c r="E1527" s="7">
        <v>0.66021415722691801</v>
      </c>
      <c r="F1527" s="7">
        <v>0.33519433354130601</v>
      </c>
      <c r="G1527" s="7">
        <v>1.43532335556515E-2</v>
      </c>
      <c r="H1527" s="7">
        <v>1.43124211333215E-2</v>
      </c>
      <c r="I1527" s="30">
        <v>8.1365319296976601E-2</v>
      </c>
      <c r="J1527" s="30">
        <v>0.108539709616277</v>
      </c>
      <c r="K1527" s="7">
        <v>4.9966926121389699E-2</v>
      </c>
      <c r="L1527" s="7">
        <v>0.35464857703811897</v>
      </c>
      <c r="M1527" s="7">
        <v>5.1075762728630299E-2</v>
      </c>
      <c r="N1527" s="7">
        <v>6.0498144731624799E-2</v>
      </c>
      <c r="O1527" s="7">
        <v>2.4216094945089198E-2</v>
      </c>
      <c r="P1527" s="7">
        <v>0.24102381083291999</v>
      </c>
      <c r="Q1527" s="7">
        <v>5.7375470930318704</v>
      </c>
    </row>
    <row r="1528" spans="1:17" hidden="1" x14ac:dyDescent="0.25">
      <c r="A1528" s="3" t="s">
        <v>53</v>
      </c>
      <c r="B1528" s="2">
        <v>43709</v>
      </c>
      <c r="C1528" s="7">
        <v>0.96094692358659595</v>
      </c>
      <c r="D1528" s="7">
        <v>4.66558599524466E-3</v>
      </c>
      <c r="E1528" s="7">
        <v>0.676883644139323</v>
      </c>
      <c r="F1528" s="7">
        <v>0.31845076986543203</v>
      </c>
      <c r="G1528" s="7">
        <v>1.5672002802893999E-2</v>
      </c>
      <c r="H1528" s="7">
        <v>1.43628659859422E-2</v>
      </c>
      <c r="I1528" s="30">
        <v>6.9093690421004397E-2</v>
      </c>
      <c r="J1528" s="30">
        <v>0.100985425026483</v>
      </c>
      <c r="K1528" s="7">
        <v>5.1123603082500198E-2</v>
      </c>
      <c r="L1528" s="7">
        <v>0.35177642291886302</v>
      </c>
      <c r="M1528" s="7">
        <v>4.9990444767512299E-2</v>
      </c>
      <c r="N1528" s="7">
        <v>6.16464815850628E-2</v>
      </c>
      <c r="O1528" s="7">
        <v>2.35198637385018E-2</v>
      </c>
      <c r="P1528" s="7">
        <v>0.26182919967123502</v>
      </c>
      <c r="Q1528" s="7">
        <v>5.6523225531699204</v>
      </c>
    </row>
    <row r="1529" spans="1:17" hidden="1" x14ac:dyDescent="0.25">
      <c r="A1529" s="3" t="s">
        <v>53</v>
      </c>
      <c r="B1529" s="2">
        <v>43739</v>
      </c>
      <c r="C1529" s="7">
        <v>0.99663925491821104</v>
      </c>
      <c r="D1529" s="7">
        <v>4.58493117883678E-3</v>
      </c>
      <c r="E1529" s="7">
        <v>0.67094379649063696</v>
      </c>
      <c r="F1529" s="7">
        <v>0.32447127233052703</v>
      </c>
      <c r="G1529" s="7">
        <v>1.50748748098447E-2</v>
      </c>
      <c r="H1529" s="7">
        <v>1.5548777535469399E-2</v>
      </c>
      <c r="I1529" s="30">
        <v>7.2496813967550103E-2</v>
      </c>
      <c r="J1529" s="30">
        <v>0.10245089935488901</v>
      </c>
      <c r="K1529" s="7">
        <v>5.4837746653383201E-2</v>
      </c>
      <c r="L1529" s="7">
        <v>0.35954291718173498</v>
      </c>
      <c r="M1529" s="7">
        <v>5.2874338916607602E-2</v>
      </c>
      <c r="N1529" s="7">
        <v>6.5320144977410899E-2</v>
      </c>
      <c r="O1529" s="7">
        <v>1.8528623041460999E-2</v>
      </c>
      <c r="P1529" s="7">
        <v>0.24332486356164901</v>
      </c>
      <c r="Q1529" s="7">
        <v>5.7013601984304199</v>
      </c>
    </row>
    <row r="1530" spans="1:17" hidden="1" x14ac:dyDescent="0.25">
      <c r="A1530" s="3" t="s">
        <v>53</v>
      </c>
      <c r="B1530" s="2">
        <v>43770</v>
      </c>
      <c r="C1530" s="7">
        <v>1.04061542783442</v>
      </c>
      <c r="D1530" s="7">
        <v>4.9801988811064802E-3</v>
      </c>
      <c r="E1530" s="7">
        <v>0.67083839590775496</v>
      </c>
      <c r="F1530" s="7">
        <v>0.32418140521113797</v>
      </c>
      <c r="G1530" s="7">
        <v>1.48607246095068E-2</v>
      </c>
      <c r="H1530" s="7">
        <v>1.75870347295853E-2</v>
      </c>
      <c r="I1530" s="30">
        <v>7.9090486486927597E-2</v>
      </c>
      <c r="J1530" s="30">
        <v>0.100034946587038</v>
      </c>
      <c r="K1530" s="7">
        <v>6.5574076673318396E-2</v>
      </c>
      <c r="L1530" s="7">
        <v>0.35814123385445801</v>
      </c>
      <c r="M1530" s="7">
        <v>5.2244938385650801E-2</v>
      </c>
      <c r="N1530" s="7">
        <v>6.2875991073307005E-2</v>
      </c>
      <c r="O1530" s="7">
        <v>1.6604299087593401E-2</v>
      </c>
      <c r="P1530" s="7">
        <v>0.232986268512614</v>
      </c>
      <c r="Q1530" s="7">
        <v>5.6890457291527197</v>
      </c>
    </row>
    <row r="1531" spans="1:17" hidden="1" x14ac:dyDescent="0.25">
      <c r="A1531" s="3" t="s">
        <v>53</v>
      </c>
      <c r="B1531" s="2">
        <v>43800</v>
      </c>
      <c r="C1531" s="7">
        <v>1.1401788053987201</v>
      </c>
      <c r="D1531" s="7">
        <v>5.7327837030328897E-3</v>
      </c>
      <c r="E1531" s="7">
        <v>0.69490000004616004</v>
      </c>
      <c r="F1531" s="7">
        <v>0.29936721625080698</v>
      </c>
      <c r="G1531" s="7">
        <v>1.53339315528477E-2</v>
      </c>
      <c r="H1531" s="7">
        <v>2.0293620227880699E-2</v>
      </c>
      <c r="I1531" s="30">
        <v>9.6753121241808099E-2</v>
      </c>
      <c r="J1531" s="30">
        <v>0.105096641636753</v>
      </c>
      <c r="K1531" s="7">
        <v>7.6080265341463699E-2</v>
      </c>
      <c r="L1531" s="7">
        <v>0.38220158295197099</v>
      </c>
      <c r="M1531" s="7">
        <v>5.2698539721149698E-2</v>
      </c>
      <c r="N1531" s="7">
        <v>5.1384541038518597E-2</v>
      </c>
      <c r="O1531" s="7">
        <v>1.40182444717792E-2</v>
      </c>
      <c r="P1531" s="7">
        <v>0.186139511815828</v>
      </c>
      <c r="Q1531" s="7">
        <v>5.6751090776824498</v>
      </c>
    </row>
    <row r="1532" spans="1:17" hidden="1" x14ac:dyDescent="0.25">
      <c r="A1532" s="3" t="s">
        <v>53</v>
      </c>
      <c r="B1532" s="2">
        <v>43831</v>
      </c>
      <c r="C1532" s="7">
        <v>0.92961528042379304</v>
      </c>
      <c r="D1532" s="7">
        <v>5.1396485865700496E-3</v>
      </c>
      <c r="E1532" s="7">
        <v>0.68607099040558395</v>
      </c>
      <c r="F1532" s="7">
        <v>0.30878936100784599</v>
      </c>
      <c r="G1532" s="7">
        <v>1.4871508151066399E-2</v>
      </c>
      <c r="H1532" s="7">
        <v>1.45572860513552E-2</v>
      </c>
      <c r="I1532" s="30">
        <v>5.7310317778676297E-2</v>
      </c>
      <c r="J1532" s="30">
        <v>0.101449396197086</v>
      </c>
      <c r="K1532" s="7">
        <v>5.3910316026866197E-2</v>
      </c>
      <c r="L1532" s="7">
        <v>0.36116138017372001</v>
      </c>
      <c r="M1532" s="7">
        <v>5.3098257055262298E-2</v>
      </c>
      <c r="N1532" s="7">
        <v>5.96817416121352E-2</v>
      </c>
      <c r="O1532" s="7">
        <v>2.0663098202481502E-2</v>
      </c>
      <c r="P1532" s="7">
        <v>0.26329669875135098</v>
      </c>
      <c r="Q1532" s="7">
        <v>5.7285876547822401</v>
      </c>
    </row>
    <row r="1533" spans="1:17" hidden="1" x14ac:dyDescent="0.25">
      <c r="A1533" s="3" t="s">
        <v>53</v>
      </c>
      <c r="B1533" s="2">
        <v>43862</v>
      </c>
      <c r="C1533" s="7">
        <v>0.93337849065999801</v>
      </c>
      <c r="D1533" s="7">
        <v>4.7730690516172396E-3</v>
      </c>
      <c r="E1533" s="7">
        <v>0.68651233220327901</v>
      </c>
      <c r="F1533" s="7">
        <v>0.30871459874510299</v>
      </c>
      <c r="G1533" s="7">
        <v>1.43791929299608E-2</v>
      </c>
      <c r="H1533" s="7">
        <v>1.3660919598304001E-2</v>
      </c>
      <c r="I1533" s="30">
        <v>6.2127143318212598E-2</v>
      </c>
      <c r="J1533" s="30">
        <v>0.11234979428300799</v>
      </c>
      <c r="K1533" s="7">
        <v>5.0053849621101099E-2</v>
      </c>
      <c r="L1533" s="7">
        <v>0.366960450765072</v>
      </c>
      <c r="M1533" s="7">
        <v>5.15305125523563E-2</v>
      </c>
      <c r="N1533" s="7">
        <v>5.6450190386494202E-2</v>
      </c>
      <c r="O1533" s="7">
        <v>2.0170732051555101E-2</v>
      </c>
      <c r="P1533" s="7">
        <v>0.25231721449393602</v>
      </c>
      <c r="Q1533" s="7">
        <v>5.6735860369925302</v>
      </c>
    </row>
    <row r="1534" spans="1:17" hidden="1" x14ac:dyDescent="0.25">
      <c r="A1534" s="3" t="s">
        <v>53</v>
      </c>
      <c r="B1534" s="2">
        <v>43891</v>
      </c>
      <c r="C1534" s="7">
        <v>0.93168667891444001</v>
      </c>
      <c r="D1534" s="7">
        <v>5.6728514283058903E-3</v>
      </c>
      <c r="E1534" s="7">
        <v>0.72146475480125605</v>
      </c>
      <c r="F1534" s="7">
        <v>0.27286239377043803</v>
      </c>
      <c r="G1534" s="7">
        <v>1.6786202462397301E-2</v>
      </c>
      <c r="H1534" s="7">
        <v>9.9801577846560397E-3</v>
      </c>
      <c r="I1534" s="30">
        <v>4.5699242018295498E-2</v>
      </c>
      <c r="J1534" s="30">
        <v>7.73659914618538E-2</v>
      </c>
      <c r="K1534" s="7">
        <v>5.1791301523402701E-2</v>
      </c>
      <c r="L1534" s="7">
        <v>0.4737517522454</v>
      </c>
      <c r="M1534" s="7">
        <v>4.2007776943090297E-2</v>
      </c>
      <c r="N1534" s="7">
        <v>5.2791516007208598E-2</v>
      </c>
      <c r="O1534" s="7">
        <v>9.1624516542740102E-3</v>
      </c>
      <c r="P1534" s="7">
        <v>0.22066360789942199</v>
      </c>
      <c r="Q1534" s="7">
        <v>5.7186384711543701</v>
      </c>
    </row>
    <row r="1535" spans="1:17" hidden="1" x14ac:dyDescent="0.25">
      <c r="A1535" s="3" t="s">
        <v>53</v>
      </c>
      <c r="B1535" s="2">
        <v>43922</v>
      </c>
      <c r="C1535" s="7">
        <v>0.58249365721840296</v>
      </c>
      <c r="D1535" s="7">
        <v>6.4668462014525101E-3</v>
      </c>
      <c r="E1535" s="7">
        <v>0.83537201643749104</v>
      </c>
      <c r="F1535" s="7">
        <v>0.158161137361056</v>
      </c>
      <c r="G1535" s="7">
        <v>1.82335234416151E-2</v>
      </c>
      <c r="H1535" s="7">
        <v>1.1198645342292699E-3</v>
      </c>
      <c r="I1535" s="30">
        <v>1.05660939090131E-2</v>
      </c>
      <c r="J1535" s="30">
        <v>2.9246495136236901E-2</v>
      </c>
      <c r="K1535" s="7">
        <v>4.5761747884393897E-2</v>
      </c>
      <c r="L1535" s="7">
        <v>0.75610620567759401</v>
      </c>
      <c r="M1535" s="7">
        <v>1.30799792521883E-2</v>
      </c>
      <c r="N1535" s="7">
        <v>2.7667273304718801E-2</v>
      </c>
      <c r="O1535" s="7">
        <v>9.940811484633169E-4</v>
      </c>
      <c r="P1535" s="7">
        <v>9.72247357115473E-2</v>
      </c>
      <c r="Q1535" s="7">
        <v>5.91553569862364</v>
      </c>
    </row>
    <row r="1536" spans="1:17" hidden="1" x14ac:dyDescent="0.25">
      <c r="A1536" s="3" t="s">
        <v>53</v>
      </c>
      <c r="B1536" s="2">
        <v>43952</v>
      </c>
      <c r="C1536" s="7">
        <v>0.72852731260784898</v>
      </c>
      <c r="D1536" s="7">
        <v>5.4425259000548997E-3</v>
      </c>
      <c r="E1536" s="7">
        <v>0.79979097236491004</v>
      </c>
      <c r="F1536" s="7">
        <v>0.19476650173503501</v>
      </c>
      <c r="G1536" s="7">
        <v>1.67502321451969E-2</v>
      </c>
      <c r="H1536" s="7">
        <v>2.0552664825116401E-3</v>
      </c>
      <c r="I1536" s="30">
        <v>1.22840436775579E-2</v>
      </c>
      <c r="J1536" s="30">
        <v>3.8519434751411397E-2</v>
      </c>
      <c r="K1536" s="7">
        <v>4.4698656862673998E-2</v>
      </c>
      <c r="L1536" s="7">
        <v>0.65266422254204903</v>
      </c>
      <c r="M1536" s="7">
        <v>1.3844622392353199E-2</v>
      </c>
      <c r="N1536" s="7">
        <v>8.6283325461396707E-2</v>
      </c>
      <c r="O1536" s="7">
        <v>1.1039074186592001E-3</v>
      </c>
      <c r="P1536" s="7">
        <v>0.13179628826619</v>
      </c>
      <c r="Q1536" s="7">
        <v>5.8921698890869196</v>
      </c>
    </row>
    <row r="1537" spans="1:17" hidden="1" x14ac:dyDescent="0.25">
      <c r="A1537" s="3" t="s">
        <v>53</v>
      </c>
      <c r="B1537" s="2">
        <v>43983</v>
      </c>
      <c r="C1537" s="7">
        <v>0.91233568142005295</v>
      </c>
      <c r="D1537" s="7">
        <v>5.1895427473994298E-3</v>
      </c>
      <c r="E1537" s="7">
        <v>0.69421507523561998</v>
      </c>
      <c r="F1537" s="7">
        <v>0.30059538201698</v>
      </c>
      <c r="G1537" s="7">
        <v>1.6208824015786001E-2</v>
      </c>
      <c r="H1537" s="7">
        <v>8.0358011573598599E-3</v>
      </c>
      <c r="I1537" s="30">
        <v>4.6455044009977603E-2</v>
      </c>
      <c r="J1537" s="30">
        <v>4.8485284115830501E-2</v>
      </c>
      <c r="K1537" s="7">
        <v>4.0490314792578003E-2</v>
      </c>
      <c r="L1537" s="7">
        <v>0.48468985269221099</v>
      </c>
      <c r="M1537" s="7">
        <v>2.2096488254416399E-2</v>
      </c>
      <c r="N1537" s="7">
        <v>8.8689913770527207E-2</v>
      </c>
      <c r="O1537" s="7">
        <v>1.9334675715155401E-3</v>
      </c>
      <c r="P1537" s="7">
        <v>0.24291500961979801</v>
      </c>
      <c r="Q1537" s="7">
        <v>5.7841292968087403</v>
      </c>
    </row>
    <row r="1538" spans="1:17" hidden="1" x14ac:dyDescent="0.25">
      <c r="A1538" s="3" t="s">
        <v>53</v>
      </c>
      <c r="B1538" s="2">
        <v>44013</v>
      </c>
      <c r="C1538" s="7">
        <v>1.0614148732526301</v>
      </c>
      <c r="D1538" s="7">
        <v>4.9048304341666998E-3</v>
      </c>
      <c r="E1538" s="7">
        <v>0.67831422640070704</v>
      </c>
      <c r="F1538" s="7">
        <v>0.316780943165127</v>
      </c>
      <c r="G1538" s="7">
        <v>1.49920722887282E-2</v>
      </c>
      <c r="H1538" s="7">
        <v>1.121319949631E-2</v>
      </c>
      <c r="I1538" s="30">
        <v>6.4528278569632405E-2</v>
      </c>
      <c r="J1538" s="30">
        <v>8.8150471045474799E-2</v>
      </c>
      <c r="K1538" s="7">
        <v>4.7378285581221903E-2</v>
      </c>
      <c r="L1538" s="7">
        <v>0.39629169523303398</v>
      </c>
      <c r="M1538" s="7">
        <v>4.1846442665783398E-2</v>
      </c>
      <c r="N1538" s="7">
        <v>7.5846726881164006E-2</v>
      </c>
      <c r="O1538" s="7">
        <v>4.6850509839461603E-3</v>
      </c>
      <c r="P1538" s="7">
        <v>0.25506777725470497</v>
      </c>
      <c r="Q1538" s="7">
        <v>5.7573138067405099</v>
      </c>
    </row>
    <row r="1539" spans="1:17" hidden="1" x14ac:dyDescent="0.25">
      <c r="A1539" s="3" t="s">
        <v>53</v>
      </c>
      <c r="B1539" s="2">
        <v>44044</v>
      </c>
      <c r="C1539" s="7">
        <v>1.0545234637711201</v>
      </c>
      <c r="D1539" s="7">
        <v>5.2426068030390696E-3</v>
      </c>
      <c r="E1539" s="7">
        <v>0.69510753123950597</v>
      </c>
      <c r="F1539" s="7">
        <v>0.29964986195745402</v>
      </c>
      <c r="G1539" s="7">
        <v>1.3786208694496999E-2</v>
      </c>
      <c r="H1539" s="7">
        <v>1.13013056671984E-2</v>
      </c>
      <c r="I1539" s="30">
        <v>7.1085151034258401E-2</v>
      </c>
      <c r="J1539" s="30">
        <v>0.116365994462613</v>
      </c>
      <c r="K1539" s="7">
        <v>4.7114727929368397E-2</v>
      </c>
      <c r="L1539" s="7">
        <v>0.38478722806133397</v>
      </c>
      <c r="M1539" s="7">
        <v>4.0633523977258397E-2</v>
      </c>
      <c r="N1539" s="7">
        <v>7.1396492363047598E-2</v>
      </c>
      <c r="O1539" s="7">
        <v>6.6115212680099697E-3</v>
      </c>
      <c r="P1539" s="7">
        <v>0.23691784654241399</v>
      </c>
      <c r="Q1539" s="7">
        <v>5.8207805100426198</v>
      </c>
    </row>
    <row r="1540" spans="1:17" hidden="1" x14ac:dyDescent="0.25">
      <c r="A1540" s="3" t="s">
        <v>53</v>
      </c>
      <c r="B1540" s="2">
        <v>44075</v>
      </c>
      <c r="C1540" s="7">
        <v>1.0344333735145399</v>
      </c>
      <c r="D1540" s="7">
        <v>5.4100018384375202E-3</v>
      </c>
      <c r="E1540" s="7">
        <v>0.68920871229583602</v>
      </c>
      <c r="F1540" s="7">
        <v>0.30538128586572599</v>
      </c>
      <c r="G1540" s="7">
        <v>1.6355535150792799E-2</v>
      </c>
      <c r="H1540" s="7">
        <v>1.16011070696765E-2</v>
      </c>
      <c r="I1540" s="30">
        <v>6.0173876921700897E-2</v>
      </c>
      <c r="J1540" s="30">
        <v>9.9907085539708299E-2</v>
      </c>
      <c r="K1540" s="7">
        <v>4.8441761643444201E-2</v>
      </c>
      <c r="L1540" s="7">
        <v>0.38059806672179902</v>
      </c>
      <c r="M1540" s="7">
        <v>4.4888021833127498E-2</v>
      </c>
      <c r="N1540" s="7">
        <v>7.1112900953646099E-2</v>
      </c>
      <c r="O1540" s="7">
        <v>5.9655903044348599E-3</v>
      </c>
      <c r="P1540" s="7">
        <v>0.26095605386166998</v>
      </c>
      <c r="Q1540" s="7">
        <v>5.7353679155171999</v>
      </c>
    </row>
    <row r="1541" spans="1:17" hidden="1" x14ac:dyDescent="0.25">
      <c r="A1541" s="3" t="s">
        <v>53</v>
      </c>
      <c r="B1541" s="2">
        <v>44105</v>
      </c>
      <c r="C1541" s="7">
        <v>1.04165259281272</v>
      </c>
      <c r="D1541" s="7">
        <v>5.1139174386912699E-3</v>
      </c>
      <c r="E1541" s="7">
        <v>0.70443936507460103</v>
      </c>
      <c r="F1541" s="7">
        <v>0.29044671748670797</v>
      </c>
      <c r="G1541" s="7">
        <v>1.5160403325391999E-2</v>
      </c>
      <c r="H1541" s="7">
        <v>1.3913154955229301E-2</v>
      </c>
      <c r="I1541" s="30">
        <v>6.2619539820799194E-2</v>
      </c>
      <c r="J1541" s="30">
        <v>9.2033646167958894E-2</v>
      </c>
      <c r="K1541" s="7">
        <v>5.33352157341518E-2</v>
      </c>
      <c r="L1541" s="7">
        <v>0.40738344794419801</v>
      </c>
      <c r="M1541" s="7">
        <v>4.4864609051265297E-2</v>
      </c>
      <c r="N1541" s="7">
        <v>7.6550821740798705E-2</v>
      </c>
      <c r="O1541" s="7">
        <v>4.9431018092382702E-3</v>
      </c>
      <c r="P1541" s="7">
        <v>0.22919605945096899</v>
      </c>
      <c r="Q1541" s="7">
        <v>5.7714801128712701</v>
      </c>
    </row>
    <row r="1542" spans="1:17" hidden="1" x14ac:dyDescent="0.25">
      <c r="A1542" s="3" t="s">
        <v>53</v>
      </c>
      <c r="B1542" s="2">
        <v>44136</v>
      </c>
      <c r="C1542" s="7">
        <v>0.82764635043590595</v>
      </c>
      <c r="D1542" s="7">
        <v>5.3835564375231699E-3</v>
      </c>
      <c r="E1542" s="7">
        <v>0.767497177589613</v>
      </c>
      <c r="F1542" s="7">
        <v>0.227119265972864</v>
      </c>
      <c r="G1542" s="7">
        <v>1.94687901327215E-2</v>
      </c>
      <c r="H1542" s="7">
        <v>8.1671846664842698E-3</v>
      </c>
      <c r="I1542" s="30">
        <v>2.64678712850565E-2</v>
      </c>
      <c r="J1542" s="30">
        <v>6.2467925188519E-2</v>
      </c>
      <c r="K1542" s="7">
        <v>5.7457571591808601E-2</v>
      </c>
      <c r="L1542" s="7">
        <v>0.52435267364907401</v>
      </c>
      <c r="M1542" s="7">
        <v>4.0220185882196197E-2</v>
      </c>
      <c r="N1542" s="7">
        <v>7.93942682644182E-2</v>
      </c>
      <c r="O1542" s="7">
        <v>2.7957595355311299E-3</v>
      </c>
      <c r="P1542" s="7">
        <v>0.17920776980419101</v>
      </c>
      <c r="Q1542" s="7">
        <v>5.8053679620767298</v>
      </c>
    </row>
    <row r="1543" spans="1:17" hidden="1" x14ac:dyDescent="0.25">
      <c r="A1543" s="3" t="s">
        <v>53</v>
      </c>
      <c r="B1543" s="2">
        <v>44166</v>
      </c>
      <c r="C1543" s="7">
        <v>1.09967172054885</v>
      </c>
      <c r="D1543" s="7">
        <v>5.9223706119779698E-3</v>
      </c>
      <c r="E1543" s="7">
        <v>0.74265447692030795</v>
      </c>
      <c r="F1543" s="7">
        <v>0.25142315246771502</v>
      </c>
      <c r="G1543" s="7">
        <v>1.8557443301843599E-2</v>
      </c>
      <c r="H1543" s="7">
        <v>1.6397186128261999E-2</v>
      </c>
      <c r="I1543" s="30">
        <v>9.5785952263349294E-2</v>
      </c>
      <c r="J1543" s="30">
        <v>5.18930559968366E-2</v>
      </c>
      <c r="K1543" s="7">
        <v>7.1895556494504298E-2</v>
      </c>
      <c r="L1543" s="7">
        <v>0.45878404733481498</v>
      </c>
      <c r="M1543" s="7">
        <v>5.28297678644516E-2</v>
      </c>
      <c r="N1543" s="7">
        <v>6.0917998520348203E-2</v>
      </c>
      <c r="O1543" s="7">
        <v>2.4904347680850302E-3</v>
      </c>
      <c r="P1543" s="7">
        <v>0.170448557327504</v>
      </c>
      <c r="Q1543" s="7">
        <v>5.7680019771788302</v>
      </c>
    </row>
    <row r="1544" spans="1:17" hidden="1" x14ac:dyDescent="0.25">
      <c r="A1544" s="3" t="s">
        <v>53</v>
      </c>
      <c r="B1544" s="2">
        <v>44197</v>
      </c>
      <c r="C1544" s="7">
        <v>0.68088367363233704</v>
      </c>
      <c r="D1544" s="7">
        <v>6.1707929950320798E-3</v>
      </c>
      <c r="E1544" s="7">
        <v>0.79181003548750795</v>
      </c>
      <c r="F1544" s="7">
        <v>0.20201917151745999</v>
      </c>
      <c r="G1544" s="7">
        <v>1.9285402721004399E-2</v>
      </c>
      <c r="H1544" s="7">
        <v>3.4242636370931099E-3</v>
      </c>
      <c r="I1544" s="30">
        <v>1.3497884889771499E-2</v>
      </c>
      <c r="J1544" s="30">
        <v>5.8172535800717302E-2</v>
      </c>
      <c r="K1544" s="7">
        <v>4.27145646093985E-2</v>
      </c>
      <c r="L1544" s="7">
        <v>0.57880991202933896</v>
      </c>
      <c r="M1544" s="7">
        <v>3.5182936402412802E-2</v>
      </c>
      <c r="N1544" s="7">
        <v>5.2416803811378698E-2</v>
      </c>
      <c r="O1544" s="7">
        <v>2.6116948170564602E-3</v>
      </c>
      <c r="P1544" s="7">
        <v>0.19388400128182801</v>
      </c>
      <c r="Q1544" s="7">
        <v>5.9318405824919198</v>
      </c>
    </row>
    <row r="1545" spans="1:17" hidden="1" x14ac:dyDescent="0.25">
      <c r="A1545" s="3" t="s">
        <v>53</v>
      </c>
      <c r="B1545" s="2">
        <v>44228</v>
      </c>
      <c r="C1545" s="7">
        <v>0.69561544168032496</v>
      </c>
      <c r="D1545" s="7">
        <v>5.7705563065631399E-3</v>
      </c>
      <c r="E1545" s="7">
        <v>0.77326470726449803</v>
      </c>
      <c r="F1545" s="7">
        <v>0.22096473642893899</v>
      </c>
      <c r="G1545" s="7">
        <v>1.8935939121872698E-2</v>
      </c>
      <c r="H1545" s="7">
        <v>3.00418379799707E-3</v>
      </c>
      <c r="I1545" s="30">
        <v>1.4052086591179101E-2</v>
      </c>
      <c r="J1545" s="30">
        <v>5.9523372675328E-2</v>
      </c>
      <c r="K1545" s="7">
        <v>4.4014827300691298E-2</v>
      </c>
      <c r="L1545" s="7">
        <v>0.56099347079086104</v>
      </c>
      <c r="M1545" s="7">
        <v>3.7467337947192002E-2</v>
      </c>
      <c r="N1545" s="7">
        <v>6.5489461433050303E-2</v>
      </c>
      <c r="O1545" s="7">
        <v>2.5149509820290099E-3</v>
      </c>
      <c r="P1545" s="7">
        <v>0.19400436935979901</v>
      </c>
      <c r="Q1545" s="7">
        <v>5.8599906860308897</v>
      </c>
    </row>
    <row r="1546" spans="1:17" hidden="1" x14ac:dyDescent="0.25">
      <c r="A1546" s="3" t="s">
        <v>53</v>
      </c>
      <c r="B1546" s="2">
        <v>44256</v>
      </c>
      <c r="C1546" s="7">
        <v>0.86546945082455295</v>
      </c>
      <c r="D1546" s="7">
        <v>6.0811234270144602E-3</v>
      </c>
      <c r="E1546" s="7">
        <v>0.76325600377649405</v>
      </c>
      <c r="F1546" s="7">
        <v>0.230662872796492</v>
      </c>
      <c r="G1546" s="7">
        <v>2.22693492634264E-2</v>
      </c>
      <c r="H1546" s="7">
        <v>3.7719112730954202E-3</v>
      </c>
      <c r="I1546" s="30">
        <v>1.51875565193237E-2</v>
      </c>
      <c r="J1546" s="30">
        <v>5.6476234823598599E-2</v>
      </c>
      <c r="K1546" s="7">
        <v>4.4659171460811102E-2</v>
      </c>
      <c r="L1546" s="7">
        <v>0.52714273728252503</v>
      </c>
      <c r="M1546" s="7">
        <v>3.6289781245312201E-2</v>
      </c>
      <c r="N1546" s="7">
        <v>7.7939611903253103E-2</v>
      </c>
      <c r="O1546" s="7">
        <v>2.8663594510470302E-3</v>
      </c>
      <c r="P1546" s="7">
        <v>0.213397286777607</v>
      </c>
      <c r="Q1546" s="7">
        <v>5.7985055434280204</v>
      </c>
    </row>
    <row r="1547" spans="1:17" hidden="1" x14ac:dyDescent="0.25">
      <c r="A1547" s="3" t="s">
        <v>53</v>
      </c>
      <c r="B1547" s="2">
        <v>44287</v>
      </c>
      <c r="C1547" s="7">
        <v>1.04223277215021</v>
      </c>
      <c r="D1547" s="7">
        <v>6.9250234339652099E-3</v>
      </c>
      <c r="E1547" s="7">
        <v>0.70321167965743603</v>
      </c>
      <c r="F1547" s="7">
        <v>0.28986329690859802</v>
      </c>
      <c r="G1547" s="7">
        <v>1.6036934996288801E-2</v>
      </c>
      <c r="H1547" s="7">
        <v>8.3402578286581493E-3</v>
      </c>
      <c r="I1547" s="30">
        <v>6.1840572759977397E-2</v>
      </c>
      <c r="J1547" s="30">
        <v>7.2828252663767704E-2</v>
      </c>
      <c r="K1547" s="7">
        <v>5.29639695556018E-2</v>
      </c>
      <c r="L1547" s="7">
        <v>0.41565500344091899</v>
      </c>
      <c r="M1547" s="7">
        <v>4.6966252359057499E-2</v>
      </c>
      <c r="N1547" s="7">
        <v>8.4331716179848498E-2</v>
      </c>
      <c r="O1547" s="7">
        <v>4.4281898320923897E-3</v>
      </c>
      <c r="P1547" s="7">
        <v>0.23660885038378801</v>
      </c>
      <c r="Q1547" s="7">
        <v>5.7821162457938096</v>
      </c>
    </row>
    <row r="1548" spans="1:17" hidden="1" x14ac:dyDescent="0.25">
      <c r="A1548" s="3" t="s">
        <v>53</v>
      </c>
      <c r="B1548" s="2">
        <v>44317</v>
      </c>
      <c r="C1548" s="7">
        <v>1.1378184639887201</v>
      </c>
      <c r="D1548" s="7">
        <v>6.6975277394342499E-3</v>
      </c>
      <c r="E1548" s="7">
        <v>0.68773765098427397</v>
      </c>
      <c r="F1548" s="7">
        <v>0.30556482127629198</v>
      </c>
      <c r="G1548" s="7">
        <v>1.3959517713025201E-2</v>
      </c>
      <c r="H1548" s="7">
        <v>1.15024439529716E-2</v>
      </c>
      <c r="I1548" s="30">
        <v>6.5753122167231295E-2</v>
      </c>
      <c r="J1548" s="30">
        <v>9.5841918303257598E-2</v>
      </c>
      <c r="K1548" s="7">
        <v>4.8959076972089802E-2</v>
      </c>
      <c r="L1548" s="7">
        <v>0.37984730980730602</v>
      </c>
      <c r="M1548" s="7">
        <v>4.4991417221709899E-2</v>
      </c>
      <c r="N1548" s="7">
        <v>8.1568395980190195E-2</v>
      </c>
      <c r="O1548" s="7">
        <v>6.1310626627316504E-3</v>
      </c>
      <c r="P1548" s="7">
        <v>0.25144573521948599</v>
      </c>
      <c r="Q1548" s="7">
        <v>5.8005768070041404</v>
      </c>
    </row>
    <row r="1549" spans="1:17" hidden="1" x14ac:dyDescent="0.25">
      <c r="A1549" s="3" t="s">
        <v>53</v>
      </c>
      <c r="B1549" s="2">
        <v>44348</v>
      </c>
      <c r="C1549" s="7">
        <v>1.1027409552376599</v>
      </c>
      <c r="D1549" s="7">
        <v>5.63196183235106E-3</v>
      </c>
      <c r="E1549" s="7">
        <v>0.68155632887749196</v>
      </c>
      <c r="F1549" s="7">
        <v>0.312811709290157</v>
      </c>
      <c r="G1549" s="7">
        <v>1.51632959113606E-2</v>
      </c>
      <c r="H1549" s="7">
        <v>1.14052091594229E-2</v>
      </c>
      <c r="I1549" s="30">
        <v>6.39181518451747E-2</v>
      </c>
      <c r="J1549" s="30">
        <v>0.106507058295757</v>
      </c>
      <c r="K1549" s="7">
        <v>4.4295093527475397E-2</v>
      </c>
      <c r="L1549" s="7">
        <v>0.38113664872947101</v>
      </c>
      <c r="M1549" s="7">
        <v>4.9355952979288797E-2</v>
      </c>
      <c r="N1549" s="7">
        <v>7.1386405739477299E-2</v>
      </c>
      <c r="O1549" s="7">
        <v>6.87471180585716E-3</v>
      </c>
      <c r="P1549" s="7">
        <v>0.249957472006715</v>
      </c>
      <c r="Q1549" s="7">
        <v>5.7499459956986296</v>
      </c>
    </row>
    <row r="1550" spans="1:17" hidden="1" x14ac:dyDescent="0.25">
      <c r="A1550" s="3" t="s">
        <v>53</v>
      </c>
      <c r="B1550" s="2">
        <v>44378</v>
      </c>
      <c r="C1550" s="7">
        <v>1.1464005545510301</v>
      </c>
      <c r="D1550" s="7">
        <v>6.74210198076362E-3</v>
      </c>
      <c r="E1550" s="7">
        <v>0.71120704232699195</v>
      </c>
      <c r="F1550" s="7">
        <v>0.28205085569224497</v>
      </c>
      <c r="G1550" s="7">
        <v>1.4919229574732301E-2</v>
      </c>
      <c r="H1550" s="7">
        <v>1.3325942902739E-2</v>
      </c>
      <c r="I1550" s="30">
        <v>6.7268655072024397E-2</v>
      </c>
      <c r="J1550" s="30">
        <v>0.11508837224158699</v>
      </c>
      <c r="K1550" s="7">
        <v>4.4750387521985402E-2</v>
      </c>
      <c r="L1550" s="7">
        <v>0.38111616286091099</v>
      </c>
      <c r="M1550" s="7">
        <v>4.6915964033324403E-2</v>
      </c>
      <c r="N1550" s="7">
        <v>6.3417052914973598E-2</v>
      </c>
      <c r="O1550" s="7">
        <v>1.01523704129534E-2</v>
      </c>
      <c r="P1550" s="7">
        <v>0.24304586246477</v>
      </c>
      <c r="Q1550" s="7">
        <v>5.7242945782780703</v>
      </c>
    </row>
    <row r="1551" spans="1:17" hidden="1" x14ac:dyDescent="0.25">
      <c r="A1551" s="3" t="s">
        <v>53</v>
      </c>
      <c r="B1551" s="2">
        <v>44409</v>
      </c>
      <c r="C1551" s="7">
        <v>1.11092044889269</v>
      </c>
      <c r="D1551" s="7">
        <v>6.1762665201452703E-3</v>
      </c>
      <c r="E1551" s="7">
        <v>0.69341054346842901</v>
      </c>
      <c r="F1551" s="7">
        <v>0.30041319001142602</v>
      </c>
      <c r="G1551" s="7">
        <v>1.4267021402992301E-2</v>
      </c>
      <c r="H1551" s="7">
        <v>1.5354899346049399E-2</v>
      </c>
      <c r="I1551" s="30">
        <v>7.2337242389738696E-2</v>
      </c>
      <c r="J1551" s="30">
        <v>0.126486785644157</v>
      </c>
      <c r="K1551" s="7">
        <v>4.6668816834662397E-2</v>
      </c>
      <c r="L1551" s="7">
        <v>0.36280867405356299</v>
      </c>
      <c r="M1551" s="7">
        <v>4.8028851038075297E-2</v>
      </c>
      <c r="N1551" s="7">
        <v>6.5664670957524193E-2</v>
      </c>
      <c r="O1551" s="7">
        <v>1.16355745297935E-2</v>
      </c>
      <c r="P1551" s="7">
        <v>0.236747463803444</v>
      </c>
      <c r="Q1551" s="7">
        <v>5.8079741163760099</v>
      </c>
    </row>
    <row r="1552" spans="1:17" x14ac:dyDescent="0.25">
      <c r="A1552" s="3" t="s">
        <v>53</v>
      </c>
      <c r="B1552" s="2">
        <v>44440</v>
      </c>
      <c r="C1552" s="7">
        <v>1.0858643798071499</v>
      </c>
      <c r="D1552" s="7">
        <v>5.8586568157692701E-3</v>
      </c>
      <c r="E1552" s="7">
        <v>0.69131546081909401</v>
      </c>
      <c r="F1552" s="7">
        <v>0.30282588236513702</v>
      </c>
      <c r="G1552" s="7">
        <v>1.6271780258636698E-2</v>
      </c>
      <c r="H1552" s="7">
        <v>1.32343985076218E-2</v>
      </c>
      <c r="I1552" s="30">
        <v>6.13243540058818E-2</v>
      </c>
      <c r="J1552" s="30">
        <v>0.117924845999164</v>
      </c>
      <c r="K1552" s="7">
        <v>4.7993924959577702E-2</v>
      </c>
      <c r="L1552" s="7">
        <v>0.366306235304655</v>
      </c>
      <c r="M1552" s="7">
        <v>5.0222881513079701E-2</v>
      </c>
      <c r="N1552" s="7">
        <v>6.2530007048560696E-2</v>
      </c>
      <c r="O1552" s="7">
        <v>1.18106308013888E-2</v>
      </c>
      <c r="P1552" s="7">
        <v>0.25238094160143398</v>
      </c>
      <c r="Q1552" s="7">
        <v>5.7744365853249198</v>
      </c>
    </row>
    <row r="1553" spans="1:17" hidden="1" x14ac:dyDescent="0.25">
      <c r="A1553" s="3" t="s">
        <v>54</v>
      </c>
      <c r="B1553" s="2">
        <v>43466</v>
      </c>
      <c r="C1553" s="7">
        <v>0.86829924400776304</v>
      </c>
      <c r="D1553" s="7">
        <v>1.0961934743589001E-2</v>
      </c>
      <c r="E1553" s="7">
        <v>0.55061276153339</v>
      </c>
      <c r="F1553" s="7">
        <v>0.43842530372302102</v>
      </c>
      <c r="G1553" s="7">
        <v>1.5053632061254599E-2</v>
      </c>
      <c r="H1553" s="7">
        <v>1.47505991101594E-2</v>
      </c>
      <c r="I1553" s="30">
        <v>7.6844336585519799E-2</v>
      </c>
      <c r="J1553" s="30">
        <v>0.120993472776563</v>
      </c>
      <c r="K1553" s="7">
        <v>6.2756026237851897E-2</v>
      </c>
      <c r="L1553" s="7">
        <v>0.33548696029120501</v>
      </c>
      <c r="M1553" s="7">
        <v>6.4200133699580997E-2</v>
      </c>
      <c r="N1553" s="7">
        <v>5.1520382471557297E-2</v>
      </c>
      <c r="O1553" s="7">
        <v>5.5725513785654303E-2</v>
      </c>
      <c r="P1553" s="7">
        <v>0.20266894298065299</v>
      </c>
      <c r="Q1553" s="7">
        <v>4.2200117780333501</v>
      </c>
    </row>
    <row r="1554" spans="1:17" hidden="1" x14ac:dyDescent="0.25">
      <c r="A1554" s="3" t="s">
        <v>54</v>
      </c>
      <c r="B1554" s="2">
        <v>43497</v>
      </c>
      <c r="C1554" s="7">
        <v>0.88298327739151605</v>
      </c>
      <c r="D1554" s="7">
        <v>1.1098607035682301E-2</v>
      </c>
      <c r="E1554" s="7">
        <v>0.5483307300918</v>
      </c>
      <c r="F1554" s="7">
        <v>0.440570662872518</v>
      </c>
      <c r="G1554" s="7">
        <v>1.4740420517309999E-2</v>
      </c>
      <c r="H1554" s="7">
        <v>1.4934745686047199E-2</v>
      </c>
      <c r="I1554" s="30">
        <v>7.4381607800945798E-2</v>
      </c>
      <c r="J1554" s="30">
        <v>0.13817796155071899</v>
      </c>
      <c r="K1554" s="7">
        <v>5.3728774539532703E-2</v>
      </c>
      <c r="L1554" s="7">
        <v>0.33461132965124302</v>
      </c>
      <c r="M1554" s="7">
        <v>6.3406337543924093E-2</v>
      </c>
      <c r="N1554" s="7">
        <v>4.8515374136960998E-2</v>
      </c>
      <c r="O1554" s="7">
        <v>5.5169723960408902E-2</v>
      </c>
      <c r="P1554" s="7">
        <v>0.20233372461290799</v>
      </c>
      <c r="Q1554" s="7">
        <v>4.2406043920926697</v>
      </c>
    </row>
    <row r="1555" spans="1:17" hidden="1" x14ac:dyDescent="0.25">
      <c r="A1555" s="3" t="s">
        <v>54</v>
      </c>
      <c r="B1555" s="2">
        <v>43525</v>
      </c>
      <c r="C1555" s="7">
        <v>1.0783686599912401</v>
      </c>
      <c r="D1555" s="7">
        <v>1.0429378548307401E-2</v>
      </c>
      <c r="E1555" s="7">
        <v>0.54966565773462195</v>
      </c>
      <c r="F1555" s="7">
        <v>0.439904963717071</v>
      </c>
      <c r="G1555" s="7">
        <v>1.50949467468599E-2</v>
      </c>
      <c r="H1555" s="7">
        <v>1.55577873429966E-2</v>
      </c>
      <c r="I1555" s="30">
        <v>7.52618152125379E-2</v>
      </c>
      <c r="J1555" s="30">
        <v>0.13585305246620999</v>
      </c>
      <c r="K1555" s="7">
        <v>5.53394126294941E-2</v>
      </c>
      <c r="L1555" s="7">
        <v>0.31982764120527402</v>
      </c>
      <c r="M1555" s="7">
        <v>6.0921501548440601E-2</v>
      </c>
      <c r="N1555" s="7">
        <v>5.0475091331861698E-2</v>
      </c>
      <c r="O1555" s="7">
        <v>5.0214239561374399E-2</v>
      </c>
      <c r="P1555" s="7">
        <v>0.221454511954951</v>
      </c>
      <c r="Q1555" s="7">
        <v>4.2027245657247301</v>
      </c>
    </row>
    <row r="1556" spans="1:17" hidden="1" x14ac:dyDescent="0.25">
      <c r="A1556" s="3" t="s">
        <v>54</v>
      </c>
      <c r="B1556" s="2">
        <v>43556</v>
      </c>
      <c r="C1556" s="7">
        <v>0.99544112713649302</v>
      </c>
      <c r="D1556" s="7">
        <v>1.06344954059658E-2</v>
      </c>
      <c r="E1556" s="7">
        <v>0.559252964013636</v>
      </c>
      <c r="F1556" s="7">
        <v>0.430112540580398</v>
      </c>
      <c r="G1556" s="7">
        <v>1.45355478698855E-2</v>
      </c>
      <c r="H1556" s="7">
        <v>1.7571720861511399E-2</v>
      </c>
      <c r="I1556" s="30">
        <v>7.9679852085709102E-2</v>
      </c>
      <c r="J1556" s="30">
        <v>0.130314063926315</v>
      </c>
      <c r="K1556" s="7">
        <v>5.4794620548394998E-2</v>
      </c>
      <c r="L1556" s="7">
        <v>0.329785851099823</v>
      </c>
      <c r="M1556" s="7">
        <v>6.2720123477523398E-2</v>
      </c>
      <c r="N1556" s="7">
        <v>6.1101084558002602E-2</v>
      </c>
      <c r="O1556" s="7">
        <v>5.0703285163632303E-2</v>
      </c>
      <c r="P1556" s="7">
        <v>0.198793850409203</v>
      </c>
      <c r="Q1556" s="7">
        <v>4.1857800770649396</v>
      </c>
    </row>
    <row r="1557" spans="1:17" hidden="1" x14ac:dyDescent="0.25">
      <c r="A1557" s="3" t="s">
        <v>54</v>
      </c>
      <c r="B1557" s="2">
        <v>43586</v>
      </c>
      <c r="C1557" s="7">
        <v>1.0141693426750999</v>
      </c>
      <c r="D1557" s="7">
        <v>1.06073831139694E-2</v>
      </c>
      <c r="E1557" s="7">
        <v>0.56389607753523596</v>
      </c>
      <c r="F1557" s="7">
        <v>0.42549653935079401</v>
      </c>
      <c r="G1557" s="7">
        <v>1.39889080324206E-2</v>
      </c>
      <c r="H1557" s="7">
        <v>1.64752483273671E-2</v>
      </c>
      <c r="I1557" s="30">
        <v>8.4752031983744203E-2</v>
      </c>
      <c r="J1557" s="30">
        <v>0.135534895225738</v>
      </c>
      <c r="K1557" s="7">
        <v>5.5840143830842001E-2</v>
      </c>
      <c r="L1557" s="7">
        <v>0.327470758781233</v>
      </c>
      <c r="M1557" s="7">
        <v>6.3520164474995505E-2</v>
      </c>
      <c r="N1557" s="7">
        <v>6.1942505632135103E-2</v>
      </c>
      <c r="O1557" s="7">
        <v>5.0866627903189798E-2</v>
      </c>
      <c r="P1557" s="7">
        <v>0.18960871580833499</v>
      </c>
      <c r="Q1557" s="7">
        <v>4.2086858823848203</v>
      </c>
    </row>
    <row r="1558" spans="1:17" hidden="1" x14ac:dyDescent="0.25">
      <c r="A1558" s="3" t="s">
        <v>54</v>
      </c>
      <c r="B1558" s="2">
        <v>43617</v>
      </c>
      <c r="C1558" s="7">
        <v>0.99866573953481796</v>
      </c>
      <c r="D1558" s="7">
        <v>1.07104719879883E-2</v>
      </c>
      <c r="E1558" s="7">
        <v>0.54763349167379405</v>
      </c>
      <c r="F1558" s="7">
        <v>0.44165603633821798</v>
      </c>
      <c r="G1558" s="7">
        <v>1.30679375632299E-2</v>
      </c>
      <c r="H1558" s="7">
        <v>1.51371830464607E-2</v>
      </c>
      <c r="I1558" s="30">
        <v>8.5351160683250202E-2</v>
      </c>
      <c r="J1558" s="30">
        <v>0.13350120325223699</v>
      </c>
      <c r="K1558" s="7">
        <v>5.8558832801856101E-2</v>
      </c>
      <c r="L1558" s="7">
        <v>0.33180958378617398</v>
      </c>
      <c r="M1558" s="7">
        <v>5.92526020550323E-2</v>
      </c>
      <c r="N1558" s="7">
        <v>5.4350510460537398E-2</v>
      </c>
      <c r="O1558" s="7">
        <v>5.4248944545028002E-2</v>
      </c>
      <c r="P1558" s="7">
        <v>0.19472204180619401</v>
      </c>
      <c r="Q1558" s="7">
        <v>4.2221389310734203</v>
      </c>
    </row>
    <row r="1559" spans="1:17" hidden="1" x14ac:dyDescent="0.25">
      <c r="A1559" s="3" t="s">
        <v>54</v>
      </c>
      <c r="B1559" s="2">
        <v>43647</v>
      </c>
      <c r="C1559" s="7">
        <v>1.02302457778615</v>
      </c>
      <c r="D1559" s="7">
        <v>1.1887373090977E-2</v>
      </c>
      <c r="E1559" s="7">
        <v>0.56329793307294895</v>
      </c>
      <c r="F1559" s="7">
        <v>0.42481469383607401</v>
      </c>
      <c r="G1559" s="7">
        <v>1.40969216655903E-2</v>
      </c>
      <c r="H1559" s="7">
        <v>1.54591902971455E-2</v>
      </c>
      <c r="I1559" s="30">
        <v>8.5675734689534003E-2</v>
      </c>
      <c r="J1559" s="30">
        <v>0.13142465396896799</v>
      </c>
      <c r="K1559" s="7">
        <v>6.1125981923463399E-2</v>
      </c>
      <c r="L1559" s="7">
        <v>0.32299141269520698</v>
      </c>
      <c r="M1559" s="7">
        <v>6.3858380546425397E-2</v>
      </c>
      <c r="N1559" s="7">
        <v>5.2754567745183403E-2</v>
      </c>
      <c r="O1559" s="7">
        <v>5.1784650613519202E-2</v>
      </c>
      <c r="P1559" s="7">
        <v>0.20082850585496301</v>
      </c>
      <c r="Q1559" s="7">
        <v>4.21016156110736</v>
      </c>
    </row>
    <row r="1560" spans="1:17" hidden="1" x14ac:dyDescent="0.25">
      <c r="A1560" s="3" t="s">
        <v>54</v>
      </c>
      <c r="B1560" s="2">
        <v>43678</v>
      </c>
      <c r="C1560" s="7">
        <v>1.0069068308901901</v>
      </c>
      <c r="D1560" s="7">
        <v>1.1169917208235101E-2</v>
      </c>
      <c r="E1560" s="7">
        <v>0.53835281941532498</v>
      </c>
      <c r="F1560" s="7">
        <v>0.45047726337644001</v>
      </c>
      <c r="G1560" s="7">
        <v>1.5132790434844201E-2</v>
      </c>
      <c r="H1560" s="7">
        <v>1.69115008885392E-2</v>
      </c>
      <c r="I1560" s="30">
        <v>8.4844609306261601E-2</v>
      </c>
      <c r="J1560" s="30">
        <v>0.14404321333383399</v>
      </c>
      <c r="K1560" s="7">
        <v>6.0798322646588701E-2</v>
      </c>
      <c r="L1560" s="7">
        <v>0.31973678827207203</v>
      </c>
      <c r="M1560" s="7">
        <v>6.0282375986586097E-2</v>
      </c>
      <c r="N1560" s="7">
        <v>5.46699578061784E-2</v>
      </c>
      <c r="O1560" s="7">
        <v>5.1826976719831101E-2</v>
      </c>
      <c r="P1560" s="7">
        <v>0.19175346460526499</v>
      </c>
      <c r="Q1560" s="7">
        <v>4.2457041633324302</v>
      </c>
    </row>
    <row r="1561" spans="1:17" hidden="1" x14ac:dyDescent="0.25">
      <c r="A1561" s="3" t="s">
        <v>54</v>
      </c>
      <c r="B1561" s="2">
        <v>43709</v>
      </c>
      <c r="C1561" s="7">
        <v>0.94351925460141295</v>
      </c>
      <c r="D1561" s="7">
        <v>1.4160370728097499E-2</v>
      </c>
      <c r="E1561" s="7">
        <v>0.55977260006913498</v>
      </c>
      <c r="F1561" s="7">
        <v>0.42606702920276701</v>
      </c>
      <c r="G1561" s="7">
        <v>1.51398670707872E-2</v>
      </c>
      <c r="H1561" s="7">
        <v>1.46296718974621E-2</v>
      </c>
      <c r="I1561" s="30">
        <v>8.1341448272834793E-2</v>
      </c>
      <c r="J1561" s="30">
        <v>0.135944583239725</v>
      </c>
      <c r="K1561" s="7">
        <v>6.4740030387673606E-2</v>
      </c>
      <c r="L1561" s="7">
        <v>0.32837813523586601</v>
      </c>
      <c r="M1561" s="7">
        <v>6.0591392916689198E-2</v>
      </c>
      <c r="N1561" s="7">
        <v>5.0206677257840303E-2</v>
      </c>
      <c r="O1561" s="7">
        <v>5.3590754221017799E-2</v>
      </c>
      <c r="P1561" s="7">
        <v>0.19543743950010301</v>
      </c>
      <c r="Q1561" s="7">
        <v>4.2442347373668197</v>
      </c>
    </row>
    <row r="1562" spans="1:17" hidden="1" x14ac:dyDescent="0.25">
      <c r="A1562" s="3" t="s">
        <v>54</v>
      </c>
      <c r="B1562" s="2">
        <v>43739</v>
      </c>
      <c r="C1562" s="7">
        <v>0.99099629905808695</v>
      </c>
      <c r="D1562" s="7">
        <v>1.17979940417367E-2</v>
      </c>
      <c r="E1562" s="7">
        <v>0.55209055134044405</v>
      </c>
      <c r="F1562" s="7">
        <v>0.43611145461781903</v>
      </c>
      <c r="G1562" s="7">
        <v>1.49493974805838E-2</v>
      </c>
      <c r="H1562" s="7">
        <v>1.4949381551311499E-2</v>
      </c>
      <c r="I1562" s="30">
        <v>8.19818600632541E-2</v>
      </c>
      <c r="J1562" s="30">
        <v>0.138965230752501</v>
      </c>
      <c r="K1562" s="7">
        <v>6.5628647139644294E-2</v>
      </c>
      <c r="L1562" s="7">
        <v>0.32522244379250098</v>
      </c>
      <c r="M1562" s="7">
        <v>6.04668630781343E-2</v>
      </c>
      <c r="N1562" s="7">
        <v>5.57427177207633E-2</v>
      </c>
      <c r="O1562" s="7">
        <v>5.1306434491504703E-2</v>
      </c>
      <c r="P1562" s="7">
        <v>0.19078702392980201</v>
      </c>
      <c r="Q1562" s="7">
        <v>4.2421069068936896</v>
      </c>
    </row>
    <row r="1563" spans="1:17" hidden="1" x14ac:dyDescent="0.25">
      <c r="A1563" s="3" t="s">
        <v>54</v>
      </c>
      <c r="B1563" s="2">
        <v>43770</v>
      </c>
      <c r="C1563" s="7">
        <v>1.0390614243060099</v>
      </c>
      <c r="D1563" s="7">
        <v>1.1310725907709301E-2</v>
      </c>
      <c r="E1563" s="7">
        <v>0.55782856351635601</v>
      </c>
      <c r="F1563" s="7">
        <v>0.430860710575935</v>
      </c>
      <c r="G1563" s="7">
        <v>1.49194237326255E-2</v>
      </c>
      <c r="H1563" s="7">
        <v>1.5889827949583001E-2</v>
      </c>
      <c r="I1563" s="30">
        <v>8.5238772226954196E-2</v>
      </c>
      <c r="J1563" s="30">
        <v>0.13671371641739799</v>
      </c>
      <c r="K1563" s="7">
        <v>7.5138243536159402E-2</v>
      </c>
      <c r="L1563" s="7">
        <v>0.32391632664890802</v>
      </c>
      <c r="M1563" s="7">
        <v>5.9112179145372902E-2</v>
      </c>
      <c r="N1563" s="7">
        <v>5.5346280352633899E-2</v>
      </c>
      <c r="O1563" s="7">
        <v>4.5362319499211198E-2</v>
      </c>
      <c r="P1563" s="7">
        <v>0.188362910491153</v>
      </c>
      <c r="Q1563" s="7">
        <v>4.2097310218750197</v>
      </c>
    </row>
    <row r="1564" spans="1:17" hidden="1" x14ac:dyDescent="0.25">
      <c r="A1564" s="3" t="s">
        <v>54</v>
      </c>
      <c r="B1564" s="2">
        <v>43800</v>
      </c>
      <c r="C1564" s="7">
        <v>1.1585642226212201</v>
      </c>
      <c r="D1564" s="7">
        <v>1.14943848477166E-2</v>
      </c>
      <c r="E1564" s="7">
        <v>0.57297602301622297</v>
      </c>
      <c r="F1564" s="7">
        <v>0.415529592136061</v>
      </c>
      <c r="G1564" s="7">
        <v>1.47545518772781E-2</v>
      </c>
      <c r="H1564" s="7">
        <v>1.96972873652622E-2</v>
      </c>
      <c r="I1564" s="30">
        <v>0.103984992822215</v>
      </c>
      <c r="J1564" s="30">
        <v>0.13640677393091599</v>
      </c>
      <c r="K1564" s="7">
        <v>0.100172432013415</v>
      </c>
      <c r="L1564" s="7">
        <v>0.33460815100649199</v>
      </c>
      <c r="M1564" s="7">
        <v>5.79314981695963E-2</v>
      </c>
      <c r="N1564" s="7">
        <v>4.6648508496936199E-2</v>
      </c>
      <c r="O1564" s="7">
        <v>4.1631497560224898E-2</v>
      </c>
      <c r="P1564" s="7">
        <v>0.14416430675766501</v>
      </c>
      <c r="Q1564" s="7">
        <v>4.1988322107130003</v>
      </c>
    </row>
    <row r="1565" spans="1:17" hidden="1" x14ac:dyDescent="0.25">
      <c r="A1565" s="3" t="s">
        <v>54</v>
      </c>
      <c r="B1565" s="2">
        <v>43831</v>
      </c>
      <c r="C1565" s="7">
        <v>0.90001648466319395</v>
      </c>
      <c r="D1565" s="7">
        <v>1.18528038750596E-2</v>
      </c>
      <c r="E1565" s="7">
        <v>0.58074536484014605</v>
      </c>
      <c r="F1565" s="7">
        <v>0.40740183128479501</v>
      </c>
      <c r="G1565" s="7">
        <v>1.5927283559292699E-2</v>
      </c>
      <c r="H1565" s="7">
        <v>1.38089799847046E-2</v>
      </c>
      <c r="I1565" s="30">
        <v>6.7706966655167802E-2</v>
      </c>
      <c r="J1565" s="30">
        <v>0.13282250023041201</v>
      </c>
      <c r="K1565" s="7">
        <v>6.2285027592438202E-2</v>
      </c>
      <c r="L1565" s="7">
        <v>0.32691162318325701</v>
      </c>
      <c r="M1565" s="7">
        <v>6.2436979400645902E-2</v>
      </c>
      <c r="N1565" s="7">
        <v>5.2279570296057898E-2</v>
      </c>
      <c r="O1565" s="7">
        <v>4.9929041828719899E-2</v>
      </c>
      <c r="P1565" s="7">
        <v>0.21589202726930401</v>
      </c>
      <c r="Q1565" s="7">
        <v>4.2187014858873804</v>
      </c>
    </row>
    <row r="1566" spans="1:17" hidden="1" x14ac:dyDescent="0.25">
      <c r="A1566" s="3" t="s">
        <v>54</v>
      </c>
      <c r="B1566" s="2">
        <v>43862</v>
      </c>
      <c r="C1566" s="7">
        <v>0.90455588313753998</v>
      </c>
      <c r="D1566" s="7">
        <v>1.3368198779575E-2</v>
      </c>
      <c r="E1566" s="7">
        <v>0.577115386473525</v>
      </c>
      <c r="F1566" s="7">
        <v>0.40951641474689998</v>
      </c>
      <c r="G1566" s="7">
        <v>1.6298683261413101E-2</v>
      </c>
      <c r="H1566" s="7">
        <v>1.4712940626065599E-2</v>
      </c>
      <c r="I1566" s="30">
        <v>6.8936062472451501E-2</v>
      </c>
      <c r="J1566" s="30">
        <v>0.14762642068613099</v>
      </c>
      <c r="K1566" s="7">
        <v>5.9384622876406702E-2</v>
      </c>
      <c r="L1566" s="7">
        <v>0.33593553367129603</v>
      </c>
      <c r="M1566" s="7">
        <v>6.3502780047137497E-2</v>
      </c>
      <c r="N1566" s="7">
        <v>4.78692237623045E-2</v>
      </c>
      <c r="O1566" s="7">
        <v>4.9448814746656099E-2</v>
      </c>
      <c r="P1566" s="7">
        <v>0.19628491785013699</v>
      </c>
      <c r="Q1566" s="7">
        <v>4.26874218063677</v>
      </c>
    </row>
    <row r="1567" spans="1:17" hidden="1" x14ac:dyDescent="0.25">
      <c r="A1567" s="3" t="s">
        <v>54</v>
      </c>
      <c r="B1567" s="2">
        <v>43891</v>
      </c>
      <c r="C1567" s="7">
        <v>0.83288255574535897</v>
      </c>
      <c r="D1567" s="7">
        <v>1.28242134288851E-2</v>
      </c>
      <c r="E1567" s="7">
        <v>0.61309000233662803</v>
      </c>
      <c r="F1567" s="7">
        <v>0.37408578423448702</v>
      </c>
      <c r="G1567" s="7">
        <v>1.3986840269164901E-2</v>
      </c>
      <c r="H1567" s="7">
        <v>1.1639076309112401E-2</v>
      </c>
      <c r="I1567" s="30">
        <v>4.4916986799282702E-2</v>
      </c>
      <c r="J1567" s="30">
        <v>9.5248258885274301E-2</v>
      </c>
      <c r="K1567" s="7">
        <v>4.8328360389524497E-2</v>
      </c>
      <c r="L1567" s="7">
        <v>0.46965621875424701</v>
      </c>
      <c r="M1567" s="7">
        <v>5.2756964952477399E-2</v>
      </c>
      <c r="N1567" s="7">
        <v>4.9793194369519803E-2</v>
      </c>
      <c r="O1567" s="7">
        <v>3.02176153134859E-2</v>
      </c>
      <c r="P1567" s="7">
        <v>0.183456483957911</v>
      </c>
      <c r="Q1567" s="7">
        <v>4.2878268670347</v>
      </c>
    </row>
    <row r="1568" spans="1:17" hidden="1" x14ac:dyDescent="0.25">
      <c r="A1568" s="3" t="s">
        <v>54</v>
      </c>
      <c r="B1568" s="2">
        <v>43922</v>
      </c>
      <c r="C1568" s="7">
        <v>0.44859173723749701</v>
      </c>
      <c r="D1568" s="7">
        <v>1.63622551904524E-2</v>
      </c>
      <c r="E1568" s="7">
        <v>0.705750361393645</v>
      </c>
      <c r="F1568" s="7">
        <v>0.27788738341590202</v>
      </c>
      <c r="G1568" s="7">
        <v>1.3929053377070601E-2</v>
      </c>
      <c r="H1568" s="7">
        <v>1.3566966839267799E-3</v>
      </c>
      <c r="I1568" s="30">
        <v>1.41205386302522E-2</v>
      </c>
      <c r="J1568" s="30">
        <v>1.46783683860689E-2</v>
      </c>
      <c r="K1568" s="7">
        <v>2.3345471051130499E-2</v>
      </c>
      <c r="L1568" s="7">
        <v>0.77301199205473603</v>
      </c>
      <c r="M1568" s="7">
        <v>1.8773400962420601E-2</v>
      </c>
      <c r="N1568" s="7">
        <v>2.8898721688343201E-2</v>
      </c>
      <c r="O1568" s="7">
        <v>2.90472026697116E-3</v>
      </c>
      <c r="P1568" s="7">
        <v>0.10898103689907999</v>
      </c>
      <c r="Q1568" s="7">
        <v>4.4446961718561804</v>
      </c>
    </row>
    <row r="1569" spans="1:17" hidden="1" x14ac:dyDescent="0.25">
      <c r="A1569" s="3" t="s">
        <v>54</v>
      </c>
      <c r="B1569" s="2">
        <v>43952</v>
      </c>
      <c r="C1569" s="7">
        <v>0.56524286438511595</v>
      </c>
      <c r="D1569" s="7">
        <v>1.37434834143082E-2</v>
      </c>
      <c r="E1569" s="7">
        <v>0.68326360505641004</v>
      </c>
      <c r="F1569" s="7">
        <v>0.30299291152928198</v>
      </c>
      <c r="G1569" s="7">
        <v>1.3023982586731399E-2</v>
      </c>
      <c r="H1569" s="7">
        <v>4.13776111426348E-3</v>
      </c>
      <c r="I1569" s="30">
        <v>2.01409796269452E-2</v>
      </c>
      <c r="J1569" s="30">
        <v>2.58632942307193E-2</v>
      </c>
      <c r="K1569" s="7">
        <v>2.32961004875352E-2</v>
      </c>
      <c r="L1569" s="7">
        <v>0.66440077305029999</v>
      </c>
      <c r="M1569" s="7">
        <v>1.9781390042888002E-2</v>
      </c>
      <c r="N1569" s="7">
        <v>8.5435946185087805E-2</v>
      </c>
      <c r="O1569" s="7">
        <v>3.41908278026213E-3</v>
      </c>
      <c r="P1569" s="7">
        <v>0.14050068989526701</v>
      </c>
      <c r="Q1569" s="7">
        <v>4.4347845348146704</v>
      </c>
    </row>
    <row r="1570" spans="1:17" hidden="1" x14ac:dyDescent="0.25">
      <c r="A1570" s="3" t="s">
        <v>54</v>
      </c>
      <c r="B1570" s="2">
        <v>43983</v>
      </c>
      <c r="C1570" s="7">
        <v>0.69862359481470904</v>
      </c>
      <c r="D1570" s="7">
        <v>1.24010820053465E-2</v>
      </c>
      <c r="E1570" s="7">
        <v>0.63629343024312301</v>
      </c>
      <c r="F1570" s="7">
        <v>0.35130548775152998</v>
      </c>
      <c r="G1570" s="7">
        <v>1.39449784217288E-2</v>
      </c>
      <c r="H1570" s="7">
        <v>1.0009040961481801E-2</v>
      </c>
      <c r="I1570" s="30">
        <v>5.1727784906908401E-2</v>
      </c>
      <c r="J1570" s="30">
        <v>4.3654100006200201E-2</v>
      </c>
      <c r="K1570" s="7">
        <v>3.3692847325066E-2</v>
      </c>
      <c r="L1570" s="7">
        <v>0.50963409223692901</v>
      </c>
      <c r="M1570" s="7">
        <v>2.8072156064382198E-2</v>
      </c>
      <c r="N1570" s="7">
        <v>8.3377656132338204E-2</v>
      </c>
      <c r="O1570" s="7">
        <v>8.1872280110098401E-3</v>
      </c>
      <c r="P1570" s="7">
        <v>0.217700115933955</v>
      </c>
      <c r="Q1570" s="7">
        <v>4.3585951240180503</v>
      </c>
    </row>
    <row r="1571" spans="1:17" hidden="1" x14ac:dyDescent="0.25">
      <c r="A1571" s="3" t="s">
        <v>54</v>
      </c>
      <c r="B1571" s="2">
        <v>44013</v>
      </c>
      <c r="C1571" s="7">
        <v>0.85381080204036597</v>
      </c>
      <c r="D1571" s="7">
        <v>1.29757345286865E-2</v>
      </c>
      <c r="E1571" s="7">
        <v>0.61059024454205801</v>
      </c>
      <c r="F1571" s="7">
        <v>0.37643402092925599</v>
      </c>
      <c r="G1571" s="7">
        <v>1.4069137934591899E-2</v>
      </c>
      <c r="H1571" s="7">
        <v>1.3778774783958499E-2</v>
      </c>
      <c r="I1571" s="30">
        <v>7.5173766596673103E-2</v>
      </c>
      <c r="J1571" s="30">
        <v>9.1523180962023207E-2</v>
      </c>
      <c r="K1571" s="7">
        <v>4.2801935755077097E-2</v>
      </c>
      <c r="L1571" s="7">
        <v>0.40826006956221</v>
      </c>
      <c r="M1571" s="7">
        <v>5.5673010383971898E-2</v>
      </c>
      <c r="N1571" s="7">
        <v>7.1824202489510394E-2</v>
      </c>
      <c r="O1571" s="7">
        <v>1.3989082489254999E-2</v>
      </c>
      <c r="P1571" s="7">
        <v>0.212906839042729</v>
      </c>
      <c r="Q1571" s="7">
        <v>4.3433363701206202</v>
      </c>
    </row>
    <row r="1572" spans="1:17" hidden="1" x14ac:dyDescent="0.25">
      <c r="A1572" s="3" t="s">
        <v>54</v>
      </c>
      <c r="B1572" s="2">
        <v>44044</v>
      </c>
      <c r="C1572" s="7">
        <v>0.88578579984155703</v>
      </c>
      <c r="D1572" s="7">
        <v>1.2489456295228799E-2</v>
      </c>
      <c r="E1572" s="7">
        <v>0.60006747948300598</v>
      </c>
      <c r="F1572" s="7">
        <v>0.387443064221765</v>
      </c>
      <c r="G1572" s="7">
        <v>1.13317012310314E-2</v>
      </c>
      <c r="H1572" s="7">
        <v>1.5868064315815202E-2</v>
      </c>
      <c r="I1572" s="30">
        <v>8.0070477257003198E-2</v>
      </c>
      <c r="J1572" s="30">
        <v>0.12821168878734801</v>
      </c>
      <c r="K1572" s="7">
        <v>5.5028536666217903E-2</v>
      </c>
      <c r="L1572" s="7">
        <v>0.37877262547859802</v>
      </c>
      <c r="M1572" s="7">
        <v>5.4043910718893598E-2</v>
      </c>
      <c r="N1572" s="7">
        <v>6.6601698027350706E-2</v>
      </c>
      <c r="O1572" s="7">
        <v>1.6533859575418801E-2</v>
      </c>
      <c r="P1572" s="7">
        <v>0.193537437942323</v>
      </c>
      <c r="Q1572" s="7">
        <v>4.3566328003138501</v>
      </c>
    </row>
    <row r="1573" spans="1:17" hidden="1" x14ac:dyDescent="0.25">
      <c r="A1573" s="3" t="s">
        <v>54</v>
      </c>
      <c r="B1573" s="2">
        <v>44075</v>
      </c>
      <c r="C1573" s="7">
        <v>0.88715230983344995</v>
      </c>
      <c r="D1573" s="7">
        <v>1.2621403514631899E-2</v>
      </c>
      <c r="E1573" s="7">
        <v>0.59283669393887195</v>
      </c>
      <c r="F1573" s="7">
        <v>0.39454190254649601</v>
      </c>
      <c r="G1573" s="7">
        <v>1.30877175637308E-2</v>
      </c>
      <c r="H1573" s="7">
        <v>1.44104662660483E-2</v>
      </c>
      <c r="I1573" s="30">
        <v>6.7615741162410897E-2</v>
      </c>
      <c r="J1573" s="30">
        <v>0.115603760125866</v>
      </c>
      <c r="K1573" s="7">
        <v>5.2779700119253398E-2</v>
      </c>
      <c r="L1573" s="7">
        <v>0.37099332808663299</v>
      </c>
      <c r="M1573" s="7">
        <v>5.8756026021736601E-2</v>
      </c>
      <c r="N1573" s="7">
        <v>6.0842335266761798E-2</v>
      </c>
      <c r="O1573" s="7">
        <v>1.7739059263944802E-2</v>
      </c>
      <c r="P1573" s="7">
        <v>0.22817186612361501</v>
      </c>
      <c r="Q1573" s="7">
        <v>4.2952699440227402</v>
      </c>
    </row>
    <row r="1574" spans="1:17" hidden="1" x14ac:dyDescent="0.25">
      <c r="A1574" s="3" t="s">
        <v>54</v>
      </c>
      <c r="B1574" s="2">
        <v>44105</v>
      </c>
      <c r="C1574" s="7">
        <v>0.92239210975449104</v>
      </c>
      <c r="D1574" s="7">
        <v>1.2351394122483501E-2</v>
      </c>
      <c r="E1574" s="7">
        <v>0.59777555149085204</v>
      </c>
      <c r="F1574" s="7">
        <v>0.38987305438666398</v>
      </c>
      <c r="G1574" s="7">
        <v>1.2082933572793201E-2</v>
      </c>
      <c r="H1574" s="7">
        <v>1.52617455900064E-2</v>
      </c>
      <c r="I1574" s="30">
        <v>7.3233514026232696E-2</v>
      </c>
      <c r="J1574" s="30">
        <v>0.11708702189303299</v>
      </c>
      <c r="K1574" s="7">
        <v>5.5744951372235098E-2</v>
      </c>
      <c r="L1574" s="7">
        <v>0.37877555028724502</v>
      </c>
      <c r="M1574" s="7">
        <v>5.7974634466453498E-2</v>
      </c>
      <c r="N1574" s="7">
        <v>6.2695383296168194E-2</v>
      </c>
      <c r="O1574" s="7">
        <v>1.6644511047422102E-2</v>
      </c>
      <c r="P1574" s="7">
        <v>0.21049975444841099</v>
      </c>
      <c r="Q1574" s="7">
        <v>4.3115432361628496</v>
      </c>
    </row>
    <row r="1575" spans="1:17" hidden="1" x14ac:dyDescent="0.25">
      <c r="A1575" s="3" t="s">
        <v>54</v>
      </c>
      <c r="B1575" s="2">
        <v>44136</v>
      </c>
      <c r="C1575" s="7">
        <v>0.67294647129062402</v>
      </c>
      <c r="D1575" s="7">
        <v>1.3057749503559099E-2</v>
      </c>
      <c r="E1575" s="7">
        <v>0.64707770855500701</v>
      </c>
      <c r="F1575" s="7">
        <v>0.33986454194143401</v>
      </c>
      <c r="G1575" s="7">
        <v>1.72978017991165E-2</v>
      </c>
      <c r="H1575" s="7">
        <v>8.2478392169416694E-3</v>
      </c>
      <c r="I1575" s="30">
        <v>3.1174886555512999E-2</v>
      </c>
      <c r="J1575" s="30">
        <v>6.7976471914328193E-2</v>
      </c>
      <c r="K1575" s="7">
        <v>4.2387876521911297E-2</v>
      </c>
      <c r="L1575" s="7">
        <v>0.52005537869553298</v>
      </c>
      <c r="M1575" s="7">
        <v>5.3156475495350498E-2</v>
      </c>
      <c r="N1575" s="7">
        <v>7.2731253332675397E-2</v>
      </c>
      <c r="O1575" s="7">
        <v>1.23604161927358E-2</v>
      </c>
      <c r="P1575" s="7">
        <v>0.17461160027589401</v>
      </c>
      <c r="Q1575" s="7">
        <v>4.3882360529649302</v>
      </c>
    </row>
    <row r="1576" spans="1:17" hidden="1" x14ac:dyDescent="0.25">
      <c r="A1576" s="3" t="s">
        <v>54</v>
      </c>
      <c r="B1576" s="2">
        <v>44166</v>
      </c>
      <c r="C1576" s="7">
        <v>0.88209497341342502</v>
      </c>
      <c r="D1576" s="7">
        <v>1.22526516228586E-2</v>
      </c>
      <c r="E1576" s="7">
        <v>0.64068559306057105</v>
      </c>
      <c r="F1576" s="7">
        <v>0.34706175531657002</v>
      </c>
      <c r="G1576" s="7">
        <v>1.6692200055075899E-2</v>
      </c>
      <c r="H1576" s="7">
        <v>1.53807501262092E-2</v>
      </c>
      <c r="I1576" s="30">
        <v>8.4914140095213406E-2</v>
      </c>
      <c r="J1576" s="30">
        <v>7.8955995592280198E-2</v>
      </c>
      <c r="K1576" s="7">
        <v>6.9329385493447096E-2</v>
      </c>
      <c r="L1576" s="7">
        <v>0.45237010210561002</v>
      </c>
      <c r="M1576" s="7">
        <v>6.0202936701054102E-2</v>
      </c>
      <c r="N1576" s="7">
        <v>5.7564781814011201E-2</v>
      </c>
      <c r="O1576" s="7">
        <v>1.01825152258605E-2</v>
      </c>
      <c r="P1576" s="7">
        <v>0.15440719279123799</v>
      </c>
      <c r="Q1576" s="7">
        <v>4.3361993685851896</v>
      </c>
    </row>
    <row r="1577" spans="1:17" hidden="1" x14ac:dyDescent="0.25">
      <c r="A1577" s="3" t="s">
        <v>54</v>
      </c>
      <c r="B1577" s="2">
        <v>44197</v>
      </c>
      <c r="C1577" s="7">
        <v>0.53396221087634699</v>
      </c>
      <c r="D1577" s="7">
        <v>1.4222870358164E-2</v>
      </c>
      <c r="E1577" s="7">
        <v>0.67542237969846897</v>
      </c>
      <c r="F1577" s="7">
        <v>0.31035474994336698</v>
      </c>
      <c r="G1577" s="7">
        <v>1.7371396205077001E-2</v>
      </c>
      <c r="H1577" s="7">
        <v>2.2401597929612399E-3</v>
      </c>
      <c r="I1577" s="30">
        <v>1.7189879588731902E-2</v>
      </c>
      <c r="J1577" s="30">
        <v>5.3797996766515803E-2</v>
      </c>
      <c r="K1577" s="7">
        <v>3.1196737062917701E-2</v>
      </c>
      <c r="L1577" s="7">
        <v>0.57512842384862695</v>
      </c>
      <c r="M1577" s="7">
        <v>5.1689059978573697E-2</v>
      </c>
      <c r="N1577" s="7">
        <v>5.1944291482606098E-2</v>
      </c>
      <c r="O1577" s="7">
        <v>1.0730125617853199E-2</v>
      </c>
      <c r="P1577" s="7">
        <v>0.18871192965613601</v>
      </c>
      <c r="Q1577" s="7">
        <v>4.5034629608604799</v>
      </c>
    </row>
    <row r="1578" spans="1:17" hidden="1" x14ac:dyDescent="0.25">
      <c r="A1578" s="3" t="s">
        <v>54</v>
      </c>
      <c r="B1578" s="2">
        <v>44228</v>
      </c>
      <c r="C1578" s="7">
        <v>0.56496645625766595</v>
      </c>
      <c r="D1578" s="7">
        <v>1.43951817972587E-2</v>
      </c>
      <c r="E1578" s="7">
        <v>0.66632949334973701</v>
      </c>
      <c r="F1578" s="7">
        <v>0.31927532485300397</v>
      </c>
      <c r="G1578" s="7">
        <v>1.6024443989308901E-2</v>
      </c>
      <c r="H1578" s="7">
        <v>2.4825845146676201E-3</v>
      </c>
      <c r="I1578" s="30">
        <v>1.95217137720398E-2</v>
      </c>
      <c r="J1578" s="30">
        <v>5.6034469036914197E-2</v>
      </c>
      <c r="K1578" s="7">
        <v>3.2973648167680898E-2</v>
      </c>
      <c r="L1578" s="7">
        <v>0.54438416843161896</v>
      </c>
      <c r="M1578" s="7">
        <v>5.12198836043068E-2</v>
      </c>
      <c r="N1578" s="7">
        <v>6.7297124384465001E-2</v>
      </c>
      <c r="O1578" s="7">
        <v>9.0824888614530093E-3</v>
      </c>
      <c r="P1578" s="7">
        <v>0.200979475237545</v>
      </c>
      <c r="Q1578" s="7">
        <v>4.4394663205196396</v>
      </c>
    </row>
    <row r="1579" spans="1:17" hidden="1" x14ac:dyDescent="0.25">
      <c r="A1579" s="3" t="s">
        <v>54</v>
      </c>
      <c r="B1579" s="2">
        <v>44256</v>
      </c>
      <c r="C1579" s="7">
        <v>0.68561515889062197</v>
      </c>
      <c r="D1579" s="7">
        <v>1.48230638315087E-2</v>
      </c>
      <c r="E1579" s="7">
        <v>0.66033838565109804</v>
      </c>
      <c r="F1579" s="7">
        <v>0.32483855051739302</v>
      </c>
      <c r="G1579" s="7">
        <v>1.7693696121996099E-2</v>
      </c>
      <c r="H1579" s="7">
        <v>3.2021158735599498E-3</v>
      </c>
      <c r="I1579" s="30">
        <v>2.0447025016708802E-2</v>
      </c>
      <c r="J1579" s="30">
        <v>5.53238451804949E-2</v>
      </c>
      <c r="K1579" s="7">
        <v>3.3805314821742101E-2</v>
      </c>
      <c r="L1579" s="7">
        <v>0.52374954283119501</v>
      </c>
      <c r="M1579" s="7">
        <v>5.35614164149757E-2</v>
      </c>
      <c r="N1579" s="7">
        <v>8.2065539761952605E-2</v>
      </c>
      <c r="O1579" s="7">
        <v>1.15815038163808E-2</v>
      </c>
      <c r="P1579" s="7">
        <v>0.19857000016099399</v>
      </c>
      <c r="Q1579" s="7">
        <v>4.4309684842439596</v>
      </c>
    </row>
    <row r="1580" spans="1:17" hidden="1" x14ac:dyDescent="0.25">
      <c r="A1580" s="3" t="s">
        <v>54</v>
      </c>
      <c r="B1580" s="2">
        <v>44287</v>
      </c>
      <c r="C1580" s="7">
        <v>0.84287153059819198</v>
      </c>
      <c r="D1580" s="7">
        <v>1.3167209928733299E-2</v>
      </c>
      <c r="E1580" s="7">
        <v>0.62701269861388798</v>
      </c>
      <c r="F1580" s="7">
        <v>0.35982009145737898</v>
      </c>
      <c r="G1580" s="7">
        <v>1.45474651267048E-2</v>
      </c>
      <c r="H1580" s="7">
        <v>1.07306195939558E-2</v>
      </c>
      <c r="I1580" s="30">
        <v>7.2623223177091897E-2</v>
      </c>
      <c r="J1580" s="30">
        <v>7.9112376806919807E-2</v>
      </c>
      <c r="K1580" s="7">
        <v>4.7498619158132603E-2</v>
      </c>
      <c r="L1580" s="7">
        <v>0.405480266217639</v>
      </c>
      <c r="M1580" s="7">
        <v>6.2789693661723905E-2</v>
      </c>
      <c r="N1580" s="7">
        <v>8.0333250366641198E-2</v>
      </c>
      <c r="O1580" s="7">
        <v>1.2904517608367199E-2</v>
      </c>
      <c r="P1580" s="7">
        <v>0.21397996828282301</v>
      </c>
      <c r="Q1580" s="7">
        <v>4.3668628481232501</v>
      </c>
    </row>
    <row r="1581" spans="1:17" hidden="1" x14ac:dyDescent="0.25">
      <c r="A1581" s="3" t="s">
        <v>54</v>
      </c>
      <c r="B1581" s="2">
        <v>44317</v>
      </c>
      <c r="C1581" s="7">
        <v>0.94247260013172496</v>
      </c>
      <c r="D1581" s="7">
        <v>1.28439024553932E-2</v>
      </c>
      <c r="E1581" s="7">
        <v>0.61313705196309398</v>
      </c>
      <c r="F1581" s="7">
        <v>0.374019045581513</v>
      </c>
      <c r="G1581" s="7">
        <v>1.12319015258953E-2</v>
      </c>
      <c r="H1581" s="7">
        <v>1.4730337395522699E-2</v>
      </c>
      <c r="I1581" s="30">
        <v>8.1359886165007805E-2</v>
      </c>
      <c r="J1581" s="30">
        <v>0.10886677032445601</v>
      </c>
      <c r="K1581" s="7">
        <v>5.4214698025794303E-2</v>
      </c>
      <c r="L1581" s="7">
        <v>0.36919431985794599</v>
      </c>
      <c r="M1581" s="7">
        <v>6.3159847052703805E-2</v>
      </c>
      <c r="N1581" s="7">
        <v>7.6470267520423296E-2</v>
      </c>
      <c r="O1581" s="7">
        <v>1.8197053252718601E-2</v>
      </c>
      <c r="P1581" s="7">
        <v>0.20257491887953299</v>
      </c>
      <c r="Q1581" s="7">
        <v>4.3312341960369896</v>
      </c>
    </row>
    <row r="1582" spans="1:17" hidden="1" x14ac:dyDescent="0.25">
      <c r="A1582" s="3" t="s">
        <v>54</v>
      </c>
      <c r="B1582" s="2">
        <v>44348</v>
      </c>
      <c r="C1582" s="7">
        <v>0.911620317760927</v>
      </c>
      <c r="D1582" s="7">
        <v>1.23655301954557E-2</v>
      </c>
      <c r="E1582" s="7">
        <v>0.6170472476644</v>
      </c>
      <c r="F1582" s="7">
        <v>0.370587222140144</v>
      </c>
      <c r="G1582" s="7">
        <v>1.2087763640668501E-2</v>
      </c>
      <c r="H1582" s="7">
        <v>1.43530674676535E-2</v>
      </c>
      <c r="I1582" s="30">
        <v>7.40280385321192E-2</v>
      </c>
      <c r="J1582" s="30">
        <v>0.12170690782037701</v>
      </c>
      <c r="K1582" s="7">
        <v>5.1022221970302803E-2</v>
      </c>
      <c r="L1582" s="7">
        <v>0.37153438092077901</v>
      </c>
      <c r="M1582" s="7">
        <v>6.2983555592421206E-2</v>
      </c>
      <c r="N1582" s="7">
        <v>6.5315541431545707E-2</v>
      </c>
      <c r="O1582" s="7">
        <v>2.2583965460097201E-2</v>
      </c>
      <c r="P1582" s="7">
        <v>0.204384557164036</v>
      </c>
      <c r="Q1582" s="7">
        <v>4.3544675297269002</v>
      </c>
    </row>
    <row r="1583" spans="1:17" hidden="1" x14ac:dyDescent="0.25">
      <c r="A1583" s="3" t="s">
        <v>54</v>
      </c>
      <c r="B1583" s="2">
        <v>44378</v>
      </c>
      <c r="C1583" s="7">
        <v>0.98902987835901202</v>
      </c>
      <c r="D1583" s="7">
        <v>1.2549745064638299E-2</v>
      </c>
      <c r="E1583" s="7">
        <v>0.60478281068418305</v>
      </c>
      <c r="F1583" s="7">
        <v>0.38266744425117799</v>
      </c>
      <c r="G1583" s="7">
        <v>1.16002636435018E-2</v>
      </c>
      <c r="H1583" s="7">
        <v>1.6102289808922299E-2</v>
      </c>
      <c r="I1583" s="30">
        <v>7.49459127653158E-2</v>
      </c>
      <c r="J1583" s="30">
        <v>0.13018562599008701</v>
      </c>
      <c r="K1583" s="7">
        <v>5.3938955923707399E-2</v>
      </c>
      <c r="L1583" s="7">
        <v>0.36058994387899801</v>
      </c>
      <c r="M1583" s="7">
        <v>5.9465313407225502E-2</v>
      </c>
      <c r="N1583" s="7">
        <v>6.3734773198130396E-2</v>
      </c>
      <c r="O1583" s="7">
        <v>2.7054368899580801E-2</v>
      </c>
      <c r="P1583" s="7">
        <v>0.20238255248453099</v>
      </c>
      <c r="Q1583" s="7">
        <v>4.3520903452246902</v>
      </c>
    </row>
    <row r="1584" spans="1:17" hidden="1" x14ac:dyDescent="0.25">
      <c r="A1584" s="3" t="s">
        <v>54</v>
      </c>
      <c r="B1584" s="2">
        <v>44409</v>
      </c>
      <c r="C1584" s="7">
        <v>0.97050636372455501</v>
      </c>
      <c r="D1584" s="7">
        <v>1.32417114461062E-2</v>
      </c>
      <c r="E1584" s="7">
        <v>0.57720381167481105</v>
      </c>
      <c r="F1584" s="7">
        <v>0.40955447687908297</v>
      </c>
      <c r="G1584" s="7">
        <v>1.17327409793302E-2</v>
      </c>
      <c r="H1584" s="7">
        <v>1.7972383782485699E-2</v>
      </c>
      <c r="I1584" s="30">
        <v>7.6776920959619896E-2</v>
      </c>
      <c r="J1584" s="30">
        <v>0.14853733502744201</v>
      </c>
      <c r="K1584" s="7">
        <v>5.4893210913784601E-2</v>
      </c>
      <c r="L1584" s="7">
        <v>0.34043779286375198</v>
      </c>
      <c r="M1584" s="7">
        <v>6.0186589984182401E-2</v>
      </c>
      <c r="N1584" s="7">
        <v>5.6904834421627797E-2</v>
      </c>
      <c r="O1584" s="7">
        <v>3.2317284908263702E-2</v>
      </c>
      <c r="P1584" s="7">
        <v>0.20024090615951101</v>
      </c>
      <c r="Q1584" s="7">
        <v>4.3354439735427599</v>
      </c>
    </row>
    <row r="1585" spans="1:17" x14ac:dyDescent="0.25">
      <c r="A1585" s="3" t="s">
        <v>54</v>
      </c>
      <c r="B1585" s="2">
        <v>44440</v>
      </c>
      <c r="C1585" s="7">
        <v>0.93062495247708199</v>
      </c>
      <c r="D1585" s="7">
        <v>1.2538282661527801E-2</v>
      </c>
      <c r="E1585" s="7">
        <v>0.60809343341111999</v>
      </c>
      <c r="F1585" s="7">
        <v>0.379368283927352</v>
      </c>
      <c r="G1585" s="7">
        <v>1.3008077589075601E-2</v>
      </c>
      <c r="H1585" s="7">
        <v>1.4621896313743299E-2</v>
      </c>
      <c r="I1585" s="30">
        <v>7.0721269436442705E-2</v>
      </c>
      <c r="J1585" s="30">
        <v>0.14250289909781499</v>
      </c>
      <c r="K1585" s="7">
        <v>5.3307597324339102E-2</v>
      </c>
      <c r="L1585" s="7">
        <v>0.34759430928753199</v>
      </c>
      <c r="M1585" s="7">
        <v>6.2209101650395802E-2</v>
      </c>
      <c r="N1585" s="7">
        <v>5.6961264316893703E-2</v>
      </c>
      <c r="O1585" s="7">
        <v>3.2393478294905499E-2</v>
      </c>
      <c r="P1585" s="7">
        <v>0.206680106688858</v>
      </c>
      <c r="Q1585" s="7">
        <v>4.3132966612673096</v>
      </c>
    </row>
    <row r="1586" spans="1:17" hidden="1" x14ac:dyDescent="0.25">
      <c r="A1586" s="3" t="s">
        <v>55</v>
      </c>
      <c r="B1586" s="2">
        <v>43466</v>
      </c>
      <c r="C1586" s="7">
        <v>0.85251981914123398</v>
      </c>
      <c r="D1586" s="7">
        <v>8.7269971628347407E-3</v>
      </c>
      <c r="E1586" s="7">
        <v>0.65940707808395604</v>
      </c>
      <c r="F1586" s="7">
        <v>0.33186592475320997</v>
      </c>
      <c r="G1586" s="7">
        <v>1.6142989957626801E-2</v>
      </c>
      <c r="H1586" s="7">
        <v>1.7023742898809299E-2</v>
      </c>
      <c r="I1586" s="30">
        <v>0.106769419136379</v>
      </c>
      <c r="J1586" s="30">
        <v>0.10399827263745</v>
      </c>
      <c r="K1586" s="7">
        <v>7.1448212534489297E-2</v>
      </c>
      <c r="L1586" s="7">
        <v>0.34752374180860401</v>
      </c>
      <c r="M1586" s="7">
        <v>5.6766818857547301E-2</v>
      </c>
      <c r="N1586" s="7">
        <v>6.4143383674748006E-2</v>
      </c>
      <c r="O1586" s="7">
        <v>2.6810089419033001E-2</v>
      </c>
      <c r="P1586" s="7">
        <v>0.18937332907531301</v>
      </c>
      <c r="Q1586" s="7">
        <v>6.6235811869247101</v>
      </c>
    </row>
    <row r="1587" spans="1:17" hidden="1" x14ac:dyDescent="0.25">
      <c r="A1587" s="3" t="s">
        <v>55</v>
      </c>
      <c r="B1587" s="2">
        <v>43497</v>
      </c>
      <c r="C1587" s="7">
        <v>0.87329666932134398</v>
      </c>
      <c r="D1587" s="7">
        <v>8.6772283972776192E-3</v>
      </c>
      <c r="E1587" s="7">
        <v>0.64770698686234995</v>
      </c>
      <c r="F1587" s="7">
        <v>0.34361578474037202</v>
      </c>
      <c r="G1587" s="7">
        <v>1.4757255357252501E-2</v>
      </c>
      <c r="H1587" s="7">
        <v>1.70824921602886E-2</v>
      </c>
      <c r="I1587" s="30">
        <v>0.105789063306776</v>
      </c>
      <c r="J1587" s="30">
        <v>0.118427839346466</v>
      </c>
      <c r="K1587" s="7">
        <v>6.6980785248894503E-2</v>
      </c>
      <c r="L1587" s="7">
        <v>0.342065159866633</v>
      </c>
      <c r="M1587" s="7">
        <v>5.6259508427696003E-2</v>
      </c>
      <c r="N1587" s="7">
        <v>6.1098326346090602E-2</v>
      </c>
      <c r="O1587" s="7">
        <v>2.7914327715222301E-2</v>
      </c>
      <c r="P1587" s="7">
        <v>0.18962524222468</v>
      </c>
      <c r="Q1587" s="7">
        <v>6.6196311813773603</v>
      </c>
    </row>
    <row r="1588" spans="1:17" hidden="1" x14ac:dyDescent="0.25">
      <c r="A1588" s="3" t="s">
        <v>55</v>
      </c>
      <c r="B1588" s="2">
        <v>43525</v>
      </c>
      <c r="C1588" s="7">
        <v>1.0399064113532901</v>
      </c>
      <c r="D1588" s="7">
        <v>8.8217248492797502E-3</v>
      </c>
      <c r="E1588" s="7">
        <v>0.65435291019818698</v>
      </c>
      <c r="F1588" s="7">
        <v>0.33682536495253401</v>
      </c>
      <c r="G1588" s="7">
        <v>1.7413991940626799E-2</v>
      </c>
      <c r="H1588" s="7">
        <v>1.6087784841014498E-2</v>
      </c>
      <c r="I1588" s="30">
        <v>0.111730432396034</v>
      </c>
      <c r="J1588" s="30">
        <v>0.116623756203031</v>
      </c>
      <c r="K1588" s="7">
        <v>7.0133667322424695E-2</v>
      </c>
      <c r="L1588" s="7">
        <v>0.33455813079866797</v>
      </c>
      <c r="M1588" s="7">
        <v>5.4981981330571E-2</v>
      </c>
      <c r="N1588" s="7">
        <v>6.1143840124702198E-2</v>
      </c>
      <c r="O1588" s="7">
        <v>2.9630890418174401E-2</v>
      </c>
      <c r="P1588" s="7">
        <v>0.187695524624753</v>
      </c>
      <c r="Q1588" s="7">
        <v>6.5892962935810502</v>
      </c>
    </row>
    <row r="1589" spans="1:17" hidden="1" x14ac:dyDescent="0.25">
      <c r="A1589" s="3" t="s">
        <v>55</v>
      </c>
      <c r="B1589" s="2">
        <v>43556</v>
      </c>
      <c r="C1589" s="7">
        <v>0.98886501572714003</v>
      </c>
      <c r="D1589" s="7">
        <v>8.4477513615574193E-3</v>
      </c>
      <c r="E1589" s="7">
        <v>0.65269926102640496</v>
      </c>
      <c r="F1589" s="7">
        <v>0.33885298761203803</v>
      </c>
      <c r="G1589" s="7">
        <v>1.8409529962837502E-2</v>
      </c>
      <c r="H1589" s="7">
        <v>1.7099660262978201E-2</v>
      </c>
      <c r="I1589" s="30">
        <v>0.11824228708133901</v>
      </c>
      <c r="J1589" s="30">
        <v>0.11563541076660901</v>
      </c>
      <c r="K1589" s="7">
        <v>6.6280212652846601E-2</v>
      </c>
      <c r="L1589" s="7">
        <v>0.33528353657646998</v>
      </c>
      <c r="M1589" s="7">
        <v>5.4593180131201097E-2</v>
      </c>
      <c r="N1589" s="7">
        <v>6.6808786977352402E-2</v>
      </c>
      <c r="O1589" s="7">
        <v>2.96091914401026E-2</v>
      </c>
      <c r="P1589" s="7">
        <v>0.17803820414826399</v>
      </c>
      <c r="Q1589" s="7">
        <v>6.5869989270093399</v>
      </c>
    </row>
    <row r="1590" spans="1:17" hidden="1" x14ac:dyDescent="0.25">
      <c r="A1590" s="3" t="s">
        <v>55</v>
      </c>
      <c r="B1590" s="2">
        <v>43586</v>
      </c>
      <c r="C1590" s="7">
        <v>1.0227797004832699</v>
      </c>
      <c r="D1590" s="7">
        <v>8.6331439076686306E-3</v>
      </c>
      <c r="E1590" s="7">
        <v>0.66004072808223102</v>
      </c>
      <c r="F1590" s="7">
        <v>0.33132612801009997</v>
      </c>
      <c r="G1590" s="7">
        <v>1.58725128052759E-2</v>
      </c>
      <c r="H1590" s="7">
        <v>1.64213367688304E-2</v>
      </c>
      <c r="I1590" s="30">
        <v>0.12653581245029299</v>
      </c>
      <c r="J1590" s="30">
        <v>0.11649874020044</v>
      </c>
      <c r="K1590" s="7">
        <v>6.4925496621565104E-2</v>
      </c>
      <c r="L1590" s="7">
        <v>0.32790077629508801</v>
      </c>
      <c r="M1590" s="7">
        <v>5.4272755575422001E-2</v>
      </c>
      <c r="N1590" s="7">
        <v>6.5436799267989093E-2</v>
      </c>
      <c r="O1590" s="7">
        <v>3.0748378004779701E-2</v>
      </c>
      <c r="P1590" s="7">
        <v>0.18138739201031701</v>
      </c>
      <c r="Q1590" s="7">
        <v>6.6160011956981197</v>
      </c>
    </row>
    <row r="1591" spans="1:17" hidden="1" x14ac:dyDescent="0.25">
      <c r="A1591" s="3" t="s">
        <v>55</v>
      </c>
      <c r="B1591" s="2">
        <v>43617</v>
      </c>
      <c r="C1591" s="7">
        <v>0.97433246907212601</v>
      </c>
      <c r="D1591" s="7">
        <v>9.3012497778033297E-3</v>
      </c>
      <c r="E1591" s="7">
        <v>0.66744495108671298</v>
      </c>
      <c r="F1591" s="7">
        <v>0.32325379913548402</v>
      </c>
      <c r="G1591" s="7">
        <v>1.5253405921395499E-2</v>
      </c>
      <c r="H1591" s="7">
        <v>1.50692046015246E-2</v>
      </c>
      <c r="I1591" s="30">
        <v>0.124651951954493</v>
      </c>
      <c r="J1591" s="30">
        <v>0.11488155565575101</v>
      </c>
      <c r="K1591" s="7">
        <v>6.8185393734571997E-2</v>
      </c>
      <c r="L1591" s="7">
        <v>0.33431438559995102</v>
      </c>
      <c r="M1591" s="7">
        <v>5.2294571095064302E-2</v>
      </c>
      <c r="N1591" s="7">
        <v>6.0416855187881098E-2</v>
      </c>
      <c r="O1591" s="7">
        <v>3.0565780060769002E-2</v>
      </c>
      <c r="P1591" s="7">
        <v>0.184366896188599</v>
      </c>
      <c r="Q1591" s="7">
        <v>6.60658197326803</v>
      </c>
    </row>
    <row r="1592" spans="1:17" hidden="1" x14ac:dyDescent="0.25">
      <c r="A1592" s="3" t="s">
        <v>55</v>
      </c>
      <c r="B1592" s="2">
        <v>43647</v>
      </c>
      <c r="C1592" s="7">
        <v>1.0004666820648001</v>
      </c>
      <c r="D1592" s="7">
        <v>9.84088672956159E-3</v>
      </c>
      <c r="E1592" s="7">
        <v>0.66169818739697295</v>
      </c>
      <c r="F1592" s="7">
        <v>0.32846092587346498</v>
      </c>
      <c r="G1592" s="7">
        <v>1.6626678324284799E-2</v>
      </c>
      <c r="H1592" s="7">
        <v>1.5348850378372201E-2</v>
      </c>
      <c r="I1592" s="30">
        <v>0.12544529594196699</v>
      </c>
      <c r="J1592" s="30">
        <v>0.11528501947681701</v>
      </c>
      <c r="K1592" s="7">
        <v>6.9104128961144901E-2</v>
      </c>
      <c r="L1592" s="7">
        <v>0.331457130246746</v>
      </c>
      <c r="M1592" s="7">
        <v>5.52328265473567E-2</v>
      </c>
      <c r="N1592" s="7">
        <v>6.1700587693499197E-2</v>
      </c>
      <c r="O1592" s="7">
        <v>2.98744623442402E-2</v>
      </c>
      <c r="P1592" s="7">
        <v>0.17992502008557301</v>
      </c>
      <c r="Q1592" s="7">
        <v>6.5842323740375797</v>
      </c>
    </row>
    <row r="1593" spans="1:17" hidden="1" x14ac:dyDescent="0.25">
      <c r="A1593" s="3" t="s">
        <v>55</v>
      </c>
      <c r="B1593" s="2">
        <v>43678</v>
      </c>
      <c r="C1593" s="7">
        <v>0.99901225577474295</v>
      </c>
      <c r="D1593" s="7">
        <v>8.7258365109414999E-3</v>
      </c>
      <c r="E1593" s="7">
        <v>0.65555062067317404</v>
      </c>
      <c r="F1593" s="7">
        <v>0.33572354281588501</v>
      </c>
      <c r="G1593" s="7">
        <v>1.5582268092957201E-2</v>
      </c>
      <c r="H1593" s="7">
        <v>1.61343774724667E-2</v>
      </c>
      <c r="I1593" s="30">
        <v>0.123188992168454</v>
      </c>
      <c r="J1593" s="30">
        <v>0.12196744852614599</v>
      </c>
      <c r="K1593" s="7">
        <v>6.7059192011494795E-2</v>
      </c>
      <c r="L1593" s="7">
        <v>0.32756585196933602</v>
      </c>
      <c r="M1593" s="7">
        <v>5.4367518514020899E-2</v>
      </c>
      <c r="N1593" s="7">
        <v>6.7267745220042002E-2</v>
      </c>
      <c r="O1593" s="7">
        <v>2.58048502796745E-2</v>
      </c>
      <c r="P1593" s="7">
        <v>0.181061755745408</v>
      </c>
      <c r="Q1593" s="7">
        <v>6.6295814140833196</v>
      </c>
    </row>
    <row r="1594" spans="1:17" hidden="1" x14ac:dyDescent="0.25">
      <c r="A1594" s="3" t="s">
        <v>55</v>
      </c>
      <c r="B1594" s="2">
        <v>43709</v>
      </c>
      <c r="C1594" s="7">
        <v>0.95120899665799197</v>
      </c>
      <c r="D1594" s="7">
        <v>9.4777596104553899E-3</v>
      </c>
      <c r="E1594" s="7">
        <v>0.67042840029415596</v>
      </c>
      <c r="F1594" s="7">
        <v>0.32009384009538899</v>
      </c>
      <c r="G1594" s="7">
        <v>1.6274073667629899E-2</v>
      </c>
      <c r="H1594" s="7">
        <v>1.7506397771919299E-2</v>
      </c>
      <c r="I1594" s="30">
        <v>0.116890314879426</v>
      </c>
      <c r="J1594" s="30">
        <v>0.118205800832376</v>
      </c>
      <c r="K1594" s="7">
        <v>7.1998043570220993E-2</v>
      </c>
      <c r="L1594" s="7">
        <v>0.33261195908177799</v>
      </c>
      <c r="M1594" s="7">
        <v>5.2314639793506E-2</v>
      </c>
      <c r="N1594" s="7">
        <v>6.4369095327959494E-2</v>
      </c>
      <c r="O1594" s="7">
        <v>2.6357306196634501E-2</v>
      </c>
      <c r="P1594" s="7">
        <v>0.18347236887855001</v>
      </c>
      <c r="Q1594" s="7">
        <v>6.6113600410563897</v>
      </c>
    </row>
    <row r="1595" spans="1:17" hidden="1" x14ac:dyDescent="0.25">
      <c r="A1595" s="3" t="s">
        <v>55</v>
      </c>
      <c r="B1595" s="2">
        <v>43739</v>
      </c>
      <c r="C1595" s="7">
        <v>1.0275382162664799</v>
      </c>
      <c r="D1595" s="7">
        <v>9.5774369100827504E-3</v>
      </c>
      <c r="E1595" s="7">
        <v>0.65955451148598998</v>
      </c>
      <c r="F1595" s="7">
        <v>0.33086805160392702</v>
      </c>
      <c r="G1595" s="7">
        <v>1.59325992476308E-2</v>
      </c>
      <c r="H1595" s="7">
        <v>1.97213738697611E-2</v>
      </c>
      <c r="I1595" s="30">
        <v>0.120582440017481</v>
      </c>
      <c r="J1595" s="30">
        <v>0.118275945586391</v>
      </c>
      <c r="K1595" s="7">
        <v>7.6730095585560307E-2</v>
      </c>
      <c r="L1595" s="7">
        <v>0.331114483918789</v>
      </c>
      <c r="M1595" s="7">
        <v>5.5306441507040303E-2</v>
      </c>
      <c r="N1595" s="7">
        <v>6.5411890743254E-2</v>
      </c>
      <c r="O1595" s="7">
        <v>2.12109458482692E-2</v>
      </c>
      <c r="P1595" s="7">
        <v>0.17571378367582299</v>
      </c>
      <c r="Q1595" s="7">
        <v>6.6203359582560504</v>
      </c>
    </row>
    <row r="1596" spans="1:17" hidden="1" x14ac:dyDescent="0.25">
      <c r="A1596" s="3" t="s">
        <v>55</v>
      </c>
      <c r="B1596" s="2">
        <v>43770</v>
      </c>
      <c r="C1596" s="7">
        <v>1.05547553020652</v>
      </c>
      <c r="D1596" s="7">
        <v>8.4233862545907093E-3</v>
      </c>
      <c r="E1596" s="7">
        <v>0.66060760526069595</v>
      </c>
      <c r="F1596" s="7">
        <v>0.330969008484714</v>
      </c>
      <c r="G1596" s="7">
        <v>1.3889056886127901E-2</v>
      </c>
      <c r="H1596" s="7">
        <v>2.3597953054994601E-2</v>
      </c>
      <c r="I1596" s="30">
        <v>0.12897414821816799</v>
      </c>
      <c r="J1596" s="30">
        <v>0.11731815653684501</v>
      </c>
      <c r="K1596" s="7">
        <v>8.8699073189557207E-2</v>
      </c>
      <c r="L1596" s="7">
        <v>0.33330717258897902</v>
      </c>
      <c r="M1596" s="7">
        <v>5.5828619016841698E-2</v>
      </c>
      <c r="N1596" s="7">
        <v>6.3400975489949399E-2</v>
      </c>
      <c r="O1596" s="7">
        <v>1.8421336063228801E-2</v>
      </c>
      <c r="P1596" s="7">
        <v>0.15656350895530899</v>
      </c>
      <c r="Q1596" s="7">
        <v>6.61989317635941</v>
      </c>
    </row>
    <row r="1597" spans="1:17" hidden="1" x14ac:dyDescent="0.25">
      <c r="A1597" s="3" t="s">
        <v>55</v>
      </c>
      <c r="B1597" s="2">
        <v>43800</v>
      </c>
      <c r="C1597" s="7">
        <v>1.2145982339310499</v>
      </c>
      <c r="D1597" s="7">
        <v>8.7690277808932897E-3</v>
      </c>
      <c r="E1597" s="7">
        <v>0.65485977505968695</v>
      </c>
      <c r="F1597" s="7">
        <v>0.33637119715941899</v>
      </c>
      <c r="G1597" s="7">
        <v>1.32966942109644E-2</v>
      </c>
      <c r="H1597" s="7">
        <v>2.5993725133587602E-2</v>
      </c>
      <c r="I1597" s="30">
        <v>0.156100196757813</v>
      </c>
      <c r="J1597" s="30">
        <v>0.11549426556912699</v>
      </c>
      <c r="K1597" s="7">
        <v>0.107404547214624</v>
      </c>
      <c r="L1597" s="7">
        <v>0.33034901505803199</v>
      </c>
      <c r="M1597" s="7">
        <v>5.6880273894543303E-2</v>
      </c>
      <c r="N1597" s="7">
        <v>4.8755737152476199E-2</v>
      </c>
      <c r="O1597" s="7">
        <v>1.6032609671550999E-2</v>
      </c>
      <c r="P1597" s="7">
        <v>0.12969293533728099</v>
      </c>
      <c r="Q1597" s="7">
        <v>6.5753785622887797</v>
      </c>
    </row>
    <row r="1598" spans="1:17" hidden="1" x14ac:dyDescent="0.25">
      <c r="A1598" s="3" t="s">
        <v>55</v>
      </c>
      <c r="B1598" s="2">
        <v>43831</v>
      </c>
      <c r="C1598" s="7">
        <v>0.91130418643241595</v>
      </c>
      <c r="D1598" s="7">
        <v>8.7487871407764001E-3</v>
      </c>
      <c r="E1598" s="7">
        <v>0.68469156806183495</v>
      </c>
      <c r="F1598" s="7">
        <v>0.30655964479738801</v>
      </c>
      <c r="G1598" s="7">
        <v>1.6156898646441702E-2</v>
      </c>
      <c r="H1598" s="7">
        <v>1.68429496041047E-2</v>
      </c>
      <c r="I1598" s="30">
        <v>9.7874413131660107E-2</v>
      </c>
      <c r="J1598" s="30">
        <v>0.116380677662988</v>
      </c>
      <c r="K1598" s="7">
        <v>7.0590974243919705E-2</v>
      </c>
      <c r="L1598" s="7">
        <v>0.342946636294018</v>
      </c>
      <c r="M1598" s="7">
        <v>5.6612164708319902E-2</v>
      </c>
      <c r="N1598" s="7">
        <v>6.4883844194466495E-2</v>
      </c>
      <c r="O1598" s="7">
        <v>2.3569804505349599E-2</v>
      </c>
      <c r="P1598" s="7">
        <v>0.19414163700873199</v>
      </c>
      <c r="Q1598" s="7">
        <v>6.5966989208334601</v>
      </c>
    </row>
    <row r="1599" spans="1:17" hidden="1" x14ac:dyDescent="0.25">
      <c r="A1599" s="3" t="s">
        <v>55</v>
      </c>
      <c r="B1599" s="2">
        <v>43862</v>
      </c>
      <c r="C1599" s="7">
        <v>0.93540929128916805</v>
      </c>
      <c r="D1599" s="7">
        <v>9.2253693975288698E-3</v>
      </c>
      <c r="E1599" s="7">
        <v>0.674516456506846</v>
      </c>
      <c r="F1599" s="7">
        <v>0.31625817409562501</v>
      </c>
      <c r="G1599" s="7">
        <v>1.54805046745474E-2</v>
      </c>
      <c r="H1599" s="7">
        <v>1.7891584565955802E-2</v>
      </c>
      <c r="I1599" s="30">
        <v>0.10123399572755799</v>
      </c>
      <c r="J1599" s="30">
        <v>0.12745710848559799</v>
      </c>
      <c r="K1599" s="7">
        <v>6.7293237496039604E-2</v>
      </c>
      <c r="L1599" s="7">
        <v>0.34339247404127698</v>
      </c>
      <c r="M1599" s="7">
        <v>5.5184599060768301E-2</v>
      </c>
      <c r="N1599" s="7">
        <v>6.3772659799740505E-2</v>
      </c>
      <c r="O1599" s="7">
        <v>2.4474894422735999E-2</v>
      </c>
      <c r="P1599" s="7">
        <v>0.18381894172577901</v>
      </c>
      <c r="Q1599" s="7">
        <v>6.58802484859575</v>
      </c>
    </row>
    <row r="1600" spans="1:17" hidden="1" x14ac:dyDescent="0.25">
      <c r="A1600" s="3" t="s">
        <v>55</v>
      </c>
      <c r="B1600" s="2">
        <v>43891</v>
      </c>
      <c r="C1600" s="7">
        <v>0.86563775488674699</v>
      </c>
      <c r="D1600" s="7">
        <v>9.9867684011509892E-3</v>
      </c>
      <c r="E1600" s="7">
        <v>0.72428920007540198</v>
      </c>
      <c r="F1600" s="7">
        <v>0.26572403152344698</v>
      </c>
      <c r="G1600" s="7">
        <v>1.7863017761047199E-2</v>
      </c>
      <c r="H1600" s="7">
        <v>1.2515964643018501E-2</v>
      </c>
      <c r="I1600" s="30">
        <v>6.6663109733459097E-2</v>
      </c>
      <c r="J1600" s="30">
        <v>8.6404422226462704E-2</v>
      </c>
      <c r="K1600" s="7">
        <v>6.2198468252922003E-2</v>
      </c>
      <c r="L1600" s="7">
        <v>0.46900997329701599</v>
      </c>
      <c r="M1600" s="7">
        <v>4.6471024814271303E-2</v>
      </c>
      <c r="N1600" s="7">
        <v>5.5187847703760798E-2</v>
      </c>
      <c r="O1600" s="7">
        <v>1.33715424275651E-2</v>
      </c>
      <c r="P1600" s="7">
        <v>0.17031462914047699</v>
      </c>
      <c r="Q1600" s="7">
        <v>6.6852620618326704</v>
      </c>
    </row>
    <row r="1601" spans="1:17" hidden="1" x14ac:dyDescent="0.25">
      <c r="A1601" s="3" t="s">
        <v>55</v>
      </c>
      <c r="B1601" s="2">
        <v>43922</v>
      </c>
      <c r="C1601" s="7">
        <v>0.52474316307659197</v>
      </c>
      <c r="D1601" s="7">
        <v>1.09204490374565E-2</v>
      </c>
      <c r="E1601" s="7">
        <v>0.82218235731528799</v>
      </c>
      <c r="F1601" s="7">
        <v>0.166897193647255</v>
      </c>
      <c r="G1601" s="7">
        <v>2.1744700735038001E-2</v>
      </c>
      <c r="H1601" s="7">
        <v>7.44939730069316E-4</v>
      </c>
      <c r="I1601" s="30">
        <v>1.23906269063106E-2</v>
      </c>
      <c r="J1601" s="30">
        <v>1.6767818197142799E-2</v>
      </c>
      <c r="K1601" s="7">
        <v>4.9167404232558401E-2</v>
      </c>
      <c r="L1601" s="7">
        <v>0.76140298996915101</v>
      </c>
      <c r="M1601" s="7">
        <v>1.7654548645775502E-2</v>
      </c>
      <c r="N1601" s="7">
        <v>2.7957866895749601E-2</v>
      </c>
      <c r="O1601" s="7">
        <v>1.4901373990322501E-3</v>
      </c>
      <c r="P1601" s="7">
        <v>9.0678967289172893E-2</v>
      </c>
      <c r="Q1601" s="7">
        <v>6.9271914755466302</v>
      </c>
    </row>
    <row r="1602" spans="1:17" hidden="1" x14ac:dyDescent="0.25">
      <c r="A1602" s="3" t="s">
        <v>55</v>
      </c>
      <c r="B1602" s="2">
        <v>43952</v>
      </c>
      <c r="C1602" s="7">
        <v>0.64516052664458901</v>
      </c>
      <c r="D1602" s="7">
        <v>1.03324722488003E-2</v>
      </c>
      <c r="E1602" s="7">
        <v>0.80238845853766205</v>
      </c>
      <c r="F1602" s="7">
        <v>0.18727906921353701</v>
      </c>
      <c r="G1602" s="7">
        <v>1.9988690959127899E-2</v>
      </c>
      <c r="H1602" s="7">
        <v>1.23929448472358E-3</v>
      </c>
      <c r="I1602" s="30">
        <v>1.80923164822691E-2</v>
      </c>
      <c r="J1602" s="30">
        <v>3.1614408298032803E-2</v>
      </c>
      <c r="K1602" s="7">
        <v>5.0655152588464501E-2</v>
      </c>
      <c r="L1602" s="7">
        <v>0.66959212356718301</v>
      </c>
      <c r="M1602" s="7">
        <v>1.8437342785032E-2</v>
      </c>
      <c r="N1602" s="7">
        <v>6.9000590455412306E-2</v>
      </c>
      <c r="O1602" s="7">
        <v>1.6765089623681699E-3</v>
      </c>
      <c r="P1602" s="7">
        <v>0.11970357141738699</v>
      </c>
      <c r="Q1602" s="7">
        <v>6.90966057857612</v>
      </c>
    </row>
    <row r="1603" spans="1:17" hidden="1" x14ac:dyDescent="0.25">
      <c r="A1603" s="3" t="s">
        <v>55</v>
      </c>
      <c r="B1603" s="2">
        <v>43983</v>
      </c>
      <c r="C1603" s="7">
        <v>0.81248086366791605</v>
      </c>
      <c r="D1603" s="7">
        <v>8.92489841070861E-3</v>
      </c>
      <c r="E1603" s="7">
        <v>0.72746089377048995</v>
      </c>
      <c r="F1603" s="7">
        <v>0.26361420781880102</v>
      </c>
      <c r="G1603" s="7">
        <v>1.83830115550014E-2</v>
      </c>
      <c r="H1603" s="7">
        <v>6.3227902350492396E-3</v>
      </c>
      <c r="I1603" s="30">
        <v>7.5885348853244605E-2</v>
      </c>
      <c r="J1603" s="30">
        <v>4.5453450445054E-2</v>
      </c>
      <c r="K1603" s="7">
        <v>5.1731660879089099E-2</v>
      </c>
      <c r="L1603" s="7">
        <v>0.49924062843310901</v>
      </c>
      <c r="M1603" s="7">
        <v>2.5839268961725399E-2</v>
      </c>
      <c r="N1603" s="7">
        <v>9.2959862488828204E-2</v>
      </c>
      <c r="O1603" s="7">
        <v>2.3525632232455698E-3</v>
      </c>
      <c r="P1603" s="7">
        <v>0.18183141492565399</v>
      </c>
      <c r="Q1603" s="7">
        <v>6.8314057628280702</v>
      </c>
    </row>
    <row r="1604" spans="1:17" hidden="1" x14ac:dyDescent="0.25">
      <c r="A1604" s="3" t="s">
        <v>55</v>
      </c>
      <c r="B1604" s="2">
        <v>44013</v>
      </c>
      <c r="C1604" s="7">
        <v>0.97715240905422596</v>
      </c>
      <c r="D1604" s="7">
        <v>9.9136774938812806E-3</v>
      </c>
      <c r="E1604" s="7">
        <v>0.71183405899128205</v>
      </c>
      <c r="F1604" s="7">
        <v>0.27825226351483601</v>
      </c>
      <c r="G1604" s="7">
        <v>1.6532378184569901E-2</v>
      </c>
      <c r="H1604" s="7">
        <v>1.1491738794440799E-2</v>
      </c>
      <c r="I1604" s="30">
        <v>0.109845461754705</v>
      </c>
      <c r="J1604" s="30">
        <v>9.0186016215031306E-2</v>
      </c>
      <c r="K1604" s="7">
        <v>5.9888750544807703E-2</v>
      </c>
      <c r="L1604" s="7">
        <v>0.39670384056050101</v>
      </c>
      <c r="M1604" s="7">
        <v>4.5536289875665298E-2</v>
      </c>
      <c r="N1604" s="7">
        <v>8.0439093612227106E-2</v>
      </c>
      <c r="O1604" s="7">
        <v>6.2693232342469598E-3</v>
      </c>
      <c r="P1604" s="7">
        <v>0.18310710722380499</v>
      </c>
      <c r="Q1604" s="7">
        <v>6.7261818901123096</v>
      </c>
    </row>
    <row r="1605" spans="1:17" hidden="1" x14ac:dyDescent="0.25">
      <c r="A1605" s="3" t="s">
        <v>55</v>
      </c>
      <c r="B1605" s="2">
        <v>44044</v>
      </c>
      <c r="C1605" s="7">
        <v>1.0062571811122101</v>
      </c>
      <c r="D1605" s="7">
        <v>9.7106625150801592E-3</v>
      </c>
      <c r="E1605" s="7">
        <v>0.69080491675026501</v>
      </c>
      <c r="F1605" s="7">
        <v>0.29948442073465498</v>
      </c>
      <c r="G1605" s="7">
        <v>1.46306085510332E-2</v>
      </c>
      <c r="H1605" s="7">
        <v>1.3168519880870901E-2</v>
      </c>
      <c r="I1605" s="30">
        <v>0.11444886198891401</v>
      </c>
      <c r="J1605" s="30">
        <v>0.11703544358413</v>
      </c>
      <c r="K1605" s="7">
        <v>6.5150853422599103E-2</v>
      </c>
      <c r="L1605" s="7">
        <v>0.36715757745998201</v>
      </c>
      <c r="M1605" s="7">
        <v>4.4429658017070599E-2</v>
      </c>
      <c r="N1605" s="7">
        <v>7.6393066589161396E-2</v>
      </c>
      <c r="O1605" s="7">
        <v>9.7903224348940398E-3</v>
      </c>
      <c r="P1605" s="7">
        <v>0.177795088071345</v>
      </c>
      <c r="Q1605" s="7">
        <v>6.7538881636624799</v>
      </c>
    </row>
    <row r="1606" spans="1:17" hidden="1" x14ac:dyDescent="0.25">
      <c r="A1606" s="3" t="s">
        <v>55</v>
      </c>
      <c r="B1606" s="2">
        <v>44075</v>
      </c>
      <c r="C1606" s="7">
        <v>0.97227740458469902</v>
      </c>
      <c r="D1606" s="7">
        <v>9.2364996148975101E-3</v>
      </c>
      <c r="E1606" s="7">
        <v>0.70354978572787097</v>
      </c>
      <c r="F1606" s="7">
        <v>0.287213714657231</v>
      </c>
      <c r="G1606" s="7">
        <v>1.7727782158642499E-2</v>
      </c>
      <c r="H1606" s="7">
        <v>1.3195621141033899E-2</v>
      </c>
      <c r="I1606" s="30">
        <v>0.103328586555053</v>
      </c>
      <c r="J1606" s="30">
        <v>0.107830457990495</v>
      </c>
      <c r="K1606" s="7">
        <v>6.6318404481650994E-2</v>
      </c>
      <c r="L1606" s="7">
        <v>0.37719277076017799</v>
      </c>
      <c r="M1606" s="7">
        <v>4.7340167340036397E-2</v>
      </c>
      <c r="N1606" s="7">
        <v>7.7994958042078996E-2</v>
      </c>
      <c r="O1606" s="7">
        <v>9.1247709911913399E-3</v>
      </c>
      <c r="P1606" s="7">
        <v>0.17994648053963999</v>
      </c>
      <c r="Q1606" s="7">
        <v>6.7161503048953897</v>
      </c>
    </row>
    <row r="1607" spans="1:17" hidden="1" x14ac:dyDescent="0.25">
      <c r="A1607" s="3" t="s">
        <v>55</v>
      </c>
      <c r="B1607" s="2">
        <v>44105</v>
      </c>
      <c r="C1607" s="7">
        <v>0.99876890307741595</v>
      </c>
      <c r="D1607" s="7">
        <v>8.98206617091123E-3</v>
      </c>
      <c r="E1607" s="7">
        <v>0.70863555830410496</v>
      </c>
      <c r="F1607" s="7">
        <v>0.28238237552498402</v>
      </c>
      <c r="G1607" s="7">
        <v>1.6870298621174101E-2</v>
      </c>
      <c r="H1607" s="7">
        <v>1.61134767068325E-2</v>
      </c>
      <c r="I1607" s="30">
        <v>0.108602190341858</v>
      </c>
      <c r="J1607" s="30">
        <v>9.61379720318606E-2</v>
      </c>
      <c r="K1607" s="7">
        <v>7.4488042105338603E-2</v>
      </c>
      <c r="L1607" s="7">
        <v>0.39907036202083601</v>
      </c>
      <c r="M1607" s="7">
        <v>4.8331397192104199E-2</v>
      </c>
      <c r="N1607" s="7">
        <v>7.9523548811403694E-2</v>
      </c>
      <c r="O1607" s="7">
        <v>6.7178249060349396E-3</v>
      </c>
      <c r="P1607" s="7">
        <v>0.15414488726255801</v>
      </c>
      <c r="Q1607" s="7">
        <v>6.7279369057463203</v>
      </c>
    </row>
    <row r="1608" spans="1:17" hidden="1" x14ac:dyDescent="0.25">
      <c r="A1608" s="3" t="s">
        <v>55</v>
      </c>
      <c r="B1608" s="2">
        <v>44136</v>
      </c>
      <c r="C1608" s="7">
        <v>0.76278445909007198</v>
      </c>
      <c r="D1608" s="7">
        <v>9.7933069138690394E-3</v>
      </c>
      <c r="E1608" s="7">
        <v>0.76555651152998305</v>
      </c>
      <c r="F1608" s="7">
        <v>0.22465018155614799</v>
      </c>
      <c r="G1608" s="7">
        <v>2.1120643792421501E-2</v>
      </c>
      <c r="H1608" s="7">
        <v>8.4283202907449797E-3</v>
      </c>
      <c r="I1608" s="30">
        <v>3.8943097429831403E-2</v>
      </c>
      <c r="J1608" s="30">
        <v>6.0232594762995202E-2</v>
      </c>
      <c r="K1608" s="7">
        <v>7.2518427209747605E-2</v>
      </c>
      <c r="L1608" s="7">
        <v>0.53478045795329598</v>
      </c>
      <c r="M1608" s="7">
        <v>4.5958788997606699E-2</v>
      </c>
      <c r="N1608" s="7">
        <v>6.3502009011930302E-2</v>
      </c>
      <c r="O1608" s="7">
        <v>5.6069982434861203E-3</v>
      </c>
      <c r="P1608" s="7">
        <v>0.14890866230794</v>
      </c>
      <c r="Q1608" s="7">
        <v>6.8101289749419696</v>
      </c>
    </row>
    <row r="1609" spans="1:17" hidden="1" x14ac:dyDescent="0.25">
      <c r="A1609" s="3" t="s">
        <v>55</v>
      </c>
      <c r="B1609" s="2">
        <v>44166</v>
      </c>
      <c r="C1609" s="7">
        <v>1.10192071783825</v>
      </c>
      <c r="D1609" s="7">
        <v>9.4790287727724593E-3</v>
      </c>
      <c r="E1609" s="7">
        <v>0.71675926580300697</v>
      </c>
      <c r="F1609" s="7">
        <v>0.27376170542422101</v>
      </c>
      <c r="G1609" s="7">
        <v>1.73822600013619E-2</v>
      </c>
      <c r="H1609" s="7">
        <v>1.92895946507191E-2</v>
      </c>
      <c r="I1609" s="30">
        <v>0.15013830242418999</v>
      </c>
      <c r="J1609" s="30">
        <v>5.1849180699306101E-2</v>
      </c>
      <c r="K1609" s="7">
        <v>0.102294379588813</v>
      </c>
      <c r="L1609" s="7">
        <v>0.41765307325885997</v>
      </c>
      <c r="M1609" s="7">
        <v>5.6323064292841299E-2</v>
      </c>
      <c r="N1609" s="7">
        <v>6.0153970148704203E-2</v>
      </c>
      <c r="O1609" s="7">
        <v>3.9282535141752497E-3</v>
      </c>
      <c r="P1609" s="7">
        <v>0.12098792142103</v>
      </c>
      <c r="Q1609" s="7">
        <v>6.7504004416821699</v>
      </c>
    </row>
    <row r="1610" spans="1:17" hidden="1" x14ac:dyDescent="0.25">
      <c r="A1610" s="3" t="s">
        <v>55</v>
      </c>
      <c r="B1610" s="2">
        <v>44197</v>
      </c>
      <c r="C1610" s="7">
        <v>0.62815716939515698</v>
      </c>
      <c r="D1610" s="7">
        <v>1.05619196492824E-2</v>
      </c>
      <c r="E1610" s="7">
        <v>0.79272742934714402</v>
      </c>
      <c r="F1610" s="7">
        <v>0.19671065100357399</v>
      </c>
      <c r="G1610" s="7">
        <v>2.2021090587295199E-2</v>
      </c>
      <c r="H1610" s="7">
        <v>2.9176975564145701E-3</v>
      </c>
      <c r="I1610" s="30">
        <v>2.65358670273865E-2</v>
      </c>
      <c r="J1610" s="30">
        <v>5.4875175038045898E-2</v>
      </c>
      <c r="K1610" s="7">
        <v>5.7445551275955999E-2</v>
      </c>
      <c r="L1610" s="7">
        <v>0.57803386070655705</v>
      </c>
      <c r="M1610" s="7">
        <v>4.2099955426678298E-2</v>
      </c>
      <c r="N1610" s="7">
        <v>5.3387244718278597E-2</v>
      </c>
      <c r="O1610" s="7">
        <v>4.3106951724112899E-3</v>
      </c>
      <c r="P1610" s="7">
        <v>0.15837286249097701</v>
      </c>
      <c r="Q1610" s="7">
        <v>6.8810367573404703</v>
      </c>
    </row>
    <row r="1611" spans="1:17" hidden="1" x14ac:dyDescent="0.25">
      <c r="A1611" s="3" t="s">
        <v>55</v>
      </c>
      <c r="B1611" s="2">
        <v>44228</v>
      </c>
      <c r="C1611" s="7">
        <v>0.62470401287975597</v>
      </c>
      <c r="D1611" s="7">
        <v>1.0664796279095E-2</v>
      </c>
      <c r="E1611" s="7">
        <v>0.785923772465975</v>
      </c>
      <c r="F1611" s="7">
        <v>0.20341143125493</v>
      </c>
      <c r="G1611" s="7">
        <v>2.1145991537257099E-2</v>
      </c>
      <c r="H1611" s="7">
        <v>1.6511059808653099E-3</v>
      </c>
      <c r="I1611" s="30">
        <v>1.7604188099705799E-2</v>
      </c>
      <c r="J1611" s="30">
        <v>5.8652388746298502E-2</v>
      </c>
      <c r="K1611" s="7">
        <v>5.72537439539395E-2</v>
      </c>
      <c r="L1611" s="7">
        <v>0.57806344414718003</v>
      </c>
      <c r="M1611" s="7">
        <v>4.4022727557873301E-2</v>
      </c>
      <c r="N1611" s="7">
        <v>5.2115943384091999E-2</v>
      </c>
      <c r="O1611" s="7">
        <v>4.0485001460189001E-3</v>
      </c>
      <c r="P1611" s="7">
        <v>0.16544196644677001</v>
      </c>
      <c r="Q1611" s="7">
        <v>6.8791820616635002</v>
      </c>
    </row>
    <row r="1612" spans="1:17" hidden="1" x14ac:dyDescent="0.25">
      <c r="A1612" s="3" t="s">
        <v>55</v>
      </c>
      <c r="B1612" s="2">
        <v>44256</v>
      </c>
      <c r="C1612" s="7">
        <v>0.76309158057091697</v>
      </c>
      <c r="D1612" s="7">
        <v>1.0210566972498499E-2</v>
      </c>
      <c r="E1612" s="7">
        <v>0.78101712641947796</v>
      </c>
      <c r="F1612" s="7">
        <v>0.20877230660802401</v>
      </c>
      <c r="G1612" s="7">
        <v>2.2877161102122099E-2</v>
      </c>
      <c r="H1612" s="7">
        <v>1.5962506179699599E-3</v>
      </c>
      <c r="I1612" s="30">
        <v>1.8469069407398599E-2</v>
      </c>
      <c r="J1612" s="30">
        <v>5.8114023913573197E-2</v>
      </c>
      <c r="K1612" s="7">
        <v>5.76203647074197E-2</v>
      </c>
      <c r="L1612" s="7">
        <v>0.55528001235906599</v>
      </c>
      <c r="M1612" s="7">
        <v>4.59687118935471E-2</v>
      </c>
      <c r="N1612" s="7">
        <v>6.2647634823100901E-2</v>
      </c>
      <c r="O1612" s="7">
        <v>4.4492821852225601E-3</v>
      </c>
      <c r="P1612" s="7">
        <v>0.17297748899057999</v>
      </c>
      <c r="Q1612" s="7">
        <v>6.8255877945827299</v>
      </c>
    </row>
    <row r="1613" spans="1:17" hidden="1" x14ac:dyDescent="0.25">
      <c r="A1613" s="3" t="s">
        <v>55</v>
      </c>
      <c r="B1613" s="2">
        <v>44287</v>
      </c>
      <c r="C1613" s="7">
        <v>0.95578504237717399</v>
      </c>
      <c r="D1613" s="7">
        <v>9.5869993746206805E-3</v>
      </c>
      <c r="E1613" s="7">
        <v>0.73347824927092697</v>
      </c>
      <c r="F1613" s="7">
        <v>0.25693475135445198</v>
      </c>
      <c r="G1613" s="7">
        <v>1.8150990803628701E-2</v>
      </c>
      <c r="H1613" s="7">
        <v>8.4499857033100197E-3</v>
      </c>
      <c r="I1613" s="30">
        <v>0.102833432896343</v>
      </c>
      <c r="J1613" s="30">
        <v>7.3222904210054299E-2</v>
      </c>
      <c r="K1613" s="7">
        <v>5.9401534764849898E-2</v>
      </c>
      <c r="L1613" s="7">
        <v>0.42185107113653397</v>
      </c>
      <c r="M1613" s="7">
        <v>5.3522947444172603E-2</v>
      </c>
      <c r="N1613" s="7">
        <v>7.6334447519940701E-2</v>
      </c>
      <c r="O1613" s="7">
        <v>6.4250224153749903E-3</v>
      </c>
      <c r="P1613" s="7">
        <v>0.17980766310579199</v>
      </c>
      <c r="Q1613" s="7">
        <v>6.7346633313156099</v>
      </c>
    </row>
    <row r="1614" spans="1:17" hidden="1" x14ac:dyDescent="0.25">
      <c r="A1614" s="3" t="s">
        <v>55</v>
      </c>
      <c r="B1614" s="2">
        <v>44317</v>
      </c>
      <c r="C1614" s="7">
        <v>1.0667628792219801</v>
      </c>
      <c r="D1614" s="7">
        <v>9.2245395340750901E-3</v>
      </c>
      <c r="E1614" s="7">
        <v>0.70957316276468496</v>
      </c>
      <c r="F1614" s="7">
        <v>0.28120229770124</v>
      </c>
      <c r="G1614" s="7">
        <v>1.52925429774093E-2</v>
      </c>
      <c r="H1614" s="7">
        <v>1.2797713267282801E-2</v>
      </c>
      <c r="I1614" s="30">
        <v>0.117814365285631</v>
      </c>
      <c r="J1614" s="30">
        <v>9.9279869929078807E-2</v>
      </c>
      <c r="K1614" s="7">
        <v>5.8503874277290799E-2</v>
      </c>
      <c r="L1614" s="7">
        <v>0.37851740635310699</v>
      </c>
      <c r="M1614" s="7">
        <v>5.0804850817221102E-2</v>
      </c>
      <c r="N1614" s="7">
        <v>7.8484632836033796E-2</v>
      </c>
      <c r="O1614" s="7">
        <v>8.4779555726220094E-3</v>
      </c>
      <c r="P1614" s="7">
        <v>0.18002678868432401</v>
      </c>
      <c r="Q1614" s="7">
        <v>6.7692738335184597</v>
      </c>
    </row>
    <row r="1615" spans="1:17" hidden="1" x14ac:dyDescent="0.25">
      <c r="A1615" s="3" t="s">
        <v>55</v>
      </c>
      <c r="B1615" s="2">
        <v>44348</v>
      </c>
      <c r="C1615" s="7">
        <v>1.0401694335945499</v>
      </c>
      <c r="D1615" s="7">
        <v>9.4806661678968999E-3</v>
      </c>
      <c r="E1615" s="7">
        <v>0.71902730666994297</v>
      </c>
      <c r="F1615" s="7">
        <v>0.27149202716216098</v>
      </c>
      <c r="G1615" s="7">
        <v>1.6416172325937999E-2</v>
      </c>
      <c r="H1615" s="7">
        <v>1.3815603934541299E-2</v>
      </c>
      <c r="I1615" s="30">
        <v>0.112662814784455</v>
      </c>
      <c r="J1615" s="30">
        <v>0.113452240119142</v>
      </c>
      <c r="K1615" s="7">
        <v>5.3041257541412902E-2</v>
      </c>
      <c r="L1615" s="7">
        <v>0.37632950636157497</v>
      </c>
      <c r="M1615" s="7">
        <v>5.3448984006633199E-2</v>
      </c>
      <c r="N1615" s="7">
        <v>7.0822891113351105E-2</v>
      </c>
      <c r="O1615" s="7">
        <v>9.9655574245271095E-3</v>
      </c>
      <c r="P1615" s="7">
        <v>0.18004497238842401</v>
      </c>
      <c r="Q1615" s="7">
        <v>6.76913617340524</v>
      </c>
    </row>
    <row r="1616" spans="1:17" hidden="1" x14ac:dyDescent="0.25">
      <c r="A1616" s="3" t="s">
        <v>55</v>
      </c>
      <c r="B1616" s="2">
        <v>44378</v>
      </c>
      <c r="C1616" s="7">
        <v>1.0807098872900101</v>
      </c>
      <c r="D1616" s="7">
        <v>9.3881180926703601E-3</v>
      </c>
      <c r="E1616" s="7">
        <v>0.70557266494437598</v>
      </c>
      <c r="F1616" s="7">
        <v>0.28503921696295398</v>
      </c>
      <c r="G1616" s="7">
        <v>1.5825222065193399E-2</v>
      </c>
      <c r="H1616" s="7">
        <v>1.53448332200096E-2</v>
      </c>
      <c r="I1616" s="30">
        <v>0.114292982889752</v>
      </c>
      <c r="J1616" s="30">
        <v>0.12277183803632</v>
      </c>
      <c r="K1616" s="7">
        <v>5.3733581141145903E-2</v>
      </c>
      <c r="L1616" s="7">
        <v>0.36945247771060402</v>
      </c>
      <c r="M1616" s="7">
        <v>5.2624092244845301E-2</v>
      </c>
      <c r="N1616" s="7">
        <v>6.5154587059480198E-2</v>
      </c>
      <c r="O1616" s="7">
        <v>1.2492530489188599E-2</v>
      </c>
      <c r="P1616" s="7">
        <v>0.17830785514346101</v>
      </c>
      <c r="Q1616" s="7">
        <v>6.7278036990033296</v>
      </c>
    </row>
    <row r="1617" spans="1:17" hidden="1" x14ac:dyDescent="0.25">
      <c r="A1617" s="3" t="s">
        <v>55</v>
      </c>
      <c r="B1617" s="2">
        <v>44409</v>
      </c>
      <c r="C1617" s="7">
        <v>1.0853999157681999</v>
      </c>
      <c r="D1617" s="7">
        <v>8.9839714570177798E-3</v>
      </c>
      <c r="E1617" s="7">
        <v>0.68518720555161505</v>
      </c>
      <c r="F1617" s="7">
        <v>0.30582882299136699</v>
      </c>
      <c r="G1617" s="7">
        <v>1.5333130984015E-2</v>
      </c>
      <c r="H1617" s="7">
        <v>1.7799444281207999E-2</v>
      </c>
      <c r="I1617" s="30">
        <v>0.11951165775578899</v>
      </c>
      <c r="J1617" s="30">
        <v>0.13690859211273301</v>
      </c>
      <c r="K1617" s="7">
        <v>5.4542249783214397E-2</v>
      </c>
      <c r="L1617" s="7">
        <v>0.34077561993108502</v>
      </c>
      <c r="M1617" s="7">
        <v>5.2212262260155198E-2</v>
      </c>
      <c r="N1617" s="7">
        <v>6.7320200883935893E-2</v>
      </c>
      <c r="O1617" s="7">
        <v>1.4254140380402999E-2</v>
      </c>
      <c r="P1617" s="7">
        <v>0.18134270162746099</v>
      </c>
      <c r="Q1617" s="7">
        <v>6.7534251606446096</v>
      </c>
    </row>
    <row r="1618" spans="1:17" x14ac:dyDescent="0.25">
      <c r="A1618" s="3" t="s">
        <v>55</v>
      </c>
      <c r="B1618" s="2">
        <v>44440</v>
      </c>
      <c r="C1618" s="7">
        <v>1.0536220265598899</v>
      </c>
      <c r="D1618" s="7">
        <v>9.4110051223789994E-3</v>
      </c>
      <c r="E1618" s="7">
        <v>0.70556944988606296</v>
      </c>
      <c r="F1618" s="7">
        <v>0.28501954499155802</v>
      </c>
      <c r="G1618" s="7">
        <v>1.6280457466538799E-2</v>
      </c>
      <c r="H1618" s="7">
        <v>1.5826122998637199E-2</v>
      </c>
      <c r="I1618" s="30">
        <v>0.106822122310735</v>
      </c>
      <c r="J1618" s="30">
        <v>0.1333138958766</v>
      </c>
      <c r="K1618" s="7">
        <v>5.5992544011321997E-2</v>
      </c>
      <c r="L1618" s="7">
        <v>0.35217461559594598</v>
      </c>
      <c r="M1618" s="7">
        <v>5.3817166602181297E-2</v>
      </c>
      <c r="N1618" s="7">
        <v>6.3403250622404997E-2</v>
      </c>
      <c r="O1618" s="7">
        <v>1.51381540655485E-2</v>
      </c>
      <c r="P1618" s="7">
        <v>0.18723167045008601</v>
      </c>
      <c r="Q1618" s="7">
        <v>6.72214566588839</v>
      </c>
    </row>
    <row r="1619" spans="1:17" hidden="1" x14ac:dyDescent="0.25">
      <c r="A1619" s="3" t="s">
        <v>56</v>
      </c>
      <c r="B1619" s="2">
        <v>43466</v>
      </c>
      <c r="C1619" s="7">
        <v>0.86058904372013501</v>
      </c>
      <c r="D1619" s="7">
        <v>2.8987002363368299E-2</v>
      </c>
      <c r="E1619" s="7">
        <v>0.402895041793011</v>
      </c>
      <c r="F1619" s="7">
        <v>0.56811795584362101</v>
      </c>
      <c r="G1619" s="7">
        <v>2.3612696576107099E-2</v>
      </c>
      <c r="H1619" s="7">
        <v>1.0399540956283201E-2</v>
      </c>
      <c r="I1619" s="30">
        <v>6.4345892420804199E-2</v>
      </c>
      <c r="J1619" s="30">
        <v>8.0008144833779701E-2</v>
      </c>
      <c r="K1619" s="7">
        <v>5.6560995586887201E-2</v>
      </c>
      <c r="L1619" s="7">
        <v>0.34458101214204401</v>
      </c>
      <c r="M1619" s="7">
        <v>4.17489219178497E-2</v>
      </c>
      <c r="N1619" s="7">
        <v>8.1488101456027903E-2</v>
      </c>
      <c r="O1619" s="7">
        <v>4.9835425515010599E-2</v>
      </c>
      <c r="P1619" s="7">
        <v>0.24741926859520599</v>
      </c>
      <c r="Q1619" s="7">
        <v>6.1637715577767596</v>
      </c>
    </row>
    <row r="1620" spans="1:17" hidden="1" x14ac:dyDescent="0.25">
      <c r="A1620" s="3" t="s">
        <v>56</v>
      </c>
      <c r="B1620" s="2">
        <v>43497</v>
      </c>
      <c r="C1620" s="7">
        <v>0.86563733546583799</v>
      </c>
      <c r="D1620" s="7">
        <v>3.0816463264911199E-2</v>
      </c>
      <c r="E1620" s="7">
        <v>0.40433294415830401</v>
      </c>
      <c r="F1620" s="7">
        <v>0.56485059257678505</v>
      </c>
      <c r="G1620" s="7">
        <v>2.9326934403125299E-2</v>
      </c>
      <c r="H1620" s="7">
        <v>9.9855375790043194E-3</v>
      </c>
      <c r="I1620" s="30">
        <v>6.8244155824966499E-2</v>
      </c>
      <c r="J1620" s="30">
        <v>8.8098141632816804E-2</v>
      </c>
      <c r="K1620" s="7">
        <v>5.07819594397418E-2</v>
      </c>
      <c r="L1620" s="7">
        <v>0.34480525021342501</v>
      </c>
      <c r="M1620" s="7">
        <v>4.5038787454241599E-2</v>
      </c>
      <c r="N1620" s="7">
        <v>7.7607926020728801E-2</v>
      </c>
      <c r="O1620" s="7">
        <v>4.7015218438878202E-2</v>
      </c>
      <c r="P1620" s="7">
        <v>0.239096088993071</v>
      </c>
      <c r="Q1620" s="7">
        <v>6.2120844616161</v>
      </c>
    </row>
    <row r="1621" spans="1:17" hidden="1" x14ac:dyDescent="0.25">
      <c r="A1621" s="3" t="s">
        <v>56</v>
      </c>
      <c r="B1621" s="2">
        <v>43525</v>
      </c>
      <c r="C1621" s="7">
        <v>1.0634667230133199</v>
      </c>
      <c r="D1621" s="7">
        <v>2.6345508744867099E-2</v>
      </c>
      <c r="E1621" s="7">
        <v>0.35595761726550001</v>
      </c>
      <c r="F1621" s="7">
        <v>0.61769687398963302</v>
      </c>
      <c r="G1621" s="7">
        <v>2.8927421158708101E-2</v>
      </c>
      <c r="H1621" s="7">
        <v>1.02875915484281E-2</v>
      </c>
      <c r="I1621" s="30">
        <v>6.8566199236684597E-2</v>
      </c>
      <c r="J1621" s="30">
        <v>8.2066759630810601E-2</v>
      </c>
      <c r="K1621" s="7">
        <v>4.7911286336465297E-2</v>
      </c>
      <c r="L1621" s="7">
        <v>0.32908350639379802</v>
      </c>
      <c r="M1621" s="7">
        <v>4.0755952881183402E-2</v>
      </c>
      <c r="N1621" s="7">
        <v>7.7209116404029804E-2</v>
      </c>
      <c r="O1621" s="7">
        <v>4.4641991669077702E-2</v>
      </c>
      <c r="P1621" s="7">
        <v>0.270550174740814</v>
      </c>
      <c r="Q1621" s="7">
        <v>6.1616494111303002</v>
      </c>
    </row>
    <row r="1622" spans="1:17" hidden="1" x14ac:dyDescent="0.25">
      <c r="A1622" s="3" t="s">
        <v>56</v>
      </c>
      <c r="B1622" s="2">
        <v>43556</v>
      </c>
      <c r="C1622" s="7">
        <v>1.0163144614208199</v>
      </c>
      <c r="D1622" s="7">
        <v>2.8098592975462199E-2</v>
      </c>
      <c r="E1622" s="7">
        <v>0.38026145116190402</v>
      </c>
      <c r="F1622" s="7">
        <v>0.59163995586263396</v>
      </c>
      <c r="G1622" s="7">
        <v>2.6127405769837901E-2</v>
      </c>
      <c r="H1622" s="7">
        <v>1.23271839032207E-2</v>
      </c>
      <c r="I1622" s="30">
        <v>6.7714905161733396E-2</v>
      </c>
      <c r="J1622" s="30">
        <v>7.9128542335953206E-2</v>
      </c>
      <c r="K1622" s="7">
        <v>5.12467798407166E-2</v>
      </c>
      <c r="L1622" s="7">
        <v>0.329354699444459</v>
      </c>
      <c r="M1622" s="7">
        <v>3.8958317493432398E-2</v>
      </c>
      <c r="N1622" s="7">
        <v>9.3821249721148206E-2</v>
      </c>
      <c r="O1622" s="7">
        <v>4.8659661614953303E-2</v>
      </c>
      <c r="P1622" s="7">
        <v>0.25266125471454498</v>
      </c>
      <c r="Q1622" s="7">
        <v>6.1732247260085202</v>
      </c>
    </row>
    <row r="1623" spans="1:17" hidden="1" x14ac:dyDescent="0.25">
      <c r="A1623" s="3" t="s">
        <v>56</v>
      </c>
      <c r="B1623" s="2">
        <v>43586</v>
      </c>
      <c r="C1623" s="7">
        <v>1.0329011629194</v>
      </c>
      <c r="D1623" s="7">
        <v>2.8243379208975999E-2</v>
      </c>
      <c r="E1623" s="7">
        <v>0.37542954091347203</v>
      </c>
      <c r="F1623" s="7">
        <v>0.59632707987755196</v>
      </c>
      <c r="G1623" s="7">
        <v>2.3804132981619298E-2</v>
      </c>
      <c r="H1623" s="7">
        <v>1.05123713238228E-2</v>
      </c>
      <c r="I1623" s="30">
        <v>7.2712074457909504E-2</v>
      </c>
      <c r="J1623" s="30">
        <v>7.8987932648863002E-2</v>
      </c>
      <c r="K1623" s="7">
        <v>4.9668420730310997E-2</v>
      </c>
      <c r="L1623" s="7">
        <v>0.33002813710296902</v>
      </c>
      <c r="M1623" s="7">
        <v>3.8878491884422203E-2</v>
      </c>
      <c r="N1623" s="7">
        <v>9.2903370598019994E-2</v>
      </c>
      <c r="O1623" s="7">
        <v>4.6793316974804003E-2</v>
      </c>
      <c r="P1623" s="7">
        <v>0.25571175129725898</v>
      </c>
      <c r="Q1623" s="7">
        <v>6.1754558514100601</v>
      </c>
    </row>
    <row r="1624" spans="1:17" hidden="1" x14ac:dyDescent="0.25">
      <c r="A1624" s="3" t="s">
        <v>56</v>
      </c>
      <c r="B1624" s="2">
        <v>43617</v>
      </c>
      <c r="C1624" s="7">
        <v>1.00735930872399</v>
      </c>
      <c r="D1624" s="7">
        <v>2.9240787784450599E-2</v>
      </c>
      <c r="E1624" s="7">
        <v>0.39992897622352402</v>
      </c>
      <c r="F1624" s="7">
        <v>0.57083023599202498</v>
      </c>
      <c r="G1624" s="7">
        <v>2.0300552072342899E-2</v>
      </c>
      <c r="H1624" s="7">
        <v>1.2033432517026699E-2</v>
      </c>
      <c r="I1624" s="30">
        <v>7.4049495760599798E-2</v>
      </c>
      <c r="J1624" s="30">
        <v>8.1557098049824805E-2</v>
      </c>
      <c r="K1624" s="7">
        <v>4.9934977323811199E-2</v>
      </c>
      <c r="L1624" s="7">
        <v>0.33291003345605102</v>
      </c>
      <c r="M1624" s="7">
        <v>4.0117966406777901E-2</v>
      </c>
      <c r="N1624" s="7">
        <v>8.15463075439678E-2</v>
      </c>
      <c r="O1624" s="7">
        <v>4.8839836470525803E-2</v>
      </c>
      <c r="P1624" s="7">
        <v>0.258710300399072</v>
      </c>
      <c r="Q1624" s="7">
        <v>6.1609853452555496</v>
      </c>
    </row>
    <row r="1625" spans="1:17" hidden="1" x14ac:dyDescent="0.25">
      <c r="A1625" s="3" t="s">
        <v>56</v>
      </c>
      <c r="B1625" s="2">
        <v>43647</v>
      </c>
      <c r="C1625" s="7">
        <v>1.04085507423785</v>
      </c>
      <c r="D1625" s="7">
        <v>2.5427638420436001E-2</v>
      </c>
      <c r="E1625" s="7">
        <v>0.39186459740802598</v>
      </c>
      <c r="F1625" s="7">
        <v>0.58270776417153802</v>
      </c>
      <c r="G1625" s="7">
        <v>2.78350055787688E-2</v>
      </c>
      <c r="H1625" s="7">
        <v>1.19460035071527E-2</v>
      </c>
      <c r="I1625" s="30">
        <v>7.4664526040221002E-2</v>
      </c>
      <c r="J1625" s="30">
        <v>8.2473240840254203E-2</v>
      </c>
      <c r="K1625" s="7">
        <v>5.1341208040570102E-2</v>
      </c>
      <c r="L1625" s="7">
        <v>0.32822239127918701</v>
      </c>
      <c r="M1625" s="7">
        <v>4.0208017814481099E-2</v>
      </c>
      <c r="N1625" s="7">
        <v>8.0745173484647007E-2</v>
      </c>
      <c r="O1625" s="7">
        <v>4.7524196195939797E-2</v>
      </c>
      <c r="P1625" s="7">
        <v>0.255040237218779</v>
      </c>
      <c r="Q1625" s="7">
        <v>6.16364975792251</v>
      </c>
    </row>
    <row r="1626" spans="1:17" hidden="1" x14ac:dyDescent="0.25">
      <c r="A1626" s="3" t="s">
        <v>56</v>
      </c>
      <c r="B1626" s="2">
        <v>43678</v>
      </c>
      <c r="C1626" s="7">
        <v>1.0087994831031299</v>
      </c>
      <c r="D1626" s="7">
        <v>2.8536592807824598E-2</v>
      </c>
      <c r="E1626" s="7">
        <v>0.41158426419640698</v>
      </c>
      <c r="F1626" s="7">
        <v>0.55987914299576902</v>
      </c>
      <c r="G1626" s="7">
        <v>1.9472450847963601E-2</v>
      </c>
      <c r="H1626" s="7">
        <v>1.31194666345292E-2</v>
      </c>
      <c r="I1626" s="30">
        <v>7.7570713089489707E-2</v>
      </c>
      <c r="J1626" s="30">
        <v>8.98776213524482E-2</v>
      </c>
      <c r="K1626" s="7">
        <v>4.9684715014882197E-2</v>
      </c>
      <c r="L1626" s="7">
        <v>0.33065876108090297</v>
      </c>
      <c r="M1626" s="7">
        <v>4.0879397340336798E-2</v>
      </c>
      <c r="N1626" s="7">
        <v>8.3990414480494394E-2</v>
      </c>
      <c r="O1626" s="7">
        <v>5.0327906682849297E-2</v>
      </c>
      <c r="P1626" s="7">
        <v>0.244418553476104</v>
      </c>
      <c r="Q1626" s="7">
        <v>6.25315653129572</v>
      </c>
    </row>
    <row r="1627" spans="1:17" hidden="1" x14ac:dyDescent="0.25">
      <c r="A1627" s="3" t="s">
        <v>56</v>
      </c>
      <c r="B1627" s="2">
        <v>43709</v>
      </c>
      <c r="C1627" s="7">
        <v>0.98142178558678295</v>
      </c>
      <c r="D1627" s="7">
        <v>3.2584030332891201E-2</v>
      </c>
      <c r="E1627" s="7">
        <v>0.404328517507833</v>
      </c>
      <c r="F1627" s="7">
        <v>0.56308745215927503</v>
      </c>
      <c r="G1627" s="7">
        <v>3.06383554861131E-2</v>
      </c>
      <c r="H1627" s="7">
        <v>1.28639646599123E-2</v>
      </c>
      <c r="I1627" s="30">
        <v>7.5569839239656197E-2</v>
      </c>
      <c r="J1627" s="30">
        <v>8.1755912342009296E-2</v>
      </c>
      <c r="K1627" s="7">
        <v>5.0621124941061399E-2</v>
      </c>
      <c r="L1627" s="7">
        <v>0.32780549558217598</v>
      </c>
      <c r="M1627" s="7">
        <v>3.8643799625341799E-2</v>
      </c>
      <c r="N1627" s="7">
        <v>8.5783195591933606E-2</v>
      </c>
      <c r="O1627" s="7">
        <v>5.0110480866710397E-2</v>
      </c>
      <c r="P1627" s="7">
        <v>0.246207831665086</v>
      </c>
      <c r="Q1627" s="7">
        <v>6.1732777818433702</v>
      </c>
    </row>
    <row r="1628" spans="1:17" hidden="1" x14ac:dyDescent="0.25">
      <c r="A1628" s="3" t="s">
        <v>56</v>
      </c>
      <c r="B1628" s="2">
        <v>43739</v>
      </c>
      <c r="C1628" s="7">
        <v>1.00810851531535</v>
      </c>
      <c r="D1628" s="7">
        <v>3.3924691123840202E-2</v>
      </c>
      <c r="E1628" s="7">
        <v>0.40316287172722798</v>
      </c>
      <c r="F1628" s="7">
        <v>0.56291243714893202</v>
      </c>
      <c r="G1628" s="7">
        <v>2.2593030739645199E-2</v>
      </c>
      <c r="H1628" s="7">
        <v>1.3245230185112099E-2</v>
      </c>
      <c r="I1628" s="30">
        <v>7.3002955246939102E-2</v>
      </c>
      <c r="J1628" s="30">
        <v>8.5741056495804102E-2</v>
      </c>
      <c r="K1628" s="7">
        <v>5.6584197754291299E-2</v>
      </c>
      <c r="L1628" s="7">
        <v>0.32952664176560498</v>
      </c>
      <c r="M1628" s="7">
        <v>4.0089304785112599E-2</v>
      </c>
      <c r="N1628" s="7">
        <v>8.8309496124729298E-2</v>
      </c>
      <c r="O1628" s="7">
        <v>5.1734742341427997E-2</v>
      </c>
      <c r="P1628" s="7">
        <v>0.23917334456133399</v>
      </c>
      <c r="Q1628" s="7">
        <v>6.17704257384983</v>
      </c>
    </row>
    <row r="1629" spans="1:17" hidden="1" x14ac:dyDescent="0.25">
      <c r="A1629" s="3" t="s">
        <v>56</v>
      </c>
      <c r="B1629" s="2">
        <v>43770</v>
      </c>
      <c r="C1629" s="7">
        <v>1.03227929721765</v>
      </c>
      <c r="D1629" s="7">
        <v>3.0765692452814099E-2</v>
      </c>
      <c r="E1629" s="7">
        <v>0.38618245629092801</v>
      </c>
      <c r="F1629" s="7">
        <v>0.58305185125625802</v>
      </c>
      <c r="G1629" s="7">
        <v>2.8460011794741499E-2</v>
      </c>
      <c r="H1629" s="7">
        <v>1.70605925101288E-2</v>
      </c>
      <c r="I1629" s="30">
        <v>7.5175983277950498E-2</v>
      </c>
      <c r="J1629" s="30">
        <v>8.1528416483501703E-2</v>
      </c>
      <c r="K1629" s="7">
        <v>6.5294894476902204E-2</v>
      </c>
      <c r="L1629" s="7">
        <v>0.32357041987801899</v>
      </c>
      <c r="M1629" s="7">
        <v>3.94054386550814E-2</v>
      </c>
      <c r="N1629" s="7">
        <v>8.5274047585645593E-2</v>
      </c>
      <c r="O1629" s="7">
        <v>4.4316896981879302E-2</v>
      </c>
      <c r="P1629" s="7">
        <v>0.239913298356149</v>
      </c>
      <c r="Q1629" s="7">
        <v>6.20544790610455</v>
      </c>
    </row>
    <row r="1630" spans="1:17" hidden="1" x14ac:dyDescent="0.25">
      <c r="A1630" s="3" t="s">
        <v>56</v>
      </c>
      <c r="B1630" s="2">
        <v>43800</v>
      </c>
      <c r="C1630" s="7">
        <v>1.0822678092757301</v>
      </c>
      <c r="D1630" s="7">
        <v>3.4610140558595702E-2</v>
      </c>
      <c r="E1630" s="7">
        <v>0.41515403263053302</v>
      </c>
      <c r="F1630" s="7">
        <v>0.55023582681087102</v>
      </c>
      <c r="G1630" s="7">
        <v>2.04321307437853E-2</v>
      </c>
      <c r="H1630" s="7">
        <v>2.5132858195345099E-2</v>
      </c>
      <c r="I1630" s="30">
        <v>8.9697242501984104E-2</v>
      </c>
      <c r="J1630" s="30">
        <v>7.9864368951841902E-2</v>
      </c>
      <c r="K1630" s="7">
        <v>7.6003593253627003E-2</v>
      </c>
      <c r="L1630" s="7">
        <v>0.35683986027247999</v>
      </c>
      <c r="M1630" s="7">
        <v>4.1540451520286001E-2</v>
      </c>
      <c r="N1630" s="7">
        <v>7.3424892087411806E-2</v>
      </c>
      <c r="O1630" s="7">
        <v>3.6784211231450398E-2</v>
      </c>
      <c r="P1630" s="7">
        <v>0.20028039124178801</v>
      </c>
      <c r="Q1630" s="7">
        <v>6.1587721836923004</v>
      </c>
    </row>
    <row r="1631" spans="1:17" hidden="1" x14ac:dyDescent="0.25">
      <c r="A1631" s="3" t="s">
        <v>56</v>
      </c>
      <c r="B1631" s="2">
        <v>43831</v>
      </c>
      <c r="C1631" s="7">
        <v>0.91431113825232702</v>
      </c>
      <c r="D1631" s="7">
        <v>3.2017708507289397E-2</v>
      </c>
      <c r="E1631" s="7">
        <v>0.41537523490995298</v>
      </c>
      <c r="F1631" s="7">
        <v>0.55260705658275799</v>
      </c>
      <c r="G1631" s="7">
        <v>3.1939257441494E-2</v>
      </c>
      <c r="H1631" s="7">
        <v>1.07409369236672E-2</v>
      </c>
      <c r="I1631" s="30">
        <v>5.8506957143052402E-2</v>
      </c>
      <c r="J1631" s="30">
        <v>8.2860902718121798E-2</v>
      </c>
      <c r="K1631" s="7">
        <v>5.18069481180976E-2</v>
      </c>
      <c r="L1631" s="7">
        <v>0.34013589594160598</v>
      </c>
      <c r="M1631" s="7">
        <v>4.3320894865778101E-2</v>
      </c>
      <c r="N1631" s="7">
        <v>7.5850687968730707E-2</v>
      </c>
      <c r="O1631" s="7">
        <v>4.9315967726248001E-2</v>
      </c>
      <c r="P1631" s="7">
        <v>0.25552155115320402</v>
      </c>
      <c r="Q1631" s="7">
        <v>6.2226327199422196</v>
      </c>
    </row>
    <row r="1632" spans="1:17" hidden="1" x14ac:dyDescent="0.25">
      <c r="A1632" s="3" t="s">
        <v>56</v>
      </c>
      <c r="B1632" s="2">
        <v>43862</v>
      </c>
      <c r="C1632" s="7">
        <v>0.92108987625992</v>
      </c>
      <c r="D1632" s="7">
        <v>3.8809375058739597E-2</v>
      </c>
      <c r="E1632" s="7">
        <v>0.39759275362004998</v>
      </c>
      <c r="F1632" s="7">
        <v>0.56359787132121097</v>
      </c>
      <c r="G1632" s="7">
        <v>2.50539347414355E-2</v>
      </c>
      <c r="H1632" s="7">
        <v>1.15841846926883E-2</v>
      </c>
      <c r="I1632" s="30">
        <v>5.8103855638192502E-2</v>
      </c>
      <c r="J1632" s="30">
        <v>8.6478412236088403E-2</v>
      </c>
      <c r="K1632" s="7">
        <v>4.5712378176953401E-2</v>
      </c>
      <c r="L1632" s="7">
        <v>0.346439268117818</v>
      </c>
      <c r="M1632" s="7">
        <v>4.3179413522670802E-2</v>
      </c>
      <c r="N1632" s="7">
        <v>7.7498739123847596E-2</v>
      </c>
      <c r="O1632" s="7">
        <v>4.6611308990384397E-2</v>
      </c>
      <c r="P1632" s="7">
        <v>0.25933850475992098</v>
      </c>
      <c r="Q1632" s="7">
        <v>6.2017961463061297</v>
      </c>
    </row>
    <row r="1633" spans="1:17" hidden="1" x14ac:dyDescent="0.25">
      <c r="A1633" s="3" t="s">
        <v>56</v>
      </c>
      <c r="B1633" s="2">
        <v>43891</v>
      </c>
      <c r="C1633" s="7">
        <v>0.91450684152964601</v>
      </c>
      <c r="D1633" s="7">
        <v>3.6848329595700002E-2</v>
      </c>
      <c r="E1633" s="7">
        <v>0.44615006577517402</v>
      </c>
      <c r="F1633" s="7">
        <v>0.51700160462912503</v>
      </c>
      <c r="G1633" s="7">
        <v>2.39598387045468E-2</v>
      </c>
      <c r="H1633" s="7">
        <v>9.4546334684402003E-3</v>
      </c>
      <c r="I1633" s="30">
        <v>3.55620145021983E-2</v>
      </c>
      <c r="J1633" s="30">
        <v>6.3844875813868399E-2</v>
      </c>
      <c r="K1633" s="7">
        <v>4.9988055869513701E-2</v>
      </c>
      <c r="L1633" s="7">
        <v>0.45444568661467</v>
      </c>
      <c r="M1633" s="7">
        <v>3.6689432694425698E-2</v>
      </c>
      <c r="N1633" s="7">
        <v>6.2332321981403899E-2</v>
      </c>
      <c r="O1633" s="7">
        <v>2.2366461592511301E-2</v>
      </c>
      <c r="P1633" s="7">
        <v>0.24135667875842101</v>
      </c>
      <c r="Q1633" s="7">
        <v>6.0972869922281001</v>
      </c>
    </row>
    <row r="1634" spans="1:17" hidden="1" x14ac:dyDescent="0.25">
      <c r="A1634" s="3" t="s">
        <v>56</v>
      </c>
      <c r="B1634" s="2">
        <v>43922</v>
      </c>
      <c r="C1634" s="7">
        <v>0.53687829749108196</v>
      </c>
      <c r="D1634" s="7">
        <v>4.7448589106414099E-2</v>
      </c>
      <c r="E1634" s="7">
        <v>0.56442037923333599</v>
      </c>
      <c r="F1634" s="7">
        <v>0.38813103166024998</v>
      </c>
      <c r="G1634" s="7">
        <v>2.2552342077841001E-2</v>
      </c>
      <c r="H1634" s="7">
        <v>1.2427791419498801E-3</v>
      </c>
      <c r="I1634" s="30">
        <v>4.5683269978730404E-3</v>
      </c>
      <c r="J1634" s="30">
        <v>2.4805627627701301E-2</v>
      </c>
      <c r="K1634" s="7">
        <v>4.0486815897308299E-2</v>
      </c>
      <c r="L1634" s="7">
        <v>0.69563628301088098</v>
      </c>
      <c r="M1634" s="7">
        <v>2.0190555081789598E-2</v>
      </c>
      <c r="N1634" s="7">
        <v>4.7732434537828897E-2</v>
      </c>
      <c r="O1634" s="7">
        <v>2.0451146375098802E-3</v>
      </c>
      <c r="P1634" s="7">
        <v>0.140739720989317</v>
      </c>
      <c r="Q1634" s="7">
        <v>6.2478871120603499</v>
      </c>
    </row>
    <row r="1635" spans="1:17" hidden="1" x14ac:dyDescent="0.25">
      <c r="A1635" s="3" t="s">
        <v>56</v>
      </c>
      <c r="B1635" s="2">
        <v>43952</v>
      </c>
      <c r="C1635" s="7">
        <v>0.68555220928356098</v>
      </c>
      <c r="D1635" s="7">
        <v>4.4391839833327097E-2</v>
      </c>
      <c r="E1635" s="7">
        <v>0.52686397659495898</v>
      </c>
      <c r="F1635" s="7">
        <v>0.42874418357171401</v>
      </c>
      <c r="G1635" s="7">
        <v>2.3417189125068801E-2</v>
      </c>
      <c r="H1635" s="7">
        <v>9.6050180489331996E-4</v>
      </c>
      <c r="I1635" s="30">
        <v>7.6977460543167899E-3</v>
      </c>
      <c r="J1635" s="30">
        <v>3.6022018340100999E-2</v>
      </c>
      <c r="K1635" s="7">
        <v>4.2571829429389099E-2</v>
      </c>
      <c r="L1635" s="7">
        <v>0.60296795459306096</v>
      </c>
      <c r="M1635" s="7">
        <v>2.0199430904869999E-2</v>
      </c>
      <c r="N1635" s="7">
        <v>9.9937132378854598E-2</v>
      </c>
      <c r="O1635" s="7">
        <v>3.8808989471061498E-3</v>
      </c>
      <c r="P1635" s="7">
        <v>0.162345298422339</v>
      </c>
      <c r="Q1635" s="7">
        <v>6.2259408260308398</v>
      </c>
    </row>
    <row r="1636" spans="1:17" hidden="1" x14ac:dyDescent="0.25">
      <c r="A1636" s="3" t="s">
        <v>56</v>
      </c>
      <c r="B1636" s="2">
        <v>43983</v>
      </c>
      <c r="C1636" s="7">
        <v>0.87732933710599004</v>
      </c>
      <c r="D1636" s="7">
        <v>3.6928753939825303E-2</v>
      </c>
      <c r="E1636" s="7">
        <v>0.45094538157188302</v>
      </c>
      <c r="F1636" s="7">
        <v>0.512125864488292</v>
      </c>
      <c r="G1636" s="7">
        <v>3.07175569191954E-2</v>
      </c>
      <c r="H1636" s="7">
        <v>5.8983949014952001E-3</v>
      </c>
      <c r="I1636" s="30">
        <v>4.7066408963550202E-2</v>
      </c>
      <c r="J1636" s="30">
        <v>5.3600862296853402E-2</v>
      </c>
      <c r="K1636" s="7">
        <v>3.88536547803311E-2</v>
      </c>
      <c r="L1636" s="7">
        <v>0.43495385258218699</v>
      </c>
      <c r="M1636" s="7">
        <v>2.19374968017725E-2</v>
      </c>
      <c r="N1636" s="7">
        <v>0.106152226763412</v>
      </c>
      <c r="O1636" s="7">
        <v>5.85014773374639E-3</v>
      </c>
      <c r="P1636" s="7">
        <v>0.25496939825745601</v>
      </c>
      <c r="Q1636" s="7">
        <v>6.2018808383281403</v>
      </c>
    </row>
    <row r="1637" spans="1:17" hidden="1" x14ac:dyDescent="0.25">
      <c r="A1637" s="3" t="s">
        <v>56</v>
      </c>
      <c r="B1637" s="2">
        <v>44013</v>
      </c>
      <c r="C1637" s="7">
        <v>0.97244939924598905</v>
      </c>
      <c r="D1637" s="7">
        <v>3.2740654556393002E-2</v>
      </c>
      <c r="E1637" s="7">
        <v>0.416588709190162</v>
      </c>
      <c r="F1637" s="7">
        <v>0.55067063625344503</v>
      </c>
      <c r="G1637" s="7">
        <v>3.2609389551334099E-2</v>
      </c>
      <c r="H1637" s="7">
        <v>1.1575464174378601E-2</v>
      </c>
      <c r="I1637" s="30">
        <v>6.2819389000473305E-2</v>
      </c>
      <c r="J1637" s="30">
        <v>7.0481713944402002E-2</v>
      </c>
      <c r="K1637" s="7">
        <v>3.9667377656633598E-2</v>
      </c>
      <c r="L1637" s="7">
        <v>0.38090163481586897</v>
      </c>
      <c r="M1637" s="7">
        <v>3.4939507194838598E-2</v>
      </c>
      <c r="N1637" s="7">
        <v>9.5993921201472196E-2</v>
      </c>
      <c r="O1637" s="7">
        <v>9.8648623556996298E-3</v>
      </c>
      <c r="P1637" s="7">
        <v>0.26114674010489902</v>
      </c>
      <c r="Q1637" s="7">
        <v>6.1951184845671596</v>
      </c>
    </row>
    <row r="1638" spans="1:17" hidden="1" x14ac:dyDescent="0.25">
      <c r="A1638" s="3" t="s">
        <v>56</v>
      </c>
      <c r="B1638" s="2">
        <v>44044</v>
      </c>
      <c r="C1638" s="7">
        <v>0.97813911557741096</v>
      </c>
      <c r="D1638" s="7">
        <v>3.59059374232992E-2</v>
      </c>
      <c r="E1638" s="7">
        <v>0.42316857454238699</v>
      </c>
      <c r="F1638" s="7">
        <v>0.54092548803431395</v>
      </c>
      <c r="G1638" s="7">
        <v>2.6225713258796302E-2</v>
      </c>
      <c r="H1638" s="7">
        <v>1.20731147412703E-2</v>
      </c>
      <c r="I1638" s="30">
        <v>7.3934360831413998E-2</v>
      </c>
      <c r="J1638" s="30">
        <v>8.3654890967419807E-2</v>
      </c>
      <c r="K1638" s="7">
        <v>3.90570165761501E-2</v>
      </c>
      <c r="L1638" s="7">
        <v>0.36659562257179201</v>
      </c>
      <c r="M1638" s="7">
        <v>3.6850681122193002E-2</v>
      </c>
      <c r="N1638" s="7">
        <v>9.7988677826911494E-2</v>
      </c>
      <c r="O1638" s="7">
        <v>1.6092105105312501E-2</v>
      </c>
      <c r="P1638" s="7">
        <v>0.24752781699873999</v>
      </c>
      <c r="Q1638" s="7">
        <v>6.2221257814122799</v>
      </c>
    </row>
    <row r="1639" spans="1:17" hidden="1" x14ac:dyDescent="0.25">
      <c r="A1639" s="3" t="s">
        <v>56</v>
      </c>
      <c r="B1639" s="2">
        <v>44075</v>
      </c>
      <c r="C1639" s="7">
        <v>0.95912341065808504</v>
      </c>
      <c r="D1639" s="7">
        <v>3.4122343506066299E-2</v>
      </c>
      <c r="E1639" s="7">
        <v>0.41358355768175298</v>
      </c>
      <c r="F1639" s="7">
        <v>0.55229409881218094</v>
      </c>
      <c r="G1639" s="7">
        <v>2.2552078729157599E-2</v>
      </c>
      <c r="H1639" s="7">
        <v>1.0546086026735299E-2</v>
      </c>
      <c r="I1639" s="30">
        <v>6.4925644027736595E-2</v>
      </c>
      <c r="J1639" s="30">
        <v>7.7812136832290602E-2</v>
      </c>
      <c r="K1639" s="7">
        <v>4.3742142535850001E-2</v>
      </c>
      <c r="L1639" s="7">
        <v>0.36337058430612401</v>
      </c>
      <c r="M1639" s="7">
        <v>3.7599651603507901E-2</v>
      </c>
      <c r="N1639" s="7">
        <v>9.3818106819939004E-2</v>
      </c>
      <c r="O1639" s="7">
        <v>1.4435818152422401E-2</v>
      </c>
      <c r="P1639" s="7">
        <v>0.271197750966236</v>
      </c>
      <c r="Q1639" s="7">
        <v>6.1258754021021504</v>
      </c>
    </row>
    <row r="1640" spans="1:17" hidden="1" x14ac:dyDescent="0.25">
      <c r="A1640" s="3" t="s">
        <v>56</v>
      </c>
      <c r="B1640" s="2">
        <v>44105</v>
      </c>
      <c r="C1640" s="7">
        <v>0.98003805881350503</v>
      </c>
      <c r="D1640" s="7">
        <v>3.5302352688793698E-2</v>
      </c>
      <c r="E1640" s="7">
        <v>0.43865470206313101</v>
      </c>
      <c r="F1640" s="7">
        <v>0.52604294524807604</v>
      </c>
      <c r="G1640" s="7">
        <v>2.1416858188257299E-2</v>
      </c>
      <c r="H1640" s="7">
        <v>1.5252133188113901E-2</v>
      </c>
      <c r="I1640" s="30">
        <v>6.1485933390915501E-2</v>
      </c>
      <c r="J1640" s="30">
        <v>7.8163499302578598E-2</v>
      </c>
      <c r="K1640" s="7">
        <v>4.8793937322259E-2</v>
      </c>
      <c r="L1640" s="7">
        <v>0.37170668198264001</v>
      </c>
      <c r="M1640" s="7">
        <v>3.9942379623757802E-2</v>
      </c>
      <c r="N1640" s="7">
        <v>9.6007478196983104E-2</v>
      </c>
      <c r="O1640" s="7">
        <v>1.37289533345284E-2</v>
      </c>
      <c r="P1640" s="7">
        <v>0.25350214546996602</v>
      </c>
      <c r="Q1640" s="7">
        <v>6.1881161506853903</v>
      </c>
    </row>
    <row r="1641" spans="1:17" hidden="1" x14ac:dyDescent="0.25">
      <c r="A1641" s="3" t="s">
        <v>56</v>
      </c>
      <c r="B1641" s="2">
        <v>44136</v>
      </c>
      <c r="C1641" s="7">
        <v>0.77069106594292702</v>
      </c>
      <c r="D1641" s="7">
        <v>3.8272331217048601E-2</v>
      </c>
      <c r="E1641" s="7">
        <v>0.46980158806823702</v>
      </c>
      <c r="F1641" s="7">
        <v>0.491926080714715</v>
      </c>
      <c r="G1641" s="7">
        <v>2.8287017056245301E-2</v>
      </c>
      <c r="H1641" s="7">
        <v>9.4826145266735107E-3</v>
      </c>
      <c r="I1641" s="30">
        <v>1.5877748875935901E-2</v>
      </c>
      <c r="J1641" s="30">
        <v>7.2487873946092796E-2</v>
      </c>
      <c r="K1641" s="7">
        <v>5.2830348835729901E-2</v>
      </c>
      <c r="L1641" s="7">
        <v>0.47757140767380002</v>
      </c>
      <c r="M1641" s="7">
        <v>3.4511303082802598E-2</v>
      </c>
      <c r="N1641" s="7">
        <v>9.6277715793885096E-2</v>
      </c>
      <c r="O1641" s="7">
        <v>9.1999576179263801E-3</v>
      </c>
      <c r="P1641" s="7">
        <v>0.203474012590909</v>
      </c>
      <c r="Q1641" s="7">
        <v>6.1798292326380704</v>
      </c>
    </row>
    <row r="1642" spans="1:17" hidden="1" x14ac:dyDescent="0.25">
      <c r="A1642" s="3" t="s">
        <v>56</v>
      </c>
      <c r="B1642" s="2">
        <v>44166</v>
      </c>
      <c r="C1642" s="7">
        <v>0.90743472026252203</v>
      </c>
      <c r="D1642" s="7">
        <v>4.0799943573045998E-2</v>
      </c>
      <c r="E1642" s="7">
        <v>0.48761150588824098</v>
      </c>
      <c r="F1642" s="7">
        <v>0.47158855053871201</v>
      </c>
      <c r="G1642" s="7">
        <v>2.7222699114260202E-2</v>
      </c>
      <c r="H1642" s="7">
        <v>2.0048629005985599E-2</v>
      </c>
      <c r="I1642" s="30">
        <v>6.3829993841663796E-2</v>
      </c>
      <c r="J1642" s="30">
        <v>6.1222757399541798E-2</v>
      </c>
      <c r="K1642" s="7">
        <v>4.8432740489407898E-2</v>
      </c>
      <c r="L1642" s="7">
        <v>0.45367935161105999</v>
      </c>
      <c r="M1642" s="7">
        <v>4.0425770235015299E-2</v>
      </c>
      <c r="N1642" s="7">
        <v>7.3722583425561206E-2</v>
      </c>
      <c r="O1642" s="7">
        <v>8.6073287591358696E-3</v>
      </c>
      <c r="P1642" s="7">
        <v>0.202808146118368</v>
      </c>
      <c r="Q1642" s="7">
        <v>6.2372032455379101</v>
      </c>
    </row>
    <row r="1643" spans="1:17" hidden="1" x14ac:dyDescent="0.25">
      <c r="A1643" s="3" t="s">
        <v>56</v>
      </c>
      <c r="B1643" s="2">
        <v>44197</v>
      </c>
      <c r="C1643" s="7">
        <v>0.63969470169325005</v>
      </c>
      <c r="D1643" s="7">
        <v>4.26637673092716E-2</v>
      </c>
      <c r="E1643" s="7">
        <v>0.510137209451485</v>
      </c>
      <c r="F1643" s="7">
        <v>0.44719902323924299</v>
      </c>
      <c r="G1643" s="7">
        <v>2.33057085956733E-2</v>
      </c>
      <c r="H1643" s="7">
        <v>1.0718844116546101E-3</v>
      </c>
      <c r="I1643" s="30">
        <v>5.4114698816331902E-4</v>
      </c>
      <c r="J1643" s="30">
        <v>7.1241082409194495E-2</v>
      </c>
      <c r="K1643" s="7">
        <v>4.06216733063312E-2</v>
      </c>
      <c r="L1643" s="7">
        <v>0.534948451485734</v>
      </c>
      <c r="M1643" s="7">
        <v>3.6610166721324902E-2</v>
      </c>
      <c r="N1643" s="7">
        <v>7.5343882043075502E-2</v>
      </c>
      <c r="O1643" s="7">
        <v>7.2122078998048903E-3</v>
      </c>
      <c r="P1643" s="7">
        <v>0.20910379613904401</v>
      </c>
      <c r="Q1643" s="7">
        <v>6.2522340293525804</v>
      </c>
    </row>
    <row r="1644" spans="1:17" hidden="1" x14ac:dyDescent="0.25">
      <c r="A1644" s="3" t="s">
        <v>56</v>
      </c>
      <c r="B1644" s="2">
        <v>44228</v>
      </c>
      <c r="C1644" s="7">
        <v>0.63949566645647204</v>
      </c>
      <c r="D1644" s="7">
        <v>4.0164534976603002E-2</v>
      </c>
      <c r="E1644" s="7">
        <v>0.48343152001476503</v>
      </c>
      <c r="F1644" s="7">
        <v>0.47640394500863198</v>
      </c>
      <c r="G1644" s="7">
        <v>2.44855555222524E-2</v>
      </c>
      <c r="H1644" s="7">
        <v>1.3786138231352001E-3</v>
      </c>
      <c r="I1644" s="30">
        <v>6.9654530195902497E-4</v>
      </c>
      <c r="J1644" s="30">
        <v>7.2163953842348305E-2</v>
      </c>
      <c r="K1644" s="7">
        <v>4.3011859126212797E-2</v>
      </c>
      <c r="L1644" s="7">
        <v>0.51263313992757098</v>
      </c>
      <c r="M1644" s="7">
        <v>3.75439800619198E-2</v>
      </c>
      <c r="N1644" s="7">
        <v>8.6312947837962201E-2</v>
      </c>
      <c r="O1644" s="7">
        <v>7.8098757066186898E-3</v>
      </c>
      <c r="P1644" s="7">
        <v>0.21396352885002101</v>
      </c>
      <c r="Q1644" s="7">
        <v>6.2479187138956496</v>
      </c>
    </row>
    <row r="1645" spans="1:17" hidden="1" x14ac:dyDescent="0.25">
      <c r="A1645" s="3" t="s">
        <v>56</v>
      </c>
      <c r="B1645" s="2">
        <v>44256</v>
      </c>
      <c r="C1645" s="7">
        <v>0.78383208517168701</v>
      </c>
      <c r="D1645" s="7">
        <v>4.0078554206947802E-2</v>
      </c>
      <c r="E1645" s="7">
        <v>0.46873004629871401</v>
      </c>
      <c r="F1645" s="7">
        <v>0.49119139949433799</v>
      </c>
      <c r="G1645" s="7">
        <v>2.7044221351121799E-2</v>
      </c>
      <c r="H1645" s="7">
        <v>1.7048567214106301E-3</v>
      </c>
      <c r="I1645" s="30">
        <v>5.5634832742462595E-4</v>
      </c>
      <c r="J1645" s="30">
        <v>6.98347554314242E-2</v>
      </c>
      <c r="K1645" s="7">
        <v>4.2139657572911202E-2</v>
      </c>
      <c r="L1645" s="7">
        <v>0.48216128299676198</v>
      </c>
      <c r="M1645" s="7">
        <v>3.58525126796303E-2</v>
      </c>
      <c r="N1645" s="7">
        <v>9.0164236550110494E-2</v>
      </c>
      <c r="O1645" s="7">
        <v>9.9079434119084906E-3</v>
      </c>
      <c r="P1645" s="7">
        <v>0.24063418495729599</v>
      </c>
      <c r="Q1645" s="7">
        <v>6.2142277929687797</v>
      </c>
    </row>
    <row r="1646" spans="1:17" hidden="1" x14ac:dyDescent="0.25">
      <c r="A1646" s="3" t="s">
        <v>56</v>
      </c>
      <c r="B1646" s="2">
        <v>44287</v>
      </c>
      <c r="C1646" s="7">
        <v>0.92504688079604203</v>
      </c>
      <c r="D1646" s="7">
        <v>3.4549736818237801E-2</v>
      </c>
      <c r="E1646" s="7">
        <v>0.43441154716462999</v>
      </c>
      <c r="F1646" s="7">
        <v>0.53103871601713204</v>
      </c>
      <c r="G1646" s="7">
        <v>2.1963627258052201E-2</v>
      </c>
      <c r="H1646" s="7">
        <v>8.5156754156431695E-3</v>
      </c>
      <c r="I1646" s="30">
        <v>5.7779743728311302E-2</v>
      </c>
      <c r="J1646" s="30">
        <v>6.4759373720076799E-2</v>
      </c>
      <c r="K1646" s="7">
        <v>3.9220713143804799E-2</v>
      </c>
      <c r="L1646" s="7">
        <v>0.39912020360902101</v>
      </c>
      <c r="M1646" s="7">
        <v>3.65348989809679E-2</v>
      </c>
      <c r="N1646" s="7">
        <v>9.9259284766247693E-2</v>
      </c>
      <c r="O1646" s="7">
        <v>1.0632041281318E-2</v>
      </c>
      <c r="P1646" s="7">
        <v>0.26221443809655698</v>
      </c>
      <c r="Q1646" s="7">
        <v>6.2535212917219702</v>
      </c>
    </row>
    <row r="1647" spans="1:17" hidden="1" x14ac:dyDescent="0.25">
      <c r="A1647" s="3" t="s">
        <v>56</v>
      </c>
      <c r="B1647" s="2">
        <v>44317</v>
      </c>
      <c r="C1647" s="7">
        <v>1.03717853477697</v>
      </c>
      <c r="D1647" s="7">
        <v>3.6371546048798997E-2</v>
      </c>
      <c r="E1647" s="7">
        <v>0.41539779010097899</v>
      </c>
      <c r="F1647" s="7">
        <v>0.54823066385022101</v>
      </c>
      <c r="G1647" s="7">
        <v>2.2632237539324099E-2</v>
      </c>
      <c r="H1647" s="7">
        <v>1.26207075575377E-2</v>
      </c>
      <c r="I1647" s="30">
        <v>6.7940822839605994E-2</v>
      </c>
      <c r="J1647" s="30">
        <v>7.3605590703947898E-2</v>
      </c>
      <c r="K1647" s="7">
        <v>4.3140070197855797E-2</v>
      </c>
      <c r="L1647" s="7">
        <v>0.35205665687326998</v>
      </c>
      <c r="M1647" s="7">
        <v>3.9111955460333303E-2</v>
      </c>
      <c r="N1647" s="7">
        <v>8.8979538845662301E-2</v>
      </c>
      <c r="O1647" s="7">
        <v>1.48021638970013E-2</v>
      </c>
      <c r="P1647" s="7">
        <v>0.28511025608546198</v>
      </c>
      <c r="Q1647" s="7">
        <v>6.1965165796633901</v>
      </c>
    </row>
    <row r="1648" spans="1:17" hidden="1" x14ac:dyDescent="0.25">
      <c r="A1648" s="3" t="s">
        <v>56</v>
      </c>
      <c r="B1648" s="2">
        <v>44348</v>
      </c>
      <c r="C1648" s="7">
        <v>0.94066676508275404</v>
      </c>
      <c r="D1648" s="7">
        <v>4.0227671562601298E-2</v>
      </c>
      <c r="E1648" s="7">
        <v>0.44667483700271698</v>
      </c>
      <c r="F1648" s="7">
        <v>0.51309749143468097</v>
      </c>
      <c r="G1648" s="7">
        <v>2.28824832153206E-2</v>
      </c>
      <c r="H1648" s="7">
        <v>1.2588802899328001E-2</v>
      </c>
      <c r="I1648" s="30">
        <v>6.7423223118235703E-2</v>
      </c>
      <c r="J1648" s="30">
        <v>8.5076425812020295E-2</v>
      </c>
      <c r="K1648" s="7">
        <v>4.0790145907119199E-2</v>
      </c>
      <c r="L1648" s="7">
        <v>0.38198377302194297</v>
      </c>
      <c r="M1648" s="7">
        <v>4.2624321458444699E-2</v>
      </c>
      <c r="N1648" s="7">
        <v>8.3419427046102806E-2</v>
      </c>
      <c r="O1648" s="7">
        <v>2.1096076105104201E-2</v>
      </c>
      <c r="P1648" s="7">
        <v>0.24211532141638201</v>
      </c>
      <c r="Q1648" s="7">
        <v>6.1704866284842597</v>
      </c>
    </row>
    <row r="1649" spans="1:17" hidden="1" x14ac:dyDescent="0.25">
      <c r="A1649" s="3" t="s">
        <v>56</v>
      </c>
      <c r="B1649" s="2">
        <v>44378</v>
      </c>
      <c r="C1649" s="7">
        <v>1.0642764173565</v>
      </c>
      <c r="D1649" s="7">
        <v>3.6534753609430801E-2</v>
      </c>
      <c r="E1649" s="7">
        <v>0.42971500777501598</v>
      </c>
      <c r="F1649" s="7">
        <v>0.53375023861555304</v>
      </c>
      <c r="G1649" s="7">
        <v>2.0886901817298201E-2</v>
      </c>
      <c r="H1649" s="7">
        <v>1.3381173509277301E-2</v>
      </c>
      <c r="I1649" s="30">
        <v>6.1049105417365801E-2</v>
      </c>
      <c r="J1649" s="30">
        <v>8.5052411939355504E-2</v>
      </c>
      <c r="K1649" s="7">
        <v>3.7217547895062403E-2</v>
      </c>
      <c r="L1649" s="7">
        <v>0.351863769227028</v>
      </c>
      <c r="M1649" s="7">
        <v>4.2101621504447101E-2</v>
      </c>
      <c r="N1649" s="7">
        <v>8.4506708524934998E-2</v>
      </c>
      <c r="O1649" s="7">
        <v>2.1310394657530801E-2</v>
      </c>
      <c r="P1649" s="7">
        <v>0.28263036550769899</v>
      </c>
      <c r="Q1649" s="7">
        <v>6.13632807443636</v>
      </c>
    </row>
    <row r="1650" spans="1:17" hidden="1" x14ac:dyDescent="0.25">
      <c r="A1650" s="3" t="s">
        <v>56</v>
      </c>
      <c r="B1650" s="2">
        <v>44409</v>
      </c>
      <c r="C1650" s="7">
        <v>0.98486120861569404</v>
      </c>
      <c r="D1650" s="7">
        <v>3.7763909034685503E-2</v>
      </c>
      <c r="E1650" s="7">
        <v>0.47861695244589902</v>
      </c>
      <c r="F1650" s="7">
        <v>0.48361913851941601</v>
      </c>
      <c r="G1650" s="7">
        <v>2.2293643867704101E-2</v>
      </c>
      <c r="H1650" s="7">
        <v>1.40438071463944E-2</v>
      </c>
      <c r="I1650" s="30">
        <v>7.2093261715586707E-2</v>
      </c>
      <c r="J1650" s="30">
        <v>9.9872653289777E-2</v>
      </c>
      <c r="K1650" s="7">
        <v>4.1972322883422501E-2</v>
      </c>
      <c r="L1650" s="7">
        <v>0.35480324469241498</v>
      </c>
      <c r="M1650" s="7">
        <v>3.9620097316226302E-2</v>
      </c>
      <c r="N1650" s="7">
        <v>9.0507265846777193E-2</v>
      </c>
      <c r="O1650" s="7">
        <v>2.7546489583644501E-2</v>
      </c>
      <c r="P1650" s="7">
        <v>0.23724721365805199</v>
      </c>
      <c r="Q1650" s="7">
        <v>6.15056536574125</v>
      </c>
    </row>
    <row r="1651" spans="1:17" x14ac:dyDescent="0.25">
      <c r="A1651" s="3" t="s">
        <v>56</v>
      </c>
      <c r="B1651" s="2">
        <v>44440</v>
      </c>
      <c r="C1651" s="7">
        <v>0.99013662257349999</v>
      </c>
      <c r="D1651" s="7">
        <v>3.4658812240593202E-2</v>
      </c>
      <c r="E1651" s="7">
        <v>0.41935943335911802</v>
      </c>
      <c r="F1651" s="7">
        <v>0.54598175440028895</v>
      </c>
      <c r="G1651" s="7">
        <v>2.5559990140324701E-2</v>
      </c>
      <c r="H1651" s="7">
        <v>1.3448857818766501E-2</v>
      </c>
      <c r="I1651" s="30">
        <v>6.0277109499059102E-2</v>
      </c>
      <c r="J1651" s="30">
        <v>8.8028898504902003E-2</v>
      </c>
      <c r="K1651" s="7">
        <v>4.2393913700075697E-2</v>
      </c>
      <c r="L1651" s="7">
        <v>0.347409909943863</v>
      </c>
      <c r="M1651" s="7">
        <v>3.9671596819226197E-2</v>
      </c>
      <c r="N1651" s="7">
        <v>7.9022609802773605E-2</v>
      </c>
      <c r="O1651" s="7">
        <v>2.2787175890795701E-2</v>
      </c>
      <c r="P1651" s="7">
        <v>0.281399937880213</v>
      </c>
      <c r="Q1651" s="7">
        <v>6.1625788892548696</v>
      </c>
    </row>
    <row r="1652" spans="1:17" hidden="1" x14ac:dyDescent="0.25">
      <c r="A1652" s="3" t="s">
        <v>57</v>
      </c>
      <c r="B1652" s="2">
        <v>43466</v>
      </c>
      <c r="C1652" s="7">
        <v>0.85998300209332801</v>
      </c>
      <c r="D1652" s="7">
        <v>1.20209650555551E-2</v>
      </c>
      <c r="E1652" s="7">
        <v>0.54647182112439896</v>
      </c>
      <c r="F1652" s="7">
        <v>0.44150721382004599</v>
      </c>
      <c r="G1652" s="7">
        <v>1.24343990883743E-2</v>
      </c>
      <c r="H1652" s="7">
        <v>1.50747939271584E-2</v>
      </c>
      <c r="I1652" s="30">
        <v>9.71512246462925E-2</v>
      </c>
      <c r="J1652" s="30">
        <v>9.5854281862908397E-2</v>
      </c>
      <c r="K1652" s="7">
        <v>7.3204353655100501E-2</v>
      </c>
      <c r="L1652" s="7">
        <v>0.321018297340042</v>
      </c>
      <c r="M1652" s="7">
        <v>5.1755182632203203E-2</v>
      </c>
      <c r="N1652" s="7">
        <v>7.5646737442643594E-2</v>
      </c>
      <c r="O1652" s="7">
        <v>5.2884082056534103E-2</v>
      </c>
      <c r="P1652" s="7">
        <v>0.20497664734874299</v>
      </c>
      <c r="Q1652" s="7">
        <v>5.8500686306076801</v>
      </c>
    </row>
    <row r="1653" spans="1:17" hidden="1" x14ac:dyDescent="0.25">
      <c r="A1653" s="3" t="s">
        <v>57</v>
      </c>
      <c r="B1653" s="2">
        <v>43497</v>
      </c>
      <c r="C1653" s="7">
        <v>0.86408982903015696</v>
      </c>
      <c r="D1653" s="7">
        <v>9.3290668005460708E-3</v>
      </c>
      <c r="E1653" s="7">
        <v>0.54822462231892</v>
      </c>
      <c r="F1653" s="7">
        <v>0.44244631088053399</v>
      </c>
      <c r="G1653" s="7">
        <v>1.27770031682281E-2</v>
      </c>
      <c r="H1653" s="7">
        <v>1.5994984784097201E-2</v>
      </c>
      <c r="I1653" s="30">
        <v>9.8479117368310401E-2</v>
      </c>
      <c r="J1653" s="30">
        <v>0.113855117836532</v>
      </c>
      <c r="K1653" s="7">
        <v>6.7934578055154099E-2</v>
      </c>
      <c r="L1653" s="7">
        <v>0.32005085551278301</v>
      </c>
      <c r="M1653" s="7">
        <v>5.2166344053402203E-2</v>
      </c>
      <c r="N1653" s="7">
        <v>7.5430187880938804E-2</v>
      </c>
      <c r="O1653" s="7">
        <v>4.1640521059262803E-2</v>
      </c>
      <c r="P1653" s="7">
        <v>0.20167129028129199</v>
      </c>
      <c r="Q1653" s="7">
        <v>5.9124600897315904</v>
      </c>
    </row>
    <row r="1654" spans="1:17" hidden="1" x14ac:dyDescent="0.25">
      <c r="A1654" s="3" t="s">
        <v>57</v>
      </c>
      <c r="B1654" s="2">
        <v>43525</v>
      </c>
      <c r="C1654" s="7">
        <v>1.0260788715509701</v>
      </c>
      <c r="D1654" s="7">
        <v>9.3001783719464607E-3</v>
      </c>
      <c r="E1654" s="7">
        <v>0.54394286048783402</v>
      </c>
      <c r="F1654" s="7">
        <v>0.44675696114021901</v>
      </c>
      <c r="G1654" s="7">
        <v>1.2282801735170001E-2</v>
      </c>
      <c r="H1654" s="7">
        <v>1.4902101494474299E-2</v>
      </c>
      <c r="I1654" s="30">
        <v>0.107658977776855</v>
      </c>
      <c r="J1654" s="30">
        <v>0.110203338006771</v>
      </c>
      <c r="K1654" s="7">
        <v>6.6358612635697298E-2</v>
      </c>
      <c r="L1654" s="7">
        <v>0.31382923148255099</v>
      </c>
      <c r="M1654" s="7">
        <v>4.86017538195955E-2</v>
      </c>
      <c r="N1654" s="7">
        <v>7.8501267938910504E-2</v>
      </c>
      <c r="O1654" s="7">
        <v>4.2614587771429097E-2</v>
      </c>
      <c r="P1654" s="7">
        <v>0.205047327338546</v>
      </c>
      <c r="Q1654" s="7">
        <v>5.8417921935359303</v>
      </c>
    </row>
    <row r="1655" spans="1:17" hidden="1" x14ac:dyDescent="0.25">
      <c r="A1655" s="3" t="s">
        <v>57</v>
      </c>
      <c r="B1655" s="2">
        <v>43556</v>
      </c>
      <c r="C1655" s="7">
        <v>0.98304276422798098</v>
      </c>
      <c r="D1655" s="7">
        <v>9.1908428581658798E-3</v>
      </c>
      <c r="E1655" s="7">
        <v>0.54392774550303102</v>
      </c>
      <c r="F1655" s="7">
        <v>0.44688141163880302</v>
      </c>
      <c r="G1655" s="7">
        <v>1.1324559377142499E-2</v>
      </c>
      <c r="H1655" s="7">
        <v>1.5211276367479799E-2</v>
      </c>
      <c r="I1655" s="30">
        <v>0.111733746635474</v>
      </c>
      <c r="J1655" s="30">
        <v>0.104355972460683</v>
      </c>
      <c r="K1655" s="7">
        <v>6.5656901183735503E-2</v>
      </c>
      <c r="L1655" s="7">
        <v>0.31310727129763799</v>
      </c>
      <c r="M1655" s="7">
        <v>4.8226586041500201E-2</v>
      </c>
      <c r="N1655" s="7">
        <v>8.6883863052662297E-2</v>
      </c>
      <c r="O1655" s="7">
        <v>4.8941981913278303E-2</v>
      </c>
      <c r="P1655" s="7">
        <v>0.19455784167040699</v>
      </c>
      <c r="Q1655" s="7">
        <v>5.8377411525113301</v>
      </c>
    </row>
    <row r="1656" spans="1:17" hidden="1" x14ac:dyDescent="0.25">
      <c r="A1656" s="3" t="s">
        <v>57</v>
      </c>
      <c r="B1656" s="2">
        <v>43586</v>
      </c>
      <c r="C1656" s="7">
        <v>1.0301307560534401</v>
      </c>
      <c r="D1656" s="7">
        <v>9.1741455776914206E-3</v>
      </c>
      <c r="E1656" s="7">
        <v>0.54341127900686403</v>
      </c>
      <c r="F1656" s="7">
        <v>0.44741457541544499</v>
      </c>
      <c r="G1656" s="7">
        <v>1.09580323960766E-2</v>
      </c>
      <c r="H1656" s="7">
        <v>1.42988716152532E-2</v>
      </c>
      <c r="I1656" s="30">
        <v>0.114430099661515</v>
      </c>
      <c r="J1656" s="30">
        <v>0.10904088112570499</v>
      </c>
      <c r="K1656" s="7">
        <v>6.5024651562492999E-2</v>
      </c>
      <c r="L1656" s="7">
        <v>0.30601865967375702</v>
      </c>
      <c r="M1656" s="7">
        <v>5.2768900747934597E-2</v>
      </c>
      <c r="N1656" s="7">
        <v>8.4429412955279504E-2</v>
      </c>
      <c r="O1656" s="7">
        <v>5.3350855253142399E-2</v>
      </c>
      <c r="P1656" s="7">
        <v>0.18967963500884399</v>
      </c>
      <c r="Q1656" s="7">
        <v>5.8878007081469299</v>
      </c>
    </row>
    <row r="1657" spans="1:17" hidden="1" x14ac:dyDescent="0.25">
      <c r="A1657" s="3" t="s">
        <v>57</v>
      </c>
      <c r="B1657" s="2">
        <v>43617</v>
      </c>
      <c r="C1657" s="7">
        <v>0.98092005141443395</v>
      </c>
      <c r="D1657" s="7">
        <v>9.4907607698318294E-3</v>
      </c>
      <c r="E1657" s="7">
        <v>0.55688371457345698</v>
      </c>
      <c r="F1657" s="7">
        <v>0.433625524656711</v>
      </c>
      <c r="G1657" s="7">
        <v>1.0405116381014301E-2</v>
      </c>
      <c r="H1657" s="7">
        <v>1.41258317643313E-2</v>
      </c>
      <c r="I1657" s="30">
        <v>0.11477802946667701</v>
      </c>
      <c r="J1657" s="30">
        <v>0.108827524072294</v>
      </c>
      <c r="K1657" s="7">
        <v>6.6967400224562101E-2</v>
      </c>
      <c r="L1657" s="7">
        <v>0.30963742013524997</v>
      </c>
      <c r="M1657" s="7">
        <v>5.0395370951013603E-2</v>
      </c>
      <c r="N1657" s="7">
        <v>7.88047730372302E-2</v>
      </c>
      <c r="O1657" s="7">
        <v>5.2563819833456399E-2</v>
      </c>
      <c r="P1657" s="7">
        <v>0.19349471413417099</v>
      </c>
      <c r="Q1657" s="7">
        <v>5.8456881782314998</v>
      </c>
    </row>
    <row r="1658" spans="1:17" hidden="1" x14ac:dyDescent="0.25">
      <c r="A1658" s="3" t="s">
        <v>57</v>
      </c>
      <c r="B1658" s="2">
        <v>43647</v>
      </c>
      <c r="C1658" s="7">
        <v>1.00345480940467</v>
      </c>
      <c r="D1658" s="7">
        <v>9.8687918124924102E-3</v>
      </c>
      <c r="E1658" s="7">
        <v>0.55301099785250396</v>
      </c>
      <c r="F1658" s="7">
        <v>0.43712021033500398</v>
      </c>
      <c r="G1658" s="7">
        <v>1.05789260308406E-2</v>
      </c>
      <c r="H1658" s="7">
        <v>1.46773477436588E-2</v>
      </c>
      <c r="I1658" s="30">
        <v>0.115379257472874</v>
      </c>
      <c r="J1658" s="30">
        <v>0.107351287940885</v>
      </c>
      <c r="K1658" s="7">
        <v>6.5498848380607197E-2</v>
      </c>
      <c r="L1658" s="7">
        <v>0.30949739408239502</v>
      </c>
      <c r="M1658" s="7">
        <v>5.3518558140549302E-2</v>
      </c>
      <c r="N1658" s="7">
        <v>7.7723200854429006E-2</v>
      </c>
      <c r="O1658" s="7">
        <v>4.8623767490677802E-2</v>
      </c>
      <c r="P1658" s="7">
        <v>0.19715141186308299</v>
      </c>
      <c r="Q1658" s="7">
        <v>5.8197536350976904</v>
      </c>
    </row>
    <row r="1659" spans="1:17" hidden="1" x14ac:dyDescent="0.25">
      <c r="A1659" s="3" t="s">
        <v>57</v>
      </c>
      <c r="B1659" s="2">
        <v>43678</v>
      </c>
      <c r="C1659" s="7">
        <v>1.0151209584688401</v>
      </c>
      <c r="D1659" s="7">
        <v>9.0053181301926397E-3</v>
      </c>
      <c r="E1659" s="7">
        <v>0.53016137635058802</v>
      </c>
      <c r="F1659" s="7">
        <v>0.46083330551921903</v>
      </c>
      <c r="G1659" s="7">
        <v>9.7689662144612496E-3</v>
      </c>
      <c r="H1659" s="7">
        <v>1.5492718712969301E-2</v>
      </c>
      <c r="I1659" s="30">
        <v>0.113253566651738</v>
      </c>
      <c r="J1659" s="30">
        <v>0.115661612888078</v>
      </c>
      <c r="K1659" s="7">
        <v>6.8270997144102494E-2</v>
      </c>
      <c r="L1659" s="7">
        <v>0.30123060823714098</v>
      </c>
      <c r="M1659" s="7">
        <v>5.1426877270515502E-2</v>
      </c>
      <c r="N1659" s="7">
        <v>8.4222254367091007E-2</v>
      </c>
      <c r="O1659" s="7">
        <v>5.7627255230580203E-2</v>
      </c>
      <c r="P1659" s="7">
        <v>0.183045143283323</v>
      </c>
      <c r="Q1659" s="7">
        <v>5.9055008765194197</v>
      </c>
    </row>
    <row r="1660" spans="1:17" hidden="1" x14ac:dyDescent="0.25">
      <c r="A1660" s="3" t="s">
        <v>57</v>
      </c>
      <c r="B1660" s="2">
        <v>43709</v>
      </c>
      <c r="C1660" s="7">
        <v>0.99050632538314498</v>
      </c>
      <c r="D1660" s="7">
        <v>8.5998176650034907E-3</v>
      </c>
      <c r="E1660" s="7">
        <v>0.53887529949768997</v>
      </c>
      <c r="F1660" s="7">
        <v>0.45252488283730602</v>
      </c>
      <c r="G1660" s="7">
        <v>9.9689786025591708E-3</v>
      </c>
      <c r="H1660" s="7">
        <v>1.5414446872918699E-2</v>
      </c>
      <c r="I1660" s="30">
        <v>0.105283459445147</v>
      </c>
      <c r="J1660" s="30">
        <v>0.107768098105629</v>
      </c>
      <c r="K1660" s="7">
        <v>6.7197516795345205E-2</v>
      </c>
      <c r="L1660" s="7">
        <v>0.30219465757009401</v>
      </c>
      <c r="M1660" s="7">
        <v>4.8649957446179302E-2</v>
      </c>
      <c r="N1660" s="7">
        <v>7.6699624774138095E-2</v>
      </c>
      <c r="O1660" s="7">
        <v>4.5384694841375098E-2</v>
      </c>
      <c r="P1660" s="7">
        <v>0.22143856554661501</v>
      </c>
      <c r="Q1660" s="7">
        <v>5.8094745415778597</v>
      </c>
    </row>
    <row r="1661" spans="1:17" hidden="1" x14ac:dyDescent="0.25">
      <c r="A1661" s="3" t="s">
        <v>57</v>
      </c>
      <c r="B1661" s="2">
        <v>43739</v>
      </c>
      <c r="C1661" s="7">
        <v>1.0020360748807</v>
      </c>
      <c r="D1661" s="7">
        <v>1.05806445722908E-2</v>
      </c>
      <c r="E1661" s="7">
        <v>0.53576394746110001</v>
      </c>
      <c r="F1661" s="7">
        <v>0.45365540796661002</v>
      </c>
      <c r="G1661" s="7">
        <v>1.04479960648939E-2</v>
      </c>
      <c r="H1661" s="7">
        <v>1.81553701419781E-2</v>
      </c>
      <c r="I1661" s="30">
        <v>0.114580256551639</v>
      </c>
      <c r="J1661" s="30">
        <v>0.111645198625502</v>
      </c>
      <c r="K1661" s="7">
        <v>7.4233976973518204E-2</v>
      </c>
      <c r="L1661" s="7">
        <v>0.32030727534218001</v>
      </c>
      <c r="M1661" s="7">
        <v>4.9034180815440802E-2</v>
      </c>
      <c r="N1661" s="7">
        <v>7.9416186768839298E-2</v>
      </c>
      <c r="O1661" s="7">
        <v>4.0684985957357797E-2</v>
      </c>
      <c r="P1661" s="7">
        <v>0.181494572758651</v>
      </c>
      <c r="Q1661" s="7">
        <v>5.9006104518148801</v>
      </c>
    </row>
    <row r="1662" spans="1:17" hidden="1" x14ac:dyDescent="0.25">
      <c r="A1662" s="3" t="s">
        <v>57</v>
      </c>
      <c r="B1662" s="2">
        <v>43770</v>
      </c>
      <c r="C1662" s="7">
        <v>1.0759388152070699</v>
      </c>
      <c r="D1662" s="7">
        <v>8.4941301291239293E-3</v>
      </c>
      <c r="E1662" s="7">
        <v>0.53797508661068005</v>
      </c>
      <c r="F1662" s="7">
        <v>0.45353078326019602</v>
      </c>
      <c r="G1662" s="7">
        <v>1.0605802514831199E-2</v>
      </c>
      <c r="H1662" s="7">
        <v>1.9784021905049E-2</v>
      </c>
      <c r="I1662" s="30">
        <v>0.12096650555888</v>
      </c>
      <c r="J1662" s="30">
        <v>0.104544797741323</v>
      </c>
      <c r="K1662" s="7">
        <v>8.4890196200781601E-2</v>
      </c>
      <c r="L1662" s="7">
        <v>0.307277035973548</v>
      </c>
      <c r="M1662" s="7">
        <v>4.8216809983862803E-2</v>
      </c>
      <c r="N1662" s="7">
        <v>7.7252123425240807E-2</v>
      </c>
      <c r="O1662" s="7">
        <v>4.5364520393554299E-2</v>
      </c>
      <c r="P1662" s="7">
        <v>0.18109818630292901</v>
      </c>
      <c r="Q1662" s="7">
        <v>5.8163516497571504</v>
      </c>
    </row>
    <row r="1663" spans="1:17" hidden="1" x14ac:dyDescent="0.25">
      <c r="A1663" s="3" t="s">
        <v>57</v>
      </c>
      <c r="B1663" s="2">
        <v>43800</v>
      </c>
      <c r="C1663" s="7">
        <v>1.16869774228527</v>
      </c>
      <c r="D1663" s="7">
        <v>9.3740467866396792E-3</v>
      </c>
      <c r="E1663" s="7">
        <v>0.55265571350313303</v>
      </c>
      <c r="F1663" s="7">
        <v>0.43797023971022703</v>
      </c>
      <c r="G1663" s="7">
        <v>1.01681040330139E-2</v>
      </c>
      <c r="H1663" s="7">
        <v>2.29357671766981E-2</v>
      </c>
      <c r="I1663" s="30">
        <v>0.149101637180059</v>
      </c>
      <c r="J1663" s="30">
        <v>0.101663981330904</v>
      </c>
      <c r="K1663" s="7">
        <v>0.10163370617489401</v>
      </c>
      <c r="L1663" s="7">
        <v>0.32022279926438901</v>
      </c>
      <c r="M1663" s="7">
        <v>4.6865658753349498E-2</v>
      </c>
      <c r="N1663" s="7">
        <v>6.2996980492567703E-2</v>
      </c>
      <c r="O1663" s="7">
        <v>3.2652653318514802E-2</v>
      </c>
      <c r="P1663" s="7">
        <v>0.15175871227561</v>
      </c>
      <c r="Q1663" s="7">
        <v>5.88553590604175</v>
      </c>
    </row>
    <row r="1664" spans="1:17" hidden="1" x14ac:dyDescent="0.25">
      <c r="A1664" s="3" t="s">
        <v>57</v>
      </c>
      <c r="B1664" s="2">
        <v>43831</v>
      </c>
      <c r="C1664" s="7">
        <v>0.90225535882974806</v>
      </c>
      <c r="D1664" s="7">
        <v>9.5213660050927507E-3</v>
      </c>
      <c r="E1664" s="7">
        <v>0.57542503734649897</v>
      </c>
      <c r="F1664" s="7">
        <v>0.41505359664840902</v>
      </c>
      <c r="G1664" s="7">
        <v>1.12413966595838E-2</v>
      </c>
      <c r="H1664" s="7">
        <v>1.5845059405070701E-2</v>
      </c>
      <c r="I1664" s="30">
        <v>9.6385460715073895E-2</v>
      </c>
      <c r="J1664" s="30">
        <v>0.104745766787221</v>
      </c>
      <c r="K1664" s="7">
        <v>6.6802962701986393E-2</v>
      </c>
      <c r="L1664" s="7">
        <v>0.32378959172942401</v>
      </c>
      <c r="M1664" s="7">
        <v>5.1289975138448997E-2</v>
      </c>
      <c r="N1664" s="7">
        <v>8.1732678409045606E-2</v>
      </c>
      <c r="O1664" s="7">
        <v>4.3611447786145299E-2</v>
      </c>
      <c r="P1664" s="7">
        <v>0.20455566066800099</v>
      </c>
      <c r="Q1664" s="7">
        <v>5.8102979524718696</v>
      </c>
    </row>
    <row r="1665" spans="1:17" hidden="1" x14ac:dyDescent="0.25">
      <c r="A1665" s="3" t="s">
        <v>57</v>
      </c>
      <c r="B1665" s="2">
        <v>43862</v>
      </c>
      <c r="C1665" s="7">
        <v>0.90295999013963602</v>
      </c>
      <c r="D1665" s="7">
        <v>1.023125657278E-2</v>
      </c>
      <c r="E1665" s="7">
        <v>0.58030415967716997</v>
      </c>
      <c r="F1665" s="7">
        <v>0.40946458375005002</v>
      </c>
      <c r="G1665" s="7">
        <v>1.1144642415514701E-2</v>
      </c>
      <c r="H1665" s="7">
        <v>1.65414458321738E-2</v>
      </c>
      <c r="I1665" s="30">
        <v>0.100990898677048</v>
      </c>
      <c r="J1665" s="30">
        <v>0.117271864079618</v>
      </c>
      <c r="K1665" s="7">
        <v>6.2109602356057801E-2</v>
      </c>
      <c r="L1665" s="7">
        <v>0.332176007017499</v>
      </c>
      <c r="M1665" s="7">
        <v>5.1398605581422903E-2</v>
      </c>
      <c r="N1665" s="7">
        <v>8.1089940850311806E-2</v>
      </c>
      <c r="O1665" s="7">
        <v>3.2091410708297102E-2</v>
      </c>
      <c r="P1665" s="7">
        <v>0.195185582482057</v>
      </c>
      <c r="Q1665" s="7">
        <v>5.8659092253182497</v>
      </c>
    </row>
    <row r="1666" spans="1:17" hidden="1" x14ac:dyDescent="0.25">
      <c r="A1666" s="3" t="s">
        <v>57</v>
      </c>
      <c r="B1666" s="2">
        <v>43891</v>
      </c>
      <c r="C1666" s="7">
        <v>0.84305952992477495</v>
      </c>
      <c r="D1666" s="7">
        <v>1.0880145084335701E-2</v>
      </c>
      <c r="E1666" s="7">
        <v>0.62244690987829598</v>
      </c>
      <c r="F1666" s="7">
        <v>0.36667294503736902</v>
      </c>
      <c r="G1666" s="7">
        <v>1.0605234520370601E-2</v>
      </c>
      <c r="H1666" s="7">
        <v>1.1623825099870399E-2</v>
      </c>
      <c r="I1666" s="30">
        <v>7.1966790733986902E-2</v>
      </c>
      <c r="J1666" s="30">
        <v>7.4150948568099007E-2</v>
      </c>
      <c r="K1666" s="7">
        <v>5.2439314909275801E-2</v>
      </c>
      <c r="L1666" s="7">
        <v>0.4461697345847</v>
      </c>
      <c r="M1666" s="7">
        <v>4.2358087608345502E-2</v>
      </c>
      <c r="N1666" s="7">
        <v>7.0105485359644795E-2</v>
      </c>
      <c r="O1666" s="7">
        <v>2.0150729123323999E-2</v>
      </c>
      <c r="P1666" s="7">
        <v>0.20042984949238299</v>
      </c>
      <c r="Q1666" s="7">
        <v>5.9057370244801799</v>
      </c>
    </row>
    <row r="1667" spans="1:17" hidden="1" x14ac:dyDescent="0.25">
      <c r="A1667" s="3" t="s">
        <v>57</v>
      </c>
      <c r="B1667" s="2">
        <v>43922</v>
      </c>
      <c r="C1667" s="7">
        <v>0.45095285032826299</v>
      </c>
      <c r="D1667" s="7">
        <v>1.43637932706743E-2</v>
      </c>
      <c r="E1667" s="7">
        <v>0.765009908654677</v>
      </c>
      <c r="F1667" s="7">
        <v>0.22062629807464901</v>
      </c>
      <c r="G1667" s="7">
        <v>1.0977055509425499E-2</v>
      </c>
      <c r="H1667" s="7">
        <v>1.71808753674848E-4</v>
      </c>
      <c r="I1667" s="30">
        <v>3.1122421201782401E-2</v>
      </c>
      <c r="J1667" s="30">
        <v>1.2565283850980401E-2</v>
      </c>
      <c r="K1667" s="7">
        <v>2.8909946542805799E-2</v>
      </c>
      <c r="L1667" s="7">
        <v>0.76025558672756499</v>
      </c>
      <c r="M1667" s="7">
        <v>1.7835198744183999E-2</v>
      </c>
      <c r="N1667" s="7">
        <v>3.6929190410408499E-2</v>
      </c>
      <c r="O1667" s="7">
        <v>2.8529726836640998E-3</v>
      </c>
      <c r="P1667" s="7">
        <v>9.8380535575509395E-2</v>
      </c>
      <c r="Q1667" s="7">
        <v>6.0583346448470401</v>
      </c>
    </row>
    <row r="1668" spans="1:17" hidden="1" x14ac:dyDescent="0.25">
      <c r="A1668" s="3" t="s">
        <v>57</v>
      </c>
      <c r="B1668" s="2">
        <v>43952</v>
      </c>
      <c r="C1668" s="7">
        <v>0.56463691909559799</v>
      </c>
      <c r="D1668" s="7">
        <v>1.31875511925245E-2</v>
      </c>
      <c r="E1668" s="7">
        <v>0.73424445234964497</v>
      </c>
      <c r="F1668" s="7">
        <v>0.25256799645783001</v>
      </c>
      <c r="G1668" s="7">
        <v>1.1691040150633899E-2</v>
      </c>
      <c r="H1668" s="7">
        <v>4.0782307139441097E-4</v>
      </c>
      <c r="I1668" s="30">
        <v>3.6021340337598698E-2</v>
      </c>
      <c r="J1668" s="30">
        <v>2.62675093417188E-2</v>
      </c>
      <c r="K1668" s="7">
        <v>2.80383064811273E-2</v>
      </c>
      <c r="L1668" s="7">
        <v>0.65291243548008804</v>
      </c>
      <c r="M1668" s="7">
        <v>2.01097492913716E-2</v>
      </c>
      <c r="N1668" s="7">
        <v>8.7431060596287705E-2</v>
      </c>
      <c r="O1668" s="7">
        <v>3.4622569604009102E-3</v>
      </c>
      <c r="P1668" s="7">
        <v>0.13365847828937899</v>
      </c>
      <c r="Q1668" s="7">
        <v>6.0469942409625199</v>
      </c>
    </row>
    <row r="1669" spans="1:17" hidden="1" x14ac:dyDescent="0.25">
      <c r="A1669" s="3" t="s">
        <v>57</v>
      </c>
      <c r="B1669" s="2">
        <v>43983</v>
      </c>
      <c r="C1669" s="7">
        <v>0.74145640333611595</v>
      </c>
      <c r="D1669" s="7">
        <v>1.20210448139314E-2</v>
      </c>
      <c r="E1669" s="7">
        <v>0.631590408194311</v>
      </c>
      <c r="F1669" s="7">
        <v>0.35638854699175698</v>
      </c>
      <c r="G1669" s="7">
        <v>1.11198874840616E-2</v>
      </c>
      <c r="H1669" s="7">
        <v>6.5733988207945402E-3</v>
      </c>
      <c r="I1669" s="30">
        <v>8.8238591768246194E-2</v>
      </c>
      <c r="J1669" s="30">
        <v>3.77145139723968E-2</v>
      </c>
      <c r="K1669" s="7">
        <v>3.64239493390629E-2</v>
      </c>
      <c r="L1669" s="7">
        <v>0.473469599444439</v>
      </c>
      <c r="M1669" s="7">
        <v>2.9097738483758202E-2</v>
      </c>
      <c r="N1669" s="7">
        <v>0.119396675024886</v>
      </c>
      <c r="O1669" s="7">
        <v>4.9169921352833204E-3</v>
      </c>
      <c r="P1669" s="7">
        <v>0.19304865352707101</v>
      </c>
      <c r="Q1669" s="7">
        <v>5.9754167530882096</v>
      </c>
    </row>
    <row r="1670" spans="1:17" hidden="1" x14ac:dyDescent="0.25">
      <c r="A1670" s="3" t="s">
        <v>57</v>
      </c>
      <c r="B1670" s="2">
        <v>44013</v>
      </c>
      <c r="C1670" s="7">
        <v>0.91171844082686704</v>
      </c>
      <c r="D1670" s="7">
        <v>1.17706443815076E-2</v>
      </c>
      <c r="E1670" s="7">
        <v>0.60959152021607799</v>
      </c>
      <c r="F1670" s="7">
        <v>0.37863783540241502</v>
      </c>
      <c r="G1670" s="7">
        <v>1.0223890406734101E-2</v>
      </c>
      <c r="H1670" s="7">
        <v>1.0453669106677201E-2</v>
      </c>
      <c r="I1670" s="30">
        <v>0.10787679005902601</v>
      </c>
      <c r="J1670" s="30">
        <v>7.6170132173001504E-2</v>
      </c>
      <c r="K1670" s="7">
        <v>4.9422709296984703E-2</v>
      </c>
      <c r="L1670" s="7">
        <v>0.383418110668796</v>
      </c>
      <c r="M1670" s="7">
        <v>4.4026461322198E-2</v>
      </c>
      <c r="N1670" s="7">
        <v>0.10198870740541301</v>
      </c>
      <c r="O1670" s="7">
        <v>8.8436974786491908E-3</v>
      </c>
      <c r="P1670" s="7">
        <v>0.20757583208252101</v>
      </c>
      <c r="Q1670" s="7">
        <v>5.9046994675412003</v>
      </c>
    </row>
    <row r="1671" spans="1:17" hidden="1" x14ac:dyDescent="0.25">
      <c r="A1671" s="3" t="s">
        <v>57</v>
      </c>
      <c r="B1671" s="2">
        <v>44044</v>
      </c>
      <c r="C1671" s="7">
        <v>0.94986197441453002</v>
      </c>
      <c r="D1671" s="7">
        <v>1.09913773504222E-2</v>
      </c>
      <c r="E1671" s="7">
        <v>0.58263239688679302</v>
      </c>
      <c r="F1671" s="7">
        <v>0.40637622576278498</v>
      </c>
      <c r="G1671" s="7">
        <v>9.0703133997316696E-3</v>
      </c>
      <c r="H1671" s="7">
        <v>1.10660165306691E-2</v>
      </c>
      <c r="I1671" s="30">
        <v>0.11739018391707599</v>
      </c>
      <c r="J1671" s="30">
        <v>0.106903256758793</v>
      </c>
      <c r="K1671" s="7">
        <v>5.2898919623350499E-2</v>
      </c>
      <c r="L1671" s="7">
        <v>0.35754120376054199</v>
      </c>
      <c r="M1671" s="7">
        <v>4.2664414235678898E-2</v>
      </c>
      <c r="N1671" s="7">
        <v>9.5557180935416597E-2</v>
      </c>
      <c r="O1671" s="7">
        <v>1.55233347746697E-2</v>
      </c>
      <c r="P1671" s="7">
        <v>0.19138517606407199</v>
      </c>
      <c r="Q1671" s="7">
        <v>5.9469036551825099</v>
      </c>
    </row>
    <row r="1672" spans="1:17" hidden="1" x14ac:dyDescent="0.25">
      <c r="A1672" s="3" t="s">
        <v>57</v>
      </c>
      <c r="B1672" s="2">
        <v>44075</v>
      </c>
      <c r="C1672" s="7">
        <v>0.915565766197182</v>
      </c>
      <c r="D1672" s="7">
        <v>1.09570820813021E-2</v>
      </c>
      <c r="E1672" s="7">
        <v>0.59709152062000204</v>
      </c>
      <c r="F1672" s="7">
        <v>0.39195139729869599</v>
      </c>
      <c r="G1672" s="7">
        <v>1.11206942107105E-2</v>
      </c>
      <c r="H1672" s="7">
        <v>1.1681582139467199E-2</v>
      </c>
      <c r="I1672" s="30">
        <v>0.104129244498899</v>
      </c>
      <c r="J1672" s="30">
        <v>9.4732859731570598E-2</v>
      </c>
      <c r="K1672" s="7">
        <v>5.3825136782274498E-2</v>
      </c>
      <c r="L1672" s="7">
        <v>0.36259496840542699</v>
      </c>
      <c r="M1672" s="7">
        <v>4.5822626900869502E-2</v>
      </c>
      <c r="N1672" s="7">
        <v>9.5628575790910705E-2</v>
      </c>
      <c r="O1672" s="7">
        <v>1.3106408575169299E-2</v>
      </c>
      <c r="P1672" s="7">
        <v>0.207357902964701</v>
      </c>
      <c r="Q1672" s="7">
        <v>5.9023100013182903</v>
      </c>
    </row>
    <row r="1673" spans="1:17" hidden="1" x14ac:dyDescent="0.25">
      <c r="A1673" s="3" t="s">
        <v>57</v>
      </c>
      <c r="B1673" s="2">
        <v>44105</v>
      </c>
      <c r="C1673" s="7">
        <v>0.96765501548391797</v>
      </c>
      <c r="D1673" s="7">
        <v>1.0964870572035299E-2</v>
      </c>
      <c r="E1673" s="7">
        <v>0.58911038587875997</v>
      </c>
      <c r="F1673" s="7">
        <v>0.39992474354920499</v>
      </c>
      <c r="G1673" s="7">
        <v>1.0875011950866599E-2</v>
      </c>
      <c r="H1673" s="7">
        <v>1.4243732840807001E-2</v>
      </c>
      <c r="I1673" s="30">
        <v>0.118150548992648</v>
      </c>
      <c r="J1673" s="30">
        <v>9.4008705562426506E-2</v>
      </c>
      <c r="K1673" s="7">
        <v>6.06594838156004E-2</v>
      </c>
      <c r="L1673" s="7">
        <v>0.370445499193303</v>
      </c>
      <c r="M1673" s="7">
        <v>4.7623015971733497E-2</v>
      </c>
      <c r="N1673" s="7">
        <v>9.9260865423856606E-2</v>
      </c>
      <c r="O1673" s="7">
        <v>1.30962538306439E-2</v>
      </c>
      <c r="P1673" s="7">
        <v>0.17163688241811501</v>
      </c>
      <c r="Q1673" s="7">
        <v>5.9368164007560296</v>
      </c>
    </row>
    <row r="1674" spans="1:17" hidden="1" x14ac:dyDescent="0.25">
      <c r="A1674" s="3" t="s">
        <v>57</v>
      </c>
      <c r="B1674" s="2">
        <v>44136</v>
      </c>
      <c r="C1674" s="7">
        <v>0.686805480565016</v>
      </c>
      <c r="D1674" s="7">
        <v>1.27423811352128E-2</v>
      </c>
      <c r="E1674" s="7">
        <v>0.68711352732608899</v>
      </c>
      <c r="F1674" s="7">
        <v>0.30014409153869798</v>
      </c>
      <c r="G1674" s="7">
        <v>1.38583362840586E-2</v>
      </c>
      <c r="H1674" s="7">
        <v>8.4965058128914899E-3</v>
      </c>
      <c r="I1674" s="30">
        <v>5.7427169506870802E-2</v>
      </c>
      <c r="J1674" s="30">
        <v>5.4886932841219899E-2</v>
      </c>
      <c r="K1674" s="7">
        <v>4.2368490632413797E-2</v>
      </c>
      <c r="L1674" s="7">
        <v>0.52043205004484705</v>
      </c>
      <c r="M1674" s="7">
        <v>4.7909623617453899E-2</v>
      </c>
      <c r="N1674" s="7">
        <v>8.3410300707627102E-2</v>
      </c>
      <c r="O1674" s="7">
        <v>9.0851551231884708E-3</v>
      </c>
      <c r="P1674" s="7">
        <v>0.162125435429429</v>
      </c>
      <c r="Q1674" s="7">
        <v>5.9815973076510804</v>
      </c>
    </row>
    <row r="1675" spans="1:17" hidden="1" x14ac:dyDescent="0.25">
      <c r="A1675" s="3" t="s">
        <v>57</v>
      </c>
      <c r="B1675" s="2">
        <v>44166</v>
      </c>
      <c r="C1675" s="7">
        <v>0.99256758587536498</v>
      </c>
      <c r="D1675" s="7">
        <v>1.1916973212957699E-2</v>
      </c>
      <c r="E1675" s="7">
        <v>0.61776762603047797</v>
      </c>
      <c r="F1675" s="7">
        <v>0.37031540075656499</v>
      </c>
      <c r="G1675" s="7">
        <v>1.28888162570906E-2</v>
      </c>
      <c r="H1675" s="7">
        <v>1.77090450833629E-2</v>
      </c>
      <c r="I1675" s="30">
        <v>0.14937926500662799</v>
      </c>
      <c r="J1675" s="30">
        <v>6.8280383930045901E-2</v>
      </c>
      <c r="K1675" s="7">
        <v>7.7134249188131901E-2</v>
      </c>
      <c r="L1675" s="7">
        <v>0.40839169267421799</v>
      </c>
      <c r="M1675" s="7">
        <v>5.1445304218914599E-2</v>
      </c>
      <c r="N1675" s="7">
        <v>6.8891224915120397E-2</v>
      </c>
      <c r="O1675" s="7">
        <v>8.07752790796697E-3</v>
      </c>
      <c r="P1675" s="7">
        <v>0.137802490818521</v>
      </c>
      <c r="Q1675" s="7">
        <v>5.9582605192139502</v>
      </c>
    </row>
    <row r="1676" spans="1:17" hidden="1" x14ac:dyDescent="0.25">
      <c r="A1676" s="3" t="s">
        <v>57</v>
      </c>
      <c r="B1676" s="2">
        <v>44197</v>
      </c>
      <c r="C1676" s="7">
        <v>0.53262869712176197</v>
      </c>
      <c r="D1676" s="7">
        <v>1.3882181091166399E-2</v>
      </c>
      <c r="E1676" s="7">
        <v>0.72123274812904303</v>
      </c>
      <c r="F1676" s="7">
        <v>0.26488507077979101</v>
      </c>
      <c r="G1676" s="7">
        <v>1.43170480506985E-2</v>
      </c>
      <c r="H1676" s="7">
        <v>2.7541642389041802E-3</v>
      </c>
      <c r="I1676" s="30">
        <v>3.1934597734049698E-2</v>
      </c>
      <c r="J1676" s="30">
        <v>4.4909024531491801E-2</v>
      </c>
      <c r="K1676" s="7">
        <v>2.9058997853755E-2</v>
      </c>
      <c r="L1676" s="7">
        <v>0.59285765906426302</v>
      </c>
      <c r="M1676" s="7">
        <v>4.6947415184262903E-2</v>
      </c>
      <c r="N1676" s="7">
        <v>5.6533838963528101E-2</v>
      </c>
      <c r="O1676" s="7">
        <v>7.8583478962626092E-3</v>
      </c>
      <c r="P1676" s="7">
        <v>0.17282890648278401</v>
      </c>
      <c r="Q1676" s="7">
        <v>6.0555337522053101</v>
      </c>
    </row>
    <row r="1677" spans="1:17" hidden="1" x14ac:dyDescent="0.25">
      <c r="A1677" s="3" t="s">
        <v>57</v>
      </c>
      <c r="B1677" s="2">
        <v>44228</v>
      </c>
      <c r="C1677" s="7">
        <v>0.55275907867358098</v>
      </c>
      <c r="D1677" s="7">
        <v>1.27747864269029E-2</v>
      </c>
      <c r="E1677" s="7">
        <v>0.70530543481102104</v>
      </c>
      <c r="F1677" s="7">
        <v>0.28191977876207602</v>
      </c>
      <c r="G1677" s="7">
        <v>1.46776179848631E-2</v>
      </c>
      <c r="H1677" s="7">
        <v>2.36842363390956E-3</v>
      </c>
      <c r="I1677" s="30">
        <v>3.69758704991896E-2</v>
      </c>
      <c r="J1677" s="30">
        <v>4.4834056822060403E-2</v>
      </c>
      <c r="K1677" s="7">
        <v>2.9034913090588799E-2</v>
      </c>
      <c r="L1677" s="7">
        <v>0.56946953282624002</v>
      </c>
      <c r="M1677" s="7">
        <v>4.68077416834825E-2</v>
      </c>
      <c r="N1677" s="7">
        <v>6.4749282305363906E-2</v>
      </c>
      <c r="O1677" s="7">
        <v>7.6310854582210602E-3</v>
      </c>
      <c r="P1677" s="7">
        <v>0.183451475696081</v>
      </c>
      <c r="Q1677" s="7">
        <v>6.0354588378685596</v>
      </c>
    </row>
    <row r="1678" spans="1:17" hidden="1" x14ac:dyDescent="0.25">
      <c r="A1678" s="3" t="s">
        <v>57</v>
      </c>
      <c r="B1678" s="2">
        <v>44256</v>
      </c>
      <c r="C1678" s="7">
        <v>0.68830340883209995</v>
      </c>
      <c r="D1678" s="7">
        <v>1.28215163715962E-2</v>
      </c>
      <c r="E1678" s="7">
        <v>0.69758738793366304</v>
      </c>
      <c r="F1678" s="7">
        <v>0.28959109569474101</v>
      </c>
      <c r="G1678" s="7">
        <v>1.37392653129198E-2</v>
      </c>
      <c r="H1678" s="7">
        <v>2.0548880436489399E-3</v>
      </c>
      <c r="I1678" s="30">
        <v>3.90100139303323E-2</v>
      </c>
      <c r="J1678" s="30">
        <v>4.2767863252005101E-2</v>
      </c>
      <c r="K1678" s="7">
        <v>2.84228777575684E-2</v>
      </c>
      <c r="L1678" s="7">
        <v>0.53229656118878799</v>
      </c>
      <c r="M1678" s="7">
        <v>4.8419368591724098E-2</v>
      </c>
      <c r="N1678" s="7">
        <v>8.2007576240843996E-2</v>
      </c>
      <c r="O1678" s="7">
        <v>8.6142999003309597E-3</v>
      </c>
      <c r="P1678" s="7">
        <v>0.20266728578183901</v>
      </c>
      <c r="Q1678" s="7">
        <v>5.9893105656986503</v>
      </c>
    </row>
    <row r="1679" spans="1:17" hidden="1" x14ac:dyDescent="0.25">
      <c r="A1679" s="3" t="s">
        <v>57</v>
      </c>
      <c r="B1679" s="2">
        <v>44287</v>
      </c>
      <c r="C1679" s="7">
        <v>0.88228812580051896</v>
      </c>
      <c r="D1679" s="7">
        <v>1.21866105583468E-2</v>
      </c>
      <c r="E1679" s="7">
        <v>0.62053043671119301</v>
      </c>
      <c r="F1679" s="7">
        <v>0.36728295273046002</v>
      </c>
      <c r="G1679" s="7">
        <v>9.8301253543460303E-3</v>
      </c>
      <c r="H1679" s="7">
        <v>8.0907567372206397E-3</v>
      </c>
      <c r="I1679" s="30">
        <v>0.108956267808116</v>
      </c>
      <c r="J1679" s="30">
        <v>6.1420432834695601E-2</v>
      </c>
      <c r="K1679" s="7">
        <v>5.0811112009753003E-2</v>
      </c>
      <c r="L1679" s="7">
        <v>0.39970759140362699</v>
      </c>
      <c r="M1679" s="7">
        <v>4.9551301761496101E-2</v>
      </c>
      <c r="N1679" s="7">
        <v>0.10189367079623</v>
      </c>
      <c r="O1679" s="7">
        <v>1.0895492474035399E-2</v>
      </c>
      <c r="P1679" s="7">
        <v>0.19884324882048099</v>
      </c>
      <c r="Q1679" s="7">
        <v>5.9169851839646501</v>
      </c>
    </row>
    <row r="1680" spans="1:17" hidden="1" x14ac:dyDescent="0.25">
      <c r="A1680" s="3" t="s">
        <v>57</v>
      </c>
      <c r="B1680" s="2">
        <v>44317</v>
      </c>
      <c r="C1680" s="7">
        <v>1.01077504607557</v>
      </c>
      <c r="D1680" s="7">
        <v>1.14984264413652E-2</v>
      </c>
      <c r="E1680" s="7">
        <v>0.58489502558181505</v>
      </c>
      <c r="F1680" s="7">
        <v>0.40360654797682</v>
      </c>
      <c r="G1680" s="7">
        <v>8.9738624718380903E-3</v>
      </c>
      <c r="H1680" s="7">
        <v>1.1707103879603499E-2</v>
      </c>
      <c r="I1680" s="30">
        <v>0.11388814073433599</v>
      </c>
      <c r="J1680" s="30">
        <v>8.5589417235592893E-2</v>
      </c>
      <c r="K1680" s="7">
        <v>5.4615322807653702E-2</v>
      </c>
      <c r="L1680" s="7">
        <v>0.354964720703349</v>
      </c>
      <c r="M1680" s="7">
        <v>4.7169165083744899E-2</v>
      </c>
      <c r="N1680" s="7">
        <v>0.102699017837152</v>
      </c>
      <c r="O1680" s="7">
        <v>1.5019461910035401E-2</v>
      </c>
      <c r="P1680" s="7">
        <v>0.20537378733669401</v>
      </c>
      <c r="Q1680" s="7">
        <v>5.9311166851061996</v>
      </c>
    </row>
    <row r="1681" spans="1:17" hidden="1" x14ac:dyDescent="0.25">
      <c r="A1681" s="3" t="s">
        <v>57</v>
      </c>
      <c r="B1681" s="2">
        <v>44348</v>
      </c>
      <c r="C1681" s="7">
        <v>0.94355488528839404</v>
      </c>
      <c r="D1681" s="7">
        <v>1.2797419956670501E-2</v>
      </c>
      <c r="E1681" s="7">
        <v>0.59962306622424399</v>
      </c>
      <c r="F1681" s="7">
        <v>0.38757951381908501</v>
      </c>
      <c r="G1681" s="7">
        <v>9.7387813003063008E-3</v>
      </c>
      <c r="H1681" s="7">
        <v>1.16079507872924E-2</v>
      </c>
      <c r="I1681" s="30">
        <v>0.109083160301941</v>
      </c>
      <c r="J1681" s="30">
        <v>9.9923033365283201E-2</v>
      </c>
      <c r="K1681" s="7">
        <v>5.4767312178476198E-2</v>
      </c>
      <c r="L1681" s="7">
        <v>0.367530852158097</v>
      </c>
      <c r="M1681" s="7">
        <v>5.0407256644263897E-2</v>
      </c>
      <c r="N1681" s="7">
        <v>8.8682577590684597E-2</v>
      </c>
      <c r="O1681" s="7">
        <v>2.07810854092456E-2</v>
      </c>
      <c r="P1681" s="7">
        <v>0.18747799026440901</v>
      </c>
      <c r="Q1681" s="7">
        <v>5.9588004983831402</v>
      </c>
    </row>
    <row r="1682" spans="1:17" hidden="1" x14ac:dyDescent="0.25">
      <c r="A1682" s="3" t="s">
        <v>57</v>
      </c>
      <c r="B1682" s="2">
        <v>44378</v>
      </c>
      <c r="C1682" s="7">
        <v>1.02661223283862</v>
      </c>
      <c r="D1682" s="7">
        <v>1.1783136220557201E-2</v>
      </c>
      <c r="E1682" s="7">
        <v>0.58581366661379197</v>
      </c>
      <c r="F1682" s="7">
        <v>0.40240319716565098</v>
      </c>
      <c r="G1682" s="7">
        <v>9.4205949760628807E-3</v>
      </c>
      <c r="H1682" s="7">
        <v>1.2547657890848799E-2</v>
      </c>
      <c r="I1682" s="30">
        <v>0.10778482178955601</v>
      </c>
      <c r="J1682" s="30">
        <v>0.109238188088365</v>
      </c>
      <c r="K1682" s="7">
        <v>5.5279458192180997E-2</v>
      </c>
      <c r="L1682" s="7">
        <v>0.35433064347326798</v>
      </c>
      <c r="M1682" s="7">
        <v>4.8939418280104299E-2</v>
      </c>
      <c r="N1682" s="7">
        <v>8.3595458796488997E-2</v>
      </c>
      <c r="O1682" s="7">
        <v>2.5284653250291701E-2</v>
      </c>
      <c r="P1682" s="7">
        <v>0.19357910526283401</v>
      </c>
      <c r="Q1682" s="7">
        <v>5.8547859883596098</v>
      </c>
    </row>
    <row r="1683" spans="1:17" hidden="1" x14ac:dyDescent="0.25">
      <c r="A1683" s="3" t="s">
        <v>57</v>
      </c>
      <c r="B1683" s="2">
        <v>44409</v>
      </c>
      <c r="C1683" s="7">
        <v>1.0247323681223801</v>
      </c>
      <c r="D1683" s="7">
        <v>1.15260933762006E-2</v>
      </c>
      <c r="E1683" s="7">
        <v>0.56611738779985199</v>
      </c>
      <c r="F1683" s="7">
        <v>0.42235651882394698</v>
      </c>
      <c r="G1683" s="7">
        <v>9.3812689405474905E-3</v>
      </c>
      <c r="H1683" s="7">
        <v>1.46444301871516E-2</v>
      </c>
      <c r="I1683" s="30">
        <v>0.110230227264992</v>
      </c>
      <c r="J1683" s="30">
        <v>0.126934830852582</v>
      </c>
      <c r="K1683" s="7">
        <v>5.5419886067684603E-2</v>
      </c>
      <c r="L1683" s="7">
        <v>0.32899752367315999</v>
      </c>
      <c r="M1683" s="7">
        <v>4.7930966347418003E-2</v>
      </c>
      <c r="N1683" s="7">
        <v>9.0340258986566502E-2</v>
      </c>
      <c r="O1683" s="7">
        <v>3.0230255134468999E-2</v>
      </c>
      <c r="P1683" s="7">
        <v>0.18589035254542799</v>
      </c>
      <c r="Q1683" s="7">
        <v>5.9279906159023099</v>
      </c>
    </row>
    <row r="1684" spans="1:17" x14ac:dyDescent="0.25">
      <c r="A1684" s="3" t="s">
        <v>57</v>
      </c>
      <c r="B1684" s="2">
        <v>44440</v>
      </c>
      <c r="C1684" s="7">
        <v>0.99308220610188103</v>
      </c>
      <c r="D1684" s="7">
        <v>1.18055528960912E-2</v>
      </c>
      <c r="E1684" s="7">
        <v>0.59132671794080105</v>
      </c>
      <c r="F1684" s="7">
        <v>0.39686772916310797</v>
      </c>
      <c r="G1684" s="7">
        <v>1.03831181492257E-2</v>
      </c>
      <c r="H1684" s="7">
        <v>1.4433330111661501E-2</v>
      </c>
      <c r="I1684" s="30">
        <v>0.101401059408348</v>
      </c>
      <c r="J1684" s="30">
        <v>0.116309427144608</v>
      </c>
      <c r="K1684" s="7">
        <v>5.9717079100046103E-2</v>
      </c>
      <c r="L1684" s="7">
        <v>0.33683318989869299</v>
      </c>
      <c r="M1684" s="7">
        <v>4.88377842494142E-2</v>
      </c>
      <c r="N1684" s="7">
        <v>7.2909146853525994E-2</v>
      </c>
      <c r="O1684" s="7">
        <v>2.6681248254218901E-2</v>
      </c>
      <c r="P1684" s="7">
        <v>0.212494616830258</v>
      </c>
      <c r="Q1684" s="7">
        <v>5.8943076733122499</v>
      </c>
    </row>
    <row r="1685" spans="1:17" hidden="1" x14ac:dyDescent="0.25">
      <c r="A1685" s="3" t="s">
        <v>58</v>
      </c>
      <c r="B1685" s="2">
        <v>43466</v>
      </c>
      <c r="C1685" s="7">
        <v>0.86783382960831601</v>
      </c>
      <c r="D1685" s="7">
        <v>1.54404572778586E-2</v>
      </c>
      <c r="E1685" s="7">
        <v>0.77751199463726095</v>
      </c>
      <c r="F1685" s="7">
        <v>0.20704754808488099</v>
      </c>
      <c r="G1685" s="7">
        <v>1.6738922545824299E-2</v>
      </c>
      <c r="H1685" s="7">
        <v>1.1937702558677901E-2</v>
      </c>
      <c r="I1685" s="30">
        <v>4.8437612186433603E-2</v>
      </c>
      <c r="J1685" s="30">
        <v>0.10346160314568401</v>
      </c>
      <c r="K1685" s="7">
        <v>4.8890825481741597E-2</v>
      </c>
      <c r="L1685" s="7">
        <v>0.38011545758569598</v>
      </c>
      <c r="M1685" s="7">
        <v>6.4652200450381905E-2</v>
      </c>
      <c r="N1685" s="7">
        <v>4.8102919751549802E-2</v>
      </c>
      <c r="O1685" s="7">
        <v>5.9765882753677502E-2</v>
      </c>
      <c r="P1685" s="7">
        <v>0.21789687354033299</v>
      </c>
      <c r="Q1685" s="7">
        <v>5.0513141738171097</v>
      </c>
    </row>
    <row r="1686" spans="1:17" hidden="1" x14ac:dyDescent="0.25">
      <c r="A1686" s="3" t="s">
        <v>58</v>
      </c>
      <c r="B1686" s="2">
        <v>43497</v>
      </c>
      <c r="C1686" s="7">
        <v>0.883183920008621</v>
      </c>
      <c r="D1686" s="7">
        <v>1.6095306242077199E-2</v>
      </c>
      <c r="E1686" s="7">
        <v>0.75764775112666305</v>
      </c>
      <c r="F1686" s="7">
        <v>0.22625694263125901</v>
      </c>
      <c r="G1686" s="7">
        <v>1.6836187416345599E-2</v>
      </c>
      <c r="H1686" s="7">
        <v>1.3048614165957101E-2</v>
      </c>
      <c r="I1686" s="30">
        <v>4.8746767441307001E-2</v>
      </c>
      <c r="J1686" s="30">
        <v>0.119680680927352</v>
      </c>
      <c r="K1686" s="7">
        <v>4.8350690030987901E-2</v>
      </c>
      <c r="L1686" s="7">
        <v>0.37355189921148002</v>
      </c>
      <c r="M1686" s="7">
        <v>6.5293017035119097E-2</v>
      </c>
      <c r="N1686" s="7">
        <v>5.0019495742567199E-2</v>
      </c>
      <c r="O1686" s="7">
        <v>5.7219699254470902E-2</v>
      </c>
      <c r="P1686" s="7">
        <v>0.207252948774413</v>
      </c>
      <c r="Q1686" s="7">
        <v>5.0076732710904501</v>
      </c>
    </row>
    <row r="1687" spans="1:17" hidden="1" x14ac:dyDescent="0.25">
      <c r="A1687" s="3" t="s">
        <v>58</v>
      </c>
      <c r="B1687" s="2">
        <v>43525</v>
      </c>
      <c r="C1687" s="7">
        <v>1.0746063660048899</v>
      </c>
      <c r="D1687" s="7">
        <v>1.49480941191018E-2</v>
      </c>
      <c r="E1687" s="7">
        <v>0.76407050797445697</v>
      </c>
      <c r="F1687" s="7">
        <v>0.220981397906441</v>
      </c>
      <c r="G1687" s="7">
        <v>1.61983863420255E-2</v>
      </c>
      <c r="H1687" s="7">
        <v>1.1306702450044099E-2</v>
      </c>
      <c r="I1687" s="30">
        <v>4.80888545476977E-2</v>
      </c>
      <c r="J1687" s="30">
        <v>0.11605346738687999</v>
      </c>
      <c r="K1687" s="7">
        <v>4.9745074679609903E-2</v>
      </c>
      <c r="L1687" s="7">
        <v>0.35868185614418202</v>
      </c>
      <c r="M1687" s="7">
        <v>6.0601572576781303E-2</v>
      </c>
      <c r="N1687" s="7">
        <v>4.7713843983215903E-2</v>
      </c>
      <c r="O1687" s="7">
        <v>5.4053279785545701E-2</v>
      </c>
      <c r="P1687" s="7">
        <v>0.237556962104018</v>
      </c>
      <c r="Q1687" s="7">
        <v>4.9789638628704997</v>
      </c>
    </row>
    <row r="1688" spans="1:17" hidden="1" x14ac:dyDescent="0.25">
      <c r="A1688" s="3" t="s">
        <v>58</v>
      </c>
      <c r="B1688" s="2">
        <v>43556</v>
      </c>
      <c r="C1688" s="7">
        <v>1.00640840354338</v>
      </c>
      <c r="D1688" s="7">
        <v>1.5979592196238901E-2</v>
      </c>
      <c r="E1688" s="7">
        <v>0.77298338700154001</v>
      </c>
      <c r="F1688" s="7">
        <v>0.211037020802221</v>
      </c>
      <c r="G1688" s="7">
        <v>1.6584604854020201E-2</v>
      </c>
      <c r="H1688" s="7">
        <v>1.54726521956617E-2</v>
      </c>
      <c r="I1688" s="30">
        <v>5.2586078186331799E-2</v>
      </c>
      <c r="J1688" s="30">
        <v>0.118551961671126</v>
      </c>
      <c r="K1688" s="7">
        <v>4.9744161085683199E-2</v>
      </c>
      <c r="L1688" s="7">
        <v>0.36903013560658199</v>
      </c>
      <c r="M1688" s="7">
        <v>5.8594771345104699E-2</v>
      </c>
      <c r="N1688" s="7">
        <v>5.8247255934212303E-2</v>
      </c>
      <c r="O1688" s="7">
        <v>5.4876123815600003E-2</v>
      </c>
      <c r="P1688" s="7">
        <v>0.20631225530567701</v>
      </c>
      <c r="Q1688" s="7">
        <v>5.0287508349356296</v>
      </c>
    </row>
    <row r="1689" spans="1:17" hidden="1" x14ac:dyDescent="0.25">
      <c r="A1689" s="3" t="s">
        <v>58</v>
      </c>
      <c r="B1689" s="2">
        <v>43586</v>
      </c>
      <c r="C1689" s="7">
        <v>1.0313115960953401</v>
      </c>
      <c r="D1689" s="7">
        <v>1.50945990432818E-2</v>
      </c>
      <c r="E1689" s="7">
        <v>0.77630829714254002</v>
      </c>
      <c r="F1689" s="7">
        <v>0.20859710381417801</v>
      </c>
      <c r="G1689" s="7">
        <v>1.5784178008519899E-2</v>
      </c>
      <c r="H1689" s="7">
        <v>1.4035987269973399E-2</v>
      </c>
      <c r="I1689" s="30">
        <v>5.59109908623815E-2</v>
      </c>
      <c r="J1689" s="30">
        <v>0.121629706515905</v>
      </c>
      <c r="K1689" s="7">
        <v>5.1948362108671001E-2</v>
      </c>
      <c r="L1689" s="7">
        <v>0.36104025219053199</v>
      </c>
      <c r="M1689" s="7">
        <v>6.2761493119330297E-2</v>
      </c>
      <c r="N1689" s="7">
        <v>6.4404762524966103E-2</v>
      </c>
      <c r="O1689" s="7">
        <v>5.1442690037144197E-2</v>
      </c>
      <c r="P1689" s="7">
        <v>0.201041577362577</v>
      </c>
      <c r="Q1689" s="7">
        <v>4.9653162608538004</v>
      </c>
    </row>
    <row r="1690" spans="1:17" hidden="1" x14ac:dyDescent="0.25">
      <c r="A1690" s="3" t="s">
        <v>58</v>
      </c>
      <c r="B1690" s="2">
        <v>43617</v>
      </c>
      <c r="C1690" s="7">
        <v>1.02293043773569</v>
      </c>
      <c r="D1690" s="7">
        <v>1.5545938774375901E-2</v>
      </c>
      <c r="E1690" s="7">
        <v>0.75927829342579201</v>
      </c>
      <c r="F1690" s="7">
        <v>0.22517576779983201</v>
      </c>
      <c r="G1690" s="7">
        <v>1.5560178165538899E-2</v>
      </c>
      <c r="H1690" s="7">
        <v>1.4732485867833401E-2</v>
      </c>
      <c r="I1690" s="30">
        <v>5.44787339107888E-2</v>
      </c>
      <c r="J1690" s="30">
        <v>0.120369656401277</v>
      </c>
      <c r="K1690" s="7">
        <v>4.9465764835539702E-2</v>
      </c>
      <c r="L1690" s="7">
        <v>0.360458075180143</v>
      </c>
      <c r="M1690" s="7">
        <v>6.1831492530004001E-2</v>
      </c>
      <c r="N1690" s="7">
        <v>5.5003685902316801E-2</v>
      </c>
      <c r="O1690" s="7">
        <v>5.5219336129415597E-2</v>
      </c>
      <c r="P1690" s="7">
        <v>0.21288059107714299</v>
      </c>
      <c r="Q1690" s="7">
        <v>4.9943360854212404</v>
      </c>
    </row>
    <row r="1691" spans="1:17" hidden="1" x14ac:dyDescent="0.25">
      <c r="A1691" s="3" t="s">
        <v>58</v>
      </c>
      <c r="B1691" s="2">
        <v>43647</v>
      </c>
      <c r="C1691" s="7">
        <v>1.01424018394294</v>
      </c>
      <c r="D1691" s="7">
        <v>1.6590349901078601E-2</v>
      </c>
      <c r="E1691" s="7">
        <v>0.77093186981656003</v>
      </c>
      <c r="F1691" s="7">
        <v>0.212477780282362</v>
      </c>
      <c r="G1691" s="7">
        <v>1.6212148242987799E-2</v>
      </c>
      <c r="H1691" s="7">
        <v>1.41407979914669E-2</v>
      </c>
      <c r="I1691" s="30">
        <v>6.0657050777099097E-2</v>
      </c>
      <c r="J1691" s="30">
        <v>0.121542189500858</v>
      </c>
      <c r="K1691" s="7">
        <v>5.35807570527701E-2</v>
      </c>
      <c r="L1691" s="7">
        <v>0.36907143967866102</v>
      </c>
      <c r="M1691" s="7">
        <v>6.5461880293448904E-2</v>
      </c>
      <c r="N1691" s="7">
        <v>5.4312530834911603E-2</v>
      </c>
      <c r="O1691" s="7">
        <v>5.5603336276747697E-2</v>
      </c>
      <c r="P1691" s="7">
        <v>0.18941786935105001</v>
      </c>
      <c r="Q1691" s="7">
        <v>5.04228406594933</v>
      </c>
    </row>
    <row r="1692" spans="1:17" hidden="1" x14ac:dyDescent="0.25">
      <c r="A1692" s="3" t="s">
        <v>58</v>
      </c>
      <c r="B1692" s="2">
        <v>43678</v>
      </c>
      <c r="C1692" s="7">
        <v>1.0357506836810799</v>
      </c>
      <c r="D1692" s="7">
        <v>1.56679390779094E-2</v>
      </c>
      <c r="E1692" s="7">
        <v>0.76882407957592802</v>
      </c>
      <c r="F1692" s="7">
        <v>0.215507981346163</v>
      </c>
      <c r="G1692" s="7">
        <v>1.5940387013505499E-2</v>
      </c>
      <c r="H1692" s="7">
        <v>1.88179688449043E-2</v>
      </c>
      <c r="I1692" s="30">
        <v>5.7683567547378703E-2</v>
      </c>
      <c r="J1692" s="30">
        <v>0.137122964384952</v>
      </c>
      <c r="K1692" s="7">
        <v>5.2543834095729498E-2</v>
      </c>
      <c r="L1692" s="7">
        <v>0.36102222314069199</v>
      </c>
      <c r="M1692" s="7">
        <v>6.4452316330455506E-2</v>
      </c>
      <c r="N1692" s="7">
        <v>5.1489330063162302E-2</v>
      </c>
      <c r="O1692" s="7">
        <v>4.9643594777667797E-2</v>
      </c>
      <c r="P1692" s="7">
        <v>0.19128381380155299</v>
      </c>
      <c r="Q1692" s="7">
        <v>4.9599662984226596</v>
      </c>
    </row>
    <row r="1693" spans="1:17" hidden="1" x14ac:dyDescent="0.25">
      <c r="A1693" s="3" t="s">
        <v>58</v>
      </c>
      <c r="B1693" s="2">
        <v>43709</v>
      </c>
      <c r="C1693" s="7">
        <v>0.95517210848692202</v>
      </c>
      <c r="D1693" s="7">
        <v>1.6213361144976401E-2</v>
      </c>
      <c r="E1693" s="7">
        <v>0.78799845095627297</v>
      </c>
      <c r="F1693" s="7">
        <v>0.19578818789875099</v>
      </c>
      <c r="G1693" s="7">
        <v>1.6640890561362601E-2</v>
      </c>
      <c r="H1693" s="7">
        <v>1.49989102891201E-2</v>
      </c>
      <c r="I1693" s="30">
        <v>5.59536643396574E-2</v>
      </c>
      <c r="J1693" s="30">
        <v>0.122773508011495</v>
      </c>
      <c r="K1693" s="7">
        <v>5.3853944252035102E-2</v>
      </c>
      <c r="L1693" s="7">
        <v>0.36492730156447001</v>
      </c>
      <c r="M1693" s="7">
        <v>6.2813099562839703E-2</v>
      </c>
      <c r="N1693" s="7">
        <v>5.2876965467376899E-2</v>
      </c>
      <c r="O1693" s="7">
        <v>5.4764756373101103E-2</v>
      </c>
      <c r="P1693" s="7">
        <v>0.20039695957854201</v>
      </c>
      <c r="Q1693" s="7">
        <v>4.9928102135088199</v>
      </c>
    </row>
    <row r="1694" spans="1:17" hidden="1" x14ac:dyDescent="0.25">
      <c r="A1694" s="3" t="s">
        <v>58</v>
      </c>
      <c r="B1694" s="2">
        <v>43739</v>
      </c>
      <c r="C1694" s="7">
        <v>0.98920371359148596</v>
      </c>
      <c r="D1694" s="7">
        <v>1.66171496724947E-2</v>
      </c>
      <c r="E1694" s="7">
        <v>0.77524414831480404</v>
      </c>
      <c r="F1694" s="7">
        <v>0.20813870201270199</v>
      </c>
      <c r="G1694" s="7">
        <v>1.6852296448155699E-2</v>
      </c>
      <c r="H1694" s="7">
        <v>1.42520554493456E-2</v>
      </c>
      <c r="I1694" s="30">
        <v>5.7063314999847799E-2</v>
      </c>
      <c r="J1694" s="30">
        <v>0.118125364697082</v>
      </c>
      <c r="K1694" s="7">
        <v>5.6566324364552098E-2</v>
      </c>
      <c r="L1694" s="7">
        <v>0.37007954613896898</v>
      </c>
      <c r="M1694" s="7">
        <v>6.3586663638322993E-2</v>
      </c>
      <c r="N1694" s="7">
        <v>5.4147139097162199E-2</v>
      </c>
      <c r="O1694" s="7">
        <v>5.3647578556281002E-2</v>
      </c>
      <c r="P1694" s="7">
        <v>0.195679716610281</v>
      </c>
      <c r="Q1694" s="7">
        <v>5.0048651138442501</v>
      </c>
    </row>
    <row r="1695" spans="1:17" hidden="1" x14ac:dyDescent="0.25">
      <c r="A1695" s="3" t="s">
        <v>58</v>
      </c>
      <c r="B1695" s="2">
        <v>43770</v>
      </c>
      <c r="C1695" s="7">
        <v>1.0078339624203601</v>
      </c>
      <c r="D1695" s="7">
        <v>1.6391082708461999E-2</v>
      </c>
      <c r="E1695" s="7">
        <v>0.79519917502121495</v>
      </c>
      <c r="F1695" s="7">
        <v>0.18840974227032301</v>
      </c>
      <c r="G1695" s="7">
        <v>1.8635955643589198E-2</v>
      </c>
      <c r="H1695" s="7">
        <v>1.70183601248474E-2</v>
      </c>
      <c r="I1695" s="30">
        <v>6.0304525810366799E-2</v>
      </c>
      <c r="J1695" s="30">
        <v>0.11748925216705</v>
      </c>
      <c r="K1695" s="7">
        <v>6.2943820265175796E-2</v>
      </c>
      <c r="L1695" s="7">
        <v>0.36947720738847101</v>
      </c>
      <c r="M1695" s="7">
        <v>6.3289395110898095E-2</v>
      </c>
      <c r="N1695" s="7">
        <v>5.1810836321529198E-2</v>
      </c>
      <c r="O1695" s="7">
        <v>4.7464132505590902E-2</v>
      </c>
      <c r="P1695" s="7">
        <v>0.19156651466248101</v>
      </c>
      <c r="Q1695" s="7">
        <v>5.0326549102986098</v>
      </c>
    </row>
    <row r="1696" spans="1:17" hidden="1" x14ac:dyDescent="0.25">
      <c r="A1696" s="3" t="s">
        <v>58</v>
      </c>
      <c r="B1696" s="2">
        <v>43800</v>
      </c>
      <c r="C1696" s="7">
        <v>1.1115247948809901</v>
      </c>
      <c r="D1696" s="7">
        <v>1.62032878242949E-2</v>
      </c>
      <c r="E1696" s="7">
        <v>0.80931223393232299</v>
      </c>
      <c r="F1696" s="7">
        <v>0.17448447824338201</v>
      </c>
      <c r="G1696" s="7">
        <v>1.8763411965752399E-2</v>
      </c>
      <c r="H1696" s="7">
        <v>2.1600226854016E-2</v>
      </c>
      <c r="I1696" s="30">
        <v>7.2359266489476506E-2</v>
      </c>
      <c r="J1696" s="30">
        <v>0.11956405012345001</v>
      </c>
      <c r="K1696" s="7">
        <v>7.33077265521032E-2</v>
      </c>
      <c r="L1696" s="7">
        <v>0.39170818838300597</v>
      </c>
      <c r="M1696" s="7">
        <v>6.1026124635578299E-2</v>
      </c>
      <c r="N1696" s="7">
        <v>3.6869886062292502E-2</v>
      </c>
      <c r="O1696" s="7">
        <v>4.84113864621942E-2</v>
      </c>
      <c r="P1696" s="7">
        <v>0.156389732472131</v>
      </c>
      <c r="Q1696" s="7">
        <v>4.98311621202512</v>
      </c>
    </row>
    <row r="1697" spans="1:17" hidden="1" x14ac:dyDescent="0.25">
      <c r="A1697" s="3" t="s">
        <v>58</v>
      </c>
      <c r="B1697" s="2">
        <v>43831</v>
      </c>
      <c r="C1697" s="7">
        <v>0.91554837771271902</v>
      </c>
      <c r="D1697" s="7">
        <v>1.5616358413446401E-2</v>
      </c>
      <c r="E1697" s="7">
        <v>0.77847110322004498</v>
      </c>
      <c r="F1697" s="7">
        <v>0.205912538366508</v>
      </c>
      <c r="G1697" s="7">
        <v>1.69789828564198E-2</v>
      </c>
      <c r="H1697" s="7">
        <v>1.10016939884906E-2</v>
      </c>
      <c r="I1697" s="30">
        <v>4.7552391220242997E-2</v>
      </c>
      <c r="J1697" s="30">
        <v>0.11414132070232701</v>
      </c>
      <c r="K1697" s="7">
        <v>5.0325072601982303E-2</v>
      </c>
      <c r="L1697" s="7">
        <v>0.36890795875434701</v>
      </c>
      <c r="M1697" s="7">
        <v>6.5854115363319005E-2</v>
      </c>
      <c r="N1697" s="7">
        <v>4.7930028740512998E-2</v>
      </c>
      <c r="O1697" s="7">
        <v>5.69424950667708E-2</v>
      </c>
      <c r="P1697" s="7">
        <v>0.22036594070558799</v>
      </c>
      <c r="Q1697" s="7">
        <v>5.0038142850697502</v>
      </c>
    </row>
    <row r="1698" spans="1:17" hidden="1" x14ac:dyDescent="0.25">
      <c r="A1698" s="3" t="s">
        <v>58</v>
      </c>
      <c r="B1698" s="2">
        <v>43862</v>
      </c>
      <c r="C1698" s="7">
        <v>0.91212409840591102</v>
      </c>
      <c r="D1698" s="7">
        <v>1.6412805865366999E-2</v>
      </c>
      <c r="E1698" s="7">
        <v>0.78530554998067303</v>
      </c>
      <c r="F1698" s="7">
        <v>0.19828164415395999</v>
      </c>
      <c r="G1698" s="7">
        <v>1.7966807635524398E-2</v>
      </c>
      <c r="H1698" s="7">
        <v>1.3414642440414201E-2</v>
      </c>
      <c r="I1698" s="30">
        <v>4.69840803091943E-2</v>
      </c>
      <c r="J1698" s="30">
        <v>0.127914198413035</v>
      </c>
      <c r="K1698" s="7">
        <v>5.1094339326079798E-2</v>
      </c>
      <c r="L1698" s="7">
        <v>0.37675420569239698</v>
      </c>
      <c r="M1698" s="7">
        <v>6.7197400997856704E-2</v>
      </c>
      <c r="N1698" s="7">
        <v>4.7537158625966303E-2</v>
      </c>
      <c r="O1698" s="7">
        <v>5.2713473274415501E-2</v>
      </c>
      <c r="P1698" s="7">
        <v>0.198423693285117</v>
      </c>
      <c r="Q1698" s="7">
        <v>5.0176724534582204</v>
      </c>
    </row>
    <row r="1699" spans="1:17" hidden="1" x14ac:dyDescent="0.25">
      <c r="A1699" s="3" t="s">
        <v>58</v>
      </c>
      <c r="B1699" s="2">
        <v>43891</v>
      </c>
      <c r="C1699" s="7">
        <v>0.92088367414935501</v>
      </c>
      <c r="D1699" s="7">
        <v>1.6232956944553401E-2</v>
      </c>
      <c r="E1699" s="7">
        <v>0.82931525235257297</v>
      </c>
      <c r="F1699" s="7">
        <v>0.15445179070287399</v>
      </c>
      <c r="G1699" s="7">
        <v>1.7055656057563501E-2</v>
      </c>
      <c r="H1699" s="7">
        <v>8.9954718981576608E-3</v>
      </c>
      <c r="I1699" s="30">
        <v>3.0436198554904599E-2</v>
      </c>
      <c r="J1699" s="30">
        <v>8.4215302735636294E-2</v>
      </c>
      <c r="K1699" s="7">
        <v>5.0438423544482303E-2</v>
      </c>
      <c r="L1699" s="7">
        <v>0.48213007575797301</v>
      </c>
      <c r="M1699" s="7">
        <v>5.7946990743171001E-2</v>
      </c>
      <c r="N1699" s="7">
        <v>4.6406225784868103E-2</v>
      </c>
      <c r="O1699" s="7">
        <v>2.90654411770561E-2</v>
      </c>
      <c r="P1699" s="7">
        <v>0.19331021374618801</v>
      </c>
      <c r="Q1699" s="7">
        <v>5.0732978322021003</v>
      </c>
    </row>
    <row r="1700" spans="1:17" hidden="1" x14ac:dyDescent="0.25">
      <c r="A1700" s="3" t="s">
        <v>58</v>
      </c>
      <c r="B1700" s="2">
        <v>43922</v>
      </c>
      <c r="C1700" s="7">
        <v>0.58032485661059596</v>
      </c>
      <c r="D1700" s="7">
        <v>2.0040851885375799E-2</v>
      </c>
      <c r="E1700" s="7">
        <v>0.87216587627616504</v>
      </c>
      <c r="F1700" s="7">
        <v>0.10779327183845901</v>
      </c>
      <c r="G1700" s="7">
        <v>1.7108532935359501E-2</v>
      </c>
      <c r="H1700" s="7">
        <v>7.6000233566255501E-4</v>
      </c>
      <c r="I1700" s="30">
        <v>7.3983994547018803E-3</v>
      </c>
      <c r="J1700" s="30">
        <v>2.0145360814950601E-2</v>
      </c>
      <c r="K1700" s="7">
        <v>4.0013077227626002E-2</v>
      </c>
      <c r="L1700" s="7">
        <v>0.75349572225902695</v>
      </c>
      <c r="M1700" s="7">
        <v>2.4827178208264099E-2</v>
      </c>
      <c r="N1700" s="7">
        <v>2.6930130568193999E-2</v>
      </c>
      <c r="O1700" s="7">
        <v>3.9424977342209103E-3</v>
      </c>
      <c r="P1700" s="7">
        <v>0.105379098461994</v>
      </c>
      <c r="Q1700" s="7">
        <v>5.2140909208385597</v>
      </c>
    </row>
    <row r="1701" spans="1:17" hidden="1" x14ac:dyDescent="0.25">
      <c r="A1701" s="3" t="s">
        <v>58</v>
      </c>
      <c r="B1701" s="2">
        <v>43952</v>
      </c>
      <c r="C1701" s="7">
        <v>0.72976478228962804</v>
      </c>
      <c r="D1701" s="7">
        <v>1.92911725802602E-2</v>
      </c>
      <c r="E1701" s="7">
        <v>0.85976093178148205</v>
      </c>
      <c r="F1701" s="7">
        <v>0.120947895638258</v>
      </c>
      <c r="G1701" s="7">
        <v>1.93973148904443E-2</v>
      </c>
      <c r="H1701" s="7">
        <v>8.0723462745429099E-4</v>
      </c>
      <c r="I1701" s="30">
        <v>9.1748376564003593E-3</v>
      </c>
      <c r="J1701" s="30">
        <v>3.6027540675725798E-2</v>
      </c>
      <c r="K1701" s="7">
        <v>3.9029988224069903E-2</v>
      </c>
      <c r="L1701" s="7">
        <v>0.648917481479099</v>
      </c>
      <c r="M1701" s="7">
        <v>2.7814690479774501E-2</v>
      </c>
      <c r="N1701" s="7">
        <v>7.7253322689423004E-2</v>
      </c>
      <c r="O1701" s="7">
        <v>3.4820621350201602E-3</v>
      </c>
      <c r="P1701" s="7">
        <v>0.13809552714258899</v>
      </c>
      <c r="Q1701" s="7">
        <v>5.1546262387529902</v>
      </c>
    </row>
    <row r="1702" spans="1:17" hidden="1" x14ac:dyDescent="0.25">
      <c r="A1702" s="3" t="s">
        <v>58</v>
      </c>
      <c r="B1702" s="2">
        <v>43983</v>
      </c>
      <c r="C1702" s="7">
        <v>0.87645270934518105</v>
      </c>
      <c r="D1702" s="7">
        <v>1.8182254406912901E-2</v>
      </c>
      <c r="E1702" s="7">
        <v>0.79534761814595301</v>
      </c>
      <c r="F1702" s="7">
        <v>0.18647012744713401</v>
      </c>
      <c r="G1702" s="7">
        <v>1.9381705646616999E-2</v>
      </c>
      <c r="H1702" s="7">
        <v>6.1650724761737096E-3</v>
      </c>
      <c r="I1702" s="30">
        <v>3.7448192700496999E-2</v>
      </c>
      <c r="J1702" s="30">
        <v>6.0087836133757302E-2</v>
      </c>
      <c r="K1702" s="7">
        <v>4.2138684857575402E-2</v>
      </c>
      <c r="L1702" s="7">
        <v>0.51014590235891299</v>
      </c>
      <c r="M1702" s="7">
        <v>3.4912165379400499E-2</v>
      </c>
      <c r="N1702" s="7">
        <v>6.8692149046004694E-2</v>
      </c>
      <c r="O1702" s="7">
        <v>6.1831304245444901E-3</v>
      </c>
      <c r="P1702" s="7">
        <v>0.21484516097651701</v>
      </c>
      <c r="Q1702" s="7">
        <v>5.1482545560320103</v>
      </c>
    </row>
    <row r="1703" spans="1:17" hidden="1" x14ac:dyDescent="0.25">
      <c r="A1703" s="3" t="s">
        <v>58</v>
      </c>
      <c r="B1703" s="2">
        <v>44013</v>
      </c>
      <c r="C1703" s="7">
        <v>1.03306098574575</v>
      </c>
      <c r="D1703" s="7">
        <v>1.65441610136292E-2</v>
      </c>
      <c r="E1703" s="7">
        <v>0.79512561532036097</v>
      </c>
      <c r="F1703" s="7">
        <v>0.18833022366600999</v>
      </c>
      <c r="G1703" s="7">
        <v>1.74789477292089E-2</v>
      </c>
      <c r="H1703" s="7">
        <v>1.20384223700634E-2</v>
      </c>
      <c r="I1703" s="30">
        <v>4.8622996738762303E-2</v>
      </c>
      <c r="J1703" s="30">
        <v>0.110699746124234</v>
      </c>
      <c r="K1703" s="7">
        <v>4.22693057221371E-2</v>
      </c>
      <c r="L1703" s="7">
        <v>0.41575574068631999</v>
      </c>
      <c r="M1703" s="7">
        <v>5.8437135537018903E-2</v>
      </c>
      <c r="N1703" s="7">
        <v>6.9681537242279906E-2</v>
      </c>
      <c r="O1703" s="7">
        <v>1.41912507291724E-2</v>
      </c>
      <c r="P1703" s="7">
        <v>0.21082491712080301</v>
      </c>
      <c r="Q1703" s="7">
        <v>5.0827295606934504</v>
      </c>
    </row>
    <row r="1704" spans="1:17" hidden="1" x14ac:dyDescent="0.25">
      <c r="A1704" s="3" t="s">
        <v>58</v>
      </c>
      <c r="B1704" s="2">
        <v>44044</v>
      </c>
      <c r="C1704" s="7">
        <v>1.0378477213889601</v>
      </c>
      <c r="D1704" s="7">
        <v>1.8061694688008001E-2</v>
      </c>
      <c r="E1704" s="7">
        <v>0.78308436841820395</v>
      </c>
      <c r="F1704" s="7">
        <v>0.198853936893788</v>
      </c>
      <c r="G1704" s="7">
        <v>1.6696812292558101E-2</v>
      </c>
      <c r="H1704" s="7">
        <v>1.6449907929661198E-2</v>
      </c>
      <c r="I1704" s="30">
        <v>5.6032855716245403E-2</v>
      </c>
      <c r="J1704" s="30">
        <v>0.14451919665559099</v>
      </c>
      <c r="K1704" s="7">
        <v>4.5306022455128402E-2</v>
      </c>
      <c r="L1704" s="7">
        <v>0.39346744763150299</v>
      </c>
      <c r="M1704" s="7">
        <v>5.5709661783613799E-2</v>
      </c>
      <c r="N1704" s="7">
        <v>6.0940957526837099E-2</v>
      </c>
      <c r="O1704" s="7">
        <v>1.8751475607839001E-2</v>
      </c>
      <c r="P1704" s="7">
        <v>0.192125662401023</v>
      </c>
      <c r="Q1704" s="7">
        <v>5.1054530342602904</v>
      </c>
    </row>
    <row r="1705" spans="1:17" hidden="1" x14ac:dyDescent="0.25">
      <c r="A1705" s="3" t="s">
        <v>58</v>
      </c>
      <c r="B1705" s="2">
        <v>44075</v>
      </c>
      <c r="C1705" s="7">
        <v>1.0145917787806</v>
      </c>
      <c r="D1705" s="7">
        <v>1.7065569555546899E-2</v>
      </c>
      <c r="E1705" s="7">
        <v>0.80138113214156204</v>
      </c>
      <c r="F1705" s="7">
        <v>0.18155329830289099</v>
      </c>
      <c r="G1705" s="7">
        <v>1.94213349895484E-2</v>
      </c>
      <c r="H1705" s="7">
        <v>1.3241141619251001E-2</v>
      </c>
      <c r="I1705" s="30">
        <v>5.27117267835438E-2</v>
      </c>
      <c r="J1705" s="30">
        <v>0.12500716525844899</v>
      </c>
      <c r="K1705" s="7">
        <v>4.6635498866602898E-2</v>
      </c>
      <c r="L1705" s="7">
        <v>0.39096178999558001</v>
      </c>
      <c r="M1705" s="7">
        <v>5.7828059722636702E-2</v>
      </c>
      <c r="N1705" s="7">
        <v>5.7280527172234003E-2</v>
      </c>
      <c r="O1705" s="7">
        <v>1.9957911129084099E-2</v>
      </c>
      <c r="P1705" s="7">
        <v>0.21695484446307001</v>
      </c>
      <c r="Q1705" s="7">
        <v>5.0514290273361002</v>
      </c>
    </row>
    <row r="1706" spans="1:17" hidden="1" x14ac:dyDescent="0.25">
      <c r="A1706" s="3" t="s">
        <v>58</v>
      </c>
      <c r="B1706" s="2">
        <v>44105</v>
      </c>
      <c r="C1706" s="7">
        <v>1.01260028176101</v>
      </c>
      <c r="D1706" s="7">
        <v>1.79225891279957E-2</v>
      </c>
      <c r="E1706" s="7">
        <v>0.79724831264554796</v>
      </c>
      <c r="F1706" s="7">
        <v>0.18482909822645599</v>
      </c>
      <c r="G1706" s="7">
        <v>1.8212796971675001E-2</v>
      </c>
      <c r="H1706" s="7">
        <v>1.4291997162069E-2</v>
      </c>
      <c r="I1706" s="30">
        <v>5.67359977640607E-2</v>
      </c>
      <c r="J1706" s="30">
        <v>0.118963353683565</v>
      </c>
      <c r="K1706" s="7">
        <v>5.17819280364437E-2</v>
      </c>
      <c r="L1706" s="7">
        <v>0.40885852243854798</v>
      </c>
      <c r="M1706" s="7">
        <v>6.12674641628696E-2</v>
      </c>
      <c r="N1706" s="7">
        <v>5.92392192372709E-2</v>
      </c>
      <c r="O1706" s="7">
        <v>1.8085138196070601E-2</v>
      </c>
      <c r="P1706" s="7">
        <v>0.19256358234742799</v>
      </c>
      <c r="Q1706" s="7">
        <v>5.09976890365341</v>
      </c>
    </row>
    <row r="1707" spans="1:17" hidden="1" x14ac:dyDescent="0.25">
      <c r="A1707" s="3" t="s">
        <v>58</v>
      </c>
      <c r="B1707" s="2">
        <v>44136</v>
      </c>
      <c r="C1707" s="7">
        <v>0.83088171864166604</v>
      </c>
      <c r="D1707" s="7">
        <v>1.65857452018035E-2</v>
      </c>
      <c r="E1707" s="7">
        <v>0.83925447763473604</v>
      </c>
      <c r="F1707" s="7">
        <v>0.14415977716346101</v>
      </c>
      <c r="G1707" s="7">
        <v>2.8094759816030698E-2</v>
      </c>
      <c r="H1707" s="7">
        <v>6.5774451362371703E-3</v>
      </c>
      <c r="I1707" s="30">
        <v>2.1022705248598401E-2</v>
      </c>
      <c r="J1707" s="30">
        <v>7.1634200691690603E-2</v>
      </c>
      <c r="K1707" s="7">
        <v>5.1245283930889597E-2</v>
      </c>
      <c r="L1707" s="7">
        <v>0.514463679969972</v>
      </c>
      <c r="M1707" s="7">
        <v>5.7205739589736897E-2</v>
      </c>
      <c r="N1707" s="7">
        <v>6.6710802664097194E-2</v>
      </c>
      <c r="O1707" s="7">
        <v>1.3657131730165599E-2</v>
      </c>
      <c r="P1707" s="7">
        <v>0.169388251222582</v>
      </c>
      <c r="Q1707" s="7">
        <v>5.1207412796900904</v>
      </c>
    </row>
    <row r="1708" spans="1:17" hidden="1" x14ac:dyDescent="0.25">
      <c r="A1708" s="3" t="s">
        <v>58</v>
      </c>
      <c r="B1708" s="2">
        <v>44166</v>
      </c>
      <c r="C1708" s="7">
        <v>0.99867189227995301</v>
      </c>
      <c r="D1708" s="7">
        <v>1.8444701272331498E-2</v>
      </c>
      <c r="E1708" s="7">
        <v>0.83709098064113896</v>
      </c>
      <c r="F1708" s="7">
        <v>0.14446431808652899</v>
      </c>
      <c r="G1708" s="7">
        <v>2.60120452026677E-2</v>
      </c>
      <c r="H1708" s="7">
        <v>1.4313131785386899E-2</v>
      </c>
      <c r="I1708" s="30">
        <v>5.9312800846668297E-2</v>
      </c>
      <c r="J1708" s="30">
        <v>7.8046215336588995E-2</v>
      </c>
      <c r="K1708" s="7">
        <v>6.0954158872644701E-2</v>
      </c>
      <c r="L1708" s="7">
        <v>0.49048589918963398</v>
      </c>
      <c r="M1708" s="7">
        <v>6.1470209325667699E-2</v>
      </c>
      <c r="N1708" s="7">
        <v>4.6563421212467301E-2</v>
      </c>
      <c r="O1708" s="7">
        <v>1.2154539476522499E-2</v>
      </c>
      <c r="P1708" s="7">
        <v>0.15068757875175201</v>
      </c>
      <c r="Q1708" s="7">
        <v>5.08680017833015</v>
      </c>
    </row>
    <row r="1709" spans="1:17" hidden="1" x14ac:dyDescent="0.25">
      <c r="A1709" s="3" t="s">
        <v>58</v>
      </c>
      <c r="B1709" s="2">
        <v>44197</v>
      </c>
      <c r="C1709" s="7">
        <v>0.65158418572175403</v>
      </c>
      <c r="D1709" s="7">
        <v>1.98965376750357E-2</v>
      </c>
      <c r="E1709" s="7">
        <v>0.86065075872887797</v>
      </c>
      <c r="F1709" s="7">
        <v>0.11945270359608701</v>
      </c>
      <c r="G1709" s="7">
        <v>1.9098180516779299E-2</v>
      </c>
      <c r="H1709" s="7">
        <v>1.58487480379534E-3</v>
      </c>
      <c r="I1709" s="30">
        <v>9.8428408181736194E-3</v>
      </c>
      <c r="J1709" s="30">
        <v>6.13131405880534E-2</v>
      </c>
      <c r="K1709" s="7">
        <v>3.9222184693591497E-2</v>
      </c>
      <c r="L1709" s="7">
        <v>0.58420378410625595</v>
      </c>
      <c r="M1709" s="7">
        <v>5.3359100075238898E-2</v>
      </c>
      <c r="N1709" s="7">
        <v>4.8350311766590201E-2</v>
      </c>
      <c r="O1709" s="7">
        <v>9.8972400449269301E-3</v>
      </c>
      <c r="P1709" s="7">
        <v>0.17312834258659501</v>
      </c>
      <c r="Q1709" s="7">
        <v>5.1704909717178396</v>
      </c>
    </row>
    <row r="1710" spans="1:17" hidden="1" x14ac:dyDescent="0.25">
      <c r="A1710" s="3" t="s">
        <v>58</v>
      </c>
      <c r="B1710" s="2">
        <v>44228</v>
      </c>
      <c r="C1710" s="7">
        <v>0.657729701063964</v>
      </c>
      <c r="D1710" s="7">
        <v>1.9445004180882401E-2</v>
      </c>
      <c r="E1710" s="7">
        <v>0.84435184438206901</v>
      </c>
      <c r="F1710" s="7">
        <v>0.136203151437049</v>
      </c>
      <c r="G1710" s="7">
        <v>2.0182864337108499E-2</v>
      </c>
      <c r="H1710" s="7">
        <v>1.9691234253253701E-3</v>
      </c>
      <c r="I1710" s="30">
        <v>9.8506416955160808E-3</v>
      </c>
      <c r="J1710" s="30">
        <v>6.5026805460340897E-2</v>
      </c>
      <c r="K1710" s="7">
        <v>4.2487857905758097E-2</v>
      </c>
      <c r="L1710" s="7">
        <v>0.57672379461172096</v>
      </c>
      <c r="M1710" s="7">
        <v>5.39660054284027E-2</v>
      </c>
      <c r="N1710" s="7">
        <v>5.2812061726565197E-2</v>
      </c>
      <c r="O1710" s="7">
        <v>1.0051793023275499E-2</v>
      </c>
      <c r="P1710" s="7">
        <v>0.16692905238598699</v>
      </c>
      <c r="Q1710" s="7">
        <v>5.1847671936845297</v>
      </c>
    </row>
    <row r="1711" spans="1:17" hidden="1" x14ac:dyDescent="0.25">
      <c r="A1711" s="3" t="s">
        <v>58</v>
      </c>
      <c r="B1711" s="2">
        <v>44256</v>
      </c>
      <c r="C1711" s="7">
        <v>0.85099996792646404</v>
      </c>
      <c r="D1711" s="7">
        <v>1.9726178667152101E-2</v>
      </c>
      <c r="E1711" s="7">
        <v>0.83349630416265397</v>
      </c>
      <c r="F1711" s="7">
        <v>0.14677751717019399</v>
      </c>
      <c r="G1711" s="7">
        <v>2.09013800200369E-2</v>
      </c>
      <c r="H1711" s="7">
        <v>2.1779532211101899E-3</v>
      </c>
      <c r="I1711" s="30">
        <v>1.05852337860798E-2</v>
      </c>
      <c r="J1711" s="30">
        <v>6.2478028775525003E-2</v>
      </c>
      <c r="K1711" s="7">
        <v>4.1848952473417897E-2</v>
      </c>
      <c r="L1711" s="7">
        <v>0.52876606865144304</v>
      </c>
      <c r="M1711" s="7">
        <v>5.1706175312890103E-2</v>
      </c>
      <c r="N1711" s="7">
        <v>6.5878931204297206E-2</v>
      </c>
      <c r="O1711" s="7">
        <v>1.21193290400342E-2</v>
      </c>
      <c r="P1711" s="7">
        <v>0.20353794751516599</v>
      </c>
      <c r="Q1711" s="7">
        <v>5.1127228352412599</v>
      </c>
    </row>
    <row r="1712" spans="1:17" hidden="1" x14ac:dyDescent="0.25">
      <c r="A1712" s="3" t="s">
        <v>58</v>
      </c>
      <c r="B1712" s="2">
        <v>44287</v>
      </c>
      <c r="C1712" s="7">
        <v>0.98882249248070497</v>
      </c>
      <c r="D1712" s="7">
        <v>1.8250207274207401E-2</v>
      </c>
      <c r="E1712" s="7">
        <v>0.81311464395133004</v>
      </c>
      <c r="F1712" s="7">
        <v>0.16863514877446301</v>
      </c>
      <c r="G1712" s="7">
        <v>1.8236863353794999E-2</v>
      </c>
      <c r="H1712" s="7">
        <v>8.2080512563138894E-3</v>
      </c>
      <c r="I1712" s="30">
        <v>5.2250308528471401E-2</v>
      </c>
      <c r="J1712" s="30">
        <v>8.34436619052355E-2</v>
      </c>
      <c r="K1712" s="7">
        <v>4.7314561067286501E-2</v>
      </c>
      <c r="L1712" s="7">
        <v>0.43208824770885002</v>
      </c>
      <c r="M1712" s="7">
        <v>6.4377957051578005E-2</v>
      </c>
      <c r="N1712" s="7">
        <v>6.3975540529179101E-2</v>
      </c>
      <c r="O1712" s="7">
        <v>1.7038914855991801E-2</v>
      </c>
      <c r="P1712" s="7">
        <v>0.21306589374329801</v>
      </c>
      <c r="Q1712" s="7">
        <v>5.0521740812212599</v>
      </c>
    </row>
    <row r="1713" spans="1:17" hidden="1" x14ac:dyDescent="0.25">
      <c r="A1713" s="3" t="s">
        <v>58</v>
      </c>
      <c r="B1713" s="2">
        <v>44317</v>
      </c>
      <c r="C1713" s="7">
        <v>1.0939364543708101</v>
      </c>
      <c r="D1713" s="7">
        <v>1.76252349480167E-2</v>
      </c>
      <c r="E1713" s="7">
        <v>0.78296624079754296</v>
      </c>
      <c r="F1713" s="7">
        <v>0.19940852425444</v>
      </c>
      <c r="G1713" s="7">
        <v>1.7408627649085E-2</v>
      </c>
      <c r="H1713" s="7">
        <v>1.37748969629676E-2</v>
      </c>
      <c r="I1713" s="30">
        <v>5.5194654630853601E-2</v>
      </c>
      <c r="J1713" s="30">
        <v>0.112763776944624</v>
      </c>
      <c r="K1713" s="7">
        <v>4.2546113537648499E-2</v>
      </c>
      <c r="L1713" s="7">
        <v>0.39651219524051401</v>
      </c>
      <c r="M1713" s="7">
        <v>6.2584283522491096E-2</v>
      </c>
      <c r="N1713" s="7">
        <v>6.4916440631501204E-2</v>
      </c>
      <c r="O1713" s="7">
        <v>2.1570175731091001E-2</v>
      </c>
      <c r="P1713" s="7">
        <v>0.212728835149224</v>
      </c>
      <c r="Q1713" s="7">
        <v>5.0748946390615801</v>
      </c>
    </row>
    <row r="1714" spans="1:17" hidden="1" x14ac:dyDescent="0.25">
      <c r="A1714" s="3" t="s">
        <v>58</v>
      </c>
      <c r="B1714" s="2">
        <v>44348</v>
      </c>
      <c r="C1714" s="7">
        <v>1.0791518910795099</v>
      </c>
      <c r="D1714" s="7">
        <v>1.6587984572600301E-2</v>
      </c>
      <c r="E1714" s="7">
        <v>0.80315873430476503</v>
      </c>
      <c r="F1714" s="7">
        <v>0.180253281122635</v>
      </c>
      <c r="G1714" s="7">
        <v>1.78455538174878E-2</v>
      </c>
      <c r="H1714" s="7">
        <v>1.55932354531895E-2</v>
      </c>
      <c r="I1714" s="30">
        <v>5.54860263362748E-2</v>
      </c>
      <c r="J1714" s="30">
        <v>0.129624647251807</v>
      </c>
      <c r="K1714" s="7">
        <v>4.1655274246352299E-2</v>
      </c>
      <c r="L1714" s="7">
        <v>0.39694445211577001</v>
      </c>
      <c r="M1714" s="7">
        <v>6.5114066616202296E-2</v>
      </c>
      <c r="N1714" s="7">
        <v>5.3873840727028603E-2</v>
      </c>
      <c r="O1714" s="7">
        <v>2.4588432598225001E-2</v>
      </c>
      <c r="P1714" s="7">
        <v>0.199274470837663</v>
      </c>
      <c r="Q1714" s="7">
        <v>5.0871747484620498</v>
      </c>
    </row>
    <row r="1715" spans="1:17" hidden="1" x14ac:dyDescent="0.25">
      <c r="A1715" s="3" t="s">
        <v>58</v>
      </c>
      <c r="B1715" s="2">
        <v>44378</v>
      </c>
      <c r="C1715" s="7">
        <v>1.1085008286139599</v>
      </c>
      <c r="D1715" s="7">
        <v>1.8334762905925599E-2</v>
      </c>
      <c r="E1715" s="7">
        <v>0.78977868740159596</v>
      </c>
      <c r="F1715" s="7">
        <v>0.19188654969247901</v>
      </c>
      <c r="G1715" s="7">
        <v>1.73492243650838E-2</v>
      </c>
      <c r="H1715" s="7">
        <v>1.60198341034756E-2</v>
      </c>
      <c r="I1715" s="30">
        <v>5.4551259161535699E-2</v>
      </c>
      <c r="J1715" s="30">
        <v>0.13829935204204599</v>
      </c>
      <c r="K1715" s="7">
        <v>4.4322157364037197E-2</v>
      </c>
      <c r="L1715" s="7">
        <v>0.39407724915044101</v>
      </c>
      <c r="M1715" s="7">
        <v>5.9545598030656899E-2</v>
      </c>
      <c r="N1715" s="7">
        <v>5.1770357340930301E-2</v>
      </c>
      <c r="O1715" s="7">
        <v>2.66319278298776E-2</v>
      </c>
      <c r="P1715" s="7">
        <v>0.19743304061191599</v>
      </c>
      <c r="Q1715" s="7">
        <v>5.04802027882074</v>
      </c>
    </row>
    <row r="1716" spans="1:17" hidden="1" x14ac:dyDescent="0.25">
      <c r="A1716" s="3" t="s">
        <v>58</v>
      </c>
      <c r="B1716" s="2">
        <v>44409</v>
      </c>
      <c r="C1716" s="7">
        <v>1.1046751752983599</v>
      </c>
      <c r="D1716" s="7">
        <v>1.79928773593768E-2</v>
      </c>
      <c r="E1716" s="7">
        <v>0.78249387093341405</v>
      </c>
      <c r="F1716" s="7">
        <v>0.19951325170720899</v>
      </c>
      <c r="G1716" s="7">
        <v>1.6868766333520201E-2</v>
      </c>
      <c r="H1716" s="7">
        <v>2.2965964359757399E-2</v>
      </c>
      <c r="I1716" s="30">
        <v>5.8077481203879601E-2</v>
      </c>
      <c r="J1716" s="30">
        <v>0.157754597725383</v>
      </c>
      <c r="K1716" s="7">
        <v>4.2080521711281002E-2</v>
      </c>
      <c r="L1716" s="7">
        <v>0.36925545958351202</v>
      </c>
      <c r="M1716" s="7">
        <v>6.1752012300163701E-2</v>
      </c>
      <c r="N1716" s="7">
        <v>5.2536052469479698E-2</v>
      </c>
      <c r="O1716" s="7">
        <v>3.07007616472438E-2</v>
      </c>
      <c r="P1716" s="7">
        <v>0.18800838266577899</v>
      </c>
      <c r="Q1716" s="7">
        <v>5.07364184495197</v>
      </c>
    </row>
    <row r="1717" spans="1:17" x14ac:dyDescent="0.25">
      <c r="A1717" s="3" t="s">
        <v>58</v>
      </c>
      <c r="B1717" s="2">
        <v>44440</v>
      </c>
      <c r="C1717" s="7">
        <v>1.08093891940177</v>
      </c>
      <c r="D1717" s="7">
        <v>1.6995638994771901E-2</v>
      </c>
      <c r="E1717" s="7">
        <v>0.78388203734315398</v>
      </c>
      <c r="F1717" s="7">
        <v>0.199122323662074</v>
      </c>
      <c r="G1717" s="7">
        <v>1.6663770996722501E-2</v>
      </c>
      <c r="H1717" s="7">
        <v>1.40220169136298E-2</v>
      </c>
      <c r="I1717" s="30">
        <v>5.20295553256633E-2</v>
      </c>
      <c r="J1717" s="30">
        <v>0.136184029012866</v>
      </c>
      <c r="K1717" s="7">
        <v>4.2925396630986101E-2</v>
      </c>
      <c r="L1717" s="7">
        <v>0.36704435764110299</v>
      </c>
      <c r="M1717" s="7">
        <v>6.1709707354563402E-2</v>
      </c>
      <c r="N1717" s="7">
        <v>5.0624468278306703E-2</v>
      </c>
      <c r="O1717" s="7">
        <v>3.4347847282050897E-2</v>
      </c>
      <c r="P1717" s="7">
        <v>0.22444885056410799</v>
      </c>
      <c r="Q1717" s="7">
        <v>5.0800789529943202</v>
      </c>
    </row>
    <row r="1718" spans="1:17" hidden="1" x14ac:dyDescent="0.25">
      <c r="A1718" s="3" t="s">
        <v>59</v>
      </c>
      <c r="B1718" s="2">
        <v>43466</v>
      </c>
      <c r="C1718" s="7">
        <v>0.86718911368109097</v>
      </c>
      <c r="D1718" s="7">
        <v>2.30731154633262E-3</v>
      </c>
      <c r="E1718" s="7">
        <v>0.63498224192222097</v>
      </c>
      <c r="F1718" s="7">
        <v>0.36271044653144702</v>
      </c>
      <c r="G1718" s="7">
        <v>1.21553361628389E-2</v>
      </c>
      <c r="H1718" s="7">
        <v>1.5235939879712701E-2</v>
      </c>
      <c r="I1718" s="30">
        <v>8.8426509815864099E-2</v>
      </c>
      <c r="J1718" s="30">
        <v>8.6262364336309197E-2</v>
      </c>
      <c r="K1718" s="7">
        <v>6.6934818556746503E-2</v>
      </c>
      <c r="L1718" s="7">
        <v>0.35701074503723401</v>
      </c>
      <c r="M1718" s="7">
        <v>4.4851587254852797E-2</v>
      </c>
      <c r="N1718" s="7">
        <v>6.4838544429898004E-2</v>
      </c>
      <c r="O1718" s="7">
        <v>2.70877166444334E-2</v>
      </c>
      <c r="P1718" s="7">
        <v>0.23719643788211101</v>
      </c>
      <c r="Q1718" s="7">
        <v>6.9637982626028299</v>
      </c>
    </row>
    <row r="1719" spans="1:17" hidden="1" x14ac:dyDescent="0.25">
      <c r="A1719" s="3" t="s">
        <v>59</v>
      </c>
      <c r="B1719" s="2">
        <v>43497</v>
      </c>
      <c r="C1719" s="7">
        <v>0.87650490556336602</v>
      </c>
      <c r="D1719" s="7">
        <v>2.40408673087603E-3</v>
      </c>
      <c r="E1719" s="7">
        <v>0.63627675649733295</v>
      </c>
      <c r="F1719" s="7">
        <v>0.36131915677179099</v>
      </c>
      <c r="G1719" s="7">
        <v>1.2905127690207499E-2</v>
      </c>
      <c r="H1719" s="7">
        <v>1.6456516335603601E-2</v>
      </c>
      <c r="I1719" s="30">
        <v>9.0142508058320706E-2</v>
      </c>
      <c r="J1719" s="30">
        <v>9.57634191899287E-2</v>
      </c>
      <c r="K1719" s="7">
        <v>6.5986020097798997E-2</v>
      </c>
      <c r="L1719" s="7">
        <v>0.35376489574611603</v>
      </c>
      <c r="M1719" s="7">
        <v>4.66838871043719E-2</v>
      </c>
      <c r="N1719" s="7">
        <v>6.4412852332514495E-2</v>
      </c>
      <c r="O1719" s="7">
        <v>2.7220071611040401E-2</v>
      </c>
      <c r="P1719" s="7">
        <v>0.22666470183409801</v>
      </c>
      <c r="Q1719" s="7">
        <v>6.9543851001323898</v>
      </c>
    </row>
    <row r="1720" spans="1:17" hidden="1" x14ac:dyDescent="0.25">
      <c r="A1720" s="3" t="s">
        <v>59</v>
      </c>
      <c r="B1720" s="2">
        <v>43525</v>
      </c>
      <c r="C1720" s="7">
        <v>1.06229148126628</v>
      </c>
      <c r="D1720" s="7">
        <v>2.0702641883222602E-3</v>
      </c>
      <c r="E1720" s="7">
        <v>0.62951250179386398</v>
      </c>
      <c r="F1720" s="7">
        <v>0.36841723401781401</v>
      </c>
      <c r="G1720" s="7">
        <v>1.23127415616617E-2</v>
      </c>
      <c r="H1720" s="7">
        <v>1.4123501754479E-2</v>
      </c>
      <c r="I1720" s="30">
        <v>9.3150456432029696E-2</v>
      </c>
      <c r="J1720" s="30">
        <v>9.1855956356043003E-2</v>
      </c>
      <c r="K1720" s="7">
        <v>6.4071721209351798E-2</v>
      </c>
      <c r="L1720" s="7">
        <v>0.34089424882886599</v>
      </c>
      <c r="M1720" s="7">
        <v>4.7847814492322199E-2</v>
      </c>
      <c r="N1720" s="7">
        <v>6.59224401868789E-2</v>
      </c>
      <c r="O1720" s="7">
        <v>2.7149402761917098E-2</v>
      </c>
      <c r="P1720" s="7">
        <v>0.24267171641645099</v>
      </c>
      <c r="Q1720" s="7">
        <v>6.9794347899355902</v>
      </c>
    </row>
    <row r="1721" spans="1:17" hidden="1" x14ac:dyDescent="0.25">
      <c r="A1721" s="3" t="s">
        <v>59</v>
      </c>
      <c r="B1721" s="2">
        <v>43556</v>
      </c>
      <c r="C1721" s="7">
        <v>0.98208172574126695</v>
      </c>
      <c r="D1721" s="7">
        <v>2.0660732317539601E-3</v>
      </c>
      <c r="E1721" s="7">
        <v>0.63223866920295202</v>
      </c>
      <c r="F1721" s="7">
        <v>0.36569525756529397</v>
      </c>
      <c r="G1721" s="7">
        <v>1.24442464687563E-2</v>
      </c>
      <c r="H1721" s="7">
        <v>1.8249784215341101E-2</v>
      </c>
      <c r="I1721" s="30">
        <v>9.9109744503979094E-2</v>
      </c>
      <c r="J1721" s="30">
        <v>9.2002379707161297E-2</v>
      </c>
      <c r="K1721" s="7">
        <v>6.6835570788718199E-2</v>
      </c>
      <c r="L1721" s="7">
        <v>0.35031126605965701</v>
      </c>
      <c r="M1721" s="7">
        <v>4.34498997287723E-2</v>
      </c>
      <c r="N1721" s="7">
        <v>6.9197664225223499E-2</v>
      </c>
      <c r="O1721" s="7">
        <v>2.8835157476043798E-2</v>
      </c>
      <c r="P1721" s="7">
        <v>0.21956428682634699</v>
      </c>
      <c r="Q1721" s="7">
        <v>6.9537001886770202</v>
      </c>
    </row>
    <row r="1722" spans="1:17" hidden="1" x14ac:dyDescent="0.25">
      <c r="A1722" s="3" t="s">
        <v>59</v>
      </c>
      <c r="B1722" s="2">
        <v>43586</v>
      </c>
      <c r="C1722" s="7">
        <v>1.0310789909370801</v>
      </c>
      <c r="D1722" s="7">
        <v>2.3804369483922802E-3</v>
      </c>
      <c r="E1722" s="7">
        <v>0.627348038202868</v>
      </c>
      <c r="F1722" s="7">
        <v>0.37027152484873999</v>
      </c>
      <c r="G1722" s="7">
        <v>1.2899690760582399E-2</v>
      </c>
      <c r="H1722" s="7">
        <v>1.5858634109835301E-2</v>
      </c>
      <c r="I1722" s="30">
        <v>0.105049024508891</v>
      </c>
      <c r="J1722" s="30">
        <v>9.4174450861218506E-2</v>
      </c>
      <c r="K1722" s="7">
        <v>6.9723152667809596E-2</v>
      </c>
      <c r="L1722" s="7">
        <v>0.33474546234232599</v>
      </c>
      <c r="M1722" s="7">
        <v>4.4311853712498898E-2</v>
      </c>
      <c r="N1722" s="7">
        <v>7.07172055443549E-2</v>
      </c>
      <c r="O1722" s="7">
        <v>2.9090076415972999E-2</v>
      </c>
      <c r="P1722" s="7">
        <v>0.22343044907651</v>
      </c>
      <c r="Q1722" s="7">
        <v>6.9912357097515496</v>
      </c>
    </row>
    <row r="1723" spans="1:17" hidden="1" x14ac:dyDescent="0.25">
      <c r="A1723" s="3" t="s">
        <v>59</v>
      </c>
      <c r="B1723" s="2">
        <v>43617</v>
      </c>
      <c r="C1723" s="7">
        <v>0.98425283936815899</v>
      </c>
      <c r="D1723" s="7">
        <v>2.4004555310836199E-3</v>
      </c>
      <c r="E1723" s="7">
        <v>0.64010908868974603</v>
      </c>
      <c r="F1723" s="7">
        <v>0.35749045577916999</v>
      </c>
      <c r="G1723" s="7">
        <v>1.18479592986971E-2</v>
      </c>
      <c r="H1723" s="7">
        <v>1.51169244108406E-2</v>
      </c>
      <c r="I1723" s="30">
        <v>0.105741661363499</v>
      </c>
      <c r="J1723" s="30">
        <v>9.2380969322444495E-2</v>
      </c>
      <c r="K1723" s="7">
        <v>6.8565442427380593E-2</v>
      </c>
      <c r="L1723" s="7">
        <v>0.34226706772311899</v>
      </c>
      <c r="M1723" s="7">
        <v>4.3154395207113699E-2</v>
      </c>
      <c r="N1723" s="7">
        <v>6.5711106937900401E-2</v>
      </c>
      <c r="O1723" s="7">
        <v>2.89377921913163E-2</v>
      </c>
      <c r="P1723" s="7">
        <v>0.22627668111768801</v>
      </c>
      <c r="Q1723" s="7">
        <v>7.0035586459547599</v>
      </c>
    </row>
    <row r="1724" spans="1:17" hidden="1" x14ac:dyDescent="0.25">
      <c r="A1724" s="3" t="s">
        <v>59</v>
      </c>
      <c r="B1724" s="2">
        <v>43647</v>
      </c>
      <c r="C1724" s="7">
        <v>1.00167836107159</v>
      </c>
      <c r="D1724" s="7">
        <v>2.5716847823615101E-3</v>
      </c>
      <c r="E1724" s="7">
        <v>0.63112960211451496</v>
      </c>
      <c r="F1724" s="7">
        <v>0.36629871310312301</v>
      </c>
      <c r="G1724" s="7">
        <v>1.27751915502427E-2</v>
      </c>
      <c r="H1724" s="7">
        <v>1.6292000922658999E-2</v>
      </c>
      <c r="I1724" s="30">
        <v>0.111125314570689</v>
      </c>
      <c r="J1724" s="30">
        <v>9.2564131989828893E-2</v>
      </c>
      <c r="K1724" s="7">
        <v>6.8831065559544699E-2</v>
      </c>
      <c r="L1724" s="7">
        <v>0.33951149820814402</v>
      </c>
      <c r="M1724" s="7">
        <v>4.4617494819649398E-2</v>
      </c>
      <c r="N1724" s="7">
        <v>6.58829747609294E-2</v>
      </c>
      <c r="O1724" s="7">
        <v>2.7901197548409799E-2</v>
      </c>
      <c r="P1724" s="7">
        <v>0.22049913006990299</v>
      </c>
      <c r="Q1724" s="7">
        <v>6.9853357371315603</v>
      </c>
    </row>
    <row r="1725" spans="1:17" hidden="1" x14ac:dyDescent="0.25">
      <c r="A1725" s="3" t="s">
        <v>59</v>
      </c>
      <c r="B1725" s="2">
        <v>43678</v>
      </c>
      <c r="C1725" s="7">
        <v>1.0134736370186801</v>
      </c>
      <c r="D1725" s="7">
        <v>2.7631197094418899E-3</v>
      </c>
      <c r="E1725" s="7">
        <v>0.63631342425153903</v>
      </c>
      <c r="F1725" s="7">
        <v>0.36092345603901899</v>
      </c>
      <c r="G1725" s="7">
        <v>1.2825250414593301E-2</v>
      </c>
      <c r="H1725" s="7">
        <v>1.93507752399809E-2</v>
      </c>
      <c r="I1725" s="30">
        <v>0.111007421652321</v>
      </c>
      <c r="J1725" s="30">
        <v>0.101033644697509</v>
      </c>
      <c r="K1725" s="7">
        <v>6.93011603665529E-2</v>
      </c>
      <c r="L1725" s="7">
        <v>0.337023917556591</v>
      </c>
      <c r="M1725" s="7">
        <v>4.3335555870318301E-2</v>
      </c>
      <c r="N1725" s="7">
        <v>6.8528956766969101E-2</v>
      </c>
      <c r="O1725" s="7">
        <v>2.3738826432940799E-2</v>
      </c>
      <c r="P1725" s="7">
        <v>0.21385449100222301</v>
      </c>
      <c r="Q1725" s="7">
        <v>6.9783004438450398</v>
      </c>
    </row>
    <row r="1726" spans="1:17" hidden="1" x14ac:dyDescent="0.25">
      <c r="A1726" s="3" t="s">
        <v>59</v>
      </c>
      <c r="B1726" s="2">
        <v>43709</v>
      </c>
      <c r="C1726" s="7">
        <v>0.966563163101268</v>
      </c>
      <c r="D1726" s="7">
        <v>2.5100797070780898E-3</v>
      </c>
      <c r="E1726" s="7">
        <v>0.63701122583895997</v>
      </c>
      <c r="F1726" s="7">
        <v>0.36047869445396202</v>
      </c>
      <c r="G1726" s="7">
        <v>1.36772230298051E-2</v>
      </c>
      <c r="H1726" s="7">
        <v>1.78098331476635E-2</v>
      </c>
      <c r="I1726" s="30">
        <v>0.100604713299489</v>
      </c>
      <c r="J1726" s="30">
        <v>9.3143014921491504E-2</v>
      </c>
      <c r="K1726" s="7">
        <v>6.8497840900289902E-2</v>
      </c>
      <c r="L1726" s="7">
        <v>0.33909984948225802</v>
      </c>
      <c r="M1726" s="7">
        <v>4.3778621214939001E-2</v>
      </c>
      <c r="N1726" s="7">
        <v>6.3179112969737897E-2</v>
      </c>
      <c r="O1726" s="7">
        <v>2.34326865700775E-2</v>
      </c>
      <c r="P1726" s="7">
        <v>0.23677710446424899</v>
      </c>
      <c r="Q1726" s="7">
        <v>6.9646156139497597</v>
      </c>
    </row>
    <row r="1727" spans="1:17" hidden="1" x14ac:dyDescent="0.25">
      <c r="A1727" s="3" t="s">
        <v>59</v>
      </c>
      <c r="B1727" s="2">
        <v>43739</v>
      </c>
      <c r="C1727" s="7">
        <v>1.0041333672080399</v>
      </c>
      <c r="D1727" s="7">
        <v>2.3042705979459898E-3</v>
      </c>
      <c r="E1727" s="7">
        <v>0.64817491409036498</v>
      </c>
      <c r="F1727" s="7">
        <v>0.34952081531168899</v>
      </c>
      <c r="G1727" s="7">
        <v>1.3436669691716E-2</v>
      </c>
      <c r="H1727" s="7">
        <v>1.7169818611447101E-2</v>
      </c>
      <c r="I1727" s="30">
        <v>0.10540011790911299</v>
      </c>
      <c r="J1727" s="30">
        <v>9.49421503088234E-2</v>
      </c>
      <c r="K1727" s="7">
        <v>7.3009017503281301E-2</v>
      </c>
      <c r="L1727" s="7">
        <v>0.348960792132194</v>
      </c>
      <c r="M1727" s="7">
        <v>4.5048508055949198E-2</v>
      </c>
      <c r="N1727" s="7">
        <v>7.2646780546819903E-2</v>
      </c>
      <c r="O1727" s="7">
        <v>1.6856664220622802E-2</v>
      </c>
      <c r="P1727" s="7">
        <v>0.21252948102003399</v>
      </c>
      <c r="Q1727" s="7">
        <v>6.9683720536275899</v>
      </c>
    </row>
    <row r="1728" spans="1:17" hidden="1" x14ac:dyDescent="0.25">
      <c r="A1728" s="3" t="s">
        <v>59</v>
      </c>
      <c r="B1728" s="2">
        <v>43770</v>
      </c>
      <c r="C1728" s="7">
        <v>1.0401675311782399</v>
      </c>
      <c r="D1728" s="7">
        <v>2.5541978071911601E-3</v>
      </c>
      <c r="E1728" s="7">
        <v>0.644355649600592</v>
      </c>
      <c r="F1728" s="7">
        <v>0.35309015259221599</v>
      </c>
      <c r="G1728" s="7">
        <v>1.4376563214431299E-2</v>
      </c>
      <c r="H1728" s="7">
        <v>2.0001266857917699E-2</v>
      </c>
      <c r="I1728" s="30">
        <v>0.115293462380803</v>
      </c>
      <c r="J1728" s="30">
        <v>9.1672016331464698E-2</v>
      </c>
      <c r="K1728" s="7">
        <v>8.7402916308779804E-2</v>
      </c>
      <c r="L1728" s="7">
        <v>0.34586312879762798</v>
      </c>
      <c r="M1728" s="7">
        <v>4.6247392057674697E-2</v>
      </c>
      <c r="N1728" s="7">
        <v>6.7430902453242694E-2</v>
      </c>
      <c r="O1728" s="7">
        <v>1.51120058546933E-2</v>
      </c>
      <c r="P1728" s="7">
        <v>0.19660034574336499</v>
      </c>
      <c r="Q1728" s="7">
        <v>7.0222954745619797</v>
      </c>
    </row>
    <row r="1729" spans="1:17" hidden="1" x14ac:dyDescent="0.25">
      <c r="A1729" s="3" t="s">
        <v>59</v>
      </c>
      <c r="B1729" s="2">
        <v>43800</v>
      </c>
      <c r="C1729" s="7">
        <v>1.17058488386494</v>
      </c>
      <c r="D1729" s="7">
        <v>2.7054427644419301E-3</v>
      </c>
      <c r="E1729" s="7">
        <v>0.65137447223360101</v>
      </c>
      <c r="F1729" s="7">
        <v>0.34592008500195798</v>
      </c>
      <c r="G1729" s="7">
        <v>1.29686699080381E-2</v>
      </c>
      <c r="H1729" s="7">
        <v>2.285118331614E-2</v>
      </c>
      <c r="I1729" s="30">
        <v>0.13978916074907699</v>
      </c>
      <c r="J1729" s="30">
        <v>9.3118048570329404E-2</v>
      </c>
      <c r="K1729" s="7">
        <v>9.7157286404430193E-2</v>
      </c>
      <c r="L1729" s="7">
        <v>0.34915011397803403</v>
      </c>
      <c r="M1729" s="7">
        <v>4.7145097210595399E-2</v>
      </c>
      <c r="N1729" s="7">
        <v>5.3798778498674801E-2</v>
      </c>
      <c r="O1729" s="7">
        <v>1.20375935526955E-2</v>
      </c>
      <c r="P1729" s="7">
        <v>0.171984067811985</v>
      </c>
      <c r="Q1729" s="7">
        <v>6.9746979015921298</v>
      </c>
    </row>
    <row r="1730" spans="1:17" hidden="1" x14ac:dyDescent="0.25">
      <c r="A1730" s="3" t="s">
        <v>59</v>
      </c>
      <c r="B1730" s="2">
        <v>43831</v>
      </c>
      <c r="C1730" s="7">
        <v>0.90404260927314495</v>
      </c>
      <c r="D1730" s="7">
        <v>2.8765617434405302E-3</v>
      </c>
      <c r="E1730" s="7">
        <v>0.65361530674740698</v>
      </c>
      <c r="F1730" s="7">
        <v>0.34350813150915199</v>
      </c>
      <c r="G1730" s="7">
        <v>1.49651338515648E-2</v>
      </c>
      <c r="H1730" s="7">
        <v>1.38451243223755E-2</v>
      </c>
      <c r="I1730" s="30">
        <v>8.4658448126368899E-2</v>
      </c>
      <c r="J1730" s="30">
        <v>9.4930409701766097E-2</v>
      </c>
      <c r="K1730" s="7">
        <v>6.9417714268109901E-2</v>
      </c>
      <c r="L1730" s="7">
        <v>0.35848838133907801</v>
      </c>
      <c r="M1730" s="7">
        <v>4.4629873930396399E-2</v>
      </c>
      <c r="N1730" s="7">
        <v>6.7799447979143501E-2</v>
      </c>
      <c r="O1730" s="7">
        <v>2.3410367956854899E-2</v>
      </c>
      <c r="P1730" s="7">
        <v>0.22785509852434199</v>
      </c>
      <c r="Q1730" s="7">
        <v>7.0025625452967697</v>
      </c>
    </row>
    <row r="1731" spans="1:17" hidden="1" x14ac:dyDescent="0.25">
      <c r="A1731" s="3" t="s">
        <v>59</v>
      </c>
      <c r="B1731" s="2">
        <v>43862</v>
      </c>
      <c r="C1731" s="7">
        <v>0.91515285200654894</v>
      </c>
      <c r="D1731" s="7">
        <v>2.78591053810747E-3</v>
      </c>
      <c r="E1731" s="7">
        <v>0.66124895248322202</v>
      </c>
      <c r="F1731" s="7">
        <v>0.33596513697866998</v>
      </c>
      <c r="G1731" s="7">
        <v>1.34360911845205E-2</v>
      </c>
      <c r="H1731" s="7">
        <v>1.51913418431006E-2</v>
      </c>
      <c r="I1731" s="30">
        <v>8.4821878366693901E-2</v>
      </c>
      <c r="J1731" s="30">
        <v>0.101003617138226</v>
      </c>
      <c r="K1731" s="7">
        <v>6.8055572082528507E-2</v>
      </c>
      <c r="L1731" s="7">
        <v>0.36031817952661099</v>
      </c>
      <c r="M1731" s="7">
        <v>4.4208359506792499E-2</v>
      </c>
      <c r="N1731" s="7">
        <v>6.2656895046750302E-2</v>
      </c>
      <c r="O1731" s="7">
        <v>2.3433819280604999E-2</v>
      </c>
      <c r="P1731" s="7">
        <v>0.226874246024172</v>
      </c>
      <c r="Q1731" s="7">
        <v>6.9658512673988602</v>
      </c>
    </row>
    <row r="1732" spans="1:17" hidden="1" x14ac:dyDescent="0.25">
      <c r="A1732" s="3" t="s">
        <v>59</v>
      </c>
      <c r="B1732" s="2">
        <v>43891</v>
      </c>
      <c r="C1732" s="7">
        <v>0.89835999908763198</v>
      </c>
      <c r="D1732" s="7">
        <v>3.0805364901108998E-3</v>
      </c>
      <c r="E1732" s="7">
        <v>0.69480667236965798</v>
      </c>
      <c r="F1732" s="7">
        <v>0.30211279114023099</v>
      </c>
      <c r="G1732" s="7">
        <v>1.4300003354149301E-2</v>
      </c>
      <c r="H1732" s="7">
        <v>1.00057766107266E-2</v>
      </c>
      <c r="I1732" s="30">
        <v>5.7667652208300897E-2</v>
      </c>
      <c r="J1732" s="30">
        <v>7.2178260498876101E-2</v>
      </c>
      <c r="K1732" s="7">
        <v>7.4470904309301797E-2</v>
      </c>
      <c r="L1732" s="7">
        <v>0.46804330538660499</v>
      </c>
      <c r="M1732" s="7">
        <v>3.76509509267949E-2</v>
      </c>
      <c r="N1732" s="7">
        <v>5.6229882321002601E-2</v>
      </c>
      <c r="O1732" s="7">
        <v>1.05354539812939E-2</v>
      </c>
      <c r="P1732" s="7">
        <v>0.19891781040294901</v>
      </c>
      <c r="Q1732" s="7">
        <v>7.0126066282458597</v>
      </c>
    </row>
    <row r="1733" spans="1:17" hidden="1" x14ac:dyDescent="0.25">
      <c r="A1733" s="3" t="s">
        <v>59</v>
      </c>
      <c r="B1733" s="2">
        <v>43922</v>
      </c>
      <c r="C1733" s="7">
        <v>0.563412031405784</v>
      </c>
      <c r="D1733" s="7">
        <v>3.6154756497109E-3</v>
      </c>
      <c r="E1733" s="7">
        <v>0.79591928377895504</v>
      </c>
      <c r="F1733" s="7">
        <v>0.200465240571334</v>
      </c>
      <c r="G1733" s="7">
        <v>1.3829560118883101E-2</v>
      </c>
      <c r="H1733" s="7">
        <v>8.3244643994994597E-4</v>
      </c>
      <c r="I1733" s="30">
        <v>1.5786680961054001E-2</v>
      </c>
      <c r="J1733" s="30">
        <v>2.9395746833957698E-2</v>
      </c>
      <c r="K1733" s="7">
        <v>8.30968120406822E-2</v>
      </c>
      <c r="L1733" s="7">
        <v>0.72056833411630605</v>
      </c>
      <c r="M1733" s="7">
        <v>1.1762942770273E-2</v>
      </c>
      <c r="N1733" s="7">
        <v>2.9893351603134801E-2</v>
      </c>
      <c r="O1733" s="7">
        <v>9.7099119074241702E-4</v>
      </c>
      <c r="P1733" s="7">
        <v>9.3863133925016495E-2</v>
      </c>
      <c r="Q1733" s="7">
        <v>7.2344931294608497</v>
      </c>
    </row>
    <row r="1734" spans="1:17" hidden="1" x14ac:dyDescent="0.25">
      <c r="A1734" s="3" t="s">
        <v>59</v>
      </c>
      <c r="B1734" s="2">
        <v>43952</v>
      </c>
      <c r="C1734" s="7">
        <v>0.71647448636715705</v>
      </c>
      <c r="D1734" s="7">
        <v>3.5156290616483901E-3</v>
      </c>
      <c r="E1734" s="7">
        <v>0.76499467847032199</v>
      </c>
      <c r="F1734" s="7">
        <v>0.23148969246803</v>
      </c>
      <c r="G1734" s="7">
        <v>1.2535776909527599E-2</v>
      </c>
      <c r="H1734" s="7">
        <v>1.4456427837405801E-3</v>
      </c>
      <c r="I1734" s="30">
        <v>2.1184148962634299E-2</v>
      </c>
      <c r="J1734" s="30">
        <v>3.3342082371309402E-2</v>
      </c>
      <c r="K1734" s="7">
        <v>7.9241621958867095E-2</v>
      </c>
      <c r="L1734" s="7">
        <v>0.61033501293026704</v>
      </c>
      <c r="M1734" s="7">
        <v>1.19365769868347E-2</v>
      </c>
      <c r="N1734" s="7">
        <v>9.2801520604293905E-2</v>
      </c>
      <c r="O1734" s="7">
        <v>1.1379185501236E-3</v>
      </c>
      <c r="P1734" s="7">
        <v>0.13603969794240101</v>
      </c>
      <c r="Q1734" s="7">
        <v>7.1791159383813703</v>
      </c>
    </row>
    <row r="1735" spans="1:17" hidden="1" x14ac:dyDescent="0.25">
      <c r="A1735" s="3" t="s">
        <v>59</v>
      </c>
      <c r="B1735" s="2">
        <v>43983</v>
      </c>
      <c r="C1735" s="7">
        <v>0.85450730708229194</v>
      </c>
      <c r="D1735" s="7">
        <v>3.2673158185492499E-3</v>
      </c>
      <c r="E1735" s="7">
        <v>0.70976843248894295</v>
      </c>
      <c r="F1735" s="7">
        <v>0.286964251692507</v>
      </c>
      <c r="G1735" s="7">
        <v>1.37790337284623E-2</v>
      </c>
      <c r="H1735" s="7">
        <v>5.5960367314568903E-3</v>
      </c>
      <c r="I1735" s="30">
        <v>6.9211180943641898E-2</v>
      </c>
      <c r="J1735" s="30">
        <v>4.78255094653749E-2</v>
      </c>
      <c r="K1735" s="7">
        <v>6.9835347166537706E-2</v>
      </c>
      <c r="L1735" s="7">
        <v>0.47350619145214301</v>
      </c>
      <c r="M1735" s="7">
        <v>1.9186466477885002E-2</v>
      </c>
      <c r="N1735" s="7">
        <v>9.6325725977550097E-2</v>
      </c>
      <c r="O1735" s="7">
        <v>1.65161424818292E-3</v>
      </c>
      <c r="P1735" s="7">
        <v>0.20308289380876501</v>
      </c>
      <c r="Q1735" s="7">
        <v>7.1214666794296697</v>
      </c>
    </row>
    <row r="1736" spans="1:17" hidden="1" x14ac:dyDescent="0.25">
      <c r="A1736" s="3" t="s">
        <v>59</v>
      </c>
      <c r="B1736" s="2">
        <v>44013</v>
      </c>
      <c r="C1736" s="7">
        <v>1.0145910079918501</v>
      </c>
      <c r="D1736" s="7">
        <v>2.7309086126276702E-3</v>
      </c>
      <c r="E1736" s="7">
        <v>0.67173910102054402</v>
      </c>
      <c r="F1736" s="7">
        <v>0.325529990366828</v>
      </c>
      <c r="G1736" s="7">
        <v>1.2313571526389599E-2</v>
      </c>
      <c r="H1736" s="7">
        <v>1.0630370168886001E-2</v>
      </c>
      <c r="I1736" s="30">
        <v>9.1229825299434297E-2</v>
      </c>
      <c r="J1736" s="30">
        <v>7.8517539698261293E-2</v>
      </c>
      <c r="K1736" s="7">
        <v>6.9039061535376298E-2</v>
      </c>
      <c r="L1736" s="7">
        <v>0.38563308526429102</v>
      </c>
      <c r="M1736" s="7">
        <v>3.72924907125462E-2</v>
      </c>
      <c r="N1736" s="7">
        <v>8.6950217050804898E-2</v>
      </c>
      <c r="O1736" s="7">
        <v>5.13159069544461E-3</v>
      </c>
      <c r="P1736" s="7">
        <v>0.22326224804856601</v>
      </c>
      <c r="Q1736" s="7">
        <v>7.0371769104641304</v>
      </c>
    </row>
    <row r="1737" spans="1:17" hidden="1" x14ac:dyDescent="0.25">
      <c r="A1737" s="3" t="s">
        <v>59</v>
      </c>
      <c r="B1737" s="2">
        <v>44044</v>
      </c>
      <c r="C1737" s="7">
        <v>1.02713861746764</v>
      </c>
      <c r="D1737" s="7">
        <v>3.0498637725865098E-3</v>
      </c>
      <c r="E1737" s="7">
        <v>0.66342082914941702</v>
      </c>
      <c r="F1737" s="7">
        <v>0.333529307077996</v>
      </c>
      <c r="G1737" s="7">
        <v>1.28612359824632E-2</v>
      </c>
      <c r="H1737" s="7">
        <v>1.4306296334613E-2</v>
      </c>
      <c r="I1737" s="30">
        <v>0.10152999471221701</v>
      </c>
      <c r="J1737" s="30">
        <v>9.7908965044760293E-2</v>
      </c>
      <c r="K1737" s="7">
        <v>6.9478851602635394E-2</v>
      </c>
      <c r="L1737" s="7">
        <v>0.36978155005247698</v>
      </c>
      <c r="M1737" s="7">
        <v>3.5331648293412399E-2</v>
      </c>
      <c r="N1737" s="7">
        <v>8.2007503118045999E-2</v>
      </c>
      <c r="O1737" s="7">
        <v>7.5936598414577403E-3</v>
      </c>
      <c r="P1737" s="7">
        <v>0.20920029501791801</v>
      </c>
      <c r="Q1737" s="7">
        <v>7.0738116804793103</v>
      </c>
    </row>
    <row r="1738" spans="1:17" hidden="1" x14ac:dyDescent="0.25">
      <c r="A1738" s="3" t="s">
        <v>59</v>
      </c>
      <c r="B1738" s="2">
        <v>44075</v>
      </c>
      <c r="C1738" s="7">
        <v>0.98550241729257504</v>
      </c>
      <c r="D1738" s="7">
        <v>2.8266782648820399E-3</v>
      </c>
      <c r="E1738" s="7">
        <v>0.67265493928904496</v>
      </c>
      <c r="F1738" s="7">
        <v>0.32451838244607301</v>
      </c>
      <c r="G1738" s="7">
        <v>1.3618922986570499E-2</v>
      </c>
      <c r="H1738" s="7">
        <v>1.3138065391961599E-2</v>
      </c>
      <c r="I1738" s="30">
        <v>8.9542952888948493E-2</v>
      </c>
      <c r="J1738" s="30">
        <v>8.9377220907881805E-2</v>
      </c>
      <c r="K1738" s="7">
        <v>7.1127953155575394E-2</v>
      </c>
      <c r="L1738" s="7">
        <v>0.37784791050229499</v>
      </c>
      <c r="M1738" s="7">
        <v>3.8818045579166301E-2</v>
      </c>
      <c r="N1738" s="7">
        <v>7.8256918981266896E-2</v>
      </c>
      <c r="O1738" s="7">
        <v>6.3748858712994903E-3</v>
      </c>
      <c r="P1738" s="7">
        <v>0.22189712373503401</v>
      </c>
      <c r="Q1738" s="7">
        <v>7.0986169346713499</v>
      </c>
    </row>
    <row r="1739" spans="1:17" hidden="1" x14ac:dyDescent="0.25">
      <c r="A1739" s="3" t="s">
        <v>59</v>
      </c>
      <c r="B1739" s="2">
        <v>44105</v>
      </c>
      <c r="C1739" s="7">
        <v>1.04307077398589</v>
      </c>
      <c r="D1739" s="7">
        <v>2.7270127986396501E-3</v>
      </c>
      <c r="E1739" s="7">
        <v>0.66879722789357099</v>
      </c>
      <c r="F1739" s="7">
        <v>0.32847575930778899</v>
      </c>
      <c r="G1739" s="7">
        <v>1.36469595044321E-2</v>
      </c>
      <c r="H1739" s="7">
        <v>1.5763591358030699E-2</v>
      </c>
      <c r="I1739" s="30">
        <v>9.6997330442885901E-2</v>
      </c>
      <c r="J1739" s="30">
        <v>8.5638398749648403E-2</v>
      </c>
      <c r="K1739" s="7">
        <v>7.9437951549206506E-2</v>
      </c>
      <c r="L1739" s="7">
        <v>0.38589756391369201</v>
      </c>
      <c r="M1739" s="7">
        <v>3.9699934411359397E-2</v>
      </c>
      <c r="N1739" s="7">
        <v>8.0271956328962807E-2</v>
      </c>
      <c r="O1739" s="7">
        <v>5.96761371062993E-3</v>
      </c>
      <c r="P1739" s="7">
        <v>0.19667870003115301</v>
      </c>
      <c r="Q1739" s="7">
        <v>7.0471099132847499</v>
      </c>
    </row>
    <row r="1740" spans="1:17" hidden="1" x14ac:dyDescent="0.25">
      <c r="A1740" s="3" t="s">
        <v>59</v>
      </c>
      <c r="B1740" s="2">
        <v>44136</v>
      </c>
      <c r="C1740" s="7">
        <v>0.79871492854172599</v>
      </c>
      <c r="D1740" s="7">
        <v>3.2533143328392499E-3</v>
      </c>
      <c r="E1740" s="7">
        <v>0.73104524629498502</v>
      </c>
      <c r="F1740" s="7">
        <v>0.265701439372176</v>
      </c>
      <c r="G1740" s="7">
        <v>1.6304039746221001E-2</v>
      </c>
      <c r="H1740" s="7">
        <v>8.5172883393918406E-3</v>
      </c>
      <c r="I1740" s="30">
        <v>4.1877806105126501E-2</v>
      </c>
      <c r="J1740" s="30">
        <v>5.8471125378380603E-2</v>
      </c>
      <c r="K1740" s="7">
        <v>9.0740903504110695E-2</v>
      </c>
      <c r="L1740" s="7">
        <v>0.50182934001094603</v>
      </c>
      <c r="M1740" s="7">
        <v>3.5829449586168099E-2</v>
      </c>
      <c r="N1740" s="7">
        <v>7.7352825402499895E-2</v>
      </c>
      <c r="O1740" s="7">
        <v>3.30721596576405E-3</v>
      </c>
      <c r="P1740" s="7">
        <v>0.16577000596139099</v>
      </c>
      <c r="Q1740" s="7">
        <v>7.1159895325557301</v>
      </c>
    </row>
    <row r="1741" spans="1:17" hidden="1" x14ac:dyDescent="0.25">
      <c r="A1741" s="3" t="s">
        <v>59</v>
      </c>
      <c r="B1741" s="2">
        <v>44166</v>
      </c>
      <c r="C1741" s="7">
        <v>1.0662291302465301</v>
      </c>
      <c r="D1741" s="7">
        <v>3.4411022617278401E-3</v>
      </c>
      <c r="E1741" s="7">
        <v>0.70491308991385604</v>
      </c>
      <c r="F1741" s="7">
        <v>0.29164580782441701</v>
      </c>
      <c r="G1741" s="7">
        <v>1.51070805685389E-2</v>
      </c>
      <c r="H1741" s="7">
        <v>1.73046373920543E-2</v>
      </c>
      <c r="I1741" s="30">
        <v>0.137011705207981</v>
      </c>
      <c r="J1741" s="30">
        <v>4.89119845779456E-2</v>
      </c>
      <c r="K1741" s="7">
        <v>9.3471151117799994E-2</v>
      </c>
      <c r="L1741" s="7">
        <v>0.42985334639478801</v>
      </c>
      <c r="M1741" s="7">
        <v>4.78737681646648E-2</v>
      </c>
      <c r="N1741" s="7">
        <v>6.2609286973958803E-2</v>
      </c>
      <c r="O1741" s="7">
        <v>2.4507130174151099E-3</v>
      </c>
      <c r="P1741" s="7">
        <v>0.145406326584854</v>
      </c>
      <c r="Q1741" s="7">
        <v>7.0774716257984096</v>
      </c>
    </row>
    <row r="1742" spans="1:17" hidden="1" x14ac:dyDescent="0.25">
      <c r="A1742" s="3" t="s">
        <v>59</v>
      </c>
      <c r="B1742" s="2">
        <v>44197</v>
      </c>
      <c r="C1742" s="7">
        <v>0.65317658974327797</v>
      </c>
      <c r="D1742" s="7">
        <v>3.9829281813764401E-3</v>
      </c>
      <c r="E1742" s="7">
        <v>0.74939031252334298</v>
      </c>
      <c r="F1742" s="7">
        <v>0.24662675929528</v>
      </c>
      <c r="G1742" s="7">
        <v>1.6104522659190299E-2</v>
      </c>
      <c r="H1742" s="7">
        <v>2.76840023084128E-3</v>
      </c>
      <c r="I1742" s="30">
        <v>1.8023347707791699E-2</v>
      </c>
      <c r="J1742" s="30">
        <v>5.3757957522085002E-2</v>
      </c>
      <c r="K1742" s="7">
        <v>7.1521885003884705E-2</v>
      </c>
      <c r="L1742" s="7">
        <v>0.55888320317078999</v>
      </c>
      <c r="M1742" s="7">
        <v>3.2758714419987497E-2</v>
      </c>
      <c r="N1742" s="7">
        <v>5.6677927413739698E-2</v>
      </c>
      <c r="O1742" s="7">
        <v>2.2989500204625502E-3</v>
      </c>
      <c r="P1742" s="7">
        <v>0.18720509185122799</v>
      </c>
      <c r="Q1742" s="7">
        <v>7.2171554957353301</v>
      </c>
    </row>
    <row r="1743" spans="1:17" hidden="1" x14ac:dyDescent="0.25">
      <c r="A1743" s="3" t="s">
        <v>59</v>
      </c>
      <c r="B1743" s="2">
        <v>44228</v>
      </c>
      <c r="C1743" s="7">
        <v>0.67682696931285802</v>
      </c>
      <c r="D1743" s="7">
        <v>3.5814481653826699E-3</v>
      </c>
      <c r="E1743" s="7">
        <v>0.74135675159662595</v>
      </c>
      <c r="F1743" s="7">
        <v>0.25506180023799102</v>
      </c>
      <c r="G1743" s="7">
        <v>1.6184911914711199E-2</v>
      </c>
      <c r="H1743" s="7">
        <v>3.0088718769553401E-3</v>
      </c>
      <c r="I1743" s="30">
        <v>2.0618154633433802E-2</v>
      </c>
      <c r="J1743" s="30">
        <v>5.51403550742657E-2</v>
      </c>
      <c r="K1743" s="7">
        <v>7.8962118262996303E-2</v>
      </c>
      <c r="L1743" s="7">
        <v>0.52583292336526899</v>
      </c>
      <c r="M1743" s="7">
        <v>3.5147483161757101E-2</v>
      </c>
      <c r="N1743" s="7">
        <v>6.9629112355006004E-2</v>
      </c>
      <c r="O1743" s="7">
        <v>2.4653411008964802E-3</v>
      </c>
      <c r="P1743" s="7">
        <v>0.193010728254709</v>
      </c>
      <c r="Q1743" s="7">
        <v>7.12466074969596</v>
      </c>
    </row>
    <row r="1744" spans="1:17" hidden="1" x14ac:dyDescent="0.25">
      <c r="A1744" s="3" t="s">
        <v>59</v>
      </c>
      <c r="B1744" s="2">
        <v>44256</v>
      </c>
      <c r="C1744" s="7">
        <v>0.854166383266317</v>
      </c>
      <c r="D1744" s="7">
        <v>3.3209447297810699E-3</v>
      </c>
      <c r="E1744" s="7">
        <v>0.71581941400548299</v>
      </c>
      <c r="F1744" s="7">
        <v>0.280859641264736</v>
      </c>
      <c r="G1744" s="7">
        <v>1.7120568895159401E-2</v>
      </c>
      <c r="H1744" s="7">
        <v>2.8654586151625602E-3</v>
      </c>
      <c r="I1744" s="30">
        <v>2.2941386738318501E-2</v>
      </c>
      <c r="J1744" s="30">
        <v>5.0977057066490902E-2</v>
      </c>
      <c r="K1744" s="7">
        <v>7.5193983189229402E-2</v>
      </c>
      <c r="L1744" s="7">
        <v>0.49233075593077302</v>
      </c>
      <c r="M1744" s="7">
        <v>3.4912065275452098E-2</v>
      </c>
      <c r="N1744" s="7">
        <v>7.51007389695732E-2</v>
      </c>
      <c r="O1744" s="7">
        <v>2.98289031348598E-3</v>
      </c>
      <c r="P1744" s="7">
        <v>0.225575095006355</v>
      </c>
      <c r="Q1744" s="7">
        <v>7.1649631358788799</v>
      </c>
    </row>
    <row r="1745" spans="1:17" hidden="1" x14ac:dyDescent="0.25">
      <c r="A1745" s="3" t="s">
        <v>59</v>
      </c>
      <c r="B1745" s="2">
        <v>44287</v>
      </c>
      <c r="C1745" s="7">
        <v>0.99856801011798202</v>
      </c>
      <c r="D1745" s="7">
        <v>3.2817570272903498E-3</v>
      </c>
      <c r="E1745" s="7">
        <v>0.68040496486592605</v>
      </c>
      <c r="F1745" s="7">
        <v>0.316313278106784</v>
      </c>
      <c r="G1745" s="7">
        <v>1.3890034553778401E-2</v>
      </c>
      <c r="H1745" s="7">
        <v>8.6490299668576295E-3</v>
      </c>
      <c r="I1745" s="30">
        <v>9.0999078942756106E-2</v>
      </c>
      <c r="J1745" s="30">
        <v>6.14486667694258E-2</v>
      </c>
      <c r="K1745" s="7">
        <v>7.5003010836981701E-2</v>
      </c>
      <c r="L1745" s="7">
        <v>0.40463808071604601</v>
      </c>
      <c r="M1745" s="7">
        <v>4.2589438633227401E-2</v>
      </c>
      <c r="N1745" s="7">
        <v>8.5910154532055999E-2</v>
      </c>
      <c r="O1745" s="7">
        <v>4.6653821015102404E-3</v>
      </c>
      <c r="P1745" s="7">
        <v>0.21220712294736099</v>
      </c>
      <c r="Q1745" s="7">
        <v>7.1140857375374997</v>
      </c>
    </row>
    <row r="1746" spans="1:17" hidden="1" x14ac:dyDescent="0.25">
      <c r="A1746" s="3" t="s">
        <v>59</v>
      </c>
      <c r="B1746" s="2">
        <v>44317</v>
      </c>
      <c r="C1746" s="7">
        <v>1.09073266578145</v>
      </c>
      <c r="D1746" s="7">
        <v>3.0859559239773998E-3</v>
      </c>
      <c r="E1746" s="7">
        <v>0.67845116388539495</v>
      </c>
      <c r="F1746" s="7">
        <v>0.31846288019062802</v>
      </c>
      <c r="G1746" s="7">
        <v>1.2124432101127101E-2</v>
      </c>
      <c r="H1746" s="7">
        <v>1.2544825413975599E-2</v>
      </c>
      <c r="I1746" s="30">
        <v>0.100588571231884</v>
      </c>
      <c r="J1746" s="30">
        <v>7.9468512217655801E-2</v>
      </c>
      <c r="K1746" s="7">
        <v>7.0180802823627805E-2</v>
      </c>
      <c r="L1746" s="7">
        <v>0.37342623289334198</v>
      </c>
      <c r="M1746" s="7">
        <v>4.1022564199619797E-2</v>
      </c>
      <c r="N1746" s="7">
        <v>8.6592666567032697E-2</v>
      </c>
      <c r="O1746" s="7">
        <v>6.67719453599661E-3</v>
      </c>
      <c r="P1746" s="7">
        <v>0.21737419801573801</v>
      </c>
      <c r="Q1746" s="7">
        <v>7.1018366620667797</v>
      </c>
    </row>
    <row r="1747" spans="1:17" hidden="1" x14ac:dyDescent="0.25">
      <c r="A1747" s="3" t="s">
        <v>59</v>
      </c>
      <c r="B1747" s="2">
        <v>44348</v>
      </c>
      <c r="C1747" s="7">
        <v>1.0710384756862099</v>
      </c>
      <c r="D1747" s="7">
        <v>2.7407436408773901E-3</v>
      </c>
      <c r="E1747" s="7">
        <v>0.67640724334183899</v>
      </c>
      <c r="F1747" s="7">
        <v>0.320852013017284</v>
      </c>
      <c r="G1747" s="7">
        <v>1.36050103986224E-2</v>
      </c>
      <c r="H1747" s="7">
        <v>1.38585783694698E-2</v>
      </c>
      <c r="I1747" s="30">
        <v>9.7284040032482602E-2</v>
      </c>
      <c r="J1747" s="30">
        <v>9.0458029151864697E-2</v>
      </c>
      <c r="K1747" s="7">
        <v>6.5278275304466699E-2</v>
      </c>
      <c r="L1747" s="7">
        <v>0.37255713594970302</v>
      </c>
      <c r="M1747" s="7">
        <v>4.3195618708480002E-2</v>
      </c>
      <c r="N1747" s="7">
        <v>7.4476151012885003E-2</v>
      </c>
      <c r="O1747" s="7">
        <v>9.5268881344710305E-3</v>
      </c>
      <c r="P1747" s="7">
        <v>0.21976027293755501</v>
      </c>
      <c r="Q1747" s="7">
        <v>7.0944743124597096</v>
      </c>
    </row>
    <row r="1748" spans="1:17" hidden="1" x14ac:dyDescent="0.25">
      <c r="A1748" s="3" t="s">
        <v>59</v>
      </c>
      <c r="B1748" s="2">
        <v>44378</v>
      </c>
      <c r="C1748" s="7">
        <v>1.12131995261441</v>
      </c>
      <c r="D1748" s="7">
        <v>2.9692967424659799E-3</v>
      </c>
      <c r="E1748" s="7">
        <v>0.67441606535965604</v>
      </c>
      <c r="F1748" s="7">
        <v>0.32261463789787798</v>
      </c>
      <c r="G1748" s="7">
        <v>1.24189588774909E-2</v>
      </c>
      <c r="H1748" s="7">
        <v>1.44333410750624E-2</v>
      </c>
      <c r="I1748" s="30">
        <v>0.10155810386778601</v>
      </c>
      <c r="J1748" s="30">
        <v>9.6384957006465904E-2</v>
      </c>
      <c r="K1748" s="7">
        <v>6.5767746502162605E-2</v>
      </c>
      <c r="L1748" s="7">
        <v>0.37047570408340802</v>
      </c>
      <c r="M1748" s="7">
        <v>4.1535979005830503E-2</v>
      </c>
      <c r="N1748" s="7">
        <v>6.8312578239792004E-2</v>
      </c>
      <c r="O1748" s="7">
        <v>1.1945805256672101E-2</v>
      </c>
      <c r="P1748" s="7">
        <v>0.217166826085329</v>
      </c>
      <c r="Q1748" s="7">
        <v>7.08449148042207</v>
      </c>
    </row>
    <row r="1749" spans="1:17" hidden="1" x14ac:dyDescent="0.25">
      <c r="A1749" s="3" t="s">
        <v>59</v>
      </c>
      <c r="B1749" s="2">
        <v>44409</v>
      </c>
      <c r="C1749" s="7">
        <v>1.0871917928499399</v>
      </c>
      <c r="D1749" s="7">
        <v>2.6868735095709698E-3</v>
      </c>
      <c r="E1749" s="7">
        <v>0.65769462253063404</v>
      </c>
      <c r="F1749" s="7">
        <v>0.33961850395979498</v>
      </c>
      <c r="G1749" s="7">
        <v>1.28981549867896E-2</v>
      </c>
      <c r="H1749" s="7">
        <v>1.9668256972710602E-2</v>
      </c>
      <c r="I1749" s="30">
        <v>0.10474494842139501</v>
      </c>
      <c r="J1749" s="30">
        <v>0.109687165139702</v>
      </c>
      <c r="K1749" s="7">
        <v>6.6039832543977897E-2</v>
      </c>
      <c r="L1749" s="7">
        <v>0.354919724812429</v>
      </c>
      <c r="M1749" s="7">
        <v>4.0188575664016297E-2</v>
      </c>
      <c r="N1749" s="7">
        <v>7.0590807905096906E-2</v>
      </c>
      <c r="O1749" s="7">
        <v>1.39566727471271E-2</v>
      </c>
      <c r="P1749" s="7">
        <v>0.207305860806755</v>
      </c>
      <c r="Q1749" s="7">
        <v>7.0722104423663703</v>
      </c>
    </row>
    <row r="1750" spans="1:17" x14ac:dyDescent="0.25">
      <c r="A1750" s="3" t="s">
        <v>59</v>
      </c>
      <c r="B1750" s="2">
        <v>44440</v>
      </c>
      <c r="C1750" s="7">
        <v>1.0722261467305301</v>
      </c>
      <c r="D1750" s="7">
        <v>2.8345126148236299E-3</v>
      </c>
      <c r="E1750" s="7">
        <v>0.674367114564281</v>
      </c>
      <c r="F1750" s="7">
        <v>0.32279837282089502</v>
      </c>
      <c r="G1750" s="7">
        <v>1.50405733712883E-2</v>
      </c>
      <c r="H1750" s="7">
        <v>1.6948980983701099E-2</v>
      </c>
      <c r="I1750" s="30">
        <v>8.58552998028346E-2</v>
      </c>
      <c r="J1750" s="30">
        <v>0.100907922094587</v>
      </c>
      <c r="K1750" s="7">
        <v>6.7685757805513294E-2</v>
      </c>
      <c r="L1750" s="7">
        <v>0.35661414244768602</v>
      </c>
      <c r="M1750" s="7">
        <v>4.2034684839166503E-2</v>
      </c>
      <c r="N1750" s="7">
        <v>6.7123616798223901E-2</v>
      </c>
      <c r="O1750" s="7">
        <v>1.2695361634620201E-2</v>
      </c>
      <c r="P1750" s="7">
        <v>0.23509366022238001</v>
      </c>
      <c r="Q1750" s="7">
        <v>7.0894181714405704</v>
      </c>
    </row>
    <row r="1751" spans="1:17" hidden="1" x14ac:dyDescent="0.25">
      <c r="A1751" s="3" t="s">
        <v>60</v>
      </c>
      <c r="B1751" s="2">
        <v>43466</v>
      </c>
      <c r="C1751" s="7">
        <v>0.84767336552997696</v>
      </c>
      <c r="D1751" s="7">
        <v>1.0753830176785099E-2</v>
      </c>
      <c r="E1751" s="7">
        <v>0.68721639362870002</v>
      </c>
      <c r="F1751" s="7">
        <v>0.30202977619451399</v>
      </c>
      <c r="G1751" s="7">
        <v>3.4831110895093401E-2</v>
      </c>
      <c r="H1751" s="7">
        <v>1.1632239389873801E-2</v>
      </c>
      <c r="I1751" s="30">
        <v>6.0322908636671002E-2</v>
      </c>
      <c r="J1751" s="30">
        <v>8.9952537649353403E-2</v>
      </c>
      <c r="K1751" s="7">
        <v>8.0836866587076894E-2</v>
      </c>
      <c r="L1751" s="7">
        <v>0.40043240425335302</v>
      </c>
      <c r="M1751" s="7">
        <v>4.5276028177558297E-2</v>
      </c>
      <c r="N1751" s="7">
        <v>5.7259556972267998E-2</v>
      </c>
      <c r="O1751" s="7">
        <v>3.6864158528119799E-2</v>
      </c>
      <c r="P1751" s="7">
        <v>0.182592188910632</v>
      </c>
      <c r="Q1751" s="7">
        <v>7.4825900063006703</v>
      </c>
    </row>
    <row r="1752" spans="1:17" hidden="1" x14ac:dyDescent="0.25">
      <c r="A1752" s="3" t="s">
        <v>60</v>
      </c>
      <c r="B1752" s="2">
        <v>43497</v>
      </c>
      <c r="C1752" s="7">
        <v>0.86920988408926003</v>
      </c>
      <c r="D1752" s="7">
        <v>1.0070834159771801E-2</v>
      </c>
      <c r="E1752" s="7">
        <v>0.68995910735893495</v>
      </c>
      <c r="F1752" s="7">
        <v>0.29997005848129299</v>
      </c>
      <c r="G1752" s="7">
        <v>3.0408123512967102E-2</v>
      </c>
      <c r="H1752" s="7">
        <v>1.1469879118358201E-2</v>
      </c>
      <c r="I1752" s="30">
        <v>6.2534878436863797E-2</v>
      </c>
      <c r="J1752" s="30">
        <v>0.10113626140771299</v>
      </c>
      <c r="K1752" s="7">
        <v>7.6189631443757996E-2</v>
      </c>
      <c r="L1752" s="7">
        <v>0.40039146774641499</v>
      </c>
      <c r="M1752" s="7">
        <v>4.6021248179096197E-2</v>
      </c>
      <c r="N1752" s="7">
        <v>5.7015419896790702E-2</v>
      </c>
      <c r="O1752" s="7">
        <v>3.8479678404841199E-2</v>
      </c>
      <c r="P1752" s="7">
        <v>0.176353411853197</v>
      </c>
      <c r="Q1752" s="7">
        <v>7.5176114653311004</v>
      </c>
    </row>
    <row r="1753" spans="1:17" hidden="1" x14ac:dyDescent="0.25">
      <c r="A1753" s="3" t="s">
        <v>60</v>
      </c>
      <c r="B1753" s="2">
        <v>43525</v>
      </c>
      <c r="C1753" s="7">
        <v>1.02968507262889</v>
      </c>
      <c r="D1753" s="7">
        <v>1.0457598146141301E-2</v>
      </c>
      <c r="E1753" s="7">
        <v>0.68266173843377098</v>
      </c>
      <c r="F1753" s="7">
        <v>0.30688066342008702</v>
      </c>
      <c r="G1753" s="7">
        <v>2.8375224449137999E-2</v>
      </c>
      <c r="H1753" s="7">
        <v>1.03062107193916E-2</v>
      </c>
      <c r="I1753" s="30">
        <v>7.0575452257243695E-2</v>
      </c>
      <c r="J1753" s="30">
        <v>0.101551494472587</v>
      </c>
      <c r="K1753" s="7">
        <v>7.7056679915655193E-2</v>
      </c>
      <c r="L1753" s="7">
        <v>0.394633690218744</v>
      </c>
      <c r="M1753" s="7">
        <v>4.2348467802264103E-2</v>
      </c>
      <c r="N1753" s="7">
        <v>6.14357859040763E-2</v>
      </c>
      <c r="O1753" s="7">
        <v>3.7145783087701403E-2</v>
      </c>
      <c r="P1753" s="7">
        <v>0.17657121117319799</v>
      </c>
      <c r="Q1753" s="7">
        <v>7.5112848988087402</v>
      </c>
    </row>
    <row r="1754" spans="1:17" hidden="1" x14ac:dyDescent="0.25">
      <c r="A1754" s="3" t="s">
        <v>60</v>
      </c>
      <c r="B1754" s="2">
        <v>43556</v>
      </c>
      <c r="C1754" s="7">
        <v>0.99010375292924602</v>
      </c>
      <c r="D1754" s="7">
        <v>1.0885211681421E-2</v>
      </c>
      <c r="E1754" s="7">
        <v>0.69097652574528701</v>
      </c>
      <c r="F1754" s="7">
        <v>0.29813826257329201</v>
      </c>
      <c r="G1754" s="7">
        <v>2.6214164281867399E-2</v>
      </c>
      <c r="H1754" s="7">
        <v>1.1924712724011299E-2</v>
      </c>
      <c r="I1754" s="30">
        <v>7.2854111089632703E-2</v>
      </c>
      <c r="J1754" s="30">
        <v>9.6936291984599104E-2</v>
      </c>
      <c r="K1754" s="7">
        <v>7.8020941623758E-2</v>
      </c>
      <c r="L1754" s="7">
        <v>0.394159476180449</v>
      </c>
      <c r="M1754" s="7">
        <v>4.4379031702736799E-2</v>
      </c>
      <c r="N1754" s="7">
        <v>7.0426329164846493E-2</v>
      </c>
      <c r="O1754" s="7">
        <v>4.3088133667992801E-2</v>
      </c>
      <c r="P1754" s="7">
        <v>0.16199680758010601</v>
      </c>
      <c r="Q1754" s="7">
        <v>7.4910822830261399</v>
      </c>
    </row>
    <row r="1755" spans="1:17" hidden="1" x14ac:dyDescent="0.25">
      <c r="A1755" s="3" t="s">
        <v>60</v>
      </c>
      <c r="B1755" s="2">
        <v>43586</v>
      </c>
      <c r="C1755" s="7">
        <v>0.99739490518298402</v>
      </c>
      <c r="D1755" s="7">
        <v>9.7082453845603895E-3</v>
      </c>
      <c r="E1755" s="7">
        <v>0.700461943259853</v>
      </c>
      <c r="F1755" s="7">
        <v>0.289829811355587</v>
      </c>
      <c r="G1755" s="7">
        <v>2.61640040687347E-2</v>
      </c>
      <c r="H1755" s="7">
        <v>1.1199564695409701E-2</v>
      </c>
      <c r="I1755" s="30">
        <v>7.70995875592006E-2</v>
      </c>
      <c r="J1755" s="30">
        <v>0.10271251324441701</v>
      </c>
      <c r="K1755" s="7">
        <v>8.0502634408458604E-2</v>
      </c>
      <c r="L1755" s="7">
        <v>0.386716643255135</v>
      </c>
      <c r="M1755" s="7">
        <v>4.45005597789674E-2</v>
      </c>
      <c r="N1755" s="7">
        <v>6.6779563815828696E-2</v>
      </c>
      <c r="O1755" s="7">
        <v>3.7025311110449599E-2</v>
      </c>
      <c r="P1755" s="7">
        <v>0.16729961806339799</v>
      </c>
      <c r="Q1755" s="7">
        <v>7.5086837292281796</v>
      </c>
    </row>
    <row r="1756" spans="1:17" hidden="1" x14ac:dyDescent="0.25">
      <c r="A1756" s="3" t="s">
        <v>60</v>
      </c>
      <c r="B1756" s="2">
        <v>43617</v>
      </c>
      <c r="C1756" s="7">
        <v>0.97311078819015095</v>
      </c>
      <c r="D1756" s="7">
        <v>9.5226325157801994E-3</v>
      </c>
      <c r="E1756" s="7">
        <v>0.68783487786858799</v>
      </c>
      <c r="F1756" s="7">
        <v>0.302642489615632</v>
      </c>
      <c r="G1756" s="7">
        <v>2.5930269769495799E-2</v>
      </c>
      <c r="H1756" s="7">
        <v>1.0951668456799599E-2</v>
      </c>
      <c r="I1756" s="30">
        <v>7.8595632987408806E-2</v>
      </c>
      <c r="J1756" s="30">
        <v>0.100784180508837</v>
      </c>
      <c r="K1756" s="7">
        <v>8.0276886208870094E-2</v>
      </c>
      <c r="L1756" s="7">
        <v>0.38725006408203899</v>
      </c>
      <c r="M1756" s="7">
        <v>4.2398185161987297E-2</v>
      </c>
      <c r="N1756" s="7">
        <v>6.1888096879496E-2</v>
      </c>
      <c r="O1756" s="7">
        <v>4.4201629260703403E-2</v>
      </c>
      <c r="P1756" s="7">
        <v>0.16772338668436301</v>
      </c>
      <c r="Q1756" s="7">
        <v>7.5302201694047701</v>
      </c>
    </row>
    <row r="1757" spans="1:17" hidden="1" x14ac:dyDescent="0.25">
      <c r="A1757" s="3" t="s">
        <v>60</v>
      </c>
      <c r="B1757" s="2">
        <v>43647</v>
      </c>
      <c r="C1757" s="7">
        <v>1.00299595813062</v>
      </c>
      <c r="D1757" s="7">
        <v>8.6080953153691592E-3</v>
      </c>
      <c r="E1757" s="7">
        <v>0.690878825988679</v>
      </c>
      <c r="F1757" s="7">
        <v>0.30051307869595201</v>
      </c>
      <c r="G1757" s="7">
        <v>2.8049520734679902E-2</v>
      </c>
      <c r="H1757" s="7">
        <v>1.12776394134852E-2</v>
      </c>
      <c r="I1757" s="30">
        <v>8.3138507789266999E-2</v>
      </c>
      <c r="J1757" s="30">
        <v>0.10182118620949999</v>
      </c>
      <c r="K1757" s="7">
        <v>7.9985243009349394E-2</v>
      </c>
      <c r="L1757" s="7">
        <v>0.38732834290783602</v>
      </c>
      <c r="M1757" s="7">
        <v>4.5385401498210298E-2</v>
      </c>
      <c r="N1757" s="7">
        <v>6.5084138735490404E-2</v>
      </c>
      <c r="O1757" s="7">
        <v>3.8982575722641299E-2</v>
      </c>
      <c r="P1757" s="7">
        <v>0.158947443979541</v>
      </c>
      <c r="Q1757" s="7">
        <v>7.5259869653023497</v>
      </c>
    </row>
    <row r="1758" spans="1:17" hidden="1" x14ac:dyDescent="0.25">
      <c r="A1758" s="3" t="s">
        <v>60</v>
      </c>
      <c r="B1758" s="2">
        <v>43678</v>
      </c>
      <c r="C1758" s="7">
        <v>1.0356251112049699</v>
      </c>
      <c r="D1758" s="7">
        <v>9.6952354687457193E-3</v>
      </c>
      <c r="E1758" s="7">
        <v>0.68972523688159304</v>
      </c>
      <c r="F1758" s="7">
        <v>0.300579527649661</v>
      </c>
      <c r="G1758" s="7">
        <v>2.5071791542E-2</v>
      </c>
      <c r="H1758" s="7">
        <v>1.2851828578810801E-2</v>
      </c>
      <c r="I1758" s="30">
        <v>7.8316791004075806E-2</v>
      </c>
      <c r="J1758" s="30">
        <v>0.104773205078193</v>
      </c>
      <c r="K1758" s="7">
        <v>7.8871385281320594E-2</v>
      </c>
      <c r="L1758" s="7">
        <v>0.37612732961351197</v>
      </c>
      <c r="M1758" s="7">
        <v>4.3871196604917E-2</v>
      </c>
      <c r="N1758" s="7">
        <v>6.4259007835783699E-2</v>
      </c>
      <c r="O1758" s="7">
        <v>3.7757513883581797E-2</v>
      </c>
      <c r="P1758" s="7">
        <v>0.178099950577806</v>
      </c>
      <c r="Q1758" s="7">
        <v>7.5056209042966398</v>
      </c>
    </row>
    <row r="1759" spans="1:17" hidden="1" x14ac:dyDescent="0.25">
      <c r="A1759" s="3" t="s">
        <v>60</v>
      </c>
      <c r="B1759" s="2">
        <v>43709</v>
      </c>
      <c r="C1759" s="7">
        <v>0.953542096949338</v>
      </c>
      <c r="D1759" s="7">
        <v>1.0111690413549999E-2</v>
      </c>
      <c r="E1759" s="7">
        <v>0.70807545749952505</v>
      </c>
      <c r="F1759" s="7">
        <v>0.28181285208692503</v>
      </c>
      <c r="G1759" s="7">
        <v>2.6763991001826599E-2</v>
      </c>
      <c r="H1759" s="7">
        <v>1.8411945560579901E-2</v>
      </c>
      <c r="I1759" s="30">
        <v>7.8248261377224404E-2</v>
      </c>
      <c r="J1759" s="30">
        <v>9.9525054960054704E-2</v>
      </c>
      <c r="K1759" s="7">
        <v>8.0378761266684404E-2</v>
      </c>
      <c r="L1759" s="7">
        <v>0.38850875840030402</v>
      </c>
      <c r="M1759" s="7">
        <v>4.1789374092056797E-2</v>
      </c>
      <c r="N1759" s="7">
        <v>6.2400586578842003E-2</v>
      </c>
      <c r="O1759" s="7">
        <v>4.0923740640582802E-2</v>
      </c>
      <c r="P1759" s="7">
        <v>0.16304952612184501</v>
      </c>
      <c r="Q1759" s="7">
        <v>7.4638947454701299</v>
      </c>
    </row>
    <row r="1760" spans="1:17" hidden="1" x14ac:dyDescent="0.25">
      <c r="A1760" s="3" t="s">
        <v>60</v>
      </c>
      <c r="B1760" s="2">
        <v>43739</v>
      </c>
      <c r="C1760" s="7">
        <v>1.0173617642678601</v>
      </c>
      <c r="D1760" s="7">
        <v>1.0102763550718799E-2</v>
      </c>
      <c r="E1760" s="7">
        <v>0.69944673237191801</v>
      </c>
      <c r="F1760" s="7">
        <v>0.290450504077364</v>
      </c>
      <c r="G1760" s="7">
        <v>2.51825855936244E-2</v>
      </c>
      <c r="H1760" s="7">
        <v>1.8008905014476901E-2</v>
      </c>
      <c r="I1760" s="30">
        <v>7.76577628070452E-2</v>
      </c>
      <c r="J1760" s="30">
        <v>9.7291569088254801E-2</v>
      </c>
      <c r="K1760" s="7">
        <v>8.2747746329038599E-2</v>
      </c>
      <c r="L1760" s="7">
        <v>0.392228663653301</v>
      </c>
      <c r="M1760" s="7">
        <v>4.3404111019884499E-2</v>
      </c>
      <c r="N1760" s="7">
        <v>6.1898332910108898E-2</v>
      </c>
      <c r="O1760" s="7">
        <v>3.1651504501300498E-2</v>
      </c>
      <c r="P1760" s="7">
        <v>0.169928819082966</v>
      </c>
      <c r="Q1760" s="7">
        <v>7.5066699732769404</v>
      </c>
    </row>
    <row r="1761" spans="1:17" hidden="1" x14ac:dyDescent="0.25">
      <c r="A1761" s="3" t="s">
        <v>60</v>
      </c>
      <c r="B1761" s="2">
        <v>43770</v>
      </c>
      <c r="C1761" s="7">
        <v>1.0598419814928299</v>
      </c>
      <c r="D1761" s="7">
        <v>9.6181282273043803E-3</v>
      </c>
      <c r="E1761" s="7">
        <v>0.71178716744228199</v>
      </c>
      <c r="F1761" s="7">
        <v>0.278594704330414</v>
      </c>
      <c r="G1761" s="7">
        <v>2.5216946770425099E-2</v>
      </c>
      <c r="H1761" s="7">
        <v>2.17750713980269E-2</v>
      </c>
      <c r="I1761" s="30">
        <v>8.3838062165058097E-2</v>
      </c>
      <c r="J1761" s="30">
        <v>9.5224267598195703E-2</v>
      </c>
      <c r="K1761" s="7">
        <v>9.6850991548462897E-2</v>
      </c>
      <c r="L1761" s="7">
        <v>0.390851575446508</v>
      </c>
      <c r="M1761" s="7">
        <v>4.4912174393637802E-2</v>
      </c>
      <c r="N1761" s="7">
        <v>6.8089515101344394E-2</v>
      </c>
      <c r="O1761" s="7">
        <v>2.6764175661823299E-2</v>
      </c>
      <c r="P1761" s="7">
        <v>0.14647721991651799</v>
      </c>
      <c r="Q1761" s="7">
        <v>7.4865838426694502</v>
      </c>
    </row>
    <row r="1762" spans="1:17" hidden="1" x14ac:dyDescent="0.25">
      <c r="A1762" s="3" t="s">
        <v>60</v>
      </c>
      <c r="B1762" s="2">
        <v>43800</v>
      </c>
      <c r="C1762" s="7">
        <v>1.22345531940387</v>
      </c>
      <c r="D1762" s="7">
        <v>9.4756345024427906E-3</v>
      </c>
      <c r="E1762" s="7">
        <v>0.70628063513990003</v>
      </c>
      <c r="F1762" s="7">
        <v>0.28424373035765699</v>
      </c>
      <c r="G1762" s="7">
        <v>2.0496838909091201E-2</v>
      </c>
      <c r="H1762" s="7">
        <v>2.4217403608163799E-2</v>
      </c>
      <c r="I1762" s="30">
        <v>0.114447592770617</v>
      </c>
      <c r="J1762" s="30">
        <v>9.4718639999222198E-2</v>
      </c>
      <c r="K1762" s="7">
        <v>0.10430489373222999</v>
      </c>
      <c r="L1762" s="7">
        <v>0.397262429116646</v>
      </c>
      <c r="M1762" s="7">
        <v>4.5351394793882401E-2</v>
      </c>
      <c r="N1762" s="7">
        <v>4.3924240764043603E-2</v>
      </c>
      <c r="O1762" s="7">
        <v>2.30003054626845E-2</v>
      </c>
      <c r="P1762" s="7">
        <v>0.13227626084342001</v>
      </c>
      <c r="Q1762" s="7">
        <v>7.49371726080226</v>
      </c>
    </row>
    <row r="1763" spans="1:17" hidden="1" x14ac:dyDescent="0.25">
      <c r="A1763" s="3" t="s">
        <v>60</v>
      </c>
      <c r="B1763" s="2">
        <v>43831</v>
      </c>
      <c r="C1763" s="7">
        <v>0.91101766490261504</v>
      </c>
      <c r="D1763" s="7">
        <v>1.1763114695055501E-2</v>
      </c>
      <c r="E1763" s="7">
        <v>0.71878988579279901</v>
      </c>
      <c r="F1763" s="7">
        <v>0.26944699951214501</v>
      </c>
      <c r="G1763" s="7">
        <v>2.78979390581208E-2</v>
      </c>
      <c r="H1763" s="7">
        <v>1.22222971893679E-2</v>
      </c>
      <c r="I1763" s="30">
        <v>6.1543550837090899E-2</v>
      </c>
      <c r="J1763" s="30">
        <v>0.10141044872425101</v>
      </c>
      <c r="K1763" s="7">
        <v>7.6234991204929603E-2</v>
      </c>
      <c r="L1763" s="7">
        <v>0.40544652792720598</v>
      </c>
      <c r="M1763" s="7">
        <v>4.45499157758667E-2</v>
      </c>
      <c r="N1763" s="7">
        <v>6.1645808538849101E-2</v>
      </c>
      <c r="O1763" s="7">
        <v>3.97132832308612E-2</v>
      </c>
      <c r="P1763" s="7">
        <v>0.169335237513457</v>
      </c>
      <c r="Q1763" s="7">
        <v>7.5341650356903802</v>
      </c>
    </row>
    <row r="1764" spans="1:17" hidden="1" x14ac:dyDescent="0.25">
      <c r="A1764" s="3" t="s">
        <v>60</v>
      </c>
      <c r="B1764" s="2">
        <v>43862</v>
      </c>
      <c r="C1764" s="7">
        <v>0.94250147532682904</v>
      </c>
      <c r="D1764" s="7">
        <v>9.1478989772329593E-3</v>
      </c>
      <c r="E1764" s="7">
        <v>0.71562011102954104</v>
      </c>
      <c r="F1764" s="7">
        <v>0.27523198999322601</v>
      </c>
      <c r="G1764" s="7">
        <v>2.4916384423160399E-2</v>
      </c>
      <c r="H1764" s="7">
        <v>1.3861087886328701E-2</v>
      </c>
      <c r="I1764" s="30">
        <v>6.1590791603533999E-2</v>
      </c>
      <c r="J1764" s="30">
        <v>0.109699054987056</v>
      </c>
      <c r="K1764" s="7">
        <v>7.4471657235351901E-2</v>
      </c>
      <c r="L1764" s="7">
        <v>0.40366353560775697</v>
      </c>
      <c r="M1764" s="7">
        <v>4.4880013444320903E-2</v>
      </c>
      <c r="N1764" s="7">
        <v>6.0594086759050703E-2</v>
      </c>
      <c r="O1764" s="7">
        <v>3.57819700524089E-2</v>
      </c>
      <c r="P1764" s="7">
        <v>0.17054141800103101</v>
      </c>
      <c r="Q1764" s="7">
        <v>7.5302102533294599</v>
      </c>
    </row>
    <row r="1765" spans="1:17" hidden="1" x14ac:dyDescent="0.25">
      <c r="A1765" s="3" t="s">
        <v>60</v>
      </c>
      <c r="B1765" s="2">
        <v>43891</v>
      </c>
      <c r="C1765" s="7">
        <v>0.97673883464279698</v>
      </c>
      <c r="D1765" s="7">
        <v>1.08329598471748E-2</v>
      </c>
      <c r="E1765" s="7">
        <v>0.74631487704571897</v>
      </c>
      <c r="F1765" s="7">
        <v>0.242852163107106</v>
      </c>
      <c r="G1765" s="7">
        <v>2.1419023445331802E-2</v>
      </c>
      <c r="H1765" s="7">
        <v>8.69799189039136E-3</v>
      </c>
      <c r="I1765" s="30">
        <v>4.0163371874201999E-2</v>
      </c>
      <c r="J1765" s="30">
        <v>7.1329643672749105E-2</v>
      </c>
      <c r="K1765" s="7">
        <v>8.3210144090370197E-2</v>
      </c>
      <c r="L1765" s="7">
        <v>0.51420506732365201</v>
      </c>
      <c r="M1765" s="7">
        <v>3.6393736169961097E-2</v>
      </c>
      <c r="N1765" s="7">
        <v>5.68097679060846E-2</v>
      </c>
      <c r="O1765" s="7">
        <v>1.9062840540765898E-2</v>
      </c>
      <c r="P1765" s="7">
        <v>0.14870841308649199</v>
      </c>
      <c r="Q1765" s="7">
        <v>7.5163721353503599</v>
      </c>
    </row>
    <row r="1766" spans="1:17" hidden="1" x14ac:dyDescent="0.25">
      <c r="A1766" s="3" t="s">
        <v>60</v>
      </c>
      <c r="B1766" s="2">
        <v>43922</v>
      </c>
      <c r="C1766" s="7">
        <v>0.71854073096983795</v>
      </c>
      <c r="D1766" s="7">
        <v>1.0503242485876399E-2</v>
      </c>
      <c r="E1766" s="7">
        <v>0.79253838239076202</v>
      </c>
      <c r="F1766" s="7">
        <v>0.19695837512336101</v>
      </c>
      <c r="G1766" s="7">
        <v>1.25736937597281E-2</v>
      </c>
      <c r="H1766" s="7">
        <v>8.5966555711764606E-5</v>
      </c>
      <c r="I1766" s="30">
        <v>6.6515452216331398E-3</v>
      </c>
      <c r="J1766" s="30">
        <v>1.1372008450391401E-2</v>
      </c>
      <c r="K1766" s="7">
        <v>9.0178117916700704E-2</v>
      </c>
      <c r="L1766" s="7">
        <v>0.74159651890454203</v>
      </c>
      <c r="M1766" s="7">
        <v>1.1716490163447699E-2</v>
      </c>
      <c r="N1766" s="7">
        <v>4.0016945038706099E-2</v>
      </c>
      <c r="O1766" s="7">
        <v>3.9085463639032501E-3</v>
      </c>
      <c r="P1766" s="7">
        <v>8.1900167625236095E-2</v>
      </c>
      <c r="Q1766" s="7">
        <v>7.7053431286794503</v>
      </c>
    </row>
    <row r="1767" spans="1:17" hidden="1" x14ac:dyDescent="0.25">
      <c r="A1767" s="3" t="s">
        <v>60</v>
      </c>
      <c r="B1767" s="2">
        <v>43952</v>
      </c>
      <c r="C1767" s="7">
        <v>0.87799381275365396</v>
      </c>
      <c r="D1767" s="7">
        <v>1.0521667433229701E-2</v>
      </c>
      <c r="E1767" s="7">
        <v>0.77070551878777305</v>
      </c>
      <c r="F1767" s="7">
        <v>0.21877281377899699</v>
      </c>
      <c r="G1767" s="7">
        <v>1.13897234035766E-2</v>
      </c>
      <c r="H1767" s="7">
        <v>4.4118220627579699E-4</v>
      </c>
      <c r="I1767" s="30">
        <v>9.6931972963345998E-3</v>
      </c>
      <c r="J1767" s="30">
        <v>2.3147254158776099E-2</v>
      </c>
      <c r="K1767" s="7">
        <v>8.7224875075259001E-2</v>
      </c>
      <c r="L1767" s="7">
        <v>0.65872839707966102</v>
      </c>
      <c r="M1767" s="7">
        <v>1.1731365113924599E-2</v>
      </c>
      <c r="N1767" s="7">
        <v>9.2887894529786602E-2</v>
      </c>
      <c r="O1767" s="7">
        <v>4.9745350702288102E-3</v>
      </c>
      <c r="P1767" s="7">
        <v>9.9781576066176603E-2</v>
      </c>
      <c r="Q1767" s="7">
        <v>7.7176486321704898</v>
      </c>
    </row>
    <row r="1768" spans="1:17" hidden="1" x14ac:dyDescent="0.25">
      <c r="A1768" s="3" t="s">
        <v>60</v>
      </c>
      <c r="B1768" s="2">
        <v>43983</v>
      </c>
      <c r="C1768" s="7">
        <v>0.97496732582185897</v>
      </c>
      <c r="D1768" s="7">
        <v>1.13161366572811E-2</v>
      </c>
      <c r="E1768" s="7">
        <v>0.74290399014514097</v>
      </c>
      <c r="F1768" s="7">
        <v>0.24577987319757799</v>
      </c>
      <c r="G1768" s="7">
        <v>1.3139354530750399E-2</v>
      </c>
      <c r="H1768" s="7">
        <v>5.8813536894653197E-3</v>
      </c>
      <c r="I1768" s="30">
        <v>5.4768405452379001E-2</v>
      </c>
      <c r="J1768" s="30">
        <v>4.3469251819092697E-2</v>
      </c>
      <c r="K1768" s="7">
        <v>7.9215063564519406E-2</v>
      </c>
      <c r="L1768" s="7">
        <v>0.54081089792096304</v>
      </c>
      <c r="M1768" s="7">
        <v>1.92278849563054E-2</v>
      </c>
      <c r="N1768" s="7">
        <v>9.5675914757314101E-2</v>
      </c>
      <c r="O1768" s="7">
        <v>8.5196537965988098E-3</v>
      </c>
      <c r="P1768" s="7">
        <v>0.139292219512612</v>
      </c>
      <c r="Q1768" s="7">
        <v>7.6835243810327203</v>
      </c>
    </row>
    <row r="1769" spans="1:17" hidden="1" x14ac:dyDescent="0.25">
      <c r="A1769" s="3" t="s">
        <v>60</v>
      </c>
      <c r="B1769" s="2">
        <v>44013</v>
      </c>
      <c r="C1769" s="7">
        <v>1.1111033766107199</v>
      </c>
      <c r="D1769" s="7">
        <v>1.0663489830801001E-2</v>
      </c>
      <c r="E1769" s="7">
        <v>0.71988905731562802</v>
      </c>
      <c r="F1769" s="7">
        <v>0.26944745285357102</v>
      </c>
      <c r="G1769" s="7">
        <v>1.30933550943704E-2</v>
      </c>
      <c r="H1769" s="7">
        <v>9.6116773998593894E-3</v>
      </c>
      <c r="I1769" s="30">
        <v>7.0742816537967601E-2</v>
      </c>
      <c r="J1769" s="30">
        <v>9.2521301091234104E-2</v>
      </c>
      <c r="K1769" s="7">
        <v>7.08316028678974E-2</v>
      </c>
      <c r="L1769" s="7">
        <v>0.45438184995595998</v>
      </c>
      <c r="M1769" s="7">
        <v>3.5138135096160802E-2</v>
      </c>
      <c r="N1769" s="7">
        <v>8.7656544652199297E-2</v>
      </c>
      <c r="O1769" s="7">
        <v>1.6344621370781701E-2</v>
      </c>
      <c r="P1769" s="7">
        <v>0.14967809593356901</v>
      </c>
      <c r="Q1769" s="7">
        <v>7.6058411810255899</v>
      </c>
    </row>
    <row r="1770" spans="1:17" hidden="1" x14ac:dyDescent="0.25">
      <c r="A1770" s="3" t="s">
        <v>60</v>
      </c>
      <c r="B1770" s="2">
        <v>44044</v>
      </c>
      <c r="C1770" s="7">
        <v>1.1372799604402599</v>
      </c>
      <c r="D1770" s="7">
        <v>1.26032307089662E-2</v>
      </c>
      <c r="E1770" s="7">
        <v>0.71932895803502295</v>
      </c>
      <c r="F1770" s="7">
        <v>0.26806781125601098</v>
      </c>
      <c r="G1770" s="7">
        <v>1.06245162784535E-2</v>
      </c>
      <c r="H1770" s="7">
        <v>1.0278434294035001E-2</v>
      </c>
      <c r="I1770" s="30">
        <v>7.9830755673653997E-2</v>
      </c>
      <c r="J1770" s="30">
        <v>0.114286657380678</v>
      </c>
      <c r="K1770" s="7">
        <v>7.5594819428334598E-2</v>
      </c>
      <c r="L1770" s="7">
        <v>0.42575195379589897</v>
      </c>
      <c r="M1770" s="7">
        <v>3.4604891870120599E-2</v>
      </c>
      <c r="N1770" s="7">
        <v>8.4601693584809595E-2</v>
      </c>
      <c r="O1770" s="7">
        <v>2.12212060515754E-2</v>
      </c>
      <c r="P1770" s="7">
        <v>0.14320507164244001</v>
      </c>
      <c r="Q1770" s="7">
        <v>7.6209472443655502</v>
      </c>
    </row>
    <row r="1771" spans="1:17" hidden="1" x14ac:dyDescent="0.25">
      <c r="A1771" s="3" t="s">
        <v>60</v>
      </c>
      <c r="B1771" s="2">
        <v>44075</v>
      </c>
      <c r="C1771" s="7">
        <v>1.07274873447886</v>
      </c>
      <c r="D1771" s="7">
        <v>1.2209507056850101E-2</v>
      </c>
      <c r="E1771" s="7">
        <v>0.73054951045755301</v>
      </c>
      <c r="F1771" s="7">
        <v>0.25724098248559701</v>
      </c>
      <c r="G1771" s="7">
        <v>1.5763150204244701E-2</v>
      </c>
      <c r="H1771" s="7">
        <v>1.23070760984413E-2</v>
      </c>
      <c r="I1771" s="30">
        <v>6.5864781952144999E-2</v>
      </c>
      <c r="J1771" s="30">
        <v>9.4207295655520995E-2</v>
      </c>
      <c r="K1771" s="7">
        <v>8.3082807612017598E-2</v>
      </c>
      <c r="L1771" s="7">
        <v>0.43494042077716599</v>
      </c>
      <c r="M1771" s="7">
        <v>3.5297765766990001E-2</v>
      </c>
      <c r="N1771" s="7">
        <v>8.1079740118293206E-2</v>
      </c>
      <c r="O1771" s="7">
        <v>2.3489074852991801E-2</v>
      </c>
      <c r="P1771" s="7">
        <v>0.15396788696218999</v>
      </c>
      <c r="Q1771" s="7">
        <v>7.5919969059812598</v>
      </c>
    </row>
    <row r="1772" spans="1:17" hidden="1" x14ac:dyDescent="0.25">
      <c r="A1772" s="3" t="s">
        <v>60</v>
      </c>
      <c r="B1772" s="2">
        <v>44105</v>
      </c>
      <c r="C1772" s="7">
        <v>1.1316102234595999</v>
      </c>
      <c r="D1772" s="7">
        <v>9.61507567790287E-3</v>
      </c>
      <c r="E1772" s="7">
        <v>0.72232742778679704</v>
      </c>
      <c r="F1772" s="7">
        <v>0.26805749653529998</v>
      </c>
      <c r="G1772" s="7">
        <v>1.3989420538872401E-2</v>
      </c>
      <c r="H1772" s="7">
        <v>1.5682233059952502E-2</v>
      </c>
      <c r="I1772" s="30">
        <v>6.8232336033227203E-2</v>
      </c>
      <c r="J1772" s="30">
        <v>8.62470204877024E-2</v>
      </c>
      <c r="K1772" s="7">
        <v>8.9741487446408502E-2</v>
      </c>
      <c r="L1772" s="7">
        <v>0.44196775990860099</v>
      </c>
      <c r="M1772" s="7">
        <v>3.6934129038322203E-2</v>
      </c>
      <c r="N1772" s="7">
        <v>8.3026083279424595E-2</v>
      </c>
      <c r="O1772" s="7">
        <v>1.8271519641136599E-2</v>
      </c>
      <c r="P1772" s="7">
        <v>0.145908010566352</v>
      </c>
      <c r="Q1772" s="7">
        <v>7.5526708240804901</v>
      </c>
    </row>
    <row r="1773" spans="1:17" hidden="1" x14ac:dyDescent="0.25">
      <c r="A1773" s="3" t="s">
        <v>60</v>
      </c>
      <c r="B1773" s="2">
        <v>44136</v>
      </c>
      <c r="C1773" s="7">
        <v>0.96398377638008603</v>
      </c>
      <c r="D1773" s="7">
        <v>1.0419630860331101E-2</v>
      </c>
      <c r="E1773" s="7">
        <v>0.756520506146518</v>
      </c>
      <c r="F1773" s="7">
        <v>0.23305986299315101</v>
      </c>
      <c r="G1773" s="7">
        <v>1.9475256712234199E-2</v>
      </c>
      <c r="H1773" s="7">
        <v>9.0279792504051794E-3</v>
      </c>
      <c r="I1773" s="30">
        <v>2.41761957084537E-2</v>
      </c>
      <c r="J1773" s="30">
        <v>5.7882644406149299E-2</v>
      </c>
      <c r="K1773" s="7">
        <v>0.10462981634608</v>
      </c>
      <c r="L1773" s="7">
        <v>0.53567449060037797</v>
      </c>
      <c r="M1773" s="7">
        <v>2.97464034020773E-2</v>
      </c>
      <c r="N1773" s="7">
        <v>8.0986820452119093E-2</v>
      </c>
      <c r="O1773" s="7">
        <v>1.6309713078745298E-2</v>
      </c>
      <c r="P1773" s="7">
        <v>0.122090680043358</v>
      </c>
      <c r="Q1773" s="7">
        <v>7.6293438729227301</v>
      </c>
    </row>
    <row r="1774" spans="1:17" hidden="1" x14ac:dyDescent="0.25">
      <c r="A1774" s="3" t="s">
        <v>60</v>
      </c>
      <c r="B1774" s="2">
        <v>44166</v>
      </c>
      <c r="C1774" s="7">
        <v>1.2389651733971301</v>
      </c>
      <c r="D1774" s="7">
        <v>1.0642711340740499E-2</v>
      </c>
      <c r="E1774" s="7">
        <v>0.74151923864318303</v>
      </c>
      <c r="F1774" s="7">
        <v>0.24783805001607701</v>
      </c>
      <c r="G1774" s="7">
        <v>1.71741995346733E-2</v>
      </c>
      <c r="H1774" s="7">
        <v>1.82328720876881E-2</v>
      </c>
      <c r="I1774" s="30">
        <v>0.10501656923181001</v>
      </c>
      <c r="J1774" s="30">
        <v>4.7505658454057603E-2</v>
      </c>
      <c r="K1774" s="7">
        <v>0.10526912993031801</v>
      </c>
      <c r="L1774" s="7">
        <v>0.48139980242563502</v>
      </c>
      <c r="M1774" s="7">
        <v>4.24637038099763E-2</v>
      </c>
      <c r="N1774" s="7">
        <v>5.4711927888273802E-2</v>
      </c>
      <c r="O1774" s="7">
        <v>1.9615277000819799E-2</v>
      </c>
      <c r="P1774" s="7">
        <v>0.10861085963674801</v>
      </c>
      <c r="Q1774" s="7">
        <v>7.6356197772582703</v>
      </c>
    </row>
    <row r="1775" spans="1:17" hidden="1" x14ac:dyDescent="0.25">
      <c r="A1775" s="3" t="s">
        <v>60</v>
      </c>
      <c r="B1775" s="2">
        <v>44197</v>
      </c>
      <c r="C1775" s="7">
        <v>0.78169652057250205</v>
      </c>
      <c r="D1775" s="7">
        <v>1.12746699445848E-2</v>
      </c>
      <c r="E1775" s="7">
        <v>0.768442162222018</v>
      </c>
      <c r="F1775" s="7">
        <v>0.22028316783339699</v>
      </c>
      <c r="G1775" s="7">
        <v>1.77744818802111E-2</v>
      </c>
      <c r="H1775" s="7">
        <v>1.1108036167761699E-3</v>
      </c>
      <c r="I1775" s="30">
        <v>8.3511048875616507E-3</v>
      </c>
      <c r="J1775" s="30">
        <v>5.2351833296897E-2</v>
      </c>
      <c r="K1775" s="7">
        <v>8.0275952629085906E-2</v>
      </c>
      <c r="L1775" s="7">
        <v>0.58722131853265203</v>
      </c>
      <c r="M1775" s="7">
        <v>2.8882298218464698E-2</v>
      </c>
      <c r="N1775" s="7">
        <v>5.9335734972413498E-2</v>
      </c>
      <c r="O1775" s="7">
        <v>1.7174018430870599E-2</v>
      </c>
      <c r="P1775" s="7">
        <v>0.14752245353506699</v>
      </c>
      <c r="Q1775" s="7">
        <v>7.6596266356850302</v>
      </c>
    </row>
    <row r="1776" spans="1:17" hidden="1" x14ac:dyDescent="0.25">
      <c r="A1776" s="3" t="s">
        <v>60</v>
      </c>
      <c r="B1776" s="2">
        <v>44228</v>
      </c>
      <c r="C1776" s="7">
        <v>0.79343187117839298</v>
      </c>
      <c r="D1776" s="7">
        <v>1.08746672317875E-2</v>
      </c>
      <c r="E1776" s="7">
        <v>0.76125455663920305</v>
      </c>
      <c r="F1776" s="7">
        <v>0.227870776129009</v>
      </c>
      <c r="G1776" s="7">
        <v>1.7916938167872799E-2</v>
      </c>
      <c r="H1776" s="7">
        <v>6.2325299023119102E-4</v>
      </c>
      <c r="I1776" s="30">
        <v>8.9052798547490999E-3</v>
      </c>
      <c r="J1776" s="30">
        <v>5.2749597484157702E-2</v>
      </c>
      <c r="K1776" s="7">
        <v>8.7942587343539894E-2</v>
      </c>
      <c r="L1776" s="7">
        <v>0.57576652078386004</v>
      </c>
      <c r="M1776" s="7">
        <v>2.8951474484559599E-2</v>
      </c>
      <c r="N1776" s="7">
        <v>7.1186556442385807E-2</v>
      </c>
      <c r="O1776" s="7">
        <v>1.75061029566017E-2</v>
      </c>
      <c r="P1776" s="7">
        <v>0.13845168949204201</v>
      </c>
      <c r="Q1776" s="7">
        <v>7.6391077396070202</v>
      </c>
    </row>
    <row r="1777" spans="1:17" hidden="1" x14ac:dyDescent="0.25">
      <c r="A1777" s="3" t="s">
        <v>60</v>
      </c>
      <c r="B1777" s="2">
        <v>44256</v>
      </c>
      <c r="C1777" s="7">
        <v>0.98327816175474603</v>
      </c>
      <c r="D1777" s="7">
        <v>1.11324693333481E-2</v>
      </c>
      <c r="E1777" s="7">
        <v>0.75113980436054595</v>
      </c>
      <c r="F1777" s="7">
        <v>0.237727726306105</v>
      </c>
      <c r="G1777" s="7">
        <v>1.64951599720864E-2</v>
      </c>
      <c r="H1777" s="7">
        <v>1.5571321701857599E-3</v>
      </c>
      <c r="I1777" s="30">
        <v>1.07775997037158E-2</v>
      </c>
      <c r="J1777" s="30">
        <v>5.2336568476743499E-2</v>
      </c>
      <c r="K1777" s="7">
        <v>9.0304715060128299E-2</v>
      </c>
      <c r="L1777" s="7">
        <v>0.54853016885088601</v>
      </c>
      <c r="M1777" s="7">
        <v>3.0463920786732001E-2</v>
      </c>
      <c r="N1777" s="7">
        <v>7.6538315451448402E-2</v>
      </c>
      <c r="O1777" s="7">
        <v>2.2368986194079701E-2</v>
      </c>
      <c r="P1777" s="7">
        <v>0.150627433333995</v>
      </c>
      <c r="Q1777" s="7">
        <v>7.6228855986908197</v>
      </c>
    </row>
    <row r="1778" spans="1:17" hidden="1" x14ac:dyDescent="0.25">
      <c r="A1778" s="3" t="s">
        <v>60</v>
      </c>
      <c r="B1778" s="2">
        <v>44287</v>
      </c>
      <c r="C1778" s="7">
        <v>1.1013882019032299</v>
      </c>
      <c r="D1778" s="7">
        <v>1.09424207991547E-2</v>
      </c>
      <c r="E1778" s="7">
        <v>0.73381157700056798</v>
      </c>
      <c r="F1778" s="7">
        <v>0.25524600220027699</v>
      </c>
      <c r="G1778" s="7">
        <v>1.9382559530312302E-2</v>
      </c>
      <c r="H1778" s="7">
        <v>5.9946931343981998E-3</v>
      </c>
      <c r="I1778" s="30">
        <v>6.4236005034972593E-2</v>
      </c>
      <c r="J1778" s="30">
        <v>6.8438011612871899E-2</v>
      </c>
      <c r="K1778" s="7">
        <v>8.3819428012994801E-2</v>
      </c>
      <c r="L1778" s="7">
        <v>0.46199709916104098</v>
      </c>
      <c r="M1778" s="7">
        <v>3.5841283295227601E-2</v>
      </c>
      <c r="N1778" s="7">
        <v>8.4223914912194206E-2</v>
      </c>
      <c r="O1778" s="7">
        <v>2.7087557583421101E-2</v>
      </c>
      <c r="P1778" s="7">
        <v>0.14897944772256599</v>
      </c>
      <c r="Q1778" s="7">
        <v>7.6119811076222597</v>
      </c>
    </row>
    <row r="1779" spans="1:17" hidden="1" x14ac:dyDescent="0.25">
      <c r="A1779" s="3" t="s">
        <v>60</v>
      </c>
      <c r="B1779" s="2">
        <v>44317</v>
      </c>
      <c r="C1779" s="7">
        <v>1.1865791496709801</v>
      </c>
      <c r="D1779" s="7">
        <v>1.09375291216977E-2</v>
      </c>
      <c r="E1779" s="7">
        <v>0.72675701668722603</v>
      </c>
      <c r="F1779" s="7">
        <v>0.26230545419107598</v>
      </c>
      <c r="G1779" s="7">
        <v>1.35644931205273E-2</v>
      </c>
      <c r="H1779" s="7">
        <v>1.00147168409335E-2</v>
      </c>
      <c r="I1779" s="30">
        <v>7.1273259344359699E-2</v>
      </c>
      <c r="J1779" s="30">
        <v>9.5686457528894403E-2</v>
      </c>
      <c r="K1779" s="7">
        <v>7.6029635791703104E-2</v>
      </c>
      <c r="L1779" s="7">
        <v>0.432763928191922</v>
      </c>
      <c r="M1779" s="7">
        <v>3.64867069078601E-2</v>
      </c>
      <c r="N1779" s="7">
        <v>8.0901285302118806E-2</v>
      </c>
      <c r="O1779" s="7">
        <v>3.24557769270521E-2</v>
      </c>
      <c r="P1779" s="7">
        <v>0.15082374004462901</v>
      </c>
      <c r="Q1779" s="7">
        <v>7.5738848429340502</v>
      </c>
    </row>
    <row r="1780" spans="1:17" hidden="1" x14ac:dyDescent="0.25">
      <c r="A1780" s="3" t="s">
        <v>60</v>
      </c>
      <c r="B1780" s="2">
        <v>44348</v>
      </c>
      <c r="C1780" s="7">
        <v>1.14676677982016</v>
      </c>
      <c r="D1780" s="7">
        <v>1.1090087627814601E-2</v>
      </c>
      <c r="E1780" s="7">
        <v>0.71914471734110297</v>
      </c>
      <c r="F1780" s="7">
        <v>0.26976519503108198</v>
      </c>
      <c r="G1780" s="7">
        <v>1.44376526604714E-2</v>
      </c>
      <c r="H1780" s="7">
        <v>1.0290930462963799E-2</v>
      </c>
      <c r="I1780" s="30">
        <v>7.0266266611571801E-2</v>
      </c>
      <c r="J1780" s="30">
        <v>0.105709387036851</v>
      </c>
      <c r="K1780" s="7">
        <v>7.05979415211824E-2</v>
      </c>
      <c r="L1780" s="7">
        <v>0.43437741676766201</v>
      </c>
      <c r="M1780" s="7">
        <v>3.7581386334980198E-2</v>
      </c>
      <c r="N1780" s="7">
        <v>6.7495084995344498E-2</v>
      </c>
      <c r="O1780" s="7">
        <v>3.7304046770995698E-2</v>
      </c>
      <c r="P1780" s="7">
        <v>0.15193988683797699</v>
      </c>
      <c r="Q1780" s="7">
        <v>7.5732620525494596</v>
      </c>
    </row>
    <row r="1781" spans="1:17" hidden="1" x14ac:dyDescent="0.25">
      <c r="A1781" s="3" t="s">
        <v>60</v>
      </c>
      <c r="B1781" s="2">
        <v>44378</v>
      </c>
      <c r="C1781" s="7">
        <v>1.1846008521036799</v>
      </c>
      <c r="D1781" s="7">
        <v>1.2963408550645599E-2</v>
      </c>
      <c r="E1781" s="7">
        <v>0.72382562278806395</v>
      </c>
      <c r="F1781" s="7">
        <v>0.26321096866129001</v>
      </c>
      <c r="G1781" s="7">
        <v>1.44031629575556E-2</v>
      </c>
      <c r="H1781" s="7">
        <v>1.06901342657979E-2</v>
      </c>
      <c r="I1781" s="30">
        <v>6.9933445890777102E-2</v>
      </c>
      <c r="J1781" s="30">
        <v>0.113981283332508</v>
      </c>
      <c r="K1781" s="7">
        <v>7.05716984433057E-2</v>
      </c>
      <c r="L1781" s="7">
        <v>0.43066056571935701</v>
      </c>
      <c r="M1781" s="7">
        <v>3.8171563013451197E-2</v>
      </c>
      <c r="N1781" s="7">
        <v>6.8224690163928098E-2</v>
      </c>
      <c r="O1781" s="7">
        <v>3.6990581460114302E-2</v>
      </c>
      <c r="P1781" s="7">
        <v>0.14637287475320401</v>
      </c>
      <c r="Q1781" s="7">
        <v>7.5679847886600804</v>
      </c>
    </row>
    <row r="1782" spans="1:17" hidden="1" x14ac:dyDescent="0.25">
      <c r="A1782" s="3" t="s">
        <v>60</v>
      </c>
      <c r="B1782" s="2">
        <v>44409</v>
      </c>
      <c r="C1782" s="7">
        <v>1.19906896029807</v>
      </c>
      <c r="D1782" s="7">
        <v>1.15028635467537E-2</v>
      </c>
      <c r="E1782" s="7">
        <v>0.70515202152707102</v>
      </c>
      <c r="F1782" s="7">
        <v>0.28334511492617498</v>
      </c>
      <c r="G1782" s="7">
        <v>1.4341466452646501E-2</v>
      </c>
      <c r="H1782" s="7">
        <v>1.2391811462595201E-2</v>
      </c>
      <c r="I1782" s="30">
        <v>7.3397901786885697E-2</v>
      </c>
      <c r="J1782" s="30">
        <v>0.13018196984319999</v>
      </c>
      <c r="K1782" s="7">
        <v>6.8684518882111606E-2</v>
      </c>
      <c r="L1782" s="7">
        <v>0.40034470666238903</v>
      </c>
      <c r="M1782" s="7">
        <v>3.4788291536134101E-2</v>
      </c>
      <c r="N1782" s="7">
        <v>6.22600496283209E-2</v>
      </c>
      <c r="O1782" s="7">
        <v>4.3400374515383297E-2</v>
      </c>
      <c r="P1782" s="7">
        <v>0.16020890923033401</v>
      </c>
      <c r="Q1782" s="7">
        <v>7.5960887456315298</v>
      </c>
    </row>
    <row r="1783" spans="1:17" x14ac:dyDescent="0.25">
      <c r="A1783" s="3" t="s">
        <v>60</v>
      </c>
      <c r="B1783" s="2">
        <v>44440</v>
      </c>
      <c r="C1783" s="7">
        <v>1.1658751903972999</v>
      </c>
      <c r="D1783" s="7">
        <v>1.16620576086494E-2</v>
      </c>
      <c r="E1783" s="7">
        <v>0.72009403703377295</v>
      </c>
      <c r="F1783" s="7">
        <v>0.26824390535757803</v>
      </c>
      <c r="G1783" s="7">
        <v>1.5831313468623699E-2</v>
      </c>
      <c r="H1783" s="7">
        <v>1.43982498623287E-2</v>
      </c>
      <c r="I1783" s="30">
        <v>6.6498628145523195E-2</v>
      </c>
      <c r="J1783" s="30">
        <v>0.12062321232885501</v>
      </c>
      <c r="K1783" s="7">
        <v>7.0992270479163996E-2</v>
      </c>
      <c r="L1783" s="7">
        <v>0.40458765084553</v>
      </c>
      <c r="M1783" s="7">
        <v>4.20800216702358E-2</v>
      </c>
      <c r="N1783" s="7">
        <v>5.9139152239497797E-2</v>
      </c>
      <c r="O1783" s="7">
        <v>4.7201840383246797E-2</v>
      </c>
      <c r="P1783" s="7">
        <v>0.158647660576995</v>
      </c>
      <c r="Q1783" s="7">
        <v>7.5694186054339898</v>
      </c>
    </row>
    <row r="1784" spans="1:17" hidden="1" x14ac:dyDescent="0.25">
      <c r="A1784" s="3" t="s">
        <v>61</v>
      </c>
      <c r="B1784" s="2">
        <v>43466</v>
      </c>
      <c r="C1784" s="7">
        <v>0.84312827366890197</v>
      </c>
      <c r="D1784" s="7">
        <v>1.0774550288660201E-2</v>
      </c>
      <c r="E1784" s="7">
        <v>0.70098750285544897</v>
      </c>
      <c r="F1784" s="7">
        <v>0.28823794685588999</v>
      </c>
      <c r="G1784" s="7">
        <v>1.47435959312211E-2</v>
      </c>
      <c r="H1784" s="7">
        <v>1.6094149971477401E-2</v>
      </c>
      <c r="I1784" s="30">
        <v>8.3802560944978705E-2</v>
      </c>
      <c r="J1784" s="30">
        <v>0.118269042764577</v>
      </c>
      <c r="K1784" s="7">
        <v>7.7952491618198005E-2</v>
      </c>
      <c r="L1784" s="7">
        <v>0.33465451871804303</v>
      </c>
      <c r="M1784" s="7">
        <v>4.6923898897831898E-2</v>
      </c>
      <c r="N1784" s="7">
        <v>5.6122622548706501E-2</v>
      </c>
      <c r="O1784" s="7">
        <v>3.6720780935766202E-2</v>
      </c>
      <c r="P1784" s="7">
        <v>0.21471633766920001</v>
      </c>
      <c r="Q1784" s="7">
        <v>5.7982071833938997</v>
      </c>
    </row>
    <row r="1785" spans="1:17" hidden="1" x14ac:dyDescent="0.25">
      <c r="A1785" s="3" t="s">
        <v>61</v>
      </c>
      <c r="B1785" s="2">
        <v>43497</v>
      </c>
      <c r="C1785" s="7">
        <v>0.875776555699324</v>
      </c>
      <c r="D1785" s="7">
        <v>9.4718941386236592E-3</v>
      </c>
      <c r="E1785" s="7">
        <v>0.69965645166726098</v>
      </c>
      <c r="F1785" s="7">
        <v>0.29087165419411498</v>
      </c>
      <c r="G1785" s="7">
        <v>1.32806148615256E-2</v>
      </c>
      <c r="H1785" s="7">
        <v>1.48470684542217E-2</v>
      </c>
      <c r="I1785" s="30">
        <v>8.3988486455410405E-2</v>
      </c>
      <c r="J1785" s="30">
        <v>0.13658831664013199</v>
      </c>
      <c r="K1785" s="7">
        <v>7.2411844659493005E-2</v>
      </c>
      <c r="L1785" s="7">
        <v>0.32710534855439299</v>
      </c>
      <c r="M1785" s="7">
        <v>4.6649612167928498E-2</v>
      </c>
      <c r="N1785" s="7">
        <v>5.43130816750831E-2</v>
      </c>
      <c r="O1785" s="7">
        <v>4.04327799201303E-2</v>
      </c>
      <c r="P1785" s="7">
        <v>0.210382846611682</v>
      </c>
      <c r="Q1785" s="7">
        <v>5.7932004318376098</v>
      </c>
    </row>
    <row r="1786" spans="1:17" hidden="1" x14ac:dyDescent="0.25">
      <c r="A1786" s="3" t="s">
        <v>61</v>
      </c>
      <c r="B1786" s="2">
        <v>43525</v>
      </c>
      <c r="C1786" s="7">
        <v>1.0171205789754301</v>
      </c>
      <c r="D1786" s="7">
        <v>9.4941753799767797E-3</v>
      </c>
      <c r="E1786" s="7">
        <v>0.69048905275113504</v>
      </c>
      <c r="F1786" s="7">
        <v>0.30001677186888798</v>
      </c>
      <c r="G1786" s="7">
        <v>1.6076699699645699E-2</v>
      </c>
      <c r="H1786" s="7">
        <v>1.4485306563998299E-2</v>
      </c>
      <c r="I1786" s="30">
        <v>8.7509523106616499E-2</v>
      </c>
      <c r="J1786" s="30">
        <v>0.132486878704936</v>
      </c>
      <c r="K1786" s="7">
        <v>7.2760339979403899E-2</v>
      </c>
      <c r="L1786" s="7">
        <v>0.32662291212957101</v>
      </c>
      <c r="M1786" s="7">
        <v>4.4769276319659497E-2</v>
      </c>
      <c r="N1786" s="7">
        <v>5.1680876751252103E-2</v>
      </c>
      <c r="O1786" s="7">
        <v>3.4328204453672302E-2</v>
      </c>
      <c r="P1786" s="7">
        <v>0.21927998229124501</v>
      </c>
      <c r="Q1786" s="7">
        <v>5.8175389504524997</v>
      </c>
    </row>
    <row r="1787" spans="1:17" hidden="1" x14ac:dyDescent="0.25">
      <c r="A1787" s="3" t="s">
        <v>61</v>
      </c>
      <c r="B1787" s="2">
        <v>43556</v>
      </c>
      <c r="C1787" s="7">
        <v>0.99797928042263795</v>
      </c>
      <c r="D1787" s="7">
        <v>9.2267765288828497E-3</v>
      </c>
      <c r="E1787" s="7">
        <v>0.68681412970658096</v>
      </c>
      <c r="F1787" s="7">
        <v>0.303959093764536</v>
      </c>
      <c r="G1787" s="7">
        <v>1.4791834854161001E-2</v>
      </c>
      <c r="H1787" s="7">
        <v>1.6252524080829701E-2</v>
      </c>
      <c r="I1787" s="30">
        <v>9.0692130881282002E-2</v>
      </c>
      <c r="J1787" s="30">
        <v>0.13276205187366799</v>
      </c>
      <c r="K1787" s="7">
        <v>7.3267998829411707E-2</v>
      </c>
      <c r="L1787" s="7">
        <v>0.31797691849879001</v>
      </c>
      <c r="M1787" s="7">
        <v>4.2488469840511703E-2</v>
      </c>
      <c r="N1787" s="7">
        <v>6.0419554965768597E-2</v>
      </c>
      <c r="O1787" s="7">
        <v>4.0856130418579002E-2</v>
      </c>
      <c r="P1787" s="7">
        <v>0.210492385756999</v>
      </c>
      <c r="Q1787" s="7">
        <v>5.7815555865075803</v>
      </c>
    </row>
    <row r="1788" spans="1:17" hidden="1" x14ac:dyDescent="0.25">
      <c r="A1788" s="3" t="s">
        <v>61</v>
      </c>
      <c r="B1788" s="2">
        <v>43586</v>
      </c>
      <c r="C1788" s="7">
        <v>1.02778162319877</v>
      </c>
      <c r="D1788" s="7">
        <v>1.17394986816213E-2</v>
      </c>
      <c r="E1788" s="7">
        <v>0.69006230651740597</v>
      </c>
      <c r="F1788" s="7">
        <v>0.29819819480097298</v>
      </c>
      <c r="G1788" s="7">
        <v>1.37727269453431E-2</v>
      </c>
      <c r="H1788" s="7">
        <v>1.5632957438956901E-2</v>
      </c>
      <c r="I1788" s="30">
        <v>9.4671029212465702E-2</v>
      </c>
      <c r="J1788" s="30">
        <v>0.13752426186581501</v>
      </c>
      <c r="K1788" s="7">
        <v>7.5756603668545294E-2</v>
      </c>
      <c r="L1788" s="7">
        <v>0.311983364082216</v>
      </c>
      <c r="M1788" s="7">
        <v>4.3604231930322902E-2</v>
      </c>
      <c r="N1788" s="7">
        <v>6.2854896368829599E-2</v>
      </c>
      <c r="O1788" s="7">
        <v>4.30749536137221E-2</v>
      </c>
      <c r="P1788" s="7">
        <v>0.201124974873783</v>
      </c>
      <c r="Q1788" s="7">
        <v>5.8097071543480299</v>
      </c>
    </row>
    <row r="1789" spans="1:17" hidden="1" x14ac:dyDescent="0.25">
      <c r="A1789" s="3" t="s">
        <v>61</v>
      </c>
      <c r="B1789" s="2">
        <v>43617</v>
      </c>
      <c r="C1789" s="7">
        <v>0.97002822295812996</v>
      </c>
      <c r="D1789" s="7">
        <v>1.0982376995579199E-2</v>
      </c>
      <c r="E1789" s="7">
        <v>0.68853775192570899</v>
      </c>
      <c r="F1789" s="7">
        <v>0.30047987107871199</v>
      </c>
      <c r="G1789" s="7">
        <v>1.40731196332668E-2</v>
      </c>
      <c r="H1789" s="7">
        <v>1.50159399445845E-2</v>
      </c>
      <c r="I1789" s="30">
        <v>9.8852680997100706E-2</v>
      </c>
      <c r="J1789" s="30">
        <v>0.13953054928804501</v>
      </c>
      <c r="K1789" s="7">
        <v>8.0237928572062495E-2</v>
      </c>
      <c r="L1789" s="7">
        <v>0.31685693903016698</v>
      </c>
      <c r="M1789" s="7">
        <v>4.0162266953044201E-2</v>
      </c>
      <c r="N1789" s="7">
        <v>5.8587300664913002E-2</v>
      </c>
      <c r="O1789" s="7">
        <v>4.1739954434258202E-2</v>
      </c>
      <c r="P1789" s="7">
        <v>0.194943320482558</v>
      </c>
      <c r="Q1789" s="7">
        <v>5.8184240899700299</v>
      </c>
    </row>
    <row r="1790" spans="1:17" hidden="1" x14ac:dyDescent="0.25">
      <c r="A1790" s="3" t="s">
        <v>61</v>
      </c>
      <c r="B1790" s="2">
        <v>43647</v>
      </c>
      <c r="C1790" s="7">
        <v>1.01311338239888</v>
      </c>
      <c r="D1790" s="7">
        <v>9.9791565996051792E-3</v>
      </c>
      <c r="E1790" s="7">
        <v>0.683392637017606</v>
      </c>
      <c r="F1790" s="7">
        <v>0.30662820638278898</v>
      </c>
      <c r="G1790" s="7">
        <v>1.50204768488957E-2</v>
      </c>
      <c r="H1790" s="7">
        <v>1.5845925433684599E-2</v>
      </c>
      <c r="I1790" s="30">
        <v>0.10019338356134901</v>
      </c>
      <c r="J1790" s="30">
        <v>0.14226218775834601</v>
      </c>
      <c r="K1790" s="7">
        <v>7.7265911317253202E-2</v>
      </c>
      <c r="L1790" s="7">
        <v>0.31165643972416301</v>
      </c>
      <c r="M1790" s="7">
        <v>4.5055706732029702E-2</v>
      </c>
      <c r="N1790" s="7">
        <v>5.6735143410127198E-2</v>
      </c>
      <c r="O1790" s="7">
        <v>4.3098958034266402E-2</v>
      </c>
      <c r="P1790" s="7">
        <v>0.19286586717988599</v>
      </c>
      <c r="Q1790" s="7">
        <v>5.8039342786116999</v>
      </c>
    </row>
    <row r="1791" spans="1:17" hidden="1" x14ac:dyDescent="0.25">
      <c r="A1791" s="3" t="s">
        <v>61</v>
      </c>
      <c r="B1791" s="2">
        <v>43678</v>
      </c>
      <c r="C1791" s="7">
        <v>1.0438866165596199</v>
      </c>
      <c r="D1791" s="7">
        <v>9.5755670996669796E-3</v>
      </c>
      <c r="E1791" s="7">
        <v>0.67085351251156</v>
      </c>
      <c r="F1791" s="7">
        <v>0.31957092038877299</v>
      </c>
      <c r="G1791" s="7">
        <v>1.3518369199284E-2</v>
      </c>
      <c r="H1791" s="7">
        <v>1.8344517153667899E-2</v>
      </c>
      <c r="I1791" s="30">
        <v>9.8834866086935105E-2</v>
      </c>
      <c r="J1791" s="30">
        <v>0.152670481331107</v>
      </c>
      <c r="K1791" s="7">
        <v>7.7982848118295894E-2</v>
      </c>
      <c r="L1791" s="7">
        <v>0.30536915153380501</v>
      </c>
      <c r="M1791" s="7">
        <v>4.0341626287486401E-2</v>
      </c>
      <c r="N1791" s="7">
        <v>5.7438596436535302E-2</v>
      </c>
      <c r="O1791" s="7">
        <v>4.55398919130987E-2</v>
      </c>
      <c r="P1791" s="7">
        <v>0.18995965193978501</v>
      </c>
      <c r="Q1791" s="7">
        <v>5.7896202168570801</v>
      </c>
    </row>
    <row r="1792" spans="1:17" hidden="1" x14ac:dyDescent="0.25">
      <c r="A1792" s="3" t="s">
        <v>61</v>
      </c>
      <c r="B1792" s="2">
        <v>43709</v>
      </c>
      <c r="C1792" s="7">
        <v>0.94610313120422895</v>
      </c>
      <c r="D1792" s="7">
        <v>9.8715145260097198E-3</v>
      </c>
      <c r="E1792" s="7">
        <v>0.68273261100785099</v>
      </c>
      <c r="F1792" s="7">
        <v>0.30739587446613897</v>
      </c>
      <c r="G1792" s="7">
        <v>1.56003214860275E-2</v>
      </c>
      <c r="H1792" s="7">
        <v>2.03485888380565E-2</v>
      </c>
      <c r="I1792" s="30">
        <v>9.2843338336950104E-2</v>
      </c>
      <c r="J1792" s="30">
        <v>0.138888185091287</v>
      </c>
      <c r="K1792" s="7">
        <v>7.9097701130880105E-2</v>
      </c>
      <c r="L1792" s="7">
        <v>0.31684654945975699</v>
      </c>
      <c r="M1792" s="7">
        <v>4.0780427968885098E-2</v>
      </c>
      <c r="N1792" s="7">
        <v>5.6079553031853302E-2</v>
      </c>
      <c r="O1792" s="7">
        <v>3.88863303869647E-2</v>
      </c>
      <c r="P1792" s="7">
        <v>0.200629004269339</v>
      </c>
      <c r="Q1792" s="7">
        <v>5.7922790186684603</v>
      </c>
    </row>
    <row r="1793" spans="1:17" hidden="1" x14ac:dyDescent="0.25">
      <c r="A1793" s="3" t="s">
        <v>61</v>
      </c>
      <c r="B1793" s="2">
        <v>43739</v>
      </c>
      <c r="C1793" s="7">
        <v>1.0295557533372699</v>
      </c>
      <c r="D1793" s="7">
        <v>1.14370037179482E-2</v>
      </c>
      <c r="E1793" s="7">
        <v>0.69418324357430805</v>
      </c>
      <c r="F1793" s="7">
        <v>0.29437975270774303</v>
      </c>
      <c r="G1793" s="7">
        <v>1.50370442604057E-2</v>
      </c>
      <c r="H1793" s="7">
        <v>2.05634247211029E-2</v>
      </c>
      <c r="I1793" s="30">
        <v>9.5181418631683903E-2</v>
      </c>
      <c r="J1793" s="30">
        <v>0.136079245364045</v>
      </c>
      <c r="K1793" s="7">
        <v>8.19958809292681E-2</v>
      </c>
      <c r="L1793" s="7">
        <v>0.31458107007765901</v>
      </c>
      <c r="M1793" s="7">
        <v>4.2278168984233998E-2</v>
      </c>
      <c r="N1793" s="7">
        <v>5.8839053731757601E-2</v>
      </c>
      <c r="O1793" s="7">
        <v>3.5232295564164601E-2</v>
      </c>
      <c r="P1793" s="7">
        <v>0.20021239773568</v>
      </c>
      <c r="Q1793" s="7">
        <v>5.8079225708987501</v>
      </c>
    </row>
    <row r="1794" spans="1:17" hidden="1" x14ac:dyDescent="0.25">
      <c r="A1794" s="3" t="s">
        <v>61</v>
      </c>
      <c r="B1794" s="2">
        <v>43770</v>
      </c>
      <c r="C1794" s="7">
        <v>1.0776186901175</v>
      </c>
      <c r="D1794" s="7">
        <v>1.1227457501422801E-2</v>
      </c>
      <c r="E1794" s="7">
        <v>0.71100012172700899</v>
      </c>
      <c r="F1794" s="7">
        <v>0.277772420771568</v>
      </c>
      <c r="G1794" s="7">
        <v>1.4970022381578E-2</v>
      </c>
      <c r="H1794" s="7">
        <v>2.9805674166464499E-2</v>
      </c>
      <c r="I1794" s="30">
        <v>0.10411706606367201</v>
      </c>
      <c r="J1794" s="30">
        <v>0.127293381324462</v>
      </c>
      <c r="K1794" s="7">
        <v>9.8771486821822005E-2</v>
      </c>
      <c r="L1794" s="7">
        <v>0.30208855839974902</v>
      </c>
      <c r="M1794" s="7">
        <v>4.4725431588054199E-2</v>
      </c>
      <c r="N1794" s="7">
        <v>5.9120634220568902E-2</v>
      </c>
      <c r="O1794" s="7">
        <v>2.88007076252585E-2</v>
      </c>
      <c r="P1794" s="7">
        <v>0.19030703740837099</v>
      </c>
      <c r="Q1794" s="7">
        <v>5.7477543954539403</v>
      </c>
    </row>
    <row r="1795" spans="1:17" hidden="1" x14ac:dyDescent="0.25">
      <c r="A1795" s="3" t="s">
        <v>61</v>
      </c>
      <c r="B1795" s="2">
        <v>43800</v>
      </c>
      <c r="C1795" s="7">
        <v>1.1579078914593099</v>
      </c>
      <c r="D1795" s="7">
        <v>1.06292972513826E-2</v>
      </c>
      <c r="E1795" s="7">
        <v>0.71346291155874497</v>
      </c>
      <c r="F1795" s="7">
        <v>0.27590779118987202</v>
      </c>
      <c r="G1795" s="7">
        <v>1.5800156054827E-2</v>
      </c>
      <c r="H1795" s="7">
        <v>3.45664714732433E-2</v>
      </c>
      <c r="I1795" s="30">
        <v>0.128886410925522</v>
      </c>
      <c r="J1795" s="30">
        <v>0.12682659906785801</v>
      </c>
      <c r="K1795" s="7">
        <v>0.10910553271095</v>
      </c>
      <c r="L1795" s="7">
        <v>0.315077903292037</v>
      </c>
      <c r="M1795" s="7">
        <v>4.7618888088345197E-2</v>
      </c>
      <c r="N1795" s="7">
        <v>4.8918313006443101E-2</v>
      </c>
      <c r="O1795" s="7">
        <v>2.1598911934747299E-2</v>
      </c>
      <c r="P1795" s="7">
        <v>0.15160081344602699</v>
      </c>
      <c r="Q1795" s="7">
        <v>5.8145296782131997</v>
      </c>
    </row>
    <row r="1796" spans="1:17" hidden="1" x14ac:dyDescent="0.25">
      <c r="A1796" s="3" t="s">
        <v>61</v>
      </c>
      <c r="B1796" s="2">
        <v>43831</v>
      </c>
      <c r="C1796" s="7">
        <v>0.90614705350924796</v>
      </c>
      <c r="D1796" s="7">
        <v>1.09541849067042E-2</v>
      </c>
      <c r="E1796" s="7">
        <v>0.72703789486940695</v>
      </c>
      <c r="F1796" s="7">
        <v>0.26200792022388902</v>
      </c>
      <c r="G1796" s="7">
        <v>1.60058240203707E-2</v>
      </c>
      <c r="H1796" s="7">
        <v>1.63546995131135E-2</v>
      </c>
      <c r="I1796" s="30">
        <v>7.8252044684841801E-2</v>
      </c>
      <c r="J1796" s="30">
        <v>0.12996180853544601</v>
      </c>
      <c r="K1796" s="7">
        <v>7.9035921638863194E-2</v>
      </c>
      <c r="L1796" s="7">
        <v>0.32882274170563602</v>
      </c>
      <c r="M1796" s="7">
        <v>4.4271881800584903E-2</v>
      </c>
      <c r="N1796" s="7">
        <v>5.9511144940882103E-2</v>
      </c>
      <c r="O1796" s="7">
        <v>3.5361982994417597E-2</v>
      </c>
      <c r="P1796" s="7">
        <v>0.212421950165844</v>
      </c>
      <c r="Q1796" s="7">
        <v>5.8015081202010004</v>
      </c>
    </row>
    <row r="1797" spans="1:17" hidden="1" x14ac:dyDescent="0.25">
      <c r="A1797" s="3" t="s">
        <v>61</v>
      </c>
      <c r="B1797" s="2">
        <v>43862</v>
      </c>
      <c r="C1797" s="7">
        <v>0.93672059856726098</v>
      </c>
      <c r="D1797" s="7">
        <v>1.1252028239627501E-2</v>
      </c>
      <c r="E1797" s="7">
        <v>0.70841131563791604</v>
      </c>
      <c r="F1797" s="7">
        <v>0.28033665612245601</v>
      </c>
      <c r="G1797" s="7">
        <v>1.42292755305413E-2</v>
      </c>
      <c r="H1797" s="7">
        <v>1.77228702527857E-2</v>
      </c>
      <c r="I1797" s="30">
        <v>7.3914435030940598E-2</v>
      </c>
      <c r="J1797" s="30">
        <v>0.142192068702792</v>
      </c>
      <c r="K1797" s="7">
        <v>7.4771597575092594E-2</v>
      </c>
      <c r="L1797" s="7">
        <v>0.33230321668680401</v>
      </c>
      <c r="M1797" s="7">
        <v>3.97108741550109E-2</v>
      </c>
      <c r="N1797" s="7">
        <v>5.0652910926317303E-2</v>
      </c>
      <c r="O1797" s="7">
        <v>3.4452129058458097E-2</v>
      </c>
      <c r="P1797" s="7">
        <v>0.220050622081257</v>
      </c>
      <c r="Q1797" s="7">
        <v>5.8036253866225902</v>
      </c>
    </row>
    <row r="1798" spans="1:17" hidden="1" x14ac:dyDescent="0.25">
      <c r="A1798" s="3" t="s">
        <v>61</v>
      </c>
      <c r="B1798" s="2">
        <v>43891</v>
      </c>
      <c r="C1798" s="7">
        <v>0.91161005350744795</v>
      </c>
      <c r="D1798" s="7">
        <v>1.27801024245942E-2</v>
      </c>
      <c r="E1798" s="7">
        <v>0.745491211069221</v>
      </c>
      <c r="F1798" s="7">
        <v>0.24172868650618501</v>
      </c>
      <c r="G1798" s="7">
        <v>1.4005825219371E-2</v>
      </c>
      <c r="H1798" s="7">
        <v>1.21849076743631E-2</v>
      </c>
      <c r="I1798" s="30">
        <v>5.4400636347903202E-2</v>
      </c>
      <c r="J1798" s="30">
        <v>9.2196532205006801E-2</v>
      </c>
      <c r="K1798" s="7">
        <v>8.59785896074058E-2</v>
      </c>
      <c r="L1798" s="7">
        <v>0.436256680642502</v>
      </c>
      <c r="M1798" s="7">
        <v>3.23259134006482E-2</v>
      </c>
      <c r="N1798" s="7">
        <v>4.9003962438396297E-2</v>
      </c>
      <c r="O1798" s="7">
        <v>2.1720363635393598E-2</v>
      </c>
      <c r="P1798" s="7">
        <v>0.20192658882900999</v>
      </c>
      <c r="Q1798" s="7">
        <v>5.8411696449464703</v>
      </c>
    </row>
    <row r="1799" spans="1:17" hidden="1" x14ac:dyDescent="0.25">
      <c r="A1799" s="3" t="s">
        <v>61</v>
      </c>
      <c r="B1799" s="2">
        <v>43922</v>
      </c>
      <c r="C1799" s="7">
        <v>0.56801718368551601</v>
      </c>
      <c r="D1799" s="7">
        <v>1.2773743509597099E-2</v>
      </c>
      <c r="E1799" s="7">
        <v>0.84047887674331501</v>
      </c>
      <c r="F1799" s="7">
        <v>0.14674737974708699</v>
      </c>
      <c r="G1799" s="7">
        <v>1.61480152071505E-2</v>
      </c>
      <c r="H1799" s="7">
        <v>5.9071844536062702E-4</v>
      </c>
      <c r="I1799" s="30">
        <v>2.5203177321071399E-2</v>
      </c>
      <c r="J1799" s="30">
        <v>1.6261358357028501E-2</v>
      </c>
      <c r="K1799" s="7">
        <v>9.8066908328143396E-2</v>
      </c>
      <c r="L1799" s="7">
        <v>0.69481896919184605</v>
      </c>
      <c r="M1799" s="7">
        <v>1.0013104797972299E-2</v>
      </c>
      <c r="N1799" s="7">
        <v>4.7649694528693803E-2</v>
      </c>
      <c r="O1799" s="7">
        <v>1.8359049959145301E-3</v>
      </c>
      <c r="P1799" s="7">
        <v>8.9412148826819096E-2</v>
      </c>
      <c r="Q1799" s="7">
        <v>6.18290242790337</v>
      </c>
    </row>
    <row r="1800" spans="1:17" hidden="1" x14ac:dyDescent="0.25">
      <c r="A1800" s="3" t="s">
        <v>61</v>
      </c>
      <c r="B1800" s="2">
        <v>43952</v>
      </c>
      <c r="C1800" s="7">
        <v>0.68603545521283105</v>
      </c>
      <c r="D1800" s="7">
        <v>1.21362009768396E-2</v>
      </c>
      <c r="E1800" s="7">
        <v>0.83029027160263202</v>
      </c>
      <c r="F1800" s="7">
        <v>0.15757352742052799</v>
      </c>
      <c r="G1800" s="7">
        <v>1.4824242383304201E-2</v>
      </c>
      <c r="H1800" s="7">
        <v>1.6778368503438099E-3</v>
      </c>
      <c r="I1800" s="30">
        <v>2.3369021645022501E-2</v>
      </c>
      <c r="J1800" s="30">
        <v>3.5454692346504203E-2</v>
      </c>
      <c r="K1800" s="7">
        <v>9.9506198082880096E-2</v>
      </c>
      <c r="L1800" s="7">
        <v>0.62072903023579795</v>
      </c>
      <c r="M1800" s="7">
        <v>1.15004921550692E-2</v>
      </c>
      <c r="N1800" s="7">
        <v>7.4073986131429598E-2</v>
      </c>
      <c r="O1800" s="7">
        <v>1.9629829291606801E-3</v>
      </c>
      <c r="P1800" s="7">
        <v>0.116901517240488</v>
      </c>
      <c r="Q1800" s="7">
        <v>6.1750075925368302</v>
      </c>
    </row>
    <row r="1801" spans="1:17" hidden="1" x14ac:dyDescent="0.25">
      <c r="A1801" s="3" t="s">
        <v>61</v>
      </c>
      <c r="B1801" s="2">
        <v>43983</v>
      </c>
      <c r="C1801" s="7">
        <v>0.77816704737640696</v>
      </c>
      <c r="D1801" s="7">
        <v>1.26671442366508E-2</v>
      </c>
      <c r="E1801" s="7">
        <v>0.79843485511713197</v>
      </c>
      <c r="F1801" s="7">
        <v>0.18889800064621801</v>
      </c>
      <c r="G1801" s="7">
        <v>1.5272081847913101E-2</v>
      </c>
      <c r="H1801" s="7">
        <v>4.6355280647197702E-3</v>
      </c>
      <c r="I1801" s="30">
        <v>4.8856883785586398E-2</v>
      </c>
      <c r="J1801" s="30">
        <v>6.7435334524831497E-2</v>
      </c>
      <c r="K1801" s="7">
        <v>8.9777291913507404E-2</v>
      </c>
      <c r="L1801" s="7">
        <v>0.51110683459269901</v>
      </c>
      <c r="M1801" s="7">
        <v>1.5140520210828399E-2</v>
      </c>
      <c r="N1801" s="7">
        <v>7.9728035785675E-2</v>
      </c>
      <c r="O1801" s="7">
        <v>3.0582446974158099E-3</v>
      </c>
      <c r="P1801" s="7">
        <v>0.16498924457682301</v>
      </c>
      <c r="Q1801" s="7">
        <v>6.07407999864843</v>
      </c>
    </row>
    <row r="1802" spans="1:17" hidden="1" x14ac:dyDescent="0.25">
      <c r="A1802" s="3" t="s">
        <v>61</v>
      </c>
      <c r="B1802" s="2">
        <v>44013</v>
      </c>
      <c r="C1802" s="7">
        <v>1.0240753052500999</v>
      </c>
      <c r="D1802" s="7">
        <v>1.07408618412382E-2</v>
      </c>
      <c r="E1802" s="7">
        <v>0.72983866593042601</v>
      </c>
      <c r="F1802" s="7">
        <v>0.25942047222833597</v>
      </c>
      <c r="G1802" s="7">
        <v>1.4183767930924501E-2</v>
      </c>
      <c r="H1802" s="7">
        <v>1.17792395802458E-2</v>
      </c>
      <c r="I1802" s="30">
        <v>9.3323071211018002E-2</v>
      </c>
      <c r="J1802" s="30">
        <v>8.52460052512308E-2</v>
      </c>
      <c r="K1802" s="7">
        <v>8.1527362457805105E-2</v>
      </c>
      <c r="L1802" s="7">
        <v>0.38974667100154398</v>
      </c>
      <c r="M1802" s="7">
        <v>2.7993366974015998E-2</v>
      </c>
      <c r="N1802" s="7">
        <v>7.4981164232095304E-2</v>
      </c>
      <c r="O1802" s="7">
        <v>9.6450735393806292E-3</v>
      </c>
      <c r="P1802" s="7">
        <v>0.21157427782173899</v>
      </c>
      <c r="Q1802" s="7">
        <v>5.95622227015952</v>
      </c>
    </row>
    <row r="1803" spans="1:17" hidden="1" x14ac:dyDescent="0.25">
      <c r="A1803" s="3" t="s">
        <v>61</v>
      </c>
      <c r="B1803" s="2">
        <v>44044</v>
      </c>
      <c r="C1803" s="7">
        <v>1.12982167744781</v>
      </c>
      <c r="D1803" s="7">
        <v>1.1204240630843999E-2</v>
      </c>
      <c r="E1803" s="7">
        <v>0.68680242768949196</v>
      </c>
      <c r="F1803" s="7">
        <v>0.30199333167966402</v>
      </c>
      <c r="G1803" s="7">
        <v>1.1489525105804199E-2</v>
      </c>
      <c r="H1803" s="7">
        <v>1.70397931907539E-2</v>
      </c>
      <c r="I1803" s="30">
        <v>9.1573348971085905E-2</v>
      </c>
      <c r="J1803" s="30">
        <v>0.154751738010037</v>
      </c>
      <c r="K1803" s="7">
        <v>7.9579636935827494E-2</v>
      </c>
      <c r="L1803" s="7">
        <v>0.34153183816425398</v>
      </c>
      <c r="M1803" s="7">
        <v>3.0329420514507301E-2</v>
      </c>
      <c r="N1803" s="7">
        <v>6.4796196000635797E-2</v>
      </c>
      <c r="O1803" s="7">
        <v>2.2281323875651501E-2</v>
      </c>
      <c r="P1803" s="7">
        <v>0.18662717923144301</v>
      </c>
      <c r="Q1803" s="7">
        <v>5.9597994875233802</v>
      </c>
    </row>
    <row r="1804" spans="1:17" hidden="1" x14ac:dyDescent="0.25">
      <c r="A1804" s="3" t="s">
        <v>61</v>
      </c>
      <c r="B1804" s="2">
        <v>44075</v>
      </c>
      <c r="C1804" s="7">
        <v>1.0723470475179999</v>
      </c>
      <c r="D1804" s="7">
        <v>1.15546332039326E-2</v>
      </c>
      <c r="E1804" s="7">
        <v>0.71564087448296498</v>
      </c>
      <c r="F1804" s="7">
        <v>0.272804492313103</v>
      </c>
      <c r="G1804" s="7">
        <v>1.3983286732818999E-2</v>
      </c>
      <c r="H1804" s="7">
        <v>1.63487781990551E-2</v>
      </c>
      <c r="I1804" s="30">
        <v>8.1806890660671705E-2</v>
      </c>
      <c r="J1804" s="30">
        <v>0.13067327914271401</v>
      </c>
      <c r="K1804" s="7">
        <v>8.26185638427967E-2</v>
      </c>
      <c r="L1804" s="7">
        <v>0.35332627269799199</v>
      </c>
      <c r="M1804" s="7">
        <v>3.3113001202306099E-2</v>
      </c>
      <c r="N1804" s="7">
        <v>6.5145372513113503E-2</v>
      </c>
      <c r="O1804" s="7">
        <v>1.83472671636545E-2</v>
      </c>
      <c r="P1804" s="7">
        <v>0.204637287844878</v>
      </c>
      <c r="Q1804" s="7">
        <v>5.85141505072359</v>
      </c>
    </row>
    <row r="1805" spans="1:17" hidden="1" x14ac:dyDescent="0.25">
      <c r="A1805" s="3" t="s">
        <v>61</v>
      </c>
      <c r="B1805" s="2">
        <v>44105</v>
      </c>
      <c r="C1805" s="7">
        <v>0.93583706952846402</v>
      </c>
      <c r="D1805" s="7">
        <v>1.3688956490501E-2</v>
      </c>
      <c r="E1805" s="7">
        <v>0.78343050781502299</v>
      </c>
      <c r="F1805" s="7">
        <v>0.20288053569447601</v>
      </c>
      <c r="G1805" s="7">
        <v>1.4918938497105801E-2</v>
      </c>
      <c r="H1805" s="7">
        <v>1.5544927215136801E-2</v>
      </c>
      <c r="I1805" s="30">
        <v>6.9267172203690303E-2</v>
      </c>
      <c r="J1805" s="30">
        <v>9.7692889225168694E-2</v>
      </c>
      <c r="K1805" s="7">
        <v>9.36089278059518E-2</v>
      </c>
      <c r="L1805" s="7">
        <v>0.41961820452390097</v>
      </c>
      <c r="M1805" s="7">
        <v>3.3967853515702903E-2</v>
      </c>
      <c r="N1805" s="7">
        <v>6.5395163929501399E-2</v>
      </c>
      <c r="O1805" s="7">
        <v>9.8799413009780703E-3</v>
      </c>
      <c r="P1805" s="7">
        <v>0.18010598178286299</v>
      </c>
      <c r="Q1805" s="7">
        <v>5.9577455513907198</v>
      </c>
    </row>
    <row r="1806" spans="1:17" hidden="1" x14ac:dyDescent="0.25">
      <c r="A1806" s="3" t="s">
        <v>61</v>
      </c>
      <c r="B1806" s="2">
        <v>44136</v>
      </c>
      <c r="C1806" s="7">
        <v>0.96884789852171804</v>
      </c>
      <c r="D1806" s="7">
        <v>1.1856475215354901E-2</v>
      </c>
      <c r="E1806" s="7">
        <v>0.75931210600158305</v>
      </c>
      <c r="F1806" s="7">
        <v>0.22883141878306201</v>
      </c>
      <c r="G1806" s="7">
        <v>1.5927706466144401E-2</v>
      </c>
      <c r="H1806" s="7">
        <v>2.3431712256020799E-2</v>
      </c>
      <c r="I1806" s="30">
        <v>9.22690421362376E-2</v>
      </c>
      <c r="J1806" s="30">
        <v>0.105505924838019</v>
      </c>
      <c r="K1806" s="7">
        <v>0.108313566898372</v>
      </c>
      <c r="L1806" s="7">
        <v>0.37878550330773397</v>
      </c>
      <c r="M1806" s="7">
        <v>3.7517148125446501E-2</v>
      </c>
      <c r="N1806" s="7">
        <v>7.00214631542041E-2</v>
      </c>
      <c r="O1806" s="7">
        <v>9.0924209028454099E-3</v>
      </c>
      <c r="P1806" s="7">
        <v>0.15913551191497599</v>
      </c>
      <c r="Q1806" s="7">
        <v>5.9808099014618001</v>
      </c>
    </row>
    <row r="1807" spans="1:17" hidden="1" x14ac:dyDescent="0.25">
      <c r="A1807" s="3" t="s">
        <v>61</v>
      </c>
      <c r="B1807" s="2">
        <v>44166</v>
      </c>
      <c r="C1807" s="7">
        <v>1.01353052834468</v>
      </c>
      <c r="D1807" s="7">
        <v>1.2551283809970899E-2</v>
      </c>
      <c r="E1807" s="7">
        <v>0.77496354778175702</v>
      </c>
      <c r="F1807" s="7">
        <v>0.212485168408272</v>
      </c>
      <c r="G1807" s="7">
        <v>1.7637579200399101E-2</v>
      </c>
      <c r="H1807" s="7">
        <v>1.9458489166839898E-2</v>
      </c>
      <c r="I1807" s="30">
        <v>9.4338954286842594E-2</v>
      </c>
      <c r="J1807" s="30">
        <v>7.7912764373205795E-2</v>
      </c>
      <c r="K1807" s="7">
        <v>0.107950529440658</v>
      </c>
      <c r="L1807" s="7">
        <v>0.43322485267951699</v>
      </c>
      <c r="M1807" s="7">
        <v>3.9966333268236502E-2</v>
      </c>
      <c r="N1807" s="7">
        <v>5.6823491046430898E-2</v>
      </c>
      <c r="O1807" s="7">
        <v>5.3156397624741798E-3</v>
      </c>
      <c r="P1807" s="7">
        <v>0.147371366775396</v>
      </c>
      <c r="Q1807" s="7">
        <v>5.9845559963756596</v>
      </c>
    </row>
    <row r="1808" spans="1:17" hidden="1" x14ac:dyDescent="0.25">
      <c r="A1808" s="3" t="s">
        <v>61</v>
      </c>
      <c r="B1808" s="2">
        <v>44197</v>
      </c>
      <c r="C1808" s="7">
        <v>0.62634308766338398</v>
      </c>
      <c r="D1808" s="7">
        <v>1.43023690211829E-2</v>
      </c>
      <c r="E1808" s="7">
        <v>0.81921645670349696</v>
      </c>
      <c r="F1808" s="7">
        <v>0.166481174275321</v>
      </c>
      <c r="G1808" s="7">
        <v>1.9109688153817101E-2</v>
      </c>
      <c r="H1808" s="7">
        <v>2.2543546382779202E-3</v>
      </c>
      <c r="I1808" s="30">
        <v>2.24069395800237E-2</v>
      </c>
      <c r="J1808" s="30">
        <v>7.5440253002193897E-2</v>
      </c>
      <c r="K1808" s="7">
        <v>7.6265886774171607E-2</v>
      </c>
      <c r="L1808" s="7">
        <v>0.54914263254141105</v>
      </c>
      <c r="M1808" s="7">
        <v>2.82881135026837E-2</v>
      </c>
      <c r="N1808" s="7">
        <v>4.6091286911711098E-2</v>
      </c>
      <c r="O1808" s="7">
        <v>4.4381158078883104E-3</v>
      </c>
      <c r="P1808" s="7">
        <v>0.176562729087822</v>
      </c>
      <c r="Q1808" s="7">
        <v>6.10780835097089</v>
      </c>
    </row>
    <row r="1809" spans="1:17" hidden="1" x14ac:dyDescent="0.25">
      <c r="A1809" s="3" t="s">
        <v>61</v>
      </c>
      <c r="B1809" s="2">
        <v>44228</v>
      </c>
      <c r="C1809" s="7">
        <v>0.63467520976720504</v>
      </c>
      <c r="D1809" s="7">
        <v>1.3546603126328801E-2</v>
      </c>
      <c r="E1809" s="7">
        <v>0.81498471345940204</v>
      </c>
      <c r="F1809" s="7">
        <v>0.17146868341426899</v>
      </c>
      <c r="G1809" s="7">
        <v>1.88392575858164E-2</v>
      </c>
      <c r="H1809" s="7">
        <v>1.8461300021136199E-3</v>
      </c>
      <c r="I1809" s="30">
        <v>2.2559731702471199E-2</v>
      </c>
      <c r="J1809" s="30">
        <v>8.1825881400456796E-2</v>
      </c>
      <c r="K1809" s="7">
        <v>7.3751827890277705E-2</v>
      </c>
      <c r="L1809" s="7">
        <v>0.53524062791556504</v>
      </c>
      <c r="M1809" s="7">
        <v>3.1899746789047001E-2</v>
      </c>
      <c r="N1809" s="7">
        <v>5.2811258444694302E-2</v>
      </c>
      <c r="O1809" s="7">
        <v>4.0802378398886296E-3</v>
      </c>
      <c r="P1809" s="7">
        <v>0.17714530042967</v>
      </c>
      <c r="Q1809" s="7">
        <v>6.08056712096948</v>
      </c>
    </row>
    <row r="1810" spans="1:17" hidden="1" x14ac:dyDescent="0.25">
      <c r="A1810" s="3" t="s">
        <v>61</v>
      </c>
      <c r="B1810" s="2">
        <v>44256</v>
      </c>
      <c r="C1810" s="7">
        <v>0.82815961385285697</v>
      </c>
      <c r="D1810" s="7">
        <v>1.22139443391511E-2</v>
      </c>
      <c r="E1810" s="7">
        <v>0.79195941052601004</v>
      </c>
      <c r="F1810" s="7">
        <v>0.195826645134838</v>
      </c>
      <c r="G1810" s="7">
        <v>1.97607008711999E-2</v>
      </c>
      <c r="H1810" s="7">
        <v>3.1039367748706501E-3</v>
      </c>
      <c r="I1810" s="30">
        <v>2.44454824199139E-2</v>
      </c>
      <c r="J1810" s="30">
        <v>7.9651955239215394E-2</v>
      </c>
      <c r="K1810" s="7">
        <v>8.6991437718567696E-2</v>
      </c>
      <c r="L1810" s="7">
        <v>0.485567664611531</v>
      </c>
      <c r="M1810" s="7">
        <v>3.5652495865704299E-2</v>
      </c>
      <c r="N1810" s="7">
        <v>6.3475589802400298E-2</v>
      </c>
      <c r="O1810" s="7">
        <v>5.4898171273299098E-3</v>
      </c>
      <c r="P1810" s="7">
        <v>0.19586091956926699</v>
      </c>
      <c r="Q1810" s="7">
        <v>6.0121449718135898</v>
      </c>
    </row>
    <row r="1811" spans="1:17" hidden="1" x14ac:dyDescent="0.25">
      <c r="A1811" s="3" t="s">
        <v>61</v>
      </c>
      <c r="B1811" s="2">
        <v>44287</v>
      </c>
      <c r="C1811" s="7">
        <v>1.04280759451961</v>
      </c>
      <c r="D1811" s="7">
        <v>1.18802456929355E-2</v>
      </c>
      <c r="E1811" s="7">
        <v>0.75258381930888596</v>
      </c>
      <c r="F1811" s="7">
        <v>0.23553593499817899</v>
      </c>
      <c r="G1811" s="7">
        <v>1.47871956145253E-2</v>
      </c>
      <c r="H1811" s="7">
        <v>8.6879445023104202E-3</v>
      </c>
      <c r="I1811" s="30">
        <v>8.14640042539517E-2</v>
      </c>
      <c r="J1811" s="30">
        <v>8.3182791807613607E-2</v>
      </c>
      <c r="K1811" s="7">
        <v>8.8433978614813197E-2</v>
      </c>
      <c r="L1811" s="7">
        <v>0.38792235234443301</v>
      </c>
      <c r="M1811" s="7">
        <v>3.5459519307101603E-2</v>
      </c>
      <c r="N1811" s="7">
        <v>8.4591574913617795E-2</v>
      </c>
      <c r="O1811" s="7">
        <v>8.8548264791639408E-3</v>
      </c>
      <c r="P1811" s="7">
        <v>0.20661581216246999</v>
      </c>
      <c r="Q1811" s="7">
        <v>5.9704613278003</v>
      </c>
    </row>
    <row r="1812" spans="1:17" hidden="1" x14ac:dyDescent="0.25">
      <c r="A1812" s="3" t="s">
        <v>61</v>
      </c>
      <c r="B1812" s="2">
        <v>44317</v>
      </c>
      <c r="C1812" s="7">
        <v>1.14795068705418</v>
      </c>
      <c r="D1812" s="7">
        <v>1.05987044537189E-2</v>
      </c>
      <c r="E1812" s="7">
        <v>0.71992503573408495</v>
      </c>
      <c r="F1812" s="7">
        <v>0.26947625981219597</v>
      </c>
      <c r="G1812" s="7">
        <v>1.38465744676881E-2</v>
      </c>
      <c r="H1812" s="7">
        <v>1.1771073306472301E-2</v>
      </c>
      <c r="I1812" s="30">
        <v>8.9188793554166104E-2</v>
      </c>
      <c r="J1812" s="30">
        <v>0.122305619259975</v>
      </c>
      <c r="K1812" s="7">
        <v>7.8017996901893302E-2</v>
      </c>
      <c r="L1812" s="7">
        <v>0.35099691853762799</v>
      </c>
      <c r="M1812" s="7">
        <v>3.4222426225992503E-2</v>
      </c>
      <c r="N1812" s="7">
        <v>7.5398229228115995E-2</v>
      </c>
      <c r="O1812" s="7">
        <v>1.5070097865070201E-2</v>
      </c>
      <c r="P1812" s="7">
        <v>0.20918227065299799</v>
      </c>
      <c r="Q1812" s="7">
        <v>5.9997873665675696</v>
      </c>
    </row>
    <row r="1813" spans="1:17" hidden="1" x14ac:dyDescent="0.25">
      <c r="A1813" s="3" t="s">
        <v>61</v>
      </c>
      <c r="B1813" s="2">
        <v>44348</v>
      </c>
      <c r="C1813" s="7">
        <v>1.1470495347502401</v>
      </c>
      <c r="D1813" s="7">
        <v>1.12160868841361E-2</v>
      </c>
      <c r="E1813" s="7">
        <v>0.69748620585113996</v>
      </c>
      <c r="F1813" s="7">
        <v>0.29129770726472398</v>
      </c>
      <c r="G1813" s="7">
        <v>1.4429336283541899E-2</v>
      </c>
      <c r="H1813" s="7">
        <v>1.2568882800410301E-2</v>
      </c>
      <c r="I1813" s="30">
        <v>8.7329141653736606E-2</v>
      </c>
      <c r="J1813" s="30">
        <v>0.143724552524544</v>
      </c>
      <c r="K1813" s="7">
        <v>7.4597121974151803E-2</v>
      </c>
      <c r="L1813" s="7">
        <v>0.339612962512849</v>
      </c>
      <c r="M1813" s="7">
        <v>3.6089316368379497E-2</v>
      </c>
      <c r="N1813" s="7">
        <v>6.20010000995877E-2</v>
      </c>
      <c r="O1813" s="7">
        <v>1.8996324223051701E-2</v>
      </c>
      <c r="P1813" s="7">
        <v>0.21065136155974801</v>
      </c>
      <c r="Q1813" s="7">
        <v>5.9551137086227603</v>
      </c>
    </row>
    <row r="1814" spans="1:17" hidden="1" x14ac:dyDescent="0.25">
      <c r="A1814" s="3" t="s">
        <v>61</v>
      </c>
      <c r="B1814" s="2">
        <v>44378</v>
      </c>
      <c r="C1814" s="7">
        <v>1.2338321061075901</v>
      </c>
      <c r="D1814" s="7">
        <v>1.12202040261376E-2</v>
      </c>
      <c r="E1814" s="7">
        <v>0.68898247215844799</v>
      </c>
      <c r="F1814" s="7">
        <v>0.29979732381541502</v>
      </c>
      <c r="G1814" s="7">
        <v>1.3358526813695501E-2</v>
      </c>
      <c r="H1814" s="7">
        <v>1.5114716745680001E-2</v>
      </c>
      <c r="I1814" s="30">
        <v>8.4489938769118894E-2</v>
      </c>
      <c r="J1814" s="30">
        <v>0.15077855920387501</v>
      </c>
      <c r="K1814" s="7">
        <v>7.3160960922353996E-2</v>
      </c>
      <c r="L1814" s="7">
        <v>0.33644538691819698</v>
      </c>
      <c r="M1814" s="7">
        <v>3.6693369629410902E-2</v>
      </c>
      <c r="N1814" s="7">
        <v>5.64279522788581E-2</v>
      </c>
      <c r="O1814" s="7">
        <v>2.5942161902625702E-2</v>
      </c>
      <c r="P1814" s="7">
        <v>0.207588426816185</v>
      </c>
      <c r="Q1814" s="7">
        <v>5.9048326309849397</v>
      </c>
    </row>
    <row r="1815" spans="1:17" hidden="1" x14ac:dyDescent="0.25">
      <c r="A1815" s="3" t="s">
        <v>61</v>
      </c>
      <c r="B1815" s="2">
        <v>44409</v>
      </c>
      <c r="C1815" s="7">
        <v>1.21816845919104</v>
      </c>
      <c r="D1815" s="7">
        <v>1.26102911567592E-2</v>
      </c>
      <c r="E1815" s="7">
        <v>0.65583551962378905</v>
      </c>
      <c r="F1815" s="7">
        <v>0.33155418921945201</v>
      </c>
      <c r="G1815" s="7">
        <v>1.3930152892668701E-2</v>
      </c>
      <c r="H1815" s="7">
        <v>1.8363008979950999E-2</v>
      </c>
      <c r="I1815" s="30">
        <v>8.4309505948700403E-2</v>
      </c>
      <c r="J1815" s="30">
        <v>0.17576542604456599</v>
      </c>
      <c r="K1815" s="7">
        <v>7.2551268537780295E-2</v>
      </c>
      <c r="L1815" s="7">
        <v>0.31800983865453702</v>
      </c>
      <c r="M1815" s="7">
        <v>3.3729517285262502E-2</v>
      </c>
      <c r="N1815" s="7">
        <v>5.8352842410290803E-2</v>
      </c>
      <c r="O1815" s="7">
        <v>2.84973148993512E-2</v>
      </c>
      <c r="P1815" s="7">
        <v>0.196491124346893</v>
      </c>
      <c r="Q1815" s="7">
        <v>5.9327755344149598</v>
      </c>
    </row>
    <row r="1816" spans="1:17" x14ac:dyDescent="0.25">
      <c r="A1816" s="3" t="s">
        <v>61</v>
      </c>
      <c r="B1816" s="2">
        <v>44440</v>
      </c>
      <c r="C1816" s="7">
        <v>1.1594827632117599</v>
      </c>
      <c r="D1816" s="7">
        <v>1.1225089173967801E-2</v>
      </c>
      <c r="E1816" s="7">
        <v>0.71767794412388197</v>
      </c>
      <c r="F1816" s="7">
        <v>0.271096966702151</v>
      </c>
      <c r="G1816" s="7">
        <v>1.3407133926985801E-2</v>
      </c>
      <c r="H1816" s="7">
        <v>1.5671180054452699E-2</v>
      </c>
      <c r="I1816" s="30">
        <v>7.9105208285006598E-2</v>
      </c>
      <c r="J1816" s="30">
        <v>0.15776154542687201</v>
      </c>
      <c r="K1816" s="7">
        <v>7.3855818804002604E-2</v>
      </c>
      <c r="L1816" s="7">
        <v>0.32791889349000602</v>
      </c>
      <c r="M1816" s="7">
        <v>3.45802086177944E-2</v>
      </c>
      <c r="N1816" s="7">
        <v>5.6865745625721199E-2</v>
      </c>
      <c r="O1816" s="7">
        <v>2.4425880249543001E-2</v>
      </c>
      <c r="P1816" s="7">
        <v>0.216408385519615</v>
      </c>
      <c r="Q1816" s="7">
        <v>5.9323925686821699</v>
      </c>
    </row>
    <row r="1817" spans="1:17" hidden="1" x14ac:dyDescent="0.25">
      <c r="A1817" s="3" t="s">
        <v>62</v>
      </c>
      <c r="B1817" s="2">
        <v>43466</v>
      </c>
      <c r="C1817" s="7">
        <v>0.83748812754658197</v>
      </c>
      <c r="D1817" s="7">
        <v>2.0470452496831298E-2</v>
      </c>
      <c r="E1817" s="7">
        <v>0.54581237717526998</v>
      </c>
      <c r="F1817" s="7">
        <v>0.43371717032789903</v>
      </c>
      <c r="G1817" s="7">
        <v>1.6235702273486498E-2</v>
      </c>
      <c r="H1817" s="7">
        <v>1.6424330918073202E-2</v>
      </c>
      <c r="I1817" s="30">
        <v>0.101175886094042</v>
      </c>
      <c r="J1817" s="30">
        <v>8.8683925267824704E-2</v>
      </c>
      <c r="K1817" s="7">
        <v>5.8073507556647599E-2</v>
      </c>
      <c r="L1817" s="7">
        <v>0.33562840679017703</v>
      </c>
      <c r="M1817" s="7">
        <v>4.47825757759708E-2</v>
      </c>
      <c r="N1817" s="7">
        <v>5.66241755291962E-2</v>
      </c>
      <c r="O1817" s="7">
        <v>3.4239884605370897E-2</v>
      </c>
      <c r="P1817" s="7">
        <v>0.24813160518921101</v>
      </c>
      <c r="Q1817" s="7">
        <v>5.6216552015608698</v>
      </c>
    </row>
    <row r="1818" spans="1:17" hidden="1" x14ac:dyDescent="0.25">
      <c r="A1818" s="3" t="s">
        <v>62</v>
      </c>
      <c r="B1818" s="2">
        <v>43497</v>
      </c>
      <c r="C1818" s="7">
        <v>0.85005624808084401</v>
      </c>
      <c r="D1818" s="7">
        <v>2.3245838249169901E-2</v>
      </c>
      <c r="E1818" s="7">
        <v>0.54745944767679999</v>
      </c>
      <c r="F1818" s="7">
        <v>0.42929471407403003</v>
      </c>
      <c r="G1818" s="7">
        <v>1.49957992258529E-2</v>
      </c>
      <c r="H1818" s="7">
        <v>1.6945107615793601E-2</v>
      </c>
      <c r="I1818" s="30">
        <v>9.7323373880914194E-2</v>
      </c>
      <c r="J1818" s="30">
        <v>9.93472316366842E-2</v>
      </c>
      <c r="K1818" s="7">
        <v>5.2435071636691997E-2</v>
      </c>
      <c r="L1818" s="7">
        <v>0.33384527798149199</v>
      </c>
      <c r="M1818" s="7">
        <v>4.4947045594925197E-2</v>
      </c>
      <c r="N1818" s="7">
        <v>5.3674776517853802E-2</v>
      </c>
      <c r="O1818" s="7">
        <v>3.1515898570838301E-2</v>
      </c>
      <c r="P1818" s="7">
        <v>0.25497041733895398</v>
      </c>
      <c r="Q1818" s="7">
        <v>5.6109611147336702</v>
      </c>
    </row>
    <row r="1819" spans="1:17" hidden="1" x14ac:dyDescent="0.25">
      <c r="A1819" s="3" t="s">
        <v>62</v>
      </c>
      <c r="B1819" s="2">
        <v>43525</v>
      </c>
      <c r="C1819" s="7">
        <v>1.05410771372599</v>
      </c>
      <c r="D1819" s="7">
        <v>1.8943973715478801E-2</v>
      </c>
      <c r="E1819" s="7">
        <v>0.53923870642070604</v>
      </c>
      <c r="F1819" s="7">
        <v>0.44181731986381501</v>
      </c>
      <c r="G1819" s="7">
        <v>1.53069348564484E-2</v>
      </c>
      <c r="H1819" s="7">
        <v>1.4429434619104399E-2</v>
      </c>
      <c r="I1819" s="30">
        <v>0.105566974541103</v>
      </c>
      <c r="J1819" s="30">
        <v>9.4935693619280406E-2</v>
      </c>
      <c r="K1819" s="7">
        <v>5.2350872427647001E-2</v>
      </c>
      <c r="L1819" s="7">
        <v>0.31247020847839202</v>
      </c>
      <c r="M1819" s="7">
        <v>4.0256048707093997E-2</v>
      </c>
      <c r="N1819" s="7">
        <v>5.5905398655599403E-2</v>
      </c>
      <c r="O1819" s="7">
        <v>2.9567528854123799E-2</v>
      </c>
      <c r="P1819" s="7">
        <v>0.27921090524120701</v>
      </c>
      <c r="Q1819" s="7">
        <v>5.4980677144280197</v>
      </c>
    </row>
    <row r="1820" spans="1:17" hidden="1" x14ac:dyDescent="0.25">
      <c r="A1820" s="3" t="s">
        <v>62</v>
      </c>
      <c r="B1820" s="2">
        <v>43556</v>
      </c>
      <c r="C1820" s="7">
        <v>0.99094899938621905</v>
      </c>
      <c r="D1820" s="7">
        <v>1.8895653776733301E-2</v>
      </c>
      <c r="E1820" s="7">
        <v>0.541627507960042</v>
      </c>
      <c r="F1820" s="7">
        <v>0.43947683826322498</v>
      </c>
      <c r="G1820" s="7">
        <v>1.5412014564396901E-2</v>
      </c>
      <c r="H1820" s="7">
        <v>1.66907544643571E-2</v>
      </c>
      <c r="I1820" s="30">
        <v>0.111812556395136</v>
      </c>
      <c r="J1820" s="30">
        <v>9.3752809297835998E-2</v>
      </c>
      <c r="K1820" s="7">
        <v>5.26575193292661E-2</v>
      </c>
      <c r="L1820" s="7">
        <v>0.320268330650259</v>
      </c>
      <c r="M1820" s="7">
        <v>4.0177316004252499E-2</v>
      </c>
      <c r="N1820" s="7">
        <v>6.4821422273340604E-2</v>
      </c>
      <c r="O1820" s="7">
        <v>3.07692754254613E-2</v>
      </c>
      <c r="P1820" s="7">
        <v>0.253638001595694</v>
      </c>
      <c r="Q1820" s="7">
        <v>5.5573504563822702</v>
      </c>
    </row>
    <row r="1821" spans="1:17" hidden="1" x14ac:dyDescent="0.25">
      <c r="A1821" s="3" t="s">
        <v>62</v>
      </c>
      <c r="B1821" s="2">
        <v>43586</v>
      </c>
      <c r="C1821" s="7">
        <v>1.0259474825974999</v>
      </c>
      <c r="D1821" s="7">
        <v>2.0800869079024401E-2</v>
      </c>
      <c r="E1821" s="7">
        <v>0.53314979437217402</v>
      </c>
      <c r="F1821" s="7">
        <v>0.44604933654880102</v>
      </c>
      <c r="G1821" s="7">
        <v>1.48940955494691E-2</v>
      </c>
      <c r="H1821" s="7">
        <v>1.5853229661236801E-2</v>
      </c>
      <c r="I1821" s="30">
        <v>0.11596528600427999</v>
      </c>
      <c r="J1821" s="30">
        <v>9.4292313605414402E-2</v>
      </c>
      <c r="K1821" s="7">
        <v>5.3794133175669397E-2</v>
      </c>
      <c r="L1821" s="7">
        <v>0.31087818094687802</v>
      </c>
      <c r="M1821" s="7">
        <v>3.9875808499486798E-2</v>
      </c>
      <c r="N1821" s="7">
        <v>6.00107557752248E-2</v>
      </c>
      <c r="O1821" s="7">
        <v>3.2218763165634899E-2</v>
      </c>
      <c r="P1821" s="7">
        <v>0.26221743361670502</v>
      </c>
      <c r="Q1821" s="7">
        <v>5.5704500137823398</v>
      </c>
    </row>
    <row r="1822" spans="1:17" hidden="1" x14ac:dyDescent="0.25">
      <c r="A1822" s="3" t="s">
        <v>62</v>
      </c>
      <c r="B1822" s="2">
        <v>43617</v>
      </c>
      <c r="C1822" s="7">
        <v>1.00283041286872</v>
      </c>
      <c r="D1822" s="7">
        <v>1.8422366198913898E-2</v>
      </c>
      <c r="E1822" s="7">
        <v>0.52008486710679402</v>
      </c>
      <c r="F1822" s="7">
        <v>0.46149276669429201</v>
      </c>
      <c r="G1822" s="7">
        <v>1.33171845340746E-2</v>
      </c>
      <c r="H1822" s="7">
        <v>1.5352885129264001E-2</v>
      </c>
      <c r="I1822" s="30">
        <v>0.114405417808191</v>
      </c>
      <c r="J1822" s="30">
        <v>9.1864494688986206E-2</v>
      </c>
      <c r="K1822" s="7">
        <v>5.2917346393668303E-2</v>
      </c>
      <c r="L1822" s="7">
        <v>0.316285224197075</v>
      </c>
      <c r="M1822" s="7">
        <v>3.9161692650476601E-2</v>
      </c>
      <c r="N1822" s="7">
        <v>5.6137723233536399E-2</v>
      </c>
      <c r="O1822" s="7">
        <v>3.0730811448974299E-2</v>
      </c>
      <c r="P1822" s="7">
        <v>0.26982721991575298</v>
      </c>
      <c r="Q1822" s="7">
        <v>5.5693939946029003</v>
      </c>
    </row>
    <row r="1823" spans="1:17" hidden="1" x14ac:dyDescent="0.25">
      <c r="A1823" s="3" t="s">
        <v>62</v>
      </c>
      <c r="B1823" s="2">
        <v>43647</v>
      </c>
      <c r="C1823" s="7">
        <v>1.03488818503804</v>
      </c>
      <c r="D1823" s="7">
        <v>2.2697724331133901E-2</v>
      </c>
      <c r="E1823" s="7">
        <v>0.54651861550303804</v>
      </c>
      <c r="F1823" s="7">
        <v>0.43078366016582798</v>
      </c>
      <c r="G1823" s="7">
        <v>1.7846819927003901E-2</v>
      </c>
      <c r="H1823" s="7">
        <v>1.61414852618397E-2</v>
      </c>
      <c r="I1823" s="30">
        <v>0.116182473018742</v>
      </c>
      <c r="J1823" s="30">
        <v>9.1384754272409094E-2</v>
      </c>
      <c r="K1823" s="7">
        <v>5.2676826587386601E-2</v>
      </c>
      <c r="L1823" s="7">
        <v>0.31326447825701897</v>
      </c>
      <c r="M1823" s="7">
        <v>4.2432459781213003E-2</v>
      </c>
      <c r="N1823" s="7">
        <v>5.95337691884689E-2</v>
      </c>
      <c r="O1823" s="7">
        <v>3.1677304969726101E-2</v>
      </c>
      <c r="P1823" s="7">
        <v>0.25885962873619101</v>
      </c>
      <c r="Q1823" s="7">
        <v>5.5928158737013698</v>
      </c>
    </row>
    <row r="1824" spans="1:17" hidden="1" x14ac:dyDescent="0.25">
      <c r="A1824" s="3" t="s">
        <v>62</v>
      </c>
      <c r="B1824" s="2">
        <v>43678</v>
      </c>
      <c r="C1824" s="7">
        <v>1.0588694272604</v>
      </c>
      <c r="D1824" s="7">
        <v>1.9959212169427702E-2</v>
      </c>
      <c r="E1824" s="7">
        <v>0.53477381852943395</v>
      </c>
      <c r="F1824" s="7">
        <v>0.44526696930113902</v>
      </c>
      <c r="G1824" s="7">
        <v>1.20782466993884E-2</v>
      </c>
      <c r="H1824" s="7">
        <v>1.8825106295030501E-2</v>
      </c>
      <c r="I1824" s="30">
        <v>0.114637003987168</v>
      </c>
      <c r="J1824" s="30">
        <v>9.9415412339305106E-2</v>
      </c>
      <c r="K1824" s="7">
        <v>5.07315874383715E-2</v>
      </c>
      <c r="L1824" s="7">
        <v>0.30288838110821797</v>
      </c>
      <c r="M1824" s="7">
        <v>3.9023897199397098E-2</v>
      </c>
      <c r="N1824" s="7">
        <v>5.6092319359100598E-2</v>
      </c>
      <c r="O1824" s="7">
        <v>2.9060607495626899E-2</v>
      </c>
      <c r="P1824" s="7">
        <v>0.27724743807839403</v>
      </c>
      <c r="Q1824" s="7">
        <v>5.5173824934808096</v>
      </c>
    </row>
    <row r="1825" spans="1:17" hidden="1" x14ac:dyDescent="0.25">
      <c r="A1825" s="3" t="s">
        <v>62</v>
      </c>
      <c r="B1825" s="2">
        <v>43709</v>
      </c>
      <c r="C1825" s="7">
        <v>0.93697402589377798</v>
      </c>
      <c r="D1825" s="7">
        <v>2.1242593317602601E-2</v>
      </c>
      <c r="E1825" s="7">
        <v>0.55238118114726098</v>
      </c>
      <c r="F1825" s="7">
        <v>0.42637622553513599</v>
      </c>
      <c r="G1825" s="7">
        <v>1.46968423442799E-2</v>
      </c>
      <c r="H1825" s="7">
        <v>1.5705253297107299E-2</v>
      </c>
      <c r="I1825" s="30">
        <v>0.109220425101423</v>
      </c>
      <c r="J1825" s="30">
        <v>9.6959795277352795E-2</v>
      </c>
      <c r="K1825" s="7">
        <v>5.4601451692534803E-2</v>
      </c>
      <c r="L1825" s="7">
        <v>0.32215396665594898</v>
      </c>
      <c r="M1825" s="7">
        <v>4.1771846201559E-2</v>
      </c>
      <c r="N1825" s="7">
        <v>5.9282920239197998E-2</v>
      </c>
      <c r="O1825" s="7">
        <v>3.2331854081355402E-2</v>
      </c>
      <c r="P1825" s="7">
        <v>0.253275645109241</v>
      </c>
      <c r="Q1825" s="7">
        <v>5.6153417740015001</v>
      </c>
    </row>
    <row r="1826" spans="1:17" hidden="1" x14ac:dyDescent="0.25">
      <c r="A1826" s="3" t="s">
        <v>62</v>
      </c>
      <c r="B1826" s="2">
        <v>43739</v>
      </c>
      <c r="C1826" s="7">
        <v>1.00994770435005</v>
      </c>
      <c r="D1826" s="7">
        <v>2.2389936755484102E-2</v>
      </c>
      <c r="E1826" s="7">
        <v>0.54679733772076999</v>
      </c>
      <c r="F1826" s="7">
        <v>0.430812725523746</v>
      </c>
      <c r="G1826" s="7">
        <v>1.67098116521339E-2</v>
      </c>
      <c r="H1826" s="7">
        <v>1.8542477049188402E-2</v>
      </c>
      <c r="I1826" s="30">
        <v>0.11480224682648101</v>
      </c>
      <c r="J1826" s="30">
        <v>9.5328399549947998E-2</v>
      </c>
      <c r="K1826" s="7">
        <v>5.49646844111919E-2</v>
      </c>
      <c r="L1826" s="7">
        <v>0.31550997181510398</v>
      </c>
      <c r="M1826" s="7">
        <v>3.99712837557109E-2</v>
      </c>
      <c r="N1826" s="7">
        <v>5.6710886824838998E-2</v>
      </c>
      <c r="O1826" s="7">
        <v>2.7002553248206902E-2</v>
      </c>
      <c r="P1826" s="7">
        <v>0.260457684867196</v>
      </c>
      <c r="Q1826" s="7">
        <v>5.6008204394887704</v>
      </c>
    </row>
    <row r="1827" spans="1:17" hidden="1" x14ac:dyDescent="0.25">
      <c r="A1827" s="3" t="s">
        <v>62</v>
      </c>
      <c r="B1827" s="2">
        <v>43770</v>
      </c>
      <c r="C1827" s="7">
        <v>1.05952251742528</v>
      </c>
      <c r="D1827" s="7">
        <v>2.1764364021074501E-2</v>
      </c>
      <c r="E1827" s="7">
        <v>0.54451136805318401</v>
      </c>
      <c r="F1827" s="7">
        <v>0.43372426792574198</v>
      </c>
      <c r="G1827" s="7">
        <v>1.46925381167276E-2</v>
      </c>
      <c r="H1827" s="7">
        <v>1.8377373247967999E-2</v>
      </c>
      <c r="I1827" s="30">
        <v>0.130999541832895</v>
      </c>
      <c r="J1827" s="30">
        <v>9.4915850801822702E-2</v>
      </c>
      <c r="K1827" s="7">
        <v>6.9171476889512501E-2</v>
      </c>
      <c r="L1827" s="7">
        <v>0.31223129200372202</v>
      </c>
      <c r="M1827" s="7">
        <v>4.2708606842595698E-2</v>
      </c>
      <c r="N1827" s="7">
        <v>5.6389316521016697E-2</v>
      </c>
      <c r="O1827" s="7">
        <v>2.5521197252239301E-2</v>
      </c>
      <c r="P1827" s="7">
        <v>0.23499280649150001</v>
      </c>
      <c r="Q1827" s="7">
        <v>5.5555125645743599</v>
      </c>
    </row>
    <row r="1828" spans="1:17" hidden="1" x14ac:dyDescent="0.25">
      <c r="A1828" s="3" t="s">
        <v>62</v>
      </c>
      <c r="B1828" s="2">
        <v>43800</v>
      </c>
      <c r="C1828" s="7">
        <v>1.1384191558265999</v>
      </c>
      <c r="D1828" s="7">
        <v>2.15400346837346E-2</v>
      </c>
      <c r="E1828" s="7">
        <v>0.57094531119969905</v>
      </c>
      <c r="F1828" s="7">
        <v>0.40751465411656701</v>
      </c>
      <c r="G1828" s="7">
        <v>1.4036416287968E-2</v>
      </c>
      <c r="H1828" s="7">
        <v>2.0993371327508299E-2</v>
      </c>
      <c r="I1828" s="30">
        <v>0.15556457226375101</v>
      </c>
      <c r="J1828" s="30">
        <v>9.6230698060752295E-2</v>
      </c>
      <c r="K1828" s="7">
        <v>7.8027230291816699E-2</v>
      </c>
      <c r="L1828" s="7">
        <v>0.34012148244468599</v>
      </c>
      <c r="M1828" s="7">
        <v>4.4355217918544201E-2</v>
      </c>
      <c r="N1828" s="7">
        <v>4.56888785903765E-2</v>
      </c>
      <c r="O1828" s="7">
        <v>2.2684510452054302E-2</v>
      </c>
      <c r="P1828" s="7">
        <v>0.18229762236254299</v>
      </c>
      <c r="Q1828" s="7">
        <v>5.5676510322658803</v>
      </c>
    </row>
    <row r="1829" spans="1:17" hidden="1" x14ac:dyDescent="0.25">
      <c r="A1829" s="3" t="s">
        <v>62</v>
      </c>
      <c r="B1829" s="2">
        <v>43831</v>
      </c>
      <c r="C1829" s="7">
        <v>0.90489978508738</v>
      </c>
      <c r="D1829" s="7">
        <v>1.97237398409865E-2</v>
      </c>
      <c r="E1829" s="7">
        <v>0.56556887385908206</v>
      </c>
      <c r="F1829" s="7">
        <v>0.41470738629993198</v>
      </c>
      <c r="G1829" s="7">
        <v>1.51367548537198E-2</v>
      </c>
      <c r="H1829" s="7">
        <v>1.9435014308418298E-2</v>
      </c>
      <c r="I1829" s="30">
        <v>8.9377264555276503E-2</v>
      </c>
      <c r="J1829" s="30">
        <v>9.3810518398103601E-2</v>
      </c>
      <c r="K1829" s="7">
        <v>5.6184962711333802E-2</v>
      </c>
      <c r="L1829" s="7">
        <v>0.32780260143997703</v>
      </c>
      <c r="M1829" s="7">
        <v>4.1702944518894003E-2</v>
      </c>
      <c r="N1829" s="7">
        <v>5.5912938060064199E-2</v>
      </c>
      <c r="O1829" s="7">
        <v>2.71803063031235E-2</v>
      </c>
      <c r="P1829" s="7">
        <v>0.27345669485108998</v>
      </c>
      <c r="Q1829" s="7">
        <v>5.6302828379151997</v>
      </c>
    </row>
    <row r="1830" spans="1:17" hidden="1" x14ac:dyDescent="0.25">
      <c r="A1830" s="3" t="s">
        <v>62</v>
      </c>
      <c r="B1830" s="2">
        <v>43862</v>
      </c>
      <c r="C1830" s="7">
        <v>0.91469036967333905</v>
      </c>
      <c r="D1830" s="7">
        <v>2.2079636980550099E-2</v>
      </c>
      <c r="E1830" s="7">
        <v>0.54953242484041898</v>
      </c>
      <c r="F1830" s="7">
        <v>0.42838793817903098</v>
      </c>
      <c r="G1830" s="7">
        <v>1.6095723946709498E-2</v>
      </c>
      <c r="H1830" s="7">
        <v>2.0687174185759799E-2</v>
      </c>
      <c r="I1830" s="30">
        <v>9.1860364053277202E-2</v>
      </c>
      <c r="J1830" s="30">
        <v>0.102609006499635</v>
      </c>
      <c r="K1830" s="7">
        <v>5.2346401639227103E-2</v>
      </c>
      <c r="L1830" s="7">
        <v>0.33564769109861298</v>
      </c>
      <c r="M1830" s="7">
        <v>4.0849680056209599E-2</v>
      </c>
      <c r="N1830" s="7">
        <v>5.3108780493832802E-2</v>
      </c>
      <c r="O1830" s="7">
        <v>2.7248597469290699E-2</v>
      </c>
      <c r="P1830" s="7">
        <v>0.25954658055744501</v>
      </c>
      <c r="Q1830" s="7">
        <v>5.6093070801244096</v>
      </c>
    </row>
    <row r="1831" spans="1:17" hidden="1" x14ac:dyDescent="0.25">
      <c r="A1831" s="3" t="s">
        <v>62</v>
      </c>
      <c r="B1831" s="2">
        <v>43891</v>
      </c>
      <c r="C1831" s="7">
        <v>0.85330351737534205</v>
      </c>
      <c r="D1831" s="7">
        <v>2.1997519936618401E-2</v>
      </c>
      <c r="E1831" s="7">
        <v>0.60299776001024696</v>
      </c>
      <c r="F1831" s="7">
        <v>0.37500472005313501</v>
      </c>
      <c r="G1831" s="7">
        <v>1.4529628278484899E-2</v>
      </c>
      <c r="H1831" s="7">
        <v>1.27837068114204E-2</v>
      </c>
      <c r="I1831" s="30">
        <v>6.1072518690378101E-2</v>
      </c>
      <c r="J1831" s="30">
        <v>6.6171222511925101E-2</v>
      </c>
      <c r="K1831" s="7">
        <v>5.4198725058282701E-2</v>
      </c>
      <c r="L1831" s="7">
        <v>0.44992647496239202</v>
      </c>
      <c r="M1831" s="7">
        <v>3.6335822994725202E-2</v>
      </c>
      <c r="N1831" s="7">
        <v>5.5620633563316597E-2</v>
      </c>
      <c r="O1831" s="7">
        <v>1.54370799776505E-2</v>
      </c>
      <c r="P1831" s="7">
        <v>0.23392418715142399</v>
      </c>
      <c r="Q1831" s="7">
        <v>5.6271601418268098</v>
      </c>
    </row>
    <row r="1832" spans="1:17" hidden="1" x14ac:dyDescent="0.25">
      <c r="A1832" s="3" t="s">
        <v>62</v>
      </c>
      <c r="B1832" s="2">
        <v>43922</v>
      </c>
      <c r="C1832" s="7">
        <v>0.45815387144751801</v>
      </c>
      <c r="D1832" s="7">
        <v>2.94467373867804E-2</v>
      </c>
      <c r="E1832" s="7">
        <v>0.75086946081126105</v>
      </c>
      <c r="F1832" s="7">
        <v>0.21968380180195901</v>
      </c>
      <c r="G1832" s="7">
        <v>1.28973855941423E-2</v>
      </c>
      <c r="H1832" s="7">
        <v>6.5033676215390602E-4</v>
      </c>
      <c r="I1832" s="30">
        <v>1.7962146249200901E-2</v>
      </c>
      <c r="J1832" s="30">
        <v>8.3420963528884097E-3</v>
      </c>
      <c r="K1832" s="7">
        <v>5.3919133443683501E-2</v>
      </c>
      <c r="L1832" s="7">
        <v>0.76578433404235702</v>
      </c>
      <c r="M1832" s="7">
        <v>1.40791033053749E-2</v>
      </c>
      <c r="N1832" s="7">
        <v>2.6079210093502302E-2</v>
      </c>
      <c r="O1832" s="7">
        <v>6.2252490919250303E-4</v>
      </c>
      <c r="P1832" s="7">
        <v>9.9663729247504204E-2</v>
      </c>
      <c r="Q1832" s="7">
        <v>5.7746481306933504</v>
      </c>
    </row>
    <row r="1833" spans="1:17" hidden="1" x14ac:dyDescent="0.25">
      <c r="A1833" s="3" t="s">
        <v>62</v>
      </c>
      <c r="B1833" s="2">
        <v>43952</v>
      </c>
      <c r="C1833" s="7">
        <v>0.59083409549982002</v>
      </c>
      <c r="D1833" s="7">
        <v>2.6293668856393702E-2</v>
      </c>
      <c r="E1833" s="7">
        <v>0.71409272567416304</v>
      </c>
      <c r="F1833" s="7">
        <v>0.25961360546944401</v>
      </c>
      <c r="G1833" s="7">
        <v>1.29763906306355E-2</v>
      </c>
      <c r="H1833" s="7">
        <v>6.2361028729737301E-3</v>
      </c>
      <c r="I1833" s="30">
        <v>2.5764951942266901E-2</v>
      </c>
      <c r="J1833" s="30">
        <v>1.99230241884178E-2</v>
      </c>
      <c r="K1833" s="7">
        <v>5.2984017094742999E-2</v>
      </c>
      <c r="L1833" s="7">
        <v>0.65235679081153297</v>
      </c>
      <c r="M1833" s="7">
        <v>1.5230740570849499E-2</v>
      </c>
      <c r="N1833" s="7">
        <v>7.0210179719788393E-2</v>
      </c>
      <c r="O1833" s="7">
        <v>6.9863850573638204E-4</v>
      </c>
      <c r="P1833" s="7">
        <v>0.14361916366305599</v>
      </c>
      <c r="Q1833" s="7">
        <v>5.7633878001693901</v>
      </c>
    </row>
    <row r="1834" spans="1:17" hidden="1" x14ac:dyDescent="0.25">
      <c r="A1834" s="3" t="s">
        <v>62</v>
      </c>
      <c r="B1834" s="2">
        <v>43983</v>
      </c>
      <c r="C1834" s="7">
        <v>0.80242980229476102</v>
      </c>
      <c r="D1834" s="7">
        <v>2.5307554533885501E-2</v>
      </c>
      <c r="E1834" s="7">
        <v>0.58068904199554705</v>
      </c>
      <c r="F1834" s="7">
        <v>0.394003403470568</v>
      </c>
      <c r="G1834" s="7">
        <v>1.7789779068308899E-2</v>
      </c>
      <c r="H1834" s="7">
        <v>8.2286967622101793E-3</v>
      </c>
      <c r="I1834" s="30">
        <v>7.0643684677991106E-2</v>
      </c>
      <c r="J1834" s="30">
        <v>3.2970601567402801E-2</v>
      </c>
      <c r="K1834" s="7">
        <v>4.5833760573927303E-2</v>
      </c>
      <c r="L1834" s="7">
        <v>0.45367438196387</v>
      </c>
      <c r="M1834" s="7">
        <v>1.9183011587351199E-2</v>
      </c>
      <c r="N1834" s="7">
        <v>6.9938323124910898E-2</v>
      </c>
      <c r="O1834" s="7">
        <v>9.7152061311389095E-4</v>
      </c>
      <c r="P1834" s="7">
        <v>0.280766240060914</v>
      </c>
      <c r="Q1834" s="7">
        <v>5.6690352697814896</v>
      </c>
    </row>
    <row r="1835" spans="1:17" hidden="1" x14ac:dyDescent="0.25">
      <c r="A1835" s="3" t="s">
        <v>62</v>
      </c>
      <c r="B1835" s="2">
        <v>44013</v>
      </c>
      <c r="C1835" s="7">
        <v>0.90994228367569896</v>
      </c>
      <c r="D1835" s="7">
        <v>2.6248903478669199E-2</v>
      </c>
      <c r="E1835" s="7">
        <v>0.59696521113965495</v>
      </c>
      <c r="F1835" s="7">
        <v>0.37678588538167601</v>
      </c>
      <c r="G1835" s="7">
        <v>1.39927171148982E-2</v>
      </c>
      <c r="H1835" s="7">
        <v>1.11739600732517E-2</v>
      </c>
      <c r="I1835" s="30">
        <v>0.102148830912429</v>
      </c>
      <c r="J1835" s="30">
        <v>6.9249122090090598E-2</v>
      </c>
      <c r="K1835" s="7">
        <v>4.9338825873749499E-2</v>
      </c>
      <c r="L1835" s="7">
        <v>0.39289286767335302</v>
      </c>
      <c r="M1835" s="7">
        <v>3.8922828955340799E-2</v>
      </c>
      <c r="N1835" s="7">
        <v>6.9348764751718001E-2</v>
      </c>
      <c r="O1835" s="7">
        <v>4.4958079105957404E-3</v>
      </c>
      <c r="P1835" s="7">
        <v>0.24843627464457399</v>
      </c>
      <c r="Q1835" s="7">
        <v>5.6286567948297401</v>
      </c>
    </row>
    <row r="1836" spans="1:17" hidden="1" x14ac:dyDescent="0.25">
      <c r="A1836" s="3" t="s">
        <v>62</v>
      </c>
      <c r="B1836" s="2">
        <v>44044</v>
      </c>
      <c r="C1836" s="7">
        <v>0.93252174783501895</v>
      </c>
      <c r="D1836" s="7">
        <v>2.33949637542353E-2</v>
      </c>
      <c r="E1836" s="7">
        <v>0.59622924358146301</v>
      </c>
      <c r="F1836" s="7">
        <v>0.38037579266430199</v>
      </c>
      <c r="G1836" s="7">
        <v>1.03018213854157E-2</v>
      </c>
      <c r="H1836" s="7">
        <v>1.3473428007893499E-2</v>
      </c>
      <c r="I1836" s="30">
        <v>0.108936196490844</v>
      </c>
      <c r="J1836" s="30">
        <v>9.2725603692092498E-2</v>
      </c>
      <c r="K1836" s="7">
        <v>5.0598965991757998E-2</v>
      </c>
      <c r="L1836" s="7">
        <v>0.36373350566053297</v>
      </c>
      <c r="M1836" s="7">
        <v>3.7464148860215797E-2</v>
      </c>
      <c r="N1836" s="7">
        <v>6.8285240913128195E-2</v>
      </c>
      <c r="O1836" s="7">
        <v>7.63667439793845E-3</v>
      </c>
      <c r="P1836" s="7">
        <v>0.246844414600181</v>
      </c>
      <c r="Q1836" s="7">
        <v>5.65167665394819</v>
      </c>
    </row>
    <row r="1837" spans="1:17" hidden="1" x14ac:dyDescent="0.25">
      <c r="A1837" s="3" t="s">
        <v>62</v>
      </c>
      <c r="B1837" s="2">
        <v>44075</v>
      </c>
      <c r="C1837" s="7">
        <v>0.92795488909092505</v>
      </c>
      <c r="D1837" s="7">
        <v>2.29431748707178E-2</v>
      </c>
      <c r="E1837" s="7">
        <v>0.60373370161351003</v>
      </c>
      <c r="F1837" s="7">
        <v>0.37332312351577202</v>
      </c>
      <c r="G1837" s="7">
        <v>1.27253514704007E-2</v>
      </c>
      <c r="H1837" s="7">
        <v>1.19372433407761E-2</v>
      </c>
      <c r="I1837" s="30">
        <v>9.0795892553468496E-2</v>
      </c>
      <c r="J1837" s="30">
        <v>8.1235450261749401E-2</v>
      </c>
      <c r="K1837" s="7">
        <v>4.9027887159662199E-2</v>
      </c>
      <c r="L1837" s="7">
        <v>0.35444984018907399</v>
      </c>
      <c r="M1837" s="7">
        <v>3.8131060760950297E-2</v>
      </c>
      <c r="N1837" s="7">
        <v>6.2079646962842398E-2</v>
      </c>
      <c r="O1837" s="7">
        <v>8.9737115493483902E-3</v>
      </c>
      <c r="P1837" s="7">
        <v>0.29064391575172799</v>
      </c>
      <c r="Q1837" s="7">
        <v>5.5858267379600797</v>
      </c>
    </row>
    <row r="1838" spans="1:17" hidden="1" x14ac:dyDescent="0.25">
      <c r="A1838" s="3" t="s">
        <v>62</v>
      </c>
      <c r="B1838" s="2">
        <v>44105</v>
      </c>
      <c r="C1838" s="7">
        <v>0.95121402979681002</v>
      </c>
      <c r="D1838" s="7">
        <v>2.3240429323959599E-2</v>
      </c>
      <c r="E1838" s="7">
        <v>0.59580456108816404</v>
      </c>
      <c r="F1838" s="7">
        <v>0.38095500958787698</v>
      </c>
      <c r="G1838" s="7">
        <v>1.1301758173097099E-2</v>
      </c>
      <c r="H1838" s="7">
        <v>1.40090728046582E-2</v>
      </c>
      <c r="I1838" s="30">
        <v>0.10588270865341699</v>
      </c>
      <c r="J1838" s="30">
        <v>8.7041779053124005E-2</v>
      </c>
      <c r="K1838" s="7">
        <v>5.7012060358839503E-2</v>
      </c>
      <c r="L1838" s="7">
        <v>0.37385618111924501</v>
      </c>
      <c r="M1838" s="7">
        <v>4.2316081928320898E-2</v>
      </c>
      <c r="N1838" s="7">
        <v>6.7721115037098795E-2</v>
      </c>
      <c r="O1838" s="7">
        <v>8.9277604362002494E-3</v>
      </c>
      <c r="P1838" s="7">
        <v>0.23193148243599901</v>
      </c>
      <c r="Q1838" s="7">
        <v>5.6624486633377096</v>
      </c>
    </row>
    <row r="1839" spans="1:17" hidden="1" x14ac:dyDescent="0.25">
      <c r="A1839" s="3" t="s">
        <v>62</v>
      </c>
      <c r="B1839" s="2">
        <v>44136</v>
      </c>
      <c r="C1839" s="7">
        <v>0.71981580086479402</v>
      </c>
      <c r="D1839" s="7">
        <v>2.6228853839878399E-2</v>
      </c>
      <c r="E1839" s="7">
        <v>0.66126058182816205</v>
      </c>
      <c r="F1839" s="7">
        <v>0.31251056433195901</v>
      </c>
      <c r="G1839" s="7">
        <v>1.42815537154181E-2</v>
      </c>
      <c r="H1839" s="7">
        <v>7.2572962838223301E-3</v>
      </c>
      <c r="I1839" s="30">
        <v>4.5418063345942603E-2</v>
      </c>
      <c r="J1839" s="30">
        <v>5.1100695701634898E-2</v>
      </c>
      <c r="K1839" s="7">
        <v>5.5934402393791799E-2</v>
      </c>
      <c r="L1839" s="7">
        <v>0.50605098139809901</v>
      </c>
      <c r="M1839" s="7">
        <v>4.3587392909114897E-2</v>
      </c>
      <c r="N1839" s="7">
        <v>6.1253793326413897E-2</v>
      </c>
      <c r="O1839" s="7">
        <v>4.1667156781439599E-3</v>
      </c>
      <c r="P1839" s="7">
        <v>0.21094910524761801</v>
      </c>
      <c r="Q1839" s="7">
        <v>5.7230223170867101</v>
      </c>
    </row>
    <row r="1840" spans="1:17" hidden="1" x14ac:dyDescent="0.25">
      <c r="A1840" s="3" t="s">
        <v>62</v>
      </c>
      <c r="B1840" s="2">
        <v>44166</v>
      </c>
      <c r="C1840" s="7">
        <v>1.01508162218762</v>
      </c>
      <c r="D1840" s="7">
        <v>2.5277094868265799E-2</v>
      </c>
      <c r="E1840" s="7">
        <v>0.61775312248168601</v>
      </c>
      <c r="F1840" s="7">
        <v>0.35696978265004797</v>
      </c>
      <c r="G1840" s="7">
        <v>1.31120678371994E-2</v>
      </c>
      <c r="H1840" s="7">
        <v>1.6597970959905999E-2</v>
      </c>
      <c r="I1840" s="30">
        <v>0.14402744583148699</v>
      </c>
      <c r="J1840" s="30">
        <v>6.4082471417387293E-2</v>
      </c>
      <c r="K1840" s="7">
        <v>6.1523732812462699E-2</v>
      </c>
      <c r="L1840" s="7">
        <v>0.417707784720249</v>
      </c>
      <c r="M1840" s="7">
        <v>4.7277218844067798E-2</v>
      </c>
      <c r="N1840" s="7">
        <v>5.8378111474091297E-2</v>
      </c>
      <c r="O1840" s="7">
        <v>4.93652103830294E-3</v>
      </c>
      <c r="P1840" s="7">
        <v>0.172356675064847</v>
      </c>
      <c r="Q1840" s="7">
        <v>5.6214064729408397</v>
      </c>
    </row>
    <row r="1841" spans="1:17" hidden="1" x14ac:dyDescent="0.25">
      <c r="A1841" s="3" t="s">
        <v>62</v>
      </c>
      <c r="B1841" s="2">
        <v>44197</v>
      </c>
      <c r="C1841" s="7">
        <v>0.541276461756793</v>
      </c>
      <c r="D1841" s="7">
        <v>3.04550104275528E-2</v>
      </c>
      <c r="E1841" s="7">
        <v>0.69864912382922695</v>
      </c>
      <c r="F1841" s="7">
        <v>0.27089586574322</v>
      </c>
      <c r="G1841" s="7">
        <v>1.4176364247326901E-2</v>
      </c>
      <c r="H1841" s="7">
        <v>2.9923713972145401E-3</v>
      </c>
      <c r="I1841" s="30">
        <v>2.42624374829833E-2</v>
      </c>
      <c r="J1841" s="30">
        <v>4.66647442777137E-2</v>
      </c>
      <c r="K1841" s="7">
        <v>4.4176075372165502E-2</v>
      </c>
      <c r="L1841" s="7">
        <v>0.58701965217583696</v>
      </c>
      <c r="M1841" s="7">
        <v>3.83411463125439E-2</v>
      </c>
      <c r="N1841" s="7">
        <v>4.78703033743728E-2</v>
      </c>
      <c r="O1841" s="7">
        <v>2.9158170738182798E-3</v>
      </c>
      <c r="P1841" s="7">
        <v>0.19158108828602399</v>
      </c>
      <c r="Q1841" s="7">
        <v>5.71773102289999</v>
      </c>
    </row>
    <row r="1842" spans="1:17" hidden="1" x14ac:dyDescent="0.25">
      <c r="A1842" s="3" t="s">
        <v>62</v>
      </c>
      <c r="B1842" s="2">
        <v>44228</v>
      </c>
      <c r="C1842" s="7">
        <v>0.55599979882063899</v>
      </c>
      <c r="D1842" s="7">
        <v>2.9330163418611801E-2</v>
      </c>
      <c r="E1842" s="7">
        <v>0.69604015278017894</v>
      </c>
      <c r="F1842" s="7">
        <v>0.274629683801209</v>
      </c>
      <c r="G1842" s="7">
        <v>1.4636851627855101E-2</v>
      </c>
      <c r="H1842" s="7">
        <v>3.5825316270967499E-3</v>
      </c>
      <c r="I1842" s="30">
        <v>2.45734010917231E-2</v>
      </c>
      <c r="J1842" s="30">
        <v>4.8288620935475902E-2</v>
      </c>
      <c r="K1842" s="7">
        <v>4.8558445122499502E-2</v>
      </c>
      <c r="L1842" s="7">
        <v>0.56954133698718701</v>
      </c>
      <c r="M1842" s="7">
        <v>4.0203269004697097E-2</v>
      </c>
      <c r="N1842" s="7">
        <v>6.1453563069153998E-2</v>
      </c>
      <c r="O1842" s="7">
        <v>3.9079678446033196E-3</v>
      </c>
      <c r="P1842" s="7">
        <v>0.18525401268970801</v>
      </c>
      <c r="Q1842" s="7">
        <v>5.7197109371407597</v>
      </c>
    </row>
    <row r="1843" spans="1:17" hidden="1" x14ac:dyDescent="0.25">
      <c r="A1843" s="3" t="s">
        <v>62</v>
      </c>
      <c r="B1843" s="2">
        <v>44256</v>
      </c>
      <c r="C1843" s="7">
        <v>0.68194558100027503</v>
      </c>
      <c r="D1843" s="7">
        <v>3.0379976106132901E-2</v>
      </c>
      <c r="E1843" s="7">
        <v>0.69219324300048601</v>
      </c>
      <c r="F1843" s="7">
        <v>0.27742678089338102</v>
      </c>
      <c r="G1843" s="7">
        <v>1.6236687714474399E-2</v>
      </c>
      <c r="H1843" s="7">
        <v>6.7019425932950301E-3</v>
      </c>
      <c r="I1843" s="30">
        <v>2.7644758833787201E-2</v>
      </c>
      <c r="J1843" s="30">
        <v>4.5727714623585401E-2</v>
      </c>
      <c r="K1843" s="7">
        <v>4.6817488017048103E-2</v>
      </c>
      <c r="L1843" s="7">
        <v>0.54597981094369996</v>
      </c>
      <c r="M1843" s="7">
        <v>4.3913897577652801E-2</v>
      </c>
      <c r="N1843" s="7">
        <v>6.8541762691085403E-2</v>
      </c>
      <c r="O1843" s="7">
        <v>4.2690663890212902E-3</v>
      </c>
      <c r="P1843" s="7">
        <v>0.19416687061634999</v>
      </c>
      <c r="Q1843" s="7">
        <v>5.68882403703671</v>
      </c>
    </row>
    <row r="1844" spans="1:17" hidden="1" x14ac:dyDescent="0.25">
      <c r="A1844" s="3" t="s">
        <v>62</v>
      </c>
      <c r="B1844" s="2">
        <v>44287</v>
      </c>
      <c r="C1844" s="7">
        <v>0.90202425806020903</v>
      </c>
      <c r="D1844" s="7">
        <v>2.50364090177728E-2</v>
      </c>
      <c r="E1844" s="7">
        <v>0.59622464134882502</v>
      </c>
      <c r="F1844" s="7">
        <v>0.37873894963340199</v>
      </c>
      <c r="G1844" s="7">
        <v>1.09270714264248E-2</v>
      </c>
      <c r="H1844" s="7">
        <v>1.31282082908419E-2</v>
      </c>
      <c r="I1844" s="30">
        <v>9.7322223736430499E-2</v>
      </c>
      <c r="J1844" s="30">
        <v>5.2231686194598198E-2</v>
      </c>
      <c r="K1844" s="7">
        <v>4.6808720718288899E-2</v>
      </c>
      <c r="L1844" s="7">
        <v>0.397269721076909</v>
      </c>
      <c r="M1844" s="7">
        <v>4.1477828376009697E-2</v>
      </c>
      <c r="N1844" s="7">
        <v>7.2906167163084901E-2</v>
      </c>
      <c r="O1844" s="7">
        <v>5.9875783783216903E-3</v>
      </c>
      <c r="P1844" s="7">
        <v>0.26194079463909098</v>
      </c>
      <c r="Q1844" s="7">
        <v>5.6451579700700103</v>
      </c>
    </row>
    <row r="1845" spans="1:17" hidden="1" x14ac:dyDescent="0.25">
      <c r="A1845" s="3" t="s">
        <v>62</v>
      </c>
      <c r="B1845" s="2">
        <v>44317</v>
      </c>
      <c r="C1845" s="7">
        <v>1.0171591587333899</v>
      </c>
      <c r="D1845" s="7">
        <v>2.3299021548541899E-2</v>
      </c>
      <c r="E1845" s="7">
        <v>0.55891820534455905</v>
      </c>
      <c r="F1845" s="7">
        <v>0.41778277310689999</v>
      </c>
      <c r="G1845" s="7">
        <v>1.1419034869289101E-2</v>
      </c>
      <c r="H1845" s="7">
        <v>1.32625580148997E-2</v>
      </c>
      <c r="I1845" s="30">
        <v>0.108700119198484</v>
      </c>
      <c r="J1845" s="30">
        <v>7.1619143464539597E-2</v>
      </c>
      <c r="K1845" s="7">
        <v>4.4716752673881199E-2</v>
      </c>
      <c r="L1845" s="7">
        <v>0.35495303065582301</v>
      </c>
      <c r="M1845" s="7">
        <v>4.1587797312443303E-2</v>
      </c>
      <c r="N1845" s="7">
        <v>7.0860330680541594E-2</v>
      </c>
      <c r="O1845" s="7">
        <v>1.0416045018345E-2</v>
      </c>
      <c r="P1845" s="7">
        <v>0.27246518811175302</v>
      </c>
      <c r="Q1845" s="7">
        <v>5.6561934622352297</v>
      </c>
    </row>
    <row r="1846" spans="1:17" hidden="1" x14ac:dyDescent="0.25">
      <c r="A1846" s="3" t="s">
        <v>62</v>
      </c>
      <c r="B1846" s="2">
        <v>44348</v>
      </c>
      <c r="C1846" s="7">
        <v>0.95515047341439296</v>
      </c>
      <c r="D1846" s="7">
        <v>2.6486399617716101E-2</v>
      </c>
      <c r="E1846" s="7">
        <v>0.59311922623649505</v>
      </c>
      <c r="F1846" s="7">
        <v>0.38039437414578903</v>
      </c>
      <c r="G1846" s="7">
        <v>1.23568239993023E-2</v>
      </c>
      <c r="H1846" s="7">
        <v>1.5246812890377499E-2</v>
      </c>
      <c r="I1846" s="30">
        <v>0.101913576244597</v>
      </c>
      <c r="J1846" s="30">
        <v>8.4260468456292897E-2</v>
      </c>
      <c r="K1846" s="7">
        <v>4.2827878015231198E-2</v>
      </c>
      <c r="L1846" s="7">
        <v>0.36944016904478799</v>
      </c>
      <c r="M1846" s="7">
        <v>4.6589487601589201E-2</v>
      </c>
      <c r="N1846" s="7">
        <v>6.0259728154473599E-2</v>
      </c>
      <c r="O1846" s="7">
        <v>1.4899927679587E-2</v>
      </c>
      <c r="P1846" s="7">
        <v>0.25220512791376198</v>
      </c>
      <c r="Q1846" s="7">
        <v>5.6617438994116096</v>
      </c>
    </row>
    <row r="1847" spans="1:17" hidden="1" x14ac:dyDescent="0.25">
      <c r="A1847" s="3" t="s">
        <v>62</v>
      </c>
      <c r="B1847" s="2">
        <v>44378</v>
      </c>
      <c r="C1847" s="7">
        <v>1.0414156104973</v>
      </c>
      <c r="D1847" s="7">
        <v>2.4986408200650598E-2</v>
      </c>
      <c r="E1847" s="7">
        <v>0.58574048069123796</v>
      </c>
      <c r="F1847" s="7">
        <v>0.38927311110811202</v>
      </c>
      <c r="G1847" s="7">
        <v>1.07511617949378E-2</v>
      </c>
      <c r="H1847" s="7">
        <v>1.47675777543978E-2</v>
      </c>
      <c r="I1847" s="30">
        <v>9.8936987627434303E-2</v>
      </c>
      <c r="J1847" s="30">
        <v>8.9265361927438003E-2</v>
      </c>
      <c r="K1847" s="7">
        <v>4.3057807486329598E-2</v>
      </c>
      <c r="L1847" s="7">
        <v>0.35706163888745002</v>
      </c>
      <c r="M1847" s="7">
        <v>4.59158100139214E-2</v>
      </c>
      <c r="N1847" s="7">
        <v>5.8996024365389498E-2</v>
      </c>
      <c r="O1847" s="7">
        <v>1.8100372918477801E-2</v>
      </c>
      <c r="P1847" s="7">
        <v>0.263147257224224</v>
      </c>
      <c r="Q1847" s="7">
        <v>5.6395914599790302</v>
      </c>
    </row>
    <row r="1848" spans="1:17" hidden="1" x14ac:dyDescent="0.25">
      <c r="A1848" s="3" t="s">
        <v>62</v>
      </c>
      <c r="B1848" s="2">
        <v>44409</v>
      </c>
      <c r="C1848" s="7">
        <v>0.98540836484918104</v>
      </c>
      <c r="D1848" s="7">
        <v>2.6520716143030199E-2</v>
      </c>
      <c r="E1848" s="7">
        <v>0.59504085239749605</v>
      </c>
      <c r="F1848" s="7">
        <v>0.37843843145947398</v>
      </c>
      <c r="G1848" s="7">
        <v>1.2414022504787601E-2</v>
      </c>
      <c r="H1848" s="7">
        <v>2.1050225523863299E-2</v>
      </c>
      <c r="I1848" s="30">
        <v>0.107913446567186</v>
      </c>
      <c r="J1848" s="30">
        <v>0.106842466376022</v>
      </c>
      <c r="K1848" s="7">
        <v>4.5790440396585599E-2</v>
      </c>
      <c r="L1848" s="7">
        <v>0.348153951544659</v>
      </c>
      <c r="M1848" s="7">
        <v>4.6526066598616002E-2</v>
      </c>
      <c r="N1848" s="7">
        <v>6.0098300120701199E-2</v>
      </c>
      <c r="O1848" s="7">
        <v>2.2669618501284901E-2</v>
      </c>
      <c r="P1848" s="7">
        <v>0.22854146186629501</v>
      </c>
      <c r="Q1848" s="7">
        <v>5.6101393271715203</v>
      </c>
    </row>
    <row r="1849" spans="1:17" x14ac:dyDescent="0.25">
      <c r="A1849" s="3" t="s">
        <v>62</v>
      </c>
      <c r="B1849" s="2">
        <v>44440</v>
      </c>
      <c r="C1849" s="7">
        <v>0.98594475064404397</v>
      </c>
      <c r="D1849" s="7">
        <v>2.6807228583327299E-2</v>
      </c>
      <c r="E1849" s="7">
        <v>0.59466831485877003</v>
      </c>
      <c r="F1849" s="7">
        <v>0.37852445655790301</v>
      </c>
      <c r="G1849" s="7">
        <v>1.31550335053922E-2</v>
      </c>
      <c r="H1849" s="7">
        <v>1.4752193338525101E-2</v>
      </c>
      <c r="I1849" s="30">
        <v>8.9128579721253196E-2</v>
      </c>
      <c r="J1849" s="30">
        <v>9.4543795680904902E-2</v>
      </c>
      <c r="K1849" s="7">
        <v>4.33029964124882E-2</v>
      </c>
      <c r="L1849" s="7">
        <v>0.33823969093631301</v>
      </c>
      <c r="M1849" s="7">
        <v>5.0817682628474199E-2</v>
      </c>
      <c r="N1849" s="7">
        <v>5.3457011893580299E-2</v>
      </c>
      <c r="O1849" s="7">
        <v>2.25863104986887E-2</v>
      </c>
      <c r="P1849" s="7">
        <v>0.28001670538438</v>
      </c>
      <c r="Q1849" s="7">
        <v>5.6448456477751003</v>
      </c>
    </row>
    <row r="1850" spans="1:17" hidden="1" x14ac:dyDescent="0.25">
      <c r="A1850" s="3" t="s">
        <v>63</v>
      </c>
      <c r="B1850" s="2">
        <v>43466</v>
      </c>
      <c r="C1850" s="7">
        <v>0.82692752098188504</v>
      </c>
      <c r="D1850" s="7">
        <v>1.3040940821746101E-2</v>
      </c>
      <c r="E1850" s="7">
        <v>0.59488754112236297</v>
      </c>
      <c r="F1850" s="7">
        <v>0.39207151805589102</v>
      </c>
      <c r="G1850" s="7">
        <v>1.2215773576628701E-2</v>
      </c>
      <c r="H1850" s="7">
        <v>2.1483589176933202E-2</v>
      </c>
      <c r="I1850" s="30">
        <v>8.5318243664163795E-2</v>
      </c>
      <c r="J1850" s="30">
        <v>9.7065888053636404E-2</v>
      </c>
      <c r="K1850" s="7">
        <v>7.2448545879043105E-2</v>
      </c>
      <c r="L1850" s="7">
        <v>0.37573614379888398</v>
      </c>
      <c r="M1850" s="7">
        <v>4.0248050180704598E-2</v>
      </c>
      <c r="N1850" s="7">
        <v>7.0656804311591603E-2</v>
      </c>
      <c r="O1850" s="7">
        <v>2.92277679079559E-2</v>
      </c>
      <c r="P1850" s="7">
        <v>0.19559919345045801</v>
      </c>
      <c r="Q1850" s="7">
        <v>6.4327822161572303</v>
      </c>
    </row>
    <row r="1851" spans="1:17" hidden="1" x14ac:dyDescent="0.25">
      <c r="A1851" s="3" t="s">
        <v>63</v>
      </c>
      <c r="B1851" s="2">
        <v>43497</v>
      </c>
      <c r="C1851" s="7">
        <v>0.86726404346359998</v>
      </c>
      <c r="D1851" s="7">
        <v>1.31270792200002E-2</v>
      </c>
      <c r="E1851" s="7">
        <v>0.58803042633922198</v>
      </c>
      <c r="F1851" s="7">
        <v>0.39884249444077802</v>
      </c>
      <c r="G1851" s="7">
        <v>1.04991410437441E-2</v>
      </c>
      <c r="H1851" s="7">
        <v>2.2441233423149302E-2</v>
      </c>
      <c r="I1851" s="30">
        <v>8.5480307289871493E-2</v>
      </c>
      <c r="J1851" s="30">
        <v>0.106904018161657</v>
      </c>
      <c r="K1851" s="7">
        <v>6.6384550851082205E-2</v>
      </c>
      <c r="L1851" s="7">
        <v>0.36499536407416999</v>
      </c>
      <c r="M1851" s="7">
        <v>3.9470812489038803E-2</v>
      </c>
      <c r="N1851" s="7">
        <v>6.3298855109121893E-2</v>
      </c>
      <c r="O1851" s="7">
        <v>3.5707691119653599E-2</v>
      </c>
      <c r="P1851" s="7">
        <v>0.20481802643851199</v>
      </c>
      <c r="Q1851" s="7">
        <v>6.44035793281388</v>
      </c>
    </row>
    <row r="1852" spans="1:17" hidden="1" x14ac:dyDescent="0.25">
      <c r="A1852" s="3" t="s">
        <v>63</v>
      </c>
      <c r="B1852" s="2">
        <v>43525</v>
      </c>
      <c r="C1852" s="7">
        <v>1.02047789885813</v>
      </c>
      <c r="D1852" s="7">
        <v>1.32658298876927E-2</v>
      </c>
      <c r="E1852" s="7">
        <v>0.58006604529078798</v>
      </c>
      <c r="F1852" s="7">
        <v>0.40666812482151898</v>
      </c>
      <c r="G1852" s="7">
        <v>1.2869086050085601E-2</v>
      </c>
      <c r="H1852" s="7">
        <v>2.16833883329564E-2</v>
      </c>
      <c r="I1852" s="30">
        <v>9.3544997790621795E-2</v>
      </c>
      <c r="J1852" s="30">
        <v>0.104737116435414</v>
      </c>
      <c r="K1852" s="7">
        <v>6.7928362695045305E-2</v>
      </c>
      <c r="L1852" s="7">
        <v>0.36199427026943898</v>
      </c>
      <c r="M1852" s="7">
        <v>3.6818971486530502E-2</v>
      </c>
      <c r="N1852" s="7">
        <v>7.0484647816020096E-2</v>
      </c>
      <c r="O1852" s="7">
        <v>3.1996100228390702E-2</v>
      </c>
      <c r="P1852" s="7">
        <v>0.19794305889549599</v>
      </c>
      <c r="Q1852" s="7">
        <v>6.4414122571231696</v>
      </c>
    </row>
    <row r="1853" spans="1:17" hidden="1" x14ac:dyDescent="0.25">
      <c r="A1853" s="3" t="s">
        <v>63</v>
      </c>
      <c r="B1853" s="2">
        <v>43556</v>
      </c>
      <c r="C1853" s="7">
        <v>0.97832934793972703</v>
      </c>
      <c r="D1853" s="7">
        <v>1.2913884438732299E-2</v>
      </c>
      <c r="E1853" s="7">
        <v>0.58936409606816298</v>
      </c>
      <c r="F1853" s="7">
        <v>0.39772201949310498</v>
      </c>
      <c r="G1853" s="7">
        <v>1.24888053169562E-2</v>
      </c>
      <c r="H1853" s="7">
        <v>2.4154005084576699E-2</v>
      </c>
      <c r="I1853" s="30">
        <v>9.9472655993385506E-2</v>
      </c>
      <c r="J1853" s="30">
        <v>0.102904761071336</v>
      </c>
      <c r="K1853" s="7">
        <v>6.6089819523022897E-2</v>
      </c>
      <c r="L1853" s="7">
        <v>0.359603253187536</v>
      </c>
      <c r="M1853" s="7">
        <v>3.6298392276200402E-2</v>
      </c>
      <c r="N1853" s="7">
        <v>7.26042991067853E-2</v>
      </c>
      <c r="O1853" s="7">
        <v>3.51872771057678E-2</v>
      </c>
      <c r="P1853" s="7">
        <v>0.19119673133443399</v>
      </c>
      <c r="Q1853" s="7">
        <v>6.4118627174945404</v>
      </c>
    </row>
    <row r="1854" spans="1:17" hidden="1" x14ac:dyDescent="0.25">
      <c r="A1854" s="3" t="s">
        <v>63</v>
      </c>
      <c r="B1854" s="2">
        <v>43586</v>
      </c>
      <c r="C1854" s="7">
        <v>1.0265219523386699</v>
      </c>
      <c r="D1854" s="7">
        <v>1.26152534133463E-2</v>
      </c>
      <c r="E1854" s="7">
        <v>0.58531116668029604</v>
      </c>
      <c r="F1854" s="7">
        <v>0.402073579906358</v>
      </c>
      <c r="G1854" s="7">
        <v>1.2916288360001801E-2</v>
      </c>
      <c r="H1854" s="7">
        <v>2.52932511033086E-2</v>
      </c>
      <c r="I1854" s="30">
        <v>9.80640212774571E-2</v>
      </c>
      <c r="J1854" s="30">
        <v>0.102707251318366</v>
      </c>
      <c r="K1854" s="7">
        <v>6.7220480231123605E-2</v>
      </c>
      <c r="L1854" s="7">
        <v>0.34487017182532598</v>
      </c>
      <c r="M1854" s="7">
        <v>3.6926228865956E-2</v>
      </c>
      <c r="N1854" s="7">
        <v>7.1098394512584207E-2</v>
      </c>
      <c r="O1854" s="7">
        <v>4.0726331334702798E-2</v>
      </c>
      <c r="P1854" s="7">
        <v>0.20017758117117401</v>
      </c>
      <c r="Q1854" s="7">
        <v>6.4404306413108898</v>
      </c>
    </row>
    <row r="1855" spans="1:17" hidden="1" x14ac:dyDescent="0.25">
      <c r="A1855" s="3" t="s">
        <v>63</v>
      </c>
      <c r="B1855" s="2">
        <v>43617</v>
      </c>
      <c r="C1855" s="7">
        <v>0.97667223051602603</v>
      </c>
      <c r="D1855" s="7">
        <v>1.24081990678378E-2</v>
      </c>
      <c r="E1855" s="7">
        <v>0.589231888781657</v>
      </c>
      <c r="F1855" s="7">
        <v>0.39835991215050498</v>
      </c>
      <c r="G1855" s="7">
        <v>1.36490824212892E-2</v>
      </c>
      <c r="H1855" s="7">
        <v>2.36488901864878E-2</v>
      </c>
      <c r="I1855" s="30">
        <v>9.9770609264110396E-2</v>
      </c>
      <c r="J1855" s="30">
        <v>0.101859250156371</v>
      </c>
      <c r="K1855" s="7">
        <v>7.1290884693693699E-2</v>
      </c>
      <c r="L1855" s="7">
        <v>0.36478827985537299</v>
      </c>
      <c r="M1855" s="7">
        <v>3.7010276325039199E-2</v>
      </c>
      <c r="N1855" s="7">
        <v>6.6952290917249996E-2</v>
      </c>
      <c r="O1855" s="7">
        <v>3.4315294830224698E-2</v>
      </c>
      <c r="P1855" s="7">
        <v>0.18671514135016101</v>
      </c>
      <c r="Q1855" s="7">
        <v>6.4379409212658603</v>
      </c>
    </row>
    <row r="1856" spans="1:17" hidden="1" x14ac:dyDescent="0.25">
      <c r="A1856" s="3" t="s">
        <v>63</v>
      </c>
      <c r="B1856" s="2">
        <v>43647</v>
      </c>
      <c r="C1856" s="7">
        <v>1.02670800878869</v>
      </c>
      <c r="D1856" s="7">
        <v>1.14908288397448E-2</v>
      </c>
      <c r="E1856" s="7">
        <v>0.59695007826304802</v>
      </c>
      <c r="F1856" s="7">
        <v>0.39155909289720697</v>
      </c>
      <c r="G1856" s="7">
        <v>1.0549415634026201E-2</v>
      </c>
      <c r="H1856" s="7">
        <v>2.4255685401261801E-2</v>
      </c>
      <c r="I1856" s="30">
        <v>0.102769537049213</v>
      </c>
      <c r="J1856" s="30">
        <v>0.101094694155849</v>
      </c>
      <c r="K1856" s="7">
        <v>6.7757913379002499E-2</v>
      </c>
      <c r="L1856" s="7">
        <v>0.35257185100685701</v>
      </c>
      <c r="M1856" s="7">
        <v>3.8048296244807697E-2</v>
      </c>
      <c r="N1856" s="7">
        <v>6.5716686744222902E-2</v>
      </c>
      <c r="O1856" s="7">
        <v>3.4040348432117E-2</v>
      </c>
      <c r="P1856" s="7">
        <v>0.20319557195264201</v>
      </c>
      <c r="Q1856" s="7">
        <v>6.3450659515889898</v>
      </c>
    </row>
    <row r="1857" spans="1:17" hidden="1" x14ac:dyDescent="0.25">
      <c r="A1857" s="3" t="s">
        <v>63</v>
      </c>
      <c r="B1857" s="2">
        <v>43678</v>
      </c>
      <c r="C1857" s="7">
        <v>1.03153235613697</v>
      </c>
      <c r="D1857" s="7">
        <v>1.2200066328918201E-2</v>
      </c>
      <c r="E1857" s="7">
        <v>0.58869898161412204</v>
      </c>
      <c r="F1857" s="7">
        <v>0.39910095205696</v>
      </c>
      <c r="G1857" s="7">
        <v>1.2351325723875799E-2</v>
      </c>
      <c r="H1857" s="7">
        <v>2.80548827398081E-2</v>
      </c>
      <c r="I1857" s="30">
        <v>0.108273055351248</v>
      </c>
      <c r="J1857" s="30">
        <v>0.106630860033176</v>
      </c>
      <c r="K1857" s="7">
        <v>6.4371553516505198E-2</v>
      </c>
      <c r="L1857" s="7">
        <v>0.34950693504437902</v>
      </c>
      <c r="M1857" s="7">
        <v>3.8448146466475798E-2</v>
      </c>
      <c r="N1857" s="7">
        <v>6.8419665453411299E-2</v>
      </c>
      <c r="O1857" s="7">
        <v>3.1612631971632797E-2</v>
      </c>
      <c r="P1857" s="7">
        <v>0.192330943699487</v>
      </c>
      <c r="Q1857" s="7">
        <v>6.4663575355810101</v>
      </c>
    </row>
    <row r="1858" spans="1:17" hidden="1" x14ac:dyDescent="0.25">
      <c r="A1858" s="3" t="s">
        <v>63</v>
      </c>
      <c r="B1858" s="2">
        <v>43709</v>
      </c>
      <c r="C1858" s="7">
        <v>0.95788018103599004</v>
      </c>
      <c r="D1858" s="7">
        <v>1.40649658465555E-2</v>
      </c>
      <c r="E1858" s="7">
        <v>0.60176822285835596</v>
      </c>
      <c r="F1858" s="7">
        <v>0.38416681129508801</v>
      </c>
      <c r="G1858" s="7">
        <v>1.29830335436752E-2</v>
      </c>
      <c r="H1858" s="7">
        <v>2.5504435019823302E-2</v>
      </c>
      <c r="I1858" s="30">
        <v>9.8958502623477496E-2</v>
      </c>
      <c r="J1858" s="30">
        <v>9.9841914428447906E-2</v>
      </c>
      <c r="K1858" s="7">
        <v>6.7264175528792894E-2</v>
      </c>
      <c r="L1858" s="7">
        <v>0.35327455305689798</v>
      </c>
      <c r="M1858" s="7">
        <v>3.9637421060466298E-2</v>
      </c>
      <c r="N1858" s="7">
        <v>6.6322355760440405E-2</v>
      </c>
      <c r="O1858" s="7">
        <v>3.2436666570603498E-2</v>
      </c>
      <c r="P1858" s="7">
        <v>0.20377694240737501</v>
      </c>
      <c r="Q1858" s="7">
        <v>6.4592479584908702</v>
      </c>
    </row>
    <row r="1859" spans="1:17" hidden="1" x14ac:dyDescent="0.25">
      <c r="A1859" s="3" t="s">
        <v>63</v>
      </c>
      <c r="B1859" s="2">
        <v>43739</v>
      </c>
      <c r="C1859" s="7">
        <v>0.99115563948705399</v>
      </c>
      <c r="D1859" s="7">
        <v>1.2635807633146701E-2</v>
      </c>
      <c r="E1859" s="7">
        <v>0.59600221852884105</v>
      </c>
      <c r="F1859" s="7">
        <v>0.39136197383801202</v>
      </c>
      <c r="G1859" s="7">
        <v>1.2973572045150599E-2</v>
      </c>
      <c r="H1859" s="7">
        <v>2.7771777604161E-2</v>
      </c>
      <c r="I1859" s="30">
        <v>0.10760548641333</v>
      </c>
      <c r="J1859" s="30">
        <v>0.10141081098075901</v>
      </c>
      <c r="K1859" s="7">
        <v>7.3178098958679799E-2</v>
      </c>
      <c r="L1859" s="7">
        <v>0.36133714711322001</v>
      </c>
      <c r="M1859" s="7">
        <v>4.0350594606968299E-2</v>
      </c>
      <c r="N1859" s="7">
        <v>6.3979201488588003E-2</v>
      </c>
      <c r="O1859" s="7">
        <v>2.5775736477868599E-2</v>
      </c>
      <c r="P1859" s="7">
        <v>0.18561757431127399</v>
      </c>
      <c r="Q1859" s="7">
        <v>6.4748791634072198</v>
      </c>
    </row>
    <row r="1860" spans="1:17" hidden="1" x14ac:dyDescent="0.25">
      <c r="A1860" s="3" t="s">
        <v>63</v>
      </c>
      <c r="B1860" s="2">
        <v>43770</v>
      </c>
      <c r="C1860" s="7">
        <v>1.0588475665872701</v>
      </c>
      <c r="D1860" s="7">
        <v>1.4861445040262501E-2</v>
      </c>
      <c r="E1860" s="7">
        <v>0.59965729596781103</v>
      </c>
      <c r="F1860" s="7">
        <v>0.38548125899192598</v>
      </c>
      <c r="G1860" s="7">
        <v>1.1637026417061E-2</v>
      </c>
      <c r="H1860" s="7">
        <v>3.1986757640312599E-2</v>
      </c>
      <c r="I1860" s="30">
        <v>0.115746354597451</v>
      </c>
      <c r="J1860" s="30">
        <v>9.6077674822100806E-2</v>
      </c>
      <c r="K1860" s="7">
        <v>8.8372019567838703E-2</v>
      </c>
      <c r="L1860" s="7">
        <v>0.35403417658000702</v>
      </c>
      <c r="M1860" s="7">
        <v>4.45741294974588E-2</v>
      </c>
      <c r="N1860" s="7">
        <v>5.7857160412328502E-2</v>
      </c>
      <c r="O1860" s="7">
        <v>2.47733718561194E-2</v>
      </c>
      <c r="P1860" s="7">
        <v>0.17494132860932199</v>
      </c>
      <c r="Q1860" s="7">
        <v>6.4340158470014304</v>
      </c>
    </row>
    <row r="1861" spans="1:17" hidden="1" x14ac:dyDescent="0.25">
      <c r="A1861" s="3" t="s">
        <v>63</v>
      </c>
      <c r="B1861" s="2">
        <v>43800</v>
      </c>
      <c r="C1861" s="7">
        <v>1.2376832538659801</v>
      </c>
      <c r="D1861" s="7">
        <v>1.29408318862508E-2</v>
      </c>
      <c r="E1861" s="7">
        <v>0.59108427718078105</v>
      </c>
      <c r="F1861" s="7">
        <v>0.395974890932969</v>
      </c>
      <c r="G1861" s="7">
        <v>1.0898563415514199E-2</v>
      </c>
      <c r="H1861" s="7">
        <v>3.8692908021426102E-2</v>
      </c>
      <c r="I1861" s="30">
        <v>0.13816626873141499</v>
      </c>
      <c r="J1861" s="30">
        <v>9.49341931627663E-2</v>
      </c>
      <c r="K1861" s="7">
        <v>0.103229426330499</v>
      </c>
      <c r="L1861" s="7">
        <v>0.35709643075815001</v>
      </c>
      <c r="M1861" s="7">
        <v>4.6968203844330703E-2</v>
      </c>
      <c r="N1861" s="7">
        <v>4.5727443800197103E-2</v>
      </c>
      <c r="O1861" s="7">
        <v>2.0671542777498102E-2</v>
      </c>
      <c r="P1861" s="7">
        <v>0.14361501915820299</v>
      </c>
      <c r="Q1861" s="7">
        <v>6.4391798727071103</v>
      </c>
    </row>
    <row r="1862" spans="1:17" hidden="1" x14ac:dyDescent="0.25">
      <c r="A1862" s="3" t="s">
        <v>63</v>
      </c>
      <c r="B1862" s="2">
        <v>43831</v>
      </c>
      <c r="C1862" s="7">
        <v>0.89671102779790102</v>
      </c>
      <c r="D1862" s="7">
        <v>1.3651200751084201E-2</v>
      </c>
      <c r="E1862" s="7">
        <v>0.62971851466213102</v>
      </c>
      <c r="F1862" s="7">
        <v>0.35663028458678497</v>
      </c>
      <c r="G1862" s="7">
        <v>1.3590929500656299E-2</v>
      </c>
      <c r="H1862" s="7">
        <v>2.2451238821648799E-2</v>
      </c>
      <c r="I1862" s="30">
        <v>7.8983929035134903E-2</v>
      </c>
      <c r="J1862" s="30">
        <v>0.100560690424189</v>
      </c>
      <c r="K1862" s="7">
        <v>6.7972842599191799E-2</v>
      </c>
      <c r="L1862" s="7">
        <v>0.37125686713101702</v>
      </c>
      <c r="M1862" s="7">
        <v>4.26639742343978E-2</v>
      </c>
      <c r="N1862" s="7">
        <v>6.34092188816818E-2</v>
      </c>
      <c r="O1862" s="7">
        <v>3.3821253792340099E-2</v>
      </c>
      <c r="P1862" s="7">
        <v>0.205289055579743</v>
      </c>
      <c r="Q1862" s="7">
        <v>6.4874860245830002</v>
      </c>
    </row>
    <row r="1863" spans="1:17" hidden="1" x14ac:dyDescent="0.25">
      <c r="A1863" s="3" t="s">
        <v>63</v>
      </c>
      <c r="B1863" s="2">
        <v>43862</v>
      </c>
      <c r="C1863" s="7">
        <v>0.91801254175160796</v>
      </c>
      <c r="D1863" s="7">
        <v>1.49389818710562E-2</v>
      </c>
      <c r="E1863" s="7">
        <v>0.626536604740765</v>
      </c>
      <c r="F1863" s="7">
        <v>0.35852441338817898</v>
      </c>
      <c r="G1863" s="7">
        <v>1.2471169470184E-2</v>
      </c>
      <c r="H1863" s="7">
        <v>2.2573742575652901E-2</v>
      </c>
      <c r="I1863" s="30">
        <v>8.4847576264456798E-2</v>
      </c>
      <c r="J1863" s="30">
        <v>0.10745904871449</v>
      </c>
      <c r="K1863" s="7">
        <v>6.8073186461762206E-2</v>
      </c>
      <c r="L1863" s="7">
        <v>0.37460850914851701</v>
      </c>
      <c r="M1863" s="7">
        <v>4.0375229740286601E-2</v>
      </c>
      <c r="N1863" s="7">
        <v>5.5022781558831099E-2</v>
      </c>
      <c r="O1863" s="7">
        <v>3.4741759584156803E-2</v>
      </c>
      <c r="P1863" s="7">
        <v>0.19982699648166199</v>
      </c>
      <c r="Q1863" s="7">
        <v>6.4269623237453297</v>
      </c>
    </row>
    <row r="1864" spans="1:17" hidden="1" x14ac:dyDescent="0.25">
      <c r="A1864" s="3" t="s">
        <v>63</v>
      </c>
      <c r="B1864" s="2">
        <v>43891</v>
      </c>
      <c r="C1864" s="7">
        <v>0.86105325833350399</v>
      </c>
      <c r="D1864" s="7">
        <v>1.509401607379E-2</v>
      </c>
      <c r="E1864" s="7">
        <v>0.66698968641711498</v>
      </c>
      <c r="F1864" s="7">
        <v>0.317916297509095</v>
      </c>
      <c r="G1864" s="7">
        <v>1.2979557210226001E-2</v>
      </c>
      <c r="H1864" s="7">
        <v>1.5590787051810299E-2</v>
      </c>
      <c r="I1864" s="30">
        <v>5.4636413131612702E-2</v>
      </c>
      <c r="J1864" s="30">
        <v>7.2604317049843506E-2</v>
      </c>
      <c r="K1864" s="7">
        <v>6.69432462972568E-2</v>
      </c>
      <c r="L1864" s="7">
        <v>0.49497134082003702</v>
      </c>
      <c r="M1864" s="7">
        <v>3.5944063304199997E-2</v>
      </c>
      <c r="N1864" s="7">
        <v>5.4152126934254897E-2</v>
      </c>
      <c r="O1864" s="7">
        <v>1.5397942473107201E-2</v>
      </c>
      <c r="P1864" s="7">
        <v>0.17678020572765099</v>
      </c>
      <c r="Q1864" s="7">
        <v>6.45527235414324</v>
      </c>
    </row>
    <row r="1865" spans="1:17" hidden="1" x14ac:dyDescent="0.25">
      <c r="A1865" s="3" t="s">
        <v>63</v>
      </c>
      <c r="B1865" s="2">
        <v>43922</v>
      </c>
      <c r="C1865" s="7">
        <v>0.53950654220588101</v>
      </c>
      <c r="D1865" s="7">
        <v>1.9030050535669401E-2</v>
      </c>
      <c r="E1865" s="7">
        <v>0.76296404028515397</v>
      </c>
      <c r="F1865" s="7">
        <v>0.21800590917917601</v>
      </c>
      <c r="G1865" s="7">
        <v>1.07222970953318E-2</v>
      </c>
      <c r="H1865" s="7">
        <v>3.3465692042561497E-4</v>
      </c>
      <c r="I1865" s="30">
        <v>9.2048036186927404E-3</v>
      </c>
      <c r="J1865" s="30">
        <v>1.1539937902764899E-2</v>
      </c>
      <c r="K1865" s="7">
        <v>5.84316023867954E-2</v>
      </c>
      <c r="L1865" s="7">
        <v>0.76763749351774202</v>
      </c>
      <c r="M1865" s="7">
        <v>1.5519944460949E-2</v>
      </c>
      <c r="N1865" s="7">
        <v>2.0524347601113501E-2</v>
      </c>
      <c r="O1865" s="7">
        <v>7.9517126291399397E-4</v>
      </c>
      <c r="P1865" s="7">
        <v>0.105289745233271</v>
      </c>
      <c r="Q1865" s="7">
        <v>6.6533078750441401</v>
      </c>
    </row>
    <row r="1866" spans="1:17" hidden="1" x14ac:dyDescent="0.25">
      <c r="A1866" s="3" t="s">
        <v>63</v>
      </c>
      <c r="B1866" s="2">
        <v>43952</v>
      </c>
      <c r="C1866" s="7">
        <v>0.683867142736029</v>
      </c>
      <c r="D1866" s="7">
        <v>1.8381936752125301E-2</v>
      </c>
      <c r="E1866" s="7">
        <v>0.74950159391265903</v>
      </c>
      <c r="F1866" s="7">
        <v>0.23211646933521601</v>
      </c>
      <c r="G1866" s="7">
        <v>1.7072201552780698E-2</v>
      </c>
      <c r="H1866" s="7">
        <v>1.39410783476862E-3</v>
      </c>
      <c r="I1866" s="30">
        <v>1.5669156234372601E-2</v>
      </c>
      <c r="J1866" s="30">
        <v>2.0749011164488799E-2</v>
      </c>
      <c r="K1866" s="7">
        <v>5.9886168704531201E-2</v>
      </c>
      <c r="L1866" s="7">
        <v>0.65702724941032598</v>
      </c>
      <c r="M1866" s="7">
        <v>1.55089998602496E-2</v>
      </c>
      <c r="N1866" s="7">
        <v>8.3347020473653805E-2</v>
      </c>
      <c r="O1866" s="7">
        <v>2.3862585916571799E-3</v>
      </c>
      <c r="P1866" s="7">
        <v>0.126959826173172</v>
      </c>
      <c r="Q1866" s="7">
        <v>6.6025652789624996</v>
      </c>
    </row>
    <row r="1867" spans="1:17" hidden="1" x14ac:dyDescent="0.25">
      <c r="A1867" s="3" t="s">
        <v>63</v>
      </c>
      <c r="B1867" s="2">
        <v>43983</v>
      </c>
      <c r="C1867" s="7">
        <v>0.82290187199456799</v>
      </c>
      <c r="D1867" s="7">
        <v>1.61251380474818E-2</v>
      </c>
      <c r="E1867" s="7">
        <v>0.67928424064974702</v>
      </c>
      <c r="F1867" s="7">
        <v>0.30459062130277098</v>
      </c>
      <c r="G1867" s="7">
        <v>1.7228119547751199E-2</v>
      </c>
      <c r="H1867" s="7">
        <v>1.0504558505408299E-2</v>
      </c>
      <c r="I1867" s="30">
        <v>6.8659135050186601E-2</v>
      </c>
      <c r="J1867" s="30">
        <v>4.0207402920906701E-2</v>
      </c>
      <c r="K1867" s="7">
        <v>5.6852207648398698E-2</v>
      </c>
      <c r="L1867" s="7">
        <v>0.51374123659336002</v>
      </c>
      <c r="M1867" s="7">
        <v>2.1535254230971201E-2</v>
      </c>
      <c r="N1867" s="7">
        <v>9.1672394875115998E-2</v>
      </c>
      <c r="O1867" s="7">
        <v>2.2077545049479599E-3</v>
      </c>
      <c r="P1867" s="7">
        <v>0.17739193612295301</v>
      </c>
      <c r="Q1867" s="7">
        <v>6.5755083516237196</v>
      </c>
    </row>
    <row r="1868" spans="1:17" hidden="1" x14ac:dyDescent="0.25">
      <c r="A1868" s="3" t="s">
        <v>63</v>
      </c>
      <c r="B1868" s="2">
        <v>44013</v>
      </c>
      <c r="C1868" s="7">
        <v>0.95513673078809602</v>
      </c>
      <c r="D1868" s="7">
        <v>1.54197797240217E-2</v>
      </c>
      <c r="E1868" s="7">
        <v>0.63891592569152</v>
      </c>
      <c r="F1868" s="7">
        <v>0.34566429458445802</v>
      </c>
      <c r="G1868" s="7">
        <v>1.45842876416139E-2</v>
      </c>
      <c r="H1868" s="7">
        <v>1.8278054006412799E-2</v>
      </c>
      <c r="I1868" s="30">
        <v>9.7814704332819497E-2</v>
      </c>
      <c r="J1868" s="30">
        <v>7.7331788679212601E-2</v>
      </c>
      <c r="K1868" s="7">
        <v>5.7762722762542199E-2</v>
      </c>
      <c r="L1868" s="7">
        <v>0.430360647077702</v>
      </c>
      <c r="M1868" s="7">
        <v>3.3878567913433397E-2</v>
      </c>
      <c r="N1868" s="7">
        <v>8.0696372698570898E-2</v>
      </c>
      <c r="O1868" s="7">
        <v>1.0485764938563499E-2</v>
      </c>
      <c r="P1868" s="7">
        <v>0.178807089949129</v>
      </c>
      <c r="Q1868" s="7">
        <v>6.5329892809278798</v>
      </c>
    </row>
    <row r="1869" spans="1:17" hidden="1" x14ac:dyDescent="0.25">
      <c r="A1869" s="3" t="s">
        <v>63</v>
      </c>
      <c r="B1869" s="2">
        <v>44044</v>
      </c>
      <c r="C1869" s="7">
        <v>1.00331824294561</v>
      </c>
      <c r="D1869" s="7">
        <v>1.51529748647932E-2</v>
      </c>
      <c r="E1869" s="7">
        <v>0.630445245942309</v>
      </c>
      <c r="F1869" s="7">
        <v>0.354401779192898</v>
      </c>
      <c r="G1869" s="7">
        <v>1.2882901897931599E-2</v>
      </c>
      <c r="H1869" s="7">
        <v>2.1449903668545801E-2</v>
      </c>
      <c r="I1869" s="30">
        <v>0.11169890015463201</v>
      </c>
      <c r="J1869" s="30">
        <v>9.9127865326863199E-2</v>
      </c>
      <c r="K1869" s="7">
        <v>6.24962775943112E-2</v>
      </c>
      <c r="L1869" s="7">
        <v>0.40046329396568903</v>
      </c>
      <c r="M1869" s="7">
        <v>3.5191734659131599E-2</v>
      </c>
      <c r="N1869" s="7">
        <v>7.4009277409140206E-2</v>
      </c>
      <c r="O1869" s="7">
        <v>1.65297021927489E-2</v>
      </c>
      <c r="P1869" s="7">
        <v>0.16615014313100701</v>
      </c>
      <c r="Q1869" s="7">
        <v>6.5393267747610997</v>
      </c>
    </row>
    <row r="1870" spans="1:17" hidden="1" x14ac:dyDescent="0.25">
      <c r="A1870" s="3" t="s">
        <v>63</v>
      </c>
      <c r="B1870" s="2">
        <v>44075</v>
      </c>
      <c r="C1870" s="7">
        <v>0.96029725636284102</v>
      </c>
      <c r="D1870" s="7">
        <v>1.34018740316034E-2</v>
      </c>
      <c r="E1870" s="7">
        <v>0.64762324707079399</v>
      </c>
      <c r="F1870" s="7">
        <v>0.33897487889760303</v>
      </c>
      <c r="G1870" s="7">
        <v>1.5781570164565401E-2</v>
      </c>
      <c r="H1870" s="7">
        <v>2.1091831821690901E-2</v>
      </c>
      <c r="I1870" s="30">
        <v>9.29970374857714E-2</v>
      </c>
      <c r="J1870" s="30">
        <v>8.9249691443154394E-2</v>
      </c>
      <c r="K1870" s="7">
        <v>7.3195404033851802E-2</v>
      </c>
      <c r="L1870" s="7">
        <v>0.40318108604174402</v>
      </c>
      <c r="M1870" s="7">
        <v>3.6924395351491703E-2</v>
      </c>
      <c r="N1870" s="7">
        <v>7.1339753243908996E-2</v>
      </c>
      <c r="O1870" s="7">
        <v>1.31750457197558E-2</v>
      </c>
      <c r="P1870" s="7">
        <v>0.18306418469406599</v>
      </c>
      <c r="Q1870" s="7">
        <v>6.4971601774293601</v>
      </c>
    </row>
    <row r="1871" spans="1:17" hidden="1" x14ac:dyDescent="0.25">
      <c r="A1871" s="3" t="s">
        <v>63</v>
      </c>
      <c r="B1871" s="2">
        <v>44105</v>
      </c>
      <c r="C1871" s="7">
        <v>1.0145483481697</v>
      </c>
      <c r="D1871" s="7">
        <v>1.47915320266645E-2</v>
      </c>
      <c r="E1871" s="7">
        <v>0.64852010128976101</v>
      </c>
      <c r="F1871" s="7">
        <v>0.33668836668357399</v>
      </c>
      <c r="G1871" s="7">
        <v>1.18850029704542E-2</v>
      </c>
      <c r="H1871" s="7">
        <v>2.50691086597109E-2</v>
      </c>
      <c r="I1871" s="30">
        <v>0.103489765498401</v>
      </c>
      <c r="J1871" s="30">
        <v>8.8926369799520705E-2</v>
      </c>
      <c r="K1871" s="7">
        <v>7.7103486972626797E-2</v>
      </c>
      <c r="L1871" s="7">
        <v>0.41140091604944701</v>
      </c>
      <c r="M1871" s="7">
        <v>3.6331621527164903E-2</v>
      </c>
      <c r="N1871" s="7">
        <v>7.1320020553167301E-2</v>
      </c>
      <c r="O1871" s="7">
        <v>1.03177041287445E-2</v>
      </c>
      <c r="P1871" s="7">
        <v>0.16415600384076301</v>
      </c>
      <c r="Q1871" s="7">
        <v>6.5382593672183198</v>
      </c>
    </row>
    <row r="1872" spans="1:17" hidden="1" x14ac:dyDescent="0.25">
      <c r="A1872" s="3" t="s">
        <v>63</v>
      </c>
      <c r="B1872" s="2">
        <v>44136</v>
      </c>
      <c r="C1872" s="7">
        <v>0.76335275116586598</v>
      </c>
      <c r="D1872" s="7">
        <v>1.66719954001831E-2</v>
      </c>
      <c r="E1872" s="7">
        <v>0.70980818387354205</v>
      </c>
      <c r="F1872" s="7">
        <v>0.27351982072627501</v>
      </c>
      <c r="G1872" s="7">
        <v>1.5723969723800298E-2</v>
      </c>
      <c r="H1872" s="7">
        <v>1.2355800989049599E-2</v>
      </c>
      <c r="I1872" s="30">
        <v>3.5227747853773701E-2</v>
      </c>
      <c r="J1872" s="30">
        <v>5.8460694943549003E-2</v>
      </c>
      <c r="K1872" s="7">
        <v>7.9058702302516395E-2</v>
      </c>
      <c r="L1872" s="7">
        <v>0.54204928595979995</v>
      </c>
      <c r="M1872" s="7">
        <v>3.5173087834674502E-2</v>
      </c>
      <c r="N1872" s="7">
        <v>5.7078705275198399E-2</v>
      </c>
      <c r="O1872" s="7">
        <v>3.5802685719181098E-3</v>
      </c>
      <c r="P1872" s="7">
        <v>0.16129173654571999</v>
      </c>
      <c r="Q1872" s="7">
        <v>6.6088680079912301</v>
      </c>
    </row>
    <row r="1873" spans="1:17" hidden="1" x14ac:dyDescent="0.25">
      <c r="A1873" s="3" t="s">
        <v>63</v>
      </c>
      <c r="B1873" s="2">
        <v>44166</v>
      </c>
      <c r="C1873" s="7">
        <v>1.18673249426102</v>
      </c>
      <c r="D1873" s="7">
        <v>1.4450533989735699E-2</v>
      </c>
      <c r="E1873" s="7">
        <v>0.64950235601305195</v>
      </c>
      <c r="F1873" s="7">
        <v>0.33604710999721199</v>
      </c>
      <c r="G1873" s="7">
        <v>1.38139767642295E-2</v>
      </c>
      <c r="H1873" s="7">
        <v>3.2994902977117699E-2</v>
      </c>
      <c r="I1873" s="30">
        <v>0.14028469595394999</v>
      </c>
      <c r="J1873" s="30">
        <v>7.2903661428896899E-2</v>
      </c>
      <c r="K1873" s="7">
        <v>0.106915541623576</v>
      </c>
      <c r="L1873" s="7">
        <v>0.40878678178010802</v>
      </c>
      <c r="M1873" s="7">
        <v>4.5538880268602901E-2</v>
      </c>
      <c r="N1873" s="7">
        <v>4.84723939817195E-2</v>
      </c>
      <c r="O1873" s="7">
        <v>6.1244577527279197E-3</v>
      </c>
      <c r="P1873" s="7">
        <v>0.124164707469072</v>
      </c>
      <c r="Q1873" s="7">
        <v>6.4969889961634903</v>
      </c>
    </row>
    <row r="1874" spans="1:17" hidden="1" x14ac:dyDescent="0.25">
      <c r="A1874" s="3" t="s">
        <v>63</v>
      </c>
      <c r="B1874" s="2">
        <v>44197</v>
      </c>
      <c r="C1874" s="7">
        <v>0.62274263103435401</v>
      </c>
      <c r="D1874" s="7">
        <v>1.68191522895276E-2</v>
      </c>
      <c r="E1874" s="7">
        <v>0.73658035095324603</v>
      </c>
      <c r="F1874" s="7">
        <v>0.24660049675722601</v>
      </c>
      <c r="G1874" s="7">
        <v>1.53318165563819E-2</v>
      </c>
      <c r="H1874" s="7">
        <v>2.6785288624791301E-3</v>
      </c>
      <c r="I1874" s="30">
        <v>2.09239654026603E-2</v>
      </c>
      <c r="J1874" s="30">
        <v>5.3176202614208599E-2</v>
      </c>
      <c r="K1874" s="7">
        <v>6.1199138114786202E-2</v>
      </c>
      <c r="L1874" s="7">
        <v>0.59592113529072999</v>
      </c>
      <c r="M1874" s="7">
        <v>3.4396727495190897E-2</v>
      </c>
      <c r="N1874" s="7">
        <v>4.7656050717485202E-2</v>
      </c>
      <c r="O1874" s="7">
        <v>2.8970395425570801E-3</v>
      </c>
      <c r="P1874" s="7">
        <v>0.16581939540352</v>
      </c>
      <c r="Q1874" s="7">
        <v>6.6139596177323803</v>
      </c>
    </row>
    <row r="1875" spans="1:17" hidden="1" x14ac:dyDescent="0.25">
      <c r="A1875" s="3" t="s">
        <v>63</v>
      </c>
      <c r="B1875" s="2">
        <v>44228</v>
      </c>
      <c r="C1875" s="7">
        <v>0.63063492481569505</v>
      </c>
      <c r="D1875" s="7">
        <v>1.7334290882525801E-2</v>
      </c>
      <c r="E1875" s="7">
        <v>0.73904688623376802</v>
      </c>
      <c r="F1875" s="7">
        <v>0.24361882288370601</v>
      </c>
      <c r="G1875" s="7">
        <v>1.5989375820414299E-2</v>
      </c>
      <c r="H1875" s="7">
        <v>8.2762096810132799E-4</v>
      </c>
      <c r="I1875" s="30">
        <v>1.3864932560801501E-2</v>
      </c>
      <c r="J1875" s="30">
        <v>5.6472935613684397E-2</v>
      </c>
      <c r="K1875" s="7">
        <v>5.8958303907420503E-2</v>
      </c>
      <c r="L1875" s="7">
        <v>0.572941082563732</v>
      </c>
      <c r="M1875" s="7">
        <v>3.65990047587113E-2</v>
      </c>
      <c r="N1875" s="7">
        <v>6.0341525505838697E-2</v>
      </c>
      <c r="O1875" s="7">
        <v>2.7901906746406698E-3</v>
      </c>
      <c r="P1875" s="7">
        <v>0.18121502762665601</v>
      </c>
      <c r="Q1875" s="7">
        <v>6.5790529153531097</v>
      </c>
    </row>
    <row r="1876" spans="1:17" hidden="1" x14ac:dyDescent="0.25">
      <c r="A1876" s="3" t="s">
        <v>63</v>
      </c>
      <c r="B1876" s="2">
        <v>44256</v>
      </c>
      <c r="C1876" s="7">
        <v>0.77847672129497403</v>
      </c>
      <c r="D1876" s="7">
        <v>1.74266375944628E-2</v>
      </c>
      <c r="E1876" s="7">
        <v>0.71861363157859504</v>
      </c>
      <c r="F1876" s="7">
        <v>0.26395973082694202</v>
      </c>
      <c r="G1876" s="7">
        <v>1.6286820826496899E-2</v>
      </c>
      <c r="H1876" s="7">
        <v>8.7727801361262101E-4</v>
      </c>
      <c r="I1876" s="30">
        <v>1.6094791451816401E-2</v>
      </c>
      <c r="J1876" s="30">
        <v>5.4950247557860599E-2</v>
      </c>
      <c r="K1876" s="7">
        <v>5.7684981253729499E-2</v>
      </c>
      <c r="L1876" s="7">
        <v>0.54918395507506101</v>
      </c>
      <c r="M1876" s="7">
        <v>3.5100562277240899E-2</v>
      </c>
      <c r="N1876" s="7">
        <v>7.2714569988408598E-2</v>
      </c>
      <c r="O1876" s="7">
        <v>2.6472379320625601E-3</v>
      </c>
      <c r="P1876" s="7">
        <v>0.19445955562371101</v>
      </c>
      <c r="Q1876" s="7">
        <v>6.5671345193244299</v>
      </c>
    </row>
    <row r="1877" spans="1:17" hidden="1" x14ac:dyDescent="0.25">
      <c r="A1877" s="3" t="s">
        <v>63</v>
      </c>
      <c r="B1877" s="2">
        <v>44287</v>
      </c>
      <c r="C1877" s="7">
        <v>0.95021758273529799</v>
      </c>
      <c r="D1877" s="7">
        <v>1.5894092816131699E-2</v>
      </c>
      <c r="E1877" s="7">
        <v>0.66164251461040202</v>
      </c>
      <c r="F1877" s="7">
        <v>0.32246339257346601</v>
      </c>
      <c r="G1877" s="7">
        <v>1.31895484012334E-2</v>
      </c>
      <c r="H1877" s="7">
        <v>1.21264662795195E-2</v>
      </c>
      <c r="I1877" s="30">
        <v>9.9458003793798294E-2</v>
      </c>
      <c r="J1877" s="30">
        <v>6.5713982893347997E-2</v>
      </c>
      <c r="K1877" s="7">
        <v>6.9595646633901304E-2</v>
      </c>
      <c r="L1877" s="7">
        <v>0.43668805648442099</v>
      </c>
      <c r="M1877" s="7">
        <v>3.8232989973382203E-2</v>
      </c>
      <c r="N1877" s="7">
        <v>8.1885173831996894E-2</v>
      </c>
      <c r="O1877" s="7">
        <v>6.1319290504207096E-3</v>
      </c>
      <c r="P1877" s="7">
        <v>0.17697820265797801</v>
      </c>
      <c r="Q1877" s="7">
        <v>6.5305909568715403</v>
      </c>
    </row>
    <row r="1878" spans="1:17" hidden="1" x14ac:dyDescent="0.25">
      <c r="A1878" s="3" t="s">
        <v>63</v>
      </c>
      <c r="B1878" s="2">
        <v>44317</v>
      </c>
      <c r="C1878" s="7">
        <v>1.0647873733256801</v>
      </c>
      <c r="D1878" s="7">
        <v>1.63297071602925E-2</v>
      </c>
      <c r="E1878" s="7">
        <v>0.63967255934503697</v>
      </c>
      <c r="F1878" s="7">
        <v>0.34399773349467</v>
      </c>
      <c r="G1878" s="7">
        <v>1.10483615903108E-2</v>
      </c>
      <c r="H1878" s="7">
        <v>1.8075862314628301E-2</v>
      </c>
      <c r="I1878" s="30">
        <v>0.107836734768256</v>
      </c>
      <c r="J1878" s="30">
        <v>8.2273130532904901E-2</v>
      </c>
      <c r="K1878" s="7">
        <v>6.2624883401615303E-2</v>
      </c>
      <c r="L1878" s="7">
        <v>0.39116564426760397</v>
      </c>
      <c r="M1878" s="7">
        <v>3.8994180540760197E-2</v>
      </c>
      <c r="N1878" s="7">
        <v>8.7801471462684105E-2</v>
      </c>
      <c r="O1878" s="7">
        <v>9.7572070807125603E-3</v>
      </c>
      <c r="P1878" s="7">
        <v>0.19042252404052301</v>
      </c>
      <c r="Q1878" s="7">
        <v>6.55619754645637</v>
      </c>
    </row>
    <row r="1879" spans="1:17" hidden="1" x14ac:dyDescent="0.25">
      <c r="A1879" s="3" t="s">
        <v>63</v>
      </c>
      <c r="B1879" s="2">
        <v>44348</v>
      </c>
      <c r="C1879" s="7">
        <v>1.00851075630863</v>
      </c>
      <c r="D1879" s="7">
        <v>1.54670790601626E-2</v>
      </c>
      <c r="E1879" s="7">
        <v>0.64695277580606203</v>
      </c>
      <c r="F1879" s="7">
        <v>0.33758014513377599</v>
      </c>
      <c r="G1879" s="7">
        <v>1.24810698997899E-2</v>
      </c>
      <c r="H1879" s="7">
        <v>1.9912938850850999E-2</v>
      </c>
      <c r="I1879" s="30">
        <v>0.104653751702179</v>
      </c>
      <c r="J1879" s="30">
        <v>9.4251956672464193E-2</v>
      </c>
      <c r="K1879" s="7">
        <v>6.1953935173851497E-2</v>
      </c>
      <c r="L1879" s="7">
        <v>0.40121511322352399</v>
      </c>
      <c r="M1879" s="7">
        <v>3.9188940244438898E-2</v>
      </c>
      <c r="N1879" s="7">
        <v>6.8504201633452194E-2</v>
      </c>
      <c r="O1879" s="7">
        <v>1.32628265317028E-2</v>
      </c>
      <c r="P1879" s="7">
        <v>0.18457526606774699</v>
      </c>
      <c r="Q1879" s="7">
        <v>6.5392602722606599</v>
      </c>
    </row>
    <row r="1880" spans="1:17" hidden="1" x14ac:dyDescent="0.25">
      <c r="A1880" s="3" t="s">
        <v>63</v>
      </c>
      <c r="B1880" s="2">
        <v>44378</v>
      </c>
      <c r="C1880" s="7">
        <v>1.08675658385135</v>
      </c>
      <c r="D1880" s="7">
        <v>1.55943059982405E-2</v>
      </c>
      <c r="E1880" s="7">
        <v>0.64443540447207004</v>
      </c>
      <c r="F1880" s="7">
        <v>0.339970289529689</v>
      </c>
      <c r="G1880" s="7">
        <v>1.0762194221889201E-2</v>
      </c>
      <c r="H1880" s="7">
        <v>2.13725116488259E-2</v>
      </c>
      <c r="I1880" s="30">
        <v>9.9411937346325197E-2</v>
      </c>
      <c r="J1880" s="30">
        <v>0.101412057287914</v>
      </c>
      <c r="K1880" s="7">
        <v>6.1912437091136897E-2</v>
      </c>
      <c r="L1880" s="7">
        <v>0.39328235818642199</v>
      </c>
      <c r="M1880" s="7">
        <v>3.7385884209253997E-2</v>
      </c>
      <c r="N1880" s="7">
        <v>6.4140857551866007E-2</v>
      </c>
      <c r="O1880" s="7">
        <v>1.9377175540750101E-2</v>
      </c>
      <c r="P1880" s="7">
        <v>0.190942586915616</v>
      </c>
      <c r="Q1880" s="7">
        <v>6.5741136300851499</v>
      </c>
    </row>
    <row r="1881" spans="1:17" hidden="1" x14ac:dyDescent="0.25">
      <c r="A1881" s="3" t="s">
        <v>63</v>
      </c>
      <c r="B1881" s="2">
        <v>44409</v>
      </c>
      <c r="C1881" s="7">
        <v>1.0983404473419101</v>
      </c>
      <c r="D1881" s="7">
        <v>1.50825589239504E-2</v>
      </c>
      <c r="E1881" s="7">
        <v>0.60119432292587505</v>
      </c>
      <c r="F1881" s="7">
        <v>0.38372311815017401</v>
      </c>
      <c r="G1881" s="7">
        <v>1.10376263544631E-2</v>
      </c>
      <c r="H1881" s="7">
        <v>2.7214616647882502E-2</v>
      </c>
      <c r="I1881" s="30">
        <v>0.10753785781337399</v>
      </c>
      <c r="J1881" s="30">
        <v>0.117157629390107</v>
      </c>
      <c r="K1881" s="7">
        <v>6.07784482888288E-2</v>
      </c>
      <c r="L1881" s="7">
        <v>0.36056281002726798</v>
      </c>
      <c r="M1881" s="7">
        <v>3.5726282404682098E-2</v>
      </c>
      <c r="N1881" s="7">
        <v>7.1535980815140301E-2</v>
      </c>
      <c r="O1881" s="7">
        <v>2.6073716469177201E-2</v>
      </c>
      <c r="P1881" s="7">
        <v>0.18237503178907599</v>
      </c>
      <c r="Q1881" s="7">
        <v>6.5195913220985302</v>
      </c>
    </row>
    <row r="1882" spans="1:17" x14ac:dyDescent="0.25">
      <c r="A1882" s="3" t="s">
        <v>63</v>
      </c>
      <c r="B1882" s="2">
        <v>44440</v>
      </c>
      <c r="C1882" s="7">
        <v>1.00389653940874</v>
      </c>
      <c r="D1882" s="7">
        <v>1.46480995832387E-2</v>
      </c>
      <c r="E1882" s="7">
        <v>0.64066683131438595</v>
      </c>
      <c r="F1882" s="7">
        <v>0.34468506910237601</v>
      </c>
      <c r="G1882" s="7">
        <v>1.2713961279136E-2</v>
      </c>
      <c r="H1882" s="7">
        <v>2.2512766996767099E-2</v>
      </c>
      <c r="I1882" s="30">
        <v>9.7327274940261901E-2</v>
      </c>
      <c r="J1882" s="30">
        <v>0.107043025371755</v>
      </c>
      <c r="K1882" s="7">
        <v>6.4253147198476801E-2</v>
      </c>
      <c r="L1882" s="7">
        <v>0.38593134785405298</v>
      </c>
      <c r="M1882" s="7">
        <v>3.8977299384538297E-2</v>
      </c>
      <c r="N1882" s="7">
        <v>5.8652769014674401E-2</v>
      </c>
      <c r="O1882" s="7">
        <v>2.6336445594359E-2</v>
      </c>
      <c r="P1882" s="7">
        <v>0.18625196236597799</v>
      </c>
      <c r="Q1882" s="7">
        <v>6.5065878233519898</v>
      </c>
    </row>
    <row r="1883" spans="1:17" hidden="1" x14ac:dyDescent="0.25">
      <c r="A1883" s="3" t="s">
        <v>64</v>
      </c>
      <c r="B1883" s="2">
        <v>43466</v>
      </c>
      <c r="C1883" s="7">
        <v>0.86265955951037199</v>
      </c>
      <c r="D1883" s="7">
        <v>6.4920537355983897E-3</v>
      </c>
      <c r="E1883" s="7">
        <v>0.49018742821255801</v>
      </c>
      <c r="F1883" s="7">
        <v>0.50332051805184397</v>
      </c>
      <c r="G1883" s="7">
        <v>1.24859722125108E-2</v>
      </c>
      <c r="H1883" s="7">
        <v>1.99257101513199E-2</v>
      </c>
      <c r="I1883" s="30">
        <v>6.1995621114628599E-2</v>
      </c>
      <c r="J1883" s="30">
        <v>0.103045226051325</v>
      </c>
      <c r="K1883" s="7">
        <v>6.1177850080180902E-2</v>
      </c>
      <c r="L1883" s="7">
        <v>0.34308413811634503</v>
      </c>
      <c r="M1883" s="7">
        <v>3.6887032494207703E-2</v>
      </c>
      <c r="N1883" s="7">
        <v>4.8467631160490701E-2</v>
      </c>
      <c r="O1883" s="7">
        <v>2.3490970971750999E-2</v>
      </c>
      <c r="P1883" s="7">
        <v>0.28943984764724001</v>
      </c>
      <c r="Q1883" s="7">
        <v>6.6146806385901602</v>
      </c>
    </row>
    <row r="1884" spans="1:17" hidden="1" x14ac:dyDescent="0.25">
      <c r="A1884" s="3" t="s">
        <v>64</v>
      </c>
      <c r="B1884" s="2">
        <v>43497</v>
      </c>
      <c r="C1884" s="7">
        <v>0.88968323144342698</v>
      </c>
      <c r="D1884" s="7">
        <v>7.0258494902237798E-3</v>
      </c>
      <c r="E1884" s="7">
        <v>0.50621833647862502</v>
      </c>
      <c r="F1884" s="7">
        <v>0.48675581403115098</v>
      </c>
      <c r="G1884" s="7">
        <v>1.32441346731988E-2</v>
      </c>
      <c r="H1884" s="7">
        <v>1.9980883122547501E-2</v>
      </c>
      <c r="I1884" s="30">
        <v>6.02097669579051E-2</v>
      </c>
      <c r="J1884" s="30">
        <v>0.11285774756474901</v>
      </c>
      <c r="K1884" s="7">
        <v>5.8671023098155597E-2</v>
      </c>
      <c r="L1884" s="7">
        <v>0.33488055927224503</v>
      </c>
      <c r="M1884" s="7">
        <v>3.5469456111973198E-2</v>
      </c>
      <c r="N1884" s="7">
        <v>5.1264757351523298E-2</v>
      </c>
      <c r="O1884" s="7">
        <v>2.5940801771909799E-2</v>
      </c>
      <c r="P1884" s="7">
        <v>0.28748087007579298</v>
      </c>
      <c r="Q1884" s="7">
        <v>6.5506896558631604</v>
      </c>
    </row>
    <row r="1885" spans="1:17" hidden="1" x14ac:dyDescent="0.25">
      <c r="A1885" s="3" t="s">
        <v>64</v>
      </c>
      <c r="B1885" s="2">
        <v>43525</v>
      </c>
      <c r="C1885" s="7">
        <v>1.0374154720058399</v>
      </c>
      <c r="D1885" s="7">
        <v>6.82837268544255E-3</v>
      </c>
      <c r="E1885" s="7">
        <v>0.50549986823265403</v>
      </c>
      <c r="F1885" s="7">
        <v>0.48767175908190302</v>
      </c>
      <c r="G1885" s="7">
        <v>1.58287196304574E-2</v>
      </c>
      <c r="H1885" s="7">
        <v>1.6053955154034301E-2</v>
      </c>
      <c r="I1885" s="30">
        <v>6.16027492847082E-2</v>
      </c>
      <c r="J1885" s="30">
        <v>0.114497405737196</v>
      </c>
      <c r="K1885" s="7">
        <v>5.84007085163449E-2</v>
      </c>
      <c r="L1885" s="7">
        <v>0.33645866567798199</v>
      </c>
      <c r="M1885" s="7">
        <v>3.45573375866636E-2</v>
      </c>
      <c r="N1885" s="7">
        <v>5.4161510586278099E-2</v>
      </c>
      <c r="O1885" s="7">
        <v>2.9415651552974199E-2</v>
      </c>
      <c r="P1885" s="7">
        <v>0.27902329627336098</v>
      </c>
      <c r="Q1885" s="7">
        <v>6.66773560420393</v>
      </c>
    </row>
    <row r="1886" spans="1:17" hidden="1" x14ac:dyDescent="0.25">
      <c r="A1886" s="3" t="s">
        <v>64</v>
      </c>
      <c r="B1886" s="2">
        <v>43556</v>
      </c>
      <c r="C1886" s="7">
        <v>1.00279657121999</v>
      </c>
      <c r="D1886" s="7">
        <v>7.4800632478690702E-3</v>
      </c>
      <c r="E1886" s="7">
        <v>0.50683116022656505</v>
      </c>
      <c r="F1886" s="7">
        <v>0.48568877652556602</v>
      </c>
      <c r="G1886" s="7">
        <v>1.36687703669621E-2</v>
      </c>
      <c r="H1886" s="7">
        <v>1.63893537402248E-2</v>
      </c>
      <c r="I1886" s="30">
        <v>6.5020381426705604E-2</v>
      </c>
      <c r="J1886" s="30">
        <v>0.113998591434888</v>
      </c>
      <c r="K1886" s="7">
        <v>6.0129331852197501E-2</v>
      </c>
      <c r="L1886" s="7">
        <v>0.33455016703656398</v>
      </c>
      <c r="M1886" s="7">
        <v>3.3522438200320998E-2</v>
      </c>
      <c r="N1886" s="7">
        <v>6.1639433378185698E-2</v>
      </c>
      <c r="O1886" s="7">
        <v>3.33657241063368E-2</v>
      </c>
      <c r="P1886" s="7">
        <v>0.267715808457614</v>
      </c>
      <c r="Q1886" s="7">
        <v>6.63984348387606</v>
      </c>
    </row>
    <row r="1887" spans="1:17" hidden="1" x14ac:dyDescent="0.25">
      <c r="A1887" s="3" t="s">
        <v>64</v>
      </c>
      <c r="B1887" s="2">
        <v>43586</v>
      </c>
      <c r="C1887" s="7">
        <v>1.0241629668536201</v>
      </c>
      <c r="D1887" s="7">
        <v>7.3291947349169101E-3</v>
      </c>
      <c r="E1887" s="7">
        <v>0.505966226524173</v>
      </c>
      <c r="F1887" s="7">
        <v>0.48670457874091</v>
      </c>
      <c r="G1887" s="7">
        <v>1.36129105593674E-2</v>
      </c>
      <c r="H1887" s="7">
        <v>1.5980754820553E-2</v>
      </c>
      <c r="I1887" s="30">
        <v>6.7592838044793296E-2</v>
      </c>
      <c r="J1887" s="30">
        <v>0.116927452975412</v>
      </c>
      <c r="K1887" s="7">
        <v>6.0167255250240297E-2</v>
      </c>
      <c r="L1887" s="7">
        <v>0.32811526669943097</v>
      </c>
      <c r="M1887" s="7">
        <v>3.7223005108925102E-2</v>
      </c>
      <c r="N1887" s="7">
        <v>6.0184090381051901E-2</v>
      </c>
      <c r="O1887" s="7">
        <v>3.3023703167753403E-2</v>
      </c>
      <c r="P1887" s="7">
        <v>0.26717272299247202</v>
      </c>
      <c r="Q1887" s="7">
        <v>6.6116941688241004</v>
      </c>
    </row>
    <row r="1888" spans="1:17" hidden="1" x14ac:dyDescent="0.25">
      <c r="A1888" s="3" t="s">
        <v>64</v>
      </c>
      <c r="B1888" s="2">
        <v>43617</v>
      </c>
      <c r="C1888" s="7">
        <v>0.99192272281245297</v>
      </c>
      <c r="D1888" s="7">
        <v>8.5516021528286006E-3</v>
      </c>
      <c r="E1888" s="7">
        <v>0.49706247569187001</v>
      </c>
      <c r="F1888" s="7">
        <v>0.49438592215530103</v>
      </c>
      <c r="G1888" s="7">
        <v>1.2823007206824499E-2</v>
      </c>
      <c r="H1888" s="7">
        <v>1.38656172863072E-2</v>
      </c>
      <c r="I1888" s="30">
        <v>6.2872596571902903E-2</v>
      </c>
      <c r="J1888" s="30">
        <v>0.11425192010433401</v>
      </c>
      <c r="K1888" s="7">
        <v>6.0540310737047701E-2</v>
      </c>
      <c r="L1888" s="7">
        <v>0.33349688103331998</v>
      </c>
      <c r="M1888" s="7">
        <v>3.4137474363755797E-2</v>
      </c>
      <c r="N1888" s="7">
        <v>5.4983680796875697E-2</v>
      </c>
      <c r="O1888" s="7">
        <v>3.3971530434837E-2</v>
      </c>
      <c r="P1888" s="7">
        <v>0.27905698146479502</v>
      </c>
      <c r="Q1888" s="7">
        <v>6.6567573044339001</v>
      </c>
    </row>
    <row r="1889" spans="1:17" hidden="1" x14ac:dyDescent="0.25">
      <c r="A1889" s="3" t="s">
        <v>64</v>
      </c>
      <c r="B1889" s="2">
        <v>43647</v>
      </c>
      <c r="C1889" s="7">
        <v>1.0097608326127301</v>
      </c>
      <c r="D1889" s="7">
        <v>8.17618214613418E-3</v>
      </c>
      <c r="E1889" s="7">
        <v>0.51888080913702905</v>
      </c>
      <c r="F1889" s="7">
        <v>0.47294300871683698</v>
      </c>
      <c r="G1889" s="7">
        <v>1.3435394448781701E-2</v>
      </c>
      <c r="H1889" s="7">
        <v>1.6251609117849401E-2</v>
      </c>
      <c r="I1889" s="30">
        <v>6.7708239735695203E-2</v>
      </c>
      <c r="J1889" s="30">
        <v>0.115828676480978</v>
      </c>
      <c r="K1889" s="7">
        <v>6.1327374110397299E-2</v>
      </c>
      <c r="L1889" s="7">
        <v>0.33277879673391297</v>
      </c>
      <c r="M1889" s="7">
        <v>3.6474390386861302E-2</v>
      </c>
      <c r="N1889" s="7">
        <v>5.4170881106512699E-2</v>
      </c>
      <c r="O1889" s="7">
        <v>3.3689494011219998E-2</v>
      </c>
      <c r="P1889" s="7">
        <v>0.268335143867792</v>
      </c>
      <c r="Q1889" s="7">
        <v>6.5956710235285296</v>
      </c>
    </row>
    <row r="1890" spans="1:17" hidden="1" x14ac:dyDescent="0.25">
      <c r="A1890" s="3" t="s">
        <v>64</v>
      </c>
      <c r="B1890" s="2">
        <v>43678</v>
      </c>
      <c r="C1890" s="7">
        <v>1.0589369123794501</v>
      </c>
      <c r="D1890" s="7">
        <v>7.4095004208872498E-3</v>
      </c>
      <c r="E1890" s="7">
        <v>0.48375767801021302</v>
      </c>
      <c r="F1890" s="7">
        <v>0.50883282156889997</v>
      </c>
      <c r="G1890" s="7">
        <v>1.3170485985113301E-2</v>
      </c>
      <c r="H1890" s="7">
        <v>1.6856310513699999E-2</v>
      </c>
      <c r="I1890" s="30">
        <v>7.0454568713764196E-2</v>
      </c>
      <c r="J1890" s="30">
        <v>0.121404372408794</v>
      </c>
      <c r="K1890" s="7">
        <v>5.8771570875314302E-2</v>
      </c>
      <c r="L1890" s="7">
        <v>0.31583326338405299</v>
      </c>
      <c r="M1890" s="7">
        <v>3.3940366045636203E-2</v>
      </c>
      <c r="N1890" s="7">
        <v>5.3366326438800599E-2</v>
      </c>
      <c r="O1890" s="7">
        <v>3.2950238126208599E-2</v>
      </c>
      <c r="P1890" s="7">
        <v>0.28325249750861597</v>
      </c>
      <c r="Q1890" s="7">
        <v>6.6452055502591802</v>
      </c>
    </row>
    <row r="1891" spans="1:17" hidden="1" x14ac:dyDescent="0.25">
      <c r="A1891" s="3" t="s">
        <v>64</v>
      </c>
      <c r="B1891" s="2">
        <v>43709</v>
      </c>
      <c r="C1891" s="7">
        <v>0.95487217671358204</v>
      </c>
      <c r="D1891" s="7">
        <v>8.4652982856396695E-3</v>
      </c>
      <c r="E1891" s="7">
        <v>0.52773950595932895</v>
      </c>
      <c r="F1891" s="7">
        <v>0.46379519575503098</v>
      </c>
      <c r="G1891" s="7">
        <v>1.49860249037875E-2</v>
      </c>
      <c r="H1891" s="7">
        <v>1.49492470323967E-2</v>
      </c>
      <c r="I1891" s="30">
        <v>6.4255287396584496E-2</v>
      </c>
      <c r="J1891" s="30">
        <v>0.114367453067343</v>
      </c>
      <c r="K1891" s="7">
        <v>6.1845573017129798E-2</v>
      </c>
      <c r="L1891" s="7">
        <v>0.33832628916666602</v>
      </c>
      <c r="M1891" s="7">
        <v>3.31854904265474E-2</v>
      </c>
      <c r="N1891" s="7">
        <v>5.3025275953095898E-2</v>
      </c>
      <c r="O1891" s="7">
        <v>3.1136499401749101E-2</v>
      </c>
      <c r="P1891" s="7">
        <v>0.27392285963469998</v>
      </c>
      <c r="Q1891" s="7">
        <v>6.5068502574382903</v>
      </c>
    </row>
    <row r="1892" spans="1:17" hidden="1" x14ac:dyDescent="0.25">
      <c r="A1892" s="3" t="s">
        <v>64</v>
      </c>
      <c r="B1892" s="2">
        <v>43739</v>
      </c>
      <c r="C1892" s="7">
        <v>1.03596236762972</v>
      </c>
      <c r="D1892" s="7">
        <v>7.5512779289502296E-3</v>
      </c>
      <c r="E1892" s="7">
        <v>0.50799050950618996</v>
      </c>
      <c r="F1892" s="7">
        <v>0.48445821256485899</v>
      </c>
      <c r="G1892" s="7">
        <v>1.26251156608066E-2</v>
      </c>
      <c r="H1892" s="7">
        <v>1.5925145146069901E-2</v>
      </c>
      <c r="I1892" s="30">
        <v>6.2161861111199299E-2</v>
      </c>
      <c r="J1892" s="30">
        <v>0.109369169834187</v>
      </c>
      <c r="K1892" s="7">
        <v>6.3786597570956602E-2</v>
      </c>
      <c r="L1892" s="7">
        <v>0.32922208279978799</v>
      </c>
      <c r="M1892" s="7">
        <v>3.3489359154064098E-2</v>
      </c>
      <c r="N1892" s="7">
        <v>5.3643289059281403E-2</v>
      </c>
      <c r="O1892" s="7">
        <v>2.8291904161670298E-2</v>
      </c>
      <c r="P1892" s="7">
        <v>0.29148547550197701</v>
      </c>
      <c r="Q1892" s="7">
        <v>6.63345343038708</v>
      </c>
    </row>
    <row r="1893" spans="1:17" hidden="1" x14ac:dyDescent="0.25">
      <c r="A1893" s="3" t="s">
        <v>64</v>
      </c>
      <c r="B1893" s="2">
        <v>43770</v>
      </c>
      <c r="C1893" s="7">
        <v>1.0322031326691199</v>
      </c>
      <c r="D1893" s="7">
        <v>9.2592627018046707E-3</v>
      </c>
      <c r="E1893" s="7">
        <v>0.53554140129897498</v>
      </c>
      <c r="F1893" s="7">
        <v>0.45519933599922102</v>
      </c>
      <c r="G1893" s="7">
        <v>1.34827249415747E-2</v>
      </c>
      <c r="H1893" s="7">
        <v>1.73336309725282E-2</v>
      </c>
      <c r="I1893" s="30">
        <v>6.6974725429744905E-2</v>
      </c>
      <c r="J1893" s="30">
        <v>0.107337665976519</v>
      </c>
      <c r="K1893" s="7">
        <v>7.9099400823633398E-2</v>
      </c>
      <c r="L1893" s="7">
        <v>0.339207207406994</v>
      </c>
      <c r="M1893" s="7">
        <v>3.4902984174781E-2</v>
      </c>
      <c r="N1893" s="7">
        <v>5.3804397790628497E-2</v>
      </c>
      <c r="O1893" s="7">
        <v>2.6524179288874E-2</v>
      </c>
      <c r="P1893" s="7">
        <v>0.26133308319472198</v>
      </c>
      <c r="Q1893" s="7">
        <v>6.5582768453193996</v>
      </c>
    </row>
    <row r="1894" spans="1:17" hidden="1" x14ac:dyDescent="0.25">
      <c r="A1894" s="3" t="s">
        <v>64</v>
      </c>
      <c r="B1894" s="2">
        <v>43800</v>
      </c>
      <c r="C1894" s="7">
        <v>1.0996240541497</v>
      </c>
      <c r="D1894" s="7">
        <v>8.3977034482673601E-3</v>
      </c>
      <c r="E1894" s="7">
        <v>0.55828515292282799</v>
      </c>
      <c r="F1894" s="7">
        <v>0.433317143628905</v>
      </c>
      <c r="G1894" s="7">
        <v>1.2584887124745399E-2</v>
      </c>
      <c r="H1894" s="7">
        <v>1.9105394004404499E-2</v>
      </c>
      <c r="I1894" s="30">
        <v>8.1748291845637602E-2</v>
      </c>
      <c r="J1894" s="30">
        <v>0.117018769367153</v>
      </c>
      <c r="K1894" s="7">
        <v>8.8762431121786098E-2</v>
      </c>
      <c r="L1894" s="7">
        <v>0.366054752058943</v>
      </c>
      <c r="M1894" s="7">
        <v>3.5828952370256503E-2</v>
      </c>
      <c r="N1894" s="7">
        <v>4.8847465862443998E-2</v>
      </c>
      <c r="O1894" s="7">
        <v>2.04167461162305E-2</v>
      </c>
      <c r="P1894" s="7">
        <v>0.209632310128398</v>
      </c>
      <c r="Q1894" s="7">
        <v>6.63776743777749</v>
      </c>
    </row>
    <row r="1895" spans="1:17" hidden="1" x14ac:dyDescent="0.25">
      <c r="A1895" s="3" t="s">
        <v>64</v>
      </c>
      <c r="B1895" s="2">
        <v>43831</v>
      </c>
      <c r="C1895" s="7">
        <v>0.92928236778082196</v>
      </c>
      <c r="D1895" s="7">
        <v>7.7310375616351798E-3</v>
      </c>
      <c r="E1895" s="7">
        <v>0.53181644970341202</v>
      </c>
      <c r="F1895" s="7">
        <v>0.46045251273495202</v>
      </c>
      <c r="G1895" s="7">
        <v>1.4988497203721999E-2</v>
      </c>
      <c r="H1895" s="7">
        <v>1.9963615134058799E-2</v>
      </c>
      <c r="I1895" s="30">
        <v>5.4723889773134297E-2</v>
      </c>
      <c r="J1895" s="30">
        <v>0.11006417857881499</v>
      </c>
      <c r="K1895" s="7">
        <v>6.1208459267847501E-2</v>
      </c>
      <c r="L1895" s="7">
        <v>0.34449772307076698</v>
      </c>
      <c r="M1895" s="7">
        <v>3.5698661037537299E-2</v>
      </c>
      <c r="N1895" s="7">
        <v>5.1702323338697898E-2</v>
      </c>
      <c r="O1895" s="7">
        <v>2.8990776506862301E-2</v>
      </c>
      <c r="P1895" s="7">
        <v>0.27816187608855802</v>
      </c>
      <c r="Q1895" s="7">
        <v>6.7535323796610598</v>
      </c>
    </row>
    <row r="1896" spans="1:17" hidden="1" x14ac:dyDescent="0.25">
      <c r="A1896" s="3" t="s">
        <v>64</v>
      </c>
      <c r="B1896" s="2">
        <v>43862</v>
      </c>
      <c r="C1896" s="7">
        <v>0.98112091044449301</v>
      </c>
      <c r="D1896" s="7">
        <v>7.5747898480326599E-3</v>
      </c>
      <c r="E1896" s="7">
        <v>0.50050686622096696</v>
      </c>
      <c r="F1896" s="7">
        <v>0.49191834393100098</v>
      </c>
      <c r="G1896" s="7">
        <v>1.2814967228663E-2</v>
      </c>
      <c r="H1896" s="7">
        <v>1.9026493491521499E-2</v>
      </c>
      <c r="I1896" s="30">
        <v>5.21320504461419E-2</v>
      </c>
      <c r="J1896" s="30">
        <v>0.115247161352034</v>
      </c>
      <c r="K1896" s="7">
        <v>5.8224929702000897E-2</v>
      </c>
      <c r="L1896" s="7">
        <v>0.33341042750334299</v>
      </c>
      <c r="M1896" s="7">
        <v>3.2546865473416099E-2</v>
      </c>
      <c r="N1896" s="7">
        <v>4.8321326000523399E-2</v>
      </c>
      <c r="O1896" s="7">
        <v>2.4377542431430602E-2</v>
      </c>
      <c r="P1896" s="7">
        <v>0.303898236370926</v>
      </c>
      <c r="Q1896" s="7">
        <v>6.7002828148583502</v>
      </c>
    </row>
    <row r="1897" spans="1:17" hidden="1" x14ac:dyDescent="0.25">
      <c r="A1897" s="3" t="s">
        <v>64</v>
      </c>
      <c r="B1897" s="2">
        <v>43891</v>
      </c>
      <c r="C1897" s="7">
        <v>0.93926721337199204</v>
      </c>
      <c r="D1897" s="7">
        <v>8.7531827747213704E-3</v>
      </c>
      <c r="E1897" s="7">
        <v>0.57347681534309103</v>
      </c>
      <c r="F1897" s="7">
        <v>0.41777000188218799</v>
      </c>
      <c r="G1897" s="7">
        <v>1.3152190420880901E-2</v>
      </c>
      <c r="H1897" s="7">
        <v>1.01712367857526E-2</v>
      </c>
      <c r="I1897" s="30">
        <v>3.3663793229411799E-2</v>
      </c>
      <c r="J1897" s="30">
        <v>8.2306883454858398E-2</v>
      </c>
      <c r="K1897" s="7">
        <v>7.1680609224774303E-2</v>
      </c>
      <c r="L1897" s="7">
        <v>0.44895387712856999</v>
      </c>
      <c r="M1897" s="7">
        <v>2.8716908282275602E-2</v>
      </c>
      <c r="N1897" s="7">
        <v>5.12255104286648E-2</v>
      </c>
      <c r="O1897" s="7">
        <v>1.30482440764778E-2</v>
      </c>
      <c r="P1897" s="7">
        <v>0.24708074696833399</v>
      </c>
      <c r="Q1897" s="7">
        <v>6.7024625267464097</v>
      </c>
    </row>
    <row r="1898" spans="1:17" hidden="1" x14ac:dyDescent="0.25">
      <c r="A1898" s="3" t="s">
        <v>64</v>
      </c>
      <c r="B1898" s="2">
        <v>43922</v>
      </c>
      <c r="C1898" s="7">
        <v>0.59797929973789998</v>
      </c>
      <c r="D1898" s="7">
        <v>1.09995330509503E-2</v>
      </c>
      <c r="E1898" s="7">
        <v>0.71710881345733801</v>
      </c>
      <c r="F1898" s="7">
        <v>0.27189165349171202</v>
      </c>
      <c r="G1898" s="7">
        <v>1.6773695266234599E-2</v>
      </c>
      <c r="H1898" s="7">
        <v>8.2636435185021802E-4</v>
      </c>
      <c r="I1898" s="30">
        <v>4.87718958387691E-3</v>
      </c>
      <c r="J1898" s="30">
        <v>2.2272749550671898E-2</v>
      </c>
      <c r="K1898" s="7">
        <v>8.4971584928253796E-2</v>
      </c>
      <c r="L1898" s="7">
        <v>0.72577692098018398</v>
      </c>
      <c r="M1898" s="7">
        <v>1.0380454442807699E-2</v>
      </c>
      <c r="N1898" s="7">
        <v>2.6603079365851899E-2</v>
      </c>
      <c r="O1898" s="7">
        <v>3.0007838870856401E-3</v>
      </c>
      <c r="P1898" s="7">
        <v>0.104517177643183</v>
      </c>
      <c r="Q1898" s="7">
        <v>6.9030468706919299</v>
      </c>
    </row>
    <row r="1899" spans="1:17" hidden="1" x14ac:dyDescent="0.25">
      <c r="A1899" s="3" t="s">
        <v>64</v>
      </c>
      <c r="B1899" s="2">
        <v>43952</v>
      </c>
      <c r="C1899" s="7">
        <v>0.75334479199038296</v>
      </c>
      <c r="D1899" s="7">
        <v>9.6091221007841201E-3</v>
      </c>
      <c r="E1899" s="7">
        <v>0.65015515546435398</v>
      </c>
      <c r="F1899" s="7">
        <v>0.340235722434862</v>
      </c>
      <c r="G1899" s="7">
        <v>1.51828962452121E-2</v>
      </c>
      <c r="H1899" s="7">
        <v>3.7126363880466999E-3</v>
      </c>
      <c r="I1899" s="30">
        <v>6.8168470125388797E-3</v>
      </c>
      <c r="J1899" s="30">
        <v>4.0490904714594302E-2</v>
      </c>
      <c r="K1899" s="7">
        <v>7.8080980810905198E-2</v>
      </c>
      <c r="L1899" s="7">
        <v>0.61250987673778701</v>
      </c>
      <c r="M1899" s="7">
        <v>1.0335538222199301E-2</v>
      </c>
      <c r="N1899" s="7">
        <v>8.4626261631997796E-2</v>
      </c>
      <c r="O1899" s="7">
        <v>2.96474191461329E-3</v>
      </c>
      <c r="P1899" s="7">
        <v>0.145279316322105</v>
      </c>
      <c r="Q1899" s="7">
        <v>6.8827700437848298</v>
      </c>
    </row>
    <row r="1900" spans="1:17" hidden="1" x14ac:dyDescent="0.25">
      <c r="A1900" s="3" t="s">
        <v>64</v>
      </c>
      <c r="B1900" s="2">
        <v>43983</v>
      </c>
      <c r="C1900" s="7">
        <v>0.94062395496579798</v>
      </c>
      <c r="D1900" s="7">
        <v>8.1541398651601097E-3</v>
      </c>
      <c r="E1900" s="7">
        <v>0.57068618168888696</v>
      </c>
      <c r="F1900" s="7">
        <v>0.42115967844595298</v>
      </c>
      <c r="G1900" s="7">
        <v>1.48380091057856E-2</v>
      </c>
      <c r="H1900" s="7">
        <v>5.8186042999821396E-3</v>
      </c>
      <c r="I1900" s="30">
        <v>3.5425773310967197E-2</v>
      </c>
      <c r="J1900" s="30">
        <v>5.6283649142961398E-2</v>
      </c>
      <c r="K1900" s="7">
        <v>6.4228869473284697E-2</v>
      </c>
      <c r="L1900" s="7">
        <v>0.45798786984260198</v>
      </c>
      <c r="M1900" s="7">
        <v>1.5671188748279399E-2</v>
      </c>
      <c r="N1900" s="7">
        <v>8.6344686487401498E-2</v>
      </c>
      <c r="O1900" s="7">
        <v>4.1903734853612198E-3</v>
      </c>
      <c r="P1900" s="7">
        <v>0.25921097610337501</v>
      </c>
      <c r="Q1900" s="7">
        <v>6.7842417039452902</v>
      </c>
    </row>
    <row r="1901" spans="1:17" hidden="1" x14ac:dyDescent="0.25">
      <c r="A1901" s="3" t="s">
        <v>64</v>
      </c>
      <c r="B1901" s="2">
        <v>44013</v>
      </c>
      <c r="C1901" s="7">
        <v>1.04671203622972</v>
      </c>
      <c r="D1901" s="7">
        <v>8.3466847002207096E-3</v>
      </c>
      <c r="E1901" s="7">
        <v>0.55140692767874</v>
      </c>
      <c r="F1901" s="7">
        <v>0.44024638762103901</v>
      </c>
      <c r="G1901" s="7">
        <v>1.30976278447269E-2</v>
      </c>
      <c r="H1901" s="7">
        <v>8.9564506507009492E-3</v>
      </c>
      <c r="I1901" s="30">
        <v>5.3245525379857002E-2</v>
      </c>
      <c r="J1901" s="30">
        <v>9.6472014549582402E-2</v>
      </c>
      <c r="K1901" s="7">
        <v>6.2726631420713094E-2</v>
      </c>
      <c r="L1901" s="7">
        <v>0.38731206684115299</v>
      </c>
      <c r="M1901" s="7">
        <v>3.0978771145448999E-2</v>
      </c>
      <c r="N1901" s="7">
        <v>7.0465391981974004E-2</v>
      </c>
      <c r="O1901" s="7">
        <v>1.03129887857338E-2</v>
      </c>
      <c r="P1901" s="7">
        <v>0.26643253140010997</v>
      </c>
      <c r="Q1901" s="7">
        <v>6.7484223906925003</v>
      </c>
    </row>
    <row r="1902" spans="1:17" hidden="1" x14ac:dyDescent="0.25">
      <c r="A1902" s="3" t="s">
        <v>64</v>
      </c>
      <c r="B1902" s="2">
        <v>44044</v>
      </c>
      <c r="C1902" s="7">
        <v>1.0736568533077799</v>
      </c>
      <c r="D1902" s="7">
        <v>8.6568689447890593E-3</v>
      </c>
      <c r="E1902" s="7">
        <v>0.540762919923512</v>
      </c>
      <c r="F1902" s="7">
        <v>0.45058021113169799</v>
      </c>
      <c r="G1902" s="7">
        <v>1.1567416057814001E-2</v>
      </c>
      <c r="H1902" s="7">
        <v>1.1316354764414199E-2</v>
      </c>
      <c r="I1902" s="30">
        <v>6.1467873086983801E-2</v>
      </c>
      <c r="J1902" s="30">
        <v>0.125425212337296</v>
      </c>
      <c r="K1902" s="7">
        <v>5.9865593862793103E-2</v>
      </c>
      <c r="L1902" s="7">
        <v>0.36283936681484502</v>
      </c>
      <c r="M1902" s="7">
        <v>2.90913894245939E-2</v>
      </c>
      <c r="N1902" s="7">
        <v>7.2454818866265397E-2</v>
      </c>
      <c r="O1902" s="7">
        <v>1.36005544949907E-2</v>
      </c>
      <c r="P1902" s="7">
        <v>0.25237142029000298</v>
      </c>
      <c r="Q1902" s="7">
        <v>6.71366543870238</v>
      </c>
    </row>
    <row r="1903" spans="1:17" hidden="1" x14ac:dyDescent="0.25">
      <c r="A1903" s="3" t="s">
        <v>64</v>
      </c>
      <c r="B1903" s="2">
        <v>44075</v>
      </c>
      <c r="C1903" s="7">
        <v>1.0446990961946601</v>
      </c>
      <c r="D1903" s="7">
        <v>8.8680210137678309E-3</v>
      </c>
      <c r="E1903" s="7">
        <v>0.55402866536836803</v>
      </c>
      <c r="F1903" s="7">
        <v>0.43710331361786398</v>
      </c>
      <c r="G1903" s="7">
        <v>1.4136485118032199E-2</v>
      </c>
      <c r="H1903" s="7">
        <v>1.07952908352581E-2</v>
      </c>
      <c r="I1903" s="30">
        <v>5.4699421857258998E-2</v>
      </c>
      <c r="J1903" s="30">
        <v>0.112315193251377</v>
      </c>
      <c r="K1903" s="7">
        <v>6.3574729657579696E-2</v>
      </c>
      <c r="L1903" s="7">
        <v>0.36322061063336802</v>
      </c>
      <c r="M1903" s="7">
        <v>2.9920769763187399E-2</v>
      </c>
      <c r="N1903" s="7">
        <v>6.6157339096823906E-2</v>
      </c>
      <c r="O1903" s="7">
        <v>1.5381077696245801E-2</v>
      </c>
      <c r="P1903" s="7">
        <v>0.269799082090869</v>
      </c>
      <c r="Q1903" s="7">
        <v>6.6047947357057302</v>
      </c>
    </row>
    <row r="1904" spans="1:17" hidden="1" x14ac:dyDescent="0.25">
      <c r="A1904" s="3" t="s">
        <v>64</v>
      </c>
      <c r="B1904" s="2">
        <v>44105</v>
      </c>
      <c r="C1904" s="7">
        <v>1.0677133582543501</v>
      </c>
      <c r="D1904" s="7">
        <v>8.0226714803246293E-3</v>
      </c>
      <c r="E1904" s="7">
        <v>0.55327036586038703</v>
      </c>
      <c r="F1904" s="7">
        <v>0.43870696265928799</v>
      </c>
      <c r="G1904" s="7">
        <v>1.43448890621952E-2</v>
      </c>
      <c r="H1904" s="7">
        <v>1.21536039514311E-2</v>
      </c>
      <c r="I1904" s="30">
        <v>5.4603370478358601E-2</v>
      </c>
      <c r="J1904" s="30">
        <v>0.108969826425117</v>
      </c>
      <c r="K1904" s="7">
        <v>7.1166872449228494E-2</v>
      </c>
      <c r="L1904" s="7">
        <v>0.38191816356949798</v>
      </c>
      <c r="M1904" s="7">
        <v>3.1039551686640202E-2</v>
      </c>
      <c r="N1904" s="7">
        <v>6.5727852178882606E-2</v>
      </c>
      <c r="O1904" s="7">
        <v>1.1591094837925401E-2</v>
      </c>
      <c r="P1904" s="7">
        <v>0.248484775360724</v>
      </c>
      <c r="Q1904" s="7">
        <v>6.7569095578718601</v>
      </c>
    </row>
    <row r="1905" spans="1:17" hidden="1" x14ac:dyDescent="0.25">
      <c r="A1905" s="3" t="s">
        <v>64</v>
      </c>
      <c r="B1905" s="2">
        <v>44136</v>
      </c>
      <c r="C1905" s="7">
        <v>0.81309607592703803</v>
      </c>
      <c r="D1905" s="7">
        <v>9.5147800644948908E-3</v>
      </c>
      <c r="E1905" s="7">
        <v>0.654212633416279</v>
      </c>
      <c r="F1905" s="7">
        <v>0.33627258651922598</v>
      </c>
      <c r="G1905" s="7">
        <v>1.97805537320766E-2</v>
      </c>
      <c r="H1905" s="7">
        <v>5.8815267313632796E-3</v>
      </c>
      <c r="I1905" s="30">
        <v>1.8636289127331E-2</v>
      </c>
      <c r="J1905" s="30">
        <v>7.7933367138324106E-2</v>
      </c>
      <c r="K1905" s="7">
        <v>9.1222830559862703E-2</v>
      </c>
      <c r="L1905" s="7">
        <v>0.50925442031652002</v>
      </c>
      <c r="M1905" s="7">
        <v>3.0724368546733601E-2</v>
      </c>
      <c r="N1905" s="7">
        <v>6.91131861831768E-2</v>
      </c>
      <c r="O1905" s="7">
        <v>7.7871819741324897E-3</v>
      </c>
      <c r="P1905" s="7">
        <v>0.16966627569047901</v>
      </c>
      <c r="Q1905" s="7">
        <v>6.8164703851028401</v>
      </c>
    </row>
    <row r="1906" spans="1:17" hidden="1" x14ac:dyDescent="0.25">
      <c r="A1906" s="3" t="s">
        <v>64</v>
      </c>
      <c r="B1906" s="2">
        <v>44166</v>
      </c>
      <c r="C1906" s="7">
        <v>1.10306478183294</v>
      </c>
      <c r="D1906" s="7">
        <v>1.03887258778826E-2</v>
      </c>
      <c r="E1906" s="7">
        <v>0.602822589449029</v>
      </c>
      <c r="F1906" s="7">
        <v>0.38678868467308902</v>
      </c>
      <c r="G1906" s="7">
        <v>1.4656469414183099E-2</v>
      </c>
      <c r="H1906" s="7">
        <v>1.0816064078691699E-2</v>
      </c>
      <c r="I1906" s="30">
        <v>7.1309418425375998E-2</v>
      </c>
      <c r="J1906" s="30">
        <v>6.8244483399537897E-2</v>
      </c>
      <c r="K1906" s="7">
        <v>9.0903220711389093E-2</v>
      </c>
      <c r="L1906" s="7">
        <v>0.43329795406987798</v>
      </c>
      <c r="M1906" s="7">
        <v>3.5824398552447699E-2</v>
      </c>
      <c r="N1906" s="7">
        <v>6.2092447386901402E-2</v>
      </c>
      <c r="O1906" s="7">
        <v>8.0622837408755206E-3</v>
      </c>
      <c r="P1906" s="7">
        <v>0.20479326022072</v>
      </c>
      <c r="Q1906" s="7">
        <v>6.8045632871029698</v>
      </c>
    </row>
    <row r="1907" spans="1:17" hidden="1" x14ac:dyDescent="0.25">
      <c r="A1907" s="3" t="s">
        <v>64</v>
      </c>
      <c r="B1907" s="2">
        <v>44197</v>
      </c>
      <c r="C1907" s="7">
        <v>0.70168216170757403</v>
      </c>
      <c r="D1907" s="7">
        <v>1.1389159087634999E-2</v>
      </c>
      <c r="E1907" s="7">
        <v>0.66080475677144601</v>
      </c>
      <c r="F1907" s="7">
        <v>0.327806084140919</v>
      </c>
      <c r="G1907" s="7">
        <v>1.8596348552230701E-2</v>
      </c>
      <c r="H1907" s="7">
        <v>3.1833388986022299E-3</v>
      </c>
      <c r="I1907" s="30">
        <v>1.50563848344696E-2</v>
      </c>
      <c r="J1907" s="30">
        <v>6.9635561493323603E-2</v>
      </c>
      <c r="K1907" s="7">
        <v>7.0194789780727698E-2</v>
      </c>
      <c r="L1907" s="7">
        <v>0.549587510953368</v>
      </c>
      <c r="M1907" s="7">
        <v>2.8004477970047601E-2</v>
      </c>
      <c r="N1907" s="7">
        <v>5.0266187232383498E-2</v>
      </c>
      <c r="O1907" s="7">
        <v>5.8180449522825996E-3</v>
      </c>
      <c r="P1907" s="7">
        <v>0.189657355332564</v>
      </c>
      <c r="Q1907" s="7">
        <v>6.8911031455221501</v>
      </c>
    </row>
    <row r="1908" spans="1:17" hidden="1" x14ac:dyDescent="0.25">
      <c r="A1908" s="3" t="s">
        <v>64</v>
      </c>
      <c r="B1908" s="2">
        <v>44228</v>
      </c>
      <c r="C1908" s="7">
        <v>0.70371644196505001</v>
      </c>
      <c r="D1908" s="7">
        <v>1.16538268748805E-2</v>
      </c>
      <c r="E1908" s="7">
        <v>0.65949067189575294</v>
      </c>
      <c r="F1908" s="7">
        <v>0.32885550122936602</v>
      </c>
      <c r="G1908" s="7">
        <v>1.7690528246034901E-2</v>
      </c>
      <c r="H1908" s="7">
        <v>2.8622641430822902E-3</v>
      </c>
      <c r="I1908" s="30">
        <v>9.4198605149131993E-3</v>
      </c>
      <c r="J1908" s="30">
        <v>7.6388442505517004E-2</v>
      </c>
      <c r="K1908" s="7">
        <v>7.3470989327368605E-2</v>
      </c>
      <c r="L1908" s="7">
        <v>0.53486436164765205</v>
      </c>
      <c r="M1908" s="7">
        <v>2.7838181179869699E-2</v>
      </c>
      <c r="N1908" s="7">
        <v>6.2627669038653799E-2</v>
      </c>
      <c r="O1908" s="7">
        <v>6.1671372026453801E-3</v>
      </c>
      <c r="P1908" s="7">
        <v>0.18867056619426401</v>
      </c>
      <c r="Q1908" s="7">
        <v>6.8292476206251704</v>
      </c>
    </row>
    <row r="1909" spans="1:17" hidden="1" x14ac:dyDescent="0.25">
      <c r="A1909" s="3" t="s">
        <v>64</v>
      </c>
      <c r="B1909" s="2">
        <v>44256</v>
      </c>
      <c r="C1909" s="7">
        <v>0.87569713848486497</v>
      </c>
      <c r="D1909" s="7">
        <v>1.0263116021068599E-2</v>
      </c>
      <c r="E1909" s="7">
        <v>0.64716222033260196</v>
      </c>
      <c r="F1909" s="7">
        <v>0.34257466364632899</v>
      </c>
      <c r="G1909" s="7">
        <v>1.8564665553534698E-2</v>
      </c>
      <c r="H1909" s="7">
        <v>6.1569762791518897E-3</v>
      </c>
      <c r="I1909" s="30">
        <v>1.0119195733679601E-2</v>
      </c>
      <c r="J1909" s="30">
        <v>7.2315703336995496E-2</v>
      </c>
      <c r="K1909" s="7">
        <v>7.0948675252357304E-2</v>
      </c>
      <c r="L1909" s="7">
        <v>0.50051690610361899</v>
      </c>
      <c r="M1909" s="7">
        <v>2.7322710524272299E-2</v>
      </c>
      <c r="N1909" s="7">
        <v>8.1947290558926397E-2</v>
      </c>
      <c r="O1909" s="7">
        <v>7.1977128659654801E-3</v>
      </c>
      <c r="P1909" s="7">
        <v>0.20491016379149801</v>
      </c>
      <c r="Q1909" s="7">
        <v>6.7704601302477503</v>
      </c>
    </row>
    <row r="1910" spans="1:17" hidden="1" x14ac:dyDescent="0.25">
      <c r="A1910" s="3" t="s">
        <v>64</v>
      </c>
      <c r="B1910" s="2">
        <v>44287</v>
      </c>
      <c r="C1910" s="7">
        <v>1.0553778424884299</v>
      </c>
      <c r="D1910" s="7">
        <v>9.6888791778653293E-3</v>
      </c>
      <c r="E1910" s="7">
        <v>0.58897144423822001</v>
      </c>
      <c r="F1910" s="7">
        <v>0.40133967658391401</v>
      </c>
      <c r="G1910" s="7">
        <v>1.46824486708229E-2</v>
      </c>
      <c r="H1910" s="7">
        <v>7.1802916181751397E-3</v>
      </c>
      <c r="I1910" s="30">
        <v>5.0133907648357498E-2</v>
      </c>
      <c r="J1910" s="30">
        <v>8.5408158568800796E-2</v>
      </c>
      <c r="K1910" s="7">
        <v>6.2697286388895004E-2</v>
      </c>
      <c r="L1910" s="7">
        <v>0.39481654873712801</v>
      </c>
      <c r="M1910" s="7">
        <v>3.2553305479562103E-2</v>
      </c>
      <c r="N1910" s="7">
        <v>8.1778165044120305E-2</v>
      </c>
      <c r="O1910" s="7">
        <v>8.4422250404887593E-3</v>
      </c>
      <c r="P1910" s="7">
        <v>0.26230766280364998</v>
      </c>
      <c r="Q1910" s="7">
        <v>6.7060031508435296</v>
      </c>
    </row>
    <row r="1911" spans="1:17" hidden="1" x14ac:dyDescent="0.25">
      <c r="A1911" s="3" t="s">
        <v>64</v>
      </c>
      <c r="B1911" s="2">
        <v>44317</v>
      </c>
      <c r="C1911" s="7">
        <v>1.1607267477913401</v>
      </c>
      <c r="D1911" s="7">
        <v>9.3520933705095299E-3</v>
      </c>
      <c r="E1911" s="7">
        <v>0.55064412207978597</v>
      </c>
      <c r="F1911" s="7">
        <v>0.44000378454970501</v>
      </c>
      <c r="G1911" s="7">
        <v>1.22227487441213E-2</v>
      </c>
      <c r="H1911" s="7">
        <v>9.6759329546576896E-3</v>
      </c>
      <c r="I1911" s="30">
        <v>5.74281126265032E-2</v>
      </c>
      <c r="J1911" s="30">
        <v>0.10733558195746799</v>
      </c>
      <c r="K1911" s="7">
        <v>5.9062419020821703E-2</v>
      </c>
      <c r="L1911" s="7">
        <v>0.36298198352968403</v>
      </c>
      <c r="M1911" s="7">
        <v>3.2589609022908E-2</v>
      </c>
      <c r="N1911" s="7">
        <v>7.9235343340148007E-2</v>
      </c>
      <c r="O1911" s="7">
        <v>1.50829645806857E-2</v>
      </c>
      <c r="P1911" s="7">
        <v>0.26438530422300299</v>
      </c>
      <c r="Q1911" s="7">
        <v>6.7454391426969798</v>
      </c>
    </row>
    <row r="1912" spans="1:17" hidden="1" x14ac:dyDescent="0.25">
      <c r="A1912" s="3" t="s">
        <v>64</v>
      </c>
      <c r="B1912" s="2">
        <v>44348</v>
      </c>
      <c r="C1912" s="7">
        <v>1.1448478109162801</v>
      </c>
      <c r="D1912" s="7">
        <v>8.5743692329860403E-3</v>
      </c>
      <c r="E1912" s="7">
        <v>0.54721522493005603</v>
      </c>
      <c r="F1912" s="7">
        <v>0.44421040583695798</v>
      </c>
      <c r="G1912" s="7">
        <v>1.1733975294980501E-2</v>
      </c>
      <c r="H1912" s="7">
        <v>1.1589552478642001E-2</v>
      </c>
      <c r="I1912" s="30">
        <v>5.3991926920575702E-2</v>
      </c>
      <c r="J1912" s="30">
        <v>0.116257949991458</v>
      </c>
      <c r="K1912" s="7">
        <v>5.5829550589851999E-2</v>
      </c>
      <c r="L1912" s="7">
        <v>0.35706009746537898</v>
      </c>
      <c r="M1912" s="7">
        <v>3.2644424859009702E-2</v>
      </c>
      <c r="N1912" s="7">
        <v>7.1251517789862398E-2</v>
      </c>
      <c r="O1912" s="7">
        <v>1.5490873310736401E-2</v>
      </c>
      <c r="P1912" s="7">
        <v>0.274150131299505</v>
      </c>
      <c r="Q1912" s="7">
        <v>6.71833686786215</v>
      </c>
    </row>
    <row r="1913" spans="1:17" hidden="1" x14ac:dyDescent="0.25">
      <c r="A1913" s="3" t="s">
        <v>64</v>
      </c>
      <c r="B1913" s="2">
        <v>44378</v>
      </c>
      <c r="C1913" s="7">
        <v>1.1400733675648</v>
      </c>
      <c r="D1913" s="7">
        <v>9.6910526365826793E-3</v>
      </c>
      <c r="E1913" s="7">
        <v>0.557585700352068</v>
      </c>
      <c r="F1913" s="7">
        <v>0.43272324701134901</v>
      </c>
      <c r="G1913" s="7">
        <v>1.2429241112475601E-2</v>
      </c>
      <c r="H1913" s="7">
        <v>1.3225843992901999E-2</v>
      </c>
      <c r="I1913" s="30">
        <v>5.6819570843698902E-2</v>
      </c>
      <c r="J1913" s="30">
        <v>0.127942536390457</v>
      </c>
      <c r="K1913" s="7">
        <v>6.0146691316541503E-2</v>
      </c>
      <c r="L1913" s="7">
        <v>0.36944584739256903</v>
      </c>
      <c r="M1913" s="7">
        <v>3.1587377527961903E-2</v>
      </c>
      <c r="N1913" s="7">
        <v>5.8524739337638097E-2</v>
      </c>
      <c r="O1913" s="7">
        <v>1.9224989277944401E-2</v>
      </c>
      <c r="P1913" s="7">
        <v>0.25065316280781202</v>
      </c>
      <c r="Q1913" s="7">
        <v>6.66553441111399</v>
      </c>
    </row>
    <row r="1914" spans="1:17" hidden="1" x14ac:dyDescent="0.25">
      <c r="A1914" s="3" t="s">
        <v>64</v>
      </c>
      <c r="B1914" s="2">
        <v>44409</v>
      </c>
      <c r="C1914" s="7">
        <v>1.1518310934716001</v>
      </c>
      <c r="D1914" s="7">
        <v>9.6784572338744802E-3</v>
      </c>
      <c r="E1914" s="7">
        <v>0.52957002366700801</v>
      </c>
      <c r="F1914" s="7">
        <v>0.46075151909911699</v>
      </c>
      <c r="G1914" s="7">
        <v>1.2486113798997301E-2</v>
      </c>
      <c r="H1914" s="7">
        <v>1.9170013265616299E-2</v>
      </c>
      <c r="I1914" s="30">
        <v>6.3755656126932694E-2</v>
      </c>
      <c r="J1914" s="30">
        <v>0.143996321681617</v>
      </c>
      <c r="K1914" s="7">
        <v>5.6510861952275497E-2</v>
      </c>
      <c r="L1914" s="7">
        <v>0.33858573550500498</v>
      </c>
      <c r="M1914" s="7">
        <v>3.0963829642239499E-2</v>
      </c>
      <c r="N1914" s="7">
        <v>5.8121745821584102E-2</v>
      </c>
      <c r="O1914" s="7">
        <v>2.4289211125198999E-2</v>
      </c>
      <c r="P1914" s="7">
        <v>0.25212051108053302</v>
      </c>
      <c r="Q1914" s="7">
        <v>6.7211254262278297</v>
      </c>
    </row>
    <row r="1915" spans="1:17" x14ac:dyDescent="0.25">
      <c r="A1915" s="3" t="s">
        <v>64</v>
      </c>
      <c r="B1915" s="2">
        <v>44440</v>
      </c>
      <c r="C1915" s="7">
        <v>1.09891471903209</v>
      </c>
      <c r="D1915" s="7">
        <v>9.1601656843775994E-3</v>
      </c>
      <c r="E1915" s="7">
        <v>0.55413034712990294</v>
      </c>
      <c r="F1915" s="7">
        <v>0.436709487185719</v>
      </c>
      <c r="G1915" s="7">
        <v>1.35261347314446E-2</v>
      </c>
      <c r="H1915" s="7">
        <v>1.3509972176073999E-2</v>
      </c>
      <c r="I1915" s="30">
        <v>5.43584456835461E-2</v>
      </c>
      <c r="J1915" s="30">
        <v>0.12928052351073699</v>
      </c>
      <c r="K1915" s="7">
        <v>5.64420072652407E-2</v>
      </c>
      <c r="L1915" s="7">
        <v>0.34960331779630699</v>
      </c>
      <c r="M1915" s="7">
        <v>3.2366542141336101E-2</v>
      </c>
      <c r="N1915" s="7">
        <v>5.5882477651285997E-2</v>
      </c>
      <c r="O1915" s="7">
        <v>2.3329934006623001E-2</v>
      </c>
      <c r="P1915" s="7">
        <v>0.27170064503740599</v>
      </c>
      <c r="Q1915" s="7">
        <v>6.7270078679772203</v>
      </c>
    </row>
    <row r="1916" spans="1:17" hidden="1" x14ac:dyDescent="0.25">
      <c r="A1916" s="3" t="s">
        <v>65</v>
      </c>
      <c r="B1916" s="2">
        <v>43466</v>
      </c>
      <c r="C1916" s="7">
        <v>0.86848840903043301</v>
      </c>
      <c r="D1916" s="7">
        <v>7.27054449673732E-3</v>
      </c>
      <c r="E1916" s="7">
        <v>0.50408660497880398</v>
      </c>
      <c r="F1916" s="7">
        <v>0.48864285052445899</v>
      </c>
      <c r="G1916" s="7">
        <v>1.27546758516658E-2</v>
      </c>
      <c r="H1916" s="7">
        <v>1.1213742582423801E-2</v>
      </c>
      <c r="I1916" s="30">
        <v>9.1132741902304804E-2</v>
      </c>
      <c r="J1916" s="30">
        <v>8.2787174582362399E-2</v>
      </c>
      <c r="K1916" s="7">
        <v>5.0789920458601201E-2</v>
      </c>
      <c r="L1916" s="7">
        <v>0.28763725812962698</v>
      </c>
      <c r="M1916" s="7">
        <v>4.37375890763518E-2</v>
      </c>
      <c r="N1916" s="7">
        <v>0.14834192100523599</v>
      </c>
      <c r="O1916" s="7">
        <v>2.0731656681336301E-2</v>
      </c>
      <c r="P1916" s="7">
        <v>0.25087331973009103</v>
      </c>
      <c r="Q1916" s="7">
        <v>5.6022075487683303</v>
      </c>
    </row>
    <row r="1917" spans="1:17" hidden="1" x14ac:dyDescent="0.25">
      <c r="A1917" s="3" t="s">
        <v>65</v>
      </c>
      <c r="B1917" s="2">
        <v>43497</v>
      </c>
      <c r="C1917" s="7">
        <v>0.88662393445999099</v>
      </c>
      <c r="D1917" s="7">
        <v>8.8006172901732901E-3</v>
      </c>
      <c r="E1917" s="7">
        <v>0.49979830624608901</v>
      </c>
      <c r="F1917" s="7">
        <v>0.49140107646373798</v>
      </c>
      <c r="G1917" s="7">
        <v>1.26310591300585E-2</v>
      </c>
      <c r="H1917" s="7">
        <v>1.24859468077105E-2</v>
      </c>
      <c r="I1917" s="30">
        <v>9.5342332660347098E-2</v>
      </c>
      <c r="J1917" s="30">
        <v>9.4340169236016097E-2</v>
      </c>
      <c r="K1917" s="7">
        <v>4.7340294766605999E-2</v>
      </c>
      <c r="L1917" s="7">
        <v>0.28828229473078998</v>
      </c>
      <c r="M1917" s="7">
        <v>4.21535451543417E-2</v>
      </c>
      <c r="N1917" s="7">
        <v>0.15103002877376101</v>
      </c>
      <c r="O1917" s="7">
        <v>2.1088043065089698E-2</v>
      </c>
      <c r="P1917" s="7">
        <v>0.235306285675279</v>
      </c>
      <c r="Q1917" s="7">
        <v>5.68546269343509</v>
      </c>
    </row>
    <row r="1918" spans="1:17" hidden="1" x14ac:dyDescent="0.25">
      <c r="A1918" s="3" t="s">
        <v>65</v>
      </c>
      <c r="B1918" s="2">
        <v>43525</v>
      </c>
      <c r="C1918" s="7">
        <v>1.0557075484201299</v>
      </c>
      <c r="D1918" s="7">
        <v>7.2214536020574604E-3</v>
      </c>
      <c r="E1918" s="7">
        <v>0.50300716535368295</v>
      </c>
      <c r="F1918" s="7">
        <v>0.48977138104425899</v>
      </c>
      <c r="G1918" s="7">
        <v>1.48097942099373E-2</v>
      </c>
      <c r="H1918" s="7">
        <v>1.23267574495686E-2</v>
      </c>
      <c r="I1918" s="30">
        <v>9.9719541148455604E-2</v>
      </c>
      <c r="J1918" s="30">
        <v>9.3006968170125506E-2</v>
      </c>
      <c r="K1918" s="7">
        <v>4.66227433255696E-2</v>
      </c>
      <c r="L1918" s="7">
        <v>0.28371793446993399</v>
      </c>
      <c r="M1918" s="7">
        <v>4.1223033780166299E-2</v>
      </c>
      <c r="N1918" s="7">
        <v>0.14008446163223101</v>
      </c>
      <c r="O1918" s="7">
        <v>2.0612869841127798E-2</v>
      </c>
      <c r="P1918" s="7">
        <v>0.24787589597288401</v>
      </c>
      <c r="Q1918" s="7">
        <v>5.5625351355222099</v>
      </c>
    </row>
    <row r="1919" spans="1:17" hidden="1" x14ac:dyDescent="0.25">
      <c r="A1919" s="3" t="s">
        <v>65</v>
      </c>
      <c r="B1919" s="2">
        <v>43556</v>
      </c>
      <c r="C1919" s="7">
        <v>0.98822334133724599</v>
      </c>
      <c r="D1919" s="7">
        <v>7.5863462480754897E-3</v>
      </c>
      <c r="E1919" s="7">
        <v>0.51433072373038902</v>
      </c>
      <c r="F1919" s="7">
        <v>0.47808293002153501</v>
      </c>
      <c r="G1919" s="7">
        <v>1.39064236360972E-2</v>
      </c>
      <c r="H1919" s="7">
        <v>1.3288049845477099E-2</v>
      </c>
      <c r="I1919" s="30">
        <v>0.107812298617397</v>
      </c>
      <c r="J1919" s="30">
        <v>8.95646773456093E-2</v>
      </c>
      <c r="K1919" s="7">
        <v>4.5856196468699199E-2</v>
      </c>
      <c r="L1919" s="7">
        <v>0.292198028700769</v>
      </c>
      <c r="M1919" s="7">
        <v>4.3819103297201699E-2</v>
      </c>
      <c r="N1919" s="7">
        <v>0.14967295922469201</v>
      </c>
      <c r="O1919" s="7">
        <v>2.0032467268383099E-2</v>
      </c>
      <c r="P1919" s="7">
        <v>0.223849795595675</v>
      </c>
      <c r="Q1919" s="7">
        <v>5.6148955683539699</v>
      </c>
    </row>
    <row r="1920" spans="1:17" hidden="1" x14ac:dyDescent="0.25">
      <c r="A1920" s="3" t="s">
        <v>65</v>
      </c>
      <c r="B1920" s="2">
        <v>43586</v>
      </c>
      <c r="C1920" s="7">
        <v>1.01850811756933</v>
      </c>
      <c r="D1920" s="7">
        <v>7.2467225284632902E-3</v>
      </c>
      <c r="E1920" s="7">
        <v>0.517965510006134</v>
      </c>
      <c r="F1920" s="7">
        <v>0.47478776746540302</v>
      </c>
      <c r="G1920" s="7">
        <v>1.36344189708737E-2</v>
      </c>
      <c r="H1920" s="7">
        <v>1.1987541479652499E-2</v>
      </c>
      <c r="I1920" s="30">
        <v>0.10908726580802</v>
      </c>
      <c r="J1920" s="30">
        <v>9.2767375162636098E-2</v>
      </c>
      <c r="K1920" s="7">
        <v>4.6900833206536603E-2</v>
      </c>
      <c r="L1920" s="7">
        <v>0.27781823175589199</v>
      </c>
      <c r="M1920" s="7">
        <v>4.3845135224247399E-2</v>
      </c>
      <c r="N1920" s="7">
        <v>0.15124858710236799</v>
      </c>
      <c r="O1920" s="7">
        <v>2.10229483336693E-2</v>
      </c>
      <c r="P1920" s="7">
        <v>0.23168766295610499</v>
      </c>
      <c r="Q1920" s="7">
        <v>5.6145261973292504</v>
      </c>
    </row>
    <row r="1921" spans="1:17" hidden="1" x14ac:dyDescent="0.25">
      <c r="A1921" s="3" t="s">
        <v>65</v>
      </c>
      <c r="B1921" s="2">
        <v>43617</v>
      </c>
      <c r="C1921" s="7">
        <v>0.94472289935417597</v>
      </c>
      <c r="D1921" s="7">
        <v>7.7918296318870402E-3</v>
      </c>
      <c r="E1921" s="7">
        <v>0.51983866258154399</v>
      </c>
      <c r="F1921" s="7">
        <v>0.472369507786569</v>
      </c>
      <c r="G1921" s="7">
        <v>1.29506155619748E-2</v>
      </c>
      <c r="H1921" s="7">
        <v>1.3711953454159501E-2</v>
      </c>
      <c r="I1921" s="30">
        <v>0.111473506763736</v>
      </c>
      <c r="J1921" s="30">
        <v>9.5053810488617094E-2</v>
      </c>
      <c r="K1921" s="7">
        <v>4.9271748319633102E-2</v>
      </c>
      <c r="L1921" s="7">
        <v>0.294074481192587</v>
      </c>
      <c r="M1921" s="7">
        <v>4.5310988255446001E-2</v>
      </c>
      <c r="N1921" s="7">
        <v>0.14322543508839</v>
      </c>
      <c r="O1921" s="7">
        <v>2.4378929389413599E-2</v>
      </c>
      <c r="P1921" s="7">
        <v>0.21054853148604299</v>
      </c>
      <c r="Q1921" s="7">
        <v>5.6216849573108396</v>
      </c>
    </row>
    <row r="1922" spans="1:17" hidden="1" x14ac:dyDescent="0.25">
      <c r="A1922" s="3" t="s">
        <v>65</v>
      </c>
      <c r="B1922" s="2">
        <v>43647</v>
      </c>
      <c r="C1922" s="7">
        <v>1.0207383203834299</v>
      </c>
      <c r="D1922" s="7">
        <v>7.0713891942043401E-3</v>
      </c>
      <c r="E1922" s="7">
        <v>0.505167207002438</v>
      </c>
      <c r="F1922" s="7">
        <v>0.48776140380335797</v>
      </c>
      <c r="G1922" s="7">
        <v>1.3394706784502599E-2</v>
      </c>
      <c r="H1922" s="7">
        <v>1.42272191352975E-2</v>
      </c>
      <c r="I1922" s="30">
        <v>0.110568527259384</v>
      </c>
      <c r="J1922" s="30">
        <v>9.2350241296132299E-2</v>
      </c>
      <c r="K1922" s="7">
        <v>4.8561946445046897E-2</v>
      </c>
      <c r="L1922" s="7">
        <v>0.274345869913449</v>
      </c>
      <c r="M1922" s="7">
        <v>4.3826451235934101E-2</v>
      </c>
      <c r="N1922" s="7">
        <v>0.13931351970671199</v>
      </c>
      <c r="O1922" s="7">
        <v>2.1085065506297899E-2</v>
      </c>
      <c r="P1922" s="7">
        <v>0.24232645271724501</v>
      </c>
      <c r="Q1922" s="7">
        <v>5.5762193725234601</v>
      </c>
    </row>
    <row r="1923" spans="1:17" hidden="1" x14ac:dyDescent="0.25">
      <c r="A1923" s="3" t="s">
        <v>65</v>
      </c>
      <c r="B1923" s="2">
        <v>43678</v>
      </c>
      <c r="C1923" s="7">
        <v>1.01966574920007</v>
      </c>
      <c r="D1923" s="7">
        <v>7.7219770789534502E-3</v>
      </c>
      <c r="E1923" s="7">
        <v>0.50878391413019597</v>
      </c>
      <c r="F1923" s="7">
        <v>0.48349410879084997</v>
      </c>
      <c r="G1923" s="7">
        <v>1.2364748946504399E-2</v>
      </c>
      <c r="H1923" s="7">
        <v>1.7899492936458199E-2</v>
      </c>
      <c r="I1923" s="30">
        <v>0.112683767145223</v>
      </c>
      <c r="J1923" s="30">
        <v>9.7794760358850999E-2</v>
      </c>
      <c r="K1923" s="7">
        <v>4.7932946500597602E-2</v>
      </c>
      <c r="L1923" s="7">
        <v>0.27208408118419303</v>
      </c>
      <c r="M1923" s="7">
        <v>4.32731314967503E-2</v>
      </c>
      <c r="N1923" s="7">
        <v>0.162767043152522</v>
      </c>
      <c r="O1923" s="7">
        <v>1.9901796080524701E-2</v>
      </c>
      <c r="P1923" s="7">
        <v>0.21329823219837499</v>
      </c>
      <c r="Q1923" s="7">
        <v>5.6923600863382697</v>
      </c>
    </row>
    <row r="1924" spans="1:17" hidden="1" x14ac:dyDescent="0.25">
      <c r="A1924" s="3" t="s">
        <v>65</v>
      </c>
      <c r="B1924" s="2">
        <v>43709</v>
      </c>
      <c r="C1924" s="7">
        <v>0.97173512799168205</v>
      </c>
      <c r="D1924" s="7">
        <v>7.6996621606705597E-3</v>
      </c>
      <c r="E1924" s="7">
        <v>0.508614515118468</v>
      </c>
      <c r="F1924" s="7">
        <v>0.48368582272086202</v>
      </c>
      <c r="G1924" s="7">
        <v>1.33977682076589E-2</v>
      </c>
      <c r="H1924" s="7">
        <v>1.37874677583146E-2</v>
      </c>
      <c r="I1924" s="30">
        <v>0.102695059903574</v>
      </c>
      <c r="J1924" s="30">
        <v>9.0249031338935498E-2</v>
      </c>
      <c r="K1924" s="7">
        <v>4.9202364480953102E-2</v>
      </c>
      <c r="L1924" s="7">
        <v>0.27328120312526599</v>
      </c>
      <c r="M1924" s="7">
        <v>4.2063419471843999E-2</v>
      </c>
      <c r="N1924" s="7">
        <v>0.156259304497086</v>
      </c>
      <c r="O1924" s="7">
        <v>1.96912960155151E-2</v>
      </c>
      <c r="P1924" s="7">
        <v>0.23937308520085299</v>
      </c>
      <c r="Q1924" s="7">
        <v>5.6250784612643203</v>
      </c>
    </row>
    <row r="1925" spans="1:17" hidden="1" x14ac:dyDescent="0.25">
      <c r="A1925" s="3" t="s">
        <v>65</v>
      </c>
      <c r="B1925" s="2">
        <v>43739</v>
      </c>
      <c r="C1925" s="7">
        <v>1.0295808977248999</v>
      </c>
      <c r="D1925" s="7">
        <v>6.7329710622583304E-3</v>
      </c>
      <c r="E1925" s="7">
        <v>0.52096192404874397</v>
      </c>
      <c r="F1925" s="7">
        <v>0.47230510488899802</v>
      </c>
      <c r="G1925" s="7">
        <v>1.2617107964390299E-2</v>
      </c>
      <c r="H1925" s="7">
        <v>1.87604542982765E-2</v>
      </c>
      <c r="I1925" s="30">
        <v>0.10392524646656599</v>
      </c>
      <c r="J1925" s="30">
        <v>8.7455854929216301E-2</v>
      </c>
      <c r="K1925" s="7">
        <v>4.9732728755727498E-2</v>
      </c>
      <c r="L1925" s="7">
        <v>0.27345705216331001</v>
      </c>
      <c r="M1925" s="7">
        <v>4.3545627187032303E-2</v>
      </c>
      <c r="N1925" s="7">
        <v>0.16463190043914899</v>
      </c>
      <c r="O1925" s="7">
        <v>1.6866512250768202E-2</v>
      </c>
      <c r="P1925" s="7">
        <v>0.22900751554556401</v>
      </c>
      <c r="Q1925" s="7">
        <v>5.5243470039920304</v>
      </c>
    </row>
    <row r="1926" spans="1:17" hidden="1" x14ac:dyDescent="0.25">
      <c r="A1926" s="3" t="s">
        <v>65</v>
      </c>
      <c r="B1926" s="2">
        <v>43770</v>
      </c>
      <c r="C1926" s="7">
        <v>1.0654146199121399</v>
      </c>
      <c r="D1926" s="7">
        <v>7.0984439621964001E-3</v>
      </c>
      <c r="E1926" s="7">
        <v>0.50843560325928705</v>
      </c>
      <c r="F1926" s="7">
        <v>0.48446595277851601</v>
      </c>
      <c r="G1926" s="7">
        <v>1.4373518676934E-2</v>
      </c>
      <c r="H1926" s="7">
        <v>2.1905923060055201E-2</v>
      </c>
      <c r="I1926" s="30">
        <v>0.11232676334540299</v>
      </c>
      <c r="J1926" s="30">
        <v>8.7537760663908296E-2</v>
      </c>
      <c r="K1926" s="7">
        <v>6.0021984010361198E-2</v>
      </c>
      <c r="L1926" s="7">
        <v>0.273749999785454</v>
      </c>
      <c r="M1926" s="7">
        <v>4.44445401462513E-2</v>
      </c>
      <c r="N1926" s="7">
        <v>0.161257195609082</v>
      </c>
      <c r="O1926" s="7">
        <v>1.6079498352152499E-2</v>
      </c>
      <c r="P1926" s="7">
        <v>0.20830281635039899</v>
      </c>
      <c r="Q1926" s="7">
        <v>5.6235143666572602</v>
      </c>
    </row>
    <row r="1927" spans="1:17" hidden="1" x14ac:dyDescent="0.25">
      <c r="A1927" s="3" t="s">
        <v>65</v>
      </c>
      <c r="B1927" s="2">
        <v>43800</v>
      </c>
      <c r="C1927" s="7">
        <v>1.13059103461649</v>
      </c>
      <c r="D1927" s="7">
        <v>7.4579342079263396E-3</v>
      </c>
      <c r="E1927" s="7">
        <v>0.55892621673453002</v>
      </c>
      <c r="F1927" s="7">
        <v>0.43361584905754302</v>
      </c>
      <c r="G1927" s="7">
        <v>1.3251220691818199E-2</v>
      </c>
      <c r="H1927" s="7">
        <v>2.6508491426049802E-2</v>
      </c>
      <c r="I1927" s="30">
        <v>0.13443867877794599</v>
      </c>
      <c r="J1927" s="30">
        <v>9.7799451437867696E-2</v>
      </c>
      <c r="K1927" s="7">
        <v>7.5021049948304802E-2</v>
      </c>
      <c r="L1927" s="7">
        <v>0.30257222946437201</v>
      </c>
      <c r="M1927" s="7">
        <v>5.1478710936500499E-2</v>
      </c>
      <c r="N1927" s="7">
        <v>0.124810566858074</v>
      </c>
      <c r="O1927" s="7">
        <v>1.4452323503297599E-2</v>
      </c>
      <c r="P1927" s="7">
        <v>0.15966727695576999</v>
      </c>
      <c r="Q1927" s="7">
        <v>5.55895062805791</v>
      </c>
    </row>
    <row r="1928" spans="1:17" hidden="1" x14ac:dyDescent="0.25">
      <c r="A1928" s="3" t="s">
        <v>65</v>
      </c>
      <c r="B1928" s="2">
        <v>43831</v>
      </c>
      <c r="C1928" s="7">
        <v>0.91560646653977895</v>
      </c>
      <c r="D1928" s="7">
        <v>7.76251333203815E-3</v>
      </c>
      <c r="E1928" s="7">
        <v>0.50755520326166204</v>
      </c>
      <c r="F1928" s="7">
        <v>0.48468228340629899</v>
      </c>
      <c r="G1928" s="7">
        <v>1.7596012714305099E-2</v>
      </c>
      <c r="H1928" s="7">
        <v>1.52312743425624E-2</v>
      </c>
      <c r="I1928" s="30">
        <v>8.5640694989825503E-2</v>
      </c>
      <c r="J1928" s="30">
        <v>9.3298207833431804E-2</v>
      </c>
      <c r="K1928" s="7">
        <v>4.7860265452736202E-2</v>
      </c>
      <c r="L1928" s="7">
        <v>0.28081565955850202</v>
      </c>
      <c r="M1928" s="7">
        <v>4.54921649090844E-2</v>
      </c>
      <c r="N1928" s="7">
        <v>0.153768595574514</v>
      </c>
      <c r="O1928" s="7">
        <v>2.05985820188751E-2</v>
      </c>
      <c r="P1928" s="7">
        <v>0.23969854260616399</v>
      </c>
      <c r="Q1928" s="7">
        <v>5.6143150873217396</v>
      </c>
    </row>
    <row r="1929" spans="1:17" hidden="1" x14ac:dyDescent="0.25">
      <c r="A1929" s="3" t="s">
        <v>65</v>
      </c>
      <c r="B1929" s="2">
        <v>43862</v>
      </c>
      <c r="C1929" s="7">
        <v>0.93667790440755905</v>
      </c>
      <c r="D1929" s="7">
        <v>7.1817954920072799E-3</v>
      </c>
      <c r="E1929" s="7">
        <v>0.52134001575080702</v>
      </c>
      <c r="F1929" s="7">
        <v>0.471478188757186</v>
      </c>
      <c r="G1929" s="7">
        <v>1.8516588700183599E-2</v>
      </c>
      <c r="H1929" s="7">
        <v>1.5897462296340099E-2</v>
      </c>
      <c r="I1929" s="30">
        <v>8.8379229536329207E-2</v>
      </c>
      <c r="J1929" s="30">
        <v>0.101191950959569</v>
      </c>
      <c r="K1929" s="7">
        <v>4.7528238790274797E-2</v>
      </c>
      <c r="L1929" s="7">
        <v>0.28040086712333501</v>
      </c>
      <c r="M1929" s="7">
        <v>4.3967866864857E-2</v>
      </c>
      <c r="N1929" s="7">
        <v>0.149316838300216</v>
      </c>
      <c r="O1929" s="7">
        <v>2.22199009000019E-2</v>
      </c>
      <c r="P1929" s="7">
        <v>0.23258105652889399</v>
      </c>
      <c r="Q1929" s="7">
        <v>5.5623951437633901</v>
      </c>
    </row>
    <row r="1930" spans="1:17" hidden="1" x14ac:dyDescent="0.25">
      <c r="A1930" s="3" t="s">
        <v>65</v>
      </c>
      <c r="B1930" s="2">
        <v>43891</v>
      </c>
      <c r="C1930" s="7">
        <v>0.85297159147983403</v>
      </c>
      <c r="D1930" s="7">
        <v>8.0333032992454794E-3</v>
      </c>
      <c r="E1930" s="7">
        <v>0.59058101101188798</v>
      </c>
      <c r="F1930" s="7">
        <v>0.40138568568886601</v>
      </c>
      <c r="G1930" s="7">
        <v>2.10666499766737E-2</v>
      </c>
      <c r="H1930" s="7">
        <v>1.10115081628771E-2</v>
      </c>
      <c r="I1930" s="30">
        <v>6.9253055419437007E-2</v>
      </c>
      <c r="J1930" s="30">
        <v>7.2605949683698198E-2</v>
      </c>
      <c r="K1930" s="7">
        <v>5.9786346236493697E-2</v>
      </c>
      <c r="L1930" s="7">
        <v>0.39068602919654399</v>
      </c>
      <c r="M1930" s="7">
        <v>3.7935239406856801E-2</v>
      </c>
      <c r="N1930" s="7">
        <v>0.119118094941774</v>
      </c>
      <c r="O1930" s="7">
        <v>1.3233188199500199E-2</v>
      </c>
      <c r="P1930" s="7">
        <v>0.205303938776145</v>
      </c>
      <c r="Q1930" s="7">
        <v>5.6748889683009303</v>
      </c>
    </row>
    <row r="1931" spans="1:17" hidden="1" x14ac:dyDescent="0.25">
      <c r="A1931" s="3" t="s">
        <v>65</v>
      </c>
      <c r="B1931" s="2">
        <v>43922</v>
      </c>
      <c r="C1931" s="7">
        <v>0.45751236151889402</v>
      </c>
      <c r="D1931" s="7">
        <v>1.2902414889219701E-2</v>
      </c>
      <c r="E1931" s="7">
        <v>0.76968034162801802</v>
      </c>
      <c r="F1931" s="7">
        <v>0.21741724348276201</v>
      </c>
      <c r="G1931" s="7">
        <v>1.3386507040077799E-2</v>
      </c>
      <c r="H1931" s="7">
        <v>5.2422868668326901E-4</v>
      </c>
      <c r="I1931" s="30">
        <v>3.4810914512364302E-2</v>
      </c>
      <c r="J1931" s="30">
        <v>2.4034111038219199E-2</v>
      </c>
      <c r="K1931" s="7">
        <v>6.61175810239788E-2</v>
      </c>
      <c r="L1931" s="7">
        <v>0.70862767029641305</v>
      </c>
      <c r="M1931" s="7">
        <v>1.39006502250808E-2</v>
      </c>
      <c r="N1931" s="7">
        <v>4.15801266189973E-2</v>
      </c>
      <c r="O1931" s="7">
        <v>2.6424703062960602E-3</v>
      </c>
      <c r="P1931" s="7">
        <v>9.4375740251888995E-2</v>
      </c>
      <c r="Q1931" s="7">
        <v>5.8832138496237896</v>
      </c>
    </row>
    <row r="1932" spans="1:17" hidden="1" x14ac:dyDescent="0.25">
      <c r="A1932" s="3" t="s">
        <v>65</v>
      </c>
      <c r="B1932" s="2">
        <v>43952</v>
      </c>
      <c r="C1932" s="7">
        <v>0.58830482085135904</v>
      </c>
      <c r="D1932" s="7">
        <v>1.35676210525032E-2</v>
      </c>
      <c r="E1932" s="7">
        <v>0.71898517080610203</v>
      </c>
      <c r="F1932" s="7">
        <v>0.267447208141395</v>
      </c>
      <c r="G1932" s="7">
        <v>1.3439073582774901E-2</v>
      </c>
      <c r="H1932" s="7">
        <v>4.5593852166772499E-4</v>
      </c>
      <c r="I1932" s="30">
        <v>3.2434975672268399E-2</v>
      </c>
      <c r="J1932" s="30">
        <v>3.3154830351351097E-2</v>
      </c>
      <c r="K1932" s="7">
        <v>6.3753348736447807E-2</v>
      </c>
      <c r="L1932" s="7">
        <v>0.60956138534856497</v>
      </c>
      <c r="M1932" s="7">
        <v>1.5926225196464101E-2</v>
      </c>
      <c r="N1932" s="7">
        <v>0.104137913144201</v>
      </c>
      <c r="O1932" s="7">
        <v>2.5258125238021602E-3</v>
      </c>
      <c r="P1932" s="7">
        <v>0.124610496922457</v>
      </c>
      <c r="Q1932" s="7">
        <v>5.8648393032177299</v>
      </c>
    </row>
    <row r="1933" spans="1:17" hidden="1" x14ac:dyDescent="0.25">
      <c r="A1933" s="3" t="s">
        <v>65</v>
      </c>
      <c r="B1933" s="2">
        <v>43983</v>
      </c>
      <c r="C1933" s="7">
        <v>0.89946731572851002</v>
      </c>
      <c r="D1933" s="7">
        <v>8.8402457752350602E-3</v>
      </c>
      <c r="E1933" s="7">
        <v>0.52133261324128399</v>
      </c>
      <c r="F1933" s="7">
        <v>0.469827140983481</v>
      </c>
      <c r="G1933" s="7">
        <v>1.84687133440605E-2</v>
      </c>
      <c r="H1933" s="7">
        <v>6.1789576002182602E-3</v>
      </c>
      <c r="I1933" s="30">
        <v>7.1949776110605199E-2</v>
      </c>
      <c r="J1933" s="30">
        <v>3.9280335289881799E-2</v>
      </c>
      <c r="K1933" s="7">
        <v>4.9920143432272197E-2</v>
      </c>
      <c r="L1933" s="7">
        <v>0.37653619817609202</v>
      </c>
      <c r="M1933" s="7">
        <v>1.9167859981441202E-2</v>
      </c>
      <c r="N1933" s="7">
        <v>0.18299062391284099</v>
      </c>
      <c r="O1933" s="7">
        <v>2.40707548581484E-3</v>
      </c>
      <c r="P1933" s="7">
        <v>0.233100316666773</v>
      </c>
      <c r="Q1933" s="7">
        <v>5.8155835011231503</v>
      </c>
    </row>
    <row r="1934" spans="1:17" hidden="1" x14ac:dyDescent="0.25">
      <c r="A1934" s="3" t="s">
        <v>65</v>
      </c>
      <c r="B1934" s="2">
        <v>44013</v>
      </c>
      <c r="C1934" s="7">
        <v>1.06414505044762</v>
      </c>
      <c r="D1934" s="7">
        <v>8.6136107971064597E-3</v>
      </c>
      <c r="E1934" s="7">
        <v>0.52001767036803104</v>
      </c>
      <c r="F1934" s="7">
        <v>0.47136871883486198</v>
      </c>
      <c r="G1934" s="7">
        <v>1.73306765386704E-2</v>
      </c>
      <c r="H1934" s="7">
        <v>1.29789860865006E-2</v>
      </c>
      <c r="I1934" s="30">
        <v>9.2229693136468394E-2</v>
      </c>
      <c r="J1934" s="30">
        <v>8.2098687303433907E-2</v>
      </c>
      <c r="K1934" s="7">
        <v>4.9148470805084901E-2</v>
      </c>
      <c r="L1934" s="7">
        <v>0.30293813065700798</v>
      </c>
      <c r="M1934" s="7">
        <v>3.9504707243285198E-2</v>
      </c>
      <c r="N1934" s="7">
        <v>0.17648944582159401</v>
      </c>
      <c r="O1934" s="7">
        <v>6.5524774094939103E-3</v>
      </c>
      <c r="P1934" s="7">
        <v>0.220728724998461</v>
      </c>
      <c r="Q1934" s="7">
        <v>5.77467220282381</v>
      </c>
    </row>
    <row r="1935" spans="1:17" hidden="1" x14ac:dyDescent="0.25">
      <c r="A1935" s="3" t="s">
        <v>65</v>
      </c>
      <c r="B1935" s="2">
        <v>44044</v>
      </c>
      <c r="C1935" s="7">
        <v>1.07550041630295</v>
      </c>
      <c r="D1935" s="7">
        <v>8.6504195128486207E-3</v>
      </c>
      <c r="E1935" s="7">
        <v>0.52638230807685804</v>
      </c>
      <c r="F1935" s="7">
        <v>0.46496727241029301</v>
      </c>
      <c r="G1935" s="7">
        <v>1.9930092265853801E-2</v>
      </c>
      <c r="H1935" s="7">
        <v>1.6300456834484701E-2</v>
      </c>
      <c r="I1935" s="30">
        <v>9.4581594194628693E-2</v>
      </c>
      <c r="J1935" s="30">
        <v>0.110044201199824</v>
      </c>
      <c r="K1935" s="7">
        <v>5.1144324197843601E-2</v>
      </c>
      <c r="L1935" s="7">
        <v>0.28532357005002801</v>
      </c>
      <c r="M1935" s="7">
        <v>3.8220492778192901E-2</v>
      </c>
      <c r="N1935" s="7">
        <v>0.170565985430086</v>
      </c>
      <c r="O1935" s="7">
        <v>1.11686450832311E-2</v>
      </c>
      <c r="P1935" s="7">
        <v>0.20272063796582701</v>
      </c>
      <c r="Q1935" s="7">
        <v>5.7258014283792802</v>
      </c>
    </row>
    <row r="1936" spans="1:17" hidden="1" x14ac:dyDescent="0.25">
      <c r="A1936" s="3" t="s">
        <v>65</v>
      </c>
      <c r="B1936" s="2">
        <v>44075</v>
      </c>
      <c r="C1936" s="7">
        <v>0.99829276146366996</v>
      </c>
      <c r="D1936" s="7">
        <v>8.3533854727674394E-3</v>
      </c>
      <c r="E1936" s="7">
        <v>0.54277057561405495</v>
      </c>
      <c r="F1936" s="7">
        <v>0.44887603891317801</v>
      </c>
      <c r="G1936" s="7">
        <v>1.5910860660096199E-2</v>
      </c>
      <c r="H1936" s="7">
        <v>1.4092687273921401E-2</v>
      </c>
      <c r="I1936" s="30">
        <v>8.6586665743882102E-2</v>
      </c>
      <c r="J1936" s="30">
        <v>9.4586352268102095E-2</v>
      </c>
      <c r="K1936" s="7">
        <v>5.2542650338754798E-2</v>
      </c>
      <c r="L1936" s="7">
        <v>0.29600550433943501</v>
      </c>
      <c r="M1936" s="7">
        <v>3.9127317469702501E-2</v>
      </c>
      <c r="N1936" s="7">
        <v>0.16956065543152199</v>
      </c>
      <c r="O1936" s="7">
        <v>1.06949010951895E-2</v>
      </c>
      <c r="P1936" s="7">
        <v>0.220892405379394</v>
      </c>
      <c r="Q1936" s="7">
        <v>5.6773359974810402</v>
      </c>
    </row>
    <row r="1937" spans="1:17" hidden="1" x14ac:dyDescent="0.25">
      <c r="A1937" s="3" t="s">
        <v>65</v>
      </c>
      <c r="B1937" s="2">
        <v>44105</v>
      </c>
      <c r="C1937" s="7">
        <v>1.0324509894170399</v>
      </c>
      <c r="D1937" s="7">
        <v>8.7562187871859203E-3</v>
      </c>
      <c r="E1937" s="7">
        <v>0.55266607278134405</v>
      </c>
      <c r="F1937" s="7">
        <v>0.43857770843146998</v>
      </c>
      <c r="G1937" s="7">
        <v>1.4751699284183699E-2</v>
      </c>
      <c r="H1937" s="7">
        <v>1.6238822931866601E-2</v>
      </c>
      <c r="I1937" s="30">
        <v>8.7689080289000298E-2</v>
      </c>
      <c r="J1937" s="30">
        <v>8.39157345318777E-2</v>
      </c>
      <c r="K1937" s="7">
        <v>5.6379092933038902E-2</v>
      </c>
      <c r="L1937" s="7">
        <v>0.30869368172953898</v>
      </c>
      <c r="M1937" s="7">
        <v>3.89014942476388E-2</v>
      </c>
      <c r="N1937" s="7">
        <v>0.1821684214648</v>
      </c>
      <c r="O1937" s="7">
        <v>8.7242392516530404E-3</v>
      </c>
      <c r="P1937" s="7">
        <v>0.20253773333640199</v>
      </c>
      <c r="Q1937" s="7">
        <v>5.6918150913039396</v>
      </c>
    </row>
    <row r="1938" spans="1:17" hidden="1" x14ac:dyDescent="0.25">
      <c r="A1938" s="3" t="s">
        <v>65</v>
      </c>
      <c r="B1938" s="2">
        <v>44136</v>
      </c>
      <c r="C1938" s="7">
        <v>0.72929634079439598</v>
      </c>
      <c r="D1938" s="7">
        <v>1.1301125305494999E-2</v>
      </c>
      <c r="E1938" s="7">
        <v>0.64179900972577597</v>
      </c>
      <c r="F1938" s="7">
        <v>0.34689986496872899</v>
      </c>
      <c r="G1938" s="7">
        <v>1.9364473005344801E-2</v>
      </c>
      <c r="H1938" s="7">
        <v>8.4285703085863698E-3</v>
      </c>
      <c r="I1938" s="30">
        <v>5.8006477075067897E-2</v>
      </c>
      <c r="J1938" s="30">
        <v>5.9025952336680398E-2</v>
      </c>
      <c r="K1938" s="7">
        <v>6.6857458067286005E-2</v>
      </c>
      <c r="L1938" s="7">
        <v>0.44656771391560102</v>
      </c>
      <c r="M1938" s="7">
        <v>3.9839289514202597E-2</v>
      </c>
      <c r="N1938" s="7">
        <v>0.13607611473623801</v>
      </c>
      <c r="O1938" s="7">
        <v>5.4872118239650504E-3</v>
      </c>
      <c r="P1938" s="7">
        <v>0.16034673921702799</v>
      </c>
      <c r="Q1938" s="7">
        <v>5.8120782622642801</v>
      </c>
    </row>
    <row r="1939" spans="1:17" hidden="1" x14ac:dyDescent="0.25">
      <c r="A1939" s="3" t="s">
        <v>65</v>
      </c>
      <c r="B1939" s="2">
        <v>44166</v>
      </c>
      <c r="C1939" s="7">
        <v>1.13056182570671</v>
      </c>
      <c r="D1939" s="7">
        <v>9.0304170536135708E-3</v>
      </c>
      <c r="E1939" s="7">
        <v>0.579445986505429</v>
      </c>
      <c r="F1939" s="7">
        <v>0.41152359644095798</v>
      </c>
      <c r="G1939" s="7">
        <v>1.5906635269931298E-2</v>
      </c>
      <c r="H1939" s="7">
        <v>2.1709313541321999E-2</v>
      </c>
      <c r="I1939" s="30">
        <v>0.123902248558923</v>
      </c>
      <c r="J1939" s="30">
        <v>8.7233546553020999E-2</v>
      </c>
      <c r="K1939" s="7">
        <v>7.6025492768044003E-2</v>
      </c>
      <c r="L1939" s="7">
        <v>0.33589115775560702</v>
      </c>
      <c r="M1939" s="7">
        <v>4.9634003004230799E-2</v>
      </c>
      <c r="N1939" s="7">
        <v>0.13396078535174999</v>
      </c>
      <c r="O1939" s="7">
        <v>6.1361402852888897E-3</v>
      </c>
      <c r="P1939" s="7">
        <v>0.149600676911883</v>
      </c>
      <c r="Q1939" s="7">
        <v>5.64102546646075</v>
      </c>
    </row>
    <row r="1940" spans="1:17" hidden="1" x14ac:dyDescent="0.25">
      <c r="A1940" s="3" t="s">
        <v>65</v>
      </c>
      <c r="B1940" s="2">
        <v>44197</v>
      </c>
      <c r="C1940" s="7">
        <v>0.53879687526987596</v>
      </c>
      <c r="D1940" s="7">
        <v>1.3115302056708101E-2</v>
      </c>
      <c r="E1940" s="7">
        <v>0.72634465699694895</v>
      </c>
      <c r="F1940" s="7">
        <v>0.26054004094634298</v>
      </c>
      <c r="G1940" s="7">
        <v>1.8562947850319901E-2</v>
      </c>
      <c r="H1940" s="7">
        <v>1.78424160813955E-3</v>
      </c>
      <c r="I1940" s="30">
        <v>3.7892183781201502E-2</v>
      </c>
      <c r="J1940" s="30">
        <v>5.8067491820927401E-2</v>
      </c>
      <c r="K1940" s="7">
        <v>5.3057809767727303E-2</v>
      </c>
      <c r="L1940" s="7">
        <v>0.54586760601678397</v>
      </c>
      <c r="M1940" s="7">
        <v>3.4101878882735803E-2</v>
      </c>
      <c r="N1940" s="7">
        <v>6.1182360819177398E-2</v>
      </c>
      <c r="O1940" s="7">
        <v>4.8742190169209602E-3</v>
      </c>
      <c r="P1940" s="7">
        <v>0.18460926043606601</v>
      </c>
      <c r="Q1940" s="7">
        <v>5.8234076824150698</v>
      </c>
    </row>
    <row r="1941" spans="1:17" hidden="1" x14ac:dyDescent="0.25">
      <c r="A1941" s="3" t="s">
        <v>65</v>
      </c>
      <c r="B1941" s="2">
        <v>44228</v>
      </c>
      <c r="C1941" s="7">
        <v>0.58374354810983697</v>
      </c>
      <c r="D1941" s="7">
        <v>1.10256237893938E-2</v>
      </c>
      <c r="E1941" s="7">
        <v>0.68073339676677802</v>
      </c>
      <c r="F1941" s="7">
        <v>0.308240979443828</v>
      </c>
      <c r="G1941" s="7">
        <v>2.1475631695229098E-2</v>
      </c>
      <c r="H1941" s="7">
        <v>1.84296280603101E-3</v>
      </c>
      <c r="I1941" s="30">
        <v>4.0710450637181601E-2</v>
      </c>
      <c r="J1941" s="30">
        <v>5.7591683621143697E-2</v>
      </c>
      <c r="K1941" s="7">
        <v>5.5904964391955102E-2</v>
      </c>
      <c r="L1941" s="7">
        <v>0.501561794957461</v>
      </c>
      <c r="M1941" s="7">
        <v>3.3138068443337297E-2</v>
      </c>
      <c r="N1941" s="7">
        <v>7.8675767647058401E-2</v>
      </c>
      <c r="O1941" s="7">
        <v>4.58134966225077E-3</v>
      </c>
      <c r="P1941" s="7">
        <v>0.204517326138352</v>
      </c>
      <c r="Q1941" s="7">
        <v>5.8281795873278499</v>
      </c>
    </row>
    <row r="1942" spans="1:17" hidden="1" x14ac:dyDescent="0.25">
      <c r="A1942" s="3" t="s">
        <v>65</v>
      </c>
      <c r="B1942" s="2">
        <v>44256</v>
      </c>
      <c r="C1942" s="7">
        <v>0.72998890270240002</v>
      </c>
      <c r="D1942" s="7">
        <v>1.13405943517973E-2</v>
      </c>
      <c r="E1942" s="7">
        <v>0.65977822674147202</v>
      </c>
      <c r="F1942" s="7">
        <v>0.32888117890673102</v>
      </c>
      <c r="G1942" s="7">
        <v>1.9506946439372602E-2</v>
      </c>
      <c r="H1942" s="7">
        <v>1.30726803880624E-3</v>
      </c>
      <c r="I1942" s="30">
        <v>4.6074908705705298E-2</v>
      </c>
      <c r="J1942" s="30">
        <v>5.3910704792161701E-2</v>
      </c>
      <c r="K1942" s="7">
        <v>5.48401724896194E-2</v>
      </c>
      <c r="L1942" s="7">
        <v>0.46881561439179098</v>
      </c>
      <c r="M1942" s="7">
        <v>3.4017346116567398E-2</v>
      </c>
      <c r="N1942" s="7">
        <v>0.101337593824589</v>
      </c>
      <c r="O1942" s="7">
        <v>4.4800810341393601E-3</v>
      </c>
      <c r="P1942" s="7">
        <v>0.21570936416724801</v>
      </c>
      <c r="Q1942" s="7">
        <v>5.7792344210808597</v>
      </c>
    </row>
    <row r="1943" spans="1:17" hidden="1" x14ac:dyDescent="0.25">
      <c r="A1943" s="3" t="s">
        <v>65</v>
      </c>
      <c r="B1943" s="2">
        <v>44287</v>
      </c>
      <c r="C1943" s="7">
        <v>0.97265964682249395</v>
      </c>
      <c r="D1943" s="7">
        <v>9.3413492588028807E-3</v>
      </c>
      <c r="E1943" s="7">
        <v>0.55750491391614299</v>
      </c>
      <c r="F1943" s="7">
        <v>0.43315373682505398</v>
      </c>
      <c r="G1943" s="7">
        <v>1.64409437747466E-2</v>
      </c>
      <c r="H1943" s="7">
        <v>8.5029422705984996E-3</v>
      </c>
      <c r="I1943" s="30">
        <v>9.2393915891947606E-2</v>
      </c>
      <c r="J1943" s="30">
        <v>6.90254304212327E-2</v>
      </c>
      <c r="K1943" s="7">
        <v>5.4201785591473602E-2</v>
      </c>
      <c r="L1943" s="7">
        <v>0.33290712012944901</v>
      </c>
      <c r="M1943" s="7">
        <v>4.1857569527897397E-2</v>
      </c>
      <c r="N1943" s="7">
        <v>0.15709802031902301</v>
      </c>
      <c r="O1943" s="7">
        <v>6.4380352722681498E-3</v>
      </c>
      <c r="P1943" s="7">
        <v>0.22113423680136399</v>
      </c>
      <c r="Q1943" s="7">
        <v>5.7198421603965803</v>
      </c>
    </row>
    <row r="1944" spans="1:17" hidden="1" x14ac:dyDescent="0.25">
      <c r="A1944" s="3" t="s">
        <v>65</v>
      </c>
      <c r="B1944" s="2">
        <v>44317</v>
      </c>
      <c r="C1944" s="7">
        <v>1.101389416562</v>
      </c>
      <c r="D1944" s="7">
        <v>8.5297695446095202E-3</v>
      </c>
      <c r="E1944" s="7">
        <v>0.52132172093668205</v>
      </c>
      <c r="F1944" s="7">
        <v>0.47014850951870801</v>
      </c>
      <c r="G1944" s="7">
        <v>1.6646954826804498E-2</v>
      </c>
      <c r="H1944" s="7">
        <v>1.30785073137622E-2</v>
      </c>
      <c r="I1944" s="30">
        <v>9.7270194983634997E-2</v>
      </c>
      <c r="J1944" s="30">
        <v>9.0660979532496702E-2</v>
      </c>
      <c r="K1944" s="7">
        <v>4.7791860933794603E-2</v>
      </c>
      <c r="L1944" s="7">
        <v>0.29072211611600601</v>
      </c>
      <c r="M1944" s="7">
        <v>3.9691831825564301E-2</v>
      </c>
      <c r="N1944" s="7">
        <v>0.173070640549531</v>
      </c>
      <c r="O1944" s="7">
        <v>9.7887901961731302E-3</v>
      </c>
      <c r="P1944" s="7">
        <v>0.22127812372223199</v>
      </c>
      <c r="Q1944" s="7">
        <v>5.6597419947984502</v>
      </c>
    </row>
    <row r="1945" spans="1:17" hidden="1" x14ac:dyDescent="0.25">
      <c r="A1945" s="3" t="s">
        <v>65</v>
      </c>
      <c r="B1945" s="2">
        <v>44348</v>
      </c>
      <c r="C1945" s="7">
        <v>1.0366080746027</v>
      </c>
      <c r="D1945" s="7">
        <v>9.0795773452186299E-3</v>
      </c>
      <c r="E1945" s="7">
        <v>0.56159811732801801</v>
      </c>
      <c r="F1945" s="7">
        <v>0.42932230532676302</v>
      </c>
      <c r="G1945" s="7">
        <v>1.5370463975497701E-2</v>
      </c>
      <c r="H1945" s="7">
        <v>1.42826784648401E-2</v>
      </c>
      <c r="I1945" s="30">
        <v>9.3140462080049696E-2</v>
      </c>
      <c r="J1945" s="30">
        <v>0.10033965167495699</v>
      </c>
      <c r="K1945" s="7">
        <v>4.6633083067991001E-2</v>
      </c>
      <c r="L1945" s="7">
        <v>0.30034493314763799</v>
      </c>
      <c r="M1945" s="7">
        <v>4.2908881988547302E-2</v>
      </c>
      <c r="N1945" s="7">
        <v>0.14970927480448501</v>
      </c>
      <c r="O1945" s="7">
        <v>1.6232628334504399E-2</v>
      </c>
      <c r="P1945" s="7">
        <v>0.22103794246149</v>
      </c>
      <c r="Q1945" s="7">
        <v>5.66648679778607</v>
      </c>
    </row>
    <row r="1946" spans="1:17" hidden="1" x14ac:dyDescent="0.25">
      <c r="A1946" s="3" t="s">
        <v>65</v>
      </c>
      <c r="B1946" s="2">
        <v>44378</v>
      </c>
      <c r="C1946" s="7">
        <v>1.05464839368968</v>
      </c>
      <c r="D1946" s="7">
        <v>9.2691530869346804E-3</v>
      </c>
      <c r="E1946" s="7">
        <v>0.56447448734000805</v>
      </c>
      <c r="F1946" s="7">
        <v>0.42625635957305702</v>
      </c>
      <c r="G1946" s="7">
        <v>1.55457722190698E-2</v>
      </c>
      <c r="H1946" s="7">
        <v>1.7707029199991901E-2</v>
      </c>
      <c r="I1946" s="30">
        <v>9.9141997660249406E-2</v>
      </c>
      <c r="J1946" s="30">
        <v>0.108607845676804</v>
      </c>
      <c r="K1946" s="7">
        <v>4.9055375842917803E-2</v>
      </c>
      <c r="L1946" s="7">
        <v>0.30825089437282099</v>
      </c>
      <c r="M1946" s="7">
        <v>4.3164852331287099E-2</v>
      </c>
      <c r="N1946" s="7">
        <v>0.142042222430216</v>
      </c>
      <c r="O1946" s="7">
        <v>1.6880963499837899E-2</v>
      </c>
      <c r="P1946" s="7">
        <v>0.19960304676680499</v>
      </c>
      <c r="Q1946" s="7">
        <v>5.6785225533245596</v>
      </c>
    </row>
    <row r="1947" spans="1:17" hidden="1" x14ac:dyDescent="0.25">
      <c r="A1947" s="3" t="s">
        <v>65</v>
      </c>
      <c r="B1947" s="2">
        <v>44409</v>
      </c>
      <c r="C1947" s="7">
        <v>1.0897242039755699</v>
      </c>
      <c r="D1947" s="7">
        <v>7.8069136770878896E-3</v>
      </c>
      <c r="E1947" s="7">
        <v>0.53549311964851898</v>
      </c>
      <c r="F1947" s="7">
        <v>0.456699966674393</v>
      </c>
      <c r="G1947" s="7">
        <v>1.3613758116305901E-2</v>
      </c>
      <c r="H1947" s="7">
        <v>2.2732115622954699E-2</v>
      </c>
      <c r="I1947" s="30">
        <v>9.71354702938418E-2</v>
      </c>
      <c r="J1947" s="30">
        <v>0.112586869144468</v>
      </c>
      <c r="K1947" s="7">
        <v>4.5014326882567998E-2</v>
      </c>
      <c r="L1947" s="7">
        <v>0.27547603377549701</v>
      </c>
      <c r="M1947" s="7">
        <v>4.2497680037036502E-2</v>
      </c>
      <c r="N1947" s="7">
        <v>0.15286208926007699</v>
      </c>
      <c r="O1947" s="7">
        <v>1.9793747108920401E-2</v>
      </c>
      <c r="P1947" s="7">
        <v>0.21828790975833101</v>
      </c>
      <c r="Q1947" s="7">
        <v>5.7205506776856803</v>
      </c>
    </row>
    <row r="1948" spans="1:17" x14ac:dyDescent="0.25">
      <c r="A1948" s="3" t="s">
        <v>65</v>
      </c>
      <c r="B1948" s="2">
        <v>44440</v>
      </c>
      <c r="C1948" s="7">
        <v>1.0166383111866999</v>
      </c>
      <c r="D1948" s="7">
        <v>9.8797622557170797E-3</v>
      </c>
      <c r="E1948" s="7">
        <v>0.57046637073754902</v>
      </c>
      <c r="F1948" s="7">
        <v>0.41965386700673402</v>
      </c>
      <c r="G1948" s="7">
        <v>1.53627442245659E-2</v>
      </c>
      <c r="H1948" s="7">
        <v>1.5748594184022899E-2</v>
      </c>
      <c r="I1948" s="30">
        <v>9.0810047830437696E-2</v>
      </c>
      <c r="J1948" s="30">
        <v>0.11144498932404601</v>
      </c>
      <c r="K1948" s="7">
        <v>4.7195711950709901E-2</v>
      </c>
      <c r="L1948" s="7">
        <v>0.29033637363391701</v>
      </c>
      <c r="M1948" s="7">
        <v>4.3806799937928402E-2</v>
      </c>
      <c r="N1948" s="7">
        <v>0.13657161019508501</v>
      </c>
      <c r="O1948" s="7">
        <v>2.21875877150455E-2</v>
      </c>
      <c r="P1948" s="7">
        <v>0.226535541004243</v>
      </c>
      <c r="Q1948" s="7">
        <v>5.6295737781425403</v>
      </c>
    </row>
    <row r="1949" spans="1:17" hidden="1" x14ac:dyDescent="0.25">
      <c r="A1949" s="3" t="s">
        <v>66</v>
      </c>
      <c r="B1949" s="2">
        <v>43466</v>
      </c>
      <c r="C1949" s="7">
        <v>0.84445058137117801</v>
      </c>
      <c r="D1949" s="7">
        <v>1.13533584989418E-2</v>
      </c>
      <c r="E1949" s="7">
        <v>0.63108523279388296</v>
      </c>
      <c r="F1949" s="7">
        <v>0.35756140870717501</v>
      </c>
      <c r="G1949" s="7">
        <v>1.7602285510187301E-2</v>
      </c>
      <c r="H1949" s="7">
        <v>1.48136853399377E-2</v>
      </c>
      <c r="I1949" s="30">
        <v>6.02239462761665E-2</v>
      </c>
      <c r="J1949" s="30">
        <v>8.4127377538636694E-2</v>
      </c>
      <c r="K1949" s="7">
        <v>7.6407103382385405E-2</v>
      </c>
      <c r="L1949" s="7">
        <v>0.44601643568537502</v>
      </c>
      <c r="M1949" s="7">
        <v>4.3614149041223002E-2</v>
      </c>
      <c r="N1949" s="7">
        <v>4.81562943946248E-2</v>
      </c>
      <c r="O1949" s="7">
        <v>2.4105737235677799E-2</v>
      </c>
      <c r="P1949" s="7">
        <v>0.184932985595786</v>
      </c>
      <c r="Q1949" s="7">
        <v>6.9500504503707301</v>
      </c>
    </row>
    <row r="1950" spans="1:17" hidden="1" x14ac:dyDescent="0.25">
      <c r="A1950" s="3" t="s">
        <v>66</v>
      </c>
      <c r="B1950" s="2">
        <v>43497</v>
      </c>
      <c r="C1950" s="7">
        <v>0.86449235055934504</v>
      </c>
      <c r="D1950" s="7">
        <v>1.17719177675516E-2</v>
      </c>
      <c r="E1950" s="7">
        <v>0.62349369340284999</v>
      </c>
      <c r="F1950" s="7">
        <v>0.36473438882959802</v>
      </c>
      <c r="G1950" s="7">
        <v>1.6435355441962899E-2</v>
      </c>
      <c r="H1950" s="7">
        <v>1.43419075253572E-2</v>
      </c>
      <c r="I1950" s="30">
        <v>6.3643030074212695E-2</v>
      </c>
      <c r="J1950" s="30">
        <v>9.5073332925581205E-2</v>
      </c>
      <c r="K1950" s="7">
        <v>7.5605178286368105E-2</v>
      </c>
      <c r="L1950" s="7">
        <v>0.43976758536170302</v>
      </c>
      <c r="M1950" s="7">
        <v>4.3247653586110303E-2</v>
      </c>
      <c r="N1950" s="7">
        <v>4.7428663600754498E-2</v>
      </c>
      <c r="O1950" s="7">
        <v>2.5587258534212402E-2</v>
      </c>
      <c r="P1950" s="7">
        <v>0.17887003466373799</v>
      </c>
      <c r="Q1950" s="7">
        <v>6.9632045536660696</v>
      </c>
    </row>
    <row r="1951" spans="1:17" hidden="1" x14ac:dyDescent="0.25">
      <c r="A1951" s="3" t="s">
        <v>66</v>
      </c>
      <c r="B1951" s="2">
        <v>43525</v>
      </c>
      <c r="C1951" s="7">
        <v>1.0278905421399001</v>
      </c>
      <c r="D1951" s="7">
        <v>1.05120416394515E-2</v>
      </c>
      <c r="E1951" s="7">
        <v>0.61336304386224305</v>
      </c>
      <c r="F1951" s="7">
        <v>0.37612491449830499</v>
      </c>
      <c r="G1951" s="7">
        <v>1.8768596338089701E-2</v>
      </c>
      <c r="H1951" s="7">
        <v>1.3381604584470699E-2</v>
      </c>
      <c r="I1951" s="30">
        <v>6.9443973288983996E-2</v>
      </c>
      <c r="J1951" s="30">
        <v>9.2765987647202897E-2</v>
      </c>
      <c r="K1951" s="7">
        <v>7.5738589622509803E-2</v>
      </c>
      <c r="L1951" s="7">
        <v>0.43386546489738598</v>
      </c>
      <c r="M1951" s="7">
        <v>4.0911538537492097E-2</v>
      </c>
      <c r="N1951" s="7">
        <v>4.69135146150517E-2</v>
      </c>
      <c r="O1951" s="7">
        <v>2.6182872853171401E-2</v>
      </c>
      <c r="P1951" s="7">
        <v>0.182027857615642</v>
      </c>
      <c r="Q1951" s="7">
        <v>6.9308779636815201</v>
      </c>
    </row>
    <row r="1952" spans="1:17" hidden="1" x14ac:dyDescent="0.25">
      <c r="A1952" s="3" t="s">
        <v>66</v>
      </c>
      <c r="B1952" s="2">
        <v>43556</v>
      </c>
      <c r="C1952" s="7">
        <v>0.981076898777266</v>
      </c>
      <c r="D1952" s="7">
        <v>1.11023938730781E-2</v>
      </c>
      <c r="E1952" s="7">
        <v>0.62699765335401403</v>
      </c>
      <c r="F1952" s="7">
        <v>0.36189995277290798</v>
      </c>
      <c r="G1952" s="7">
        <v>1.6599025460824798E-2</v>
      </c>
      <c r="H1952" s="7">
        <v>1.44780848068853E-2</v>
      </c>
      <c r="I1952" s="30">
        <v>7.4000346154461494E-2</v>
      </c>
      <c r="J1952" s="30">
        <v>8.9890491565218694E-2</v>
      </c>
      <c r="K1952" s="7">
        <v>7.7034587042733194E-2</v>
      </c>
      <c r="L1952" s="7">
        <v>0.44054541197506297</v>
      </c>
      <c r="M1952" s="7">
        <v>4.1409122544049902E-2</v>
      </c>
      <c r="N1952" s="7">
        <v>5.3638933667749397E-2</v>
      </c>
      <c r="O1952" s="7">
        <v>2.6363085813661299E-2</v>
      </c>
      <c r="P1952" s="7">
        <v>0.166040910969353</v>
      </c>
      <c r="Q1952" s="7">
        <v>6.9550720442902803</v>
      </c>
    </row>
    <row r="1953" spans="1:17" hidden="1" x14ac:dyDescent="0.25">
      <c r="A1953" s="3" t="s">
        <v>66</v>
      </c>
      <c r="B1953" s="2">
        <v>43586</v>
      </c>
      <c r="C1953" s="7">
        <v>1.0118545307048401</v>
      </c>
      <c r="D1953" s="7">
        <v>1.1900387561227001E-2</v>
      </c>
      <c r="E1953" s="7">
        <v>0.625279038216911</v>
      </c>
      <c r="F1953" s="7">
        <v>0.36282057422186198</v>
      </c>
      <c r="G1953" s="7">
        <v>1.6391900414089899E-2</v>
      </c>
      <c r="H1953" s="7">
        <v>1.55510943958865E-2</v>
      </c>
      <c r="I1953" s="30">
        <v>7.7676316751487104E-2</v>
      </c>
      <c r="J1953" s="30">
        <v>9.5947557242247794E-2</v>
      </c>
      <c r="K1953" s="7">
        <v>7.7026738642080497E-2</v>
      </c>
      <c r="L1953" s="7">
        <v>0.425771397974812</v>
      </c>
      <c r="M1953" s="7">
        <v>4.4543733207885503E-2</v>
      </c>
      <c r="N1953" s="7">
        <v>4.9602662424662103E-2</v>
      </c>
      <c r="O1953" s="7">
        <v>2.89984131442809E-2</v>
      </c>
      <c r="P1953" s="7">
        <v>0.168490185802568</v>
      </c>
      <c r="Q1953" s="7">
        <v>6.9367227644131404</v>
      </c>
    </row>
    <row r="1954" spans="1:17" hidden="1" x14ac:dyDescent="0.25">
      <c r="A1954" s="3" t="s">
        <v>66</v>
      </c>
      <c r="B1954" s="2">
        <v>43617</v>
      </c>
      <c r="C1954" s="7">
        <v>1.00713716981697</v>
      </c>
      <c r="D1954" s="7">
        <v>1.2564766996237001E-2</v>
      </c>
      <c r="E1954" s="7">
        <v>0.60349047883833495</v>
      </c>
      <c r="F1954" s="7">
        <v>0.383944754165428</v>
      </c>
      <c r="G1954" s="7">
        <v>1.4636399013434999E-2</v>
      </c>
      <c r="H1954" s="7">
        <v>1.4579091653554199E-2</v>
      </c>
      <c r="I1954" s="30">
        <v>7.6735337949906196E-2</v>
      </c>
      <c r="J1954" s="30">
        <v>0.11635330514522201</v>
      </c>
      <c r="K1954" s="7">
        <v>7.5621855858563305E-2</v>
      </c>
      <c r="L1954" s="7">
        <v>0.42096552218331601</v>
      </c>
      <c r="M1954" s="7">
        <v>4.0901299286605103E-2</v>
      </c>
      <c r="N1954" s="7">
        <v>4.2389872787846498E-2</v>
      </c>
      <c r="O1954" s="7">
        <v>2.7893702642572699E-2</v>
      </c>
      <c r="P1954" s="7">
        <v>0.169923613478979</v>
      </c>
      <c r="Q1954" s="7">
        <v>6.9608165952874899</v>
      </c>
    </row>
    <row r="1955" spans="1:17" hidden="1" x14ac:dyDescent="0.25">
      <c r="A1955" s="3" t="s">
        <v>66</v>
      </c>
      <c r="B1955" s="2">
        <v>43647</v>
      </c>
      <c r="C1955" s="7">
        <v>1.02752744212616</v>
      </c>
      <c r="D1955" s="7">
        <v>1.1498660190377E-2</v>
      </c>
      <c r="E1955" s="7">
        <v>0.61017382869197201</v>
      </c>
      <c r="F1955" s="7">
        <v>0.37832751111765101</v>
      </c>
      <c r="G1955" s="7">
        <v>1.5084382414305E-2</v>
      </c>
      <c r="H1955" s="7">
        <v>1.4903728650635099E-2</v>
      </c>
      <c r="I1955" s="30">
        <v>8.0023022533235399E-2</v>
      </c>
      <c r="J1955" s="30">
        <v>0.12469756789634</v>
      </c>
      <c r="K1955" s="7">
        <v>7.6219798439038297E-2</v>
      </c>
      <c r="L1955" s="7">
        <v>0.41147939342616002</v>
      </c>
      <c r="M1955" s="7">
        <v>4.5086117413765503E-2</v>
      </c>
      <c r="N1955" s="7">
        <v>4.62321027114019E-2</v>
      </c>
      <c r="O1955" s="7">
        <v>2.5655864280485101E-2</v>
      </c>
      <c r="P1955" s="7">
        <v>0.16061802223463301</v>
      </c>
      <c r="Q1955" s="7">
        <v>6.9441751608345603</v>
      </c>
    </row>
    <row r="1956" spans="1:17" hidden="1" x14ac:dyDescent="0.25">
      <c r="A1956" s="3" t="s">
        <v>66</v>
      </c>
      <c r="B1956" s="2">
        <v>43678</v>
      </c>
      <c r="C1956" s="7">
        <v>1.03475166734075</v>
      </c>
      <c r="D1956" s="7">
        <v>1.2653455779643301E-2</v>
      </c>
      <c r="E1956" s="7">
        <v>0.61120104818725396</v>
      </c>
      <c r="F1956" s="7">
        <v>0.37614549603310199</v>
      </c>
      <c r="G1956" s="7">
        <v>1.5180207434525901E-2</v>
      </c>
      <c r="H1956" s="7">
        <v>1.58880854649204E-2</v>
      </c>
      <c r="I1956" s="30">
        <v>8.6123052410404896E-2</v>
      </c>
      <c r="J1956" s="30">
        <v>0.12182609725070399</v>
      </c>
      <c r="K1956" s="7">
        <v>7.5302214558361905E-2</v>
      </c>
      <c r="L1956" s="7">
        <v>0.41276466288664898</v>
      </c>
      <c r="M1956" s="7">
        <v>4.2147515059720503E-2</v>
      </c>
      <c r="N1956" s="7">
        <v>4.39977387090544E-2</v>
      </c>
      <c r="O1956" s="7">
        <v>2.6778980408173701E-2</v>
      </c>
      <c r="P1956" s="7">
        <v>0.15999144581748501</v>
      </c>
      <c r="Q1956" s="7">
        <v>7.0049689370809398</v>
      </c>
    </row>
    <row r="1957" spans="1:17" hidden="1" x14ac:dyDescent="0.25">
      <c r="A1957" s="3" t="s">
        <v>66</v>
      </c>
      <c r="B1957" s="2">
        <v>43709</v>
      </c>
      <c r="C1957" s="7">
        <v>0.96103728581477399</v>
      </c>
      <c r="D1957" s="7">
        <v>1.16175609141865E-2</v>
      </c>
      <c r="E1957" s="7">
        <v>0.62485284033634803</v>
      </c>
      <c r="F1957" s="7">
        <v>0.363529598749465</v>
      </c>
      <c r="G1957" s="7">
        <v>1.8016355360285501E-2</v>
      </c>
      <c r="H1957" s="7">
        <v>1.62750814759581E-2</v>
      </c>
      <c r="I1957" s="30">
        <v>7.1101851070844505E-2</v>
      </c>
      <c r="J1957" s="30">
        <v>0.102203407947852</v>
      </c>
      <c r="K1957" s="7">
        <v>7.7792185465214297E-2</v>
      </c>
      <c r="L1957" s="7">
        <v>0.42512081978591998</v>
      </c>
      <c r="M1957" s="7">
        <v>4.2999568580697201E-2</v>
      </c>
      <c r="N1957" s="7">
        <v>4.8281217469615299E-2</v>
      </c>
      <c r="O1957" s="7">
        <v>2.3432487289582801E-2</v>
      </c>
      <c r="P1957" s="7">
        <v>0.17477702555402899</v>
      </c>
      <c r="Q1957" s="7">
        <v>6.9952983036208796</v>
      </c>
    </row>
    <row r="1958" spans="1:17" hidden="1" x14ac:dyDescent="0.25">
      <c r="A1958" s="3" t="s">
        <v>66</v>
      </c>
      <c r="B1958" s="2">
        <v>43739</v>
      </c>
      <c r="C1958" s="7">
        <v>1.0053076450523999</v>
      </c>
      <c r="D1958" s="7">
        <v>1.29459488628061E-2</v>
      </c>
      <c r="E1958" s="7">
        <v>0.62205747617099705</v>
      </c>
      <c r="F1958" s="7">
        <v>0.36499657496619697</v>
      </c>
      <c r="G1958" s="7">
        <v>1.56122058789192E-2</v>
      </c>
      <c r="H1958" s="7">
        <v>1.7380165719521199E-2</v>
      </c>
      <c r="I1958" s="30">
        <v>7.3319240809591096E-2</v>
      </c>
      <c r="J1958" s="30">
        <v>9.3277833860455905E-2</v>
      </c>
      <c r="K1958" s="7">
        <v>8.2919872363129296E-2</v>
      </c>
      <c r="L1958" s="7">
        <v>0.43041154927741399</v>
      </c>
      <c r="M1958" s="7">
        <v>4.1655991118573099E-2</v>
      </c>
      <c r="N1958" s="7">
        <v>5.3853612480984997E-2</v>
      </c>
      <c r="O1958" s="7">
        <v>2.02402727914947E-2</v>
      </c>
      <c r="P1958" s="7">
        <v>0.171329255699916</v>
      </c>
      <c r="Q1958" s="7">
        <v>6.9722902367373703</v>
      </c>
    </row>
    <row r="1959" spans="1:17" hidden="1" x14ac:dyDescent="0.25">
      <c r="A1959" s="3" t="s">
        <v>66</v>
      </c>
      <c r="B1959" s="2">
        <v>43770</v>
      </c>
      <c r="C1959" s="7">
        <v>1.0498951210433201</v>
      </c>
      <c r="D1959" s="7">
        <v>1.17169647524754E-2</v>
      </c>
      <c r="E1959" s="7">
        <v>0.61909722612641804</v>
      </c>
      <c r="F1959" s="7">
        <v>0.36918580912110699</v>
      </c>
      <c r="G1959" s="7">
        <v>1.55272771239759E-2</v>
      </c>
      <c r="H1959" s="7">
        <v>1.9860376083823499E-2</v>
      </c>
      <c r="I1959" s="30">
        <v>7.6899391816811102E-2</v>
      </c>
      <c r="J1959" s="30">
        <v>9.1643654013522896E-2</v>
      </c>
      <c r="K1959" s="7">
        <v>9.7063406417370796E-2</v>
      </c>
      <c r="L1959" s="7">
        <v>0.42664120952221701</v>
      </c>
      <c r="M1959" s="7">
        <v>4.2826521702171202E-2</v>
      </c>
      <c r="N1959" s="7">
        <v>5.1299355675865702E-2</v>
      </c>
      <c r="O1959" s="7">
        <v>1.8620703893574099E-2</v>
      </c>
      <c r="P1959" s="7">
        <v>0.15961810375066801</v>
      </c>
      <c r="Q1959" s="7">
        <v>6.9495147412945402</v>
      </c>
    </row>
    <row r="1960" spans="1:17" hidden="1" x14ac:dyDescent="0.25">
      <c r="A1960" s="3" t="s">
        <v>66</v>
      </c>
      <c r="B1960" s="2">
        <v>43800</v>
      </c>
      <c r="C1960" s="7">
        <v>1.1845787652530999</v>
      </c>
      <c r="D1960" s="7">
        <v>1.2454622715341901E-2</v>
      </c>
      <c r="E1960" s="7">
        <v>0.63448503184884597</v>
      </c>
      <c r="F1960" s="7">
        <v>0.353060345435812</v>
      </c>
      <c r="G1960" s="7">
        <v>1.5058889752119701E-2</v>
      </c>
      <c r="H1960" s="7">
        <v>2.3530486331077599E-2</v>
      </c>
      <c r="I1960" s="30">
        <v>9.3842866316671505E-2</v>
      </c>
      <c r="J1960" s="30">
        <v>9.4440612220336007E-2</v>
      </c>
      <c r="K1960" s="7">
        <v>0.103863626526234</v>
      </c>
      <c r="L1960" s="7">
        <v>0.44879460874163901</v>
      </c>
      <c r="M1960" s="7">
        <v>4.6152793705068203E-2</v>
      </c>
      <c r="N1960" s="7">
        <v>3.5405314962870901E-2</v>
      </c>
      <c r="O1960" s="7">
        <v>1.30715273264771E-2</v>
      </c>
      <c r="P1960" s="7">
        <v>0.12583927411750601</v>
      </c>
      <c r="Q1960" s="7">
        <v>6.9434718921265901</v>
      </c>
    </row>
    <row r="1961" spans="1:17" hidden="1" x14ac:dyDescent="0.25">
      <c r="A1961" s="3" t="s">
        <v>66</v>
      </c>
      <c r="B1961" s="2">
        <v>43831</v>
      </c>
      <c r="C1961" s="7">
        <v>0.91512473223818502</v>
      </c>
      <c r="D1961" s="7">
        <v>1.17338196805227E-2</v>
      </c>
      <c r="E1961" s="7">
        <v>0.63022163264457698</v>
      </c>
      <c r="F1961" s="7">
        <v>0.35804454767490101</v>
      </c>
      <c r="G1961" s="7">
        <v>1.8807368898025801E-2</v>
      </c>
      <c r="H1961" s="7">
        <v>1.41041722350073E-2</v>
      </c>
      <c r="I1961" s="30">
        <v>5.2220077340077102E-2</v>
      </c>
      <c r="J1961" s="30">
        <v>9.3937414278818201E-2</v>
      </c>
      <c r="K1961" s="7">
        <v>7.6404029267299001E-2</v>
      </c>
      <c r="L1961" s="7">
        <v>0.44234946280493198</v>
      </c>
      <c r="M1961" s="7">
        <v>4.1872550947036499E-2</v>
      </c>
      <c r="N1961" s="7">
        <v>4.4807460288397598E-2</v>
      </c>
      <c r="O1961" s="7">
        <v>2.3350710033768401E-2</v>
      </c>
      <c r="P1961" s="7">
        <v>0.19214675390663799</v>
      </c>
      <c r="Q1961" s="7">
        <v>7.0098012310412896</v>
      </c>
    </row>
    <row r="1962" spans="1:17" hidden="1" x14ac:dyDescent="0.25">
      <c r="A1962" s="3" t="s">
        <v>66</v>
      </c>
      <c r="B1962" s="2">
        <v>43862</v>
      </c>
      <c r="C1962" s="7">
        <v>0.92601053180753501</v>
      </c>
      <c r="D1962" s="7">
        <v>1.1390860385051001E-2</v>
      </c>
      <c r="E1962" s="7">
        <v>0.63829216083208695</v>
      </c>
      <c r="F1962" s="7">
        <v>0.350316978782862</v>
      </c>
      <c r="G1962" s="7">
        <v>1.71438827369562E-2</v>
      </c>
      <c r="H1962" s="7">
        <v>1.5244415774370501E-2</v>
      </c>
      <c r="I1962" s="30">
        <v>5.6115933346242597E-2</v>
      </c>
      <c r="J1962" s="30">
        <v>0.103417331629096</v>
      </c>
      <c r="K1962" s="7">
        <v>7.6041347159576805E-2</v>
      </c>
      <c r="L1962" s="7">
        <v>0.447845392322754</v>
      </c>
      <c r="M1962" s="7">
        <v>4.3238498797880102E-2</v>
      </c>
      <c r="N1962" s="7">
        <v>4.5318016134124998E-2</v>
      </c>
      <c r="O1962" s="7">
        <v>2.2188444390515101E-2</v>
      </c>
      <c r="P1962" s="7">
        <v>0.17344673770848301</v>
      </c>
      <c r="Q1962" s="7">
        <v>7.0014902222798598</v>
      </c>
    </row>
    <row r="1963" spans="1:17" hidden="1" x14ac:dyDescent="0.25">
      <c r="A1963" s="3" t="s">
        <v>66</v>
      </c>
      <c r="B1963" s="2">
        <v>43891</v>
      </c>
      <c r="C1963" s="7">
        <v>0.956835971537222</v>
      </c>
      <c r="D1963" s="7">
        <v>1.2153082197344799E-2</v>
      </c>
      <c r="E1963" s="7">
        <v>0.67156694605565204</v>
      </c>
      <c r="F1963" s="7">
        <v>0.31627997174700301</v>
      </c>
      <c r="G1963" s="7">
        <v>1.74324119915595E-2</v>
      </c>
      <c r="H1963" s="7">
        <v>9.7329440557891306E-3</v>
      </c>
      <c r="I1963" s="30">
        <v>3.5137349643476402E-2</v>
      </c>
      <c r="J1963" s="30">
        <v>7.2971874587591704E-2</v>
      </c>
      <c r="K1963" s="7">
        <v>8.0259803949773806E-2</v>
      </c>
      <c r="L1963" s="7">
        <v>0.54289455821661903</v>
      </c>
      <c r="M1963" s="7">
        <v>3.2645574477235699E-2</v>
      </c>
      <c r="N1963" s="7">
        <v>4.3082808109412903E-2</v>
      </c>
      <c r="O1963" s="7">
        <v>1.0810083982439E-2</v>
      </c>
      <c r="P1963" s="7">
        <v>0.155032590986103</v>
      </c>
      <c r="Q1963" s="7">
        <v>7.00381977534449</v>
      </c>
    </row>
    <row r="1964" spans="1:17" hidden="1" x14ac:dyDescent="0.25">
      <c r="A1964" s="3" t="s">
        <v>66</v>
      </c>
      <c r="B1964" s="2">
        <v>43922</v>
      </c>
      <c r="C1964" s="7">
        <v>0.72001550911881396</v>
      </c>
      <c r="D1964" s="7">
        <v>1.30631265130993E-2</v>
      </c>
      <c r="E1964" s="7">
        <v>0.73775161562320501</v>
      </c>
      <c r="F1964" s="7">
        <v>0.249185257863695</v>
      </c>
      <c r="G1964" s="7">
        <v>1.5003023840170601E-2</v>
      </c>
      <c r="H1964" s="7">
        <v>6.0390885619405696E-4</v>
      </c>
      <c r="I1964" s="30">
        <v>2.3822471183498899E-3</v>
      </c>
      <c r="J1964" s="30">
        <v>2.9566265888289402E-2</v>
      </c>
      <c r="K1964" s="7">
        <v>7.8645940604337605E-2</v>
      </c>
      <c r="L1964" s="7">
        <v>0.75530545238532598</v>
      </c>
      <c r="M1964" s="7">
        <v>1.04188559778483E-2</v>
      </c>
      <c r="N1964" s="7">
        <v>3.2186032198234703E-2</v>
      </c>
      <c r="O1964" s="7">
        <v>1.5436327617162099E-3</v>
      </c>
      <c r="P1964" s="7">
        <v>7.4344640369533102E-2</v>
      </c>
      <c r="Q1964" s="7">
        <v>7.07525789643124</v>
      </c>
    </row>
    <row r="1965" spans="1:17" hidden="1" x14ac:dyDescent="0.25">
      <c r="A1965" s="3" t="s">
        <v>66</v>
      </c>
      <c r="B1965" s="2">
        <v>43952</v>
      </c>
      <c r="C1965" s="7">
        <v>0.866036005105284</v>
      </c>
      <c r="D1965" s="7">
        <v>1.1297790527947099E-2</v>
      </c>
      <c r="E1965" s="7">
        <v>0.72126144944118697</v>
      </c>
      <c r="F1965" s="7">
        <v>0.26744076003086598</v>
      </c>
      <c r="G1965" s="7">
        <v>1.37582711856744E-2</v>
      </c>
      <c r="H1965" s="7">
        <v>4.9605989799539005E-4</v>
      </c>
      <c r="I1965" s="30">
        <v>5.7770014687136802E-3</v>
      </c>
      <c r="J1965" s="30">
        <v>3.55149833899868E-2</v>
      </c>
      <c r="K1965" s="7">
        <v>7.4328614714702201E-2</v>
      </c>
      <c r="L1965" s="7">
        <v>0.69156174431591599</v>
      </c>
      <c r="M1965" s="7">
        <v>1.0950111372525301E-2</v>
      </c>
      <c r="N1965" s="7">
        <v>6.7989003978145696E-2</v>
      </c>
      <c r="O1965" s="7">
        <v>1.6940990390678799E-3</v>
      </c>
      <c r="P1965" s="7">
        <v>9.7930110637272999E-2</v>
      </c>
      <c r="Q1965" s="7">
        <v>7.0896240983960697</v>
      </c>
    </row>
    <row r="1966" spans="1:17" hidden="1" x14ac:dyDescent="0.25">
      <c r="A1966" s="3" t="s">
        <v>66</v>
      </c>
      <c r="B1966" s="2">
        <v>43983</v>
      </c>
      <c r="C1966" s="7">
        <v>0.96656201813931997</v>
      </c>
      <c r="D1966" s="7">
        <v>1.24492729331959E-2</v>
      </c>
      <c r="E1966" s="7">
        <v>0.67113452868677603</v>
      </c>
      <c r="F1966" s="7">
        <v>0.31641619838002799</v>
      </c>
      <c r="G1966" s="7">
        <v>1.59165392391638E-2</v>
      </c>
      <c r="H1966" s="7">
        <v>5.21312608460049E-3</v>
      </c>
      <c r="I1966" s="30">
        <v>4.65270254688471E-2</v>
      </c>
      <c r="J1966" s="30">
        <v>5.5908021963430601E-2</v>
      </c>
      <c r="K1966" s="7">
        <v>7.1673076097397606E-2</v>
      </c>
      <c r="L1966" s="7">
        <v>0.569125393966463</v>
      </c>
      <c r="M1966" s="7">
        <v>1.7730625686763701E-2</v>
      </c>
      <c r="N1966" s="7">
        <v>6.8923040672644903E-2</v>
      </c>
      <c r="O1966" s="7">
        <v>2.5823003453832702E-3</v>
      </c>
      <c r="P1966" s="7">
        <v>0.14640085047530499</v>
      </c>
      <c r="Q1966" s="7">
        <v>7.0952117048580003</v>
      </c>
    </row>
    <row r="1967" spans="1:17" hidden="1" x14ac:dyDescent="0.25">
      <c r="A1967" s="3" t="s">
        <v>66</v>
      </c>
      <c r="B1967" s="2">
        <v>44013</v>
      </c>
      <c r="C1967" s="7">
        <v>1.0586469820886399</v>
      </c>
      <c r="D1967" s="7">
        <v>1.2343861738335999E-2</v>
      </c>
      <c r="E1967" s="7">
        <v>0.65961591283266596</v>
      </c>
      <c r="F1967" s="7">
        <v>0.32804022542899802</v>
      </c>
      <c r="G1967" s="7">
        <v>1.6356089189447101E-2</v>
      </c>
      <c r="H1967" s="7">
        <v>8.93031884431446E-3</v>
      </c>
      <c r="I1967" s="30">
        <v>7.0457026937391906E-2</v>
      </c>
      <c r="J1967" s="30">
        <v>8.9280904381428605E-2</v>
      </c>
      <c r="K1967" s="7">
        <v>7.6476761063571305E-2</v>
      </c>
      <c r="L1967" s="7">
        <v>0.48282792777210098</v>
      </c>
      <c r="M1967" s="7">
        <v>3.6098678419777902E-2</v>
      </c>
      <c r="N1967" s="7">
        <v>6.09652941877111E-2</v>
      </c>
      <c r="O1967" s="7">
        <v>5.5405377729341298E-3</v>
      </c>
      <c r="P1967" s="7">
        <v>0.15306646143132299</v>
      </c>
      <c r="Q1967" s="7">
        <v>7.0460983686478498</v>
      </c>
    </row>
    <row r="1968" spans="1:17" hidden="1" x14ac:dyDescent="0.25">
      <c r="A1968" s="3" t="s">
        <v>66</v>
      </c>
      <c r="B1968" s="2">
        <v>44044</v>
      </c>
      <c r="C1968" s="7">
        <v>1.06634924393379</v>
      </c>
      <c r="D1968" s="7">
        <v>1.2995532526427499E-2</v>
      </c>
      <c r="E1968" s="7">
        <v>0.65717762729177898</v>
      </c>
      <c r="F1968" s="7">
        <v>0.32982684018179398</v>
      </c>
      <c r="G1968" s="7">
        <v>1.44583421948094E-2</v>
      </c>
      <c r="H1968" s="7">
        <v>1.1333789132104E-2</v>
      </c>
      <c r="I1968" s="30">
        <v>8.3151733034427203E-2</v>
      </c>
      <c r="J1968" s="30">
        <v>0.109275800608388</v>
      </c>
      <c r="K1968" s="7">
        <v>7.6467323625120501E-2</v>
      </c>
      <c r="L1968" s="7">
        <v>0.46109104378945998</v>
      </c>
      <c r="M1968" s="7">
        <v>3.3280148032951803E-2</v>
      </c>
      <c r="N1968" s="7">
        <v>5.5476002794471603E-2</v>
      </c>
      <c r="O1968" s="7">
        <v>7.6334673125202897E-3</v>
      </c>
      <c r="P1968" s="7">
        <v>0.147832349475747</v>
      </c>
      <c r="Q1968" s="7">
        <v>7.0591707110762396</v>
      </c>
    </row>
    <row r="1969" spans="1:17" hidden="1" x14ac:dyDescent="0.25">
      <c r="A1969" s="3" t="s">
        <v>66</v>
      </c>
      <c r="B1969" s="2">
        <v>44075</v>
      </c>
      <c r="C1969" s="7">
        <v>1.0251889513377299</v>
      </c>
      <c r="D1969" s="7">
        <v>1.35376659952738E-2</v>
      </c>
      <c r="E1969" s="7">
        <v>0.66342434602213896</v>
      </c>
      <c r="F1969" s="7">
        <v>0.32303798798258698</v>
      </c>
      <c r="G1969" s="7">
        <v>1.83930900039149E-2</v>
      </c>
      <c r="H1969" s="7">
        <v>1.2599731639420599E-2</v>
      </c>
      <c r="I1969" s="30">
        <v>6.1749327790773703E-2</v>
      </c>
      <c r="J1969" s="30">
        <v>9.7276414615783596E-2</v>
      </c>
      <c r="K1969" s="7">
        <v>7.8881041320284201E-2</v>
      </c>
      <c r="L1969" s="7">
        <v>0.47070153402298598</v>
      </c>
      <c r="M1969" s="7">
        <v>3.65795625790339E-2</v>
      </c>
      <c r="N1969" s="7">
        <v>5.4296472557070999E-2</v>
      </c>
      <c r="O1969" s="7">
        <v>8.0292535077747598E-3</v>
      </c>
      <c r="P1969" s="7">
        <v>0.16149357196295799</v>
      </c>
      <c r="Q1969" s="7">
        <v>7.0177973205074</v>
      </c>
    </row>
    <row r="1970" spans="1:17" hidden="1" x14ac:dyDescent="0.25">
      <c r="A1970" s="3" t="s">
        <v>66</v>
      </c>
      <c r="B1970" s="2">
        <v>44105</v>
      </c>
      <c r="C1970" s="7">
        <v>1.07331484512043</v>
      </c>
      <c r="D1970" s="7">
        <v>1.33086109497119E-2</v>
      </c>
      <c r="E1970" s="7">
        <v>0.66086805175661201</v>
      </c>
      <c r="F1970" s="7">
        <v>0.32582333729367602</v>
      </c>
      <c r="G1970" s="7">
        <v>1.6489203940395599E-2</v>
      </c>
      <c r="H1970" s="7">
        <v>1.4373290341791E-2</v>
      </c>
      <c r="I1970" s="30">
        <v>5.9254638972083599E-2</v>
      </c>
      <c r="J1970" s="30">
        <v>8.8171117656940495E-2</v>
      </c>
      <c r="K1970" s="7">
        <v>8.6510379950439795E-2</v>
      </c>
      <c r="L1970" s="7">
        <v>0.48958954962215101</v>
      </c>
      <c r="M1970" s="7">
        <v>3.5435284804059698E-2</v>
      </c>
      <c r="N1970" s="7">
        <v>6.0165322713517599E-2</v>
      </c>
      <c r="O1970" s="7">
        <v>6.1691394701541696E-3</v>
      </c>
      <c r="P1970" s="7">
        <v>0.14384207252846701</v>
      </c>
      <c r="Q1970" s="7">
        <v>7.0432837363975196</v>
      </c>
    </row>
    <row r="1971" spans="1:17" hidden="1" x14ac:dyDescent="0.25">
      <c r="A1971" s="3" t="s">
        <v>66</v>
      </c>
      <c r="B1971" s="2">
        <v>44136</v>
      </c>
      <c r="C1971" s="7">
        <v>0.93460825935333502</v>
      </c>
      <c r="D1971" s="7">
        <v>1.3504734893658599E-2</v>
      </c>
      <c r="E1971" s="7">
        <v>0.68573927883526598</v>
      </c>
      <c r="F1971" s="7">
        <v>0.30075598627107603</v>
      </c>
      <c r="G1971" s="7">
        <v>1.8264094643052502E-2</v>
      </c>
      <c r="H1971" s="7">
        <v>6.37497952292756E-3</v>
      </c>
      <c r="I1971" s="30">
        <v>1.8099427043423301E-2</v>
      </c>
      <c r="J1971" s="30">
        <v>6.13314995569995E-2</v>
      </c>
      <c r="K1971" s="7">
        <v>9.32362313506062E-2</v>
      </c>
      <c r="L1971" s="7">
        <v>0.58055517291403502</v>
      </c>
      <c r="M1971" s="7">
        <v>3.1224612337412899E-2</v>
      </c>
      <c r="N1971" s="7">
        <v>6.0348891533196801E-2</v>
      </c>
      <c r="O1971" s="7">
        <v>4.6311495889916803E-3</v>
      </c>
      <c r="P1971" s="7">
        <v>0.125933941509355</v>
      </c>
      <c r="Q1971" s="7">
        <v>7.0862994587455903</v>
      </c>
    </row>
    <row r="1972" spans="1:17" hidden="1" x14ac:dyDescent="0.25">
      <c r="A1972" s="3" t="s">
        <v>66</v>
      </c>
      <c r="B1972" s="2">
        <v>44166</v>
      </c>
      <c r="C1972" s="7">
        <v>1.20506101694781</v>
      </c>
      <c r="D1972" s="7">
        <v>1.3813113594290299E-2</v>
      </c>
      <c r="E1972" s="7">
        <v>0.66525054497357905</v>
      </c>
      <c r="F1972" s="7">
        <v>0.32093634143213001</v>
      </c>
      <c r="G1972" s="7">
        <v>1.7053122702533102E-2</v>
      </c>
      <c r="H1972" s="7">
        <v>1.6743364891036502E-2</v>
      </c>
      <c r="I1972" s="30">
        <v>9.2867398604042597E-2</v>
      </c>
      <c r="J1972" s="30">
        <v>5.2249309823292803E-2</v>
      </c>
      <c r="K1972" s="7">
        <v>0.100196016890471</v>
      </c>
      <c r="L1972" s="7">
        <v>0.51831893671427098</v>
      </c>
      <c r="M1972" s="7">
        <v>4.4064644209967502E-2</v>
      </c>
      <c r="N1972" s="7">
        <v>3.5922461556371299E-2</v>
      </c>
      <c r="O1972" s="7">
        <v>4.3223492004351898E-3</v>
      </c>
      <c r="P1972" s="7">
        <v>0.118262395407579</v>
      </c>
      <c r="Q1972" s="7">
        <v>7.08364432539795</v>
      </c>
    </row>
    <row r="1973" spans="1:17" hidden="1" x14ac:dyDescent="0.25">
      <c r="A1973" s="3" t="s">
        <v>66</v>
      </c>
      <c r="B1973" s="2">
        <v>44197</v>
      </c>
      <c r="C1973" s="7">
        <v>0.79188634565899896</v>
      </c>
      <c r="D1973" s="7">
        <v>1.29358469537659E-2</v>
      </c>
      <c r="E1973" s="7">
        <v>0.70105214532410898</v>
      </c>
      <c r="F1973" s="7">
        <v>0.28601200772212498</v>
      </c>
      <c r="G1973" s="7">
        <v>1.9483918839707199E-2</v>
      </c>
      <c r="H1973" s="7">
        <v>1.3600687881849399E-3</v>
      </c>
      <c r="I1973" s="30">
        <v>7.1770722293868503E-3</v>
      </c>
      <c r="J1973" s="30">
        <v>5.9195051142160698E-2</v>
      </c>
      <c r="K1973" s="7">
        <v>7.0279951580701799E-2</v>
      </c>
      <c r="L1973" s="7">
        <v>0.619359775319828</v>
      </c>
      <c r="M1973" s="7">
        <v>2.7048533959344902E-2</v>
      </c>
      <c r="N1973" s="7">
        <v>4.6357455576090098E-2</v>
      </c>
      <c r="O1973" s="7">
        <v>3.5141197739347999E-3</v>
      </c>
      <c r="P1973" s="7">
        <v>0.14622405279066</v>
      </c>
      <c r="Q1973" s="7">
        <v>7.0820002678475698</v>
      </c>
    </row>
    <row r="1974" spans="1:17" hidden="1" x14ac:dyDescent="0.25">
      <c r="A1974" s="3" t="s">
        <v>66</v>
      </c>
      <c r="B1974" s="2">
        <v>44228</v>
      </c>
      <c r="C1974" s="7">
        <v>0.81896153506444902</v>
      </c>
      <c r="D1974" s="7">
        <v>1.29347220196616E-2</v>
      </c>
      <c r="E1974" s="7">
        <v>0.683966725496855</v>
      </c>
      <c r="F1974" s="7">
        <v>0.303098552483483</v>
      </c>
      <c r="G1974" s="7">
        <v>1.75855920958491E-2</v>
      </c>
      <c r="H1974" s="7">
        <v>1.7868129597314599E-3</v>
      </c>
      <c r="I1974" s="30">
        <v>7.6542874232785703E-3</v>
      </c>
      <c r="J1974" s="30">
        <v>5.9549011698456097E-2</v>
      </c>
      <c r="K1974" s="7">
        <v>6.8672455199643906E-2</v>
      </c>
      <c r="L1974" s="7">
        <v>0.59649564000825706</v>
      </c>
      <c r="M1974" s="7">
        <v>2.90848168407013E-2</v>
      </c>
      <c r="N1974" s="7">
        <v>5.6091082148811401E-2</v>
      </c>
      <c r="O1974" s="7">
        <v>3.4938794305072801E-3</v>
      </c>
      <c r="P1974" s="7">
        <v>0.15958642219476399</v>
      </c>
      <c r="Q1974" s="7">
        <v>7.0811723374527702</v>
      </c>
    </row>
    <row r="1975" spans="1:17" hidden="1" x14ac:dyDescent="0.25">
      <c r="A1975" s="3" t="s">
        <v>66</v>
      </c>
      <c r="B1975" s="2">
        <v>44256</v>
      </c>
      <c r="C1975" s="7">
        <v>0.98817920579038498</v>
      </c>
      <c r="D1975" s="7">
        <v>1.24737876498161E-2</v>
      </c>
      <c r="E1975" s="7">
        <v>0.67955489767831001</v>
      </c>
      <c r="F1975" s="7">
        <v>0.307971314671873</v>
      </c>
      <c r="G1975" s="7">
        <v>2.2971748465470301E-2</v>
      </c>
      <c r="H1975" s="7">
        <v>1.2834980275423899E-3</v>
      </c>
      <c r="I1975" s="30">
        <v>7.2016879092731897E-3</v>
      </c>
      <c r="J1975" s="30">
        <v>5.5681762250378797E-2</v>
      </c>
      <c r="K1975" s="7">
        <v>6.8279141896575704E-2</v>
      </c>
      <c r="L1975" s="7">
        <v>0.59212660755209801</v>
      </c>
      <c r="M1975" s="7">
        <v>3.0204261424215801E-2</v>
      </c>
      <c r="N1975" s="7">
        <v>5.8959193650757802E-2</v>
      </c>
      <c r="O1975" s="7">
        <v>4.1774363566466303E-3</v>
      </c>
      <c r="P1975" s="7">
        <v>0.15911466246704101</v>
      </c>
      <c r="Q1975" s="7">
        <v>7.0535535744481797</v>
      </c>
    </row>
    <row r="1976" spans="1:17" hidden="1" x14ac:dyDescent="0.25">
      <c r="A1976" s="3" t="s">
        <v>66</v>
      </c>
      <c r="B1976" s="2">
        <v>44287</v>
      </c>
      <c r="C1976" s="7">
        <v>1.0893704628274901</v>
      </c>
      <c r="D1976" s="7">
        <v>1.39014450315553E-2</v>
      </c>
      <c r="E1976" s="7">
        <v>0.66569254317412596</v>
      </c>
      <c r="F1976" s="7">
        <v>0.32040601179431799</v>
      </c>
      <c r="G1976" s="7">
        <v>2.0116985927668699E-2</v>
      </c>
      <c r="H1976" s="7">
        <v>6.7171114651623804E-3</v>
      </c>
      <c r="I1976" s="30">
        <v>6.1545922792174503E-2</v>
      </c>
      <c r="J1976" s="30">
        <v>7.0461259180912006E-2</v>
      </c>
      <c r="K1976" s="7">
        <v>7.9960348031811901E-2</v>
      </c>
      <c r="L1976" s="7">
        <v>0.49861715532073803</v>
      </c>
      <c r="M1976" s="7">
        <v>3.6642158665026403E-2</v>
      </c>
      <c r="N1976" s="7">
        <v>5.90092074734501E-2</v>
      </c>
      <c r="O1976" s="7">
        <v>6.20663587126471E-3</v>
      </c>
      <c r="P1976" s="7">
        <v>0.16072321527179101</v>
      </c>
      <c r="Q1976" s="7">
        <v>7.0835389833626898</v>
      </c>
    </row>
    <row r="1977" spans="1:17" hidden="1" x14ac:dyDescent="0.25">
      <c r="A1977" s="3" t="s">
        <v>66</v>
      </c>
      <c r="B1977" s="2">
        <v>44317</v>
      </c>
      <c r="C1977" s="7">
        <v>1.15124545495804</v>
      </c>
      <c r="D1977" s="7">
        <v>1.39611001013762E-2</v>
      </c>
      <c r="E1977" s="7">
        <v>0.65724100371284999</v>
      </c>
      <c r="F1977" s="7">
        <v>0.32879789618577399</v>
      </c>
      <c r="G1977" s="7">
        <v>1.7284497579632099E-2</v>
      </c>
      <c r="H1977" s="7">
        <v>1.0327853895617099E-2</v>
      </c>
      <c r="I1977" s="30">
        <v>6.9528542024311496E-2</v>
      </c>
      <c r="J1977" s="30">
        <v>8.9399349974745204E-2</v>
      </c>
      <c r="K1977" s="7">
        <v>7.3309499375866796E-2</v>
      </c>
      <c r="L1977" s="7">
        <v>0.47162248584048999</v>
      </c>
      <c r="M1977" s="7">
        <v>3.8245673141000101E-2</v>
      </c>
      <c r="N1977" s="7">
        <v>5.3922907657689999E-2</v>
      </c>
      <c r="O1977" s="7">
        <v>7.3407700280604801E-3</v>
      </c>
      <c r="P1977" s="7">
        <v>0.169018420482587</v>
      </c>
      <c r="Q1977" s="7">
        <v>7.0519270094159996</v>
      </c>
    </row>
    <row r="1978" spans="1:17" hidden="1" x14ac:dyDescent="0.25">
      <c r="A1978" s="3" t="s">
        <v>66</v>
      </c>
      <c r="B1978" s="2">
        <v>44348</v>
      </c>
      <c r="C1978" s="7">
        <v>1.1075386989926801</v>
      </c>
      <c r="D1978" s="7">
        <v>1.25024154863393E-2</v>
      </c>
      <c r="E1978" s="7">
        <v>0.655613465915452</v>
      </c>
      <c r="F1978" s="7">
        <v>0.33188411859820899</v>
      </c>
      <c r="G1978" s="7">
        <v>1.7477151746737599E-2</v>
      </c>
      <c r="H1978" s="7">
        <v>1.17937214520375E-2</v>
      </c>
      <c r="I1978" s="30">
        <v>6.7743454370668602E-2</v>
      </c>
      <c r="J1978" s="30">
        <v>9.6793096809630205E-2</v>
      </c>
      <c r="K1978" s="7">
        <v>6.8811611774995896E-2</v>
      </c>
      <c r="L1978" s="7">
        <v>0.47392745288764698</v>
      </c>
      <c r="M1978" s="7">
        <v>4.0343806017183799E-2</v>
      </c>
      <c r="N1978" s="7">
        <v>5.06176327928822E-2</v>
      </c>
      <c r="O1978" s="7">
        <v>8.5283450135224797E-3</v>
      </c>
      <c r="P1978" s="7">
        <v>0.16396372713469501</v>
      </c>
      <c r="Q1978" s="7">
        <v>7.0493236278363902</v>
      </c>
    </row>
    <row r="1979" spans="1:17" hidden="1" x14ac:dyDescent="0.25">
      <c r="A1979" s="3" t="s">
        <v>66</v>
      </c>
      <c r="B1979" s="2">
        <v>44378</v>
      </c>
      <c r="C1979" s="7">
        <v>1.1536722436073701</v>
      </c>
      <c r="D1979" s="7">
        <v>1.2171860296145001E-2</v>
      </c>
      <c r="E1979" s="7">
        <v>0.66870878246745402</v>
      </c>
      <c r="F1979" s="7">
        <v>0.319119357236402</v>
      </c>
      <c r="G1979" s="7">
        <v>1.7615072623975998E-2</v>
      </c>
      <c r="H1979" s="7">
        <v>1.3086580128928001E-2</v>
      </c>
      <c r="I1979" s="30">
        <v>7.0238636987405706E-2</v>
      </c>
      <c r="J1979" s="30">
        <v>0.10562559683224</v>
      </c>
      <c r="K1979" s="7">
        <v>7.0400765295415293E-2</v>
      </c>
      <c r="L1979" s="7">
        <v>0.47269988088138398</v>
      </c>
      <c r="M1979" s="7">
        <v>3.9551025813120901E-2</v>
      </c>
      <c r="N1979" s="7">
        <v>4.5462751978042198E-2</v>
      </c>
      <c r="O1979" s="7">
        <v>1.0492034131046799E-2</v>
      </c>
      <c r="P1979" s="7">
        <v>0.15482765532844101</v>
      </c>
      <c r="Q1979" s="7">
        <v>7.0481116223839004</v>
      </c>
    </row>
    <row r="1980" spans="1:17" hidden="1" x14ac:dyDescent="0.25">
      <c r="A1980" s="3" t="s">
        <v>66</v>
      </c>
      <c r="B1980" s="2">
        <v>44409</v>
      </c>
      <c r="C1980" s="7">
        <v>1.13170037892634</v>
      </c>
      <c r="D1980" s="7">
        <v>1.26664772855309E-2</v>
      </c>
      <c r="E1980" s="7">
        <v>0.64890053927925195</v>
      </c>
      <c r="F1980" s="7">
        <v>0.33843298343521699</v>
      </c>
      <c r="G1980" s="7">
        <v>1.9149383999467001E-2</v>
      </c>
      <c r="H1980" s="7">
        <v>1.7165427329258801E-2</v>
      </c>
      <c r="I1980" s="30">
        <v>7.7600335235453496E-2</v>
      </c>
      <c r="J1980" s="30">
        <v>0.115871780134366</v>
      </c>
      <c r="K1980" s="7">
        <v>7.2595765203190707E-2</v>
      </c>
      <c r="L1980" s="7">
        <v>0.442843022651907</v>
      </c>
      <c r="M1980" s="7">
        <v>3.7250003896468903E-2</v>
      </c>
      <c r="N1980" s="7">
        <v>4.4192810383129902E-2</v>
      </c>
      <c r="O1980" s="7">
        <v>1.20667993674522E-2</v>
      </c>
      <c r="P1980" s="7">
        <v>0.16126467179930701</v>
      </c>
      <c r="Q1980" s="7">
        <v>7.0413831699731002</v>
      </c>
    </row>
    <row r="1981" spans="1:17" x14ac:dyDescent="0.25">
      <c r="A1981" s="3" t="s">
        <v>66</v>
      </c>
      <c r="B1981" s="2">
        <v>44440</v>
      </c>
      <c r="C1981" s="7">
        <v>1.12577996269007</v>
      </c>
      <c r="D1981" s="7">
        <v>1.2167891190986701E-2</v>
      </c>
      <c r="E1981" s="7">
        <v>0.64287898066875704</v>
      </c>
      <c r="F1981" s="7">
        <v>0.34495312814025703</v>
      </c>
      <c r="G1981" s="7">
        <v>2.0127757954167901E-2</v>
      </c>
      <c r="H1981" s="7">
        <v>1.3780204625439701E-2</v>
      </c>
      <c r="I1981" s="30">
        <v>6.0151066872073299E-2</v>
      </c>
      <c r="J1981" s="30">
        <v>0.105986903281891</v>
      </c>
      <c r="K1981" s="7">
        <v>0.10037899227658199</v>
      </c>
      <c r="L1981" s="7">
        <v>0.44201705947800202</v>
      </c>
      <c r="M1981" s="7">
        <v>3.7168295928927397E-2</v>
      </c>
      <c r="N1981" s="7">
        <v>4.4924951318065898E-2</v>
      </c>
      <c r="O1981" s="7">
        <v>1.2766291369618999E-2</v>
      </c>
      <c r="P1981" s="7">
        <v>0.16269847689523201</v>
      </c>
      <c r="Q1981" s="7">
        <v>7.0657789561073496</v>
      </c>
    </row>
    <row r="1982" spans="1:17" hidden="1" x14ac:dyDescent="0.25">
      <c r="A1982" s="3" t="s">
        <v>67</v>
      </c>
      <c r="B1982" s="2">
        <v>43466</v>
      </c>
      <c r="C1982" s="7">
        <v>0.839780783653158</v>
      </c>
      <c r="D1982" s="7">
        <v>3.4366676164856502E-2</v>
      </c>
      <c r="E1982" s="7">
        <v>0.54970846761262004</v>
      </c>
      <c r="F1982" s="7">
        <v>0.41592485622252401</v>
      </c>
      <c r="G1982" s="7">
        <v>1.36035797727312E-2</v>
      </c>
      <c r="H1982" s="7">
        <v>1.45480547819453E-2</v>
      </c>
      <c r="I1982" s="30">
        <v>9.11250529283643E-2</v>
      </c>
      <c r="J1982" s="30">
        <v>8.9511792540082305E-2</v>
      </c>
      <c r="K1982" s="7">
        <v>5.2686257604086101E-2</v>
      </c>
      <c r="L1982" s="7">
        <v>0.37947659108808202</v>
      </c>
      <c r="M1982" s="7">
        <v>7.7618513662844502E-2</v>
      </c>
      <c r="N1982" s="7">
        <v>7.0504880230060601E-2</v>
      </c>
      <c r="O1982" s="7">
        <v>3.6030455133194098E-2</v>
      </c>
      <c r="P1982" s="7">
        <v>0.174894822258609</v>
      </c>
      <c r="Q1982" s="7">
        <v>5.1335844833790096</v>
      </c>
    </row>
    <row r="1983" spans="1:17" hidden="1" x14ac:dyDescent="0.25">
      <c r="A1983" s="3" t="s">
        <v>67</v>
      </c>
      <c r="B1983" s="2">
        <v>43497</v>
      </c>
      <c r="C1983" s="7">
        <v>0.841809938746646</v>
      </c>
      <c r="D1983" s="7">
        <v>3.4973944876351901E-2</v>
      </c>
      <c r="E1983" s="7">
        <v>0.52667440609507798</v>
      </c>
      <c r="F1983" s="7">
        <v>0.43835164902856999</v>
      </c>
      <c r="G1983" s="7">
        <v>1.36657916486986E-2</v>
      </c>
      <c r="H1983" s="7">
        <v>1.35065114030104E-2</v>
      </c>
      <c r="I1983" s="30">
        <v>9.2180240207674097E-2</v>
      </c>
      <c r="J1983" s="30">
        <v>0.104263354701289</v>
      </c>
      <c r="K1983" s="7">
        <v>4.5459391104858998E-2</v>
      </c>
      <c r="L1983" s="7">
        <v>0.377093466820699</v>
      </c>
      <c r="M1983" s="7">
        <v>7.9091257179823196E-2</v>
      </c>
      <c r="N1983" s="7">
        <v>7.2555341910378102E-2</v>
      </c>
      <c r="O1983" s="7">
        <v>3.61283112680688E-2</v>
      </c>
      <c r="P1983" s="7">
        <v>0.166056333755499</v>
      </c>
      <c r="Q1983" s="7">
        <v>5.1667678165704602</v>
      </c>
    </row>
    <row r="1984" spans="1:17" hidden="1" x14ac:dyDescent="0.25">
      <c r="A1984" s="3" t="s">
        <v>67</v>
      </c>
      <c r="B1984" s="2">
        <v>43525</v>
      </c>
      <c r="C1984" s="7">
        <v>1.05133305183661</v>
      </c>
      <c r="D1984" s="7">
        <v>3.8375285622937898E-2</v>
      </c>
      <c r="E1984" s="7">
        <v>0.48903742298199199</v>
      </c>
      <c r="F1984" s="7">
        <v>0.47258729139507</v>
      </c>
      <c r="G1984" s="7">
        <v>1.36532776145453E-2</v>
      </c>
      <c r="H1984" s="7">
        <v>1.1899107081548401E-2</v>
      </c>
      <c r="I1984" s="30">
        <v>0.10162234312087599</v>
      </c>
      <c r="J1984" s="30">
        <v>0.103304730598213</v>
      </c>
      <c r="K1984" s="7">
        <v>4.4159703977368903E-2</v>
      </c>
      <c r="L1984" s="7">
        <v>0.35857646438697099</v>
      </c>
      <c r="M1984" s="7">
        <v>7.2691195042826395E-2</v>
      </c>
      <c r="N1984" s="7">
        <v>7.1834249528937397E-2</v>
      </c>
      <c r="O1984" s="7">
        <v>3.6447466251823601E-2</v>
      </c>
      <c r="P1984" s="7">
        <v>0.185811462396891</v>
      </c>
      <c r="Q1984" s="7">
        <v>5.1397477779649501</v>
      </c>
    </row>
    <row r="1985" spans="1:17" hidden="1" x14ac:dyDescent="0.25">
      <c r="A1985" s="3" t="s">
        <v>67</v>
      </c>
      <c r="B1985" s="2">
        <v>43556</v>
      </c>
      <c r="C1985" s="7">
        <v>0.99547894048487695</v>
      </c>
      <c r="D1985" s="7">
        <v>3.4487247547634901E-2</v>
      </c>
      <c r="E1985" s="7">
        <v>0.52615978315051304</v>
      </c>
      <c r="F1985" s="7">
        <v>0.43935296930185203</v>
      </c>
      <c r="G1985" s="7">
        <v>1.50833991906732E-2</v>
      </c>
      <c r="H1985" s="7">
        <v>1.20100234437164E-2</v>
      </c>
      <c r="I1985" s="30">
        <v>9.4407272438115197E-2</v>
      </c>
      <c r="J1985" s="30">
        <v>0.106067243643753</v>
      </c>
      <c r="K1985" s="7">
        <v>4.7292890789982001E-2</v>
      </c>
      <c r="L1985" s="7">
        <v>0.36883843679112099</v>
      </c>
      <c r="M1985" s="7">
        <v>7.2611253854799995E-2</v>
      </c>
      <c r="N1985" s="7">
        <v>7.9270925219807706E-2</v>
      </c>
      <c r="O1985" s="7">
        <v>3.6585734087883799E-2</v>
      </c>
      <c r="P1985" s="7">
        <v>0.167832820540148</v>
      </c>
      <c r="Q1985" s="7">
        <v>5.0743096460130799</v>
      </c>
    </row>
    <row r="1986" spans="1:17" hidden="1" x14ac:dyDescent="0.25">
      <c r="A1986" s="3" t="s">
        <v>67</v>
      </c>
      <c r="B1986" s="2">
        <v>43586</v>
      </c>
      <c r="C1986" s="7">
        <v>1.0335598966897399</v>
      </c>
      <c r="D1986" s="7">
        <v>3.3076963296726401E-2</v>
      </c>
      <c r="E1986" s="7">
        <v>0.518519154523854</v>
      </c>
      <c r="F1986" s="7">
        <v>0.44840388217941901</v>
      </c>
      <c r="G1986" s="7">
        <v>1.37367020192276E-2</v>
      </c>
      <c r="H1986" s="7">
        <v>1.33747872918201E-2</v>
      </c>
      <c r="I1986" s="30">
        <v>9.0927756767220494E-2</v>
      </c>
      <c r="J1986" s="30">
        <v>0.105438315787813</v>
      </c>
      <c r="K1986" s="7">
        <v>4.3327976280610997E-2</v>
      </c>
      <c r="L1986" s="7">
        <v>0.35409947451976198</v>
      </c>
      <c r="M1986" s="7">
        <v>7.25820421014782E-2</v>
      </c>
      <c r="N1986" s="7">
        <v>8.7146896059014406E-2</v>
      </c>
      <c r="O1986" s="7">
        <v>3.8997832634230803E-2</v>
      </c>
      <c r="P1986" s="7">
        <v>0.18036821653882201</v>
      </c>
      <c r="Q1986" s="7">
        <v>5.0603087153035897</v>
      </c>
    </row>
    <row r="1987" spans="1:17" hidden="1" x14ac:dyDescent="0.25">
      <c r="A1987" s="3" t="s">
        <v>67</v>
      </c>
      <c r="B1987" s="2">
        <v>43617</v>
      </c>
      <c r="C1987" s="7">
        <v>1.01165103644522</v>
      </c>
      <c r="D1987" s="7">
        <v>3.3381696536127603E-2</v>
      </c>
      <c r="E1987" s="7">
        <v>0.51985722055571304</v>
      </c>
      <c r="F1987" s="7">
        <v>0.44676108290816002</v>
      </c>
      <c r="G1987" s="7">
        <v>1.3799117548740501E-2</v>
      </c>
      <c r="H1987" s="7">
        <v>1.25574816616125E-2</v>
      </c>
      <c r="I1987" s="30">
        <v>9.1283747087993999E-2</v>
      </c>
      <c r="J1987" s="30">
        <v>0.109328947951156</v>
      </c>
      <c r="K1987" s="7">
        <v>4.6234022804252199E-2</v>
      </c>
      <c r="L1987" s="7">
        <v>0.362261476426054</v>
      </c>
      <c r="M1987" s="7">
        <v>7.2438354539579503E-2</v>
      </c>
      <c r="N1987" s="7">
        <v>7.3929895644945606E-2</v>
      </c>
      <c r="O1987" s="7">
        <v>3.37401148786785E-2</v>
      </c>
      <c r="P1987" s="7">
        <v>0.18442684145698701</v>
      </c>
      <c r="Q1987" s="7">
        <v>5.1824493276394996</v>
      </c>
    </row>
    <row r="1988" spans="1:17" hidden="1" x14ac:dyDescent="0.25">
      <c r="A1988" s="3" t="s">
        <v>67</v>
      </c>
      <c r="B1988" s="2">
        <v>43647</v>
      </c>
      <c r="C1988" s="7">
        <v>1.05054343104651</v>
      </c>
      <c r="D1988" s="7">
        <v>3.3481644063767198E-2</v>
      </c>
      <c r="E1988" s="7">
        <v>0.51511586357469397</v>
      </c>
      <c r="F1988" s="7">
        <v>0.45140249236153901</v>
      </c>
      <c r="G1988" s="7">
        <v>1.4670096698624201E-2</v>
      </c>
      <c r="H1988" s="7">
        <v>1.3434817367419E-2</v>
      </c>
      <c r="I1988" s="30">
        <v>9.4851833113679895E-2</v>
      </c>
      <c r="J1988" s="30">
        <v>0.108486502736406</v>
      </c>
      <c r="K1988" s="7">
        <v>4.4557650946002697E-2</v>
      </c>
      <c r="L1988" s="7">
        <v>0.35571893394728699</v>
      </c>
      <c r="M1988" s="7">
        <v>7.1120118878767194E-2</v>
      </c>
      <c r="N1988" s="7">
        <v>8.3946894642804901E-2</v>
      </c>
      <c r="O1988" s="7">
        <v>3.5786571466950398E-2</v>
      </c>
      <c r="P1988" s="7">
        <v>0.17742658020205901</v>
      </c>
      <c r="Q1988" s="7">
        <v>5.0778357072788296</v>
      </c>
    </row>
    <row r="1989" spans="1:17" hidden="1" x14ac:dyDescent="0.25">
      <c r="A1989" s="3" t="s">
        <v>67</v>
      </c>
      <c r="B1989" s="2">
        <v>43678</v>
      </c>
      <c r="C1989" s="7">
        <v>1.0563899929599601</v>
      </c>
      <c r="D1989" s="7">
        <v>3.1977566451540401E-2</v>
      </c>
      <c r="E1989" s="7">
        <v>0.51590736180934205</v>
      </c>
      <c r="F1989" s="7">
        <v>0.45211507173911802</v>
      </c>
      <c r="G1989" s="7">
        <v>1.38318203503273E-2</v>
      </c>
      <c r="H1989" s="7">
        <v>1.2564365384836899E-2</v>
      </c>
      <c r="I1989" s="30">
        <v>9.8588180273798703E-2</v>
      </c>
      <c r="J1989" s="30">
        <v>0.118437552923273</v>
      </c>
      <c r="K1989" s="7">
        <v>5.0449578069869799E-2</v>
      </c>
      <c r="L1989" s="7">
        <v>0.35221661003119498</v>
      </c>
      <c r="M1989" s="7">
        <v>6.7209592115172703E-2</v>
      </c>
      <c r="N1989" s="7">
        <v>7.1602923663568199E-2</v>
      </c>
      <c r="O1989" s="7">
        <v>3.6536677046509203E-2</v>
      </c>
      <c r="P1989" s="7">
        <v>0.17856270014144901</v>
      </c>
      <c r="Q1989" s="7">
        <v>5.1670433344962898</v>
      </c>
    </row>
    <row r="1990" spans="1:17" hidden="1" x14ac:dyDescent="0.25">
      <c r="A1990" s="3" t="s">
        <v>67</v>
      </c>
      <c r="B1990" s="2">
        <v>43709</v>
      </c>
      <c r="C1990" s="7">
        <v>0.95888317894526698</v>
      </c>
      <c r="D1990" s="7">
        <v>3.5442358376290402E-2</v>
      </c>
      <c r="E1990" s="7">
        <v>0.52705918569639698</v>
      </c>
      <c r="F1990" s="7">
        <v>0.43749845592731301</v>
      </c>
      <c r="G1990" s="7">
        <v>1.39584825753939E-2</v>
      </c>
      <c r="H1990" s="7">
        <v>1.358803509926E-2</v>
      </c>
      <c r="I1990" s="30">
        <v>8.9426334284915698E-2</v>
      </c>
      <c r="J1990" s="30">
        <v>0.106322055631647</v>
      </c>
      <c r="K1990" s="7">
        <v>4.9067420819877E-2</v>
      </c>
      <c r="L1990" s="7">
        <v>0.36889894893665398</v>
      </c>
      <c r="M1990" s="7">
        <v>6.7024347013635993E-2</v>
      </c>
      <c r="N1990" s="7">
        <v>7.6981541608558204E-2</v>
      </c>
      <c r="O1990" s="7">
        <v>3.51963664301706E-2</v>
      </c>
      <c r="P1990" s="7">
        <v>0.17953646759988701</v>
      </c>
      <c r="Q1990" s="7">
        <v>5.1089611126577301</v>
      </c>
    </row>
    <row r="1991" spans="1:17" hidden="1" x14ac:dyDescent="0.25">
      <c r="A1991" s="3" t="s">
        <v>67</v>
      </c>
      <c r="B1991" s="2">
        <v>43739</v>
      </c>
      <c r="C1991" s="7">
        <v>0.99237220246506996</v>
      </c>
      <c r="D1991" s="7">
        <v>3.6791196314565199E-2</v>
      </c>
      <c r="E1991" s="7">
        <v>0.53924610104796999</v>
      </c>
      <c r="F1991" s="7">
        <v>0.42396270263746499</v>
      </c>
      <c r="G1991" s="7">
        <v>1.35111116048321E-2</v>
      </c>
      <c r="H1991" s="7">
        <v>1.22127450144354E-2</v>
      </c>
      <c r="I1991" s="30">
        <v>9.2907013216130693E-2</v>
      </c>
      <c r="J1991" s="30">
        <v>0.101762243664657</v>
      </c>
      <c r="K1991" s="7">
        <v>4.7463850442811401E-2</v>
      </c>
      <c r="L1991" s="7">
        <v>0.37392802254208402</v>
      </c>
      <c r="M1991" s="7">
        <v>7.1389941073805793E-2</v>
      </c>
      <c r="N1991" s="7">
        <v>7.3477164157717406E-2</v>
      </c>
      <c r="O1991" s="7">
        <v>3.01404597046275E-2</v>
      </c>
      <c r="P1991" s="7">
        <v>0.18320744857889901</v>
      </c>
      <c r="Q1991" s="7">
        <v>5.0775869906555799</v>
      </c>
    </row>
    <row r="1992" spans="1:17" hidden="1" x14ac:dyDescent="0.25">
      <c r="A1992" s="3" t="s">
        <v>67</v>
      </c>
      <c r="B1992" s="2">
        <v>43770</v>
      </c>
      <c r="C1992" s="7">
        <v>1.01577625563975</v>
      </c>
      <c r="D1992" s="7">
        <v>3.5954702805906201E-2</v>
      </c>
      <c r="E1992" s="7">
        <v>0.52293438498631795</v>
      </c>
      <c r="F1992" s="7">
        <v>0.44111091220777598</v>
      </c>
      <c r="G1992" s="7">
        <v>1.44464960529023E-2</v>
      </c>
      <c r="H1992" s="7">
        <v>1.3176276593062201E-2</v>
      </c>
      <c r="I1992" s="30">
        <v>9.83359362104472E-2</v>
      </c>
      <c r="J1992" s="30">
        <v>0.101849720990432</v>
      </c>
      <c r="K1992" s="7">
        <v>5.9280133939213303E-2</v>
      </c>
      <c r="L1992" s="7">
        <v>0.37452381399810603</v>
      </c>
      <c r="M1992" s="7">
        <v>7.2353441643321595E-2</v>
      </c>
      <c r="N1992" s="7">
        <v>7.0168556770359602E-2</v>
      </c>
      <c r="O1992" s="7">
        <v>2.82867681935078E-2</v>
      </c>
      <c r="P1992" s="7">
        <v>0.16757885560864799</v>
      </c>
      <c r="Q1992" s="7">
        <v>5.1045602709428897</v>
      </c>
    </row>
    <row r="1993" spans="1:17" hidden="1" x14ac:dyDescent="0.25">
      <c r="A1993" s="3" t="s">
        <v>67</v>
      </c>
      <c r="B1993" s="2">
        <v>43800</v>
      </c>
      <c r="C1993" s="7">
        <v>1.1524212910872</v>
      </c>
      <c r="D1993" s="7">
        <v>3.5816541818573702E-2</v>
      </c>
      <c r="E1993" s="7">
        <v>0.53981487197079603</v>
      </c>
      <c r="F1993" s="7">
        <v>0.42436858621063001</v>
      </c>
      <c r="G1993" s="7">
        <v>1.6301586917632501E-2</v>
      </c>
      <c r="H1993" s="7">
        <v>1.7875686548043401E-2</v>
      </c>
      <c r="I1993" s="30">
        <v>0.106617351384911</v>
      </c>
      <c r="J1993" s="30">
        <v>0.101654461068189</v>
      </c>
      <c r="K1993" s="7">
        <v>7.0351460577988398E-2</v>
      </c>
      <c r="L1993" s="7">
        <v>0.380007039745761</v>
      </c>
      <c r="M1993" s="7">
        <v>6.9016986441297501E-2</v>
      </c>
      <c r="N1993" s="7">
        <v>5.9137647865732799E-2</v>
      </c>
      <c r="O1993" s="7">
        <v>2.5681378265689499E-2</v>
      </c>
      <c r="P1993" s="7">
        <v>0.15335640118475499</v>
      </c>
      <c r="Q1993" s="7">
        <v>5.1508355258130898</v>
      </c>
    </row>
    <row r="1994" spans="1:17" hidden="1" x14ac:dyDescent="0.25">
      <c r="A1994" s="3" t="s">
        <v>67</v>
      </c>
      <c r="B1994" s="2">
        <v>43831</v>
      </c>
      <c r="C1994" s="7">
        <v>0.91814956165532502</v>
      </c>
      <c r="D1994" s="7">
        <v>3.5910405267731801E-2</v>
      </c>
      <c r="E1994" s="7">
        <v>0.54525664237145199</v>
      </c>
      <c r="F1994" s="7">
        <v>0.41883295236081602</v>
      </c>
      <c r="G1994" s="7">
        <v>1.3583698607139E-2</v>
      </c>
      <c r="H1994" s="7">
        <v>1.13149661041158E-2</v>
      </c>
      <c r="I1994" s="30">
        <v>9.4205986021153904E-2</v>
      </c>
      <c r="J1994" s="30">
        <v>0.100536179134319</v>
      </c>
      <c r="K1994" s="7">
        <v>5.03640162353301E-2</v>
      </c>
      <c r="L1994" s="7">
        <v>0.38070884365734098</v>
      </c>
      <c r="M1994" s="7">
        <v>7.7913369291419093E-2</v>
      </c>
      <c r="N1994" s="7">
        <v>6.7677479078990396E-2</v>
      </c>
      <c r="O1994" s="7">
        <v>3.1992972794890301E-2</v>
      </c>
      <c r="P1994" s="7">
        <v>0.171702489075301</v>
      </c>
      <c r="Q1994" s="7">
        <v>5.1440498706626299</v>
      </c>
    </row>
    <row r="1995" spans="1:17" hidden="1" x14ac:dyDescent="0.25">
      <c r="A1995" s="3" t="s">
        <v>67</v>
      </c>
      <c r="B1995" s="2">
        <v>43862</v>
      </c>
      <c r="C1995" s="7">
        <v>0.92885651454299001</v>
      </c>
      <c r="D1995" s="7">
        <v>3.5596583783039502E-2</v>
      </c>
      <c r="E1995" s="7">
        <v>0.53943292523751596</v>
      </c>
      <c r="F1995" s="7">
        <v>0.424970490979445</v>
      </c>
      <c r="G1995" s="7">
        <v>1.27563512740923E-2</v>
      </c>
      <c r="H1995" s="7">
        <v>1.21142008423485E-2</v>
      </c>
      <c r="I1995" s="30">
        <v>9.0745765600186407E-2</v>
      </c>
      <c r="J1995" s="30">
        <v>0.105705881137589</v>
      </c>
      <c r="K1995" s="7">
        <v>4.9058803106433103E-2</v>
      </c>
      <c r="L1995" s="7">
        <v>0.38389192724093102</v>
      </c>
      <c r="M1995" s="7">
        <v>7.0754781955614104E-2</v>
      </c>
      <c r="N1995" s="7">
        <v>7.4010514695573307E-2</v>
      </c>
      <c r="O1995" s="7">
        <v>2.9679826550012601E-2</v>
      </c>
      <c r="P1995" s="7">
        <v>0.17128194759721899</v>
      </c>
      <c r="Q1995" s="7">
        <v>5.1170374486005796</v>
      </c>
    </row>
    <row r="1996" spans="1:17" hidden="1" x14ac:dyDescent="0.25">
      <c r="A1996" s="3" t="s">
        <v>67</v>
      </c>
      <c r="B1996" s="2">
        <v>43891</v>
      </c>
      <c r="C1996" s="7">
        <v>0.92998887941892705</v>
      </c>
      <c r="D1996" s="7">
        <v>3.9998535719118399E-2</v>
      </c>
      <c r="E1996" s="7">
        <v>0.564033986282651</v>
      </c>
      <c r="F1996" s="7">
        <v>0.39596747799823001</v>
      </c>
      <c r="G1996" s="7">
        <v>1.2484663938307E-2</v>
      </c>
      <c r="H1996" s="7">
        <v>7.6796686696475602E-3</v>
      </c>
      <c r="I1996" s="30">
        <v>7.1629847612591793E-2</v>
      </c>
      <c r="J1996" s="30">
        <v>6.9180983111731306E-2</v>
      </c>
      <c r="K1996" s="7">
        <v>4.2119613461181503E-2</v>
      </c>
      <c r="L1996" s="7">
        <v>0.47739796970477499</v>
      </c>
      <c r="M1996" s="7">
        <v>5.6617348682759902E-2</v>
      </c>
      <c r="N1996" s="7">
        <v>7.73812375653707E-2</v>
      </c>
      <c r="O1996" s="7">
        <v>1.69251285580319E-2</v>
      </c>
      <c r="P1996" s="7">
        <v>0.168583538695604</v>
      </c>
      <c r="Q1996" s="7">
        <v>5.1073849122980999</v>
      </c>
    </row>
    <row r="1997" spans="1:17" hidden="1" x14ac:dyDescent="0.25">
      <c r="A1997" s="3" t="s">
        <v>67</v>
      </c>
      <c r="B1997" s="2">
        <v>43922</v>
      </c>
      <c r="C1997" s="7">
        <v>0.53965377567385897</v>
      </c>
      <c r="D1997" s="7">
        <v>4.3079473561376001E-2</v>
      </c>
      <c r="E1997" s="7">
        <v>0.66575151908309205</v>
      </c>
      <c r="F1997" s="7">
        <v>0.29116900735553197</v>
      </c>
      <c r="G1997" s="7">
        <v>1.18343713354984E-2</v>
      </c>
      <c r="H1997" s="7">
        <v>4.5223030717049398E-4</v>
      </c>
      <c r="I1997" s="30">
        <v>1.8704510481319801E-2</v>
      </c>
      <c r="J1997" s="30">
        <v>2.4452053697550501E-2</v>
      </c>
      <c r="K1997" s="7">
        <v>1.08895161002352E-2</v>
      </c>
      <c r="L1997" s="7">
        <v>0.76323778840136003</v>
      </c>
      <c r="M1997" s="7">
        <v>1.9540134473830101E-2</v>
      </c>
      <c r="N1997" s="7">
        <v>4.3602135792357402E-2</v>
      </c>
      <c r="O1997" s="7">
        <v>1.64437328543312E-3</v>
      </c>
      <c r="P1997" s="7">
        <v>0.105642886125245</v>
      </c>
      <c r="Q1997" s="7">
        <v>5.3097548304076101</v>
      </c>
    </row>
    <row r="1998" spans="1:17" hidden="1" x14ac:dyDescent="0.25">
      <c r="A1998" s="3" t="s">
        <v>67</v>
      </c>
      <c r="B1998" s="2">
        <v>43952</v>
      </c>
      <c r="C1998" s="7">
        <v>0.67867709667972298</v>
      </c>
      <c r="D1998" s="7">
        <v>4.1738963951758697E-2</v>
      </c>
      <c r="E1998" s="7">
        <v>0.62945028963023397</v>
      </c>
      <c r="F1998" s="7">
        <v>0.328810746418008</v>
      </c>
      <c r="G1998" s="7">
        <v>1.32895591520312E-2</v>
      </c>
      <c r="H1998" s="7">
        <v>1.37433916886675E-3</v>
      </c>
      <c r="I1998" s="30">
        <v>2.1737957115149299E-2</v>
      </c>
      <c r="J1998" s="30">
        <v>3.6670490046971697E-2</v>
      </c>
      <c r="K1998" s="7">
        <v>1.01534388649328E-2</v>
      </c>
      <c r="L1998" s="7">
        <v>0.66034942984469303</v>
      </c>
      <c r="M1998" s="7">
        <v>2.3567476651652399E-2</v>
      </c>
      <c r="N1998" s="7">
        <v>9.8257816443613505E-2</v>
      </c>
      <c r="O1998" s="7">
        <v>2.1202942537068702E-3</v>
      </c>
      <c r="P1998" s="7">
        <v>0.13247919845838299</v>
      </c>
      <c r="Q1998" s="7">
        <v>5.293318827996</v>
      </c>
    </row>
    <row r="1999" spans="1:17" hidden="1" x14ac:dyDescent="0.25">
      <c r="A1999" s="3" t="s">
        <v>67</v>
      </c>
      <c r="B1999" s="2">
        <v>43983</v>
      </c>
      <c r="C1999" s="7">
        <v>0.80435910359797602</v>
      </c>
      <c r="D1999" s="7">
        <v>4.1528385953867097E-2</v>
      </c>
      <c r="E1999" s="7">
        <v>0.57889463322299195</v>
      </c>
      <c r="F1999" s="7">
        <v>0.37957698082314101</v>
      </c>
      <c r="G1999" s="7">
        <v>1.3110254983432599E-2</v>
      </c>
      <c r="H1999" s="7">
        <v>5.2619381221711403E-3</v>
      </c>
      <c r="I1999" s="30">
        <v>7.6223908907537094E-2</v>
      </c>
      <c r="J1999" s="30">
        <v>4.5170290941419403E-2</v>
      </c>
      <c r="K1999" s="7">
        <v>1.9907134978742799E-2</v>
      </c>
      <c r="L1999" s="7">
        <v>0.53801086842376</v>
      </c>
      <c r="M1999" s="7">
        <v>3.7242700306112902E-2</v>
      </c>
      <c r="N1999" s="7">
        <v>9.5088744587016105E-2</v>
      </c>
      <c r="O1999" s="7">
        <v>3.4684518203828602E-3</v>
      </c>
      <c r="P1999" s="7">
        <v>0.16651570692942499</v>
      </c>
      <c r="Q1999" s="7">
        <v>5.2200944757194003</v>
      </c>
    </row>
    <row r="2000" spans="1:17" hidden="1" x14ac:dyDescent="0.25">
      <c r="A2000" s="3" t="s">
        <v>67</v>
      </c>
      <c r="B2000" s="2">
        <v>44013</v>
      </c>
      <c r="C2000" s="7">
        <v>1.0131732613475699</v>
      </c>
      <c r="D2000" s="7">
        <v>3.8633495185688899E-2</v>
      </c>
      <c r="E2000" s="7">
        <v>0.52523505720438601</v>
      </c>
      <c r="F2000" s="7">
        <v>0.436131447609925</v>
      </c>
      <c r="G2000" s="7">
        <v>1.41104128401716E-2</v>
      </c>
      <c r="H2000" s="7">
        <v>7.2735804284151601E-3</v>
      </c>
      <c r="I2000" s="30">
        <v>0.113131177804612</v>
      </c>
      <c r="J2000" s="30">
        <v>8.7759856726031094E-2</v>
      </c>
      <c r="K2000" s="7">
        <v>3.2364035938703899E-2</v>
      </c>
      <c r="L2000" s="7">
        <v>0.41762673948817503</v>
      </c>
      <c r="M2000" s="7">
        <v>6.0551072843254901E-2</v>
      </c>
      <c r="N2000" s="7">
        <v>8.1597981623602794E-2</v>
      </c>
      <c r="O2000" s="7">
        <v>1.07057974381197E-2</v>
      </c>
      <c r="P2000" s="7">
        <v>0.17487934486891299</v>
      </c>
      <c r="Q2000" s="7">
        <v>5.1741002081980598</v>
      </c>
    </row>
    <row r="2001" spans="1:17" hidden="1" x14ac:dyDescent="0.25">
      <c r="A2001" s="3" t="s">
        <v>67</v>
      </c>
      <c r="B2001" s="2">
        <v>44044</v>
      </c>
      <c r="C2001" s="7">
        <v>1.03970879429616</v>
      </c>
      <c r="D2001" s="7">
        <v>3.8142908307297697E-2</v>
      </c>
      <c r="E2001" s="7">
        <v>0.54070935533729603</v>
      </c>
      <c r="F2001" s="7">
        <v>0.42114773635540598</v>
      </c>
      <c r="G2001" s="7">
        <v>1.1925380490175601E-2</v>
      </c>
      <c r="H2001" s="7">
        <v>7.6522953920874198E-3</v>
      </c>
      <c r="I2001" s="30">
        <v>9.8138909020156498E-2</v>
      </c>
      <c r="J2001" s="30">
        <v>0.12528261887477299</v>
      </c>
      <c r="K2001" s="7">
        <v>3.3041097955314201E-2</v>
      </c>
      <c r="L2001" s="7">
        <v>0.39943818532651698</v>
      </c>
      <c r="M2001" s="7">
        <v>6.0588881355028899E-2</v>
      </c>
      <c r="N2001" s="7">
        <v>8.0190193936945403E-2</v>
      </c>
      <c r="O2001" s="7">
        <v>1.6750794529909099E-2</v>
      </c>
      <c r="P2001" s="7">
        <v>0.16699164311909301</v>
      </c>
      <c r="Q2001" s="7">
        <v>5.2165928460147297</v>
      </c>
    </row>
    <row r="2002" spans="1:17" hidden="1" x14ac:dyDescent="0.25">
      <c r="A2002" s="3" t="s">
        <v>67</v>
      </c>
      <c r="B2002" s="2">
        <v>44075</v>
      </c>
      <c r="C2002" s="7">
        <v>1.0297067964339901</v>
      </c>
      <c r="D2002" s="7">
        <v>3.8094342375437802E-2</v>
      </c>
      <c r="E2002" s="7">
        <v>0.53706837595663004</v>
      </c>
      <c r="F2002" s="7">
        <v>0.424837281667932</v>
      </c>
      <c r="G2002" s="7">
        <v>1.40549752972596E-2</v>
      </c>
      <c r="H2002" s="7">
        <v>7.701394042852E-3</v>
      </c>
      <c r="I2002" s="30">
        <v>0.11635792106592301</v>
      </c>
      <c r="J2002" s="30">
        <v>0.10376954950103801</v>
      </c>
      <c r="K2002" s="7">
        <v>3.39964138636576E-2</v>
      </c>
      <c r="L2002" s="7">
        <v>0.38961843149860997</v>
      </c>
      <c r="M2002" s="7">
        <v>6.4342285869292901E-2</v>
      </c>
      <c r="N2002" s="7">
        <v>8.4560377478898094E-2</v>
      </c>
      <c r="O2002" s="7">
        <v>1.51871896423494E-2</v>
      </c>
      <c r="P2002" s="7">
        <v>0.17041146174012001</v>
      </c>
      <c r="Q2002" s="7">
        <v>5.1517851578581197</v>
      </c>
    </row>
    <row r="2003" spans="1:17" hidden="1" x14ac:dyDescent="0.25">
      <c r="A2003" s="3" t="s">
        <v>67</v>
      </c>
      <c r="B2003" s="2">
        <v>44105</v>
      </c>
      <c r="C2003" s="7">
        <v>1.01629627135015</v>
      </c>
      <c r="D2003" s="7">
        <v>4.7504296665293697E-2</v>
      </c>
      <c r="E2003" s="7">
        <v>0.55650162209072196</v>
      </c>
      <c r="F2003" s="7">
        <v>0.395994081243984</v>
      </c>
      <c r="G2003" s="7">
        <v>1.5427762792287299E-2</v>
      </c>
      <c r="H2003" s="7">
        <v>8.3413050702629398E-3</v>
      </c>
      <c r="I2003" s="30">
        <v>9.2558677941002407E-2</v>
      </c>
      <c r="J2003" s="30">
        <v>0.102544449968815</v>
      </c>
      <c r="K2003" s="7">
        <v>3.66526353209779E-2</v>
      </c>
      <c r="L2003" s="7">
        <v>0.415653429257547</v>
      </c>
      <c r="M2003" s="7">
        <v>6.5466797636063098E-2</v>
      </c>
      <c r="N2003" s="7">
        <v>8.7393567531542204E-2</v>
      </c>
      <c r="O2003" s="7">
        <v>1.3445470199751E-2</v>
      </c>
      <c r="P2003" s="7">
        <v>0.162515904281751</v>
      </c>
      <c r="Q2003" s="7">
        <v>5.16760003423218</v>
      </c>
    </row>
    <row r="2004" spans="1:17" hidden="1" x14ac:dyDescent="0.25">
      <c r="A2004" s="3" t="s">
        <v>67</v>
      </c>
      <c r="B2004" s="2">
        <v>44136</v>
      </c>
      <c r="C2004" s="7">
        <v>0.79725960069326096</v>
      </c>
      <c r="D2004" s="7">
        <v>4.1073731016992097E-2</v>
      </c>
      <c r="E2004" s="7">
        <v>0.59992804904887798</v>
      </c>
      <c r="F2004" s="7">
        <v>0.358998219934129</v>
      </c>
      <c r="G2004" s="7">
        <v>1.7406814219201101E-2</v>
      </c>
      <c r="H2004" s="7">
        <v>5.1167729211745701E-3</v>
      </c>
      <c r="I2004" s="30">
        <v>5.1091668247183697E-2</v>
      </c>
      <c r="J2004" s="30">
        <v>5.5329940507704803E-2</v>
      </c>
      <c r="K2004" s="7">
        <v>2.05890617254775E-2</v>
      </c>
      <c r="L2004" s="7">
        <v>0.52638333783365499</v>
      </c>
      <c r="M2004" s="7">
        <v>6.7647703995183203E-2</v>
      </c>
      <c r="N2004" s="7">
        <v>0.10217372948181799</v>
      </c>
      <c r="O2004" s="7">
        <v>8.2007673693547806E-3</v>
      </c>
      <c r="P2004" s="7">
        <v>0.14606020369924799</v>
      </c>
      <c r="Q2004" s="7">
        <v>5.1797848072826902</v>
      </c>
    </row>
    <row r="2005" spans="1:17" hidden="1" x14ac:dyDescent="0.25">
      <c r="A2005" s="3" t="s">
        <v>67</v>
      </c>
      <c r="B2005" s="2">
        <v>44166</v>
      </c>
      <c r="C2005" s="7">
        <v>1.04639496159821</v>
      </c>
      <c r="D2005" s="7">
        <v>4.4201134470862699E-2</v>
      </c>
      <c r="E2005" s="7">
        <v>0.58816159670941703</v>
      </c>
      <c r="F2005" s="7">
        <v>0.36763726881971998</v>
      </c>
      <c r="G2005" s="7">
        <v>1.7733883963587199E-2</v>
      </c>
      <c r="H2005" s="7">
        <v>1.2383676885239199E-2</v>
      </c>
      <c r="I2005" s="30">
        <v>0.103795587959139</v>
      </c>
      <c r="J2005" s="30">
        <v>7.4485378077101802E-2</v>
      </c>
      <c r="K2005" s="7">
        <v>5.3576739619734103E-2</v>
      </c>
      <c r="L2005" s="7">
        <v>0.46318410010227701</v>
      </c>
      <c r="M2005" s="7">
        <v>7.2033199565032902E-2</v>
      </c>
      <c r="N2005" s="7">
        <v>6.8053626667755204E-2</v>
      </c>
      <c r="O2005" s="7">
        <v>6.4250005854945696E-3</v>
      </c>
      <c r="P2005" s="7">
        <v>0.12832880657463999</v>
      </c>
      <c r="Q2005" s="7">
        <v>5.1524054575178999</v>
      </c>
    </row>
    <row r="2006" spans="1:17" hidden="1" x14ac:dyDescent="0.25">
      <c r="A2006" s="3" t="s">
        <v>67</v>
      </c>
      <c r="B2006" s="2">
        <v>44197</v>
      </c>
      <c r="C2006" s="7">
        <v>0.61559891944517098</v>
      </c>
      <c r="D2006" s="7">
        <v>4.3311074000569702E-2</v>
      </c>
      <c r="E2006" s="7">
        <v>0.62991951526188195</v>
      </c>
      <c r="F2006" s="7">
        <v>0.32676941073754801</v>
      </c>
      <c r="G2006" s="7">
        <v>1.47405983664419E-2</v>
      </c>
      <c r="H2006" s="7">
        <v>2.1085819988530502E-3</v>
      </c>
      <c r="I2006" s="30">
        <v>3.0012070053065699E-2</v>
      </c>
      <c r="J2006" s="30">
        <v>4.1949792662299402E-2</v>
      </c>
      <c r="K2006" s="7">
        <v>1.4646000910153599E-2</v>
      </c>
      <c r="L2006" s="7">
        <v>0.59507977302259196</v>
      </c>
      <c r="M2006" s="7">
        <v>5.4118969286853898E-2</v>
      </c>
      <c r="N2006" s="7">
        <v>7.2100347250949506E-2</v>
      </c>
      <c r="O2006" s="7">
        <v>5.9825051685046E-3</v>
      </c>
      <c r="P2006" s="7">
        <v>0.16926136128028599</v>
      </c>
      <c r="Q2006" s="7">
        <v>5.2948217167729901</v>
      </c>
    </row>
    <row r="2007" spans="1:17" hidden="1" x14ac:dyDescent="0.25">
      <c r="A2007" s="3" t="s">
        <v>67</v>
      </c>
      <c r="B2007" s="2">
        <v>44228</v>
      </c>
      <c r="C2007" s="7">
        <v>0.63813700113745697</v>
      </c>
      <c r="D2007" s="7">
        <v>4.26477015683644E-2</v>
      </c>
      <c r="E2007" s="7">
        <v>0.61168411083045604</v>
      </c>
      <c r="F2007" s="7">
        <v>0.34566818760118001</v>
      </c>
      <c r="G2007" s="7">
        <v>1.5372201832407201E-2</v>
      </c>
      <c r="H2007" s="7">
        <v>9.3559691109805401E-4</v>
      </c>
      <c r="I2007" s="30">
        <v>3.9008112703289598E-2</v>
      </c>
      <c r="J2007" s="30">
        <v>4.5151464613208403E-2</v>
      </c>
      <c r="K2007" s="7">
        <v>1.3347361959844499E-2</v>
      </c>
      <c r="L2007" s="7">
        <v>0.56780238754299595</v>
      </c>
      <c r="M2007" s="7">
        <v>6.0683517995109501E-2</v>
      </c>
      <c r="N2007" s="7">
        <v>8.7470099112071306E-2</v>
      </c>
      <c r="O2007" s="7">
        <v>5.21026618381788E-3</v>
      </c>
      <c r="P2007" s="7">
        <v>0.16501899114615701</v>
      </c>
      <c r="Q2007" s="7">
        <v>5.23420753270746</v>
      </c>
    </row>
    <row r="2008" spans="1:17" hidden="1" x14ac:dyDescent="0.25">
      <c r="A2008" s="3" t="s">
        <v>67</v>
      </c>
      <c r="B2008" s="2">
        <v>44256</v>
      </c>
      <c r="C2008" s="7">
        <v>0.81288584116237905</v>
      </c>
      <c r="D2008" s="7">
        <v>4.3726019213983697E-2</v>
      </c>
      <c r="E2008" s="7">
        <v>0.60132163832504903</v>
      </c>
      <c r="F2008" s="7">
        <v>0.35495234246096702</v>
      </c>
      <c r="G2008" s="7">
        <v>1.8532972381697502E-2</v>
      </c>
      <c r="H2008" s="7">
        <v>1.2937373222529701E-3</v>
      </c>
      <c r="I2008" s="30">
        <v>5.02869251082586E-2</v>
      </c>
      <c r="J2008" s="30">
        <v>4.6135305562922002E-2</v>
      </c>
      <c r="K2008" s="7">
        <v>1.4347571023309099E-2</v>
      </c>
      <c r="L2008" s="7">
        <v>0.53141640971582405</v>
      </c>
      <c r="M2008" s="7">
        <v>6.18721342551432E-2</v>
      </c>
      <c r="N2008" s="7">
        <v>0.105143045737319</v>
      </c>
      <c r="O2008" s="7">
        <v>7.5176831687510303E-3</v>
      </c>
      <c r="P2008" s="7">
        <v>0.16345421572452301</v>
      </c>
      <c r="Q2008" s="7">
        <v>5.1887233427700803</v>
      </c>
    </row>
    <row r="2009" spans="1:17" hidden="1" x14ac:dyDescent="0.25">
      <c r="A2009" s="3" t="s">
        <v>67</v>
      </c>
      <c r="B2009" s="2">
        <v>44287</v>
      </c>
      <c r="C2009" s="7">
        <v>0.98214701931818205</v>
      </c>
      <c r="D2009" s="7">
        <v>3.9139094164984199E-2</v>
      </c>
      <c r="E2009" s="7">
        <v>0.56041301468842597</v>
      </c>
      <c r="F2009" s="7">
        <v>0.40044789114659002</v>
      </c>
      <c r="G2009" s="7">
        <v>1.3210644497564599E-2</v>
      </c>
      <c r="H2009" s="7">
        <v>5.8351667763588497E-3</v>
      </c>
      <c r="I2009" s="30">
        <v>0.102870590818959</v>
      </c>
      <c r="J2009" s="30">
        <v>6.7356999756142094E-2</v>
      </c>
      <c r="K2009" s="7">
        <v>3.2830441489021797E-2</v>
      </c>
      <c r="L2009" s="7">
        <v>0.427618161108964</v>
      </c>
      <c r="M2009" s="7">
        <v>7.8975772405226893E-2</v>
      </c>
      <c r="N2009" s="7">
        <v>9.3769163382153006E-2</v>
      </c>
      <c r="O2009" s="7">
        <v>9.8736699307969307E-3</v>
      </c>
      <c r="P2009" s="7">
        <v>0.16765938983481299</v>
      </c>
      <c r="Q2009" s="7">
        <v>5.1199335694632104</v>
      </c>
    </row>
    <row r="2010" spans="1:17" hidden="1" x14ac:dyDescent="0.25">
      <c r="A2010" s="3" t="s">
        <v>67</v>
      </c>
      <c r="B2010" s="2">
        <v>44317</v>
      </c>
      <c r="C2010" s="7">
        <v>1.07366022159358</v>
      </c>
      <c r="D2010" s="7">
        <v>3.5381139855038303E-2</v>
      </c>
      <c r="E2010" s="7">
        <v>0.54051517636067103</v>
      </c>
      <c r="F2010" s="7">
        <v>0.42410368378429097</v>
      </c>
      <c r="G2010" s="7">
        <v>1.19303583047294E-2</v>
      </c>
      <c r="H2010" s="7">
        <v>8.7420391020078606E-3</v>
      </c>
      <c r="I2010" s="30">
        <v>9.6923715995896706E-2</v>
      </c>
      <c r="J2010" s="30">
        <v>9.5518564647675303E-2</v>
      </c>
      <c r="K2010" s="7">
        <v>2.8864702809155499E-2</v>
      </c>
      <c r="L2010" s="7">
        <v>0.403290941067243</v>
      </c>
      <c r="M2010" s="7">
        <v>6.7070056340852294E-2</v>
      </c>
      <c r="N2010" s="7">
        <v>9.2286579665408194E-2</v>
      </c>
      <c r="O2010" s="7">
        <v>1.34665665052211E-2</v>
      </c>
      <c r="P2010" s="7">
        <v>0.181906475561811</v>
      </c>
      <c r="Q2010" s="7">
        <v>5.1033282103658397</v>
      </c>
    </row>
    <row r="2011" spans="1:17" hidden="1" x14ac:dyDescent="0.25">
      <c r="A2011" s="3" t="s">
        <v>67</v>
      </c>
      <c r="B2011" s="2">
        <v>44348</v>
      </c>
      <c r="C2011" s="7">
        <v>1.0681385528442899</v>
      </c>
      <c r="D2011" s="7">
        <v>3.9595943566453101E-2</v>
      </c>
      <c r="E2011" s="7">
        <v>0.54807376350054504</v>
      </c>
      <c r="F2011" s="7">
        <v>0.412330292933002</v>
      </c>
      <c r="G2011" s="7">
        <v>1.31617926279998E-2</v>
      </c>
      <c r="H2011" s="7">
        <v>8.9263196828616807E-3</v>
      </c>
      <c r="I2011" s="30">
        <v>9.7272629373333294E-2</v>
      </c>
      <c r="J2011" s="30">
        <v>0.11280241924708501</v>
      </c>
      <c r="K2011" s="7">
        <v>3.1192011479402398E-2</v>
      </c>
      <c r="L2011" s="7">
        <v>0.39581548471485001</v>
      </c>
      <c r="M2011" s="7">
        <v>7.0599837363871404E-2</v>
      </c>
      <c r="N2011" s="7">
        <v>8.1329436635673796E-2</v>
      </c>
      <c r="O2011" s="7">
        <v>1.5009262830155599E-2</v>
      </c>
      <c r="P2011" s="7">
        <v>0.17389080604476601</v>
      </c>
      <c r="Q2011" s="7">
        <v>5.1302814396906404</v>
      </c>
    </row>
    <row r="2012" spans="1:17" hidden="1" x14ac:dyDescent="0.25">
      <c r="A2012" s="3" t="s">
        <v>67</v>
      </c>
      <c r="B2012" s="2">
        <v>44378</v>
      </c>
      <c r="C2012" s="7">
        <v>1.1210503527375999</v>
      </c>
      <c r="D2012" s="7">
        <v>3.5468494072133101E-2</v>
      </c>
      <c r="E2012" s="7">
        <v>0.54987193164793602</v>
      </c>
      <c r="F2012" s="7">
        <v>0.414659574279931</v>
      </c>
      <c r="G2012" s="7">
        <v>1.2105295058514201E-2</v>
      </c>
      <c r="H2012" s="7">
        <v>8.28955979847594E-3</v>
      </c>
      <c r="I2012" s="30">
        <v>0.102739609453098</v>
      </c>
      <c r="J2012" s="30">
        <v>0.117930404758272</v>
      </c>
      <c r="K2012" s="7">
        <v>3.0736734999262799E-2</v>
      </c>
      <c r="L2012" s="7">
        <v>0.396326096604185</v>
      </c>
      <c r="M2012" s="7">
        <v>6.3121131351080398E-2</v>
      </c>
      <c r="N2012" s="7">
        <v>8.4192544278644296E-2</v>
      </c>
      <c r="O2012" s="7">
        <v>1.87409417440372E-2</v>
      </c>
      <c r="P2012" s="7">
        <v>0.16581768195443</v>
      </c>
      <c r="Q2012" s="7">
        <v>5.14062339034232</v>
      </c>
    </row>
    <row r="2013" spans="1:17" hidden="1" x14ac:dyDescent="0.25">
      <c r="A2013" s="3" t="s">
        <v>67</v>
      </c>
      <c r="B2013" s="2">
        <v>44409</v>
      </c>
      <c r="C2013" s="7">
        <v>1.08642993457376</v>
      </c>
      <c r="D2013" s="7">
        <v>3.9137181302026203E-2</v>
      </c>
      <c r="E2013" s="7">
        <v>0.54113093301845006</v>
      </c>
      <c r="F2013" s="7">
        <v>0.41973188567952402</v>
      </c>
      <c r="G2013" s="7">
        <v>1.2062655413218199E-2</v>
      </c>
      <c r="H2013" s="7">
        <v>1.0571782460856599E-2</v>
      </c>
      <c r="I2013" s="30">
        <v>0.10036042314617701</v>
      </c>
      <c r="J2013" s="30">
        <v>0.13946408858085099</v>
      </c>
      <c r="K2013" s="7">
        <v>2.96770496207183E-2</v>
      </c>
      <c r="L2013" s="7">
        <v>0.387978858688588</v>
      </c>
      <c r="M2013" s="7">
        <v>6.6304162326081398E-2</v>
      </c>
      <c r="N2013" s="7">
        <v>7.2085882904825205E-2</v>
      </c>
      <c r="O2013" s="7">
        <v>2.0043149629635701E-2</v>
      </c>
      <c r="P2013" s="7">
        <v>0.16145194722904899</v>
      </c>
      <c r="Q2013" s="7">
        <v>5.1345575997538502</v>
      </c>
    </row>
    <row r="2014" spans="1:17" x14ac:dyDescent="0.25">
      <c r="A2014" s="3" t="s">
        <v>67</v>
      </c>
      <c r="B2014" s="2">
        <v>44440</v>
      </c>
      <c r="C2014" s="7">
        <v>1.06955267676206</v>
      </c>
      <c r="D2014" s="7">
        <v>3.8238924370485199E-2</v>
      </c>
      <c r="E2014" s="7">
        <v>0.54857081003500696</v>
      </c>
      <c r="F2014" s="7">
        <v>0.413190265594508</v>
      </c>
      <c r="G2014" s="7">
        <v>1.19840761589688E-2</v>
      </c>
      <c r="H2014" s="7">
        <v>9.0713848995494402E-3</v>
      </c>
      <c r="I2014" s="30">
        <v>9.2812178716219995E-2</v>
      </c>
      <c r="J2014" s="30">
        <v>0.120721940053474</v>
      </c>
      <c r="K2014" s="7">
        <v>3.1877952487616497E-2</v>
      </c>
      <c r="L2014" s="7">
        <v>0.38062491700453599</v>
      </c>
      <c r="M2014" s="7">
        <v>7.1555493378258006E-2</v>
      </c>
      <c r="N2014" s="7">
        <v>7.3408193077205294E-2</v>
      </c>
      <c r="O2014" s="7">
        <v>2.1164435532935798E-2</v>
      </c>
      <c r="P2014" s="7">
        <v>0.18677942869123601</v>
      </c>
      <c r="Q2014" s="7">
        <v>5.1768034300709997</v>
      </c>
    </row>
    <row r="2015" spans="1:17" hidden="1" x14ac:dyDescent="0.25">
      <c r="A2015" s="3" t="s">
        <v>68</v>
      </c>
      <c r="B2015" s="2">
        <v>43466</v>
      </c>
      <c r="C2015" s="7">
        <v>0.83635190400366599</v>
      </c>
      <c r="D2015" s="7">
        <v>1.6928897383980498E-2</v>
      </c>
      <c r="E2015" s="7">
        <v>0.42626248499587899</v>
      </c>
      <c r="F2015" s="7">
        <v>0.556808617620141</v>
      </c>
      <c r="G2015" s="7">
        <v>1.1832346485690899E-2</v>
      </c>
      <c r="H2015" s="7">
        <v>1.85864482429332E-2</v>
      </c>
      <c r="I2015" s="30">
        <v>0.14698171095360199</v>
      </c>
      <c r="J2015" s="30">
        <v>0.13853129483635099</v>
      </c>
      <c r="K2015" s="7">
        <v>7.7028593240822105E-2</v>
      </c>
      <c r="L2015" s="7">
        <v>0.26741380821020799</v>
      </c>
      <c r="M2015" s="7">
        <v>5.7131679733929998E-2</v>
      </c>
      <c r="N2015" s="7">
        <v>6.4694282638342704E-2</v>
      </c>
      <c r="O2015" s="7">
        <v>4.90622401232923E-2</v>
      </c>
      <c r="P2015" s="7">
        <v>0.16873759553482801</v>
      </c>
      <c r="Q2015" s="7">
        <v>5.1540591426503504</v>
      </c>
    </row>
    <row r="2016" spans="1:17" hidden="1" x14ac:dyDescent="0.25">
      <c r="A2016" s="3" t="s">
        <v>68</v>
      </c>
      <c r="B2016" s="2">
        <v>43497</v>
      </c>
      <c r="C2016" s="7">
        <v>0.86861424927344699</v>
      </c>
      <c r="D2016" s="7">
        <v>1.7230751207661099E-2</v>
      </c>
      <c r="E2016" s="7">
        <v>0.404866052114432</v>
      </c>
      <c r="F2016" s="7">
        <v>0.57790319667790702</v>
      </c>
      <c r="G2016" s="7">
        <v>1.16593405053536E-2</v>
      </c>
      <c r="H2016" s="7">
        <v>2.2050133756158399E-2</v>
      </c>
      <c r="I2016" s="30">
        <v>0.15042199182065599</v>
      </c>
      <c r="J2016" s="30">
        <v>0.17042426253872101</v>
      </c>
      <c r="K2016" s="7">
        <v>7.4976933197153095E-2</v>
      </c>
      <c r="L2016" s="7">
        <v>0.265544506213158</v>
      </c>
      <c r="M2016" s="7">
        <v>5.7708708940830002E-2</v>
      </c>
      <c r="N2016" s="7">
        <v>5.7522073038133302E-2</v>
      </c>
      <c r="O2016" s="7">
        <v>4.85677602870822E-2</v>
      </c>
      <c r="P2016" s="7">
        <v>0.14112428970275401</v>
      </c>
      <c r="Q2016" s="7">
        <v>5.3306191025172698</v>
      </c>
    </row>
    <row r="2017" spans="1:17" hidden="1" x14ac:dyDescent="0.25">
      <c r="A2017" s="3" t="s">
        <v>68</v>
      </c>
      <c r="B2017" s="2">
        <v>43525</v>
      </c>
      <c r="C2017" s="7">
        <v>1.01505898703049</v>
      </c>
      <c r="D2017" s="7">
        <v>1.51252750579857E-2</v>
      </c>
      <c r="E2017" s="7">
        <v>0.40310733456051001</v>
      </c>
      <c r="F2017" s="7">
        <v>0.58176739038150405</v>
      </c>
      <c r="G2017" s="7">
        <v>1.26726468101291E-2</v>
      </c>
      <c r="H2017" s="7">
        <v>2.0344106769879401E-2</v>
      </c>
      <c r="I2017" s="30">
        <v>0.14876979071604299</v>
      </c>
      <c r="J2017" s="30">
        <v>0.15613731063667299</v>
      </c>
      <c r="K2017" s="7">
        <v>7.1391059174897395E-2</v>
      </c>
      <c r="L2017" s="7">
        <v>0.25537514379953502</v>
      </c>
      <c r="M2017" s="7">
        <v>5.6952490861922202E-2</v>
      </c>
      <c r="N2017" s="7">
        <v>6.1333752651454E-2</v>
      </c>
      <c r="O2017" s="7">
        <v>4.99745289818989E-2</v>
      </c>
      <c r="P2017" s="7">
        <v>0.16704916959756699</v>
      </c>
      <c r="Q2017" s="7">
        <v>5.3133675385284898</v>
      </c>
    </row>
    <row r="2018" spans="1:17" hidden="1" x14ac:dyDescent="0.25">
      <c r="A2018" s="3" t="s">
        <v>68</v>
      </c>
      <c r="B2018" s="2">
        <v>43556</v>
      </c>
      <c r="C2018" s="7">
        <v>0.97734468742082503</v>
      </c>
      <c r="D2018" s="7">
        <v>1.4422822287167601E-2</v>
      </c>
      <c r="E2018" s="7">
        <v>0.39076545280347602</v>
      </c>
      <c r="F2018" s="7">
        <v>0.59481172490935597</v>
      </c>
      <c r="G2018" s="7">
        <v>1.2584671824508099E-2</v>
      </c>
      <c r="H2018" s="7">
        <v>2.47535007089154E-2</v>
      </c>
      <c r="I2018" s="30">
        <v>0.15891096261548701</v>
      </c>
      <c r="J2018" s="30">
        <v>0.162402068547886</v>
      </c>
      <c r="K2018" s="7">
        <v>7.4898050600592E-2</v>
      </c>
      <c r="L2018" s="7">
        <v>0.25863621920117802</v>
      </c>
      <c r="M2018" s="7">
        <v>5.6683896304071703E-2</v>
      </c>
      <c r="N2018" s="7">
        <v>6.5492350363101901E-2</v>
      </c>
      <c r="O2018" s="7">
        <v>5.1089138728775497E-2</v>
      </c>
      <c r="P2018" s="7">
        <v>0.13454914110548399</v>
      </c>
      <c r="Q2018" s="7">
        <v>5.3336290954934702</v>
      </c>
    </row>
    <row r="2019" spans="1:17" hidden="1" x14ac:dyDescent="0.25">
      <c r="A2019" s="3" t="s">
        <v>68</v>
      </c>
      <c r="B2019" s="2">
        <v>43586</v>
      </c>
      <c r="C2019" s="7">
        <v>1.01868324442585</v>
      </c>
      <c r="D2019" s="7">
        <v>1.7086539309417701E-2</v>
      </c>
      <c r="E2019" s="7">
        <v>0.40276540933336602</v>
      </c>
      <c r="F2019" s="7">
        <v>0.58014805135721603</v>
      </c>
      <c r="G2019" s="7">
        <v>1.21137400949897E-2</v>
      </c>
      <c r="H2019" s="7">
        <v>2.0045234090186801E-2</v>
      </c>
      <c r="I2019" s="30">
        <v>0.17078177920072901</v>
      </c>
      <c r="J2019" s="30">
        <v>0.15771519891937799</v>
      </c>
      <c r="K2019" s="7">
        <v>7.27822624191833E-2</v>
      </c>
      <c r="L2019" s="7">
        <v>0.24883497955928399</v>
      </c>
      <c r="M2019" s="7">
        <v>5.4079409328399802E-2</v>
      </c>
      <c r="N2019" s="7">
        <v>6.8681287706855804E-2</v>
      </c>
      <c r="O2019" s="7">
        <v>5.2575506819003401E-2</v>
      </c>
      <c r="P2019" s="7">
        <v>0.14239060186199001</v>
      </c>
      <c r="Q2019" s="7">
        <v>5.2373804520407701</v>
      </c>
    </row>
    <row r="2020" spans="1:17" hidden="1" x14ac:dyDescent="0.25">
      <c r="A2020" s="3" t="s">
        <v>68</v>
      </c>
      <c r="B2020" s="2">
        <v>43617</v>
      </c>
      <c r="C2020" s="7">
        <v>0.95544519884971901</v>
      </c>
      <c r="D2020" s="7">
        <v>1.50857473614288E-2</v>
      </c>
      <c r="E2020" s="7">
        <v>0.40301574740718299</v>
      </c>
      <c r="F2020" s="7">
        <v>0.58189850523138897</v>
      </c>
      <c r="G2020" s="7">
        <v>1.12202555113748E-2</v>
      </c>
      <c r="H2020" s="7">
        <v>1.84088577094467E-2</v>
      </c>
      <c r="I2020" s="30">
        <v>0.16664933337277599</v>
      </c>
      <c r="J2020" s="30">
        <v>0.15271905099248301</v>
      </c>
      <c r="K2020" s="7">
        <v>7.7526140483831996E-2</v>
      </c>
      <c r="L2020" s="7">
        <v>0.25081658756512598</v>
      </c>
      <c r="M2020" s="7">
        <v>5.61848330186644E-2</v>
      </c>
      <c r="N2020" s="7">
        <v>6.1841225620713001E-2</v>
      </c>
      <c r="O2020" s="7">
        <v>5.1678380634006899E-2</v>
      </c>
      <c r="P2020" s="7">
        <v>0.15295533509157799</v>
      </c>
      <c r="Q2020" s="7">
        <v>5.3111575112134704</v>
      </c>
    </row>
    <row r="2021" spans="1:17" hidden="1" x14ac:dyDescent="0.25">
      <c r="A2021" s="3" t="s">
        <v>68</v>
      </c>
      <c r="B2021" s="2">
        <v>43647</v>
      </c>
      <c r="C2021" s="7">
        <v>0.98748679619779201</v>
      </c>
      <c r="D2021" s="7">
        <v>1.63632876647779E-2</v>
      </c>
      <c r="E2021" s="7">
        <v>0.39421303113719502</v>
      </c>
      <c r="F2021" s="7">
        <v>0.58942368119802702</v>
      </c>
      <c r="G2021" s="7">
        <v>1.29922700440149E-2</v>
      </c>
      <c r="H2021" s="7">
        <v>2.28502250176735E-2</v>
      </c>
      <c r="I2021" s="30">
        <v>0.164873356356354</v>
      </c>
      <c r="J2021" s="30">
        <v>0.15420223089318899</v>
      </c>
      <c r="K2021" s="7">
        <v>7.7706940306999803E-2</v>
      </c>
      <c r="L2021" s="7">
        <v>0.24404453295812001</v>
      </c>
      <c r="M2021" s="7">
        <v>5.7543456856294903E-2</v>
      </c>
      <c r="N2021" s="7">
        <v>6.0730574587873003E-2</v>
      </c>
      <c r="O2021" s="7">
        <v>5.4660652233523101E-2</v>
      </c>
      <c r="P2021" s="7">
        <v>0.15039576074595701</v>
      </c>
      <c r="Q2021" s="7">
        <v>5.3763342047742997</v>
      </c>
    </row>
    <row r="2022" spans="1:17" hidden="1" x14ac:dyDescent="0.25">
      <c r="A2022" s="3" t="s">
        <v>68</v>
      </c>
      <c r="B2022" s="2">
        <v>43678</v>
      </c>
      <c r="C2022" s="7">
        <v>1.04071726228705</v>
      </c>
      <c r="D2022" s="7">
        <v>1.40897761313392E-2</v>
      </c>
      <c r="E2022" s="7">
        <v>0.38230882142408101</v>
      </c>
      <c r="F2022" s="7">
        <v>0.60360140244458005</v>
      </c>
      <c r="G2022" s="7">
        <v>9.5529078740312894E-3</v>
      </c>
      <c r="H2022" s="7">
        <v>3.4287045838604799E-2</v>
      </c>
      <c r="I2022" s="30">
        <v>0.16246830791401901</v>
      </c>
      <c r="J2022" s="30">
        <v>0.170842049902142</v>
      </c>
      <c r="K2022" s="7">
        <v>7.6578603928595904E-2</v>
      </c>
      <c r="L2022" s="7">
        <v>0.234274370338795</v>
      </c>
      <c r="M2022" s="7">
        <v>5.4255659022598803E-2</v>
      </c>
      <c r="N2022" s="7">
        <v>6.3925749132268103E-2</v>
      </c>
      <c r="O2022" s="7">
        <v>5.3397689742911897E-2</v>
      </c>
      <c r="P2022" s="7">
        <v>0.140417616306034</v>
      </c>
      <c r="Q2022" s="7">
        <v>5.41036585480549</v>
      </c>
    </row>
    <row r="2023" spans="1:17" hidden="1" x14ac:dyDescent="0.25">
      <c r="A2023" s="3" t="s">
        <v>68</v>
      </c>
      <c r="B2023" s="2">
        <v>43709</v>
      </c>
      <c r="C2023" s="7">
        <v>0.94142277995468804</v>
      </c>
      <c r="D2023" s="7">
        <v>1.54334651228631E-2</v>
      </c>
      <c r="E2023" s="7">
        <v>0.41279803004743798</v>
      </c>
      <c r="F2023" s="7">
        <v>0.57176850482969899</v>
      </c>
      <c r="G2023" s="7">
        <v>1.13269402660522E-2</v>
      </c>
      <c r="H2023" s="7">
        <v>2.20560513869579E-2</v>
      </c>
      <c r="I2023" s="30">
        <v>0.15534590949656199</v>
      </c>
      <c r="J2023" s="30">
        <v>0.149756963461015</v>
      </c>
      <c r="K2023" s="7">
        <v>7.8633464401562603E-2</v>
      </c>
      <c r="L2023" s="7">
        <v>0.24599180410170801</v>
      </c>
      <c r="M2023" s="7">
        <v>5.40431139068593E-2</v>
      </c>
      <c r="N2023" s="7">
        <v>6.3092053028999007E-2</v>
      </c>
      <c r="O2023" s="7">
        <v>4.93327505497035E-2</v>
      </c>
      <c r="P2023" s="7">
        <v>0.17042094940058</v>
      </c>
      <c r="Q2023" s="7">
        <v>5.3472839993796502</v>
      </c>
    </row>
    <row r="2024" spans="1:17" hidden="1" x14ac:dyDescent="0.25">
      <c r="A2024" s="3" t="s">
        <v>68</v>
      </c>
      <c r="B2024" s="2">
        <v>43739</v>
      </c>
      <c r="C2024" s="7">
        <v>1.03413276723584</v>
      </c>
      <c r="D2024" s="7">
        <v>1.48621905659891E-2</v>
      </c>
      <c r="E2024" s="7">
        <v>0.39572544535396698</v>
      </c>
      <c r="F2024" s="7">
        <v>0.58941236408004405</v>
      </c>
      <c r="G2024" s="7">
        <v>1.1363976310615099E-2</v>
      </c>
      <c r="H2024" s="7">
        <v>2.38642762154858E-2</v>
      </c>
      <c r="I2024" s="30">
        <v>0.163952150210253</v>
      </c>
      <c r="J2024" s="30">
        <v>0.165199369778469</v>
      </c>
      <c r="K2024" s="7">
        <v>8.2995252754050897E-2</v>
      </c>
      <c r="L2024" s="7">
        <v>0.24331769683929</v>
      </c>
      <c r="M2024" s="7">
        <v>5.6454079460598001E-2</v>
      </c>
      <c r="N2024" s="7">
        <v>6.3687784196976405E-2</v>
      </c>
      <c r="O2024" s="7">
        <v>4.2758838901562402E-2</v>
      </c>
      <c r="P2024" s="7">
        <v>0.14640657533269999</v>
      </c>
      <c r="Q2024" s="7">
        <v>5.3060709316971</v>
      </c>
    </row>
    <row r="2025" spans="1:17" hidden="1" x14ac:dyDescent="0.25">
      <c r="A2025" s="3" t="s">
        <v>68</v>
      </c>
      <c r="B2025" s="2">
        <v>43770</v>
      </c>
      <c r="C2025" s="7">
        <v>1.08738120313869</v>
      </c>
      <c r="D2025" s="7">
        <v>1.54475377583283E-2</v>
      </c>
      <c r="E2025" s="7">
        <v>0.38715361072996601</v>
      </c>
      <c r="F2025" s="7">
        <v>0.59739885151170602</v>
      </c>
      <c r="G2025" s="7">
        <v>1.08054579289201E-2</v>
      </c>
      <c r="H2025" s="7">
        <v>2.4539909170953101E-2</v>
      </c>
      <c r="I2025" s="30">
        <v>0.17794400851556</v>
      </c>
      <c r="J2025" s="30">
        <v>0.16913865158965399</v>
      </c>
      <c r="K2025" s="7">
        <v>0.103285948355912</v>
      </c>
      <c r="L2025" s="7">
        <v>0.23805210070649499</v>
      </c>
      <c r="M2025" s="7">
        <v>5.7030596210719701E-2</v>
      </c>
      <c r="N2025" s="7">
        <v>6.0353668287367698E-2</v>
      </c>
      <c r="O2025" s="7">
        <v>4.2001269051612299E-2</v>
      </c>
      <c r="P2025" s="7">
        <v>0.116848390182806</v>
      </c>
      <c r="Q2025" s="7">
        <v>5.2876905120667601</v>
      </c>
    </row>
    <row r="2026" spans="1:17" hidden="1" x14ac:dyDescent="0.25">
      <c r="A2026" s="3" t="s">
        <v>68</v>
      </c>
      <c r="B2026" s="2">
        <v>43800</v>
      </c>
      <c r="C2026" s="7">
        <v>1.23736092018194</v>
      </c>
      <c r="D2026" s="7">
        <v>1.5893917092673501E-2</v>
      </c>
      <c r="E2026" s="7">
        <v>0.38320220705140601</v>
      </c>
      <c r="F2026" s="7">
        <v>0.60090387585592098</v>
      </c>
      <c r="G2026" s="7">
        <v>1.05382219847426E-2</v>
      </c>
      <c r="H2026" s="7">
        <v>2.68856004143492E-2</v>
      </c>
      <c r="I2026" s="30">
        <v>0.18953896787645799</v>
      </c>
      <c r="J2026" s="30">
        <v>0.16789616372907101</v>
      </c>
      <c r="K2026" s="7">
        <v>0.119436847836809</v>
      </c>
      <c r="L2026" s="7">
        <v>0.23366260207442499</v>
      </c>
      <c r="M2026" s="7">
        <v>5.6253761811729697E-2</v>
      </c>
      <c r="N2026" s="7">
        <v>4.9179404687343199E-2</v>
      </c>
      <c r="O2026" s="7">
        <v>3.9357770330151101E-2</v>
      </c>
      <c r="P2026" s="7">
        <v>0.107250659254921</v>
      </c>
      <c r="Q2026" s="7">
        <v>5.3153293321534099</v>
      </c>
    </row>
    <row r="2027" spans="1:17" hidden="1" x14ac:dyDescent="0.25">
      <c r="A2027" s="3" t="s">
        <v>68</v>
      </c>
      <c r="B2027" s="2">
        <v>43831</v>
      </c>
      <c r="C2027" s="7">
        <v>0.85567258312267303</v>
      </c>
      <c r="D2027" s="7">
        <v>2.1580640609292701E-2</v>
      </c>
      <c r="E2027" s="7">
        <v>0.45898676677957501</v>
      </c>
      <c r="F2027" s="7">
        <v>0.51943259261113195</v>
      </c>
      <c r="G2027" s="7">
        <v>1.30411639648093E-2</v>
      </c>
      <c r="H2027" s="7">
        <v>2.06738277684245E-2</v>
      </c>
      <c r="I2027" s="30">
        <v>0.133791745977277</v>
      </c>
      <c r="J2027" s="30">
        <v>0.15572538917067899</v>
      </c>
      <c r="K2027" s="7">
        <v>8.1925493463559304E-2</v>
      </c>
      <c r="L2027" s="7">
        <v>0.26732200660986399</v>
      </c>
      <c r="M2027" s="7">
        <v>5.7863712278642801E-2</v>
      </c>
      <c r="N2027" s="7">
        <v>6.4961245375165594E-2</v>
      </c>
      <c r="O2027" s="7">
        <v>4.2065790823510203E-2</v>
      </c>
      <c r="P2027" s="7">
        <v>0.16262962456806801</v>
      </c>
      <c r="Q2027" s="7">
        <v>5.2659384204413797</v>
      </c>
    </row>
    <row r="2028" spans="1:17" hidden="1" x14ac:dyDescent="0.25">
      <c r="A2028" s="3" t="s">
        <v>68</v>
      </c>
      <c r="B2028" s="2">
        <v>43862</v>
      </c>
      <c r="C2028" s="7">
        <v>0.90465642744850505</v>
      </c>
      <c r="D2028" s="7">
        <v>1.76955589159799E-2</v>
      </c>
      <c r="E2028" s="7">
        <v>0.43045121821119298</v>
      </c>
      <c r="F2028" s="7">
        <v>0.55185322287282701</v>
      </c>
      <c r="G2028" s="7">
        <v>1.16244486801449E-2</v>
      </c>
      <c r="H2028" s="7">
        <v>2.1620312204993501E-2</v>
      </c>
      <c r="I2028" s="30">
        <v>0.124798355235886</v>
      </c>
      <c r="J2028" s="30">
        <v>0.17996043695555899</v>
      </c>
      <c r="K2028" s="7">
        <v>7.8036261944868401E-2</v>
      </c>
      <c r="L2028" s="7">
        <v>0.261418996489308</v>
      </c>
      <c r="M2028" s="7">
        <v>5.3214023160263101E-2</v>
      </c>
      <c r="N2028" s="7">
        <v>5.9937154089274997E-2</v>
      </c>
      <c r="O2028" s="7">
        <v>4.92970063414696E-2</v>
      </c>
      <c r="P2028" s="7">
        <v>0.160093004898233</v>
      </c>
      <c r="Q2028" s="7">
        <v>5.3345870730316598</v>
      </c>
    </row>
    <row r="2029" spans="1:17" hidden="1" x14ac:dyDescent="0.25">
      <c r="A2029" s="3" t="s">
        <v>68</v>
      </c>
      <c r="B2029" s="2">
        <v>43891</v>
      </c>
      <c r="C2029" s="7">
        <v>0.75935256547839403</v>
      </c>
      <c r="D2029" s="7">
        <v>2.2156727016031899E-2</v>
      </c>
      <c r="E2029" s="7">
        <v>0.50082704721831905</v>
      </c>
      <c r="F2029" s="7">
        <v>0.477016225765649</v>
      </c>
      <c r="G2029" s="7">
        <v>1.3954575531276801E-2</v>
      </c>
      <c r="H2029" s="7">
        <v>1.6548307639590001E-2</v>
      </c>
      <c r="I2029" s="30">
        <v>9.1550273681341499E-2</v>
      </c>
      <c r="J2029" s="30">
        <v>0.119169297923962</v>
      </c>
      <c r="K2029" s="7">
        <v>7.3442513864371603E-2</v>
      </c>
      <c r="L2029" s="7">
        <v>0.38353274964283202</v>
      </c>
      <c r="M2029" s="7">
        <v>5.3735515909531302E-2</v>
      </c>
      <c r="N2029" s="7">
        <v>6.0849901684941601E-2</v>
      </c>
      <c r="O2029" s="7">
        <v>2.7580268854231E-2</v>
      </c>
      <c r="P2029" s="7">
        <v>0.15963659526792201</v>
      </c>
      <c r="Q2029" s="7">
        <v>5.4097886975513099</v>
      </c>
    </row>
    <row r="2030" spans="1:17" hidden="1" x14ac:dyDescent="0.25">
      <c r="A2030" s="3" t="s">
        <v>68</v>
      </c>
      <c r="B2030" s="2">
        <v>43922</v>
      </c>
      <c r="C2030" s="7">
        <v>0.36179392356747497</v>
      </c>
      <c r="D2030" s="7">
        <v>3.0094437309924098E-2</v>
      </c>
      <c r="E2030" s="7">
        <v>0.67700029856464705</v>
      </c>
      <c r="F2030" s="7">
        <v>0.292905264125429</v>
      </c>
      <c r="G2030" s="7">
        <v>1.7481746278826801E-2</v>
      </c>
      <c r="H2030" s="7">
        <v>5.2977618300445797E-4</v>
      </c>
      <c r="I2030" s="30">
        <v>3.7003522630483003E-2</v>
      </c>
      <c r="J2030" s="30">
        <v>1.20650544939018E-2</v>
      </c>
      <c r="K2030" s="7">
        <v>5.3624123134576901E-2</v>
      </c>
      <c r="L2030" s="7">
        <v>0.73485217805032899</v>
      </c>
      <c r="M2030" s="7">
        <v>1.6167251035182802E-2</v>
      </c>
      <c r="N2030" s="7">
        <v>5.1303557635253801E-2</v>
      </c>
      <c r="O2030" s="7">
        <v>1.7878436103294E-3</v>
      </c>
      <c r="P2030" s="7">
        <v>7.5184946948111606E-2</v>
      </c>
      <c r="Q2030" s="7">
        <v>5.6094672720829903</v>
      </c>
    </row>
    <row r="2031" spans="1:17" hidden="1" x14ac:dyDescent="0.25">
      <c r="A2031" s="3" t="s">
        <v>68</v>
      </c>
      <c r="B2031" s="2">
        <v>43952</v>
      </c>
      <c r="C2031" s="7">
        <v>0.466262631087901</v>
      </c>
      <c r="D2031" s="7">
        <v>2.9764369942327101E-2</v>
      </c>
      <c r="E2031" s="7">
        <v>0.63049698060283099</v>
      </c>
      <c r="F2031" s="7">
        <v>0.339738649454842</v>
      </c>
      <c r="G2031" s="7">
        <v>1.5791142548056199E-2</v>
      </c>
      <c r="H2031" s="7">
        <v>1.6410812677447801E-3</v>
      </c>
      <c r="I2031" s="30">
        <v>3.8197686170091803E-2</v>
      </c>
      <c r="J2031" s="30">
        <v>2.6200601613229998E-2</v>
      </c>
      <c r="K2031" s="7">
        <v>5.44775453163086E-2</v>
      </c>
      <c r="L2031" s="7">
        <v>0.62333993583379299</v>
      </c>
      <c r="M2031" s="7">
        <v>1.7201268656026201E-2</v>
      </c>
      <c r="N2031" s="7">
        <v>0.111037783184825</v>
      </c>
      <c r="O2031" s="7">
        <v>1.6016087213051599E-3</v>
      </c>
      <c r="P2031" s="7">
        <v>0.11051134668862</v>
      </c>
      <c r="Q2031" s="7">
        <v>5.59194209736616</v>
      </c>
    </row>
    <row r="2032" spans="1:17" hidden="1" x14ac:dyDescent="0.25">
      <c r="A2032" s="3" t="s">
        <v>68</v>
      </c>
      <c r="B2032" s="2">
        <v>43983</v>
      </c>
      <c r="C2032" s="7">
        <v>0.63254656938615095</v>
      </c>
      <c r="D2032" s="7">
        <v>2.27409296821212E-2</v>
      </c>
      <c r="E2032" s="7">
        <v>0.54190790387387699</v>
      </c>
      <c r="F2032" s="7">
        <v>0.43535116644400201</v>
      </c>
      <c r="G2032" s="7">
        <v>1.4345953180678999E-2</v>
      </c>
      <c r="H2032" s="7">
        <v>8.4878089972604698E-3</v>
      </c>
      <c r="I2032" s="30">
        <v>0.106146125461391</v>
      </c>
      <c r="J2032" s="30">
        <v>4.83245614014386E-2</v>
      </c>
      <c r="K2032" s="7">
        <v>6.20423327517775E-2</v>
      </c>
      <c r="L2032" s="7">
        <v>0.43839283597811102</v>
      </c>
      <c r="M2032" s="7">
        <v>2.69026059208839E-2</v>
      </c>
      <c r="N2032" s="7">
        <v>0.10826837787950699</v>
      </c>
      <c r="O2032" s="7">
        <v>2.5872725854565902E-3</v>
      </c>
      <c r="P2032" s="7">
        <v>0.18450212584349501</v>
      </c>
      <c r="Q2032" s="7">
        <v>5.5301661082100102</v>
      </c>
    </row>
    <row r="2033" spans="1:17" hidden="1" x14ac:dyDescent="0.25">
      <c r="A2033" s="3" t="s">
        <v>68</v>
      </c>
      <c r="B2033" s="2">
        <v>44013</v>
      </c>
      <c r="C2033" s="7">
        <v>0.88988508138700195</v>
      </c>
      <c r="D2033" s="7">
        <v>2.0833347760670199E-2</v>
      </c>
      <c r="E2033" s="7">
        <v>0.47051087196748997</v>
      </c>
      <c r="F2033" s="7">
        <v>0.50865578027184</v>
      </c>
      <c r="G2033" s="7">
        <v>1.1206873442536401E-2</v>
      </c>
      <c r="H2033" s="7">
        <v>1.49414651797629E-2</v>
      </c>
      <c r="I2033" s="30">
        <v>0.14234549463193799</v>
      </c>
      <c r="J2033" s="30">
        <v>0.13053270044879001</v>
      </c>
      <c r="K2033" s="7">
        <v>7.8911185037702905E-2</v>
      </c>
      <c r="L2033" s="7">
        <v>0.309020630920394</v>
      </c>
      <c r="M2033" s="7">
        <v>4.8020739057557299E-2</v>
      </c>
      <c r="N2033" s="7">
        <v>8.7582436255346299E-2</v>
      </c>
      <c r="O2033" s="7">
        <v>2.5339927785556701E-2</v>
      </c>
      <c r="P2033" s="7">
        <v>0.15209854724041599</v>
      </c>
      <c r="Q2033" s="7">
        <v>5.4041205404261303</v>
      </c>
    </row>
    <row r="2034" spans="1:17" hidden="1" x14ac:dyDescent="0.25">
      <c r="A2034" s="3" t="s">
        <v>68</v>
      </c>
      <c r="B2034" s="2">
        <v>44044</v>
      </c>
      <c r="C2034" s="7">
        <v>1.02422792648199</v>
      </c>
      <c r="D2034" s="7">
        <v>1.7481379324356599E-2</v>
      </c>
      <c r="E2034" s="7">
        <v>0.40542192914862302</v>
      </c>
      <c r="F2034" s="7">
        <v>0.57709669152702103</v>
      </c>
      <c r="G2034" s="7">
        <v>9.0097935528075501E-3</v>
      </c>
      <c r="H2034" s="7">
        <v>2.08636487324728E-2</v>
      </c>
      <c r="I2034" s="30">
        <v>0.15001287712460201</v>
      </c>
      <c r="J2034" s="30">
        <v>0.19129643531351501</v>
      </c>
      <c r="K2034" s="7">
        <v>8.1425868283183295E-2</v>
      </c>
      <c r="L2034" s="7">
        <v>0.26406507571815602</v>
      </c>
      <c r="M2034" s="7">
        <v>4.4717246471069297E-2</v>
      </c>
      <c r="N2034" s="7">
        <v>6.7486085928470302E-2</v>
      </c>
      <c r="O2034" s="7">
        <v>4.8707756582093503E-2</v>
      </c>
      <c r="P2034" s="7">
        <v>0.12241521229363</v>
      </c>
      <c r="Q2034" s="7">
        <v>5.4348228073603302</v>
      </c>
    </row>
    <row r="2035" spans="1:17" hidden="1" x14ac:dyDescent="0.25">
      <c r="A2035" s="3" t="s">
        <v>68</v>
      </c>
      <c r="B2035" s="2">
        <v>44075</v>
      </c>
      <c r="C2035" s="7">
        <v>0.95393889940461596</v>
      </c>
      <c r="D2035" s="7">
        <v>1.94090693896454E-2</v>
      </c>
      <c r="E2035" s="7">
        <v>0.42959777093938001</v>
      </c>
      <c r="F2035" s="7">
        <v>0.55099315967097495</v>
      </c>
      <c r="G2035" s="7">
        <v>1.1713393991473199E-2</v>
      </c>
      <c r="H2035" s="7">
        <v>1.7995067015531E-2</v>
      </c>
      <c r="I2035" s="30">
        <v>0.13877537952164201</v>
      </c>
      <c r="J2035" s="30">
        <v>0.17791738289806799</v>
      </c>
      <c r="K2035" s="7">
        <v>8.2479381681349606E-2</v>
      </c>
      <c r="L2035" s="7">
        <v>0.28038158927309598</v>
      </c>
      <c r="M2035" s="7">
        <v>4.9347007592464E-2</v>
      </c>
      <c r="N2035" s="7">
        <v>7.1418427225618003E-2</v>
      </c>
      <c r="O2035" s="7">
        <v>4.3504166673832299E-2</v>
      </c>
      <c r="P2035" s="7">
        <v>0.126468204126926</v>
      </c>
      <c r="Q2035" s="7">
        <v>5.4410300663391196</v>
      </c>
    </row>
    <row r="2036" spans="1:17" hidden="1" x14ac:dyDescent="0.25">
      <c r="A2036" s="3" t="s">
        <v>68</v>
      </c>
      <c r="B2036" s="2">
        <v>44105</v>
      </c>
      <c r="C2036" s="7">
        <v>0.98836973632904301</v>
      </c>
      <c r="D2036" s="7">
        <v>1.87168871089099E-2</v>
      </c>
      <c r="E2036" s="7">
        <v>0.44334890315959302</v>
      </c>
      <c r="F2036" s="7">
        <v>0.53793420973149697</v>
      </c>
      <c r="G2036" s="7">
        <v>1.21521933368275E-2</v>
      </c>
      <c r="H2036" s="7">
        <v>1.99433249913295E-2</v>
      </c>
      <c r="I2036" s="30">
        <v>0.140336292252908</v>
      </c>
      <c r="J2036" s="30">
        <v>0.15470972594726801</v>
      </c>
      <c r="K2036" s="7">
        <v>8.8118058309060193E-2</v>
      </c>
      <c r="L2036" s="7">
        <v>0.29132800564067202</v>
      </c>
      <c r="M2036" s="7">
        <v>5.2541771422853302E-2</v>
      </c>
      <c r="N2036" s="7">
        <v>7.33248197701864E-2</v>
      </c>
      <c r="O2036" s="7">
        <v>3.13363202398972E-2</v>
      </c>
      <c r="P2036" s="7">
        <v>0.13620948808899799</v>
      </c>
      <c r="Q2036" s="7">
        <v>5.4037179964623396</v>
      </c>
    </row>
    <row r="2037" spans="1:17" hidden="1" x14ac:dyDescent="0.25">
      <c r="A2037" s="3" t="s">
        <v>68</v>
      </c>
      <c r="B2037" s="2">
        <v>44136</v>
      </c>
      <c r="C2037" s="7">
        <v>0.61195562228066802</v>
      </c>
      <c r="D2037" s="7">
        <v>2.6176030046342301E-2</v>
      </c>
      <c r="E2037" s="7">
        <v>0.58249756236014405</v>
      </c>
      <c r="F2037" s="7">
        <v>0.391326407593514</v>
      </c>
      <c r="G2037" s="7">
        <v>1.8791331672540799E-2</v>
      </c>
      <c r="H2037" s="7">
        <v>1.0041075894098099E-2</v>
      </c>
      <c r="I2037" s="30">
        <v>6.8351172199475702E-2</v>
      </c>
      <c r="J2037" s="30">
        <v>7.6007090068027597E-2</v>
      </c>
      <c r="K2037" s="7">
        <v>8.2582873862628706E-2</v>
      </c>
      <c r="L2037" s="7">
        <v>0.46260882312412299</v>
      </c>
      <c r="M2037" s="7">
        <v>5.5482148531976999E-2</v>
      </c>
      <c r="N2037" s="7">
        <v>8.1794819996834203E-2</v>
      </c>
      <c r="O2037" s="7">
        <v>7.9550170048434503E-3</v>
      </c>
      <c r="P2037" s="7">
        <v>0.136385647645452</v>
      </c>
      <c r="Q2037" s="7">
        <v>5.5047565863263701</v>
      </c>
    </row>
    <row r="2038" spans="1:17" hidden="1" x14ac:dyDescent="0.25">
      <c r="A2038" s="3" t="s">
        <v>68</v>
      </c>
      <c r="B2038" s="2">
        <v>44166</v>
      </c>
      <c r="C2038" s="7">
        <v>1.0458991438638101</v>
      </c>
      <c r="D2038" s="7">
        <v>2.2706433501764399E-2</v>
      </c>
      <c r="E2038" s="7">
        <v>0.487149245913583</v>
      </c>
      <c r="F2038" s="7">
        <v>0.49014432058465301</v>
      </c>
      <c r="G2038" s="7">
        <v>1.51891570225862E-2</v>
      </c>
      <c r="H2038" s="7">
        <v>2.3150072083466901E-2</v>
      </c>
      <c r="I2038" s="30">
        <v>0.17263538258824701</v>
      </c>
      <c r="J2038" s="30">
        <v>0.13007886628193699</v>
      </c>
      <c r="K2038" s="7">
        <v>0.12271253382441</v>
      </c>
      <c r="L2038" s="7">
        <v>0.30218605373527901</v>
      </c>
      <c r="M2038" s="7">
        <v>5.9717505845934001E-2</v>
      </c>
      <c r="N2038" s="7">
        <v>5.9141455966359398E-2</v>
      </c>
      <c r="O2038" s="7">
        <v>1.89800083822649E-2</v>
      </c>
      <c r="P2038" s="7">
        <v>9.6208964269516306E-2</v>
      </c>
      <c r="Q2038" s="7">
        <v>5.4424186411339299</v>
      </c>
    </row>
    <row r="2039" spans="1:17" hidden="1" x14ac:dyDescent="0.25">
      <c r="A2039" s="3" t="s">
        <v>68</v>
      </c>
      <c r="B2039" s="2">
        <v>44197</v>
      </c>
      <c r="C2039" s="7">
        <v>0.46381461968681398</v>
      </c>
      <c r="D2039" s="7">
        <v>2.8373039215982401E-2</v>
      </c>
      <c r="E2039" s="7">
        <v>0.62506629412358095</v>
      </c>
      <c r="F2039" s="7">
        <v>0.346560666660437</v>
      </c>
      <c r="G2039" s="7">
        <v>1.82356200757685E-2</v>
      </c>
      <c r="H2039" s="7">
        <v>3.6961137624186599E-3</v>
      </c>
      <c r="I2039" s="30">
        <v>5.0073794529285398E-2</v>
      </c>
      <c r="J2039" s="30">
        <v>5.5321703205932903E-2</v>
      </c>
      <c r="K2039" s="7">
        <v>6.0219412086069402E-2</v>
      </c>
      <c r="L2039" s="7">
        <v>0.53012146447825903</v>
      </c>
      <c r="M2039" s="7">
        <v>5.06336785401982E-2</v>
      </c>
      <c r="N2039" s="7">
        <v>7.0760063295237902E-2</v>
      </c>
      <c r="O2039" s="7">
        <v>4.8636438430343003E-3</v>
      </c>
      <c r="P2039" s="7">
        <v>0.15607450618379601</v>
      </c>
      <c r="Q2039" s="7">
        <v>5.5664596988311601</v>
      </c>
    </row>
    <row r="2040" spans="1:17" hidden="1" x14ac:dyDescent="0.25">
      <c r="A2040" s="3" t="s">
        <v>68</v>
      </c>
      <c r="B2040" s="2">
        <v>44228</v>
      </c>
      <c r="C2040" s="7">
        <v>0.462656625138128</v>
      </c>
      <c r="D2040" s="7">
        <v>2.6353994646921598E-2</v>
      </c>
      <c r="E2040" s="7">
        <v>0.62359116955142002</v>
      </c>
      <c r="F2040" s="7">
        <v>0.35005483580165803</v>
      </c>
      <c r="G2040" s="7">
        <v>1.9826631272921499E-2</v>
      </c>
      <c r="H2040" s="7">
        <v>1.8359382531786101E-3</v>
      </c>
      <c r="I2040" s="30">
        <v>3.4730950867658497E-2</v>
      </c>
      <c r="J2040" s="30">
        <v>5.9385020418687297E-2</v>
      </c>
      <c r="K2040" s="7">
        <v>6.0784951507032302E-2</v>
      </c>
      <c r="L2040" s="7">
        <v>0.53738215787084498</v>
      </c>
      <c r="M2040" s="7">
        <v>4.9661051584962701E-2</v>
      </c>
      <c r="N2040" s="7">
        <v>7.6880065910127596E-2</v>
      </c>
      <c r="O2040" s="7">
        <v>4.9331041241129202E-3</v>
      </c>
      <c r="P2040" s="7">
        <v>0.15458012819047401</v>
      </c>
      <c r="Q2040" s="7">
        <v>5.5371842842308698</v>
      </c>
    </row>
    <row r="2041" spans="1:17" hidden="1" x14ac:dyDescent="0.25">
      <c r="A2041" s="3" t="s">
        <v>68</v>
      </c>
      <c r="B2041" s="2">
        <v>44256</v>
      </c>
      <c r="C2041" s="7">
        <v>0.58809195605768405</v>
      </c>
      <c r="D2041" s="7">
        <v>2.56477982763312E-2</v>
      </c>
      <c r="E2041" s="7">
        <v>0.61500702875337998</v>
      </c>
      <c r="F2041" s="7">
        <v>0.35934517297028901</v>
      </c>
      <c r="G2041" s="7">
        <v>2.54092719539433E-2</v>
      </c>
      <c r="H2041" s="7">
        <v>2.3245006193265299E-3</v>
      </c>
      <c r="I2041" s="30">
        <v>3.50135540565829E-2</v>
      </c>
      <c r="J2041" s="30">
        <v>6.0681230921719002E-2</v>
      </c>
      <c r="K2041" s="7">
        <v>6.0581866258389801E-2</v>
      </c>
      <c r="L2041" s="7">
        <v>0.49230752039807701</v>
      </c>
      <c r="M2041" s="7">
        <v>4.9975946845498699E-2</v>
      </c>
      <c r="N2041" s="7">
        <v>9.1109756259361394E-2</v>
      </c>
      <c r="O2041" s="7">
        <v>6.2417406010365599E-3</v>
      </c>
      <c r="P2041" s="7">
        <v>0.17635461208606401</v>
      </c>
      <c r="Q2041" s="7">
        <v>5.5034149919729103</v>
      </c>
    </row>
    <row r="2042" spans="1:17" hidden="1" x14ac:dyDescent="0.25">
      <c r="A2042" s="3" t="s">
        <v>68</v>
      </c>
      <c r="B2042" s="2">
        <v>44287</v>
      </c>
      <c r="C2042" s="7">
        <v>0.79705176776682796</v>
      </c>
      <c r="D2042" s="7">
        <v>2.3804048235018398E-2</v>
      </c>
      <c r="E2042" s="7">
        <v>0.53769785203438303</v>
      </c>
      <c r="F2042" s="7">
        <v>0.438498099730598</v>
      </c>
      <c r="G2042" s="7">
        <v>1.9211914624743399E-2</v>
      </c>
      <c r="H2042" s="7">
        <v>1.10224205577414E-2</v>
      </c>
      <c r="I2042" s="30">
        <v>0.137376151814077</v>
      </c>
      <c r="J2042" s="30">
        <v>9.7080307158130999E-2</v>
      </c>
      <c r="K2042" s="7">
        <v>6.8791860027125104E-2</v>
      </c>
      <c r="L2042" s="7">
        <v>0.35060494580191898</v>
      </c>
      <c r="M2042" s="7">
        <v>6.3318998473953905E-2</v>
      </c>
      <c r="N2042" s="7">
        <v>8.86959043472135E-2</v>
      </c>
      <c r="O2042" s="7">
        <v>1.5368434408294201E-2</v>
      </c>
      <c r="P2042" s="7">
        <v>0.148529062786801</v>
      </c>
      <c r="Q2042" s="7">
        <v>5.4216599263925902</v>
      </c>
    </row>
    <row r="2043" spans="1:17" hidden="1" x14ac:dyDescent="0.25">
      <c r="A2043" s="3" t="s">
        <v>68</v>
      </c>
      <c r="B2043" s="2">
        <v>44317</v>
      </c>
      <c r="C2043" s="7">
        <v>1.01470906698233</v>
      </c>
      <c r="D2043" s="7">
        <v>2.0942573915789301E-2</v>
      </c>
      <c r="E2043" s="7">
        <v>0.446305789453672</v>
      </c>
      <c r="F2043" s="7">
        <v>0.53275163663053904</v>
      </c>
      <c r="G2043" s="7">
        <v>1.3987649628476401E-2</v>
      </c>
      <c r="H2043" s="7">
        <v>1.63575620847634E-2</v>
      </c>
      <c r="I2043" s="30">
        <v>0.154444012777466</v>
      </c>
      <c r="J2043" s="30">
        <v>0.15265217524701499</v>
      </c>
      <c r="K2043" s="7">
        <v>6.6133438936011299E-2</v>
      </c>
      <c r="L2043" s="7">
        <v>0.28245280520564803</v>
      </c>
      <c r="M2043" s="7">
        <v>5.5037654058992899E-2</v>
      </c>
      <c r="N2043" s="7">
        <v>7.64736355119255E-2</v>
      </c>
      <c r="O2043" s="7">
        <v>3.3488024430628198E-2</v>
      </c>
      <c r="P2043" s="7">
        <v>0.148973042119074</v>
      </c>
      <c r="Q2043" s="7">
        <v>5.42904372275067</v>
      </c>
    </row>
    <row r="2044" spans="1:17" hidden="1" x14ac:dyDescent="0.25">
      <c r="A2044" s="3" t="s">
        <v>68</v>
      </c>
      <c r="B2044" s="2">
        <v>44348</v>
      </c>
      <c r="C2044" s="7">
        <v>1.0562093423064201</v>
      </c>
      <c r="D2044" s="7">
        <v>2.0033024348424099E-2</v>
      </c>
      <c r="E2044" s="7">
        <v>0.42169394901413099</v>
      </c>
      <c r="F2044" s="7">
        <v>0.55827302663744505</v>
      </c>
      <c r="G2044" s="7">
        <v>1.1958685408845199E-2</v>
      </c>
      <c r="H2044" s="7">
        <v>1.7482185822969998E-2</v>
      </c>
      <c r="I2044" s="30">
        <v>0.13977952232681401</v>
      </c>
      <c r="J2044" s="30">
        <v>0.19277070546363101</v>
      </c>
      <c r="K2044" s="7">
        <v>6.3694705570105495E-2</v>
      </c>
      <c r="L2044" s="7">
        <v>0.26400632538663799</v>
      </c>
      <c r="M2044" s="7">
        <v>5.23084839100173E-2</v>
      </c>
      <c r="N2044" s="7">
        <v>6.4130569587860994E-2</v>
      </c>
      <c r="O2044" s="7">
        <v>4.68044827561565E-2</v>
      </c>
      <c r="P2044" s="7">
        <v>0.14706433376696099</v>
      </c>
      <c r="Q2044" s="7">
        <v>5.4164458364949697</v>
      </c>
    </row>
    <row r="2045" spans="1:17" hidden="1" x14ac:dyDescent="0.25">
      <c r="A2045" s="3" t="s">
        <v>68</v>
      </c>
      <c r="B2045" s="2">
        <v>44378</v>
      </c>
      <c r="C2045" s="7">
        <v>1.1398945487777401</v>
      </c>
      <c r="D2045" s="7">
        <v>1.7860728075254701E-2</v>
      </c>
      <c r="E2045" s="7">
        <v>0.42384042268949701</v>
      </c>
      <c r="F2045" s="7">
        <v>0.55829884923524797</v>
      </c>
      <c r="G2045" s="7">
        <v>1.1692273694275701E-2</v>
      </c>
      <c r="H2045" s="7">
        <v>1.98966779427855E-2</v>
      </c>
      <c r="I2045" s="30">
        <v>0.139314956828898</v>
      </c>
      <c r="J2045" s="30">
        <v>0.21063344643429699</v>
      </c>
      <c r="K2045" s="7">
        <v>6.4845371659927903E-2</v>
      </c>
      <c r="L2045" s="7">
        <v>0.25114703657176302</v>
      </c>
      <c r="M2045" s="7">
        <v>5.1346868914348698E-2</v>
      </c>
      <c r="N2045" s="7">
        <v>5.8948871663135102E-2</v>
      </c>
      <c r="O2045" s="7">
        <v>5.51080953050287E-2</v>
      </c>
      <c r="P2045" s="7">
        <v>0.13706640098553999</v>
      </c>
      <c r="Q2045" s="7">
        <v>5.2628795216904498</v>
      </c>
    </row>
    <row r="2046" spans="1:17" hidden="1" x14ac:dyDescent="0.25">
      <c r="A2046" s="3" t="s">
        <v>68</v>
      </c>
      <c r="B2046" s="2">
        <v>44409</v>
      </c>
      <c r="C2046" s="7">
        <v>1.1730935566344001</v>
      </c>
      <c r="D2046" s="7">
        <v>1.76872801898974E-2</v>
      </c>
      <c r="E2046" s="7">
        <v>0.37209406662385203</v>
      </c>
      <c r="F2046" s="7">
        <v>0.61021865318625002</v>
      </c>
      <c r="G2046" s="7">
        <v>9.3538503747491696E-3</v>
      </c>
      <c r="H2046" s="7">
        <v>2.5919405859223501E-2</v>
      </c>
      <c r="I2046" s="30">
        <v>0.14678939781926401</v>
      </c>
      <c r="J2046" s="30">
        <v>0.24152423270833501</v>
      </c>
      <c r="K2046" s="7">
        <v>6.8947141721891106E-2</v>
      </c>
      <c r="L2046" s="7">
        <v>0.22973885195628799</v>
      </c>
      <c r="M2046" s="7">
        <v>4.59560490886863E-2</v>
      </c>
      <c r="N2046" s="7">
        <v>5.37311818405284E-2</v>
      </c>
      <c r="O2046" s="7">
        <v>5.9461298566055899E-2</v>
      </c>
      <c r="P2046" s="7">
        <v>0.11857859006497801</v>
      </c>
      <c r="Q2046" s="7">
        <v>5.50292549306499</v>
      </c>
    </row>
    <row r="2047" spans="1:17" x14ac:dyDescent="0.25">
      <c r="A2047" s="3" t="s">
        <v>68</v>
      </c>
      <c r="B2047" s="2">
        <v>44440</v>
      </c>
      <c r="C2047" s="7">
        <v>1.0609959118381</v>
      </c>
      <c r="D2047" s="7">
        <v>1.9301047218146201E-2</v>
      </c>
      <c r="E2047" s="7">
        <v>0.41587101018018802</v>
      </c>
      <c r="F2047" s="7">
        <v>0.56482794260166602</v>
      </c>
      <c r="G2047" s="7">
        <v>1.27284635480101E-2</v>
      </c>
      <c r="H2047" s="7">
        <v>2.01750758949766E-2</v>
      </c>
      <c r="I2047" s="30">
        <v>0.13757239221391199</v>
      </c>
      <c r="J2047" s="30">
        <v>0.21362332923256</v>
      </c>
      <c r="K2047" s="7">
        <v>6.5797066822521094E-2</v>
      </c>
      <c r="L2047" s="7">
        <v>0.25014111987117799</v>
      </c>
      <c r="M2047" s="7">
        <v>5.0772743205163701E-2</v>
      </c>
      <c r="N2047" s="7">
        <v>5.63277087021027E-2</v>
      </c>
      <c r="O2047" s="7">
        <v>5.2042580356511201E-2</v>
      </c>
      <c r="P2047" s="7">
        <v>0.14081952015306401</v>
      </c>
      <c r="Q2047" s="7">
        <v>5.3883519859722497</v>
      </c>
    </row>
  </sheetData>
  <autoFilter ref="A1:Q2047" xr:uid="{8D9A6BB0-CF9B-4A69-B803-69387D64442B}">
    <filterColumn colId="1">
      <filters>
        <dateGroupItem year="2021" month="9" dateTimeGrouping="month"/>
      </filters>
    </filterColumn>
  </autoFilter>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tabColor rgb="FF92D050"/>
  </sheetPr>
  <dimension ref="A1:Q2047"/>
  <sheetViews>
    <sheetView workbookViewId="0">
      <selection sqref="A1:C2047"/>
    </sheetView>
  </sheetViews>
  <sheetFormatPr defaultColWidth="11.42578125" defaultRowHeight="15" x14ac:dyDescent="0.25"/>
  <cols>
    <col min="3" max="3" width="11.42578125" style="35"/>
    <col min="4" max="4" width="13.140625" customWidth="1"/>
    <col min="6" max="6" width="11.42578125" style="10"/>
  </cols>
  <sheetData>
    <row r="1" spans="1:17" x14ac:dyDescent="0.25">
      <c r="A1" s="1" t="s">
        <v>0</v>
      </c>
      <c r="B1" s="1" t="s">
        <v>1</v>
      </c>
      <c r="C1" s="33" t="s">
        <v>2</v>
      </c>
      <c r="D1" s="1" t="s">
        <v>69</v>
      </c>
      <c r="E1" s="1" t="s">
        <v>70</v>
      </c>
      <c r="F1" s="13" t="s">
        <v>71</v>
      </c>
      <c r="G1" s="1" t="s">
        <v>72</v>
      </c>
      <c r="H1" s="1" t="s">
        <v>73</v>
      </c>
      <c r="I1" s="1" t="s">
        <v>74</v>
      </c>
      <c r="J1" s="1" t="s">
        <v>75</v>
      </c>
      <c r="K1" s="1" t="s">
        <v>76</v>
      </c>
      <c r="L1" s="1" t="s">
        <v>77</v>
      </c>
      <c r="M1" s="1" t="s">
        <v>78</v>
      </c>
      <c r="N1" s="1" t="s">
        <v>79</v>
      </c>
      <c r="O1" s="1" t="s">
        <v>80</v>
      </c>
      <c r="P1" s="1" t="s">
        <v>81</v>
      </c>
      <c r="Q1" s="1" t="s">
        <v>82</v>
      </c>
    </row>
    <row r="2" spans="1:17" hidden="1" x14ac:dyDescent="0.25">
      <c r="A2" s="3" t="s">
        <v>7</v>
      </c>
      <c r="B2" s="2">
        <v>43466</v>
      </c>
      <c r="C2" s="34">
        <v>0.77486208565196601</v>
      </c>
      <c r="D2" s="7">
        <v>3.5176850018711799E-2</v>
      </c>
      <c r="E2" s="7">
        <v>0.45078589742022901</v>
      </c>
      <c r="F2" s="14">
        <v>0.51403725256105903</v>
      </c>
      <c r="G2" s="7">
        <v>1.71453086221484E-2</v>
      </c>
      <c r="H2" s="7">
        <v>4.6266048228576197E-2</v>
      </c>
      <c r="I2" s="34">
        <v>0.26845175577446301</v>
      </c>
      <c r="J2" s="34">
        <v>0.203837561038683</v>
      </c>
      <c r="K2" s="34">
        <v>0.14399350374479999</v>
      </c>
      <c r="L2" s="34">
        <v>7.6862013326020107E-2</v>
      </c>
      <c r="M2" s="7">
        <v>0.14473334362937501</v>
      </c>
      <c r="N2" s="7">
        <v>1.25606763114241E-2</v>
      </c>
      <c r="O2" s="7">
        <v>7.2195985415878905E-2</v>
      </c>
      <c r="P2" s="7">
        <v>1.3953803908630699E-2</v>
      </c>
      <c r="Q2" s="7">
        <v>3.77971441311499</v>
      </c>
    </row>
    <row r="3" spans="1:17" hidden="1" x14ac:dyDescent="0.25">
      <c r="A3" s="3" t="s">
        <v>7</v>
      </c>
      <c r="B3" s="2">
        <v>43497</v>
      </c>
      <c r="C3" s="34">
        <v>0.82152301042321496</v>
      </c>
      <c r="D3" s="7">
        <v>3.5500947829077797E-2</v>
      </c>
      <c r="E3" s="7">
        <v>0.45468233923419699</v>
      </c>
      <c r="F3" s="14">
        <v>0.50981671293672504</v>
      </c>
      <c r="G3" s="7">
        <v>1.75890145474666E-2</v>
      </c>
      <c r="H3" s="7">
        <v>3.5629069719486602E-2</v>
      </c>
      <c r="I3" s="34">
        <v>0.26544189012880898</v>
      </c>
      <c r="J3" s="34">
        <v>0.231888021663743</v>
      </c>
      <c r="K3" s="34">
        <v>0.12309264025682499</v>
      </c>
      <c r="L3" s="34">
        <v>7.9654518367965499E-2</v>
      </c>
      <c r="M3" s="7">
        <v>0.14614548023160701</v>
      </c>
      <c r="N3" s="7">
        <v>1.01517654004384E-2</v>
      </c>
      <c r="O3" s="7">
        <v>7.6080087961390902E-2</v>
      </c>
      <c r="P3" s="7">
        <v>1.43275117222697E-2</v>
      </c>
      <c r="Q3" s="7">
        <v>3.8176590174030101</v>
      </c>
    </row>
    <row r="4" spans="1:17" hidden="1" x14ac:dyDescent="0.25">
      <c r="A4" s="3" t="s">
        <v>7</v>
      </c>
      <c r="B4" s="2">
        <v>43525</v>
      </c>
      <c r="C4" s="34">
        <v>0.99898324507840197</v>
      </c>
      <c r="D4" s="7">
        <v>3.3465309693152603E-2</v>
      </c>
      <c r="E4" s="7">
        <v>0.44013437958935903</v>
      </c>
      <c r="F4" s="14">
        <v>0.52640031071748805</v>
      </c>
      <c r="G4" s="7">
        <v>1.7174275803893701E-2</v>
      </c>
      <c r="H4" s="7">
        <v>4.0351538044924203E-2</v>
      </c>
      <c r="I4" s="34">
        <v>0.272430241918103</v>
      </c>
      <c r="J4" s="34">
        <v>0.22766503823106801</v>
      </c>
      <c r="K4" s="34">
        <v>0.130316594329112</v>
      </c>
      <c r="L4" s="34">
        <v>7.1210070978071E-2</v>
      </c>
      <c r="M4" s="7">
        <v>0.14861468861643601</v>
      </c>
      <c r="N4" s="7">
        <v>8.5731314924238303E-3</v>
      </c>
      <c r="O4" s="7">
        <v>6.9487319917365301E-2</v>
      </c>
      <c r="P4" s="7">
        <v>1.4177100668602199E-2</v>
      </c>
      <c r="Q4" s="7">
        <v>3.8113011140655901</v>
      </c>
    </row>
    <row r="5" spans="1:17" hidden="1" x14ac:dyDescent="0.25">
      <c r="A5" s="3" t="s">
        <v>7</v>
      </c>
      <c r="B5" s="2">
        <v>43556</v>
      </c>
      <c r="C5" s="34">
        <v>0.92010918784043005</v>
      </c>
      <c r="D5" s="7">
        <v>3.8733628502449199E-2</v>
      </c>
      <c r="E5" s="7">
        <v>0.43933215827864502</v>
      </c>
      <c r="F5" s="14">
        <v>0.52193421321890598</v>
      </c>
      <c r="G5" s="7">
        <v>1.4660075663551099E-2</v>
      </c>
      <c r="H5" s="7">
        <v>4.4935515336084197E-2</v>
      </c>
      <c r="I5" s="34">
        <v>0.29353267964538299</v>
      </c>
      <c r="J5" s="34">
        <v>0.21571176297657699</v>
      </c>
      <c r="K5" s="34">
        <v>0.123127432217</v>
      </c>
      <c r="L5" s="34">
        <v>7.3103158961604298E-2</v>
      </c>
      <c r="M5" s="7">
        <v>0.141436676304763</v>
      </c>
      <c r="N5" s="7">
        <v>7.2701966050778598E-3</v>
      </c>
      <c r="O5" s="7">
        <v>7.0945906841999903E-2</v>
      </c>
      <c r="P5" s="7">
        <v>1.5276595447959699E-2</v>
      </c>
      <c r="Q5" s="7">
        <v>3.7875651964375798</v>
      </c>
    </row>
    <row r="6" spans="1:17" hidden="1" x14ac:dyDescent="0.25">
      <c r="A6" s="3" t="s">
        <v>7</v>
      </c>
      <c r="B6" s="2">
        <v>43586</v>
      </c>
      <c r="C6" s="34">
        <v>1.02287668289534</v>
      </c>
      <c r="D6" s="7">
        <v>3.3487001293560401E-2</v>
      </c>
      <c r="E6" s="7">
        <v>0.43166348769371199</v>
      </c>
      <c r="F6" s="14">
        <v>0.53484951101272704</v>
      </c>
      <c r="G6" s="7">
        <v>1.3018169636131499E-2</v>
      </c>
      <c r="H6" s="7">
        <v>3.5108510545840799E-2</v>
      </c>
      <c r="I6" s="34">
        <v>0.311287552567512</v>
      </c>
      <c r="J6" s="34">
        <v>0.21400955910921199</v>
      </c>
      <c r="K6" s="34">
        <v>0.11494880765091001</v>
      </c>
      <c r="L6" s="34">
        <v>6.8431564170027603E-2</v>
      </c>
      <c r="M6" s="7">
        <v>0.141805706559129</v>
      </c>
      <c r="N6" s="7">
        <v>5.8638870698497101E-3</v>
      </c>
      <c r="O6" s="7">
        <v>7.1333053131336005E-2</v>
      </c>
      <c r="P6" s="7">
        <v>2.4193189560052199E-2</v>
      </c>
      <c r="Q6" s="7">
        <v>3.7806930874917102</v>
      </c>
    </row>
    <row r="7" spans="1:17" hidden="1" x14ac:dyDescent="0.25">
      <c r="A7" s="3" t="s">
        <v>7</v>
      </c>
      <c r="B7" s="2">
        <v>43617</v>
      </c>
      <c r="C7" s="34">
        <v>0.98073541489277005</v>
      </c>
      <c r="D7" s="7">
        <v>3.2540609295606197E-2</v>
      </c>
      <c r="E7" s="7">
        <v>0.45693527512036197</v>
      </c>
      <c r="F7" s="14">
        <v>0.51052411558403199</v>
      </c>
      <c r="G7" s="7">
        <v>1.05358661788403E-2</v>
      </c>
      <c r="H7" s="7">
        <v>3.5197178391023098E-2</v>
      </c>
      <c r="I7" s="34">
        <v>0.30809877977584399</v>
      </c>
      <c r="J7" s="34">
        <v>0.210920748278493</v>
      </c>
      <c r="K7" s="34">
        <v>0.134241450179934</v>
      </c>
      <c r="L7" s="34">
        <v>6.5806463280797506E-2</v>
      </c>
      <c r="M7" s="7">
        <v>0.13939407278708599</v>
      </c>
      <c r="N7" s="7">
        <v>7.7866366579105997E-3</v>
      </c>
      <c r="O7" s="7">
        <v>6.7849408338511497E-2</v>
      </c>
      <c r="P7" s="7">
        <v>2.0169396131559901E-2</v>
      </c>
      <c r="Q7" s="7">
        <v>3.88329629684171</v>
      </c>
    </row>
    <row r="8" spans="1:17" hidden="1" x14ac:dyDescent="0.25">
      <c r="A8" s="3" t="s">
        <v>7</v>
      </c>
      <c r="B8" s="2">
        <v>43647</v>
      </c>
      <c r="C8" s="34">
        <v>0.96562236467898799</v>
      </c>
      <c r="D8" s="7">
        <v>3.29225602184402E-2</v>
      </c>
      <c r="E8" s="7">
        <v>0.442162412310594</v>
      </c>
      <c r="F8" s="14">
        <v>0.52491502747096497</v>
      </c>
      <c r="G8" s="7">
        <v>1.01711484582059E-2</v>
      </c>
      <c r="H8" s="7">
        <v>3.7612758539019901E-2</v>
      </c>
      <c r="I8" s="34">
        <v>0.32786730201838599</v>
      </c>
      <c r="J8" s="34">
        <v>0.19648688880062201</v>
      </c>
      <c r="K8" s="34">
        <v>0.12700646740333399</v>
      </c>
      <c r="L8" s="34">
        <v>6.5447189604554604E-2</v>
      </c>
      <c r="M8" s="7">
        <v>0.14166005244396401</v>
      </c>
      <c r="N8" s="7">
        <v>7.8874100719998393E-3</v>
      </c>
      <c r="O8" s="7">
        <v>6.3592831224437693E-2</v>
      </c>
      <c r="P8" s="7">
        <v>2.2267951435476701E-2</v>
      </c>
      <c r="Q8" s="7">
        <v>3.7535037560382398</v>
      </c>
    </row>
    <row r="9" spans="1:17" hidden="1" x14ac:dyDescent="0.25">
      <c r="A9" s="3" t="s">
        <v>7</v>
      </c>
      <c r="B9" s="2">
        <v>43678</v>
      </c>
      <c r="C9" s="34">
        <v>0.97810632098277805</v>
      </c>
      <c r="D9" s="7">
        <v>3.65876968812393E-2</v>
      </c>
      <c r="E9" s="7">
        <v>0.44554691308224398</v>
      </c>
      <c r="F9" s="14">
        <v>0.51786539003651699</v>
      </c>
      <c r="G9" s="7">
        <v>1.12210921296787E-2</v>
      </c>
      <c r="H9" s="7">
        <v>3.7274493289396499E-2</v>
      </c>
      <c r="I9" s="34">
        <v>0.31572825780692299</v>
      </c>
      <c r="J9" s="34">
        <v>0.21617175716404499</v>
      </c>
      <c r="K9" s="34">
        <v>0.13521027045473599</v>
      </c>
      <c r="L9" s="34">
        <v>6.6345069042632696E-2</v>
      </c>
      <c r="M9" s="7">
        <v>0.13955183837919499</v>
      </c>
      <c r="N9" s="7">
        <v>7.0076145141207101E-3</v>
      </c>
      <c r="O9" s="7">
        <v>5.6222047726062901E-2</v>
      </c>
      <c r="P9" s="7">
        <v>1.52675594932105E-2</v>
      </c>
      <c r="Q9" s="7">
        <v>3.84726631671347</v>
      </c>
    </row>
    <row r="10" spans="1:17" hidden="1" x14ac:dyDescent="0.25">
      <c r="A10" s="3" t="s">
        <v>7</v>
      </c>
      <c r="B10" s="2">
        <v>43709</v>
      </c>
      <c r="C10" s="34">
        <v>0.93152006583709102</v>
      </c>
      <c r="D10" s="7">
        <v>3.70618449427959E-2</v>
      </c>
      <c r="E10" s="7">
        <v>0.44747203597985302</v>
      </c>
      <c r="F10" s="14">
        <v>0.51546611907735096</v>
      </c>
      <c r="G10" s="7">
        <v>1.0538038686659999E-2</v>
      </c>
      <c r="H10" s="7">
        <v>3.8081429627212997E-2</v>
      </c>
      <c r="I10" s="34">
        <v>0.29727163505767301</v>
      </c>
      <c r="J10" s="34">
        <v>0.239023447439108</v>
      </c>
      <c r="K10" s="34">
        <v>0.128584364316634</v>
      </c>
      <c r="L10" s="34">
        <v>7.2732703792971198E-2</v>
      </c>
      <c r="M10" s="7">
        <v>0.130890049101929</v>
      </c>
      <c r="N10" s="7">
        <v>8.4136463955029293E-3</v>
      </c>
      <c r="O10" s="7">
        <v>5.7866327148591697E-2</v>
      </c>
      <c r="P10" s="7">
        <v>1.65983584337175E-2</v>
      </c>
      <c r="Q10" s="7">
        <v>3.7303955315750801</v>
      </c>
    </row>
    <row r="11" spans="1:17" hidden="1" x14ac:dyDescent="0.25">
      <c r="A11" s="3" t="s">
        <v>7</v>
      </c>
      <c r="B11" s="2">
        <v>43739</v>
      </c>
      <c r="C11" s="34">
        <v>0.97745378051590504</v>
      </c>
      <c r="D11" s="7">
        <v>3.6677386157524798E-2</v>
      </c>
      <c r="E11" s="7">
        <v>0.44749037452934498</v>
      </c>
      <c r="F11" s="14">
        <v>0.51583223931313005</v>
      </c>
      <c r="G11" s="7">
        <v>1.06271279900042E-2</v>
      </c>
      <c r="H11" s="7">
        <v>3.91160320186556E-2</v>
      </c>
      <c r="I11" s="34">
        <v>0.30519689247509302</v>
      </c>
      <c r="J11" s="34">
        <v>0.227982946626475</v>
      </c>
      <c r="K11" s="34">
        <v>0.13079980781863501</v>
      </c>
      <c r="L11" s="34">
        <v>7.2684705006042696E-2</v>
      </c>
      <c r="M11" s="7">
        <v>0.140005213771416</v>
      </c>
      <c r="N11" s="7">
        <v>8.2139169137279804E-3</v>
      </c>
      <c r="O11" s="7">
        <v>5.0859075179369502E-2</v>
      </c>
      <c r="P11" s="7">
        <v>1.45142822005817E-2</v>
      </c>
      <c r="Q11" s="7">
        <v>3.8206061582491899</v>
      </c>
    </row>
    <row r="12" spans="1:17" hidden="1" x14ac:dyDescent="0.25">
      <c r="A12" s="3" t="s">
        <v>7</v>
      </c>
      <c r="B12" s="2">
        <v>43770</v>
      </c>
      <c r="C12" s="34">
        <v>1.116822440023</v>
      </c>
      <c r="D12" s="7">
        <v>3.3623258126977203E-2</v>
      </c>
      <c r="E12" s="7">
        <v>0.433801746448228</v>
      </c>
      <c r="F12" s="14">
        <v>0.53257499542479403</v>
      </c>
      <c r="G12" s="7">
        <v>9.8337944798068001E-3</v>
      </c>
      <c r="H12" s="7">
        <v>4.2710642705770602E-2</v>
      </c>
      <c r="I12" s="34">
        <v>0.30387504298193502</v>
      </c>
      <c r="J12" s="34">
        <v>0.222067965703485</v>
      </c>
      <c r="K12" s="34">
        <v>0.161099321888932</v>
      </c>
      <c r="L12" s="34">
        <v>6.4345232188194795E-2</v>
      </c>
      <c r="M12" s="7">
        <v>0.13334800434010799</v>
      </c>
      <c r="N12" s="7">
        <v>8.6129225380832206E-3</v>
      </c>
      <c r="O12" s="7">
        <v>4.0525265799379498E-2</v>
      </c>
      <c r="P12" s="7">
        <v>1.35818073743059E-2</v>
      </c>
      <c r="Q12" s="7">
        <v>3.7259520158360799</v>
      </c>
    </row>
    <row r="13" spans="1:17" hidden="1" x14ac:dyDescent="0.25">
      <c r="A13" s="3" t="s">
        <v>7</v>
      </c>
      <c r="B13" s="2">
        <v>43800</v>
      </c>
      <c r="C13" s="34">
        <v>1.51138540118012</v>
      </c>
      <c r="D13" s="7">
        <v>2.9989628325490899E-2</v>
      </c>
      <c r="E13" s="7">
        <v>0.420841606665525</v>
      </c>
      <c r="F13" s="14">
        <v>0.54916876500898504</v>
      </c>
      <c r="G13" s="7">
        <v>8.5576845185233192E-3</v>
      </c>
      <c r="H13" s="7">
        <v>4.3716454335715901E-2</v>
      </c>
      <c r="I13" s="34">
        <v>0.31857437875518102</v>
      </c>
      <c r="J13" s="34">
        <v>0.197349319640131</v>
      </c>
      <c r="K13" s="34">
        <v>0.21368826952303899</v>
      </c>
      <c r="L13" s="34">
        <v>4.97360875256153E-2</v>
      </c>
      <c r="M13" s="7">
        <v>0.117654685153706</v>
      </c>
      <c r="N13" s="7">
        <v>7.01588788529116E-3</v>
      </c>
      <c r="O13" s="7">
        <v>3.02296730226599E-2</v>
      </c>
      <c r="P13" s="7">
        <v>1.3477559640137899E-2</v>
      </c>
      <c r="Q13" s="7">
        <v>3.7804446021927598</v>
      </c>
    </row>
    <row r="14" spans="1:17" hidden="1" x14ac:dyDescent="0.25">
      <c r="A14" s="3" t="s">
        <v>7</v>
      </c>
      <c r="B14" s="2">
        <v>43831</v>
      </c>
      <c r="C14" s="38">
        <v>0.81835789296522499</v>
      </c>
      <c r="D14" s="7">
        <v>4.3192877955808701E-2</v>
      </c>
      <c r="E14" s="7">
        <v>0.44902163774886</v>
      </c>
      <c r="F14" s="14">
        <v>0.50778548429533199</v>
      </c>
      <c r="G14" s="7">
        <v>1.46059142070574E-2</v>
      </c>
      <c r="H14" s="7">
        <v>3.7680294175006998E-2</v>
      </c>
      <c r="I14" s="34">
        <v>0.262473583222262</v>
      </c>
      <c r="J14" s="34">
        <v>0.236671261145874</v>
      </c>
      <c r="K14" s="34">
        <v>0.14388637484495601</v>
      </c>
      <c r="L14" s="34">
        <v>8.2201924496343504E-2</v>
      </c>
      <c r="M14" s="7">
        <v>0.13801398725163999</v>
      </c>
      <c r="N14" s="7">
        <v>1.2862825213717901E-2</v>
      </c>
      <c r="O14" s="7">
        <v>5.70772072088159E-2</v>
      </c>
      <c r="P14" s="7">
        <v>1.45266282343258E-2</v>
      </c>
      <c r="Q14" s="7">
        <v>3.7321170673762398</v>
      </c>
    </row>
    <row r="15" spans="1:17" hidden="1" x14ac:dyDescent="0.25">
      <c r="A15" s="3" t="s">
        <v>7</v>
      </c>
      <c r="B15" s="2">
        <v>43862</v>
      </c>
      <c r="C15" s="38">
        <v>0.87893901509100303</v>
      </c>
      <c r="D15" s="7">
        <v>3.65139029183391E-2</v>
      </c>
      <c r="E15" s="7">
        <v>0.47023026169231102</v>
      </c>
      <c r="F15" s="14">
        <v>0.49325583538934997</v>
      </c>
      <c r="G15" s="7">
        <v>1.3254565766365699E-2</v>
      </c>
      <c r="H15" s="7">
        <v>3.59734588487634E-2</v>
      </c>
      <c r="I15" s="34">
        <v>0.25245724652857798</v>
      </c>
      <c r="J15" s="34">
        <v>0.275006595759335</v>
      </c>
      <c r="K15" s="34">
        <v>0.118784063306534</v>
      </c>
      <c r="L15" s="34">
        <v>8.19044547527574E-2</v>
      </c>
      <c r="M15" s="7">
        <v>0.13713574978795801</v>
      </c>
      <c r="N15" s="7">
        <v>1.0441496532093E-2</v>
      </c>
      <c r="O15" s="7">
        <v>5.9809171272107102E-2</v>
      </c>
      <c r="P15" s="7">
        <v>1.5233197445509499E-2</v>
      </c>
      <c r="Q15" s="7">
        <v>3.82753783963987</v>
      </c>
    </row>
    <row r="16" spans="1:17" hidden="1" x14ac:dyDescent="0.25">
      <c r="A16" s="3" t="s">
        <v>7</v>
      </c>
      <c r="B16" s="2">
        <v>43891</v>
      </c>
      <c r="C16" s="38">
        <v>0.59868572625383398</v>
      </c>
      <c r="D16" s="7">
        <v>4.79241649844553E-2</v>
      </c>
      <c r="E16" s="7">
        <v>0.49743757362940799</v>
      </c>
      <c r="F16" s="14">
        <v>0.454638261386137</v>
      </c>
      <c r="G16" s="7">
        <v>1.4160860080238299E-2</v>
      </c>
      <c r="H16" s="7">
        <v>3.8214237523996601E-2</v>
      </c>
      <c r="I16" s="34">
        <v>0.25544464677217799</v>
      </c>
      <c r="J16" s="34">
        <v>0.22262994629292299</v>
      </c>
      <c r="K16" s="34">
        <v>0.105735354135122</v>
      </c>
      <c r="L16" s="34">
        <v>0.128431696003312</v>
      </c>
      <c r="M16" s="7">
        <v>0.15531453269522399</v>
      </c>
      <c r="N16" s="7">
        <v>8.0611458547300407E-3</v>
      </c>
      <c r="O16" s="7">
        <v>4.8261933844074699E-2</v>
      </c>
      <c r="P16" s="7">
        <v>2.3745646798201299E-2</v>
      </c>
      <c r="Q16" s="7">
        <v>3.7824434687546602</v>
      </c>
    </row>
    <row r="17" spans="1:17" hidden="1" x14ac:dyDescent="0.25">
      <c r="A17" s="3" t="s">
        <v>7</v>
      </c>
      <c r="B17" s="2">
        <v>43922</v>
      </c>
      <c r="C17" s="38">
        <v>9.21535270840277E-2</v>
      </c>
      <c r="D17" s="7">
        <v>0.19046924391645501</v>
      </c>
      <c r="E17" s="7">
        <v>0.52831527180223004</v>
      </c>
      <c r="F17" s="14">
        <v>0.28121548428131499</v>
      </c>
      <c r="G17" s="7">
        <v>2.9864010642661799E-2</v>
      </c>
      <c r="H17" s="7">
        <v>7.8425374865067796E-4</v>
      </c>
      <c r="I17" s="34">
        <v>0.16762006234608301</v>
      </c>
      <c r="J17" s="34">
        <v>3.94364633259515E-2</v>
      </c>
      <c r="K17" s="34">
        <v>4.5228723958885997E-2</v>
      </c>
      <c r="L17" s="34">
        <v>0.61464259586939196</v>
      </c>
      <c r="M17" s="7">
        <v>8.2275512049478403E-2</v>
      </c>
      <c r="N17" s="7">
        <v>0</v>
      </c>
      <c r="O17" s="7">
        <v>1.8174841317707E-2</v>
      </c>
      <c r="P17" s="7">
        <v>1.9735367411893301E-3</v>
      </c>
      <c r="Q17" s="7">
        <v>3.9896220342248001</v>
      </c>
    </row>
    <row r="18" spans="1:17" hidden="1" x14ac:dyDescent="0.25">
      <c r="A18" s="3" t="s">
        <v>7</v>
      </c>
      <c r="B18" s="2">
        <v>43952</v>
      </c>
      <c r="C18" s="38">
        <v>0.103996614243117</v>
      </c>
      <c r="D18" s="7">
        <v>0.18108904214922</v>
      </c>
      <c r="E18" s="7">
        <v>0.54251244194952397</v>
      </c>
      <c r="F18" s="14">
        <v>0.27639851590125603</v>
      </c>
      <c r="G18" s="7">
        <v>3.95774563216734E-2</v>
      </c>
      <c r="H18" s="7">
        <v>3.8707516827734498E-4</v>
      </c>
      <c r="I18" s="34">
        <v>0.193002512452352</v>
      </c>
      <c r="J18" s="34">
        <v>5.0071661471894902E-2</v>
      </c>
      <c r="K18" s="34">
        <v>4.5138675174546998E-2</v>
      </c>
      <c r="L18" s="34">
        <v>0.56364426109930899</v>
      </c>
      <c r="M18" s="7">
        <v>8.6737954125189101E-2</v>
      </c>
      <c r="N18" s="7">
        <v>0</v>
      </c>
      <c r="O18" s="7">
        <v>1.6763078648704299E-2</v>
      </c>
      <c r="P18" s="7">
        <v>4.6773255380536003E-3</v>
      </c>
      <c r="Q18" s="7">
        <v>4.0309036808688896</v>
      </c>
    </row>
    <row r="19" spans="1:17" hidden="1" x14ac:dyDescent="0.25">
      <c r="A19" s="3" t="s">
        <v>7</v>
      </c>
      <c r="B19" s="2">
        <v>43983</v>
      </c>
      <c r="C19" s="38">
        <v>0.13369900105030499</v>
      </c>
      <c r="D19" s="7">
        <v>0.13763661062843899</v>
      </c>
      <c r="E19" s="7">
        <v>0.54356640368723197</v>
      </c>
      <c r="F19" s="14">
        <v>0.31879698568432902</v>
      </c>
      <c r="G19" s="7">
        <v>4.5272264317787497E-2</v>
      </c>
      <c r="H19" s="7">
        <v>4.0154074991282998E-3</v>
      </c>
      <c r="I19" s="34">
        <v>0.23700068693405599</v>
      </c>
      <c r="J19" s="34">
        <v>0.101438048987592</v>
      </c>
      <c r="K19" s="34">
        <v>4.0309783265345199E-2</v>
      </c>
      <c r="L19" s="34">
        <v>0.41758321838743401</v>
      </c>
      <c r="M19" s="7">
        <v>0.106821284350908</v>
      </c>
      <c r="N19" s="7">
        <v>1.43464786391684E-2</v>
      </c>
      <c r="O19" s="7">
        <v>2.11827186415607E-2</v>
      </c>
      <c r="P19" s="7">
        <v>1.2030108977020599E-2</v>
      </c>
      <c r="Q19" s="7">
        <v>4.0911479902054602</v>
      </c>
    </row>
    <row r="20" spans="1:17" hidden="1" x14ac:dyDescent="0.25">
      <c r="A20" s="3" t="s">
        <v>7</v>
      </c>
      <c r="B20" s="2">
        <v>44013</v>
      </c>
      <c r="C20" s="38">
        <v>0.52303293157167396</v>
      </c>
      <c r="D20" s="7">
        <v>5.2312854723737201E-2</v>
      </c>
      <c r="E20" s="7">
        <v>0.46748167210005298</v>
      </c>
      <c r="F20" s="14">
        <v>0.48020547317620998</v>
      </c>
      <c r="G20" s="7">
        <v>1.7569573115684502E-2</v>
      </c>
      <c r="H20" s="7">
        <v>2.71081874353339E-2</v>
      </c>
      <c r="I20" s="34">
        <v>0.37838018511023502</v>
      </c>
      <c r="J20" s="34">
        <v>0.19508397357878901</v>
      </c>
      <c r="K20" s="34">
        <v>6.0381037183005401E-2</v>
      </c>
      <c r="L20" s="34">
        <v>0.118322284905025</v>
      </c>
      <c r="M20" s="7">
        <v>0.13385809915521299</v>
      </c>
      <c r="N20" s="7">
        <v>1.7353286344605499E-2</v>
      </c>
      <c r="O20" s="7">
        <v>2.9313242611027E-2</v>
      </c>
      <c r="P20" s="7">
        <v>2.26301305610823E-2</v>
      </c>
      <c r="Q20" s="7">
        <v>3.9325634078465099</v>
      </c>
    </row>
    <row r="21" spans="1:17" hidden="1" x14ac:dyDescent="0.25">
      <c r="A21" s="3" t="s">
        <v>7</v>
      </c>
      <c r="B21" s="2">
        <v>44044</v>
      </c>
      <c r="C21" s="38">
        <v>0.49996645053965999</v>
      </c>
      <c r="D21" s="7">
        <v>5.5790194486965497E-2</v>
      </c>
      <c r="E21" s="7">
        <v>0.55689188925788502</v>
      </c>
      <c r="F21" s="14">
        <v>0.38731791625515</v>
      </c>
      <c r="G21" s="7">
        <v>1.7611882472629299E-2</v>
      </c>
      <c r="H21" s="7">
        <v>2.9346232432009099E-2</v>
      </c>
      <c r="I21" s="34">
        <v>0.32307421953586601</v>
      </c>
      <c r="J21" s="34">
        <v>0.132858095831171</v>
      </c>
      <c r="K21" s="34">
        <v>0.13916997877048601</v>
      </c>
      <c r="L21" s="34">
        <v>0.11761125475838299</v>
      </c>
      <c r="M21" s="7">
        <v>0.177439430135263</v>
      </c>
      <c r="N21" s="7">
        <v>1.3846655612302399E-2</v>
      </c>
      <c r="O21" s="7">
        <v>1.8705834829555401E-2</v>
      </c>
      <c r="P21" s="7">
        <v>3.0336415622335501E-2</v>
      </c>
      <c r="Q21" s="7">
        <v>3.6721068250911002</v>
      </c>
    </row>
    <row r="22" spans="1:17" hidden="1" x14ac:dyDescent="0.25">
      <c r="A22" s="3" t="s">
        <v>7</v>
      </c>
      <c r="B22" s="2">
        <v>44075</v>
      </c>
      <c r="C22" s="38">
        <v>0.65838722031172503</v>
      </c>
      <c r="D22" s="7">
        <v>5.2095146229558402E-2</v>
      </c>
      <c r="E22" s="7">
        <v>0.47006844202157</v>
      </c>
      <c r="F22" s="14">
        <v>0.47783641174887198</v>
      </c>
      <c r="G22" s="7">
        <v>1.6541202650515702E-2</v>
      </c>
      <c r="H22" s="7">
        <v>2.50623522037005E-2</v>
      </c>
      <c r="I22" s="34">
        <v>0.31532325644769299</v>
      </c>
      <c r="J22" s="34">
        <v>0.20340906519346799</v>
      </c>
      <c r="K22" s="34">
        <v>0.12789277140462099</v>
      </c>
      <c r="L22" s="34">
        <v>9.5262542145642198E-2</v>
      </c>
      <c r="M22" s="7">
        <v>0.15599681694998699</v>
      </c>
      <c r="N22" s="7">
        <v>1.04520377575317E-2</v>
      </c>
      <c r="O22" s="7">
        <v>2.2482908086037898E-2</v>
      </c>
      <c r="P22" s="7">
        <v>2.7577047160803701E-2</v>
      </c>
      <c r="Q22" s="7">
        <v>3.8231903763416901</v>
      </c>
    </row>
    <row r="23" spans="1:17" hidden="1" x14ac:dyDescent="0.25">
      <c r="A23" s="3" t="s">
        <v>7</v>
      </c>
      <c r="B23" s="2">
        <v>44105</v>
      </c>
      <c r="C23" s="38">
        <v>0.71502007851632898</v>
      </c>
      <c r="D23" s="7">
        <v>4.4079616321536799E-2</v>
      </c>
      <c r="E23" s="7">
        <v>0.45017493705996497</v>
      </c>
      <c r="F23" s="14">
        <v>0.50574544661849796</v>
      </c>
      <c r="G23" s="7">
        <v>1.45390692294759E-2</v>
      </c>
      <c r="H23" s="7">
        <v>2.8555723792096199E-2</v>
      </c>
      <c r="I23" s="34">
        <v>0.36350886601904597</v>
      </c>
      <c r="J23" s="34">
        <v>0.15553306970053399</v>
      </c>
      <c r="K23" s="34">
        <v>0.12797630244833699</v>
      </c>
      <c r="L23" s="34">
        <v>9.6806246434389398E-2</v>
      </c>
      <c r="M23" s="7">
        <v>0.15365225387736101</v>
      </c>
      <c r="N23" s="7">
        <v>1.0182776741234099E-2</v>
      </c>
      <c r="O23" s="7">
        <v>2.2512104839851499E-2</v>
      </c>
      <c r="P23" s="7">
        <v>2.6733586917674201E-2</v>
      </c>
      <c r="Q23" s="7">
        <v>3.8390942749273398</v>
      </c>
    </row>
    <row r="24" spans="1:17" hidden="1" x14ac:dyDescent="0.25">
      <c r="A24" s="3" t="s">
        <v>7</v>
      </c>
      <c r="B24" s="2">
        <v>44136</v>
      </c>
      <c r="C24" s="38">
        <v>0.81127761719076696</v>
      </c>
      <c r="D24" s="7">
        <v>4.0572749135053501E-2</v>
      </c>
      <c r="E24" s="7">
        <v>0.48036249605004999</v>
      </c>
      <c r="F24" s="14">
        <v>0.47906475481489602</v>
      </c>
      <c r="G24" s="7">
        <v>1.71636912036701E-2</v>
      </c>
      <c r="H24" s="7">
        <v>3.6020729389071603E-2</v>
      </c>
      <c r="I24" s="34">
        <v>0.32608602494008398</v>
      </c>
      <c r="J24" s="34">
        <v>0.159143564803813</v>
      </c>
      <c r="K24" s="34">
        <v>0.17386187087427199</v>
      </c>
      <c r="L24" s="34">
        <v>8.4746938027229796E-2</v>
      </c>
      <c r="M24" s="7">
        <v>0.14729792789879101</v>
      </c>
      <c r="N24" s="7">
        <v>1.41908964861827E-2</v>
      </c>
      <c r="O24" s="7">
        <v>1.8731653060766001E-2</v>
      </c>
      <c r="P24" s="7">
        <v>2.2756703316120602E-2</v>
      </c>
      <c r="Q24" s="7">
        <v>3.8927784206580101</v>
      </c>
    </row>
    <row r="25" spans="1:17" hidden="1" x14ac:dyDescent="0.25">
      <c r="A25" s="3" t="s">
        <v>7</v>
      </c>
      <c r="B25" s="2">
        <v>44166</v>
      </c>
      <c r="C25" s="38">
        <v>0.94992759708211905</v>
      </c>
      <c r="D25" s="7">
        <v>3.9214472906526097E-2</v>
      </c>
      <c r="E25" s="7">
        <v>0.48749874098504098</v>
      </c>
      <c r="F25" s="14">
        <v>0.473286786108432</v>
      </c>
      <c r="G25" s="7">
        <v>1.35813258904828E-2</v>
      </c>
      <c r="H25" s="7">
        <v>3.9462285297608403E-2</v>
      </c>
      <c r="I25" s="34">
        <v>0.35787327428573301</v>
      </c>
      <c r="J25" s="34">
        <v>0.108592695333358</v>
      </c>
      <c r="K25" s="34">
        <v>0.22694442067166501</v>
      </c>
      <c r="L25" s="34">
        <v>7.4943405082124104E-2</v>
      </c>
      <c r="M25" s="7">
        <v>0.13961616366596599</v>
      </c>
      <c r="N25" s="7">
        <v>8.7973657347154895E-3</v>
      </c>
      <c r="O25" s="7">
        <v>1.30519034638206E-2</v>
      </c>
      <c r="P25" s="7">
        <v>1.7137160574526699E-2</v>
      </c>
      <c r="Q25" s="7">
        <v>3.8296848398584</v>
      </c>
    </row>
    <row r="26" spans="1:17" hidden="1" x14ac:dyDescent="0.25">
      <c r="A26" s="3" t="s">
        <v>7</v>
      </c>
      <c r="B26" s="2">
        <v>44197</v>
      </c>
      <c r="C26" s="34">
        <v>0.140719652942389</v>
      </c>
      <c r="D26" s="7">
        <v>0.11886116612543</v>
      </c>
      <c r="E26" s="7">
        <v>0.55188754455006495</v>
      </c>
      <c r="F26" s="14">
        <v>0.32925128932450598</v>
      </c>
      <c r="G26" s="7">
        <v>4.6735811435455299E-2</v>
      </c>
      <c r="H26" s="7">
        <v>1.45050953773944E-3</v>
      </c>
      <c r="I26" s="34">
        <v>0.15679486481764601</v>
      </c>
      <c r="J26" s="34">
        <v>0.100703793076084</v>
      </c>
      <c r="K26" s="34">
        <v>2.7457052157917199E-2</v>
      </c>
      <c r="L26" s="34">
        <v>0.35833294456014297</v>
      </c>
      <c r="M26" s="7">
        <v>0.25448326710180302</v>
      </c>
      <c r="N26" s="7">
        <v>8.8167932501581198E-3</v>
      </c>
      <c r="O26" s="7">
        <v>1.7088709542704899E-2</v>
      </c>
      <c r="P26" s="7">
        <v>2.8136254520349201E-2</v>
      </c>
      <c r="Q26" s="7">
        <v>3.83267033082174</v>
      </c>
    </row>
    <row r="27" spans="1:17" hidden="1" x14ac:dyDescent="0.25">
      <c r="A27" s="3" t="s">
        <v>7</v>
      </c>
      <c r="B27" s="2">
        <v>44228</v>
      </c>
      <c r="C27" s="34">
        <v>0.14758761104110199</v>
      </c>
      <c r="D27" s="7">
        <v>0.123707629326871</v>
      </c>
      <c r="E27" s="7">
        <v>0.60709237440667996</v>
      </c>
      <c r="F27" s="14">
        <v>0.26919999626644903</v>
      </c>
      <c r="G27" s="7">
        <v>3.7160474141027598E-2</v>
      </c>
      <c r="H27" s="7">
        <v>9.9309587490854301E-4</v>
      </c>
      <c r="I27" s="34">
        <v>0.18638987736877999</v>
      </c>
      <c r="J27" s="34">
        <v>9.9624276903381395E-2</v>
      </c>
      <c r="K27" s="34">
        <v>3.28820214727919E-2</v>
      </c>
      <c r="L27" s="34">
        <v>0.34842578098778598</v>
      </c>
      <c r="M27" s="7">
        <v>0.25054282703020903</v>
      </c>
      <c r="N27" s="7">
        <v>9.55698832315564E-3</v>
      </c>
      <c r="O27" s="7">
        <v>1.4452141996766E-2</v>
      </c>
      <c r="P27" s="7">
        <v>1.99725159011932E-2</v>
      </c>
      <c r="Q27" s="7">
        <v>3.82328153039203</v>
      </c>
    </row>
    <row r="28" spans="1:17" hidden="1" x14ac:dyDescent="0.25">
      <c r="A28" s="3" t="s">
        <v>7</v>
      </c>
      <c r="B28" s="2">
        <v>44256</v>
      </c>
      <c r="C28" s="34">
        <v>0.1892265226756</v>
      </c>
      <c r="D28" s="7">
        <v>0.109192779551499</v>
      </c>
      <c r="E28" s="7">
        <v>0.59998035136527195</v>
      </c>
      <c r="F28" s="14">
        <v>0.29082686908323002</v>
      </c>
      <c r="G28" s="7">
        <v>4.5794035393063398E-2</v>
      </c>
      <c r="H28" s="7">
        <v>1.2915055255783099E-3</v>
      </c>
      <c r="I28" s="34">
        <v>0.16419254280341999</v>
      </c>
      <c r="J28" s="34">
        <v>0.104633181361381</v>
      </c>
      <c r="K28" s="34">
        <v>2.80230606570709E-2</v>
      </c>
      <c r="L28" s="34">
        <v>0.30361130688130999</v>
      </c>
      <c r="M28" s="7">
        <v>0.285115494350066</v>
      </c>
      <c r="N28" s="7">
        <v>6.9514463204679196E-3</v>
      </c>
      <c r="O28" s="7">
        <v>2.2315228934262101E-2</v>
      </c>
      <c r="P28" s="7">
        <v>3.8072197773380403E-2</v>
      </c>
      <c r="Q28" s="7">
        <v>3.9109557789961098</v>
      </c>
    </row>
    <row r="29" spans="1:17" hidden="1" x14ac:dyDescent="0.25">
      <c r="A29" s="3" t="s">
        <v>7</v>
      </c>
      <c r="B29" s="2">
        <v>44287</v>
      </c>
      <c r="C29" s="34">
        <v>0.32581188866259098</v>
      </c>
      <c r="D29" s="7">
        <v>7.2808763342561603E-2</v>
      </c>
      <c r="E29" s="7">
        <v>0.53266046613968099</v>
      </c>
      <c r="F29" s="14">
        <v>0.39453077051775698</v>
      </c>
      <c r="G29" s="7">
        <v>2.1093461093793901E-2</v>
      </c>
      <c r="H29" s="7">
        <v>1.2222121516835001E-2</v>
      </c>
      <c r="I29" s="34">
        <v>0.280624275203398</v>
      </c>
      <c r="J29" s="34">
        <v>0.11109854835980799</v>
      </c>
      <c r="K29" s="34">
        <v>2.5933959928963801E-2</v>
      </c>
      <c r="L29" s="34">
        <v>0.188906994673502</v>
      </c>
      <c r="M29" s="7">
        <v>0.29919721959984902</v>
      </c>
      <c r="N29" s="7">
        <v>1.6738252231871701E-2</v>
      </c>
      <c r="O29" s="7">
        <v>2.52897767856789E-2</v>
      </c>
      <c r="P29" s="7">
        <v>1.8895390606300501E-2</v>
      </c>
      <c r="Q29" s="7">
        <v>3.7907905286504899</v>
      </c>
    </row>
    <row r="30" spans="1:17" hidden="1" x14ac:dyDescent="0.25">
      <c r="A30" s="3" t="s">
        <v>7</v>
      </c>
      <c r="B30" s="2">
        <v>44317</v>
      </c>
      <c r="C30" s="34">
        <v>0.76241677367485605</v>
      </c>
      <c r="D30" s="7">
        <v>4.87983708094522E-2</v>
      </c>
      <c r="E30" s="7">
        <v>0.45354567168819299</v>
      </c>
      <c r="F30" s="14">
        <v>0.49765595750235497</v>
      </c>
      <c r="G30" s="7">
        <v>1.56885572838096E-2</v>
      </c>
      <c r="H30" s="7">
        <v>2.4343117810180701E-2</v>
      </c>
      <c r="I30" s="34">
        <v>0.387514899460006</v>
      </c>
      <c r="J30" s="34">
        <v>0.199894151274181</v>
      </c>
      <c r="K30" s="34">
        <v>2.8611134950131199E-2</v>
      </c>
      <c r="L30" s="34">
        <v>9.0850480360637406E-2</v>
      </c>
      <c r="M30" s="7">
        <v>0.17762140836336199</v>
      </c>
      <c r="N30" s="7">
        <v>1.04798947063761E-2</v>
      </c>
      <c r="O30" s="7">
        <v>4.2464710909834003E-2</v>
      </c>
      <c r="P30" s="7">
        <v>2.2531644881481499E-2</v>
      </c>
      <c r="Q30" s="7">
        <v>3.8283278508472698</v>
      </c>
    </row>
    <row r="31" spans="1:17" hidden="1" x14ac:dyDescent="0.25">
      <c r="A31" s="3" t="s">
        <v>7</v>
      </c>
      <c r="B31" s="2">
        <v>44348</v>
      </c>
      <c r="C31" s="34">
        <v>0.70650581047686001</v>
      </c>
      <c r="D31" s="7">
        <v>5.0529878781846199E-2</v>
      </c>
      <c r="E31" s="7">
        <v>0.47016238461503401</v>
      </c>
      <c r="F31" s="14">
        <v>0.47930773660311898</v>
      </c>
      <c r="G31" s="7">
        <v>1.9895891888889201E-2</v>
      </c>
      <c r="H31" s="7">
        <v>2.62090970920432E-2</v>
      </c>
      <c r="I31" s="34">
        <v>0.34292250831802001</v>
      </c>
      <c r="J31" s="34">
        <v>0.221094315749018</v>
      </c>
      <c r="K31" s="34">
        <v>3.41142050709781E-2</v>
      </c>
      <c r="L31" s="34">
        <v>9.4988888819758505E-2</v>
      </c>
      <c r="M31" s="7">
        <v>0.17202434414486001</v>
      </c>
      <c r="N31" s="7">
        <v>1.0506338853598401E-2</v>
      </c>
      <c r="O31" s="7">
        <v>4.76393591617357E-2</v>
      </c>
      <c r="P31" s="7">
        <v>3.0605050901099998E-2</v>
      </c>
      <c r="Q31" s="7">
        <v>3.8846366610124399</v>
      </c>
    </row>
    <row r="32" spans="1:17" hidden="1" x14ac:dyDescent="0.25">
      <c r="A32" s="3" t="s">
        <v>7</v>
      </c>
      <c r="B32" s="2">
        <v>44378</v>
      </c>
      <c r="C32" s="34">
        <v>0.74165461219675499</v>
      </c>
      <c r="D32" s="7">
        <v>4.9654233671671703E-2</v>
      </c>
      <c r="E32" s="7">
        <v>0.45759552000724302</v>
      </c>
      <c r="F32" s="14">
        <v>0.49275024632108499</v>
      </c>
      <c r="G32" s="7">
        <v>1.68966876398234E-2</v>
      </c>
      <c r="H32" s="7">
        <v>2.55594308170142E-2</v>
      </c>
      <c r="I32" s="34">
        <v>0.342986202708495</v>
      </c>
      <c r="J32" s="34">
        <v>0.23361104000426899</v>
      </c>
      <c r="K32" s="34">
        <v>3.03890751961855E-2</v>
      </c>
      <c r="L32" s="34">
        <v>9.2473161316110802E-2</v>
      </c>
      <c r="M32" s="7">
        <v>0.16598455359709899</v>
      </c>
      <c r="N32" s="7">
        <v>9.4657523964033208E-3</v>
      </c>
      <c r="O32" s="7">
        <v>5.3459932950815803E-2</v>
      </c>
      <c r="P32" s="7">
        <v>2.9174163373784399E-2</v>
      </c>
      <c r="Q32" s="7">
        <v>3.8847169283084102</v>
      </c>
    </row>
    <row r="33" spans="1:17" hidden="1" x14ac:dyDescent="0.25">
      <c r="A33" s="3" t="s">
        <v>7</v>
      </c>
      <c r="B33" s="2">
        <v>44409</v>
      </c>
      <c r="C33" s="34">
        <v>0.78770893136629405</v>
      </c>
      <c r="D33" s="7">
        <v>5.1778361726651199E-2</v>
      </c>
      <c r="E33" s="7">
        <v>0.44167361062508798</v>
      </c>
      <c r="F33" s="14">
        <v>0.50654802764826101</v>
      </c>
      <c r="G33" s="7">
        <v>1.6976375810362699E-2</v>
      </c>
      <c r="H33" s="7">
        <v>2.5089251161835399E-2</v>
      </c>
      <c r="I33" s="34">
        <v>0.31511023527106002</v>
      </c>
      <c r="J33" s="34">
        <v>0.29389118662081398</v>
      </c>
      <c r="K33" s="34">
        <v>3.2577729652231401E-2</v>
      </c>
      <c r="L33" s="34">
        <v>8.8050638627388503E-2</v>
      </c>
      <c r="M33" s="7">
        <v>0.14454536707052601</v>
      </c>
      <c r="N33" s="7">
        <v>8.5144051475989305E-3</v>
      </c>
      <c r="O33" s="7">
        <v>5.1708058075289699E-2</v>
      </c>
      <c r="P33" s="7">
        <v>2.3536752562893198E-2</v>
      </c>
      <c r="Q33" s="7">
        <v>3.8752086232563099</v>
      </c>
    </row>
    <row r="34" spans="1:17" x14ac:dyDescent="0.25">
      <c r="A34" s="3" t="s">
        <v>7</v>
      </c>
      <c r="B34" s="2">
        <v>44440</v>
      </c>
      <c r="C34" s="34">
        <v>0.81383853437807896</v>
      </c>
      <c r="D34" s="7">
        <v>4.5535877743468102E-2</v>
      </c>
      <c r="E34" s="7">
        <v>0.46184992230109601</v>
      </c>
      <c r="F34" s="14">
        <v>0.49261419995543598</v>
      </c>
      <c r="G34" s="7">
        <v>1.6258770869318401E-2</v>
      </c>
      <c r="H34" s="7">
        <v>2.2381589995324198E-2</v>
      </c>
      <c r="I34" s="34">
        <v>0.29108172183035103</v>
      </c>
      <c r="J34" s="34">
        <v>0.33051576993611598</v>
      </c>
      <c r="K34" s="34">
        <v>2.7632473390636E-2</v>
      </c>
      <c r="L34" s="34">
        <v>9.0536225925678102E-2</v>
      </c>
      <c r="M34" s="7">
        <v>0.14491841933935301</v>
      </c>
      <c r="N34" s="7">
        <v>7.2194826379507696E-3</v>
      </c>
      <c r="O34" s="7">
        <v>5.0350869579696401E-2</v>
      </c>
      <c r="P34" s="7">
        <v>1.9104676495576199E-2</v>
      </c>
      <c r="Q34" s="7">
        <v>3.93371910485997</v>
      </c>
    </row>
    <row r="35" spans="1:17" hidden="1" x14ac:dyDescent="0.25">
      <c r="A35" s="3" t="s">
        <v>8</v>
      </c>
      <c r="B35" s="2">
        <v>43466</v>
      </c>
      <c r="C35" s="34">
        <v>0.931481405298904</v>
      </c>
      <c r="D35" s="7">
        <v>0.135458147358161</v>
      </c>
      <c r="E35" s="7">
        <v>0.379400031996666</v>
      </c>
      <c r="F35" s="14">
        <v>0.48514182064517303</v>
      </c>
      <c r="G35" s="7">
        <v>7.7391282188629803E-3</v>
      </c>
      <c r="H35" s="7">
        <v>6.8543333151506302E-3</v>
      </c>
      <c r="I35" s="34">
        <v>9.6973848940216205E-3</v>
      </c>
      <c r="J35" s="34">
        <v>7.7664687958714507E-2</v>
      </c>
      <c r="K35" s="34">
        <v>9.2763154460904496E-2</v>
      </c>
      <c r="L35" s="34">
        <v>0.11148257157187901</v>
      </c>
      <c r="M35" s="7">
        <v>0.103641613391858</v>
      </c>
      <c r="N35" s="7">
        <v>1.21417644993328E-2</v>
      </c>
      <c r="O35" s="7">
        <v>0.29315285107004901</v>
      </c>
      <c r="P35" s="7">
        <v>0.28486251061922702</v>
      </c>
      <c r="Q35" s="7">
        <v>5.4381880142663697</v>
      </c>
    </row>
    <row r="36" spans="1:17" hidden="1" x14ac:dyDescent="0.25">
      <c r="A36" s="3" t="s">
        <v>8</v>
      </c>
      <c r="B36" s="2">
        <v>43497</v>
      </c>
      <c r="C36" s="34">
        <v>1.1922274682190901</v>
      </c>
      <c r="D36" s="7">
        <v>7.39604583655388E-2</v>
      </c>
      <c r="E36" s="7">
        <v>0.33003903910096499</v>
      </c>
      <c r="F36" s="14">
        <v>0.59600050253349601</v>
      </c>
      <c r="G36" s="7">
        <v>6.7853240142140003E-3</v>
      </c>
      <c r="H36" s="7">
        <v>1.2138781544990099E-2</v>
      </c>
      <c r="I36" s="34">
        <v>6.7499021601214104E-3</v>
      </c>
      <c r="J36" s="34">
        <v>7.0341685361423004E-2</v>
      </c>
      <c r="K36" s="34">
        <v>6.6992361153228402E-2</v>
      </c>
      <c r="L36" s="34">
        <v>9.10421209422837E-2</v>
      </c>
      <c r="M36" s="7">
        <v>8.62041593332568E-2</v>
      </c>
      <c r="N36" s="7">
        <v>2.8064303218747099E-2</v>
      </c>
      <c r="O36" s="7">
        <v>0.19733011173036299</v>
      </c>
      <c r="P36" s="7">
        <v>0.43435125054137302</v>
      </c>
      <c r="Q36" s="7">
        <v>5.2951730283181302</v>
      </c>
    </row>
    <row r="37" spans="1:17" hidden="1" x14ac:dyDescent="0.25">
      <c r="A37" s="3" t="s">
        <v>8</v>
      </c>
      <c r="B37" s="2">
        <v>43525</v>
      </c>
      <c r="C37" s="34">
        <v>1.0588934829388399</v>
      </c>
      <c r="D37" s="7">
        <v>0.12402318326235701</v>
      </c>
      <c r="E37" s="7">
        <v>0.42950071440947801</v>
      </c>
      <c r="F37" s="14">
        <v>0.44647610232816498</v>
      </c>
      <c r="G37" s="7">
        <v>8.9761757953037598E-3</v>
      </c>
      <c r="H37" s="7">
        <v>2.83867452029158E-2</v>
      </c>
      <c r="I37" s="34">
        <v>6.78810634425356E-3</v>
      </c>
      <c r="J37" s="34">
        <v>9.2883996083090503E-2</v>
      </c>
      <c r="K37" s="34">
        <v>6.8853673795121403E-2</v>
      </c>
      <c r="L37" s="34">
        <v>0.123846333416068</v>
      </c>
      <c r="M37" s="7">
        <v>0.106838008498041</v>
      </c>
      <c r="N37" s="7">
        <v>6.8039961695168004E-3</v>
      </c>
      <c r="O37" s="7">
        <v>0.25826642276460099</v>
      </c>
      <c r="P37" s="7">
        <v>0.29835654193108802</v>
      </c>
      <c r="Q37" s="7">
        <v>5.4389755538088904</v>
      </c>
    </row>
    <row r="38" spans="1:17" hidden="1" x14ac:dyDescent="0.25">
      <c r="A38" s="3" t="s">
        <v>8</v>
      </c>
      <c r="B38" s="2">
        <v>43556</v>
      </c>
      <c r="C38" s="34">
        <v>1.04512606412443</v>
      </c>
      <c r="D38" s="7">
        <v>0.127587173926315</v>
      </c>
      <c r="E38" s="7">
        <v>0.34669736009428698</v>
      </c>
      <c r="F38" s="14">
        <v>0.525715465979398</v>
      </c>
      <c r="G38" s="7">
        <v>1.00436295856615E-2</v>
      </c>
      <c r="H38" s="7">
        <v>2.3708881914621199E-2</v>
      </c>
      <c r="I38" s="34">
        <v>7.6907833782976697E-3</v>
      </c>
      <c r="J38" s="34">
        <v>8.7841339995854403E-2</v>
      </c>
      <c r="K38" s="34">
        <v>6.7524588246212894E-2</v>
      </c>
      <c r="L38" s="34">
        <v>0.12442415354658801</v>
      </c>
      <c r="M38" s="7">
        <v>9.6300959996825794E-2</v>
      </c>
      <c r="N38" s="7">
        <v>2.1082031054924701E-2</v>
      </c>
      <c r="O38" s="7">
        <v>0.247761957090087</v>
      </c>
      <c r="P38" s="7">
        <v>0.31362167519092599</v>
      </c>
      <c r="Q38" s="7">
        <v>5.4372462337358396</v>
      </c>
    </row>
    <row r="39" spans="1:17" hidden="1" x14ac:dyDescent="0.25">
      <c r="A39" s="3" t="s">
        <v>8</v>
      </c>
      <c r="B39" s="2">
        <v>43586</v>
      </c>
      <c r="C39" s="34">
        <v>0.94648133743631402</v>
      </c>
      <c r="D39" s="7">
        <v>9.6213945059019701E-2</v>
      </c>
      <c r="E39" s="7">
        <v>0.44175415101242299</v>
      </c>
      <c r="F39" s="14">
        <v>0.46203190392855698</v>
      </c>
      <c r="G39" s="7">
        <v>1.07148689895427E-2</v>
      </c>
      <c r="H39" s="7">
        <v>7.5267867947748004E-3</v>
      </c>
      <c r="I39" s="34">
        <v>7.6340533267758104E-3</v>
      </c>
      <c r="J39" s="34">
        <v>9.9503607756206203E-2</v>
      </c>
      <c r="K39" s="34">
        <v>7.2745291490253897E-2</v>
      </c>
      <c r="L39" s="34">
        <v>0.123238921494949</v>
      </c>
      <c r="M39" s="7">
        <v>9.9874760028904497E-2</v>
      </c>
      <c r="N39" s="7">
        <v>4.6828639801453197E-3</v>
      </c>
      <c r="O39" s="7">
        <v>0.26729173006765</v>
      </c>
      <c r="P39" s="7">
        <v>0.306787116070798</v>
      </c>
      <c r="Q39" s="7">
        <v>5.3869245560852903</v>
      </c>
    </row>
    <row r="40" spans="1:17" hidden="1" x14ac:dyDescent="0.25">
      <c r="A40" s="3" t="s">
        <v>8</v>
      </c>
      <c r="B40" s="2">
        <v>43617</v>
      </c>
      <c r="C40" s="34">
        <v>0.85734919414257205</v>
      </c>
      <c r="D40" s="7">
        <v>0.13249359500560101</v>
      </c>
      <c r="E40" s="7">
        <v>0.43453107694746002</v>
      </c>
      <c r="F40" s="14">
        <v>0.432975328046938</v>
      </c>
      <c r="G40" s="7">
        <v>4.7108771755040397E-3</v>
      </c>
      <c r="H40" s="7">
        <v>1.9458393950863399E-4</v>
      </c>
      <c r="I40" s="34">
        <v>1.2963849195000701E-2</v>
      </c>
      <c r="J40" s="34">
        <v>9.9147411010649E-2</v>
      </c>
      <c r="K40" s="34">
        <v>9.2837554211085499E-2</v>
      </c>
      <c r="L40" s="34">
        <v>0.13317814059590299</v>
      </c>
      <c r="M40" s="7">
        <v>0.126710392828281</v>
      </c>
      <c r="N40" s="7">
        <v>1.40710318108048E-2</v>
      </c>
      <c r="O40" s="7">
        <v>0.30259970814632903</v>
      </c>
      <c r="P40" s="7">
        <v>0.213586451086935</v>
      </c>
      <c r="Q40" s="7">
        <v>5.2964794352370497</v>
      </c>
    </row>
    <row r="41" spans="1:17" hidden="1" x14ac:dyDescent="0.25">
      <c r="A41" s="3" t="s">
        <v>8</v>
      </c>
      <c r="B41" s="2">
        <v>43647</v>
      </c>
      <c r="C41" s="34">
        <v>1.02316475298202</v>
      </c>
      <c r="D41" s="7">
        <v>0.113918688237993</v>
      </c>
      <c r="E41" s="7">
        <v>0.40686650923885298</v>
      </c>
      <c r="F41" s="14">
        <v>0.47921480252315402</v>
      </c>
      <c r="G41" s="7">
        <v>7.0341833967370298E-3</v>
      </c>
      <c r="H41" s="7">
        <v>6.9878307858575097E-5</v>
      </c>
      <c r="I41" s="34">
        <v>9.1244299269412996E-3</v>
      </c>
      <c r="J41" s="34">
        <v>8.8424802718396603E-2</v>
      </c>
      <c r="K41" s="34">
        <v>8.2743183848570198E-2</v>
      </c>
      <c r="L41" s="34">
        <v>0.115796974446295</v>
      </c>
      <c r="M41" s="7">
        <v>0.109753758626069</v>
      </c>
      <c r="N41" s="7">
        <v>1.7171289761164801E-2</v>
      </c>
      <c r="O41" s="7">
        <v>0.26626178864523198</v>
      </c>
      <c r="P41" s="7">
        <v>0.30361971032273599</v>
      </c>
      <c r="Q41" s="7">
        <v>5.4813736756467302</v>
      </c>
    </row>
    <row r="42" spans="1:17" hidden="1" x14ac:dyDescent="0.25">
      <c r="A42" s="3" t="s">
        <v>8</v>
      </c>
      <c r="B42" s="2">
        <v>43678</v>
      </c>
      <c r="C42" s="34">
        <v>1.0361591936635799</v>
      </c>
      <c r="D42" s="7">
        <v>9.4185537074075398E-2</v>
      </c>
      <c r="E42" s="7">
        <v>0.50606613080991003</v>
      </c>
      <c r="F42" s="14">
        <v>0.39974833211601501</v>
      </c>
      <c r="G42" s="7">
        <v>5.7621241859665499E-3</v>
      </c>
      <c r="H42" s="7">
        <v>4.8301376299416299E-4</v>
      </c>
      <c r="I42" s="34">
        <v>1.1233750094475199E-2</v>
      </c>
      <c r="J42" s="34">
        <v>8.3620584684940005E-2</v>
      </c>
      <c r="K42" s="34">
        <v>7.7938318774455201E-2</v>
      </c>
      <c r="L42" s="34">
        <v>0.108542024796455</v>
      </c>
      <c r="M42" s="7">
        <v>9.7427280092918997E-2</v>
      </c>
      <c r="N42" s="7">
        <v>1.6186573220217298E-2</v>
      </c>
      <c r="O42" s="7">
        <v>0.35308701686145799</v>
      </c>
      <c r="P42" s="7">
        <v>0.24571931352612</v>
      </c>
      <c r="Q42" s="7">
        <v>5.2586284389681799</v>
      </c>
    </row>
    <row r="43" spans="1:17" hidden="1" x14ac:dyDescent="0.25">
      <c r="A43" s="3" t="s">
        <v>8</v>
      </c>
      <c r="B43" s="2">
        <v>43709</v>
      </c>
      <c r="C43" s="34">
        <v>0.92406835577612301</v>
      </c>
      <c r="D43" s="7">
        <v>0.14232108823574399</v>
      </c>
      <c r="E43" s="7">
        <v>0.41745642892693802</v>
      </c>
      <c r="F43" s="14">
        <v>0.44022248283731702</v>
      </c>
      <c r="G43" s="7">
        <v>5.7727253056026597E-3</v>
      </c>
      <c r="H43" s="7">
        <v>3.3045583407356801E-3</v>
      </c>
      <c r="I43" s="34">
        <v>1.47926505054429E-2</v>
      </c>
      <c r="J43" s="34">
        <v>9.1013308655446296E-2</v>
      </c>
      <c r="K43" s="34">
        <v>7.8883544661210406E-2</v>
      </c>
      <c r="L43" s="34">
        <v>0.120280817050438</v>
      </c>
      <c r="M43" s="7">
        <v>0.116226059747591</v>
      </c>
      <c r="N43" s="7">
        <v>1.14512630902472E-2</v>
      </c>
      <c r="O43" s="7">
        <v>0.30140682422117199</v>
      </c>
      <c r="P43" s="7">
        <v>0.25686824842211398</v>
      </c>
      <c r="Q43" s="7">
        <v>5.4224695958020304</v>
      </c>
    </row>
    <row r="44" spans="1:17" hidden="1" x14ac:dyDescent="0.25">
      <c r="A44" s="3" t="s">
        <v>8</v>
      </c>
      <c r="B44" s="2">
        <v>43739</v>
      </c>
      <c r="C44" s="34">
        <v>1.07932185027349</v>
      </c>
      <c r="D44" s="7">
        <v>8.9119277313479905E-2</v>
      </c>
      <c r="E44" s="7">
        <v>0.32950336729820401</v>
      </c>
      <c r="F44" s="14">
        <v>0.58137735538831603</v>
      </c>
      <c r="G44" s="7">
        <v>6.1971663295878202E-3</v>
      </c>
      <c r="H44" s="7">
        <v>3.1924488449707701E-3</v>
      </c>
      <c r="I44" s="34">
        <v>9.2016188440420497E-3</v>
      </c>
      <c r="J44" s="34">
        <v>8.4957427464749102E-2</v>
      </c>
      <c r="K44" s="34">
        <v>7.4719598637329104E-2</v>
      </c>
      <c r="L44" s="34">
        <v>0.12298042502009</v>
      </c>
      <c r="M44" s="7">
        <v>0.100521024079649</v>
      </c>
      <c r="N44" s="7">
        <v>1.4833338846184801E-2</v>
      </c>
      <c r="O44" s="7">
        <v>0.26990682191739601</v>
      </c>
      <c r="P44" s="7">
        <v>0.31349013001600101</v>
      </c>
      <c r="Q44" s="7">
        <v>5.3605022404343998</v>
      </c>
    </row>
    <row r="45" spans="1:17" hidden="1" x14ac:dyDescent="0.25">
      <c r="A45" s="3" t="s">
        <v>8</v>
      </c>
      <c r="B45" s="2">
        <v>43770</v>
      </c>
      <c r="C45" s="34">
        <v>0.96186010845883696</v>
      </c>
      <c r="D45" s="7">
        <v>0.11392722965542799</v>
      </c>
      <c r="E45" s="7">
        <v>0.41680417704378597</v>
      </c>
      <c r="F45" s="14">
        <v>0.46926859330078602</v>
      </c>
      <c r="G45" s="7">
        <v>1.2580102681285401E-2</v>
      </c>
      <c r="H45" s="7">
        <v>1.2183764257628101E-2</v>
      </c>
      <c r="I45" s="34">
        <v>1.24562655069019E-2</v>
      </c>
      <c r="J45" s="34">
        <v>0.10296885130837299</v>
      </c>
      <c r="K45" s="34">
        <v>0.10858716402662399</v>
      </c>
      <c r="L45" s="34">
        <v>0.13210814974476401</v>
      </c>
      <c r="M45" s="7">
        <v>0.10043502081594401</v>
      </c>
      <c r="N45" s="7">
        <v>6.62481805994968E-3</v>
      </c>
      <c r="O45" s="7">
        <v>0.26595096147003799</v>
      </c>
      <c r="P45" s="7">
        <v>0.24610490212849301</v>
      </c>
      <c r="Q45" s="7">
        <v>5.4051862023860702</v>
      </c>
    </row>
    <row r="46" spans="1:17" hidden="1" x14ac:dyDescent="0.25">
      <c r="A46" s="3" t="s">
        <v>8</v>
      </c>
      <c r="B46" s="2">
        <v>43800</v>
      </c>
      <c r="C46" s="34">
        <v>0.94386678668580404</v>
      </c>
      <c r="D46" s="7">
        <v>0.14591664485515099</v>
      </c>
      <c r="E46" s="7">
        <v>0.38973002891500402</v>
      </c>
      <c r="F46" s="14">
        <v>0.46435332622984499</v>
      </c>
      <c r="G46" s="7">
        <v>1.3807185111411199E-2</v>
      </c>
      <c r="H46" s="7">
        <v>1.3072520230806401E-2</v>
      </c>
      <c r="I46" s="34">
        <v>9.6278064900380406E-3</v>
      </c>
      <c r="J46" s="34">
        <v>9.61563614110858E-2</v>
      </c>
      <c r="K46" s="34">
        <v>0.15338290755796799</v>
      </c>
      <c r="L46" s="34">
        <v>0.155650379911834</v>
      </c>
      <c r="M46" s="7">
        <v>9.6791290029716801E-2</v>
      </c>
      <c r="N46" s="7">
        <v>6.4376600893253097E-3</v>
      </c>
      <c r="O46" s="7">
        <v>0.219288477972123</v>
      </c>
      <c r="P46" s="7">
        <v>0.23578541119569099</v>
      </c>
      <c r="Q46" s="7">
        <v>5.5463104930922098</v>
      </c>
    </row>
    <row r="47" spans="1:17" hidden="1" x14ac:dyDescent="0.25">
      <c r="A47" s="3" t="s">
        <v>8</v>
      </c>
      <c r="B47" s="2">
        <v>43831</v>
      </c>
      <c r="C47" s="34">
        <v>0.97739583927610996</v>
      </c>
      <c r="D47" s="7">
        <v>0.122470221867381</v>
      </c>
      <c r="E47" s="7">
        <v>0.368093493886965</v>
      </c>
      <c r="F47" s="14">
        <v>0.50943628424565401</v>
      </c>
      <c r="G47" s="7">
        <v>9.7624743839043095E-3</v>
      </c>
      <c r="H47" s="7">
        <v>3.3356640717085799E-3</v>
      </c>
      <c r="I47" s="34">
        <v>1.36514978155789E-2</v>
      </c>
      <c r="J47" s="34">
        <v>8.0681423501470007E-2</v>
      </c>
      <c r="K47" s="34">
        <v>7.6293025799410899E-2</v>
      </c>
      <c r="L47" s="34">
        <v>0.12860989320900701</v>
      </c>
      <c r="M47" s="7">
        <v>0.117072006746234</v>
      </c>
      <c r="N47" s="7">
        <v>3.6952428065965402E-2</v>
      </c>
      <c r="O47" s="7">
        <v>0.240950865180554</v>
      </c>
      <c r="P47" s="7">
        <v>0.29269072122616702</v>
      </c>
      <c r="Q47" s="7">
        <v>5.4493297323289402</v>
      </c>
    </row>
    <row r="48" spans="1:17" hidden="1" x14ac:dyDescent="0.25">
      <c r="A48" s="3" t="s">
        <v>8</v>
      </c>
      <c r="B48" s="2">
        <v>43862</v>
      </c>
      <c r="C48" s="34">
        <v>1.13248093445527</v>
      </c>
      <c r="D48" s="7">
        <v>9.4649494560096303E-2</v>
      </c>
      <c r="E48" s="7">
        <v>0.34444338657976598</v>
      </c>
      <c r="F48" s="14">
        <v>0.560907118860138</v>
      </c>
      <c r="G48" s="7">
        <v>9.7218646434110503E-3</v>
      </c>
      <c r="H48" s="7">
        <v>3.87321511704181E-3</v>
      </c>
      <c r="I48" s="34">
        <v>7.9263595426992493E-3</v>
      </c>
      <c r="J48" s="34">
        <v>8.1980001877999004E-2</v>
      </c>
      <c r="K48" s="34">
        <v>5.8509938684721402E-2</v>
      </c>
      <c r="L48" s="34">
        <v>0.113561699190941</v>
      </c>
      <c r="M48" s="7">
        <v>9.8964907724043205E-2</v>
      </c>
      <c r="N48" s="7">
        <v>8.8833814386440405E-2</v>
      </c>
      <c r="O48" s="7">
        <v>0.21437543843300999</v>
      </c>
      <c r="P48" s="7">
        <v>0.32225276039969297</v>
      </c>
      <c r="Q48" s="7">
        <v>5.3897518093933598</v>
      </c>
    </row>
    <row r="49" spans="1:17" hidden="1" x14ac:dyDescent="0.25">
      <c r="A49" s="3" t="s">
        <v>8</v>
      </c>
      <c r="B49" s="2">
        <v>43891</v>
      </c>
      <c r="C49" s="34">
        <v>0.82268619878970695</v>
      </c>
      <c r="D49" s="7">
        <v>0.107348519405058</v>
      </c>
      <c r="E49" s="7">
        <v>0.34030579167712899</v>
      </c>
      <c r="F49" s="14">
        <v>0.55234568891781299</v>
      </c>
      <c r="G49" s="7">
        <v>6.7097840250245197E-3</v>
      </c>
      <c r="H49" s="7">
        <v>2.8140420524604198E-3</v>
      </c>
      <c r="I49" s="34">
        <v>5.5714208739694997E-3</v>
      </c>
      <c r="J49" s="34">
        <v>7.2003670943060399E-2</v>
      </c>
      <c r="K49" s="34">
        <v>7.3626452574671805E-2</v>
      </c>
      <c r="L49" s="34">
        <v>0.23549679111140501</v>
      </c>
      <c r="M49" s="7">
        <v>7.5969459793150201E-2</v>
      </c>
      <c r="N49" s="7">
        <v>3.8201330600983702E-3</v>
      </c>
      <c r="O49" s="7">
        <v>0.198173856465895</v>
      </c>
      <c r="P49" s="7">
        <v>0.325814389100266</v>
      </c>
      <c r="Q49" s="7">
        <v>5.4782002090807298</v>
      </c>
    </row>
    <row r="50" spans="1:17" hidden="1" x14ac:dyDescent="0.25">
      <c r="A50" s="3" t="s">
        <v>8</v>
      </c>
      <c r="B50" s="2">
        <v>43922</v>
      </c>
      <c r="C50" s="34">
        <v>0.29067061699892</v>
      </c>
      <c r="D50" s="7">
        <v>0.20084018540335799</v>
      </c>
      <c r="E50" s="7">
        <v>0.40498159419167301</v>
      </c>
      <c r="F50" s="14">
        <v>0.39417822040496903</v>
      </c>
      <c r="G50" s="7">
        <v>0</v>
      </c>
      <c r="H50" s="7">
        <v>0</v>
      </c>
      <c r="I50" s="34">
        <v>0</v>
      </c>
      <c r="J50" s="34">
        <v>6.5830971859253101E-2</v>
      </c>
      <c r="K50" s="34">
        <v>4.29468244849046E-4</v>
      </c>
      <c r="L50" s="34">
        <v>0.64771370882643298</v>
      </c>
      <c r="M50" s="7">
        <v>0</v>
      </c>
      <c r="N50" s="7">
        <v>8.1990882941780402E-4</v>
      </c>
      <c r="O50" s="7">
        <v>3.52265629471065E-2</v>
      </c>
      <c r="P50" s="7">
        <v>0.24997937929294001</v>
      </c>
      <c r="Q50" s="7">
        <v>5.7133722704697396</v>
      </c>
    </row>
    <row r="51" spans="1:17" hidden="1" x14ac:dyDescent="0.25">
      <c r="A51" s="3" t="s">
        <v>8</v>
      </c>
      <c r="B51" s="2">
        <v>43952</v>
      </c>
      <c r="C51" s="34">
        <v>0.3432018620017</v>
      </c>
      <c r="D51" s="7">
        <v>0.200433849763863</v>
      </c>
      <c r="E51" s="7">
        <v>0.43393361836788702</v>
      </c>
      <c r="F51" s="14">
        <v>0.36563253186825001</v>
      </c>
      <c r="G51" s="7">
        <v>0</v>
      </c>
      <c r="H51" s="7">
        <v>0</v>
      </c>
      <c r="I51" s="34">
        <v>7.0427239606357401E-4</v>
      </c>
      <c r="J51" s="34">
        <v>9.3270052979449999E-2</v>
      </c>
      <c r="K51" s="34">
        <v>0</v>
      </c>
      <c r="L51" s="34">
        <v>0.54607234464932797</v>
      </c>
      <c r="M51" s="7">
        <v>0</v>
      </c>
      <c r="N51" s="7">
        <v>5.0817051808255097E-3</v>
      </c>
      <c r="O51" s="7">
        <v>5.5687378052616698E-2</v>
      </c>
      <c r="P51" s="7">
        <v>0.29918424674171601</v>
      </c>
      <c r="Q51" s="7">
        <v>5.4519980635133596</v>
      </c>
    </row>
    <row r="52" spans="1:17" hidden="1" x14ac:dyDescent="0.25">
      <c r="A52" s="3" t="s">
        <v>8</v>
      </c>
      <c r="B52" s="2">
        <v>43983</v>
      </c>
      <c r="C52" s="34">
        <v>0.45337476845242702</v>
      </c>
      <c r="D52" s="7">
        <v>0.18077001068017201</v>
      </c>
      <c r="E52" s="7">
        <v>0.30503427904844899</v>
      </c>
      <c r="F52" s="14">
        <v>0.514195710271379</v>
      </c>
      <c r="G52" s="7">
        <v>0</v>
      </c>
      <c r="H52" s="7">
        <v>0</v>
      </c>
      <c r="I52" s="34">
        <v>1.3861059289268901E-2</v>
      </c>
      <c r="J52" s="34">
        <v>9.6553054615052702E-2</v>
      </c>
      <c r="K52" s="34">
        <v>5.7985093182067902E-3</v>
      </c>
      <c r="L52" s="34">
        <v>0.37688502279547798</v>
      </c>
      <c r="M52" s="7">
        <v>4.0603442792628702E-2</v>
      </c>
      <c r="N52" s="7">
        <v>1.0067332474396199E-2</v>
      </c>
      <c r="O52" s="7">
        <v>6.4623090060666993E-2</v>
      </c>
      <c r="P52" s="7">
        <v>0.39160848865430198</v>
      </c>
      <c r="Q52" s="7">
        <v>5.2862352586218204</v>
      </c>
    </row>
    <row r="53" spans="1:17" hidden="1" x14ac:dyDescent="0.25">
      <c r="A53" s="3" t="s">
        <v>8</v>
      </c>
      <c r="B53" s="2">
        <v>44013</v>
      </c>
      <c r="C53" s="34">
        <v>0.82726134086650305</v>
      </c>
      <c r="D53" s="7">
        <v>0.23889768590095301</v>
      </c>
      <c r="E53" s="7">
        <v>0.22261524778481501</v>
      </c>
      <c r="F53" s="14">
        <v>0.53848706631423204</v>
      </c>
      <c r="G53" s="7">
        <v>0</v>
      </c>
      <c r="H53" s="7">
        <v>5.8193614881340303E-4</v>
      </c>
      <c r="I53" s="34">
        <v>7.3639122149895698E-3</v>
      </c>
      <c r="J53" s="34">
        <v>0.101697720930618</v>
      </c>
      <c r="K53" s="34">
        <v>2.56829740924331E-3</v>
      </c>
      <c r="L53" s="34">
        <v>0.196310743762797</v>
      </c>
      <c r="M53" s="7">
        <v>7.0081014730705299E-2</v>
      </c>
      <c r="N53" s="7">
        <v>2.28420885722951E-2</v>
      </c>
      <c r="O53" s="7">
        <v>6.7154279224257193E-2</v>
      </c>
      <c r="P53" s="7">
        <v>0.53140000700628098</v>
      </c>
      <c r="Q53" s="7">
        <v>5.9213320241464098</v>
      </c>
    </row>
    <row r="54" spans="1:17" hidden="1" x14ac:dyDescent="0.25">
      <c r="A54" s="3" t="s">
        <v>8</v>
      </c>
      <c r="B54" s="2">
        <v>44044</v>
      </c>
      <c r="C54" s="34">
        <v>0.692735261912795</v>
      </c>
      <c r="D54" s="7">
        <v>0.13160945866375701</v>
      </c>
      <c r="E54" s="7">
        <v>0.44552558223223399</v>
      </c>
      <c r="F54" s="14">
        <v>0.42286495910401001</v>
      </c>
      <c r="G54" s="7">
        <v>1.13578871123589E-2</v>
      </c>
      <c r="H54" s="7">
        <v>2.0435527184652501E-3</v>
      </c>
      <c r="I54" s="34">
        <v>2.3278060851495402E-2</v>
      </c>
      <c r="J54" s="34">
        <v>0.15439907749764301</v>
      </c>
      <c r="K54" s="34">
        <v>2.21522490811409E-3</v>
      </c>
      <c r="L54" s="34">
        <v>0.210640882214782</v>
      </c>
      <c r="M54" s="7">
        <v>0.104616413113609</v>
      </c>
      <c r="N54" s="7">
        <v>6.4036891837506896E-2</v>
      </c>
      <c r="O54" s="7">
        <v>0.10727619674610001</v>
      </c>
      <c r="P54" s="7">
        <v>0.32013581299992599</v>
      </c>
      <c r="Q54" s="7">
        <v>5.5306892192317001</v>
      </c>
    </row>
    <row r="55" spans="1:17" hidden="1" x14ac:dyDescent="0.25">
      <c r="A55" s="3" t="s">
        <v>8</v>
      </c>
      <c r="B55" s="2">
        <v>44075</v>
      </c>
      <c r="C55" s="34">
        <v>0.73812123757102199</v>
      </c>
      <c r="D55" s="7">
        <v>8.9556306697809507E-2</v>
      </c>
      <c r="E55" s="7">
        <v>0.30679300074351401</v>
      </c>
      <c r="F55" s="14">
        <v>0.60365069255867598</v>
      </c>
      <c r="G55" s="7">
        <v>8.6465544418833692E-3</v>
      </c>
      <c r="H55" s="7">
        <v>1.66346952473462E-3</v>
      </c>
      <c r="I55" s="34">
        <v>1.57341228097705E-2</v>
      </c>
      <c r="J55" s="34">
        <v>0.12928367618499301</v>
      </c>
      <c r="K55" s="34">
        <v>1.60793443966972E-3</v>
      </c>
      <c r="L55" s="34">
        <v>0.195737927608854</v>
      </c>
      <c r="M55" s="7">
        <v>9.2433435065860103E-2</v>
      </c>
      <c r="N55" s="7">
        <v>3.8592686700883998E-2</v>
      </c>
      <c r="O55" s="7">
        <v>0.111496821649591</v>
      </c>
      <c r="P55" s="7">
        <v>0.40480337157376001</v>
      </c>
      <c r="Q55" s="7">
        <v>5.3506865861311299</v>
      </c>
    </row>
    <row r="56" spans="1:17" hidden="1" x14ac:dyDescent="0.25">
      <c r="A56" s="3" t="s">
        <v>8</v>
      </c>
      <c r="B56" s="2">
        <v>44105</v>
      </c>
      <c r="C56" s="34">
        <v>0.71458260680277697</v>
      </c>
      <c r="D56" s="7">
        <v>0.103888817045792</v>
      </c>
      <c r="E56" s="7">
        <v>0.34784976456092398</v>
      </c>
      <c r="F56" s="14">
        <v>0.54826141839328402</v>
      </c>
      <c r="G56" s="7">
        <v>4.2606431700172396E-3</v>
      </c>
      <c r="H56" s="7">
        <v>1.4271070156167301E-3</v>
      </c>
      <c r="I56" s="34">
        <v>1.4166546823918101E-2</v>
      </c>
      <c r="J56" s="34">
        <v>0.16018177321198401</v>
      </c>
      <c r="K56" s="34">
        <v>2.3761548594211199E-3</v>
      </c>
      <c r="L56" s="34">
        <v>0.21031922106037801</v>
      </c>
      <c r="M56" s="7">
        <v>8.9734914955227701E-2</v>
      </c>
      <c r="N56" s="7">
        <v>2.5594275509896399E-2</v>
      </c>
      <c r="O56" s="7">
        <v>0.13205459119570701</v>
      </c>
      <c r="P56" s="7">
        <v>0.35988477219783399</v>
      </c>
      <c r="Q56" s="7">
        <v>5.4947102351251296</v>
      </c>
    </row>
    <row r="57" spans="1:17" hidden="1" x14ac:dyDescent="0.25">
      <c r="A57" s="3" t="s">
        <v>8</v>
      </c>
      <c r="B57" s="2">
        <v>44136</v>
      </c>
      <c r="C57" s="34">
        <v>0.496098004367586</v>
      </c>
      <c r="D57" s="7">
        <v>0.155499898153097</v>
      </c>
      <c r="E57" s="7">
        <v>0.453479359579115</v>
      </c>
      <c r="F57" s="14">
        <v>0.39102074226778799</v>
      </c>
      <c r="G57" s="7">
        <v>6.6775018341512198E-5</v>
      </c>
      <c r="H57" s="7">
        <v>4.8039581540656301E-4</v>
      </c>
      <c r="I57" s="34">
        <v>4.4334769012240897E-3</v>
      </c>
      <c r="J57" s="34">
        <v>0.10599213073222701</v>
      </c>
      <c r="K57" s="34">
        <v>0</v>
      </c>
      <c r="L57" s="34">
        <v>0.29833579360043599</v>
      </c>
      <c r="M57" s="7">
        <v>0.118354156250084</v>
      </c>
      <c r="N57" s="7">
        <v>1.0827737362611599E-2</v>
      </c>
      <c r="O57" s="7">
        <v>0.126202863082196</v>
      </c>
      <c r="P57" s="7">
        <v>0.33530667123747299</v>
      </c>
      <c r="Q57" s="7">
        <v>5.4202070385851098</v>
      </c>
    </row>
    <row r="58" spans="1:17" hidden="1" x14ac:dyDescent="0.25">
      <c r="A58" s="3" t="s">
        <v>8</v>
      </c>
      <c r="B58" s="2">
        <v>44166</v>
      </c>
      <c r="C58" s="34">
        <v>0.73871404320943901</v>
      </c>
      <c r="D58" s="7">
        <v>0.144477964244209</v>
      </c>
      <c r="E58" s="7">
        <v>0.48889270251880201</v>
      </c>
      <c r="F58" s="14">
        <v>0.36662933323698899</v>
      </c>
      <c r="G58" s="7">
        <v>0</v>
      </c>
      <c r="H58" s="7">
        <v>1.8740954964733499E-3</v>
      </c>
      <c r="I58" s="34">
        <v>1.36329236347864E-2</v>
      </c>
      <c r="J58" s="34">
        <v>8.1243346380272793E-2</v>
      </c>
      <c r="K58" s="34">
        <v>2.1809064479531501E-3</v>
      </c>
      <c r="L58" s="34">
        <v>0.219565144030482</v>
      </c>
      <c r="M58" s="7">
        <v>9.3836919687732903E-2</v>
      </c>
      <c r="N58" s="7">
        <v>1.7338012689649299E-2</v>
      </c>
      <c r="O58" s="7">
        <v>8.8635457809364604E-2</v>
      </c>
      <c r="P58" s="7">
        <v>0.48169319382328601</v>
      </c>
      <c r="Q58" s="7">
        <v>5.6526575677868296</v>
      </c>
    </row>
    <row r="59" spans="1:17" hidden="1" x14ac:dyDescent="0.25">
      <c r="A59" s="3" t="s">
        <v>8</v>
      </c>
      <c r="B59" s="2">
        <v>44197</v>
      </c>
      <c r="C59" s="34">
        <v>0.41755414099051402</v>
      </c>
      <c r="D59" s="7">
        <v>0.14204115954215599</v>
      </c>
      <c r="E59" s="7">
        <v>0.4157980732289</v>
      </c>
      <c r="F59" s="14">
        <v>0.44216076722894398</v>
      </c>
      <c r="G59" s="7">
        <v>0</v>
      </c>
      <c r="H59" s="7">
        <v>0</v>
      </c>
      <c r="I59" s="34">
        <v>0</v>
      </c>
      <c r="J59" s="34">
        <v>7.8847935936016397E-2</v>
      </c>
      <c r="K59" s="34">
        <v>0</v>
      </c>
      <c r="L59" s="34">
        <v>0.318878062957621</v>
      </c>
      <c r="M59" s="7">
        <v>0.123067376449189</v>
      </c>
      <c r="N59" s="7">
        <v>1.17431687389458E-2</v>
      </c>
      <c r="O59" s="7">
        <v>7.1468345280872397E-2</v>
      </c>
      <c r="P59" s="7">
        <v>0.39599511063735499</v>
      </c>
      <c r="Q59" s="7">
        <v>5.5286633326885202</v>
      </c>
    </row>
    <row r="60" spans="1:17" hidden="1" x14ac:dyDescent="0.25">
      <c r="A60" s="3" t="s">
        <v>8</v>
      </c>
      <c r="B60" s="2">
        <v>44228</v>
      </c>
      <c r="C60" s="34">
        <v>0.43014548146429998</v>
      </c>
      <c r="D60" s="7">
        <v>0.14920593235712301</v>
      </c>
      <c r="E60" s="7">
        <v>0.431864851353575</v>
      </c>
      <c r="F60" s="14">
        <v>0.41892921628930302</v>
      </c>
      <c r="G60" s="7">
        <v>1.7219968026708E-3</v>
      </c>
      <c r="H60" s="7">
        <v>0</v>
      </c>
      <c r="I60" s="34">
        <v>0</v>
      </c>
      <c r="J60" s="34">
        <v>9.4153776530690597E-2</v>
      </c>
      <c r="K60" s="34">
        <v>0</v>
      </c>
      <c r="L60" s="34">
        <v>0.30529407638640399</v>
      </c>
      <c r="M60" s="7">
        <v>0.10245382328168499</v>
      </c>
      <c r="N60" s="7">
        <v>1.13137627768783E-4</v>
      </c>
      <c r="O60" s="7">
        <v>8.2871373155045003E-2</v>
      </c>
      <c r="P60" s="7">
        <v>0.41339181621573601</v>
      </c>
      <c r="Q60" s="7">
        <v>5.5358058438953899</v>
      </c>
    </row>
    <row r="61" spans="1:17" hidden="1" x14ac:dyDescent="0.25">
      <c r="A61" s="3" t="s">
        <v>8</v>
      </c>
      <c r="B61" s="2">
        <v>44256</v>
      </c>
      <c r="C61" s="34">
        <v>0.51279117663518303</v>
      </c>
      <c r="D61" s="7">
        <v>0.152375684200761</v>
      </c>
      <c r="E61" s="7">
        <v>0.44495268577790098</v>
      </c>
      <c r="F61" s="14">
        <v>0.40267163002133799</v>
      </c>
      <c r="G61" s="7">
        <v>2.23083469003714E-3</v>
      </c>
      <c r="H61" s="7">
        <v>0</v>
      </c>
      <c r="I61" s="34">
        <v>0</v>
      </c>
      <c r="J61" s="34">
        <v>9.55363321638492E-2</v>
      </c>
      <c r="K61" s="34">
        <v>0</v>
      </c>
      <c r="L61" s="34">
        <v>0.27428679517823701</v>
      </c>
      <c r="M61" s="7">
        <v>0.14327954078267899</v>
      </c>
      <c r="N61" s="7">
        <v>2.2956218474936299E-2</v>
      </c>
      <c r="O61" s="7">
        <v>8.2290379385972001E-2</v>
      </c>
      <c r="P61" s="7">
        <v>0.37941989932428899</v>
      </c>
      <c r="Q61" s="7">
        <v>5.3444427766579796</v>
      </c>
    </row>
    <row r="62" spans="1:17" hidden="1" x14ac:dyDescent="0.25">
      <c r="A62" s="3" t="s">
        <v>8</v>
      </c>
      <c r="B62" s="2">
        <v>44287</v>
      </c>
      <c r="C62" s="34">
        <v>0.65408325706620296</v>
      </c>
      <c r="D62" s="7">
        <v>0.151949590108509</v>
      </c>
      <c r="E62" s="7">
        <v>0.37013681286778399</v>
      </c>
      <c r="F62" s="14">
        <v>0.477913597023707</v>
      </c>
      <c r="G62" s="7">
        <v>9.4515630349296801E-4</v>
      </c>
      <c r="H62" s="7">
        <v>6.5585248507607702E-4</v>
      </c>
      <c r="I62" s="34">
        <v>9.0319631894776806E-3</v>
      </c>
      <c r="J62" s="34">
        <v>8.7512000278664404E-2</v>
      </c>
      <c r="K62" s="34">
        <v>0</v>
      </c>
      <c r="L62" s="34">
        <v>0.25092384109772797</v>
      </c>
      <c r="M62" s="7">
        <v>0.160484479688176</v>
      </c>
      <c r="N62" s="7">
        <v>1.8146418047078301E-2</v>
      </c>
      <c r="O62" s="7">
        <v>9.32205403087666E-2</v>
      </c>
      <c r="P62" s="7">
        <v>0.37907974860153998</v>
      </c>
      <c r="Q62" s="7">
        <v>5.4703025360056898</v>
      </c>
    </row>
    <row r="63" spans="1:17" hidden="1" x14ac:dyDescent="0.25">
      <c r="A63" s="3" t="s">
        <v>8</v>
      </c>
      <c r="B63" s="2">
        <v>44317</v>
      </c>
      <c r="C63" s="34">
        <v>0.87123877753455103</v>
      </c>
      <c r="D63" s="7">
        <v>0.108342823583308</v>
      </c>
      <c r="E63" s="7">
        <v>0.29150691636808002</v>
      </c>
      <c r="F63" s="14">
        <v>0.60015026004861205</v>
      </c>
      <c r="G63" s="7">
        <v>1.16530362615134E-4</v>
      </c>
      <c r="H63" s="7">
        <v>1.03947271816317E-3</v>
      </c>
      <c r="I63" s="34">
        <v>7.4974431706587696E-3</v>
      </c>
      <c r="J63" s="34">
        <v>8.6500050496490496E-2</v>
      </c>
      <c r="K63" s="34">
        <v>0</v>
      </c>
      <c r="L63" s="34">
        <v>0.19543411061455901</v>
      </c>
      <c r="M63" s="7">
        <v>0.103959800198025</v>
      </c>
      <c r="N63" s="7">
        <v>1.8011819133060099E-2</v>
      </c>
      <c r="O63" s="7">
        <v>0.10666549297431301</v>
      </c>
      <c r="P63" s="7">
        <v>0.48077528033211497</v>
      </c>
      <c r="Q63" s="7">
        <v>5.4094909127183204</v>
      </c>
    </row>
    <row r="64" spans="1:17" hidden="1" x14ac:dyDescent="0.25">
      <c r="A64" s="3" t="s">
        <v>8</v>
      </c>
      <c r="B64" s="2">
        <v>44348</v>
      </c>
      <c r="C64" s="34">
        <v>0.77893702827928402</v>
      </c>
      <c r="D64" s="7">
        <v>0.160191098582536</v>
      </c>
      <c r="E64" s="7">
        <v>0.414819467925574</v>
      </c>
      <c r="F64" s="14">
        <v>0.424989433491891</v>
      </c>
      <c r="G64" s="7">
        <v>3.2125777374971499E-4</v>
      </c>
      <c r="H64" s="7">
        <v>1.22077954024892E-3</v>
      </c>
      <c r="I64" s="34">
        <v>1.1502864058946899E-2</v>
      </c>
      <c r="J64" s="34">
        <v>0.121104757142279</v>
      </c>
      <c r="K64" s="34">
        <v>0</v>
      </c>
      <c r="L64" s="34">
        <v>0.20350523439059001</v>
      </c>
      <c r="M64" s="7">
        <v>0.14677417114423499</v>
      </c>
      <c r="N64" s="7">
        <v>1.6097278567266199E-2</v>
      </c>
      <c r="O64" s="7">
        <v>0.151524992294403</v>
      </c>
      <c r="P64" s="7">
        <v>0.34794866508828098</v>
      </c>
      <c r="Q64" s="7">
        <v>5.4357455451050596</v>
      </c>
    </row>
    <row r="65" spans="1:17" hidden="1" x14ac:dyDescent="0.25">
      <c r="A65" s="3" t="s">
        <v>8</v>
      </c>
      <c r="B65" s="2">
        <v>44378</v>
      </c>
      <c r="C65" s="34">
        <v>0.84869490866015196</v>
      </c>
      <c r="D65" s="7">
        <v>0.15944654101051201</v>
      </c>
      <c r="E65" s="7">
        <v>0.45288181296046798</v>
      </c>
      <c r="F65" s="14">
        <v>0.38767164602902099</v>
      </c>
      <c r="G65" s="7">
        <v>1.7286764280535301E-3</v>
      </c>
      <c r="H65" s="7">
        <v>1.7466483727246499E-3</v>
      </c>
      <c r="I65" s="34">
        <v>1.2886445952465299E-2</v>
      </c>
      <c r="J65" s="34">
        <v>0.13938950427198701</v>
      </c>
      <c r="K65" s="34">
        <v>0</v>
      </c>
      <c r="L65" s="34">
        <v>0.205739958316321</v>
      </c>
      <c r="M65" s="7">
        <v>0.11815918986966401</v>
      </c>
      <c r="N65" s="7">
        <v>9.1582783550952993E-3</v>
      </c>
      <c r="O65" s="7">
        <v>0.16788391022339699</v>
      </c>
      <c r="P65" s="7">
        <v>0.343307388210292</v>
      </c>
      <c r="Q65" s="7">
        <v>5.4381524508880199</v>
      </c>
    </row>
    <row r="66" spans="1:17" hidden="1" x14ac:dyDescent="0.25">
      <c r="A66" s="3" t="s">
        <v>8</v>
      </c>
      <c r="B66" s="2">
        <v>44409</v>
      </c>
      <c r="C66" s="34">
        <v>0.99785099416151701</v>
      </c>
      <c r="D66" s="7">
        <v>0.10176323093848599</v>
      </c>
      <c r="E66" s="7">
        <v>0.31473791757846598</v>
      </c>
      <c r="F66" s="14">
        <v>0.58349885148304803</v>
      </c>
      <c r="G66" s="7">
        <v>3.0762162673659898E-4</v>
      </c>
      <c r="H66" s="7">
        <v>3.3138587507533499E-3</v>
      </c>
      <c r="I66" s="34">
        <v>1.49769219294048E-2</v>
      </c>
      <c r="J66" s="34">
        <v>0.106874774926296</v>
      </c>
      <c r="K66" s="34">
        <v>0</v>
      </c>
      <c r="L66" s="34">
        <v>0.175672775423936</v>
      </c>
      <c r="M66" s="7">
        <v>0.10433761301571901</v>
      </c>
      <c r="N66" s="7">
        <v>1.1822940443354401E-2</v>
      </c>
      <c r="O66" s="7">
        <v>0.187833813052701</v>
      </c>
      <c r="P66" s="7">
        <v>0.39485968083109801</v>
      </c>
      <c r="Q66" s="7">
        <v>5.4348631067159099</v>
      </c>
    </row>
    <row r="67" spans="1:17" x14ac:dyDescent="0.25">
      <c r="A67" s="3" t="s">
        <v>8</v>
      </c>
      <c r="B67" s="2">
        <v>44440</v>
      </c>
      <c r="C67" s="34">
        <v>0.92773581933138005</v>
      </c>
      <c r="D67" s="7">
        <v>0.153864035716684</v>
      </c>
      <c r="E67" s="7">
        <v>0.40103055776914098</v>
      </c>
      <c r="F67" s="14">
        <v>0.44510540651417402</v>
      </c>
      <c r="G67" s="7">
        <v>3.6277602523659301E-3</v>
      </c>
      <c r="H67" s="7">
        <v>6.49924475179564E-3</v>
      </c>
      <c r="I67" s="34">
        <v>9.0358511698640596E-3</v>
      </c>
      <c r="J67" s="34">
        <v>0.132929078597191</v>
      </c>
      <c r="K67" s="34">
        <v>0</v>
      </c>
      <c r="L67" s="34">
        <v>0.18740903626218899</v>
      </c>
      <c r="M67" s="7">
        <v>0.11722865010943399</v>
      </c>
      <c r="N67" s="7">
        <v>3.5507865884359703E-2</v>
      </c>
      <c r="O67" s="7">
        <v>0.17724385782837901</v>
      </c>
      <c r="P67" s="7">
        <v>0.33051865514442202</v>
      </c>
      <c r="Q67" s="7">
        <v>5.3656325539210501</v>
      </c>
    </row>
    <row r="68" spans="1:17" hidden="1" x14ac:dyDescent="0.25">
      <c r="A68" s="3" t="s">
        <v>9</v>
      </c>
      <c r="B68" s="2">
        <v>43466</v>
      </c>
      <c r="C68" s="34">
        <v>0.86834139427664003</v>
      </c>
      <c r="D68" s="7">
        <v>4.0604315243444503E-2</v>
      </c>
      <c r="E68" s="7">
        <v>0.74542510705530696</v>
      </c>
      <c r="F68" s="14">
        <v>0.213970577701249</v>
      </c>
      <c r="G68" s="7">
        <v>1.11649521542573E-2</v>
      </c>
      <c r="H68" s="7">
        <v>2.16228554309831E-2</v>
      </c>
      <c r="I68" s="34">
        <v>0.194352465712303</v>
      </c>
      <c r="J68" s="34">
        <v>0.104646580658406</v>
      </c>
      <c r="K68" s="34">
        <v>9.0697839100106994E-2</v>
      </c>
      <c r="L68" s="34">
        <v>9.3058688913799301E-2</v>
      </c>
      <c r="M68" s="7">
        <v>0.121852303985101</v>
      </c>
      <c r="N68" s="7">
        <v>9.7173355438431707E-3</v>
      </c>
      <c r="O68" s="7">
        <v>0.18743606163551199</v>
      </c>
      <c r="P68" s="7">
        <v>0.165450916865688</v>
      </c>
      <c r="Q68" s="7">
        <v>6.9641589475353296</v>
      </c>
    </row>
    <row r="69" spans="1:17" hidden="1" x14ac:dyDescent="0.25">
      <c r="A69" s="3" t="s">
        <v>9</v>
      </c>
      <c r="B69" s="2">
        <v>43497</v>
      </c>
      <c r="C69" s="34">
        <v>0.85015933614406303</v>
      </c>
      <c r="D69" s="7">
        <v>5.0832764105821299E-2</v>
      </c>
      <c r="E69" s="7">
        <v>0.72331105879314594</v>
      </c>
      <c r="F69" s="14">
        <v>0.22585617710103301</v>
      </c>
      <c r="G69" s="7">
        <v>1.3087004489797299E-2</v>
      </c>
      <c r="H69" s="7">
        <v>2.33805937960576E-2</v>
      </c>
      <c r="I69" s="34">
        <v>0.199967121210957</v>
      </c>
      <c r="J69" s="34">
        <v>0.124140262865022</v>
      </c>
      <c r="K69" s="34">
        <v>9.2245575956646605E-2</v>
      </c>
      <c r="L69" s="34">
        <v>9.8974367915754605E-2</v>
      </c>
      <c r="M69" s="7">
        <v>0.13088567764285799</v>
      </c>
      <c r="N69" s="7">
        <v>1.47050665382253E-2</v>
      </c>
      <c r="O69" s="7">
        <v>0.13922599716303199</v>
      </c>
      <c r="P69" s="7">
        <v>0.16338833242164899</v>
      </c>
      <c r="Q69" s="7">
        <v>7.2355211676496403</v>
      </c>
    </row>
    <row r="70" spans="1:17" hidden="1" x14ac:dyDescent="0.25">
      <c r="A70" s="3" t="s">
        <v>9</v>
      </c>
      <c r="B70" s="2">
        <v>43525</v>
      </c>
      <c r="C70" s="34">
        <v>1.00528677127974</v>
      </c>
      <c r="D70" s="7">
        <v>4.7281918858673798E-2</v>
      </c>
      <c r="E70" s="7">
        <v>0.72339438632608999</v>
      </c>
      <c r="F70" s="14">
        <v>0.22932369481523601</v>
      </c>
      <c r="G70" s="7">
        <v>1.6108072331479002E-2</v>
      </c>
      <c r="H70" s="7">
        <v>2.4839875907044898E-2</v>
      </c>
      <c r="I70" s="34">
        <v>0.21453736707121401</v>
      </c>
      <c r="J70" s="34">
        <v>0.129236125633999</v>
      </c>
      <c r="K70" s="34">
        <v>9.9692966956538398E-2</v>
      </c>
      <c r="L70" s="34">
        <v>9.42223703928914E-2</v>
      </c>
      <c r="M70" s="7">
        <v>0.12897952588927</v>
      </c>
      <c r="N70" s="7">
        <v>1.40066055617188E-2</v>
      </c>
      <c r="O70" s="7">
        <v>0.108994932450298</v>
      </c>
      <c r="P70" s="7">
        <v>0.169382157805547</v>
      </c>
      <c r="Q70" s="7">
        <v>7.2347367465798396</v>
      </c>
    </row>
    <row r="71" spans="1:17" hidden="1" x14ac:dyDescent="0.25">
      <c r="A71" s="3" t="s">
        <v>9</v>
      </c>
      <c r="B71" s="2">
        <v>43556</v>
      </c>
      <c r="C71" s="34">
        <v>0.99225379224001098</v>
      </c>
      <c r="D71" s="7">
        <v>4.6149709439574603E-2</v>
      </c>
      <c r="E71" s="7">
        <v>0.71575964392229097</v>
      </c>
      <c r="F71" s="14">
        <v>0.23809064663813401</v>
      </c>
      <c r="G71" s="7">
        <v>1.2625230493095701E-2</v>
      </c>
      <c r="H71" s="7">
        <v>2.35491542144683E-2</v>
      </c>
      <c r="I71" s="34">
        <v>0.20479846034545501</v>
      </c>
      <c r="J71" s="34">
        <v>0.12418823296911601</v>
      </c>
      <c r="K71" s="34">
        <v>0.100573162035467</v>
      </c>
      <c r="L71" s="34">
        <v>9.3851460414737603E-2</v>
      </c>
      <c r="M71" s="7">
        <v>0.11960093114554</v>
      </c>
      <c r="N71" s="7">
        <v>1.47355120216889E-2</v>
      </c>
      <c r="O71" s="7">
        <v>0.14495743750656101</v>
      </c>
      <c r="P71" s="7">
        <v>0.16112041885387099</v>
      </c>
      <c r="Q71" s="7">
        <v>7.1909755182138699</v>
      </c>
    </row>
    <row r="72" spans="1:17" hidden="1" x14ac:dyDescent="0.25">
      <c r="A72" s="3" t="s">
        <v>9</v>
      </c>
      <c r="B72" s="2">
        <v>43586</v>
      </c>
      <c r="C72" s="34">
        <v>1.01855755851715</v>
      </c>
      <c r="D72" s="7">
        <v>4.8275526106821003E-2</v>
      </c>
      <c r="E72" s="7">
        <v>0.74999958431339697</v>
      </c>
      <c r="F72" s="14">
        <v>0.20172488957978199</v>
      </c>
      <c r="G72" s="7">
        <v>1.35824002716388E-2</v>
      </c>
      <c r="H72" s="7">
        <v>2.1291483442288098E-2</v>
      </c>
      <c r="I72" s="34">
        <v>0.21438595600899499</v>
      </c>
      <c r="J72" s="34">
        <v>0.121858220772397</v>
      </c>
      <c r="K72" s="34">
        <v>9.86532562907219E-2</v>
      </c>
      <c r="L72" s="34">
        <v>8.3243823532320696E-2</v>
      </c>
      <c r="M72" s="7">
        <v>0.12732450419715199</v>
      </c>
      <c r="N72" s="7">
        <v>1.3886866541554301E-2</v>
      </c>
      <c r="O72" s="7">
        <v>0.14673419628381401</v>
      </c>
      <c r="P72" s="7">
        <v>0.15903929265911801</v>
      </c>
      <c r="Q72" s="7">
        <v>7.0883194607326399</v>
      </c>
    </row>
    <row r="73" spans="1:17" hidden="1" x14ac:dyDescent="0.25">
      <c r="A73" s="3" t="s">
        <v>9</v>
      </c>
      <c r="B73" s="2">
        <v>43617</v>
      </c>
      <c r="C73" s="34">
        <v>0.98378408139125595</v>
      </c>
      <c r="D73" s="7">
        <v>5.3780776824641198E-2</v>
      </c>
      <c r="E73" s="7">
        <v>0.73633869025316701</v>
      </c>
      <c r="F73" s="14">
        <v>0.209880532922192</v>
      </c>
      <c r="G73" s="7">
        <v>1.59403791298963E-2</v>
      </c>
      <c r="H73" s="7">
        <v>2.2806662302172601E-2</v>
      </c>
      <c r="I73" s="34">
        <v>0.22016519625799599</v>
      </c>
      <c r="J73" s="34">
        <v>0.12715310988301901</v>
      </c>
      <c r="K73" s="34">
        <v>9.5704381953863396E-2</v>
      </c>
      <c r="L73" s="34">
        <v>8.5377181887137804E-2</v>
      </c>
      <c r="M73" s="7">
        <v>0.12535663104099101</v>
      </c>
      <c r="N73" s="7">
        <v>1.09636905300726E-2</v>
      </c>
      <c r="O73" s="7">
        <v>0.138012823132141</v>
      </c>
      <c r="P73" s="7">
        <v>0.15851994388270901</v>
      </c>
      <c r="Q73" s="7">
        <v>7.1920054983967097</v>
      </c>
    </row>
    <row r="74" spans="1:17" hidden="1" x14ac:dyDescent="0.25">
      <c r="A74" s="3" t="s">
        <v>9</v>
      </c>
      <c r="B74" s="2">
        <v>43647</v>
      </c>
      <c r="C74" s="34">
        <v>1.01661352966237</v>
      </c>
      <c r="D74" s="7">
        <v>4.2396041015652398E-2</v>
      </c>
      <c r="E74" s="7">
        <v>0.74794227832416604</v>
      </c>
      <c r="F74" s="14">
        <v>0.20966168066018101</v>
      </c>
      <c r="G74" s="7">
        <v>1.07716603339248E-2</v>
      </c>
      <c r="H74" s="7">
        <v>2.2702166765487902E-2</v>
      </c>
      <c r="I74" s="34">
        <v>0.22256104490799</v>
      </c>
      <c r="J74" s="34">
        <v>0.12133974060951599</v>
      </c>
      <c r="K74" s="34">
        <v>9.7807926669414694E-2</v>
      </c>
      <c r="L74" s="34">
        <v>7.8652204597392097E-2</v>
      </c>
      <c r="M74" s="7">
        <v>0.133358726006094</v>
      </c>
      <c r="N74" s="7">
        <v>1.11697023760053E-2</v>
      </c>
      <c r="O74" s="7">
        <v>0.13751783001050299</v>
      </c>
      <c r="P74" s="7">
        <v>0.164118997723671</v>
      </c>
      <c r="Q74" s="7">
        <v>7.0678525670657004</v>
      </c>
    </row>
    <row r="75" spans="1:17" hidden="1" x14ac:dyDescent="0.25">
      <c r="A75" s="3" t="s">
        <v>9</v>
      </c>
      <c r="B75" s="2">
        <v>43678</v>
      </c>
      <c r="C75" s="34">
        <v>0.997652109209197</v>
      </c>
      <c r="D75" s="7">
        <v>4.9810143251582402E-2</v>
      </c>
      <c r="E75" s="7">
        <v>0.73541833975408499</v>
      </c>
      <c r="F75" s="14">
        <v>0.214771516994332</v>
      </c>
      <c r="G75" s="7">
        <v>1.4543503391009301E-2</v>
      </c>
      <c r="H75" s="7">
        <v>2.2631065532839698E-2</v>
      </c>
      <c r="I75" s="34">
        <v>0.220226138096181</v>
      </c>
      <c r="J75" s="34">
        <v>0.13510412292648299</v>
      </c>
      <c r="K75" s="34">
        <v>0.109691045147414</v>
      </c>
      <c r="L75" s="34">
        <v>8.3900006885491901E-2</v>
      </c>
      <c r="M75" s="7">
        <v>0.134969397128163</v>
      </c>
      <c r="N75" s="7">
        <v>1.2130215317136799E-2</v>
      </c>
      <c r="O75" s="7">
        <v>0.113251989205986</v>
      </c>
      <c r="P75" s="7">
        <v>0.15355251636929601</v>
      </c>
      <c r="Q75" s="7">
        <v>7.2004715878957599</v>
      </c>
    </row>
    <row r="76" spans="1:17" hidden="1" x14ac:dyDescent="0.25">
      <c r="A76" s="3" t="s">
        <v>9</v>
      </c>
      <c r="B76" s="2">
        <v>43709</v>
      </c>
      <c r="C76" s="34">
        <v>0.92736793182414601</v>
      </c>
      <c r="D76" s="7">
        <v>4.5065164710451501E-2</v>
      </c>
      <c r="E76" s="7">
        <v>0.75834046129607602</v>
      </c>
      <c r="F76" s="14">
        <v>0.19659437399347199</v>
      </c>
      <c r="G76" s="7">
        <v>1.66005240548995E-2</v>
      </c>
      <c r="H76" s="7">
        <v>2.6835249076555202E-2</v>
      </c>
      <c r="I76" s="34">
        <v>0.21891614524473299</v>
      </c>
      <c r="J76" s="34">
        <v>0.13141705348649499</v>
      </c>
      <c r="K76" s="34">
        <v>0.112313455740836</v>
      </c>
      <c r="L76" s="34">
        <v>8.6356844880141503E-2</v>
      </c>
      <c r="M76" s="7">
        <v>0.119014290291408</v>
      </c>
      <c r="N76" s="7">
        <v>1.1648328980858901E-2</v>
      </c>
      <c r="O76" s="7">
        <v>0.11868579936955</v>
      </c>
      <c r="P76" s="7">
        <v>0.158212308874524</v>
      </c>
      <c r="Q76" s="7">
        <v>7.0780197824791404</v>
      </c>
    </row>
    <row r="77" spans="1:17" hidden="1" x14ac:dyDescent="0.25">
      <c r="A77" s="3" t="s">
        <v>9</v>
      </c>
      <c r="B77" s="2">
        <v>43739</v>
      </c>
      <c r="C77" s="34">
        <v>0.99400368490181701</v>
      </c>
      <c r="D77" s="7">
        <v>5.0375301096307598E-2</v>
      </c>
      <c r="E77" s="7">
        <v>0.73833385682668795</v>
      </c>
      <c r="F77" s="14">
        <v>0.21129084207700399</v>
      </c>
      <c r="G77" s="7">
        <v>1.63862134943852E-2</v>
      </c>
      <c r="H77" s="7">
        <v>2.88869870890998E-2</v>
      </c>
      <c r="I77" s="34">
        <v>0.24894408499743101</v>
      </c>
      <c r="J77" s="34">
        <v>0.128699526471344</v>
      </c>
      <c r="K77" s="34">
        <v>0.112846412548829</v>
      </c>
      <c r="L77" s="34">
        <v>8.6208521451408199E-2</v>
      </c>
      <c r="M77" s="7">
        <v>0.126025961745027</v>
      </c>
      <c r="N77" s="7">
        <v>2.58455375745438E-2</v>
      </c>
      <c r="O77" s="7">
        <v>7.1016498418711396E-2</v>
      </c>
      <c r="P77" s="7">
        <v>0.15514025620922101</v>
      </c>
      <c r="Q77" s="7">
        <v>7.0865177760143796</v>
      </c>
    </row>
    <row r="78" spans="1:17" hidden="1" x14ac:dyDescent="0.25">
      <c r="A78" s="3" t="s">
        <v>9</v>
      </c>
      <c r="B78" s="2">
        <v>43770</v>
      </c>
      <c r="C78" s="34">
        <v>1.0681363857126001</v>
      </c>
      <c r="D78" s="7">
        <v>4.4409667491795903E-2</v>
      </c>
      <c r="E78" s="7">
        <v>0.75534010171918498</v>
      </c>
      <c r="F78" s="14">
        <v>0.20025023078901899</v>
      </c>
      <c r="G78" s="7">
        <v>1.22281166195641E-2</v>
      </c>
      <c r="H78" s="7">
        <v>3.2718391472251702E-2</v>
      </c>
      <c r="I78" s="34">
        <v>0.25528652814005698</v>
      </c>
      <c r="J78" s="34">
        <v>0.123567209989298</v>
      </c>
      <c r="K78" s="34">
        <v>0.122628752549216</v>
      </c>
      <c r="L78" s="34">
        <v>8.1918413221802294E-2</v>
      </c>
      <c r="M78" s="7">
        <v>0.128546098533345</v>
      </c>
      <c r="N78" s="7">
        <v>3.66901812599418E-2</v>
      </c>
      <c r="O78" s="7">
        <v>6.3962906647436604E-2</v>
      </c>
      <c r="P78" s="7">
        <v>0.142453401567087</v>
      </c>
      <c r="Q78" s="7">
        <v>7.1769541214661503</v>
      </c>
    </row>
    <row r="79" spans="1:17" hidden="1" x14ac:dyDescent="0.25">
      <c r="A79" s="3" t="s">
        <v>9</v>
      </c>
      <c r="B79" s="2">
        <v>43800</v>
      </c>
      <c r="C79" s="34">
        <v>1.27784342484101</v>
      </c>
      <c r="D79" s="7">
        <v>5.3782847796597803E-2</v>
      </c>
      <c r="E79" s="7">
        <v>0.75701714150203703</v>
      </c>
      <c r="F79" s="14">
        <v>0.189200010701365</v>
      </c>
      <c r="G79" s="7">
        <v>1.0739155701279699E-2</v>
      </c>
      <c r="H79" s="7">
        <v>3.10446759094712E-2</v>
      </c>
      <c r="I79" s="34">
        <v>0.30279109369014001</v>
      </c>
      <c r="J79" s="34">
        <v>0.121362023112549</v>
      </c>
      <c r="K79" s="34">
        <v>0.12376625095467</v>
      </c>
      <c r="L79" s="34">
        <v>7.2844108403423397E-2</v>
      </c>
      <c r="M79" s="7">
        <v>0.13647970882567101</v>
      </c>
      <c r="N79" s="7">
        <v>3.2958661597872703E-2</v>
      </c>
      <c r="O79" s="7">
        <v>5.2998523033185599E-2</v>
      </c>
      <c r="P79" s="7">
        <v>0.115015798771738</v>
      </c>
      <c r="Q79" s="7">
        <v>7.2647224477828196</v>
      </c>
    </row>
    <row r="80" spans="1:17" hidden="1" x14ac:dyDescent="0.25">
      <c r="A80" s="3" t="s">
        <v>9</v>
      </c>
      <c r="B80" s="2">
        <v>43831</v>
      </c>
      <c r="C80" s="34">
        <v>0.90821070945738702</v>
      </c>
      <c r="D80" s="7">
        <v>5.5504746330282503E-2</v>
      </c>
      <c r="E80" s="7">
        <v>0.73388315566359896</v>
      </c>
      <c r="F80" s="14">
        <v>0.21061209800611899</v>
      </c>
      <c r="G80" s="7">
        <v>1.47840258062016E-2</v>
      </c>
      <c r="H80" s="7">
        <v>1.64305900257719E-2</v>
      </c>
      <c r="I80" s="34">
        <v>0.20895248224238799</v>
      </c>
      <c r="J80" s="34">
        <v>0.12756655319799001</v>
      </c>
      <c r="K80" s="34">
        <v>0.102374764513659</v>
      </c>
      <c r="L80" s="34">
        <v>9.0426715829326806E-2</v>
      </c>
      <c r="M80" s="7">
        <v>0.118705866081609</v>
      </c>
      <c r="N80" s="7">
        <v>3.6106427597274802E-2</v>
      </c>
      <c r="O80" s="7">
        <v>0.111914847167515</v>
      </c>
      <c r="P80" s="7">
        <v>0.172737727538264</v>
      </c>
      <c r="Q80" s="7">
        <v>7.1275984886690198</v>
      </c>
    </row>
    <row r="81" spans="1:17" hidden="1" x14ac:dyDescent="0.25">
      <c r="A81" s="3" t="s">
        <v>9</v>
      </c>
      <c r="B81" s="2">
        <v>43862</v>
      </c>
      <c r="C81" s="34">
        <v>0.92245698875697502</v>
      </c>
      <c r="D81" s="7">
        <v>5.2191018550826501E-2</v>
      </c>
      <c r="E81" s="7">
        <v>0.74094595976505995</v>
      </c>
      <c r="F81" s="14">
        <v>0.206863021684114</v>
      </c>
      <c r="G81" s="7">
        <v>1.47968088211256E-2</v>
      </c>
      <c r="H81" s="7">
        <v>1.9300083104537E-2</v>
      </c>
      <c r="I81" s="34">
        <v>0.20985961632217601</v>
      </c>
      <c r="J81" s="34">
        <v>0.14106171525681999</v>
      </c>
      <c r="K81" s="34">
        <v>9.5545619100369794E-2</v>
      </c>
      <c r="L81" s="34">
        <v>8.8418292311165797E-2</v>
      </c>
      <c r="M81" s="7">
        <v>0.14015223530957199</v>
      </c>
      <c r="N81" s="7">
        <v>3.5721090869560199E-2</v>
      </c>
      <c r="O81" s="7">
        <v>9.81789596585977E-2</v>
      </c>
      <c r="P81" s="7">
        <v>0.15696557924607599</v>
      </c>
      <c r="Q81" s="7">
        <v>7.1575823705694397</v>
      </c>
    </row>
    <row r="82" spans="1:17" hidden="1" x14ac:dyDescent="0.25">
      <c r="A82" s="3" t="s">
        <v>9</v>
      </c>
      <c r="B82" s="2">
        <v>43891</v>
      </c>
      <c r="C82" s="34">
        <v>0.78259819552574905</v>
      </c>
      <c r="D82" s="7">
        <v>6.2831559488185099E-2</v>
      </c>
      <c r="E82" s="7">
        <v>0.74904672564300101</v>
      </c>
      <c r="F82" s="14">
        <v>0.18812171486881399</v>
      </c>
      <c r="G82" s="7">
        <v>1.20180967102619E-2</v>
      </c>
      <c r="H82" s="7">
        <v>1.8059439755452902E-2</v>
      </c>
      <c r="I82" s="34">
        <v>0.179192055123577</v>
      </c>
      <c r="J82" s="34">
        <v>0.106064626922344</v>
      </c>
      <c r="K82" s="34">
        <v>0.14218495559024399</v>
      </c>
      <c r="L82" s="34">
        <v>0.13968144630940099</v>
      </c>
      <c r="M82" s="7">
        <v>0.12483819539468299</v>
      </c>
      <c r="N82" s="7">
        <v>3.8254348201223698E-2</v>
      </c>
      <c r="O82" s="7">
        <v>6.3892324284110194E-2</v>
      </c>
      <c r="P82" s="7">
        <v>0.17581451170870199</v>
      </c>
      <c r="Q82" s="7">
        <v>7.2135074241490704</v>
      </c>
    </row>
    <row r="83" spans="1:17" hidden="1" x14ac:dyDescent="0.25">
      <c r="A83" s="3" t="s">
        <v>9</v>
      </c>
      <c r="B83" s="2">
        <v>43922</v>
      </c>
      <c r="C83" s="34">
        <v>0.35078918896466699</v>
      </c>
      <c r="D83" s="7">
        <v>0.112708060743336</v>
      </c>
      <c r="E83" s="7">
        <v>0.74357627954067196</v>
      </c>
      <c r="F83" s="14">
        <v>0.14371565971599201</v>
      </c>
      <c r="G83" s="7">
        <v>1.655784952192E-2</v>
      </c>
      <c r="H83" s="7">
        <v>4.9783420650910501E-4</v>
      </c>
      <c r="I83" s="34">
        <v>8.4348825027921404E-2</v>
      </c>
      <c r="J83" s="34">
        <v>1.1859365549579899E-2</v>
      </c>
      <c r="K83" s="34">
        <v>0.298770160075293</v>
      </c>
      <c r="L83" s="34">
        <v>0.28951541965049399</v>
      </c>
      <c r="M83" s="7">
        <v>5.10962026338284E-2</v>
      </c>
      <c r="N83" s="7">
        <v>6.0005439552243203E-2</v>
      </c>
      <c r="O83" s="7">
        <v>1.7913696310626699E-3</v>
      </c>
      <c r="P83" s="7">
        <v>0.18555753415114901</v>
      </c>
      <c r="Q83" s="7">
        <v>7.5292982536916604</v>
      </c>
    </row>
    <row r="84" spans="1:17" hidden="1" x14ac:dyDescent="0.25">
      <c r="A84" s="3" t="s">
        <v>9</v>
      </c>
      <c r="B84" s="2">
        <v>43952</v>
      </c>
      <c r="C84" s="34">
        <v>0.43496243718068101</v>
      </c>
      <c r="D84" s="7">
        <v>9.6063280487969999E-2</v>
      </c>
      <c r="E84" s="7">
        <v>0.75812379604078906</v>
      </c>
      <c r="F84" s="14">
        <v>0.14581292347124</v>
      </c>
      <c r="G84" s="7">
        <v>1.8798785430403999E-2</v>
      </c>
      <c r="H84" s="7">
        <v>2.7890702099129801E-4</v>
      </c>
      <c r="I84" s="34">
        <v>8.3967024194695206E-2</v>
      </c>
      <c r="J84" s="34">
        <v>2.6033684887498802E-2</v>
      </c>
      <c r="K84" s="34">
        <v>0.26077262581773403</v>
      </c>
      <c r="L84" s="34">
        <v>0.253485069725431</v>
      </c>
      <c r="M84" s="7">
        <v>5.8943083758740203E-2</v>
      </c>
      <c r="N84" s="7">
        <v>6.1950154475419801E-2</v>
      </c>
      <c r="O84" s="7">
        <v>5.4302536996684303E-3</v>
      </c>
      <c r="P84" s="7">
        <v>0.23034041098941699</v>
      </c>
      <c r="Q84" s="7">
        <v>7.4197063400709604</v>
      </c>
    </row>
    <row r="85" spans="1:17" hidden="1" x14ac:dyDescent="0.25">
      <c r="A85" s="3" t="s">
        <v>9</v>
      </c>
      <c r="B85" s="2">
        <v>43983</v>
      </c>
      <c r="C85" s="34">
        <v>0.65271396767113599</v>
      </c>
      <c r="D85" s="7">
        <v>7.8394316254946597E-2</v>
      </c>
      <c r="E85" s="7">
        <v>0.75915237812132796</v>
      </c>
      <c r="F85" s="14">
        <v>0.16245330562372601</v>
      </c>
      <c r="G85" s="7">
        <v>1.5560375561954E-2</v>
      </c>
      <c r="H85" s="7">
        <v>1.54166359884689E-2</v>
      </c>
      <c r="I85" s="34">
        <v>0.228558491757718</v>
      </c>
      <c r="J85" s="34">
        <v>6.9255203402423901E-2</v>
      </c>
      <c r="K85" s="34">
        <v>0.18415744746100701</v>
      </c>
      <c r="L85" s="34">
        <v>0.15428039861892701</v>
      </c>
      <c r="M85" s="7">
        <v>8.3578596022324605E-2</v>
      </c>
      <c r="N85" s="7">
        <v>5.4419810666108903E-2</v>
      </c>
      <c r="O85" s="7">
        <v>7.1630605395409898E-3</v>
      </c>
      <c r="P85" s="7">
        <v>0.18760997998152601</v>
      </c>
      <c r="Q85" s="7">
        <v>7.4155647322920304</v>
      </c>
    </row>
    <row r="86" spans="1:17" hidden="1" x14ac:dyDescent="0.25">
      <c r="A86" s="3" t="s">
        <v>9</v>
      </c>
      <c r="B86" s="2">
        <v>44013</v>
      </c>
      <c r="C86" s="34">
        <v>0.89412970862723395</v>
      </c>
      <c r="D86" s="7">
        <v>7.4107988072884601E-2</v>
      </c>
      <c r="E86" s="7">
        <v>0.75325470541261097</v>
      </c>
      <c r="F86" s="14">
        <v>0.17263730651450401</v>
      </c>
      <c r="G86" s="7">
        <v>1.1515519865537701E-2</v>
      </c>
      <c r="H86" s="7">
        <v>1.88257033530181E-2</v>
      </c>
      <c r="I86" s="34">
        <v>0.24227489848547401</v>
      </c>
      <c r="J86" s="34">
        <v>0.130081010461921</v>
      </c>
      <c r="K86" s="34">
        <v>0.131486250909849</v>
      </c>
      <c r="L86" s="34">
        <v>0.11128304329121599</v>
      </c>
      <c r="M86" s="7">
        <v>0.13087511351372</v>
      </c>
      <c r="N86" s="7">
        <v>4.43485700268842E-2</v>
      </c>
      <c r="O86" s="7">
        <v>1.61057936277018E-2</v>
      </c>
      <c r="P86" s="7">
        <v>0.16320409646467801</v>
      </c>
      <c r="Q86" s="7">
        <v>7.4089915067399303</v>
      </c>
    </row>
    <row r="87" spans="1:17" hidden="1" x14ac:dyDescent="0.25">
      <c r="A87" s="3" t="s">
        <v>9</v>
      </c>
      <c r="B87" s="2">
        <v>44044</v>
      </c>
      <c r="C87" s="34">
        <v>0.98421782440576699</v>
      </c>
      <c r="D87" s="7">
        <v>6.3291893892022305E-2</v>
      </c>
      <c r="E87" s="7">
        <v>0.75448583101104605</v>
      </c>
      <c r="F87" s="14">
        <v>0.18222227509693101</v>
      </c>
      <c r="G87" s="7">
        <v>1.2169343010496899E-2</v>
      </c>
      <c r="H87" s="7">
        <v>1.8633357587007699E-2</v>
      </c>
      <c r="I87" s="34">
        <v>0.23370828928774501</v>
      </c>
      <c r="J87" s="34">
        <v>0.17261436230128299</v>
      </c>
      <c r="K87" s="34">
        <v>0.116073191332684</v>
      </c>
      <c r="L87" s="34">
        <v>9.7182809313681007E-2</v>
      </c>
      <c r="M87" s="7">
        <v>0.12045075375063601</v>
      </c>
      <c r="N87" s="7">
        <v>4.1813601697652199E-2</v>
      </c>
      <c r="O87" s="7">
        <v>3.2901440884313099E-2</v>
      </c>
      <c r="P87" s="7">
        <v>0.154452850834501</v>
      </c>
      <c r="Q87" s="7">
        <v>7.2701946986000596</v>
      </c>
    </row>
    <row r="88" spans="1:17" hidden="1" x14ac:dyDescent="0.25">
      <c r="A88" s="3" t="s">
        <v>9</v>
      </c>
      <c r="B88" s="2">
        <v>44075</v>
      </c>
      <c r="C88" s="34">
        <v>0.92672208409859202</v>
      </c>
      <c r="D88" s="7">
        <v>6.87108448573273E-2</v>
      </c>
      <c r="E88" s="7">
        <v>0.74758312306941099</v>
      </c>
      <c r="F88" s="14">
        <v>0.183706032073262</v>
      </c>
      <c r="G88" s="7">
        <v>1.2672703886284799E-2</v>
      </c>
      <c r="H88" s="7">
        <v>2.0078595232126101E-2</v>
      </c>
      <c r="I88" s="34">
        <v>0.221722879048973</v>
      </c>
      <c r="J88" s="34">
        <v>0.148940812088905</v>
      </c>
      <c r="K88" s="34">
        <v>0.133731328283096</v>
      </c>
      <c r="L88" s="34">
        <v>0.105104142965811</v>
      </c>
      <c r="M88" s="7">
        <v>0.12598212728496999</v>
      </c>
      <c r="N88" s="7">
        <v>4.5000745838976702E-2</v>
      </c>
      <c r="O88" s="7">
        <v>3.14614116719278E-2</v>
      </c>
      <c r="P88" s="7">
        <v>0.15530525369893</v>
      </c>
      <c r="Q88" s="7">
        <v>7.2797377807231003</v>
      </c>
    </row>
    <row r="89" spans="1:17" hidden="1" x14ac:dyDescent="0.25">
      <c r="A89" s="3" t="s">
        <v>9</v>
      </c>
      <c r="B89" s="2">
        <v>44105</v>
      </c>
      <c r="C89" s="34">
        <v>0.93309235790376499</v>
      </c>
      <c r="D89" s="7">
        <v>6.8504704251446794E-2</v>
      </c>
      <c r="E89" s="7">
        <v>0.76773916076332005</v>
      </c>
      <c r="F89" s="14">
        <v>0.163756134985233</v>
      </c>
      <c r="G89" s="7">
        <v>1.2448083489955099E-2</v>
      </c>
      <c r="H89" s="7">
        <v>2.3687413197112601E-2</v>
      </c>
      <c r="I89" s="34">
        <v>0.23295368929131999</v>
      </c>
      <c r="J89" s="34">
        <v>0.12247497799337299</v>
      </c>
      <c r="K89" s="34">
        <v>0.15333428725530299</v>
      </c>
      <c r="L89" s="34">
        <v>0.113187276162224</v>
      </c>
      <c r="M89" s="7">
        <v>0.13830795569498699</v>
      </c>
      <c r="N89" s="7">
        <v>4.3830710964235402E-2</v>
      </c>
      <c r="O89" s="7">
        <v>1.22976171597022E-2</v>
      </c>
      <c r="P89" s="7">
        <v>0.147477988791787</v>
      </c>
      <c r="Q89" s="7">
        <v>7.2846457913683302</v>
      </c>
    </row>
    <row r="90" spans="1:17" hidden="1" x14ac:dyDescent="0.25">
      <c r="A90" s="3" t="s">
        <v>9</v>
      </c>
      <c r="B90" s="2">
        <v>44136</v>
      </c>
      <c r="C90" s="34">
        <v>0.66945023347577404</v>
      </c>
      <c r="D90" s="7">
        <v>8.0996782007616994E-2</v>
      </c>
      <c r="E90" s="7">
        <v>0.76912666862858403</v>
      </c>
      <c r="F90" s="14">
        <v>0.14987654936379899</v>
      </c>
      <c r="G90" s="7">
        <v>1.41054007328916E-2</v>
      </c>
      <c r="H90" s="7">
        <v>1.6066903243417599E-2</v>
      </c>
      <c r="I90" s="34">
        <v>0.136094260118619</v>
      </c>
      <c r="J90" s="34">
        <v>9.8048946571705098E-2</v>
      </c>
      <c r="K90" s="34">
        <v>0.22527122780025</v>
      </c>
      <c r="L90" s="34">
        <v>0.154025057283007</v>
      </c>
      <c r="M90" s="7">
        <v>0.13294037107807899</v>
      </c>
      <c r="N90" s="7">
        <v>5.0811167084398298E-2</v>
      </c>
      <c r="O90" s="7">
        <v>7.4093588439172499E-3</v>
      </c>
      <c r="P90" s="7">
        <v>0.16522730724371501</v>
      </c>
      <c r="Q90" s="7">
        <v>7.3155496823173802</v>
      </c>
    </row>
    <row r="91" spans="1:17" hidden="1" x14ac:dyDescent="0.25">
      <c r="A91" s="3" t="s">
        <v>9</v>
      </c>
      <c r="B91" s="2">
        <v>44166</v>
      </c>
      <c r="C91" s="34">
        <v>1.1606224923733599</v>
      </c>
      <c r="D91" s="7">
        <v>6.5096615263788599E-2</v>
      </c>
      <c r="E91" s="7">
        <v>0.79185091197601498</v>
      </c>
      <c r="F91" s="14">
        <v>0.143052472760197</v>
      </c>
      <c r="G91" s="7">
        <v>1.35305075654938E-2</v>
      </c>
      <c r="H91" s="7">
        <v>2.9005293300101799E-2</v>
      </c>
      <c r="I91" s="34">
        <v>0.33506356119899999</v>
      </c>
      <c r="J91" s="34">
        <v>6.4913710794886101E-2</v>
      </c>
      <c r="K91" s="34">
        <v>0.150725514796934</v>
      </c>
      <c r="L91" s="34">
        <v>0.101766410833078</v>
      </c>
      <c r="M91" s="7">
        <v>0.14267931816256499</v>
      </c>
      <c r="N91" s="7">
        <v>4.0427062990815499E-2</v>
      </c>
      <c r="O91" s="7">
        <v>7.5982933780528103E-3</v>
      </c>
      <c r="P91" s="7">
        <v>0.114290326979072</v>
      </c>
      <c r="Q91" s="7">
        <v>7.3489345950315101</v>
      </c>
    </row>
    <row r="92" spans="1:17" hidden="1" x14ac:dyDescent="0.25">
      <c r="A92" s="3" t="s">
        <v>9</v>
      </c>
      <c r="B92" s="2">
        <v>44197</v>
      </c>
      <c r="C92" s="34">
        <v>0.49427761398511699</v>
      </c>
      <c r="D92" s="7">
        <v>8.7083352853430995E-2</v>
      </c>
      <c r="E92" s="7">
        <v>0.78046016392663098</v>
      </c>
      <c r="F92" s="14">
        <v>0.132456483219938</v>
      </c>
      <c r="G92" s="7">
        <v>1.6902644760715901E-2</v>
      </c>
      <c r="H92" s="7">
        <v>5.5844116663945897E-3</v>
      </c>
      <c r="I92" s="34">
        <v>0.106665053841918</v>
      </c>
      <c r="J92" s="34">
        <v>9.83989206932806E-2</v>
      </c>
      <c r="K92" s="34">
        <v>0.193104579071294</v>
      </c>
      <c r="L92" s="34">
        <v>0.19538428343033601</v>
      </c>
      <c r="M92" s="7">
        <v>0.133439157629378</v>
      </c>
      <c r="N92" s="7">
        <v>4.5210031495075798E-2</v>
      </c>
      <c r="O92" s="7">
        <v>6.3704306985989997E-3</v>
      </c>
      <c r="P92" s="7">
        <v>0.19894048671300901</v>
      </c>
      <c r="Q92" s="7">
        <v>7.3638433346638701</v>
      </c>
    </row>
    <row r="93" spans="1:17" hidden="1" x14ac:dyDescent="0.25">
      <c r="A93" s="3" t="s">
        <v>9</v>
      </c>
      <c r="B93" s="2">
        <v>44228</v>
      </c>
      <c r="C93" s="34">
        <v>0.49525975120929899</v>
      </c>
      <c r="D93" s="7">
        <v>8.6650671282546998E-2</v>
      </c>
      <c r="E93" s="7">
        <v>0.77075944898001603</v>
      </c>
      <c r="F93" s="14">
        <v>0.142589879737437</v>
      </c>
      <c r="G93" s="7">
        <v>1.7930452081809201E-2</v>
      </c>
      <c r="H93" s="7">
        <v>8.2367526188198697E-4</v>
      </c>
      <c r="I93" s="34">
        <v>8.0060319484958703E-2</v>
      </c>
      <c r="J93" s="34">
        <v>9.8374119311421704E-2</v>
      </c>
      <c r="K93" s="34">
        <v>0.20789468077095799</v>
      </c>
      <c r="L93" s="34">
        <v>0.19370576922791399</v>
      </c>
      <c r="M93" s="7">
        <v>0.13914734180237001</v>
      </c>
      <c r="N93" s="7">
        <v>4.6694055957786203E-2</v>
      </c>
      <c r="O93" s="7">
        <v>7.0463136779595203E-3</v>
      </c>
      <c r="P93" s="7">
        <v>0.20832327242293999</v>
      </c>
      <c r="Q93" s="7">
        <v>7.3058542150720003</v>
      </c>
    </row>
    <row r="94" spans="1:17" hidden="1" x14ac:dyDescent="0.25">
      <c r="A94" s="3" t="s">
        <v>9</v>
      </c>
      <c r="B94" s="2">
        <v>44256</v>
      </c>
      <c r="C94" s="34">
        <v>0.59363495106420705</v>
      </c>
      <c r="D94" s="7">
        <v>8.1298271131357097E-2</v>
      </c>
      <c r="E94" s="7">
        <v>0.77866507860345402</v>
      </c>
      <c r="F94" s="14">
        <v>0.14003665026518899</v>
      </c>
      <c r="G94" s="7">
        <v>2.01852822387278E-2</v>
      </c>
      <c r="H94" s="7">
        <v>1.3811929166504899E-4</v>
      </c>
      <c r="I94" s="34">
        <v>8.03834426760313E-2</v>
      </c>
      <c r="J94" s="34">
        <v>0.1040254236213</v>
      </c>
      <c r="K94" s="34">
        <v>0.202441389077089</v>
      </c>
      <c r="L94" s="34">
        <v>0.17163877211203399</v>
      </c>
      <c r="M94" s="7">
        <v>0.15568420288138901</v>
      </c>
      <c r="N94" s="7">
        <v>4.56411273937182E-2</v>
      </c>
      <c r="O94" s="7">
        <v>7.4547850364419096E-3</v>
      </c>
      <c r="P94" s="7">
        <v>0.21240745567160299</v>
      </c>
      <c r="Q94" s="7">
        <v>7.3554968762387203</v>
      </c>
    </row>
    <row r="95" spans="1:17" hidden="1" x14ac:dyDescent="0.25">
      <c r="A95" s="3" t="s">
        <v>9</v>
      </c>
      <c r="B95" s="2">
        <v>44287</v>
      </c>
      <c r="C95" s="34">
        <v>0.88389358081381497</v>
      </c>
      <c r="D95" s="7">
        <v>7.6265021372773995E-2</v>
      </c>
      <c r="E95" s="7">
        <v>0.75504065429863498</v>
      </c>
      <c r="F95" s="14">
        <v>0.16869432432859099</v>
      </c>
      <c r="G95" s="7">
        <v>1.4610551183516E-2</v>
      </c>
      <c r="H95" s="7">
        <v>9.8359236262879103E-3</v>
      </c>
      <c r="I95" s="34">
        <v>0.26476328050421699</v>
      </c>
      <c r="J95" s="34">
        <v>0.104874995618226</v>
      </c>
      <c r="K95" s="34">
        <v>0.12715867589300001</v>
      </c>
      <c r="L95" s="34">
        <v>0.129142520631778</v>
      </c>
      <c r="M95" s="7">
        <v>0.13000465127128399</v>
      </c>
      <c r="N95" s="7">
        <v>4.33078956044258E-2</v>
      </c>
      <c r="O95" s="7">
        <v>1.37697116804227E-2</v>
      </c>
      <c r="P95" s="7">
        <v>0.162531793986844</v>
      </c>
      <c r="Q95" s="7">
        <v>7.2932050894092102</v>
      </c>
    </row>
    <row r="96" spans="1:17" hidden="1" x14ac:dyDescent="0.25">
      <c r="A96" s="3" t="s">
        <v>9</v>
      </c>
      <c r="B96" s="2">
        <v>44317</v>
      </c>
      <c r="C96" s="34">
        <v>1.0147131285112201</v>
      </c>
      <c r="D96" s="7">
        <v>6.1245610163094599E-2</v>
      </c>
      <c r="E96" s="7">
        <v>0.76020848229931504</v>
      </c>
      <c r="F96" s="14">
        <v>0.17854590753759</v>
      </c>
      <c r="G96" s="7">
        <v>1.27263345727434E-2</v>
      </c>
      <c r="H96" s="7">
        <v>1.8193472044607601E-2</v>
      </c>
      <c r="I96" s="34">
        <v>0.265902591851646</v>
      </c>
      <c r="J96" s="34">
        <v>0.143722728196268</v>
      </c>
      <c r="K96" s="34">
        <v>0.110494449103267</v>
      </c>
      <c r="L96" s="34">
        <v>0.12558027573609901</v>
      </c>
      <c r="M96" s="7">
        <v>0.11689147372981699</v>
      </c>
      <c r="N96" s="7">
        <v>3.9109056776065701E-2</v>
      </c>
      <c r="O96" s="7">
        <v>1.9096648792174001E-2</v>
      </c>
      <c r="P96" s="7">
        <v>0.14828296919731199</v>
      </c>
      <c r="Q96" s="7">
        <v>7.3042031714846196</v>
      </c>
    </row>
    <row r="97" spans="1:17" hidden="1" x14ac:dyDescent="0.25">
      <c r="A97" s="3" t="s">
        <v>9</v>
      </c>
      <c r="B97" s="2">
        <v>44348</v>
      </c>
      <c r="C97" s="34">
        <v>1.02723234792566</v>
      </c>
      <c r="D97" s="7">
        <v>6.0047423401491398E-2</v>
      </c>
      <c r="E97" s="7">
        <v>0.73079888641811097</v>
      </c>
      <c r="F97" s="14">
        <v>0.20915369018039801</v>
      </c>
      <c r="G97" s="7">
        <v>1.38767641933375E-2</v>
      </c>
      <c r="H97" s="7">
        <v>1.8707318803916399E-2</v>
      </c>
      <c r="I97" s="34">
        <v>0.24427309482696899</v>
      </c>
      <c r="J97" s="34">
        <v>0.15159376353933901</v>
      </c>
      <c r="K97" s="34">
        <v>0.110259198957674</v>
      </c>
      <c r="L97" s="34">
        <v>0.12138611368239299</v>
      </c>
      <c r="M97" s="7">
        <v>0.122312077152456</v>
      </c>
      <c r="N97" s="7">
        <v>3.8329336399430501E-2</v>
      </c>
      <c r="O97" s="7">
        <v>2.8164042251031599E-2</v>
      </c>
      <c r="P97" s="7">
        <v>0.151098290193453</v>
      </c>
      <c r="Q97" s="7">
        <v>7.3091445910594901</v>
      </c>
    </row>
    <row r="98" spans="1:17" hidden="1" x14ac:dyDescent="0.25">
      <c r="A98" s="3" t="s">
        <v>9</v>
      </c>
      <c r="B98" s="2">
        <v>44378</v>
      </c>
      <c r="C98" s="34">
        <v>1.06577446476975</v>
      </c>
      <c r="D98" s="7">
        <v>6.2387968876980497E-2</v>
      </c>
      <c r="E98" s="7">
        <v>0.74780698317670902</v>
      </c>
      <c r="F98" s="14">
        <v>0.18980504794631101</v>
      </c>
      <c r="G98" s="7">
        <v>1.151430031809E-2</v>
      </c>
      <c r="H98" s="7">
        <v>1.63839777418858E-2</v>
      </c>
      <c r="I98" s="34">
        <v>0.229666366633067</v>
      </c>
      <c r="J98" s="34">
        <v>0.16514922202438401</v>
      </c>
      <c r="K98" s="34">
        <v>0.114411913929078</v>
      </c>
      <c r="L98" s="34">
        <v>0.113668637223813</v>
      </c>
      <c r="M98" s="7">
        <v>0.13857632536955899</v>
      </c>
      <c r="N98" s="7">
        <v>3.3525963544766203E-2</v>
      </c>
      <c r="O98" s="7">
        <v>2.9297100095214301E-2</v>
      </c>
      <c r="P98" s="7">
        <v>0.14780619312014301</v>
      </c>
      <c r="Q98" s="7">
        <v>7.2337898628561996</v>
      </c>
    </row>
    <row r="99" spans="1:17" hidden="1" x14ac:dyDescent="0.25">
      <c r="A99" s="3" t="s">
        <v>9</v>
      </c>
      <c r="B99" s="2">
        <v>44409</v>
      </c>
      <c r="C99" s="34">
        <v>1.07522940505807</v>
      </c>
      <c r="D99" s="7">
        <v>6.1847771323089197E-2</v>
      </c>
      <c r="E99" s="7">
        <v>0.731459167717178</v>
      </c>
      <c r="F99" s="14">
        <v>0.206693060959732</v>
      </c>
      <c r="G99" s="7">
        <v>1.2493782485437199E-2</v>
      </c>
      <c r="H99" s="7">
        <v>1.68240863922588E-2</v>
      </c>
      <c r="I99" s="34">
        <v>0.22690692599273499</v>
      </c>
      <c r="J99" s="34">
        <v>0.192981087960932</v>
      </c>
      <c r="K99" s="34">
        <v>0.11040928908912501</v>
      </c>
      <c r="L99" s="34">
        <v>0.109091977783286</v>
      </c>
      <c r="M99" s="7">
        <v>0.118924743966784</v>
      </c>
      <c r="N99" s="7">
        <v>3.4934986729239399E-2</v>
      </c>
      <c r="O99" s="7">
        <v>3.4450094344052197E-2</v>
      </c>
      <c r="P99" s="7">
        <v>0.142983025256149</v>
      </c>
      <c r="Q99" s="7">
        <v>7.3165036567098403</v>
      </c>
    </row>
    <row r="100" spans="1:17" x14ac:dyDescent="0.25">
      <c r="A100" s="3" t="s">
        <v>9</v>
      </c>
      <c r="B100" s="2">
        <v>44440</v>
      </c>
      <c r="C100" s="34">
        <v>1.1123314709941901</v>
      </c>
      <c r="D100" s="7">
        <v>5.6590878339075099E-2</v>
      </c>
      <c r="E100" s="7">
        <v>0.75589166430121502</v>
      </c>
      <c r="F100" s="14">
        <v>0.18751745735970901</v>
      </c>
      <c r="G100" s="7">
        <v>1.2979606260368801E-2</v>
      </c>
      <c r="H100" s="7">
        <v>1.7180813356765301E-2</v>
      </c>
      <c r="I100" s="34">
        <v>0.224741619259785</v>
      </c>
      <c r="J100" s="34">
        <v>0.16373344967557199</v>
      </c>
      <c r="K100" s="34">
        <v>0.112471950877542</v>
      </c>
      <c r="L100" s="34">
        <v>0.111135524317343</v>
      </c>
      <c r="M100" s="7">
        <v>0.12453415285238</v>
      </c>
      <c r="N100" s="7">
        <v>3.3211894271260999E-2</v>
      </c>
      <c r="O100" s="7">
        <v>4.9103293128754798E-2</v>
      </c>
      <c r="P100" s="7">
        <v>0.15090769600022799</v>
      </c>
      <c r="Q100" s="7">
        <v>7.1801165534918896</v>
      </c>
    </row>
    <row r="101" spans="1:17" hidden="1" x14ac:dyDescent="0.25">
      <c r="A101" s="3" t="s">
        <v>10</v>
      </c>
      <c r="B101" s="2">
        <v>43466</v>
      </c>
      <c r="C101" s="34">
        <v>0.90595783939321395</v>
      </c>
      <c r="D101" s="7">
        <v>7.2553820284110296E-2</v>
      </c>
      <c r="E101" s="7">
        <v>0.54423150954080501</v>
      </c>
      <c r="F101" s="14">
        <v>0.38321467017508398</v>
      </c>
      <c r="G101" s="7">
        <v>1.4520220960589801E-2</v>
      </c>
      <c r="H101" s="7">
        <v>3.6815625796747797E-2</v>
      </c>
      <c r="I101" s="34">
        <v>0.149671122619185</v>
      </c>
      <c r="J101" s="34">
        <v>6.7894165389358496E-2</v>
      </c>
      <c r="K101" s="34">
        <v>0.13409062963968499</v>
      </c>
      <c r="L101" s="34">
        <v>0.25356788814498099</v>
      </c>
      <c r="M101" s="7">
        <v>8.5027197331297405E-2</v>
      </c>
      <c r="N101" s="7">
        <v>6.6764577523040006E-2</v>
      </c>
      <c r="O101" s="7">
        <v>0.111453908593813</v>
      </c>
      <c r="P101" s="7">
        <v>8.0194664001302707E-2</v>
      </c>
      <c r="Q101" s="7">
        <v>6.6861405393867601</v>
      </c>
    </row>
    <row r="102" spans="1:17" hidden="1" x14ac:dyDescent="0.25">
      <c r="A102" s="3" t="s">
        <v>10</v>
      </c>
      <c r="B102" s="2">
        <v>43497</v>
      </c>
      <c r="C102" s="34">
        <v>0.83385870141386498</v>
      </c>
      <c r="D102" s="7">
        <v>7.5860774015206398E-2</v>
      </c>
      <c r="E102" s="7">
        <v>0.54831443953814096</v>
      </c>
      <c r="F102" s="14">
        <v>0.37582478644665301</v>
      </c>
      <c r="G102" s="7">
        <v>1.4178584564469601E-2</v>
      </c>
      <c r="H102" s="7">
        <v>3.80883375203874E-2</v>
      </c>
      <c r="I102" s="34">
        <v>0.167044488973352</v>
      </c>
      <c r="J102" s="34">
        <v>7.9237491660905796E-2</v>
      </c>
      <c r="K102" s="34">
        <v>0.11753325066365999</v>
      </c>
      <c r="L102" s="34">
        <v>0.27195290596128202</v>
      </c>
      <c r="M102" s="7">
        <v>8.9011256060128094E-2</v>
      </c>
      <c r="N102" s="7">
        <v>5.5969365737131599E-2</v>
      </c>
      <c r="O102" s="7">
        <v>8.6195847190680394E-2</v>
      </c>
      <c r="P102" s="7">
        <v>8.0788471668003903E-2</v>
      </c>
      <c r="Q102" s="7">
        <v>6.8038198685757703</v>
      </c>
    </row>
    <row r="103" spans="1:17" hidden="1" x14ac:dyDescent="0.25">
      <c r="A103" s="3" t="s">
        <v>10</v>
      </c>
      <c r="B103" s="2">
        <v>43525</v>
      </c>
      <c r="C103" s="34">
        <v>1.0453021670221001</v>
      </c>
      <c r="D103" s="7">
        <v>8.5673543790198703E-2</v>
      </c>
      <c r="E103" s="7">
        <v>0.53452109644869905</v>
      </c>
      <c r="F103" s="14">
        <v>0.37980535976110302</v>
      </c>
      <c r="G103" s="7">
        <v>1.59563918504186E-2</v>
      </c>
      <c r="H103" s="7">
        <v>3.7243148683516102E-2</v>
      </c>
      <c r="I103" s="34">
        <v>0.190632809411003</v>
      </c>
      <c r="J103" s="34">
        <v>7.7622751407062901E-2</v>
      </c>
      <c r="K103" s="34">
        <v>0.127879052638256</v>
      </c>
      <c r="L103" s="34">
        <v>0.25764818828865199</v>
      </c>
      <c r="M103" s="7">
        <v>8.3874419664204503E-2</v>
      </c>
      <c r="N103" s="7">
        <v>4.3885606908682803E-2</v>
      </c>
      <c r="O103" s="7">
        <v>9.1414523309985604E-2</v>
      </c>
      <c r="P103" s="7">
        <v>7.3843107838218097E-2</v>
      </c>
      <c r="Q103" s="7">
        <v>6.7910025352430301</v>
      </c>
    </row>
    <row r="104" spans="1:17" hidden="1" x14ac:dyDescent="0.25">
      <c r="A104" s="3" t="s">
        <v>10</v>
      </c>
      <c r="B104" s="2">
        <v>43556</v>
      </c>
      <c r="C104" s="34">
        <v>0.94717512584026997</v>
      </c>
      <c r="D104" s="7">
        <v>8.5396428891703097E-2</v>
      </c>
      <c r="E104" s="7">
        <v>0.52620389526596001</v>
      </c>
      <c r="F104" s="14">
        <v>0.38839967584233698</v>
      </c>
      <c r="G104" s="7">
        <v>1.51121533736173E-2</v>
      </c>
      <c r="H104" s="7">
        <v>3.39513231584265E-2</v>
      </c>
      <c r="I104" s="34">
        <v>0.18050365427472201</v>
      </c>
      <c r="J104" s="34">
        <v>7.3096471668451901E-2</v>
      </c>
      <c r="K104" s="34">
        <v>0.110792086511435</v>
      </c>
      <c r="L104" s="34">
        <v>0.27286977306832799</v>
      </c>
      <c r="M104" s="7">
        <v>8.4105899155469802E-2</v>
      </c>
      <c r="N104" s="7">
        <v>6.0884435303210499E-2</v>
      </c>
      <c r="O104" s="7">
        <v>9.4160721795663899E-2</v>
      </c>
      <c r="P104" s="7">
        <v>7.4523481690675505E-2</v>
      </c>
      <c r="Q104" s="7">
        <v>6.8511916772750698</v>
      </c>
    </row>
    <row r="105" spans="1:17" hidden="1" x14ac:dyDescent="0.25">
      <c r="A105" s="3" t="s">
        <v>10</v>
      </c>
      <c r="B105" s="2">
        <v>43586</v>
      </c>
      <c r="C105" s="34">
        <v>1.0082156839768801</v>
      </c>
      <c r="D105" s="7">
        <v>7.9847573419299003E-2</v>
      </c>
      <c r="E105" s="7">
        <v>0.52997882380664396</v>
      </c>
      <c r="F105" s="14">
        <v>0.39017360277405699</v>
      </c>
      <c r="G105" s="7">
        <v>9.6073309602382299E-3</v>
      </c>
      <c r="H105" s="7">
        <v>2.7933037089737298E-2</v>
      </c>
      <c r="I105" s="34">
        <v>0.18178757031634901</v>
      </c>
      <c r="J105" s="34">
        <v>7.1093810211271993E-2</v>
      </c>
      <c r="K105" s="34">
        <v>0.12071229770279999</v>
      </c>
      <c r="L105" s="34">
        <v>0.25404807597474799</v>
      </c>
      <c r="M105" s="7">
        <v>9.0836284424241506E-2</v>
      </c>
      <c r="N105" s="7">
        <v>4.4961421104805499E-2</v>
      </c>
      <c r="O105" s="7">
        <v>0.124487769503614</v>
      </c>
      <c r="P105" s="7">
        <v>7.4532402712195703E-2</v>
      </c>
      <c r="Q105" s="7">
        <v>6.72403793194517</v>
      </c>
    </row>
    <row r="106" spans="1:17" hidden="1" x14ac:dyDescent="0.25">
      <c r="A106" s="3" t="s">
        <v>10</v>
      </c>
      <c r="B106" s="2">
        <v>43617</v>
      </c>
      <c r="C106" s="34">
        <v>0.97489759517984897</v>
      </c>
      <c r="D106" s="7">
        <v>8.2491236027753601E-2</v>
      </c>
      <c r="E106" s="7">
        <v>0.535117350674156</v>
      </c>
      <c r="F106" s="14">
        <v>0.38239141329809001</v>
      </c>
      <c r="G106" s="7">
        <v>9.4676572915932504E-3</v>
      </c>
      <c r="H106" s="7">
        <v>3.0864995693679301E-2</v>
      </c>
      <c r="I106" s="34">
        <v>0.19623760680463201</v>
      </c>
      <c r="J106" s="34">
        <v>7.6271747113394794E-2</v>
      </c>
      <c r="K106" s="34">
        <v>0.117895901302844</v>
      </c>
      <c r="L106" s="34">
        <v>0.248499696716839</v>
      </c>
      <c r="M106" s="7">
        <v>9.4305801728092803E-2</v>
      </c>
      <c r="N106" s="7">
        <v>4.5825346675656999E-2</v>
      </c>
      <c r="O106" s="7">
        <v>0.106199939767098</v>
      </c>
      <c r="P106" s="7">
        <v>7.4431306906170294E-2</v>
      </c>
      <c r="Q106" s="7">
        <v>6.7646168433900904</v>
      </c>
    </row>
    <row r="107" spans="1:17" hidden="1" x14ac:dyDescent="0.25">
      <c r="A107" s="3" t="s">
        <v>10</v>
      </c>
      <c r="B107" s="2">
        <v>43647</v>
      </c>
      <c r="C107" s="34">
        <v>0.99157336637011995</v>
      </c>
      <c r="D107" s="7">
        <v>7.2216579993130303E-2</v>
      </c>
      <c r="E107" s="7">
        <v>0.55825914098351104</v>
      </c>
      <c r="F107" s="14">
        <v>0.36952427902335899</v>
      </c>
      <c r="G107" s="7">
        <v>8.8193488113190808E-3</v>
      </c>
      <c r="H107" s="7">
        <v>3.12810451783474E-2</v>
      </c>
      <c r="I107" s="34">
        <v>0.192165613704222</v>
      </c>
      <c r="J107" s="34">
        <v>7.5733265607139499E-2</v>
      </c>
      <c r="K107" s="34">
        <v>0.118932488842227</v>
      </c>
      <c r="L107" s="34">
        <v>0.25304304135142103</v>
      </c>
      <c r="M107" s="7">
        <v>9.1702390066144501E-2</v>
      </c>
      <c r="N107" s="7">
        <v>4.4324965494049802E-2</v>
      </c>
      <c r="O107" s="7">
        <v>0.11346772189736801</v>
      </c>
      <c r="P107" s="7">
        <v>7.0530119047761103E-2</v>
      </c>
      <c r="Q107" s="7">
        <v>6.6624004990290304</v>
      </c>
    </row>
    <row r="108" spans="1:17" hidden="1" x14ac:dyDescent="0.25">
      <c r="A108" s="3" t="s">
        <v>10</v>
      </c>
      <c r="B108" s="2">
        <v>43678</v>
      </c>
      <c r="C108" s="34">
        <v>0.96137444264908301</v>
      </c>
      <c r="D108" s="7">
        <v>9.01478513237228E-2</v>
      </c>
      <c r="E108" s="7">
        <v>0.55140364200591796</v>
      </c>
      <c r="F108" s="14">
        <v>0.35844850667035999</v>
      </c>
      <c r="G108" s="7">
        <v>1.01494979104397E-2</v>
      </c>
      <c r="H108" s="7">
        <v>3.3006107368501202E-2</v>
      </c>
      <c r="I108" s="34">
        <v>0.19011173509076901</v>
      </c>
      <c r="J108" s="34">
        <v>8.2208771511927098E-2</v>
      </c>
      <c r="K108" s="34">
        <v>0.124351282680954</v>
      </c>
      <c r="L108" s="34">
        <v>0.25854864338530198</v>
      </c>
      <c r="M108" s="7">
        <v>9.6222499604957698E-2</v>
      </c>
      <c r="N108" s="7">
        <v>4.9843405784305198E-2</v>
      </c>
      <c r="O108" s="7">
        <v>8.8140447503039399E-2</v>
      </c>
      <c r="P108" s="7">
        <v>6.74176091598052E-2</v>
      </c>
      <c r="Q108" s="7">
        <v>6.8483832778705898</v>
      </c>
    </row>
    <row r="109" spans="1:17" hidden="1" x14ac:dyDescent="0.25">
      <c r="A109" s="3" t="s">
        <v>10</v>
      </c>
      <c r="B109" s="2">
        <v>43709</v>
      </c>
      <c r="C109" s="34">
        <v>0.88860335534716595</v>
      </c>
      <c r="D109" s="7">
        <v>7.8489988364633501E-2</v>
      </c>
      <c r="E109" s="7">
        <v>0.56356631592613504</v>
      </c>
      <c r="F109" s="14">
        <v>0.35794369570923101</v>
      </c>
      <c r="G109" s="7">
        <v>1.48864243787316E-2</v>
      </c>
      <c r="H109" s="7">
        <v>3.6779672875988399E-2</v>
      </c>
      <c r="I109" s="34">
        <v>0.19590767205906101</v>
      </c>
      <c r="J109" s="34">
        <v>7.7444928304522306E-2</v>
      </c>
      <c r="K109" s="34">
        <v>0.12582271884329099</v>
      </c>
      <c r="L109" s="34">
        <v>0.262184409732028</v>
      </c>
      <c r="M109" s="7">
        <v>8.3518604957539905E-2</v>
      </c>
      <c r="N109" s="7">
        <v>4.7010658193984999E-2</v>
      </c>
      <c r="O109" s="7">
        <v>8.1933830129498106E-2</v>
      </c>
      <c r="P109" s="7">
        <v>7.4511080525355003E-2</v>
      </c>
      <c r="Q109" s="7">
        <v>6.79802664574557</v>
      </c>
    </row>
    <row r="110" spans="1:17" hidden="1" x14ac:dyDescent="0.25">
      <c r="A110" s="3" t="s">
        <v>10</v>
      </c>
      <c r="B110" s="2">
        <v>43739</v>
      </c>
      <c r="C110" s="34">
        <v>0.96562519024078197</v>
      </c>
      <c r="D110" s="7">
        <v>8.0133808909005996E-2</v>
      </c>
      <c r="E110" s="7">
        <v>0.53584550554587396</v>
      </c>
      <c r="F110" s="14">
        <v>0.38402068554511998</v>
      </c>
      <c r="G110" s="7">
        <v>9.05631239953744E-3</v>
      </c>
      <c r="H110" s="7">
        <v>4.1471966991887099E-2</v>
      </c>
      <c r="I110" s="34">
        <v>0.201529251474375</v>
      </c>
      <c r="J110" s="34">
        <v>7.3950232528782106E-2</v>
      </c>
      <c r="K110" s="34">
        <v>0.127339451417188</v>
      </c>
      <c r="L110" s="34">
        <v>0.26265231054868998</v>
      </c>
      <c r="M110" s="7">
        <v>8.9250882707368306E-2</v>
      </c>
      <c r="N110" s="7">
        <v>5.8543364894880899E-2</v>
      </c>
      <c r="O110" s="7">
        <v>6.3026417286827396E-2</v>
      </c>
      <c r="P110" s="7">
        <v>7.3179809750463704E-2</v>
      </c>
      <c r="Q110" s="7">
        <v>6.7951747138730001</v>
      </c>
    </row>
    <row r="111" spans="1:17" hidden="1" x14ac:dyDescent="0.25">
      <c r="A111" s="3" t="s">
        <v>10</v>
      </c>
      <c r="B111" s="2">
        <v>43770</v>
      </c>
      <c r="C111" s="34">
        <v>1.06548833097482</v>
      </c>
      <c r="D111" s="7">
        <v>7.6335723872499803E-2</v>
      </c>
      <c r="E111" s="7">
        <v>0.54135902623341003</v>
      </c>
      <c r="F111" s="14">
        <v>0.38230524989408998</v>
      </c>
      <c r="G111" s="7">
        <v>1.7920487567614399E-2</v>
      </c>
      <c r="H111" s="7">
        <v>4.6870360083447998E-2</v>
      </c>
      <c r="I111" s="34">
        <v>0.200133042784326</v>
      </c>
      <c r="J111" s="34">
        <v>7.33409536143943E-2</v>
      </c>
      <c r="K111" s="34">
        <v>0.15920204530856499</v>
      </c>
      <c r="L111" s="34">
        <v>0.246803025828011</v>
      </c>
      <c r="M111" s="7">
        <v>9.1591442643322599E-2</v>
      </c>
      <c r="N111" s="7">
        <v>5.13730969224655E-2</v>
      </c>
      <c r="O111" s="7">
        <v>4.61488371448735E-2</v>
      </c>
      <c r="P111" s="7">
        <v>6.6616708102979899E-2</v>
      </c>
      <c r="Q111" s="7">
        <v>6.8134822411552802</v>
      </c>
    </row>
    <row r="112" spans="1:17" hidden="1" x14ac:dyDescent="0.25">
      <c r="A112" s="3" t="s">
        <v>10</v>
      </c>
      <c r="B112" s="2">
        <v>43800</v>
      </c>
      <c r="C112" s="34">
        <v>1.4119282015918599</v>
      </c>
      <c r="D112" s="7">
        <v>7.1609624765461496E-2</v>
      </c>
      <c r="E112" s="7">
        <v>0.55076678205177498</v>
      </c>
      <c r="F112" s="14">
        <v>0.37762359318276401</v>
      </c>
      <c r="G112" s="7">
        <v>9.2520811379427203E-3</v>
      </c>
      <c r="H112" s="7">
        <v>5.1836407134335502E-2</v>
      </c>
      <c r="I112" s="34">
        <v>0.22065086781325499</v>
      </c>
      <c r="J112" s="34">
        <v>6.6136661220077206E-2</v>
      </c>
      <c r="K112" s="34">
        <v>0.18184108013800901</v>
      </c>
      <c r="L112" s="34">
        <v>0.241522415850912</v>
      </c>
      <c r="M112" s="7">
        <v>9.4734402334681903E-2</v>
      </c>
      <c r="N112" s="7">
        <v>4.2434731364026902E-2</v>
      </c>
      <c r="O112" s="7">
        <v>4.22501914810798E-2</v>
      </c>
      <c r="P112" s="7">
        <v>4.9341161525680799E-2</v>
      </c>
      <c r="Q112" s="7">
        <v>6.67151108010487</v>
      </c>
    </row>
    <row r="113" spans="1:17" hidden="1" x14ac:dyDescent="0.25">
      <c r="A113" s="3" t="s">
        <v>10</v>
      </c>
      <c r="B113" s="2">
        <v>43831</v>
      </c>
      <c r="C113" s="34">
        <v>0.81947153902279202</v>
      </c>
      <c r="D113" s="7">
        <v>9.1468689030190106E-2</v>
      </c>
      <c r="E113" s="7">
        <v>0.56638338524236698</v>
      </c>
      <c r="F113" s="14">
        <v>0.34214792572744301</v>
      </c>
      <c r="G113" s="7">
        <v>1.2585753731657301E-2</v>
      </c>
      <c r="H113" s="7">
        <v>3.5580020902962702E-2</v>
      </c>
      <c r="I113" s="34">
        <v>0.15678498506824401</v>
      </c>
      <c r="J113" s="34">
        <v>7.6441574980354102E-2</v>
      </c>
      <c r="K113" s="34">
        <v>0.117733021789619</v>
      </c>
      <c r="L113" s="34">
        <v>0.28900551581040201</v>
      </c>
      <c r="M113" s="7">
        <v>9.0473012301476904E-2</v>
      </c>
      <c r="N113" s="7">
        <v>5.4099994595902798E-2</v>
      </c>
      <c r="O113" s="7">
        <v>8.3832184197266194E-2</v>
      </c>
      <c r="P113" s="7">
        <v>8.3463936622114598E-2</v>
      </c>
      <c r="Q113" s="7">
        <v>6.8699618006286096</v>
      </c>
    </row>
    <row r="114" spans="1:17" hidden="1" x14ac:dyDescent="0.25">
      <c r="A114" s="3" t="s">
        <v>10</v>
      </c>
      <c r="B114" s="2">
        <v>43862</v>
      </c>
      <c r="C114" s="34">
        <v>0.84272196160489798</v>
      </c>
      <c r="D114" s="7">
        <v>9.49034552261067E-2</v>
      </c>
      <c r="E114" s="7">
        <v>0.55913946839185502</v>
      </c>
      <c r="F114" s="14">
        <v>0.34595707638203799</v>
      </c>
      <c r="G114" s="7">
        <v>1.35278155789289E-2</v>
      </c>
      <c r="H114" s="7">
        <v>3.3714011070361601E-2</v>
      </c>
      <c r="I114" s="34">
        <v>0.162573041072473</v>
      </c>
      <c r="J114" s="34">
        <v>7.9441483813922895E-2</v>
      </c>
      <c r="K114" s="34">
        <v>0.12035892422498599</v>
      </c>
      <c r="L114" s="34">
        <v>0.296294038592604</v>
      </c>
      <c r="M114" s="7">
        <v>9.1262076602678793E-2</v>
      </c>
      <c r="N114" s="7">
        <v>4.5389898191832201E-2</v>
      </c>
      <c r="O114" s="7">
        <v>7.6397613354316704E-2</v>
      </c>
      <c r="P114" s="7">
        <v>8.1041097497896397E-2</v>
      </c>
      <c r="Q114" s="7">
        <v>6.98824840550723</v>
      </c>
    </row>
    <row r="115" spans="1:17" hidden="1" x14ac:dyDescent="0.25">
      <c r="A115" s="3" t="s">
        <v>10</v>
      </c>
      <c r="B115" s="2">
        <v>43891</v>
      </c>
      <c r="C115" s="34">
        <v>0.72029507895073397</v>
      </c>
      <c r="D115" s="7">
        <v>0.114172924058061</v>
      </c>
      <c r="E115" s="7">
        <v>0.58296190899548594</v>
      </c>
      <c r="F115" s="14">
        <v>0.30286516694645299</v>
      </c>
      <c r="G115" s="7">
        <v>9.0173243662507001E-3</v>
      </c>
      <c r="H115" s="7">
        <v>3.63982566930037E-2</v>
      </c>
      <c r="I115" s="34">
        <v>0.108825694583238</v>
      </c>
      <c r="J115" s="34">
        <v>6.21698530553845E-2</v>
      </c>
      <c r="K115" s="34">
        <v>0.11278360619313101</v>
      </c>
      <c r="L115" s="34">
        <v>0.39652174947636698</v>
      </c>
      <c r="M115" s="7">
        <v>7.9780107251673005E-2</v>
      </c>
      <c r="N115" s="7">
        <v>6.4145309500894004E-2</v>
      </c>
      <c r="O115" s="7">
        <v>4.7568795243740601E-2</v>
      </c>
      <c r="P115" s="7">
        <v>8.2789303636317604E-2</v>
      </c>
      <c r="Q115" s="7">
        <v>7.0394069253543501</v>
      </c>
    </row>
    <row r="116" spans="1:17" hidden="1" x14ac:dyDescent="0.25">
      <c r="A116" s="3" t="s">
        <v>10</v>
      </c>
      <c r="B116" s="2">
        <v>43922</v>
      </c>
      <c r="C116" s="34">
        <v>0.36873429648656297</v>
      </c>
      <c r="D116" s="7">
        <v>0.168208398322508</v>
      </c>
      <c r="E116" s="7">
        <v>0.61665501330449202</v>
      </c>
      <c r="F116" s="14">
        <v>0.21513658837300001</v>
      </c>
      <c r="G116" s="7">
        <v>1.2955719013685699E-2</v>
      </c>
      <c r="H116" s="7">
        <v>6.4445827500090301E-4</v>
      </c>
      <c r="I116" s="34">
        <v>0</v>
      </c>
      <c r="J116" s="34">
        <v>2.3194858415422199E-2</v>
      </c>
      <c r="K116" s="34">
        <v>6.3001283960639295E-2</v>
      </c>
      <c r="L116" s="34">
        <v>0.68861202163048096</v>
      </c>
      <c r="M116" s="7">
        <v>5.0254111948554503E-2</v>
      </c>
      <c r="N116" s="7">
        <v>8.6363580003314205E-2</v>
      </c>
      <c r="O116" s="7">
        <v>9.1390031749538792E-3</v>
      </c>
      <c r="P116" s="7">
        <v>6.5834963577948796E-2</v>
      </c>
      <c r="Q116" s="7">
        <v>7.4982046312972699</v>
      </c>
    </row>
    <row r="117" spans="1:17" hidden="1" x14ac:dyDescent="0.25">
      <c r="A117" s="3" t="s">
        <v>10</v>
      </c>
      <c r="B117" s="2">
        <v>43952</v>
      </c>
      <c r="C117" s="34">
        <v>0.46087388838797999</v>
      </c>
      <c r="D117" s="7">
        <v>0.15496922823363901</v>
      </c>
      <c r="E117" s="7">
        <v>0.611338958137016</v>
      </c>
      <c r="F117" s="14">
        <v>0.23369181362934499</v>
      </c>
      <c r="G117" s="7">
        <v>1.30451562481532E-2</v>
      </c>
      <c r="H117" s="7">
        <v>1.10901458402792E-4</v>
      </c>
      <c r="I117" s="34">
        <v>1.5191980603122201E-3</v>
      </c>
      <c r="J117" s="34">
        <v>2.6628032649754E-2</v>
      </c>
      <c r="K117" s="34">
        <v>7.0638212978259896E-2</v>
      </c>
      <c r="L117" s="34">
        <v>0.61999800620446599</v>
      </c>
      <c r="M117" s="7">
        <v>5.2796644614088901E-2</v>
      </c>
      <c r="N117" s="7">
        <v>0.118732483836264</v>
      </c>
      <c r="O117" s="7">
        <v>1.11306324685866E-2</v>
      </c>
      <c r="P117" s="7">
        <v>8.5400731481712497E-2</v>
      </c>
      <c r="Q117" s="7">
        <v>7.41995936119537</v>
      </c>
    </row>
    <row r="118" spans="1:17" hidden="1" x14ac:dyDescent="0.25">
      <c r="A118" s="3" t="s">
        <v>10</v>
      </c>
      <c r="B118" s="2">
        <v>43983</v>
      </c>
      <c r="C118" s="34">
        <v>0.61772357726489802</v>
      </c>
      <c r="D118" s="7">
        <v>0.123554242391993</v>
      </c>
      <c r="E118" s="7">
        <v>0.59022328711901195</v>
      </c>
      <c r="F118" s="14">
        <v>0.28622247048899502</v>
      </c>
      <c r="G118" s="7">
        <v>1.41232049369994E-2</v>
      </c>
      <c r="H118" s="7">
        <v>2.3490250137767999E-2</v>
      </c>
      <c r="I118" s="34">
        <v>0.15293924920574301</v>
      </c>
      <c r="J118" s="34">
        <v>3.6920452480901297E-2</v>
      </c>
      <c r="K118" s="34">
        <v>8.38127590209264E-2</v>
      </c>
      <c r="L118" s="34">
        <v>0.44230024314426902</v>
      </c>
      <c r="M118" s="7">
        <v>7.0437993711642694E-2</v>
      </c>
      <c r="N118" s="7">
        <v>8.7420257975233895E-2</v>
      </c>
      <c r="O118" s="7">
        <v>1.5716416098112099E-2</v>
      </c>
      <c r="P118" s="7">
        <v>7.2839173288403697E-2</v>
      </c>
      <c r="Q118" s="7">
        <v>7.2280379293544197</v>
      </c>
    </row>
    <row r="119" spans="1:17" hidden="1" x14ac:dyDescent="0.25">
      <c r="A119" s="3" t="s">
        <v>10</v>
      </c>
      <c r="B119" s="2">
        <v>44013</v>
      </c>
      <c r="C119" s="34">
        <v>0.83348661606673702</v>
      </c>
      <c r="D119" s="7">
        <v>0.10115322854049801</v>
      </c>
      <c r="E119" s="7">
        <v>0.58681532634282896</v>
      </c>
      <c r="F119" s="14">
        <v>0.31203144511667202</v>
      </c>
      <c r="G119" s="7">
        <v>1.37703312324734E-2</v>
      </c>
      <c r="H119" s="7">
        <v>3.56794179222929E-2</v>
      </c>
      <c r="I119" s="34">
        <v>0.19847514995166601</v>
      </c>
      <c r="J119" s="34">
        <v>6.07474681841636E-2</v>
      </c>
      <c r="K119" s="34">
        <v>0.10023293776740699</v>
      </c>
      <c r="L119" s="34">
        <v>0.33919004154187798</v>
      </c>
      <c r="M119" s="7">
        <v>8.7101731083073106E-2</v>
      </c>
      <c r="N119" s="7">
        <v>7.3780054648538401E-2</v>
      </c>
      <c r="O119" s="7">
        <v>2.3210957596875598E-2</v>
      </c>
      <c r="P119" s="7">
        <v>6.7811910071631995E-2</v>
      </c>
      <c r="Q119" s="7">
        <v>6.9968121023089598</v>
      </c>
    </row>
    <row r="120" spans="1:17" hidden="1" x14ac:dyDescent="0.25">
      <c r="A120" s="3" t="s">
        <v>10</v>
      </c>
      <c r="B120" s="2">
        <v>44044</v>
      </c>
      <c r="C120" s="34">
        <v>0.88322564628729505</v>
      </c>
      <c r="D120" s="7">
        <v>0.100649282451322</v>
      </c>
      <c r="E120" s="7">
        <v>0.58606378109066104</v>
      </c>
      <c r="F120" s="14">
        <v>0.31328693645801697</v>
      </c>
      <c r="G120" s="7">
        <v>1.6458809119461001E-2</v>
      </c>
      <c r="H120" s="7">
        <v>3.7686716451642899E-2</v>
      </c>
      <c r="I120" s="34">
        <v>0.21183237044486899</v>
      </c>
      <c r="J120" s="34">
        <v>6.6335527845443804E-2</v>
      </c>
      <c r="K120" s="34">
        <v>9.9340877419577797E-2</v>
      </c>
      <c r="L120" s="34">
        <v>0.32517618999942</v>
      </c>
      <c r="M120" s="7">
        <v>9.1758962139969202E-2</v>
      </c>
      <c r="N120" s="7">
        <v>6.0049518619186303E-2</v>
      </c>
      <c r="O120" s="7">
        <v>2.61772245902363E-2</v>
      </c>
      <c r="P120" s="7">
        <v>6.5183803370192903E-2</v>
      </c>
      <c r="Q120" s="7">
        <v>7.0985351781134796</v>
      </c>
    </row>
    <row r="121" spans="1:17" hidden="1" x14ac:dyDescent="0.25">
      <c r="A121" s="3" t="s">
        <v>10</v>
      </c>
      <c r="B121" s="2">
        <v>44075</v>
      </c>
      <c r="C121" s="34">
        <v>0.86763436493740498</v>
      </c>
      <c r="D121" s="7">
        <v>9.5833447472763802E-2</v>
      </c>
      <c r="E121" s="7">
        <v>0.583667844900845</v>
      </c>
      <c r="F121" s="14">
        <v>0.32049870762639099</v>
      </c>
      <c r="G121" s="7">
        <v>1.2093310223415799E-2</v>
      </c>
      <c r="H121" s="7">
        <v>3.4711059468695002E-2</v>
      </c>
      <c r="I121" s="34">
        <v>0.19161227746662199</v>
      </c>
      <c r="J121" s="34">
        <v>6.6155244491493903E-2</v>
      </c>
      <c r="K121" s="34">
        <v>0.104828717707437</v>
      </c>
      <c r="L121" s="34">
        <v>0.324490101728726</v>
      </c>
      <c r="M121" s="7">
        <v>8.7778841630056295E-2</v>
      </c>
      <c r="N121" s="7">
        <v>7.4053425691445296E-2</v>
      </c>
      <c r="O121" s="7">
        <v>3.5727266185644799E-2</v>
      </c>
      <c r="P121" s="7">
        <v>6.85497554064642E-2</v>
      </c>
      <c r="Q121" s="7">
        <v>6.8702739787065097</v>
      </c>
    </row>
    <row r="122" spans="1:17" hidden="1" x14ac:dyDescent="0.25">
      <c r="A122" s="3" t="s">
        <v>10</v>
      </c>
      <c r="B122" s="2">
        <v>44105</v>
      </c>
      <c r="C122" s="34">
        <v>0.92629995669862597</v>
      </c>
      <c r="D122" s="7">
        <v>9.6154661050632598E-2</v>
      </c>
      <c r="E122" s="7">
        <v>0.57712937559453503</v>
      </c>
      <c r="F122" s="14">
        <v>0.32671596335483299</v>
      </c>
      <c r="G122" s="7">
        <v>1.03142235069392E-2</v>
      </c>
      <c r="H122" s="7">
        <v>3.7963419226124999E-2</v>
      </c>
      <c r="I122" s="34">
        <v>0.19690820840933099</v>
      </c>
      <c r="J122" s="34">
        <v>6.7852661867058198E-2</v>
      </c>
      <c r="K122" s="34">
        <v>0.113155434909923</v>
      </c>
      <c r="L122" s="34">
        <v>0.32343629751155001</v>
      </c>
      <c r="M122" s="7">
        <v>9.8064666882864499E-2</v>
      </c>
      <c r="N122" s="7">
        <v>6.6251170609798293E-2</v>
      </c>
      <c r="O122" s="7">
        <v>2.11642729194166E-2</v>
      </c>
      <c r="P122" s="7">
        <v>6.4889644156994997E-2</v>
      </c>
      <c r="Q122" s="7">
        <v>6.99722428909039</v>
      </c>
    </row>
    <row r="123" spans="1:17" hidden="1" x14ac:dyDescent="0.25">
      <c r="A123" s="3" t="s">
        <v>10</v>
      </c>
      <c r="B123" s="2">
        <v>44136</v>
      </c>
      <c r="C123" s="34">
        <v>0.67928414328083697</v>
      </c>
      <c r="D123" s="7">
        <v>0.115594415473515</v>
      </c>
      <c r="E123" s="7">
        <v>0.58980286024051998</v>
      </c>
      <c r="F123" s="14">
        <v>0.29460272428596601</v>
      </c>
      <c r="G123" s="7">
        <v>1.6582532622561E-2</v>
      </c>
      <c r="H123" s="7">
        <v>1.9492593347621601E-2</v>
      </c>
      <c r="I123" s="34">
        <v>5.5134183865826802E-2</v>
      </c>
      <c r="J123" s="34">
        <v>4.7125976696796898E-2</v>
      </c>
      <c r="K123" s="34">
        <v>0.124424303654617</v>
      </c>
      <c r="L123" s="34">
        <v>0.451783613767893</v>
      </c>
      <c r="M123" s="7">
        <v>0.104577623542967</v>
      </c>
      <c r="N123" s="7">
        <v>8.7062599567254095E-2</v>
      </c>
      <c r="O123" s="7">
        <v>2.1799079050764201E-2</v>
      </c>
      <c r="P123" s="7">
        <v>7.20174938836982E-2</v>
      </c>
      <c r="Q123" s="7">
        <v>7.1611923660097299</v>
      </c>
    </row>
    <row r="124" spans="1:17" hidden="1" x14ac:dyDescent="0.25">
      <c r="A124" s="3" t="s">
        <v>10</v>
      </c>
      <c r="B124" s="2">
        <v>44166</v>
      </c>
      <c r="C124" s="34">
        <v>1.0015977767794899</v>
      </c>
      <c r="D124" s="7">
        <v>0.10603065700608801</v>
      </c>
      <c r="E124" s="7">
        <v>0.59683303459234704</v>
      </c>
      <c r="F124" s="14">
        <v>0.29713630840156602</v>
      </c>
      <c r="G124" s="7">
        <v>1.2885123013986401E-2</v>
      </c>
      <c r="H124" s="7">
        <v>3.5411116027161398E-2</v>
      </c>
      <c r="I124" s="34">
        <v>0.183623224688093</v>
      </c>
      <c r="J124" s="34">
        <v>4.5520302092873097E-2</v>
      </c>
      <c r="K124" s="34">
        <v>0.16393805368348899</v>
      </c>
      <c r="L124" s="34">
        <v>0.33988709258524202</v>
      </c>
      <c r="M124" s="7">
        <v>0.10266604687756201</v>
      </c>
      <c r="N124" s="7">
        <v>5.0810028322307799E-2</v>
      </c>
      <c r="O124" s="7">
        <v>1.64616655505649E-2</v>
      </c>
      <c r="P124" s="7">
        <v>4.8797347158721201E-2</v>
      </c>
      <c r="Q124" s="7">
        <v>7.1648788638276804</v>
      </c>
    </row>
    <row r="125" spans="1:17" hidden="1" x14ac:dyDescent="0.25">
      <c r="A125" s="3" t="s">
        <v>10</v>
      </c>
      <c r="B125" s="2">
        <v>44197</v>
      </c>
      <c r="C125" s="34">
        <v>0.43510965095526</v>
      </c>
      <c r="D125" s="7">
        <v>0.14643645394920099</v>
      </c>
      <c r="E125" s="7">
        <v>0.60784499020282201</v>
      </c>
      <c r="F125" s="14">
        <v>0.245718555847978</v>
      </c>
      <c r="G125" s="7">
        <v>1.6582499564603E-2</v>
      </c>
      <c r="H125" s="7">
        <v>3.6399078141048499E-3</v>
      </c>
      <c r="I125" s="34">
        <v>1.4280442924966201E-3</v>
      </c>
      <c r="J125" s="34">
        <v>4.6195498998132301E-2</v>
      </c>
      <c r="K125" s="34">
        <v>7.0830594619170295E-2</v>
      </c>
      <c r="L125" s="34">
        <v>0.57441837386844896</v>
      </c>
      <c r="M125" s="7">
        <v>9.8611233563309905E-2</v>
      </c>
      <c r="N125" s="7">
        <v>7.3697770279689295E-2</v>
      </c>
      <c r="O125" s="7">
        <v>2.41330554623632E-2</v>
      </c>
      <c r="P125" s="7">
        <v>9.0463021537682098E-2</v>
      </c>
      <c r="Q125" s="7">
        <v>7.4180117055455197</v>
      </c>
    </row>
    <row r="126" spans="1:17" hidden="1" x14ac:dyDescent="0.25">
      <c r="A126" s="3" t="s">
        <v>10</v>
      </c>
      <c r="B126" s="2">
        <v>44228</v>
      </c>
      <c r="C126" s="34">
        <v>0.461093969277585</v>
      </c>
      <c r="D126" s="7">
        <v>0.13308138077705101</v>
      </c>
      <c r="E126" s="7">
        <v>0.61884484597190303</v>
      </c>
      <c r="F126" s="14">
        <v>0.24807377325104599</v>
      </c>
      <c r="G126" s="7">
        <v>2.1293318331833001E-2</v>
      </c>
      <c r="H126" s="7">
        <v>1.23867911986575E-3</v>
      </c>
      <c r="I126" s="34">
        <v>3.8140547881741599E-3</v>
      </c>
      <c r="J126" s="34">
        <v>4.7463136601750201E-2</v>
      </c>
      <c r="K126" s="34">
        <v>8.0378057245974494E-2</v>
      </c>
      <c r="L126" s="34">
        <v>0.55528712159559301</v>
      </c>
      <c r="M126" s="7">
        <v>8.97930298599353E-2</v>
      </c>
      <c r="N126" s="7">
        <v>8.4804026261382198E-2</v>
      </c>
      <c r="O126" s="7">
        <v>2.5150922924059599E-2</v>
      </c>
      <c r="P126" s="7">
        <v>9.0777653271432293E-2</v>
      </c>
      <c r="Q126" s="7">
        <v>7.40840271844431</v>
      </c>
    </row>
    <row r="127" spans="1:17" hidden="1" x14ac:dyDescent="0.25">
      <c r="A127" s="3" t="s">
        <v>10</v>
      </c>
      <c r="B127" s="2">
        <v>44256</v>
      </c>
      <c r="C127" s="34">
        <v>0.59437997756069505</v>
      </c>
      <c r="D127" s="7">
        <v>0.13013534562155499</v>
      </c>
      <c r="E127" s="7">
        <v>0.59883568899655903</v>
      </c>
      <c r="F127" s="14">
        <v>0.27102896538188598</v>
      </c>
      <c r="G127" s="7">
        <v>1.8836211492137801E-2</v>
      </c>
      <c r="H127" s="7">
        <v>7.2456617527902497E-4</v>
      </c>
      <c r="I127" s="34">
        <v>7.7836854154417498E-3</v>
      </c>
      <c r="J127" s="34">
        <v>4.92844470227215E-2</v>
      </c>
      <c r="K127" s="34">
        <v>8.0084693787508807E-2</v>
      </c>
      <c r="L127" s="34">
        <v>0.521889007511257</v>
      </c>
      <c r="M127" s="7">
        <v>0.109581593130778</v>
      </c>
      <c r="N127" s="7">
        <v>8.7981075099534803E-2</v>
      </c>
      <c r="O127" s="7">
        <v>2.8971574141631401E-2</v>
      </c>
      <c r="P127" s="7">
        <v>9.4863146223709199E-2</v>
      </c>
      <c r="Q127" s="7">
        <v>7.2918095974000403</v>
      </c>
    </row>
    <row r="128" spans="1:17" hidden="1" x14ac:dyDescent="0.25">
      <c r="A128" s="3" t="s">
        <v>10</v>
      </c>
      <c r="B128" s="2">
        <v>44287</v>
      </c>
      <c r="C128" s="34">
        <v>0.85666798899614505</v>
      </c>
      <c r="D128" s="7">
        <v>0.100933706874078</v>
      </c>
      <c r="E128" s="7">
        <v>0.58336531668942304</v>
      </c>
      <c r="F128" s="14">
        <v>0.31570097643650002</v>
      </c>
      <c r="G128" s="7">
        <v>1.7718159182484199E-2</v>
      </c>
      <c r="H128" s="7">
        <v>1.99654853887631E-2</v>
      </c>
      <c r="I128" s="34">
        <v>0.190927642312577</v>
      </c>
      <c r="J128" s="34">
        <v>4.8383862225192503E-2</v>
      </c>
      <c r="K128" s="34">
        <v>0.12981570704055401</v>
      </c>
      <c r="L128" s="34">
        <v>0.33113232922936597</v>
      </c>
      <c r="M128" s="7">
        <v>9.9933357797440503E-2</v>
      </c>
      <c r="N128" s="7">
        <v>6.1116814580688503E-2</v>
      </c>
      <c r="O128" s="7">
        <v>2.82347856964726E-2</v>
      </c>
      <c r="P128" s="7">
        <v>7.2771856546461802E-2</v>
      </c>
      <c r="Q128" s="7">
        <v>7.0721046269129202</v>
      </c>
    </row>
    <row r="129" spans="1:17" hidden="1" x14ac:dyDescent="0.25">
      <c r="A129" s="3" t="s">
        <v>10</v>
      </c>
      <c r="B129" s="2">
        <v>44317</v>
      </c>
      <c r="C129" s="34">
        <v>0.920512192684389</v>
      </c>
      <c r="D129" s="7">
        <v>9.9182787227603306E-2</v>
      </c>
      <c r="E129" s="7">
        <v>0.58214575334636398</v>
      </c>
      <c r="F129" s="14">
        <v>0.31867145942603198</v>
      </c>
      <c r="G129" s="7">
        <v>1.0620190779580201E-2</v>
      </c>
      <c r="H129" s="7">
        <v>2.9792176477637801E-2</v>
      </c>
      <c r="I129" s="34">
        <v>0.218960332917295</v>
      </c>
      <c r="J129" s="34">
        <v>5.8176463094799603E-2</v>
      </c>
      <c r="K129" s="34">
        <v>9.3160842878615299E-2</v>
      </c>
      <c r="L129" s="34">
        <v>0.31990141439467101</v>
      </c>
      <c r="M129" s="7">
        <v>0.102263934175699</v>
      </c>
      <c r="N129" s="7">
        <v>6.3574763623310895E-2</v>
      </c>
      <c r="O129" s="7">
        <v>2.5828060395431E-2</v>
      </c>
      <c r="P129" s="7">
        <v>7.7721821262959803E-2</v>
      </c>
      <c r="Q129" s="7">
        <v>7.03876926673742</v>
      </c>
    </row>
    <row r="130" spans="1:17" hidden="1" x14ac:dyDescent="0.25">
      <c r="A130" s="3" t="s">
        <v>10</v>
      </c>
      <c r="B130" s="2">
        <v>44348</v>
      </c>
      <c r="C130" s="34">
        <v>0.861865204140286</v>
      </c>
      <c r="D130" s="7">
        <v>9.8905937687622195E-2</v>
      </c>
      <c r="E130" s="7">
        <v>0.60436292380571999</v>
      </c>
      <c r="F130" s="14">
        <v>0.296731138506658</v>
      </c>
      <c r="G130" s="7">
        <v>9.7780515304800707E-3</v>
      </c>
      <c r="H130" s="7">
        <v>3.1786848101667903E-2</v>
      </c>
      <c r="I130" s="34">
        <v>0.216213483997693</v>
      </c>
      <c r="J130" s="34">
        <v>6.7363650181415796E-2</v>
      </c>
      <c r="K130" s="34">
        <v>6.5187432638786999E-2</v>
      </c>
      <c r="L130" s="34">
        <v>0.336755145529466</v>
      </c>
      <c r="M130" s="7">
        <v>9.0706197755583501E-2</v>
      </c>
      <c r="N130" s="7">
        <v>6.4567394682949503E-2</v>
      </c>
      <c r="O130" s="7">
        <v>3.2689812291559497E-2</v>
      </c>
      <c r="P130" s="7">
        <v>8.4951983290397895E-2</v>
      </c>
      <c r="Q130" s="7">
        <v>7.0473501178346201</v>
      </c>
    </row>
    <row r="131" spans="1:17" hidden="1" x14ac:dyDescent="0.25">
      <c r="A131" s="3" t="s">
        <v>10</v>
      </c>
      <c r="B131" s="2">
        <v>44378</v>
      </c>
      <c r="C131" s="34">
        <v>0.862156057073034</v>
      </c>
      <c r="D131" s="7">
        <v>0.10871529506201701</v>
      </c>
      <c r="E131" s="7">
        <v>0.58347488950434401</v>
      </c>
      <c r="F131" s="14">
        <v>0.307809815433639</v>
      </c>
      <c r="G131" s="7">
        <v>1.04666962991883E-2</v>
      </c>
      <c r="H131" s="7">
        <v>3.1096062246194201E-2</v>
      </c>
      <c r="I131" s="34">
        <v>0.20186353711332</v>
      </c>
      <c r="J131" s="34">
        <v>7.6425098433470506E-2</v>
      </c>
      <c r="K131" s="34">
        <v>6.60303462565274E-2</v>
      </c>
      <c r="L131" s="34">
        <v>0.33343404481784999</v>
      </c>
      <c r="M131" s="7">
        <v>0.101461620490719</v>
      </c>
      <c r="N131" s="7">
        <v>5.54348343272393E-2</v>
      </c>
      <c r="O131" s="7">
        <v>3.5216692504641399E-2</v>
      </c>
      <c r="P131" s="7">
        <v>8.8571067510848894E-2</v>
      </c>
      <c r="Q131" s="7">
        <v>7.1371908799847601</v>
      </c>
    </row>
    <row r="132" spans="1:17" hidden="1" x14ac:dyDescent="0.25">
      <c r="A132" s="3" t="s">
        <v>10</v>
      </c>
      <c r="B132" s="2">
        <v>44409</v>
      </c>
      <c r="C132" s="34">
        <v>0.86612223915726605</v>
      </c>
      <c r="D132" s="7">
        <v>0.100015310590902</v>
      </c>
      <c r="E132" s="7">
        <v>0.59646672786889199</v>
      </c>
      <c r="F132" s="14">
        <v>0.30351796154020599</v>
      </c>
      <c r="G132" s="7">
        <v>9.6004969940268609E-3</v>
      </c>
      <c r="H132" s="7">
        <v>3.4184830364815302E-2</v>
      </c>
      <c r="I132" s="34">
        <v>0.19676641846605999</v>
      </c>
      <c r="J132" s="34">
        <v>8.4253340845908395E-2</v>
      </c>
      <c r="K132" s="34">
        <v>6.4570130076950005E-2</v>
      </c>
      <c r="L132" s="34">
        <v>0.32505169206741602</v>
      </c>
      <c r="M132" s="7">
        <v>9.4035707905260696E-2</v>
      </c>
      <c r="N132" s="7">
        <v>6.2151326112315199E-2</v>
      </c>
      <c r="O132" s="7">
        <v>4.5075523205854E-2</v>
      </c>
      <c r="P132" s="7">
        <v>8.4310533961393194E-2</v>
      </c>
      <c r="Q132" s="7">
        <v>7.0986172309326596</v>
      </c>
    </row>
    <row r="133" spans="1:17" x14ac:dyDescent="0.25">
      <c r="A133" s="3" t="s">
        <v>10</v>
      </c>
      <c r="B133" s="2">
        <v>44440</v>
      </c>
      <c r="C133" s="34">
        <v>0.82728398000615799</v>
      </c>
      <c r="D133" s="7">
        <v>9.8624678841718896E-2</v>
      </c>
      <c r="E133" s="7">
        <v>0.60198950849204602</v>
      </c>
      <c r="F133" s="14">
        <v>0.29938581266623499</v>
      </c>
      <c r="G133" s="7">
        <v>1.0303255504864399E-2</v>
      </c>
      <c r="H133" s="7">
        <v>3.2440048753927399E-2</v>
      </c>
      <c r="I133" s="34">
        <v>0.18033247138427699</v>
      </c>
      <c r="J133" s="34">
        <v>8.6446266855856199E-2</v>
      </c>
      <c r="K133" s="34">
        <v>6.4456337978819403E-2</v>
      </c>
      <c r="L133" s="34">
        <v>0.32719966170329801</v>
      </c>
      <c r="M133" s="7">
        <v>9.6009149211129796E-2</v>
      </c>
      <c r="N133" s="7">
        <v>5.7066697947178301E-2</v>
      </c>
      <c r="O133" s="7">
        <v>4.9258164808095597E-2</v>
      </c>
      <c r="P133" s="7">
        <v>9.6487945852554102E-2</v>
      </c>
      <c r="Q133" s="7">
        <v>6.9821678121396697</v>
      </c>
    </row>
    <row r="134" spans="1:17" hidden="1" x14ac:dyDescent="0.25">
      <c r="A134" s="3" t="s">
        <v>11</v>
      </c>
      <c r="B134" s="2">
        <v>43466</v>
      </c>
      <c r="C134" s="34">
        <v>0.75915410016791696</v>
      </c>
      <c r="D134" s="7">
        <v>3.9698361647536498E-2</v>
      </c>
      <c r="E134" s="7">
        <v>0.81960499446495105</v>
      </c>
      <c r="F134" s="14">
        <v>0.14069664388751299</v>
      </c>
      <c r="G134" s="7">
        <v>2.1117554399564399E-2</v>
      </c>
      <c r="H134" s="7">
        <v>3.4507613711606801E-2</v>
      </c>
      <c r="I134" s="34">
        <v>0.260862911715812</v>
      </c>
      <c r="J134" s="34">
        <v>3.8303758825419199E-2</v>
      </c>
      <c r="K134" s="34">
        <v>9.9348334776950306E-2</v>
      </c>
      <c r="L134" s="34">
        <v>0.31510403188646702</v>
      </c>
      <c r="M134" s="7">
        <v>9.7460357537700701E-2</v>
      </c>
      <c r="N134" s="7">
        <v>5.1091429326284798E-2</v>
      </c>
      <c r="O134" s="7">
        <v>2.7738908346887501E-2</v>
      </c>
      <c r="P134" s="7">
        <v>5.4465099473307597E-2</v>
      </c>
      <c r="Q134" s="7">
        <v>7.0954226539535403</v>
      </c>
    </row>
    <row r="135" spans="1:17" hidden="1" x14ac:dyDescent="0.25">
      <c r="A135" s="3" t="s">
        <v>11</v>
      </c>
      <c r="B135" s="2">
        <v>43497</v>
      </c>
      <c r="C135" s="34">
        <v>0.82217104866383395</v>
      </c>
      <c r="D135" s="7">
        <v>3.6435397896690203E-2</v>
      </c>
      <c r="E135" s="7">
        <v>0.82597948530869303</v>
      </c>
      <c r="F135" s="14">
        <v>0.13758511679461599</v>
      </c>
      <c r="G135" s="7">
        <v>1.7954061956537402E-2</v>
      </c>
      <c r="H135" s="7">
        <v>3.7861428856433302E-2</v>
      </c>
      <c r="I135" s="34">
        <v>0.25628376644954998</v>
      </c>
      <c r="J135" s="34">
        <v>3.7822241243284198E-2</v>
      </c>
      <c r="K135" s="34">
        <v>0.11545997389374101</v>
      </c>
      <c r="L135" s="34">
        <v>0.29511218456979599</v>
      </c>
      <c r="M135" s="7">
        <v>0.11339987601977999</v>
      </c>
      <c r="N135" s="7">
        <v>3.9562970468612797E-2</v>
      </c>
      <c r="O135" s="7">
        <v>3.4290691575212799E-2</v>
      </c>
      <c r="P135" s="7">
        <v>5.2252804967052299E-2</v>
      </c>
      <c r="Q135" s="7">
        <v>7.0548658872506902</v>
      </c>
    </row>
    <row r="136" spans="1:17" hidden="1" x14ac:dyDescent="0.25">
      <c r="A136" s="3" t="s">
        <v>11</v>
      </c>
      <c r="B136" s="2">
        <v>43525</v>
      </c>
      <c r="C136" s="34">
        <v>0.96937763767988905</v>
      </c>
      <c r="D136" s="7">
        <v>3.6168457782353801E-2</v>
      </c>
      <c r="E136" s="7">
        <v>0.83106733155076795</v>
      </c>
      <c r="F136" s="14">
        <v>0.13276421066687799</v>
      </c>
      <c r="G136" s="7">
        <v>2.0488590687502899E-2</v>
      </c>
      <c r="H136" s="7">
        <v>2.99816268287308E-2</v>
      </c>
      <c r="I136" s="34">
        <v>0.29653431351130399</v>
      </c>
      <c r="J136" s="34">
        <v>3.8875394298475897E-2</v>
      </c>
      <c r="K136" s="34">
        <v>0.10926008184747101</v>
      </c>
      <c r="L136" s="34">
        <v>0.29627946935568</v>
      </c>
      <c r="M136" s="7">
        <v>9.0878821887483099E-2</v>
      </c>
      <c r="N136" s="7">
        <v>4.46099106670882E-2</v>
      </c>
      <c r="O136" s="7">
        <v>2.1217731982516901E-2</v>
      </c>
      <c r="P136" s="7">
        <v>5.1874058933747302E-2</v>
      </c>
      <c r="Q136" s="7">
        <v>6.9776442091855397</v>
      </c>
    </row>
    <row r="137" spans="1:17" hidden="1" x14ac:dyDescent="0.25">
      <c r="A137" s="3" t="s">
        <v>11</v>
      </c>
      <c r="B137" s="2">
        <v>43556</v>
      </c>
      <c r="C137" s="34">
        <v>0.93296659293606399</v>
      </c>
      <c r="D137" s="7">
        <v>3.54337957084025E-2</v>
      </c>
      <c r="E137" s="7">
        <v>0.814501902543731</v>
      </c>
      <c r="F137" s="14">
        <v>0.150064301747867</v>
      </c>
      <c r="G137" s="7">
        <v>1.8854927963557401E-2</v>
      </c>
      <c r="H137" s="7">
        <v>2.1695146657294301E-2</v>
      </c>
      <c r="I137" s="34">
        <v>0.29780486509835002</v>
      </c>
      <c r="J137" s="34">
        <v>3.6422298672020598E-2</v>
      </c>
      <c r="K137" s="34">
        <v>9.9375961167938204E-2</v>
      </c>
      <c r="L137" s="34">
        <v>0.295252188421879</v>
      </c>
      <c r="M137" s="7">
        <v>8.7168431261342993E-2</v>
      </c>
      <c r="N137" s="7">
        <v>4.91208820095125E-2</v>
      </c>
      <c r="O137" s="7">
        <v>3.9533643371657101E-2</v>
      </c>
      <c r="P137" s="7">
        <v>5.4771655376447903E-2</v>
      </c>
      <c r="Q137" s="7">
        <v>7.07552711007851</v>
      </c>
    </row>
    <row r="138" spans="1:17" hidden="1" x14ac:dyDescent="0.25">
      <c r="A138" s="3" t="s">
        <v>11</v>
      </c>
      <c r="B138" s="2">
        <v>43586</v>
      </c>
      <c r="C138" s="34">
        <v>0.97994427128165396</v>
      </c>
      <c r="D138" s="7">
        <v>3.5050440259412001E-2</v>
      </c>
      <c r="E138" s="7">
        <v>0.83970428889362103</v>
      </c>
      <c r="F138" s="14">
        <v>0.12524527084696699</v>
      </c>
      <c r="G138" s="7">
        <v>1.9734594438324399E-2</v>
      </c>
      <c r="H138" s="7">
        <v>1.8647939800619299E-2</v>
      </c>
      <c r="I138" s="34">
        <v>0.30677061317343302</v>
      </c>
      <c r="J138" s="34">
        <v>3.4617181447095698E-2</v>
      </c>
      <c r="K138" s="34">
        <v>0.10470201847956</v>
      </c>
      <c r="L138" s="34">
        <v>0.28071744880591398</v>
      </c>
      <c r="M138" s="7">
        <v>9.8193594326204101E-2</v>
      </c>
      <c r="N138" s="7">
        <v>4.2836686581273403E-2</v>
      </c>
      <c r="O138" s="7">
        <v>3.9318644061205797E-2</v>
      </c>
      <c r="P138" s="7">
        <v>5.4461278886370701E-2</v>
      </c>
      <c r="Q138" s="7">
        <v>7.1074474098565004</v>
      </c>
    </row>
    <row r="139" spans="1:17" hidden="1" x14ac:dyDescent="0.25">
      <c r="A139" s="3" t="s">
        <v>11</v>
      </c>
      <c r="B139" s="2">
        <v>43617</v>
      </c>
      <c r="C139" s="34">
        <v>0.95678972478763802</v>
      </c>
      <c r="D139" s="7">
        <v>3.6859189229920999E-2</v>
      </c>
      <c r="E139" s="7">
        <v>0.82096139359286402</v>
      </c>
      <c r="F139" s="14">
        <v>0.142179417177215</v>
      </c>
      <c r="G139" s="7">
        <v>1.7149452400146301E-2</v>
      </c>
      <c r="H139" s="7">
        <v>2.4591721783560502E-2</v>
      </c>
      <c r="I139" s="34">
        <v>0.31671169955566802</v>
      </c>
      <c r="J139" s="34">
        <v>3.4271830305183201E-2</v>
      </c>
      <c r="K139" s="34">
        <v>0.10734083767875199</v>
      </c>
      <c r="L139" s="34">
        <v>0.27913390872954102</v>
      </c>
      <c r="M139" s="7">
        <v>0.10063468565011301</v>
      </c>
      <c r="N139" s="7">
        <v>3.9013849619063401E-2</v>
      </c>
      <c r="O139" s="7">
        <v>2.5563978263763099E-2</v>
      </c>
      <c r="P139" s="7">
        <v>5.5588036014210002E-2</v>
      </c>
      <c r="Q139" s="7">
        <v>7.00350660719372</v>
      </c>
    </row>
    <row r="140" spans="1:17" hidden="1" x14ac:dyDescent="0.25">
      <c r="A140" s="3" t="s">
        <v>11</v>
      </c>
      <c r="B140" s="2">
        <v>43647</v>
      </c>
      <c r="C140" s="34">
        <v>1.03826757762592</v>
      </c>
      <c r="D140" s="7">
        <v>3.3511826930958402E-2</v>
      </c>
      <c r="E140" s="7">
        <v>0.84589303569399499</v>
      </c>
      <c r="F140" s="14">
        <v>0.120595137375047</v>
      </c>
      <c r="G140" s="7">
        <v>1.6887081919499902E-2</v>
      </c>
      <c r="H140" s="7">
        <v>2.1190898048222301E-2</v>
      </c>
      <c r="I140" s="34">
        <v>0.316820930170569</v>
      </c>
      <c r="J140" s="34">
        <v>3.4070785665063302E-2</v>
      </c>
      <c r="K140" s="34">
        <v>0.10432352896407</v>
      </c>
      <c r="L140" s="34">
        <v>0.268200088737167</v>
      </c>
      <c r="M140" s="7">
        <v>0.10203987262671101</v>
      </c>
      <c r="N140" s="7">
        <v>3.9580133781431201E-2</v>
      </c>
      <c r="O140" s="7">
        <v>4.3429488947743199E-2</v>
      </c>
      <c r="P140" s="7">
        <v>5.3457191139523998E-2</v>
      </c>
      <c r="Q140" s="7">
        <v>6.9632496268364896</v>
      </c>
    </row>
    <row r="141" spans="1:17" hidden="1" x14ac:dyDescent="0.25">
      <c r="A141" s="3" t="s">
        <v>11</v>
      </c>
      <c r="B141" s="2">
        <v>43678</v>
      </c>
      <c r="C141" s="34">
        <v>1.04199915888831</v>
      </c>
      <c r="D141" s="7">
        <v>3.0905536327064401E-2</v>
      </c>
      <c r="E141" s="7">
        <v>0.83473852957295303</v>
      </c>
      <c r="F141" s="14">
        <v>0.134355934099983</v>
      </c>
      <c r="G141" s="7">
        <v>1.62992969184469E-2</v>
      </c>
      <c r="H141" s="7">
        <v>1.9622443276672601E-2</v>
      </c>
      <c r="I141" s="34">
        <v>0.33406410562391398</v>
      </c>
      <c r="J141" s="34">
        <v>3.5695475840478198E-2</v>
      </c>
      <c r="K141" s="34">
        <v>0.117727111263621</v>
      </c>
      <c r="L141" s="34">
        <v>0.27304867095829699</v>
      </c>
      <c r="M141" s="7">
        <v>8.3630875726272397E-2</v>
      </c>
      <c r="N141" s="7">
        <v>3.7485828882026E-2</v>
      </c>
      <c r="O141" s="7">
        <v>3.06406288873802E-2</v>
      </c>
      <c r="P141" s="7">
        <v>5.1785562622891503E-2</v>
      </c>
      <c r="Q141" s="7">
        <v>7.0359641782461297</v>
      </c>
    </row>
    <row r="142" spans="1:17" hidden="1" x14ac:dyDescent="0.25">
      <c r="A142" s="3" t="s">
        <v>11</v>
      </c>
      <c r="B142" s="2">
        <v>43709</v>
      </c>
      <c r="C142" s="34">
        <v>0.92340094429529296</v>
      </c>
      <c r="D142" s="7">
        <v>3.64853025899309E-2</v>
      </c>
      <c r="E142" s="7">
        <v>0.839836917315544</v>
      </c>
      <c r="F142" s="14">
        <v>0.123677780094525</v>
      </c>
      <c r="G142" s="7">
        <v>2.2442139424915301E-2</v>
      </c>
      <c r="H142" s="7">
        <v>2.7391175889476801E-2</v>
      </c>
      <c r="I142" s="34">
        <v>0.305021348543559</v>
      </c>
      <c r="J142" s="34">
        <v>3.5966767869893702E-2</v>
      </c>
      <c r="K142" s="34">
        <v>0.124739685377382</v>
      </c>
      <c r="L142" s="34">
        <v>0.28297335968093201</v>
      </c>
      <c r="M142" s="7">
        <v>9.0483107698889995E-2</v>
      </c>
      <c r="N142" s="7">
        <v>3.7629924524399803E-2</v>
      </c>
      <c r="O142" s="7">
        <v>1.70013670675777E-2</v>
      </c>
      <c r="P142" s="7">
        <v>5.63511239229737E-2</v>
      </c>
      <c r="Q142" s="7">
        <v>7.1905141053814399</v>
      </c>
    </row>
    <row r="143" spans="1:17" hidden="1" x14ac:dyDescent="0.25">
      <c r="A143" s="3" t="s">
        <v>11</v>
      </c>
      <c r="B143" s="2">
        <v>43739</v>
      </c>
      <c r="C143" s="34">
        <v>0.97798289866572896</v>
      </c>
      <c r="D143" s="7">
        <v>3.4307502803422901E-2</v>
      </c>
      <c r="E143" s="7">
        <v>0.83755823734364698</v>
      </c>
      <c r="F143" s="14">
        <v>0.12813425985293</v>
      </c>
      <c r="G143" s="7">
        <v>1.8536977219707401E-2</v>
      </c>
      <c r="H143" s="7">
        <v>2.6477055435720199E-2</v>
      </c>
      <c r="I143" s="34">
        <v>0.30123178056396699</v>
      </c>
      <c r="J143" s="34">
        <v>3.5988142664672498E-2</v>
      </c>
      <c r="K143" s="34">
        <v>0.12560390521584799</v>
      </c>
      <c r="L143" s="34">
        <v>0.28517264114991098</v>
      </c>
      <c r="M143" s="7">
        <v>8.7379923923990299E-2</v>
      </c>
      <c r="N143" s="7">
        <v>4.7363165562055803E-2</v>
      </c>
      <c r="O143" s="7">
        <v>1.8892333119349701E-2</v>
      </c>
      <c r="P143" s="7">
        <v>5.3354075144778697E-2</v>
      </c>
      <c r="Q143" s="7">
        <v>7.1835756826928403</v>
      </c>
    </row>
    <row r="144" spans="1:17" hidden="1" x14ac:dyDescent="0.25">
      <c r="A144" s="3" t="s">
        <v>11</v>
      </c>
      <c r="B144" s="2">
        <v>43770</v>
      </c>
      <c r="C144" s="34">
        <v>1.0722154382272799</v>
      </c>
      <c r="D144" s="7">
        <v>3.3398548964545097E-2</v>
      </c>
      <c r="E144" s="7">
        <v>0.835987733940036</v>
      </c>
      <c r="F144" s="14">
        <v>0.130613717095419</v>
      </c>
      <c r="G144" s="7">
        <v>1.6675091490603599E-2</v>
      </c>
      <c r="H144" s="7">
        <v>3.1654788019928798E-2</v>
      </c>
      <c r="I144" s="34">
        <v>0.31387000614180399</v>
      </c>
      <c r="J144" s="34">
        <v>3.3887088237892903E-2</v>
      </c>
      <c r="K144" s="34">
        <v>0.12380053332399001</v>
      </c>
      <c r="L144" s="34">
        <v>0.272964375291113</v>
      </c>
      <c r="M144" s="7">
        <v>0.100981120174022</v>
      </c>
      <c r="N144" s="7">
        <v>4.14001281669793E-2</v>
      </c>
      <c r="O144" s="7">
        <v>1.39049291889343E-2</v>
      </c>
      <c r="P144" s="7">
        <v>5.0861939964731602E-2</v>
      </c>
      <c r="Q144" s="7">
        <v>7.0567866349703401</v>
      </c>
    </row>
    <row r="145" spans="1:17" hidden="1" x14ac:dyDescent="0.25">
      <c r="A145" s="3" t="s">
        <v>11</v>
      </c>
      <c r="B145" s="2">
        <v>43800</v>
      </c>
      <c r="C145" s="34">
        <v>1.5257306067804799</v>
      </c>
      <c r="D145" s="7">
        <v>2.9264441473562601E-2</v>
      </c>
      <c r="E145" s="7">
        <v>0.83388857942122296</v>
      </c>
      <c r="F145" s="14">
        <v>0.13684697910521501</v>
      </c>
      <c r="G145" s="7">
        <v>1.36181722173421E-2</v>
      </c>
      <c r="H145" s="7">
        <v>3.2744002625301701E-2</v>
      </c>
      <c r="I145" s="34">
        <v>0.36415555416892098</v>
      </c>
      <c r="J145" s="34">
        <v>2.84444507060902E-2</v>
      </c>
      <c r="K145" s="34">
        <v>0.133641064758523</v>
      </c>
      <c r="L145" s="34">
        <v>0.24700646083098499</v>
      </c>
      <c r="M145" s="7">
        <v>0.107938131542617</v>
      </c>
      <c r="N145" s="7">
        <v>2.7670932888663999E-2</v>
      </c>
      <c r="O145" s="7">
        <v>7.9127438601372807E-3</v>
      </c>
      <c r="P145" s="7">
        <v>3.6868486401419903E-2</v>
      </c>
      <c r="Q145" s="7">
        <v>7.0230580157427598</v>
      </c>
    </row>
    <row r="146" spans="1:17" hidden="1" x14ac:dyDescent="0.25">
      <c r="A146" s="3" t="s">
        <v>11</v>
      </c>
      <c r="B146" s="2">
        <v>43831</v>
      </c>
      <c r="C146" s="34">
        <v>0.79843029612314997</v>
      </c>
      <c r="D146" s="7">
        <v>3.7579399709909901E-2</v>
      </c>
      <c r="E146" s="7">
        <v>0.85879226760606198</v>
      </c>
      <c r="F146" s="14">
        <v>0.103628332684028</v>
      </c>
      <c r="G146" s="7">
        <v>2.2854416539091801E-2</v>
      </c>
      <c r="H146" s="7">
        <v>1.8645393169327701E-2</v>
      </c>
      <c r="I146" s="34">
        <v>0.25661122512289403</v>
      </c>
      <c r="J146" s="34">
        <v>4.1052777461644901E-2</v>
      </c>
      <c r="K146" s="34">
        <v>0.116446118112944</v>
      </c>
      <c r="L146" s="34">
        <v>0.32602485171329698</v>
      </c>
      <c r="M146" s="7">
        <v>9.2713499810932201E-2</v>
      </c>
      <c r="N146" s="7">
        <v>4.0477374881756102E-2</v>
      </c>
      <c r="O146" s="7">
        <v>2.3603452537853301E-2</v>
      </c>
      <c r="P146" s="7">
        <v>6.1570890650258801E-2</v>
      </c>
      <c r="Q146" s="7">
        <v>7.1271626762081501</v>
      </c>
    </row>
    <row r="147" spans="1:17" hidden="1" x14ac:dyDescent="0.25">
      <c r="A147" s="3" t="s">
        <v>11</v>
      </c>
      <c r="B147" s="2">
        <v>43862</v>
      </c>
      <c r="C147" s="34">
        <v>0.830669992095739</v>
      </c>
      <c r="D147" s="7">
        <v>4.0023612475352903E-2</v>
      </c>
      <c r="E147" s="7">
        <v>0.82649579171027299</v>
      </c>
      <c r="F147" s="14">
        <v>0.13348059581437399</v>
      </c>
      <c r="G147" s="7">
        <v>2.02095741581165E-2</v>
      </c>
      <c r="H147" s="7">
        <v>2.2098123182545799E-2</v>
      </c>
      <c r="I147" s="34">
        <v>0.25273351540522498</v>
      </c>
      <c r="J147" s="34">
        <v>4.2831287949236699E-2</v>
      </c>
      <c r="K147" s="34">
        <v>0.113926852961375</v>
      </c>
      <c r="L147" s="34">
        <v>0.31284139674289901</v>
      </c>
      <c r="M147" s="7">
        <v>9.9671120521983306E-2</v>
      </c>
      <c r="N147" s="7">
        <v>4.2673112448210503E-2</v>
      </c>
      <c r="O147" s="7">
        <v>3.67676879004167E-2</v>
      </c>
      <c r="P147" s="7">
        <v>5.6247328729991997E-2</v>
      </c>
      <c r="Q147" s="7">
        <v>7.1879733873654299</v>
      </c>
    </row>
    <row r="148" spans="1:17" hidden="1" x14ac:dyDescent="0.25">
      <c r="A148" s="3" t="s">
        <v>11</v>
      </c>
      <c r="B148" s="2">
        <v>43891</v>
      </c>
      <c r="C148" s="34">
        <v>0.74408783410367696</v>
      </c>
      <c r="D148" s="7">
        <v>4.8506359745095803E-2</v>
      </c>
      <c r="E148" s="7">
        <v>0.851479584944833</v>
      </c>
      <c r="F148" s="14">
        <v>0.100014055310071</v>
      </c>
      <c r="G148" s="7">
        <v>2.0439583170117501E-2</v>
      </c>
      <c r="H148" s="7">
        <v>2.22474602472791E-2</v>
      </c>
      <c r="I148" s="34">
        <v>0.17900496033226199</v>
      </c>
      <c r="J148" s="34">
        <v>3.4833956823838497E-2</v>
      </c>
      <c r="K148" s="34">
        <v>0.105728005818665</v>
      </c>
      <c r="L148" s="34">
        <v>0.425187023761742</v>
      </c>
      <c r="M148" s="7">
        <v>8.5742611898904794E-2</v>
      </c>
      <c r="N148" s="7">
        <v>5.5442537591501598E-2</v>
      </c>
      <c r="O148" s="7">
        <v>8.1330257957860693E-3</v>
      </c>
      <c r="P148" s="7">
        <v>6.3240834559903605E-2</v>
      </c>
      <c r="Q148" s="7">
        <v>7.2392977851462401</v>
      </c>
    </row>
    <row r="149" spans="1:17" hidden="1" x14ac:dyDescent="0.25">
      <c r="A149" s="3" t="s">
        <v>11</v>
      </c>
      <c r="B149" s="2">
        <v>43922</v>
      </c>
      <c r="C149" s="34">
        <v>0.385471323364944</v>
      </c>
      <c r="D149" s="7">
        <v>9.20115928583526E-2</v>
      </c>
      <c r="E149" s="7">
        <v>0.81796676809714197</v>
      </c>
      <c r="F149" s="14">
        <v>9.0021639044505206E-2</v>
      </c>
      <c r="G149" s="7">
        <v>2.0956566780430199E-2</v>
      </c>
      <c r="H149" s="7">
        <v>2.02630608073692E-3</v>
      </c>
      <c r="I149" s="34">
        <v>0</v>
      </c>
      <c r="J149" s="34">
        <v>1.1458944180246699E-3</v>
      </c>
      <c r="K149" s="34">
        <v>5.3305287235295103E-2</v>
      </c>
      <c r="L149" s="34">
        <v>0.71592039788384398</v>
      </c>
      <c r="M149" s="7">
        <v>4.6873532620825199E-2</v>
      </c>
      <c r="N149" s="7">
        <v>0.117571916708817</v>
      </c>
      <c r="O149" s="7">
        <v>0</v>
      </c>
      <c r="P149" s="7">
        <v>4.2200098272026997E-2</v>
      </c>
      <c r="Q149" s="7">
        <v>7.8540863710808404</v>
      </c>
    </row>
    <row r="150" spans="1:17" hidden="1" x14ac:dyDescent="0.25">
      <c r="A150" s="3" t="s">
        <v>11</v>
      </c>
      <c r="B150" s="2">
        <v>43952</v>
      </c>
      <c r="C150" s="34">
        <v>0.44681061627858698</v>
      </c>
      <c r="D150" s="7">
        <v>7.4858003395022202E-2</v>
      </c>
      <c r="E150" s="7">
        <v>0.77980610334223699</v>
      </c>
      <c r="F150" s="14">
        <v>0.14533589326273999</v>
      </c>
      <c r="G150" s="7">
        <v>1.7235777131278E-2</v>
      </c>
      <c r="H150" s="7">
        <v>6.6420343655506796E-4</v>
      </c>
      <c r="I150" s="34">
        <v>6.4884139155963903E-4</v>
      </c>
      <c r="J150" s="34">
        <v>1.2321344131921599E-3</v>
      </c>
      <c r="K150" s="34">
        <v>0.111823742346688</v>
      </c>
      <c r="L150" s="34">
        <v>0.64045212958535502</v>
      </c>
      <c r="M150" s="7">
        <v>5.0987748058416597E-2</v>
      </c>
      <c r="N150" s="7">
        <v>0.11077092290710799</v>
      </c>
      <c r="O150" s="7">
        <v>0</v>
      </c>
      <c r="P150" s="7">
        <v>6.6184500729847495E-2</v>
      </c>
      <c r="Q150" s="7">
        <v>7.8301123988641796</v>
      </c>
    </row>
    <row r="151" spans="1:17" hidden="1" x14ac:dyDescent="0.25">
      <c r="A151" s="3" t="s">
        <v>11</v>
      </c>
      <c r="B151" s="2">
        <v>43983</v>
      </c>
      <c r="C151" s="34">
        <v>0.722710543381751</v>
      </c>
      <c r="D151" s="7">
        <v>6.3060948494724198E-2</v>
      </c>
      <c r="E151" s="7">
        <v>0.81552465310464295</v>
      </c>
      <c r="F151" s="14">
        <v>0.12141439840063301</v>
      </c>
      <c r="G151" s="7">
        <v>1.7089978276977998E-2</v>
      </c>
      <c r="H151" s="7">
        <v>1.3729258137244099E-2</v>
      </c>
      <c r="I151" s="34">
        <v>0.267906900484569</v>
      </c>
      <c r="J151" s="34">
        <v>1.1269429200275301E-2</v>
      </c>
      <c r="K151" s="34">
        <v>8.7684383450079895E-2</v>
      </c>
      <c r="L151" s="34">
        <v>0.40627310203581102</v>
      </c>
      <c r="M151" s="7">
        <v>6.3203815442984396E-2</v>
      </c>
      <c r="N151" s="7">
        <v>7.3670234883523394E-2</v>
      </c>
      <c r="O151" s="7">
        <v>0</v>
      </c>
      <c r="P151" s="7">
        <v>5.9172898088535299E-2</v>
      </c>
      <c r="Q151" s="7">
        <v>7.5436269751684497</v>
      </c>
    </row>
    <row r="152" spans="1:17" hidden="1" x14ac:dyDescent="0.25">
      <c r="A152" s="3" t="s">
        <v>11</v>
      </c>
      <c r="B152" s="2">
        <v>44013</v>
      </c>
      <c r="C152" s="34">
        <v>0.94883249402514902</v>
      </c>
      <c r="D152" s="7">
        <v>4.2393448163540903E-2</v>
      </c>
      <c r="E152" s="7">
        <v>0.84658576711561195</v>
      </c>
      <c r="F152" s="14">
        <v>0.111020784720847</v>
      </c>
      <c r="G152" s="7">
        <v>1.28708341611114E-2</v>
      </c>
      <c r="H152" s="7">
        <v>2.0114202091769898E-2</v>
      </c>
      <c r="I152" s="34">
        <v>0.33683374143209499</v>
      </c>
      <c r="J152" s="34">
        <v>3.7342356069016397E-2</v>
      </c>
      <c r="K152" s="34">
        <v>8.7773276490156898E-2</v>
      </c>
      <c r="L152" s="34">
        <v>0.29836996224920198</v>
      </c>
      <c r="M152" s="7">
        <v>9.2939396709608296E-2</v>
      </c>
      <c r="N152" s="7">
        <v>6.3839907926967407E-2</v>
      </c>
      <c r="O152" s="7">
        <v>4.0482497826495297E-3</v>
      </c>
      <c r="P152" s="7">
        <v>4.5868073087423397E-2</v>
      </c>
      <c r="Q152" s="7">
        <v>7.2643881068625697</v>
      </c>
    </row>
    <row r="153" spans="1:17" hidden="1" x14ac:dyDescent="0.25">
      <c r="A153" s="3" t="s">
        <v>11</v>
      </c>
      <c r="B153" s="2">
        <v>44044</v>
      </c>
      <c r="C153" s="34">
        <v>0.99295413234775498</v>
      </c>
      <c r="D153" s="7">
        <v>4.2110982398285098E-2</v>
      </c>
      <c r="E153" s="7">
        <v>0.84049228408834098</v>
      </c>
      <c r="F153" s="14">
        <v>0.117396733513374</v>
      </c>
      <c r="G153" s="7">
        <v>1.6049577679495702E-2</v>
      </c>
      <c r="H153" s="7">
        <v>2.0318237571530499E-2</v>
      </c>
      <c r="I153" s="34">
        <v>0.34888833404712599</v>
      </c>
      <c r="J153" s="34">
        <v>4.4806267202163498E-2</v>
      </c>
      <c r="K153" s="34">
        <v>9.41612419226623E-2</v>
      </c>
      <c r="L153" s="34">
        <v>0.28853356875964398</v>
      </c>
      <c r="M153" s="7">
        <v>8.7321956874116993E-2</v>
      </c>
      <c r="N153" s="7">
        <v>4.9838981839917598E-2</v>
      </c>
      <c r="O153" s="7">
        <v>3.9283543018706502E-3</v>
      </c>
      <c r="P153" s="7">
        <v>4.6153479801472698E-2</v>
      </c>
      <c r="Q153" s="7">
        <v>7.1707599037839396</v>
      </c>
    </row>
    <row r="154" spans="1:17" hidden="1" x14ac:dyDescent="0.25">
      <c r="A154" s="3" t="s">
        <v>11</v>
      </c>
      <c r="B154" s="2">
        <v>44075</v>
      </c>
      <c r="C154" s="34">
        <v>0.95801285908677503</v>
      </c>
      <c r="D154" s="7">
        <v>4.1863210758296202E-2</v>
      </c>
      <c r="E154" s="7">
        <v>0.84423717624648997</v>
      </c>
      <c r="F154" s="14">
        <v>0.11389961299521401</v>
      </c>
      <c r="G154" s="7">
        <v>2.3406365956320101E-2</v>
      </c>
      <c r="H154" s="7">
        <v>2.2602575093551701E-2</v>
      </c>
      <c r="I154" s="34">
        <v>0.30571383382858902</v>
      </c>
      <c r="J154" s="34">
        <v>4.4102007816005297E-2</v>
      </c>
      <c r="K154" s="34">
        <v>9.9793754574700702E-2</v>
      </c>
      <c r="L154" s="34">
        <v>0.30720147607155102</v>
      </c>
      <c r="M154" s="7">
        <v>9.7351364473522398E-2</v>
      </c>
      <c r="N154" s="7">
        <v>5.1456498518260403E-2</v>
      </c>
      <c r="O154" s="7">
        <v>3.0890026177863E-3</v>
      </c>
      <c r="P154" s="7">
        <v>4.5283121049713201E-2</v>
      </c>
      <c r="Q154" s="7">
        <v>7.2841021572414304</v>
      </c>
    </row>
    <row r="155" spans="1:17" hidden="1" x14ac:dyDescent="0.25">
      <c r="A155" s="3" t="s">
        <v>11</v>
      </c>
      <c r="B155" s="2">
        <v>44105</v>
      </c>
      <c r="C155" s="34">
        <v>1.0141514587782099</v>
      </c>
      <c r="D155" s="7">
        <v>4.3428194521768E-2</v>
      </c>
      <c r="E155" s="7">
        <v>0.85517418641403697</v>
      </c>
      <c r="F155" s="14">
        <v>0.101397619064195</v>
      </c>
      <c r="G155" s="7">
        <v>1.5802921618201501E-2</v>
      </c>
      <c r="H155" s="7">
        <v>2.8908592676351E-2</v>
      </c>
      <c r="I155" s="34">
        <v>0.30877225861860103</v>
      </c>
      <c r="J155" s="34">
        <v>3.9965900107131802E-2</v>
      </c>
      <c r="K155" s="34">
        <v>0.112189661553939</v>
      </c>
      <c r="L155" s="34">
        <v>0.30907079164832002</v>
      </c>
      <c r="M155" s="7">
        <v>8.7808320045327806E-2</v>
      </c>
      <c r="N155" s="7">
        <v>5.5068487251282397E-2</v>
      </c>
      <c r="O155" s="7">
        <v>2.30502327194368E-3</v>
      </c>
      <c r="P155" s="7">
        <v>4.0108043208901697E-2</v>
      </c>
      <c r="Q155" s="7">
        <v>7.2670200822016797</v>
      </c>
    </row>
    <row r="156" spans="1:17" hidden="1" x14ac:dyDescent="0.25">
      <c r="A156" s="3" t="s">
        <v>11</v>
      </c>
      <c r="B156" s="2">
        <v>44136</v>
      </c>
      <c r="C156" s="34">
        <v>0.64667133722958403</v>
      </c>
      <c r="D156" s="7">
        <v>6.5832293621297694E-2</v>
      </c>
      <c r="E156" s="7">
        <v>0.84175311444775003</v>
      </c>
      <c r="F156" s="14">
        <v>9.2414591930952097E-2</v>
      </c>
      <c r="G156" s="7">
        <v>1.82489193400481E-2</v>
      </c>
      <c r="H156" s="7">
        <v>1.47951362908081E-2</v>
      </c>
      <c r="I156" s="34">
        <v>0.112242264249324</v>
      </c>
      <c r="J156" s="34">
        <v>3.2881706863473602E-2</v>
      </c>
      <c r="K156" s="34">
        <v>9.9118530804847602E-2</v>
      </c>
      <c r="L156" s="34">
        <v>0.457801086799969</v>
      </c>
      <c r="M156" s="7">
        <v>0.118942928213477</v>
      </c>
      <c r="N156" s="7">
        <v>8.7247391002803598E-2</v>
      </c>
      <c r="O156" s="7">
        <v>0</v>
      </c>
      <c r="P156" s="7">
        <v>5.8722036435248703E-2</v>
      </c>
      <c r="Q156" s="7">
        <v>7.5321023575669601</v>
      </c>
    </row>
    <row r="157" spans="1:17" hidden="1" x14ac:dyDescent="0.25">
      <c r="A157" s="3" t="s">
        <v>11</v>
      </c>
      <c r="B157" s="2">
        <v>44166</v>
      </c>
      <c r="C157" s="34">
        <v>1.5317425621741501</v>
      </c>
      <c r="D157" s="7">
        <v>3.7824247432777999E-2</v>
      </c>
      <c r="E157" s="7">
        <v>0.84876668552590295</v>
      </c>
      <c r="F157" s="14">
        <v>0.11340906704131901</v>
      </c>
      <c r="G157" s="7">
        <v>1.2795739279347001E-2</v>
      </c>
      <c r="H157" s="7">
        <v>3.6588262771826703E-2</v>
      </c>
      <c r="I157" s="34">
        <v>0.38083741447635799</v>
      </c>
      <c r="J157" s="34">
        <v>3.34481765614245E-2</v>
      </c>
      <c r="K157" s="34">
        <v>0.122062110451389</v>
      </c>
      <c r="L157" s="34">
        <v>0.247072105266364</v>
      </c>
      <c r="M157" s="7">
        <v>0.101757566086897</v>
      </c>
      <c r="N157" s="7">
        <v>3.4791596107605197E-2</v>
      </c>
      <c r="O157" s="7">
        <v>3.18941044290163E-4</v>
      </c>
      <c r="P157" s="7">
        <v>3.03280879544994E-2</v>
      </c>
      <c r="Q157" s="7">
        <v>7.2288396643624298</v>
      </c>
    </row>
    <row r="158" spans="1:17" hidden="1" x14ac:dyDescent="0.25">
      <c r="A158" s="3" t="s">
        <v>11</v>
      </c>
      <c r="B158" s="2">
        <v>44197</v>
      </c>
      <c r="C158" s="34">
        <v>0.441857317470225</v>
      </c>
      <c r="D158" s="7">
        <v>7.4374719487037902E-2</v>
      </c>
      <c r="E158" s="7">
        <v>0.83032989114516698</v>
      </c>
      <c r="F158" s="14">
        <v>9.52953893677949E-2</v>
      </c>
      <c r="G158" s="7">
        <v>1.9259520149588798E-2</v>
      </c>
      <c r="H158" s="7">
        <v>6.22166311184653E-3</v>
      </c>
      <c r="I158" s="34">
        <v>5.6021171698641598E-2</v>
      </c>
      <c r="J158" s="34">
        <v>4.0478623149668297E-2</v>
      </c>
      <c r="K158" s="34">
        <v>6.8118321720970001E-2</v>
      </c>
      <c r="L158" s="34">
        <v>0.56317350813370304</v>
      </c>
      <c r="M158" s="7">
        <v>0.105723328594187</v>
      </c>
      <c r="N158" s="7">
        <v>7.7034680752238294E-2</v>
      </c>
      <c r="O158" s="7">
        <v>0</v>
      </c>
      <c r="P158" s="7">
        <v>6.3969182689155593E-2</v>
      </c>
      <c r="Q158" s="7">
        <v>7.6188716204653302</v>
      </c>
    </row>
    <row r="159" spans="1:17" hidden="1" x14ac:dyDescent="0.25">
      <c r="A159" s="3" t="s">
        <v>11</v>
      </c>
      <c r="B159" s="2">
        <v>44228</v>
      </c>
      <c r="C159" s="34">
        <v>0.42148572607756701</v>
      </c>
      <c r="D159" s="7">
        <v>7.9148562991998905E-2</v>
      </c>
      <c r="E159" s="7">
        <v>0.83137974548129701</v>
      </c>
      <c r="F159" s="14">
        <v>8.9471691526704394E-2</v>
      </c>
      <c r="G159" s="7">
        <v>1.6014947028896099E-2</v>
      </c>
      <c r="H159" s="7">
        <v>6.0483679345685597E-4</v>
      </c>
      <c r="I159" s="34">
        <v>5.43689540951099E-3</v>
      </c>
      <c r="J159" s="34">
        <v>4.0185758757948699E-2</v>
      </c>
      <c r="K159" s="34">
        <v>7.1963292175956706E-2</v>
      </c>
      <c r="L159" s="34">
        <v>0.57998157410912599</v>
      </c>
      <c r="M159" s="7">
        <v>0.114018675556654</v>
      </c>
      <c r="N159" s="7">
        <v>8.8908342754719996E-2</v>
      </c>
      <c r="O159" s="7">
        <v>0</v>
      </c>
      <c r="P159" s="7">
        <v>8.2885677413731401E-2</v>
      </c>
      <c r="Q159" s="7">
        <v>7.6577137391759598</v>
      </c>
    </row>
    <row r="160" spans="1:17" hidden="1" x14ac:dyDescent="0.25">
      <c r="A160" s="3" t="s">
        <v>11</v>
      </c>
      <c r="B160" s="2">
        <v>44256</v>
      </c>
      <c r="C160" s="34">
        <v>0.51934367590823705</v>
      </c>
      <c r="D160" s="7">
        <v>7.1641338797496998E-2</v>
      </c>
      <c r="E160" s="7">
        <v>0.81140119809141198</v>
      </c>
      <c r="F160" s="14">
        <v>0.11695746311109</v>
      </c>
      <c r="G160" s="7">
        <v>1.8778135408169701E-2</v>
      </c>
      <c r="H160" s="7">
        <v>1.5873954312078602E-5</v>
      </c>
      <c r="I160" s="34">
        <v>6.44576612947794E-3</v>
      </c>
      <c r="J160" s="34">
        <v>3.00193173089645E-2</v>
      </c>
      <c r="K160" s="34">
        <v>7.9516682067929903E-2</v>
      </c>
      <c r="L160" s="34">
        <v>0.56096426253159304</v>
      </c>
      <c r="M160" s="7">
        <v>0.115422626043078</v>
      </c>
      <c r="N160" s="7">
        <v>8.9807425652394801E-2</v>
      </c>
      <c r="O160" s="7">
        <v>1.42277664574926E-5</v>
      </c>
      <c r="P160" s="7">
        <v>9.9015683137622795E-2</v>
      </c>
      <c r="Q160" s="7">
        <v>7.6168745286164796</v>
      </c>
    </row>
    <row r="161" spans="1:17" hidden="1" x14ac:dyDescent="0.25">
      <c r="A161" s="3" t="s">
        <v>11</v>
      </c>
      <c r="B161" s="2">
        <v>44287</v>
      </c>
      <c r="C161" s="34">
        <v>0.82656236057652799</v>
      </c>
      <c r="D161" s="7">
        <v>5.0651338403870899E-2</v>
      </c>
      <c r="E161" s="7">
        <v>0.84460870301877</v>
      </c>
      <c r="F161" s="14">
        <v>0.104739958577359</v>
      </c>
      <c r="G161" s="7">
        <v>1.41630642102894E-2</v>
      </c>
      <c r="H161" s="7">
        <v>1.3197134099502E-2</v>
      </c>
      <c r="I161" s="34">
        <v>0.30577014060916902</v>
      </c>
      <c r="J161" s="34">
        <v>3.08079708154969E-2</v>
      </c>
      <c r="K161" s="34">
        <v>8.2437763438926906E-2</v>
      </c>
      <c r="L161" s="34">
        <v>0.34127708192322898</v>
      </c>
      <c r="M161" s="7">
        <v>9.0748595318695793E-2</v>
      </c>
      <c r="N161" s="7">
        <v>5.78052083744756E-2</v>
      </c>
      <c r="O161" s="7">
        <v>2.81241387827507E-3</v>
      </c>
      <c r="P161" s="7">
        <v>6.0980627331940401E-2</v>
      </c>
      <c r="Q161" s="7">
        <v>7.2791222009084304</v>
      </c>
    </row>
    <row r="162" spans="1:17" hidden="1" x14ac:dyDescent="0.25">
      <c r="A162" s="3" t="s">
        <v>11</v>
      </c>
      <c r="B162" s="2">
        <v>44317</v>
      </c>
      <c r="C162" s="34">
        <v>0.94295004941170901</v>
      </c>
      <c r="D162" s="7">
        <v>5.4251865330849101E-2</v>
      </c>
      <c r="E162" s="7">
        <v>0.83686312858027101</v>
      </c>
      <c r="F162" s="14">
        <v>0.10888500608887999</v>
      </c>
      <c r="G162" s="7">
        <v>1.23312936238133E-2</v>
      </c>
      <c r="H162" s="7">
        <v>1.9230384895627999E-2</v>
      </c>
      <c r="I162" s="34">
        <v>0.31478316102756199</v>
      </c>
      <c r="J162" s="34">
        <v>3.7207166699123002E-2</v>
      </c>
      <c r="K162" s="34">
        <v>8.6437737460520497E-2</v>
      </c>
      <c r="L162" s="34">
        <v>0.31364476880791597</v>
      </c>
      <c r="M162" s="7">
        <v>9.2288740076824097E-2</v>
      </c>
      <c r="N162" s="7">
        <v>5.5534036717620902E-2</v>
      </c>
      <c r="O162" s="7">
        <v>1.43948440446956E-2</v>
      </c>
      <c r="P162" s="7">
        <v>5.4147866646296998E-2</v>
      </c>
      <c r="Q162" s="7">
        <v>7.1405371711368897</v>
      </c>
    </row>
    <row r="163" spans="1:17" hidden="1" x14ac:dyDescent="0.25">
      <c r="A163" s="3" t="s">
        <v>11</v>
      </c>
      <c r="B163" s="2">
        <v>44348</v>
      </c>
      <c r="C163" s="34">
        <v>0.87971604456099095</v>
      </c>
      <c r="D163" s="7">
        <v>5.1936652497324001E-2</v>
      </c>
      <c r="E163" s="7">
        <v>0.82156254300277998</v>
      </c>
      <c r="F163" s="14">
        <v>0.12650080449989701</v>
      </c>
      <c r="G163" s="7">
        <v>6.4220125660253103E-3</v>
      </c>
      <c r="H163" s="7">
        <v>1.9744373995176499E-2</v>
      </c>
      <c r="I163" s="34">
        <v>0.30433736650586901</v>
      </c>
      <c r="J163" s="34">
        <v>4.68360707051408E-2</v>
      </c>
      <c r="K163" s="34">
        <v>8.8140480764769394E-2</v>
      </c>
      <c r="L163" s="34">
        <v>0.32543669810399001</v>
      </c>
      <c r="M163" s="7">
        <v>9.6457720771832206E-2</v>
      </c>
      <c r="N163" s="7">
        <v>5.21949116424534E-2</v>
      </c>
      <c r="O163" s="7">
        <v>2.3763681710635199E-3</v>
      </c>
      <c r="P163" s="7">
        <v>5.8053996773680401E-2</v>
      </c>
      <c r="Q163" s="7">
        <v>7.27514742196706</v>
      </c>
    </row>
    <row r="164" spans="1:17" hidden="1" x14ac:dyDescent="0.25">
      <c r="A164" s="3" t="s">
        <v>11</v>
      </c>
      <c r="B164" s="2">
        <v>44378</v>
      </c>
      <c r="C164" s="34">
        <v>0.92779795986079405</v>
      </c>
      <c r="D164" s="7">
        <v>4.7769417848791199E-2</v>
      </c>
      <c r="E164" s="7">
        <v>0.82902415109974603</v>
      </c>
      <c r="F164" s="14">
        <v>0.12320643105146301</v>
      </c>
      <c r="G164" s="7">
        <v>5.2676577129434398E-3</v>
      </c>
      <c r="H164" s="7">
        <v>1.8380427825516198E-2</v>
      </c>
      <c r="I164" s="34">
        <v>0.32062482931428399</v>
      </c>
      <c r="J164" s="34">
        <v>4.3157063031205603E-2</v>
      </c>
      <c r="K164" s="34">
        <v>8.6921466417673399E-2</v>
      </c>
      <c r="L164" s="34">
        <v>0.319440372793795</v>
      </c>
      <c r="M164" s="7">
        <v>8.7650703985362205E-2</v>
      </c>
      <c r="N164" s="7">
        <v>5.3870709076611199E-2</v>
      </c>
      <c r="O164" s="7">
        <v>3.39100668694408E-3</v>
      </c>
      <c r="P164" s="7">
        <v>6.1295763155664498E-2</v>
      </c>
      <c r="Q164" s="7">
        <v>7.2303968980953703</v>
      </c>
    </row>
    <row r="165" spans="1:17" hidden="1" x14ac:dyDescent="0.25">
      <c r="A165" s="3" t="s">
        <v>11</v>
      </c>
      <c r="B165" s="2">
        <v>44409</v>
      </c>
      <c r="C165" s="34">
        <v>0.90378933105239301</v>
      </c>
      <c r="D165" s="7">
        <v>5.1163206221779299E-2</v>
      </c>
      <c r="E165" s="7">
        <v>0.82785620490207301</v>
      </c>
      <c r="F165" s="14">
        <v>0.120980588876148</v>
      </c>
      <c r="G165" s="7">
        <v>5.4761035487639097E-3</v>
      </c>
      <c r="H165" s="7">
        <v>2.1786386975038201E-2</v>
      </c>
      <c r="I165" s="34">
        <v>0.30523268828588201</v>
      </c>
      <c r="J165" s="34">
        <v>4.9863513966016099E-2</v>
      </c>
      <c r="K165" s="34">
        <v>9.3381179717874893E-2</v>
      </c>
      <c r="L165" s="34">
        <v>0.31128711710460999</v>
      </c>
      <c r="M165" s="7">
        <v>9.4562222189579506E-2</v>
      </c>
      <c r="N165" s="7">
        <v>4.5588466435195103E-2</v>
      </c>
      <c r="O165" s="7">
        <v>5.4039142415354497E-3</v>
      </c>
      <c r="P165" s="7">
        <v>6.7418407535504196E-2</v>
      </c>
      <c r="Q165" s="7">
        <v>7.3395432424998397</v>
      </c>
    </row>
    <row r="166" spans="1:17" x14ac:dyDescent="0.25">
      <c r="A166" s="3" t="s">
        <v>11</v>
      </c>
      <c r="B166" s="2">
        <v>44440</v>
      </c>
      <c r="C166" s="34">
        <v>0.89516399125452895</v>
      </c>
      <c r="D166" s="7">
        <v>4.8192604345373397E-2</v>
      </c>
      <c r="E166" s="7">
        <v>0.85264103966073701</v>
      </c>
      <c r="F166" s="14">
        <v>9.9166355993889496E-2</v>
      </c>
      <c r="G166" s="7">
        <v>6.5677168607450797E-3</v>
      </c>
      <c r="H166" s="7">
        <v>2.3960449293437502E-2</v>
      </c>
      <c r="I166" s="34">
        <v>0.282562260945384</v>
      </c>
      <c r="J166" s="34">
        <v>4.9260496054645102E-2</v>
      </c>
      <c r="K166" s="34">
        <v>9.2027169771944403E-2</v>
      </c>
      <c r="L166" s="34">
        <v>0.313044147516227</v>
      </c>
      <c r="M166" s="7">
        <v>9.0559457537793306E-2</v>
      </c>
      <c r="N166" s="7">
        <v>4.8342503953854997E-2</v>
      </c>
      <c r="O166" s="7">
        <v>1.44415221513228E-2</v>
      </c>
      <c r="P166" s="7">
        <v>7.9234275914646296E-2</v>
      </c>
      <c r="Q166" s="7">
        <v>7.1974098349090596</v>
      </c>
    </row>
    <row r="167" spans="1:17" hidden="1" x14ac:dyDescent="0.25">
      <c r="A167" s="3" t="s">
        <v>12</v>
      </c>
      <c r="B167" s="2">
        <v>43466</v>
      </c>
      <c r="C167" s="34">
        <v>0.79255284089220501</v>
      </c>
      <c r="D167" s="7">
        <v>2.2081022900178701E-2</v>
      </c>
      <c r="E167" s="7">
        <v>0.39798931489379102</v>
      </c>
      <c r="F167" s="14">
        <v>0.57992966220603004</v>
      </c>
      <c r="G167" s="7">
        <v>9.8479597455678192E-3</v>
      </c>
      <c r="H167" s="7">
        <v>2.4781841826324601E-2</v>
      </c>
      <c r="I167" s="34">
        <v>0.222942923966434</v>
      </c>
      <c r="J167" s="34">
        <v>0.24025688677263801</v>
      </c>
      <c r="K167" s="34">
        <v>0.176135230062098</v>
      </c>
      <c r="L167" s="34">
        <v>7.35824088046792E-2</v>
      </c>
      <c r="M167" s="7">
        <v>7.0235515203003002E-2</v>
      </c>
      <c r="N167" s="7">
        <v>4.1689328123005699E-3</v>
      </c>
      <c r="O167" s="7">
        <v>0.146257337797989</v>
      </c>
      <c r="P167" s="7">
        <v>3.1790963008965598E-2</v>
      </c>
      <c r="Q167" s="7">
        <v>5.9569546636129598</v>
      </c>
    </row>
    <row r="168" spans="1:17" hidden="1" x14ac:dyDescent="0.25">
      <c r="A168" s="3" t="s">
        <v>12</v>
      </c>
      <c r="B168" s="2">
        <v>43497</v>
      </c>
      <c r="C168" s="34">
        <v>0.82592285606837701</v>
      </c>
      <c r="D168" s="7">
        <v>1.90099490782435E-2</v>
      </c>
      <c r="E168" s="7">
        <v>0.375131141308361</v>
      </c>
      <c r="F168" s="14">
        <v>0.60585890961339595</v>
      </c>
      <c r="G168" s="7">
        <v>1.0175155670940799E-2</v>
      </c>
      <c r="H168" s="7">
        <v>2.5487998327472599E-2</v>
      </c>
      <c r="I168" s="34">
        <v>0.19830471326690999</v>
      </c>
      <c r="J168" s="34">
        <v>0.283434449658859</v>
      </c>
      <c r="K168" s="34">
        <v>0.16103071994835999</v>
      </c>
      <c r="L168" s="34">
        <v>7.4912754322309399E-2</v>
      </c>
      <c r="M168" s="7">
        <v>6.9959796130470805E-2</v>
      </c>
      <c r="N168" s="7">
        <v>3.9844110889002303E-3</v>
      </c>
      <c r="O168" s="7">
        <v>0.14244063041527</v>
      </c>
      <c r="P168" s="7">
        <v>3.0269371170507601E-2</v>
      </c>
      <c r="Q168" s="7">
        <v>5.9163483067981204</v>
      </c>
    </row>
    <row r="169" spans="1:17" hidden="1" x14ac:dyDescent="0.25">
      <c r="A169" s="3" t="s">
        <v>12</v>
      </c>
      <c r="B169" s="2">
        <v>43525</v>
      </c>
      <c r="C169" s="34">
        <v>0.96089185029110102</v>
      </c>
      <c r="D169" s="7">
        <v>1.9783365931961599E-2</v>
      </c>
      <c r="E169" s="7">
        <v>0.38410459580463802</v>
      </c>
      <c r="F169" s="14">
        <v>0.59611203826339998</v>
      </c>
      <c r="G169" s="7">
        <v>1.01699194564793E-2</v>
      </c>
      <c r="H169" s="7">
        <v>2.4238291446870602E-2</v>
      </c>
      <c r="I169" s="34">
        <v>0.20397766041795301</v>
      </c>
      <c r="J169" s="34">
        <v>0.27749163435477697</v>
      </c>
      <c r="K169" s="34">
        <v>0.16920611682963299</v>
      </c>
      <c r="L169" s="34">
        <v>7.2240695794275195E-2</v>
      </c>
      <c r="M169" s="7">
        <v>6.8722041289292005E-2</v>
      </c>
      <c r="N169" s="7">
        <v>4.0207071234519302E-3</v>
      </c>
      <c r="O169" s="7">
        <v>0.138864069014595</v>
      </c>
      <c r="P169" s="7">
        <v>3.1068864272672199E-2</v>
      </c>
      <c r="Q169" s="7">
        <v>5.9248229182032004</v>
      </c>
    </row>
    <row r="170" spans="1:17" hidden="1" x14ac:dyDescent="0.25">
      <c r="A170" s="3" t="s">
        <v>12</v>
      </c>
      <c r="B170" s="2">
        <v>43556</v>
      </c>
      <c r="C170" s="34">
        <v>0.98124498021314599</v>
      </c>
      <c r="D170" s="7">
        <v>1.9602503422973101E-2</v>
      </c>
      <c r="E170" s="7">
        <v>0.37537021893321298</v>
      </c>
      <c r="F170" s="14">
        <v>0.60502727764381403</v>
      </c>
      <c r="G170" s="7">
        <v>8.5254227704307101E-3</v>
      </c>
      <c r="H170" s="7">
        <v>2.40262181538487E-2</v>
      </c>
      <c r="I170" s="34">
        <v>0.28215857670676098</v>
      </c>
      <c r="J170" s="34">
        <v>0.244570250210323</v>
      </c>
      <c r="K170" s="34">
        <v>0.14877313725946001</v>
      </c>
      <c r="L170" s="34">
        <v>6.5084803362078003E-2</v>
      </c>
      <c r="M170" s="7">
        <v>6.2244072371998603E-2</v>
      </c>
      <c r="N170" s="7">
        <v>3.05376768737038E-3</v>
      </c>
      <c r="O170" s="7">
        <v>0.129404871255794</v>
      </c>
      <c r="P170" s="7">
        <v>3.2158880221935401E-2</v>
      </c>
      <c r="Q170" s="7">
        <v>5.9336797619029404</v>
      </c>
    </row>
    <row r="171" spans="1:17" hidden="1" x14ac:dyDescent="0.25">
      <c r="A171" s="3" t="s">
        <v>12</v>
      </c>
      <c r="B171" s="2">
        <v>43586</v>
      </c>
      <c r="C171" s="34">
        <v>1.04163559344125</v>
      </c>
      <c r="D171" s="7">
        <v>1.7490660351999299E-2</v>
      </c>
      <c r="E171" s="7">
        <v>0.36784887796522903</v>
      </c>
      <c r="F171" s="14">
        <v>0.614660461682771</v>
      </c>
      <c r="G171" s="7">
        <v>8.6667247182257504E-3</v>
      </c>
      <c r="H171" s="7">
        <v>2.3574804570031301E-2</v>
      </c>
      <c r="I171" s="34">
        <v>0.283183114545144</v>
      </c>
      <c r="J171" s="34">
        <v>0.25112473907243599</v>
      </c>
      <c r="K171" s="34">
        <v>0.15228286372223701</v>
      </c>
      <c r="L171" s="34">
        <v>6.4599970272793794E-2</v>
      </c>
      <c r="M171" s="7">
        <v>6.0133994678267001E-2</v>
      </c>
      <c r="N171" s="7">
        <v>2.7602523908765099E-3</v>
      </c>
      <c r="O171" s="7">
        <v>0.124093405021829</v>
      </c>
      <c r="P171" s="7">
        <v>2.95801310081584E-2</v>
      </c>
      <c r="Q171" s="7">
        <v>6.0086791296184998</v>
      </c>
    </row>
    <row r="172" spans="1:17" hidden="1" x14ac:dyDescent="0.25">
      <c r="A172" s="3" t="s">
        <v>12</v>
      </c>
      <c r="B172" s="2">
        <v>43617</v>
      </c>
      <c r="C172" s="34">
        <v>0.97050732801940598</v>
      </c>
      <c r="D172" s="7">
        <v>1.8327984306233301E-2</v>
      </c>
      <c r="E172" s="7">
        <v>0.37828061169355498</v>
      </c>
      <c r="F172" s="14">
        <v>0.60339140400021096</v>
      </c>
      <c r="G172" s="7">
        <v>9.0614478408242508E-3</v>
      </c>
      <c r="H172" s="7">
        <v>2.1162135491852099E-2</v>
      </c>
      <c r="I172" s="34">
        <v>0.27691094544666001</v>
      </c>
      <c r="J172" s="34">
        <v>0.242700473296798</v>
      </c>
      <c r="K172" s="34">
        <v>0.15937800465583099</v>
      </c>
      <c r="L172" s="34">
        <v>6.4281049592503206E-2</v>
      </c>
      <c r="M172" s="7">
        <v>6.1232592444968099E-2</v>
      </c>
      <c r="N172" s="7">
        <v>3.1846781050279501E-3</v>
      </c>
      <c r="O172" s="7">
        <v>0.12841664073256101</v>
      </c>
      <c r="P172" s="7">
        <v>3.3672032392974102E-2</v>
      </c>
      <c r="Q172" s="7">
        <v>5.9587733700296699</v>
      </c>
    </row>
    <row r="173" spans="1:17" hidden="1" x14ac:dyDescent="0.25">
      <c r="A173" s="3" t="s">
        <v>12</v>
      </c>
      <c r="B173" s="2">
        <v>43647</v>
      </c>
      <c r="C173" s="34">
        <v>0.973479381720319</v>
      </c>
      <c r="D173" s="7">
        <v>1.85102739451589E-2</v>
      </c>
      <c r="E173" s="7">
        <v>0.402520574741487</v>
      </c>
      <c r="F173" s="14">
        <v>0.57896915131335402</v>
      </c>
      <c r="G173" s="7">
        <v>8.9605381237529095E-3</v>
      </c>
      <c r="H173" s="7">
        <v>2.4690336846152301E-2</v>
      </c>
      <c r="I173" s="34">
        <v>0.27060424735222599</v>
      </c>
      <c r="J173" s="34">
        <v>0.24370507006550299</v>
      </c>
      <c r="K173" s="34">
        <v>0.15128822303203099</v>
      </c>
      <c r="L173" s="34">
        <v>6.7354127725819904E-2</v>
      </c>
      <c r="M173" s="7">
        <v>6.4044315129066304E-2</v>
      </c>
      <c r="N173" s="7">
        <v>2.7052231140689401E-3</v>
      </c>
      <c r="O173" s="7">
        <v>0.126740343060019</v>
      </c>
      <c r="P173" s="7">
        <v>3.9907575551360201E-2</v>
      </c>
      <c r="Q173" s="7">
        <v>5.9145522605415604</v>
      </c>
    </row>
    <row r="174" spans="1:17" hidden="1" x14ac:dyDescent="0.25">
      <c r="A174" s="3" t="s">
        <v>12</v>
      </c>
      <c r="B174" s="2">
        <v>43678</v>
      </c>
      <c r="C174" s="34">
        <v>0.969788034360756</v>
      </c>
      <c r="D174" s="7">
        <v>1.7660058588812901E-2</v>
      </c>
      <c r="E174" s="7">
        <v>0.38661852168137201</v>
      </c>
      <c r="F174" s="14">
        <v>0.59572141972981496</v>
      </c>
      <c r="G174" s="7">
        <v>6.9448335627358198E-3</v>
      </c>
      <c r="H174" s="7">
        <v>2.53196617911642E-2</v>
      </c>
      <c r="I174" s="34">
        <v>0.26416597614891901</v>
      </c>
      <c r="J174" s="34">
        <v>0.25945971835131798</v>
      </c>
      <c r="K174" s="34">
        <v>0.15762318172826001</v>
      </c>
      <c r="L174" s="34">
        <v>6.3720686376042196E-2</v>
      </c>
      <c r="M174" s="7">
        <v>6.2112791201796101E-2</v>
      </c>
      <c r="N174" s="7">
        <v>2.1334140253189602E-3</v>
      </c>
      <c r="O174" s="7">
        <v>0.124834760094739</v>
      </c>
      <c r="P174" s="7">
        <v>3.3684976719705599E-2</v>
      </c>
      <c r="Q174" s="7">
        <v>5.9776234323244601</v>
      </c>
    </row>
    <row r="175" spans="1:17" hidden="1" x14ac:dyDescent="0.25">
      <c r="A175" s="3" t="s">
        <v>12</v>
      </c>
      <c r="B175" s="2">
        <v>43709</v>
      </c>
      <c r="C175" s="34">
        <v>0.91137396744302301</v>
      </c>
      <c r="D175" s="7">
        <v>1.9546367895172299E-2</v>
      </c>
      <c r="E175" s="7">
        <v>0.38450317499005499</v>
      </c>
      <c r="F175" s="14">
        <v>0.59595045711477301</v>
      </c>
      <c r="G175" s="7">
        <v>8.4864057369759497E-3</v>
      </c>
      <c r="H175" s="7">
        <v>2.5618869861170401E-2</v>
      </c>
      <c r="I175" s="34">
        <v>0.24982509072942699</v>
      </c>
      <c r="J175" s="34">
        <v>0.25130577006482402</v>
      </c>
      <c r="K175" s="34">
        <v>0.16349266732600701</v>
      </c>
      <c r="L175" s="34">
        <v>6.7305443870220694E-2</v>
      </c>
      <c r="M175" s="7">
        <v>5.7872478623115703E-2</v>
      </c>
      <c r="N175" s="7">
        <v>1.8083787850621E-3</v>
      </c>
      <c r="O175" s="7">
        <v>0.14151125118823399</v>
      </c>
      <c r="P175" s="7">
        <v>3.2773643814963303E-2</v>
      </c>
      <c r="Q175" s="7">
        <v>5.9730549003434801</v>
      </c>
    </row>
    <row r="176" spans="1:17" hidden="1" x14ac:dyDescent="0.25">
      <c r="A176" s="3" t="s">
        <v>12</v>
      </c>
      <c r="B176" s="2">
        <v>43739</v>
      </c>
      <c r="C176" s="34">
        <v>1.02033527909107</v>
      </c>
      <c r="D176" s="7">
        <v>1.8453399654557501E-2</v>
      </c>
      <c r="E176" s="7">
        <v>0.38066391011746697</v>
      </c>
      <c r="F176" s="14">
        <v>0.60088269022797602</v>
      </c>
      <c r="G176" s="7">
        <v>9.8213274840194299E-3</v>
      </c>
      <c r="H176" s="7">
        <v>2.82110595757788E-2</v>
      </c>
      <c r="I176" s="34">
        <v>0.249439135465122</v>
      </c>
      <c r="J176" s="34">
        <v>0.25959686526840497</v>
      </c>
      <c r="K176" s="34">
        <v>0.16667552991074899</v>
      </c>
      <c r="L176" s="34">
        <v>6.7513257087300896E-2</v>
      </c>
      <c r="M176" s="7">
        <v>5.5589219086875599E-2</v>
      </c>
      <c r="N176" s="7">
        <v>2.6102702039821801E-3</v>
      </c>
      <c r="O176" s="7">
        <v>0.126698933355608</v>
      </c>
      <c r="P176" s="7">
        <v>3.3844402562158503E-2</v>
      </c>
      <c r="Q176" s="7">
        <v>5.9145379203983399</v>
      </c>
    </row>
    <row r="177" spans="1:17" hidden="1" x14ac:dyDescent="0.25">
      <c r="A177" s="3" t="s">
        <v>12</v>
      </c>
      <c r="B177" s="2">
        <v>43770</v>
      </c>
      <c r="C177" s="34">
        <v>1.16588083043268</v>
      </c>
      <c r="D177" s="7">
        <v>1.6383390372627898E-2</v>
      </c>
      <c r="E177" s="7">
        <v>0.353573613025634</v>
      </c>
      <c r="F177" s="14">
        <v>0.63004299660173801</v>
      </c>
      <c r="G177" s="7">
        <v>7.5754082129816701E-3</v>
      </c>
      <c r="H177" s="7">
        <v>2.9795740217867E-2</v>
      </c>
      <c r="I177" s="34">
        <v>0.25236059369686498</v>
      </c>
      <c r="J177" s="34">
        <v>0.265404241405723</v>
      </c>
      <c r="K177" s="34">
        <v>0.18454968907279001</v>
      </c>
      <c r="L177" s="34">
        <v>5.8566953201065398E-2</v>
      </c>
      <c r="M177" s="7">
        <v>5.1897271135827497E-2</v>
      </c>
      <c r="N177" s="7">
        <v>5.7844977903753802E-3</v>
      </c>
      <c r="O177" s="7">
        <v>0.111350025927712</v>
      </c>
      <c r="P177" s="7">
        <v>3.2715579338793502E-2</v>
      </c>
      <c r="Q177" s="7">
        <v>5.9514221861078598</v>
      </c>
    </row>
    <row r="178" spans="1:17" hidden="1" x14ac:dyDescent="0.25">
      <c r="A178" s="3" t="s">
        <v>12</v>
      </c>
      <c r="B178" s="2">
        <v>43800</v>
      </c>
      <c r="C178" s="34">
        <v>1.38638705802666</v>
      </c>
      <c r="D178" s="7">
        <v>1.4880730334921899E-2</v>
      </c>
      <c r="E178" s="7">
        <v>0.39719587566117198</v>
      </c>
      <c r="F178" s="14">
        <v>0.58792339400390603</v>
      </c>
      <c r="G178" s="7">
        <v>5.26960397957843E-3</v>
      </c>
      <c r="H178" s="7">
        <v>3.3976451538307299E-2</v>
      </c>
      <c r="I178" s="34">
        <v>0.25838689909992102</v>
      </c>
      <c r="J178" s="34">
        <v>0.24553124285939201</v>
      </c>
      <c r="K178" s="34">
        <v>0.23937139414983299</v>
      </c>
      <c r="L178" s="34">
        <v>4.7967695866269297E-2</v>
      </c>
      <c r="M178" s="7">
        <v>5.4574010814907502E-2</v>
      </c>
      <c r="N178" s="7">
        <v>5.8683056419889298E-3</v>
      </c>
      <c r="O178" s="7">
        <v>8.3743330045427805E-2</v>
      </c>
      <c r="P178" s="7">
        <v>2.5311066004374001E-2</v>
      </c>
      <c r="Q178" s="7">
        <v>5.8535340878622399</v>
      </c>
    </row>
    <row r="179" spans="1:17" hidden="1" x14ac:dyDescent="0.25">
      <c r="A179" s="3" t="s">
        <v>12</v>
      </c>
      <c r="B179" s="2">
        <v>43831</v>
      </c>
      <c r="C179" s="34">
        <v>0.80081367458618402</v>
      </c>
      <c r="D179" s="7">
        <v>1.9334166252258499E-2</v>
      </c>
      <c r="E179" s="7">
        <v>0.40787922411357302</v>
      </c>
      <c r="F179" s="14">
        <v>0.57278660963416905</v>
      </c>
      <c r="G179" s="7">
        <v>9.6519929093108799E-3</v>
      </c>
      <c r="H179" s="7">
        <v>2.9336888074079699E-2</v>
      </c>
      <c r="I179" s="34">
        <v>0.21192325930721201</v>
      </c>
      <c r="J179" s="34">
        <v>0.272183829653106</v>
      </c>
      <c r="K179" s="34">
        <v>0.164532180843703</v>
      </c>
      <c r="L179" s="34">
        <v>7.5657737495968699E-2</v>
      </c>
      <c r="M179" s="7">
        <v>5.9886718424215703E-2</v>
      </c>
      <c r="N179" s="7">
        <v>4.0392279861129702E-3</v>
      </c>
      <c r="O179" s="7">
        <v>0.13530647324124101</v>
      </c>
      <c r="P179" s="7">
        <v>3.7481692065050302E-2</v>
      </c>
      <c r="Q179" s="7">
        <v>5.9831120037816499</v>
      </c>
    </row>
    <row r="180" spans="1:17" hidden="1" x14ac:dyDescent="0.25">
      <c r="A180" s="3" t="s">
        <v>12</v>
      </c>
      <c r="B180" s="2">
        <v>43862</v>
      </c>
      <c r="C180" s="34">
        <v>0.85237483148316695</v>
      </c>
      <c r="D180" s="7">
        <v>2.08441006648672E-2</v>
      </c>
      <c r="E180" s="7">
        <v>0.378510107440791</v>
      </c>
      <c r="F180" s="14">
        <v>0.60064579189434197</v>
      </c>
      <c r="G180" s="7">
        <v>9.3965959366494097E-3</v>
      </c>
      <c r="H180" s="7">
        <v>2.87823616334698E-2</v>
      </c>
      <c r="I180" s="34">
        <v>0.20588062441622901</v>
      </c>
      <c r="J180" s="34">
        <v>0.305191316862435</v>
      </c>
      <c r="K180" s="34">
        <v>0.15137566465633701</v>
      </c>
      <c r="L180" s="34">
        <v>7.3918274276050203E-2</v>
      </c>
      <c r="M180" s="7">
        <v>5.7972448450664002E-2</v>
      </c>
      <c r="N180" s="7">
        <v>3.73379032048327E-3</v>
      </c>
      <c r="O180" s="7">
        <v>0.131468652974471</v>
      </c>
      <c r="P180" s="7">
        <v>3.22802704732114E-2</v>
      </c>
      <c r="Q180" s="7">
        <v>5.9210023880457001</v>
      </c>
    </row>
    <row r="181" spans="1:17" hidden="1" x14ac:dyDescent="0.25">
      <c r="A181" s="3" t="s">
        <v>12</v>
      </c>
      <c r="B181" s="2">
        <v>43891</v>
      </c>
      <c r="C181" s="34">
        <v>0.49502480804742599</v>
      </c>
      <c r="D181" s="7">
        <v>2.9031421164216201E-2</v>
      </c>
      <c r="E181" s="7">
        <v>0.398204480409863</v>
      </c>
      <c r="F181" s="14">
        <v>0.57276409842592102</v>
      </c>
      <c r="G181" s="7">
        <v>1.1092895107712599E-2</v>
      </c>
      <c r="H181" s="7">
        <v>2.86948967298289E-2</v>
      </c>
      <c r="I181" s="34">
        <v>0.18907946677825099</v>
      </c>
      <c r="J181" s="34">
        <v>0.26713724900005997</v>
      </c>
      <c r="K181" s="34">
        <v>0.145280989399832</v>
      </c>
      <c r="L181" s="34">
        <v>0.119575085480148</v>
      </c>
      <c r="M181" s="7">
        <v>7.0051114463337602E-2</v>
      </c>
      <c r="N181" s="7">
        <v>3.6019564492805901E-3</v>
      </c>
      <c r="O181" s="7">
        <v>0.127752622952547</v>
      </c>
      <c r="P181" s="7">
        <v>3.7733723639002098E-2</v>
      </c>
      <c r="Q181" s="7">
        <v>6.0168888614645004</v>
      </c>
    </row>
    <row r="182" spans="1:17" hidden="1" x14ac:dyDescent="0.25">
      <c r="A182" s="3" t="s">
        <v>12</v>
      </c>
      <c r="B182" s="2">
        <v>43922</v>
      </c>
      <c r="C182" s="34">
        <v>4.58616739385748E-2</v>
      </c>
      <c r="D182" s="7">
        <v>0.17058554509979401</v>
      </c>
      <c r="E182" s="7">
        <v>0.50836402632881605</v>
      </c>
      <c r="F182" s="14">
        <v>0.32105042857138999</v>
      </c>
      <c r="G182" s="7">
        <v>3.14416475633464E-2</v>
      </c>
      <c r="H182" s="7">
        <v>5.6460080348781699E-3</v>
      </c>
      <c r="I182" s="34">
        <v>7.2975555256159799E-2</v>
      </c>
      <c r="J182" s="34">
        <v>2.5837218674811101E-2</v>
      </c>
      <c r="K182" s="34">
        <v>6.4888052077386904E-2</v>
      </c>
      <c r="L182" s="34">
        <v>0.61536020775563804</v>
      </c>
      <c r="M182" s="7">
        <v>6.3611469010323607E-2</v>
      </c>
      <c r="N182" s="7">
        <v>2.96630838628706E-3</v>
      </c>
      <c r="O182" s="7">
        <v>4.8737876462743503E-2</v>
      </c>
      <c r="P182" s="7">
        <v>6.8535656778425699E-2</v>
      </c>
      <c r="Q182" s="7">
        <v>5.8604999527652399</v>
      </c>
    </row>
    <row r="183" spans="1:17" hidden="1" x14ac:dyDescent="0.25">
      <c r="A183" s="3" t="s">
        <v>12</v>
      </c>
      <c r="B183" s="2">
        <v>43952</v>
      </c>
      <c r="C183" s="34">
        <v>5.88865399154841E-2</v>
      </c>
      <c r="D183" s="7">
        <v>0.147458413136728</v>
      </c>
      <c r="E183" s="7">
        <v>0.500365632643471</v>
      </c>
      <c r="F183" s="14">
        <v>0.35217595421980102</v>
      </c>
      <c r="G183" s="7">
        <v>3.32267860466278E-2</v>
      </c>
      <c r="H183" s="7">
        <v>1.03949348564126E-2</v>
      </c>
      <c r="I183" s="34">
        <v>9.6675576381025002E-2</v>
      </c>
      <c r="J183" s="34">
        <v>4.1600931383029803E-2</v>
      </c>
      <c r="K183" s="34">
        <v>8.5227250870881094E-2</v>
      </c>
      <c r="L183" s="34">
        <v>0.50497759212783799</v>
      </c>
      <c r="M183" s="7">
        <v>7.0355882205449097E-2</v>
      </c>
      <c r="N183" s="7">
        <v>3.1562378106903601E-4</v>
      </c>
      <c r="O183" s="7">
        <v>7.5853971187470698E-2</v>
      </c>
      <c r="P183" s="7">
        <v>8.1371451160196701E-2</v>
      </c>
      <c r="Q183" s="7">
        <v>5.7962272076536001</v>
      </c>
    </row>
    <row r="184" spans="1:17" hidden="1" x14ac:dyDescent="0.25">
      <c r="A184" s="3" t="s">
        <v>12</v>
      </c>
      <c r="B184" s="2">
        <v>43983</v>
      </c>
      <c r="C184" s="34">
        <v>0.195443267583397</v>
      </c>
      <c r="D184" s="7">
        <v>6.5558752930314795E-2</v>
      </c>
      <c r="E184" s="7">
        <v>0.53561931263198703</v>
      </c>
      <c r="F184" s="14">
        <v>0.39882193443769898</v>
      </c>
      <c r="G184" s="7">
        <v>1.07741230800175E-2</v>
      </c>
      <c r="H184" s="7">
        <v>2.27018016095356E-2</v>
      </c>
      <c r="I184" s="34">
        <v>0.36761803667301701</v>
      </c>
      <c r="J184" s="34">
        <v>6.0702093363472501E-2</v>
      </c>
      <c r="K184" s="34">
        <v>0.21687124300294999</v>
      </c>
      <c r="L184" s="34">
        <v>0.16285658924264601</v>
      </c>
      <c r="M184" s="7">
        <v>5.7598833490001403E-2</v>
      </c>
      <c r="N184" s="7">
        <v>6.1244883176992801E-3</v>
      </c>
      <c r="O184" s="7">
        <v>3.7275795818393798E-2</v>
      </c>
      <c r="P184" s="7">
        <v>5.7476995402267701E-2</v>
      </c>
      <c r="Q184" s="7">
        <v>6.2051435252681397</v>
      </c>
    </row>
    <row r="185" spans="1:17" hidden="1" x14ac:dyDescent="0.25">
      <c r="A185" s="3" t="s">
        <v>12</v>
      </c>
      <c r="B185" s="2">
        <v>44013</v>
      </c>
      <c r="C185" s="34">
        <v>0.48162036814554199</v>
      </c>
      <c r="D185" s="7">
        <v>2.9381680978991E-2</v>
      </c>
      <c r="E185" s="7">
        <v>0.481931339409778</v>
      </c>
      <c r="F185" s="14">
        <v>0.48868697961123098</v>
      </c>
      <c r="G185" s="7">
        <v>5.9723587371740498E-3</v>
      </c>
      <c r="H185" s="7">
        <v>2.2109201018462001E-2</v>
      </c>
      <c r="I185" s="34">
        <v>0.33171094202134399</v>
      </c>
      <c r="J185" s="34">
        <v>0.189377393606279</v>
      </c>
      <c r="K185" s="34">
        <v>0.203672202783998</v>
      </c>
      <c r="L185" s="34">
        <v>7.69798119949726E-2</v>
      </c>
      <c r="M185" s="7">
        <v>7.0582555347223797E-2</v>
      </c>
      <c r="N185" s="7">
        <v>5.5731108934226102E-3</v>
      </c>
      <c r="O185" s="7">
        <v>4.8890677794699501E-2</v>
      </c>
      <c r="P185" s="7">
        <v>4.5131745802424697E-2</v>
      </c>
      <c r="Q185" s="7">
        <v>6.3728206617978502</v>
      </c>
    </row>
    <row r="186" spans="1:17" hidden="1" x14ac:dyDescent="0.25">
      <c r="A186" s="3" t="s">
        <v>12</v>
      </c>
      <c r="B186" s="2">
        <v>44044</v>
      </c>
      <c r="C186" s="34">
        <v>0.58780809084275398</v>
      </c>
      <c r="D186" s="7">
        <v>2.58839196596483E-2</v>
      </c>
      <c r="E186" s="7">
        <v>0.46152417142672603</v>
      </c>
      <c r="F186" s="14">
        <v>0.51259190891362605</v>
      </c>
      <c r="G186" s="7">
        <v>4.7222135116240299E-3</v>
      </c>
      <c r="H186" s="7">
        <v>2.4225100211651598E-2</v>
      </c>
      <c r="I186" s="34">
        <v>0.291062190904676</v>
      </c>
      <c r="J186" s="34">
        <v>0.27555142906560598</v>
      </c>
      <c r="K186" s="34">
        <v>0.16264396255542901</v>
      </c>
      <c r="L186" s="34">
        <v>6.4847459819479994E-2</v>
      </c>
      <c r="M186" s="7">
        <v>6.0568322548250397E-2</v>
      </c>
      <c r="N186" s="7">
        <v>4.7524558599832097E-3</v>
      </c>
      <c r="O186" s="7">
        <v>6.8325039105817498E-2</v>
      </c>
      <c r="P186" s="7">
        <v>4.3301826417482502E-2</v>
      </c>
      <c r="Q186" s="7">
        <v>6.1736621397675302</v>
      </c>
    </row>
    <row r="187" spans="1:17" hidden="1" x14ac:dyDescent="0.25">
      <c r="A187" s="3" t="s">
        <v>12</v>
      </c>
      <c r="B187" s="2">
        <v>44075</v>
      </c>
      <c r="C187" s="34">
        <v>0.52225930203152005</v>
      </c>
      <c r="D187" s="7">
        <v>2.9849513611818299E-2</v>
      </c>
      <c r="E187" s="7">
        <v>0.48942626593814398</v>
      </c>
      <c r="F187" s="14">
        <v>0.48072422045003799</v>
      </c>
      <c r="G187" s="7">
        <v>7.3409966858574496E-3</v>
      </c>
      <c r="H187" s="7">
        <v>2.3306279395414499E-2</v>
      </c>
      <c r="I187" s="34">
        <v>0.27038392258192001</v>
      </c>
      <c r="J187" s="34">
        <v>0.25447185675850897</v>
      </c>
      <c r="K187" s="34">
        <v>0.159529941098076</v>
      </c>
      <c r="L187" s="34">
        <v>8.0322367798730906E-2</v>
      </c>
      <c r="M187" s="7">
        <v>7.2868823697639307E-2</v>
      </c>
      <c r="N187" s="7">
        <v>5.6658604912025196E-3</v>
      </c>
      <c r="O187" s="7">
        <v>7.9228244549345295E-2</v>
      </c>
      <c r="P187" s="7">
        <v>4.6881706943304298E-2</v>
      </c>
      <c r="Q187" s="7">
        <v>6.1838999764608804</v>
      </c>
    </row>
    <row r="188" spans="1:17" hidden="1" x14ac:dyDescent="0.25">
      <c r="A188" s="3" t="s">
        <v>12</v>
      </c>
      <c r="B188" s="2">
        <v>44105</v>
      </c>
      <c r="C188" s="34">
        <v>0.58912512529624095</v>
      </c>
      <c r="D188" s="7">
        <v>2.7201596357894799E-2</v>
      </c>
      <c r="E188" s="7">
        <v>0.48562847010111199</v>
      </c>
      <c r="F188" s="14">
        <v>0.48716993354099303</v>
      </c>
      <c r="G188" s="7">
        <v>7.5226437692623898E-3</v>
      </c>
      <c r="H188" s="7">
        <v>2.77627630364705E-2</v>
      </c>
      <c r="I188" s="34">
        <v>0.28913169159798102</v>
      </c>
      <c r="J188" s="34">
        <v>0.240710013974409</v>
      </c>
      <c r="K188" s="34">
        <v>0.17123102257516201</v>
      </c>
      <c r="L188" s="34">
        <v>7.9349755953385198E-2</v>
      </c>
      <c r="M188" s="7">
        <v>7.1459862974001004E-2</v>
      </c>
      <c r="N188" s="7">
        <v>5.8237246785831E-3</v>
      </c>
      <c r="O188" s="7">
        <v>6.4531630982845506E-2</v>
      </c>
      <c r="P188" s="7">
        <v>4.2476890457901498E-2</v>
      </c>
      <c r="Q188" s="7">
        <v>6.2182820221707704</v>
      </c>
    </row>
    <row r="189" spans="1:17" hidden="1" x14ac:dyDescent="0.25">
      <c r="A189" s="3" t="s">
        <v>12</v>
      </c>
      <c r="B189" s="2">
        <v>44136</v>
      </c>
      <c r="C189" s="34">
        <v>0.19901837089177399</v>
      </c>
      <c r="D189" s="7">
        <v>5.8137003224003302E-2</v>
      </c>
      <c r="E189" s="7">
        <v>0.51844832208272096</v>
      </c>
      <c r="F189" s="14">
        <v>0.42341467469327598</v>
      </c>
      <c r="G189" s="7">
        <v>1.7586008275609698E-2</v>
      </c>
      <c r="H189" s="7">
        <v>2.47861183073479E-2</v>
      </c>
      <c r="I189" s="34">
        <v>0.176112315564072</v>
      </c>
      <c r="J189" s="34">
        <v>0.17884608793273199</v>
      </c>
      <c r="K189" s="34">
        <v>0.13691855827692001</v>
      </c>
      <c r="L189" s="34">
        <v>0.186956681107944</v>
      </c>
      <c r="M189" s="7">
        <v>0.111960464936347</v>
      </c>
      <c r="N189" s="7">
        <v>7.4503147956395104E-3</v>
      </c>
      <c r="O189" s="7">
        <v>9.0414969634825607E-2</v>
      </c>
      <c r="P189" s="7">
        <v>6.8968481168563106E-2</v>
      </c>
      <c r="Q189" s="7">
        <v>6.2239813613577404</v>
      </c>
    </row>
    <row r="190" spans="1:17" hidden="1" x14ac:dyDescent="0.25">
      <c r="A190" s="3" t="s">
        <v>12</v>
      </c>
      <c r="B190" s="2">
        <v>44166</v>
      </c>
      <c r="C190" s="34">
        <v>0.63729943683516399</v>
      </c>
      <c r="D190" s="7">
        <v>2.6963984279918501E-2</v>
      </c>
      <c r="E190" s="7">
        <v>0.53453281593647395</v>
      </c>
      <c r="F190" s="14">
        <v>0.43850319978360802</v>
      </c>
      <c r="G190" s="7">
        <v>6.7872289343548602E-3</v>
      </c>
      <c r="H190" s="7">
        <v>3.3132522382993801E-2</v>
      </c>
      <c r="I190" s="34">
        <v>0.36094817904342602</v>
      </c>
      <c r="J190" s="34">
        <v>7.6847595104004296E-2</v>
      </c>
      <c r="K190" s="34">
        <v>0.30235578305198701</v>
      </c>
      <c r="L190" s="34">
        <v>6.2790097239999801E-2</v>
      </c>
      <c r="M190" s="7">
        <v>8.2049713543129899E-2</v>
      </c>
      <c r="N190" s="7">
        <v>8.6862637264794301E-3</v>
      </c>
      <c r="O190" s="7">
        <v>2.9367376034493301E-2</v>
      </c>
      <c r="P190" s="7">
        <v>3.7035240939131499E-2</v>
      </c>
      <c r="Q190" s="7">
        <v>6.27442360775885</v>
      </c>
    </row>
    <row r="191" spans="1:17" hidden="1" x14ac:dyDescent="0.25">
      <c r="A191" s="3" t="s">
        <v>12</v>
      </c>
      <c r="B191" s="2">
        <v>44197</v>
      </c>
      <c r="C191" s="34">
        <v>9.3204383043429706E-2</v>
      </c>
      <c r="D191" s="7">
        <v>9.1969408780962505E-2</v>
      </c>
      <c r="E191" s="7">
        <v>0.52750870493031099</v>
      </c>
      <c r="F191" s="14">
        <v>0.38052188628872702</v>
      </c>
      <c r="G191" s="7">
        <v>2.856700752336E-2</v>
      </c>
      <c r="H191" s="7">
        <v>1.4073780155839599E-2</v>
      </c>
      <c r="I191" s="34">
        <v>5.98534235869344E-2</v>
      </c>
      <c r="J191" s="34">
        <v>0.121304754464911</v>
      </c>
      <c r="K191" s="34">
        <v>8.1032994562331803E-2</v>
      </c>
      <c r="L191" s="34">
        <v>0.31467039407490299</v>
      </c>
      <c r="M191" s="7">
        <v>0.15592493020610099</v>
      </c>
      <c r="N191" s="7">
        <v>2.2950453705362999E-3</v>
      </c>
      <c r="O191" s="7">
        <v>0.10148522469606699</v>
      </c>
      <c r="P191" s="7">
        <v>0.120792445359016</v>
      </c>
      <c r="Q191" s="7">
        <v>6.2840954280978796</v>
      </c>
    </row>
    <row r="192" spans="1:17" hidden="1" x14ac:dyDescent="0.25">
      <c r="A192" s="3" t="s">
        <v>12</v>
      </c>
      <c r="B192" s="2">
        <v>44228</v>
      </c>
      <c r="C192" s="34">
        <v>9.8860233039720496E-2</v>
      </c>
      <c r="D192" s="7">
        <v>9.3734476201184205E-2</v>
      </c>
      <c r="E192" s="7">
        <v>0.49954752934054297</v>
      </c>
      <c r="F192" s="14">
        <v>0.406717994458273</v>
      </c>
      <c r="G192" s="7">
        <v>2.8832926086113798E-2</v>
      </c>
      <c r="H192" s="7">
        <v>1.12312329264194E-2</v>
      </c>
      <c r="I192" s="34">
        <v>6.55852023291882E-2</v>
      </c>
      <c r="J192" s="34">
        <v>0.13345380810433299</v>
      </c>
      <c r="K192" s="34">
        <v>9.4539818279663193E-2</v>
      </c>
      <c r="L192" s="34">
        <v>0.28970646850785198</v>
      </c>
      <c r="M192" s="7">
        <v>0.133807577329149</v>
      </c>
      <c r="N192" s="7">
        <v>5.2291542835634199E-3</v>
      </c>
      <c r="O192" s="7">
        <v>0.105884106964183</v>
      </c>
      <c r="P192" s="7">
        <v>0.131729705189535</v>
      </c>
      <c r="Q192" s="7">
        <v>6.1764947918053599</v>
      </c>
    </row>
    <row r="193" spans="1:17" hidden="1" x14ac:dyDescent="0.25">
      <c r="A193" s="3" t="s">
        <v>12</v>
      </c>
      <c r="B193" s="2">
        <v>44256</v>
      </c>
      <c r="C193" s="34">
        <v>0.13027050456519201</v>
      </c>
      <c r="D193" s="7">
        <v>9.0217895999372993E-2</v>
      </c>
      <c r="E193" s="7">
        <v>0.48978998686643199</v>
      </c>
      <c r="F193" s="14">
        <v>0.41999211713419499</v>
      </c>
      <c r="G193" s="7">
        <v>3.1203912188096702E-2</v>
      </c>
      <c r="H193" s="7">
        <v>9.9259405017863202E-3</v>
      </c>
      <c r="I193" s="34">
        <v>6.4169970724001504E-2</v>
      </c>
      <c r="J193" s="34">
        <v>0.15298365470708</v>
      </c>
      <c r="K193" s="34">
        <v>7.40599645405077E-2</v>
      </c>
      <c r="L193" s="34">
        <v>0.30127456765851401</v>
      </c>
      <c r="M193" s="7">
        <v>0.126975042330225</v>
      </c>
      <c r="N193" s="7">
        <v>2.3897195135790701E-3</v>
      </c>
      <c r="O193" s="7">
        <v>0.121869846347522</v>
      </c>
      <c r="P193" s="7">
        <v>0.115147381488687</v>
      </c>
      <c r="Q193" s="7">
        <v>6.1429680979814396</v>
      </c>
    </row>
    <row r="194" spans="1:17" hidden="1" x14ac:dyDescent="0.25">
      <c r="A194" s="3" t="s">
        <v>12</v>
      </c>
      <c r="B194" s="2">
        <v>44287</v>
      </c>
      <c r="C194" s="34">
        <v>0.42369300073138999</v>
      </c>
      <c r="D194" s="7">
        <v>4.3209966980891801E-2</v>
      </c>
      <c r="E194" s="7">
        <v>0.51709114793970001</v>
      </c>
      <c r="F194" s="14">
        <v>0.43969888507940902</v>
      </c>
      <c r="G194" s="7">
        <v>9.4356285909470497E-3</v>
      </c>
      <c r="H194" s="7">
        <v>2.0622695924037801E-2</v>
      </c>
      <c r="I194" s="34">
        <v>0.33347623105241597</v>
      </c>
      <c r="J194" s="34">
        <v>0.134732738506814</v>
      </c>
      <c r="K194" s="34">
        <v>0.19931308583808999</v>
      </c>
      <c r="L194" s="34">
        <v>0.103240877838365</v>
      </c>
      <c r="M194" s="7">
        <v>8.44153001984186E-2</v>
      </c>
      <c r="N194" s="7">
        <v>5.4577101160326203E-3</v>
      </c>
      <c r="O194" s="7">
        <v>5.7101461470492297E-2</v>
      </c>
      <c r="P194" s="7">
        <v>5.2204270464385603E-2</v>
      </c>
      <c r="Q194" s="7">
        <v>6.34116980364192</v>
      </c>
    </row>
    <row r="195" spans="1:17" hidden="1" x14ac:dyDescent="0.25">
      <c r="A195" s="3" t="s">
        <v>12</v>
      </c>
      <c r="B195" s="2">
        <v>44317</v>
      </c>
      <c r="C195" s="34">
        <v>0.64768986529475903</v>
      </c>
      <c r="D195" s="7">
        <v>3.3383258226330703E-2</v>
      </c>
      <c r="E195" s="7">
        <v>0.45413431037691898</v>
      </c>
      <c r="F195" s="14">
        <v>0.51248243139674998</v>
      </c>
      <c r="G195" s="7">
        <v>6.7202255116670696E-3</v>
      </c>
      <c r="H195" s="7">
        <v>2.5764472303923501E-2</v>
      </c>
      <c r="I195" s="34">
        <v>0.30618374783194202</v>
      </c>
      <c r="J195" s="34">
        <v>0.217675388572073</v>
      </c>
      <c r="K195" s="34">
        <v>0.17379954039345</v>
      </c>
      <c r="L195" s="34">
        <v>7.8322511270915204E-2</v>
      </c>
      <c r="M195" s="7">
        <v>6.6659972299876899E-2</v>
      </c>
      <c r="N195" s="7">
        <v>5.3515726817698903E-3</v>
      </c>
      <c r="O195" s="7">
        <v>7.52423119327746E-2</v>
      </c>
      <c r="P195" s="7">
        <v>4.4280257201607803E-2</v>
      </c>
      <c r="Q195" s="7">
        <v>6.20524991562041</v>
      </c>
    </row>
    <row r="196" spans="1:17" hidden="1" x14ac:dyDescent="0.25">
      <c r="A196" s="3" t="s">
        <v>12</v>
      </c>
      <c r="B196" s="2">
        <v>44348</v>
      </c>
      <c r="C196" s="34">
        <v>0.66076839702475398</v>
      </c>
      <c r="D196" s="7">
        <v>3.30509608166768E-2</v>
      </c>
      <c r="E196" s="7">
        <v>0.43863607272509902</v>
      </c>
      <c r="F196" s="14">
        <v>0.52831296645822401</v>
      </c>
      <c r="G196" s="7">
        <v>7.2185738356942402E-3</v>
      </c>
      <c r="H196" s="7">
        <v>2.5525454742447599E-2</v>
      </c>
      <c r="I196" s="34">
        <v>0.26567380877699198</v>
      </c>
      <c r="J196" s="34">
        <v>0.28079782379377499</v>
      </c>
      <c r="K196" s="34">
        <v>0.13787979525701</v>
      </c>
      <c r="L196" s="34">
        <v>8.0079282351618195E-2</v>
      </c>
      <c r="M196" s="7">
        <v>6.3685274239675502E-2</v>
      </c>
      <c r="N196" s="7">
        <v>4.5899391928491597E-3</v>
      </c>
      <c r="O196" s="7">
        <v>9.5051240885814403E-2</v>
      </c>
      <c r="P196" s="7">
        <v>3.94988069241239E-2</v>
      </c>
      <c r="Q196" s="7">
        <v>6.0329757658143999</v>
      </c>
    </row>
    <row r="197" spans="1:17" hidden="1" x14ac:dyDescent="0.25">
      <c r="A197" s="3" t="s">
        <v>12</v>
      </c>
      <c r="B197" s="2">
        <v>44378</v>
      </c>
      <c r="C197" s="34">
        <v>0.73954039609534905</v>
      </c>
      <c r="D197" s="7">
        <v>3.0683381729215E-2</v>
      </c>
      <c r="E197" s="7">
        <v>0.42161034894215199</v>
      </c>
      <c r="F197" s="14">
        <v>0.54770626932863298</v>
      </c>
      <c r="G197" s="7">
        <v>7.7233877974472497E-3</v>
      </c>
      <c r="H197" s="7">
        <v>2.62504654331795E-2</v>
      </c>
      <c r="I197" s="34">
        <v>0.25912811820982201</v>
      </c>
      <c r="J197" s="34">
        <v>0.29147600385530498</v>
      </c>
      <c r="K197" s="34">
        <v>0.139317971828534</v>
      </c>
      <c r="L197" s="34">
        <v>7.6328645342783205E-2</v>
      </c>
      <c r="M197" s="7">
        <v>5.8223122542007101E-2</v>
      </c>
      <c r="N197" s="7">
        <v>4.2726034587862501E-3</v>
      </c>
      <c r="O197" s="7">
        <v>0.100805317830227</v>
      </c>
      <c r="P197" s="7">
        <v>3.6474363701909297E-2</v>
      </c>
      <c r="Q197" s="7">
        <v>6.1296528592142101</v>
      </c>
    </row>
    <row r="198" spans="1:17" hidden="1" x14ac:dyDescent="0.25">
      <c r="A198" s="3" t="s">
        <v>12</v>
      </c>
      <c r="B198" s="2">
        <v>44409</v>
      </c>
      <c r="C198" s="34">
        <v>0.80694454799311799</v>
      </c>
      <c r="D198" s="7">
        <v>2.59381101415554E-2</v>
      </c>
      <c r="E198" s="7">
        <v>0.39697052583320303</v>
      </c>
      <c r="F198" s="14">
        <v>0.57709136402524197</v>
      </c>
      <c r="G198" s="7">
        <v>1.1224138690369201E-2</v>
      </c>
      <c r="H198" s="7">
        <v>2.74314965504814E-2</v>
      </c>
      <c r="I198" s="34">
        <v>0.25089490607427101</v>
      </c>
      <c r="J198" s="34">
        <v>0.312552886126159</v>
      </c>
      <c r="K198" s="34">
        <v>0.12666672497003401</v>
      </c>
      <c r="L198" s="34">
        <v>6.6506191284249505E-2</v>
      </c>
      <c r="M198" s="7">
        <v>5.5058219212743197E-2</v>
      </c>
      <c r="N198" s="7">
        <v>3.9144237704083996E-3</v>
      </c>
      <c r="O198" s="7">
        <v>0.10882180637057701</v>
      </c>
      <c r="P198" s="7">
        <v>3.6929206950707998E-2</v>
      </c>
      <c r="Q198" s="7">
        <v>6.1576066459912902</v>
      </c>
    </row>
    <row r="199" spans="1:17" x14ac:dyDescent="0.25">
      <c r="A199" s="3" t="s">
        <v>12</v>
      </c>
      <c r="B199" s="2">
        <v>44440</v>
      </c>
      <c r="C199" s="34">
        <v>0.79162553156301196</v>
      </c>
      <c r="D199" s="7">
        <v>2.7013964720194301E-2</v>
      </c>
      <c r="E199" s="7">
        <v>0.38786409804699001</v>
      </c>
      <c r="F199" s="14">
        <v>0.58512193723281603</v>
      </c>
      <c r="G199" s="7">
        <v>8.8906970008477207E-3</v>
      </c>
      <c r="H199" s="7">
        <v>2.5873201842392401E-2</v>
      </c>
      <c r="I199" s="34">
        <v>0.23711436132073299</v>
      </c>
      <c r="J199" s="34">
        <v>0.320901930627148</v>
      </c>
      <c r="K199" s="34">
        <v>0.11933290891928</v>
      </c>
      <c r="L199" s="34">
        <v>7.6353735525017105E-2</v>
      </c>
      <c r="M199" s="7">
        <v>5.44573555033845E-2</v>
      </c>
      <c r="N199" s="7">
        <v>3.01443675409829E-3</v>
      </c>
      <c r="O199" s="7">
        <v>0.11694357847728901</v>
      </c>
      <c r="P199" s="7">
        <v>3.7117794029810101E-2</v>
      </c>
      <c r="Q199" s="7">
        <v>6.1114596738562597</v>
      </c>
    </row>
    <row r="200" spans="1:17" hidden="1" x14ac:dyDescent="0.25">
      <c r="A200" s="3" t="s">
        <v>13</v>
      </c>
      <c r="B200" s="2">
        <v>43466</v>
      </c>
      <c r="C200" s="34">
        <v>0.87124867200009404</v>
      </c>
      <c r="D200" s="7">
        <v>3.7198153132677499E-2</v>
      </c>
      <c r="E200" s="7">
        <v>0.52082536506291</v>
      </c>
      <c r="F200" s="14">
        <v>0.44197648180441301</v>
      </c>
      <c r="G200" s="7">
        <v>1.17464414962427E-2</v>
      </c>
      <c r="H200" s="7">
        <v>2.6513025470858601E-2</v>
      </c>
      <c r="I200" s="34">
        <v>0.203500085454621</v>
      </c>
      <c r="J200" s="34">
        <v>5.7439483286469702E-2</v>
      </c>
      <c r="K200" s="34">
        <v>8.2406338110030397E-2</v>
      </c>
      <c r="L200" s="34">
        <v>0.29148581085077102</v>
      </c>
      <c r="M200" s="7">
        <v>6.6624045808661894E-2</v>
      </c>
      <c r="N200" s="7">
        <v>8.1401570070749704E-2</v>
      </c>
      <c r="O200" s="7">
        <v>4.06376624090986E-2</v>
      </c>
      <c r="P200" s="7">
        <v>0.13824553704249601</v>
      </c>
      <c r="Q200" s="7">
        <v>7.3219080468673603</v>
      </c>
    </row>
    <row r="201" spans="1:17" hidden="1" x14ac:dyDescent="0.25">
      <c r="A201" s="3" t="s">
        <v>13</v>
      </c>
      <c r="B201" s="2">
        <v>43497</v>
      </c>
      <c r="C201" s="34">
        <v>0.88719035365291898</v>
      </c>
      <c r="D201" s="7">
        <v>3.3116281272112698E-2</v>
      </c>
      <c r="E201" s="7">
        <v>0.51305725186671003</v>
      </c>
      <c r="F201" s="14">
        <v>0.453826466861177</v>
      </c>
      <c r="G201" s="7">
        <v>9.7991589626511798E-3</v>
      </c>
      <c r="H201" s="7">
        <v>2.31737358358469E-2</v>
      </c>
      <c r="I201" s="34">
        <v>0.20567979320768101</v>
      </c>
      <c r="J201" s="34">
        <v>6.6187668977565603E-2</v>
      </c>
      <c r="K201" s="34">
        <v>7.4904244995819796E-2</v>
      </c>
      <c r="L201" s="34">
        <v>0.28611075970003103</v>
      </c>
      <c r="M201" s="7">
        <v>7.0930242604841404E-2</v>
      </c>
      <c r="N201" s="7">
        <v>8.3242677387469696E-2</v>
      </c>
      <c r="O201" s="7">
        <v>3.6028119229876698E-2</v>
      </c>
      <c r="P201" s="7">
        <v>0.143943599098217</v>
      </c>
      <c r="Q201" s="7">
        <v>7.3935497066576996</v>
      </c>
    </row>
    <row r="202" spans="1:17" hidden="1" x14ac:dyDescent="0.25">
      <c r="A202" s="3" t="s">
        <v>13</v>
      </c>
      <c r="B202" s="2">
        <v>43525</v>
      </c>
      <c r="C202" s="34">
        <v>1.0225563931653401</v>
      </c>
      <c r="D202" s="7">
        <v>3.3783762737015603E-2</v>
      </c>
      <c r="E202" s="7">
        <v>0.52751990785153402</v>
      </c>
      <c r="F202" s="14">
        <v>0.43869632941145098</v>
      </c>
      <c r="G202" s="7">
        <v>1.32566561302779E-2</v>
      </c>
      <c r="H202" s="7">
        <v>2.1236724535802901E-2</v>
      </c>
      <c r="I202" s="34">
        <v>0.21957464981074901</v>
      </c>
      <c r="J202" s="34">
        <v>6.2608761026942794E-2</v>
      </c>
      <c r="K202" s="34">
        <v>8.0733474876825501E-2</v>
      </c>
      <c r="L202" s="34">
        <v>0.29081211357695802</v>
      </c>
      <c r="M202" s="7">
        <v>7.1391611632061494E-2</v>
      </c>
      <c r="N202" s="7">
        <v>8.2707112970294802E-2</v>
      </c>
      <c r="O202" s="7">
        <v>4.15075203352692E-2</v>
      </c>
      <c r="P202" s="7">
        <v>0.11617137510481799</v>
      </c>
      <c r="Q202" s="7">
        <v>7.3691540308652197</v>
      </c>
    </row>
    <row r="203" spans="1:17" hidden="1" x14ac:dyDescent="0.25">
      <c r="A203" s="3" t="s">
        <v>13</v>
      </c>
      <c r="B203" s="2">
        <v>43556</v>
      </c>
      <c r="C203" s="34">
        <v>0.97192621503493504</v>
      </c>
      <c r="D203" s="7">
        <v>3.6021507582181603E-2</v>
      </c>
      <c r="E203" s="7">
        <v>0.53383798115980097</v>
      </c>
      <c r="F203" s="14">
        <v>0.430140511258017</v>
      </c>
      <c r="G203" s="7">
        <v>1.2615657312869301E-2</v>
      </c>
      <c r="H203" s="7">
        <v>1.6324968586158201E-2</v>
      </c>
      <c r="I203" s="34">
        <v>0.223130220032493</v>
      </c>
      <c r="J203" s="34">
        <v>5.9244876671105097E-2</v>
      </c>
      <c r="K203" s="34">
        <v>7.34769231902032E-2</v>
      </c>
      <c r="L203" s="34">
        <v>0.29398935454673603</v>
      </c>
      <c r="M203" s="7">
        <v>6.8352231943085096E-2</v>
      </c>
      <c r="N203" s="7">
        <v>0.100069329999324</v>
      </c>
      <c r="O203" s="7">
        <v>3.87240220584575E-2</v>
      </c>
      <c r="P203" s="7">
        <v>0.11407241565956899</v>
      </c>
      <c r="Q203" s="7">
        <v>7.3216175123788796</v>
      </c>
    </row>
    <row r="204" spans="1:17" hidden="1" x14ac:dyDescent="0.25">
      <c r="A204" s="3" t="s">
        <v>13</v>
      </c>
      <c r="B204" s="2">
        <v>43586</v>
      </c>
      <c r="C204" s="34">
        <v>1.0055297005083199</v>
      </c>
      <c r="D204" s="7">
        <v>4.0205151678816199E-2</v>
      </c>
      <c r="E204" s="7">
        <v>0.53448039563624805</v>
      </c>
      <c r="F204" s="14">
        <v>0.42531445268493501</v>
      </c>
      <c r="G204" s="7">
        <v>1.1045401372726801E-2</v>
      </c>
      <c r="H204" s="7">
        <v>1.2256235371747901E-2</v>
      </c>
      <c r="I204" s="34">
        <v>0.22174401829291299</v>
      </c>
      <c r="J204" s="34">
        <v>4.8826284336561797E-2</v>
      </c>
      <c r="K204" s="34">
        <v>7.5578270328264696E-2</v>
      </c>
      <c r="L204" s="34">
        <v>0.29903538098052801</v>
      </c>
      <c r="M204" s="7">
        <v>7.0975061089903702E-2</v>
      </c>
      <c r="N204" s="7">
        <v>9.7896904359771802E-2</v>
      </c>
      <c r="O204" s="7">
        <v>3.8307996092494197E-2</v>
      </c>
      <c r="P204" s="7">
        <v>0.12433444777508799</v>
      </c>
      <c r="Q204" s="7">
        <v>7.2944347746874696</v>
      </c>
    </row>
    <row r="205" spans="1:17" hidden="1" x14ac:dyDescent="0.25">
      <c r="A205" s="3" t="s">
        <v>13</v>
      </c>
      <c r="B205" s="2">
        <v>43617</v>
      </c>
      <c r="C205" s="34">
        <v>0.99612122010135196</v>
      </c>
      <c r="D205" s="7">
        <v>3.9871072986344902E-2</v>
      </c>
      <c r="E205" s="7">
        <v>0.52784495446609403</v>
      </c>
      <c r="F205" s="14">
        <v>0.43228397254756101</v>
      </c>
      <c r="G205" s="7">
        <v>1.16855250014123E-2</v>
      </c>
      <c r="H205" s="7">
        <v>1.24380930614932E-2</v>
      </c>
      <c r="I205" s="34">
        <v>0.238935100866283</v>
      </c>
      <c r="J205" s="34">
        <v>5.7607270018903603E-2</v>
      </c>
      <c r="K205" s="34">
        <v>8.1468151027182398E-2</v>
      </c>
      <c r="L205" s="34">
        <v>0.28110106917327099</v>
      </c>
      <c r="M205" s="7">
        <v>7.3175561513668996E-2</v>
      </c>
      <c r="N205" s="7">
        <v>8.2908810599628596E-2</v>
      </c>
      <c r="O205" s="7">
        <v>3.3371916554495902E-2</v>
      </c>
      <c r="P205" s="7">
        <v>0.12730850218365999</v>
      </c>
      <c r="Q205" s="7">
        <v>7.3420709323948898</v>
      </c>
    </row>
    <row r="206" spans="1:17" hidden="1" x14ac:dyDescent="0.25">
      <c r="A206" s="3" t="s">
        <v>13</v>
      </c>
      <c r="B206" s="2">
        <v>43647</v>
      </c>
      <c r="C206" s="34">
        <v>1.0342191694779801</v>
      </c>
      <c r="D206" s="7">
        <v>3.7940195330424198E-2</v>
      </c>
      <c r="E206" s="7">
        <v>0.51362442837880196</v>
      </c>
      <c r="F206" s="14">
        <v>0.44843537629077401</v>
      </c>
      <c r="G206" s="7">
        <v>1.09030562293406E-2</v>
      </c>
      <c r="H206" s="7">
        <v>1.2152018832344E-2</v>
      </c>
      <c r="I206" s="34">
        <v>0.244279174437047</v>
      </c>
      <c r="J206" s="34">
        <v>5.84101135115506E-2</v>
      </c>
      <c r="K206" s="34">
        <v>8.2480876476496504E-2</v>
      </c>
      <c r="L206" s="34">
        <v>0.27971848717878001</v>
      </c>
      <c r="M206" s="7">
        <v>7.5458476157951301E-2</v>
      </c>
      <c r="N206" s="7">
        <v>8.12270670950722E-2</v>
      </c>
      <c r="O206" s="7">
        <v>3.5048892063735897E-2</v>
      </c>
      <c r="P206" s="7">
        <v>0.12032183801768299</v>
      </c>
      <c r="Q206" s="7">
        <v>7.4386373871785203</v>
      </c>
    </row>
    <row r="207" spans="1:17" hidden="1" x14ac:dyDescent="0.25">
      <c r="A207" s="3" t="s">
        <v>13</v>
      </c>
      <c r="B207" s="2">
        <v>43678</v>
      </c>
      <c r="C207" s="34">
        <v>1.0267512312828599</v>
      </c>
      <c r="D207" s="7">
        <v>3.8526677546717E-2</v>
      </c>
      <c r="E207" s="7">
        <v>0.54820750527473705</v>
      </c>
      <c r="F207" s="14">
        <v>0.41326581717854599</v>
      </c>
      <c r="G207" s="7">
        <v>1.0551495652051299E-2</v>
      </c>
      <c r="H207" s="7">
        <v>1.5055125518574601E-2</v>
      </c>
      <c r="I207" s="34">
        <v>0.262530510214041</v>
      </c>
      <c r="J207" s="34">
        <v>6.3132920370207804E-2</v>
      </c>
      <c r="K207" s="34">
        <v>7.7084613789872594E-2</v>
      </c>
      <c r="L207" s="34">
        <v>0.278377002413009</v>
      </c>
      <c r="M207" s="7">
        <v>7.1021167566301294E-2</v>
      </c>
      <c r="N207" s="7">
        <v>7.8744263921732796E-2</v>
      </c>
      <c r="O207" s="7">
        <v>2.8083655451729601E-2</v>
      </c>
      <c r="P207" s="7">
        <v>0.11541924510248</v>
      </c>
      <c r="Q207" s="7">
        <v>7.3675906533035898</v>
      </c>
    </row>
    <row r="208" spans="1:17" hidden="1" x14ac:dyDescent="0.25">
      <c r="A208" s="3" t="s">
        <v>13</v>
      </c>
      <c r="B208" s="2">
        <v>43709</v>
      </c>
      <c r="C208" s="34">
        <v>0.93707328574736004</v>
      </c>
      <c r="D208" s="7">
        <v>3.8480424946889601E-2</v>
      </c>
      <c r="E208" s="7">
        <v>0.55112284574295001</v>
      </c>
      <c r="F208" s="14">
        <v>0.41039672931016102</v>
      </c>
      <c r="G208" s="7">
        <v>1.13859869154068E-2</v>
      </c>
      <c r="H208" s="7">
        <v>1.6363967857992202E-2</v>
      </c>
      <c r="I208" s="34">
        <v>0.22702083112423399</v>
      </c>
      <c r="J208" s="34">
        <v>6.0067937800904699E-2</v>
      </c>
      <c r="K208" s="34">
        <v>8.3059628839153798E-2</v>
      </c>
      <c r="L208" s="34">
        <v>0.29310460473359601</v>
      </c>
      <c r="M208" s="7">
        <v>6.95818153393436E-2</v>
      </c>
      <c r="N208" s="7">
        <v>8.7662478185464701E-2</v>
      </c>
      <c r="O208" s="7">
        <v>3.0145641308462499E-2</v>
      </c>
      <c r="P208" s="7">
        <v>0.121607107895442</v>
      </c>
      <c r="Q208" s="7">
        <v>7.3626405950331</v>
      </c>
    </row>
    <row r="209" spans="1:17" hidden="1" x14ac:dyDescent="0.25">
      <c r="A209" s="3" t="s">
        <v>13</v>
      </c>
      <c r="B209" s="2">
        <v>43739</v>
      </c>
      <c r="C209" s="34">
        <v>0.97411143842567205</v>
      </c>
      <c r="D209" s="7">
        <v>3.7047448956940003E-2</v>
      </c>
      <c r="E209" s="7">
        <v>0.53321562205274697</v>
      </c>
      <c r="F209" s="14">
        <v>0.42973692899031302</v>
      </c>
      <c r="G209" s="7">
        <v>1.07588224336112E-2</v>
      </c>
      <c r="H209" s="7">
        <v>1.7549447333672901E-2</v>
      </c>
      <c r="I209" s="34">
        <v>0.223140903662462</v>
      </c>
      <c r="J209" s="34">
        <v>6.2485265650759403E-2</v>
      </c>
      <c r="K209" s="34">
        <v>8.03216455694266E-2</v>
      </c>
      <c r="L209" s="34">
        <v>0.29311697812088799</v>
      </c>
      <c r="M209" s="7">
        <v>7.6135729505735605E-2</v>
      </c>
      <c r="N209" s="7">
        <v>8.9675296339119304E-2</v>
      </c>
      <c r="O209" s="7">
        <v>2.51070350217323E-2</v>
      </c>
      <c r="P209" s="7">
        <v>0.12170887636259201</v>
      </c>
      <c r="Q209" s="7">
        <v>7.3972791768376496</v>
      </c>
    </row>
    <row r="210" spans="1:17" hidden="1" x14ac:dyDescent="0.25">
      <c r="A210" s="3" t="s">
        <v>13</v>
      </c>
      <c r="B210" s="2">
        <v>43770</v>
      </c>
      <c r="C210" s="34">
        <v>1.0193283173119301</v>
      </c>
      <c r="D210" s="7">
        <v>3.5075191299195597E-2</v>
      </c>
      <c r="E210" s="7">
        <v>0.52280239018166497</v>
      </c>
      <c r="F210" s="14">
        <v>0.44212241851914003</v>
      </c>
      <c r="G210" s="7">
        <v>9.25955072759976E-3</v>
      </c>
      <c r="H210" s="7">
        <v>1.9708587507540301E-2</v>
      </c>
      <c r="I210" s="34">
        <v>0.230457570798103</v>
      </c>
      <c r="J210" s="34">
        <v>5.7149711409927598E-2</v>
      </c>
      <c r="K210" s="34">
        <v>9.6857314311522794E-2</v>
      </c>
      <c r="L210" s="34">
        <v>0.283826511585138</v>
      </c>
      <c r="M210" s="7">
        <v>7.2233619682299494E-2</v>
      </c>
      <c r="N210" s="7">
        <v>8.9287260352054504E-2</v>
      </c>
      <c r="O210" s="7">
        <v>1.90382710726326E-2</v>
      </c>
      <c r="P210" s="7">
        <v>0.122181602553182</v>
      </c>
      <c r="Q210" s="7">
        <v>7.3395413100767604</v>
      </c>
    </row>
    <row r="211" spans="1:17" hidden="1" x14ac:dyDescent="0.25">
      <c r="A211" s="3" t="s">
        <v>13</v>
      </c>
      <c r="B211" s="2">
        <v>43800</v>
      </c>
      <c r="C211" s="34">
        <v>1.2539440032912501</v>
      </c>
      <c r="D211" s="7">
        <v>3.4250779254567897E-2</v>
      </c>
      <c r="E211" s="7">
        <v>0.52522232514330902</v>
      </c>
      <c r="F211" s="14">
        <v>0.44052689560212299</v>
      </c>
      <c r="G211" s="7">
        <v>8.6526366783359308E-3</v>
      </c>
      <c r="H211" s="7">
        <v>2.2763773687182E-2</v>
      </c>
      <c r="I211" s="34">
        <v>0.27069094984238301</v>
      </c>
      <c r="J211" s="34">
        <v>5.3848790733816397E-2</v>
      </c>
      <c r="K211" s="34">
        <v>0.12237288391099201</v>
      </c>
      <c r="L211" s="34">
        <v>0.266307592827005</v>
      </c>
      <c r="M211" s="7">
        <v>7.6966274815360405E-2</v>
      </c>
      <c r="N211" s="7">
        <v>6.3070945795986003E-2</v>
      </c>
      <c r="O211" s="7">
        <v>1.9745495008527299E-2</v>
      </c>
      <c r="P211" s="7">
        <v>9.5580656700413102E-2</v>
      </c>
      <c r="Q211" s="7">
        <v>7.3576863365734502</v>
      </c>
    </row>
    <row r="212" spans="1:17" hidden="1" x14ac:dyDescent="0.25">
      <c r="A212" s="3" t="s">
        <v>13</v>
      </c>
      <c r="B212" s="2">
        <v>43831</v>
      </c>
      <c r="C212" s="34">
        <v>0.92150012965221895</v>
      </c>
      <c r="D212" s="7">
        <v>4.3097283532617603E-2</v>
      </c>
      <c r="E212" s="7">
        <v>0.53959581192672101</v>
      </c>
      <c r="F212" s="14">
        <v>0.41730690454066199</v>
      </c>
      <c r="G212" s="7">
        <v>1.24457477686235E-2</v>
      </c>
      <c r="H212" s="7">
        <v>1.8554087890574798E-2</v>
      </c>
      <c r="I212" s="34">
        <v>0.19492553738829599</v>
      </c>
      <c r="J212" s="34">
        <v>5.9858142696407803E-2</v>
      </c>
      <c r="K212" s="34">
        <v>8.0642748410742399E-2</v>
      </c>
      <c r="L212" s="34">
        <v>0.29919518331952999</v>
      </c>
      <c r="M212" s="7">
        <v>7.0411018775255393E-2</v>
      </c>
      <c r="N212" s="7">
        <v>8.1153850513284997E-2</v>
      </c>
      <c r="O212" s="7">
        <v>3.9423548678475903E-2</v>
      </c>
      <c r="P212" s="7">
        <v>0.14339013455881</v>
      </c>
      <c r="Q212" s="7">
        <v>7.3759344230731196</v>
      </c>
    </row>
    <row r="213" spans="1:17" hidden="1" x14ac:dyDescent="0.25">
      <c r="A213" s="3" t="s">
        <v>13</v>
      </c>
      <c r="B213" s="2">
        <v>43862</v>
      </c>
      <c r="C213" s="34">
        <v>0.90505226170911202</v>
      </c>
      <c r="D213" s="7">
        <v>3.7729239090113102E-2</v>
      </c>
      <c r="E213" s="7">
        <v>0.53292726739608898</v>
      </c>
      <c r="F213" s="14">
        <v>0.42934349351379802</v>
      </c>
      <c r="G213" s="7">
        <v>9.7024518206217294E-3</v>
      </c>
      <c r="H213" s="7">
        <v>1.8665362339331401E-2</v>
      </c>
      <c r="I213" s="34">
        <v>0.19959601880686201</v>
      </c>
      <c r="J213" s="34">
        <v>6.3262693293321001E-2</v>
      </c>
      <c r="K213" s="34">
        <v>7.34294962882973E-2</v>
      </c>
      <c r="L213" s="34">
        <v>0.30415433411908299</v>
      </c>
      <c r="M213" s="7">
        <v>7.3314155766051201E-2</v>
      </c>
      <c r="N213" s="7">
        <v>7.8619417609128606E-2</v>
      </c>
      <c r="O213" s="7">
        <v>3.5066057951644101E-2</v>
      </c>
      <c r="P213" s="7">
        <v>0.14419001200566001</v>
      </c>
      <c r="Q213" s="7">
        <v>7.3987334417855699</v>
      </c>
    </row>
    <row r="214" spans="1:17" hidden="1" x14ac:dyDescent="0.25">
      <c r="A214" s="3" t="s">
        <v>13</v>
      </c>
      <c r="B214" s="2">
        <v>43891</v>
      </c>
      <c r="C214" s="34">
        <v>0.81957653596888902</v>
      </c>
      <c r="D214" s="7">
        <v>4.6152984285293401E-2</v>
      </c>
      <c r="E214" s="7">
        <v>0.59079763393459195</v>
      </c>
      <c r="F214" s="14">
        <v>0.36304938178011498</v>
      </c>
      <c r="G214" s="7">
        <v>1.1416099827808701E-2</v>
      </c>
      <c r="H214" s="7">
        <v>1.5878186274887102E-2</v>
      </c>
      <c r="I214" s="34">
        <v>0.134988257438447</v>
      </c>
      <c r="J214" s="34">
        <v>4.4372899894978397E-2</v>
      </c>
      <c r="K214" s="34">
        <v>7.46144912444721E-2</v>
      </c>
      <c r="L214" s="34">
        <v>0.41532726545902598</v>
      </c>
      <c r="M214" s="7">
        <v>6.94950438644035E-2</v>
      </c>
      <c r="N214" s="7">
        <v>8.1377610066441897E-2</v>
      </c>
      <c r="O214" s="7">
        <v>1.40937574302665E-2</v>
      </c>
      <c r="P214" s="7">
        <v>0.13843638849926901</v>
      </c>
      <c r="Q214" s="7">
        <v>7.43864227820288</v>
      </c>
    </row>
    <row r="215" spans="1:17" hidden="1" x14ac:dyDescent="0.25">
      <c r="A215" s="3" t="s">
        <v>13</v>
      </c>
      <c r="B215" s="2">
        <v>43922</v>
      </c>
      <c r="C215" s="34">
        <v>0.44349652053362498</v>
      </c>
      <c r="D215" s="7">
        <v>6.0158942049226803E-2</v>
      </c>
      <c r="E215" s="7">
        <v>0.68572392886802502</v>
      </c>
      <c r="F215" s="14">
        <v>0.25411712908274797</v>
      </c>
      <c r="G215" s="7">
        <v>5.8768199197673596E-3</v>
      </c>
      <c r="H215" s="7">
        <v>1.39354934559589E-3</v>
      </c>
      <c r="I215" s="34">
        <v>3.2151778810739801E-2</v>
      </c>
      <c r="J215" s="34">
        <v>9.3916135184198002E-3</v>
      </c>
      <c r="K215" s="34">
        <v>3.5623768872306602E-2</v>
      </c>
      <c r="L215" s="34">
        <v>0.71315713888610599</v>
      </c>
      <c r="M215" s="7">
        <v>3.3814161356189101E-2</v>
      </c>
      <c r="N215" s="7">
        <v>6.9171607928364104E-2</v>
      </c>
      <c r="O215" s="7">
        <v>1.2284629054385801E-3</v>
      </c>
      <c r="P215" s="7">
        <v>9.8191098457072995E-2</v>
      </c>
      <c r="Q215" s="7">
        <v>7.5837798472297004</v>
      </c>
    </row>
    <row r="216" spans="1:17" hidden="1" x14ac:dyDescent="0.25">
      <c r="A216" s="3" t="s">
        <v>13</v>
      </c>
      <c r="B216" s="2">
        <v>43952</v>
      </c>
      <c r="C216" s="34">
        <v>0.57691596257576505</v>
      </c>
      <c r="D216" s="7">
        <v>4.7983523217093697E-2</v>
      </c>
      <c r="E216" s="7">
        <v>0.63829233407142605</v>
      </c>
      <c r="F216" s="14">
        <v>0.31372414271148003</v>
      </c>
      <c r="G216" s="7">
        <v>4.2050371827127798E-3</v>
      </c>
      <c r="H216" s="7">
        <v>1.12223368122349E-3</v>
      </c>
      <c r="I216" s="34">
        <v>3.8190523386046699E-2</v>
      </c>
      <c r="J216" s="34">
        <v>1.4863797592986601E-2</v>
      </c>
      <c r="K216" s="34">
        <v>4.0518995462317797E-2</v>
      </c>
      <c r="L216" s="34">
        <v>0.57338991272615503</v>
      </c>
      <c r="M216" s="7">
        <v>3.9213920129135098E-2</v>
      </c>
      <c r="N216" s="7">
        <v>0.17838164381457</v>
      </c>
      <c r="O216" s="7">
        <v>1.0225893653411501E-3</v>
      </c>
      <c r="P216" s="7">
        <v>0.10909134665951099</v>
      </c>
      <c r="Q216" s="7">
        <v>7.54798301595513</v>
      </c>
    </row>
    <row r="217" spans="1:17" hidden="1" x14ac:dyDescent="0.25">
      <c r="A217" s="3" t="s">
        <v>13</v>
      </c>
      <c r="B217" s="2">
        <v>43983</v>
      </c>
      <c r="C217" s="34">
        <v>0.82544820254446305</v>
      </c>
      <c r="D217" s="7">
        <v>4.9484806430954702E-2</v>
      </c>
      <c r="E217" s="7">
        <v>0.59330349195505405</v>
      </c>
      <c r="F217" s="14">
        <v>0.35721170161399102</v>
      </c>
      <c r="G217" s="7">
        <v>7.35517666907105E-3</v>
      </c>
      <c r="H217" s="7">
        <v>7.6524397011509902E-3</v>
      </c>
      <c r="I217" s="34">
        <v>0.185068012941663</v>
      </c>
      <c r="J217" s="34">
        <v>2.35905903353976E-2</v>
      </c>
      <c r="K217" s="34">
        <v>4.8261796405055297E-2</v>
      </c>
      <c r="L217" s="34">
        <v>0.38264186960980501</v>
      </c>
      <c r="M217" s="7">
        <v>4.6570925593208801E-2</v>
      </c>
      <c r="N217" s="7">
        <v>0.157263515647136</v>
      </c>
      <c r="O217" s="7">
        <v>2.1614781102134101E-3</v>
      </c>
      <c r="P217" s="7">
        <v>0.139434194987299</v>
      </c>
      <c r="Q217" s="7">
        <v>7.5493769938997604</v>
      </c>
    </row>
    <row r="218" spans="1:17" hidden="1" x14ac:dyDescent="0.25">
      <c r="A218" s="3" t="s">
        <v>13</v>
      </c>
      <c r="B218" s="2">
        <v>44013</v>
      </c>
      <c r="C218" s="34">
        <v>0.92202139702170605</v>
      </c>
      <c r="D218" s="7">
        <v>4.7517093253492002E-2</v>
      </c>
      <c r="E218" s="7">
        <v>0.58573123210977096</v>
      </c>
      <c r="F218" s="14">
        <v>0.36675167463673702</v>
      </c>
      <c r="G218" s="7">
        <v>8.1404846665741205E-3</v>
      </c>
      <c r="H218" s="7">
        <v>1.02905147873302E-2</v>
      </c>
      <c r="I218" s="34">
        <v>0.24275265882504901</v>
      </c>
      <c r="J218" s="34">
        <v>3.34402570577522E-2</v>
      </c>
      <c r="K218" s="34">
        <v>5.97030846837256E-2</v>
      </c>
      <c r="L218" s="34">
        <v>0.32801995721277899</v>
      </c>
      <c r="M218" s="7">
        <v>6.1154607941063401E-2</v>
      </c>
      <c r="N218" s="7">
        <v>0.11856086515674701</v>
      </c>
      <c r="O218" s="7">
        <v>3.8227664552598199E-3</v>
      </c>
      <c r="P218" s="7">
        <v>0.13411480321371999</v>
      </c>
      <c r="Q218" s="7">
        <v>7.4272715824571804</v>
      </c>
    </row>
    <row r="219" spans="1:17" hidden="1" x14ac:dyDescent="0.25">
      <c r="A219" s="3" t="s">
        <v>13</v>
      </c>
      <c r="B219" s="2">
        <v>44044</v>
      </c>
      <c r="C219" s="34">
        <v>0.92538487252547497</v>
      </c>
      <c r="D219" s="7">
        <v>4.5593495326221603E-2</v>
      </c>
      <c r="E219" s="7">
        <v>0.58546718894427696</v>
      </c>
      <c r="F219" s="14">
        <v>0.368939315729502</v>
      </c>
      <c r="G219" s="7">
        <v>7.4078584314285897E-3</v>
      </c>
      <c r="H219" s="7">
        <v>9.8483716081796992E-3</v>
      </c>
      <c r="I219" s="34">
        <v>0.24491500003296801</v>
      </c>
      <c r="J219" s="34">
        <v>4.7058694859414302E-2</v>
      </c>
      <c r="K219" s="34">
        <v>6.1925539712471403E-2</v>
      </c>
      <c r="L219" s="34">
        <v>0.31057163966451201</v>
      </c>
      <c r="M219" s="7">
        <v>6.2475140606473203E-2</v>
      </c>
      <c r="N219" s="7">
        <v>0.115195365357358</v>
      </c>
      <c r="O219" s="7">
        <v>8.83284531958917E-3</v>
      </c>
      <c r="P219" s="7">
        <v>0.13176954440760599</v>
      </c>
      <c r="Q219" s="7">
        <v>7.5319276642117901</v>
      </c>
    </row>
    <row r="220" spans="1:17" hidden="1" x14ac:dyDescent="0.25">
      <c r="A220" s="3" t="s">
        <v>13</v>
      </c>
      <c r="B220" s="2">
        <v>44075</v>
      </c>
      <c r="C220" s="34">
        <v>0.86129541883940197</v>
      </c>
      <c r="D220" s="7">
        <v>4.6065949815154897E-2</v>
      </c>
      <c r="E220" s="7">
        <v>0.57938971426409602</v>
      </c>
      <c r="F220" s="14">
        <v>0.37454433592074898</v>
      </c>
      <c r="G220" s="7">
        <v>1.0109408338031299E-2</v>
      </c>
      <c r="H220" s="7">
        <v>1.1239746133425901E-2</v>
      </c>
      <c r="I220" s="34">
        <v>0.22036158589507099</v>
      </c>
      <c r="J220" s="34">
        <v>4.4746299462414103E-2</v>
      </c>
      <c r="K220" s="34">
        <v>6.8093357718977093E-2</v>
      </c>
      <c r="L220" s="34">
        <v>0.32800902333382098</v>
      </c>
      <c r="M220" s="7">
        <v>6.6802599115075398E-2</v>
      </c>
      <c r="N220" s="7">
        <v>0.121931479284428</v>
      </c>
      <c r="O220" s="7">
        <v>6.9585963892682696E-3</v>
      </c>
      <c r="P220" s="7">
        <v>0.121747904329488</v>
      </c>
      <c r="Q220" s="7">
        <v>7.5423090613702097</v>
      </c>
    </row>
    <row r="221" spans="1:17" hidden="1" x14ac:dyDescent="0.25">
      <c r="A221" s="3" t="s">
        <v>13</v>
      </c>
      <c r="B221" s="2">
        <v>44105</v>
      </c>
      <c r="C221" s="34">
        <v>0.89383667995864202</v>
      </c>
      <c r="D221" s="7">
        <v>4.5395795658208199E-2</v>
      </c>
      <c r="E221" s="7">
        <v>0.60077654089261801</v>
      </c>
      <c r="F221" s="14">
        <v>0.35382766344917399</v>
      </c>
      <c r="G221" s="7">
        <v>9.3913338878150107E-3</v>
      </c>
      <c r="H221" s="7">
        <v>1.41450289073651E-2</v>
      </c>
      <c r="I221" s="34">
        <v>0.231864712203177</v>
      </c>
      <c r="J221" s="34">
        <v>4.5459804263116597E-2</v>
      </c>
      <c r="K221" s="34">
        <v>7.4496018682842002E-2</v>
      </c>
      <c r="L221" s="34">
        <v>0.33607301750976698</v>
      </c>
      <c r="M221" s="7">
        <v>6.7101841745447005E-2</v>
      </c>
      <c r="N221" s="7">
        <v>0.121284365462225</v>
      </c>
      <c r="O221" s="7">
        <v>5.4405104154296004E-3</v>
      </c>
      <c r="P221" s="7">
        <v>9.4743366922815903E-2</v>
      </c>
      <c r="Q221" s="7">
        <v>7.4944561891869501</v>
      </c>
    </row>
    <row r="222" spans="1:17" hidden="1" x14ac:dyDescent="0.25">
      <c r="A222" s="3" t="s">
        <v>13</v>
      </c>
      <c r="B222" s="2">
        <v>44136</v>
      </c>
      <c r="C222" s="34">
        <v>0.65467805099226095</v>
      </c>
      <c r="D222" s="7">
        <v>5.3822463991794099E-2</v>
      </c>
      <c r="E222" s="7">
        <v>0.64846800730940302</v>
      </c>
      <c r="F222" s="14">
        <v>0.29770952869880302</v>
      </c>
      <c r="G222" s="7">
        <v>1.1014406941945699E-2</v>
      </c>
      <c r="H222" s="7">
        <v>8.0505822685120899E-3</v>
      </c>
      <c r="I222" s="34">
        <v>9.3389127164953706E-2</v>
      </c>
      <c r="J222" s="34">
        <v>3.3295578817466302E-2</v>
      </c>
      <c r="K222" s="34">
        <v>7.1747743745030707E-2</v>
      </c>
      <c r="L222" s="34">
        <v>0.48049998667980998</v>
      </c>
      <c r="M222" s="7">
        <v>7.2165715938712904E-2</v>
      </c>
      <c r="N222" s="7">
        <v>0.12770812249904301</v>
      </c>
      <c r="O222" s="7">
        <v>4.71260020309449E-3</v>
      </c>
      <c r="P222" s="7">
        <v>9.7416135741431403E-2</v>
      </c>
      <c r="Q222" s="7">
        <v>7.4059145432564799</v>
      </c>
    </row>
    <row r="223" spans="1:17" hidden="1" x14ac:dyDescent="0.25">
      <c r="A223" s="3" t="s">
        <v>13</v>
      </c>
      <c r="B223" s="2">
        <v>44166</v>
      </c>
      <c r="C223" s="34">
        <v>1.17628246362864</v>
      </c>
      <c r="D223" s="7">
        <v>4.2234205063068901E-2</v>
      </c>
      <c r="E223" s="7">
        <v>0.57787411383977905</v>
      </c>
      <c r="F223" s="14">
        <v>0.37989168109715199</v>
      </c>
      <c r="G223" s="7">
        <v>7.3813658558733904E-3</v>
      </c>
      <c r="H223" s="7">
        <v>1.6531464027010001E-2</v>
      </c>
      <c r="I223" s="34">
        <v>0.290309941892958</v>
      </c>
      <c r="J223" s="34">
        <v>2.6897915101158298E-2</v>
      </c>
      <c r="K223" s="34">
        <v>0.108955248574315</v>
      </c>
      <c r="L223" s="34">
        <v>0.31029035368895402</v>
      </c>
      <c r="M223" s="7">
        <v>7.3890392927565204E-2</v>
      </c>
      <c r="N223" s="7">
        <v>8.52029417147359E-2</v>
      </c>
      <c r="O223" s="7">
        <v>2.44524879792809E-3</v>
      </c>
      <c r="P223" s="7">
        <v>7.8095127419503002E-2</v>
      </c>
      <c r="Q223" s="7">
        <v>7.4634738779125502</v>
      </c>
    </row>
    <row r="224" spans="1:17" hidden="1" x14ac:dyDescent="0.25">
      <c r="A224" s="3" t="s">
        <v>13</v>
      </c>
      <c r="B224" s="2">
        <v>44197</v>
      </c>
      <c r="C224" s="34">
        <v>0.55055228351315699</v>
      </c>
      <c r="D224" s="7">
        <v>5.3594760269663699E-2</v>
      </c>
      <c r="E224" s="7">
        <v>0.63334005983687203</v>
      </c>
      <c r="F224" s="14">
        <v>0.313065179893464</v>
      </c>
      <c r="G224" s="7">
        <v>1.0570924760767099E-2</v>
      </c>
      <c r="H224" s="7">
        <v>3.6592115176331398E-3</v>
      </c>
      <c r="I224" s="34">
        <v>3.9011138891968299E-2</v>
      </c>
      <c r="J224" s="34">
        <v>2.6749871556039799E-2</v>
      </c>
      <c r="K224" s="34">
        <v>5.3011488536099903E-2</v>
      </c>
      <c r="L224" s="34">
        <v>0.55513883024663102</v>
      </c>
      <c r="M224" s="7">
        <v>6.2313998023314998E-2</v>
      </c>
      <c r="N224" s="7">
        <v>0.102197448709457</v>
      </c>
      <c r="O224" s="7">
        <v>2.7423453658150898E-3</v>
      </c>
      <c r="P224" s="7">
        <v>0.144604742392273</v>
      </c>
      <c r="Q224" s="7">
        <v>7.5368887231030897</v>
      </c>
    </row>
    <row r="225" spans="1:17" hidden="1" x14ac:dyDescent="0.25">
      <c r="A225" s="3" t="s">
        <v>13</v>
      </c>
      <c r="B225" s="2">
        <v>44228</v>
      </c>
      <c r="C225" s="34">
        <v>0.58373139500606996</v>
      </c>
      <c r="D225" s="7">
        <v>5.0394198670574299E-2</v>
      </c>
      <c r="E225" s="7">
        <v>0.63962357138596504</v>
      </c>
      <c r="F225" s="14">
        <v>0.30998222994346097</v>
      </c>
      <c r="G225" s="7">
        <v>8.1093392551099003E-3</v>
      </c>
      <c r="H225" s="7">
        <v>2.7844794367551701E-3</v>
      </c>
      <c r="I225" s="34">
        <v>4.2528753969813302E-2</v>
      </c>
      <c r="J225" s="34">
        <v>2.63433304681252E-2</v>
      </c>
      <c r="K225" s="34">
        <v>6.4705009393813295E-2</v>
      </c>
      <c r="L225" s="34">
        <v>0.49759983970800498</v>
      </c>
      <c r="M225" s="7">
        <v>6.7273418468445104E-2</v>
      </c>
      <c r="N225" s="7">
        <v>0.137396225204059</v>
      </c>
      <c r="O225" s="7">
        <v>2.4898980843640699E-3</v>
      </c>
      <c r="P225" s="7">
        <v>0.15076970601150899</v>
      </c>
      <c r="Q225" s="7">
        <v>7.3727942062051097</v>
      </c>
    </row>
    <row r="226" spans="1:17" hidden="1" x14ac:dyDescent="0.25">
      <c r="A226" s="3" t="s">
        <v>13</v>
      </c>
      <c r="B226" s="2">
        <v>44256</v>
      </c>
      <c r="C226" s="34">
        <v>0.71466168780539596</v>
      </c>
      <c r="D226" s="7">
        <v>4.8865099338886497E-2</v>
      </c>
      <c r="E226" s="7">
        <v>0.60113281414697395</v>
      </c>
      <c r="F226" s="14">
        <v>0.35000208651414</v>
      </c>
      <c r="G226" s="7">
        <v>1.15589288477028E-2</v>
      </c>
      <c r="H226" s="7">
        <v>3.4126026332588098E-3</v>
      </c>
      <c r="I226" s="34">
        <v>4.4266769219714203E-2</v>
      </c>
      <c r="J226" s="34">
        <v>2.86793315732372E-2</v>
      </c>
      <c r="K226" s="34">
        <v>6.71702577469733E-2</v>
      </c>
      <c r="L226" s="34">
        <v>0.477119910149083</v>
      </c>
      <c r="M226" s="7">
        <v>6.7954633518890001E-2</v>
      </c>
      <c r="N226" s="7">
        <v>0.14318663953105101</v>
      </c>
      <c r="O226" s="7">
        <v>3.0083118348372701E-3</v>
      </c>
      <c r="P226" s="7">
        <v>0.153642614945253</v>
      </c>
      <c r="Q226" s="7">
        <v>7.4085448573960004</v>
      </c>
    </row>
    <row r="227" spans="1:17" hidden="1" x14ac:dyDescent="0.25">
      <c r="A227" s="3" t="s">
        <v>13</v>
      </c>
      <c r="B227" s="2">
        <v>44287</v>
      </c>
      <c r="C227" s="34">
        <v>0.96483289467228295</v>
      </c>
      <c r="D227" s="7">
        <v>5.2638327968813799E-2</v>
      </c>
      <c r="E227" s="7">
        <v>0.564190589099961</v>
      </c>
      <c r="F227" s="14">
        <v>0.38317108293122498</v>
      </c>
      <c r="G227" s="7">
        <v>8.7295873446856295E-3</v>
      </c>
      <c r="H227" s="7">
        <v>6.1997080476890896E-3</v>
      </c>
      <c r="I227" s="34">
        <v>0.22077945163691201</v>
      </c>
      <c r="J227" s="34">
        <v>3.1835341032331203E-2</v>
      </c>
      <c r="K227" s="34">
        <v>7.8333186558428303E-2</v>
      </c>
      <c r="L227" s="34">
        <v>0.33610366450712797</v>
      </c>
      <c r="M227" s="7">
        <v>6.2712521416973699E-2</v>
      </c>
      <c r="N227" s="7">
        <v>0.12571145451874099</v>
      </c>
      <c r="O227" s="7">
        <v>6.9972992405042097E-3</v>
      </c>
      <c r="P227" s="7">
        <v>0.122597785696607</v>
      </c>
      <c r="Q227" s="7">
        <v>7.5928676222490896</v>
      </c>
    </row>
    <row r="228" spans="1:17" hidden="1" x14ac:dyDescent="0.25">
      <c r="A228" s="3" t="s">
        <v>13</v>
      </c>
      <c r="B228" s="2">
        <v>44317</v>
      </c>
      <c r="C228" s="34">
        <v>1.0199723586706599</v>
      </c>
      <c r="D228" s="7">
        <v>4.4702092951610498E-2</v>
      </c>
      <c r="E228" s="7">
        <v>0.56891671228320595</v>
      </c>
      <c r="F228" s="14">
        <v>0.38638119476518401</v>
      </c>
      <c r="G228" s="7">
        <v>7.3250513168222897E-3</v>
      </c>
      <c r="H228" s="7">
        <v>9.0440478232306602E-3</v>
      </c>
      <c r="I228" s="34">
        <v>0.24581633408023701</v>
      </c>
      <c r="J228" s="34">
        <v>4.1763643672089797E-2</v>
      </c>
      <c r="K228" s="34">
        <v>6.7920388876763493E-2</v>
      </c>
      <c r="L228" s="34">
        <v>0.30590209627836901</v>
      </c>
      <c r="M228" s="7">
        <v>6.8404466417431004E-2</v>
      </c>
      <c r="N228" s="7">
        <v>0.110768713670822</v>
      </c>
      <c r="O228" s="7">
        <v>4.7625641443644999E-3</v>
      </c>
      <c r="P228" s="7">
        <v>0.13829269371986999</v>
      </c>
      <c r="Q228" s="7">
        <v>7.4691386512293496</v>
      </c>
    </row>
    <row r="229" spans="1:17" hidden="1" x14ac:dyDescent="0.25">
      <c r="A229" s="3" t="s">
        <v>13</v>
      </c>
      <c r="B229" s="2">
        <v>44348</v>
      </c>
      <c r="C229" s="34">
        <v>0.97065655720723798</v>
      </c>
      <c r="D229" s="7">
        <v>5.0358062309601999E-2</v>
      </c>
      <c r="E229" s="7">
        <v>0.58007858699627302</v>
      </c>
      <c r="F229" s="14">
        <v>0.36956335069412499</v>
      </c>
      <c r="G229" s="7">
        <v>6.9961445388730002E-3</v>
      </c>
      <c r="H229" s="7">
        <v>1.09167663122865E-2</v>
      </c>
      <c r="I229" s="34">
        <v>0.217980209621011</v>
      </c>
      <c r="J229" s="34">
        <v>5.09535439421357E-2</v>
      </c>
      <c r="K229" s="34">
        <v>5.7577747799417198E-2</v>
      </c>
      <c r="L229" s="34">
        <v>0.31048344102212799</v>
      </c>
      <c r="M229" s="7">
        <v>6.5740345451086493E-2</v>
      </c>
      <c r="N229" s="7">
        <v>0.103239213783793</v>
      </c>
      <c r="O229" s="7">
        <v>7.0934437737222699E-3</v>
      </c>
      <c r="P229" s="7">
        <v>0.169019143755547</v>
      </c>
      <c r="Q229" s="7">
        <v>7.4830167717895497</v>
      </c>
    </row>
    <row r="230" spans="1:17" hidden="1" x14ac:dyDescent="0.25">
      <c r="A230" s="3" t="s">
        <v>13</v>
      </c>
      <c r="B230" s="2">
        <v>44378</v>
      </c>
      <c r="C230" s="34">
        <v>1.04207368487233</v>
      </c>
      <c r="D230" s="7">
        <v>4.91525202972979E-2</v>
      </c>
      <c r="E230" s="7">
        <v>0.55754404399440805</v>
      </c>
      <c r="F230" s="14">
        <v>0.39330343570829401</v>
      </c>
      <c r="G230" s="7">
        <v>7.9357194789831196E-3</v>
      </c>
      <c r="H230" s="7">
        <v>1.2351128980362299E-2</v>
      </c>
      <c r="I230" s="34">
        <v>0.24364045542702101</v>
      </c>
      <c r="J230" s="34">
        <v>5.6528860804746499E-2</v>
      </c>
      <c r="K230" s="34">
        <v>5.4383559010111701E-2</v>
      </c>
      <c r="L230" s="34">
        <v>0.304032394004704</v>
      </c>
      <c r="M230" s="7">
        <v>7.1392847684644198E-2</v>
      </c>
      <c r="N230" s="7">
        <v>0.10368780571613299</v>
      </c>
      <c r="O230" s="7">
        <v>6.3901207189787897E-3</v>
      </c>
      <c r="P230" s="7">
        <v>0.13965710817431501</v>
      </c>
      <c r="Q230" s="7">
        <v>7.48198869304629</v>
      </c>
    </row>
    <row r="231" spans="1:17" hidden="1" x14ac:dyDescent="0.25">
      <c r="A231" s="3" t="s">
        <v>13</v>
      </c>
      <c r="B231" s="2">
        <v>44409</v>
      </c>
      <c r="C231" s="34">
        <v>1.0535829883001999</v>
      </c>
      <c r="D231" s="7">
        <v>4.6246832657623298E-2</v>
      </c>
      <c r="E231" s="7">
        <v>0.55160157551926703</v>
      </c>
      <c r="F231" s="14">
        <v>0.40215159182311</v>
      </c>
      <c r="G231" s="7">
        <v>6.5713958978495099E-3</v>
      </c>
      <c r="H231" s="7">
        <v>1.5072839660526499E-2</v>
      </c>
      <c r="I231" s="34">
        <v>0.24481534831367599</v>
      </c>
      <c r="J231" s="34">
        <v>6.1500683851217298E-2</v>
      </c>
      <c r="K231" s="34">
        <v>6.0391835397841598E-2</v>
      </c>
      <c r="L231" s="34">
        <v>0.281719423077681</v>
      </c>
      <c r="M231" s="7">
        <v>6.6346607102885702E-2</v>
      </c>
      <c r="N231" s="7">
        <v>9.2873029829724202E-2</v>
      </c>
      <c r="O231" s="7">
        <v>1.2854235131120001E-2</v>
      </c>
      <c r="P231" s="7">
        <v>0.15785460173747701</v>
      </c>
      <c r="Q231" s="7">
        <v>7.5166502928391603</v>
      </c>
    </row>
    <row r="232" spans="1:17" x14ac:dyDescent="0.25">
      <c r="A232" s="3" t="s">
        <v>13</v>
      </c>
      <c r="B232" s="2">
        <v>44440</v>
      </c>
      <c r="C232" s="34">
        <v>0.97809234669966605</v>
      </c>
      <c r="D232" s="7">
        <v>4.7307114632826198E-2</v>
      </c>
      <c r="E232" s="7">
        <v>0.57580866430518196</v>
      </c>
      <c r="F232" s="14">
        <v>0.37688422106199199</v>
      </c>
      <c r="G232" s="7">
        <v>1.01092725163715E-2</v>
      </c>
      <c r="H232" s="7">
        <v>1.53901867697967E-2</v>
      </c>
      <c r="I232" s="34">
        <v>0.22199369067010899</v>
      </c>
      <c r="J232" s="34">
        <v>6.0112782998008603E-2</v>
      </c>
      <c r="K232" s="34">
        <v>5.7139829866625198E-2</v>
      </c>
      <c r="L232" s="34">
        <v>0.29921562953847902</v>
      </c>
      <c r="M232" s="7">
        <v>6.8167917573651496E-2</v>
      </c>
      <c r="N232" s="7">
        <v>0.103822912295188</v>
      </c>
      <c r="O232" s="7">
        <v>1.12733042003621E-2</v>
      </c>
      <c r="P232" s="7">
        <v>0.152774473571409</v>
      </c>
      <c r="Q232" s="7">
        <v>7.4336397649854797</v>
      </c>
    </row>
    <row r="233" spans="1:17" hidden="1" x14ac:dyDescent="0.25">
      <c r="A233" s="3" t="s">
        <v>14</v>
      </c>
      <c r="B233" s="2">
        <v>43466</v>
      </c>
      <c r="C233" s="34">
        <v>0.65989671509996795</v>
      </c>
      <c r="D233" s="7">
        <v>4.4494487327744803E-2</v>
      </c>
      <c r="E233" s="7">
        <v>0.49804988249591797</v>
      </c>
      <c r="F233" s="14">
        <v>0.457455630176337</v>
      </c>
      <c r="G233" s="7">
        <v>9.9262063447824699E-3</v>
      </c>
      <c r="H233" s="7">
        <v>4.9387850205047899E-2</v>
      </c>
      <c r="I233" s="34">
        <v>0.28147996553874499</v>
      </c>
      <c r="J233" s="34">
        <v>0.13740107137097399</v>
      </c>
      <c r="K233" s="34">
        <v>0.10345430973881201</v>
      </c>
      <c r="L233" s="34">
        <v>0.197442197953764</v>
      </c>
      <c r="M233" s="7">
        <v>7.4750568781477095E-2</v>
      </c>
      <c r="N233" s="7">
        <v>2.4566722367888202E-2</v>
      </c>
      <c r="O233" s="7">
        <v>7.0442209287693694E-2</v>
      </c>
      <c r="P233" s="7">
        <v>5.1148898410815102E-2</v>
      </c>
      <c r="Q233" s="7">
        <v>6.6825954715927196</v>
      </c>
    </row>
    <row r="234" spans="1:17" hidden="1" x14ac:dyDescent="0.25">
      <c r="A234" s="3" t="s">
        <v>14</v>
      </c>
      <c r="B234" s="2">
        <v>43497</v>
      </c>
      <c r="C234" s="34">
        <v>0.71594294956867399</v>
      </c>
      <c r="D234" s="7">
        <v>4.3317412121741401E-2</v>
      </c>
      <c r="E234" s="7">
        <v>0.469630342291883</v>
      </c>
      <c r="F234" s="14">
        <v>0.487052245586376</v>
      </c>
      <c r="G234" s="7">
        <v>7.2386384619306E-3</v>
      </c>
      <c r="H234" s="7">
        <v>5.2480875040004302E-2</v>
      </c>
      <c r="I234" s="34">
        <v>0.28346040431185499</v>
      </c>
      <c r="J234" s="34">
        <v>0.16512857834067299</v>
      </c>
      <c r="K234" s="34">
        <v>9.1394392549722606E-2</v>
      </c>
      <c r="L234" s="34">
        <v>0.18006308169249599</v>
      </c>
      <c r="M234" s="7">
        <v>6.9736178847421101E-2</v>
      </c>
      <c r="N234" s="7">
        <v>1.66171499945745E-2</v>
      </c>
      <c r="O234" s="7">
        <v>7.7383656770247902E-2</v>
      </c>
      <c r="P234" s="7">
        <v>5.6497043991074199E-2</v>
      </c>
      <c r="Q234" s="7">
        <v>6.6427611355590903</v>
      </c>
    </row>
    <row r="235" spans="1:17" hidden="1" x14ac:dyDescent="0.25">
      <c r="A235" s="3" t="s">
        <v>14</v>
      </c>
      <c r="B235" s="2">
        <v>43525</v>
      </c>
      <c r="C235" s="34">
        <v>0.88173151590242904</v>
      </c>
      <c r="D235" s="7">
        <v>4.1569111394737498E-2</v>
      </c>
      <c r="E235" s="7">
        <v>0.46824178445838399</v>
      </c>
      <c r="F235" s="14">
        <v>0.490189104146879</v>
      </c>
      <c r="G235" s="7">
        <v>8.0361867351432092E-3</v>
      </c>
      <c r="H235" s="7">
        <v>4.7611264821365303E-2</v>
      </c>
      <c r="I235" s="34">
        <v>0.30394024435616002</v>
      </c>
      <c r="J235" s="34">
        <v>0.16302241280656701</v>
      </c>
      <c r="K235" s="34">
        <v>9.5741878201347205E-2</v>
      </c>
      <c r="L235" s="34">
        <v>0.16572740142029299</v>
      </c>
      <c r="M235" s="7">
        <v>6.7949722596535006E-2</v>
      </c>
      <c r="N235" s="7">
        <v>2.06206870777258E-2</v>
      </c>
      <c r="O235" s="7">
        <v>7.3608072584803896E-2</v>
      </c>
      <c r="P235" s="7">
        <v>5.3742129400059201E-2</v>
      </c>
      <c r="Q235" s="7">
        <v>6.6969011462715402</v>
      </c>
    </row>
    <row r="236" spans="1:17" hidden="1" x14ac:dyDescent="0.25">
      <c r="A236" s="3" t="s">
        <v>14</v>
      </c>
      <c r="B236" s="2">
        <v>43556</v>
      </c>
      <c r="C236" s="34">
        <v>0.96498829945331799</v>
      </c>
      <c r="D236" s="7">
        <v>3.3473525029365299E-2</v>
      </c>
      <c r="E236" s="7">
        <v>0.41233775220854701</v>
      </c>
      <c r="F236" s="14">
        <v>0.55418872276208697</v>
      </c>
      <c r="G236" s="7">
        <v>7.8219643689577002E-3</v>
      </c>
      <c r="H236" s="7">
        <v>6.3302606899456895E-2</v>
      </c>
      <c r="I236" s="34">
        <v>0.312854955324256</v>
      </c>
      <c r="J236" s="34">
        <v>0.17661542743884701</v>
      </c>
      <c r="K236" s="34">
        <v>8.2291140255441694E-2</v>
      </c>
      <c r="L236" s="34">
        <v>0.15175794730447001</v>
      </c>
      <c r="M236" s="7">
        <v>6.2167946501835603E-2</v>
      </c>
      <c r="N236" s="7">
        <v>1.3018494731337E-2</v>
      </c>
      <c r="O236" s="7">
        <v>7.37461487850532E-2</v>
      </c>
      <c r="P236" s="7">
        <v>5.6423368390345001E-2</v>
      </c>
      <c r="Q236" s="7">
        <v>6.6898664149492202</v>
      </c>
    </row>
    <row r="237" spans="1:17" hidden="1" x14ac:dyDescent="0.25">
      <c r="A237" s="3" t="s">
        <v>14</v>
      </c>
      <c r="B237" s="2">
        <v>43586</v>
      </c>
      <c r="C237" s="34">
        <v>1.0252253621248499</v>
      </c>
      <c r="D237" s="7">
        <v>3.5379064281430901E-2</v>
      </c>
      <c r="E237" s="7">
        <v>0.422343547128055</v>
      </c>
      <c r="F237" s="14">
        <v>0.542277388590514</v>
      </c>
      <c r="G237" s="7">
        <v>7.2301238989795199E-3</v>
      </c>
      <c r="H237" s="7">
        <v>5.8070524490410502E-2</v>
      </c>
      <c r="I237" s="34">
        <v>0.31514348110173102</v>
      </c>
      <c r="J237" s="34">
        <v>0.18713356866110401</v>
      </c>
      <c r="K237" s="34">
        <v>7.7737459777696097E-2</v>
      </c>
      <c r="L237" s="34">
        <v>0.141461287357867</v>
      </c>
      <c r="M237" s="7">
        <v>6.2791524789800796E-2</v>
      </c>
      <c r="N237" s="7">
        <v>1.2655309469955999E-2</v>
      </c>
      <c r="O237" s="7">
        <v>8.4803703233175404E-2</v>
      </c>
      <c r="P237" s="7">
        <v>5.2973017219280098E-2</v>
      </c>
      <c r="Q237" s="7">
        <v>6.5126143069359097</v>
      </c>
    </row>
    <row r="238" spans="1:17" hidden="1" x14ac:dyDescent="0.25">
      <c r="A238" s="3" t="s">
        <v>14</v>
      </c>
      <c r="B238" s="2">
        <v>43617</v>
      </c>
      <c r="C238" s="34">
        <v>0.95287162004364301</v>
      </c>
      <c r="D238" s="7">
        <v>3.89292024559185E-2</v>
      </c>
      <c r="E238" s="7">
        <v>0.43729499261257099</v>
      </c>
      <c r="F238" s="14">
        <v>0.52377580493150999</v>
      </c>
      <c r="G238" s="7">
        <v>6.4650213171215604E-3</v>
      </c>
      <c r="H238" s="7">
        <v>6.1455625917794E-2</v>
      </c>
      <c r="I238" s="34">
        <v>0.30984748947650398</v>
      </c>
      <c r="J238" s="34">
        <v>0.170794161929051</v>
      </c>
      <c r="K238" s="34">
        <v>9.1960036698600797E-2</v>
      </c>
      <c r="L238" s="34">
        <v>0.14571651531733601</v>
      </c>
      <c r="M238" s="7">
        <v>6.3723693078640301E-2</v>
      </c>
      <c r="N238" s="7">
        <v>1.4691288080081201E-2</v>
      </c>
      <c r="O238" s="7">
        <v>8.0815193138814204E-2</v>
      </c>
      <c r="P238" s="7">
        <v>5.4530975046056702E-2</v>
      </c>
      <c r="Q238" s="7">
        <v>6.5669670741720996</v>
      </c>
    </row>
    <row r="239" spans="1:17" hidden="1" x14ac:dyDescent="0.25">
      <c r="A239" s="3" t="s">
        <v>14</v>
      </c>
      <c r="B239" s="2">
        <v>43647</v>
      </c>
      <c r="C239" s="34">
        <v>1.05997307668667</v>
      </c>
      <c r="D239" s="7">
        <v>3.3927320694888699E-2</v>
      </c>
      <c r="E239" s="7">
        <v>0.385645785620573</v>
      </c>
      <c r="F239" s="14">
        <v>0.58042689368453804</v>
      </c>
      <c r="G239" s="7">
        <v>7.8172433687635108E-3</v>
      </c>
      <c r="H239" s="7">
        <v>7.0241388219763404E-2</v>
      </c>
      <c r="I239" s="34">
        <v>0.30086521433131203</v>
      </c>
      <c r="J239" s="34">
        <v>0.16508998317674201</v>
      </c>
      <c r="K239" s="34">
        <v>8.7455467720522206E-2</v>
      </c>
      <c r="L239" s="34">
        <v>0.140922244710079</v>
      </c>
      <c r="M239" s="7">
        <v>6.2207172274783902E-2</v>
      </c>
      <c r="N239" s="7">
        <v>1.31591180090072E-2</v>
      </c>
      <c r="O239" s="7">
        <v>9.7386467732979695E-2</v>
      </c>
      <c r="P239" s="7">
        <v>5.4855700456047103E-2</v>
      </c>
      <c r="Q239" s="7">
        <v>6.6084332833398403</v>
      </c>
    </row>
    <row r="240" spans="1:17" hidden="1" x14ac:dyDescent="0.25">
      <c r="A240" s="3" t="s">
        <v>14</v>
      </c>
      <c r="B240" s="2">
        <v>43678</v>
      </c>
      <c r="C240" s="34">
        <v>1.24353482426521</v>
      </c>
      <c r="D240" s="7">
        <v>3.2791396015269703E-2</v>
      </c>
      <c r="E240" s="7">
        <v>0.33637366280262698</v>
      </c>
      <c r="F240" s="14">
        <v>0.63083494118210304</v>
      </c>
      <c r="G240" s="7">
        <v>5.8018389723499602E-3</v>
      </c>
      <c r="H240" s="7">
        <v>8.3368753953957098E-2</v>
      </c>
      <c r="I240" s="34">
        <v>0.30790426201645199</v>
      </c>
      <c r="J240" s="34">
        <v>0.18622642004589801</v>
      </c>
      <c r="K240" s="34">
        <v>7.78159600903746E-2</v>
      </c>
      <c r="L240" s="34">
        <v>0.128090723529944</v>
      </c>
      <c r="M240" s="7">
        <v>5.63610794893976E-2</v>
      </c>
      <c r="N240" s="7">
        <v>1.20254830817245E-2</v>
      </c>
      <c r="O240" s="7">
        <v>8.8623028293458098E-2</v>
      </c>
      <c r="P240" s="7">
        <v>5.3782450526443898E-2</v>
      </c>
      <c r="Q240" s="7">
        <v>6.5269948197218</v>
      </c>
    </row>
    <row r="241" spans="1:17" hidden="1" x14ac:dyDescent="0.25">
      <c r="A241" s="3" t="s">
        <v>14</v>
      </c>
      <c r="B241" s="2">
        <v>43709</v>
      </c>
      <c r="C241" s="34">
        <v>1.0177042074232401</v>
      </c>
      <c r="D241" s="7">
        <v>3.6306279941354699E-2</v>
      </c>
      <c r="E241" s="7">
        <v>0.40959696518405903</v>
      </c>
      <c r="F241" s="14">
        <v>0.55409675487458598</v>
      </c>
      <c r="G241" s="7">
        <v>6.5619531844342098E-3</v>
      </c>
      <c r="H241" s="7">
        <v>6.6957819089588602E-2</v>
      </c>
      <c r="I241" s="34">
        <v>0.29426324478045002</v>
      </c>
      <c r="J241" s="34">
        <v>0.179186519570952</v>
      </c>
      <c r="K241" s="34">
        <v>8.7396421886311401E-2</v>
      </c>
      <c r="L241" s="34">
        <v>0.14448114616298399</v>
      </c>
      <c r="M241" s="7">
        <v>5.7101019101226801E-2</v>
      </c>
      <c r="N241" s="7">
        <v>1.4410698323679701E-2</v>
      </c>
      <c r="O241" s="7">
        <v>8.9473253335055E-2</v>
      </c>
      <c r="P241" s="7">
        <v>6.0167924565318401E-2</v>
      </c>
      <c r="Q241" s="7">
        <v>6.69690077969274</v>
      </c>
    </row>
    <row r="242" spans="1:17" hidden="1" x14ac:dyDescent="0.25">
      <c r="A242" s="3" t="s">
        <v>14</v>
      </c>
      <c r="B242" s="2">
        <v>43739</v>
      </c>
      <c r="C242" s="34">
        <v>1.1581784112343101</v>
      </c>
      <c r="D242" s="7">
        <v>3.30528077072672E-2</v>
      </c>
      <c r="E242" s="7">
        <v>0.35799967794794502</v>
      </c>
      <c r="F242" s="14">
        <v>0.608947514344788</v>
      </c>
      <c r="G242" s="7">
        <v>7.7934244084244602E-3</v>
      </c>
      <c r="H242" s="7">
        <v>8.4662972329680397E-2</v>
      </c>
      <c r="I242" s="34">
        <v>0.28611805128365703</v>
      </c>
      <c r="J242" s="34">
        <v>0.18589489662703901</v>
      </c>
      <c r="K242" s="34">
        <v>9.1418662972552495E-2</v>
      </c>
      <c r="L242" s="34">
        <v>0.13980152068896301</v>
      </c>
      <c r="M242" s="7">
        <v>5.5323643738145599E-2</v>
      </c>
      <c r="N242" s="7">
        <v>1.0875475345848399E-2</v>
      </c>
      <c r="O242" s="7">
        <v>7.6053622955272002E-2</v>
      </c>
      <c r="P242" s="7">
        <v>6.20577296504186E-2</v>
      </c>
      <c r="Q242" s="7">
        <v>6.6562524166763701</v>
      </c>
    </row>
    <row r="243" spans="1:17" hidden="1" x14ac:dyDescent="0.25">
      <c r="A243" s="3" t="s">
        <v>14</v>
      </c>
      <c r="B243" s="2">
        <v>43770</v>
      </c>
      <c r="C243" s="34">
        <v>1.0520452256445401</v>
      </c>
      <c r="D243" s="7">
        <v>4.0555140895789203E-2</v>
      </c>
      <c r="E243" s="7">
        <v>0.43634720633282598</v>
      </c>
      <c r="F243" s="14">
        <v>0.52309765277138498</v>
      </c>
      <c r="G243" s="7">
        <v>7.21496698795571E-3</v>
      </c>
      <c r="H243" s="7">
        <v>5.5751761555894098E-2</v>
      </c>
      <c r="I243" s="34">
        <v>0.32512236120160698</v>
      </c>
      <c r="J243" s="34">
        <v>0.15270014024443901</v>
      </c>
      <c r="K243" s="34">
        <v>0.117193242049803</v>
      </c>
      <c r="L243" s="34">
        <v>0.14521180739692199</v>
      </c>
      <c r="M243" s="7">
        <v>7.0514096674361301E-2</v>
      </c>
      <c r="N243" s="7">
        <v>1.3673355663673101E-2</v>
      </c>
      <c r="O243" s="7">
        <v>6.4634440796253398E-2</v>
      </c>
      <c r="P243" s="7">
        <v>4.7983827429090901E-2</v>
      </c>
      <c r="Q243" s="7">
        <v>6.62191299912537</v>
      </c>
    </row>
    <row r="244" spans="1:17" hidden="1" x14ac:dyDescent="0.25">
      <c r="A244" s="3" t="s">
        <v>14</v>
      </c>
      <c r="B244" s="2">
        <v>43800</v>
      </c>
      <c r="C244" s="34">
        <v>1.2679077925531499</v>
      </c>
      <c r="D244" s="7">
        <v>4.2856422357447001E-2</v>
      </c>
      <c r="E244" s="7">
        <v>0.52216043757961805</v>
      </c>
      <c r="F244" s="14">
        <v>0.43498314006293398</v>
      </c>
      <c r="G244" s="7">
        <v>7.2388414948375297E-3</v>
      </c>
      <c r="H244" s="7">
        <v>4.9828918155083397E-2</v>
      </c>
      <c r="I244" s="34">
        <v>0.34956620190316201</v>
      </c>
      <c r="J244" s="34">
        <v>0.123231099150642</v>
      </c>
      <c r="K244" s="34">
        <v>0.14270721707959499</v>
      </c>
      <c r="L244" s="34">
        <v>0.151054906130828</v>
      </c>
      <c r="M244" s="7">
        <v>8.2624282853281703E-2</v>
      </c>
      <c r="N244" s="7">
        <v>1.1671935772268801E-2</v>
      </c>
      <c r="O244" s="7">
        <v>4.71206596944636E-2</v>
      </c>
      <c r="P244" s="7">
        <v>3.4955937765838697E-2</v>
      </c>
      <c r="Q244" s="7">
        <v>6.6485137991887999</v>
      </c>
    </row>
    <row r="245" spans="1:17" hidden="1" x14ac:dyDescent="0.25">
      <c r="A245" s="3" t="s">
        <v>14</v>
      </c>
      <c r="B245" s="2">
        <v>43831</v>
      </c>
      <c r="C245" s="34">
        <v>0.78388109567008901</v>
      </c>
      <c r="D245" s="7">
        <v>5.3014140219101398E-2</v>
      </c>
      <c r="E245" s="7">
        <v>0.50770082088431301</v>
      </c>
      <c r="F245" s="14">
        <v>0.43928503889658499</v>
      </c>
      <c r="G245" s="7">
        <v>1.1489496751863001E-2</v>
      </c>
      <c r="H245" s="7">
        <v>4.37934967554841E-2</v>
      </c>
      <c r="I245" s="34">
        <v>0.31028071172888899</v>
      </c>
      <c r="J245" s="34">
        <v>0.15641906117958199</v>
      </c>
      <c r="K245" s="34">
        <v>9.6384215940246501E-2</v>
      </c>
      <c r="L245" s="34">
        <v>0.17944346187917801</v>
      </c>
      <c r="M245" s="7">
        <v>6.3784529091476902E-2</v>
      </c>
      <c r="N245" s="7">
        <v>1.3565754670578601E-2</v>
      </c>
      <c r="O245" s="7">
        <v>6.6314468059638199E-2</v>
      </c>
      <c r="P245" s="7">
        <v>5.8524803943064599E-2</v>
      </c>
      <c r="Q245" s="7">
        <v>6.6790972691493202</v>
      </c>
    </row>
    <row r="246" spans="1:17" hidden="1" x14ac:dyDescent="0.25">
      <c r="A246" s="3" t="s">
        <v>14</v>
      </c>
      <c r="B246" s="2">
        <v>43862</v>
      </c>
      <c r="C246" s="34">
        <v>0.76952840285259005</v>
      </c>
      <c r="D246" s="7">
        <v>4.7846417251154398E-2</v>
      </c>
      <c r="E246" s="7">
        <v>0.46865362873234301</v>
      </c>
      <c r="F246" s="14">
        <v>0.48349995401650298</v>
      </c>
      <c r="G246" s="7">
        <v>8.2428439505290094E-3</v>
      </c>
      <c r="H246" s="7">
        <v>5.1456977115585702E-2</v>
      </c>
      <c r="I246" s="34">
        <v>0.26307566501413399</v>
      </c>
      <c r="J246" s="34">
        <v>0.18491738836220001</v>
      </c>
      <c r="K246" s="34">
        <v>9.86222780873834E-2</v>
      </c>
      <c r="L246" s="34">
        <v>0.183484763547378</v>
      </c>
      <c r="M246" s="7">
        <v>6.4433378937911304E-2</v>
      </c>
      <c r="N246" s="7">
        <v>8.0545371657889196E-3</v>
      </c>
      <c r="O246" s="7">
        <v>7.3567929390803005E-2</v>
      </c>
      <c r="P246" s="7">
        <v>6.4144238428287398E-2</v>
      </c>
      <c r="Q246" s="7">
        <v>6.7254408151848803</v>
      </c>
    </row>
    <row r="247" spans="1:17" hidden="1" x14ac:dyDescent="0.25">
      <c r="A247" s="3" t="s">
        <v>14</v>
      </c>
      <c r="B247" s="2">
        <v>43891</v>
      </c>
      <c r="C247" s="34">
        <v>0.62646995221972501</v>
      </c>
      <c r="D247" s="7">
        <v>6.5449122179210506E-2</v>
      </c>
      <c r="E247" s="7">
        <v>0.48499292057869497</v>
      </c>
      <c r="F247" s="14">
        <v>0.44955795724209402</v>
      </c>
      <c r="G247" s="7">
        <v>1.01789871618671E-2</v>
      </c>
      <c r="H247" s="7">
        <v>3.57232838545413E-2</v>
      </c>
      <c r="I247" s="34">
        <v>0.25208973676310398</v>
      </c>
      <c r="J247" s="34">
        <v>0.13955627829784301</v>
      </c>
      <c r="K247" s="34">
        <v>0.11585472129157599</v>
      </c>
      <c r="L247" s="34">
        <v>0.27880917903443397</v>
      </c>
      <c r="M247" s="7">
        <v>6.0768247777692401E-2</v>
      </c>
      <c r="N247" s="7">
        <v>3.7659544253378801E-3</v>
      </c>
      <c r="O247" s="7">
        <v>4.1376250829874797E-2</v>
      </c>
      <c r="P247" s="7">
        <v>6.1877360563729597E-2</v>
      </c>
      <c r="Q247" s="7">
        <v>6.7270564335251102</v>
      </c>
    </row>
    <row r="248" spans="1:17" hidden="1" x14ac:dyDescent="0.25">
      <c r="A248" s="3" t="s">
        <v>14</v>
      </c>
      <c r="B248" s="2">
        <v>43922</v>
      </c>
      <c r="C248" s="34">
        <v>0.23361003656149501</v>
      </c>
      <c r="D248" s="7">
        <v>0.148985397904256</v>
      </c>
      <c r="E248" s="7">
        <v>0.64460230318770495</v>
      </c>
      <c r="F248" s="14">
        <v>0.20641229890804</v>
      </c>
      <c r="G248" s="7">
        <v>2.2318961659360301E-2</v>
      </c>
      <c r="H248" s="7">
        <v>7.3917768226029301E-4</v>
      </c>
      <c r="I248" s="34">
        <v>4.4214744613403099E-2</v>
      </c>
      <c r="J248" s="34">
        <v>1.49401465076124E-2</v>
      </c>
      <c r="K248" s="34">
        <v>0.10476837433774901</v>
      </c>
      <c r="L248" s="34">
        <v>0.72957468926378899</v>
      </c>
      <c r="M248" s="7">
        <v>2.3980644411126899E-2</v>
      </c>
      <c r="N248" s="7">
        <v>1.1708306623978201E-3</v>
      </c>
      <c r="O248" s="7">
        <v>6.2985781116108898E-3</v>
      </c>
      <c r="P248" s="7">
        <v>5.19938527506901E-2</v>
      </c>
      <c r="Q248" s="7">
        <v>7.0349168484849498</v>
      </c>
    </row>
    <row r="249" spans="1:17" hidden="1" x14ac:dyDescent="0.25">
      <c r="A249" s="3" t="s">
        <v>14</v>
      </c>
      <c r="B249" s="2">
        <v>43952</v>
      </c>
      <c r="C249" s="34">
        <v>0.272625028674428</v>
      </c>
      <c r="D249" s="7">
        <v>0.130461584342036</v>
      </c>
      <c r="E249" s="7">
        <v>0.62442362994789002</v>
      </c>
      <c r="F249" s="14">
        <v>0.245114785710074</v>
      </c>
      <c r="G249" s="7">
        <v>2.1142596750240699E-2</v>
      </c>
      <c r="H249" s="7">
        <v>1.3224567892938001E-3</v>
      </c>
      <c r="I249" s="34">
        <v>6.6536554586851607E-2</v>
      </c>
      <c r="J249" s="34">
        <v>2.4715197054639398E-2</v>
      </c>
      <c r="K249" s="34">
        <v>0.119642245712057</v>
      </c>
      <c r="L249" s="34">
        <v>0.64862478395830003</v>
      </c>
      <c r="M249" s="7">
        <v>3.09761026645301E-2</v>
      </c>
      <c r="N249" s="7">
        <v>1.17694513250715E-3</v>
      </c>
      <c r="O249" s="7">
        <v>7.2346904995603404E-3</v>
      </c>
      <c r="P249" s="7">
        <v>7.8628426852019206E-2</v>
      </c>
      <c r="Q249" s="7">
        <v>6.9827946099796696</v>
      </c>
    </row>
    <row r="250" spans="1:17" hidden="1" x14ac:dyDescent="0.25">
      <c r="A250" s="3" t="s">
        <v>14</v>
      </c>
      <c r="B250" s="2">
        <v>43983</v>
      </c>
      <c r="C250" s="34">
        <v>0.45599877157698798</v>
      </c>
      <c r="D250" s="7">
        <v>9.1041542416753093E-2</v>
      </c>
      <c r="E250" s="7">
        <v>0.57969169316897096</v>
      </c>
      <c r="F250" s="14">
        <v>0.32926676441427599</v>
      </c>
      <c r="G250" s="7">
        <v>1.4908360530486201E-2</v>
      </c>
      <c r="H250" s="7">
        <v>2.1726790124690299E-2</v>
      </c>
      <c r="I250" s="34">
        <v>0.34228606043608101</v>
      </c>
      <c r="J250" s="34">
        <v>3.4836270207320198E-2</v>
      </c>
      <c r="K250" s="34">
        <v>0.108448039430927</v>
      </c>
      <c r="L250" s="34">
        <v>0.35477560370517303</v>
      </c>
      <c r="M250" s="7">
        <v>5.4212777154762998E-2</v>
      </c>
      <c r="N250" s="7">
        <v>2.24684100844045E-3</v>
      </c>
      <c r="O250" s="7">
        <v>7.6195206221632197E-3</v>
      </c>
      <c r="P250" s="7">
        <v>5.89397367799556E-2</v>
      </c>
      <c r="Q250" s="7">
        <v>6.9274360675511</v>
      </c>
    </row>
    <row r="251" spans="1:17" hidden="1" x14ac:dyDescent="0.25">
      <c r="A251" s="3" t="s">
        <v>14</v>
      </c>
      <c r="B251" s="2">
        <v>44013</v>
      </c>
      <c r="C251" s="34">
        <v>0.91163002503809598</v>
      </c>
      <c r="D251" s="7">
        <v>5.4531865388334197E-2</v>
      </c>
      <c r="E251" s="7">
        <v>0.41414955608459197</v>
      </c>
      <c r="F251" s="14">
        <v>0.53131857852707398</v>
      </c>
      <c r="G251" s="7">
        <v>9.9562912222767603E-3</v>
      </c>
      <c r="H251" s="7">
        <v>4.0815798055246301E-2</v>
      </c>
      <c r="I251" s="34">
        <v>0.36422327026829199</v>
      </c>
      <c r="J251" s="34">
        <v>0.14986063776953101</v>
      </c>
      <c r="K251" s="34">
        <v>8.8238756882995401E-2</v>
      </c>
      <c r="L251" s="34">
        <v>0.180536551177228</v>
      </c>
      <c r="M251" s="7">
        <v>5.90323737069978E-2</v>
      </c>
      <c r="N251" s="7">
        <v>1.2257827706988701E-3</v>
      </c>
      <c r="O251" s="7">
        <v>5.1917426363649703E-2</v>
      </c>
      <c r="P251" s="7">
        <v>5.4193111783084502E-2</v>
      </c>
      <c r="Q251" s="7">
        <v>6.8399818077790098</v>
      </c>
    </row>
    <row r="252" spans="1:17" hidden="1" x14ac:dyDescent="0.25">
      <c r="A252" s="3" t="s">
        <v>14</v>
      </c>
      <c r="B252" s="2">
        <v>44044</v>
      </c>
      <c r="C252" s="34">
        <v>1.1303299792085</v>
      </c>
      <c r="D252" s="7">
        <v>4.14633382560608E-2</v>
      </c>
      <c r="E252" s="7">
        <v>0.35035169790702497</v>
      </c>
      <c r="F252" s="14">
        <v>0.60818496383691401</v>
      </c>
      <c r="G252" s="7">
        <v>6.7876456361307298E-3</v>
      </c>
      <c r="H252" s="7">
        <v>6.0849840819661098E-2</v>
      </c>
      <c r="I252" s="34">
        <v>0.30164482664219699</v>
      </c>
      <c r="J252" s="34">
        <v>0.20365416354033899</v>
      </c>
      <c r="K252" s="34">
        <v>9.2101029088010197E-2</v>
      </c>
      <c r="L252" s="34">
        <v>0.15440649105528301</v>
      </c>
      <c r="M252" s="7">
        <v>5.5727201252982202E-2</v>
      </c>
      <c r="N252" s="7">
        <v>2.9578812705736701E-3</v>
      </c>
      <c r="O252" s="7">
        <v>6.8040486440196807E-2</v>
      </c>
      <c r="P252" s="7">
        <v>5.3830434254625602E-2</v>
      </c>
      <c r="Q252" s="7">
        <v>6.8313487023950001</v>
      </c>
    </row>
    <row r="253" spans="1:17" hidden="1" x14ac:dyDescent="0.25">
      <c r="A253" s="3" t="s">
        <v>14</v>
      </c>
      <c r="B253" s="2">
        <v>44075</v>
      </c>
      <c r="C253" s="34">
        <v>0.98020469532408205</v>
      </c>
      <c r="D253" s="7">
        <v>4.8941982637913301E-2</v>
      </c>
      <c r="E253" s="7">
        <v>0.37833125049428601</v>
      </c>
      <c r="F253" s="14">
        <v>0.572726766867801</v>
      </c>
      <c r="G253" s="7">
        <v>9.0033273595547993E-3</v>
      </c>
      <c r="H253" s="7">
        <v>5.2180000552587598E-2</v>
      </c>
      <c r="I253" s="34">
        <v>0.30361213466023601</v>
      </c>
      <c r="J253" s="34">
        <v>0.19455710124454501</v>
      </c>
      <c r="K253" s="34">
        <v>8.8076207001049303E-2</v>
      </c>
      <c r="L253" s="34">
        <v>0.16709559251272499</v>
      </c>
      <c r="M253" s="7">
        <v>5.7479950488581101E-2</v>
      </c>
      <c r="N253" s="7">
        <v>9.6233492099221404E-4</v>
      </c>
      <c r="O253" s="7">
        <v>7.4211375902460505E-2</v>
      </c>
      <c r="P253" s="7">
        <v>5.2821975357267903E-2</v>
      </c>
      <c r="Q253" s="7">
        <v>6.7269041062558497</v>
      </c>
    </row>
    <row r="254" spans="1:17" hidden="1" x14ac:dyDescent="0.25">
      <c r="A254" s="3" t="s">
        <v>14</v>
      </c>
      <c r="B254" s="2">
        <v>44105</v>
      </c>
      <c r="C254" s="34">
        <v>0.86780456221179303</v>
      </c>
      <c r="D254" s="7">
        <v>5.8360362992416599E-2</v>
      </c>
      <c r="E254" s="7">
        <v>0.441311789827113</v>
      </c>
      <c r="F254" s="14">
        <v>0.50032784718046996</v>
      </c>
      <c r="G254" s="7">
        <v>9.9005888764644393E-3</v>
      </c>
      <c r="H254" s="7">
        <v>5.7705454609621697E-2</v>
      </c>
      <c r="I254" s="34">
        <v>0.32660695030690801</v>
      </c>
      <c r="J254" s="34">
        <v>0.14695479357562899</v>
      </c>
      <c r="K254" s="34">
        <v>9.6695785741439597E-2</v>
      </c>
      <c r="L254" s="34">
        <v>0.201313200397682</v>
      </c>
      <c r="M254" s="7">
        <v>6.5636180631526694E-2</v>
      </c>
      <c r="N254" s="7">
        <v>1.2180134354514999E-3</v>
      </c>
      <c r="O254" s="7">
        <v>3.96398543574525E-2</v>
      </c>
      <c r="P254" s="7">
        <v>5.4329178067824398E-2</v>
      </c>
      <c r="Q254" s="7">
        <v>6.6924604264362602</v>
      </c>
    </row>
    <row r="255" spans="1:17" hidden="1" x14ac:dyDescent="0.25">
      <c r="A255" s="3" t="s">
        <v>14</v>
      </c>
      <c r="B255" s="2">
        <v>44136</v>
      </c>
      <c r="C255" s="34">
        <v>0.40258597342689401</v>
      </c>
      <c r="D255" s="7">
        <v>0.106344243625784</v>
      </c>
      <c r="E255" s="7">
        <v>0.59040562956197495</v>
      </c>
      <c r="F255" s="14">
        <v>0.30325012681224101</v>
      </c>
      <c r="G255" s="7">
        <v>2.0519963310799302E-2</v>
      </c>
      <c r="H255" s="7">
        <v>2.4598659913773298E-2</v>
      </c>
      <c r="I255" s="34">
        <v>0.177862212591955</v>
      </c>
      <c r="J255" s="34">
        <v>5.7096985269186801E-2</v>
      </c>
      <c r="K255" s="34">
        <v>0.13764141839604799</v>
      </c>
      <c r="L255" s="34">
        <v>0.41185257278838899</v>
      </c>
      <c r="M255" s="7">
        <v>8.6574415536896002E-2</v>
      </c>
      <c r="N255" s="7">
        <v>5.0453910430938895E-4</v>
      </c>
      <c r="O255" s="7">
        <v>1.4481988876363899E-2</v>
      </c>
      <c r="P255" s="7">
        <v>6.8867244212279605E-2</v>
      </c>
      <c r="Q255" s="7">
        <v>6.9037630235985299</v>
      </c>
    </row>
    <row r="256" spans="1:17" hidden="1" x14ac:dyDescent="0.25">
      <c r="A256" s="3" t="s">
        <v>14</v>
      </c>
      <c r="B256" s="2">
        <v>44166</v>
      </c>
      <c r="C256" s="34">
        <v>1.00709707706424</v>
      </c>
      <c r="D256" s="7">
        <v>6.6478039130214897E-2</v>
      </c>
      <c r="E256" s="7">
        <v>0.60828246401849495</v>
      </c>
      <c r="F256" s="14">
        <v>0.32523949685129</v>
      </c>
      <c r="G256" s="7">
        <v>9.7309340382964096E-3</v>
      </c>
      <c r="H256" s="7">
        <v>4.0492460570814397E-2</v>
      </c>
      <c r="I256" s="34">
        <v>0.40546192115516499</v>
      </c>
      <c r="J256" s="34">
        <v>3.4071442692675903E-2</v>
      </c>
      <c r="K256" s="34">
        <v>0.170329244923447</v>
      </c>
      <c r="L256" s="34">
        <v>0.208442125622327</v>
      </c>
      <c r="M256" s="7">
        <v>9.0389184555198995E-2</v>
      </c>
      <c r="N256" s="7">
        <v>6.8639425055216604E-4</v>
      </c>
      <c r="O256" s="7">
        <v>7.2416859421458703E-3</v>
      </c>
      <c r="P256" s="7">
        <v>3.31546062493785E-2</v>
      </c>
      <c r="Q256" s="7">
        <v>6.6679838968062697</v>
      </c>
    </row>
    <row r="257" spans="1:17" hidden="1" x14ac:dyDescent="0.25">
      <c r="A257" s="3" t="s">
        <v>14</v>
      </c>
      <c r="B257" s="2">
        <v>44197</v>
      </c>
      <c r="C257" s="34">
        <v>0.26433056669976401</v>
      </c>
      <c r="D257" s="7">
        <v>0.14953210598863501</v>
      </c>
      <c r="E257" s="7">
        <v>0.61606383789363095</v>
      </c>
      <c r="F257" s="14">
        <v>0.23440405611773399</v>
      </c>
      <c r="G257" s="7">
        <v>2.2580475898338299E-2</v>
      </c>
      <c r="H257" s="7">
        <v>3.3445557294776102E-3</v>
      </c>
      <c r="I257" s="34">
        <v>5.4292871592135299E-2</v>
      </c>
      <c r="J257" s="34">
        <v>3.8921493766414503E-2</v>
      </c>
      <c r="K257" s="34">
        <v>0.115634131988436</v>
      </c>
      <c r="L257" s="34">
        <v>0.57967848384167098</v>
      </c>
      <c r="M257" s="7">
        <v>7.4604427314596294E-2</v>
      </c>
      <c r="N257" s="7">
        <v>3.4182751575747102E-4</v>
      </c>
      <c r="O257" s="7">
        <v>1.2991108213652999E-2</v>
      </c>
      <c r="P257" s="7">
        <v>9.7610624139520499E-2</v>
      </c>
      <c r="Q257" s="7">
        <v>6.9627868618500504</v>
      </c>
    </row>
    <row r="258" spans="1:17" hidden="1" x14ac:dyDescent="0.25">
      <c r="A258" s="3" t="s">
        <v>14</v>
      </c>
      <c r="B258" s="2">
        <v>44228</v>
      </c>
      <c r="C258" s="34">
        <v>0.27000011584731298</v>
      </c>
      <c r="D258" s="7">
        <v>0.13283074878897</v>
      </c>
      <c r="E258" s="7">
        <v>0.622920523694656</v>
      </c>
      <c r="F258" s="14">
        <v>0.244248727516373</v>
      </c>
      <c r="G258" s="7">
        <v>1.6451744198479099E-2</v>
      </c>
      <c r="H258" s="7">
        <v>2.7736054828435401E-3</v>
      </c>
      <c r="I258" s="34">
        <v>7.0838026791808006E-2</v>
      </c>
      <c r="J258" s="34">
        <v>5.02553820812685E-2</v>
      </c>
      <c r="K258" s="34">
        <v>0.10608306265681899</v>
      </c>
      <c r="L258" s="34">
        <v>0.55741145028255101</v>
      </c>
      <c r="M258" s="7">
        <v>8.3709138538469896E-2</v>
      </c>
      <c r="N258" s="7">
        <v>5.8782468787231805E-4</v>
      </c>
      <c r="O258" s="7">
        <v>1.3804427542618E-2</v>
      </c>
      <c r="P258" s="7">
        <v>9.8085337737269795E-2</v>
      </c>
      <c r="Q258" s="7">
        <v>6.9274351257598203</v>
      </c>
    </row>
    <row r="259" spans="1:17" hidden="1" x14ac:dyDescent="0.25">
      <c r="A259" s="3" t="s">
        <v>14</v>
      </c>
      <c r="B259" s="2">
        <v>44256</v>
      </c>
      <c r="C259" s="34">
        <v>0.33358117324666298</v>
      </c>
      <c r="D259" s="7">
        <v>0.120181358400803</v>
      </c>
      <c r="E259" s="7">
        <v>0.61966045449999096</v>
      </c>
      <c r="F259" s="14">
        <v>0.26015818709920602</v>
      </c>
      <c r="G259" s="7">
        <v>1.3730957336105101E-2</v>
      </c>
      <c r="H259" s="7">
        <v>2.8649562769395699E-3</v>
      </c>
      <c r="I259" s="34">
        <v>9.5174149206239303E-2</v>
      </c>
      <c r="J259" s="34">
        <v>4.94935846032169E-2</v>
      </c>
      <c r="K259" s="34">
        <v>0.103982120251606</v>
      </c>
      <c r="L259" s="34">
        <v>0.52864904908077204</v>
      </c>
      <c r="M259" s="7">
        <v>9.0531153432204498E-2</v>
      </c>
      <c r="N259" s="7">
        <v>4.7931378935466701E-4</v>
      </c>
      <c r="O259" s="7">
        <v>1.5746345150770301E-2</v>
      </c>
      <c r="P259" s="7">
        <v>9.93483708727914E-2</v>
      </c>
      <c r="Q259" s="7">
        <v>6.8275147815003203</v>
      </c>
    </row>
    <row r="260" spans="1:17" hidden="1" x14ac:dyDescent="0.25">
      <c r="A260" s="3" t="s">
        <v>14</v>
      </c>
      <c r="B260" s="2">
        <v>44287</v>
      </c>
      <c r="C260" s="34">
        <v>0.68367565973496602</v>
      </c>
      <c r="D260" s="7">
        <v>8.1142249626234897E-2</v>
      </c>
      <c r="E260" s="7">
        <v>0.54429869939513598</v>
      </c>
      <c r="F260" s="14">
        <v>0.37455905097862902</v>
      </c>
      <c r="G260" s="7">
        <v>1.0163976193534E-2</v>
      </c>
      <c r="H260" s="7">
        <v>2.4190801185776399E-2</v>
      </c>
      <c r="I260" s="34">
        <v>0.38619996874482698</v>
      </c>
      <c r="J260" s="34">
        <v>6.8732000358398299E-2</v>
      </c>
      <c r="K260" s="34">
        <v>0.113119960838267</v>
      </c>
      <c r="L260" s="34">
        <v>0.25049740504746099</v>
      </c>
      <c r="M260" s="7">
        <v>7.0929221705196902E-2</v>
      </c>
      <c r="N260" s="7">
        <v>2.8567126989589999E-4</v>
      </c>
      <c r="O260" s="7">
        <v>1.3637547758896199E-2</v>
      </c>
      <c r="P260" s="7">
        <v>6.2243446897747703E-2</v>
      </c>
      <c r="Q260" s="7">
        <v>6.79486927217323</v>
      </c>
    </row>
    <row r="261" spans="1:17" hidden="1" x14ac:dyDescent="0.25">
      <c r="A261" s="3" t="s">
        <v>14</v>
      </c>
      <c r="B261" s="2">
        <v>44317</v>
      </c>
      <c r="C261" s="34">
        <v>0.91391067186639097</v>
      </c>
      <c r="D261" s="7">
        <v>6.1350672869337097E-2</v>
      </c>
      <c r="E261" s="7">
        <v>0.44880509483507802</v>
      </c>
      <c r="F261" s="14">
        <v>0.48984423229558499</v>
      </c>
      <c r="G261" s="7">
        <v>8.3894668829502007E-3</v>
      </c>
      <c r="H261" s="7">
        <v>4.34877821474235E-2</v>
      </c>
      <c r="I261" s="34">
        <v>0.349169305670882</v>
      </c>
      <c r="J261" s="34">
        <v>0.15421143514351801</v>
      </c>
      <c r="K261" s="34">
        <v>7.5508722506078998E-2</v>
      </c>
      <c r="L261" s="34">
        <v>0.193727143798511</v>
      </c>
      <c r="M261" s="7">
        <v>6.3700805557401693E-2</v>
      </c>
      <c r="N261" s="7">
        <v>1.10940860048428E-3</v>
      </c>
      <c r="O261" s="7">
        <v>5.4563797711384802E-2</v>
      </c>
      <c r="P261" s="7">
        <v>5.6132131981364901E-2</v>
      </c>
      <c r="Q261" s="7">
        <v>6.5738010251281196</v>
      </c>
    </row>
    <row r="262" spans="1:17" hidden="1" x14ac:dyDescent="0.25">
      <c r="A262" s="3" t="s">
        <v>14</v>
      </c>
      <c r="B262" s="2">
        <v>44348</v>
      </c>
      <c r="C262" s="34">
        <v>1.0997394786827199</v>
      </c>
      <c r="D262" s="7">
        <v>4.6652155130152903E-2</v>
      </c>
      <c r="E262" s="7">
        <v>0.32410041659426397</v>
      </c>
      <c r="F262" s="14">
        <v>0.629247428275583</v>
      </c>
      <c r="G262" s="7">
        <v>7.5375977714738996E-3</v>
      </c>
      <c r="H262" s="7">
        <v>5.48770190321375E-2</v>
      </c>
      <c r="I262" s="34">
        <v>0.32864504672101902</v>
      </c>
      <c r="J262" s="34">
        <v>0.21231462976565799</v>
      </c>
      <c r="K262" s="34">
        <v>5.5845343115783E-2</v>
      </c>
      <c r="L262" s="34">
        <v>0.165277117317116</v>
      </c>
      <c r="M262" s="7">
        <v>5.4105052263297801E-2</v>
      </c>
      <c r="N262" s="7">
        <v>1.0102917109389899E-3</v>
      </c>
      <c r="O262" s="7">
        <v>6.9962311442873001E-2</v>
      </c>
      <c r="P262" s="7">
        <v>5.0425590859702302E-2</v>
      </c>
      <c r="Q262" s="7">
        <v>6.7808974212179498</v>
      </c>
    </row>
    <row r="263" spans="1:17" hidden="1" x14ac:dyDescent="0.25">
      <c r="A263" s="3" t="s">
        <v>14</v>
      </c>
      <c r="B263" s="2">
        <v>44378</v>
      </c>
      <c r="C263" s="34">
        <v>1.3478981838553401</v>
      </c>
      <c r="D263" s="7">
        <v>3.7555601332795098E-2</v>
      </c>
      <c r="E263" s="7">
        <v>0.27989532736525402</v>
      </c>
      <c r="F263" s="14">
        <v>0.68254907130195097</v>
      </c>
      <c r="G263" s="7">
        <v>6.7014534692427501E-3</v>
      </c>
      <c r="H263" s="7">
        <v>6.9921644278519296E-2</v>
      </c>
      <c r="I263" s="34">
        <v>0.26813980041170798</v>
      </c>
      <c r="J263" s="34">
        <v>0.26030480856981097</v>
      </c>
      <c r="K263" s="34">
        <v>5.4817471079357499E-2</v>
      </c>
      <c r="L263" s="34">
        <v>0.149169039099394</v>
      </c>
      <c r="M263" s="7">
        <v>4.97532168726844E-2</v>
      </c>
      <c r="N263" s="7">
        <v>1.72829536679692E-3</v>
      </c>
      <c r="O263" s="7">
        <v>9.0585506584690806E-2</v>
      </c>
      <c r="P263" s="7">
        <v>4.88787642677957E-2</v>
      </c>
      <c r="Q263" s="7">
        <v>6.7728370973593899</v>
      </c>
    </row>
    <row r="264" spans="1:17" hidden="1" x14ac:dyDescent="0.25">
      <c r="A264" s="3" t="s">
        <v>14</v>
      </c>
      <c r="B264" s="2">
        <v>44409</v>
      </c>
      <c r="C264" s="34">
        <v>1.43271914098992</v>
      </c>
      <c r="D264" s="7">
        <v>3.8410375546539699E-2</v>
      </c>
      <c r="E264" s="7">
        <v>0.26657237215736901</v>
      </c>
      <c r="F264" s="14">
        <v>0.69501725229609201</v>
      </c>
      <c r="G264" s="7">
        <v>6.1503905516939704E-3</v>
      </c>
      <c r="H264" s="7">
        <v>8.9129616633914305E-2</v>
      </c>
      <c r="I264" s="34">
        <v>0.24592180583248599</v>
      </c>
      <c r="J264" s="34">
        <v>0.291387789767309</v>
      </c>
      <c r="K264" s="34">
        <v>4.98440195687435E-2</v>
      </c>
      <c r="L264" s="34">
        <v>0.138143180865333</v>
      </c>
      <c r="M264" s="7">
        <v>4.4593172411966198E-2</v>
      </c>
      <c r="N264" s="7">
        <v>4.1040276134075301E-4</v>
      </c>
      <c r="O264" s="7">
        <v>8.6233960254127301E-2</v>
      </c>
      <c r="P264" s="7">
        <v>4.8185661353085898E-2</v>
      </c>
      <c r="Q264" s="7">
        <v>6.7132943720304104</v>
      </c>
    </row>
    <row r="265" spans="1:17" x14ac:dyDescent="0.25">
      <c r="A265" s="3" t="s">
        <v>14</v>
      </c>
      <c r="B265" s="2">
        <v>44440</v>
      </c>
      <c r="C265" s="34">
        <v>1.16913153325644</v>
      </c>
      <c r="D265" s="7">
        <v>4.5408654126766701E-2</v>
      </c>
      <c r="E265" s="7">
        <v>0.31881989950026701</v>
      </c>
      <c r="F265" s="14">
        <v>0.63577144637296601</v>
      </c>
      <c r="G265" s="7">
        <v>7.3421146963058804E-3</v>
      </c>
      <c r="H265" s="7">
        <v>7.0204032022760904E-2</v>
      </c>
      <c r="I265" s="34">
        <v>0.25595190680400198</v>
      </c>
      <c r="J265" s="34">
        <v>0.274282656396935</v>
      </c>
      <c r="K265" s="34">
        <v>5.4766851883795299E-2</v>
      </c>
      <c r="L265" s="34">
        <v>0.15373077659310699</v>
      </c>
      <c r="M265" s="7">
        <v>5.3210707002928202E-2</v>
      </c>
      <c r="N265" s="7">
        <v>7.40994275302357E-4</v>
      </c>
      <c r="O265" s="7">
        <v>7.7477849645890204E-2</v>
      </c>
      <c r="P265" s="7">
        <v>5.2292110678972999E-2</v>
      </c>
      <c r="Q265" s="7">
        <v>6.7144231843462796</v>
      </c>
    </row>
    <row r="266" spans="1:17" hidden="1" x14ac:dyDescent="0.25">
      <c r="A266" s="3" t="s">
        <v>15</v>
      </c>
      <c r="B266" s="2">
        <v>43466</v>
      </c>
      <c r="C266" s="34">
        <v>0.72778141843781896</v>
      </c>
      <c r="D266" s="7">
        <v>4.2273789961012498E-2</v>
      </c>
      <c r="E266" s="7">
        <v>0.50786528396022801</v>
      </c>
      <c r="F266" s="14">
        <v>0.44986092607875999</v>
      </c>
      <c r="G266" s="7">
        <v>6.8093071822724104E-3</v>
      </c>
      <c r="H266" s="7">
        <v>6.0881365133967198E-2</v>
      </c>
      <c r="I266" s="34">
        <v>0.21208731506655901</v>
      </c>
      <c r="J266" s="34">
        <v>0.30057085083024898</v>
      </c>
      <c r="K266" s="34">
        <v>0.11102131219594</v>
      </c>
      <c r="L266" s="34">
        <v>8.4499194892694002E-2</v>
      </c>
      <c r="M266" s="7">
        <v>0.11813739665631499</v>
      </c>
      <c r="N266" s="7">
        <v>2.0922224496739899E-2</v>
      </c>
      <c r="O266" s="7">
        <v>6.0031028668068198E-2</v>
      </c>
      <c r="P266" s="7">
        <v>2.5040004877196102E-2</v>
      </c>
      <c r="Q266" s="7">
        <v>4.6393941925836701</v>
      </c>
    </row>
    <row r="267" spans="1:17" hidden="1" x14ac:dyDescent="0.25">
      <c r="A267" s="3" t="s">
        <v>15</v>
      </c>
      <c r="B267" s="2">
        <v>43497</v>
      </c>
      <c r="C267" s="34">
        <v>0.81373547273050895</v>
      </c>
      <c r="D267" s="7">
        <v>3.7579714431716503E-2</v>
      </c>
      <c r="E267" s="7">
        <v>0.478069934664415</v>
      </c>
      <c r="F267" s="14">
        <v>0.48435035090386802</v>
      </c>
      <c r="G267" s="7">
        <v>6.1600360082868302E-3</v>
      </c>
      <c r="H267" s="7">
        <v>6.1464098569399397E-2</v>
      </c>
      <c r="I267" s="34">
        <v>0.21816861309066801</v>
      </c>
      <c r="J267" s="34">
        <v>0.33295916993628799</v>
      </c>
      <c r="K267" s="34">
        <v>9.2785474160770695E-2</v>
      </c>
      <c r="L267" s="34">
        <v>7.9053402909710899E-2</v>
      </c>
      <c r="M267" s="7">
        <v>0.105954192143106</v>
      </c>
      <c r="N267" s="7">
        <v>1.8229574335368801E-2</v>
      </c>
      <c r="O267" s="7">
        <v>5.61377445185028E-2</v>
      </c>
      <c r="P267" s="7">
        <v>2.9087694327897502E-2</v>
      </c>
      <c r="Q267" s="7">
        <v>4.5454096816055296</v>
      </c>
    </row>
    <row r="268" spans="1:17" hidden="1" x14ac:dyDescent="0.25">
      <c r="A268" s="3" t="s">
        <v>15</v>
      </c>
      <c r="B268" s="2">
        <v>43525</v>
      </c>
      <c r="C268" s="34">
        <v>0.95168255229773502</v>
      </c>
      <c r="D268" s="7">
        <v>3.6604836081174999E-2</v>
      </c>
      <c r="E268" s="7">
        <v>0.47726359365015603</v>
      </c>
      <c r="F268" s="14">
        <v>0.48613157026866899</v>
      </c>
      <c r="G268" s="7">
        <v>5.8128628637183497E-3</v>
      </c>
      <c r="H268" s="7">
        <v>5.6890803009022002E-2</v>
      </c>
      <c r="I268" s="34">
        <v>0.219331167668947</v>
      </c>
      <c r="J268" s="34">
        <v>0.33630888213170701</v>
      </c>
      <c r="K268" s="34">
        <v>9.4506279405087698E-2</v>
      </c>
      <c r="L268" s="34">
        <v>7.5054112139488996E-2</v>
      </c>
      <c r="M268" s="7">
        <v>0.106999788600664</v>
      </c>
      <c r="N268" s="7">
        <v>1.8918791613104599E-2</v>
      </c>
      <c r="O268" s="7">
        <v>5.8103912989919397E-2</v>
      </c>
      <c r="P268" s="7">
        <v>2.8073399578340801E-2</v>
      </c>
      <c r="Q268" s="7">
        <v>4.5390921338351502</v>
      </c>
    </row>
    <row r="269" spans="1:17" hidden="1" x14ac:dyDescent="0.25">
      <c r="A269" s="3" t="s">
        <v>15</v>
      </c>
      <c r="B269" s="2">
        <v>43556</v>
      </c>
      <c r="C269" s="34">
        <v>0.97131081924936702</v>
      </c>
      <c r="D269" s="7">
        <v>3.3646002788564298E-2</v>
      </c>
      <c r="E269" s="7">
        <v>0.44260373374504403</v>
      </c>
      <c r="F269" s="14">
        <v>0.52375026346639197</v>
      </c>
      <c r="G269" s="7">
        <v>5.0819740751794004E-3</v>
      </c>
      <c r="H269" s="7">
        <v>5.7820573813858203E-2</v>
      </c>
      <c r="I269" s="34">
        <v>0.232110953937923</v>
      </c>
      <c r="J269" s="34">
        <v>0.32627139994167897</v>
      </c>
      <c r="K269" s="34">
        <v>8.8964138003002E-2</v>
      </c>
      <c r="L269" s="34">
        <v>7.7976747854020395E-2</v>
      </c>
      <c r="M269" s="7">
        <v>9.4287696515585301E-2</v>
      </c>
      <c r="N269" s="7">
        <v>1.7322114280392001E-2</v>
      </c>
      <c r="O269" s="7">
        <v>6.5864690712582705E-2</v>
      </c>
      <c r="P269" s="7">
        <v>3.4299710865777898E-2</v>
      </c>
      <c r="Q269" s="7">
        <v>4.62282724349416</v>
      </c>
    </row>
    <row r="270" spans="1:17" hidden="1" x14ac:dyDescent="0.25">
      <c r="A270" s="3" t="s">
        <v>15</v>
      </c>
      <c r="B270" s="2">
        <v>43586</v>
      </c>
      <c r="C270" s="34">
        <v>1.0206678761783501</v>
      </c>
      <c r="D270" s="7">
        <v>3.2966823122681302E-2</v>
      </c>
      <c r="E270" s="7">
        <v>0.46667226650434401</v>
      </c>
      <c r="F270" s="14">
        <v>0.50036091037297503</v>
      </c>
      <c r="G270" s="7">
        <v>5.2204193361955501E-3</v>
      </c>
      <c r="H270" s="7">
        <v>5.6339892050939401E-2</v>
      </c>
      <c r="I270" s="34">
        <v>0.23690461881574201</v>
      </c>
      <c r="J270" s="34">
        <v>0.32072547909205101</v>
      </c>
      <c r="K270" s="34">
        <v>9.0254855288488894E-2</v>
      </c>
      <c r="L270" s="34">
        <v>7.8284527208957996E-2</v>
      </c>
      <c r="M270" s="7">
        <v>9.6098936444533198E-2</v>
      </c>
      <c r="N270" s="7">
        <v>1.7286994831304001E-2</v>
      </c>
      <c r="O270" s="7">
        <v>6.4657274407010301E-2</v>
      </c>
      <c r="P270" s="7">
        <v>3.4227002524777297E-2</v>
      </c>
      <c r="Q270" s="7">
        <v>4.6767285183154597</v>
      </c>
    </row>
    <row r="271" spans="1:17" hidden="1" x14ac:dyDescent="0.25">
      <c r="A271" s="3" t="s">
        <v>15</v>
      </c>
      <c r="B271" s="2">
        <v>43617</v>
      </c>
      <c r="C271" s="34">
        <v>1.00621532392779</v>
      </c>
      <c r="D271" s="7">
        <v>3.4943520669400402E-2</v>
      </c>
      <c r="E271" s="7">
        <v>0.47425873975278299</v>
      </c>
      <c r="F271" s="14">
        <v>0.49079773957781703</v>
      </c>
      <c r="G271" s="7">
        <v>4.5943352224757702E-3</v>
      </c>
      <c r="H271" s="7">
        <v>5.3129547045186E-2</v>
      </c>
      <c r="I271" s="34">
        <v>0.23973645126461399</v>
      </c>
      <c r="J271" s="34">
        <v>0.31999395750424098</v>
      </c>
      <c r="K271" s="34">
        <v>9.4412059058474301E-2</v>
      </c>
      <c r="L271" s="34">
        <v>7.5662344118015104E-2</v>
      </c>
      <c r="M271" s="7">
        <v>9.0595826632624304E-2</v>
      </c>
      <c r="N271" s="7">
        <v>2.30672479996776E-2</v>
      </c>
      <c r="O271" s="7">
        <v>6.05187967041807E-2</v>
      </c>
      <c r="P271" s="7">
        <v>3.82894344505115E-2</v>
      </c>
      <c r="Q271" s="7">
        <v>4.5877857910997797</v>
      </c>
    </row>
    <row r="272" spans="1:17" hidden="1" x14ac:dyDescent="0.25">
      <c r="A272" s="3" t="s">
        <v>15</v>
      </c>
      <c r="B272" s="2">
        <v>43647</v>
      </c>
      <c r="C272" s="34">
        <v>1.06383052271862</v>
      </c>
      <c r="D272" s="7">
        <v>3.2365098376175898E-2</v>
      </c>
      <c r="E272" s="7">
        <v>0.42882373589975797</v>
      </c>
      <c r="F272" s="14">
        <v>0.53881116572406595</v>
      </c>
      <c r="G272" s="7">
        <v>4.9009129017340202E-3</v>
      </c>
      <c r="H272" s="7">
        <v>6.2918780405819899E-2</v>
      </c>
      <c r="I272" s="34">
        <v>0.21353999361732101</v>
      </c>
      <c r="J272" s="34">
        <v>0.31200455852197001</v>
      </c>
      <c r="K272" s="34">
        <v>9.2712951756909398E-2</v>
      </c>
      <c r="L272" s="34">
        <v>8.0931692108298106E-2</v>
      </c>
      <c r="M272" s="7">
        <v>8.7713483485756097E-2</v>
      </c>
      <c r="N272" s="7">
        <v>1.5828897473912501E-2</v>
      </c>
      <c r="O272" s="7">
        <v>7.8629288406989004E-2</v>
      </c>
      <c r="P272" s="7">
        <v>5.0819441321290799E-2</v>
      </c>
      <c r="Q272" s="7">
        <v>4.6603456279248796</v>
      </c>
    </row>
    <row r="273" spans="1:17" hidden="1" x14ac:dyDescent="0.25">
      <c r="A273" s="3" t="s">
        <v>15</v>
      </c>
      <c r="B273" s="2">
        <v>43678</v>
      </c>
      <c r="C273" s="34">
        <v>1.2089174749438201</v>
      </c>
      <c r="D273" s="7">
        <v>2.9111926025913601E-2</v>
      </c>
      <c r="E273" s="7">
        <v>0.39936853344151602</v>
      </c>
      <c r="F273" s="14">
        <v>0.57151954053257004</v>
      </c>
      <c r="G273" s="7">
        <v>4.4170089062107003E-3</v>
      </c>
      <c r="H273" s="7">
        <v>6.9085364502006502E-2</v>
      </c>
      <c r="I273" s="34">
        <v>0.20799516674620799</v>
      </c>
      <c r="J273" s="34">
        <v>0.33662669525630101</v>
      </c>
      <c r="K273" s="34">
        <v>8.5899419913112507E-2</v>
      </c>
      <c r="L273" s="34">
        <v>7.0365480308810194E-2</v>
      </c>
      <c r="M273" s="7">
        <v>7.6479333229917804E-2</v>
      </c>
      <c r="N273" s="7">
        <v>1.2377709746879399E-2</v>
      </c>
      <c r="O273" s="7">
        <v>8.2761695499373594E-2</v>
      </c>
      <c r="P273" s="7">
        <v>5.3992125891180097E-2</v>
      </c>
      <c r="Q273" s="7">
        <v>4.6551212046099302</v>
      </c>
    </row>
    <row r="274" spans="1:17" hidden="1" x14ac:dyDescent="0.25">
      <c r="A274" s="3" t="s">
        <v>15</v>
      </c>
      <c r="B274" s="2">
        <v>43709</v>
      </c>
      <c r="C274" s="34">
        <v>0.94822832542423297</v>
      </c>
      <c r="D274" s="7">
        <v>3.7667785658364199E-2</v>
      </c>
      <c r="E274" s="7">
        <v>0.45213539813296699</v>
      </c>
      <c r="F274" s="14">
        <v>0.51019681620866897</v>
      </c>
      <c r="G274" s="7">
        <v>4.6040371079790901E-3</v>
      </c>
      <c r="H274" s="7">
        <v>5.6701105862640003E-2</v>
      </c>
      <c r="I274" s="34">
        <v>0.226794026951502</v>
      </c>
      <c r="J274" s="34">
        <v>0.33397897449298097</v>
      </c>
      <c r="K274" s="34">
        <v>8.8834199940767106E-2</v>
      </c>
      <c r="L274" s="34">
        <v>7.8342796472598494E-2</v>
      </c>
      <c r="M274" s="7">
        <v>8.8860159146097698E-2</v>
      </c>
      <c r="N274" s="7">
        <v>1.48950380743803E-2</v>
      </c>
      <c r="O274" s="7">
        <v>6.0021473576903302E-2</v>
      </c>
      <c r="P274" s="7">
        <v>4.6968188374151697E-2</v>
      </c>
      <c r="Q274" s="7">
        <v>4.56394873964007</v>
      </c>
    </row>
    <row r="275" spans="1:17" hidden="1" x14ac:dyDescent="0.25">
      <c r="A275" s="3" t="s">
        <v>15</v>
      </c>
      <c r="B275" s="2">
        <v>43739</v>
      </c>
      <c r="C275" s="34">
        <v>0.96064135945930196</v>
      </c>
      <c r="D275" s="7">
        <v>3.7844855266353103E-2</v>
      </c>
      <c r="E275" s="7">
        <v>0.47944467347842901</v>
      </c>
      <c r="F275" s="14">
        <v>0.48271047125521799</v>
      </c>
      <c r="G275" s="7">
        <v>5.2588969383287401E-3</v>
      </c>
      <c r="H275" s="7">
        <v>6.56687267169348E-2</v>
      </c>
      <c r="I275" s="34">
        <v>0.23317122738235699</v>
      </c>
      <c r="J275" s="34">
        <v>0.31640065493111902</v>
      </c>
      <c r="K275" s="34">
        <v>9.53456805035304E-2</v>
      </c>
      <c r="L275" s="34">
        <v>7.6140727713819203E-2</v>
      </c>
      <c r="M275" s="7">
        <v>9.4574286281523201E-2</v>
      </c>
      <c r="N275" s="7">
        <v>1.5419539440800101E-2</v>
      </c>
      <c r="O275" s="7">
        <v>5.2345796589040101E-2</v>
      </c>
      <c r="P275" s="7">
        <v>4.5674463502546898E-2</v>
      </c>
      <c r="Q275" s="7">
        <v>4.5409173170433199</v>
      </c>
    </row>
    <row r="276" spans="1:17" hidden="1" x14ac:dyDescent="0.25">
      <c r="A276" s="3" t="s">
        <v>15</v>
      </c>
      <c r="B276" s="2">
        <v>43770</v>
      </c>
      <c r="C276" s="34">
        <v>1.0223024673921499</v>
      </c>
      <c r="D276" s="7">
        <v>3.4770681782900999E-2</v>
      </c>
      <c r="E276" s="7">
        <v>0.50322767174755301</v>
      </c>
      <c r="F276" s="14">
        <v>0.462001646469546</v>
      </c>
      <c r="G276" s="7">
        <v>6.1056880511348903E-3</v>
      </c>
      <c r="H276" s="7">
        <v>5.3756598536575599E-2</v>
      </c>
      <c r="I276" s="34">
        <v>0.234495208851311</v>
      </c>
      <c r="J276" s="34">
        <v>0.312899498726603</v>
      </c>
      <c r="K276" s="34">
        <v>0.122020406366686</v>
      </c>
      <c r="L276" s="34">
        <v>7.4144049210857293E-2</v>
      </c>
      <c r="M276" s="7">
        <v>9.4233224054690604E-2</v>
      </c>
      <c r="N276" s="7">
        <v>1.5680523275503198E-2</v>
      </c>
      <c r="O276" s="7">
        <v>4.7785997420700999E-2</v>
      </c>
      <c r="P276" s="7">
        <v>3.8878805505937503E-2</v>
      </c>
      <c r="Q276" s="7">
        <v>4.6275127485122702</v>
      </c>
    </row>
    <row r="277" spans="1:17" hidden="1" x14ac:dyDescent="0.25">
      <c r="A277" s="3" t="s">
        <v>15</v>
      </c>
      <c r="B277" s="2">
        <v>43800</v>
      </c>
      <c r="C277" s="34">
        <v>1.3046863872403001</v>
      </c>
      <c r="D277" s="7">
        <v>3.09523057097611E-2</v>
      </c>
      <c r="E277" s="7">
        <v>0.542761493435583</v>
      </c>
      <c r="F277" s="14">
        <v>0.42628620085465602</v>
      </c>
      <c r="G277" s="7">
        <v>4.80929571194561E-3</v>
      </c>
      <c r="H277" s="7">
        <v>5.2783050929035201E-2</v>
      </c>
      <c r="I277" s="34">
        <v>0.26903454122600001</v>
      </c>
      <c r="J277" s="34">
        <v>0.28005975164193497</v>
      </c>
      <c r="K277" s="34">
        <v>0.16618783061971101</v>
      </c>
      <c r="L277" s="34">
        <v>6.08493950441652E-2</v>
      </c>
      <c r="M277" s="7">
        <v>7.67615574262554E-2</v>
      </c>
      <c r="N277" s="7">
        <v>1.5900865949816999E-2</v>
      </c>
      <c r="O277" s="7">
        <v>3.5039788108882398E-2</v>
      </c>
      <c r="P277" s="7">
        <v>3.8573923342253E-2</v>
      </c>
      <c r="Q277" s="7">
        <v>4.5035956362580301</v>
      </c>
    </row>
    <row r="278" spans="1:17" hidden="1" x14ac:dyDescent="0.25">
      <c r="A278" s="3" t="s">
        <v>15</v>
      </c>
      <c r="B278" s="2">
        <v>43831</v>
      </c>
      <c r="C278" s="34">
        <v>0.72357363572210198</v>
      </c>
      <c r="D278" s="7">
        <v>4.7350902339124402E-2</v>
      </c>
      <c r="E278" s="7">
        <v>0.53721986225650897</v>
      </c>
      <c r="F278" s="14">
        <v>0.41542923540436699</v>
      </c>
      <c r="G278" s="7">
        <v>6.5326111648934199E-3</v>
      </c>
      <c r="H278" s="7">
        <v>7.0145808509641097E-2</v>
      </c>
      <c r="I278" s="34">
        <v>0.20844118318816501</v>
      </c>
      <c r="J278" s="34">
        <v>0.31784626504970198</v>
      </c>
      <c r="K278" s="34">
        <v>0.120338244242812</v>
      </c>
      <c r="L278" s="34">
        <v>9.1597244848351397E-2</v>
      </c>
      <c r="M278" s="7">
        <v>7.5282535864094793E-2</v>
      </c>
      <c r="N278" s="7">
        <v>1.70356779948246E-2</v>
      </c>
      <c r="O278" s="7">
        <v>4.4857227586258999E-2</v>
      </c>
      <c r="P278" s="7">
        <v>4.7923201551256199E-2</v>
      </c>
      <c r="Q278" s="7">
        <v>4.4901103514702898</v>
      </c>
    </row>
    <row r="279" spans="1:17" hidden="1" x14ac:dyDescent="0.25">
      <c r="A279" s="3" t="s">
        <v>15</v>
      </c>
      <c r="B279" s="2">
        <v>43862</v>
      </c>
      <c r="C279" s="34">
        <v>0.81650826000479504</v>
      </c>
      <c r="D279" s="7">
        <v>4.23053978248124E-2</v>
      </c>
      <c r="E279" s="7">
        <v>0.51337029211641005</v>
      </c>
      <c r="F279" s="14">
        <v>0.44432431005877698</v>
      </c>
      <c r="G279" s="7">
        <v>5.8780360460837901E-3</v>
      </c>
      <c r="H279" s="7">
        <v>6.9947249835941999E-2</v>
      </c>
      <c r="I279" s="34">
        <v>0.185931048121287</v>
      </c>
      <c r="J279" s="34">
        <v>0.35229600555276802</v>
      </c>
      <c r="K279" s="34">
        <v>0.120535779635714</v>
      </c>
      <c r="L279" s="34">
        <v>8.4259946817095796E-2</v>
      </c>
      <c r="M279" s="7">
        <v>6.8244398031181597E-2</v>
      </c>
      <c r="N279" s="7">
        <v>1.4104914139487E-2</v>
      </c>
      <c r="O279" s="7">
        <v>5.4218475148047202E-2</v>
      </c>
      <c r="P279" s="7">
        <v>4.4584146672393701E-2</v>
      </c>
      <c r="Q279" s="7">
        <v>4.5983463212400899</v>
      </c>
    </row>
    <row r="280" spans="1:17" hidden="1" x14ac:dyDescent="0.25">
      <c r="A280" s="3" t="s">
        <v>15</v>
      </c>
      <c r="B280" s="2">
        <v>43891</v>
      </c>
      <c r="C280" s="34">
        <v>0.53422956031673297</v>
      </c>
      <c r="D280" s="7">
        <v>6.3991573181888306E-2</v>
      </c>
      <c r="E280" s="7">
        <v>0.52639207855025205</v>
      </c>
      <c r="F280" s="14">
        <v>0.40961634826785998</v>
      </c>
      <c r="G280" s="7">
        <v>6.5874140736460196E-3</v>
      </c>
      <c r="H280" s="7">
        <v>4.4369316191001901E-2</v>
      </c>
      <c r="I280" s="34">
        <v>0.218817383176973</v>
      </c>
      <c r="J280" s="34">
        <v>0.28695800615291001</v>
      </c>
      <c r="K280" s="34">
        <v>9.8767637359341798E-2</v>
      </c>
      <c r="L280" s="34">
        <v>0.14083653103813401</v>
      </c>
      <c r="M280" s="7">
        <v>9.5074648694334102E-2</v>
      </c>
      <c r="N280" s="7">
        <v>2.3851734469120599E-2</v>
      </c>
      <c r="O280" s="7">
        <v>4.4993654463961801E-2</v>
      </c>
      <c r="P280" s="7">
        <v>3.97436743805758E-2</v>
      </c>
      <c r="Q280" s="7">
        <v>4.4771530389395702</v>
      </c>
    </row>
    <row r="281" spans="1:17" hidden="1" x14ac:dyDescent="0.25">
      <c r="A281" s="3" t="s">
        <v>15</v>
      </c>
      <c r="B281" s="2">
        <v>43922</v>
      </c>
      <c r="C281" s="34">
        <v>7.97455179455622E-2</v>
      </c>
      <c r="D281" s="7">
        <v>0.32793936054046902</v>
      </c>
      <c r="E281" s="7">
        <v>0.51838369612915702</v>
      </c>
      <c r="F281" s="14">
        <v>0.15367694333037399</v>
      </c>
      <c r="G281" s="7">
        <v>1.29261473624879E-2</v>
      </c>
      <c r="H281" s="7">
        <v>5.2754521663321898E-5</v>
      </c>
      <c r="I281" s="34">
        <v>0</v>
      </c>
      <c r="J281" s="34">
        <v>6.6556276853150598E-3</v>
      </c>
      <c r="K281" s="34">
        <v>1.6573946687101E-2</v>
      </c>
      <c r="L281" s="34">
        <v>0.78255049237846597</v>
      </c>
      <c r="M281" s="7">
        <v>4.7148708959107E-2</v>
      </c>
      <c r="N281" s="7">
        <v>9.7632441545498799E-2</v>
      </c>
      <c r="O281" s="7">
        <v>2.5365604954564001E-2</v>
      </c>
      <c r="P281" s="7">
        <v>1.10942759057966E-2</v>
      </c>
      <c r="Q281" s="7">
        <v>4.2327484060084801</v>
      </c>
    </row>
    <row r="282" spans="1:17" hidden="1" x14ac:dyDescent="0.25">
      <c r="A282" s="3" t="s">
        <v>15</v>
      </c>
      <c r="B282" s="2">
        <v>43952</v>
      </c>
      <c r="C282" s="34">
        <v>0.123072515477781</v>
      </c>
      <c r="D282" s="7">
        <v>0.25113674470563901</v>
      </c>
      <c r="E282" s="7">
        <v>0.41927074043080598</v>
      </c>
      <c r="F282" s="14">
        <v>0.32959251486355501</v>
      </c>
      <c r="G282" s="7">
        <v>1.4595697696363499E-2</v>
      </c>
      <c r="H282" s="7">
        <v>1.19251263150942E-2</v>
      </c>
      <c r="I282" s="34">
        <v>2.6586454573605099E-5</v>
      </c>
      <c r="J282" s="34">
        <v>7.2617482409357198E-2</v>
      </c>
      <c r="K282" s="34">
        <v>1.40775656773733E-2</v>
      </c>
      <c r="L282" s="34">
        <v>0.58513907583281</v>
      </c>
      <c r="M282" s="7">
        <v>5.4804785728938099E-2</v>
      </c>
      <c r="N282" s="7">
        <v>8.7396550680979804E-2</v>
      </c>
      <c r="O282" s="7">
        <v>3.5869115187979299E-2</v>
      </c>
      <c r="P282" s="7">
        <v>0.123548014016531</v>
      </c>
      <c r="Q282" s="7">
        <v>4.3394254389672202</v>
      </c>
    </row>
    <row r="283" spans="1:17" hidden="1" x14ac:dyDescent="0.25">
      <c r="A283" s="3" t="s">
        <v>15</v>
      </c>
      <c r="B283" s="2">
        <v>43983</v>
      </c>
      <c r="C283" s="34">
        <v>0.30211205947594999</v>
      </c>
      <c r="D283" s="7">
        <v>0.13035136101879</v>
      </c>
      <c r="E283" s="7">
        <v>0.52728739678759995</v>
      </c>
      <c r="F283" s="14">
        <v>0.34236124219360897</v>
      </c>
      <c r="G283" s="7">
        <v>7.2427780399648102E-3</v>
      </c>
      <c r="H283" s="7">
        <v>2.05675079389241E-2</v>
      </c>
      <c r="I283" s="34">
        <v>0.402819588710493</v>
      </c>
      <c r="J283" s="34">
        <v>8.0633122329071605E-2</v>
      </c>
      <c r="K283" s="34">
        <v>5.9611764866430397E-2</v>
      </c>
      <c r="L283" s="34">
        <v>0.235867560913049</v>
      </c>
      <c r="M283" s="7">
        <v>7.4708988120570294E-2</v>
      </c>
      <c r="N283" s="7">
        <v>3.3139292921844303E-2</v>
      </c>
      <c r="O283" s="7">
        <v>1.6334621940236799E-2</v>
      </c>
      <c r="P283" s="7">
        <v>6.9074774219416102E-2</v>
      </c>
      <c r="Q283" s="7">
        <v>4.5192358756303896</v>
      </c>
    </row>
    <row r="284" spans="1:17" hidden="1" x14ac:dyDescent="0.25">
      <c r="A284" s="3" t="s">
        <v>15</v>
      </c>
      <c r="B284" s="2">
        <v>44013</v>
      </c>
      <c r="C284" s="34">
        <v>0.74131769988513496</v>
      </c>
      <c r="D284" s="7">
        <v>5.7953269735780799E-2</v>
      </c>
      <c r="E284" s="7">
        <v>0.41378399036050401</v>
      </c>
      <c r="F284" s="14">
        <v>0.52826273990371497</v>
      </c>
      <c r="G284" s="7">
        <v>4.55263578620505E-3</v>
      </c>
      <c r="H284" s="7">
        <v>4.4774219661266997E-2</v>
      </c>
      <c r="I284" s="34">
        <v>0.30405080992016797</v>
      </c>
      <c r="J284" s="34">
        <v>0.26094526349128899</v>
      </c>
      <c r="K284" s="34">
        <v>5.6600343277380602E-2</v>
      </c>
      <c r="L284" s="34">
        <v>0.11380574911582</v>
      </c>
      <c r="M284" s="7">
        <v>7.7068808037537101E-2</v>
      </c>
      <c r="N284" s="7">
        <v>2.11436444107647E-2</v>
      </c>
      <c r="O284" s="7">
        <v>6.3852045626678303E-2</v>
      </c>
      <c r="P284" s="7">
        <v>5.3206480672889502E-2</v>
      </c>
      <c r="Q284" s="7">
        <v>4.6459319255450398</v>
      </c>
    </row>
    <row r="285" spans="1:17" hidden="1" x14ac:dyDescent="0.25">
      <c r="A285" s="3" t="s">
        <v>15</v>
      </c>
      <c r="B285" s="2">
        <v>44044</v>
      </c>
      <c r="C285" s="34">
        <v>1.14625111949749</v>
      </c>
      <c r="D285" s="7">
        <v>3.9179704538972397E-2</v>
      </c>
      <c r="E285" s="7">
        <v>0.33125470572403098</v>
      </c>
      <c r="F285" s="14">
        <v>0.62956558973699706</v>
      </c>
      <c r="G285" s="7">
        <v>3.1004088659272902E-3</v>
      </c>
      <c r="H285" s="7">
        <v>6.0352400440945697E-2</v>
      </c>
      <c r="I285" s="34">
        <v>0.24613297210811799</v>
      </c>
      <c r="J285" s="34">
        <v>0.33157957378705399</v>
      </c>
      <c r="K285" s="34">
        <v>5.1303632614531601E-2</v>
      </c>
      <c r="L285" s="34">
        <v>8.3250441180959894E-2</v>
      </c>
      <c r="M285" s="7">
        <v>6.4326020269175305E-2</v>
      </c>
      <c r="N285" s="7">
        <v>1.3555785717816699E-2</v>
      </c>
      <c r="O285" s="7">
        <v>8.7075582236405796E-2</v>
      </c>
      <c r="P285" s="7">
        <v>5.9323182779065703E-2</v>
      </c>
      <c r="Q285" s="7">
        <v>4.4556649608421797</v>
      </c>
    </row>
    <row r="286" spans="1:17" hidden="1" x14ac:dyDescent="0.25">
      <c r="A286" s="3" t="s">
        <v>15</v>
      </c>
      <c r="B286" s="2">
        <v>44075</v>
      </c>
      <c r="C286" s="34">
        <v>0.94287927558426798</v>
      </c>
      <c r="D286" s="7">
        <v>4.4856704032641297E-2</v>
      </c>
      <c r="E286" s="7">
        <v>0.37608462155188399</v>
      </c>
      <c r="F286" s="14">
        <v>0.57905867441547398</v>
      </c>
      <c r="G286" s="7">
        <v>4.0271443085302602E-3</v>
      </c>
      <c r="H286" s="7">
        <v>4.7927134519345903E-2</v>
      </c>
      <c r="I286" s="34">
        <v>0.24976430057497601</v>
      </c>
      <c r="J286" s="34">
        <v>0.32436960473835802</v>
      </c>
      <c r="K286" s="34">
        <v>5.1904693381935298E-2</v>
      </c>
      <c r="L286" s="34">
        <v>8.9798132107030401E-2</v>
      </c>
      <c r="M286" s="7">
        <v>8.3675231807993702E-2</v>
      </c>
      <c r="N286" s="7">
        <v>1.5711616043621399E-2</v>
      </c>
      <c r="O286" s="7">
        <v>8.4938872428545698E-2</v>
      </c>
      <c r="P286" s="7">
        <v>4.78832700896634E-2</v>
      </c>
      <c r="Q286" s="7">
        <v>4.4255518765132198</v>
      </c>
    </row>
    <row r="287" spans="1:17" hidden="1" x14ac:dyDescent="0.25">
      <c r="A287" s="3" t="s">
        <v>15</v>
      </c>
      <c r="B287" s="2">
        <v>44105</v>
      </c>
      <c r="C287" s="34">
        <v>0.82077078431512795</v>
      </c>
      <c r="D287" s="7">
        <v>5.0706526777275301E-2</v>
      </c>
      <c r="E287" s="7">
        <v>0.41665765679824901</v>
      </c>
      <c r="F287" s="14">
        <v>0.53263581642447599</v>
      </c>
      <c r="G287" s="7">
        <v>5.7318533818770997E-3</v>
      </c>
      <c r="H287" s="7">
        <v>4.4916126027227797E-2</v>
      </c>
      <c r="I287" s="34">
        <v>0.27738398957254001</v>
      </c>
      <c r="J287" s="34">
        <v>0.30434763641526902</v>
      </c>
      <c r="K287" s="34">
        <v>5.6615376551118902E-2</v>
      </c>
      <c r="L287" s="34">
        <v>9.5361023762628797E-2</v>
      </c>
      <c r="M287" s="7">
        <v>9.9129114548810598E-2</v>
      </c>
      <c r="N287" s="7">
        <v>1.73914659897027E-2</v>
      </c>
      <c r="O287" s="7">
        <v>5.8587436911714703E-2</v>
      </c>
      <c r="P287" s="7">
        <v>4.0535976839109998E-2</v>
      </c>
      <c r="Q287" s="7">
        <v>4.4647757960929404</v>
      </c>
    </row>
    <row r="288" spans="1:17" hidden="1" x14ac:dyDescent="0.25">
      <c r="A288" s="3" t="s">
        <v>15</v>
      </c>
      <c r="B288" s="2">
        <v>44136</v>
      </c>
      <c r="C288" s="34">
        <v>0.28108973525090503</v>
      </c>
      <c r="D288" s="7">
        <v>0.108776243645931</v>
      </c>
      <c r="E288" s="7">
        <v>0.57201974313447801</v>
      </c>
      <c r="F288" s="14">
        <v>0.31920401321959102</v>
      </c>
      <c r="G288" s="7">
        <v>1.31357368397929E-2</v>
      </c>
      <c r="H288" s="7">
        <v>1.5996571534886001E-2</v>
      </c>
      <c r="I288" s="34">
        <v>0.250163542548618</v>
      </c>
      <c r="J288" s="34">
        <v>0.17422372540829401</v>
      </c>
      <c r="K288" s="34">
        <v>4.54945287538382E-2</v>
      </c>
      <c r="L288" s="34">
        <v>0.217266504493832</v>
      </c>
      <c r="M288" s="7">
        <v>0.15829689788163501</v>
      </c>
      <c r="N288" s="7">
        <v>4.1607023677275999E-2</v>
      </c>
      <c r="O288" s="7">
        <v>3.00532651986146E-2</v>
      </c>
      <c r="P288" s="7">
        <v>5.3762203663213402E-2</v>
      </c>
      <c r="Q288" s="7">
        <v>4.0323048217673998</v>
      </c>
    </row>
    <row r="289" spans="1:17" hidden="1" x14ac:dyDescent="0.25">
      <c r="A289" s="3" t="s">
        <v>15</v>
      </c>
      <c r="B289" s="2">
        <v>44166</v>
      </c>
      <c r="C289" s="34">
        <v>0.85223676334252196</v>
      </c>
      <c r="D289" s="7">
        <v>5.5099011651422301E-2</v>
      </c>
      <c r="E289" s="7">
        <v>0.61530527608795405</v>
      </c>
      <c r="F289" s="14">
        <v>0.32959571226062301</v>
      </c>
      <c r="G289" s="7">
        <v>7.5961773913702599E-3</v>
      </c>
      <c r="H289" s="7">
        <v>2.5476631071306099E-2</v>
      </c>
      <c r="I289" s="34">
        <v>0.353497057895867</v>
      </c>
      <c r="J289" s="34">
        <v>0.19655547169554699</v>
      </c>
      <c r="K289" s="34">
        <v>0.15407778076304901</v>
      </c>
      <c r="L289" s="34">
        <v>8.97836725321534E-2</v>
      </c>
      <c r="M289" s="7">
        <v>0.104280408221662</v>
      </c>
      <c r="N289" s="7">
        <v>2.2117117637187701E-2</v>
      </c>
      <c r="O289" s="7">
        <v>2.14815848603764E-2</v>
      </c>
      <c r="P289" s="7">
        <v>2.5134097931481299E-2</v>
      </c>
      <c r="Q289" s="7">
        <v>4.3177370545907197</v>
      </c>
    </row>
    <row r="290" spans="1:17" hidden="1" x14ac:dyDescent="0.25">
      <c r="A290" s="3" t="s">
        <v>15</v>
      </c>
      <c r="B290" s="2">
        <v>44197</v>
      </c>
      <c r="C290" s="34">
        <v>0.122873634884649</v>
      </c>
      <c r="D290" s="7">
        <v>0.22507410946401199</v>
      </c>
      <c r="E290" s="7">
        <v>0.58379681857631704</v>
      </c>
      <c r="F290" s="14">
        <v>0.19112907195967099</v>
      </c>
      <c r="G290" s="7">
        <v>1.53826752362891E-2</v>
      </c>
      <c r="H290" s="7">
        <v>3.3754776664200298E-3</v>
      </c>
      <c r="I290" s="34">
        <v>9.4915099489664909E-3</v>
      </c>
      <c r="J290" s="34">
        <v>0.11212889432468599</v>
      </c>
      <c r="K290" s="34">
        <v>1.8993367355672901E-2</v>
      </c>
      <c r="L290" s="34">
        <v>0.43716867687590499</v>
      </c>
      <c r="M290" s="7">
        <v>0.25753076181255502</v>
      </c>
      <c r="N290" s="7">
        <v>6.6697430064310198E-2</v>
      </c>
      <c r="O290" s="7">
        <v>4.1021316904208002E-2</v>
      </c>
      <c r="P290" s="7">
        <v>3.8209889810987697E-2</v>
      </c>
      <c r="Q290" s="7">
        <v>4.3161965185706102</v>
      </c>
    </row>
    <row r="291" spans="1:17" hidden="1" x14ac:dyDescent="0.25">
      <c r="A291" s="3" t="s">
        <v>15</v>
      </c>
      <c r="B291" s="2">
        <v>44228</v>
      </c>
      <c r="C291" s="34">
        <v>0.12841872329831699</v>
      </c>
      <c r="D291" s="7">
        <v>0.20497913453313599</v>
      </c>
      <c r="E291" s="7">
        <v>0.53239059882264494</v>
      </c>
      <c r="F291" s="14">
        <v>0.26263026664421901</v>
      </c>
      <c r="G291" s="7">
        <v>1.7938862277637399E-2</v>
      </c>
      <c r="H291" s="7">
        <v>3.0029566565247998E-4</v>
      </c>
      <c r="I291" s="34">
        <v>2.2098849034052601E-2</v>
      </c>
      <c r="J291" s="34">
        <v>0.12655791571366801</v>
      </c>
      <c r="K291" s="34">
        <v>1.69804641107732E-2</v>
      </c>
      <c r="L291" s="34">
        <v>0.43417216893258298</v>
      </c>
      <c r="M291" s="7">
        <v>0.206824690375149</v>
      </c>
      <c r="N291" s="7">
        <v>6.4116982961114705E-2</v>
      </c>
      <c r="O291" s="7">
        <v>4.0827470712618698E-2</v>
      </c>
      <c r="P291" s="7">
        <v>7.0182300216751606E-2</v>
      </c>
      <c r="Q291" s="7">
        <v>4.1578426384754499</v>
      </c>
    </row>
    <row r="292" spans="1:17" hidden="1" x14ac:dyDescent="0.25">
      <c r="A292" s="3" t="s">
        <v>15</v>
      </c>
      <c r="B292" s="2">
        <v>44256</v>
      </c>
      <c r="C292" s="34">
        <v>0.178835993705352</v>
      </c>
      <c r="D292" s="7">
        <v>0.16478292612908099</v>
      </c>
      <c r="E292" s="7">
        <v>0.62623646869384697</v>
      </c>
      <c r="F292" s="14">
        <v>0.20898060517707201</v>
      </c>
      <c r="G292" s="7">
        <v>1.45422971978925E-2</v>
      </c>
      <c r="H292" s="7">
        <v>3.25046693165661E-3</v>
      </c>
      <c r="I292" s="34">
        <v>0.101691346341108</v>
      </c>
      <c r="J292" s="34">
        <v>0.13949513485926199</v>
      </c>
      <c r="K292" s="34">
        <v>1.7681861571704399E-2</v>
      </c>
      <c r="L292" s="34">
        <v>0.37605368865226901</v>
      </c>
      <c r="M292" s="7">
        <v>0.217100395514121</v>
      </c>
      <c r="N292" s="7">
        <v>5.6684432770270902E-2</v>
      </c>
      <c r="O292" s="7">
        <v>2.6428212837037699E-2</v>
      </c>
      <c r="P292" s="7">
        <v>4.7072163324678298E-2</v>
      </c>
      <c r="Q292" s="7">
        <v>4.5673418631696299</v>
      </c>
    </row>
    <row r="293" spans="1:17" hidden="1" x14ac:dyDescent="0.25">
      <c r="A293" s="3" t="s">
        <v>15</v>
      </c>
      <c r="B293" s="2">
        <v>44287</v>
      </c>
      <c r="C293" s="34">
        <v>0.62253604477323998</v>
      </c>
      <c r="D293" s="7">
        <v>6.4531205316194301E-2</v>
      </c>
      <c r="E293" s="7">
        <v>0.523883698441304</v>
      </c>
      <c r="F293" s="14">
        <v>0.411585096242502</v>
      </c>
      <c r="G293" s="7">
        <v>7.7227751646932498E-3</v>
      </c>
      <c r="H293" s="7">
        <v>2.6464916194790002E-2</v>
      </c>
      <c r="I293" s="34">
        <v>0.395443520304328</v>
      </c>
      <c r="J293" s="34">
        <v>0.17415671778436401</v>
      </c>
      <c r="K293" s="34">
        <v>6.7334187701871495E-2</v>
      </c>
      <c r="L293" s="34">
        <v>0.12693905273997</v>
      </c>
      <c r="M293" s="7">
        <v>0.12572619611282501</v>
      </c>
      <c r="N293" s="7">
        <v>1.8694769273565899E-2</v>
      </c>
      <c r="O293" s="7">
        <v>1.6224259712497802E-2</v>
      </c>
      <c r="P293" s="7">
        <v>4.1293605011095399E-2</v>
      </c>
      <c r="Q293" s="7">
        <v>4.54711380045726</v>
      </c>
    </row>
    <row r="294" spans="1:17" hidden="1" x14ac:dyDescent="0.25">
      <c r="A294" s="3" t="s">
        <v>15</v>
      </c>
      <c r="B294" s="2">
        <v>44317</v>
      </c>
      <c r="C294" s="34">
        <v>0.85343308057007505</v>
      </c>
      <c r="D294" s="7">
        <v>5.5578304672739803E-2</v>
      </c>
      <c r="E294" s="7">
        <v>0.45797447598255703</v>
      </c>
      <c r="F294" s="14">
        <v>0.48644721934470297</v>
      </c>
      <c r="G294" s="7">
        <v>5.6388490079932099E-3</v>
      </c>
      <c r="H294" s="7">
        <v>4.6278704933747999E-2</v>
      </c>
      <c r="I294" s="34">
        <v>0.27828612409485798</v>
      </c>
      <c r="J294" s="34">
        <v>0.29312118193917303</v>
      </c>
      <c r="K294" s="34">
        <v>4.9575681437510503E-2</v>
      </c>
      <c r="L294" s="34">
        <v>0.10219430406164701</v>
      </c>
      <c r="M294" s="7">
        <v>0.117543106859213</v>
      </c>
      <c r="N294" s="7">
        <v>1.3334994660005799E-2</v>
      </c>
      <c r="O294" s="7">
        <v>5.2471265599228697E-2</v>
      </c>
      <c r="P294" s="7">
        <v>4.1555787406622399E-2</v>
      </c>
      <c r="Q294" s="7">
        <v>4.5237039180767296</v>
      </c>
    </row>
    <row r="295" spans="1:17" hidden="1" x14ac:dyDescent="0.25">
      <c r="A295" s="3" t="s">
        <v>15</v>
      </c>
      <c r="B295" s="2">
        <v>44348</v>
      </c>
      <c r="C295" s="34">
        <v>1.0038163089520999</v>
      </c>
      <c r="D295" s="7">
        <v>4.3435169636174498E-2</v>
      </c>
      <c r="E295" s="7">
        <v>0.35986885293968701</v>
      </c>
      <c r="F295" s="14">
        <v>0.59669597742413805</v>
      </c>
      <c r="G295" s="7">
        <v>4.9119059416107896E-3</v>
      </c>
      <c r="H295" s="7">
        <v>6.5643173572004596E-2</v>
      </c>
      <c r="I295" s="34">
        <v>0.21943662935813399</v>
      </c>
      <c r="J295" s="34">
        <v>0.34408078863521002</v>
      </c>
      <c r="K295" s="34">
        <v>3.4182576808489899E-2</v>
      </c>
      <c r="L295" s="34">
        <v>0.101854795299247</v>
      </c>
      <c r="M295" s="7">
        <v>9.3768678653361998E-2</v>
      </c>
      <c r="N295" s="7">
        <v>1.1003152478338E-2</v>
      </c>
      <c r="O295" s="7">
        <v>8.1181666475194897E-2</v>
      </c>
      <c r="P295" s="7">
        <v>4.3936632778408903E-2</v>
      </c>
      <c r="Q295" s="7">
        <v>4.5187498428131896</v>
      </c>
    </row>
    <row r="296" spans="1:17" hidden="1" x14ac:dyDescent="0.25">
      <c r="A296" s="3" t="s">
        <v>15</v>
      </c>
      <c r="B296" s="2">
        <v>44378</v>
      </c>
      <c r="C296" s="34">
        <v>1.2431824224146</v>
      </c>
      <c r="D296" s="7">
        <v>3.7105829702440397E-2</v>
      </c>
      <c r="E296" s="7">
        <v>0.317519723134909</v>
      </c>
      <c r="F296" s="14">
        <v>0.64537444716265102</v>
      </c>
      <c r="G296" s="7">
        <v>3.4966594578943601E-3</v>
      </c>
      <c r="H296" s="7">
        <v>6.0061314502127601E-2</v>
      </c>
      <c r="I296" s="34">
        <v>0.20844624335357301</v>
      </c>
      <c r="J296" s="34">
        <v>0.37983193695651102</v>
      </c>
      <c r="K296" s="34">
        <v>3.1919150624445197E-2</v>
      </c>
      <c r="L296" s="34">
        <v>8.9767028226515902E-2</v>
      </c>
      <c r="M296" s="7">
        <v>7.5346651078531807E-2</v>
      </c>
      <c r="N296" s="7">
        <v>1.09609906350908E-2</v>
      </c>
      <c r="O296" s="7">
        <v>9.7929679101526002E-2</v>
      </c>
      <c r="P296" s="7">
        <v>4.2240346063784302E-2</v>
      </c>
      <c r="Q296" s="7">
        <v>4.5228709603128898</v>
      </c>
    </row>
    <row r="297" spans="1:17" hidden="1" x14ac:dyDescent="0.25">
      <c r="A297" s="3" t="s">
        <v>15</v>
      </c>
      <c r="B297" s="2">
        <v>44409</v>
      </c>
      <c r="C297" s="34">
        <v>1.35366870894964</v>
      </c>
      <c r="D297" s="7">
        <v>3.0717817095039599E-2</v>
      </c>
      <c r="E297" s="7">
        <v>0.28770873742962899</v>
      </c>
      <c r="F297" s="14">
        <v>0.68157344547533205</v>
      </c>
      <c r="G297" s="7">
        <v>3.6540658370538899E-3</v>
      </c>
      <c r="H297" s="7">
        <v>6.25804692395492E-2</v>
      </c>
      <c r="I297" s="34">
        <v>0.19962719960592501</v>
      </c>
      <c r="J297" s="34">
        <v>0.41189311180098098</v>
      </c>
      <c r="K297" s="34">
        <v>3.3849210565021597E-2</v>
      </c>
      <c r="L297" s="34">
        <v>7.80525699364783E-2</v>
      </c>
      <c r="M297" s="7">
        <v>6.7044287149212997E-2</v>
      </c>
      <c r="N297" s="7">
        <v>9.6005927313761105E-3</v>
      </c>
      <c r="O297" s="7">
        <v>8.9745308509569202E-2</v>
      </c>
      <c r="P297" s="7">
        <v>4.3953184624833101E-2</v>
      </c>
      <c r="Q297" s="7">
        <v>4.6531911218434701</v>
      </c>
    </row>
    <row r="298" spans="1:17" x14ac:dyDescent="0.25">
      <c r="A298" s="3" t="s">
        <v>15</v>
      </c>
      <c r="B298" s="2">
        <v>44440</v>
      </c>
      <c r="C298" s="34">
        <v>1.0734231329333599</v>
      </c>
      <c r="D298" s="7">
        <v>4.09826632293692E-2</v>
      </c>
      <c r="E298" s="7">
        <v>0.40048432778837401</v>
      </c>
      <c r="F298" s="14">
        <v>0.558533008982257</v>
      </c>
      <c r="G298" s="7">
        <v>4.2335051136763498E-3</v>
      </c>
      <c r="H298" s="7">
        <v>4.1788290926162097E-2</v>
      </c>
      <c r="I298" s="34">
        <v>0.19390847951371301</v>
      </c>
      <c r="J298" s="34">
        <v>0.42670759241031597</v>
      </c>
      <c r="K298" s="34">
        <v>3.9559384550180203E-2</v>
      </c>
      <c r="L298" s="34">
        <v>8.75515431279031E-2</v>
      </c>
      <c r="M298" s="7">
        <v>8.2120554856536201E-2</v>
      </c>
      <c r="N298" s="7">
        <v>1.2691897503402E-2</v>
      </c>
      <c r="O298" s="7">
        <v>7.3344817890219793E-2</v>
      </c>
      <c r="P298" s="7">
        <v>3.8093934107891601E-2</v>
      </c>
      <c r="Q298" s="7">
        <v>4.25986671076926</v>
      </c>
    </row>
    <row r="299" spans="1:17" hidden="1" x14ac:dyDescent="0.25">
      <c r="A299" s="3" t="s">
        <v>16</v>
      </c>
      <c r="B299" s="2">
        <v>43466</v>
      </c>
      <c r="C299" s="34">
        <v>0.785780896504501</v>
      </c>
      <c r="D299" s="7">
        <v>1.95268809751134E-2</v>
      </c>
      <c r="E299" s="7">
        <v>0.71767400145982996</v>
      </c>
      <c r="F299" s="14">
        <v>0.26279911756505703</v>
      </c>
      <c r="G299" s="7">
        <v>1.5287132476545401E-2</v>
      </c>
      <c r="H299" s="7">
        <v>4.1595240224148601E-2</v>
      </c>
      <c r="I299" s="34">
        <v>0.37194763158295802</v>
      </c>
      <c r="J299" s="34">
        <v>0.13049540255703199</v>
      </c>
      <c r="K299" s="34">
        <v>0.119366654696545</v>
      </c>
      <c r="L299" s="34">
        <v>0.10276585173580199</v>
      </c>
      <c r="M299" s="7">
        <v>9.8672052170994701E-2</v>
      </c>
      <c r="N299" s="7">
        <v>1.8092292610183799E-2</v>
      </c>
      <c r="O299" s="7">
        <v>9.2869064569025495E-2</v>
      </c>
      <c r="P299" s="7">
        <v>8.9086773767649303E-3</v>
      </c>
      <c r="Q299" s="7">
        <v>7.1095429880905998</v>
      </c>
    </row>
    <row r="300" spans="1:17" hidden="1" x14ac:dyDescent="0.25">
      <c r="A300" s="3" t="s">
        <v>16</v>
      </c>
      <c r="B300" s="2">
        <v>43497</v>
      </c>
      <c r="C300" s="34">
        <v>0.81706497110208198</v>
      </c>
      <c r="D300" s="7">
        <v>1.8605439964994301E-2</v>
      </c>
      <c r="E300" s="7">
        <v>0.67406887273904303</v>
      </c>
      <c r="F300" s="14">
        <v>0.30732568729596299</v>
      </c>
      <c r="G300" s="7">
        <v>1.8602899238541599E-2</v>
      </c>
      <c r="H300" s="7">
        <v>3.8055664585341903E-2</v>
      </c>
      <c r="I300" s="34">
        <v>0.36548128577012401</v>
      </c>
      <c r="J300" s="34">
        <v>0.138759874952048</v>
      </c>
      <c r="K300" s="34">
        <v>0.123962978974251</v>
      </c>
      <c r="L300" s="34">
        <v>9.61899404105796E-2</v>
      </c>
      <c r="M300" s="7">
        <v>0.10491010874746499</v>
      </c>
      <c r="N300" s="7">
        <v>1.32867251353928E-2</v>
      </c>
      <c r="O300" s="7">
        <v>9.1466328950611006E-2</v>
      </c>
      <c r="P300" s="7">
        <v>9.2841932356464603E-3</v>
      </c>
      <c r="Q300" s="7">
        <v>7.0584513421405299</v>
      </c>
    </row>
    <row r="301" spans="1:17" hidden="1" x14ac:dyDescent="0.25">
      <c r="A301" s="3" t="s">
        <v>16</v>
      </c>
      <c r="B301" s="2">
        <v>43525</v>
      </c>
      <c r="C301" s="34">
        <v>0.95732415120081205</v>
      </c>
      <c r="D301" s="7">
        <v>1.51996070492531E-2</v>
      </c>
      <c r="E301" s="7">
        <v>0.70040907514903405</v>
      </c>
      <c r="F301" s="14">
        <v>0.28439131780171301</v>
      </c>
      <c r="G301" s="7">
        <v>1.70095537551266E-2</v>
      </c>
      <c r="H301" s="7">
        <v>4.03644978148208E-2</v>
      </c>
      <c r="I301" s="34">
        <v>0.38083131097045397</v>
      </c>
      <c r="J301" s="34">
        <v>0.13612366128622899</v>
      </c>
      <c r="K301" s="34">
        <v>0.123724727613285</v>
      </c>
      <c r="L301" s="34">
        <v>9.35778734199499E-2</v>
      </c>
      <c r="M301" s="7">
        <v>0.10200053641660201</v>
      </c>
      <c r="N301" s="7">
        <v>1.37838281597139E-2</v>
      </c>
      <c r="O301" s="7">
        <v>8.4691246975108506E-2</v>
      </c>
      <c r="P301" s="7">
        <v>7.8927635887104594E-3</v>
      </c>
      <c r="Q301" s="7">
        <v>7.0981157827428998</v>
      </c>
    </row>
    <row r="302" spans="1:17" hidden="1" x14ac:dyDescent="0.25">
      <c r="A302" s="3" t="s">
        <v>16</v>
      </c>
      <c r="B302" s="2">
        <v>43556</v>
      </c>
      <c r="C302" s="34">
        <v>0.92884076560949103</v>
      </c>
      <c r="D302" s="7">
        <v>1.4860807858394101E-2</v>
      </c>
      <c r="E302" s="7">
        <v>0.70119619464234795</v>
      </c>
      <c r="F302" s="14">
        <v>0.283942997499258</v>
      </c>
      <c r="G302" s="7">
        <v>1.6522835051877498E-2</v>
      </c>
      <c r="H302" s="7">
        <v>3.5519364966582999E-2</v>
      </c>
      <c r="I302" s="34">
        <v>0.39251015675851503</v>
      </c>
      <c r="J302" s="34">
        <v>0.12877451908339099</v>
      </c>
      <c r="K302" s="34">
        <v>0.125551731171332</v>
      </c>
      <c r="L302" s="34">
        <v>9.3881689520612599E-2</v>
      </c>
      <c r="M302" s="7">
        <v>8.98084077144298E-2</v>
      </c>
      <c r="N302" s="7">
        <v>1.3440697170276E-2</v>
      </c>
      <c r="O302" s="7">
        <v>9.7826835116922806E-2</v>
      </c>
      <c r="P302" s="7">
        <v>6.1637634460599E-3</v>
      </c>
      <c r="Q302" s="7">
        <v>7.1800816857046001</v>
      </c>
    </row>
    <row r="303" spans="1:17" hidden="1" x14ac:dyDescent="0.25">
      <c r="A303" s="3" t="s">
        <v>16</v>
      </c>
      <c r="B303" s="2">
        <v>43586</v>
      </c>
      <c r="C303" s="34">
        <v>1.0160422320334701</v>
      </c>
      <c r="D303" s="7">
        <v>1.2863360804752101E-2</v>
      </c>
      <c r="E303" s="7">
        <v>0.69940044558982095</v>
      </c>
      <c r="F303" s="14">
        <v>0.28773619360542702</v>
      </c>
      <c r="G303" s="7">
        <v>1.7681105916026799E-2</v>
      </c>
      <c r="H303" s="7">
        <v>3.5297406386682502E-2</v>
      </c>
      <c r="I303" s="34">
        <v>0.39174850095993502</v>
      </c>
      <c r="J303" s="34">
        <v>0.121250016901715</v>
      </c>
      <c r="K303" s="34">
        <v>0.120849189324382</v>
      </c>
      <c r="L303" s="34">
        <v>8.2289472307697398E-2</v>
      </c>
      <c r="M303" s="7">
        <v>9.6884565812145704E-2</v>
      </c>
      <c r="N303" s="7">
        <v>1.47678617688749E-2</v>
      </c>
      <c r="O303" s="7">
        <v>0.112998606327327</v>
      </c>
      <c r="P303" s="7">
        <v>6.2332742952141097E-3</v>
      </c>
      <c r="Q303" s="7">
        <v>7.1180789070935901</v>
      </c>
    </row>
    <row r="304" spans="1:17" hidden="1" x14ac:dyDescent="0.25">
      <c r="A304" s="3" t="s">
        <v>16</v>
      </c>
      <c r="B304" s="2">
        <v>43617</v>
      </c>
      <c r="C304" s="34">
        <v>0.98445818873124102</v>
      </c>
      <c r="D304" s="7">
        <v>1.6211461472674001E-2</v>
      </c>
      <c r="E304" s="7">
        <v>0.72539559269700604</v>
      </c>
      <c r="F304" s="14">
        <v>0.25839294583032002</v>
      </c>
      <c r="G304" s="7">
        <v>1.5678552222465201E-2</v>
      </c>
      <c r="H304" s="7">
        <v>3.6410184097022798E-2</v>
      </c>
      <c r="I304" s="34">
        <v>0.41134191989152202</v>
      </c>
      <c r="J304" s="34">
        <v>0.12831454276850199</v>
      </c>
      <c r="K304" s="34">
        <v>0.12672416323406599</v>
      </c>
      <c r="L304" s="34">
        <v>8.3109385921081205E-2</v>
      </c>
      <c r="M304" s="7">
        <v>9.4086629115166007E-2</v>
      </c>
      <c r="N304" s="7">
        <v>1.6491300086238302E-2</v>
      </c>
      <c r="O304" s="7">
        <v>8.0821784800789595E-2</v>
      </c>
      <c r="P304" s="7">
        <v>7.0215378631468001E-3</v>
      </c>
      <c r="Q304" s="7">
        <v>7.1234919445428897</v>
      </c>
    </row>
    <row r="305" spans="1:17" hidden="1" x14ac:dyDescent="0.25">
      <c r="A305" s="3" t="s">
        <v>16</v>
      </c>
      <c r="B305" s="2">
        <v>43647</v>
      </c>
      <c r="C305" s="34">
        <v>1.03190467230734</v>
      </c>
      <c r="D305" s="7">
        <v>1.5201492212732599E-2</v>
      </c>
      <c r="E305" s="7">
        <v>0.72015664592348805</v>
      </c>
      <c r="F305" s="14">
        <v>0.26464186186377903</v>
      </c>
      <c r="G305" s="7">
        <v>2.12410184650682E-2</v>
      </c>
      <c r="H305" s="7">
        <v>3.4962689988494298E-2</v>
      </c>
      <c r="I305" s="34">
        <v>0.40009719468225302</v>
      </c>
      <c r="J305" s="34">
        <v>0.135421285710564</v>
      </c>
      <c r="K305" s="34">
        <v>0.124481704578875</v>
      </c>
      <c r="L305" s="34">
        <v>8.6272855329873499E-2</v>
      </c>
      <c r="M305" s="7">
        <v>9.4171035569655004E-2</v>
      </c>
      <c r="N305" s="7">
        <v>1.64858454511639E-2</v>
      </c>
      <c r="O305" s="7">
        <v>7.7701031415307001E-2</v>
      </c>
      <c r="P305" s="7">
        <v>9.1653388087459195E-3</v>
      </c>
      <c r="Q305" s="7">
        <v>7.1021990622134004</v>
      </c>
    </row>
    <row r="306" spans="1:17" hidden="1" x14ac:dyDescent="0.25">
      <c r="A306" s="3" t="s">
        <v>16</v>
      </c>
      <c r="B306" s="2">
        <v>43678</v>
      </c>
      <c r="C306" s="34">
        <v>1.0717543867526</v>
      </c>
      <c r="D306" s="7">
        <v>1.5124836603694399E-2</v>
      </c>
      <c r="E306" s="7">
        <v>0.73552479180033603</v>
      </c>
      <c r="F306" s="14">
        <v>0.24935037159596901</v>
      </c>
      <c r="G306" s="7">
        <v>1.73482172108562E-2</v>
      </c>
      <c r="H306" s="7">
        <v>3.6149644611376403E-2</v>
      </c>
      <c r="I306" s="34">
        <v>0.42437996668094202</v>
      </c>
      <c r="J306" s="34">
        <v>0.134744522300553</v>
      </c>
      <c r="K306" s="34">
        <v>0.12208118353819999</v>
      </c>
      <c r="L306" s="34">
        <v>7.8249976145172498E-2</v>
      </c>
      <c r="M306" s="7">
        <v>9.1124166504516907E-2</v>
      </c>
      <c r="N306" s="7">
        <v>1.8529188421563599E-2</v>
      </c>
      <c r="O306" s="7">
        <v>7.0883778088314198E-2</v>
      </c>
      <c r="P306" s="7">
        <v>6.5093564985051703E-3</v>
      </c>
      <c r="Q306" s="7">
        <v>7.1514351403917997</v>
      </c>
    </row>
    <row r="307" spans="1:17" hidden="1" x14ac:dyDescent="0.25">
      <c r="A307" s="3" t="s">
        <v>16</v>
      </c>
      <c r="B307" s="2">
        <v>43709</v>
      </c>
      <c r="C307" s="34">
        <v>0.91688562039518196</v>
      </c>
      <c r="D307" s="7">
        <v>1.5752096085048201E-2</v>
      </c>
      <c r="E307" s="7">
        <v>0.72597093337940799</v>
      </c>
      <c r="F307" s="14">
        <v>0.25827697053554299</v>
      </c>
      <c r="G307" s="7">
        <v>1.6600845490609899E-2</v>
      </c>
      <c r="H307" s="7">
        <v>3.7130249712896003E-2</v>
      </c>
      <c r="I307" s="34">
        <v>0.405647952163531</v>
      </c>
      <c r="J307" s="34">
        <v>0.14024846259340801</v>
      </c>
      <c r="K307" s="34">
        <v>0.118421796097562</v>
      </c>
      <c r="L307" s="34">
        <v>8.73839581183119E-2</v>
      </c>
      <c r="M307" s="7">
        <v>9.1464198580083297E-2</v>
      </c>
      <c r="N307" s="7">
        <v>2.4120384124418501E-2</v>
      </c>
      <c r="O307" s="7">
        <v>7.1310481035511603E-2</v>
      </c>
      <c r="P307" s="7">
        <v>7.6716720836676501E-3</v>
      </c>
      <c r="Q307" s="7">
        <v>7.1746868148842902</v>
      </c>
    </row>
    <row r="308" spans="1:17" hidden="1" x14ac:dyDescent="0.25">
      <c r="A308" s="3" t="s">
        <v>16</v>
      </c>
      <c r="B308" s="2">
        <v>43739</v>
      </c>
      <c r="C308" s="34">
        <v>0.98825526908490402</v>
      </c>
      <c r="D308" s="7">
        <v>1.35600984218736E-2</v>
      </c>
      <c r="E308" s="7">
        <v>0.71102269439506904</v>
      </c>
      <c r="F308" s="14">
        <v>0.27541720718305701</v>
      </c>
      <c r="G308" s="7">
        <v>1.54906655830766E-2</v>
      </c>
      <c r="H308" s="7">
        <v>4.2490659252028599E-2</v>
      </c>
      <c r="I308" s="34">
        <v>0.39481812637895303</v>
      </c>
      <c r="J308" s="34">
        <v>0.144307126093878</v>
      </c>
      <c r="K308" s="34">
        <v>0.127607390847605</v>
      </c>
      <c r="L308" s="34">
        <v>9.2023842548441204E-2</v>
      </c>
      <c r="M308" s="7">
        <v>9.4109102504393194E-2</v>
      </c>
      <c r="N308" s="7">
        <v>2.0840579485282201E-2</v>
      </c>
      <c r="O308" s="7">
        <v>6.0299433603044898E-2</v>
      </c>
      <c r="P308" s="7">
        <v>8.0130737032965901E-3</v>
      </c>
      <c r="Q308" s="7">
        <v>7.1513170514119002</v>
      </c>
    </row>
    <row r="309" spans="1:17" hidden="1" x14ac:dyDescent="0.25">
      <c r="A309" s="3" t="s">
        <v>16</v>
      </c>
      <c r="B309" s="2">
        <v>43770</v>
      </c>
      <c r="C309" s="34">
        <v>1.06291377852975</v>
      </c>
      <c r="D309" s="7">
        <v>1.4647660124169799E-2</v>
      </c>
      <c r="E309" s="7">
        <v>0.73884598841265403</v>
      </c>
      <c r="F309" s="14">
        <v>0.24650635146317601</v>
      </c>
      <c r="G309" s="7">
        <v>1.63581653815696E-2</v>
      </c>
      <c r="H309" s="7">
        <v>5.0213846429682303E-2</v>
      </c>
      <c r="I309" s="34">
        <v>0.40203289618803201</v>
      </c>
      <c r="J309" s="34">
        <v>0.13657527318548299</v>
      </c>
      <c r="K309" s="34">
        <v>0.14032555508816599</v>
      </c>
      <c r="L309" s="34">
        <v>8.1074946227286102E-2</v>
      </c>
      <c r="M309" s="7">
        <v>9.2135969309886503E-2</v>
      </c>
      <c r="N309" s="7">
        <v>1.81999820822564E-2</v>
      </c>
      <c r="O309" s="7">
        <v>5.4844296449416498E-2</v>
      </c>
      <c r="P309" s="7">
        <v>8.2390696582212795E-3</v>
      </c>
      <c r="Q309" s="7">
        <v>7.1027577873859498</v>
      </c>
    </row>
    <row r="310" spans="1:17" hidden="1" x14ac:dyDescent="0.25">
      <c r="A310" s="3" t="s">
        <v>16</v>
      </c>
      <c r="B310" s="2">
        <v>43800</v>
      </c>
      <c r="C310" s="34">
        <v>1.43877506774862</v>
      </c>
      <c r="D310" s="7">
        <v>1.21382826381472E-2</v>
      </c>
      <c r="E310" s="7">
        <v>0.74454620448091902</v>
      </c>
      <c r="F310" s="14">
        <v>0.243315512880933</v>
      </c>
      <c r="G310" s="7">
        <v>1.7661029218936398E-2</v>
      </c>
      <c r="H310" s="7">
        <v>5.1489996851412603E-2</v>
      </c>
      <c r="I310" s="34">
        <v>0.42502815412377898</v>
      </c>
      <c r="J310" s="34">
        <v>0.116443694450427</v>
      </c>
      <c r="K310" s="34">
        <v>0.16798808584867</v>
      </c>
      <c r="L310" s="34">
        <v>6.7046194138627099E-2</v>
      </c>
      <c r="M310" s="7">
        <v>0.102547568998925</v>
      </c>
      <c r="N310" s="7">
        <v>1.10495836642856E-2</v>
      </c>
      <c r="O310" s="7">
        <v>3.43386998434244E-2</v>
      </c>
      <c r="P310" s="7">
        <v>6.4069928615134901E-3</v>
      </c>
      <c r="Q310" s="7">
        <v>6.9907696554726302</v>
      </c>
    </row>
    <row r="311" spans="1:17" hidden="1" x14ac:dyDescent="0.25">
      <c r="A311" s="3" t="s">
        <v>16</v>
      </c>
      <c r="B311" s="2">
        <v>43831</v>
      </c>
      <c r="C311" s="34">
        <v>0.823299949286871</v>
      </c>
      <c r="D311" s="7">
        <v>1.5775963847036702E-2</v>
      </c>
      <c r="E311" s="7">
        <v>0.727762177750088</v>
      </c>
      <c r="F311" s="14">
        <v>0.256461858402876</v>
      </c>
      <c r="G311" s="7">
        <v>1.24823007245444E-2</v>
      </c>
      <c r="H311" s="7">
        <v>3.6235590825407997E-2</v>
      </c>
      <c r="I311" s="34">
        <v>0.354936863062499</v>
      </c>
      <c r="J311" s="34">
        <v>0.16493328732371801</v>
      </c>
      <c r="K311" s="34">
        <v>0.13197488083912301</v>
      </c>
      <c r="L311" s="34">
        <v>0.10375840897210201</v>
      </c>
      <c r="M311" s="7">
        <v>0.10781453429547901</v>
      </c>
      <c r="N311" s="7">
        <v>1.89303937443163E-2</v>
      </c>
      <c r="O311" s="7">
        <v>5.4158351292749901E-2</v>
      </c>
      <c r="P311" s="7">
        <v>1.4775388920060599E-2</v>
      </c>
      <c r="Q311" s="7">
        <v>7.1374465840050902</v>
      </c>
    </row>
    <row r="312" spans="1:17" hidden="1" x14ac:dyDescent="0.25">
      <c r="A312" s="3" t="s">
        <v>16</v>
      </c>
      <c r="B312" s="2">
        <v>43862</v>
      </c>
      <c r="C312" s="34">
        <v>0.83321547474217905</v>
      </c>
      <c r="D312" s="7">
        <v>1.7662457101655302E-2</v>
      </c>
      <c r="E312" s="7">
        <v>0.71628151161366704</v>
      </c>
      <c r="F312" s="14">
        <v>0.26605603128467797</v>
      </c>
      <c r="G312" s="7">
        <v>1.0770375079985101E-2</v>
      </c>
      <c r="H312" s="7">
        <v>3.7559060329588202E-2</v>
      </c>
      <c r="I312" s="34">
        <v>0.36122502309468801</v>
      </c>
      <c r="J312" s="34">
        <v>0.172664619018398</v>
      </c>
      <c r="K312" s="34">
        <v>0.13347737604747301</v>
      </c>
      <c r="L312" s="34">
        <v>0.105818736064157</v>
      </c>
      <c r="M312" s="7">
        <v>9.7110220121519097E-2</v>
      </c>
      <c r="N312" s="7">
        <v>1.79796003568236E-2</v>
      </c>
      <c r="O312" s="7">
        <v>5.3038249431429499E-2</v>
      </c>
      <c r="P312" s="7">
        <v>1.0356740455938899E-2</v>
      </c>
      <c r="Q312" s="7">
        <v>7.1209637516011401</v>
      </c>
    </row>
    <row r="313" spans="1:17" hidden="1" x14ac:dyDescent="0.25">
      <c r="A313" s="3" t="s">
        <v>16</v>
      </c>
      <c r="B313" s="2">
        <v>43891</v>
      </c>
      <c r="C313" s="34">
        <v>0.63486758410708499</v>
      </c>
      <c r="D313" s="7">
        <v>2.1864510760227801E-2</v>
      </c>
      <c r="E313" s="7">
        <v>0.73277414445010802</v>
      </c>
      <c r="F313" s="14">
        <v>0.24536134478966401</v>
      </c>
      <c r="G313" s="7">
        <v>1.72950425285587E-2</v>
      </c>
      <c r="H313" s="7">
        <v>3.4305313943357597E-2</v>
      </c>
      <c r="I313" s="34">
        <v>0.32547407533503497</v>
      </c>
      <c r="J313" s="34">
        <v>0.13009387175228199</v>
      </c>
      <c r="K313" s="34">
        <v>0.118373033613541</v>
      </c>
      <c r="L313" s="34">
        <v>0.18503352903643799</v>
      </c>
      <c r="M313" s="7">
        <v>0.103572181287878</v>
      </c>
      <c r="N313" s="7">
        <v>2.21612195377081E-2</v>
      </c>
      <c r="O313" s="7">
        <v>5.6688495602343403E-2</v>
      </c>
      <c r="P313" s="7">
        <v>7.0032373628584697E-3</v>
      </c>
      <c r="Q313" s="7">
        <v>7.1910616982250897</v>
      </c>
    </row>
    <row r="314" spans="1:17" hidden="1" x14ac:dyDescent="0.25">
      <c r="A314" s="3" t="s">
        <v>16</v>
      </c>
      <c r="B314" s="2">
        <v>43922</v>
      </c>
      <c r="C314" s="34">
        <v>0.163985770538596</v>
      </c>
      <c r="D314" s="7">
        <v>5.6443310223349197E-2</v>
      </c>
      <c r="E314" s="7">
        <v>0.75336770466435299</v>
      </c>
      <c r="F314" s="14">
        <v>0.19018898511229801</v>
      </c>
      <c r="G314" s="7">
        <v>2.8607233328640201E-2</v>
      </c>
      <c r="H314" s="7">
        <v>8.6184752854285499E-4</v>
      </c>
      <c r="I314" s="34">
        <v>0.170374380805702</v>
      </c>
      <c r="J314" s="34">
        <v>3.12274368231047E-2</v>
      </c>
      <c r="K314" s="34">
        <v>2.11931843218768E-2</v>
      </c>
      <c r="L314" s="34">
        <v>0.570775157639963</v>
      </c>
      <c r="M314" s="7">
        <v>4.31653524181492E-2</v>
      </c>
      <c r="N314" s="7">
        <v>8.5280559905335396E-2</v>
      </c>
      <c r="O314" s="7">
        <v>4.5454047158181597E-2</v>
      </c>
      <c r="P314" s="7">
        <v>3.0608000705040499E-3</v>
      </c>
      <c r="Q314" s="7">
        <v>7.3139122283264699</v>
      </c>
    </row>
    <row r="315" spans="1:17" hidden="1" x14ac:dyDescent="0.25">
      <c r="A315" s="3" t="s">
        <v>16</v>
      </c>
      <c r="B315" s="2">
        <v>43952</v>
      </c>
      <c r="C315" s="34">
        <v>0.20750715832706401</v>
      </c>
      <c r="D315" s="7">
        <v>5.1922111399217097E-2</v>
      </c>
      <c r="E315" s="7">
        <v>0.74801772685087597</v>
      </c>
      <c r="F315" s="14">
        <v>0.20006016174990701</v>
      </c>
      <c r="G315" s="7">
        <v>2.6418656133223199E-2</v>
      </c>
      <c r="H315" s="7">
        <v>1.97000951519395E-3</v>
      </c>
      <c r="I315" s="34">
        <v>0.17390509657841199</v>
      </c>
      <c r="J315" s="34">
        <v>3.6162450851683299E-2</v>
      </c>
      <c r="K315" s="34">
        <v>9.3842676634334196E-2</v>
      </c>
      <c r="L315" s="34">
        <v>0.49451179784676202</v>
      </c>
      <c r="M315" s="7">
        <v>4.4005712343872599E-2</v>
      </c>
      <c r="N315" s="7">
        <v>8.3864378207173698E-2</v>
      </c>
      <c r="O315" s="7">
        <v>3.6915775967336299E-2</v>
      </c>
      <c r="P315" s="7">
        <v>8.4034459220093793E-3</v>
      </c>
      <c r="Q315" s="7">
        <v>7.3543383787226704</v>
      </c>
    </row>
    <row r="316" spans="1:17" hidden="1" x14ac:dyDescent="0.25">
      <c r="A316" s="3" t="s">
        <v>16</v>
      </c>
      <c r="B316" s="2">
        <v>43983</v>
      </c>
      <c r="C316" s="34">
        <v>0.450177504762587</v>
      </c>
      <c r="D316" s="7">
        <v>3.8382280808069803E-2</v>
      </c>
      <c r="E316" s="7">
        <v>0.77195426549235302</v>
      </c>
      <c r="F316" s="14">
        <v>0.18966345369957699</v>
      </c>
      <c r="G316" s="7">
        <v>1.5928717108798299E-2</v>
      </c>
      <c r="H316" s="7">
        <v>2.3455338670663101E-2</v>
      </c>
      <c r="I316" s="34">
        <v>0.43007334570867201</v>
      </c>
      <c r="J316" s="34">
        <v>3.9587616596265002E-2</v>
      </c>
      <c r="K316" s="34">
        <v>9.1533541729184403E-2</v>
      </c>
      <c r="L316" s="34">
        <v>0.228404064795724</v>
      </c>
      <c r="M316" s="7">
        <v>8.4967819616810797E-2</v>
      </c>
      <c r="N316" s="7">
        <v>5.5544169408640098E-2</v>
      </c>
      <c r="O316" s="7">
        <v>2.1566230084601401E-2</v>
      </c>
      <c r="P316" s="7">
        <v>8.9391562806410505E-3</v>
      </c>
      <c r="Q316" s="7">
        <v>7.2012484949767899</v>
      </c>
    </row>
    <row r="317" spans="1:17" hidden="1" x14ac:dyDescent="0.25">
      <c r="A317" s="3" t="s">
        <v>16</v>
      </c>
      <c r="B317" s="2">
        <v>44013</v>
      </c>
      <c r="C317" s="34">
        <v>0.76939055889655295</v>
      </c>
      <c r="D317" s="7">
        <v>2.0142359021546999E-2</v>
      </c>
      <c r="E317" s="7">
        <v>0.75423154279889704</v>
      </c>
      <c r="F317" s="14">
        <v>0.22562609817955601</v>
      </c>
      <c r="G317" s="7">
        <v>1.27201126019923E-2</v>
      </c>
      <c r="H317" s="7">
        <v>2.8445976367463301E-2</v>
      </c>
      <c r="I317" s="34">
        <v>0.44814959553559502</v>
      </c>
      <c r="J317" s="34">
        <v>9.9625606851229703E-2</v>
      </c>
      <c r="K317" s="34">
        <v>9.8082517908460801E-2</v>
      </c>
      <c r="L317" s="34">
        <v>0.12654125351380099</v>
      </c>
      <c r="M317" s="7">
        <v>0.12119246416962</v>
      </c>
      <c r="N317" s="7">
        <v>3.2159097846288801E-2</v>
      </c>
      <c r="O317" s="7">
        <v>2.5604652150991E-2</v>
      </c>
      <c r="P317" s="7">
        <v>7.4787230545569697E-3</v>
      </c>
      <c r="Q317" s="7">
        <v>7.3820753347526198</v>
      </c>
    </row>
    <row r="318" spans="1:17" hidden="1" x14ac:dyDescent="0.25">
      <c r="A318" s="3" t="s">
        <v>16</v>
      </c>
      <c r="B318" s="2">
        <v>44044</v>
      </c>
      <c r="C318" s="34">
        <v>0.80342560383319095</v>
      </c>
      <c r="D318" s="7">
        <v>1.9626599561318799E-2</v>
      </c>
      <c r="E318" s="7">
        <v>0.79432313219450601</v>
      </c>
      <c r="F318" s="14">
        <v>0.186050268244175</v>
      </c>
      <c r="G318" s="7">
        <v>1.07142979361453E-2</v>
      </c>
      <c r="H318" s="7">
        <v>2.7501368409544001E-2</v>
      </c>
      <c r="I318" s="34">
        <v>0.45201866512372901</v>
      </c>
      <c r="J318" s="34">
        <v>0.12820727293658801</v>
      </c>
      <c r="K318" s="34">
        <v>9.0415598570150205E-2</v>
      </c>
      <c r="L318" s="34">
        <v>0.117164670780582</v>
      </c>
      <c r="M318" s="7">
        <v>0.106248028990101</v>
      </c>
      <c r="N318" s="7">
        <v>3.05457396264553E-2</v>
      </c>
      <c r="O318" s="7">
        <v>2.5883725376744798E-2</v>
      </c>
      <c r="P318" s="7">
        <v>1.1300632249960099E-2</v>
      </c>
      <c r="Q318" s="7">
        <v>7.4043020916208198</v>
      </c>
    </row>
    <row r="319" spans="1:17" hidden="1" x14ac:dyDescent="0.25">
      <c r="A319" s="3" t="s">
        <v>16</v>
      </c>
      <c r="B319" s="2">
        <v>44075</v>
      </c>
      <c r="C319" s="34">
        <v>0.75972494861350603</v>
      </c>
      <c r="D319" s="7">
        <v>2.4115840889151301E-2</v>
      </c>
      <c r="E319" s="7">
        <v>0.77947225744999504</v>
      </c>
      <c r="F319" s="14">
        <v>0.19641190166085301</v>
      </c>
      <c r="G319" s="7">
        <v>1.7934532449378999E-2</v>
      </c>
      <c r="H319" s="7">
        <v>3.0459985414403801E-2</v>
      </c>
      <c r="I319" s="34">
        <v>0.40932531891478202</v>
      </c>
      <c r="J319" s="34">
        <v>0.13062407888159899</v>
      </c>
      <c r="K319" s="34">
        <v>9.4947596374449397E-2</v>
      </c>
      <c r="L319" s="34">
        <v>0.12781695534906001</v>
      </c>
      <c r="M319" s="7">
        <v>0.106797288479828</v>
      </c>
      <c r="N319" s="7">
        <v>3.2537724742334503E-2</v>
      </c>
      <c r="O319" s="7">
        <v>3.2538374300482398E-2</v>
      </c>
      <c r="P319" s="7">
        <v>1.7018145093682598E-2</v>
      </c>
      <c r="Q319" s="7">
        <v>7.3820348681219699</v>
      </c>
    </row>
    <row r="320" spans="1:17" hidden="1" x14ac:dyDescent="0.25">
      <c r="A320" s="3" t="s">
        <v>16</v>
      </c>
      <c r="B320" s="2">
        <v>44105</v>
      </c>
      <c r="C320" s="34">
        <v>0.80877784215071302</v>
      </c>
      <c r="D320" s="7">
        <v>2.1726703565244899E-2</v>
      </c>
      <c r="E320" s="7">
        <v>0.78695829719093802</v>
      </c>
      <c r="F320" s="14">
        <v>0.19131499924381701</v>
      </c>
      <c r="G320" s="7">
        <v>1.45780348206396E-2</v>
      </c>
      <c r="H320" s="7">
        <v>3.9554821424096401E-2</v>
      </c>
      <c r="I320" s="34">
        <v>0.41264458388583902</v>
      </c>
      <c r="J320" s="34">
        <v>0.128088264296042</v>
      </c>
      <c r="K320" s="34">
        <v>0.100169570565784</v>
      </c>
      <c r="L320" s="34">
        <v>0.122805917264208</v>
      </c>
      <c r="M320" s="7">
        <v>0.115651407894407</v>
      </c>
      <c r="N320" s="7">
        <v>2.9174973768480598E-2</v>
      </c>
      <c r="O320" s="7">
        <v>2.83688516641625E-2</v>
      </c>
      <c r="P320" s="7">
        <v>8.9635744163418796E-3</v>
      </c>
      <c r="Q320" s="7">
        <v>7.32625753720703</v>
      </c>
    </row>
    <row r="321" spans="1:17" hidden="1" x14ac:dyDescent="0.25">
      <c r="A321" s="3" t="s">
        <v>16</v>
      </c>
      <c r="B321" s="2">
        <v>44136</v>
      </c>
      <c r="C321" s="34">
        <v>0.36354735358712797</v>
      </c>
      <c r="D321" s="7">
        <v>3.2863189435976402E-2</v>
      </c>
      <c r="E321" s="7">
        <v>0.77747369560178903</v>
      </c>
      <c r="F321" s="14">
        <v>0.18966311496223501</v>
      </c>
      <c r="G321" s="7">
        <v>2.8295488453346399E-2</v>
      </c>
      <c r="H321" s="7">
        <v>3.0220427630135702E-2</v>
      </c>
      <c r="I321" s="34">
        <v>0.248150167216865</v>
      </c>
      <c r="J321" s="34">
        <v>9.9947690948037293E-2</v>
      </c>
      <c r="K321" s="34">
        <v>0.118682548774313</v>
      </c>
      <c r="L321" s="34">
        <v>0.25278412383913501</v>
      </c>
      <c r="M321" s="7">
        <v>0.13244380473452699</v>
      </c>
      <c r="N321" s="7">
        <v>4.2454055660418703E-2</v>
      </c>
      <c r="O321" s="7">
        <v>3.3293232958775003E-2</v>
      </c>
      <c r="P321" s="7">
        <v>1.3728459784447001E-2</v>
      </c>
      <c r="Q321" s="7">
        <v>7.2509948447267698</v>
      </c>
    </row>
    <row r="322" spans="1:17" hidden="1" x14ac:dyDescent="0.25">
      <c r="A322" s="3" t="s">
        <v>16</v>
      </c>
      <c r="B322" s="2">
        <v>44166</v>
      </c>
      <c r="C322" s="34">
        <v>1.15108226509982</v>
      </c>
      <c r="D322" s="7">
        <v>1.91932708624288E-2</v>
      </c>
      <c r="E322" s="7">
        <v>0.80716673609288003</v>
      </c>
      <c r="F322" s="14">
        <v>0.17363999304469099</v>
      </c>
      <c r="G322" s="7">
        <v>1.21865357132024E-2</v>
      </c>
      <c r="H322" s="7">
        <v>4.09817195112527E-2</v>
      </c>
      <c r="I322" s="34">
        <v>0.45245622493063897</v>
      </c>
      <c r="J322" s="34">
        <v>5.3588632650211201E-2</v>
      </c>
      <c r="K322" s="34">
        <v>0.187657903739441</v>
      </c>
      <c r="L322" s="34">
        <v>9.6787586427864003E-2</v>
      </c>
      <c r="M322" s="7">
        <v>0.111237810673815</v>
      </c>
      <c r="N322" s="7">
        <v>2.5974350293677801E-2</v>
      </c>
      <c r="O322" s="7">
        <v>1.4152489758051501E-2</v>
      </c>
      <c r="P322" s="7">
        <v>4.9767463018446003E-3</v>
      </c>
      <c r="Q322" s="7">
        <v>7.28163999521683</v>
      </c>
    </row>
    <row r="323" spans="1:17" hidden="1" x14ac:dyDescent="0.25">
      <c r="A323" s="3" t="s">
        <v>16</v>
      </c>
      <c r="B323" s="2">
        <v>44197</v>
      </c>
      <c r="C323" s="34">
        <v>0.27844265430903697</v>
      </c>
      <c r="D323" s="7">
        <v>3.8336277439098197E-2</v>
      </c>
      <c r="E323" s="7">
        <v>0.76651152263362998</v>
      </c>
      <c r="F323" s="14">
        <v>0.19515219992727101</v>
      </c>
      <c r="G323" s="7">
        <v>2.1431734451877699E-2</v>
      </c>
      <c r="H323" s="7">
        <v>1.0970224756225701E-2</v>
      </c>
      <c r="I323" s="34">
        <v>0.21368035882609601</v>
      </c>
      <c r="J323" s="34">
        <v>8.2718005639477094E-2</v>
      </c>
      <c r="K323" s="34">
        <v>0.12292893408212401</v>
      </c>
      <c r="L323" s="34">
        <v>0.31801204509657399</v>
      </c>
      <c r="M323" s="7">
        <v>0.134097657087691</v>
      </c>
      <c r="N323" s="7">
        <v>4.7090861307703402E-2</v>
      </c>
      <c r="O323" s="7">
        <v>3.7784135432519801E-2</v>
      </c>
      <c r="P323" s="7">
        <v>1.12860433197111E-2</v>
      </c>
      <c r="Q323" s="7">
        <v>7.2722785820339997</v>
      </c>
    </row>
    <row r="324" spans="1:17" hidden="1" x14ac:dyDescent="0.25">
      <c r="A324" s="3" t="s">
        <v>16</v>
      </c>
      <c r="B324" s="2">
        <v>44228</v>
      </c>
      <c r="C324" s="34">
        <v>0.218081865892055</v>
      </c>
      <c r="D324" s="7">
        <v>4.7535880223713897E-2</v>
      </c>
      <c r="E324" s="7">
        <v>0.77503434146818395</v>
      </c>
      <c r="F324" s="14">
        <v>0.177429778308102</v>
      </c>
      <c r="G324" s="7">
        <v>2.4311808124940101E-2</v>
      </c>
      <c r="H324" s="7">
        <v>8.9632919615167603E-4</v>
      </c>
      <c r="I324" s="34">
        <v>0.13946929973503699</v>
      </c>
      <c r="J324" s="34">
        <v>9.7018483082240994E-2</v>
      </c>
      <c r="K324" s="34">
        <v>7.5152649121102796E-2</v>
      </c>
      <c r="L324" s="34">
        <v>0.387496704731496</v>
      </c>
      <c r="M324" s="7">
        <v>0.16424082913238799</v>
      </c>
      <c r="N324" s="7">
        <v>6.5948970251827194E-2</v>
      </c>
      <c r="O324" s="7">
        <v>3.1617646702282801E-2</v>
      </c>
      <c r="P324" s="7">
        <v>1.3847279922533101E-2</v>
      </c>
      <c r="Q324" s="7">
        <v>7.35184443602608</v>
      </c>
    </row>
    <row r="325" spans="1:17" hidden="1" x14ac:dyDescent="0.25">
      <c r="A325" s="3" t="s">
        <v>16</v>
      </c>
      <c r="B325" s="2">
        <v>44256</v>
      </c>
      <c r="C325" s="34">
        <v>0.27433380565920301</v>
      </c>
      <c r="D325" s="7">
        <v>4.7697388832882097E-2</v>
      </c>
      <c r="E325" s="7">
        <v>0.74568054923322602</v>
      </c>
      <c r="F325" s="14">
        <v>0.20662206193389199</v>
      </c>
      <c r="G325" s="7">
        <v>1.9585435606127501E-2</v>
      </c>
      <c r="H325" s="7">
        <v>8.3155081158678196E-4</v>
      </c>
      <c r="I325" s="34">
        <v>0.13703778774783601</v>
      </c>
      <c r="J325" s="34">
        <v>0.110170251572468</v>
      </c>
      <c r="K325" s="34">
        <v>7.7070693864859402E-2</v>
      </c>
      <c r="L325" s="34">
        <v>0.364150128216289</v>
      </c>
      <c r="M325" s="7">
        <v>0.15485254404052001</v>
      </c>
      <c r="N325" s="7">
        <v>6.0253625085485499E-2</v>
      </c>
      <c r="O325" s="7">
        <v>5.9355998636728198E-2</v>
      </c>
      <c r="P325" s="7">
        <v>1.66919844180991E-2</v>
      </c>
      <c r="Q325" s="7">
        <v>7.2112484495162503</v>
      </c>
    </row>
    <row r="326" spans="1:17" hidden="1" x14ac:dyDescent="0.25">
      <c r="A326" s="3" t="s">
        <v>16</v>
      </c>
      <c r="B326" s="2">
        <v>44287</v>
      </c>
      <c r="C326" s="34">
        <v>0.70180843809058102</v>
      </c>
      <c r="D326" s="7">
        <v>2.81560299844614E-2</v>
      </c>
      <c r="E326" s="7">
        <v>0.78443119287007301</v>
      </c>
      <c r="F326" s="14">
        <v>0.187412777145466</v>
      </c>
      <c r="G326" s="7">
        <v>1.0629283924700699E-2</v>
      </c>
      <c r="H326" s="7">
        <v>2.0367145867038101E-2</v>
      </c>
      <c r="I326" s="34">
        <v>0.44481964453818601</v>
      </c>
      <c r="J326" s="34">
        <v>7.8139560020036095E-2</v>
      </c>
      <c r="K326" s="34">
        <v>0.12873489273729799</v>
      </c>
      <c r="L326" s="34">
        <v>0.14467330633087999</v>
      </c>
      <c r="M326" s="7">
        <v>0.10873144523093201</v>
      </c>
      <c r="N326" s="7">
        <v>3.3831393533404197E-2</v>
      </c>
      <c r="O326" s="7">
        <v>2.15715380423839E-2</v>
      </c>
      <c r="P326" s="7">
        <v>8.5017897751401093E-3</v>
      </c>
      <c r="Q326" s="7">
        <v>7.3973686683824402</v>
      </c>
    </row>
    <row r="327" spans="1:17" hidden="1" x14ac:dyDescent="0.25">
      <c r="A327" s="3" t="s">
        <v>16</v>
      </c>
      <c r="B327" s="2">
        <v>44317</v>
      </c>
      <c r="C327" s="34">
        <v>0.83572572107698195</v>
      </c>
      <c r="D327" s="7">
        <v>2.4865715402374301E-2</v>
      </c>
      <c r="E327" s="7">
        <v>0.77667085102848599</v>
      </c>
      <c r="F327" s="14">
        <v>0.19846343356914001</v>
      </c>
      <c r="G327" s="7">
        <v>1.2162469873937799E-2</v>
      </c>
      <c r="H327" s="7">
        <v>3.0446164391383299E-2</v>
      </c>
      <c r="I327" s="34">
        <v>0.46280855538252702</v>
      </c>
      <c r="J327" s="34">
        <v>0.12070579485907899</v>
      </c>
      <c r="K327" s="34">
        <v>8.0893034204353204E-2</v>
      </c>
      <c r="L327" s="34">
        <v>0.12551551529438901</v>
      </c>
      <c r="M327" s="7">
        <v>0.112326135063138</v>
      </c>
      <c r="N327" s="7">
        <v>2.5796582037340799E-2</v>
      </c>
      <c r="O327" s="7">
        <v>2.33495915962251E-2</v>
      </c>
      <c r="P327" s="7">
        <v>5.9961572976258504E-3</v>
      </c>
      <c r="Q327" s="7">
        <v>7.2985868786250396</v>
      </c>
    </row>
    <row r="328" spans="1:17" hidden="1" x14ac:dyDescent="0.25">
      <c r="A328" s="3" t="s">
        <v>16</v>
      </c>
      <c r="B328" s="2">
        <v>44348</v>
      </c>
      <c r="C328" s="34">
        <v>0.81340672761509702</v>
      </c>
      <c r="D328" s="7">
        <v>2.5464450890211699E-2</v>
      </c>
      <c r="E328" s="7">
        <v>0.74185941907575803</v>
      </c>
      <c r="F328" s="14">
        <v>0.23267613003403001</v>
      </c>
      <c r="G328" s="7">
        <v>1.0489720080821E-2</v>
      </c>
      <c r="H328" s="7">
        <v>3.0450506471651699E-2</v>
      </c>
      <c r="I328" s="34">
        <v>0.42757354463875402</v>
      </c>
      <c r="J328" s="34">
        <v>0.16275678049202899</v>
      </c>
      <c r="K328" s="34">
        <v>6.8433532137261097E-2</v>
      </c>
      <c r="L328" s="34">
        <v>0.12724094539641601</v>
      </c>
      <c r="M328" s="7">
        <v>0.110866659677456</v>
      </c>
      <c r="N328" s="7">
        <v>2.0911837588631799E-2</v>
      </c>
      <c r="O328" s="7">
        <v>3.47043225421029E-2</v>
      </c>
      <c r="P328" s="7">
        <v>6.5721509748762298E-3</v>
      </c>
      <c r="Q328" s="7">
        <v>7.2817084317845602</v>
      </c>
    </row>
    <row r="329" spans="1:17" hidden="1" x14ac:dyDescent="0.25">
      <c r="A329" s="3" t="s">
        <v>16</v>
      </c>
      <c r="B329" s="2">
        <v>44378</v>
      </c>
      <c r="C329" s="34">
        <v>0.89239487642349002</v>
      </c>
      <c r="D329" s="7">
        <v>2.4322304047262499E-2</v>
      </c>
      <c r="E329" s="7">
        <v>0.74475235535966999</v>
      </c>
      <c r="F329" s="14">
        <v>0.23092534059306699</v>
      </c>
      <c r="G329" s="7">
        <v>9.4717230290633E-3</v>
      </c>
      <c r="H329" s="7">
        <v>3.3726204490445499E-2</v>
      </c>
      <c r="I329" s="34">
        <v>0.41995285640912999</v>
      </c>
      <c r="J329" s="34">
        <v>0.17171105880263701</v>
      </c>
      <c r="K329" s="34">
        <v>7.3722447712712497E-2</v>
      </c>
      <c r="L329" s="34">
        <v>0.12420413368788399</v>
      </c>
      <c r="M329" s="7">
        <v>0.101859788649554</v>
      </c>
      <c r="N329" s="7">
        <v>2.0167637763362001E-2</v>
      </c>
      <c r="O329" s="7">
        <v>3.7902849830522403E-2</v>
      </c>
      <c r="P329" s="7">
        <v>7.2812996246895698E-3</v>
      </c>
      <c r="Q329" s="7">
        <v>7.3743340569792002</v>
      </c>
    </row>
    <row r="330" spans="1:17" hidden="1" x14ac:dyDescent="0.25">
      <c r="A330" s="3" t="s">
        <v>16</v>
      </c>
      <c r="B330" s="2">
        <v>44409</v>
      </c>
      <c r="C330" s="34">
        <v>0.93814590233694894</v>
      </c>
      <c r="D330" s="7">
        <v>2.28607382596685E-2</v>
      </c>
      <c r="E330" s="7">
        <v>0.75354298956697097</v>
      </c>
      <c r="F330" s="14">
        <v>0.22359627217336001</v>
      </c>
      <c r="G330" s="7">
        <v>9.2750105265487406E-3</v>
      </c>
      <c r="H330" s="7">
        <v>3.6419068851735098E-2</v>
      </c>
      <c r="I330" s="34">
        <v>0.42253668098091901</v>
      </c>
      <c r="J330" s="34">
        <v>0.18050922777185799</v>
      </c>
      <c r="K330" s="34">
        <v>7.4590204787376505E-2</v>
      </c>
      <c r="L330" s="34">
        <v>0.115661225725181</v>
      </c>
      <c r="M330" s="7">
        <v>9.8573658985885299E-2</v>
      </c>
      <c r="N330" s="7">
        <v>1.8535386365246501E-2</v>
      </c>
      <c r="O330" s="7">
        <v>3.6485742160057802E-2</v>
      </c>
      <c r="P330" s="7">
        <v>7.4137938451913398E-3</v>
      </c>
      <c r="Q330" s="7">
        <v>7.2769714338674598</v>
      </c>
    </row>
    <row r="331" spans="1:17" x14ac:dyDescent="0.25">
      <c r="A331" s="3" t="s">
        <v>16</v>
      </c>
      <c r="B331" s="2">
        <v>44440</v>
      </c>
      <c r="C331" s="34">
        <v>0.86047315683473802</v>
      </c>
      <c r="D331" s="7">
        <v>2.2665763389417001E-2</v>
      </c>
      <c r="E331" s="7">
        <v>0.75393537547922196</v>
      </c>
      <c r="F331" s="14">
        <v>0.22339886113136101</v>
      </c>
      <c r="G331" s="7">
        <v>1.11484529906317E-2</v>
      </c>
      <c r="H331" s="7">
        <v>3.19626748294978E-2</v>
      </c>
      <c r="I331" s="34">
        <v>0.40652361974100798</v>
      </c>
      <c r="J331" s="34">
        <v>0.17645107762432199</v>
      </c>
      <c r="K331" s="34">
        <v>7.0557574833140596E-2</v>
      </c>
      <c r="L331" s="34">
        <v>0.134170784235216</v>
      </c>
      <c r="M331" s="7">
        <v>9.5460865785250495E-2</v>
      </c>
      <c r="N331" s="7">
        <v>2.0153114120593799E-2</v>
      </c>
      <c r="O331" s="7">
        <v>4.3320395644202002E-2</v>
      </c>
      <c r="P331" s="7">
        <v>1.0251440196137799E-2</v>
      </c>
      <c r="Q331" s="7">
        <v>7.3109679642251901</v>
      </c>
    </row>
    <row r="332" spans="1:17" hidden="1" x14ac:dyDescent="0.25">
      <c r="A332" s="3" t="s">
        <v>17</v>
      </c>
      <c r="B332" s="2">
        <v>43466</v>
      </c>
      <c r="C332" s="34">
        <v>0.78215143827244404</v>
      </c>
      <c r="D332" s="7">
        <v>6.3600205283418199E-2</v>
      </c>
      <c r="E332" s="7">
        <v>0.44487778046209597</v>
      </c>
      <c r="F332" s="14">
        <v>0.49152201425448599</v>
      </c>
      <c r="G332" s="7">
        <v>7.6731452701037902E-3</v>
      </c>
      <c r="H332" s="7">
        <v>3.25498549957298E-2</v>
      </c>
      <c r="I332" s="34">
        <v>0.23279324926782399</v>
      </c>
      <c r="J332" s="34">
        <v>0.254067587559208</v>
      </c>
      <c r="K332" s="34">
        <v>8.3429948847295196E-2</v>
      </c>
      <c r="L332" s="34">
        <v>0.157156526512929</v>
      </c>
      <c r="M332" s="7">
        <v>9.0851345678488696E-2</v>
      </c>
      <c r="N332" s="7">
        <v>2.4018211239247401E-2</v>
      </c>
      <c r="O332" s="7">
        <v>0.10634431233188001</v>
      </c>
      <c r="P332" s="7">
        <v>1.1115818297294E-2</v>
      </c>
      <c r="Q332" s="7">
        <v>4.9538456777515902</v>
      </c>
    </row>
    <row r="333" spans="1:17" hidden="1" x14ac:dyDescent="0.25">
      <c r="A333" s="3" t="s">
        <v>17</v>
      </c>
      <c r="B333" s="2">
        <v>43497</v>
      </c>
      <c r="C333" s="34">
        <v>0.85682935245025804</v>
      </c>
      <c r="D333" s="7">
        <v>5.7473014997310203E-2</v>
      </c>
      <c r="E333" s="7">
        <v>0.41712518858583097</v>
      </c>
      <c r="F333" s="14">
        <v>0.52540179641685902</v>
      </c>
      <c r="G333" s="7">
        <v>8.1598602286942698E-3</v>
      </c>
      <c r="H333" s="7">
        <v>3.4069848965381899E-2</v>
      </c>
      <c r="I333" s="34">
        <v>0.220013059263135</v>
      </c>
      <c r="J333" s="34">
        <v>0.30056541305154899</v>
      </c>
      <c r="K333" s="34">
        <v>7.1453683388997102E-2</v>
      </c>
      <c r="L333" s="34">
        <v>0.14594557442356201</v>
      </c>
      <c r="M333" s="7">
        <v>8.9440165828904003E-2</v>
      </c>
      <c r="N333" s="7">
        <v>2.2578465541558498E-2</v>
      </c>
      <c r="O333" s="7">
        <v>9.6168609243606207E-2</v>
      </c>
      <c r="P333" s="7">
        <v>1.16053200646116E-2</v>
      </c>
      <c r="Q333" s="7">
        <v>4.8707426799187603</v>
      </c>
    </row>
    <row r="334" spans="1:17" hidden="1" x14ac:dyDescent="0.25">
      <c r="A334" s="3" t="s">
        <v>17</v>
      </c>
      <c r="B334" s="2">
        <v>43525</v>
      </c>
      <c r="C334" s="34">
        <v>0.99793836032807304</v>
      </c>
      <c r="D334" s="7">
        <v>5.9598014250424498E-2</v>
      </c>
      <c r="E334" s="7">
        <v>0.41992808612287302</v>
      </c>
      <c r="F334" s="14">
        <v>0.52047389962670298</v>
      </c>
      <c r="G334" s="7">
        <v>7.7844451495375699E-3</v>
      </c>
      <c r="H334" s="7">
        <v>3.08347581524046E-2</v>
      </c>
      <c r="I334" s="34">
        <v>0.23205450147643999</v>
      </c>
      <c r="J334" s="34">
        <v>0.29063288123123798</v>
      </c>
      <c r="K334" s="34">
        <v>7.2762880640115296E-2</v>
      </c>
      <c r="L334" s="34">
        <v>0.14342378692992899</v>
      </c>
      <c r="M334" s="7">
        <v>8.8016458744652804E-2</v>
      </c>
      <c r="N334" s="7">
        <v>2.22074969361017E-2</v>
      </c>
      <c r="O334" s="7">
        <v>0.101047599365331</v>
      </c>
      <c r="P334" s="7">
        <v>1.1235191374250299E-2</v>
      </c>
      <c r="Q334" s="7">
        <v>4.9337537033881498</v>
      </c>
    </row>
    <row r="335" spans="1:17" hidden="1" x14ac:dyDescent="0.25">
      <c r="A335" s="3" t="s">
        <v>17</v>
      </c>
      <c r="B335" s="2">
        <v>43556</v>
      </c>
      <c r="C335" s="34">
        <v>1.0036305506429899</v>
      </c>
      <c r="D335" s="7">
        <v>5.24166032747004E-2</v>
      </c>
      <c r="E335" s="7">
        <v>0.38278496953089802</v>
      </c>
      <c r="F335" s="14">
        <v>0.56479842719440199</v>
      </c>
      <c r="G335" s="7">
        <v>8.0762918059896095E-3</v>
      </c>
      <c r="H335" s="7">
        <v>2.9759353341360099E-2</v>
      </c>
      <c r="I335" s="34">
        <v>0.24134913533809499</v>
      </c>
      <c r="J335" s="34">
        <v>0.30588036136665298</v>
      </c>
      <c r="K335" s="34">
        <v>6.6803748347405795E-2</v>
      </c>
      <c r="L335" s="34">
        <v>0.13879258020364199</v>
      </c>
      <c r="M335" s="7">
        <v>8.0253202505821297E-2</v>
      </c>
      <c r="N335" s="7">
        <v>1.8682505139869202E-2</v>
      </c>
      <c r="O335" s="7">
        <v>9.7703159617421695E-2</v>
      </c>
      <c r="P335" s="7">
        <v>1.26996623337418E-2</v>
      </c>
      <c r="Q335" s="7">
        <v>4.8975446138328298</v>
      </c>
    </row>
    <row r="336" spans="1:17" hidden="1" x14ac:dyDescent="0.25">
      <c r="A336" s="3" t="s">
        <v>17</v>
      </c>
      <c r="B336" s="2">
        <v>43586</v>
      </c>
      <c r="C336" s="34">
        <v>1.0597939195950601</v>
      </c>
      <c r="D336" s="7">
        <v>5.3059101800034203E-2</v>
      </c>
      <c r="E336" s="7">
        <v>0.39782222152685498</v>
      </c>
      <c r="F336" s="14">
        <v>0.54911867667310998</v>
      </c>
      <c r="G336" s="7">
        <v>7.4443731434749999E-3</v>
      </c>
      <c r="H336" s="7">
        <v>2.9929958446289501E-2</v>
      </c>
      <c r="I336" s="34">
        <v>0.23737675039702</v>
      </c>
      <c r="J336" s="34">
        <v>0.32284019323048302</v>
      </c>
      <c r="K336" s="34">
        <v>6.3415395567015906E-2</v>
      </c>
      <c r="L336" s="34">
        <v>0.13346627009860601</v>
      </c>
      <c r="M336" s="7">
        <v>8.0157075018403398E-2</v>
      </c>
      <c r="N336" s="7">
        <v>1.8279476739618699E-2</v>
      </c>
      <c r="O336" s="7">
        <v>9.5324840354724494E-2</v>
      </c>
      <c r="P336" s="7">
        <v>1.1765667004363101E-2</v>
      </c>
      <c r="Q336" s="7">
        <v>4.9191109429009803</v>
      </c>
    </row>
    <row r="337" spans="1:17" hidden="1" x14ac:dyDescent="0.25">
      <c r="A337" s="3" t="s">
        <v>17</v>
      </c>
      <c r="B337" s="2">
        <v>43617</v>
      </c>
      <c r="C337" s="34">
        <v>0.984179239539277</v>
      </c>
      <c r="D337" s="7">
        <v>5.5200644487735602E-2</v>
      </c>
      <c r="E337" s="7">
        <v>0.39954511187626901</v>
      </c>
      <c r="F337" s="14">
        <v>0.54525424363599495</v>
      </c>
      <c r="G337" s="7">
        <v>7.0902661847516701E-3</v>
      </c>
      <c r="H337" s="7">
        <v>2.82946764979734E-2</v>
      </c>
      <c r="I337" s="34">
        <v>0.245674150777769</v>
      </c>
      <c r="J337" s="34">
        <v>0.31017658033544598</v>
      </c>
      <c r="K337" s="34">
        <v>6.7314628853808206E-2</v>
      </c>
      <c r="L337" s="34">
        <v>0.13754214299120901</v>
      </c>
      <c r="M337" s="7">
        <v>7.8933296086943605E-2</v>
      </c>
      <c r="N337" s="7">
        <v>1.8677595693896501E-2</v>
      </c>
      <c r="O337" s="7">
        <v>9.2641855869470005E-2</v>
      </c>
      <c r="P337" s="7">
        <v>1.3654806708733201E-2</v>
      </c>
      <c r="Q337" s="7">
        <v>4.9371386027215003</v>
      </c>
    </row>
    <row r="338" spans="1:17" hidden="1" x14ac:dyDescent="0.25">
      <c r="A338" s="3" t="s">
        <v>17</v>
      </c>
      <c r="B338" s="2">
        <v>43647</v>
      </c>
      <c r="C338" s="34">
        <v>1.0162167359418199</v>
      </c>
      <c r="D338" s="7">
        <v>5.5987966680081602E-2</v>
      </c>
      <c r="E338" s="7">
        <v>0.398071611941062</v>
      </c>
      <c r="F338" s="14">
        <v>0.54594042137885701</v>
      </c>
      <c r="G338" s="7">
        <v>7.9906895782131393E-3</v>
      </c>
      <c r="H338" s="7">
        <v>3.11769055812577E-2</v>
      </c>
      <c r="I338" s="34">
        <v>0.24590431067912599</v>
      </c>
      <c r="J338" s="34">
        <v>0.29732213333395702</v>
      </c>
      <c r="K338" s="34">
        <v>6.7242909219544594E-2</v>
      </c>
      <c r="L338" s="34">
        <v>0.13728808169359999</v>
      </c>
      <c r="M338" s="7">
        <v>8.1025751016131395E-2</v>
      </c>
      <c r="N338" s="7">
        <v>2.1113269668145699E-2</v>
      </c>
      <c r="O338" s="7">
        <v>9.7234608578364204E-2</v>
      </c>
      <c r="P338" s="7">
        <v>1.370134065166E-2</v>
      </c>
      <c r="Q338" s="7">
        <v>4.9334475273666198</v>
      </c>
    </row>
    <row r="339" spans="1:17" hidden="1" x14ac:dyDescent="0.25">
      <c r="A339" s="3" t="s">
        <v>17</v>
      </c>
      <c r="B339" s="2">
        <v>43678</v>
      </c>
      <c r="C339" s="34">
        <v>1.0873133528680099</v>
      </c>
      <c r="D339" s="7">
        <v>5.0639536973692501E-2</v>
      </c>
      <c r="E339" s="7">
        <v>0.36365255962193999</v>
      </c>
      <c r="F339" s="14">
        <v>0.58570790340436796</v>
      </c>
      <c r="G339" s="7">
        <v>7.3252317388195496E-3</v>
      </c>
      <c r="H339" s="7">
        <v>3.00219694638626E-2</v>
      </c>
      <c r="I339" s="34">
        <v>0.230588966409184</v>
      </c>
      <c r="J339" s="34">
        <v>0.32640334029721102</v>
      </c>
      <c r="K339" s="34">
        <v>7.1125524240865601E-2</v>
      </c>
      <c r="L339" s="34">
        <v>0.13155819717772399</v>
      </c>
      <c r="M339" s="7">
        <v>7.1985484080417494E-2</v>
      </c>
      <c r="N339" s="7">
        <v>1.9483096906737201E-2</v>
      </c>
      <c r="O339" s="7">
        <v>9.7534129827382202E-2</v>
      </c>
      <c r="P339" s="7">
        <v>1.3974059857795901E-2</v>
      </c>
      <c r="Q339" s="7">
        <v>4.8943789733259804</v>
      </c>
    </row>
    <row r="340" spans="1:17" hidden="1" x14ac:dyDescent="0.25">
      <c r="A340" s="3" t="s">
        <v>17</v>
      </c>
      <c r="B340" s="2">
        <v>43709</v>
      </c>
      <c r="C340" s="34">
        <v>0.921528487803008</v>
      </c>
      <c r="D340" s="7">
        <v>5.9039987851635597E-2</v>
      </c>
      <c r="E340" s="7">
        <v>0.41548993541429902</v>
      </c>
      <c r="F340" s="14">
        <v>0.52547007673406498</v>
      </c>
      <c r="G340" s="7">
        <v>7.52391792772804E-3</v>
      </c>
      <c r="H340" s="7">
        <v>3.0841818259210198E-2</v>
      </c>
      <c r="I340" s="34">
        <v>0.236296892228993</v>
      </c>
      <c r="J340" s="34">
        <v>0.28955158010418802</v>
      </c>
      <c r="K340" s="34">
        <v>8.0003635217146096E-2</v>
      </c>
      <c r="L340" s="34">
        <v>0.13966546498216501</v>
      </c>
      <c r="M340" s="7">
        <v>7.43552303906896E-2</v>
      </c>
      <c r="N340" s="7">
        <v>2.1410050125861502E-2</v>
      </c>
      <c r="O340" s="7">
        <v>0.107035804489509</v>
      </c>
      <c r="P340" s="7">
        <v>1.33156062745107E-2</v>
      </c>
      <c r="Q340" s="7">
        <v>4.8469973201596597</v>
      </c>
    </row>
    <row r="341" spans="1:17" hidden="1" x14ac:dyDescent="0.25">
      <c r="A341" s="3" t="s">
        <v>17</v>
      </c>
      <c r="B341" s="2">
        <v>43739</v>
      </c>
      <c r="C341" s="34">
        <v>1.0026889203507099</v>
      </c>
      <c r="D341" s="7">
        <v>5.81875330773724E-2</v>
      </c>
      <c r="E341" s="7">
        <v>0.423600128027951</v>
      </c>
      <c r="F341" s="14">
        <v>0.51821233889467599</v>
      </c>
      <c r="G341" s="7">
        <v>7.6558489091358003E-3</v>
      </c>
      <c r="H341" s="7">
        <v>3.2967479083166301E-2</v>
      </c>
      <c r="I341" s="34">
        <v>0.24880608487269701</v>
      </c>
      <c r="J341" s="34">
        <v>0.280962463110906</v>
      </c>
      <c r="K341" s="34">
        <v>7.9538730540746505E-2</v>
      </c>
      <c r="L341" s="34">
        <v>0.137157810136774</v>
      </c>
      <c r="M341" s="7">
        <v>7.6099935883454803E-2</v>
      </c>
      <c r="N341" s="7">
        <v>2.3683156642967201E-2</v>
      </c>
      <c r="O341" s="7">
        <v>9.3656344264304706E-2</v>
      </c>
      <c r="P341" s="7">
        <v>1.94721465558476E-2</v>
      </c>
      <c r="Q341" s="7">
        <v>4.9004318640376896</v>
      </c>
    </row>
    <row r="342" spans="1:17" hidden="1" x14ac:dyDescent="0.25">
      <c r="A342" s="3" t="s">
        <v>17</v>
      </c>
      <c r="B342" s="2">
        <v>43770</v>
      </c>
      <c r="C342" s="34">
        <v>1.0223216821485399</v>
      </c>
      <c r="D342" s="7">
        <v>5.4849459708312898E-2</v>
      </c>
      <c r="E342" s="7">
        <v>0.42499580447910101</v>
      </c>
      <c r="F342" s="14">
        <v>0.52015473581258598</v>
      </c>
      <c r="G342" s="7">
        <v>6.55550352335819E-3</v>
      </c>
      <c r="H342" s="7">
        <v>3.58525387433958E-2</v>
      </c>
      <c r="I342" s="34">
        <v>0.24922841058196199</v>
      </c>
      <c r="J342" s="34">
        <v>0.27712177445048902</v>
      </c>
      <c r="K342" s="34">
        <v>8.8966705360633599E-2</v>
      </c>
      <c r="L342" s="34">
        <v>0.13313853125800101</v>
      </c>
      <c r="M342" s="7">
        <v>7.71609950780376E-2</v>
      </c>
      <c r="N342" s="7">
        <v>2.6858147100447701E-2</v>
      </c>
      <c r="O342" s="7">
        <v>8.7771345842413598E-2</v>
      </c>
      <c r="P342" s="7">
        <v>1.7346048061262401E-2</v>
      </c>
      <c r="Q342" s="7">
        <v>4.9440263695763402</v>
      </c>
    </row>
    <row r="343" spans="1:17" hidden="1" x14ac:dyDescent="0.25">
      <c r="A343" s="3" t="s">
        <v>17</v>
      </c>
      <c r="B343" s="2">
        <v>43800</v>
      </c>
      <c r="C343" s="34">
        <v>1.26540796005981</v>
      </c>
      <c r="D343" s="7">
        <v>5.3956910054605303E-2</v>
      </c>
      <c r="E343" s="7">
        <v>0.451635982869938</v>
      </c>
      <c r="F343" s="14">
        <v>0.49440710707545699</v>
      </c>
      <c r="G343" s="7">
        <v>6.6766015554081699E-3</v>
      </c>
      <c r="H343" s="7">
        <v>4.3169391564830302E-2</v>
      </c>
      <c r="I343" s="34">
        <v>0.27230572581577001</v>
      </c>
      <c r="J343" s="34">
        <v>0.246974424785114</v>
      </c>
      <c r="K343" s="34">
        <v>0.11302932600410499</v>
      </c>
      <c r="L343" s="34">
        <v>0.11888379747922199</v>
      </c>
      <c r="M343" s="7">
        <v>8.0016028050963597E-2</v>
      </c>
      <c r="N343" s="7">
        <v>3.0579307245846898E-2</v>
      </c>
      <c r="O343" s="7">
        <v>7.0481582264733805E-2</v>
      </c>
      <c r="P343" s="7">
        <v>1.78838152340072E-2</v>
      </c>
      <c r="Q343" s="7">
        <v>4.9305419746339796</v>
      </c>
    </row>
    <row r="344" spans="1:17" hidden="1" x14ac:dyDescent="0.25">
      <c r="A344" s="3" t="s">
        <v>17</v>
      </c>
      <c r="B344" s="2">
        <v>43831</v>
      </c>
      <c r="C344" s="34">
        <v>0.80719025427897895</v>
      </c>
      <c r="D344" s="7">
        <v>6.97292730062328E-2</v>
      </c>
      <c r="E344" s="7">
        <v>0.44509689369215899</v>
      </c>
      <c r="F344" s="14">
        <v>0.48517383330160802</v>
      </c>
      <c r="G344" s="7">
        <v>7.8637571111200896E-3</v>
      </c>
      <c r="H344" s="7">
        <v>3.2818574663444899E-2</v>
      </c>
      <c r="I344" s="34">
        <v>0.212702717400822</v>
      </c>
      <c r="J344" s="34">
        <v>0.28225674610054802</v>
      </c>
      <c r="K344" s="34">
        <v>7.5105010554497503E-2</v>
      </c>
      <c r="L344" s="34">
        <v>0.156925072948323</v>
      </c>
      <c r="M344" s="7">
        <v>8.51672752080712E-2</v>
      </c>
      <c r="N344" s="7">
        <v>2.4837511759083601E-2</v>
      </c>
      <c r="O344" s="7">
        <v>0.101786945977104</v>
      </c>
      <c r="P344" s="7">
        <v>2.0536388276985298E-2</v>
      </c>
      <c r="Q344" s="7">
        <v>4.8573795826877602</v>
      </c>
    </row>
    <row r="345" spans="1:17" hidden="1" x14ac:dyDescent="0.25">
      <c r="A345" s="3" t="s">
        <v>17</v>
      </c>
      <c r="B345" s="2">
        <v>43862</v>
      </c>
      <c r="C345" s="34">
        <v>0.85537066707823095</v>
      </c>
      <c r="D345" s="7">
        <v>6.57293723216507E-2</v>
      </c>
      <c r="E345" s="7">
        <v>0.42480738206351498</v>
      </c>
      <c r="F345" s="14">
        <v>0.50946324561483403</v>
      </c>
      <c r="G345" s="7">
        <v>7.4893523725642602E-3</v>
      </c>
      <c r="H345" s="7">
        <v>3.4376056454788702E-2</v>
      </c>
      <c r="I345" s="34">
        <v>0.19976642183486901</v>
      </c>
      <c r="J345" s="34">
        <v>0.31772267513039698</v>
      </c>
      <c r="K345" s="34">
        <v>6.8418356200377103E-2</v>
      </c>
      <c r="L345" s="34">
        <v>0.15371931103223399</v>
      </c>
      <c r="M345" s="7">
        <v>7.9136265963703101E-2</v>
      </c>
      <c r="N345" s="7">
        <v>2.0366974563387E-2</v>
      </c>
      <c r="O345" s="7">
        <v>9.9652573897592994E-2</v>
      </c>
      <c r="P345" s="7">
        <v>1.9352012550086201E-2</v>
      </c>
      <c r="Q345" s="7">
        <v>4.9025406787916603</v>
      </c>
    </row>
    <row r="346" spans="1:17" hidden="1" x14ac:dyDescent="0.25">
      <c r="A346" s="3" t="s">
        <v>17</v>
      </c>
      <c r="B346" s="2">
        <v>43891</v>
      </c>
      <c r="C346" s="34">
        <v>0.57261970362124803</v>
      </c>
      <c r="D346" s="7">
        <v>9.2995664648289206E-2</v>
      </c>
      <c r="E346" s="7">
        <v>0.46572559684938503</v>
      </c>
      <c r="F346" s="14">
        <v>0.44127873850232502</v>
      </c>
      <c r="G346" s="7">
        <v>8.8452663006526096E-3</v>
      </c>
      <c r="H346" s="7">
        <v>3.0635201406618399E-2</v>
      </c>
      <c r="I346" s="34">
        <v>0.17527026585490199</v>
      </c>
      <c r="J346" s="34">
        <v>0.250395698434136</v>
      </c>
      <c r="K346" s="34">
        <v>6.8801960317020905E-2</v>
      </c>
      <c r="L346" s="34">
        <v>0.259255831015129</v>
      </c>
      <c r="M346" s="7">
        <v>9.5094219508534999E-2</v>
      </c>
      <c r="N346" s="7">
        <v>1.91579089402493E-2</v>
      </c>
      <c r="O346" s="7">
        <v>7.3064071990828802E-2</v>
      </c>
      <c r="P346" s="7">
        <v>1.9479576231927399E-2</v>
      </c>
      <c r="Q346" s="7">
        <v>4.9471145677804298</v>
      </c>
    </row>
    <row r="347" spans="1:17" hidden="1" x14ac:dyDescent="0.25">
      <c r="A347" s="3" t="s">
        <v>17</v>
      </c>
      <c r="B347" s="2">
        <v>43922</v>
      </c>
      <c r="C347" s="34">
        <v>0.14173933575513301</v>
      </c>
      <c r="D347" s="7">
        <v>0.24094175178514801</v>
      </c>
      <c r="E347" s="7">
        <v>0.58229153361001096</v>
      </c>
      <c r="F347" s="14">
        <v>0.176766714604841</v>
      </c>
      <c r="G347" s="7">
        <v>1.5437537478639201E-2</v>
      </c>
      <c r="H347" s="7">
        <v>1.47499635482595E-3</v>
      </c>
      <c r="I347" s="34">
        <v>7.3147363715111893E-2</v>
      </c>
      <c r="J347" s="34">
        <v>2.1360770569027802E-2</v>
      </c>
      <c r="K347" s="34">
        <v>1.7650168761884501E-2</v>
      </c>
      <c r="L347" s="34">
        <v>0.79628331226658799</v>
      </c>
      <c r="M347" s="7">
        <v>5.4549632035456902E-2</v>
      </c>
      <c r="N347" s="7">
        <v>7.1637267935314904E-5</v>
      </c>
      <c r="O347" s="7">
        <v>1.1350921052469E-2</v>
      </c>
      <c r="P347" s="7">
        <v>8.6736604980617495E-3</v>
      </c>
      <c r="Q347" s="7">
        <v>4.9356968909295196</v>
      </c>
    </row>
    <row r="348" spans="1:17" hidden="1" x14ac:dyDescent="0.25">
      <c r="A348" s="3" t="s">
        <v>17</v>
      </c>
      <c r="B348" s="2">
        <v>43952</v>
      </c>
      <c r="C348" s="34">
        <v>0.17907440188690299</v>
      </c>
      <c r="D348" s="7">
        <v>0.212832139717307</v>
      </c>
      <c r="E348" s="7">
        <v>0.55297292067894199</v>
      </c>
      <c r="F348" s="14">
        <v>0.23419493960375201</v>
      </c>
      <c r="G348" s="7">
        <v>1.70076806397386E-2</v>
      </c>
      <c r="H348" s="7">
        <v>5.9150223394341898E-3</v>
      </c>
      <c r="I348" s="34">
        <v>8.3128554117516698E-2</v>
      </c>
      <c r="J348" s="34">
        <v>9.2073676516166894E-2</v>
      </c>
      <c r="K348" s="34">
        <v>1.89857048274935E-2</v>
      </c>
      <c r="L348" s="34">
        <v>0.68019752644709897</v>
      </c>
      <c r="M348" s="7">
        <v>6.12446495810747E-2</v>
      </c>
      <c r="N348" s="7">
        <v>1.3895197983780801E-3</v>
      </c>
      <c r="O348" s="7">
        <v>2.5777101605298901E-2</v>
      </c>
      <c r="P348" s="7">
        <v>1.42805641277999E-2</v>
      </c>
      <c r="Q348" s="7">
        <v>4.9450070787375102</v>
      </c>
    </row>
    <row r="349" spans="1:17" hidden="1" x14ac:dyDescent="0.25">
      <c r="A349" s="3" t="s">
        <v>17</v>
      </c>
      <c r="B349" s="2">
        <v>43983</v>
      </c>
      <c r="C349" s="34">
        <v>0.32741451239334002</v>
      </c>
      <c r="D349" s="7">
        <v>0.14204902750901799</v>
      </c>
      <c r="E349" s="7">
        <v>0.48898336780731899</v>
      </c>
      <c r="F349" s="14">
        <v>0.36896760468366302</v>
      </c>
      <c r="G349" s="7">
        <v>1.24195611028742E-2</v>
      </c>
      <c r="H349" s="7">
        <v>2.2211248312367399E-2</v>
      </c>
      <c r="I349" s="34">
        <v>0.27363111191498601</v>
      </c>
      <c r="J349" s="34">
        <v>0.112675322527603</v>
      </c>
      <c r="K349" s="34">
        <v>6.1644946092802001E-2</v>
      </c>
      <c r="L349" s="34">
        <v>0.37456856556070001</v>
      </c>
      <c r="M349" s="7">
        <v>6.8108772140898804E-2</v>
      </c>
      <c r="N349" s="7">
        <v>2.27390200753586E-2</v>
      </c>
      <c r="O349" s="7">
        <v>2.8081761424675802E-2</v>
      </c>
      <c r="P349" s="7">
        <v>2.39196908477343E-2</v>
      </c>
      <c r="Q349" s="7">
        <v>4.9297887794630002</v>
      </c>
    </row>
    <row r="350" spans="1:17" hidden="1" x14ac:dyDescent="0.25">
      <c r="A350" s="3" t="s">
        <v>17</v>
      </c>
      <c r="B350" s="2">
        <v>44013</v>
      </c>
      <c r="C350" s="34">
        <v>0.73115180304608596</v>
      </c>
      <c r="D350" s="7">
        <v>7.7797786771113805E-2</v>
      </c>
      <c r="E350" s="7">
        <v>0.385340230849815</v>
      </c>
      <c r="F350" s="14">
        <v>0.53686198237907101</v>
      </c>
      <c r="G350" s="7">
        <v>8.5068475491729603E-3</v>
      </c>
      <c r="H350" s="7">
        <v>2.2301107872399799E-2</v>
      </c>
      <c r="I350" s="34">
        <v>0.26647762011160198</v>
      </c>
      <c r="J350" s="34">
        <v>0.271790571066438</v>
      </c>
      <c r="K350" s="34">
        <v>6.4955256262870104E-2</v>
      </c>
      <c r="L350" s="34">
        <v>0.176431355532114</v>
      </c>
      <c r="M350" s="7">
        <v>7.94154278410346E-2</v>
      </c>
      <c r="N350" s="7">
        <v>2.5936717790118202E-2</v>
      </c>
      <c r="O350" s="7">
        <v>6.0002977863811202E-2</v>
      </c>
      <c r="P350" s="7">
        <v>2.41821181104395E-2</v>
      </c>
      <c r="Q350" s="7">
        <v>5.0004094293159804</v>
      </c>
    </row>
    <row r="351" spans="1:17" hidden="1" x14ac:dyDescent="0.25">
      <c r="A351" s="3" t="s">
        <v>17</v>
      </c>
      <c r="B351" s="2">
        <v>44044</v>
      </c>
      <c r="C351" s="34">
        <v>0.99663088961092305</v>
      </c>
      <c r="D351" s="7">
        <v>5.8203088886850197E-2</v>
      </c>
      <c r="E351" s="7">
        <v>0.31844230455691602</v>
      </c>
      <c r="F351" s="14">
        <v>0.62335460655623398</v>
      </c>
      <c r="G351" s="7">
        <v>7.5976166001718902E-3</v>
      </c>
      <c r="H351" s="7">
        <v>1.8173651741292499E-2</v>
      </c>
      <c r="I351" s="34">
        <v>0.24470098176969701</v>
      </c>
      <c r="J351" s="34">
        <v>0.33657395827533898</v>
      </c>
      <c r="K351" s="34">
        <v>6.0953359066867198E-2</v>
      </c>
      <c r="L351" s="34">
        <v>0.135879316458419</v>
      </c>
      <c r="M351" s="7">
        <v>6.2889279255761196E-2</v>
      </c>
      <c r="N351" s="7">
        <v>1.9189240543407999E-2</v>
      </c>
      <c r="O351" s="7">
        <v>8.77509906910936E-2</v>
      </c>
      <c r="P351" s="7">
        <v>2.6291605597950501E-2</v>
      </c>
      <c r="Q351" s="7">
        <v>4.98166292467294</v>
      </c>
    </row>
    <row r="352" spans="1:17" hidden="1" x14ac:dyDescent="0.25">
      <c r="A352" s="3" t="s">
        <v>17</v>
      </c>
      <c r="B352" s="2">
        <v>44075</v>
      </c>
      <c r="C352" s="34">
        <v>0.86328612732883003</v>
      </c>
      <c r="D352" s="7">
        <v>6.1739394739824802E-2</v>
      </c>
      <c r="E352" s="7">
        <v>0.35388290116472199</v>
      </c>
      <c r="F352" s="14">
        <v>0.58437770409545298</v>
      </c>
      <c r="G352" s="7">
        <v>5.9946546671588701E-3</v>
      </c>
      <c r="H352" s="7">
        <v>2.0643749296413199E-2</v>
      </c>
      <c r="I352" s="34">
        <v>0.24589951402465099</v>
      </c>
      <c r="J352" s="34">
        <v>0.30583994694313399</v>
      </c>
      <c r="K352" s="34">
        <v>7.13791419057795E-2</v>
      </c>
      <c r="L352" s="34">
        <v>0.147953952774973</v>
      </c>
      <c r="M352" s="7">
        <v>7.4290998106101999E-2</v>
      </c>
      <c r="N352" s="7">
        <v>2.2397109156749102E-2</v>
      </c>
      <c r="O352" s="7">
        <v>8.2412043046496505E-2</v>
      </c>
      <c r="P352" s="7">
        <v>2.3188890078542801E-2</v>
      </c>
      <c r="Q352" s="7">
        <v>4.9354785290142402</v>
      </c>
    </row>
    <row r="353" spans="1:17" hidden="1" x14ac:dyDescent="0.25">
      <c r="A353" s="3" t="s">
        <v>17</v>
      </c>
      <c r="B353" s="2">
        <v>44105</v>
      </c>
      <c r="C353" s="34">
        <v>0.83710797446257101</v>
      </c>
      <c r="D353" s="7">
        <v>7.0294186739326706E-2</v>
      </c>
      <c r="E353" s="7">
        <v>0.39363823621081001</v>
      </c>
      <c r="F353" s="14">
        <v>0.53606757704986296</v>
      </c>
      <c r="G353" s="7">
        <v>5.2065006715647797E-3</v>
      </c>
      <c r="H353" s="7">
        <v>2.47957842871941E-2</v>
      </c>
      <c r="I353" s="34">
        <v>0.27192927984635001</v>
      </c>
      <c r="J353" s="34">
        <v>0.26141876799409702</v>
      </c>
      <c r="K353" s="34">
        <v>7.1865257230114304E-2</v>
      </c>
      <c r="L353" s="34">
        <v>0.161785573501983</v>
      </c>
      <c r="M353" s="7">
        <v>8.4273889731273602E-2</v>
      </c>
      <c r="N353" s="7">
        <v>2.5920990249029701E-2</v>
      </c>
      <c r="O353" s="7">
        <v>7.0939442524639407E-2</v>
      </c>
      <c r="P353" s="7">
        <v>2.1864513963753801E-2</v>
      </c>
      <c r="Q353" s="7">
        <v>4.9244572354456402</v>
      </c>
    </row>
    <row r="354" spans="1:17" hidden="1" x14ac:dyDescent="0.25">
      <c r="A354" s="3" t="s">
        <v>17</v>
      </c>
      <c r="B354" s="2">
        <v>44136</v>
      </c>
      <c r="C354" s="34">
        <v>0.31198725931211602</v>
      </c>
      <c r="D354" s="7">
        <v>0.136658948688341</v>
      </c>
      <c r="E354" s="7">
        <v>0.54092489916132203</v>
      </c>
      <c r="F354" s="14">
        <v>0.32241615215033698</v>
      </c>
      <c r="G354" s="7">
        <v>1.20019106745607E-2</v>
      </c>
      <c r="H354" s="7">
        <v>2.3483556235777799E-2</v>
      </c>
      <c r="I354" s="34">
        <v>0.16568237872586</v>
      </c>
      <c r="J354" s="34">
        <v>0.151476892115113</v>
      </c>
      <c r="K354" s="34">
        <v>6.2111576113917197E-2</v>
      </c>
      <c r="L354" s="34">
        <v>0.37257534498552702</v>
      </c>
      <c r="M354" s="7">
        <v>0.11976367517179499</v>
      </c>
      <c r="N354" s="7">
        <v>2.6095425073892099E-2</v>
      </c>
      <c r="O354" s="7">
        <v>4.8392106242120599E-2</v>
      </c>
      <c r="P354" s="7">
        <v>1.8417134661437299E-2</v>
      </c>
      <c r="Q354" s="7">
        <v>4.9545815649225498</v>
      </c>
    </row>
    <row r="355" spans="1:17" hidden="1" x14ac:dyDescent="0.25">
      <c r="A355" s="3" t="s">
        <v>17</v>
      </c>
      <c r="B355" s="2">
        <v>44166</v>
      </c>
      <c r="C355" s="34">
        <v>0.84811940613292802</v>
      </c>
      <c r="D355" s="7">
        <v>7.9958869166051799E-2</v>
      </c>
      <c r="E355" s="7">
        <v>0.50153059157383395</v>
      </c>
      <c r="F355" s="14">
        <v>0.418510539260114</v>
      </c>
      <c r="G355" s="7">
        <v>7.45791238703315E-3</v>
      </c>
      <c r="H355" s="7">
        <v>3.4311609744231399E-2</v>
      </c>
      <c r="I355" s="34">
        <v>0.324977605658608</v>
      </c>
      <c r="J355" s="34">
        <v>0.16479143699047399</v>
      </c>
      <c r="K355" s="34">
        <v>0.12683317116833201</v>
      </c>
      <c r="L355" s="34">
        <v>0.16208790147010901</v>
      </c>
      <c r="M355" s="7">
        <v>9.6571101241857499E-2</v>
      </c>
      <c r="N355" s="7">
        <v>3.4527103493401802E-2</v>
      </c>
      <c r="O355" s="7">
        <v>3.1113716567601001E-2</v>
      </c>
      <c r="P355" s="7">
        <v>1.73284412783529E-2</v>
      </c>
      <c r="Q355" s="7">
        <v>4.9583108233545001</v>
      </c>
    </row>
    <row r="356" spans="1:17" hidden="1" x14ac:dyDescent="0.25">
      <c r="A356" s="3" t="s">
        <v>17</v>
      </c>
      <c r="B356" s="2">
        <v>44197</v>
      </c>
      <c r="C356" s="34">
        <v>0.17851001640050401</v>
      </c>
      <c r="D356" s="7">
        <v>0.207826239437923</v>
      </c>
      <c r="E356" s="7">
        <v>0.58854590126365902</v>
      </c>
      <c r="F356" s="14">
        <v>0.20362785929841901</v>
      </c>
      <c r="G356" s="7">
        <v>1.43311754955208E-2</v>
      </c>
      <c r="H356" s="7">
        <v>8.2649978435992196E-3</v>
      </c>
      <c r="I356" s="34">
        <v>8.4948822872047497E-2</v>
      </c>
      <c r="J356" s="34">
        <v>8.4225899174001306E-2</v>
      </c>
      <c r="K356" s="34">
        <v>2.7318224937715501E-2</v>
      </c>
      <c r="L356" s="34">
        <v>0.57195873715193002</v>
      </c>
      <c r="M356" s="7">
        <v>0.145445522389686</v>
      </c>
      <c r="N356" s="7">
        <v>1.7917039830585499E-2</v>
      </c>
      <c r="O356" s="7">
        <v>2.9056407585186898E-2</v>
      </c>
      <c r="P356" s="7">
        <v>1.6533172719727301E-2</v>
      </c>
      <c r="Q356" s="7">
        <v>4.96803546659525</v>
      </c>
    </row>
    <row r="357" spans="1:17" hidden="1" x14ac:dyDescent="0.25">
      <c r="A357" s="3" t="s">
        <v>17</v>
      </c>
      <c r="B357" s="2">
        <v>44228</v>
      </c>
      <c r="C357" s="34">
        <v>0.19007293596760499</v>
      </c>
      <c r="D357" s="7">
        <v>0.19670082914530301</v>
      </c>
      <c r="E357" s="7">
        <v>0.55761026089099996</v>
      </c>
      <c r="F357" s="14">
        <v>0.24568890996369799</v>
      </c>
      <c r="G357" s="7">
        <v>1.53702570755972E-2</v>
      </c>
      <c r="H357" s="7">
        <v>3.11374676123178E-3</v>
      </c>
      <c r="I357" s="34">
        <v>9.0531291199265299E-2</v>
      </c>
      <c r="J357" s="34">
        <v>0.101209626348802</v>
      </c>
      <c r="K357" s="34">
        <v>3.7448680168266302E-2</v>
      </c>
      <c r="L357" s="34">
        <v>0.53481783050286602</v>
      </c>
      <c r="M357" s="7">
        <v>0.13905263124737399</v>
      </c>
      <c r="N357" s="7">
        <v>2.04392734589883E-2</v>
      </c>
      <c r="O357" s="7">
        <v>3.72355414649541E-2</v>
      </c>
      <c r="P357" s="7">
        <v>2.07811217726541E-2</v>
      </c>
      <c r="Q357" s="7">
        <v>4.9149477326670903</v>
      </c>
    </row>
    <row r="358" spans="1:17" hidden="1" x14ac:dyDescent="0.25">
      <c r="A358" s="3" t="s">
        <v>17</v>
      </c>
      <c r="B358" s="2">
        <v>44256</v>
      </c>
      <c r="C358" s="34">
        <v>0.24204288688574099</v>
      </c>
      <c r="D358" s="7">
        <v>0.18032852010342901</v>
      </c>
      <c r="E358" s="7">
        <v>0.545934527050845</v>
      </c>
      <c r="F358" s="14">
        <v>0.27373695284572602</v>
      </c>
      <c r="G358" s="7">
        <v>1.4159602815186601E-2</v>
      </c>
      <c r="H358" s="7">
        <v>2.9592004511006902E-3</v>
      </c>
      <c r="I358" s="34">
        <v>8.7819539887784098E-2</v>
      </c>
      <c r="J358" s="34">
        <v>0.119464336557143</v>
      </c>
      <c r="K358" s="34">
        <v>3.7518886175460099E-2</v>
      </c>
      <c r="L358" s="34">
        <v>0.49944992770124103</v>
      </c>
      <c r="M358" s="7">
        <v>0.147265881865771</v>
      </c>
      <c r="N358" s="7">
        <v>1.8407256467444E-2</v>
      </c>
      <c r="O358" s="7">
        <v>5.10351076877852E-2</v>
      </c>
      <c r="P358" s="7">
        <v>2.19202603910847E-2</v>
      </c>
      <c r="Q358" s="7">
        <v>4.8752208693853101</v>
      </c>
    </row>
    <row r="359" spans="1:17" hidden="1" x14ac:dyDescent="0.25">
      <c r="A359" s="3" t="s">
        <v>17</v>
      </c>
      <c r="B359" s="2">
        <v>44287</v>
      </c>
      <c r="C359" s="34">
        <v>0.60227814391753598</v>
      </c>
      <c r="D359" s="7">
        <v>9.9141284894988704E-2</v>
      </c>
      <c r="E359" s="7">
        <v>0.46209400482805402</v>
      </c>
      <c r="F359" s="14">
        <v>0.43876471027695702</v>
      </c>
      <c r="G359" s="7">
        <v>6.82835093811538E-3</v>
      </c>
      <c r="H359" s="7">
        <v>2.17746628885713E-2</v>
      </c>
      <c r="I359" s="34">
        <v>0.30335874023916198</v>
      </c>
      <c r="J359" s="34">
        <v>0.18664925499334001</v>
      </c>
      <c r="K359" s="34">
        <v>8.5546692065554597E-2</v>
      </c>
      <c r="L359" s="34">
        <v>0.21222759343082101</v>
      </c>
      <c r="M359" s="7">
        <v>0.102920850578616</v>
      </c>
      <c r="N359" s="7">
        <v>2.26445734973649E-2</v>
      </c>
      <c r="O359" s="7">
        <v>3.6483556366610798E-2</v>
      </c>
      <c r="P359" s="7">
        <v>2.1565725001844099E-2</v>
      </c>
      <c r="Q359" s="7">
        <v>4.9291852092915702</v>
      </c>
    </row>
    <row r="360" spans="1:17" hidden="1" x14ac:dyDescent="0.25">
      <c r="A360" s="3" t="s">
        <v>17</v>
      </c>
      <c r="B360" s="2">
        <v>44317</v>
      </c>
      <c r="C360" s="34">
        <v>0.86976537499747897</v>
      </c>
      <c r="D360" s="7">
        <v>7.0751149229846003E-2</v>
      </c>
      <c r="E360" s="7">
        <v>0.38901650335211502</v>
      </c>
      <c r="F360" s="14">
        <v>0.54023234741803905</v>
      </c>
      <c r="G360" s="7">
        <v>6.2440023712963602E-3</v>
      </c>
      <c r="H360" s="7">
        <v>2.64924460477312E-2</v>
      </c>
      <c r="I360" s="34">
        <v>0.27668872232351699</v>
      </c>
      <c r="J360" s="34">
        <v>0.27120531285779098</v>
      </c>
      <c r="K360" s="34">
        <v>6.5531239797090801E-2</v>
      </c>
      <c r="L360" s="34">
        <v>0.163359062083589</v>
      </c>
      <c r="M360" s="7">
        <v>8.5421211774196495E-2</v>
      </c>
      <c r="N360" s="7">
        <v>2.1521412329005399E-2</v>
      </c>
      <c r="O360" s="7">
        <v>6.1220784133496402E-2</v>
      </c>
      <c r="P360" s="7">
        <v>2.2315806282286601E-2</v>
      </c>
      <c r="Q360" s="7">
        <v>4.9820083974799996</v>
      </c>
    </row>
    <row r="361" spans="1:17" hidden="1" x14ac:dyDescent="0.25">
      <c r="A361" s="3" t="s">
        <v>17</v>
      </c>
      <c r="B361" s="2">
        <v>44348</v>
      </c>
      <c r="C361" s="34">
        <v>0.95425624143744103</v>
      </c>
      <c r="D361" s="7">
        <v>6.7294405266267898E-2</v>
      </c>
      <c r="E361" s="7">
        <v>0.33828503512387897</v>
      </c>
      <c r="F361" s="14">
        <v>0.59442055960985296</v>
      </c>
      <c r="G361" s="7">
        <v>5.0545087403531504E-3</v>
      </c>
      <c r="H361" s="7">
        <v>2.2602070612240701E-2</v>
      </c>
      <c r="I361" s="34">
        <v>0.25015187094334601</v>
      </c>
      <c r="J361" s="34">
        <v>0.31495713099480399</v>
      </c>
      <c r="K361" s="34">
        <v>5.7313583587238003E-2</v>
      </c>
      <c r="L361" s="34">
        <v>0.14915403066062899</v>
      </c>
      <c r="M361" s="7">
        <v>7.3573389695630195E-2</v>
      </c>
      <c r="N361" s="7">
        <v>1.7556445052563801E-2</v>
      </c>
      <c r="O361" s="7">
        <v>8.6889376833229906E-2</v>
      </c>
      <c r="P361" s="7">
        <v>2.2747592879965799E-2</v>
      </c>
      <c r="Q361" s="7">
        <v>4.9099325259264299</v>
      </c>
    </row>
    <row r="362" spans="1:17" hidden="1" x14ac:dyDescent="0.25">
      <c r="A362" s="3" t="s">
        <v>17</v>
      </c>
      <c r="B362" s="2">
        <v>44378</v>
      </c>
      <c r="C362" s="34">
        <v>1.07778914695565</v>
      </c>
      <c r="D362" s="7">
        <v>5.7184323844456202E-2</v>
      </c>
      <c r="E362" s="7">
        <v>0.32690172544724799</v>
      </c>
      <c r="F362" s="14">
        <v>0.61591395070829602</v>
      </c>
      <c r="G362" s="7">
        <v>4.1394304297863796E-3</v>
      </c>
      <c r="H362" s="7">
        <v>2.4486037785374899E-2</v>
      </c>
      <c r="I362" s="34">
        <v>0.23268961614591099</v>
      </c>
      <c r="J362" s="34">
        <v>0.344791069384422</v>
      </c>
      <c r="K362" s="34">
        <v>5.1687241101095301E-2</v>
      </c>
      <c r="L362" s="34">
        <v>0.14008669250279701</v>
      </c>
      <c r="M362" s="7">
        <v>6.7535957594233698E-2</v>
      </c>
      <c r="N362" s="7">
        <v>1.50714252234485E-2</v>
      </c>
      <c r="O362" s="7">
        <v>9.7363084334323002E-2</v>
      </c>
      <c r="P362" s="7">
        <v>2.2149445498608599E-2</v>
      </c>
      <c r="Q362" s="7">
        <v>4.8786172407817396</v>
      </c>
    </row>
    <row r="363" spans="1:17" hidden="1" x14ac:dyDescent="0.25">
      <c r="A363" s="3" t="s">
        <v>17</v>
      </c>
      <c r="B363" s="2">
        <v>44409</v>
      </c>
      <c r="C363" s="34">
        <v>1.2008687071509501</v>
      </c>
      <c r="D363" s="7">
        <v>5.0612859046129201E-2</v>
      </c>
      <c r="E363" s="7">
        <v>0.29642168471345398</v>
      </c>
      <c r="F363" s="14">
        <v>0.65296545624041702</v>
      </c>
      <c r="G363" s="7">
        <v>3.9132802439687401E-3</v>
      </c>
      <c r="H363" s="7">
        <v>2.9504731180056101E-2</v>
      </c>
      <c r="I363" s="34">
        <v>0.21588616561563001</v>
      </c>
      <c r="J363" s="34">
        <v>0.385948183938286</v>
      </c>
      <c r="K363" s="34">
        <v>5.3563156426300398E-2</v>
      </c>
      <c r="L363" s="34">
        <v>0.120944729176682</v>
      </c>
      <c r="M363" s="7">
        <v>5.8990623042720999E-2</v>
      </c>
      <c r="N363" s="7">
        <v>1.5745708264029702E-2</v>
      </c>
      <c r="O363" s="7">
        <v>9.1695892049001596E-2</v>
      </c>
      <c r="P363" s="7">
        <v>2.38075300633247E-2</v>
      </c>
      <c r="Q363" s="7">
        <v>4.93444269614732</v>
      </c>
    </row>
    <row r="364" spans="1:17" x14ac:dyDescent="0.25">
      <c r="A364" s="3" t="s">
        <v>17</v>
      </c>
      <c r="B364" s="2">
        <v>44440</v>
      </c>
      <c r="C364" s="34">
        <v>0.99368667987728798</v>
      </c>
      <c r="D364" s="7">
        <v>6.4786227151609893E-2</v>
      </c>
      <c r="E364" s="7">
        <v>0.36072778610594802</v>
      </c>
      <c r="F364" s="14">
        <v>0.574485986742442</v>
      </c>
      <c r="G364" s="7">
        <v>4.1865678536011103E-3</v>
      </c>
      <c r="H364" s="7">
        <v>2.7899736499862899E-2</v>
      </c>
      <c r="I364" s="34">
        <v>0.21476539547915699</v>
      </c>
      <c r="J364" s="34">
        <v>0.37516226277314202</v>
      </c>
      <c r="K364" s="34">
        <v>5.3197645080001202E-2</v>
      </c>
      <c r="L364" s="34">
        <v>0.13873928225271401</v>
      </c>
      <c r="M364" s="7">
        <v>6.8024956821232802E-2</v>
      </c>
      <c r="N364" s="7">
        <v>1.6128638942395399E-2</v>
      </c>
      <c r="O364" s="7">
        <v>8.0725730270094206E-2</v>
      </c>
      <c r="P364" s="7">
        <v>2.1169784027799801E-2</v>
      </c>
      <c r="Q364" s="7">
        <v>4.9337246329654798</v>
      </c>
    </row>
    <row r="365" spans="1:17" hidden="1" x14ac:dyDescent="0.25">
      <c r="A365" s="3" t="s">
        <v>18</v>
      </c>
      <c r="B365" s="2">
        <v>43466</v>
      </c>
      <c r="C365" s="34">
        <v>0.81117014216664396</v>
      </c>
      <c r="D365" s="7">
        <v>4.6619669950260602E-2</v>
      </c>
      <c r="E365" s="7">
        <v>0.493706093962611</v>
      </c>
      <c r="F365" s="14">
        <v>0.45967423608712898</v>
      </c>
      <c r="G365" s="7">
        <v>1.11201572690161E-2</v>
      </c>
      <c r="H365" s="7">
        <v>4.0309894654233999E-2</v>
      </c>
      <c r="I365" s="34">
        <v>0.214692308459351</v>
      </c>
      <c r="J365" s="34">
        <v>0.29142240948626902</v>
      </c>
      <c r="K365" s="34">
        <v>0.101475487096495</v>
      </c>
      <c r="L365" s="34">
        <v>0.109101074172039</v>
      </c>
      <c r="M365" s="7">
        <v>7.5998396031354304E-2</v>
      </c>
      <c r="N365" s="7">
        <v>2.5683660228656799E-2</v>
      </c>
      <c r="O365" s="7">
        <v>8.1812692752010502E-2</v>
      </c>
      <c r="P365" s="7">
        <v>4.8383919850574102E-2</v>
      </c>
      <c r="Q365" s="7">
        <v>5.6499176970084699</v>
      </c>
    </row>
    <row r="366" spans="1:17" hidden="1" x14ac:dyDescent="0.25">
      <c r="A366" s="3" t="s">
        <v>18</v>
      </c>
      <c r="B366" s="2">
        <v>43497</v>
      </c>
      <c r="C366" s="34">
        <v>0.88600059836376799</v>
      </c>
      <c r="D366" s="7">
        <v>4.2591815620891399E-2</v>
      </c>
      <c r="E366" s="7">
        <v>0.47296231747948098</v>
      </c>
      <c r="F366" s="14">
        <v>0.48444586689962799</v>
      </c>
      <c r="G366" s="7">
        <v>1.0642831661987999E-2</v>
      </c>
      <c r="H366" s="7">
        <v>3.6192208377853502E-2</v>
      </c>
      <c r="I366" s="34">
        <v>0.19871441686875599</v>
      </c>
      <c r="J366" s="34">
        <v>0.33019924707229598</v>
      </c>
      <c r="K366" s="34">
        <v>9.0969986202421693E-2</v>
      </c>
      <c r="L366" s="34">
        <v>0.110701347620523</v>
      </c>
      <c r="M366" s="7">
        <v>6.4169861083901394E-2</v>
      </c>
      <c r="N366" s="7">
        <v>2.2937391073675501E-2</v>
      </c>
      <c r="O366" s="7">
        <v>7.4492101605321007E-2</v>
      </c>
      <c r="P366" s="7">
        <v>6.0980608433263403E-2</v>
      </c>
      <c r="Q366" s="7">
        <v>5.7063236845966996</v>
      </c>
    </row>
    <row r="367" spans="1:17" hidden="1" x14ac:dyDescent="0.25">
      <c r="A367" s="3" t="s">
        <v>18</v>
      </c>
      <c r="B367" s="2">
        <v>43525</v>
      </c>
      <c r="C367" s="34">
        <v>1.03832783186835</v>
      </c>
      <c r="D367" s="7">
        <v>4.3613702521379701E-2</v>
      </c>
      <c r="E367" s="7">
        <v>0.47552130443623902</v>
      </c>
      <c r="F367" s="14">
        <v>0.48086499304238101</v>
      </c>
      <c r="G367" s="7">
        <v>1.03346540647956E-2</v>
      </c>
      <c r="H367" s="7">
        <v>3.4471028874102902E-2</v>
      </c>
      <c r="I367" s="34">
        <v>0.21528474399200401</v>
      </c>
      <c r="J367" s="34">
        <v>0.32990710421056701</v>
      </c>
      <c r="K367" s="34">
        <v>9.4741716403558496E-2</v>
      </c>
      <c r="L367" s="34">
        <v>0.10399943395972799</v>
      </c>
      <c r="M367" s="7">
        <v>6.4040971241955194E-2</v>
      </c>
      <c r="N367" s="7">
        <v>2.1389560810314599E-2</v>
      </c>
      <c r="O367" s="7">
        <v>6.7417489599347194E-2</v>
      </c>
      <c r="P367" s="7">
        <v>5.84132968436279E-2</v>
      </c>
      <c r="Q367" s="7">
        <v>5.6737291920223401</v>
      </c>
    </row>
    <row r="368" spans="1:17" hidden="1" x14ac:dyDescent="0.25">
      <c r="A368" s="3" t="s">
        <v>18</v>
      </c>
      <c r="B368" s="2">
        <v>43556</v>
      </c>
      <c r="C368" s="34">
        <v>0.96091399349766204</v>
      </c>
      <c r="D368" s="7">
        <v>4.1484021881915301E-2</v>
      </c>
      <c r="E368" s="7">
        <v>0.47365320784986797</v>
      </c>
      <c r="F368" s="14">
        <v>0.484862770268216</v>
      </c>
      <c r="G368" s="7">
        <v>8.9354327168086594E-3</v>
      </c>
      <c r="H368" s="7">
        <v>3.4767870975577202E-2</v>
      </c>
      <c r="I368" s="34">
        <v>0.238647469886344</v>
      </c>
      <c r="J368" s="34">
        <v>0.316777856841369</v>
      </c>
      <c r="K368" s="34">
        <v>9.2841584474118999E-2</v>
      </c>
      <c r="L368" s="34">
        <v>9.6399292535259501E-2</v>
      </c>
      <c r="M368" s="7">
        <v>6.3010197230294995E-2</v>
      </c>
      <c r="N368" s="7">
        <v>2.3802604734293398E-2</v>
      </c>
      <c r="O368" s="7">
        <v>6.5333213057978401E-2</v>
      </c>
      <c r="P368" s="7">
        <v>5.9484477547956403E-2</v>
      </c>
      <c r="Q368" s="7">
        <v>5.7276458406096902</v>
      </c>
    </row>
    <row r="369" spans="1:17" hidden="1" x14ac:dyDescent="0.25">
      <c r="A369" s="3" t="s">
        <v>18</v>
      </c>
      <c r="B369" s="2">
        <v>43586</v>
      </c>
      <c r="C369" s="34">
        <v>1.04853764384979</v>
      </c>
      <c r="D369" s="7">
        <v>4.2134282139923401E-2</v>
      </c>
      <c r="E369" s="7">
        <v>0.474030731698245</v>
      </c>
      <c r="F369" s="14">
        <v>0.48383498616183201</v>
      </c>
      <c r="G369" s="7">
        <v>8.6630823258887508E-3</v>
      </c>
      <c r="H369" s="7">
        <v>3.2009862391934402E-2</v>
      </c>
      <c r="I369" s="34">
        <v>0.24323267207349999</v>
      </c>
      <c r="J369" s="34">
        <v>0.31653401828430999</v>
      </c>
      <c r="K369" s="34">
        <v>8.9455107158481595E-2</v>
      </c>
      <c r="L369" s="34">
        <v>9.8843414182165495E-2</v>
      </c>
      <c r="M369" s="7">
        <v>6.2514925237087807E-2</v>
      </c>
      <c r="N369" s="7">
        <v>2.1780922499453601E-2</v>
      </c>
      <c r="O369" s="7">
        <v>6.7736588534832207E-2</v>
      </c>
      <c r="P369" s="7">
        <v>5.9229407312345599E-2</v>
      </c>
      <c r="Q369" s="7">
        <v>5.7309599544311904</v>
      </c>
    </row>
    <row r="370" spans="1:17" hidden="1" x14ac:dyDescent="0.25">
      <c r="A370" s="3" t="s">
        <v>18</v>
      </c>
      <c r="B370" s="2">
        <v>43617</v>
      </c>
      <c r="C370" s="34">
        <v>0.96652984150490895</v>
      </c>
      <c r="D370" s="7">
        <v>4.1751409438771203E-2</v>
      </c>
      <c r="E370" s="7">
        <v>0.48427485717865598</v>
      </c>
      <c r="F370" s="14">
        <v>0.47397373338257298</v>
      </c>
      <c r="G370" s="7">
        <v>9.2083835763847495E-3</v>
      </c>
      <c r="H370" s="7">
        <v>3.19417040678521E-2</v>
      </c>
      <c r="I370" s="34">
        <v>0.24892265796770799</v>
      </c>
      <c r="J370" s="34">
        <v>0.31638936416394098</v>
      </c>
      <c r="K370" s="34">
        <v>9.6452302683840294E-2</v>
      </c>
      <c r="L370" s="34">
        <v>9.0559777165415398E-2</v>
      </c>
      <c r="M370" s="7">
        <v>6.2916604789266695E-2</v>
      </c>
      <c r="N370" s="7">
        <v>2.1362802608940301E-2</v>
      </c>
      <c r="O370" s="7">
        <v>6.6988002672256394E-2</v>
      </c>
      <c r="P370" s="7">
        <v>5.5258400304395397E-2</v>
      </c>
      <c r="Q370" s="7">
        <v>5.6960855354708597</v>
      </c>
    </row>
    <row r="371" spans="1:17" hidden="1" x14ac:dyDescent="0.25">
      <c r="A371" s="3" t="s">
        <v>18</v>
      </c>
      <c r="B371" s="2">
        <v>43647</v>
      </c>
      <c r="C371" s="34">
        <v>0.99088761636602296</v>
      </c>
      <c r="D371" s="7">
        <v>4.3488712376787399E-2</v>
      </c>
      <c r="E371" s="7">
        <v>0.49222759499483298</v>
      </c>
      <c r="F371" s="14">
        <v>0.46428369262837899</v>
      </c>
      <c r="G371" s="7">
        <v>9.3566025065727199E-3</v>
      </c>
      <c r="H371" s="7">
        <v>2.93920261532057E-2</v>
      </c>
      <c r="I371" s="34">
        <v>0.23915870938801001</v>
      </c>
      <c r="J371" s="34">
        <v>0.309743578858241</v>
      </c>
      <c r="K371" s="34">
        <v>9.4907238947959896E-2</v>
      </c>
      <c r="L371" s="34">
        <v>9.2857818191703301E-2</v>
      </c>
      <c r="M371" s="7">
        <v>6.5027857245442799E-2</v>
      </c>
      <c r="N371" s="7">
        <v>2.2217078565785899E-2</v>
      </c>
      <c r="O371" s="7">
        <v>6.9199252063213507E-2</v>
      </c>
      <c r="P371" s="7">
        <v>6.8139838079864706E-2</v>
      </c>
      <c r="Q371" s="7">
        <v>5.7316272750342598</v>
      </c>
    </row>
    <row r="372" spans="1:17" hidden="1" x14ac:dyDescent="0.25">
      <c r="A372" s="3" t="s">
        <v>18</v>
      </c>
      <c r="B372" s="2">
        <v>43678</v>
      </c>
      <c r="C372" s="34">
        <v>0.973319246602391</v>
      </c>
      <c r="D372" s="7">
        <v>4.2084088305941098E-2</v>
      </c>
      <c r="E372" s="7">
        <v>0.47152237882520598</v>
      </c>
      <c r="F372" s="14">
        <v>0.48639353286885301</v>
      </c>
      <c r="G372" s="7">
        <v>8.6551133612963495E-3</v>
      </c>
      <c r="H372" s="7">
        <v>3.1566343193043599E-2</v>
      </c>
      <c r="I372" s="34">
        <v>0.235817387247899</v>
      </c>
      <c r="J372" s="34">
        <v>0.330004017265984</v>
      </c>
      <c r="K372" s="34">
        <v>0.10071484980244499</v>
      </c>
      <c r="L372" s="34">
        <v>8.4819002893019399E-2</v>
      </c>
      <c r="M372" s="7">
        <v>6.1639548195445697E-2</v>
      </c>
      <c r="N372" s="7">
        <v>2.4379838957263301E-2</v>
      </c>
      <c r="O372" s="7">
        <v>6.3708823951797805E-2</v>
      </c>
      <c r="P372" s="7">
        <v>5.8695075131805899E-2</v>
      </c>
      <c r="Q372" s="7">
        <v>5.7819130918386303</v>
      </c>
    </row>
    <row r="373" spans="1:17" hidden="1" x14ac:dyDescent="0.25">
      <c r="A373" s="3" t="s">
        <v>18</v>
      </c>
      <c r="B373" s="2">
        <v>43709</v>
      </c>
      <c r="C373" s="34">
        <v>0.92955620016914697</v>
      </c>
      <c r="D373" s="7">
        <v>4.36963318531381E-2</v>
      </c>
      <c r="E373" s="7">
        <v>0.48373283256111499</v>
      </c>
      <c r="F373" s="14">
        <v>0.47257083558574697</v>
      </c>
      <c r="G373" s="7">
        <v>9.4065168414260297E-3</v>
      </c>
      <c r="H373" s="7">
        <v>3.4454831423024503E-2</v>
      </c>
      <c r="I373" s="34">
        <v>0.22929005290634599</v>
      </c>
      <c r="J373" s="34">
        <v>0.31807876507371502</v>
      </c>
      <c r="K373" s="34">
        <v>0.102851426190729</v>
      </c>
      <c r="L373" s="34">
        <v>9.2911336259260097E-2</v>
      </c>
      <c r="M373" s="7">
        <v>6.4314455106617305E-2</v>
      </c>
      <c r="N373" s="7">
        <v>2.56475464925436E-2</v>
      </c>
      <c r="O373" s="7">
        <v>6.6214183658054496E-2</v>
      </c>
      <c r="P373" s="7">
        <v>5.6830886048283701E-2</v>
      </c>
      <c r="Q373" s="7">
        <v>5.7104464473658396</v>
      </c>
    </row>
    <row r="374" spans="1:17" hidden="1" x14ac:dyDescent="0.25">
      <c r="A374" s="3" t="s">
        <v>18</v>
      </c>
      <c r="B374" s="2">
        <v>43739</v>
      </c>
      <c r="C374" s="34">
        <v>1.04886370035129</v>
      </c>
      <c r="D374" s="7">
        <v>4.5625122471136197E-2</v>
      </c>
      <c r="E374" s="7">
        <v>0.47828901580025901</v>
      </c>
      <c r="F374" s="14">
        <v>0.47608586172860501</v>
      </c>
      <c r="G374" s="7">
        <v>9.74963211174458E-3</v>
      </c>
      <c r="H374" s="7">
        <v>3.65961140281982E-2</v>
      </c>
      <c r="I374" s="34">
        <v>0.237146691765275</v>
      </c>
      <c r="J374" s="34">
        <v>0.31638649472597802</v>
      </c>
      <c r="K374" s="34">
        <v>9.9384227962248398E-2</v>
      </c>
      <c r="L374" s="34">
        <v>9.4289435914670705E-2</v>
      </c>
      <c r="M374" s="7">
        <v>6.0417879936692599E-2</v>
      </c>
      <c r="N374" s="7">
        <v>1.87826617275203E-2</v>
      </c>
      <c r="O374" s="7">
        <v>6.53218522371736E-2</v>
      </c>
      <c r="P374" s="7">
        <v>6.1925009590498403E-2</v>
      </c>
      <c r="Q374" s="7">
        <v>5.7003797086246104</v>
      </c>
    </row>
    <row r="375" spans="1:17" hidden="1" x14ac:dyDescent="0.25">
      <c r="A375" s="3" t="s">
        <v>18</v>
      </c>
      <c r="B375" s="2">
        <v>43770</v>
      </c>
      <c r="C375" s="34">
        <v>1.0964288106884801</v>
      </c>
      <c r="D375" s="7">
        <v>4.1961321006683601E-2</v>
      </c>
      <c r="E375" s="7">
        <v>0.47627341027178399</v>
      </c>
      <c r="F375" s="14">
        <v>0.48176526872153302</v>
      </c>
      <c r="G375" s="7">
        <v>9.0753882583523605E-3</v>
      </c>
      <c r="H375" s="7">
        <v>3.6763268933753597E-2</v>
      </c>
      <c r="I375" s="34">
        <v>0.25432283021810698</v>
      </c>
      <c r="J375" s="34">
        <v>0.31205487261642101</v>
      </c>
      <c r="K375" s="34">
        <v>0.11546447481785201</v>
      </c>
      <c r="L375" s="34">
        <v>8.4715533042694094E-2</v>
      </c>
      <c r="M375" s="7">
        <v>6.2373435370503903E-2</v>
      </c>
      <c r="N375" s="7">
        <v>1.79398900908295E-2</v>
      </c>
      <c r="O375" s="7">
        <v>5.9057337442325199E-2</v>
      </c>
      <c r="P375" s="7">
        <v>4.8232969209161203E-2</v>
      </c>
      <c r="Q375" s="7">
        <v>5.7374960926292804</v>
      </c>
    </row>
    <row r="376" spans="1:17" hidden="1" x14ac:dyDescent="0.25">
      <c r="A376" s="3" t="s">
        <v>18</v>
      </c>
      <c r="B376" s="2">
        <v>43800</v>
      </c>
      <c r="C376" s="34">
        <v>1.2494643745715499</v>
      </c>
      <c r="D376" s="7">
        <v>4.1738184982599701E-2</v>
      </c>
      <c r="E376" s="7">
        <v>0.52013609431492203</v>
      </c>
      <c r="F376" s="14">
        <v>0.43812572070247802</v>
      </c>
      <c r="G376" s="7">
        <v>8.4066169574153905E-3</v>
      </c>
      <c r="H376" s="7">
        <v>4.1680859675521799E-2</v>
      </c>
      <c r="I376" s="34">
        <v>0.27523640298913699</v>
      </c>
      <c r="J376" s="34">
        <v>0.27931354403707298</v>
      </c>
      <c r="K376" s="34">
        <v>0.15399419770141401</v>
      </c>
      <c r="L376" s="34">
        <v>6.8840366237246403E-2</v>
      </c>
      <c r="M376" s="7">
        <v>6.6779422761484103E-2</v>
      </c>
      <c r="N376" s="7">
        <v>1.67716572560574E-2</v>
      </c>
      <c r="O376" s="7">
        <v>4.69687600522345E-2</v>
      </c>
      <c r="P376" s="7">
        <v>4.2008172332416799E-2</v>
      </c>
      <c r="Q376" s="7">
        <v>5.7697376350256198</v>
      </c>
    </row>
    <row r="377" spans="1:17" hidden="1" x14ac:dyDescent="0.25">
      <c r="A377" s="3" t="s">
        <v>18</v>
      </c>
      <c r="B377" s="2">
        <v>43831</v>
      </c>
      <c r="C377" s="34">
        <v>0.83591945551967095</v>
      </c>
      <c r="D377" s="7">
        <v>4.7332418487776397E-2</v>
      </c>
      <c r="E377" s="7">
        <v>0.50108209118934799</v>
      </c>
      <c r="F377" s="14">
        <v>0.45158549032287498</v>
      </c>
      <c r="G377" s="7">
        <v>1.0389271305711E-2</v>
      </c>
      <c r="H377" s="7">
        <v>4.1604778803695799E-2</v>
      </c>
      <c r="I377" s="34">
        <v>0.200058922776888</v>
      </c>
      <c r="J377" s="34">
        <v>0.32113520508742999</v>
      </c>
      <c r="K377" s="34">
        <v>9.8947413592598205E-2</v>
      </c>
      <c r="L377" s="34">
        <v>0.10077422149012299</v>
      </c>
      <c r="M377" s="7">
        <v>7.1689822333725006E-2</v>
      </c>
      <c r="N377" s="7">
        <v>1.8951200124259101E-2</v>
      </c>
      <c r="O377" s="7">
        <v>6.4018719364712498E-2</v>
      </c>
      <c r="P377" s="7">
        <v>7.2430445120857195E-2</v>
      </c>
      <c r="Q377" s="7">
        <v>5.6920663242222096</v>
      </c>
    </row>
    <row r="378" spans="1:17" hidden="1" x14ac:dyDescent="0.25">
      <c r="A378" s="3" t="s">
        <v>18</v>
      </c>
      <c r="B378" s="2">
        <v>43862</v>
      </c>
      <c r="C378" s="34">
        <v>0.89811187473852905</v>
      </c>
      <c r="D378" s="7">
        <v>4.6747662425778401E-2</v>
      </c>
      <c r="E378" s="7">
        <v>0.482020068119483</v>
      </c>
      <c r="F378" s="14">
        <v>0.47123226945473801</v>
      </c>
      <c r="G378" s="7">
        <v>1.03201456359499E-2</v>
      </c>
      <c r="H378" s="7">
        <v>3.8126010052276602E-2</v>
      </c>
      <c r="I378" s="34">
        <v>0.190584868965021</v>
      </c>
      <c r="J378" s="34">
        <v>0.36475628215863398</v>
      </c>
      <c r="K378" s="34">
        <v>8.9650983734701206E-2</v>
      </c>
      <c r="L378" s="34">
        <v>9.7069229791276898E-2</v>
      </c>
      <c r="M378" s="7">
        <v>6.6794230621761194E-2</v>
      </c>
      <c r="N378" s="7">
        <v>1.53320662738958E-2</v>
      </c>
      <c r="O378" s="7">
        <v>6.3485714849808805E-2</v>
      </c>
      <c r="P378" s="7">
        <v>6.3880467916674705E-2</v>
      </c>
      <c r="Q378" s="7">
        <v>5.68163372259915</v>
      </c>
    </row>
    <row r="379" spans="1:17" hidden="1" x14ac:dyDescent="0.25">
      <c r="A379" s="3" t="s">
        <v>18</v>
      </c>
      <c r="B379" s="2">
        <v>43891</v>
      </c>
      <c r="C379" s="34">
        <v>0.55579483654212702</v>
      </c>
      <c r="D379" s="7">
        <v>6.4100519004341494E-2</v>
      </c>
      <c r="E379" s="7">
        <v>0.48254438908626501</v>
      </c>
      <c r="F379" s="14">
        <v>0.45335509190939399</v>
      </c>
      <c r="G379" s="7">
        <v>1.05148820886308E-2</v>
      </c>
      <c r="H379" s="7">
        <v>3.3983622742000903E-2</v>
      </c>
      <c r="I379" s="34">
        <v>0.175218542291043</v>
      </c>
      <c r="J379" s="34">
        <v>0.30588824152580002</v>
      </c>
      <c r="K379" s="34">
        <v>9.0843256896433605E-2</v>
      </c>
      <c r="L379" s="34">
        <v>0.15039609768688</v>
      </c>
      <c r="M379" s="7">
        <v>7.5626144003260398E-2</v>
      </c>
      <c r="N379" s="7">
        <v>2.5086592375511502E-2</v>
      </c>
      <c r="O379" s="7">
        <v>5.5395166872112503E-2</v>
      </c>
      <c r="P379" s="7">
        <v>7.7047453518327799E-2</v>
      </c>
      <c r="Q379" s="7">
        <v>5.6277605430076401</v>
      </c>
    </row>
    <row r="380" spans="1:17" hidden="1" x14ac:dyDescent="0.25">
      <c r="A380" s="3" t="s">
        <v>18</v>
      </c>
      <c r="B380" s="2">
        <v>43922</v>
      </c>
      <c r="C380" s="34">
        <v>8.9619617880194694E-2</v>
      </c>
      <c r="D380" s="7">
        <v>0.238082397891551</v>
      </c>
      <c r="E380" s="7">
        <v>0.51158805562920096</v>
      </c>
      <c r="F380" s="14">
        <v>0.25032954647924899</v>
      </c>
      <c r="G380" s="7">
        <v>1.05462759663354E-2</v>
      </c>
      <c r="H380" s="7">
        <v>2.44632461535815E-3</v>
      </c>
      <c r="I380" s="34">
        <v>6.5329200667520598E-2</v>
      </c>
      <c r="J380" s="34">
        <v>7.57525120596063E-2</v>
      </c>
      <c r="K380" s="34">
        <v>3.5930766316228803E-2</v>
      </c>
      <c r="L380" s="34">
        <v>0.57684052427570998</v>
      </c>
      <c r="M380" s="7">
        <v>4.9296769798889001E-2</v>
      </c>
      <c r="N380" s="7">
        <v>9.1120197012437995E-2</v>
      </c>
      <c r="O380" s="7">
        <v>1.1265036588402499E-2</v>
      </c>
      <c r="P380" s="7">
        <v>8.1472392699511606E-2</v>
      </c>
      <c r="Q380" s="7">
        <v>5.2797550083961999</v>
      </c>
    </row>
    <row r="381" spans="1:17" hidden="1" x14ac:dyDescent="0.25">
      <c r="A381" s="3" t="s">
        <v>18</v>
      </c>
      <c r="B381" s="2">
        <v>43952</v>
      </c>
      <c r="C381" s="34">
        <v>0.12189705199484401</v>
      </c>
      <c r="D381" s="7">
        <v>0.19597420352773001</v>
      </c>
      <c r="E381" s="7">
        <v>0.49000250584791999</v>
      </c>
      <c r="F381" s="14">
        <v>0.31402329062435103</v>
      </c>
      <c r="G381" s="7">
        <v>1.09902207150367E-2</v>
      </c>
      <c r="H381" s="7">
        <v>1.1577262146638E-2</v>
      </c>
      <c r="I381" s="34">
        <v>6.1623344482428399E-2</v>
      </c>
      <c r="J381" s="34">
        <v>0.128852792118933</v>
      </c>
      <c r="K381" s="34">
        <v>3.0926282795157099E-2</v>
      </c>
      <c r="L381" s="34">
        <v>0.46872232114120999</v>
      </c>
      <c r="M381" s="7">
        <v>4.5946869413333001E-2</v>
      </c>
      <c r="N381" s="7">
        <v>7.6072053553895E-2</v>
      </c>
      <c r="O381" s="7">
        <v>1.34041813890755E-2</v>
      </c>
      <c r="P381" s="7">
        <v>0.151884672244293</v>
      </c>
      <c r="Q381" s="7">
        <v>5.2078901318422801</v>
      </c>
    </row>
    <row r="382" spans="1:17" hidden="1" x14ac:dyDescent="0.25">
      <c r="A382" s="3" t="s">
        <v>18</v>
      </c>
      <c r="B382" s="2">
        <v>43983</v>
      </c>
      <c r="C382" s="34">
        <v>0.296414480433839</v>
      </c>
      <c r="D382" s="7">
        <v>9.1455478532016798E-2</v>
      </c>
      <c r="E382" s="7">
        <v>0.52550895181942803</v>
      </c>
      <c r="F382" s="14">
        <v>0.38303556964855501</v>
      </c>
      <c r="G382" s="7">
        <v>9.4012621408526495E-3</v>
      </c>
      <c r="H382" s="7">
        <v>2.5315708334463401E-2</v>
      </c>
      <c r="I382" s="34">
        <v>0.32211131598734799</v>
      </c>
      <c r="J382" s="34">
        <v>0.112275504951558</v>
      </c>
      <c r="K382" s="34">
        <v>8.4786060301611899E-2</v>
      </c>
      <c r="L382" s="34">
        <v>0.20633206310386901</v>
      </c>
      <c r="M382" s="7">
        <v>4.9043140530062798E-2</v>
      </c>
      <c r="N382" s="7">
        <v>3.74257958819059E-2</v>
      </c>
      <c r="O382" s="7">
        <v>1.07802634790803E-2</v>
      </c>
      <c r="P382" s="7">
        <v>0.14252888528924801</v>
      </c>
      <c r="Q382" s="7">
        <v>5.8051430425094503</v>
      </c>
    </row>
    <row r="383" spans="1:17" hidden="1" x14ac:dyDescent="0.25">
      <c r="A383" s="3" t="s">
        <v>18</v>
      </c>
      <c r="B383" s="2">
        <v>44013</v>
      </c>
      <c r="C383" s="34">
        <v>0.59607937821077495</v>
      </c>
      <c r="D383" s="7">
        <v>6.6560494517607302E-2</v>
      </c>
      <c r="E383" s="7">
        <v>0.51957884436902202</v>
      </c>
      <c r="F383" s="14">
        <v>0.413860661113371</v>
      </c>
      <c r="G383" s="7">
        <v>8.0411574991637105E-3</v>
      </c>
      <c r="H383" s="7">
        <v>2.7200786129860901E-2</v>
      </c>
      <c r="I383" s="34">
        <v>0.311632762133916</v>
      </c>
      <c r="J383" s="34">
        <v>0.24209412989603701</v>
      </c>
      <c r="K383" s="34">
        <v>9.35466347648964E-2</v>
      </c>
      <c r="L383" s="34">
        <v>0.11329578582243501</v>
      </c>
      <c r="M383" s="7">
        <v>6.9233614818901806E-2</v>
      </c>
      <c r="N383" s="7">
        <v>2.2075450742433601E-2</v>
      </c>
      <c r="O383" s="7">
        <v>3.1967429627086402E-2</v>
      </c>
      <c r="P383" s="7">
        <v>8.0912248565269199E-2</v>
      </c>
      <c r="Q383" s="7">
        <v>5.8042556992942904</v>
      </c>
    </row>
    <row r="384" spans="1:17" hidden="1" x14ac:dyDescent="0.25">
      <c r="A384" s="3" t="s">
        <v>18</v>
      </c>
      <c r="B384" s="2">
        <v>44044</v>
      </c>
      <c r="C384" s="34">
        <v>0.74339565775056704</v>
      </c>
      <c r="D384" s="7">
        <v>5.4251992217639697E-2</v>
      </c>
      <c r="E384" s="7">
        <v>0.46584300857057698</v>
      </c>
      <c r="F384" s="14">
        <v>0.47990499921178298</v>
      </c>
      <c r="G384" s="7">
        <v>7.5465346601432497E-3</v>
      </c>
      <c r="H384" s="7">
        <v>2.58005648721936E-2</v>
      </c>
      <c r="I384" s="34">
        <v>0.27072167477283299</v>
      </c>
      <c r="J384" s="34">
        <v>0.31446611800472102</v>
      </c>
      <c r="K384" s="34">
        <v>8.74207378465513E-2</v>
      </c>
      <c r="L384" s="34">
        <v>8.9018150465540194E-2</v>
      </c>
      <c r="M384" s="7">
        <v>5.89309731431416E-2</v>
      </c>
      <c r="N384" s="7">
        <v>1.88874925191009E-2</v>
      </c>
      <c r="O384" s="7">
        <v>4.6058208724065602E-2</v>
      </c>
      <c r="P384" s="7">
        <v>8.1149544991709802E-2</v>
      </c>
      <c r="Q384" s="7">
        <v>5.9220230132595804</v>
      </c>
    </row>
    <row r="385" spans="1:17" hidden="1" x14ac:dyDescent="0.25">
      <c r="A385" s="3" t="s">
        <v>18</v>
      </c>
      <c r="B385" s="2">
        <v>44075</v>
      </c>
      <c r="C385" s="34">
        <v>0.69033195782922097</v>
      </c>
      <c r="D385" s="7">
        <v>5.7933182798723198E-2</v>
      </c>
      <c r="E385" s="7">
        <v>0.47920314776095202</v>
      </c>
      <c r="F385" s="14">
        <v>0.46286366944032398</v>
      </c>
      <c r="G385" s="7">
        <v>8.65239113429629E-3</v>
      </c>
      <c r="H385" s="7">
        <v>2.55281069702974E-2</v>
      </c>
      <c r="I385" s="34">
        <v>0.26420790632194702</v>
      </c>
      <c r="J385" s="34">
        <v>0.28926155619647798</v>
      </c>
      <c r="K385" s="34">
        <v>8.7927929265618807E-2</v>
      </c>
      <c r="L385" s="34">
        <v>0.100754893962145</v>
      </c>
      <c r="M385" s="7">
        <v>7.1146411057672304E-2</v>
      </c>
      <c r="N385" s="7">
        <v>2.2229497323942402E-2</v>
      </c>
      <c r="O385" s="7">
        <v>4.4785321149519199E-2</v>
      </c>
      <c r="P385" s="7">
        <v>8.5505986618082896E-2</v>
      </c>
      <c r="Q385" s="7">
        <v>5.8079424441086998</v>
      </c>
    </row>
    <row r="386" spans="1:17" hidden="1" x14ac:dyDescent="0.25">
      <c r="A386" s="3" t="s">
        <v>18</v>
      </c>
      <c r="B386" s="2">
        <v>44105</v>
      </c>
      <c r="C386" s="34">
        <v>0.73896363424202205</v>
      </c>
      <c r="D386" s="7">
        <v>5.62489926205633E-2</v>
      </c>
      <c r="E386" s="7">
        <v>0.49079602453551702</v>
      </c>
      <c r="F386" s="14">
        <v>0.452954982843919</v>
      </c>
      <c r="G386" s="7">
        <v>9.0768347306206393E-3</v>
      </c>
      <c r="H386" s="7">
        <v>2.6572687566682799E-2</v>
      </c>
      <c r="I386" s="34">
        <v>0.287292081848664</v>
      </c>
      <c r="J386" s="34">
        <v>0.27719290673411001</v>
      </c>
      <c r="K386" s="34">
        <v>9.9549465908061005E-2</v>
      </c>
      <c r="L386" s="34">
        <v>0.104046123591287</v>
      </c>
      <c r="M386" s="7">
        <v>6.8113308182368201E-2</v>
      </c>
      <c r="N386" s="7">
        <v>1.9715652284613801E-2</v>
      </c>
      <c r="O386" s="7">
        <v>3.6887561964120102E-2</v>
      </c>
      <c r="P386" s="7">
        <v>7.1553377189472495E-2</v>
      </c>
      <c r="Q386" s="7">
        <v>5.8674230209692704</v>
      </c>
    </row>
    <row r="387" spans="1:17" hidden="1" x14ac:dyDescent="0.25">
      <c r="A387" s="3" t="s">
        <v>18</v>
      </c>
      <c r="B387" s="2">
        <v>44136</v>
      </c>
      <c r="C387" s="34">
        <v>0.27177104091073101</v>
      </c>
      <c r="D387" s="7">
        <v>0.10127041076887</v>
      </c>
      <c r="E387" s="7">
        <v>0.52733729477950497</v>
      </c>
      <c r="F387" s="14">
        <v>0.37139229445162503</v>
      </c>
      <c r="G387" s="7">
        <v>1.5821190301502499E-2</v>
      </c>
      <c r="H387" s="7">
        <v>2.095520711512E-2</v>
      </c>
      <c r="I387" s="34">
        <v>0.16745816767835101</v>
      </c>
      <c r="J387" s="34">
        <v>0.19941143951990001</v>
      </c>
      <c r="K387" s="34">
        <v>6.9734582151664407E-2</v>
      </c>
      <c r="L387" s="34">
        <v>0.23368682093048601</v>
      </c>
      <c r="M387" s="7">
        <v>0.119252917874298</v>
      </c>
      <c r="N387" s="7">
        <v>4.9438461157917703E-2</v>
      </c>
      <c r="O387" s="7">
        <v>3.0005095607788801E-2</v>
      </c>
      <c r="P387" s="7">
        <v>9.4236117662971505E-2</v>
      </c>
      <c r="Q387" s="7">
        <v>5.6668934277491703</v>
      </c>
    </row>
    <row r="388" spans="1:17" hidden="1" x14ac:dyDescent="0.25">
      <c r="A388" s="3" t="s">
        <v>18</v>
      </c>
      <c r="B388" s="2">
        <v>44166</v>
      </c>
      <c r="C388" s="34">
        <v>0.699713048615629</v>
      </c>
      <c r="D388" s="7">
        <v>6.2168811688811401E-2</v>
      </c>
      <c r="E388" s="7">
        <v>0.61493105932117098</v>
      </c>
      <c r="F388" s="14">
        <v>0.32290012899001802</v>
      </c>
      <c r="G388" s="7">
        <v>1.34176347834731E-2</v>
      </c>
      <c r="H388" s="7">
        <v>3.28373035210981E-2</v>
      </c>
      <c r="I388" s="34">
        <v>0.37334127705695302</v>
      </c>
      <c r="J388" s="34">
        <v>0.116651148670545</v>
      </c>
      <c r="K388" s="34">
        <v>0.19804108849937399</v>
      </c>
      <c r="L388" s="34">
        <v>9.2665186949289102E-2</v>
      </c>
      <c r="M388" s="7">
        <v>8.3140929422508406E-2</v>
      </c>
      <c r="N388" s="7">
        <v>2.4144136832903201E-2</v>
      </c>
      <c r="O388" s="7">
        <v>1.18317614518003E-2</v>
      </c>
      <c r="P388" s="7">
        <v>5.39295328120553E-2</v>
      </c>
      <c r="Q388" s="7">
        <v>5.9103246581829101</v>
      </c>
    </row>
    <row r="389" spans="1:17" hidden="1" x14ac:dyDescent="0.25">
      <c r="A389" s="3" t="s">
        <v>18</v>
      </c>
      <c r="B389" s="2">
        <v>44197</v>
      </c>
      <c r="C389" s="34">
        <v>0.16938461047056499</v>
      </c>
      <c r="D389" s="7">
        <v>0.138441707785914</v>
      </c>
      <c r="E389" s="7">
        <v>0.540320758921363</v>
      </c>
      <c r="F389" s="14">
        <v>0.32123753329272198</v>
      </c>
      <c r="G389" s="7">
        <v>1.9435129816458899E-2</v>
      </c>
      <c r="H389" s="7">
        <v>1.42374386452889E-2</v>
      </c>
      <c r="I389" s="34">
        <v>0.12995329290132701</v>
      </c>
      <c r="J389" s="34">
        <v>0.147057195525609</v>
      </c>
      <c r="K389" s="34">
        <v>6.2011312334229199E-2</v>
      </c>
      <c r="L389" s="34">
        <v>0.30723858918694802</v>
      </c>
      <c r="M389" s="7">
        <v>0.117622113424327</v>
      </c>
      <c r="N389" s="7">
        <v>5.4458189248437698E-2</v>
      </c>
      <c r="O389" s="7">
        <v>2.61892509118711E-2</v>
      </c>
      <c r="P389" s="7">
        <v>0.121797488005503</v>
      </c>
      <c r="Q389" s="7">
        <v>5.5690384541977798</v>
      </c>
    </row>
    <row r="390" spans="1:17" hidden="1" x14ac:dyDescent="0.25">
      <c r="A390" s="3" t="s">
        <v>18</v>
      </c>
      <c r="B390" s="2">
        <v>44228</v>
      </c>
      <c r="C390" s="34">
        <v>0.15523049826420601</v>
      </c>
      <c r="D390" s="7">
        <v>0.15600376132534899</v>
      </c>
      <c r="E390" s="7">
        <v>0.51397756432333697</v>
      </c>
      <c r="F390" s="14">
        <v>0.33001867435131399</v>
      </c>
      <c r="G390" s="7">
        <v>2.01069094873613E-2</v>
      </c>
      <c r="H390" s="7">
        <v>8.0912071262743707E-3</v>
      </c>
      <c r="I390" s="34">
        <v>5.8700218450912001E-2</v>
      </c>
      <c r="J390" s="34">
        <v>0.174764496814971</v>
      </c>
      <c r="K390" s="34">
        <v>3.8536160433073702E-2</v>
      </c>
      <c r="L390" s="34">
        <v>0.35693546521823899</v>
      </c>
      <c r="M390" s="7">
        <v>0.144754589967765</v>
      </c>
      <c r="N390" s="7">
        <v>5.6505179070078702E-2</v>
      </c>
      <c r="O390" s="7">
        <v>2.5225828292811801E-2</v>
      </c>
      <c r="P390" s="7">
        <v>0.11637994513851301</v>
      </c>
      <c r="Q390" s="7">
        <v>5.5983485258135897</v>
      </c>
    </row>
    <row r="391" spans="1:17" hidden="1" x14ac:dyDescent="0.25">
      <c r="A391" s="3" t="s">
        <v>18</v>
      </c>
      <c r="B391" s="2">
        <v>44256</v>
      </c>
      <c r="C391" s="34">
        <v>0.20291021785348401</v>
      </c>
      <c r="D391" s="7">
        <v>0.14521695297520901</v>
      </c>
      <c r="E391" s="7">
        <v>0.51824879432777704</v>
      </c>
      <c r="F391" s="14">
        <v>0.33653425269701398</v>
      </c>
      <c r="G391" s="7">
        <v>1.56730753850172E-2</v>
      </c>
      <c r="H391" s="7">
        <v>6.9344255423294601E-3</v>
      </c>
      <c r="I391" s="34">
        <v>5.6235985611179401E-2</v>
      </c>
      <c r="J391" s="34">
        <v>0.18041062811248099</v>
      </c>
      <c r="K391" s="34">
        <v>4.1136483700816802E-2</v>
      </c>
      <c r="L391" s="34">
        <v>0.34495521939322399</v>
      </c>
      <c r="M391" s="7">
        <v>0.14536133938173501</v>
      </c>
      <c r="N391" s="7">
        <v>5.38027346025838E-2</v>
      </c>
      <c r="O391" s="7">
        <v>3.1497336569336398E-2</v>
      </c>
      <c r="P391" s="7">
        <v>0.12399277170129799</v>
      </c>
      <c r="Q391" s="7">
        <v>5.6613384670912499</v>
      </c>
    </row>
    <row r="392" spans="1:17" hidden="1" x14ac:dyDescent="0.25">
      <c r="A392" s="3" t="s">
        <v>18</v>
      </c>
      <c r="B392" s="2">
        <v>44287</v>
      </c>
      <c r="C392" s="34">
        <v>0.55375855735527302</v>
      </c>
      <c r="D392" s="7">
        <v>7.7591595644914593E-2</v>
      </c>
      <c r="E392" s="7">
        <v>0.54160493586108005</v>
      </c>
      <c r="F392" s="14">
        <v>0.38080346849400498</v>
      </c>
      <c r="G392" s="7">
        <v>9.5780262585167305E-3</v>
      </c>
      <c r="H392" s="7">
        <v>1.8342526526398499E-2</v>
      </c>
      <c r="I392" s="34">
        <v>0.32588172466621901</v>
      </c>
      <c r="J392" s="34">
        <v>0.20501648819292601</v>
      </c>
      <c r="K392" s="34">
        <v>0.10209879083522</v>
      </c>
      <c r="L392" s="34">
        <v>0.13980788053274801</v>
      </c>
      <c r="M392" s="7">
        <v>8.1730877287667703E-2</v>
      </c>
      <c r="N392" s="7">
        <v>2.1362253980972901E-2</v>
      </c>
      <c r="O392" s="7">
        <v>2.1728195786584501E-2</v>
      </c>
      <c r="P392" s="7">
        <v>7.4453235932746206E-2</v>
      </c>
      <c r="Q392" s="7">
        <v>5.7979240875370897</v>
      </c>
    </row>
    <row r="393" spans="1:17" hidden="1" x14ac:dyDescent="0.25">
      <c r="A393" s="3" t="s">
        <v>18</v>
      </c>
      <c r="B393" s="2">
        <v>44317</v>
      </c>
      <c r="C393" s="34">
        <v>0.74639945416600695</v>
      </c>
      <c r="D393" s="7">
        <v>5.6038080706425498E-2</v>
      </c>
      <c r="E393" s="7">
        <v>0.50053321429785103</v>
      </c>
      <c r="F393" s="14">
        <v>0.44342870499572401</v>
      </c>
      <c r="G393" s="7">
        <v>8.1019482759010601E-3</v>
      </c>
      <c r="H393" s="7">
        <v>2.04785976926668E-2</v>
      </c>
      <c r="I393" s="34">
        <v>0.29660509727715301</v>
      </c>
      <c r="J393" s="34">
        <v>0.27858601274218098</v>
      </c>
      <c r="K393" s="34">
        <v>9.7079391934699097E-2</v>
      </c>
      <c r="L393" s="34">
        <v>0.109419908437876</v>
      </c>
      <c r="M393" s="7">
        <v>6.8551844343607796E-2</v>
      </c>
      <c r="N393" s="7">
        <v>1.5006069053293601E-2</v>
      </c>
      <c r="O393" s="7">
        <v>3.4933063666573297E-2</v>
      </c>
      <c r="P393" s="7">
        <v>7.1238066576048406E-2</v>
      </c>
      <c r="Q393" s="7">
        <v>5.7486235282110503</v>
      </c>
    </row>
    <row r="394" spans="1:17" hidden="1" x14ac:dyDescent="0.25">
      <c r="A394" s="3" t="s">
        <v>18</v>
      </c>
      <c r="B394" s="2">
        <v>44348</v>
      </c>
      <c r="C394" s="34">
        <v>0.76713716359774697</v>
      </c>
      <c r="D394" s="7">
        <v>5.8090472867087198E-2</v>
      </c>
      <c r="E394" s="7">
        <v>0.47481965336626097</v>
      </c>
      <c r="F394" s="14">
        <v>0.46708987376665201</v>
      </c>
      <c r="G394" s="7">
        <v>8.1214155941001405E-3</v>
      </c>
      <c r="H394" s="7">
        <v>2.5156696188985601E-2</v>
      </c>
      <c r="I394" s="34">
        <v>0.26785670835504399</v>
      </c>
      <c r="J394" s="34">
        <v>0.30161118195978298</v>
      </c>
      <c r="K394" s="34">
        <v>7.7768414542356196E-2</v>
      </c>
      <c r="L394" s="34">
        <v>0.11181550624809999</v>
      </c>
      <c r="M394" s="7">
        <v>6.8690271514936299E-2</v>
      </c>
      <c r="N394" s="7">
        <v>1.6311802846857799E-2</v>
      </c>
      <c r="O394" s="7">
        <v>4.6789179203537E-2</v>
      </c>
      <c r="P394" s="7">
        <v>7.5878823546298796E-2</v>
      </c>
      <c r="Q394" s="7">
        <v>5.7959269994030098</v>
      </c>
    </row>
    <row r="395" spans="1:17" hidden="1" x14ac:dyDescent="0.25">
      <c r="A395" s="3" t="s">
        <v>18</v>
      </c>
      <c r="B395" s="2">
        <v>44378</v>
      </c>
      <c r="C395" s="34">
        <v>0.83966347713493905</v>
      </c>
      <c r="D395" s="7">
        <v>5.56254789837674E-2</v>
      </c>
      <c r="E395" s="7">
        <v>0.44007315371739802</v>
      </c>
      <c r="F395" s="14">
        <v>0.50430136729883501</v>
      </c>
      <c r="G395" s="7">
        <v>8.3943695016729797E-3</v>
      </c>
      <c r="H395" s="7">
        <v>3.19646444958369E-2</v>
      </c>
      <c r="I395" s="34">
        <v>0.241284926771546</v>
      </c>
      <c r="J395" s="34">
        <v>0.33478175001399402</v>
      </c>
      <c r="K395" s="34">
        <v>7.3639565659459894E-2</v>
      </c>
      <c r="L395" s="34">
        <v>0.10057318603835699</v>
      </c>
      <c r="M395" s="7">
        <v>6.28939842176853E-2</v>
      </c>
      <c r="N395" s="7">
        <v>1.6463167756803499E-2</v>
      </c>
      <c r="O395" s="7">
        <v>5.6156637870693103E-2</v>
      </c>
      <c r="P395" s="7">
        <v>7.38477676739515E-2</v>
      </c>
      <c r="Q395" s="7">
        <v>5.7381715118317</v>
      </c>
    </row>
    <row r="396" spans="1:17" hidden="1" x14ac:dyDescent="0.25">
      <c r="A396" s="3" t="s">
        <v>18</v>
      </c>
      <c r="B396" s="2">
        <v>44409</v>
      </c>
      <c r="C396" s="34">
        <v>0.94336460625222196</v>
      </c>
      <c r="D396" s="7">
        <v>5.0213041713992497E-2</v>
      </c>
      <c r="E396" s="7">
        <v>0.43409094996794101</v>
      </c>
      <c r="F396" s="14">
        <v>0.51569600831806695</v>
      </c>
      <c r="G396" s="7">
        <v>8.2363154984957596E-3</v>
      </c>
      <c r="H396" s="7">
        <v>4.72234188679925E-2</v>
      </c>
      <c r="I396" s="34">
        <v>0.22556347646056901</v>
      </c>
      <c r="J396" s="34">
        <v>0.37872406415916698</v>
      </c>
      <c r="K396" s="34">
        <v>7.2853873645031597E-2</v>
      </c>
      <c r="L396" s="34">
        <v>8.3836266801004103E-2</v>
      </c>
      <c r="M396" s="7">
        <v>5.37755122966787E-2</v>
      </c>
      <c r="N396" s="7">
        <v>1.37700070159601E-2</v>
      </c>
      <c r="O396" s="7">
        <v>5.4895482530230397E-2</v>
      </c>
      <c r="P396" s="7">
        <v>6.1121582724870803E-2</v>
      </c>
      <c r="Q396" s="7">
        <v>5.8119020859355803</v>
      </c>
    </row>
    <row r="397" spans="1:17" x14ac:dyDescent="0.25">
      <c r="A397" s="3" t="s">
        <v>18</v>
      </c>
      <c r="B397" s="2">
        <v>44440</v>
      </c>
      <c r="C397" s="34">
        <v>0.89740709155509402</v>
      </c>
      <c r="D397" s="7">
        <v>5.4582717908560299E-2</v>
      </c>
      <c r="E397" s="7">
        <v>0.45659361986520403</v>
      </c>
      <c r="F397" s="14">
        <v>0.48882366222623602</v>
      </c>
      <c r="G397" s="7">
        <v>7.95511662076521E-3</v>
      </c>
      <c r="H397" s="7">
        <v>4.2089176190825202E-2</v>
      </c>
      <c r="I397" s="34">
        <v>0.217107750737872</v>
      </c>
      <c r="J397" s="34">
        <v>0.373951816172295</v>
      </c>
      <c r="K397" s="34">
        <v>7.8235376501978898E-2</v>
      </c>
      <c r="L397" s="34">
        <v>9.8424569769774595E-2</v>
      </c>
      <c r="M397" s="7">
        <v>5.5942744053732597E-2</v>
      </c>
      <c r="N397" s="7">
        <v>1.44033717870063E-2</v>
      </c>
      <c r="O397" s="7">
        <v>5.2496359606070901E-2</v>
      </c>
      <c r="P397" s="7">
        <v>5.9393718559679197E-2</v>
      </c>
      <c r="Q397" s="7">
        <v>5.7468912634249998</v>
      </c>
    </row>
    <row r="398" spans="1:17" hidden="1" x14ac:dyDescent="0.25">
      <c r="A398" s="3" t="s">
        <v>19</v>
      </c>
      <c r="B398" s="2">
        <v>43466</v>
      </c>
      <c r="C398" s="34">
        <v>0.83348989506265503</v>
      </c>
      <c r="D398" s="7">
        <v>2.93504566061079E-2</v>
      </c>
      <c r="E398" s="7">
        <v>0.67839339700096302</v>
      </c>
      <c r="F398" s="14">
        <v>0.29225614639292902</v>
      </c>
      <c r="G398" s="7">
        <v>8.3833697352205996E-3</v>
      </c>
      <c r="H398" s="7">
        <v>1.53741779999477E-2</v>
      </c>
      <c r="I398" s="34">
        <v>0.154251537268418</v>
      </c>
      <c r="J398" s="34">
        <v>7.6023071910111803E-2</v>
      </c>
      <c r="K398" s="34">
        <v>0.10899133879124299</v>
      </c>
      <c r="L398" s="34">
        <v>0.29899626588177902</v>
      </c>
      <c r="M398" s="7">
        <v>6.3507018800159895E-2</v>
      </c>
      <c r="N398" s="7">
        <v>5.0541141674859603E-2</v>
      </c>
      <c r="O398" s="7">
        <v>4.2418003689688302E-2</v>
      </c>
      <c r="P398" s="7">
        <v>0.18151407424857299</v>
      </c>
      <c r="Q398" s="7">
        <v>6.9316941112464399</v>
      </c>
    </row>
    <row r="399" spans="1:17" hidden="1" x14ac:dyDescent="0.25">
      <c r="A399" s="3" t="s">
        <v>19</v>
      </c>
      <c r="B399" s="2">
        <v>43497</v>
      </c>
      <c r="C399" s="34">
        <v>0.89163332244056903</v>
      </c>
      <c r="D399" s="7">
        <v>2.9038364490815299E-2</v>
      </c>
      <c r="E399" s="7">
        <v>0.67167049638896204</v>
      </c>
      <c r="F399" s="14">
        <v>0.29929113912022198</v>
      </c>
      <c r="G399" s="7">
        <v>8.7780224908532902E-3</v>
      </c>
      <c r="H399" s="7">
        <v>1.3452154370478E-2</v>
      </c>
      <c r="I399" s="34">
        <v>0.15649615213860399</v>
      </c>
      <c r="J399" s="34">
        <v>8.1218792119550895E-2</v>
      </c>
      <c r="K399" s="34">
        <v>0.10073470078775699</v>
      </c>
      <c r="L399" s="34">
        <v>0.28491494881657797</v>
      </c>
      <c r="M399" s="7">
        <v>6.8861418042661202E-2</v>
      </c>
      <c r="N399" s="7">
        <v>5.1619152423831097E-2</v>
      </c>
      <c r="O399" s="7">
        <v>5.2727953017037497E-2</v>
      </c>
      <c r="P399" s="7">
        <v>0.18119670579264899</v>
      </c>
      <c r="Q399" s="7">
        <v>6.9457337610136198</v>
      </c>
    </row>
    <row r="400" spans="1:17" hidden="1" x14ac:dyDescent="0.25">
      <c r="A400" s="3" t="s">
        <v>19</v>
      </c>
      <c r="B400" s="2">
        <v>43525</v>
      </c>
      <c r="C400" s="34">
        <v>0.99039981484874695</v>
      </c>
      <c r="D400" s="7">
        <v>2.6770737243158899E-2</v>
      </c>
      <c r="E400" s="7">
        <v>0.679971766701987</v>
      </c>
      <c r="F400" s="14">
        <v>0.29325749605485402</v>
      </c>
      <c r="G400" s="7">
        <v>1.1347350490130101E-2</v>
      </c>
      <c r="H400" s="7">
        <v>1.34015470606898E-2</v>
      </c>
      <c r="I400" s="34">
        <v>0.16757790094671701</v>
      </c>
      <c r="J400" s="34">
        <v>8.3507226304853896E-2</v>
      </c>
      <c r="K400" s="34">
        <v>9.6630039050931898E-2</v>
      </c>
      <c r="L400" s="34">
        <v>0.28604833702353499</v>
      </c>
      <c r="M400" s="7">
        <v>6.7330912708498905E-2</v>
      </c>
      <c r="N400" s="7">
        <v>4.5096750407229699E-2</v>
      </c>
      <c r="O400" s="7">
        <v>5.0587619610976797E-2</v>
      </c>
      <c r="P400" s="7">
        <v>0.17847231639643699</v>
      </c>
      <c r="Q400" s="7">
        <v>6.91757759431166</v>
      </c>
    </row>
    <row r="401" spans="1:17" hidden="1" x14ac:dyDescent="0.25">
      <c r="A401" s="3" t="s">
        <v>19</v>
      </c>
      <c r="B401" s="2">
        <v>43556</v>
      </c>
      <c r="C401" s="34">
        <v>0.97604999317645103</v>
      </c>
      <c r="D401" s="7">
        <v>2.82428220716021E-2</v>
      </c>
      <c r="E401" s="7">
        <v>0.67153686609796803</v>
      </c>
      <c r="F401" s="14">
        <v>0.30022031183043002</v>
      </c>
      <c r="G401" s="7">
        <v>8.8991210722375504E-3</v>
      </c>
      <c r="H401" s="7">
        <v>1.33674363067522E-2</v>
      </c>
      <c r="I401" s="34">
        <v>0.17452745539234599</v>
      </c>
      <c r="J401" s="34">
        <v>7.6110867838748694E-2</v>
      </c>
      <c r="K401" s="34">
        <v>0.10116697549506</v>
      </c>
      <c r="L401" s="34">
        <v>0.2643436880435</v>
      </c>
      <c r="M401" s="7">
        <v>6.6038160028515605E-2</v>
      </c>
      <c r="N401" s="7">
        <v>4.6643887147197E-2</v>
      </c>
      <c r="O401" s="7">
        <v>5.2080521807607603E-2</v>
      </c>
      <c r="P401" s="7">
        <v>0.19682188686803501</v>
      </c>
      <c r="Q401" s="7">
        <v>6.9146555540589496</v>
      </c>
    </row>
    <row r="402" spans="1:17" hidden="1" x14ac:dyDescent="0.25">
      <c r="A402" s="3" t="s">
        <v>19</v>
      </c>
      <c r="B402" s="2">
        <v>43586</v>
      </c>
      <c r="C402" s="34">
        <v>0.97078423542968895</v>
      </c>
      <c r="D402" s="7">
        <v>2.9062470666115101E-2</v>
      </c>
      <c r="E402" s="7">
        <v>0.66154620764834104</v>
      </c>
      <c r="F402" s="14">
        <v>0.30939132168554401</v>
      </c>
      <c r="G402" s="7">
        <v>9.9544857383391007E-3</v>
      </c>
      <c r="H402" s="7">
        <v>1.2850685500970601E-2</v>
      </c>
      <c r="I402" s="34">
        <v>0.18739223133221999</v>
      </c>
      <c r="J402" s="34">
        <v>8.0262857628599402E-2</v>
      </c>
      <c r="K402" s="34">
        <v>0.103381896657328</v>
      </c>
      <c r="L402" s="34">
        <v>0.26804066640222401</v>
      </c>
      <c r="M402" s="7">
        <v>6.5849971114078407E-2</v>
      </c>
      <c r="N402" s="7">
        <v>4.6211926279236502E-2</v>
      </c>
      <c r="O402" s="7">
        <v>4.4519709586748002E-2</v>
      </c>
      <c r="P402" s="7">
        <v>0.18153556976025501</v>
      </c>
      <c r="Q402" s="7">
        <v>6.9308364480026698</v>
      </c>
    </row>
    <row r="403" spans="1:17" hidden="1" x14ac:dyDescent="0.25">
      <c r="A403" s="3" t="s">
        <v>19</v>
      </c>
      <c r="B403" s="2">
        <v>43617</v>
      </c>
      <c r="C403" s="34">
        <v>0.98441802980887605</v>
      </c>
      <c r="D403" s="7">
        <v>2.9437888361464101E-2</v>
      </c>
      <c r="E403" s="7">
        <v>0.67976575930156602</v>
      </c>
      <c r="F403" s="14">
        <v>0.29079635233696999</v>
      </c>
      <c r="G403" s="7">
        <v>1.09521966319828E-2</v>
      </c>
      <c r="H403" s="7">
        <v>1.4152339754772401E-2</v>
      </c>
      <c r="I403" s="34">
        <v>0.18392200215142299</v>
      </c>
      <c r="J403" s="34">
        <v>7.4383097259621E-2</v>
      </c>
      <c r="K403" s="34">
        <v>9.3244110626994406E-2</v>
      </c>
      <c r="L403" s="34">
        <v>0.26294303616268</v>
      </c>
      <c r="M403" s="7">
        <v>6.6395359401327306E-2</v>
      </c>
      <c r="N403" s="7">
        <v>4.1576610519474103E-2</v>
      </c>
      <c r="O403" s="7">
        <v>6.3249518449326705E-2</v>
      </c>
      <c r="P403" s="7">
        <v>0.18918172904239799</v>
      </c>
      <c r="Q403" s="7">
        <v>7.0209559114858902</v>
      </c>
    </row>
    <row r="404" spans="1:17" hidden="1" x14ac:dyDescent="0.25">
      <c r="A404" s="3" t="s">
        <v>19</v>
      </c>
      <c r="B404" s="2">
        <v>43647</v>
      </c>
      <c r="C404" s="34">
        <v>1.0048940715336301</v>
      </c>
      <c r="D404" s="7">
        <v>2.54409889777636E-2</v>
      </c>
      <c r="E404" s="7">
        <v>0.68398787378282</v>
      </c>
      <c r="F404" s="14">
        <v>0.29057113723941702</v>
      </c>
      <c r="G404" s="7">
        <v>8.3010309982353894E-3</v>
      </c>
      <c r="H404" s="7">
        <v>1.375174714618E-2</v>
      </c>
      <c r="I404" s="34">
        <v>0.190621436377234</v>
      </c>
      <c r="J404" s="34">
        <v>7.4791079390011297E-2</v>
      </c>
      <c r="K404" s="34">
        <v>0.10038833902555699</v>
      </c>
      <c r="L404" s="34">
        <v>0.26148240664033801</v>
      </c>
      <c r="M404" s="7">
        <v>6.8647263606400097E-2</v>
      </c>
      <c r="N404" s="7">
        <v>4.6182063032762198E-2</v>
      </c>
      <c r="O404" s="7">
        <v>5.0708697855207902E-2</v>
      </c>
      <c r="P404" s="7">
        <v>0.185125935928075</v>
      </c>
      <c r="Q404" s="7">
        <v>6.8839640133709397</v>
      </c>
    </row>
    <row r="405" spans="1:17" hidden="1" x14ac:dyDescent="0.25">
      <c r="A405" s="3" t="s">
        <v>19</v>
      </c>
      <c r="B405" s="2">
        <v>43678</v>
      </c>
      <c r="C405" s="34">
        <v>1.04179270036676</v>
      </c>
      <c r="D405" s="7">
        <v>3.00285984386694E-2</v>
      </c>
      <c r="E405" s="7">
        <v>0.67595417977993699</v>
      </c>
      <c r="F405" s="14">
        <v>0.294017221781394</v>
      </c>
      <c r="G405" s="7">
        <v>8.8783568599769703E-3</v>
      </c>
      <c r="H405" s="7">
        <v>1.5412727934913001E-2</v>
      </c>
      <c r="I405" s="34">
        <v>0.191494801348533</v>
      </c>
      <c r="J405" s="34">
        <v>8.3374022137104306E-2</v>
      </c>
      <c r="K405" s="34">
        <v>0.102979136076119</v>
      </c>
      <c r="L405" s="34">
        <v>0.26083234645459902</v>
      </c>
      <c r="M405" s="7">
        <v>6.7996292272584302E-2</v>
      </c>
      <c r="N405" s="7">
        <v>4.0323057823877302E-2</v>
      </c>
      <c r="O405" s="7">
        <v>4.70951002802448E-2</v>
      </c>
      <c r="P405" s="7">
        <v>0.18161415881204801</v>
      </c>
      <c r="Q405" s="7">
        <v>6.9941828281070801</v>
      </c>
    </row>
    <row r="406" spans="1:17" hidden="1" x14ac:dyDescent="0.25">
      <c r="A406" s="3" t="s">
        <v>19</v>
      </c>
      <c r="B406" s="2">
        <v>43709</v>
      </c>
      <c r="C406" s="34">
        <v>0.98961980966422802</v>
      </c>
      <c r="D406" s="7">
        <v>2.5061317268542299E-2</v>
      </c>
      <c r="E406" s="7">
        <v>0.67685310573742796</v>
      </c>
      <c r="F406" s="14">
        <v>0.29808557699402999</v>
      </c>
      <c r="G406" s="7">
        <v>8.6384305790339899E-3</v>
      </c>
      <c r="H406" s="7">
        <v>1.54158125766453E-2</v>
      </c>
      <c r="I406" s="34">
        <v>0.16465940227836801</v>
      </c>
      <c r="J406" s="34">
        <v>8.0008128078961099E-2</v>
      </c>
      <c r="K406" s="34">
        <v>0.100784690737456</v>
      </c>
      <c r="L406" s="34">
        <v>0.25401803108046001</v>
      </c>
      <c r="M406" s="7">
        <v>6.14954232470298E-2</v>
      </c>
      <c r="N406" s="7">
        <v>4.8690235817321098E-2</v>
      </c>
      <c r="O406" s="7">
        <v>6.1069800295773198E-2</v>
      </c>
      <c r="P406" s="7">
        <v>0.20522004530895199</v>
      </c>
      <c r="Q406" s="7">
        <v>6.86353707700549</v>
      </c>
    </row>
    <row r="407" spans="1:17" hidden="1" x14ac:dyDescent="0.25">
      <c r="A407" s="3" t="s">
        <v>19</v>
      </c>
      <c r="B407" s="2">
        <v>43739</v>
      </c>
      <c r="C407" s="34">
        <v>1.0018108622583299</v>
      </c>
      <c r="D407" s="7">
        <v>3.0936784439257299E-2</v>
      </c>
      <c r="E407" s="7">
        <v>0.69526267141045694</v>
      </c>
      <c r="F407" s="14">
        <v>0.27380054415028499</v>
      </c>
      <c r="G407" s="7">
        <v>8.6303855924773198E-3</v>
      </c>
      <c r="H407" s="7">
        <v>1.6370200690845601E-2</v>
      </c>
      <c r="I407" s="34">
        <v>0.17645715637279299</v>
      </c>
      <c r="J407" s="34">
        <v>8.1189499818478505E-2</v>
      </c>
      <c r="K407" s="34">
        <v>0.11086999988912</v>
      </c>
      <c r="L407" s="34">
        <v>0.27382089396331</v>
      </c>
      <c r="M407" s="7">
        <v>6.7711550165564502E-2</v>
      </c>
      <c r="N407" s="7">
        <v>4.5957960717502001E-2</v>
      </c>
      <c r="O407" s="7">
        <v>3.8896078691570302E-2</v>
      </c>
      <c r="P407" s="7">
        <v>0.180096274098339</v>
      </c>
      <c r="Q407" s="7">
        <v>6.9428724147127996</v>
      </c>
    </row>
    <row r="408" spans="1:17" hidden="1" x14ac:dyDescent="0.25">
      <c r="A408" s="3" t="s">
        <v>19</v>
      </c>
      <c r="B408" s="2">
        <v>43770</v>
      </c>
      <c r="C408" s="34">
        <v>1.05732279363529</v>
      </c>
      <c r="D408" s="7">
        <v>2.6231845809067799E-2</v>
      </c>
      <c r="E408" s="7">
        <v>0.69865876279592898</v>
      </c>
      <c r="F408" s="14">
        <v>0.27510939139500301</v>
      </c>
      <c r="G408" s="7">
        <v>7.9945384372745107E-3</v>
      </c>
      <c r="H408" s="7">
        <v>1.9158668147664301E-2</v>
      </c>
      <c r="I408" s="34">
        <v>0.185808028833849</v>
      </c>
      <c r="J408" s="34">
        <v>7.8066069570534399E-2</v>
      </c>
      <c r="K408" s="34">
        <v>0.148507906984961</v>
      </c>
      <c r="L408" s="34">
        <v>0.26116474575022097</v>
      </c>
      <c r="M408" s="7">
        <v>6.9623556445710999E-2</v>
      </c>
      <c r="N408" s="7">
        <v>4.4149404330236799E-2</v>
      </c>
      <c r="O408" s="7">
        <v>2.6625032988932901E-2</v>
      </c>
      <c r="P408" s="7">
        <v>0.15890204851061601</v>
      </c>
      <c r="Q408" s="7">
        <v>6.9148871199464104</v>
      </c>
    </row>
    <row r="409" spans="1:17" hidden="1" x14ac:dyDescent="0.25">
      <c r="A409" s="3" t="s">
        <v>19</v>
      </c>
      <c r="B409" s="2">
        <v>43800</v>
      </c>
      <c r="C409" s="34">
        <v>1.2577844717747799</v>
      </c>
      <c r="D409" s="7">
        <v>2.7097895385309299E-2</v>
      </c>
      <c r="E409" s="7">
        <v>0.70132676751427403</v>
      </c>
      <c r="F409" s="14">
        <v>0.27157533710041598</v>
      </c>
      <c r="G409" s="7">
        <v>7.83181589306969E-3</v>
      </c>
      <c r="H409" s="7">
        <v>2.0794777690484701E-2</v>
      </c>
      <c r="I409" s="34">
        <v>0.23052382061430399</v>
      </c>
      <c r="J409" s="34">
        <v>7.4029471358372595E-2</v>
      </c>
      <c r="K409" s="34">
        <v>0.147759923905879</v>
      </c>
      <c r="L409" s="34">
        <v>0.262987593882263</v>
      </c>
      <c r="M409" s="7">
        <v>7.6621781684766396E-2</v>
      </c>
      <c r="N409" s="7">
        <v>4.16515628254161E-2</v>
      </c>
      <c r="O409" s="7">
        <v>1.0970537445202599E-2</v>
      </c>
      <c r="P409" s="7">
        <v>0.12682871470024301</v>
      </c>
      <c r="Q409" s="7">
        <v>6.9122621092459502</v>
      </c>
    </row>
    <row r="410" spans="1:17" hidden="1" x14ac:dyDescent="0.25">
      <c r="A410" s="3" t="s">
        <v>19</v>
      </c>
      <c r="B410" s="2">
        <v>43831</v>
      </c>
      <c r="C410" s="34">
        <v>0.92249891978749099</v>
      </c>
      <c r="D410" s="7">
        <v>2.6318865209582699E-2</v>
      </c>
      <c r="E410" s="7">
        <v>0.66691398467944496</v>
      </c>
      <c r="F410" s="14">
        <v>0.306767150110972</v>
      </c>
      <c r="G410" s="7">
        <v>8.6011224487905994E-3</v>
      </c>
      <c r="H410" s="7">
        <v>1.31115697469262E-2</v>
      </c>
      <c r="I410" s="34">
        <v>0.148150211655877</v>
      </c>
      <c r="J410" s="34">
        <v>8.0261024442066606E-2</v>
      </c>
      <c r="K410" s="34">
        <v>0.117291030505997</v>
      </c>
      <c r="L410" s="34">
        <v>0.27685380115555203</v>
      </c>
      <c r="M410" s="7">
        <v>6.2354508259281897E-2</v>
      </c>
      <c r="N410" s="7">
        <v>5.0839302328664598E-2</v>
      </c>
      <c r="O410" s="7">
        <v>3.6172663260458301E-2</v>
      </c>
      <c r="P410" s="7">
        <v>0.206364766196386</v>
      </c>
      <c r="Q410" s="7">
        <v>6.9716936492457497</v>
      </c>
    </row>
    <row r="411" spans="1:17" hidden="1" x14ac:dyDescent="0.25">
      <c r="A411" s="3" t="s">
        <v>19</v>
      </c>
      <c r="B411" s="2">
        <v>43862</v>
      </c>
      <c r="C411" s="34">
        <v>0.91278944178571597</v>
      </c>
      <c r="D411" s="7">
        <v>2.7985179006862301E-2</v>
      </c>
      <c r="E411" s="7">
        <v>0.70512353513563997</v>
      </c>
      <c r="F411" s="14">
        <v>0.266891285857498</v>
      </c>
      <c r="G411" s="7">
        <v>8.0790843763289995E-3</v>
      </c>
      <c r="H411" s="7">
        <v>1.4377521401529E-2</v>
      </c>
      <c r="I411" s="34">
        <v>0.155125998299395</v>
      </c>
      <c r="J411" s="34">
        <v>8.7308087939967596E-2</v>
      </c>
      <c r="K411" s="34">
        <v>0.113188529971253</v>
      </c>
      <c r="L411" s="34">
        <v>0.27526565415123799</v>
      </c>
      <c r="M411" s="7">
        <v>6.17149352743449E-2</v>
      </c>
      <c r="N411" s="7">
        <v>4.0352689111732502E-2</v>
      </c>
      <c r="O411" s="7">
        <v>4.8169476068630597E-2</v>
      </c>
      <c r="P411" s="7">
        <v>0.19641802340558101</v>
      </c>
      <c r="Q411" s="7">
        <v>6.9990972456820302</v>
      </c>
    </row>
    <row r="412" spans="1:17" hidden="1" x14ac:dyDescent="0.25">
      <c r="A412" s="3" t="s">
        <v>19</v>
      </c>
      <c r="B412" s="2">
        <v>43891</v>
      </c>
      <c r="C412" s="34">
        <v>0.87255538979225999</v>
      </c>
      <c r="D412" s="7">
        <v>3.3782073465992699E-2</v>
      </c>
      <c r="E412" s="7">
        <v>0.696777549437812</v>
      </c>
      <c r="F412" s="14">
        <v>0.269440377096196</v>
      </c>
      <c r="G412" s="7">
        <v>1.02606628581834E-2</v>
      </c>
      <c r="H412" s="7">
        <v>1.21773708501911E-2</v>
      </c>
      <c r="I412" s="34">
        <v>0.12277071914098101</v>
      </c>
      <c r="J412" s="34">
        <v>6.21814785491836E-2</v>
      </c>
      <c r="K412" s="34">
        <v>0.13597938744185001</v>
      </c>
      <c r="L412" s="34">
        <v>0.35907296133021299</v>
      </c>
      <c r="M412" s="7">
        <v>5.4939088712591601E-2</v>
      </c>
      <c r="N412" s="7">
        <v>3.6334333174888198E-2</v>
      </c>
      <c r="O412" s="7">
        <v>1.6087353631389901E-2</v>
      </c>
      <c r="P412" s="7">
        <v>0.19019664431052899</v>
      </c>
      <c r="Q412" s="7">
        <v>7.0092447417319903</v>
      </c>
    </row>
    <row r="413" spans="1:17" hidden="1" x14ac:dyDescent="0.25">
      <c r="A413" s="3" t="s">
        <v>19</v>
      </c>
      <c r="B413" s="2">
        <v>43922</v>
      </c>
      <c r="C413" s="34">
        <v>0.50872290165549505</v>
      </c>
      <c r="D413" s="7">
        <v>5.2044615960996403E-2</v>
      </c>
      <c r="E413" s="7">
        <v>0.79192711636698299</v>
      </c>
      <c r="F413" s="14">
        <v>0.15602826767201999</v>
      </c>
      <c r="G413" s="7">
        <v>5.7892862319908998E-3</v>
      </c>
      <c r="H413" s="7">
        <v>0</v>
      </c>
      <c r="I413" s="34">
        <v>5.8251601972879E-2</v>
      </c>
      <c r="J413" s="34">
        <v>3.2303607521958202E-3</v>
      </c>
      <c r="K413" s="34">
        <v>0.16117273198072399</v>
      </c>
      <c r="L413" s="34">
        <v>0.56451395494689305</v>
      </c>
      <c r="M413" s="7">
        <v>1.42170777921186E-2</v>
      </c>
      <c r="N413" s="7">
        <v>4.6439746304958902E-2</v>
      </c>
      <c r="O413" s="7">
        <v>1.1109661996216E-4</v>
      </c>
      <c r="P413" s="7">
        <v>0.14627414339827699</v>
      </c>
      <c r="Q413" s="7">
        <v>7.1845521358080902</v>
      </c>
    </row>
    <row r="414" spans="1:17" hidden="1" x14ac:dyDescent="0.25">
      <c r="A414" s="3" t="s">
        <v>19</v>
      </c>
      <c r="B414" s="2">
        <v>43952</v>
      </c>
      <c r="C414" s="34">
        <v>0.60010080689061296</v>
      </c>
      <c r="D414" s="7">
        <v>4.4047363680044999E-2</v>
      </c>
      <c r="E414" s="7">
        <v>0.78679730666141201</v>
      </c>
      <c r="F414" s="14">
        <v>0.16915532965854299</v>
      </c>
      <c r="G414" s="7">
        <v>2.2544615233711901E-2</v>
      </c>
      <c r="H414" s="7">
        <v>0</v>
      </c>
      <c r="I414" s="34">
        <v>6.8583968277693405E-2</v>
      </c>
      <c r="J414" s="34">
        <v>8.1429571743417903E-3</v>
      </c>
      <c r="K414" s="34">
        <v>0.14736207709684801</v>
      </c>
      <c r="L414" s="34">
        <v>0.51323511389606602</v>
      </c>
      <c r="M414" s="7">
        <v>1.6572845572406399E-2</v>
      </c>
      <c r="N414" s="7">
        <v>5.3264532737520097E-2</v>
      </c>
      <c r="O414" s="7">
        <v>1.6974078386444301E-4</v>
      </c>
      <c r="P414" s="7">
        <v>0.17012414922754801</v>
      </c>
      <c r="Q414" s="7">
        <v>7.2965328624303503</v>
      </c>
    </row>
    <row r="415" spans="1:17" hidden="1" x14ac:dyDescent="0.25">
      <c r="A415" s="3" t="s">
        <v>19</v>
      </c>
      <c r="B415" s="2">
        <v>43983</v>
      </c>
      <c r="C415" s="34">
        <v>0.82677814377643599</v>
      </c>
      <c r="D415" s="7">
        <v>3.8540154100913201E-2</v>
      </c>
      <c r="E415" s="7">
        <v>0.70531689008978404</v>
      </c>
      <c r="F415" s="14">
        <v>0.25614295580930302</v>
      </c>
      <c r="G415" s="7">
        <v>7.9290762091164899E-3</v>
      </c>
      <c r="H415" s="7">
        <v>7.9162953329239803E-3</v>
      </c>
      <c r="I415" s="34">
        <v>0.15225409962360301</v>
      </c>
      <c r="J415" s="34">
        <v>5.93684546680169E-2</v>
      </c>
      <c r="K415" s="34">
        <v>0.14087964704613501</v>
      </c>
      <c r="L415" s="34">
        <v>0.35992461185936497</v>
      </c>
      <c r="M415" s="7">
        <v>4.1681212816793503E-2</v>
      </c>
      <c r="N415" s="7">
        <v>4.4454220558932001E-2</v>
      </c>
      <c r="O415" s="7">
        <v>1.5019499078010401E-3</v>
      </c>
      <c r="P415" s="7">
        <v>0.18409043197731301</v>
      </c>
      <c r="Q415" s="7">
        <v>7.1820657271445896</v>
      </c>
    </row>
    <row r="416" spans="1:17" hidden="1" x14ac:dyDescent="0.25">
      <c r="A416" s="3" t="s">
        <v>19</v>
      </c>
      <c r="B416" s="2">
        <v>44013</v>
      </c>
      <c r="C416" s="34">
        <v>1.0348253682017901</v>
      </c>
      <c r="D416" s="7">
        <v>3.8094305749644501E-2</v>
      </c>
      <c r="E416" s="7">
        <v>0.70016275610419998</v>
      </c>
      <c r="F416" s="14">
        <v>0.26174293814615501</v>
      </c>
      <c r="G416" s="7">
        <v>7.3143859653505899E-3</v>
      </c>
      <c r="H416" s="7">
        <v>1.0569332700162699E-2</v>
      </c>
      <c r="I416" s="34">
        <v>0.18493299569980801</v>
      </c>
      <c r="J416" s="34">
        <v>7.9225031966346296E-2</v>
      </c>
      <c r="K416" s="34">
        <v>0.128782246135243</v>
      </c>
      <c r="L416" s="34">
        <v>0.28299338083216702</v>
      </c>
      <c r="M416" s="7">
        <v>6.0726396259364601E-2</v>
      </c>
      <c r="N416" s="7">
        <v>5.2598361972982399E-2</v>
      </c>
      <c r="O416" s="7">
        <v>5.3398748630602497E-3</v>
      </c>
      <c r="P416" s="7">
        <v>0.18751799360551499</v>
      </c>
      <c r="Q416" s="7">
        <v>7.0368643579829699</v>
      </c>
    </row>
    <row r="417" spans="1:17" hidden="1" x14ac:dyDescent="0.25">
      <c r="A417" s="3" t="s">
        <v>19</v>
      </c>
      <c r="B417" s="2">
        <v>44044</v>
      </c>
      <c r="C417" s="34">
        <v>1.0361372181053501</v>
      </c>
      <c r="D417" s="7">
        <v>3.2558683762486697E-2</v>
      </c>
      <c r="E417" s="7">
        <v>0.69846730751051</v>
      </c>
      <c r="F417" s="14">
        <v>0.268974008727004</v>
      </c>
      <c r="G417" s="7">
        <v>7.7781930320247102E-3</v>
      </c>
      <c r="H417" s="7">
        <v>1.06849082850824E-2</v>
      </c>
      <c r="I417" s="34">
        <v>0.198671884034373</v>
      </c>
      <c r="J417" s="34">
        <v>9.5010835795385495E-2</v>
      </c>
      <c r="K417" s="34">
        <v>0.12696587351880501</v>
      </c>
      <c r="L417" s="34">
        <v>0.283824540164272</v>
      </c>
      <c r="M417" s="7">
        <v>6.0926125031541802E-2</v>
      </c>
      <c r="N417" s="7">
        <v>4.0812970779914901E-2</v>
      </c>
      <c r="O417" s="7">
        <v>1.0050121519653401E-2</v>
      </c>
      <c r="P417" s="7">
        <v>0.16527454783894799</v>
      </c>
      <c r="Q417" s="7">
        <v>7.1389043665459804</v>
      </c>
    </row>
    <row r="418" spans="1:17" hidden="1" x14ac:dyDescent="0.25">
      <c r="A418" s="3" t="s">
        <v>19</v>
      </c>
      <c r="B418" s="2">
        <v>44075</v>
      </c>
      <c r="C418" s="34">
        <v>1.0005321060952901</v>
      </c>
      <c r="D418" s="7">
        <v>3.1706592457944403E-2</v>
      </c>
      <c r="E418" s="7">
        <v>0.69115507193227699</v>
      </c>
      <c r="F418" s="14">
        <v>0.27713833560977902</v>
      </c>
      <c r="G418" s="7">
        <v>9.5171849479213002E-3</v>
      </c>
      <c r="H418" s="7">
        <v>1.24040134033034E-2</v>
      </c>
      <c r="I418" s="34">
        <v>0.170292992659135</v>
      </c>
      <c r="J418" s="34">
        <v>8.36598352359509E-2</v>
      </c>
      <c r="K418" s="34">
        <v>0.12956884221755</v>
      </c>
      <c r="L418" s="34">
        <v>0.28534483448912101</v>
      </c>
      <c r="M418" s="7">
        <v>5.99128439441E-2</v>
      </c>
      <c r="N418" s="7">
        <v>4.1527647764953497E-2</v>
      </c>
      <c r="O418" s="7">
        <v>1.4543917004557001E-2</v>
      </c>
      <c r="P418" s="7">
        <v>0.19322788833340701</v>
      </c>
      <c r="Q418" s="7">
        <v>7.03397277392975</v>
      </c>
    </row>
    <row r="419" spans="1:17" hidden="1" x14ac:dyDescent="0.25">
      <c r="A419" s="3" t="s">
        <v>19</v>
      </c>
      <c r="B419" s="2">
        <v>44105</v>
      </c>
      <c r="C419" s="34">
        <v>0.99997076510820004</v>
      </c>
      <c r="D419" s="7">
        <v>3.4896491695316702E-2</v>
      </c>
      <c r="E419" s="7">
        <v>0.73514037703158097</v>
      </c>
      <c r="F419" s="14">
        <v>0.229963131273102</v>
      </c>
      <c r="G419" s="7">
        <v>8.5447579946593098E-3</v>
      </c>
      <c r="H419" s="7">
        <v>1.5812180512056202E-2</v>
      </c>
      <c r="I419" s="34">
        <v>0.167901930193605</v>
      </c>
      <c r="J419" s="34">
        <v>7.8817860636215306E-2</v>
      </c>
      <c r="K419" s="34">
        <v>0.141988838931218</v>
      </c>
      <c r="L419" s="34">
        <v>0.31104744545531099</v>
      </c>
      <c r="M419" s="7">
        <v>6.0530045645744497E-2</v>
      </c>
      <c r="N419" s="7">
        <v>4.0320492860522E-2</v>
      </c>
      <c r="O419" s="7">
        <v>5.6535331499443899E-3</v>
      </c>
      <c r="P419" s="7">
        <v>0.169382914620724</v>
      </c>
      <c r="Q419" s="7">
        <v>7.0656362440774103</v>
      </c>
    </row>
    <row r="420" spans="1:17" hidden="1" x14ac:dyDescent="0.25">
      <c r="A420" s="3" t="s">
        <v>19</v>
      </c>
      <c r="B420" s="2">
        <v>44136</v>
      </c>
      <c r="C420" s="34">
        <v>0.80582782190264901</v>
      </c>
      <c r="D420" s="7">
        <v>3.7716395538555499E-2</v>
      </c>
      <c r="E420" s="7">
        <v>0.72570935939985304</v>
      </c>
      <c r="F420" s="14">
        <v>0.236574245061592</v>
      </c>
      <c r="G420" s="7">
        <v>6.7075585024758896E-3</v>
      </c>
      <c r="H420" s="7">
        <v>8.1236802900936898E-3</v>
      </c>
      <c r="I420" s="34">
        <v>8.5379118924981998E-2</v>
      </c>
      <c r="J420" s="34">
        <v>6.4169419041626402E-2</v>
      </c>
      <c r="K420" s="34">
        <v>0.166000138033262</v>
      </c>
      <c r="L420" s="34">
        <v>0.39346673025315998</v>
      </c>
      <c r="M420" s="7">
        <v>5.2810313696132802E-2</v>
      </c>
      <c r="N420" s="7">
        <v>5.2583957799128E-2</v>
      </c>
      <c r="O420" s="7">
        <v>1.0604312109372101E-3</v>
      </c>
      <c r="P420" s="7">
        <v>0.16969865224820099</v>
      </c>
      <c r="Q420" s="7">
        <v>7.0943856474366402</v>
      </c>
    </row>
    <row r="421" spans="1:17" hidden="1" x14ac:dyDescent="0.25">
      <c r="A421" s="3" t="s">
        <v>19</v>
      </c>
      <c r="B421" s="2">
        <v>44166</v>
      </c>
      <c r="C421" s="34">
        <v>1.22687715777629</v>
      </c>
      <c r="D421" s="7">
        <v>3.4732737913482498E-2</v>
      </c>
      <c r="E421" s="7">
        <v>0.738175476768131</v>
      </c>
      <c r="F421" s="14">
        <v>0.227091785318386</v>
      </c>
      <c r="G421" s="7">
        <v>8.6307047489054493E-3</v>
      </c>
      <c r="H421" s="7">
        <v>1.89362088453113E-2</v>
      </c>
      <c r="I421" s="34">
        <v>0.23413716604246501</v>
      </c>
      <c r="J421" s="34">
        <v>5.1814428715267702E-2</v>
      </c>
      <c r="K421" s="34">
        <v>0.15315989209123801</v>
      </c>
      <c r="L421" s="34">
        <v>0.308905180455392</v>
      </c>
      <c r="M421" s="7">
        <v>7.7071419432601707E-2</v>
      </c>
      <c r="N421" s="7">
        <v>3.4313749332792597E-2</v>
      </c>
      <c r="O421" s="7">
        <v>2.86902107432738E-3</v>
      </c>
      <c r="P421" s="7">
        <v>0.110162229261699</v>
      </c>
      <c r="Q421" s="7">
        <v>7.0768702561956998</v>
      </c>
    </row>
    <row r="422" spans="1:17" hidden="1" x14ac:dyDescent="0.25">
      <c r="A422" s="3" t="s">
        <v>19</v>
      </c>
      <c r="B422" s="2">
        <v>44197</v>
      </c>
      <c r="C422" s="34">
        <v>0.598342564765308</v>
      </c>
      <c r="D422" s="7">
        <v>4.4406437070310202E-2</v>
      </c>
      <c r="E422" s="7">
        <v>0.76839904441023399</v>
      </c>
      <c r="F422" s="14">
        <v>0.18719451851945501</v>
      </c>
      <c r="G422" s="7">
        <v>6.8200417176547999E-3</v>
      </c>
      <c r="H422" s="7">
        <v>7.6951133053621305E-4</v>
      </c>
      <c r="I422" s="34">
        <v>5.6765409302151397E-2</v>
      </c>
      <c r="J422" s="34">
        <v>6.8024416424110903E-2</v>
      </c>
      <c r="K422" s="34">
        <v>0.13973914608434301</v>
      </c>
      <c r="L422" s="34">
        <v>0.46505064514181998</v>
      </c>
      <c r="M422" s="7">
        <v>4.6091999507217998E-2</v>
      </c>
      <c r="N422" s="7">
        <v>4.1700714580807402E-2</v>
      </c>
      <c r="O422" s="7">
        <v>1.09809966080708E-3</v>
      </c>
      <c r="P422" s="7">
        <v>0.173940016250552</v>
      </c>
      <c r="Q422" s="7">
        <v>7.0474281664201097</v>
      </c>
    </row>
    <row r="423" spans="1:17" hidden="1" x14ac:dyDescent="0.25">
      <c r="A423" s="3" t="s">
        <v>19</v>
      </c>
      <c r="B423" s="2">
        <v>44228</v>
      </c>
      <c r="C423" s="34">
        <v>0.62680090188167303</v>
      </c>
      <c r="D423" s="7">
        <v>4.1858880895175199E-2</v>
      </c>
      <c r="E423" s="7">
        <v>0.76249436421948302</v>
      </c>
      <c r="F423" s="14">
        <v>0.195646754885341</v>
      </c>
      <c r="G423" s="7">
        <v>8.98306870845322E-3</v>
      </c>
      <c r="H423" s="7">
        <v>1.1191066037689301E-5</v>
      </c>
      <c r="I423" s="34">
        <v>6.0832452723001799E-2</v>
      </c>
      <c r="J423" s="34">
        <v>6.9803123329008995E-2</v>
      </c>
      <c r="K423" s="34">
        <v>0.139037844420345</v>
      </c>
      <c r="L423" s="34">
        <v>0.436261695053698</v>
      </c>
      <c r="M423" s="7">
        <v>5.5773819090933902E-2</v>
      </c>
      <c r="N423" s="7">
        <v>4.8925630082397698E-2</v>
      </c>
      <c r="O423" s="7">
        <v>1.95196172553097E-3</v>
      </c>
      <c r="P423" s="7">
        <v>0.178419213800592</v>
      </c>
      <c r="Q423" s="7">
        <v>7.1018771046496703</v>
      </c>
    </row>
    <row r="424" spans="1:17" hidden="1" x14ac:dyDescent="0.25">
      <c r="A424" s="3" t="s">
        <v>19</v>
      </c>
      <c r="B424" s="2">
        <v>44256</v>
      </c>
      <c r="C424" s="34">
        <v>0.75306118790871002</v>
      </c>
      <c r="D424" s="7">
        <v>3.79303683638866E-2</v>
      </c>
      <c r="E424" s="7">
        <v>0.750401223816347</v>
      </c>
      <c r="F424" s="14">
        <v>0.21166840781976601</v>
      </c>
      <c r="G424" s="7">
        <v>1.3357638687485299E-2</v>
      </c>
      <c r="H424" s="7">
        <v>3.4777252661444497E-5</v>
      </c>
      <c r="I424" s="34">
        <v>6.4403426669837394E-2</v>
      </c>
      <c r="J424" s="34">
        <v>6.7628842202783604E-2</v>
      </c>
      <c r="K424" s="34">
        <v>0.14399022127793801</v>
      </c>
      <c r="L424" s="34">
        <v>0.410354003157192</v>
      </c>
      <c r="M424" s="7">
        <v>5.4721158755969397E-2</v>
      </c>
      <c r="N424" s="7">
        <v>5.19504157149163E-2</v>
      </c>
      <c r="O424" s="7">
        <v>2.15296942581152E-3</v>
      </c>
      <c r="P424" s="7">
        <v>0.19140654685540501</v>
      </c>
      <c r="Q424" s="7">
        <v>7.0866809570771503</v>
      </c>
    </row>
    <row r="425" spans="1:17" hidden="1" x14ac:dyDescent="0.25">
      <c r="A425" s="3" t="s">
        <v>19</v>
      </c>
      <c r="B425" s="2">
        <v>44287</v>
      </c>
      <c r="C425" s="34">
        <v>0.969541985094581</v>
      </c>
      <c r="D425" s="7">
        <v>3.62855865517576E-2</v>
      </c>
      <c r="E425" s="7">
        <v>0.72044431204858905</v>
      </c>
      <c r="F425" s="14">
        <v>0.24327010139965299</v>
      </c>
      <c r="G425" s="7">
        <v>5.6930904348251503E-3</v>
      </c>
      <c r="H425" s="7">
        <v>7.2868270839532897E-3</v>
      </c>
      <c r="I425" s="34">
        <v>0.19023787944640599</v>
      </c>
      <c r="J425" s="34">
        <v>6.8784084571889503E-2</v>
      </c>
      <c r="K425" s="34">
        <v>0.128617121670073</v>
      </c>
      <c r="L425" s="34">
        <v>0.30956298680336503</v>
      </c>
      <c r="M425" s="7">
        <v>5.8621656267029101E-2</v>
      </c>
      <c r="N425" s="7">
        <v>4.69766508746534E-2</v>
      </c>
      <c r="O425" s="7">
        <v>4.5374134118822303E-3</v>
      </c>
      <c r="P425" s="7">
        <v>0.17968228943592299</v>
      </c>
      <c r="Q425" s="7">
        <v>7.0460063704327904</v>
      </c>
    </row>
    <row r="426" spans="1:17" hidden="1" x14ac:dyDescent="0.25">
      <c r="A426" s="3" t="s">
        <v>19</v>
      </c>
      <c r="B426" s="2">
        <v>44317</v>
      </c>
      <c r="C426" s="34">
        <v>1.0343853542285999</v>
      </c>
      <c r="D426" s="7">
        <v>3.5681216270891797E-2</v>
      </c>
      <c r="E426" s="7">
        <v>0.714947424417815</v>
      </c>
      <c r="F426" s="14">
        <v>0.24937135931129401</v>
      </c>
      <c r="G426" s="7">
        <v>1.15036154228896E-2</v>
      </c>
      <c r="H426" s="7">
        <v>1.06716551474185E-2</v>
      </c>
      <c r="I426" s="34">
        <v>0.19058385426557001</v>
      </c>
      <c r="J426" s="34">
        <v>9.3064398010190993E-2</v>
      </c>
      <c r="K426" s="34">
        <v>0.12899155206913099</v>
      </c>
      <c r="L426" s="34">
        <v>0.292755479548232</v>
      </c>
      <c r="M426" s="7">
        <v>6.6569348233409403E-2</v>
      </c>
      <c r="N426" s="7">
        <v>3.3380926257147503E-2</v>
      </c>
      <c r="O426" s="7">
        <v>8.7950411494006203E-3</v>
      </c>
      <c r="P426" s="7">
        <v>0.16368412989661099</v>
      </c>
      <c r="Q426" s="7">
        <v>7.0498754985119003</v>
      </c>
    </row>
    <row r="427" spans="1:17" hidden="1" x14ac:dyDescent="0.25">
      <c r="A427" s="3" t="s">
        <v>19</v>
      </c>
      <c r="B427" s="2">
        <v>44348</v>
      </c>
      <c r="C427" s="34">
        <v>0.99502933603939903</v>
      </c>
      <c r="D427" s="7">
        <v>3.5557915564722202E-2</v>
      </c>
      <c r="E427" s="7">
        <v>0.74180452134795305</v>
      </c>
      <c r="F427" s="14">
        <v>0.22263756308732499</v>
      </c>
      <c r="G427" s="7">
        <v>8.5942519189659405E-3</v>
      </c>
      <c r="H427" s="7">
        <v>1.27795962166809E-2</v>
      </c>
      <c r="I427" s="34">
        <v>0.18603926352647901</v>
      </c>
      <c r="J427" s="34">
        <v>9.3995814132016894E-2</v>
      </c>
      <c r="K427" s="34">
        <v>0.124190664941667</v>
      </c>
      <c r="L427" s="34">
        <v>0.28655333983075898</v>
      </c>
      <c r="M427" s="7">
        <v>6.3374562533209E-2</v>
      </c>
      <c r="N427" s="7">
        <v>3.4214836397927897E-2</v>
      </c>
      <c r="O427" s="7">
        <v>8.5940857495511794E-3</v>
      </c>
      <c r="P427" s="7">
        <v>0.181663584752744</v>
      </c>
      <c r="Q427" s="7">
        <v>7.0053466598949301</v>
      </c>
    </row>
    <row r="428" spans="1:17" hidden="1" x14ac:dyDescent="0.25">
      <c r="A428" s="3" t="s">
        <v>19</v>
      </c>
      <c r="B428" s="2">
        <v>44378</v>
      </c>
      <c r="C428" s="34">
        <v>1.0805402847502199</v>
      </c>
      <c r="D428" s="7">
        <v>3.2236299721627198E-2</v>
      </c>
      <c r="E428" s="7">
        <v>0.71903236492086997</v>
      </c>
      <c r="F428" s="14">
        <v>0.248731335357503</v>
      </c>
      <c r="G428" s="7">
        <v>8.0692743465036708E-3</v>
      </c>
      <c r="H428" s="7">
        <v>1.31435264873899E-2</v>
      </c>
      <c r="I428" s="34">
        <v>0.186242718945096</v>
      </c>
      <c r="J428" s="34">
        <v>0.10320808571788601</v>
      </c>
      <c r="K428" s="34">
        <v>0.12587782437388501</v>
      </c>
      <c r="L428" s="34">
        <v>0.27444865096368798</v>
      </c>
      <c r="M428" s="7">
        <v>6.2943639553762698E-2</v>
      </c>
      <c r="N428" s="7">
        <v>3.8276554798372601E-2</v>
      </c>
      <c r="O428" s="7">
        <v>1.02140428817103E-2</v>
      </c>
      <c r="P428" s="7">
        <v>0.177575681931706</v>
      </c>
      <c r="Q428" s="7">
        <v>7.0527224039787102</v>
      </c>
    </row>
    <row r="429" spans="1:17" hidden="1" x14ac:dyDescent="0.25">
      <c r="A429" s="3" t="s">
        <v>19</v>
      </c>
      <c r="B429" s="2">
        <v>44409</v>
      </c>
      <c r="C429" s="34">
        <v>1.06284236859742</v>
      </c>
      <c r="D429" s="7">
        <v>3.3850092285893203E-2</v>
      </c>
      <c r="E429" s="7">
        <v>0.71765148653421695</v>
      </c>
      <c r="F429" s="14">
        <v>0.24849842117988999</v>
      </c>
      <c r="G429" s="7">
        <v>8.1736153660974392E-3</v>
      </c>
      <c r="H429" s="7">
        <v>1.43053401355371E-2</v>
      </c>
      <c r="I429" s="34">
        <v>0.19070721230134399</v>
      </c>
      <c r="J429" s="34">
        <v>0.11396071723809099</v>
      </c>
      <c r="K429" s="34">
        <v>0.12528626609412499</v>
      </c>
      <c r="L429" s="34">
        <v>0.27553250214737002</v>
      </c>
      <c r="M429" s="7">
        <v>6.10748079529626E-2</v>
      </c>
      <c r="N429" s="7">
        <v>3.7180954358564298E-2</v>
      </c>
      <c r="O429" s="7">
        <v>1.2098336138713301E-2</v>
      </c>
      <c r="P429" s="7">
        <v>0.16168024826719599</v>
      </c>
      <c r="Q429" s="7">
        <v>7.0856040443135502</v>
      </c>
    </row>
    <row r="430" spans="1:17" x14ac:dyDescent="0.25">
      <c r="A430" s="3" t="s">
        <v>19</v>
      </c>
      <c r="B430" s="2">
        <v>44440</v>
      </c>
      <c r="C430" s="34">
        <v>1.01416990880036</v>
      </c>
      <c r="D430" s="7">
        <v>3.6417432650976002E-2</v>
      </c>
      <c r="E430" s="7">
        <v>0.691546302366013</v>
      </c>
      <c r="F430" s="14">
        <v>0.27203626498301098</v>
      </c>
      <c r="G430" s="7">
        <v>8.4859857534804704E-3</v>
      </c>
      <c r="H430" s="7">
        <v>1.30093884539814E-2</v>
      </c>
      <c r="I430" s="34">
        <v>0.18180253601323501</v>
      </c>
      <c r="J430" s="34">
        <v>0.107115801735451</v>
      </c>
      <c r="K430" s="34">
        <v>0.124383046266482</v>
      </c>
      <c r="L430" s="34">
        <v>0.28736064372572401</v>
      </c>
      <c r="M430" s="7">
        <v>6.5637048622243802E-2</v>
      </c>
      <c r="N430" s="7">
        <v>3.4563474402338E-2</v>
      </c>
      <c r="O430" s="7">
        <v>2.3109102273273799E-2</v>
      </c>
      <c r="P430" s="7">
        <v>0.15453297275378999</v>
      </c>
      <c r="Q430" s="7">
        <v>7.1213900139703696</v>
      </c>
    </row>
    <row r="431" spans="1:17" hidden="1" x14ac:dyDescent="0.25">
      <c r="A431" s="3" t="s">
        <v>20</v>
      </c>
      <c r="B431" s="2">
        <v>43466</v>
      </c>
      <c r="C431" s="34">
        <v>0.82815268557034205</v>
      </c>
      <c r="D431" s="7">
        <v>7.5078764057448502E-3</v>
      </c>
      <c r="E431" s="7">
        <v>0.28471407642005397</v>
      </c>
      <c r="F431" s="14">
        <v>0.70777804717420101</v>
      </c>
      <c r="G431" s="7">
        <v>1.31360530556983E-2</v>
      </c>
      <c r="H431" s="7">
        <v>2.3607503411894399E-2</v>
      </c>
      <c r="I431" s="34">
        <v>0.26238301441671502</v>
      </c>
      <c r="J431" s="34">
        <v>0.22878249596971201</v>
      </c>
      <c r="K431" s="34">
        <v>0.21237117508893999</v>
      </c>
      <c r="L431" s="34">
        <v>0.11887959107458899</v>
      </c>
      <c r="M431" s="7">
        <v>9.6267475163992297E-2</v>
      </c>
      <c r="N431" s="7">
        <v>9.8950822760577994E-3</v>
      </c>
      <c r="O431" s="7">
        <v>3.18616859396623E-2</v>
      </c>
      <c r="P431" s="7">
        <v>2.8159236027389101E-3</v>
      </c>
      <c r="Q431" s="7">
        <v>4.0232300869873896</v>
      </c>
    </row>
    <row r="432" spans="1:17" hidden="1" x14ac:dyDescent="0.25">
      <c r="A432" s="3" t="s">
        <v>20</v>
      </c>
      <c r="B432" s="2">
        <v>43497</v>
      </c>
      <c r="C432" s="34">
        <v>0.88066794808206195</v>
      </c>
      <c r="D432" s="7">
        <v>5.7038342726081102E-3</v>
      </c>
      <c r="E432" s="7">
        <v>0.26372067936176602</v>
      </c>
      <c r="F432" s="14">
        <v>0.73057548636562597</v>
      </c>
      <c r="G432" s="7">
        <v>1.2735904848381699E-2</v>
      </c>
      <c r="H432" s="7">
        <v>2.0499671357182302E-2</v>
      </c>
      <c r="I432" s="34">
        <v>0.24072576899210801</v>
      </c>
      <c r="J432" s="34">
        <v>0.27743296842970699</v>
      </c>
      <c r="K432" s="34">
        <v>0.185908220793193</v>
      </c>
      <c r="L432" s="34">
        <v>0.119678396743073</v>
      </c>
      <c r="M432" s="7">
        <v>9.2061790507188795E-2</v>
      </c>
      <c r="N432" s="7">
        <v>1.2562574546734E-2</v>
      </c>
      <c r="O432" s="7">
        <v>3.5681469801022901E-2</v>
      </c>
      <c r="P432" s="7">
        <v>2.7132339814090701E-3</v>
      </c>
      <c r="Q432" s="7">
        <v>4.0291346670830004</v>
      </c>
    </row>
    <row r="433" spans="1:17" hidden="1" x14ac:dyDescent="0.25">
      <c r="A433" s="3" t="s">
        <v>20</v>
      </c>
      <c r="B433" s="2">
        <v>43525</v>
      </c>
      <c r="C433" s="34">
        <v>1.0064446016324899</v>
      </c>
      <c r="D433" s="7">
        <v>7.1295098243065198E-3</v>
      </c>
      <c r="E433" s="7">
        <v>0.246545963820782</v>
      </c>
      <c r="F433" s="14">
        <v>0.74632452635491098</v>
      </c>
      <c r="G433" s="7">
        <v>1.31474864984461E-2</v>
      </c>
      <c r="H433" s="7">
        <v>1.7887980585558402E-2</v>
      </c>
      <c r="I433" s="34">
        <v>0.25261860791089302</v>
      </c>
      <c r="J433" s="34">
        <v>0.27150273508414102</v>
      </c>
      <c r="K433" s="34">
        <v>0.18419486135683899</v>
      </c>
      <c r="L433" s="34">
        <v>0.106625892542614</v>
      </c>
      <c r="M433" s="7">
        <v>9.2282709816251501E-2</v>
      </c>
      <c r="N433" s="7">
        <v>9.3405747869061192E-3</v>
      </c>
      <c r="O433" s="7">
        <v>3.7110564130226099E-2</v>
      </c>
      <c r="P433" s="7">
        <v>1.52885872881258E-2</v>
      </c>
      <c r="Q433" s="7">
        <v>4.0115012184590801</v>
      </c>
    </row>
    <row r="434" spans="1:17" hidden="1" x14ac:dyDescent="0.25">
      <c r="A434" s="3" t="s">
        <v>20</v>
      </c>
      <c r="B434" s="2">
        <v>43556</v>
      </c>
      <c r="C434" s="34">
        <v>0.94904944739806996</v>
      </c>
      <c r="D434" s="7">
        <v>6.4289429862681002E-3</v>
      </c>
      <c r="E434" s="7">
        <v>0.24427631911998199</v>
      </c>
      <c r="F434" s="14">
        <v>0.74929473789375001</v>
      </c>
      <c r="G434" s="7">
        <v>1.2141577099581699E-2</v>
      </c>
      <c r="H434" s="7">
        <v>1.7276978439253601E-2</v>
      </c>
      <c r="I434" s="34">
        <v>0.26492213827202499</v>
      </c>
      <c r="J434" s="34">
        <v>0.26023357640624201</v>
      </c>
      <c r="K434" s="34">
        <v>0.18982676018156699</v>
      </c>
      <c r="L434" s="34">
        <v>0.105470419168087</v>
      </c>
      <c r="M434" s="7">
        <v>8.87133011305693E-2</v>
      </c>
      <c r="N434" s="7">
        <v>9.6768405030766697E-3</v>
      </c>
      <c r="O434" s="7">
        <v>3.8206678247547303E-2</v>
      </c>
      <c r="P434" s="7">
        <v>1.35317305520512E-2</v>
      </c>
      <c r="Q434" s="7">
        <v>4.2373057668787597</v>
      </c>
    </row>
    <row r="435" spans="1:17" hidden="1" x14ac:dyDescent="0.25">
      <c r="A435" s="3" t="s">
        <v>20</v>
      </c>
      <c r="B435" s="2">
        <v>43586</v>
      </c>
      <c r="C435" s="34">
        <v>1.01715639209827</v>
      </c>
      <c r="D435" s="7">
        <v>6.87670375328946E-3</v>
      </c>
      <c r="E435" s="7">
        <v>0.23734020025680799</v>
      </c>
      <c r="F435" s="14">
        <v>0.75578309598990301</v>
      </c>
      <c r="G435" s="7">
        <v>1.25172343157724E-2</v>
      </c>
      <c r="H435" s="7">
        <v>1.6716847440274699E-2</v>
      </c>
      <c r="I435" s="34">
        <v>0.27484170659239099</v>
      </c>
      <c r="J435" s="34">
        <v>0.25637914481526197</v>
      </c>
      <c r="K435" s="34">
        <v>0.17590617247396201</v>
      </c>
      <c r="L435" s="34">
        <v>0.115248383906822</v>
      </c>
      <c r="M435" s="7">
        <v>9.0848487303712797E-2</v>
      </c>
      <c r="N435" s="7">
        <v>8.0667551671471608E-3</v>
      </c>
      <c r="O435" s="7">
        <v>3.5406879870737297E-2</v>
      </c>
      <c r="P435" s="7">
        <v>1.4068388113917699E-2</v>
      </c>
      <c r="Q435" s="7">
        <v>4.0575202152584797</v>
      </c>
    </row>
    <row r="436" spans="1:17" hidden="1" x14ac:dyDescent="0.25">
      <c r="A436" s="3" t="s">
        <v>20</v>
      </c>
      <c r="B436" s="2">
        <v>43617</v>
      </c>
      <c r="C436" s="34">
        <v>1.0116024343091901</v>
      </c>
      <c r="D436" s="7">
        <v>6.3924581691040001E-3</v>
      </c>
      <c r="E436" s="7">
        <v>0.26319699853635797</v>
      </c>
      <c r="F436" s="14">
        <v>0.73041054329453803</v>
      </c>
      <c r="G436" s="7">
        <v>1.12523330580417E-2</v>
      </c>
      <c r="H436" s="7">
        <v>1.73845261859625E-2</v>
      </c>
      <c r="I436" s="34">
        <v>0.27314038153572301</v>
      </c>
      <c r="J436" s="34">
        <v>0.25262706796989098</v>
      </c>
      <c r="K436" s="34">
        <v>0.18922862918109501</v>
      </c>
      <c r="L436" s="34">
        <v>0.10623107472281999</v>
      </c>
      <c r="M436" s="7">
        <v>8.8297772832044694E-2</v>
      </c>
      <c r="N436" s="7">
        <v>8.2468300057885902E-3</v>
      </c>
      <c r="O436" s="7">
        <v>4.1106075912001203E-2</v>
      </c>
      <c r="P436" s="7">
        <v>1.2485308596631699E-2</v>
      </c>
      <c r="Q436" s="7">
        <v>3.9675553091997098</v>
      </c>
    </row>
    <row r="437" spans="1:17" hidden="1" x14ac:dyDescent="0.25">
      <c r="A437" s="3" t="s">
        <v>20</v>
      </c>
      <c r="B437" s="2">
        <v>43647</v>
      </c>
      <c r="C437" s="34">
        <v>0.92892439814249195</v>
      </c>
      <c r="D437" s="7">
        <v>7.8156598442587401E-3</v>
      </c>
      <c r="E437" s="7">
        <v>0.261444836248374</v>
      </c>
      <c r="F437" s="14">
        <v>0.73073950390736697</v>
      </c>
      <c r="G437" s="7">
        <v>1.2301010972428099E-2</v>
      </c>
      <c r="H437" s="7">
        <v>1.84172260025115E-2</v>
      </c>
      <c r="I437" s="34">
        <v>0.27267116387765</v>
      </c>
      <c r="J437" s="34">
        <v>0.24950553446898799</v>
      </c>
      <c r="K437" s="34">
        <v>0.199027699071882</v>
      </c>
      <c r="L437" s="34">
        <v>9.5420315308888906E-2</v>
      </c>
      <c r="M437" s="7">
        <v>9.1418880740787398E-2</v>
      </c>
      <c r="N437" s="7">
        <v>1.3151166682615E-2</v>
      </c>
      <c r="O437" s="7">
        <v>3.4782593964191803E-2</v>
      </c>
      <c r="P437" s="7">
        <v>1.3304408910057601E-2</v>
      </c>
      <c r="Q437" s="7">
        <v>4.1098091836464201</v>
      </c>
    </row>
    <row r="438" spans="1:17" hidden="1" x14ac:dyDescent="0.25">
      <c r="A438" s="3" t="s">
        <v>20</v>
      </c>
      <c r="B438" s="2">
        <v>43678</v>
      </c>
      <c r="C438" s="34">
        <v>0.94737781962074596</v>
      </c>
      <c r="D438" s="7">
        <v>6.4015923625424303E-3</v>
      </c>
      <c r="E438" s="7">
        <v>0.245561919149348</v>
      </c>
      <c r="F438" s="14">
        <v>0.74803648848811</v>
      </c>
      <c r="G438" s="7">
        <v>1.15620319327974E-2</v>
      </c>
      <c r="H438" s="7">
        <v>1.87961590014562E-2</v>
      </c>
      <c r="I438" s="34">
        <v>0.269560392367789</v>
      </c>
      <c r="J438" s="34">
        <v>0.25981671768863801</v>
      </c>
      <c r="K438" s="34">
        <v>0.19743586074918401</v>
      </c>
      <c r="L438" s="34">
        <v>8.6198041288261196E-2</v>
      </c>
      <c r="M438" s="7">
        <v>8.9221059676026906E-2</v>
      </c>
      <c r="N438" s="7">
        <v>9.7925532799361999E-3</v>
      </c>
      <c r="O438" s="7">
        <v>4.2491489832428897E-2</v>
      </c>
      <c r="P438" s="7">
        <v>1.5125694183481799E-2</v>
      </c>
      <c r="Q438" s="7">
        <v>4.0483777696678596</v>
      </c>
    </row>
    <row r="439" spans="1:17" hidden="1" x14ac:dyDescent="0.25">
      <c r="A439" s="3" t="s">
        <v>20</v>
      </c>
      <c r="B439" s="2">
        <v>43709</v>
      </c>
      <c r="C439" s="34">
        <v>0.86783250625416697</v>
      </c>
      <c r="D439" s="7">
        <v>8.3690143973951994E-3</v>
      </c>
      <c r="E439" s="7">
        <v>0.27592250103849703</v>
      </c>
      <c r="F439" s="14">
        <v>0.71570848456410796</v>
      </c>
      <c r="G439" s="7">
        <v>1.24206999508145E-2</v>
      </c>
      <c r="H439" s="7">
        <v>2.1698127478662E-2</v>
      </c>
      <c r="I439" s="34">
        <v>0.26867012471294599</v>
      </c>
      <c r="J439" s="34">
        <v>0.24609220472073201</v>
      </c>
      <c r="K439" s="34">
        <v>0.215025654163541</v>
      </c>
      <c r="L439" s="34">
        <v>9.62150663340091E-2</v>
      </c>
      <c r="M439" s="7">
        <v>8.6100824061271897E-2</v>
      </c>
      <c r="N439" s="7">
        <v>8.2591539481183199E-3</v>
      </c>
      <c r="O439" s="7">
        <v>3.1578800188516297E-2</v>
      </c>
      <c r="P439" s="7">
        <v>1.39393444413882E-2</v>
      </c>
      <c r="Q439" s="7">
        <v>3.9964459938841101</v>
      </c>
    </row>
    <row r="440" spans="1:17" hidden="1" x14ac:dyDescent="0.25">
      <c r="A440" s="3" t="s">
        <v>20</v>
      </c>
      <c r="B440" s="2">
        <v>43739</v>
      </c>
      <c r="C440" s="34">
        <v>1.0313641769434301</v>
      </c>
      <c r="D440" s="7">
        <v>8.5959912408152903E-3</v>
      </c>
      <c r="E440" s="7">
        <v>0.28833912492574898</v>
      </c>
      <c r="F440" s="14">
        <v>0.70306488383343602</v>
      </c>
      <c r="G440" s="7">
        <v>1.0743071315426799E-2</v>
      </c>
      <c r="H440" s="7">
        <v>1.9222623798192801E-2</v>
      </c>
      <c r="I440" s="34">
        <v>0.25569793174801803</v>
      </c>
      <c r="J440" s="34">
        <v>0.238920606844438</v>
      </c>
      <c r="K440" s="34">
        <v>0.21988189744556499</v>
      </c>
      <c r="L440" s="34">
        <v>0.114485281933828</v>
      </c>
      <c r="M440" s="7">
        <v>8.2133039345400505E-2</v>
      </c>
      <c r="N440" s="7">
        <v>2.55243398196453E-2</v>
      </c>
      <c r="O440" s="7">
        <v>1.9323505987471099E-2</v>
      </c>
      <c r="P440" s="7">
        <v>1.4067701762015701E-2</v>
      </c>
      <c r="Q440" s="7">
        <v>3.70089242979153</v>
      </c>
    </row>
    <row r="441" spans="1:17" hidden="1" x14ac:dyDescent="0.25">
      <c r="A441" s="3" t="s">
        <v>20</v>
      </c>
      <c r="B441" s="2">
        <v>43770</v>
      </c>
      <c r="C441" s="34">
        <v>1.1026700994405501</v>
      </c>
      <c r="D441" s="7">
        <v>6.7739096067722304E-3</v>
      </c>
      <c r="E441" s="7">
        <v>0.25309083710970198</v>
      </c>
      <c r="F441" s="14">
        <v>0.74013525328352603</v>
      </c>
      <c r="G441" s="7">
        <v>1.1822007471795799E-2</v>
      </c>
      <c r="H441" s="7">
        <v>2.07008831631448E-2</v>
      </c>
      <c r="I441" s="34">
        <v>0.26446105625463701</v>
      </c>
      <c r="J441" s="34">
        <v>0.23761291202373</v>
      </c>
      <c r="K441" s="34">
        <v>0.22721752008507301</v>
      </c>
      <c r="L441" s="34">
        <v>0.10401734506556</v>
      </c>
      <c r="M441" s="7">
        <v>8.3481035274182394E-2</v>
      </c>
      <c r="N441" s="7">
        <v>1.33317691760826E-2</v>
      </c>
      <c r="O441" s="7">
        <v>2.3285232570327899E-2</v>
      </c>
      <c r="P441" s="7">
        <v>1.4070238915467E-2</v>
      </c>
      <c r="Q441" s="7">
        <v>4.01266312186545</v>
      </c>
    </row>
    <row r="442" spans="1:17" hidden="1" x14ac:dyDescent="0.25">
      <c r="A442" s="3" t="s">
        <v>20</v>
      </c>
      <c r="B442" s="2">
        <v>43800</v>
      </c>
      <c r="C442" s="34">
        <v>1.4287574905081899</v>
      </c>
      <c r="D442" s="7">
        <v>5.7773154152290403E-3</v>
      </c>
      <c r="E442" s="7">
        <v>0.245807138305495</v>
      </c>
      <c r="F442" s="14">
        <v>0.74841554627927598</v>
      </c>
      <c r="G442" s="7">
        <v>1.0534556916057401E-2</v>
      </c>
      <c r="H442" s="7">
        <v>2.3604698210939301E-2</v>
      </c>
      <c r="I442" s="34">
        <v>0.28360588880451298</v>
      </c>
      <c r="J442" s="34">
        <v>0.20377007236741099</v>
      </c>
      <c r="K442" s="34">
        <v>0.27888836410879903</v>
      </c>
      <c r="L442" s="34">
        <v>7.0349179414070304E-2</v>
      </c>
      <c r="M442" s="7">
        <v>7.9326316947206807E-2</v>
      </c>
      <c r="N442" s="7">
        <v>1.6623351183251402E-2</v>
      </c>
      <c r="O442" s="7">
        <v>2.1769215763450901E-2</v>
      </c>
      <c r="P442" s="7">
        <v>1.1528356284299801E-2</v>
      </c>
      <c r="Q442" s="7">
        <v>4.0187086812997803</v>
      </c>
    </row>
    <row r="443" spans="1:17" hidden="1" x14ac:dyDescent="0.25">
      <c r="A443" s="3" t="s">
        <v>20</v>
      </c>
      <c r="B443" s="2">
        <v>43831</v>
      </c>
      <c r="C443" s="34">
        <v>0.82691085514871399</v>
      </c>
      <c r="D443" s="7">
        <v>9.9851390964314397E-3</v>
      </c>
      <c r="E443" s="7">
        <v>0.31068218808675702</v>
      </c>
      <c r="F443" s="14">
        <v>0.67933267281681098</v>
      </c>
      <c r="G443" s="7">
        <v>1.3919538702494599E-2</v>
      </c>
      <c r="H443" s="7">
        <v>2.1160703440001701E-2</v>
      </c>
      <c r="I443" s="34">
        <v>0.22916798573362401</v>
      </c>
      <c r="J443" s="34">
        <v>0.245838837265619</v>
      </c>
      <c r="K443" s="34">
        <v>0.21112228680391201</v>
      </c>
      <c r="L443" s="34">
        <v>0.12493809141625099</v>
      </c>
      <c r="M443" s="7">
        <v>9.9816525338646503E-2</v>
      </c>
      <c r="N443" s="7">
        <v>1.1541167315189499E-2</v>
      </c>
      <c r="O443" s="7">
        <v>2.5902806858783201E-2</v>
      </c>
      <c r="P443" s="7">
        <v>1.65920571254786E-2</v>
      </c>
      <c r="Q443" s="7">
        <v>4.3511343643932996</v>
      </c>
    </row>
    <row r="444" spans="1:17" hidden="1" x14ac:dyDescent="0.25">
      <c r="A444" s="3" t="s">
        <v>20</v>
      </c>
      <c r="B444" s="2">
        <v>43862</v>
      </c>
      <c r="C444" s="34">
        <v>0.85755424353167997</v>
      </c>
      <c r="D444" s="7">
        <v>1.1229346075392201E-2</v>
      </c>
      <c r="E444" s="7">
        <v>0.26348627754370801</v>
      </c>
      <c r="F444" s="14">
        <v>0.72528437638090004</v>
      </c>
      <c r="G444" s="7">
        <v>1.47041971447451E-2</v>
      </c>
      <c r="H444" s="7">
        <v>2.1537319551721699E-2</v>
      </c>
      <c r="I444" s="34">
        <v>0.224336603546267</v>
      </c>
      <c r="J444" s="34">
        <v>0.27888216683405598</v>
      </c>
      <c r="K444" s="34">
        <v>0.178950530302591</v>
      </c>
      <c r="L444" s="34">
        <v>0.131190053340073</v>
      </c>
      <c r="M444" s="7">
        <v>9.5802792103285697E-2</v>
      </c>
      <c r="N444" s="7">
        <v>9.2335780197945402E-3</v>
      </c>
      <c r="O444" s="7">
        <v>2.83637367442926E-2</v>
      </c>
      <c r="P444" s="7">
        <v>1.6999022413172901E-2</v>
      </c>
      <c r="Q444" s="7">
        <v>3.9663415537622702</v>
      </c>
    </row>
    <row r="445" spans="1:17" hidden="1" x14ac:dyDescent="0.25">
      <c r="A445" s="3" t="s">
        <v>20</v>
      </c>
      <c r="B445" s="2">
        <v>43891</v>
      </c>
      <c r="C445" s="34">
        <v>0.56041995157476399</v>
      </c>
      <c r="D445" s="7">
        <v>1.7485327676206801E-2</v>
      </c>
      <c r="E445" s="7">
        <v>0.33363537643165903</v>
      </c>
      <c r="F445" s="14">
        <v>0.648879295892134</v>
      </c>
      <c r="G445" s="7">
        <v>1.4093278368363301E-2</v>
      </c>
      <c r="H445" s="7">
        <v>1.7431217379802098E-2</v>
      </c>
      <c r="I445" s="34">
        <v>0.19909779717011999</v>
      </c>
      <c r="J445" s="34">
        <v>0.22082098092815</v>
      </c>
      <c r="K445" s="34">
        <v>0.174062282554515</v>
      </c>
      <c r="L445" s="34">
        <v>0.21885627561490401</v>
      </c>
      <c r="M445" s="7">
        <v>0.1080495892094</v>
      </c>
      <c r="N445" s="7">
        <v>1.09214711892921E-2</v>
      </c>
      <c r="O445" s="7">
        <v>2.1655636212555701E-2</v>
      </c>
      <c r="P445" s="7">
        <v>1.5011471372897701E-2</v>
      </c>
      <c r="Q445" s="7">
        <v>3.9610364917243599</v>
      </c>
    </row>
    <row r="446" spans="1:17" hidden="1" x14ac:dyDescent="0.25">
      <c r="A446" s="3" t="s">
        <v>20</v>
      </c>
      <c r="B446" s="2">
        <v>43922</v>
      </c>
      <c r="C446" s="34">
        <v>0.116665304490274</v>
      </c>
      <c r="D446" s="7">
        <v>3.3813771027869498E-2</v>
      </c>
      <c r="E446" s="7">
        <v>0.57930721305266597</v>
      </c>
      <c r="F446" s="14">
        <v>0.386879015919464</v>
      </c>
      <c r="G446" s="7">
        <v>2.0059816692156202E-2</v>
      </c>
      <c r="H446" s="7">
        <v>0</v>
      </c>
      <c r="I446" s="34">
        <v>0.17374883810290101</v>
      </c>
      <c r="J446" s="34">
        <v>2.5087556818990098E-2</v>
      </c>
      <c r="K446" s="34">
        <v>2.9217235580400001E-5</v>
      </c>
      <c r="L446" s="34">
        <v>0.72155930802554602</v>
      </c>
      <c r="M446" s="7">
        <v>5.7392535389513097E-2</v>
      </c>
      <c r="N446" s="7">
        <v>0</v>
      </c>
      <c r="O446" s="7">
        <v>2.3209953498448601E-4</v>
      </c>
      <c r="P446" s="7">
        <v>1.89062820032833E-3</v>
      </c>
      <c r="Q446" s="7">
        <v>4.0045557196879296</v>
      </c>
    </row>
    <row r="447" spans="1:17" hidden="1" x14ac:dyDescent="0.25">
      <c r="A447" s="3" t="s">
        <v>20</v>
      </c>
      <c r="B447" s="2">
        <v>43952</v>
      </c>
      <c r="C447" s="34">
        <v>0.13371822824111201</v>
      </c>
      <c r="D447" s="7">
        <v>3.3078214202999397E-2</v>
      </c>
      <c r="E447" s="7">
        <v>0.55967217178008399</v>
      </c>
      <c r="F447" s="14">
        <v>0.40724961401691701</v>
      </c>
      <c r="G447" s="7">
        <v>3.1029862222463098E-2</v>
      </c>
      <c r="H447" s="7">
        <v>0</v>
      </c>
      <c r="I447" s="34">
        <v>0.16364250144876999</v>
      </c>
      <c r="J447" s="34">
        <v>6.8524268155479601E-2</v>
      </c>
      <c r="K447" s="34">
        <v>3.06180245394461E-3</v>
      </c>
      <c r="L447" s="34">
        <v>0.65125307696018697</v>
      </c>
      <c r="M447" s="7">
        <v>7.32246304520935E-2</v>
      </c>
      <c r="N447" s="7">
        <v>0</v>
      </c>
      <c r="O447" s="7">
        <v>3.9904443746943902E-4</v>
      </c>
      <c r="P447" s="7">
        <v>8.8648138695934693E-3</v>
      </c>
      <c r="Q447" s="7">
        <v>3.8126260300675598</v>
      </c>
    </row>
    <row r="448" spans="1:17" hidden="1" x14ac:dyDescent="0.25">
      <c r="A448" s="3" t="s">
        <v>20</v>
      </c>
      <c r="B448" s="2">
        <v>43983</v>
      </c>
      <c r="C448" s="34">
        <v>0.29380001991467403</v>
      </c>
      <c r="D448" s="7">
        <v>2.03665714009219E-2</v>
      </c>
      <c r="E448" s="7">
        <v>0.40104702199585102</v>
      </c>
      <c r="F448" s="14">
        <v>0.57858640660322702</v>
      </c>
      <c r="G448" s="7">
        <v>2.4206621595355401E-2</v>
      </c>
      <c r="H448" s="7">
        <v>1.2930943533305201E-2</v>
      </c>
      <c r="I448" s="34">
        <v>0.26443368742541001</v>
      </c>
      <c r="J448" s="34">
        <v>9.3206791980603707E-2</v>
      </c>
      <c r="K448" s="34">
        <v>0.20347516078223901</v>
      </c>
      <c r="L448" s="34">
        <v>0.29288920576164501</v>
      </c>
      <c r="M448" s="7">
        <v>7.4905536158701103E-2</v>
      </c>
      <c r="N448" s="7">
        <v>1.3006626938734001E-2</v>
      </c>
      <c r="O448" s="7">
        <v>1.54597993496302E-3</v>
      </c>
      <c r="P448" s="7">
        <v>1.9399445889043299E-2</v>
      </c>
      <c r="Q448" s="7">
        <v>4.0877960900429304</v>
      </c>
    </row>
    <row r="449" spans="1:17" hidden="1" x14ac:dyDescent="0.25">
      <c r="A449" s="3" t="s">
        <v>20</v>
      </c>
      <c r="B449" s="2">
        <v>44013</v>
      </c>
      <c r="C449" s="34">
        <v>0.57452965366693698</v>
      </c>
      <c r="D449" s="7">
        <v>1.0349934702172299E-2</v>
      </c>
      <c r="E449" s="7">
        <v>0.30007393352714101</v>
      </c>
      <c r="F449" s="14">
        <v>0.689576131770687</v>
      </c>
      <c r="G449" s="7">
        <v>1.5137875151475201E-2</v>
      </c>
      <c r="H449" s="7">
        <v>1.7186944447321599E-2</v>
      </c>
      <c r="I449" s="34">
        <v>0.286456393236597</v>
      </c>
      <c r="J449" s="34">
        <v>0.168459080859826</v>
      </c>
      <c r="K449" s="34">
        <v>0.20517261898834299</v>
      </c>
      <c r="L449" s="34">
        <v>0.14457655495531699</v>
      </c>
      <c r="M449" s="7">
        <v>0.10477964574642699</v>
      </c>
      <c r="N449" s="7">
        <v>1.65046033571093E-2</v>
      </c>
      <c r="O449" s="7">
        <v>1.8941885143530401E-2</v>
      </c>
      <c r="P449" s="7">
        <v>2.2784398114054898E-2</v>
      </c>
      <c r="Q449" s="7">
        <v>4.0027424386642103</v>
      </c>
    </row>
    <row r="450" spans="1:17" hidden="1" x14ac:dyDescent="0.25">
      <c r="A450" s="3" t="s">
        <v>20</v>
      </c>
      <c r="B450" s="2">
        <v>44044</v>
      </c>
      <c r="C450" s="34">
        <v>0.75851999960010597</v>
      </c>
      <c r="D450" s="7">
        <v>7.4194133614645698E-3</v>
      </c>
      <c r="E450" s="7">
        <v>0.25444648577520002</v>
      </c>
      <c r="F450" s="14">
        <v>0.73813410086333497</v>
      </c>
      <c r="G450" s="7">
        <v>1.0378100871033399E-2</v>
      </c>
      <c r="H450" s="7">
        <v>1.5381565738346399E-2</v>
      </c>
      <c r="I450" s="34">
        <v>0.273526244524603</v>
      </c>
      <c r="J450" s="34">
        <v>0.23963908161682401</v>
      </c>
      <c r="K450" s="34">
        <v>0.20686930854632399</v>
      </c>
      <c r="L450" s="34">
        <v>0.103313628241368</v>
      </c>
      <c r="M450" s="7">
        <v>8.3778501337550396E-2</v>
      </c>
      <c r="N450" s="7">
        <v>1.1286957357976799E-2</v>
      </c>
      <c r="O450" s="7">
        <v>4.4048146009245198E-2</v>
      </c>
      <c r="P450" s="7">
        <v>1.17784657567286E-2</v>
      </c>
      <c r="Q450" s="7">
        <v>4.08919972953999</v>
      </c>
    </row>
    <row r="451" spans="1:17" hidden="1" x14ac:dyDescent="0.25">
      <c r="A451" s="3" t="s">
        <v>20</v>
      </c>
      <c r="B451" s="2">
        <v>44075</v>
      </c>
      <c r="C451" s="34">
        <v>0.71492733681876897</v>
      </c>
      <c r="D451" s="7">
        <v>9.5028714987741899E-3</v>
      </c>
      <c r="E451" s="7">
        <v>0.27778534233167901</v>
      </c>
      <c r="F451" s="14">
        <v>0.712711786169547</v>
      </c>
      <c r="G451" s="7">
        <v>1.21935536927767E-2</v>
      </c>
      <c r="H451" s="7">
        <v>1.54751882812614E-2</v>
      </c>
      <c r="I451" s="34">
        <v>0.256268814580209</v>
      </c>
      <c r="J451" s="34">
        <v>0.234515859821325</v>
      </c>
      <c r="K451" s="34">
        <v>0.21745149809401701</v>
      </c>
      <c r="L451" s="34">
        <v>0.118930992304773</v>
      </c>
      <c r="M451" s="7">
        <v>8.9306868975805295E-2</v>
      </c>
      <c r="N451" s="7">
        <v>1.08036167768735E-2</v>
      </c>
      <c r="O451" s="7">
        <v>3.1270809039782001E-2</v>
      </c>
      <c r="P451" s="7">
        <v>1.3782798433178201E-2</v>
      </c>
      <c r="Q451" s="7">
        <v>4.1308361045035804</v>
      </c>
    </row>
    <row r="452" spans="1:17" hidden="1" x14ac:dyDescent="0.25">
      <c r="A452" s="3" t="s">
        <v>20</v>
      </c>
      <c r="B452" s="2">
        <v>44105</v>
      </c>
      <c r="C452" s="34">
        <v>0.82718105180531099</v>
      </c>
      <c r="D452" s="7">
        <v>8.1048426064308093E-3</v>
      </c>
      <c r="E452" s="7">
        <v>0.26416206883151999</v>
      </c>
      <c r="F452" s="14">
        <v>0.72773308856204999</v>
      </c>
      <c r="G452" s="7">
        <v>1.1566293002347501E-2</v>
      </c>
      <c r="H452" s="7">
        <v>1.64466961833185E-2</v>
      </c>
      <c r="I452" s="34">
        <v>0.26442679377898098</v>
      </c>
      <c r="J452" s="34">
        <v>0.222117158390918</v>
      </c>
      <c r="K452" s="34">
        <v>0.20869242854900399</v>
      </c>
      <c r="L452" s="34">
        <v>0.13517055902685901</v>
      </c>
      <c r="M452" s="7">
        <v>9.0092497439334701E-2</v>
      </c>
      <c r="N452" s="7">
        <v>1.2303748438144401E-2</v>
      </c>
      <c r="O452" s="7">
        <v>2.8971222573845701E-2</v>
      </c>
      <c r="P452" s="7">
        <v>1.0212602617247201E-2</v>
      </c>
      <c r="Q452" s="7">
        <v>4.1069907124228697</v>
      </c>
    </row>
    <row r="453" spans="1:17" hidden="1" x14ac:dyDescent="0.25">
      <c r="A453" s="3" t="s">
        <v>20</v>
      </c>
      <c r="B453" s="2">
        <v>44136</v>
      </c>
      <c r="C453" s="34">
        <v>0.30518971833193198</v>
      </c>
      <c r="D453" s="7">
        <v>1.59435938333118E-2</v>
      </c>
      <c r="E453" s="7">
        <v>0.414976520303668</v>
      </c>
      <c r="F453" s="14">
        <v>0.56907988586302005</v>
      </c>
      <c r="G453" s="7">
        <v>2.0647146494898402E-2</v>
      </c>
      <c r="H453" s="7">
        <v>9.7347314057833808E-3</v>
      </c>
      <c r="I453" s="34">
        <v>0.17202100223445099</v>
      </c>
      <c r="J453" s="34">
        <v>0.159496777173362</v>
      </c>
      <c r="K453" s="34">
        <v>0.122069151735395</v>
      </c>
      <c r="L453" s="34">
        <v>0.33825546324813599</v>
      </c>
      <c r="M453" s="7">
        <v>0.145048826733779</v>
      </c>
      <c r="N453" s="7">
        <v>7.0370211709163697E-3</v>
      </c>
      <c r="O453" s="7">
        <v>6.5413719117222401E-3</v>
      </c>
      <c r="P453" s="7">
        <v>1.9148507891557899E-2</v>
      </c>
      <c r="Q453" s="7">
        <v>3.90848765130692</v>
      </c>
    </row>
    <row r="454" spans="1:17" hidden="1" x14ac:dyDescent="0.25">
      <c r="A454" s="3" t="s">
        <v>20</v>
      </c>
      <c r="B454" s="2">
        <v>44166</v>
      </c>
      <c r="C454" s="34">
        <v>0.94398604672783104</v>
      </c>
      <c r="D454" s="7">
        <v>7.6961292114473001E-3</v>
      </c>
      <c r="E454" s="7">
        <v>0.28995761908717999</v>
      </c>
      <c r="F454" s="14">
        <v>0.70234625170137299</v>
      </c>
      <c r="G454" s="7">
        <v>1.2799328753564499E-2</v>
      </c>
      <c r="H454" s="7">
        <v>2.5705280249432999E-2</v>
      </c>
      <c r="I454" s="34">
        <v>0.28364835142629102</v>
      </c>
      <c r="J454" s="34">
        <v>0.14140453195216299</v>
      </c>
      <c r="K454" s="34">
        <v>0.29597066700538499</v>
      </c>
      <c r="L454" s="34">
        <v>0.107960424918237</v>
      </c>
      <c r="M454" s="7">
        <v>8.8057571515808106E-2</v>
      </c>
      <c r="N454" s="7">
        <v>1.7055899632737501E-2</v>
      </c>
      <c r="O454" s="7">
        <v>9.7703924549448207E-3</v>
      </c>
      <c r="P454" s="7">
        <v>1.7627552091435902E-2</v>
      </c>
      <c r="Q454" s="7">
        <v>4.0902737215139497</v>
      </c>
    </row>
    <row r="455" spans="1:17" hidden="1" x14ac:dyDescent="0.25">
      <c r="A455" s="3" t="s">
        <v>20</v>
      </c>
      <c r="B455" s="2">
        <v>44197</v>
      </c>
      <c r="C455" s="34">
        <v>0.13988740371905001</v>
      </c>
      <c r="D455" s="7">
        <v>3.0353039281303801E-2</v>
      </c>
      <c r="E455" s="7">
        <v>0.53237587094094896</v>
      </c>
      <c r="F455" s="14">
        <v>0.43727108977774698</v>
      </c>
      <c r="G455" s="7">
        <v>2.6269207494444901E-2</v>
      </c>
      <c r="H455" s="7">
        <v>4.4053275756139598E-3</v>
      </c>
      <c r="I455" s="34">
        <v>0.12444593804343999</v>
      </c>
      <c r="J455" s="34">
        <v>9.3571639041879207E-2</v>
      </c>
      <c r="K455" s="34">
        <v>2.2040711533982699E-2</v>
      </c>
      <c r="L455" s="34">
        <v>0.52521688289427104</v>
      </c>
      <c r="M455" s="7">
        <v>0.18549800394340199</v>
      </c>
      <c r="N455" s="7">
        <v>2.5573973446928199E-5</v>
      </c>
      <c r="O455" s="7">
        <v>1.15640816708372E-3</v>
      </c>
      <c r="P455" s="7">
        <v>1.7370307332436202E-2</v>
      </c>
      <c r="Q455" s="7">
        <v>3.7873189855775702</v>
      </c>
    </row>
    <row r="456" spans="1:17" hidden="1" x14ac:dyDescent="0.25">
      <c r="A456" s="3" t="s">
        <v>20</v>
      </c>
      <c r="B456" s="2">
        <v>44228</v>
      </c>
      <c r="C456" s="34">
        <v>0.15115837004736299</v>
      </c>
      <c r="D456" s="7">
        <v>2.1282813502874001E-2</v>
      </c>
      <c r="E456" s="7">
        <v>0.53909337577357497</v>
      </c>
      <c r="F456" s="14">
        <v>0.439623810723551</v>
      </c>
      <c r="G456" s="7">
        <v>2.3057422987901199E-2</v>
      </c>
      <c r="H456" s="7">
        <v>2.7407444343064999E-3</v>
      </c>
      <c r="I456" s="34">
        <v>0.135103792249684</v>
      </c>
      <c r="J456" s="34">
        <v>0.122359545593812</v>
      </c>
      <c r="K456" s="34">
        <v>2.6981015463853002E-2</v>
      </c>
      <c r="L456" s="34">
        <v>0.50503029701949498</v>
      </c>
      <c r="M456" s="7">
        <v>0.173417817983193</v>
      </c>
      <c r="N456" s="7">
        <v>0</v>
      </c>
      <c r="O456" s="7">
        <v>1.41403934365948E-3</v>
      </c>
      <c r="P456" s="7">
        <v>9.8953249240956997E-3</v>
      </c>
      <c r="Q456" s="7">
        <v>3.8415391542125898</v>
      </c>
    </row>
    <row r="457" spans="1:17" hidden="1" x14ac:dyDescent="0.25">
      <c r="A457" s="3" t="s">
        <v>20</v>
      </c>
      <c r="B457" s="2">
        <v>44256</v>
      </c>
      <c r="C457" s="34">
        <v>0.19214338677169401</v>
      </c>
      <c r="D457" s="7">
        <v>2.0890323189321301E-2</v>
      </c>
      <c r="E457" s="7">
        <v>0.49467301986541801</v>
      </c>
      <c r="F457" s="14">
        <v>0.484436656945261</v>
      </c>
      <c r="G457" s="7">
        <v>2.19790052703435E-2</v>
      </c>
      <c r="H457" s="7">
        <v>8.1891160740097898E-4</v>
      </c>
      <c r="I457" s="34">
        <v>0.12651611512365599</v>
      </c>
      <c r="J457" s="34">
        <v>0.14314740029262499</v>
      </c>
      <c r="K457" s="34">
        <v>2.8817339140604199E-2</v>
      </c>
      <c r="L457" s="34">
        <v>0.472479170045777</v>
      </c>
      <c r="M457" s="7">
        <v>0.199598898610062</v>
      </c>
      <c r="N457" s="7">
        <v>1.25175280624327E-5</v>
      </c>
      <c r="O457" s="7">
        <v>2.0273090018783401E-3</v>
      </c>
      <c r="P457" s="7">
        <v>4.6033333795901599E-3</v>
      </c>
      <c r="Q457" s="7">
        <v>3.8012584506388798</v>
      </c>
    </row>
    <row r="458" spans="1:17" hidden="1" x14ac:dyDescent="0.25">
      <c r="A458" s="3" t="s">
        <v>20</v>
      </c>
      <c r="B458" s="2">
        <v>44287</v>
      </c>
      <c r="C458" s="34">
        <v>0.52896716146673395</v>
      </c>
      <c r="D458" s="7">
        <v>1.1289279973845901E-2</v>
      </c>
      <c r="E458" s="7">
        <v>0.33297488121322899</v>
      </c>
      <c r="F458" s="14">
        <v>0.65573583881292596</v>
      </c>
      <c r="G458" s="7">
        <v>1.3510830216474199E-2</v>
      </c>
      <c r="H458" s="7">
        <v>1.59403979235186E-2</v>
      </c>
      <c r="I458" s="34">
        <v>0.29715902827288898</v>
      </c>
      <c r="J458" s="34">
        <v>0.146104335913814</v>
      </c>
      <c r="K458" s="34">
        <v>0.207467802761064</v>
      </c>
      <c r="L458" s="34">
        <v>0.182499347248992</v>
      </c>
      <c r="M458" s="7">
        <v>0.118591321318901</v>
      </c>
      <c r="N458" s="7">
        <v>9.2584257726423397E-3</v>
      </c>
      <c r="O458" s="7">
        <v>7.6912512273992397E-3</v>
      </c>
      <c r="P458" s="7">
        <v>1.7772593443064601E-3</v>
      </c>
      <c r="Q458" s="7">
        <v>3.8794760320950901</v>
      </c>
    </row>
    <row r="459" spans="1:17" hidden="1" x14ac:dyDescent="0.25">
      <c r="A459" s="3" t="s">
        <v>20</v>
      </c>
      <c r="B459" s="2">
        <v>44317</v>
      </c>
      <c r="C459" s="34">
        <v>0.810668155018756</v>
      </c>
      <c r="D459" s="7">
        <v>8.1072563417029005E-3</v>
      </c>
      <c r="E459" s="7">
        <v>0.260388953536204</v>
      </c>
      <c r="F459" s="14">
        <v>0.73150379012209299</v>
      </c>
      <c r="G459" s="7">
        <v>9.7510588669811795E-3</v>
      </c>
      <c r="H459" s="7">
        <v>2.1842279751024998E-2</v>
      </c>
      <c r="I459" s="34">
        <v>0.30271243001139803</v>
      </c>
      <c r="J459" s="34">
        <v>0.19981319383607701</v>
      </c>
      <c r="K459" s="34">
        <v>0.209537381751456</v>
      </c>
      <c r="L459" s="34">
        <v>0.13446465069533201</v>
      </c>
      <c r="M459" s="7">
        <v>8.9153031102874994E-2</v>
      </c>
      <c r="N459" s="7">
        <v>1.1973020920128301E-2</v>
      </c>
      <c r="O459" s="7">
        <v>1.9401200373900002E-2</v>
      </c>
      <c r="P459" s="7">
        <v>1.3517526908273501E-3</v>
      </c>
      <c r="Q459" s="7">
        <v>4.0130460893038498</v>
      </c>
    </row>
    <row r="460" spans="1:17" hidden="1" x14ac:dyDescent="0.25">
      <c r="A460" s="3" t="s">
        <v>20</v>
      </c>
      <c r="B460" s="2">
        <v>44348</v>
      </c>
      <c r="C460" s="34">
        <v>0.854678041424066</v>
      </c>
      <c r="D460" s="7">
        <v>8.6910179379143405E-3</v>
      </c>
      <c r="E460" s="7">
        <v>0.260871446863846</v>
      </c>
      <c r="F460" s="14">
        <v>0.73043753519823995</v>
      </c>
      <c r="G460" s="7">
        <v>9.4881961879725203E-3</v>
      </c>
      <c r="H460" s="7">
        <v>1.8614083766537701E-2</v>
      </c>
      <c r="I460" s="34">
        <v>0.27856275822930798</v>
      </c>
      <c r="J460" s="34">
        <v>0.244351844941159</v>
      </c>
      <c r="K460" s="34">
        <v>0.186787886013874</v>
      </c>
      <c r="L460" s="34">
        <v>0.12708911518545199</v>
      </c>
      <c r="M460" s="7">
        <v>9.1791905983025501E-2</v>
      </c>
      <c r="N460" s="7">
        <v>8.3890075380049795E-3</v>
      </c>
      <c r="O460" s="7">
        <v>3.2687233458810201E-2</v>
      </c>
      <c r="P460" s="7">
        <v>2.23796869585629E-3</v>
      </c>
      <c r="Q460" s="7">
        <v>4.1662648227246502</v>
      </c>
    </row>
    <row r="461" spans="1:17" hidden="1" x14ac:dyDescent="0.25">
      <c r="A461" s="3" t="s">
        <v>20</v>
      </c>
      <c r="B461" s="2">
        <v>44378</v>
      </c>
      <c r="C461" s="34">
        <v>0.88526534975300097</v>
      </c>
      <c r="D461" s="7">
        <v>6.9319853776611496E-3</v>
      </c>
      <c r="E461" s="7">
        <v>0.24863950268551599</v>
      </c>
      <c r="F461" s="14">
        <v>0.74442851193682302</v>
      </c>
      <c r="G461" s="7">
        <v>9.7122831023821101E-3</v>
      </c>
      <c r="H461" s="7">
        <v>2.05150033180669E-2</v>
      </c>
      <c r="I461" s="34">
        <v>0.26950841435728001</v>
      </c>
      <c r="J461" s="34">
        <v>0.263141269776205</v>
      </c>
      <c r="K461" s="34">
        <v>0.197697971611865</v>
      </c>
      <c r="L461" s="34">
        <v>0.103556936815243</v>
      </c>
      <c r="M461" s="7">
        <v>8.2130371482968006E-2</v>
      </c>
      <c r="N461" s="7">
        <v>8.5572022238880208E-3</v>
      </c>
      <c r="O461" s="7">
        <v>4.3406388308900902E-2</v>
      </c>
      <c r="P461" s="7">
        <v>1.7741590032011999E-3</v>
      </c>
      <c r="Q461" s="7">
        <v>4.0552182513012598</v>
      </c>
    </row>
    <row r="462" spans="1:17" hidden="1" x14ac:dyDescent="0.25">
      <c r="A462" s="3" t="s">
        <v>20</v>
      </c>
      <c r="B462" s="2">
        <v>44409</v>
      </c>
      <c r="C462" s="34">
        <v>0.95090440891258199</v>
      </c>
      <c r="D462" s="7">
        <v>7.5569230982336201E-3</v>
      </c>
      <c r="E462" s="7">
        <v>0.21064299081506699</v>
      </c>
      <c r="F462" s="14">
        <v>0.78180008608669904</v>
      </c>
      <c r="G462" s="7">
        <v>7.8888428988308293E-3</v>
      </c>
      <c r="H462" s="7">
        <v>2.28031997426466E-2</v>
      </c>
      <c r="I462" s="34">
        <v>0.25479575111540298</v>
      </c>
      <c r="J462" s="34">
        <v>0.29317010518444903</v>
      </c>
      <c r="K462" s="34">
        <v>0.20219242759859901</v>
      </c>
      <c r="L462" s="34">
        <v>8.7542516064012102E-2</v>
      </c>
      <c r="M462" s="7">
        <v>7.3072056655761206E-2</v>
      </c>
      <c r="N462" s="7">
        <v>7.1534315294905903E-3</v>
      </c>
      <c r="O462" s="7">
        <v>5.0376720686739797E-2</v>
      </c>
      <c r="P462" s="7">
        <v>1.0049485240685001E-3</v>
      </c>
      <c r="Q462" s="7">
        <v>4.0268119603085202</v>
      </c>
    </row>
    <row r="463" spans="1:17" x14ac:dyDescent="0.25">
      <c r="A463" s="3" t="s">
        <v>20</v>
      </c>
      <c r="B463" s="2">
        <v>44440</v>
      </c>
      <c r="C463" s="34">
        <v>0.82912534192667797</v>
      </c>
      <c r="D463" s="7">
        <v>8.1928770427819406E-3</v>
      </c>
      <c r="E463" s="7">
        <v>0.24801531575684399</v>
      </c>
      <c r="F463" s="14">
        <v>0.74379180720037397</v>
      </c>
      <c r="G463" s="7">
        <v>9.9859718819279297E-3</v>
      </c>
      <c r="H463" s="7">
        <v>2.15092700348814E-2</v>
      </c>
      <c r="I463" s="34">
        <v>0.243300268146381</v>
      </c>
      <c r="J463" s="34">
        <v>0.27380467137419101</v>
      </c>
      <c r="K463" s="34">
        <v>0.20450459854081399</v>
      </c>
      <c r="L463" s="34">
        <v>0.10992874694697601</v>
      </c>
      <c r="M463" s="7">
        <v>8.6312352597688505E-2</v>
      </c>
      <c r="N463" s="7">
        <v>6.8498484199501098E-3</v>
      </c>
      <c r="O463" s="7">
        <v>4.0702205613414998E-2</v>
      </c>
      <c r="P463" s="7">
        <v>3.1020664437748E-3</v>
      </c>
      <c r="Q463" s="7">
        <v>4.0949085701767398</v>
      </c>
    </row>
    <row r="464" spans="1:17" hidden="1" x14ac:dyDescent="0.25">
      <c r="A464" s="3" t="s">
        <v>21</v>
      </c>
      <c r="B464" s="2">
        <v>43466</v>
      </c>
      <c r="C464" s="34">
        <v>0.75407616503617003</v>
      </c>
      <c r="D464" s="7">
        <v>1.01940945825333E-2</v>
      </c>
      <c r="E464" s="7">
        <v>0.40248784852959202</v>
      </c>
      <c r="F464" s="14">
        <v>0.58731805688787397</v>
      </c>
      <c r="G464" s="7">
        <v>6.9266541299659503E-3</v>
      </c>
      <c r="H464" s="7">
        <v>3.9799810506413298E-2</v>
      </c>
      <c r="I464" s="34">
        <v>0.29203654045740801</v>
      </c>
      <c r="J464" s="34">
        <v>0.252363015501543</v>
      </c>
      <c r="K464" s="34">
        <v>0.14317173356272</v>
      </c>
      <c r="L464" s="34">
        <v>7.5487368369189498E-2</v>
      </c>
      <c r="M464" s="7">
        <v>8.2441943719631705E-2</v>
      </c>
      <c r="N464" s="7">
        <v>8.4433067910992202E-3</v>
      </c>
      <c r="O464" s="7">
        <v>7.8768705494484906E-2</v>
      </c>
      <c r="P464" s="7">
        <v>2.05609214675446E-2</v>
      </c>
      <c r="Q464" s="7">
        <v>4.3421210539836697</v>
      </c>
    </row>
    <row r="465" spans="1:17" hidden="1" x14ac:dyDescent="0.25">
      <c r="A465" s="3" t="s">
        <v>21</v>
      </c>
      <c r="B465" s="2">
        <v>43497</v>
      </c>
      <c r="C465" s="34">
        <v>0.84189607284977097</v>
      </c>
      <c r="D465" s="7">
        <v>8.0410947486064706E-3</v>
      </c>
      <c r="E465" s="7">
        <v>0.37855255174601998</v>
      </c>
      <c r="F465" s="14">
        <v>0.61340635350537298</v>
      </c>
      <c r="G465" s="7">
        <v>6.0571761258521499E-3</v>
      </c>
      <c r="H465" s="7">
        <v>4.4780436526878402E-2</v>
      </c>
      <c r="I465" s="34">
        <v>0.274837573236486</v>
      </c>
      <c r="J465" s="34">
        <v>0.301215983173511</v>
      </c>
      <c r="K465" s="34">
        <v>0.115473153738339</v>
      </c>
      <c r="L465" s="34">
        <v>7.5221586927938205E-2</v>
      </c>
      <c r="M465" s="7">
        <v>7.8719515719491095E-2</v>
      </c>
      <c r="N465" s="7">
        <v>7.2342262467297302E-3</v>
      </c>
      <c r="O465" s="7">
        <v>7.74921922476874E-2</v>
      </c>
      <c r="P465" s="7">
        <v>1.89681560570867E-2</v>
      </c>
      <c r="Q465" s="7">
        <v>4.37065352453061</v>
      </c>
    </row>
    <row r="466" spans="1:17" hidden="1" x14ac:dyDescent="0.25">
      <c r="A466" s="3" t="s">
        <v>21</v>
      </c>
      <c r="B466" s="2">
        <v>43525</v>
      </c>
      <c r="C466" s="34">
        <v>0.96301485745306203</v>
      </c>
      <c r="D466" s="7">
        <v>8.70843115663965E-3</v>
      </c>
      <c r="E466" s="7">
        <v>0.38031181766759797</v>
      </c>
      <c r="F466" s="14">
        <v>0.61097975117576198</v>
      </c>
      <c r="G466" s="7">
        <v>5.9960600106978802E-3</v>
      </c>
      <c r="H466" s="7">
        <v>4.2462628612273297E-2</v>
      </c>
      <c r="I466" s="34">
        <v>0.29066130383079603</v>
      </c>
      <c r="J466" s="34">
        <v>0.29380733512576301</v>
      </c>
      <c r="K466" s="34">
        <v>0.119343595744852</v>
      </c>
      <c r="L466" s="34">
        <v>7.2364365156857596E-2</v>
      </c>
      <c r="M466" s="7">
        <v>7.3084588610683898E-2</v>
      </c>
      <c r="N466" s="7">
        <v>7.6729231490966698E-3</v>
      </c>
      <c r="O466" s="7">
        <v>7.5823847677360598E-2</v>
      </c>
      <c r="P466" s="7">
        <v>1.8783352081619801E-2</v>
      </c>
      <c r="Q466" s="7">
        <v>4.27074204236503</v>
      </c>
    </row>
    <row r="467" spans="1:17" hidden="1" x14ac:dyDescent="0.25">
      <c r="A467" s="3" t="s">
        <v>21</v>
      </c>
      <c r="B467" s="2">
        <v>43556</v>
      </c>
      <c r="C467" s="34">
        <v>0.91842454365627602</v>
      </c>
      <c r="D467" s="7">
        <v>9.2171007077018596E-3</v>
      </c>
      <c r="E467" s="7">
        <v>0.374563880936988</v>
      </c>
      <c r="F467" s="14">
        <v>0.61621901835531001</v>
      </c>
      <c r="G467" s="7">
        <v>5.59239671915288E-3</v>
      </c>
      <c r="H467" s="7">
        <v>4.4044250664499102E-2</v>
      </c>
      <c r="I467" s="34">
        <v>0.31685153597996202</v>
      </c>
      <c r="J467" s="34">
        <v>0.26865676071129302</v>
      </c>
      <c r="K467" s="34">
        <v>0.118440651739119</v>
      </c>
      <c r="L467" s="34">
        <v>6.8349082569722094E-2</v>
      </c>
      <c r="M467" s="7">
        <v>7.4374035850452394E-2</v>
      </c>
      <c r="N467" s="7">
        <v>7.4896662058777401E-3</v>
      </c>
      <c r="O467" s="7">
        <v>7.6961704017780005E-2</v>
      </c>
      <c r="P467" s="7">
        <v>1.92399155421412E-2</v>
      </c>
      <c r="Q467" s="7">
        <v>4.3653337743332798</v>
      </c>
    </row>
    <row r="468" spans="1:17" hidden="1" x14ac:dyDescent="0.25">
      <c r="A468" s="3" t="s">
        <v>21</v>
      </c>
      <c r="B468" s="2">
        <v>43586</v>
      </c>
      <c r="C468" s="34">
        <v>1.00695420731694</v>
      </c>
      <c r="D468" s="7">
        <v>8.2241407882840505E-3</v>
      </c>
      <c r="E468" s="7">
        <v>0.37013667131094102</v>
      </c>
      <c r="F468" s="14">
        <v>0.62163918790077499</v>
      </c>
      <c r="G468" s="7">
        <v>5.0021190187333597E-3</v>
      </c>
      <c r="H468" s="7">
        <v>3.7382632421102999E-2</v>
      </c>
      <c r="I468" s="34">
        <v>0.33111535211269499</v>
      </c>
      <c r="J468" s="34">
        <v>0.276898308912366</v>
      </c>
      <c r="K468" s="34">
        <v>0.113575359895022</v>
      </c>
      <c r="L468" s="34">
        <v>6.9333162253142594E-2</v>
      </c>
      <c r="M468" s="7">
        <v>7.3359194463890096E-2</v>
      </c>
      <c r="N468" s="7">
        <v>6.6499847575676096E-3</v>
      </c>
      <c r="O468" s="7">
        <v>6.8194443712451994E-2</v>
      </c>
      <c r="P468" s="7">
        <v>1.8489442453027399E-2</v>
      </c>
      <c r="Q468" s="7">
        <v>4.3655193595337396</v>
      </c>
    </row>
    <row r="469" spans="1:17" hidden="1" x14ac:dyDescent="0.25">
      <c r="A469" s="3" t="s">
        <v>21</v>
      </c>
      <c r="B469" s="2">
        <v>43617</v>
      </c>
      <c r="C469" s="34">
        <v>0.959620030625149</v>
      </c>
      <c r="D469" s="7">
        <v>7.7319595299199396E-3</v>
      </c>
      <c r="E469" s="7">
        <v>0.38024297745915903</v>
      </c>
      <c r="F469" s="14">
        <v>0.61202506301092097</v>
      </c>
      <c r="G469" s="7">
        <v>5.0909959637487996E-3</v>
      </c>
      <c r="H469" s="7">
        <v>4.2568131866112802E-2</v>
      </c>
      <c r="I469" s="34">
        <v>0.32635915918179098</v>
      </c>
      <c r="J469" s="34">
        <v>0.27340997759013502</v>
      </c>
      <c r="K469" s="34">
        <v>0.12409729952086999</v>
      </c>
      <c r="L469" s="34">
        <v>6.42146925820343E-2</v>
      </c>
      <c r="M469" s="7">
        <v>7.0610345683352102E-2</v>
      </c>
      <c r="N469" s="7">
        <v>6.5550959730155903E-3</v>
      </c>
      <c r="O469" s="7">
        <v>6.8029036475641402E-2</v>
      </c>
      <c r="P469" s="7">
        <v>1.9065265163298501E-2</v>
      </c>
      <c r="Q469" s="7">
        <v>4.3287623082585602</v>
      </c>
    </row>
    <row r="470" spans="1:17" hidden="1" x14ac:dyDescent="0.25">
      <c r="A470" s="3" t="s">
        <v>21</v>
      </c>
      <c r="B470" s="2">
        <v>43647</v>
      </c>
      <c r="C470" s="34">
        <v>0.924910894806378</v>
      </c>
      <c r="D470" s="7">
        <v>9.0249572256328094E-3</v>
      </c>
      <c r="E470" s="7">
        <v>0.397690229073764</v>
      </c>
      <c r="F470" s="14">
        <v>0.59328481370060404</v>
      </c>
      <c r="G470" s="7">
        <v>6.1558088327564701E-3</v>
      </c>
      <c r="H470" s="7">
        <v>3.4505910034594099E-2</v>
      </c>
      <c r="I470" s="34">
        <v>0.335644994398689</v>
      </c>
      <c r="J470" s="34">
        <v>0.25140615923611398</v>
      </c>
      <c r="K470" s="34">
        <v>0.12888950646692099</v>
      </c>
      <c r="L470" s="34">
        <v>6.3512337441122904E-2</v>
      </c>
      <c r="M470" s="7">
        <v>7.5225109687593106E-2</v>
      </c>
      <c r="N470" s="7">
        <v>8.4188973355498395E-3</v>
      </c>
      <c r="O470" s="7">
        <v>7.7992856348092901E-2</v>
      </c>
      <c r="P470" s="7">
        <v>1.82484202185672E-2</v>
      </c>
      <c r="Q470" s="7">
        <v>4.3515318607474498</v>
      </c>
    </row>
    <row r="471" spans="1:17" hidden="1" x14ac:dyDescent="0.25">
      <c r="A471" s="3" t="s">
        <v>21</v>
      </c>
      <c r="B471" s="2">
        <v>43678</v>
      </c>
      <c r="C471" s="34">
        <v>0.98145847641378303</v>
      </c>
      <c r="D471" s="7">
        <v>9.4690285265533608E-3</v>
      </c>
      <c r="E471" s="7">
        <v>0.36127538443183199</v>
      </c>
      <c r="F471" s="14">
        <v>0.62925558704161499</v>
      </c>
      <c r="G471" s="7">
        <v>5.2280579789043304E-3</v>
      </c>
      <c r="H471" s="7">
        <v>5.8917783376427502E-2</v>
      </c>
      <c r="I471" s="34">
        <v>0.30820308958442399</v>
      </c>
      <c r="J471" s="34">
        <v>0.28633316077784698</v>
      </c>
      <c r="K471" s="34">
        <v>0.120049093903903</v>
      </c>
      <c r="L471" s="34">
        <v>5.9123159691411999E-2</v>
      </c>
      <c r="M471" s="7">
        <v>7.0295104297309299E-2</v>
      </c>
      <c r="N471" s="7">
        <v>7.7901328117477402E-3</v>
      </c>
      <c r="O471" s="7">
        <v>6.5924549510050404E-2</v>
      </c>
      <c r="P471" s="7">
        <v>1.8135868067974899E-2</v>
      </c>
      <c r="Q471" s="7">
        <v>4.3961190742560596</v>
      </c>
    </row>
    <row r="472" spans="1:17" hidden="1" x14ac:dyDescent="0.25">
      <c r="A472" s="3" t="s">
        <v>21</v>
      </c>
      <c r="B472" s="2">
        <v>43709</v>
      </c>
      <c r="C472" s="34">
        <v>0.88159387584460502</v>
      </c>
      <c r="D472" s="7">
        <v>1.0786849851428601E-2</v>
      </c>
      <c r="E472" s="7">
        <v>0.40277830433994699</v>
      </c>
      <c r="F472" s="14">
        <v>0.58643484580862404</v>
      </c>
      <c r="G472" s="7">
        <v>6.2434413561272299E-3</v>
      </c>
      <c r="H472" s="7">
        <v>3.9543292079251502E-2</v>
      </c>
      <c r="I472" s="34">
        <v>0.30853581987218898</v>
      </c>
      <c r="J472" s="34">
        <v>0.26990268307991</v>
      </c>
      <c r="K472" s="34">
        <v>0.137285939900225</v>
      </c>
      <c r="L472" s="34">
        <v>6.8126549231190797E-2</v>
      </c>
      <c r="M472" s="7">
        <v>7.1466845542117893E-2</v>
      </c>
      <c r="N472" s="7">
        <v>9.9170763039551704E-3</v>
      </c>
      <c r="O472" s="7">
        <v>6.8433962373774193E-2</v>
      </c>
      <c r="P472" s="7">
        <v>2.0544390261258701E-2</v>
      </c>
      <c r="Q472" s="7">
        <v>4.2674350920805004</v>
      </c>
    </row>
    <row r="473" spans="1:17" hidden="1" x14ac:dyDescent="0.25">
      <c r="A473" s="3" t="s">
        <v>21</v>
      </c>
      <c r="B473" s="2">
        <v>43739</v>
      </c>
      <c r="C473" s="34">
        <v>1.0151388600203699</v>
      </c>
      <c r="D473" s="7">
        <v>9.7243137813207495E-3</v>
      </c>
      <c r="E473" s="7">
        <v>0.39014989060331501</v>
      </c>
      <c r="F473" s="14">
        <v>0.60012579561536405</v>
      </c>
      <c r="G473" s="7">
        <v>5.4778017165954297E-3</v>
      </c>
      <c r="H473" s="7">
        <v>3.97491288607714E-2</v>
      </c>
      <c r="I473" s="34">
        <v>0.31443894424431401</v>
      </c>
      <c r="J473" s="34">
        <v>0.27195458979911202</v>
      </c>
      <c r="K473" s="34">
        <v>0.13468208105833199</v>
      </c>
      <c r="L473" s="34">
        <v>6.8687446453321505E-2</v>
      </c>
      <c r="M473" s="7">
        <v>7.3607530201145299E-2</v>
      </c>
      <c r="N473" s="7">
        <v>8.7387255667380898E-3</v>
      </c>
      <c r="O473" s="7">
        <v>6.2061490614807001E-2</v>
      </c>
      <c r="P473" s="7">
        <v>2.0602261484862602E-2</v>
      </c>
      <c r="Q473" s="7">
        <v>4.2624393910550298</v>
      </c>
    </row>
    <row r="474" spans="1:17" hidden="1" x14ac:dyDescent="0.25">
      <c r="A474" s="3" t="s">
        <v>21</v>
      </c>
      <c r="B474" s="2">
        <v>43770</v>
      </c>
      <c r="C474" s="34">
        <v>1.2221950871784</v>
      </c>
      <c r="D474" s="7">
        <v>7.9130555781254195E-3</v>
      </c>
      <c r="E474" s="7">
        <v>0.34893425405561901</v>
      </c>
      <c r="F474" s="14">
        <v>0.643152690366256</v>
      </c>
      <c r="G474" s="7">
        <v>4.0999681496886597E-3</v>
      </c>
      <c r="H474" s="7">
        <v>4.6415522189502102E-2</v>
      </c>
      <c r="I474" s="34">
        <v>0.32440592207556701</v>
      </c>
      <c r="J474" s="34">
        <v>0.26697246201048302</v>
      </c>
      <c r="K474" s="34">
        <v>0.151656662440083</v>
      </c>
      <c r="L474" s="34">
        <v>5.66068546400652E-2</v>
      </c>
      <c r="M474" s="7">
        <v>6.8740496899642095E-2</v>
      </c>
      <c r="N474" s="7">
        <v>9.7595191658453907E-3</v>
      </c>
      <c r="O474" s="7">
        <v>5.2660548601206399E-2</v>
      </c>
      <c r="P474" s="7">
        <v>1.86820438279173E-2</v>
      </c>
      <c r="Q474" s="7">
        <v>4.3412890821883003</v>
      </c>
    </row>
    <row r="475" spans="1:17" hidden="1" x14ac:dyDescent="0.25">
      <c r="A475" s="3" t="s">
        <v>21</v>
      </c>
      <c r="B475" s="2">
        <v>43800</v>
      </c>
      <c r="C475" s="34">
        <v>1.5307169287991</v>
      </c>
      <c r="D475" s="7">
        <v>6.9688969768189803E-3</v>
      </c>
      <c r="E475" s="7">
        <v>0.38315695148867102</v>
      </c>
      <c r="F475" s="14">
        <v>0.60987415153450997</v>
      </c>
      <c r="G475" s="7">
        <v>3.98402232571172E-3</v>
      </c>
      <c r="H475" s="7">
        <v>4.3476632390353397E-2</v>
      </c>
      <c r="I475" s="34">
        <v>0.35252236753830501</v>
      </c>
      <c r="J475" s="34">
        <v>0.22436924641717301</v>
      </c>
      <c r="K475" s="34">
        <v>0.188571598324698</v>
      </c>
      <c r="L475" s="34">
        <v>4.4760583082979102E-2</v>
      </c>
      <c r="M475" s="7">
        <v>7.5151987129397593E-2</v>
      </c>
      <c r="N475" s="7">
        <v>1.11917037809491E-2</v>
      </c>
      <c r="O475" s="7">
        <v>4.0136082546523302E-2</v>
      </c>
      <c r="P475" s="7">
        <v>1.58357764639095E-2</v>
      </c>
      <c r="Q475" s="7">
        <v>4.1939299804852999</v>
      </c>
    </row>
    <row r="476" spans="1:17" hidden="1" x14ac:dyDescent="0.25">
      <c r="A476" s="3" t="s">
        <v>21</v>
      </c>
      <c r="B476" s="2">
        <v>43831</v>
      </c>
      <c r="C476" s="34">
        <v>0.79539186239633397</v>
      </c>
      <c r="D476" s="7">
        <v>1.01611032609968E-2</v>
      </c>
      <c r="E476" s="7">
        <v>0.411969478571728</v>
      </c>
      <c r="F476" s="14">
        <v>0.577869418167275</v>
      </c>
      <c r="G476" s="7">
        <v>7.0437138876675003E-3</v>
      </c>
      <c r="H476" s="7">
        <v>3.9149879414509099E-2</v>
      </c>
      <c r="I476" s="34">
        <v>0.27136697847121799</v>
      </c>
      <c r="J476" s="34">
        <v>0.29597843658718498</v>
      </c>
      <c r="K476" s="34">
        <v>0.13362887552475</v>
      </c>
      <c r="L476" s="34">
        <v>7.3404270510365896E-2</v>
      </c>
      <c r="M476" s="7">
        <v>7.5547771554431903E-2</v>
      </c>
      <c r="N476" s="7">
        <v>8.9522077984238897E-3</v>
      </c>
      <c r="O476" s="7">
        <v>7.32154432745446E-2</v>
      </c>
      <c r="P476" s="7">
        <v>2.1712422976903501E-2</v>
      </c>
      <c r="Q476" s="7">
        <v>4.2921885546411804</v>
      </c>
    </row>
    <row r="477" spans="1:17" hidden="1" x14ac:dyDescent="0.25">
      <c r="A477" s="3" t="s">
        <v>21</v>
      </c>
      <c r="B477" s="2">
        <v>43862</v>
      </c>
      <c r="C477" s="34">
        <v>0.84580380598592497</v>
      </c>
      <c r="D477" s="7">
        <v>9.3440329819905899E-3</v>
      </c>
      <c r="E477" s="7">
        <v>0.38844228158088201</v>
      </c>
      <c r="F477" s="14">
        <v>0.60221368543712706</v>
      </c>
      <c r="G477" s="7">
        <v>6.0221850203709499E-3</v>
      </c>
      <c r="H477" s="7">
        <v>5.7629784181459302E-2</v>
      </c>
      <c r="I477" s="34">
        <v>0.25244687501910201</v>
      </c>
      <c r="J477" s="34">
        <v>0.33189346018725002</v>
      </c>
      <c r="K477" s="34">
        <v>0.115511166379738</v>
      </c>
      <c r="L477" s="34">
        <v>7.5299928500126095E-2</v>
      </c>
      <c r="M477" s="7">
        <v>7.0043826467563602E-2</v>
      </c>
      <c r="N477" s="7">
        <v>7.6809100022382799E-3</v>
      </c>
      <c r="O477" s="7">
        <v>6.1756684348416697E-2</v>
      </c>
      <c r="P477" s="7">
        <v>2.1715179893735399E-2</v>
      </c>
      <c r="Q477" s="7">
        <v>4.2148716538538498</v>
      </c>
    </row>
    <row r="478" spans="1:17" hidden="1" x14ac:dyDescent="0.25">
      <c r="A478" s="3" t="s">
        <v>21</v>
      </c>
      <c r="B478" s="2">
        <v>43891</v>
      </c>
      <c r="C478" s="34">
        <v>0.50352660141254602</v>
      </c>
      <c r="D478" s="7">
        <v>1.3802736931189099E-2</v>
      </c>
      <c r="E478" s="7">
        <v>0.39751291555895601</v>
      </c>
      <c r="F478" s="14">
        <v>0.58868434750985499</v>
      </c>
      <c r="G478" s="7">
        <v>7.2287981059641297E-3</v>
      </c>
      <c r="H478" s="7">
        <v>3.4987537356643603E-2</v>
      </c>
      <c r="I478" s="34">
        <v>0.24211800640824899</v>
      </c>
      <c r="J478" s="34">
        <v>0.32210702862735702</v>
      </c>
      <c r="K478" s="34">
        <v>0.114390199093477</v>
      </c>
      <c r="L478" s="34">
        <v>0.113707096432761</v>
      </c>
      <c r="M478" s="7">
        <v>7.9541597234098399E-2</v>
      </c>
      <c r="N478" s="7">
        <v>9.2506538287325506E-3</v>
      </c>
      <c r="O478" s="7">
        <v>5.5433039816035298E-2</v>
      </c>
      <c r="P478" s="7">
        <v>2.1236043096681499E-2</v>
      </c>
      <c r="Q478" s="7">
        <v>4.3821627402577796</v>
      </c>
    </row>
    <row r="479" spans="1:17" hidden="1" x14ac:dyDescent="0.25">
      <c r="A479" s="3" t="s">
        <v>21</v>
      </c>
      <c r="B479" s="2">
        <v>43922</v>
      </c>
      <c r="C479" s="34">
        <v>4.41395859800243E-2</v>
      </c>
      <c r="D479" s="7">
        <v>0.12774974750262</v>
      </c>
      <c r="E479" s="7">
        <v>0.58007851898652296</v>
      </c>
      <c r="F479" s="14">
        <v>0.29217173351085701</v>
      </c>
      <c r="G479" s="7">
        <v>3.620679452417E-2</v>
      </c>
      <c r="H479" s="7">
        <v>5.8422922492592597E-3</v>
      </c>
      <c r="I479" s="34">
        <v>0.13648623445946001</v>
      </c>
      <c r="J479" s="34">
        <v>1.43837217364595E-2</v>
      </c>
      <c r="K479" s="34">
        <v>2.99654767192651E-2</v>
      </c>
      <c r="L479" s="34">
        <v>0.63790299453555699</v>
      </c>
      <c r="M479" s="7">
        <v>6.9686974891505798E-2</v>
      </c>
      <c r="N479" s="7">
        <v>3.5394889504192999E-2</v>
      </c>
      <c r="O479" s="7">
        <v>2.1470853652124498E-2</v>
      </c>
      <c r="P479" s="7">
        <v>1.26597677280058E-2</v>
      </c>
      <c r="Q479" s="7">
        <v>4.7816522803435904</v>
      </c>
    </row>
    <row r="480" spans="1:17" hidden="1" x14ac:dyDescent="0.25">
      <c r="A480" s="3" t="s">
        <v>21</v>
      </c>
      <c r="B480" s="2">
        <v>43952</v>
      </c>
      <c r="C480" s="34">
        <v>5.3698305305348103E-2</v>
      </c>
      <c r="D480" s="7">
        <v>9.6711639688206494E-2</v>
      </c>
      <c r="E480" s="7">
        <v>0.592858419325901</v>
      </c>
      <c r="F480" s="14">
        <v>0.31042994098589199</v>
      </c>
      <c r="G480" s="7">
        <v>2.6820068705877199E-2</v>
      </c>
      <c r="H480" s="7">
        <v>1.6408280549730501E-2</v>
      </c>
      <c r="I480" s="34">
        <v>0.13842421149148201</v>
      </c>
      <c r="J480" s="34">
        <v>3.9271575300188599E-2</v>
      </c>
      <c r="K480" s="34">
        <v>3.4143321645198302E-2</v>
      </c>
      <c r="L480" s="34">
        <v>0.57261155513455597</v>
      </c>
      <c r="M480" s="7">
        <v>9.7586596185557303E-2</v>
      </c>
      <c r="N480" s="7">
        <v>3.7850295978524302E-2</v>
      </c>
      <c r="O480" s="7">
        <v>2.1031647765668099E-2</v>
      </c>
      <c r="P480" s="7">
        <v>1.5852447243217299E-2</v>
      </c>
      <c r="Q480" s="7">
        <v>4.7471840806722998</v>
      </c>
    </row>
    <row r="481" spans="1:17" hidden="1" x14ac:dyDescent="0.25">
      <c r="A481" s="3" t="s">
        <v>21</v>
      </c>
      <c r="B481" s="2">
        <v>43983</v>
      </c>
      <c r="C481" s="34">
        <v>0.12245086116069601</v>
      </c>
      <c r="D481" s="7">
        <v>4.7547532344066903E-2</v>
      </c>
      <c r="E481" s="7">
        <v>0.55454562524041995</v>
      </c>
      <c r="F481" s="14">
        <v>0.397906842415513</v>
      </c>
      <c r="G481" s="7">
        <v>1.36774842983862E-2</v>
      </c>
      <c r="H481" s="7">
        <v>3.60258431286846E-2</v>
      </c>
      <c r="I481" s="34">
        <v>0.38079279624630902</v>
      </c>
      <c r="J481" s="34">
        <v>7.8909375452570998E-2</v>
      </c>
      <c r="K481" s="34">
        <v>8.6382585031037004E-2</v>
      </c>
      <c r="L481" s="34">
        <v>0.257019907299185</v>
      </c>
      <c r="M481" s="7">
        <v>8.6834876642661901E-2</v>
      </c>
      <c r="N481" s="7">
        <v>2.0954101182338501E-2</v>
      </c>
      <c r="O481" s="7">
        <v>1.6613057683440301E-2</v>
      </c>
      <c r="P481" s="7">
        <v>2.27899730353869E-2</v>
      </c>
      <c r="Q481" s="7">
        <v>4.9231866878166004</v>
      </c>
    </row>
    <row r="482" spans="1:17" hidden="1" x14ac:dyDescent="0.25">
      <c r="A482" s="3" t="s">
        <v>21</v>
      </c>
      <c r="B482" s="2">
        <v>44013</v>
      </c>
      <c r="C482" s="34">
        <v>0.43831888349207598</v>
      </c>
      <c r="D482" s="7">
        <v>1.82352228486698E-2</v>
      </c>
      <c r="E482" s="7">
        <v>0.46563581161441198</v>
      </c>
      <c r="F482" s="14">
        <v>0.51612896553691801</v>
      </c>
      <c r="G482" s="7">
        <v>6.7144187718364504E-3</v>
      </c>
      <c r="H482" s="7">
        <v>4.2226817048638003E-2</v>
      </c>
      <c r="I482" s="34">
        <v>0.48029893075999203</v>
      </c>
      <c r="J482" s="34">
        <v>0.10276405977139</v>
      </c>
      <c r="K482" s="34">
        <v>0.14383152193599599</v>
      </c>
      <c r="L482" s="34">
        <v>8.7433971099761795E-2</v>
      </c>
      <c r="M482" s="7">
        <v>8.1695472678055103E-2</v>
      </c>
      <c r="N482" s="7">
        <v>1.45880163773227E-2</v>
      </c>
      <c r="O482" s="7">
        <v>2.1303009804182701E-2</v>
      </c>
      <c r="P482" s="7">
        <v>1.9143781752824902E-2</v>
      </c>
      <c r="Q482" s="7">
        <v>4.5949176605913697</v>
      </c>
    </row>
    <row r="483" spans="1:17" hidden="1" x14ac:dyDescent="0.25">
      <c r="A483" s="3" t="s">
        <v>21</v>
      </c>
      <c r="B483" s="2">
        <v>44044</v>
      </c>
      <c r="C483" s="34">
        <v>0.69100853830943498</v>
      </c>
      <c r="D483" s="7">
        <v>1.30288637755849E-2</v>
      </c>
      <c r="E483" s="7">
        <v>0.38189475537693301</v>
      </c>
      <c r="F483" s="14">
        <v>0.60507638084748205</v>
      </c>
      <c r="G483" s="7">
        <v>5.1753711501637996E-3</v>
      </c>
      <c r="H483" s="7">
        <v>3.3395686122872401E-2</v>
      </c>
      <c r="I483" s="34">
        <v>0.375573469229247</v>
      </c>
      <c r="J483" s="34">
        <v>0.25654610843992298</v>
      </c>
      <c r="K483" s="34">
        <v>0.12561381332167801</v>
      </c>
      <c r="L483" s="34">
        <v>6.2973062796781401E-2</v>
      </c>
      <c r="M483" s="7">
        <v>6.7887612734268105E-2</v>
      </c>
      <c r="N483" s="7">
        <v>1.21412298731862E-2</v>
      </c>
      <c r="O483" s="7">
        <v>3.97591826304362E-2</v>
      </c>
      <c r="P483" s="7">
        <v>2.0934463701444E-2</v>
      </c>
      <c r="Q483" s="7">
        <v>4.6064215750236901</v>
      </c>
    </row>
    <row r="484" spans="1:17" hidden="1" x14ac:dyDescent="0.25">
      <c r="A484" s="3" t="s">
        <v>21</v>
      </c>
      <c r="B484" s="2">
        <v>44075</v>
      </c>
      <c r="C484" s="34">
        <v>0.582956847749454</v>
      </c>
      <c r="D484" s="7">
        <v>1.6192657007451101E-2</v>
      </c>
      <c r="E484" s="7">
        <v>0.44851437051971199</v>
      </c>
      <c r="F484" s="14">
        <v>0.53529297247283603</v>
      </c>
      <c r="G484" s="7">
        <v>5.7051300097710296E-3</v>
      </c>
      <c r="H484" s="7">
        <v>3.3253499687476103E-2</v>
      </c>
      <c r="I484" s="34">
        <v>0.34692218884668702</v>
      </c>
      <c r="J484" s="34">
        <v>0.24727103019844399</v>
      </c>
      <c r="K484" s="34">
        <v>0.13575716714564101</v>
      </c>
      <c r="L484" s="34">
        <v>8.1794442159238104E-2</v>
      </c>
      <c r="M484" s="7">
        <v>7.8402037112892398E-2</v>
      </c>
      <c r="N484" s="7">
        <v>1.4775788887878999E-2</v>
      </c>
      <c r="O484" s="7">
        <v>3.6084754313320602E-2</v>
      </c>
      <c r="P484" s="7">
        <v>2.0033961638650299E-2</v>
      </c>
      <c r="Q484" s="7">
        <v>4.49145325224851</v>
      </c>
    </row>
    <row r="485" spans="1:17" hidden="1" x14ac:dyDescent="0.25">
      <c r="A485" s="3" t="s">
        <v>21</v>
      </c>
      <c r="B485" s="2">
        <v>44105</v>
      </c>
      <c r="C485" s="34">
        <v>0.39265806474109499</v>
      </c>
      <c r="D485" s="7">
        <v>2.20240818147793E-2</v>
      </c>
      <c r="E485" s="7">
        <v>0.67955870286257603</v>
      </c>
      <c r="F485" s="14">
        <v>0.29841721532264498</v>
      </c>
      <c r="G485" s="7">
        <v>7.5741946644157197E-3</v>
      </c>
      <c r="H485" s="7">
        <v>3.3139230497801299E-2</v>
      </c>
      <c r="I485" s="34">
        <v>0.35985708086086499</v>
      </c>
      <c r="J485" s="34">
        <v>0.19670783979541001</v>
      </c>
      <c r="K485" s="34">
        <v>0.137824652560359</v>
      </c>
      <c r="L485" s="34">
        <v>0.116684810157739</v>
      </c>
      <c r="M485" s="7">
        <v>9.7259357279982805E-2</v>
      </c>
      <c r="N485" s="7">
        <v>1.40464422794668E-2</v>
      </c>
      <c r="O485" s="7">
        <v>1.9218889022400699E-2</v>
      </c>
      <c r="P485" s="7">
        <v>1.7687502881559899E-2</v>
      </c>
      <c r="Q485" s="7">
        <v>4.4213472903203801</v>
      </c>
    </row>
    <row r="486" spans="1:17" hidden="1" x14ac:dyDescent="0.25">
      <c r="A486" s="3" t="s">
        <v>21</v>
      </c>
      <c r="B486" s="2">
        <v>44136</v>
      </c>
      <c r="C486" s="34">
        <v>0.68998551095624705</v>
      </c>
      <c r="D486" s="7">
        <v>9.2151935038650105E-3</v>
      </c>
      <c r="E486" s="7">
        <v>0.38774820764729701</v>
      </c>
      <c r="F486" s="14">
        <v>0.60303659884883798</v>
      </c>
      <c r="G486" s="7">
        <v>5.8782429217767796E-3</v>
      </c>
      <c r="H486" s="7">
        <v>4.0123328664233099E-2</v>
      </c>
      <c r="I486" s="34">
        <v>0.38806183150586498</v>
      </c>
      <c r="J486" s="34">
        <v>0.19212178221843401</v>
      </c>
      <c r="K486" s="34">
        <v>0.16458903351224899</v>
      </c>
      <c r="L486" s="34">
        <v>7.1156829530953106E-2</v>
      </c>
      <c r="M486" s="7">
        <v>8.4319850436975305E-2</v>
      </c>
      <c r="N486" s="7">
        <v>1.420060639226E-2</v>
      </c>
      <c r="O486" s="7">
        <v>2.13283308604987E-2</v>
      </c>
      <c r="P486" s="7">
        <v>1.8220163956755301E-2</v>
      </c>
      <c r="Q486" s="7">
        <v>4.4341732181006197</v>
      </c>
    </row>
    <row r="487" spans="1:17" hidden="1" x14ac:dyDescent="0.25">
      <c r="A487" s="3" t="s">
        <v>21</v>
      </c>
      <c r="B487" s="2">
        <v>44166</v>
      </c>
      <c r="C487" s="34">
        <v>0.630836484697198</v>
      </c>
      <c r="D487" s="7">
        <v>1.29887318925539E-2</v>
      </c>
      <c r="E487" s="7">
        <v>0.42031224746434298</v>
      </c>
      <c r="F487" s="14">
        <v>0.56669902064310296</v>
      </c>
      <c r="G487" s="7">
        <v>6.2376141268483398E-3</v>
      </c>
      <c r="H487" s="7">
        <v>4.2026384874141502E-2</v>
      </c>
      <c r="I487" s="34">
        <v>0.41571584472397499</v>
      </c>
      <c r="J487" s="34">
        <v>0.12530116019437201</v>
      </c>
      <c r="K487" s="34">
        <v>0.202187177851783</v>
      </c>
      <c r="L487" s="34">
        <v>7.0547758880890404E-2</v>
      </c>
      <c r="M487" s="7">
        <v>9.3156770362836899E-2</v>
      </c>
      <c r="N487" s="7">
        <v>1.49872824278679E-2</v>
      </c>
      <c r="O487" s="7">
        <v>1.37069533287493E-2</v>
      </c>
      <c r="P487" s="7">
        <v>1.6133053228535699E-2</v>
      </c>
      <c r="Q487" s="7">
        <v>4.3974179880536903</v>
      </c>
    </row>
    <row r="488" spans="1:17" hidden="1" x14ac:dyDescent="0.25">
      <c r="A488" s="3" t="s">
        <v>21</v>
      </c>
      <c r="B488" s="2">
        <v>44197</v>
      </c>
      <c r="C488" s="34">
        <v>7.8798785070917796E-2</v>
      </c>
      <c r="D488" s="7">
        <v>6.7689040481539606E-2</v>
      </c>
      <c r="E488" s="7">
        <v>0.47623401400771098</v>
      </c>
      <c r="F488" s="14">
        <v>0.45607694551075001</v>
      </c>
      <c r="G488" s="7">
        <v>2.1840956450013001E-2</v>
      </c>
      <c r="H488" s="7">
        <v>6.7306399982764598E-3</v>
      </c>
      <c r="I488" s="34">
        <v>9.4487046893291696E-2</v>
      </c>
      <c r="J488" s="34">
        <v>0.12565909814956</v>
      </c>
      <c r="K488" s="34">
        <v>4.1004076361651501E-2</v>
      </c>
      <c r="L488" s="34">
        <v>0.36367728182149101</v>
      </c>
      <c r="M488" s="7">
        <v>0.28202270521873302</v>
      </c>
      <c r="N488" s="7">
        <v>1.8015364818828601E-2</v>
      </c>
      <c r="O488" s="7">
        <v>2.11415091233393E-2</v>
      </c>
      <c r="P488" s="7">
        <v>2.5421321164816001E-2</v>
      </c>
      <c r="Q488" s="7">
        <v>4.6690794416509602</v>
      </c>
    </row>
    <row r="489" spans="1:17" hidden="1" x14ac:dyDescent="0.25">
      <c r="A489" s="3" t="s">
        <v>21</v>
      </c>
      <c r="B489" s="2">
        <v>44228</v>
      </c>
      <c r="C489" s="34">
        <v>8.0581742321533104E-2</v>
      </c>
      <c r="D489" s="7">
        <v>5.9195943027967997E-2</v>
      </c>
      <c r="E489" s="7">
        <v>0.58559743088388205</v>
      </c>
      <c r="F489" s="14">
        <v>0.35520662608815001</v>
      </c>
      <c r="G489" s="7">
        <v>2.7241842659714102E-2</v>
      </c>
      <c r="H489" s="7">
        <v>6.3027084089298802E-3</v>
      </c>
      <c r="I489" s="34">
        <v>9.0922995202046497E-2</v>
      </c>
      <c r="J489" s="34">
        <v>0.14966584058302901</v>
      </c>
      <c r="K489" s="34">
        <v>3.8732524469884302E-2</v>
      </c>
      <c r="L489" s="34">
        <v>0.401061730167529</v>
      </c>
      <c r="M489" s="7">
        <v>0.20914686183828399</v>
      </c>
      <c r="N489" s="7">
        <v>2.05453380647657E-2</v>
      </c>
      <c r="O489" s="7">
        <v>2.617045323818E-2</v>
      </c>
      <c r="P489" s="7">
        <v>3.02097053676381E-2</v>
      </c>
      <c r="Q489" s="7">
        <v>4.8867796385504896</v>
      </c>
    </row>
    <row r="490" spans="1:17" hidden="1" x14ac:dyDescent="0.25">
      <c r="A490" s="3" t="s">
        <v>21</v>
      </c>
      <c r="B490" s="2">
        <v>44256</v>
      </c>
      <c r="C490" s="34">
        <v>0.116896826303167</v>
      </c>
      <c r="D490" s="7">
        <v>4.6047859874931901E-2</v>
      </c>
      <c r="E490" s="7">
        <v>0.55569746611183901</v>
      </c>
      <c r="F490" s="14">
        <v>0.398254674013229</v>
      </c>
      <c r="G490" s="7">
        <v>2.2621994252775598E-2</v>
      </c>
      <c r="H490" s="7">
        <v>8.6940853174753193E-3</v>
      </c>
      <c r="I490" s="34">
        <v>0.116446491161391</v>
      </c>
      <c r="J490" s="34">
        <v>0.164432042503111</v>
      </c>
      <c r="K490" s="34">
        <v>4.4324973647729103E-2</v>
      </c>
      <c r="L490" s="34">
        <v>0.34147093966435699</v>
      </c>
      <c r="M490" s="7">
        <v>0.222924213209205</v>
      </c>
      <c r="N490" s="7">
        <v>2.07429497656734E-2</v>
      </c>
      <c r="O490" s="7">
        <v>3.0434330487163899E-2</v>
      </c>
      <c r="P490" s="7">
        <v>2.79079799911187E-2</v>
      </c>
      <c r="Q490" s="7">
        <v>4.7478445715330801</v>
      </c>
    </row>
    <row r="491" spans="1:17" hidden="1" x14ac:dyDescent="0.25">
      <c r="A491" s="3" t="s">
        <v>21</v>
      </c>
      <c r="B491" s="2">
        <v>44287</v>
      </c>
      <c r="C491" s="34">
        <v>0.47280787868112001</v>
      </c>
      <c r="D491" s="7">
        <v>2.2439886533426798E-2</v>
      </c>
      <c r="E491" s="7">
        <v>0.45813922873931401</v>
      </c>
      <c r="F491" s="14">
        <v>0.51942088472726</v>
      </c>
      <c r="G491" s="7">
        <v>6.7258542365030401E-3</v>
      </c>
      <c r="H491" s="7">
        <v>2.3848999854436601E-2</v>
      </c>
      <c r="I491" s="34">
        <v>0.46331989615143299</v>
      </c>
      <c r="J491" s="34">
        <v>9.9462382362557097E-2</v>
      </c>
      <c r="K491" s="34">
        <v>0.16671499071729301</v>
      </c>
      <c r="L491" s="34">
        <v>9.5603708254491604E-2</v>
      </c>
      <c r="M491" s="7">
        <v>0.100907885098715</v>
      </c>
      <c r="N491" s="7">
        <v>1.0017252973264E-2</v>
      </c>
      <c r="O491" s="7">
        <v>1.7085013365996399E-2</v>
      </c>
      <c r="P491" s="7">
        <v>1.63140169853115E-2</v>
      </c>
      <c r="Q491" s="7">
        <v>4.5984218277196502</v>
      </c>
    </row>
    <row r="492" spans="1:17" hidden="1" x14ac:dyDescent="0.25">
      <c r="A492" s="3" t="s">
        <v>21</v>
      </c>
      <c r="B492" s="2">
        <v>44317</v>
      </c>
      <c r="C492" s="34">
        <v>0.69538471691473702</v>
      </c>
      <c r="D492" s="7">
        <v>1.51406788547792E-2</v>
      </c>
      <c r="E492" s="7">
        <v>0.42794384634729499</v>
      </c>
      <c r="F492" s="14">
        <v>0.55691547479792602</v>
      </c>
      <c r="G492" s="7">
        <v>4.90103976757512E-3</v>
      </c>
      <c r="H492" s="7">
        <v>3.0465959888079399E-2</v>
      </c>
      <c r="I492" s="34">
        <v>0.389638354445771</v>
      </c>
      <c r="J492" s="34">
        <v>0.22895131601684701</v>
      </c>
      <c r="K492" s="34">
        <v>0.126092008837771</v>
      </c>
      <c r="L492" s="34">
        <v>7.8102918296670806E-2</v>
      </c>
      <c r="M492" s="7">
        <v>8.4725241450884503E-2</v>
      </c>
      <c r="N492" s="7">
        <v>7.4502404824697997E-3</v>
      </c>
      <c r="O492" s="7">
        <v>3.1132002630704401E-2</v>
      </c>
      <c r="P492" s="7">
        <v>1.8540918183226899E-2</v>
      </c>
      <c r="Q492" s="7">
        <v>4.3587069740487996</v>
      </c>
    </row>
    <row r="493" spans="1:17" hidden="1" x14ac:dyDescent="0.25">
      <c r="A493" s="3" t="s">
        <v>21</v>
      </c>
      <c r="B493" s="2">
        <v>44348</v>
      </c>
      <c r="C493" s="34">
        <v>0.74884933528106301</v>
      </c>
      <c r="D493" s="7">
        <v>1.2424601175534599E-2</v>
      </c>
      <c r="E493" s="7">
        <v>0.40774556686254398</v>
      </c>
      <c r="F493" s="14">
        <v>0.57982983196192095</v>
      </c>
      <c r="G493" s="7">
        <v>5.6555270952493202E-3</v>
      </c>
      <c r="H493" s="7">
        <v>3.2666308528028098E-2</v>
      </c>
      <c r="I493" s="34">
        <v>0.36257728130372702</v>
      </c>
      <c r="J493" s="34">
        <v>0.27324755562777098</v>
      </c>
      <c r="K493" s="34">
        <v>0.104595215506001</v>
      </c>
      <c r="L493" s="34">
        <v>7.7275224963014005E-2</v>
      </c>
      <c r="M493" s="7">
        <v>7.7323495383416596E-2</v>
      </c>
      <c r="N493" s="7">
        <v>7.36993486421318E-3</v>
      </c>
      <c r="O493" s="7">
        <v>4.0150094079296303E-2</v>
      </c>
      <c r="P493" s="7">
        <v>1.9139362649283499E-2</v>
      </c>
      <c r="Q493" s="7">
        <v>4.4109655831798102</v>
      </c>
    </row>
    <row r="494" spans="1:17" hidden="1" x14ac:dyDescent="0.25">
      <c r="A494" s="3" t="s">
        <v>21</v>
      </c>
      <c r="B494" s="2">
        <v>44378</v>
      </c>
      <c r="C494" s="34">
        <v>0.77794559045740197</v>
      </c>
      <c r="D494" s="7">
        <v>1.2768221427082701E-2</v>
      </c>
      <c r="E494" s="7">
        <v>0.38018981744819003</v>
      </c>
      <c r="F494" s="14">
        <v>0.60704196112472697</v>
      </c>
      <c r="G494" s="7">
        <v>4.9976614668201099E-3</v>
      </c>
      <c r="H494" s="7">
        <v>3.3191927357598197E-2</v>
      </c>
      <c r="I494" s="34">
        <v>0.34892385148560801</v>
      </c>
      <c r="J494" s="34">
        <v>0.28438040496818401</v>
      </c>
      <c r="K494" s="34">
        <v>0.10946872545873899</v>
      </c>
      <c r="L494" s="34">
        <v>7.1635588819668305E-2</v>
      </c>
      <c r="M494" s="7">
        <v>7.6714120078930206E-2</v>
      </c>
      <c r="N494" s="7">
        <v>6.7469213046879098E-3</v>
      </c>
      <c r="O494" s="7">
        <v>4.3694220231442503E-2</v>
      </c>
      <c r="P494" s="7">
        <v>2.0246578828322401E-2</v>
      </c>
      <c r="Q494" s="7">
        <v>4.4242569068629001</v>
      </c>
    </row>
    <row r="495" spans="1:17" hidden="1" x14ac:dyDescent="0.25">
      <c r="A495" s="3" t="s">
        <v>21</v>
      </c>
      <c r="B495" s="2">
        <v>44409</v>
      </c>
      <c r="C495" s="34">
        <v>0.92168128810809702</v>
      </c>
      <c r="D495" s="7">
        <v>1.08273511356843E-2</v>
      </c>
      <c r="E495" s="7">
        <v>0.34703312117953</v>
      </c>
      <c r="F495" s="14">
        <v>0.64213952768478599</v>
      </c>
      <c r="G495" s="7">
        <v>4.7005693590991297E-3</v>
      </c>
      <c r="H495" s="7">
        <v>3.2827157530045399E-2</v>
      </c>
      <c r="I495" s="34">
        <v>0.31291284072272801</v>
      </c>
      <c r="J495" s="34">
        <v>0.351734566641494</v>
      </c>
      <c r="K495" s="34">
        <v>9.9181641145219296E-2</v>
      </c>
      <c r="L495" s="34">
        <v>6.1265641881674798E-2</v>
      </c>
      <c r="M495" s="7">
        <v>6.42242482768033E-2</v>
      </c>
      <c r="N495" s="7">
        <v>5.9086935486446597E-3</v>
      </c>
      <c r="O495" s="7">
        <v>4.7129602508630901E-2</v>
      </c>
      <c r="P495" s="7">
        <v>2.01150383856602E-2</v>
      </c>
      <c r="Q495" s="7">
        <v>4.4282814605030403</v>
      </c>
    </row>
    <row r="496" spans="1:17" x14ac:dyDescent="0.25">
      <c r="A496" s="3" t="s">
        <v>21</v>
      </c>
      <c r="B496" s="2">
        <v>44440</v>
      </c>
      <c r="C496" s="34">
        <v>0.84913189423629798</v>
      </c>
      <c r="D496" s="7">
        <v>1.25860187650488E-2</v>
      </c>
      <c r="E496" s="7">
        <v>0.378711841248832</v>
      </c>
      <c r="F496" s="14">
        <v>0.608702139986119</v>
      </c>
      <c r="G496" s="7">
        <v>4.92163068170208E-3</v>
      </c>
      <c r="H496" s="7">
        <v>3.17724278968066E-2</v>
      </c>
      <c r="I496" s="34">
        <v>0.29729422459357002</v>
      </c>
      <c r="J496" s="34">
        <v>0.34449388909916301</v>
      </c>
      <c r="K496" s="34">
        <v>9.9643384674700505E-2</v>
      </c>
      <c r="L496" s="34">
        <v>7.1122947959758195E-2</v>
      </c>
      <c r="M496" s="7">
        <v>6.9731634292571801E-2</v>
      </c>
      <c r="N496" s="7">
        <v>7.01584387489009E-3</v>
      </c>
      <c r="O496" s="7">
        <v>4.6842245179709099E-2</v>
      </c>
      <c r="P496" s="7">
        <v>2.7161771747128301E-2</v>
      </c>
      <c r="Q496" s="7">
        <v>4.4237050778408298</v>
      </c>
    </row>
    <row r="497" spans="1:17" hidden="1" x14ac:dyDescent="0.25">
      <c r="A497" s="3" t="s">
        <v>22</v>
      </c>
      <c r="B497" s="2">
        <v>43466</v>
      </c>
      <c r="C497" s="34">
        <v>0.83694840331026599</v>
      </c>
      <c r="D497" s="7">
        <v>4.8700808808947803E-2</v>
      </c>
      <c r="E497" s="7">
        <v>0.65762168869496096</v>
      </c>
      <c r="F497" s="14">
        <v>0.29367750249609098</v>
      </c>
      <c r="G497" s="7">
        <v>1.24438145871049E-2</v>
      </c>
      <c r="H497" s="7">
        <v>2.5401566138742501E-2</v>
      </c>
      <c r="I497" s="34">
        <v>0.19881975193819501</v>
      </c>
      <c r="J497" s="34">
        <v>9.0296632448887706E-2</v>
      </c>
      <c r="K497" s="34">
        <v>0.10430465019104899</v>
      </c>
      <c r="L497" s="34">
        <v>0.118258459234604</v>
      </c>
      <c r="M497" s="7">
        <v>0.1242999158772</v>
      </c>
      <c r="N497" s="7">
        <v>8.0223107427762494E-2</v>
      </c>
      <c r="O497" s="7">
        <v>0.185255667998523</v>
      </c>
      <c r="P497" s="7">
        <v>6.0696434157930898E-2</v>
      </c>
      <c r="Q497" s="7">
        <v>6.0931808854896499</v>
      </c>
    </row>
    <row r="498" spans="1:17" hidden="1" x14ac:dyDescent="0.25">
      <c r="A498" s="3" t="s">
        <v>22</v>
      </c>
      <c r="B498" s="2">
        <v>43497</v>
      </c>
      <c r="C498" s="34">
        <v>0.84492686031750397</v>
      </c>
      <c r="D498" s="7">
        <v>5.6689612469260402E-2</v>
      </c>
      <c r="E498" s="7">
        <v>0.64987566437750599</v>
      </c>
      <c r="F498" s="14">
        <v>0.29343472315323399</v>
      </c>
      <c r="G498" s="7">
        <v>1.35940753730835E-2</v>
      </c>
      <c r="H498" s="7">
        <v>2.4297727749159E-2</v>
      </c>
      <c r="I498" s="34">
        <v>0.197629617032475</v>
      </c>
      <c r="J498" s="34">
        <v>0.100720737845418</v>
      </c>
      <c r="K498" s="34">
        <v>9.6873506029060502E-2</v>
      </c>
      <c r="L498" s="34">
        <v>0.118420162474696</v>
      </c>
      <c r="M498" s="7">
        <v>0.12995493237776401</v>
      </c>
      <c r="N498" s="7">
        <v>7.2208646331824694E-2</v>
      </c>
      <c r="O498" s="7">
        <v>0.18704501643907101</v>
      </c>
      <c r="P498" s="7">
        <v>5.9255578347449399E-2</v>
      </c>
      <c r="Q498" s="7">
        <v>5.9727607920809502</v>
      </c>
    </row>
    <row r="499" spans="1:17" hidden="1" x14ac:dyDescent="0.25">
      <c r="A499" s="3" t="s">
        <v>22</v>
      </c>
      <c r="B499" s="2">
        <v>43525</v>
      </c>
      <c r="C499" s="34">
        <v>0.978028316153706</v>
      </c>
      <c r="D499" s="7">
        <v>4.9768005493158199E-2</v>
      </c>
      <c r="E499" s="7">
        <v>0.66640479705280597</v>
      </c>
      <c r="F499" s="14">
        <v>0.28382719745403601</v>
      </c>
      <c r="G499" s="7">
        <v>1.5706206602902398E-2</v>
      </c>
      <c r="H499" s="7">
        <v>2.3234103000779199E-2</v>
      </c>
      <c r="I499" s="34">
        <v>0.21339886139431599</v>
      </c>
      <c r="J499" s="34">
        <v>0.101616570985371</v>
      </c>
      <c r="K499" s="34">
        <v>0.10694865527418999</v>
      </c>
      <c r="L499" s="34">
        <v>0.118814298602366</v>
      </c>
      <c r="M499" s="7">
        <v>0.12834902849740101</v>
      </c>
      <c r="N499" s="7">
        <v>7.6989715758031402E-2</v>
      </c>
      <c r="O499" s="7">
        <v>0.15297569652082199</v>
      </c>
      <c r="P499" s="7">
        <v>6.1966863363820901E-2</v>
      </c>
      <c r="Q499" s="7">
        <v>6.14093172785297</v>
      </c>
    </row>
    <row r="500" spans="1:17" hidden="1" x14ac:dyDescent="0.25">
      <c r="A500" s="3" t="s">
        <v>22</v>
      </c>
      <c r="B500" s="2">
        <v>43556</v>
      </c>
      <c r="C500" s="34">
        <v>0.93839519238887403</v>
      </c>
      <c r="D500" s="7">
        <v>5.5554055766822402E-2</v>
      </c>
      <c r="E500" s="7">
        <v>0.65093663731053597</v>
      </c>
      <c r="F500" s="14">
        <v>0.29350930692264199</v>
      </c>
      <c r="G500" s="7">
        <v>1.41541490613606E-2</v>
      </c>
      <c r="H500" s="7">
        <v>2.4953100319134398E-2</v>
      </c>
      <c r="I500" s="34">
        <v>0.22011495362984901</v>
      </c>
      <c r="J500" s="34">
        <v>9.4672996206623103E-2</v>
      </c>
      <c r="K500" s="34">
        <v>0.10385374799616701</v>
      </c>
      <c r="L500" s="34">
        <v>0.117613859742961</v>
      </c>
      <c r="M500" s="7">
        <v>0.106460408357643</v>
      </c>
      <c r="N500" s="7">
        <v>8.4758683655170003E-2</v>
      </c>
      <c r="O500" s="7">
        <v>0.17590922555305699</v>
      </c>
      <c r="P500" s="7">
        <v>5.75088754780353E-2</v>
      </c>
      <c r="Q500" s="7">
        <v>5.9585901339507696</v>
      </c>
    </row>
    <row r="501" spans="1:17" hidden="1" x14ac:dyDescent="0.25">
      <c r="A501" s="3" t="s">
        <v>22</v>
      </c>
      <c r="B501" s="2">
        <v>43586</v>
      </c>
      <c r="C501" s="34">
        <v>0.96532034720398996</v>
      </c>
      <c r="D501" s="7">
        <v>5.1445721010841397E-2</v>
      </c>
      <c r="E501" s="7">
        <v>0.66824857673688498</v>
      </c>
      <c r="F501" s="14">
        <v>0.28030570225227303</v>
      </c>
      <c r="G501" s="7">
        <v>1.1963226004607299E-2</v>
      </c>
      <c r="H501" s="7">
        <v>2.51677859477469E-2</v>
      </c>
      <c r="I501" s="34">
        <v>0.22932097389516901</v>
      </c>
      <c r="J501" s="34">
        <v>9.0094408719185295E-2</v>
      </c>
      <c r="K501" s="34">
        <v>0.107900095632308</v>
      </c>
      <c r="L501" s="34">
        <v>0.113178634553455</v>
      </c>
      <c r="M501" s="7">
        <v>0.123370638723853</v>
      </c>
      <c r="N501" s="7">
        <v>8.4553323258352006E-2</v>
      </c>
      <c r="O501" s="7">
        <v>0.15701088784430001</v>
      </c>
      <c r="P501" s="7">
        <v>5.7440025421023597E-2</v>
      </c>
      <c r="Q501" s="7">
        <v>6.1545000981715496</v>
      </c>
    </row>
    <row r="502" spans="1:17" hidden="1" x14ac:dyDescent="0.25">
      <c r="A502" s="3" t="s">
        <v>22</v>
      </c>
      <c r="B502" s="2">
        <v>43617</v>
      </c>
      <c r="C502" s="34">
        <v>0.96194180319447697</v>
      </c>
      <c r="D502" s="7">
        <v>5.8537256903318999E-2</v>
      </c>
      <c r="E502" s="7">
        <v>0.67573498234269103</v>
      </c>
      <c r="F502" s="14">
        <v>0.26572776075399002</v>
      </c>
      <c r="G502" s="7">
        <v>1.17310474837354E-2</v>
      </c>
      <c r="H502" s="7">
        <v>2.5470116562612399E-2</v>
      </c>
      <c r="I502" s="34">
        <v>0.231210756495141</v>
      </c>
      <c r="J502" s="34">
        <v>8.6886574960803806E-2</v>
      </c>
      <c r="K502" s="34">
        <v>0.113249961889319</v>
      </c>
      <c r="L502" s="34">
        <v>0.108346487796272</v>
      </c>
      <c r="M502" s="7">
        <v>0.116549045388244</v>
      </c>
      <c r="N502" s="7">
        <v>6.9118184955379205E-2</v>
      </c>
      <c r="O502" s="7">
        <v>0.174697848323805</v>
      </c>
      <c r="P502" s="7">
        <v>6.2739976144689097E-2</v>
      </c>
      <c r="Q502" s="7">
        <v>6.0487574401898696</v>
      </c>
    </row>
    <row r="503" spans="1:17" hidden="1" x14ac:dyDescent="0.25">
      <c r="A503" s="3" t="s">
        <v>22</v>
      </c>
      <c r="B503" s="2">
        <v>43647</v>
      </c>
      <c r="C503" s="34">
        <v>0.98838283681588002</v>
      </c>
      <c r="D503" s="7">
        <v>5.2610605303527097E-2</v>
      </c>
      <c r="E503" s="7">
        <v>0.68435311393077103</v>
      </c>
      <c r="F503" s="14">
        <v>0.26303628076570201</v>
      </c>
      <c r="G503" s="7">
        <v>1.1575069719435199E-2</v>
      </c>
      <c r="H503" s="7">
        <v>2.8685970184041801E-2</v>
      </c>
      <c r="I503" s="34">
        <v>0.24293290099360099</v>
      </c>
      <c r="J503" s="34">
        <v>8.8833706150378694E-2</v>
      </c>
      <c r="K503" s="34">
        <v>0.116242864894683</v>
      </c>
      <c r="L503" s="34">
        <v>0.112389564213073</v>
      </c>
      <c r="M503" s="7">
        <v>0.113145687982009</v>
      </c>
      <c r="N503" s="7">
        <v>6.5648785536816801E-2</v>
      </c>
      <c r="O503" s="7">
        <v>0.16169991887257701</v>
      </c>
      <c r="P503" s="7">
        <v>5.8845531453385398E-2</v>
      </c>
      <c r="Q503" s="7">
        <v>6.06719236118564</v>
      </c>
    </row>
    <row r="504" spans="1:17" hidden="1" x14ac:dyDescent="0.25">
      <c r="A504" s="3" t="s">
        <v>22</v>
      </c>
      <c r="B504" s="2">
        <v>43678</v>
      </c>
      <c r="C504" s="34">
        <v>0.97278095770441697</v>
      </c>
      <c r="D504" s="7">
        <v>5.4438127804668703E-2</v>
      </c>
      <c r="E504" s="7">
        <v>0.66692407340336202</v>
      </c>
      <c r="F504" s="14">
        <v>0.27863779879196898</v>
      </c>
      <c r="G504" s="7">
        <v>1.22574342842724E-2</v>
      </c>
      <c r="H504" s="7">
        <v>2.7658647687655798E-2</v>
      </c>
      <c r="I504" s="34">
        <v>0.262173980315976</v>
      </c>
      <c r="J504" s="34">
        <v>0.10108145652372701</v>
      </c>
      <c r="K504" s="34">
        <v>0.10450440930566</v>
      </c>
      <c r="L504" s="34">
        <v>0.107454433681597</v>
      </c>
      <c r="M504" s="7">
        <v>0.10766579017288801</v>
      </c>
      <c r="N504" s="7">
        <v>7.3550854401501595E-2</v>
      </c>
      <c r="O504" s="7">
        <v>0.14838260864170799</v>
      </c>
      <c r="P504" s="7">
        <v>5.5270384985013202E-2</v>
      </c>
      <c r="Q504" s="7">
        <v>6.1349537318088601</v>
      </c>
    </row>
    <row r="505" spans="1:17" hidden="1" x14ac:dyDescent="0.25">
      <c r="A505" s="3" t="s">
        <v>22</v>
      </c>
      <c r="B505" s="2">
        <v>43709</v>
      </c>
      <c r="C505" s="34">
        <v>0.95332105657072796</v>
      </c>
      <c r="D505" s="7">
        <v>5.2307748661167199E-2</v>
      </c>
      <c r="E505" s="7">
        <v>0.68094103629515501</v>
      </c>
      <c r="F505" s="14">
        <v>0.26675121504367699</v>
      </c>
      <c r="G505" s="7">
        <v>1.2382222136112999E-2</v>
      </c>
      <c r="H505" s="7">
        <v>2.7493486488885999E-2</v>
      </c>
      <c r="I505" s="34">
        <v>0.22483132267286501</v>
      </c>
      <c r="J505" s="34">
        <v>8.8203019949738698E-2</v>
      </c>
      <c r="K505" s="34">
        <v>0.120666062654082</v>
      </c>
      <c r="L505" s="34">
        <v>0.109824365301845</v>
      </c>
      <c r="M505" s="7">
        <v>0.11238624992804599</v>
      </c>
      <c r="N505" s="7">
        <v>7.8591992413154899E-2</v>
      </c>
      <c r="O505" s="7">
        <v>0.16969368584730199</v>
      </c>
      <c r="P505" s="7">
        <v>5.5927592607967001E-2</v>
      </c>
      <c r="Q505" s="7">
        <v>5.9748577741790498</v>
      </c>
    </row>
    <row r="506" spans="1:17" hidden="1" x14ac:dyDescent="0.25">
      <c r="A506" s="3" t="s">
        <v>22</v>
      </c>
      <c r="B506" s="2">
        <v>43739</v>
      </c>
      <c r="C506" s="34">
        <v>1.0501559145758701</v>
      </c>
      <c r="D506" s="7">
        <v>7.0275861515928698E-2</v>
      </c>
      <c r="E506" s="7">
        <v>0.65632101857020897</v>
      </c>
      <c r="F506" s="14">
        <v>0.27340311991386201</v>
      </c>
      <c r="G506" s="7">
        <v>1.4818070362752501E-2</v>
      </c>
      <c r="H506" s="7">
        <v>2.7162495373635399E-2</v>
      </c>
      <c r="I506" s="34">
        <v>0.22857598727724401</v>
      </c>
      <c r="J506" s="34">
        <v>9.04469928610864E-2</v>
      </c>
      <c r="K506" s="34">
        <v>0.12589322895489</v>
      </c>
      <c r="L506" s="34">
        <v>0.106203931665285</v>
      </c>
      <c r="M506" s="7">
        <v>0.10719466462572801</v>
      </c>
      <c r="N506" s="7">
        <v>7.5991290694059604E-2</v>
      </c>
      <c r="O506" s="7">
        <v>0.17316461722314699</v>
      </c>
      <c r="P506" s="7">
        <v>5.0548720962172E-2</v>
      </c>
      <c r="Q506" s="7">
        <v>6.1002790158451097</v>
      </c>
    </row>
    <row r="507" spans="1:17" hidden="1" x14ac:dyDescent="0.25">
      <c r="A507" s="3" t="s">
        <v>22</v>
      </c>
      <c r="B507" s="2">
        <v>43770</v>
      </c>
      <c r="C507" s="34">
        <v>1.1484308837302699</v>
      </c>
      <c r="D507" s="7">
        <v>4.66434668132139E-2</v>
      </c>
      <c r="E507" s="7">
        <v>0.68409297606670505</v>
      </c>
      <c r="F507" s="14">
        <v>0.26926355712008099</v>
      </c>
      <c r="G507" s="7">
        <v>1.3271584885915001E-2</v>
      </c>
      <c r="H507" s="7">
        <v>3.0527648839707901E-2</v>
      </c>
      <c r="I507" s="34">
        <v>0.23417833142008301</v>
      </c>
      <c r="J507" s="34">
        <v>8.2556873492794405E-2</v>
      </c>
      <c r="K507" s="34">
        <v>0.14689250004763699</v>
      </c>
      <c r="L507" s="34">
        <v>9.8381360739652896E-2</v>
      </c>
      <c r="M507" s="7">
        <v>0.109383861343626</v>
      </c>
      <c r="N507" s="7">
        <v>7.2923224690685698E-2</v>
      </c>
      <c r="O507" s="7">
        <v>0.16346746055632699</v>
      </c>
      <c r="P507" s="7">
        <v>4.8417153983571E-2</v>
      </c>
      <c r="Q507" s="7">
        <v>5.8974930647749702</v>
      </c>
    </row>
    <row r="508" spans="1:17" hidden="1" x14ac:dyDescent="0.25">
      <c r="A508" s="3" t="s">
        <v>22</v>
      </c>
      <c r="B508" s="2">
        <v>43800</v>
      </c>
      <c r="C508" s="34">
        <v>1.36136742803402</v>
      </c>
      <c r="D508" s="7">
        <v>4.5997174582076202E-2</v>
      </c>
      <c r="E508" s="7">
        <v>0.67902686000812595</v>
      </c>
      <c r="F508" s="14">
        <v>0.27497596540979702</v>
      </c>
      <c r="G508" s="7">
        <v>1.2243492540887401E-2</v>
      </c>
      <c r="H508" s="7">
        <v>3.5460598555492301E-2</v>
      </c>
      <c r="I508" s="34">
        <v>0.25373679724722198</v>
      </c>
      <c r="J508" s="34">
        <v>7.3828436580435905E-2</v>
      </c>
      <c r="K508" s="34">
        <v>0.17894031552245501</v>
      </c>
      <c r="L508" s="34">
        <v>9.6903316397739095E-2</v>
      </c>
      <c r="M508" s="7">
        <v>0.10658607031523799</v>
      </c>
      <c r="N508" s="7">
        <v>6.0983298928200397E-2</v>
      </c>
      <c r="O508" s="7">
        <v>0.138960998411336</v>
      </c>
      <c r="P508" s="7">
        <v>4.23566755009947E-2</v>
      </c>
      <c r="Q508" s="7">
        <v>6.1632382026045196</v>
      </c>
    </row>
    <row r="509" spans="1:17" hidden="1" x14ac:dyDescent="0.25">
      <c r="A509" s="3" t="s">
        <v>22</v>
      </c>
      <c r="B509" s="2">
        <v>43831</v>
      </c>
      <c r="C509" s="34">
        <v>0.87054679058849704</v>
      </c>
      <c r="D509" s="7">
        <v>5.4461290108400201E-2</v>
      </c>
      <c r="E509" s="7">
        <v>0.68290271385441703</v>
      </c>
      <c r="F509" s="14">
        <v>0.26263599603718302</v>
      </c>
      <c r="G509" s="7">
        <v>1.5864955192691901E-2</v>
      </c>
      <c r="H509" s="7">
        <v>2.1286925796592901E-2</v>
      </c>
      <c r="I509" s="34">
        <v>0.18345710751404301</v>
      </c>
      <c r="J509" s="34">
        <v>9.4360148622061102E-2</v>
      </c>
      <c r="K509" s="34">
        <v>0.10774922760895</v>
      </c>
      <c r="L509" s="34">
        <v>0.123737924873966</v>
      </c>
      <c r="M509" s="7">
        <v>0.115877716383086</v>
      </c>
      <c r="N509" s="7">
        <v>8.64847636610966E-2</v>
      </c>
      <c r="O509" s="7">
        <v>0.18925471257788901</v>
      </c>
      <c r="P509" s="7">
        <v>6.1926517769623199E-2</v>
      </c>
      <c r="Q509" s="7">
        <v>6.0259595708898797</v>
      </c>
    </row>
    <row r="510" spans="1:17" hidden="1" x14ac:dyDescent="0.25">
      <c r="A510" s="3" t="s">
        <v>22</v>
      </c>
      <c r="B510" s="2">
        <v>43862</v>
      </c>
      <c r="C510" s="34">
        <v>0.82348279025834803</v>
      </c>
      <c r="D510" s="7">
        <v>6.4696988680869996E-2</v>
      </c>
      <c r="E510" s="7">
        <v>0.66650876568619899</v>
      </c>
      <c r="F510" s="14">
        <v>0.26879424563293097</v>
      </c>
      <c r="G510" s="7">
        <v>1.8460031522591101E-2</v>
      </c>
      <c r="H510" s="7">
        <v>2.2164148970838699E-2</v>
      </c>
      <c r="I510" s="34">
        <v>0.19897557937900001</v>
      </c>
      <c r="J510" s="34">
        <v>0.10732935949436399</v>
      </c>
      <c r="K510" s="34">
        <v>7.91253801218708E-2</v>
      </c>
      <c r="L510" s="34">
        <v>0.1292416806301</v>
      </c>
      <c r="M510" s="7">
        <v>0.11939532433546</v>
      </c>
      <c r="N510" s="7">
        <v>9.7212436798137E-2</v>
      </c>
      <c r="O510" s="7">
        <v>0.17017828025120799</v>
      </c>
      <c r="P510" s="7">
        <v>5.79177784964304E-2</v>
      </c>
      <c r="Q510" s="7">
        <v>6.1024224980835298</v>
      </c>
    </row>
    <row r="511" spans="1:17" hidden="1" x14ac:dyDescent="0.25">
      <c r="A511" s="3" t="s">
        <v>22</v>
      </c>
      <c r="B511" s="2">
        <v>43891</v>
      </c>
      <c r="C511" s="34">
        <v>0.64933097120247596</v>
      </c>
      <c r="D511" s="7">
        <v>7.6447174025893502E-2</v>
      </c>
      <c r="E511" s="7">
        <v>0.67144585574233795</v>
      </c>
      <c r="F511" s="14">
        <v>0.25210697023176898</v>
      </c>
      <c r="G511" s="7">
        <v>1.61045615958962E-2</v>
      </c>
      <c r="H511" s="7">
        <v>2.5870893697430501E-2</v>
      </c>
      <c r="I511" s="34">
        <v>0.151947244141903</v>
      </c>
      <c r="J511" s="34">
        <v>7.9086202179125306E-2</v>
      </c>
      <c r="K511" s="34">
        <v>0.10758897647061599</v>
      </c>
      <c r="L511" s="34">
        <v>0.22182723855712699</v>
      </c>
      <c r="M511" s="7">
        <v>0.117713983495856</v>
      </c>
      <c r="N511" s="7">
        <v>7.6978523164545301E-2</v>
      </c>
      <c r="O511" s="7">
        <v>0.14452285029727999</v>
      </c>
      <c r="P511" s="7">
        <v>5.8359526400221497E-2</v>
      </c>
      <c r="Q511" s="7">
        <v>6.1911420942560103</v>
      </c>
    </row>
    <row r="512" spans="1:17" hidden="1" x14ac:dyDescent="0.25">
      <c r="A512" s="3" t="s">
        <v>22</v>
      </c>
      <c r="B512" s="2">
        <v>43922</v>
      </c>
      <c r="C512" s="34">
        <v>0.24657674218187001</v>
      </c>
      <c r="D512" s="7">
        <v>0.14286288193645799</v>
      </c>
      <c r="E512" s="7">
        <v>0.65211035770942105</v>
      </c>
      <c r="F512" s="14">
        <v>0.20502676035412101</v>
      </c>
      <c r="G512" s="7">
        <v>1.7801186824991599E-2</v>
      </c>
      <c r="H512" s="7">
        <v>0</v>
      </c>
      <c r="I512" s="34">
        <v>3.7007716435590201E-3</v>
      </c>
      <c r="J512" s="34">
        <v>5.5426035148301396E-3</v>
      </c>
      <c r="K512" s="34">
        <v>0.19663417492127799</v>
      </c>
      <c r="L512" s="34">
        <v>0.48358948355939602</v>
      </c>
      <c r="M512" s="7">
        <v>5.9832388903934199E-2</v>
      </c>
      <c r="N512" s="7">
        <v>0.11104836564004</v>
      </c>
      <c r="O512" s="7">
        <v>2.6488881913723099E-2</v>
      </c>
      <c r="P512" s="7">
        <v>9.5362143078247197E-2</v>
      </c>
      <c r="Q512" s="7">
        <v>6.4032691908516703</v>
      </c>
    </row>
    <row r="513" spans="1:17" hidden="1" x14ac:dyDescent="0.25">
      <c r="A513" s="3" t="s">
        <v>22</v>
      </c>
      <c r="B513" s="2">
        <v>43952</v>
      </c>
      <c r="C513" s="34">
        <v>0.30495167790023903</v>
      </c>
      <c r="D513" s="7">
        <v>0.138111554614262</v>
      </c>
      <c r="E513" s="7">
        <v>0.64470256847096197</v>
      </c>
      <c r="F513" s="14">
        <v>0.217185876914776</v>
      </c>
      <c r="G513" s="7">
        <v>1.5661169151731699E-2</v>
      </c>
      <c r="H513" s="7">
        <v>4.80314086987763E-5</v>
      </c>
      <c r="I513" s="34">
        <v>8.1110399712580102E-3</v>
      </c>
      <c r="J513" s="34">
        <v>1.28694876153414E-2</v>
      </c>
      <c r="K513" s="34">
        <v>0.215391400744775</v>
      </c>
      <c r="L513" s="34">
        <v>0.39853496998757398</v>
      </c>
      <c r="M513" s="7">
        <v>7.4449043718668506E-2</v>
      </c>
      <c r="N513" s="7">
        <v>0.164421622587442</v>
      </c>
      <c r="O513" s="7">
        <v>2.9929571545424999E-2</v>
      </c>
      <c r="P513" s="7">
        <v>8.0583663269084893E-2</v>
      </c>
      <c r="Q513" s="7">
        <v>6.4305219524492996</v>
      </c>
    </row>
    <row r="514" spans="1:17" hidden="1" x14ac:dyDescent="0.25">
      <c r="A514" s="3" t="s">
        <v>22</v>
      </c>
      <c r="B514" s="2">
        <v>43983</v>
      </c>
      <c r="C514" s="34">
        <v>0.54846680613216803</v>
      </c>
      <c r="D514" s="7">
        <v>0.123962372341167</v>
      </c>
      <c r="E514" s="7">
        <v>0.64441278398198598</v>
      </c>
      <c r="F514" s="14">
        <v>0.23162484367684699</v>
      </c>
      <c r="G514" s="7">
        <v>1.40341648690531E-2</v>
      </c>
      <c r="H514" s="7">
        <v>1.5074877525750201E-2</v>
      </c>
      <c r="I514" s="34">
        <v>0.25582827930041602</v>
      </c>
      <c r="J514" s="34">
        <v>2.4096532585086001E-2</v>
      </c>
      <c r="K514" s="34">
        <v>0.116321267766117</v>
      </c>
      <c r="L514" s="34">
        <v>0.20746512472928999</v>
      </c>
      <c r="M514" s="7">
        <v>8.37539144730991E-2</v>
      </c>
      <c r="N514" s="7">
        <v>0.142043664344738</v>
      </c>
      <c r="O514" s="7">
        <v>6.3160077867776998E-2</v>
      </c>
      <c r="P514" s="7">
        <v>7.8222096538673999E-2</v>
      </c>
      <c r="Q514" s="7">
        <v>6.3053058050016704</v>
      </c>
    </row>
    <row r="515" spans="1:17" hidden="1" x14ac:dyDescent="0.25">
      <c r="A515" s="3" t="s">
        <v>22</v>
      </c>
      <c r="B515" s="2">
        <v>44013</v>
      </c>
      <c r="C515" s="34">
        <v>0.77498994252086095</v>
      </c>
      <c r="D515" s="7">
        <v>7.3060411490358898E-2</v>
      </c>
      <c r="E515" s="7">
        <v>0.68534009208197699</v>
      </c>
      <c r="F515" s="14">
        <v>0.24159949642766401</v>
      </c>
      <c r="G515" s="7">
        <v>1.54097681435491E-2</v>
      </c>
      <c r="H515" s="7">
        <v>2.2084175845136101E-2</v>
      </c>
      <c r="I515" s="34">
        <v>0.33272140072399597</v>
      </c>
      <c r="J515" s="34">
        <v>5.9745620497870397E-2</v>
      </c>
      <c r="K515" s="34">
        <v>8.2518717833021296E-2</v>
      </c>
      <c r="L515" s="34">
        <v>0.148576009051405</v>
      </c>
      <c r="M515" s="7">
        <v>0.12661513637492999</v>
      </c>
      <c r="N515" s="7">
        <v>9.8767217792518694E-2</v>
      </c>
      <c r="O515" s="7">
        <v>4.40542811393137E-2</v>
      </c>
      <c r="P515" s="7">
        <v>6.9507672598259698E-2</v>
      </c>
      <c r="Q515" s="7">
        <v>6.2476343842864601</v>
      </c>
    </row>
    <row r="516" spans="1:17" hidden="1" x14ac:dyDescent="0.25">
      <c r="A516" s="3" t="s">
        <v>22</v>
      </c>
      <c r="B516" s="2">
        <v>44044</v>
      </c>
      <c r="C516" s="34">
        <v>0.80237581953395798</v>
      </c>
      <c r="D516" s="7">
        <v>7.3605374489796094E-2</v>
      </c>
      <c r="E516" s="7">
        <v>0.68670936042920006</v>
      </c>
      <c r="F516" s="14">
        <v>0.23968526508100399</v>
      </c>
      <c r="G516" s="7">
        <v>1.1575443568923101E-2</v>
      </c>
      <c r="H516" s="7">
        <v>2.53546686650628E-2</v>
      </c>
      <c r="I516" s="34">
        <v>0.330845907783272</v>
      </c>
      <c r="J516" s="34">
        <v>7.7241407989360203E-2</v>
      </c>
      <c r="K516" s="34">
        <v>8.1930871727457999E-2</v>
      </c>
      <c r="L516" s="34">
        <v>0.14091104824502201</v>
      </c>
      <c r="M516" s="7">
        <v>0.11678279587464201</v>
      </c>
      <c r="N516" s="7">
        <v>8.4321254438966001E-2</v>
      </c>
      <c r="O516" s="7">
        <v>6.0608555713587899E-2</v>
      </c>
      <c r="P516" s="7">
        <v>7.0428045993705196E-2</v>
      </c>
      <c r="Q516" s="7">
        <v>6.21147085216829</v>
      </c>
    </row>
    <row r="517" spans="1:17" hidden="1" x14ac:dyDescent="0.25">
      <c r="A517" s="3" t="s">
        <v>22</v>
      </c>
      <c r="B517" s="2">
        <v>44075</v>
      </c>
      <c r="C517" s="34">
        <v>0.77783181829616699</v>
      </c>
      <c r="D517" s="7">
        <v>7.32776790236086E-2</v>
      </c>
      <c r="E517" s="7">
        <v>0.69213741655374095</v>
      </c>
      <c r="F517" s="14">
        <v>0.23458490442265001</v>
      </c>
      <c r="G517" s="7">
        <v>1.6449226793655101E-2</v>
      </c>
      <c r="H517" s="7">
        <v>2.6133920821680201E-2</v>
      </c>
      <c r="I517" s="34">
        <v>0.27810242112595901</v>
      </c>
      <c r="J517" s="34">
        <v>7.9041240364544005E-2</v>
      </c>
      <c r="K517" s="34">
        <v>9.2911351987794405E-2</v>
      </c>
      <c r="L517" s="34">
        <v>0.14612945639633201</v>
      </c>
      <c r="M517" s="7">
        <v>0.12183239389518601</v>
      </c>
      <c r="N517" s="7">
        <v>9.2972175734530094E-2</v>
      </c>
      <c r="O517" s="7">
        <v>8.5635042944483999E-2</v>
      </c>
      <c r="P517" s="7">
        <v>6.07927699358351E-2</v>
      </c>
      <c r="Q517" s="7">
        <v>6.1894700236403297</v>
      </c>
    </row>
    <row r="518" spans="1:17" hidden="1" x14ac:dyDescent="0.25">
      <c r="A518" s="3" t="s">
        <v>22</v>
      </c>
      <c r="B518" s="2">
        <v>44105</v>
      </c>
      <c r="C518" s="34">
        <v>0.83752936485470597</v>
      </c>
      <c r="D518" s="7">
        <v>8.4833062077567606E-2</v>
      </c>
      <c r="E518" s="7">
        <v>0.67282091228596297</v>
      </c>
      <c r="F518" s="14">
        <v>0.24234602563646901</v>
      </c>
      <c r="G518" s="7">
        <v>1.35348079548073E-2</v>
      </c>
      <c r="H518" s="7">
        <v>3.1228723143367401E-2</v>
      </c>
      <c r="I518" s="34">
        <v>0.284158319195144</v>
      </c>
      <c r="J518" s="34">
        <v>8.3365854208362705E-2</v>
      </c>
      <c r="K518" s="34">
        <v>0.116180002254112</v>
      </c>
      <c r="L518" s="34">
        <v>0.146114713884928</v>
      </c>
      <c r="M518" s="7">
        <v>0.12284952662463</v>
      </c>
      <c r="N518" s="7">
        <v>9.0216578490783503E-2</v>
      </c>
      <c r="O518" s="7">
        <v>6.0209000396021797E-2</v>
      </c>
      <c r="P518" s="7">
        <v>5.2142473847843103E-2</v>
      </c>
      <c r="Q518" s="7">
        <v>6.1530782036558902</v>
      </c>
    </row>
    <row r="519" spans="1:17" hidden="1" x14ac:dyDescent="0.25">
      <c r="A519" s="3" t="s">
        <v>22</v>
      </c>
      <c r="B519" s="2">
        <v>44136</v>
      </c>
      <c r="C519" s="34">
        <v>0.54354228058769605</v>
      </c>
      <c r="D519" s="7">
        <v>0.10193283504121201</v>
      </c>
      <c r="E519" s="7">
        <v>0.67334257035925305</v>
      </c>
      <c r="F519" s="14">
        <v>0.224724594599535</v>
      </c>
      <c r="G519" s="7">
        <v>1.7757604488810599E-2</v>
      </c>
      <c r="H519" s="7">
        <v>2.7263205396584299E-2</v>
      </c>
      <c r="I519" s="34">
        <v>9.9114533623097398E-2</v>
      </c>
      <c r="J519" s="34">
        <v>4.48037320306129E-2</v>
      </c>
      <c r="K519" s="34">
        <v>0.16133878034232599</v>
      </c>
      <c r="L519" s="34">
        <v>0.20817118179442401</v>
      </c>
      <c r="M519" s="7">
        <v>0.15490895880616601</v>
      </c>
      <c r="N519" s="7">
        <v>0.120999891508231</v>
      </c>
      <c r="O519" s="7">
        <v>8.4205080594616802E-2</v>
      </c>
      <c r="P519" s="7">
        <v>8.1437031415131006E-2</v>
      </c>
      <c r="Q519" s="7">
        <v>6.1916485347450001</v>
      </c>
    </row>
    <row r="520" spans="1:17" hidden="1" x14ac:dyDescent="0.25">
      <c r="A520" s="3" t="s">
        <v>22</v>
      </c>
      <c r="B520" s="2">
        <v>44166</v>
      </c>
      <c r="C520" s="34">
        <v>0.81972531434329299</v>
      </c>
      <c r="D520" s="7">
        <v>8.55137073196134E-2</v>
      </c>
      <c r="E520" s="7">
        <v>0.68543106853689295</v>
      </c>
      <c r="F520" s="14">
        <v>0.229055224143493</v>
      </c>
      <c r="G520" s="7">
        <v>1.8374674973170701E-2</v>
      </c>
      <c r="H520" s="7">
        <v>3.5746668215626998E-2</v>
      </c>
      <c r="I520" s="34">
        <v>0.27405924891366501</v>
      </c>
      <c r="J520" s="34">
        <v>3.2238850118669601E-2</v>
      </c>
      <c r="K520" s="34">
        <v>0.13501407148543901</v>
      </c>
      <c r="L520" s="34">
        <v>0.171895210525595</v>
      </c>
      <c r="M520" s="7">
        <v>0.14266897099985101</v>
      </c>
      <c r="N520" s="7">
        <v>7.8668109452437199E-2</v>
      </c>
      <c r="O520" s="7">
        <v>4.5227879925170703E-2</v>
      </c>
      <c r="P520" s="7">
        <v>6.6106315390376105E-2</v>
      </c>
      <c r="Q520" s="7">
        <v>6.3236519580808297</v>
      </c>
    </row>
    <row r="521" spans="1:17" hidden="1" x14ac:dyDescent="0.25">
      <c r="A521" s="3" t="s">
        <v>22</v>
      </c>
      <c r="B521" s="2">
        <v>44197</v>
      </c>
      <c r="C521" s="34">
        <v>0.33948643513102</v>
      </c>
      <c r="D521" s="7">
        <v>0.11352193502326501</v>
      </c>
      <c r="E521" s="7">
        <v>0.64612748518268004</v>
      </c>
      <c r="F521" s="14">
        <v>0.240350579794054</v>
      </c>
      <c r="G521" s="7">
        <v>2.2796079253248999E-2</v>
      </c>
      <c r="H521" s="7">
        <v>6.5582647115642097E-3</v>
      </c>
      <c r="I521" s="34">
        <v>2.9828748583349599E-3</v>
      </c>
      <c r="J521" s="34">
        <v>3.17397421138133E-2</v>
      </c>
      <c r="K521" s="34">
        <v>0.13634018981146501</v>
      </c>
      <c r="L521" s="34">
        <v>0.31178872070714397</v>
      </c>
      <c r="M521" s="7">
        <v>0.18745635444071801</v>
      </c>
      <c r="N521" s="7">
        <v>0.12814345912825501</v>
      </c>
      <c r="O521" s="7">
        <v>7.6149373060414596E-2</v>
      </c>
      <c r="P521" s="7">
        <v>9.6044941915042703E-2</v>
      </c>
      <c r="Q521" s="7">
        <v>6.2300461207097397</v>
      </c>
    </row>
    <row r="522" spans="1:17" hidden="1" x14ac:dyDescent="0.25">
      <c r="A522" s="3" t="s">
        <v>22</v>
      </c>
      <c r="B522" s="2">
        <v>44228</v>
      </c>
      <c r="C522" s="34">
        <v>0.35793592441955902</v>
      </c>
      <c r="D522" s="7">
        <v>0.105809115434235</v>
      </c>
      <c r="E522" s="7">
        <v>0.66966343146785101</v>
      </c>
      <c r="F522" s="14">
        <v>0.224527453097914</v>
      </c>
      <c r="G522" s="7">
        <v>3.4305908088203198E-2</v>
      </c>
      <c r="H522" s="7">
        <v>2.8659136109627599E-3</v>
      </c>
      <c r="I522" s="34">
        <v>1.15130466395322E-3</v>
      </c>
      <c r="J522" s="34">
        <v>3.0399791562478899E-2</v>
      </c>
      <c r="K522" s="34">
        <v>0.15527789166445899</v>
      </c>
      <c r="L522" s="34">
        <v>0.28642405372921498</v>
      </c>
      <c r="M522" s="7">
        <v>0.18281013275779201</v>
      </c>
      <c r="N522" s="7">
        <v>0.14422148753661401</v>
      </c>
      <c r="O522" s="7">
        <v>5.2502921894160802E-2</v>
      </c>
      <c r="P522" s="7">
        <v>0.11004059449216</v>
      </c>
      <c r="Q522" s="7">
        <v>6.3604903655021596</v>
      </c>
    </row>
    <row r="523" spans="1:17" hidden="1" x14ac:dyDescent="0.25">
      <c r="A523" s="3" t="s">
        <v>22</v>
      </c>
      <c r="B523" s="2">
        <v>44256</v>
      </c>
      <c r="C523" s="34">
        <v>0.46059360237279701</v>
      </c>
      <c r="D523" s="7">
        <v>0.108041840860958</v>
      </c>
      <c r="E523" s="7">
        <v>0.66436932724115205</v>
      </c>
      <c r="F523" s="14">
        <v>0.22758883189789</v>
      </c>
      <c r="G523" s="7">
        <v>1.5928256437946799E-2</v>
      </c>
      <c r="H523" s="7">
        <v>2.2033840821042701E-3</v>
      </c>
      <c r="I523" s="34">
        <v>1.57550850202335E-3</v>
      </c>
      <c r="J523" s="34">
        <v>4.1613468516328002E-2</v>
      </c>
      <c r="K523" s="34">
        <v>0.15068576660534799</v>
      </c>
      <c r="L523" s="34">
        <v>0.263428643652798</v>
      </c>
      <c r="M523" s="7">
        <v>0.20428061109300999</v>
      </c>
      <c r="N523" s="7">
        <v>0.15490828076271901</v>
      </c>
      <c r="O523" s="7">
        <v>7.2813644069627897E-2</v>
      </c>
      <c r="P523" s="7">
        <v>9.2562436278093893E-2</v>
      </c>
      <c r="Q523" s="7">
        <v>6.2598232473766604</v>
      </c>
    </row>
    <row r="524" spans="1:17" hidden="1" x14ac:dyDescent="0.25">
      <c r="A524" s="3" t="s">
        <v>22</v>
      </c>
      <c r="B524" s="2">
        <v>44287</v>
      </c>
      <c r="C524" s="34">
        <v>0.76887148230367697</v>
      </c>
      <c r="D524" s="7">
        <v>6.9080914432074106E-2</v>
      </c>
      <c r="E524" s="7">
        <v>0.67272998597967504</v>
      </c>
      <c r="F524" s="14">
        <v>0.25818909958825098</v>
      </c>
      <c r="G524" s="7">
        <v>1.5974019535260401E-2</v>
      </c>
      <c r="H524" s="7">
        <v>1.6961912714512101E-2</v>
      </c>
      <c r="I524" s="34">
        <v>0.29567068296924398</v>
      </c>
      <c r="J524" s="34">
        <v>5.4632443566837899E-2</v>
      </c>
      <c r="K524" s="34">
        <v>0.115624641169096</v>
      </c>
      <c r="L524" s="34">
        <v>0.160702513458228</v>
      </c>
      <c r="M524" s="7">
        <v>0.13272191603308001</v>
      </c>
      <c r="N524" s="7">
        <v>8.9774890297459997E-2</v>
      </c>
      <c r="O524" s="7">
        <v>5.7653359833618197E-2</v>
      </c>
      <c r="P524" s="7">
        <v>6.0283620422663102E-2</v>
      </c>
      <c r="Q524" s="7">
        <v>6.2715790307253698</v>
      </c>
    </row>
    <row r="525" spans="1:17" hidden="1" x14ac:dyDescent="0.25">
      <c r="A525" s="3" t="s">
        <v>22</v>
      </c>
      <c r="B525" s="2">
        <v>44317</v>
      </c>
      <c r="C525" s="34">
        <v>0.86476652092685002</v>
      </c>
      <c r="D525" s="7">
        <v>6.9713844025607194E-2</v>
      </c>
      <c r="E525" s="7">
        <v>0.68523266178799203</v>
      </c>
      <c r="F525" s="14">
        <v>0.24505349418640099</v>
      </c>
      <c r="G525" s="7">
        <v>1.61425882501436E-2</v>
      </c>
      <c r="H525" s="7">
        <v>2.5180887859799699E-2</v>
      </c>
      <c r="I525" s="34">
        <v>0.28703387609501102</v>
      </c>
      <c r="J525" s="34">
        <v>7.6050535608554404E-2</v>
      </c>
      <c r="K525" s="34">
        <v>8.9352626231678001E-2</v>
      </c>
      <c r="L525" s="34">
        <v>0.155592133528143</v>
      </c>
      <c r="M525" s="7">
        <v>0.121380644297352</v>
      </c>
      <c r="N525" s="7">
        <v>0.103444027681884</v>
      </c>
      <c r="O525" s="7">
        <v>6.9285799422450903E-2</v>
      </c>
      <c r="P525" s="7">
        <v>5.6536881024983297E-2</v>
      </c>
      <c r="Q525" s="7">
        <v>6.2089882792759203</v>
      </c>
    </row>
    <row r="526" spans="1:17" hidden="1" x14ac:dyDescent="0.25">
      <c r="A526" s="3" t="s">
        <v>22</v>
      </c>
      <c r="B526" s="2">
        <v>44348</v>
      </c>
      <c r="C526" s="34">
        <v>0.85271340894158798</v>
      </c>
      <c r="D526" s="7">
        <v>8.1932114056314301E-2</v>
      </c>
      <c r="E526" s="7">
        <v>0.66902237901412898</v>
      </c>
      <c r="F526" s="14">
        <v>0.24904550692955599</v>
      </c>
      <c r="G526" s="7">
        <v>1.6753670221169099E-2</v>
      </c>
      <c r="H526" s="7">
        <v>2.4235352374745001E-2</v>
      </c>
      <c r="I526" s="34">
        <v>0.264422294285304</v>
      </c>
      <c r="J526" s="34">
        <v>8.3545536601106501E-2</v>
      </c>
      <c r="K526" s="34">
        <v>9.1943650011636693E-2</v>
      </c>
      <c r="L526" s="34">
        <v>0.153289482600552</v>
      </c>
      <c r="M526" s="7">
        <v>0.13307527801312</v>
      </c>
      <c r="N526" s="7">
        <v>7.8988690972213796E-2</v>
      </c>
      <c r="O526" s="7">
        <v>8.6386470921079594E-2</v>
      </c>
      <c r="P526" s="7">
        <v>6.7359573999073497E-2</v>
      </c>
      <c r="Q526" s="7">
        <v>6.2264151140350297</v>
      </c>
    </row>
    <row r="527" spans="1:17" hidden="1" x14ac:dyDescent="0.25">
      <c r="A527" s="3" t="s">
        <v>22</v>
      </c>
      <c r="B527" s="2">
        <v>44378</v>
      </c>
      <c r="C527" s="34">
        <v>0.88336889097780502</v>
      </c>
      <c r="D527" s="7">
        <v>7.24774425355868E-2</v>
      </c>
      <c r="E527" s="7">
        <v>0.687426835241983</v>
      </c>
      <c r="F527" s="14">
        <v>0.24009572222243</v>
      </c>
      <c r="G527" s="7">
        <v>1.3014872631266799E-2</v>
      </c>
      <c r="H527" s="7">
        <v>2.4788323989338799E-2</v>
      </c>
      <c r="I527" s="34">
        <v>0.260698483952023</v>
      </c>
      <c r="J527" s="34">
        <v>9.7783470376136203E-2</v>
      </c>
      <c r="K527" s="34">
        <v>9.2184162088021201E-2</v>
      </c>
      <c r="L527" s="34">
        <v>0.15214045123203901</v>
      </c>
      <c r="M527" s="7">
        <v>0.124588939159389</v>
      </c>
      <c r="N527" s="7">
        <v>7.8644430215251498E-2</v>
      </c>
      <c r="O527" s="7">
        <v>9.4160235410993207E-2</v>
      </c>
      <c r="P527" s="7">
        <v>6.1996630945540997E-2</v>
      </c>
      <c r="Q527" s="7">
        <v>6.1166258469520303</v>
      </c>
    </row>
    <row r="528" spans="1:17" hidden="1" x14ac:dyDescent="0.25">
      <c r="A528" s="3" t="s">
        <v>22</v>
      </c>
      <c r="B528" s="2">
        <v>44409</v>
      </c>
      <c r="C528" s="34">
        <v>0.90846584820145004</v>
      </c>
      <c r="D528" s="7">
        <v>6.9228879006923497E-2</v>
      </c>
      <c r="E528" s="7">
        <v>0.690905548550931</v>
      </c>
      <c r="F528" s="14">
        <v>0.23986557244214601</v>
      </c>
      <c r="G528" s="7">
        <v>1.3366065530622801E-2</v>
      </c>
      <c r="H528" s="7">
        <v>2.4696617628966602E-2</v>
      </c>
      <c r="I528" s="34">
        <v>0.28327872436009599</v>
      </c>
      <c r="J528" s="34">
        <v>0.109893137660958</v>
      </c>
      <c r="K528" s="34">
        <v>8.3530152354226603E-2</v>
      </c>
      <c r="L528" s="34">
        <v>0.13719680737734899</v>
      </c>
      <c r="M528" s="7">
        <v>0.11377739487994</v>
      </c>
      <c r="N528" s="7">
        <v>7.4757033594665998E-2</v>
      </c>
      <c r="O528" s="7">
        <v>9.9885733382800004E-2</v>
      </c>
      <c r="P528" s="7">
        <v>5.9618333230374097E-2</v>
      </c>
      <c r="Q528" s="7">
        <v>6.1513149297889704</v>
      </c>
    </row>
    <row r="529" spans="1:17" x14ac:dyDescent="0.25">
      <c r="A529" s="3" t="s">
        <v>22</v>
      </c>
      <c r="B529" s="2">
        <v>44440</v>
      </c>
      <c r="C529" s="34">
        <v>0.87751285837066395</v>
      </c>
      <c r="D529" s="7">
        <v>7.0369824721407195E-2</v>
      </c>
      <c r="E529" s="7">
        <v>0.69158015981689303</v>
      </c>
      <c r="F529" s="14">
        <v>0.23805001546169999</v>
      </c>
      <c r="G529" s="7">
        <v>1.43456821574083E-2</v>
      </c>
      <c r="H529" s="7">
        <v>2.7018087672248201E-2</v>
      </c>
      <c r="I529" s="34">
        <v>0.244252871308868</v>
      </c>
      <c r="J529" s="34">
        <v>0.10738878858329801</v>
      </c>
      <c r="K529" s="34">
        <v>9.4692171629839103E-2</v>
      </c>
      <c r="L529" s="34">
        <v>0.144183540297874</v>
      </c>
      <c r="M529" s="7">
        <v>0.113546297403364</v>
      </c>
      <c r="N529" s="7">
        <v>7.6931115945015796E-2</v>
      </c>
      <c r="O529" s="7">
        <v>0.11440662554488901</v>
      </c>
      <c r="P529" s="7">
        <v>6.3234819457196695E-2</v>
      </c>
      <c r="Q529" s="7">
        <v>6.1621780844045402</v>
      </c>
    </row>
    <row r="530" spans="1:17" hidden="1" x14ac:dyDescent="0.25">
      <c r="A530" s="3" t="s">
        <v>23</v>
      </c>
      <c r="B530" s="2">
        <v>43466</v>
      </c>
      <c r="C530" s="34">
        <v>0.87008509389614797</v>
      </c>
      <c r="D530" s="7">
        <v>7.1028915695555304E-3</v>
      </c>
      <c r="E530" s="7">
        <v>0.50220414775019795</v>
      </c>
      <c r="F530" s="14">
        <v>0.49069296068024598</v>
      </c>
      <c r="G530" s="7">
        <v>2.2734197166565499E-2</v>
      </c>
      <c r="H530" s="7">
        <v>4.32273203011381E-2</v>
      </c>
      <c r="I530" s="34">
        <v>0.24435152795474999</v>
      </c>
      <c r="J530" s="34">
        <v>0.17576271306402999</v>
      </c>
      <c r="K530" s="34">
        <v>0.10242671743037</v>
      </c>
      <c r="L530" s="34">
        <v>7.9563436469723095E-2</v>
      </c>
      <c r="M530" s="7">
        <v>7.9663387937903105E-2</v>
      </c>
      <c r="N530" s="7">
        <v>0.18736300909241699</v>
      </c>
      <c r="O530" s="7">
        <v>5.1638102236988101E-2</v>
      </c>
      <c r="P530" s="7">
        <v>1.3269588346114899E-2</v>
      </c>
      <c r="Q530" s="7">
        <v>6.7741731939064502</v>
      </c>
    </row>
    <row r="531" spans="1:17" hidden="1" x14ac:dyDescent="0.25">
      <c r="A531" s="3" t="s">
        <v>23</v>
      </c>
      <c r="B531" s="2">
        <v>43497</v>
      </c>
      <c r="C531" s="34">
        <v>0.91942794701997399</v>
      </c>
      <c r="D531" s="7">
        <v>6.4606957536424096E-3</v>
      </c>
      <c r="E531" s="7">
        <v>0.47451349550254601</v>
      </c>
      <c r="F531" s="14">
        <v>0.51902580874381199</v>
      </c>
      <c r="G531" s="7">
        <v>2.4356664630412101E-2</v>
      </c>
      <c r="H531" s="7">
        <v>3.86093472125454E-2</v>
      </c>
      <c r="I531" s="34">
        <v>0.24791443991505699</v>
      </c>
      <c r="J531" s="34">
        <v>0.19482960590204701</v>
      </c>
      <c r="K531" s="34">
        <v>9.5790567411691493E-2</v>
      </c>
      <c r="L531" s="34">
        <v>7.8636308697835902E-2</v>
      </c>
      <c r="M531" s="7">
        <v>7.9986395697764598E-2</v>
      </c>
      <c r="N531" s="7">
        <v>0.187668684698547</v>
      </c>
      <c r="O531" s="7">
        <v>3.9734606076875303E-2</v>
      </c>
      <c r="P531" s="7">
        <v>1.24733797572245E-2</v>
      </c>
      <c r="Q531" s="7">
        <v>6.8507353767061501</v>
      </c>
    </row>
    <row r="532" spans="1:17" hidden="1" x14ac:dyDescent="0.25">
      <c r="A532" s="3" t="s">
        <v>23</v>
      </c>
      <c r="B532" s="2">
        <v>43525</v>
      </c>
      <c r="C532" s="34">
        <v>1.0388847052836301</v>
      </c>
      <c r="D532" s="7">
        <v>5.2205314130711802E-3</v>
      </c>
      <c r="E532" s="7">
        <v>0.48146939179592002</v>
      </c>
      <c r="F532" s="14">
        <v>0.51331007679100904</v>
      </c>
      <c r="G532" s="7">
        <v>2.2142873450233299E-2</v>
      </c>
      <c r="H532" s="7">
        <v>4.0180518709175501E-2</v>
      </c>
      <c r="I532" s="34">
        <v>0.26820173019040899</v>
      </c>
      <c r="J532" s="34">
        <v>0.198249946118153</v>
      </c>
      <c r="K532" s="34">
        <v>9.7867969124096205E-2</v>
      </c>
      <c r="L532" s="34">
        <v>7.6221771555556594E-2</v>
      </c>
      <c r="M532" s="7">
        <v>8.1586932930487702E-2</v>
      </c>
      <c r="N532" s="7">
        <v>0.170556591782767</v>
      </c>
      <c r="O532" s="7">
        <v>3.2445471467173498E-2</v>
      </c>
      <c r="P532" s="7">
        <v>1.2546194671948001E-2</v>
      </c>
      <c r="Q532" s="7">
        <v>6.7599204792877101</v>
      </c>
    </row>
    <row r="533" spans="1:17" hidden="1" x14ac:dyDescent="0.25">
      <c r="A533" s="3" t="s">
        <v>23</v>
      </c>
      <c r="B533" s="2">
        <v>43556</v>
      </c>
      <c r="C533" s="34">
        <v>0.92994010823138396</v>
      </c>
      <c r="D533" s="7">
        <v>7.8569936774835897E-3</v>
      </c>
      <c r="E533" s="7">
        <v>0.48836509479394602</v>
      </c>
      <c r="F533" s="14">
        <v>0.50377791152856999</v>
      </c>
      <c r="G533" s="7">
        <v>2.1539522743769399E-2</v>
      </c>
      <c r="H533" s="7">
        <v>3.8731484996043598E-2</v>
      </c>
      <c r="I533" s="34">
        <v>0.27754096517202698</v>
      </c>
      <c r="J533" s="34">
        <v>0.19046651457777899</v>
      </c>
      <c r="K533" s="34">
        <v>9.1422889994984199E-2</v>
      </c>
      <c r="L533" s="34">
        <v>6.8808118529987694E-2</v>
      </c>
      <c r="M533" s="7">
        <v>8.0336566519823002E-2</v>
      </c>
      <c r="N533" s="7">
        <v>0.17646338982879001</v>
      </c>
      <c r="O533" s="7">
        <v>4.2568570578106299E-2</v>
      </c>
      <c r="P533" s="7">
        <v>1.21219770586889E-2</v>
      </c>
      <c r="Q533" s="7">
        <v>6.7240403638153898</v>
      </c>
    </row>
    <row r="534" spans="1:17" hidden="1" x14ac:dyDescent="0.25">
      <c r="A534" s="3" t="s">
        <v>23</v>
      </c>
      <c r="B534" s="2">
        <v>43586</v>
      </c>
      <c r="C534" s="34">
        <v>0.98133648727213296</v>
      </c>
      <c r="D534" s="7">
        <v>6.06220810761662E-3</v>
      </c>
      <c r="E534" s="7">
        <v>0.50458167975660295</v>
      </c>
      <c r="F534" s="14">
        <v>0.48935611213578101</v>
      </c>
      <c r="G534" s="7">
        <v>1.8811378806279699E-2</v>
      </c>
      <c r="H534" s="7">
        <v>3.6958126707719398E-2</v>
      </c>
      <c r="I534" s="34">
        <v>0.291345449698099</v>
      </c>
      <c r="J534" s="34">
        <v>0.186362650292067</v>
      </c>
      <c r="K534" s="34">
        <v>9.6745181230816102E-2</v>
      </c>
      <c r="L534" s="34">
        <v>6.3860228216571599E-2</v>
      </c>
      <c r="M534" s="7">
        <v>8.4115564951669497E-2</v>
      </c>
      <c r="N534" s="7">
        <v>0.16816009960668599</v>
      </c>
      <c r="O534" s="7">
        <v>4.2099834925800099E-2</v>
      </c>
      <c r="P534" s="7">
        <v>1.15414855642918E-2</v>
      </c>
      <c r="Q534" s="7">
        <v>6.5919750583438104</v>
      </c>
    </row>
    <row r="535" spans="1:17" hidden="1" x14ac:dyDescent="0.25">
      <c r="A535" s="3" t="s">
        <v>23</v>
      </c>
      <c r="B535" s="2">
        <v>43617</v>
      </c>
      <c r="C535" s="34">
        <v>0.92661097231401002</v>
      </c>
      <c r="D535" s="7">
        <v>6.6892025569399802E-3</v>
      </c>
      <c r="E535" s="7">
        <v>0.50871242759145596</v>
      </c>
      <c r="F535" s="14">
        <v>0.48459836985160398</v>
      </c>
      <c r="G535" s="7">
        <v>1.7944671066316999E-2</v>
      </c>
      <c r="H535" s="7">
        <v>3.5902018378426097E-2</v>
      </c>
      <c r="I535" s="34">
        <v>0.30347983140226997</v>
      </c>
      <c r="J535" s="34">
        <v>0.189280121105246</v>
      </c>
      <c r="K535" s="34">
        <v>0.104049083045038</v>
      </c>
      <c r="L535" s="34">
        <v>5.8889122497952501E-2</v>
      </c>
      <c r="M535" s="7">
        <v>8.3493765508880505E-2</v>
      </c>
      <c r="N535" s="7">
        <v>0.16539651515967799</v>
      </c>
      <c r="O535" s="7">
        <v>2.8630280271461601E-2</v>
      </c>
      <c r="P535" s="7">
        <v>1.29345915647312E-2</v>
      </c>
      <c r="Q535" s="7">
        <v>6.7780655240683698</v>
      </c>
    </row>
    <row r="536" spans="1:17" hidden="1" x14ac:dyDescent="0.25">
      <c r="A536" s="3" t="s">
        <v>23</v>
      </c>
      <c r="B536" s="2">
        <v>43647</v>
      </c>
      <c r="C536" s="34">
        <v>0.93502312757970896</v>
      </c>
      <c r="D536" s="7">
        <v>7.2879761257221799E-3</v>
      </c>
      <c r="E536" s="7">
        <v>0.51643768193474304</v>
      </c>
      <c r="F536" s="14">
        <v>0.476274341939535</v>
      </c>
      <c r="G536" s="7">
        <v>1.7090585789285299E-2</v>
      </c>
      <c r="H536" s="7">
        <v>4.0513411490967897E-2</v>
      </c>
      <c r="I536" s="34">
        <v>0.31434142040185098</v>
      </c>
      <c r="J536" s="34">
        <v>0.174554861157524</v>
      </c>
      <c r="K536" s="34">
        <v>0.111490000897606</v>
      </c>
      <c r="L536" s="34">
        <v>6.0168604968462103E-2</v>
      </c>
      <c r="M536" s="7">
        <v>8.0448807802321998E-2</v>
      </c>
      <c r="N536" s="7">
        <v>0.158898180513352</v>
      </c>
      <c r="O536" s="7">
        <v>2.96838596504287E-2</v>
      </c>
      <c r="P536" s="7">
        <v>1.28102673281997E-2</v>
      </c>
      <c r="Q536" s="7">
        <v>6.8036480584775996</v>
      </c>
    </row>
    <row r="537" spans="1:17" hidden="1" x14ac:dyDescent="0.25">
      <c r="A537" s="3" t="s">
        <v>23</v>
      </c>
      <c r="B537" s="2">
        <v>43678</v>
      </c>
      <c r="C537" s="34">
        <v>0.99050733827871695</v>
      </c>
      <c r="D537" s="7">
        <v>4.7728278567653604E-3</v>
      </c>
      <c r="E537" s="7">
        <v>0.48880323001178699</v>
      </c>
      <c r="F537" s="14">
        <v>0.50642394213144704</v>
      </c>
      <c r="G537" s="7">
        <v>1.37675881208629E-2</v>
      </c>
      <c r="H537" s="7">
        <v>3.78507110442243E-2</v>
      </c>
      <c r="I537" s="34">
        <v>0.30443193999110701</v>
      </c>
      <c r="J537" s="34">
        <v>0.16243678197164099</v>
      </c>
      <c r="K537" s="34">
        <v>9.9504979816985098E-2</v>
      </c>
      <c r="L537" s="34">
        <v>5.5226698082205802E-2</v>
      </c>
      <c r="M537" s="7">
        <v>7.8050550259336396E-2</v>
      </c>
      <c r="N537" s="7">
        <v>0.21299776846576499</v>
      </c>
      <c r="O537" s="7">
        <v>2.4790316113664199E-2</v>
      </c>
      <c r="P537" s="7">
        <v>1.0942666134208001E-2</v>
      </c>
      <c r="Q537" s="7">
        <v>6.8477788030162898</v>
      </c>
    </row>
    <row r="538" spans="1:17" hidden="1" x14ac:dyDescent="0.25">
      <c r="A538" s="3" t="s">
        <v>23</v>
      </c>
      <c r="B538" s="2">
        <v>43709</v>
      </c>
      <c r="C538" s="34">
        <v>0.97673185444440203</v>
      </c>
      <c r="D538" s="7">
        <v>6.1502256958600402E-3</v>
      </c>
      <c r="E538" s="7">
        <v>0.48829110785090601</v>
      </c>
      <c r="F538" s="14">
        <v>0.505558666453234</v>
      </c>
      <c r="G538" s="7">
        <v>1.8156701053216599E-2</v>
      </c>
      <c r="H538" s="7">
        <v>3.63368168248683E-2</v>
      </c>
      <c r="I538" s="34">
        <v>0.28008806186660201</v>
      </c>
      <c r="J538" s="34">
        <v>0.17130241689839301</v>
      </c>
      <c r="K538" s="34">
        <v>9.9025244061073006E-2</v>
      </c>
      <c r="L538" s="34">
        <v>6.7562541126079304E-2</v>
      </c>
      <c r="M538" s="7">
        <v>7.5178398023909299E-2</v>
      </c>
      <c r="N538" s="7">
        <v>0.213423569135582</v>
      </c>
      <c r="O538" s="7">
        <v>2.88750686672537E-2</v>
      </c>
      <c r="P538" s="7">
        <v>1.0051182343022399E-2</v>
      </c>
      <c r="Q538" s="7">
        <v>6.8429630023274797</v>
      </c>
    </row>
    <row r="539" spans="1:17" hidden="1" x14ac:dyDescent="0.25">
      <c r="A539" s="3" t="s">
        <v>23</v>
      </c>
      <c r="B539" s="2">
        <v>43739</v>
      </c>
      <c r="C539" s="34">
        <v>1.0390800324384499</v>
      </c>
      <c r="D539" s="7">
        <v>7.64235407666342E-3</v>
      </c>
      <c r="E539" s="7">
        <v>0.477388710307043</v>
      </c>
      <c r="F539" s="14">
        <v>0.51496893561629398</v>
      </c>
      <c r="G539" s="7">
        <v>2.30885144953039E-2</v>
      </c>
      <c r="H539" s="7">
        <v>4.01971421408557E-2</v>
      </c>
      <c r="I539" s="34">
        <v>0.28202036569108602</v>
      </c>
      <c r="J539" s="34">
        <v>0.177937945677836</v>
      </c>
      <c r="K539" s="34">
        <v>0.104188565527867</v>
      </c>
      <c r="L539" s="34">
        <v>7.2942978981783105E-2</v>
      </c>
      <c r="M539" s="7">
        <v>7.6957961765491203E-2</v>
      </c>
      <c r="N539" s="7">
        <v>0.184992259035583</v>
      </c>
      <c r="O539" s="7">
        <v>2.7832238478497098E-2</v>
      </c>
      <c r="P539" s="7">
        <v>9.84202820569695E-3</v>
      </c>
      <c r="Q539" s="7">
        <v>6.7536834644057802</v>
      </c>
    </row>
    <row r="540" spans="1:17" hidden="1" x14ac:dyDescent="0.25">
      <c r="A540" s="3" t="s">
        <v>23</v>
      </c>
      <c r="B540" s="2">
        <v>43770</v>
      </c>
      <c r="C540" s="34">
        <v>1.08167638803254</v>
      </c>
      <c r="D540" s="7">
        <v>4.4473701992737303E-3</v>
      </c>
      <c r="E540" s="7">
        <v>0.50109035026353199</v>
      </c>
      <c r="F540" s="14">
        <v>0.49446227953719402</v>
      </c>
      <c r="G540" s="7">
        <v>2.1825585343024399E-2</v>
      </c>
      <c r="H540" s="7">
        <v>4.2561038863548797E-2</v>
      </c>
      <c r="I540" s="34">
        <v>0.29298188302040101</v>
      </c>
      <c r="J540" s="34">
        <v>0.17674550698906899</v>
      </c>
      <c r="K540" s="34">
        <v>0.115196580650106</v>
      </c>
      <c r="L540" s="34">
        <v>6.6575584574338598E-2</v>
      </c>
      <c r="M540" s="7">
        <v>8.4308872368526702E-2</v>
      </c>
      <c r="N540" s="7">
        <v>0.16725008290756899</v>
      </c>
      <c r="O540" s="7">
        <v>2.1741792656794299E-2</v>
      </c>
      <c r="P540" s="7">
        <v>1.0813072626621701E-2</v>
      </c>
      <c r="Q540" s="7">
        <v>6.8029254442537397</v>
      </c>
    </row>
    <row r="541" spans="1:17" hidden="1" x14ac:dyDescent="0.25">
      <c r="A541" s="3" t="s">
        <v>23</v>
      </c>
      <c r="B541" s="2">
        <v>43800</v>
      </c>
      <c r="C541" s="34">
        <v>1.3106959452089</v>
      </c>
      <c r="D541" s="7">
        <v>6.5119145014633601E-3</v>
      </c>
      <c r="E541" s="7">
        <v>0.55753944542127898</v>
      </c>
      <c r="F541" s="14">
        <v>0.43594864007725698</v>
      </c>
      <c r="G541" s="7">
        <v>1.43975296542092E-2</v>
      </c>
      <c r="H541" s="7">
        <v>4.9447115606166797E-2</v>
      </c>
      <c r="I541" s="34">
        <v>0.34170600461336698</v>
      </c>
      <c r="J541" s="34">
        <v>0.15201553712117299</v>
      </c>
      <c r="K541" s="34">
        <v>0.15965653298569299</v>
      </c>
      <c r="L541" s="34">
        <v>4.7275016967253301E-2</v>
      </c>
      <c r="M541" s="7">
        <v>8.58277029113865E-2</v>
      </c>
      <c r="N541" s="7">
        <v>0.129802375866477</v>
      </c>
      <c r="O541" s="7">
        <v>1.0842197387248899E-2</v>
      </c>
      <c r="P541" s="7">
        <v>9.0299868870242703E-3</v>
      </c>
      <c r="Q541" s="7">
        <v>6.7139325789925204</v>
      </c>
    </row>
    <row r="542" spans="1:17" hidden="1" x14ac:dyDescent="0.25">
      <c r="A542" s="3" t="s">
        <v>23</v>
      </c>
      <c r="B542" s="2">
        <v>43831</v>
      </c>
      <c r="C542" s="34">
        <v>0.85122993201175201</v>
      </c>
      <c r="D542" s="7">
        <v>7.5360995593133501E-3</v>
      </c>
      <c r="E542" s="7">
        <v>0.49446663695666299</v>
      </c>
      <c r="F542" s="14">
        <v>0.49799726348402301</v>
      </c>
      <c r="G542" s="7">
        <v>2.2916889928372701E-2</v>
      </c>
      <c r="H542" s="7">
        <v>3.99285472360335E-2</v>
      </c>
      <c r="I542" s="34">
        <v>0.25177561521887998</v>
      </c>
      <c r="J542" s="34">
        <v>0.17772581512750699</v>
      </c>
      <c r="K542" s="34">
        <v>0.104738769944741</v>
      </c>
      <c r="L542" s="34">
        <v>7.28343827886581E-2</v>
      </c>
      <c r="M542" s="7">
        <v>8.2842749388363099E-2</v>
      </c>
      <c r="N542" s="7">
        <v>0.20656744319609299</v>
      </c>
      <c r="O542" s="7">
        <v>2.7555580253153099E-2</v>
      </c>
      <c r="P542" s="7">
        <v>1.31142069181983E-2</v>
      </c>
      <c r="Q542" s="7">
        <v>6.75435987944795</v>
      </c>
    </row>
    <row r="543" spans="1:17" hidden="1" x14ac:dyDescent="0.25">
      <c r="A543" s="3" t="s">
        <v>23</v>
      </c>
      <c r="B543" s="2">
        <v>43862</v>
      </c>
      <c r="C543" s="34">
        <v>0.92234635513594398</v>
      </c>
      <c r="D543" s="7">
        <v>6.7022841801491996E-3</v>
      </c>
      <c r="E543" s="7">
        <v>0.495806147940549</v>
      </c>
      <c r="F543" s="14">
        <v>0.49749156787930199</v>
      </c>
      <c r="G543" s="7">
        <v>2.4079975032324698E-2</v>
      </c>
      <c r="H543" s="7">
        <v>4.1589432920408703E-2</v>
      </c>
      <c r="I543" s="34">
        <v>0.23910866170374401</v>
      </c>
      <c r="J543" s="34">
        <v>0.19508303680949199</v>
      </c>
      <c r="K543" s="34">
        <v>9.4253175043544704E-2</v>
      </c>
      <c r="L543" s="34">
        <v>7.6167488586935297E-2</v>
      </c>
      <c r="M543" s="7">
        <v>8.1527163317857407E-2</v>
      </c>
      <c r="N543" s="7">
        <v>0.20798050373173399</v>
      </c>
      <c r="O543" s="7">
        <v>2.8462950365063699E-2</v>
      </c>
      <c r="P543" s="7">
        <v>1.17476124888959E-2</v>
      </c>
      <c r="Q543" s="7">
        <v>6.7848548574671597</v>
      </c>
    </row>
    <row r="544" spans="1:17" hidden="1" x14ac:dyDescent="0.25">
      <c r="A544" s="3" t="s">
        <v>23</v>
      </c>
      <c r="B544" s="2">
        <v>43891</v>
      </c>
      <c r="C544" s="34">
        <v>0.59293193027285296</v>
      </c>
      <c r="D544" s="7">
        <v>1.08392645073446E-2</v>
      </c>
      <c r="E544" s="7">
        <v>0.52835465698605599</v>
      </c>
      <c r="F544" s="14">
        <v>0.46080607850659899</v>
      </c>
      <c r="G544" s="7">
        <v>2.53281710150433E-2</v>
      </c>
      <c r="H544" s="7">
        <v>3.8619256427459898E-2</v>
      </c>
      <c r="I544" s="34">
        <v>0.22777637668058301</v>
      </c>
      <c r="J544" s="34">
        <v>0.16815939436535801</v>
      </c>
      <c r="K544" s="34">
        <v>0.10278167161424</v>
      </c>
      <c r="L544" s="34">
        <v>0.12633572991754999</v>
      </c>
      <c r="M544" s="7">
        <v>9.2994423479040605E-2</v>
      </c>
      <c r="N544" s="7">
        <v>0.18824171010188401</v>
      </c>
      <c r="O544" s="7">
        <v>1.5985142455172501E-2</v>
      </c>
      <c r="P544" s="7">
        <v>1.37781239436683E-2</v>
      </c>
      <c r="Q544" s="7">
        <v>6.9529457041566802</v>
      </c>
    </row>
    <row r="545" spans="1:17" hidden="1" x14ac:dyDescent="0.25">
      <c r="A545" s="3" t="s">
        <v>23</v>
      </c>
      <c r="B545" s="2">
        <v>43922</v>
      </c>
      <c r="C545" s="34">
        <v>9.6738335946138607E-2</v>
      </c>
      <c r="D545" s="7">
        <v>5.20088308970275E-2</v>
      </c>
      <c r="E545" s="7">
        <v>0.73207672766322596</v>
      </c>
      <c r="F545" s="14">
        <v>0.215914441439747</v>
      </c>
      <c r="G545" s="7">
        <v>3.01547244148044E-2</v>
      </c>
      <c r="H545" s="7">
        <v>0</v>
      </c>
      <c r="I545" s="34">
        <v>0.113612152138944</v>
      </c>
      <c r="J545" s="34">
        <v>2.2550338466299599E-2</v>
      </c>
      <c r="K545" s="34">
        <v>0.123293852683415</v>
      </c>
      <c r="L545" s="34">
        <v>0.43108637819804302</v>
      </c>
      <c r="M545" s="7">
        <v>0.106469480219149</v>
      </c>
      <c r="N545" s="7">
        <v>0.12014660921553399</v>
      </c>
      <c r="O545" s="7">
        <v>3.16631461126963E-2</v>
      </c>
      <c r="P545" s="7">
        <v>2.1023318551115999E-2</v>
      </c>
      <c r="Q545" s="7">
        <v>7.1752081862141601</v>
      </c>
    </row>
    <row r="546" spans="1:17" hidden="1" x14ac:dyDescent="0.25">
      <c r="A546" s="3" t="s">
        <v>23</v>
      </c>
      <c r="B546" s="2">
        <v>43952</v>
      </c>
      <c r="C546" s="34">
        <v>0.12016732902892401</v>
      </c>
      <c r="D546" s="7">
        <v>4.7099274444208201E-2</v>
      </c>
      <c r="E546" s="7">
        <v>0.71544577310260404</v>
      </c>
      <c r="F546" s="14">
        <v>0.23745495245318801</v>
      </c>
      <c r="G546" s="7">
        <v>2.6899138465273899E-2</v>
      </c>
      <c r="H546" s="7">
        <v>0</v>
      </c>
      <c r="I546" s="34">
        <v>0.119374100041447</v>
      </c>
      <c r="J546" s="34">
        <v>6.2976020084211007E-2</v>
      </c>
      <c r="K546" s="34">
        <v>0.14053322419935599</v>
      </c>
      <c r="L546" s="34">
        <v>0.35572393638111999</v>
      </c>
      <c r="M546" s="7">
        <v>0.12176031497250001</v>
      </c>
      <c r="N546" s="7">
        <v>0.139336223980634</v>
      </c>
      <c r="O546" s="7">
        <v>7.04117775718469E-3</v>
      </c>
      <c r="P546" s="7">
        <v>2.63558641182737E-2</v>
      </c>
      <c r="Q546" s="7">
        <v>7.2216127570736903</v>
      </c>
    </row>
    <row r="547" spans="1:17" hidden="1" x14ac:dyDescent="0.25">
      <c r="A547" s="3" t="s">
        <v>23</v>
      </c>
      <c r="B547" s="2">
        <v>43983</v>
      </c>
      <c r="C547" s="34">
        <v>0.298843756337142</v>
      </c>
      <c r="D547" s="7">
        <v>2.4274091705495101E-2</v>
      </c>
      <c r="E547" s="7">
        <v>0.67951771587903598</v>
      </c>
      <c r="F547" s="14">
        <v>0.29620819241546897</v>
      </c>
      <c r="G547" s="7">
        <v>1.6838059297175498E-2</v>
      </c>
      <c r="H547" s="7">
        <v>2.59908129644238E-2</v>
      </c>
      <c r="I547" s="34">
        <v>0.428798994984469</v>
      </c>
      <c r="J547" s="34">
        <v>6.91170416539299E-2</v>
      </c>
      <c r="K547" s="34">
        <v>0.11318059587531</v>
      </c>
      <c r="L547" s="34">
        <v>0.14879531944090901</v>
      </c>
      <c r="M547" s="7">
        <v>9.5858031545170294E-2</v>
      </c>
      <c r="N547" s="7">
        <v>6.9978957306707307E-2</v>
      </c>
      <c r="O547" s="7">
        <v>1.1523503344825501E-2</v>
      </c>
      <c r="P547" s="7">
        <v>1.9918683587079399E-2</v>
      </c>
      <c r="Q547" s="7">
        <v>7.1520425926446096</v>
      </c>
    </row>
    <row r="548" spans="1:17" hidden="1" x14ac:dyDescent="0.25">
      <c r="A548" s="3" t="s">
        <v>23</v>
      </c>
      <c r="B548" s="2">
        <v>44013</v>
      </c>
      <c r="C548" s="34">
        <v>0.55295787694444298</v>
      </c>
      <c r="D548" s="7">
        <v>1.4843740834037999E-2</v>
      </c>
      <c r="E548" s="7">
        <v>0.62550590640402304</v>
      </c>
      <c r="F548" s="14">
        <v>0.35965035276193902</v>
      </c>
      <c r="G548" s="7">
        <v>1.5721055262087599E-2</v>
      </c>
      <c r="H548" s="7">
        <v>2.9694872120695E-2</v>
      </c>
      <c r="I548" s="34">
        <v>0.43377341275057901</v>
      </c>
      <c r="J548" s="34">
        <v>0.14835561904387001</v>
      </c>
      <c r="K548" s="34">
        <v>0.116310095391036</v>
      </c>
      <c r="L548" s="34">
        <v>8.7609378216372394E-2</v>
      </c>
      <c r="M548" s="7">
        <v>0.10116548470954401</v>
      </c>
      <c r="N548" s="7">
        <v>3.7261804203674302E-2</v>
      </c>
      <c r="O548" s="7">
        <v>9.9283115380642706E-3</v>
      </c>
      <c r="P548" s="7">
        <v>2.0179966764076601E-2</v>
      </c>
      <c r="Q548" s="7">
        <v>6.9860517669156099</v>
      </c>
    </row>
    <row r="549" spans="1:17" hidden="1" x14ac:dyDescent="0.25">
      <c r="A549" s="3" t="s">
        <v>23</v>
      </c>
      <c r="B549" s="2">
        <v>44044</v>
      </c>
      <c r="C549" s="34">
        <v>0.65555792950512004</v>
      </c>
      <c r="D549" s="7">
        <v>1.1852978938225499E-2</v>
      </c>
      <c r="E549" s="7">
        <v>0.63760198929151402</v>
      </c>
      <c r="F549" s="14">
        <v>0.35054503177026097</v>
      </c>
      <c r="G549" s="7">
        <v>1.64079767570482E-2</v>
      </c>
      <c r="H549" s="7">
        <v>2.7557246575680702E-2</v>
      </c>
      <c r="I549" s="34">
        <v>0.40858893120281498</v>
      </c>
      <c r="J549" s="34">
        <v>0.209227246848324</v>
      </c>
      <c r="K549" s="34">
        <v>0.109118643373771</v>
      </c>
      <c r="L549" s="34">
        <v>7.11930312923401E-2</v>
      </c>
      <c r="M549" s="7">
        <v>9.8112533072753805E-2</v>
      </c>
      <c r="N549" s="7">
        <v>3.41766864149224E-2</v>
      </c>
      <c r="O549" s="7">
        <v>9.88233514039062E-3</v>
      </c>
      <c r="P549" s="7">
        <v>1.57353693219544E-2</v>
      </c>
      <c r="Q549" s="7">
        <v>6.9031770200308804</v>
      </c>
    </row>
    <row r="550" spans="1:17" hidden="1" x14ac:dyDescent="0.25">
      <c r="A550" s="3" t="s">
        <v>23</v>
      </c>
      <c r="B550" s="2">
        <v>44075</v>
      </c>
      <c r="C550" s="34">
        <v>0.62584399041050498</v>
      </c>
      <c r="D550" s="7">
        <v>9.7368761279736597E-3</v>
      </c>
      <c r="E550" s="7">
        <v>0.63684698991724098</v>
      </c>
      <c r="F550" s="14">
        <v>0.35341613395478499</v>
      </c>
      <c r="G550" s="7">
        <v>1.9565791864178401E-2</v>
      </c>
      <c r="H550" s="7">
        <v>2.9273348159888999E-2</v>
      </c>
      <c r="I550" s="34">
        <v>0.36047871014402799</v>
      </c>
      <c r="J550" s="34">
        <v>0.19736823721834201</v>
      </c>
      <c r="K550" s="34">
        <v>0.113120659074507</v>
      </c>
      <c r="L550" s="34">
        <v>0.101259888168135</v>
      </c>
      <c r="M550" s="7">
        <v>0.10317939179340301</v>
      </c>
      <c r="N550" s="7">
        <v>4.2468589572930301E-2</v>
      </c>
      <c r="O550" s="7">
        <v>1.69428883173855E-2</v>
      </c>
      <c r="P550" s="7">
        <v>1.63424956872011E-2</v>
      </c>
      <c r="Q550" s="7">
        <v>7.0373539798627096</v>
      </c>
    </row>
    <row r="551" spans="1:17" hidden="1" x14ac:dyDescent="0.25">
      <c r="A551" s="3" t="s">
        <v>23</v>
      </c>
      <c r="B551" s="2">
        <v>44105</v>
      </c>
      <c r="C551" s="34">
        <v>0.67519044185551602</v>
      </c>
      <c r="D551" s="7">
        <v>1.10237110739776E-2</v>
      </c>
      <c r="E551" s="7">
        <v>0.63453435306111305</v>
      </c>
      <c r="F551" s="14">
        <v>0.35444193586490902</v>
      </c>
      <c r="G551" s="7">
        <v>2.1056263065121299E-2</v>
      </c>
      <c r="H551" s="7">
        <v>3.6550534885941399E-2</v>
      </c>
      <c r="I551" s="34">
        <v>0.36794397228626102</v>
      </c>
      <c r="J551" s="34">
        <v>0.19060858983592499</v>
      </c>
      <c r="K551" s="34">
        <v>0.121827272001721</v>
      </c>
      <c r="L551" s="34">
        <v>0.105790023916795</v>
      </c>
      <c r="M551" s="7">
        <v>9.7507540315544095E-2</v>
      </c>
      <c r="N551" s="7">
        <v>3.2183694399720499E-2</v>
      </c>
      <c r="O551" s="7">
        <v>9.9596505574419993E-3</v>
      </c>
      <c r="P551" s="7">
        <v>1.65724587355283E-2</v>
      </c>
      <c r="Q551" s="7">
        <v>6.8707436063658198</v>
      </c>
    </row>
    <row r="552" spans="1:17" hidden="1" x14ac:dyDescent="0.25">
      <c r="A552" s="3" t="s">
        <v>23</v>
      </c>
      <c r="B552" s="2">
        <v>44136</v>
      </c>
      <c r="C552" s="34">
        <v>0.29023015163014498</v>
      </c>
      <c r="D552" s="7">
        <v>2.0169451019948201E-2</v>
      </c>
      <c r="E552" s="7">
        <v>0.70692155765473896</v>
      </c>
      <c r="F552" s="14">
        <v>0.27290899132531299</v>
      </c>
      <c r="G552" s="7">
        <v>3.1138734221785799E-2</v>
      </c>
      <c r="H552" s="7">
        <v>2.7145515663575499E-2</v>
      </c>
      <c r="I552" s="34">
        <v>0.208138048957518</v>
      </c>
      <c r="J552" s="34">
        <v>0.13850868146051101</v>
      </c>
      <c r="K552" s="34">
        <v>0.134403135531245</v>
      </c>
      <c r="L552" s="34">
        <v>0.20546608508647801</v>
      </c>
      <c r="M552" s="7">
        <v>0.14375900306004399</v>
      </c>
      <c r="N552" s="7">
        <v>7.3780963751840498E-2</v>
      </c>
      <c r="O552" s="7">
        <v>1.63256728616753E-2</v>
      </c>
      <c r="P552" s="7">
        <v>2.1334159405327398E-2</v>
      </c>
      <c r="Q552" s="7">
        <v>7.0497445634297096</v>
      </c>
    </row>
    <row r="553" spans="1:17" hidden="1" x14ac:dyDescent="0.25">
      <c r="A553" s="3" t="s">
        <v>23</v>
      </c>
      <c r="B553" s="2">
        <v>44166</v>
      </c>
      <c r="C553" s="34">
        <v>0.85724192479988304</v>
      </c>
      <c r="D553" s="7">
        <v>1.2023097265873601E-2</v>
      </c>
      <c r="E553" s="7">
        <v>0.69054500456119905</v>
      </c>
      <c r="F553" s="14">
        <v>0.29743189817292798</v>
      </c>
      <c r="G553" s="7">
        <v>1.22018042559838E-2</v>
      </c>
      <c r="H553" s="7">
        <v>4.0740173559835599E-2</v>
      </c>
      <c r="I553" s="34">
        <v>0.45556809971916101</v>
      </c>
      <c r="J553" s="34">
        <v>5.81596781333069E-2</v>
      </c>
      <c r="K553" s="34">
        <v>0.21091047645153599</v>
      </c>
      <c r="L553" s="34">
        <v>6.8816523845615402E-2</v>
      </c>
      <c r="M553" s="7">
        <v>0.108368968886742</v>
      </c>
      <c r="N553" s="7">
        <v>3.0519094149615199E-2</v>
      </c>
      <c r="O553" s="7">
        <v>5.3497554365818899E-3</v>
      </c>
      <c r="P553" s="7">
        <v>9.3654255616231301E-3</v>
      </c>
      <c r="Q553" s="7">
        <v>7.0755858270261198</v>
      </c>
    </row>
    <row r="554" spans="1:17" hidden="1" x14ac:dyDescent="0.25">
      <c r="A554" s="3" t="s">
        <v>23</v>
      </c>
      <c r="B554" s="2">
        <v>44197</v>
      </c>
      <c r="C554" s="34">
        <v>0.15271375347007601</v>
      </c>
      <c r="D554" s="7">
        <v>3.0822226724987901E-2</v>
      </c>
      <c r="E554" s="7">
        <v>0.77577085007453594</v>
      </c>
      <c r="F554" s="14">
        <v>0.19340692320047601</v>
      </c>
      <c r="G554" s="7">
        <v>3.5556922929851499E-2</v>
      </c>
      <c r="H554" s="7">
        <v>7.2123870198105297E-3</v>
      </c>
      <c r="I554" s="34">
        <v>8.8493326504689995E-2</v>
      </c>
      <c r="J554" s="34">
        <v>0.11064664144018201</v>
      </c>
      <c r="K554" s="34">
        <v>9.9152742197901905E-2</v>
      </c>
      <c r="L554" s="34">
        <v>0.30260007381801601</v>
      </c>
      <c r="M554" s="7">
        <v>0.21828832078152199</v>
      </c>
      <c r="N554" s="7">
        <v>9.0933057360098796E-2</v>
      </c>
      <c r="O554" s="7">
        <v>1.90391910380284E-2</v>
      </c>
      <c r="P554" s="7">
        <v>2.8077336909899799E-2</v>
      </c>
      <c r="Q554" s="7">
        <v>7.0918409523528201</v>
      </c>
    </row>
    <row r="555" spans="1:17" hidden="1" x14ac:dyDescent="0.25">
      <c r="A555" s="3" t="s">
        <v>23</v>
      </c>
      <c r="B555" s="2">
        <v>44228</v>
      </c>
      <c r="C555" s="34">
        <v>0.16225937476851099</v>
      </c>
      <c r="D555" s="7">
        <v>2.7293187806928802E-2</v>
      </c>
      <c r="E555" s="7">
        <v>0.73841708325029598</v>
      </c>
      <c r="F555" s="14">
        <v>0.234289728942775</v>
      </c>
      <c r="G555" s="7">
        <v>3.4925981986338499E-2</v>
      </c>
      <c r="H555" s="7">
        <v>2.5174596011791998E-3</v>
      </c>
      <c r="I555" s="34">
        <v>9.1322000203135398E-2</v>
      </c>
      <c r="J555" s="34">
        <v>0.118798121498156</v>
      </c>
      <c r="K555" s="34">
        <v>0.10433663653280401</v>
      </c>
      <c r="L555" s="34">
        <v>0.309274651408322</v>
      </c>
      <c r="M555" s="7">
        <v>0.202015583386667</v>
      </c>
      <c r="N555" s="7">
        <v>9.2445137444917905E-2</v>
      </c>
      <c r="O555" s="7">
        <v>1.43710688058104E-2</v>
      </c>
      <c r="P555" s="7">
        <v>2.9993359132668901E-2</v>
      </c>
      <c r="Q555" s="7">
        <v>7.0666678941337899</v>
      </c>
    </row>
    <row r="556" spans="1:17" hidden="1" x14ac:dyDescent="0.25">
      <c r="A556" s="3" t="s">
        <v>23</v>
      </c>
      <c r="B556" s="2">
        <v>44256</v>
      </c>
      <c r="C556" s="34">
        <v>0.208998230800572</v>
      </c>
      <c r="D556" s="7">
        <v>2.9021021278470501E-2</v>
      </c>
      <c r="E556" s="7">
        <v>0.72585782334430704</v>
      </c>
      <c r="F556" s="14">
        <v>0.24512115537722201</v>
      </c>
      <c r="G556" s="7">
        <v>3.6905240496188797E-2</v>
      </c>
      <c r="H556" s="7">
        <v>2.5651844597940798E-3</v>
      </c>
      <c r="I556" s="34">
        <v>9.37226964615758E-2</v>
      </c>
      <c r="J556" s="34">
        <v>0.12985125378451001</v>
      </c>
      <c r="K556" s="34">
        <v>0.10300641911007601</v>
      </c>
      <c r="L556" s="34">
        <v>0.301444542649629</v>
      </c>
      <c r="M556" s="7">
        <v>0.191812532520134</v>
      </c>
      <c r="N556" s="7">
        <v>9.11825258337913E-2</v>
      </c>
      <c r="O556" s="7">
        <v>2.2469037389284002E-2</v>
      </c>
      <c r="P556" s="7">
        <v>2.70405672950172E-2</v>
      </c>
      <c r="Q556" s="7">
        <v>7.1151663154151397</v>
      </c>
    </row>
    <row r="557" spans="1:17" hidden="1" x14ac:dyDescent="0.25">
      <c r="A557" s="3" t="s">
        <v>23</v>
      </c>
      <c r="B557" s="2">
        <v>44287</v>
      </c>
      <c r="C557" s="34">
        <v>0.55708505881508696</v>
      </c>
      <c r="D557" s="7">
        <v>1.62551815232936E-2</v>
      </c>
      <c r="E557" s="7">
        <v>0.67738700994469203</v>
      </c>
      <c r="F557" s="14">
        <v>0.306357808532015</v>
      </c>
      <c r="G557" s="7">
        <v>1.38563026331565E-2</v>
      </c>
      <c r="H557" s="7">
        <v>2.5087117704337799E-2</v>
      </c>
      <c r="I557" s="34">
        <v>0.398584889969408</v>
      </c>
      <c r="J557" s="34">
        <v>0.123068690229202</v>
      </c>
      <c r="K557" s="34">
        <v>0.14709027139720801</v>
      </c>
      <c r="L557" s="34">
        <v>0.11903167472179101</v>
      </c>
      <c r="M557" s="7">
        <v>0.114303599138354</v>
      </c>
      <c r="N557" s="7">
        <v>3.4366194646207403E-2</v>
      </c>
      <c r="O557" s="7">
        <v>1.0549988205970799E-2</v>
      </c>
      <c r="P557" s="7">
        <v>1.40612713543649E-2</v>
      </c>
      <c r="Q557" s="7">
        <v>7.0966762644910197</v>
      </c>
    </row>
    <row r="558" spans="1:17" hidden="1" x14ac:dyDescent="0.25">
      <c r="A558" s="3" t="s">
        <v>23</v>
      </c>
      <c r="B558" s="2">
        <v>44317</v>
      </c>
      <c r="C558" s="34">
        <v>0.67224436264963505</v>
      </c>
      <c r="D558" s="7">
        <v>1.28231001869479E-2</v>
      </c>
      <c r="E558" s="7">
        <v>0.65517159962921601</v>
      </c>
      <c r="F558" s="14">
        <v>0.332005300183837</v>
      </c>
      <c r="G558" s="7">
        <v>1.6507522410581201E-2</v>
      </c>
      <c r="H558" s="7">
        <v>4.08428306575973E-2</v>
      </c>
      <c r="I558" s="34">
        <v>0.41913195186361302</v>
      </c>
      <c r="J558" s="34">
        <v>0.17252381715559201</v>
      </c>
      <c r="K558" s="34">
        <v>0.10799589344053399</v>
      </c>
      <c r="L558" s="34">
        <v>9.7879255623508396E-2</v>
      </c>
      <c r="M558" s="7">
        <v>9.6182519116951304E-2</v>
      </c>
      <c r="N558" s="7">
        <v>2.8522227006599801E-2</v>
      </c>
      <c r="O558" s="7">
        <v>9.3744479791029508E-3</v>
      </c>
      <c r="P558" s="7">
        <v>1.10395347459201E-2</v>
      </c>
      <c r="Q558" s="7">
        <v>6.9467616712185398</v>
      </c>
    </row>
    <row r="559" spans="1:17" hidden="1" x14ac:dyDescent="0.25">
      <c r="A559" s="3" t="s">
        <v>23</v>
      </c>
      <c r="B559" s="2">
        <v>44348</v>
      </c>
      <c r="C559" s="34">
        <v>0.65891805210835297</v>
      </c>
      <c r="D559" s="7">
        <v>1.2209573795662799E-2</v>
      </c>
      <c r="E559" s="7">
        <v>0.64375745306475496</v>
      </c>
      <c r="F559" s="14">
        <v>0.34403297313958198</v>
      </c>
      <c r="G559" s="7">
        <v>1.9235898476839298E-2</v>
      </c>
      <c r="H559" s="7">
        <v>4.11906499324E-2</v>
      </c>
      <c r="I559" s="34">
        <v>0.38717845697951297</v>
      </c>
      <c r="J559" s="34">
        <v>0.20875859635101701</v>
      </c>
      <c r="K559" s="34">
        <v>7.6365497314922995E-2</v>
      </c>
      <c r="L559" s="34">
        <v>0.10467774321331901</v>
      </c>
      <c r="M559" s="7">
        <v>0.103649765427451</v>
      </c>
      <c r="N559" s="7">
        <v>2.76696164321854E-2</v>
      </c>
      <c r="O559" s="7">
        <v>1.3524544113512499E-2</v>
      </c>
      <c r="P559" s="7">
        <v>1.77492317588397E-2</v>
      </c>
      <c r="Q559" s="7">
        <v>6.9828993400363704</v>
      </c>
    </row>
    <row r="560" spans="1:17" hidden="1" x14ac:dyDescent="0.25">
      <c r="A560" s="3" t="s">
        <v>23</v>
      </c>
      <c r="B560" s="2">
        <v>44378</v>
      </c>
      <c r="C560" s="34">
        <v>0.71942869598482595</v>
      </c>
      <c r="D560" s="7">
        <v>1.02360911781207E-2</v>
      </c>
      <c r="E560" s="7">
        <v>0.63131427493915704</v>
      </c>
      <c r="F560" s="14">
        <v>0.358449633882723</v>
      </c>
      <c r="G560" s="7">
        <v>1.7498584304510099E-2</v>
      </c>
      <c r="H560" s="7">
        <v>4.6347855036183001E-2</v>
      </c>
      <c r="I560" s="34">
        <v>0.37323539299244501</v>
      </c>
      <c r="J560" s="34">
        <v>0.23246450540072799</v>
      </c>
      <c r="K560" s="34">
        <v>7.3515632569999906E-2</v>
      </c>
      <c r="L560" s="34">
        <v>8.8009519172700099E-2</v>
      </c>
      <c r="M560" s="7">
        <v>0.11064131925635499</v>
      </c>
      <c r="N560" s="7">
        <v>2.7693892584658E-2</v>
      </c>
      <c r="O560" s="7">
        <v>1.50312553367913E-2</v>
      </c>
      <c r="P560" s="7">
        <v>1.5562043345629601E-2</v>
      </c>
      <c r="Q560" s="7">
        <v>6.9338644158072897</v>
      </c>
    </row>
    <row r="561" spans="1:17" hidden="1" x14ac:dyDescent="0.25">
      <c r="A561" s="3" t="s">
        <v>23</v>
      </c>
      <c r="B561" s="2">
        <v>44409</v>
      </c>
      <c r="C561" s="34">
        <v>0.78231189293446202</v>
      </c>
      <c r="D561" s="7">
        <v>1.07898605684208E-2</v>
      </c>
      <c r="E561" s="7">
        <v>0.59099659264849802</v>
      </c>
      <c r="F561" s="14">
        <v>0.39821354678308102</v>
      </c>
      <c r="G561" s="7">
        <v>1.5928845829397499E-2</v>
      </c>
      <c r="H561" s="7">
        <v>5.0394851939294903E-2</v>
      </c>
      <c r="I561" s="34">
        <v>0.37342930585502998</v>
      </c>
      <c r="J561" s="34">
        <v>0.25685737822896099</v>
      </c>
      <c r="K561" s="34">
        <v>6.6910159812944001E-2</v>
      </c>
      <c r="L561" s="34">
        <v>7.8143892443181706E-2</v>
      </c>
      <c r="M561" s="7">
        <v>0.102023677790662</v>
      </c>
      <c r="N561" s="7">
        <v>2.49469580787006E-2</v>
      </c>
      <c r="O561" s="7">
        <v>1.62250731618825E-2</v>
      </c>
      <c r="P561" s="7">
        <v>1.5139856859946101E-2</v>
      </c>
      <c r="Q561" s="7">
        <v>6.94817798540097</v>
      </c>
    </row>
    <row r="562" spans="1:17" x14ac:dyDescent="0.25">
      <c r="A562" s="3" t="s">
        <v>23</v>
      </c>
      <c r="B562" s="2">
        <v>44440</v>
      </c>
      <c r="C562" s="34">
        <v>0.76812817956173796</v>
      </c>
      <c r="D562" s="7">
        <v>1.3111099672166299E-2</v>
      </c>
      <c r="E562" s="7">
        <v>0.60408641086862302</v>
      </c>
      <c r="F562" s="14">
        <v>0.38280248945921103</v>
      </c>
      <c r="G562" s="7">
        <v>2.2144961496859499E-2</v>
      </c>
      <c r="H562" s="7">
        <v>5.3382807436261198E-2</v>
      </c>
      <c r="I562" s="34">
        <v>0.33015859463659503</v>
      </c>
      <c r="J562" s="34">
        <v>0.25820291534365702</v>
      </c>
      <c r="K562" s="34">
        <v>7.15798593517393E-2</v>
      </c>
      <c r="L562" s="34">
        <v>0.106323502108618</v>
      </c>
      <c r="M562" s="7">
        <v>9.4775514573944397E-2</v>
      </c>
      <c r="N562" s="7">
        <v>3.1283098520376501E-2</v>
      </c>
      <c r="O562" s="7">
        <v>1.8557178673833202E-2</v>
      </c>
      <c r="P562" s="7">
        <v>1.35915678581156E-2</v>
      </c>
      <c r="Q562" s="7">
        <v>6.9142667227284003</v>
      </c>
    </row>
    <row r="563" spans="1:17" hidden="1" x14ac:dyDescent="0.25">
      <c r="A563" s="3" t="s">
        <v>24</v>
      </c>
      <c r="B563" s="2">
        <v>43466</v>
      </c>
      <c r="C563" s="34">
        <v>0.81013246953888696</v>
      </c>
      <c r="D563" s="7">
        <v>4.1108028329897503E-2</v>
      </c>
      <c r="E563" s="7">
        <v>0.455659878254422</v>
      </c>
      <c r="F563" s="14">
        <v>0.50323209341568098</v>
      </c>
      <c r="G563" s="7">
        <v>1.17732881911838E-2</v>
      </c>
      <c r="H563" s="7">
        <v>3.40626029354038E-2</v>
      </c>
      <c r="I563" s="34">
        <v>0.27558756608082802</v>
      </c>
      <c r="J563" s="34">
        <v>0.100765680828175</v>
      </c>
      <c r="K563" s="34">
        <v>9.6944280946708095E-2</v>
      </c>
      <c r="L563" s="34">
        <v>0.28720654991059702</v>
      </c>
      <c r="M563" s="7">
        <v>0.113228487742593</v>
      </c>
      <c r="N563" s="7">
        <v>2.45233633655535E-2</v>
      </c>
      <c r="O563" s="7">
        <v>5.0568383070284897E-2</v>
      </c>
      <c r="P563" s="7">
        <v>5.3397969286726197E-3</v>
      </c>
      <c r="Q563" s="7">
        <v>6.2022389461662497</v>
      </c>
    </row>
    <row r="564" spans="1:17" hidden="1" x14ac:dyDescent="0.25">
      <c r="A564" s="3" t="s">
        <v>24</v>
      </c>
      <c r="B564" s="2">
        <v>43497</v>
      </c>
      <c r="C564" s="34">
        <v>0.82826045272587701</v>
      </c>
      <c r="D564" s="7">
        <v>4.85138830767489E-2</v>
      </c>
      <c r="E564" s="7">
        <v>0.44635482758373202</v>
      </c>
      <c r="F564" s="14">
        <v>0.50513128933951901</v>
      </c>
      <c r="G564" s="7">
        <v>1.22376261759682E-2</v>
      </c>
      <c r="H564" s="7">
        <v>3.1525209140531599E-2</v>
      </c>
      <c r="I564" s="34">
        <v>0.28146892768671999</v>
      </c>
      <c r="J564" s="34">
        <v>0.11356595777160799</v>
      </c>
      <c r="K564" s="34">
        <v>9.2179446027948794E-2</v>
      </c>
      <c r="L564" s="34">
        <v>0.28838915124568598</v>
      </c>
      <c r="M564" s="7">
        <v>0.10520552194350601</v>
      </c>
      <c r="N564" s="7">
        <v>2.1551026322229501E-2</v>
      </c>
      <c r="O564" s="7">
        <v>4.8431714871372697E-2</v>
      </c>
      <c r="P564" s="7">
        <v>5.4454188144306996E-3</v>
      </c>
      <c r="Q564" s="7">
        <v>6.0996361374260903</v>
      </c>
    </row>
    <row r="565" spans="1:17" hidden="1" x14ac:dyDescent="0.25">
      <c r="A565" s="3" t="s">
        <v>24</v>
      </c>
      <c r="B565" s="2">
        <v>43525</v>
      </c>
      <c r="C565" s="34">
        <v>0.99065242777246298</v>
      </c>
      <c r="D565" s="7">
        <v>4.45064970192285E-2</v>
      </c>
      <c r="E565" s="7">
        <v>0.433387135679562</v>
      </c>
      <c r="F565" s="14">
        <v>0.52210636730120996</v>
      </c>
      <c r="G565" s="7">
        <v>1.2877067856923E-2</v>
      </c>
      <c r="H565" s="7">
        <v>3.08825813796045E-2</v>
      </c>
      <c r="I565" s="34">
        <v>0.29678003128181302</v>
      </c>
      <c r="J565" s="34">
        <v>0.11850909771246999</v>
      </c>
      <c r="K565" s="34">
        <v>9.3308201561422402E-2</v>
      </c>
      <c r="L565" s="34">
        <v>0.28014861564879801</v>
      </c>
      <c r="M565" s="7">
        <v>0.103317447678225</v>
      </c>
      <c r="N565" s="7">
        <v>2.1424320982345701E-2</v>
      </c>
      <c r="O565" s="7">
        <v>3.7489428589866702E-2</v>
      </c>
      <c r="P565" s="7">
        <v>5.2632073085313001E-3</v>
      </c>
      <c r="Q565" s="7">
        <v>6.2182535684029698</v>
      </c>
    </row>
    <row r="566" spans="1:17" hidden="1" x14ac:dyDescent="0.25">
      <c r="A566" s="3" t="s">
        <v>24</v>
      </c>
      <c r="B566" s="2">
        <v>43556</v>
      </c>
      <c r="C566" s="34">
        <v>0.96252488696099103</v>
      </c>
      <c r="D566" s="7">
        <v>4.1017976700900002E-2</v>
      </c>
      <c r="E566" s="7">
        <v>0.43437236203017698</v>
      </c>
      <c r="F566" s="14">
        <v>0.52460966126892306</v>
      </c>
      <c r="G566" s="7">
        <v>9.0662455642445596E-3</v>
      </c>
      <c r="H566" s="7">
        <v>2.6479366631261499E-2</v>
      </c>
      <c r="I566" s="34">
        <v>0.29407108663422898</v>
      </c>
      <c r="J566" s="34">
        <v>0.108359634873854</v>
      </c>
      <c r="K566" s="34">
        <v>0.1007631967552</v>
      </c>
      <c r="L566" s="34">
        <v>0.28575154525331597</v>
      </c>
      <c r="M566" s="7">
        <v>9.8719589453506798E-2</v>
      </c>
      <c r="N566" s="7">
        <v>2.0223704127821301E-2</v>
      </c>
      <c r="O566" s="7">
        <v>5.0524917827350198E-2</v>
      </c>
      <c r="P566" s="7">
        <v>6.0407128792171697E-3</v>
      </c>
      <c r="Q566" s="7">
        <v>6.1715549938596199</v>
      </c>
    </row>
    <row r="567" spans="1:17" hidden="1" x14ac:dyDescent="0.25">
      <c r="A567" s="3" t="s">
        <v>24</v>
      </c>
      <c r="B567" s="2">
        <v>43586</v>
      </c>
      <c r="C567" s="34">
        <v>0.99709172327257001</v>
      </c>
      <c r="D567" s="7">
        <v>4.1860413390070697E-2</v>
      </c>
      <c r="E567" s="7">
        <v>0.42006028755074498</v>
      </c>
      <c r="F567" s="14">
        <v>0.53807929905918395</v>
      </c>
      <c r="G567" s="7">
        <v>8.8961577891727792E-3</v>
      </c>
      <c r="H567" s="7">
        <v>2.56252443248366E-2</v>
      </c>
      <c r="I567" s="34">
        <v>0.30873216775758799</v>
      </c>
      <c r="J567" s="34">
        <v>0.104487710484492</v>
      </c>
      <c r="K567" s="34">
        <v>0.11334325206275001</v>
      </c>
      <c r="L567" s="34">
        <v>0.26953923578271899</v>
      </c>
      <c r="M567" s="7">
        <v>0.105922162091192</v>
      </c>
      <c r="N567" s="7">
        <v>2.0690030010069301E-2</v>
      </c>
      <c r="O567" s="7">
        <v>3.70489874767998E-2</v>
      </c>
      <c r="P567" s="7">
        <v>5.7150522203807596E-3</v>
      </c>
      <c r="Q567" s="7">
        <v>6.1643725701335104</v>
      </c>
    </row>
    <row r="568" spans="1:17" hidden="1" x14ac:dyDescent="0.25">
      <c r="A568" s="3" t="s">
        <v>24</v>
      </c>
      <c r="B568" s="2">
        <v>43617</v>
      </c>
      <c r="C568" s="34">
        <v>0.99144963758331806</v>
      </c>
      <c r="D568" s="7">
        <v>4.5041165753486101E-2</v>
      </c>
      <c r="E568" s="7">
        <v>0.45185818614343798</v>
      </c>
      <c r="F568" s="14">
        <v>0.50310064810307598</v>
      </c>
      <c r="G568" s="7">
        <v>1.07052180963378E-2</v>
      </c>
      <c r="H568" s="7">
        <v>2.4032240132790799E-2</v>
      </c>
      <c r="I568" s="34">
        <v>0.31081794682976899</v>
      </c>
      <c r="J568" s="34">
        <v>0.105261266480635</v>
      </c>
      <c r="K568" s="34">
        <v>0.11467484201405</v>
      </c>
      <c r="L568" s="34">
        <v>0.26254196212659597</v>
      </c>
      <c r="M568" s="7">
        <v>0.101616591028708</v>
      </c>
      <c r="N568" s="7">
        <v>1.78475223748123E-2</v>
      </c>
      <c r="O568" s="7">
        <v>4.6981803226350399E-2</v>
      </c>
      <c r="P568" s="7">
        <v>5.5206076899504001E-3</v>
      </c>
      <c r="Q568" s="7">
        <v>6.1763795782067703</v>
      </c>
    </row>
    <row r="569" spans="1:17" hidden="1" x14ac:dyDescent="0.25">
      <c r="A569" s="3" t="s">
        <v>24</v>
      </c>
      <c r="B569" s="2">
        <v>43647</v>
      </c>
      <c r="C569" s="34">
        <v>1.0134613129581</v>
      </c>
      <c r="D569" s="7">
        <v>4.1113103854942802E-2</v>
      </c>
      <c r="E569" s="7">
        <v>0.43870882942872902</v>
      </c>
      <c r="F569" s="14">
        <v>0.52017806671632805</v>
      </c>
      <c r="G569" s="7">
        <v>8.4635062928172106E-3</v>
      </c>
      <c r="H569" s="7">
        <v>2.8473004305875699E-2</v>
      </c>
      <c r="I569" s="34">
        <v>0.31324331157569102</v>
      </c>
      <c r="J569" s="34">
        <v>0.102863421550873</v>
      </c>
      <c r="K569" s="34">
        <v>0.11687663461096599</v>
      </c>
      <c r="L569" s="34">
        <v>0.26111149560439101</v>
      </c>
      <c r="M569" s="7">
        <v>0.10161991321939901</v>
      </c>
      <c r="N569" s="7">
        <v>1.9794256617138701E-2</v>
      </c>
      <c r="O569" s="7">
        <v>4.1349969562351999E-2</v>
      </c>
      <c r="P569" s="7">
        <v>6.2044866604968104E-3</v>
      </c>
      <c r="Q569" s="7">
        <v>6.0959052432416199</v>
      </c>
    </row>
    <row r="570" spans="1:17" hidden="1" x14ac:dyDescent="0.25">
      <c r="A570" s="3" t="s">
        <v>24</v>
      </c>
      <c r="B570" s="2">
        <v>43678</v>
      </c>
      <c r="C570" s="34">
        <v>1.0257383582667601</v>
      </c>
      <c r="D570" s="7">
        <v>4.1486380179141698E-2</v>
      </c>
      <c r="E570" s="7">
        <v>0.420680589243696</v>
      </c>
      <c r="F570" s="14">
        <v>0.53783303057716303</v>
      </c>
      <c r="G570" s="7">
        <v>9.0845963497725203E-3</v>
      </c>
      <c r="H570" s="7">
        <v>4.3460602937475598E-2</v>
      </c>
      <c r="I570" s="34">
        <v>0.30280577952182902</v>
      </c>
      <c r="J570" s="34">
        <v>0.109390185614004</v>
      </c>
      <c r="K570" s="34">
        <v>0.11071948622726099</v>
      </c>
      <c r="L570" s="34">
        <v>0.25194482039329302</v>
      </c>
      <c r="M570" s="7">
        <v>0.100737237271496</v>
      </c>
      <c r="N570" s="7">
        <v>1.93589548992927E-2</v>
      </c>
      <c r="O570" s="7">
        <v>4.6060533605929502E-2</v>
      </c>
      <c r="P570" s="7">
        <v>6.4378031796466203E-3</v>
      </c>
      <c r="Q570" s="7">
        <v>6.1781505929481302</v>
      </c>
    </row>
    <row r="571" spans="1:17" hidden="1" x14ac:dyDescent="0.25">
      <c r="A571" s="3" t="s">
        <v>24</v>
      </c>
      <c r="B571" s="2">
        <v>43709</v>
      </c>
      <c r="C571" s="34">
        <v>0.91693782080535702</v>
      </c>
      <c r="D571" s="7">
        <v>4.4909241977535597E-2</v>
      </c>
      <c r="E571" s="7">
        <v>0.44066603344171801</v>
      </c>
      <c r="F571" s="14">
        <v>0.51442472458074695</v>
      </c>
      <c r="G571" s="7">
        <v>1.0156947956001E-2</v>
      </c>
      <c r="H571" s="7">
        <v>2.9185042216468299E-2</v>
      </c>
      <c r="I571" s="34">
        <v>0.30401217906063399</v>
      </c>
      <c r="J571" s="34">
        <v>0.113368798879442</v>
      </c>
      <c r="K571" s="34">
        <v>0.11782668542701399</v>
      </c>
      <c r="L571" s="34">
        <v>0.26359503582168498</v>
      </c>
      <c r="M571" s="7">
        <v>9.6094219025269406E-2</v>
      </c>
      <c r="N571" s="7">
        <v>1.86840357665322E-2</v>
      </c>
      <c r="O571" s="7">
        <v>4.1171445603819599E-2</v>
      </c>
      <c r="P571" s="7">
        <v>5.9056102431347401E-3</v>
      </c>
      <c r="Q571" s="7">
        <v>6.1895013241875203</v>
      </c>
    </row>
    <row r="572" spans="1:17" hidden="1" x14ac:dyDescent="0.25">
      <c r="A572" s="3" t="s">
        <v>24</v>
      </c>
      <c r="B572" s="2">
        <v>43739</v>
      </c>
      <c r="C572" s="34">
        <v>0.98783680805933205</v>
      </c>
      <c r="D572" s="7">
        <v>4.28303709832146E-2</v>
      </c>
      <c r="E572" s="7">
        <v>0.43419283281946802</v>
      </c>
      <c r="F572" s="14">
        <v>0.52297679619731796</v>
      </c>
      <c r="G572" s="7">
        <v>7.9874681179931406E-3</v>
      </c>
      <c r="H572" s="7">
        <v>3.0137114056469301E-2</v>
      </c>
      <c r="I572" s="34">
        <v>0.31393730569258899</v>
      </c>
      <c r="J572" s="34">
        <v>0.111268273541759</v>
      </c>
      <c r="K572" s="34">
        <v>0.127088259092556</v>
      </c>
      <c r="L572" s="34">
        <v>0.26023628057544301</v>
      </c>
      <c r="M572" s="7">
        <v>8.98050098542858E-2</v>
      </c>
      <c r="N572" s="7">
        <v>1.9489311258049102E-2</v>
      </c>
      <c r="O572" s="7">
        <v>3.4731071470191298E-2</v>
      </c>
      <c r="P572" s="7">
        <v>5.3199063406632304E-3</v>
      </c>
      <c r="Q572" s="7">
        <v>6.2126041963201803</v>
      </c>
    </row>
    <row r="573" spans="1:17" hidden="1" x14ac:dyDescent="0.25">
      <c r="A573" s="3" t="s">
        <v>24</v>
      </c>
      <c r="B573" s="2">
        <v>43770</v>
      </c>
      <c r="C573" s="34">
        <v>1.07202294152752</v>
      </c>
      <c r="D573" s="7">
        <v>3.98563291327797E-2</v>
      </c>
      <c r="E573" s="7">
        <v>0.42065923865538402</v>
      </c>
      <c r="F573" s="14">
        <v>0.53948443221183595</v>
      </c>
      <c r="G573" s="7">
        <v>9.3865852322872895E-3</v>
      </c>
      <c r="H573" s="7">
        <v>4.0280878493408098E-2</v>
      </c>
      <c r="I573" s="34">
        <v>0.31877343047894902</v>
      </c>
      <c r="J573" s="34">
        <v>0.110021518223576</v>
      </c>
      <c r="K573" s="34">
        <v>0.15209401957034399</v>
      </c>
      <c r="L573" s="34">
        <v>0.204563938560478</v>
      </c>
      <c r="M573" s="7">
        <v>0.100504328832502</v>
      </c>
      <c r="N573" s="7">
        <v>2.2593298994455401E-2</v>
      </c>
      <c r="O573" s="7">
        <v>3.6564026080962903E-2</v>
      </c>
      <c r="P573" s="7">
        <v>5.21797553303654E-3</v>
      </c>
      <c r="Q573" s="7">
        <v>6.1712284837559599</v>
      </c>
    </row>
    <row r="574" spans="1:17" hidden="1" x14ac:dyDescent="0.25">
      <c r="A574" s="3" t="s">
        <v>24</v>
      </c>
      <c r="B574" s="2">
        <v>43800</v>
      </c>
      <c r="C574" s="34">
        <v>1.40389116052882</v>
      </c>
      <c r="D574" s="7">
        <v>3.8813870966657199E-2</v>
      </c>
      <c r="E574" s="7">
        <v>0.41330203250743303</v>
      </c>
      <c r="F574" s="14">
        <v>0.54788409652590897</v>
      </c>
      <c r="G574" s="7">
        <v>8.6303061656684901E-3</v>
      </c>
      <c r="H574" s="7">
        <v>4.44051254878138E-2</v>
      </c>
      <c r="I574" s="34">
        <v>0.33102429695051699</v>
      </c>
      <c r="J574" s="34">
        <v>9.9368006625922295E-2</v>
      </c>
      <c r="K574" s="34">
        <v>0.182674249370648</v>
      </c>
      <c r="L574" s="34">
        <v>0.173093865338939</v>
      </c>
      <c r="M574" s="7">
        <v>0.106477787730972</v>
      </c>
      <c r="N574" s="7">
        <v>2.39967496291166E-2</v>
      </c>
      <c r="O574" s="7">
        <v>2.5749155090706299E-2</v>
      </c>
      <c r="P574" s="7">
        <v>4.5804576096957501E-3</v>
      </c>
      <c r="Q574" s="7">
        <v>6.0563833448842201</v>
      </c>
    </row>
    <row r="575" spans="1:17" hidden="1" x14ac:dyDescent="0.25">
      <c r="A575" s="3" t="s">
        <v>24</v>
      </c>
      <c r="B575" s="2">
        <v>43831</v>
      </c>
      <c r="C575" s="34">
        <v>0.76473465834715204</v>
      </c>
      <c r="D575" s="7">
        <v>4.7590201903086E-2</v>
      </c>
      <c r="E575" s="7">
        <v>0.45950110426991803</v>
      </c>
      <c r="F575" s="14">
        <v>0.49290869382699598</v>
      </c>
      <c r="G575" s="7">
        <v>1.3312122909637999E-2</v>
      </c>
      <c r="H575" s="7">
        <v>2.9945432981461701E-2</v>
      </c>
      <c r="I575" s="34">
        <v>0.26919494207963501</v>
      </c>
      <c r="J575" s="34">
        <v>0.12003242089433699</v>
      </c>
      <c r="K575" s="34">
        <v>0.123060679909197</v>
      </c>
      <c r="L575" s="34">
        <v>0.25774981690983501</v>
      </c>
      <c r="M575" s="7">
        <v>0.10742493724748201</v>
      </c>
      <c r="N575" s="7">
        <v>2.3031169513722E-2</v>
      </c>
      <c r="O575" s="7">
        <v>4.89691743506349E-2</v>
      </c>
      <c r="P575" s="7">
        <v>7.2793032040580604E-3</v>
      </c>
      <c r="Q575" s="7">
        <v>6.1189161206119298</v>
      </c>
    </row>
    <row r="576" spans="1:17" hidden="1" x14ac:dyDescent="0.25">
      <c r="A576" s="3" t="s">
        <v>24</v>
      </c>
      <c r="B576" s="2">
        <v>43862</v>
      </c>
      <c r="C576" s="34">
        <v>0.79394551707986905</v>
      </c>
      <c r="D576" s="7">
        <v>4.4231268574509E-2</v>
      </c>
      <c r="E576" s="7">
        <v>0.450915477470691</v>
      </c>
      <c r="F576" s="14">
        <v>0.50485325395479996</v>
      </c>
      <c r="G576" s="7">
        <v>1.17307770582743E-2</v>
      </c>
      <c r="H576" s="7">
        <v>2.8473985257933401E-2</v>
      </c>
      <c r="I576" s="34">
        <v>0.27752683084461599</v>
      </c>
      <c r="J576" s="34">
        <v>0.12655870216229301</v>
      </c>
      <c r="K576" s="34">
        <v>0.119867350287244</v>
      </c>
      <c r="L576" s="34">
        <v>0.24764931662293299</v>
      </c>
      <c r="M576" s="7">
        <v>0.106538192780723</v>
      </c>
      <c r="N576" s="7">
        <v>1.9927818493376201E-2</v>
      </c>
      <c r="O576" s="7">
        <v>5.3683584200688798E-2</v>
      </c>
      <c r="P576" s="7">
        <v>8.0434422919182305E-3</v>
      </c>
      <c r="Q576" s="7">
        <v>6.2055046197542802</v>
      </c>
    </row>
    <row r="577" spans="1:17" hidden="1" x14ac:dyDescent="0.25">
      <c r="A577" s="3" t="s">
        <v>24</v>
      </c>
      <c r="B577" s="2">
        <v>43891</v>
      </c>
      <c r="C577" s="34">
        <v>0.62048156015554401</v>
      </c>
      <c r="D577" s="7">
        <v>5.9374303809076601E-2</v>
      </c>
      <c r="E577" s="7">
        <v>0.50239678658011899</v>
      </c>
      <c r="F577" s="14">
        <v>0.43822890961080502</v>
      </c>
      <c r="G577" s="7">
        <v>9.8537706863059907E-3</v>
      </c>
      <c r="H577" s="7">
        <v>3.3136503674000201E-2</v>
      </c>
      <c r="I577" s="34">
        <v>0.21661123007830899</v>
      </c>
      <c r="J577" s="34">
        <v>9.2812166856363607E-2</v>
      </c>
      <c r="K577" s="34">
        <v>0.123233372262867</v>
      </c>
      <c r="L577" s="34">
        <v>0.35842821082774801</v>
      </c>
      <c r="M577" s="7">
        <v>0.10269735335812499</v>
      </c>
      <c r="N577" s="7">
        <v>2.2479742605456599E-2</v>
      </c>
      <c r="O577" s="7">
        <v>3.2520021775927499E-2</v>
      </c>
      <c r="P577" s="7">
        <v>8.2276278748985594E-3</v>
      </c>
      <c r="Q577" s="7">
        <v>6.1625302432506404</v>
      </c>
    </row>
    <row r="578" spans="1:17" hidden="1" x14ac:dyDescent="0.25">
      <c r="A578" s="3" t="s">
        <v>24</v>
      </c>
      <c r="B578" s="2">
        <v>43922</v>
      </c>
      <c r="C578" s="34">
        <v>0.25158622823599203</v>
      </c>
      <c r="D578" s="7">
        <v>0.10275886954465401</v>
      </c>
      <c r="E578" s="7">
        <v>0.62828366526507595</v>
      </c>
      <c r="F578" s="14">
        <v>0.26895746519026997</v>
      </c>
      <c r="G578" s="7">
        <v>9.0665697913783396E-3</v>
      </c>
      <c r="H578" s="7">
        <v>1.21131104410319E-2</v>
      </c>
      <c r="I578" s="34">
        <v>7.2680584575537194E-2</v>
      </c>
      <c r="J578" s="34">
        <v>8.0731772714142894E-3</v>
      </c>
      <c r="K578" s="34">
        <v>0.109080418988134</v>
      </c>
      <c r="L578" s="34">
        <v>0.69152010856262902</v>
      </c>
      <c r="M578" s="7">
        <v>4.8227274551563899E-2</v>
      </c>
      <c r="N578" s="7">
        <v>4.2941233995463103E-2</v>
      </c>
      <c r="O578" s="7">
        <v>3.2077377629156898E-3</v>
      </c>
      <c r="P578" s="7">
        <v>3.0897840599325402E-3</v>
      </c>
      <c r="Q578" s="7">
        <v>6.5219597431829301</v>
      </c>
    </row>
    <row r="579" spans="1:17" hidden="1" x14ac:dyDescent="0.25">
      <c r="A579" s="3" t="s">
        <v>24</v>
      </c>
      <c r="B579" s="2">
        <v>43952</v>
      </c>
      <c r="C579" s="34">
        <v>0.312525250517803</v>
      </c>
      <c r="D579" s="7">
        <v>9.2159119300818798E-2</v>
      </c>
      <c r="E579" s="7">
        <v>0.60927802910196605</v>
      </c>
      <c r="F579" s="14">
        <v>0.29856285159721502</v>
      </c>
      <c r="G579" s="7">
        <v>1.1985259557178499E-2</v>
      </c>
      <c r="H579" s="7">
        <v>1.4181579288217699E-2</v>
      </c>
      <c r="I579" s="34">
        <v>8.48225578703386E-2</v>
      </c>
      <c r="J579" s="34">
        <v>1.4939785578969699E-2</v>
      </c>
      <c r="K579" s="34">
        <v>0.117846290048809</v>
      </c>
      <c r="L579" s="34">
        <v>0.64733120289490198</v>
      </c>
      <c r="M579" s="7">
        <v>5.4343198908835801E-2</v>
      </c>
      <c r="N579" s="7">
        <v>4.5390810019784303E-2</v>
      </c>
      <c r="O579" s="7">
        <v>4.2148357942476296E-3</v>
      </c>
      <c r="P579" s="7">
        <v>4.94448003871697E-3</v>
      </c>
      <c r="Q579" s="7">
        <v>6.5216579606571203</v>
      </c>
    </row>
    <row r="580" spans="1:17" hidden="1" x14ac:dyDescent="0.25">
      <c r="A580" s="3" t="s">
        <v>24</v>
      </c>
      <c r="B580" s="2">
        <v>43983</v>
      </c>
      <c r="C580" s="34">
        <v>0.50921777853473404</v>
      </c>
      <c r="D580" s="7">
        <v>6.5155856442609003E-2</v>
      </c>
      <c r="E580" s="7">
        <v>0.52252345712458403</v>
      </c>
      <c r="F580" s="14">
        <v>0.412320686432807</v>
      </c>
      <c r="G580" s="7">
        <v>1.05981190034239E-2</v>
      </c>
      <c r="H580" s="7">
        <v>2.1421990364982501E-2</v>
      </c>
      <c r="I580" s="34">
        <v>0.28289149019736698</v>
      </c>
      <c r="J580" s="34">
        <v>3.2764710465851402E-2</v>
      </c>
      <c r="K580" s="34">
        <v>0.105844882156804</v>
      </c>
      <c r="L580" s="34">
        <v>0.41594498680349501</v>
      </c>
      <c r="M580" s="7">
        <v>7.3389038154382802E-2</v>
      </c>
      <c r="N580" s="7">
        <v>3.8622635057861003E-2</v>
      </c>
      <c r="O580" s="7">
        <v>8.5668970333719705E-3</v>
      </c>
      <c r="P580" s="7">
        <v>9.9552507624611295E-3</v>
      </c>
      <c r="Q580" s="7">
        <v>6.4436483599096697</v>
      </c>
    </row>
    <row r="581" spans="1:17" hidden="1" x14ac:dyDescent="0.25">
      <c r="A581" s="3" t="s">
        <v>24</v>
      </c>
      <c r="B581" s="2">
        <v>44013</v>
      </c>
      <c r="C581" s="34">
        <v>0.76286410936662397</v>
      </c>
      <c r="D581" s="7">
        <v>5.0589623663184799E-2</v>
      </c>
      <c r="E581" s="7">
        <v>0.47431908734879202</v>
      </c>
      <c r="F581" s="14">
        <v>0.475091288988023</v>
      </c>
      <c r="G581" s="7">
        <v>8.7645576893088002E-3</v>
      </c>
      <c r="H581" s="7">
        <v>2.5491522175554799E-2</v>
      </c>
      <c r="I581" s="34">
        <v>0.34719537229912301</v>
      </c>
      <c r="J581" s="34">
        <v>8.0015623443081399E-2</v>
      </c>
      <c r="K581" s="34">
        <v>0.110981651775501</v>
      </c>
      <c r="L581" s="34">
        <v>0.27099522581458602</v>
      </c>
      <c r="M581" s="7">
        <v>0.10208222366672</v>
      </c>
      <c r="N581" s="7">
        <v>3.6265676456962E-2</v>
      </c>
      <c r="O581" s="7">
        <v>7.7447275307133299E-3</v>
      </c>
      <c r="P581" s="7">
        <v>1.0463419148448999E-2</v>
      </c>
      <c r="Q581" s="7">
        <v>6.1007907799743304</v>
      </c>
    </row>
    <row r="582" spans="1:17" hidden="1" x14ac:dyDescent="0.25">
      <c r="A582" s="3" t="s">
        <v>24</v>
      </c>
      <c r="B582" s="2">
        <v>44044</v>
      </c>
      <c r="C582" s="34">
        <v>0.82422657203105198</v>
      </c>
      <c r="D582" s="7">
        <v>4.4175375983123197E-2</v>
      </c>
      <c r="E582" s="7">
        <v>0.44739959050314798</v>
      </c>
      <c r="F582" s="14">
        <v>0.50842503351372903</v>
      </c>
      <c r="G582" s="7">
        <v>8.1729168059716303E-3</v>
      </c>
      <c r="H582" s="7">
        <v>2.95378642758326E-2</v>
      </c>
      <c r="I582" s="34">
        <v>0.335919747873829</v>
      </c>
      <c r="J582" s="34">
        <v>0.10820734614788299</v>
      </c>
      <c r="K582" s="34">
        <v>0.115202296568584</v>
      </c>
      <c r="L582" s="34">
        <v>0.24899681736502299</v>
      </c>
      <c r="M582" s="7">
        <v>9.4140904983378904E-2</v>
      </c>
      <c r="N582" s="7">
        <v>3.1432122243569199E-2</v>
      </c>
      <c r="O582" s="7">
        <v>1.54032223936142E-2</v>
      </c>
      <c r="P582" s="7">
        <v>1.2986761342314799E-2</v>
      </c>
      <c r="Q582" s="7">
        <v>6.1897008175321702</v>
      </c>
    </row>
    <row r="583" spans="1:17" hidden="1" x14ac:dyDescent="0.25">
      <c r="A583" s="3" t="s">
        <v>24</v>
      </c>
      <c r="B583" s="2">
        <v>44075</v>
      </c>
      <c r="C583" s="34">
        <v>0.77575879436284201</v>
      </c>
      <c r="D583" s="7">
        <v>5.0715151270464401E-2</v>
      </c>
      <c r="E583" s="7">
        <v>0.48361773097358701</v>
      </c>
      <c r="F583" s="14">
        <v>0.46566711775594899</v>
      </c>
      <c r="G583" s="7">
        <v>9.2137767578841095E-3</v>
      </c>
      <c r="H583" s="7">
        <v>2.5641690150333199E-2</v>
      </c>
      <c r="I583" s="34">
        <v>0.30884141084320399</v>
      </c>
      <c r="J583" s="34">
        <v>0.10514998733905299</v>
      </c>
      <c r="K583" s="34">
        <v>0.12121722964789899</v>
      </c>
      <c r="L583" s="34">
        <v>0.27097032376423003</v>
      </c>
      <c r="M583" s="7">
        <v>0.100298392349984</v>
      </c>
      <c r="N583" s="7">
        <v>3.0153299082025999E-2</v>
      </c>
      <c r="O583" s="7">
        <v>1.7206648105099399E-2</v>
      </c>
      <c r="P583" s="7">
        <v>1.13072419602864E-2</v>
      </c>
      <c r="Q583" s="7">
        <v>6.2274022051717699</v>
      </c>
    </row>
    <row r="584" spans="1:17" hidden="1" x14ac:dyDescent="0.25">
      <c r="A584" s="3" t="s">
        <v>24</v>
      </c>
      <c r="B584" s="2">
        <v>44105</v>
      </c>
      <c r="C584" s="34">
        <v>0.83388271838647299</v>
      </c>
      <c r="D584" s="7">
        <v>4.4774017476170297E-2</v>
      </c>
      <c r="E584" s="7">
        <v>0.460121042898404</v>
      </c>
      <c r="F584" s="14">
        <v>0.49510493962542601</v>
      </c>
      <c r="G584" s="7">
        <v>8.8511434951212796E-3</v>
      </c>
      <c r="H584" s="7">
        <v>3.3703109247187203E-2</v>
      </c>
      <c r="I584" s="34">
        <v>0.31325122152539497</v>
      </c>
      <c r="J584" s="34">
        <v>9.9274735151998902E-2</v>
      </c>
      <c r="K584" s="34">
        <v>0.129449444571517</v>
      </c>
      <c r="L584" s="34">
        <v>0.26859381243121899</v>
      </c>
      <c r="M584" s="7">
        <v>9.7324268230971095E-2</v>
      </c>
      <c r="N584" s="7">
        <v>2.99518063857768E-2</v>
      </c>
      <c r="O584" s="7">
        <v>1.0191728159944E-2</v>
      </c>
      <c r="P584" s="7">
        <v>9.4087308008702492E-3</v>
      </c>
      <c r="Q584" s="7">
        <v>6.2795295038329497</v>
      </c>
    </row>
    <row r="585" spans="1:17" hidden="1" x14ac:dyDescent="0.25">
      <c r="A585" s="3" t="s">
        <v>24</v>
      </c>
      <c r="B585" s="2">
        <v>44136</v>
      </c>
      <c r="C585" s="34">
        <v>0.50225304606349497</v>
      </c>
      <c r="D585" s="7">
        <v>7.1700427264215105E-2</v>
      </c>
      <c r="E585" s="7">
        <v>0.54950960108897096</v>
      </c>
      <c r="F585" s="14">
        <v>0.37878997164681399</v>
      </c>
      <c r="G585" s="7">
        <v>1.37430802811969E-2</v>
      </c>
      <c r="H585" s="7">
        <v>1.5885801402239299E-2</v>
      </c>
      <c r="I585" s="34">
        <v>0.14181129987041399</v>
      </c>
      <c r="J585" s="34">
        <v>6.6120266173872899E-2</v>
      </c>
      <c r="K585" s="34">
        <v>0.12658746545709301</v>
      </c>
      <c r="L585" s="34">
        <v>0.46291811660419901</v>
      </c>
      <c r="M585" s="7">
        <v>0.109094273990737</v>
      </c>
      <c r="N585" s="7">
        <v>3.8291923374133202E-2</v>
      </c>
      <c r="O585" s="7">
        <v>1.41473110105247E-2</v>
      </c>
      <c r="P585" s="7">
        <v>1.1400461835590301E-2</v>
      </c>
      <c r="Q585" s="7">
        <v>6.39579004534985</v>
      </c>
    </row>
    <row r="586" spans="1:17" hidden="1" x14ac:dyDescent="0.25">
      <c r="A586" s="3" t="s">
        <v>24</v>
      </c>
      <c r="B586" s="2">
        <v>44166</v>
      </c>
      <c r="C586" s="34">
        <v>1.1016605447710499</v>
      </c>
      <c r="D586" s="7">
        <v>4.93522300366026E-2</v>
      </c>
      <c r="E586" s="7">
        <v>0.45591202413225301</v>
      </c>
      <c r="F586" s="14">
        <v>0.49473574583114399</v>
      </c>
      <c r="G586" s="7">
        <v>8.5165175815018201E-3</v>
      </c>
      <c r="H586" s="7">
        <v>3.5031532572636803E-2</v>
      </c>
      <c r="I586" s="34">
        <v>0.32842507744111599</v>
      </c>
      <c r="J586" s="34">
        <v>6.6409406286610406E-2</v>
      </c>
      <c r="K586" s="34">
        <v>0.18651249323216401</v>
      </c>
      <c r="L586" s="34">
        <v>0.230818934297877</v>
      </c>
      <c r="M586" s="7">
        <v>0.103768466793954</v>
      </c>
      <c r="N586" s="7">
        <v>2.82334936408506E-2</v>
      </c>
      <c r="O586" s="7">
        <v>4.90625067127568E-3</v>
      </c>
      <c r="P586" s="7">
        <v>7.3778274820125696E-3</v>
      </c>
      <c r="Q586" s="7">
        <v>6.1786160481210297</v>
      </c>
    </row>
    <row r="587" spans="1:17" hidden="1" x14ac:dyDescent="0.25">
      <c r="A587" s="3" t="s">
        <v>24</v>
      </c>
      <c r="B587" s="2">
        <v>44197</v>
      </c>
      <c r="C587" s="34">
        <v>0.30622553428671301</v>
      </c>
      <c r="D587" s="7">
        <v>8.9139473450342996E-2</v>
      </c>
      <c r="E587" s="7">
        <v>0.62878994735219196</v>
      </c>
      <c r="F587" s="14">
        <v>0.28207057919746498</v>
      </c>
      <c r="G587" s="7">
        <v>1.3051634085932001E-2</v>
      </c>
      <c r="H587" s="7">
        <v>6.2053414101903102E-3</v>
      </c>
      <c r="I587" s="34">
        <v>5.6222822673271701E-2</v>
      </c>
      <c r="J587" s="34">
        <v>4.0422113871329997E-2</v>
      </c>
      <c r="K587" s="34">
        <v>7.51404519059376E-2</v>
      </c>
      <c r="L587" s="34">
        <v>0.64082136935606204</v>
      </c>
      <c r="M587" s="7">
        <v>0.118158059257031</v>
      </c>
      <c r="N587" s="7">
        <v>3.2447515381150802E-2</v>
      </c>
      <c r="O587" s="7">
        <v>7.9470897857331999E-3</v>
      </c>
      <c r="P587" s="7">
        <v>9.5836022733614395E-3</v>
      </c>
      <c r="Q587" s="7">
        <v>6.6127827462811899</v>
      </c>
    </row>
    <row r="588" spans="1:17" hidden="1" x14ac:dyDescent="0.25">
      <c r="A588" s="3" t="s">
        <v>24</v>
      </c>
      <c r="B588" s="2">
        <v>44228</v>
      </c>
      <c r="C588" s="34">
        <v>0.336017492936385</v>
      </c>
      <c r="D588" s="7">
        <v>8.8628188486138307E-2</v>
      </c>
      <c r="E588" s="7">
        <v>0.58754869283469102</v>
      </c>
      <c r="F588" s="14">
        <v>0.32382311867917002</v>
      </c>
      <c r="G588" s="7">
        <v>1.4190087747721901E-2</v>
      </c>
      <c r="H588" s="7">
        <v>6.3794067844529199E-3</v>
      </c>
      <c r="I588" s="34">
        <v>6.2710454525908704E-2</v>
      </c>
      <c r="J588" s="34">
        <v>4.4677037549686598E-2</v>
      </c>
      <c r="K588" s="34">
        <v>8.4010850890044494E-2</v>
      </c>
      <c r="L588" s="34">
        <v>0.60429972527977904</v>
      </c>
      <c r="M588" s="7">
        <v>0.12978395902977</v>
      </c>
      <c r="N588" s="7">
        <v>3.7150616565806503E-2</v>
      </c>
      <c r="O588" s="7">
        <v>6.8759200463822398E-3</v>
      </c>
      <c r="P588" s="7">
        <v>9.9219415804476796E-3</v>
      </c>
      <c r="Q588" s="7">
        <v>6.4632836732614702</v>
      </c>
    </row>
    <row r="589" spans="1:17" hidden="1" x14ac:dyDescent="0.25">
      <c r="A589" s="3" t="s">
        <v>24</v>
      </c>
      <c r="B589" s="2">
        <v>44256</v>
      </c>
      <c r="C589" s="34">
        <v>0.412194111533009</v>
      </c>
      <c r="D589" s="7">
        <v>8.8347901715183003E-2</v>
      </c>
      <c r="E589" s="7">
        <v>0.60285257796910396</v>
      </c>
      <c r="F589" s="14">
        <v>0.30879952031571301</v>
      </c>
      <c r="G589" s="7">
        <v>1.2262888400042299E-2</v>
      </c>
      <c r="H589" s="7">
        <v>6.7150906068810497E-3</v>
      </c>
      <c r="I589" s="34">
        <v>7.11487384725982E-2</v>
      </c>
      <c r="J589" s="34">
        <v>5.3935131443613497E-2</v>
      </c>
      <c r="K589" s="34">
        <v>9.0967621890973599E-2</v>
      </c>
      <c r="L589" s="34">
        <v>0.58062655509611605</v>
      </c>
      <c r="M589" s="7">
        <v>0.123143768030357</v>
      </c>
      <c r="N589" s="7">
        <v>3.8224785670753297E-2</v>
      </c>
      <c r="O589" s="7">
        <v>1.19663096784891E-2</v>
      </c>
      <c r="P589" s="7">
        <v>1.1009110710175501E-2</v>
      </c>
      <c r="Q589" s="7">
        <v>6.3878982428980704</v>
      </c>
    </row>
    <row r="590" spans="1:17" hidden="1" x14ac:dyDescent="0.25">
      <c r="A590" s="3" t="s">
        <v>24</v>
      </c>
      <c r="B590" s="2">
        <v>44287</v>
      </c>
      <c r="C590" s="34">
        <v>0.73082276471415897</v>
      </c>
      <c r="D590" s="7">
        <v>5.9295141788131403E-2</v>
      </c>
      <c r="E590" s="7">
        <v>0.50417380924535504</v>
      </c>
      <c r="F590" s="14">
        <v>0.43653104896651401</v>
      </c>
      <c r="G590" s="7">
        <v>8.9257492113845992E-3</v>
      </c>
      <c r="H590" s="7">
        <v>1.9757544103337601E-2</v>
      </c>
      <c r="I590" s="34">
        <v>0.29455794888839498</v>
      </c>
      <c r="J590" s="34">
        <v>6.9275144540840702E-2</v>
      </c>
      <c r="K590" s="34">
        <v>0.14384003011822899</v>
      </c>
      <c r="L590" s="34">
        <v>0.31306401544259799</v>
      </c>
      <c r="M590" s="7">
        <v>0.10012244611757901</v>
      </c>
      <c r="N590" s="7">
        <v>2.7612893575532399E-2</v>
      </c>
      <c r="O590" s="7">
        <v>1.23863617714879E-2</v>
      </c>
      <c r="P590" s="7">
        <v>1.04578662306166E-2</v>
      </c>
      <c r="Q590" s="7">
        <v>6.2255879582200002</v>
      </c>
    </row>
    <row r="591" spans="1:17" hidden="1" x14ac:dyDescent="0.25">
      <c r="A591" s="3" t="s">
        <v>24</v>
      </c>
      <c r="B591" s="2">
        <v>44317</v>
      </c>
      <c r="C591" s="34">
        <v>0.83494724496746597</v>
      </c>
      <c r="D591" s="7">
        <v>5.4051696439695797E-2</v>
      </c>
      <c r="E591" s="7">
        <v>0.48248230422795202</v>
      </c>
      <c r="F591" s="14">
        <v>0.463465999332352</v>
      </c>
      <c r="G591" s="7">
        <v>8.8681841822585705E-3</v>
      </c>
      <c r="H591" s="7">
        <v>2.6344597784218601E-2</v>
      </c>
      <c r="I591" s="34">
        <v>0.33944568249324197</v>
      </c>
      <c r="J591" s="34">
        <v>9.9049992123744296E-2</v>
      </c>
      <c r="K591" s="34">
        <v>9.5186842698498003E-2</v>
      </c>
      <c r="L591" s="34">
        <v>0.27625762683149202</v>
      </c>
      <c r="M591" s="7">
        <v>0.102492981843109</v>
      </c>
      <c r="N591" s="7">
        <v>2.7826219565595799E-2</v>
      </c>
      <c r="O591" s="7">
        <v>1.43698900324813E-2</v>
      </c>
      <c r="P591" s="7">
        <v>1.0157982445360401E-2</v>
      </c>
      <c r="Q591" s="7">
        <v>6.1935224908680597</v>
      </c>
    </row>
    <row r="592" spans="1:17" hidden="1" x14ac:dyDescent="0.25">
      <c r="A592" s="3" t="s">
        <v>24</v>
      </c>
      <c r="B592" s="2">
        <v>44348</v>
      </c>
      <c r="C592" s="34">
        <v>0.781319945503122</v>
      </c>
      <c r="D592" s="7">
        <v>5.5534913159903401E-2</v>
      </c>
      <c r="E592" s="7">
        <v>0.481001866107372</v>
      </c>
      <c r="F592" s="14">
        <v>0.463463220732725</v>
      </c>
      <c r="G592" s="7">
        <v>1.00114392196375E-2</v>
      </c>
      <c r="H592" s="7">
        <v>2.6887563008037099E-2</v>
      </c>
      <c r="I592" s="34">
        <v>0.32621523802540098</v>
      </c>
      <c r="J592" s="34">
        <v>0.11345682558418201</v>
      </c>
      <c r="K592" s="34">
        <v>7.3479568480058696E-2</v>
      </c>
      <c r="L592" s="34">
        <v>0.28527450641468199</v>
      </c>
      <c r="M592" s="7">
        <v>0.11011143372206</v>
      </c>
      <c r="N592" s="7">
        <v>2.7256011706144299E-2</v>
      </c>
      <c r="O592" s="7">
        <v>1.6082048192521799E-2</v>
      </c>
      <c r="P592" s="7">
        <v>1.12253656472758E-2</v>
      </c>
      <c r="Q592" s="7">
        <v>6.2431694268266202</v>
      </c>
    </row>
    <row r="593" spans="1:17" hidden="1" x14ac:dyDescent="0.25">
      <c r="A593" s="3" t="s">
        <v>24</v>
      </c>
      <c r="B593" s="2">
        <v>44378</v>
      </c>
      <c r="C593" s="34">
        <v>0.80551618528972901</v>
      </c>
      <c r="D593" s="7">
        <v>4.97850292415341E-2</v>
      </c>
      <c r="E593" s="7">
        <v>0.48294045467998198</v>
      </c>
      <c r="F593" s="14">
        <v>0.46727451607848403</v>
      </c>
      <c r="G593" s="7">
        <v>9.3728062572630607E-3</v>
      </c>
      <c r="H593" s="7">
        <v>2.6083134568367101E-2</v>
      </c>
      <c r="I593" s="34">
        <v>0.31782063339981798</v>
      </c>
      <c r="J593" s="34">
        <v>0.12345027988247401</v>
      </c>
      <c r="K593" s="34">
        <v>7.6818343028308603E-2</v>
      </c>
      <c r="L593" s="34">
        <v>0.28553302462541502</v>
      </c>
      <c r="M593" s="7">
        <v>0.10698976587611</v>
      </c>
      <c r="N593" s="7">
        <v>2.8228345540340299E-2</v>
      </c>
      <c r="O593" s="7">
        <v>1.50496625764912E-2</v>
      </c>
      <c r="P593" s="7">
        <v>1.0654004245413099E-2</v>
      </c>
      <c r="Q593" s="7">
        <v>6.2187501705391801</v>
      </c>
    </row>
    <row r="594" spans="1:17" hidden="1" x14ac:dyDescent="0.25">
      <c r="A594" s="3" t="s">
        <v>24</v>
      </c>
      <c r="B594" s="2">
        <v>44409</v>
      </c>
      <c r="C594" s="34">
        <v>0.84066557685162702</v>
      </c>
      <c r="D594" s="7">
        <v>5.0490979567193901E-2</v>
      </c>
      <c r="E594" s="7">
        <v>0.458317353201741</v>
      </c>
      <c r="F594" s="14">
        <v>0.491191667231065</v>
      </c>
      <c r="G594" s="7">
        <v>9.2746621956893496E-3</v>
      </c>
      <c r="H594" s="7">
        <v>3.0242845599937899E-2</v>
      </c>
      <c r="I594" s="34">
        <v>0.332293117512582</v>
      </c>
      <c r="J594" s="34">
        <v>0.13565372854655</v>
      </c>
      <c r="K594" s="34">
        <v>8.0195913183716896E-2</v>
      </c>
      <c r="L594" s="34">
        <v>0.25495887018268198</v>
      </c>
      <c r="M594" s="7">
        <v>9.8631093265256195E-2</v>
      </c>
      <c r="N594" s="7">
        <v>2.4298054081993498E-2</v>
      </c>
      <c r="O594" s="7">
        <v>2.26023947399514E-2</v>
      </c>
      <c r="P594" s="7">
        <v>1.18493206916414E-2</v>
      </c>
      <c r="Q594" s="7">
        <v>6.2332540417701496</v>
      </c>
    </row>
    <row r="595" spans="1:17" x14ac:dyDescent="0.25">
      <c r="A595" s="3" t="s">
        <v>24</v>
      </c>
      <c r="B595" s="2">
        <v>44440</v>
      </c>
      <c r="C595" s="34">
        <v>0.789316177494925</v>
      </c>
      <c r="D595" s="7">
        <v>4.87850055039677E-2</v>
      </c>
      <c r="E595" s="7">
        <v>0.48377668592390599</v>
      </c>
      <c r="F595" s="14">
        <v>0.46743830857212698</v>
      </c>
      <c r="G595" s="7">
        <v>8.6337183735642701E-3</v>
      </c>
      <c r="H595" s="7">
        <v>2.69071918697E-2</v>
      </c>
      <c r="I595" s="34">
        <v>0.31110279597137502</v>
      </c>
      <c r="J595" s="34">
        <v>0.13372138849143</v>
      </c>
      <c r="K595" s="34">
        <v>8.2422607120181707E-2</v>
      </c>
      <c r="L595" s="34">
        <v>0.26806556964478101</v>
      </c>
      <c r="M595" s="7">
        <v>0.104650926328561</v>
      </c>
      <c r="N595" s="7">
        <v>2.5466362986226999E-2</v>
      </c>
      <c r="O595" s="7">
        <v>2.83703023861431E-2</v>
      </c>
      <c r="P595" s="7">
        <v>1.06591368280367E-2</v>
      </c>
      <c r="Q595" s="7">
        <v>6.3265189849991801</v>
      </c>
    </row>
    <row r="596" spans="1:17" hidden="1" x14ac:dyDescent="0.25">
      <c r="A596" s="3" t="s">
        <v>25</v>
      </c>
      <c r="B596" s="2">
        <v>43466</v>
      </c>
      <c r="C596" s="34">
        <v>0.78002933125871898</v>
      </c>
      <c r="D596" s="7">
        <v>1.4054091558034301E-2</v>
      </c>
      <c r="E596" s="7">
        <v>0.53669349673769495</v>
      </c>
      <c r="F596" s="14">
        <v>0.44925241170427099</v>
      </c>
      <c r="G596" s="7">
        <v>1.0892467251486499E-2</v>
      </c>
      <c r="H596" s="7">
        <v>4.9381935606902197E-2</v>
      </c>
      <c r="I596" s="34">
        <v>0.34431957844377398</v>
      </c>
      <c r="J596" s="34">
        <v>0.17865209435627</v>
      </c>
      <c r="K596" s="34">
        <v>6.0593984266733902E-2</v>
      </c>
      <c r="L596" s="34">
        <v>0.11959629438168801</v>
      </c>
      <c r="M596" s="7">
        <v>0.14006041814812301</v>
      </c>
      <c r="N596" s="7">
        <v>3.4027199074212901E-2</v>
      </c>
      <c r="O596" s="7">
        <v>3.7737691311259397E-2</v>
      </c>
      <c r="P596" s="7">
        <v>2.4738337159549199E-2</v>
      </c>
      <c r="Q596" s="7">
        <v>6.7819882289903299</v>
      </c>
    </row>
    <row r="597" spans="1:17" hidden="1" x14ac:dyDescent="0.25">
      <c r="A597" s="3" t="s">
        <v>25</v>
      </c>
      <c r="B597" s="2">
        <v>43497</v>
      </c>
      <c r="C597" s="34">
        <v>0.84363209582574505</v>
      </c>
      <c r="D597" s="7">
        <v>1.26546179767437E-2</v>
      </c>
      <c r="E597" s="7">
        <v>0.54356787215228797</v>
      </c>
      <c r="F597" s="14">
        <v>0.44377750987096798</v>
      </c>
      <c r="G597" s="7">
        <v>1.0511126750612301E-2</v>
      </c>
      <c r="H597" s="7">
        <v>4.4701500298963102E-2</v>
      </c>
      <c r="I597" s="34">
        <v>0.33775818796867701</v>
      </c>
      <c r="J597" s="34">
        <v>0.20255061515583</v>
      </c>
      <c r="K597" s="34">
        <v>5.95599969065254E-2</v>
      </c>
      <c r="L597" s="34">
        <v>0.112944932823663</v>
      </c>
      <c r="M597" s="7">
        <v>0.13468011106817501</v>
      </c>
      <c r="N597" s="7">
        <v>3.13303249909547E-2</v>
      </c>
      <c r="O597" s="7">
        <v>4.2895094568141001E-2</v>
      </c>
      <c r="P597" s="7">
        <v>2.3068109468458602E-2</v>
      </c>
      <c r="Q597" s="7">
        <v>6.8418971526260499</v>
      </c>
    </row>
    <row r="598" spans="1:17" hidden="1" x14ac:dyDescent="0.25">
      <c r="A598" s="3" t="s">
        <v>25</v>
      </c>
      <c r="B598" s="2">
        <v>43525</v>
      </c>
      <c r="C598" s="34">
        <v>0.99627995193221197</v>
      </c>
      <c r="D598" s="7">
        <v>1.30353385352866E-2</v>
      </c>
      <c r="E598" s="7">
        <v>0.52452935779612997</v>
      </c>
      <c r="F598" s="14">
        <v>0.46243530366858399</v>
      </c>
      <c r="G598" s="7">
        <v>1.0395655050270401E-2</v>
      </c>
      <c r="H598" s="7">
        <v>4.42333660294301E-2</v>
      </c>
      <c r="I598" s="34">
        <v>0.35610863713705598</v>
      </c>
      <c r="J598" s="34">
        <v>0.205691616003191</v>
      </c>
      <c r="K598" s="34">
        <v>6.1776393029396401E-2</v>
      </c>
      <c r="L598" s="34">
        <v>0.110695960455409</v>
      </c>
      <c r="M598" s="7">
        <v>0.129258796132245</v>
      </c>
      <c r="N598" s="7">
        <v>2.7394513137184901E-2</v>
      </c>
      <c r="O598" s="7">
        <v>3.2821845296786903E-2</v>
      </c>
      <c r="P598" s="7">
        <v>2.16232177290312E-2</v>
      </c>
      <c r="Q598" s="7">
        <v>6.8740785213316</v>
      </c>
    </row>
    <row r="599" spans="1:17" hidden="1" x14ac:dyDescent="0.25">
      <c r="A599" s="3" t="s">
        <v>25</v>
      </c>
      <c r="B599" s="2">
        <v>43556</v>
      </c>
      <c r="C599" s="34">
        <v>0.94620694518316595</v>
      </c>
      <c r="D599" s="7">
        <v>1.25823508328271E-2</v>
      </c>
      <c r="E599" s="7">
        <v>0.53274485903725699</v>
      </c>
      <c r="F599" s="14">
        <v>0.45467279012991602</v>
      </c>
      <c r="G599" s="7">
        <v>9.5418566744453898E-3</v>
      </c>
      <c r="H599" s="7">
        <v>4.4887539057937E-2</v>
      </c>
      <c r="I599" s="34">
        <v>0.37477459671901397</v>
      </c>
      <c r="J599" s="34">
        <v>0.19127296228590501</v>
      </c>
      <c r="K599" s="34">
        <v>5.5064989828065597E-2</v>
      </c>
      <c r="L599" s="34">
        <v>0.108209958642438</v>
      </c>
      <c r="M599" s="7">
        <v>0.127110112676913</v>
      </c>
      <c r="N599" s="7">
        <v>2.6634445003257099E-2</v>
      </c>
      <c r="O599" s="7">
        <v>3.9877343335370297E-2</v>
      </c>
      <c r="P599" s="7">
        <v>2.26261957766534E-2</v>
      </c>
      <c r="Q599" s="7">
        <v>6.8427730115516097</v>
      </c>
    </row>
    <row r="600" spans="1:17" hidden="1" x14ac:dyDescent="0.25">
      <c r="A600" s="3" t="s">
        <v>25</v>
      </c>
      <c r="B600" s="2">
        <v>43586</v>
      </c>
      <c r="C600" s="34">
        <v>0.97993444890875903</v>
      </c>
      <c r="D600" s="7">
        <v>1.25320834465459E-2</v>
      </c>
      <c r="E600" s="7">
        <v>0.53160557755839</v>
      </c>
      <c r="F600" s="14">
        <v>0.45586233899506401</v>
      </c>
      <c r="G600" s="7">
        <v>8.6855466689318202E-3</v>
      </c>
      <c r="H600" s="7">
        <v>4.3236340230085303E-2</v>
      </c>
      <c r="I600" s="34">
        <v>0.38267020225505299</v>
      </c>
      <c r="J600" s="34">
        <v>0.19297132499609099</v>
      </c>
      <c r="K600" s="34">
        <v>5.3602158819746802E-2</v>
      </c>
      <c r="L600" s="34">
        <v>0.103386532869229</v>
      </c>
      <c r="M600" s="7">
        <v>0.12828445378109901</v>
      </c>
      <c r="N600" s="7">
        <v>2.2043557324271199E-2</v>
      </c>
      <c r="O600" s="7">
        <v>3.9268739373736802E-2</v>
      </c>
      <c r="P600" s="7">
        <v>2.5851143681755302E-2</v>
      </c>
      <c r="Q600" s="7">
        <v>6.7852877230314004</v>
      </c>
    </row>
    <row r="601" spans="1:17" hidden="1" x14ac:dyDescent="0.25">
      <c r="A601" s="3" t="s">
        <v>25</v>
      </c>
      <c r="B601" s="2">
        <v>43617</v>
      </c>
      <c r="C601" s="34">
        <v>0.94906109937461702</v>
      </c>
      <c r="D601" s="7">
        <v>1.33926233145012E-2</v>
      </c>
      <c r="E601" s="7">
        <v>0.53924691187517104</v>
      </c>
      <c r="F601" s="14">
        <v>0.44736046481032798</v>
      </c>
      <c r="G601" s="7">
        <v>7.4832994802554098E-3</v>
      </c>
      <c r="H601" s="7">
        <v>4.2038149168150699E-2</v>
      </c>
      <c r="I601" s="34">
        <v>0.376077920192395</v>
      </c>
      <c r="J601" s="34">
        <v>0.18138603627678501</v>
      </c>
      <c r="K601" s="34">
        <v>5.8695120238205001E-2</v>
      </c>
      <c r="L601" s="34">
        <v>0.103560395732927</v>
      </c>
      <c r="M601" s="7">
        <v>0.12867530629030499</v>
      </c>
      <c r="N601" s="7">
        <v>2.4660912379882102E-2</v>
      </c>
      <c r="O601" s="7">
        <v>4.5769754303141501E-2</v>
      </c>
      <c r="P601" s="7">
        <v>3.1653105937952598E-2</v>
      </c>
      <c r="Q601" s="7">
        <v>6.7677008635556701</v>
      </c>
    </row>
    <row r="602" spans="1:17" hidden="1" x14ac:dyDescent="0.25">
      <c r="A602" s="3" t="s">
        <v>25</v>
      </c>
      <c r="B602" s="2">
        <v>43647</v>
      </c>
      <c r="C602" s="34">
        <v>0.96508560032248203</v>
      </c>
      <c r="D602" s="7">
        <v>1.16258985381182E-2</v>
      </c>
      <c r="E602" s="7">
        <v>0.53030349684814004</v>
      </c>
      <c r="F602" s="14">
        <v>0.45807060461374199</v>
      </c>
      <c r="G602" s="7">
        <v>8.9262861004328307E-3</v>
      </c>
      <c r="H602" s="7">
        <v>4.4959091380390101E-2</v>
      </c>
      <c r="I602" s="34">
        <v>0.389932913445241</v>
      </c>
      <c r="J602" s="34">
        <v>0.17725957595514499</v>
      </c>
      <c r="K602" s="34">
        <v>5.3270374718887098E-2</v>
      </c>
      <c r="L602" s="34">
        <v>0.10367290106883401</v>
      </c>
      <c r="M602" s="7">
        <v>0.13028959712542801</v>
      </c>
      <c r="N602" s="7">
        <v>2.6518335189804201E-2</v>
      </c>
      <c r="O602" s="7">
        <v>3.4880000699978798E-2</v>
      </c>
      <c r="P602" s="7">
        <v>3.0290924315858499E-2</v>
      </c>
      <c r="Q602" s="7">
        <v>6.8795126209243502</v>
      </c>
    </row>
    <row r="603" spans="1:17" hidden="1" x14ac:dyDescent="0.25">
      <c r="A603" s="3" t="s">
        <v>25</v>
      </c>
      <c r="B603" s="2">
        <v>43678</v>
      </c>
      <c r="C603" s="34">
        <v>0.99430964274178202</v>
      </c>
      <c r="D603" s="7">
        <v>1.3888767196591999E-2</v>
      </c>
      <c r="E603" s="7">
        <v>0.53765009071552305</v>
      </c>
      <c r="F603" s="14">
        <v>0.44846114208788501</v>
      </c>
      <c r="G603" s="7">
        <v>8.8000599645898896E-3</v>
      </c>
      <c r="H603" s="7">
        <v>4.4270139047753898E-2</v>
      </c>
      <c r="I603" s="34">
        <v>0.37168976748671201</v>
      </c>
      <c r="J603" s="34">
        <v>0.19932021131989699</v>
      </c>
      <c r="K603" s="34">
        <v>5.54208224693662E-2</v>
      </c>
      <c r="L603" s="34">
        <v>9.6910798507263696E-2</v>
      </c>
      <c r="M603" s="7">
        <v>0.13374797864230401</v>
      </c>
      <c r="N603" s="7">
        <v>2.7417041112545198E-2</v>
      </c>
      <c r="O603" s="7">
        <v>3.5679979453130201E-2</v>
      </c>
      <c r="P603" s="7">
        <v>2.67432019964381E-2</v>
      </c>
      <c r="Q603" s="7">
        <v>6.9240601796168502</v>
      </c>
    </row>
    <row r="604" spans="1:17" hidden="1" x14ac:dyDescent="0.25">
      <c r="A604" s="3" t="s">
        <v>25</v>
      </c>
      <c r="B604" s="2">
        <v>43709</v>
      </c>
      <c r="C604" s="34">
        <v>0.95717028568491702</v>
      </c>
      <c r="D604" s="7">
        <v>1.2353347806436399E-2</v>
      </c>
      <c r="E604" s="7">
        <v>0.50874766907241098</v>
      </c>
      <c r="F604" s="14">
        <v>0.47889898312115298</v>
      </c>
      <c r="G604" s="7">
        <v>7.4939898825718103E-3</v>
      </c>
      <c r="H604" s="7">
        <v>4.2868848676827602E-2</v>
      </c>
      <c r="I604" s="34">
        <v>0.36356952308928198</v>
      </c>
      <c r="J604" s="34">
        <v>0.18660916422603499</v>
      </c>
      <c r="K604" s="34">
        <v>5.8903827940099698E-2</v>
      </c>
      <c r="L604" s="34">
        <v>0.102335951272276</v>
      </c>
      <c r="M604" s="7">
        <v>0.115261990093332</v>
      </c>
      <c r="N604" s="7">
        <v>2.54691731579808E-2</v>
      </c>
      <c r="O604" s="7">
        <v>3.7008061967672701E-2</v>
      </c>
      <c r="P604" s="7">
        <v>6.0479469693923697E-2</v>
      </c>
      <c r="Q604" s="7">
        <v>6.8646477764165299</v>
      </c>
    </row>
    <row r="605" spans="1:17" hidden="1" x14ac:dyDescent="0.25">
      <c r="A605" s="3" t="s">
        <v>25</v>
      </c>
      <c r="B605" s="2">
        <v>43739</v>
      </c>
      <c r="C605" s="34">
        <v>1.03080884134484</v>
      </c>
      <c r="D605" s="7">
        <v>1.12222284974946E-2</v>
      </c>
      <c r="E605" s="7">
        <v>0.50392137148529503</v>
      </c>
      <c r="F605" s="14">
        <v>0.48485640001720998</v>
      </c>
      <c r="G605" s="7">
        <v>7.8035777536387E-3</v>
      </c>
      <c r="H605" s="7">
        <v>4.6506631497991197E-2</v>
      </c>
      <c r="I605" s="34">
        <v>0.38169969282404498</v>
      </c>
      <c r="J605" s="34">
        <v>0.19103761679315401</v>
      </c>
      <c r="K605" s="34">
        <v>6.3043250679183205E-2</v>
      </c>
      <c r="L605" s="34">
        <v>0.10159206114298699</v>
      </c>
      <c r="M605" s="7">
        <v>0.12292137665178</v>
      </c>
      <c r="N605" s="7">
        <v>2.7469322501847599E-2</v>
      </c>
      <c r="O605" s="7">
        <v>1.9363820410548599E-2</v>
      </c>
      <c r="P605" s="7">
        <v>3.8562649744824699E-2</v>
      </c>
      <c r="Q605" s="7">
        <v>6.8514994950088397</v>
      </c>
    </row>
    <row r="606" spans="1:17" hidden="1" x14ac:dyDescent="0.25">
      <c r="A606" s="3" t="s">
        <v>25</v>
      </c>
      <c r="B606" s="2">
        <v>43770</v>
      </c>
      <c r="C606" s="34">
        <v>1.07190727849491</v>
      </c>
      <c r="D606" s="7">
        <v>1.28303105746086E-2</v>
      </c>
      <c r="E606" s="7">
        <v>0.52200344730586501</v>
      </c>
      <c r="F606" s="14">
        <v>0.46516624211952601</v>
      </c>
      <c r="G606" s="7">
        <v>6.2977386825737499E-3</v>
      </c>
      <c r="H606" s="7">
        <v>5.2268996598015198E-2</v>
      </c>
      <c r="I606" s="34">
        <v>0.387536027967742</v>
      </c>
      <c r="J606" s="34">
        <v>0.183391061641235</v>
      </c>
      <c r="K606" s="34">
        <v>7.3555758418302697E-2</v>
      </c>
      <c r="L606" s="34">
        <v>9.7634315774036903E-2</v>
      </c>
      <c r="M606" s="7">
        <v>0.128727953414842</v>
      </c>
      <c r="N606" s="7">
        <v>2.8882609102620499E-2</v>
      </c>
      <c r="O606" s="7">
        <v>1.8986652988752802E-2</v>
      </c>
      <c r="P606" s="7">
        <v>2.2718885411879299E-2</v>
      </c>
      <c r="Q606" s="7">
        <v>6.8736189843293101</v>
      </c>
    </row>
    <row r="607" spans="1:17" hidden="1" x14ac:dyDescent="0.25">
      <c r="A607" s="3" t="s">
        <v>25</v>
      </c>
      <c r="B607" s="2">
        <v>43800</v>
      </c>
      <c r="C607" s="34">
        <v>1.48557447892785</v>
      </c>
      <c r="D607" s="7">
        <v>1.03778034819618E-2</v>
      </c>
      <c r="E607" s="7">
        <v>0.52503733051871804</v>
      </c>
      <c r="F607" s="14">
        <v>0.46458486599931997</v>
      </c>
      <c r="G607" s="7">
        <v>5.2567651620660299E-3</v>
      </c>
      <c r="H607" s="7">
        <v>5.8146946616484799E-2</v>
      </c>
      <c r="I607" s="34">
        <v>0.40802868761788003</v>
      </c>
      <c r="J607" s="34">
        <v>0.17071851242889199</v>
      </c>
      <c r="K607" s="34">
        <v>8.4043812542696703E-2</v>
      </c>
      <c r="L607" s="34">
        <v>8.3584559839064806E-2</v>
      </c>
      <c r="M607" s="7">
        <v>0.13571198570051601</v>
      </c>
      <c r="N607" s="7">
        <v>2.3897634860378401E-2</v>
      </c>
      <c r="O607" s="7">
        <v>1.01246262786348E-2</v>
      </c>
      <c r="P607" s="7">
        <v>2.0486468953386301E-2</v>
      </c>
      <c r="Q607" s="7">
        <v>6.7633492458593798</v>
      </c>
    </row>
    <row r="608" spans="1:17" hidden="1" x14ac:dyDescent="0.25">
      <c r="A608" s="3" t="s">
        <v>25</v>
      </c>
      <c r="B608" s="2">
        <v>43831</v>
      </c>
      <c r="C608" s="34">
        <v>0.81571240939688705</v>
      </c>
      <c r="D608" s="7">
        <v>1.5677639633300301E-2</v>
      </c>
      <c r="E608" s="7">
        <v>0.55052088167687996</v>
      </c>
      <c r="F608" s="14">
        <v>0.43380147868982</v>
      </c>
      <c r="G608" s="7">
        <v>1.24116096473593E-2</v>
      </c>
      <c r="H608" s="7">
        <v>4.6638382179829303E-2</v>
      </c>
      <c r="I608" s="34">
        <v>0.33535673214186301</v>
      </c>
      <c r="J608" s="34">
        <v>0.19701730944079199</v>
      </c>
      <c r="K608" s="34">
        <v>5.82466643783279E-2</v>
      </c>
      <c r="L608" s="34">
        <v>0.12524062884246501</v>
      </c>
      <c r="M608" s="7">
        <v>0.12947342623640201</v>
      </c>
      <c r="N608" s="7">
        <v>3.2736923120603799E-2</v>
      </c>
      <c r="O608" s="7">
        <v>3.5603374590478999E-2</v>
      </c>
      <c r="P608" s="7">
        <v>2.7274949421879802E-2</v>
      </c>
      <c r="Q608" s="7">
        <v>6.8428212688562802</v>
      </c>
    </row>
    <row r="609" spans="1:17" hidden="1" x14ac:dyDescent="0.25">
      <c r="A609" s="3" t="s">
        <v>25</v>
      </c>
      <c r="B609" s="2">
        <v>43862</v>
      </c>
      <c r="C609" s="34">
        <v>0.88695392779107995</v>
      </c>
      <c r="D609" s="7">
        <v>1.5786824785084901E-2</v>
      </c>
      <c r="E609" s="7">
        <v>0.53158376482625402</v>
      </c>
      <c r="F609" s="14">
        <v>0.452629410388661</v>
      </c>
      <c r="G609" s="7">
        <v>8.39617908326162E-3</v>
      </c>
      <c r="H609" s="7">
        <v>4.5090281008079297E-2</v>
      </c>
      <c r="I609" s="34">
        <v>0.32604371358599799</v>
      </c>
      <c r="J609" s="34">
        <v>0.221261840939179</v>
      </c>
      <c r="K609" s="34">
        <v>6.1907484896453702E-2</v>
      </c>
      <c r="L609" s="34">
        <v>0.11682618157916</v>
      </c>
      <c r="M609" s="7">
        <v>0.12560570763156201</v>
      </c>
      <c r="N609" s="7">
        <v>2.6051854626952201E-2</v>
      </c>
      <c r="O609" s="7">
        <v>2.9195454174800101E-2</v>
      </c>
      <c r="P609" s="7">
        <v>3.9621302474553199E-2</v>
      </c>
      <c r="Q609" s="7">
        <v>6.9025240079232697</v>
      </c>
    </row>
    <row r="610" spans="1:17" hidden="1" x14ac:dyDescent="0.25">
      <c r="A610" s="3" t="s">
        <v>25</v>
      </c>
      <c r="B610" s="2">
        <v>43891</v>
      </c>
      <c r="C610" s="34">
        <v>0.57753574032733501</v>
      </c>
      <c r="D610" s="7">
        <v>2.5812765752263898E-2</v>
      </c>
      <c r="E610" s="7">
        <v>0.58457359897663697</v>
      </c>
      <c r="F610" s="14">
        <v>0.38961363527109899</v>
      </c>
      <c r="G610" s="7">
        <v>1.05187234779407E-2</v>
      </c>
      <c r="H610" s="7">
        <v>3.6503415097527997E-2</v>
      </c>
      <c r="I610" s="34">
        <v>0.28900538028785</v>
      </c>
      <c r="J610" s="34">
        <v>0.18055562455662399</v>
      </c>
      <c r="K610" s="34">
        <v>7.3173570508369506E-2</v>
      </c>
      <c r="L610" s="34">
        <v>0.196253919011706</v>
      </c>
      <c r="M610" s="7">
        <v>0.13314372372972899</v>
      </c>
      <c r="N610" s="7">
        <v>3.03578587873891E-2</v>
      </c>
      <c r="O610" s="7">
        <v>2.13128777982011E-2</v>
      </c>
      <c r="P610" s="7">
        <v>2.9174906744662499E-2</v>
      </c>
      <c r="Q610" s="7">
        <v>6.9402661786993196</v>
      </c>
    </row>
    <row r="611" spans="1:17" hidden="1" x14ac:dyDescent="0.25">
      <c r="A611" s="3" t="s">
        <v>25</v>
      </c>
      <c r="B611" s="2">
        <v>43922</v>
      </c>
      <c r="C611" s="34">
        <v>0.13307084973654901</v>
      </c>
      <c r="D611" s="7">
        <v>7.2801506149126394E-2</v>
      </c>
      <c r="E611" s="7">
        <v>0.77158040041166098</v>
      </c>
      <c r="F611" s="14">
        <v>0.15561809343921201</v>
      </c>
      <c r="G611" s="7">
        <v>1.3224553323884501E-2</v>
      </c>
      <c r="H611" s="7">
        <v>1.7804923242886901E-8</v>
      </c>
      <c r="I611" s="34">
        <v>0.13269243681224099</v>
      </c>
      <c r="J611" s="34">
        <v>1.0844284355235901E-2</v>
      </c>
      <c r="K611" s="34">
        <v>7.7559972723569806E-2</v>
      </c>
      <c r="L611" s="34">
        <v>0.61153448152179202</v>
      </c>
      <c r="M611" s="7">
        <v>4.6782507040378202E-2</v>
      </c>
      <c r="N611" s="7">
        <v>8.9922055565568801E-2</v>
      </c>
      <c r="O611" s="7">
        <v>0</v>
      </c>
      <c r="P611" s="7">
        <v>1.7439690852405501E-2</v>
      </c>
      <c r="Q611" s="7">
        <v>7.2006155373751701</v>
      </c>
    </row>
    <row r="612" spans="1:17" hidden="1" x14ac:dyDescent="0.25">
      <c r="A612" s="3" t="s">
        <v>25</v>
      </c>
      <c r="B612" s="2">
        <v>43952</v>
      </c>
      <c r="C612" s="34">
        <v>0.15246831168918901</v>
      </c>
      <c r="D612" s="7">
        <v>7.2203757720464501E-2</v>
      </c>
      <c r="E612" s="7">
        <v>0.76187656095704004</v>
      </c>
      <c r="F612" s="14">
        <v>0.16591968132249499</v>
      </c>
      <c r="G612" s="7">
        <v>1.14973172367017E-2</v>
      </c>
      <c r="H612" s="7">
        <v>2.2784350858739399E-4</v>
      </c>
      <c r="I612" s="34">
        <v>0.119800558143559</v>
      </c>
      <c r="J612" s="34">
        <v>2.6900467693011899E-2</v>
      </c>
      <c r="K612" s="34">
        <v>9.0201896201260401E-2</v>
      </c>
      <c r="L612" s="34">
        <v>0.57121113509858201</v>
      </c>
      <c r="M612" s="7">
        <v>6.3122441908063695E-2</v>
      </c>
      <c r="N612" s="7">
        <v>9.4811275117757707E-2</v>
      </c>
      <c r="O612" s="7">
        <v>0</v>
      </c>
      <c r="P612" s="7">
        <v>2.22270650924755E-2</v>
      </c>
      <c r="Q612" s="7">
        <v>7.3796721264644303</v>
      </c>
    </row>
    <row r="613" spans="1:17" hidden="1" x14ac:dyDescent="0.25">
      <c r="A613" s="3" t="s">
        <v>25</v>
      </c>
      <c r="B613" s="2">
        <v>43983</v>
      </c>
      <c r="C613" s="34">
        <v>0.34230529944862498</v>
      </c>
      <c r="D613" s="7">
        <v>3.8905199995956402E-2</v>
      </c>
      <c r="E613" s="7">
        <v>0.65052339189541597</v>
      </c>
      <c r="F613" s="14">
        <v>0.31057140810862799</v>
      </c>
      <c r="G613" s="7">
        <v>8.97799148991873E-3</v>
      </c>
      <c r="H613" s="7">
        <v>2.2836948103211401E-2</v>
      </c>
      <c r="I613" s="34">
        <v>0.41810624223425902</v>
      </c>
      <c r="J613" s="34">
        <v>4.3105079397652901E-2</v>
      </c>
      <c r="K613" s="34">
        <v>7.1743730801775304E-2</v>
      </c>
      <c r="L613" s="34">
        <v>0.26028268031844198</v>
      </c>
      <c r="M613" s="7">
        <v>0.100136622226559</v>
      </c>
      <c r="N613" s="7">
        <v>5.1793489964470897E-2</v>
      </c>
      <c r="O613" s="7">
        <v>1.1621444412506399E-3</v>
      </c>
      <c r="P613" s="7">
        <v>2.18550710224606E-2</v>
      </c>
      <c r="Q613" s="7">
        <v>7.2681840054857796</v>
      </c>
    </row>
    <row r="614" spans="1:17" hidden="1" x14ac:dyDescent="0.25">
      <c r="A614" s="3" t="s">
        <v>25</v>
      </c>
      <c r="B614" s="2">
        <v>44013</v>
      </c>
      <c r="C614" s="34">
        <v>0.70729597524731702</v>
      </c>
      <c r="D614" s="7">
        <v>1.97274944579326E-2</v>
      </c>
      <c r="E614" s="7">
        <v>0.60774409847019395</v>
      </c>
      <c r="F614" s="14">
        <v>0.37252840707187401</v>
      </c>
      <c r="G614" s="7">
        <v>1.05535869446521E-2</v>
      </c>
      <c r="H614" s="7">
        <v>2.8499204666619499E-2</v>
      </c>
      <c r="I614" s="34">
        <v>0.41871923185559101</v>
      </c>
      <c r="J614" s="34">
        <v>0.13189310689620201</v>
      </c>
      <c r="K614" s="34">
        <v>5.5158539196226E-2</v>
      </c>
      <c r="L614" s="34">
        <v>0.13492913179963001</v>
      </c>
      <c r="M614" s="7">
        <v>0.13216294853128099</v>
      </c>
      <c r="N614" s="7">
        <v>3.2080486945534101E-2</v>
      </c>
      <c r="O614" s="7">
        <v>9.0928732138957791E-3</v>
      </c>
      <c r="P614" s="7">
        <v>4.6910889950368101E-2</v>
      </c>
      <c r="Q614" s="7">
        <v>7.0430790606740601</v>
      </c>
    </row>
    <row r="615" spans="1:17" hidden="1" x14ac:dyDescent="0.25">
      <c r="A615" s="3" t="s">
        <v>25</v>
      </c>
      <c r="B615" s="2">
        <v>44044</v>
      </c>
      <c r="C615" s="34">
        <v>0.81024630673853304</v>
      </c>
      <c r="D615" s="7">
        <v>1.78783514212883E-2</v>
      </c>
      <c r="E615" s="7">
        <v>0.58759896826443003</v>
      </c>
      <c r="F615" s="14">
        <v>0.394522680314282</v>
      </c>
      <c r="G615" s="7">
        <v>7.0258903364548804E-3</v>
      </c>
      <c r="H615" s="7">
        <v>2.9036478212131799E-2</v>
      </c>
      <c r="I615" s="34">
        <v>0.406793663240686</v>
      </c>
      <c r="J615" s="34">
        <v>0.196948267555799</v>
      </c>
      <c r="K615" s="34">
        <v>5.8063136985466897E-2</v>
      </c>
      <c r="L615" s="34">
        <v>0.116690590509907</v>
      </c>
      <c r="M615" s="7">
        <v>0.116731774838678</v>
      </c>
      <c r="N615" s="7">
        <v>3.03191928472775E-2</v>
      </c>
      <c r="O615" s="7">
        <v>1.0157475462873201E-2</v>
      </c>
      <c r="P615" s="7">
        <v>2.82335300107271E-2</v>
      </c>
      <c r="Q615" s="7">
        <v>6.9783087530344003</v>
      </c>
    </row>
    <row r="616" spans="1:17" hidden="1" x14ac:dyDescent="0.25">
      <c r="A616" s="3" t="s">
        <v>25</v>
      </c>
      <c r="B616" s="2">
        <v>44075</v>
      </c>
      <c r="C616" s="34">
        <v>0.75272863107351895</v>
      </c>
      <c r="D616" s="7">
        <v>1.9890944104067401E-2</v>
      </c>
      <c r="E616" s="7">
        <v>0.590371650710101</v>
      </c>
      <c r="F616" s="14">
        <v>0.389737405185832</v>
      </c>
      <c r="G616" s="7">
        <v>6.8064936702033202E-3</v>
      </c>
      <c r="H616" s="7">
        <v>3.1438094900188999E-2</v>
      </c>
      <c r="I616" s="34">
        <v>0.39607651554804102</v>
      </c>
      <c r="J616" s="34">
        <v>0.172899126880833</v>
      </c>
      <c r="K616" s="34">
        <v>6.4008331769167703E-2</v>
      </c>
      <c r="L616" s="34">
        <v>0.136792365943538</v>
      </c>
      <c r="M616" s="7">
        <v>0.12398398693967499</v>
      </c>
      <c r="N616" s="7">
        <v>3.5507173917302397E-2</v>
      </c>
      <c r="O616" s="7">
        <v>6.6185199540273803E-3</v>
      </c>
      <c r="P616" s="7">
        <v>2.58693904770241E-2</v>
      </c>
      <c r="Q616" s="7">
        <v>7.0556376772977103</v>
      </c>
    </row>
    <row r="617" spans="1:17" hidden="1" x14ac:dyDescent="0.25">
      <c r="A617" s="3" t="s">
        <v>25</v>
      </c>
      <c r="B617" s="2">
        <v>44105</v>
      </c>
      <c r="C617" s="34">
        <v>0.85775277533621996</v>
      </c>
      <c r="D617" s="7">
        <v>1.8265634197210001E-2</v>
      </c>
      <c r="E617" s="7">
        <v>0.56954706612264505</v>
      </c>
      <c r="F617" s="14">
        <v>0.412187299680145</v>
      </c>
      <c r="G617" s="7">
        <v>7.0649177711804203E-3</v>
      </c>
      <c r="H617" s="7">
        <v>3.8791787135293798E-2</v>
      </c>
      <c r="I617" s="34">
        <v>0.39176837970601802</v>
      </c>
      <c r="J617" s="34">
        <v>0.171753764434983</v>
      </c>
      <c r="K617" s="34">
        <v>6.4319650238949394E-2</v>
      </c>
      <c r="L617" s="34">
        <v>0.128566330468843</v>
      </c>
      <c r="M617" s="7">
        <v>0.12452115624082701</v>
      </c>
      <c r="N617" s="7">
        <v>3.3090254194701699E-2</v>
      </c>
      <c r="O617" s="7">
        <v>6.5670577381653399E-3</v>
      </c>
      <c r="P617" s="7">
        <v>3.35567020710381E-2</v>
      </c>
      <c r="Q617" s="7">
        <v>6.9966289866108298</v>
      </c>
    </row>
    <row r="618" spans="1:17" hidden="1" x14ac:dyDescent="0.25">
      <c r="A618" s="3" t="s">
        <v>25</v>
      </c>
      <c r="B618" s="2">
        <v>44136</v>
      </c>
      <c r="C618" s="34">
        <v>0.32589095357176301</v>
      </c>
      <c r="D618" s="7">
        <v>3.6001950680823902E-2</v>
      </c>
      <c r="E618" s="7">
        <v>0.67106122343423302</v>
      </c>
      <c r="F618" s="14">
        <v>0.29293682588494302</v>
      </c>
      <c r="G618" s="7">
        <v>8.9197091602817701E-3</v>
      </c>
      <c r="H618" s="7">
        <v>3.3562460113009299E-2</v>
      </c>
      <c r="I618" s="34">
        <v>0.24156203186483699</v>
      </c>
      <c r="J618" s="34">
        <v>9.1433304044068395E-2</v>
      </c>
      <c r="K618" s="34">
        <v>9.3640682581813295E-2</v>
      </c>
      <c r="L618" s="34">
        <v>0.28905632021098199</v>
      </c>
      <c r="M618" s="7">
        <v>0.16320700416956699</v>
      </c>
      <c r="N618" s="7">
        <v>5.08934027963346E-2</v>
      </c>
      <c r="O618" s="7">
        <v>2.5736549014913198E-3</v>
      </c>
      <c r="P618" s="7">
        <v>2.5151430157615201E-2</v>
      </c>
      <c r="Q618" s="7">
        <v>7.2261183879123196</v>
      </c>
    </row>
    <row r="619" spans="1:17" hidden="1" x14ac:dyDescent="0.25">
      <c r="A619" s="3" t="s">
        <v>25</v>
      </c>
      <c r="B619" s="2">
        <v>44166</v>
      </c>
      <c r="C619" s="34">
        <v>1.0779098914977201</v>
      </c>
      <c r="D619" s="7">
        <v>1.5936714603566101E-2</v>
      </c>
      <c r="E619" s="7">
        <v>0.55730132613793604</v>
      </c>
      <c r="F619" s="14">
        <v>0.42676195925849802</v>
      </c>
      <c r="G619" s="7">
        <v>5.9501406267189602E-3</v>
      </c>
      <c r="H619" s="7">
        <v>4.62644683523116E-2</v>
      </c>
      <c r="I619" s="34">
        <v>0.48058529421817597</v>
      </c>
      <c r="J619" s="34">
        <v>5.3645487905091098E-2</v>
      </c>
      <c r="K619" s="34">
        <v>9.14658292624249E-2</v>
      </c>
      <c r="L619" s="34">
        <v>0.111498011135618</v>
      </c>
      <c r="M619" s="7">
        <v>0.145379863590269</v>
      </c>
      <c r="N619" s="7">
        <v>3.0805455729812099E-2</v>
      </c>
      <c r="O619" s="7">
        <v>2.11590815648158E-3</v>
      </c>
      <c r="P619" s="7">
        <v>3.2289541023096099E-2</v>
      </c>
      <c r="Q619" s="7">
        <v>6.9510055392349299</v>
      </c>
    </row>
    <row r="620" spans="1:17" hidden="1" x14ac:dyDescent="0.25">
      <c r="A620" s="3" t="s">
        <v>25</v>
      </c>
      <c r="B620" s="2">
        <v>44197</v>
      </c>
      <c r="C620" s="34">
        <v>0.16964531914804401</v>
      </c>
      <c r="D620" s="7">
        <v>6.6850907423218295E-2</v>
      </c>
      <c r="E620" s="7">
        <v>0.75401609464884201</v>
      </c>
      <c r="F620" s="14">
        <v>0.17913299792793899</v>
      </c>
      <c r="G620" s="7">
        <v>1.10071429209888E-2</v>
      </c>
      <c r="H620" s="7">
        <v>1.87392738868306E-3</v>
      </c>
      <c r="I620" s="34">
        <v>9.5315384039543594E-2</v>
      </c>
      <c r="J620" s="34">
        <v>5.91767345018838E-2</v>
      </c>
      <c r="K620" s="34">
        <v>7.1439963933444497E-2</v>
      </c>
      <c r="L620" s="34">
        <v>0.49450570215818301</v>
      </c>
      <c r="M620" s="7">
        <v>0.18129072571093999</v>
      </c>
      <c r="N620" s="7">
        <v>6.3086346886969097E-2</v>
      </c>
      <c r="O620" s="7">
        <v>5.1661877159188902E-3</v>
      </c>
      <c r="P620" s="7">
        <v>1.7137884743444801E-2</v>
      </c>
      <c r="Q620" s="7">
        <v>7.3712914000979897</v>
      </c>
    </row>
    <row r="621" spans="1:17" hidden="1" x14ac:dyDescent="0.25">
      <c r="A621" s="3" t="s">
        <v>25</v>
      </c>
      <c r="B621" s="2">
        <v>44228</v>
      </c>
      <c r="C621" s="34">
        <v>0.18934859348969499</v>
      </c>
      <c r="D621" s="7">
        <v>6.0012067537576499E-2</v>
      </c>
      <c r="E621" s="7">
        <v>0.72732929359512299</v>
      </c>
      <c r="F621" s="14">
        <v>0.21265863886729999</v>
      </c>
      <c r="G621" s="7">
        <v>1.6270372689397399E-2</v>
      </c>
      <c r="H621" s="7">
        <v>1.8769478730407902E-5</v>
      </c>
      <c r="I621" s="34">
        <v>0.11683585078549701</v>
      </c>
      <c r="J621" s="34">
        <v>6.2943271740621504E-2</v>
      </c>
      <c r="K621" s="34">
        <v>8.5037275621674194E-2</v>
      </c>
      <c r="L621" s="34">
        <v>0.43469871238998398</v>
      </c>
      <c r="M621" s="7">
        <v>0.197482895280186</v>
      </c>
      <c r="N621" s="7">
        <v>6.0805202879483301E-2</v>
      </c>
      <c r="O621" s="7">
        <v>9.4285348155749202E-4</v>
      </c>
      <c r="P621" s="7">
        <v>2.4964795652868601E-2</v>
      </c>
      <c r="Q621" s="7">
        <v>7.34447840925107</v>
      </c>
    </row>
    <row r="622" spans="1:17" hidden="1" x14ac:dyDescent="0.25">
      <c r="A622" s="3" t="s">
        <v>25</v>
      </c>
      <c r="B622" s="2">
        <v>44256</v>
      </c>
      <c r="C622" s="34">
        <v>0.23980741259145399</v>
      </c>
      <c r="D622" s="7">
        <v>5.0094315328219299E-2</v>
      </c>
      <c r="E622" s="7">
        <v>0.72295076840140204</v>
      </c>
      <c r="F622" s="14">
        <v>0.226954916270379</v>
      </c>
      <c r="G622" s="7">
        <v>3.1161207109365201E-2</v>
      </c>
      <c r="H622" s="7">
        <v>0</v>
      </c>
      <c r="I622" s="34">
        <v>0.12096674165712799</v>
      </c>
      <c r="J622" s="34">
        <v>6.9870864003652E-2</v>
      </c>
      <c r="K622" s="34">
        <v>8.1558602673023894E-2</v>
      </c>
      <c r="L622" s="34">
        <v>0.40497309051707803</v>
      </c>
      <c r="M622" s="7">
        <v>0.208253596976269</v>
      </c>
      <c r="N622" s="7">
        <v>5.9836724575063199E-2</v>
      </c>
      <c r="O622" s="7">
        <v>1.6375342317579301E-3</v>
      </c>
      <c r="P622" s="7">
        <v>2.1741638256663198E-2</v>
      </c>
      <c r="Q622" s="7">
        <v>7.0461785509871602</v>
      </c>
    </row>
    <row r="623" spans="1:17" hidden="1" x14ac:dyDescent="0.25">
      <c r="A623" s="3" t="s">
        <v>25</v>
      </c>
      <c r="B623" s="2">
        <v>44287</v>
      </c>
      <c r="C623" s="34">
        <v>0.62526115507179303</v>
      </c>
      <c r="D623" s="7">
        <v>2.2516839012006101E-2</v>
      </c>
      <c r="E623" s="7">
        <v>0.62159347904313</v>
      </c>
      <c r="F623" s="14">
        <v>0.35588968194486398</v>
      </c>
      <c r="G623" s="7">
        <v>9.6612532731505992E-3</v>
      </c>
      <c r="H623" s="7">
        <v>2.05088676857423E-2</v>
      </c>
      <c r="I623" s="34">
        <v>0.44883769461762302</v>
      </c>
      <c r="J623" s="34">
        <v>8.3335966281030599E-2</v>
      </c>
      <c r="K623" s="34">
        <v>5.9229023046758998E-2</v>
      </c>
      <c r="L623" s="34">
        <v>0.16074210489128599</v>
      </c>
      <c r="M623" s="7">
        <v>0.148447158687428</v>
      </c>
      <c r="N623" s="7">
        <v>3.6518846882133603E-2</v>
      </c>
      <c r="O623" s="7">
        <v>4.8129930235614104E-3</v>
      </c>
      <c r="P623" s="7">
        <v>2.79060916112862E-2</v>
      </c>
      <c r="Q623" s="7">
        <v>6.9864250254770504</v>
      </c>
    </row>
    <row r="624" spans="1:17" hidden="1" x14ac:dyDescent="0.25">
      <c r="A624" s="3" t="s">
        <v>25</v>
      </c>
      <c r="B624" s="2">
        <v>44317</v>
      </c>
      <c r="C624" s="34">
        <v>0.826642283306389</v>
      </c>
      <c r="D624" s="7">
        <v>1.8065243626082202E-2</v>
      </c>
      <c r="E624" s="7">
        <v>0.57766660095078703</v>
      </c>
      <c r="F624" s="14">
        <v>0.40426815542312999</v>
      </c>
      <c r="G624" s="7">
        <v>8.5262360709938406E-3</v>
      </c>
      <c r="H624" s="7">
        <v>3.2952961156634E-2</v>
      </c>
      <c r="I624" s="34">
        <v>0.43177545515451798</v>
      </c>
      <c r="J624" s="34">
        <v>0.14370313450326599</v>
      </c>
      <c r="K624" s="34">
        <v>4.9413363825728099E-2</v>
      </c>
      <c r="L624" s="34">
        <v>0.132162758358953</v>
      </c>
      <c r="M624" s="7">
        <v>0.133278234786985</v>
      </c>
      <c r="N624" s="7">
        <v>2.8714406394520001E-2</v>
      </c>
      <c r="O624" s="7">
        <v>5.3067447392397401E-3</v>
      </c>
      <c r="P624" s="7">
        <v>3.4166705009162503E-2</v>
      </c>
      <c r="Q624" s="7">
        <v>7.0038440625462997</v>
      </c>
    </row>
    <row r="625" spans="1:17" hidden="1" x14ac:dyDescent="0.25">
      <c r="A625" s="3" t="s">
        <v>25</v>
      </c>
      <c r="B625" s="2">
        <v>44348</v>
      </c>
      <c r="C625" s="34">
        <v>0.807762656747404</v>
      </c>
      <c r="D625" s="7">
        <v>1.79676063918786E-2</v>
      </c>
      <c r="E625" s="7">
        <v>0.56736816983645699</v>
      </c>
      <c r="F625" s="14">
        <v>0.41466422377166401</v>
      </c>
      <c r="G625" s="7">
        <v>6.5382219458628701E-3</v>
      </c>
      <c r="H625" s="7">
        <v>3.4466955941741602E-2</v>
      </c>
      <c r="I625" s="34">
        <v>0.40452112899965698</v>
      </c>
      <c r="J625" s="34">
        <v>0.17192596429609699</v>
      </c>
      <c r="K625" s="34">
        <v>5.1995485795073799E-2</v>
      </c>
      <c r="L625" s="34">
        <v>0.13238743399343</v>
      </c>
      <c r="M625" s="7">
        <v>0.13281552335619201</v>
      </c>
      <c r="N625" s="7">
        <v>2.7219607502416299E-2</v>
      </c>
      <c r="O625" s="7">
        <v>6.8663132096212897E-3</v>
      </c>
      <c r="P625" s="7">
        <v>3.12633649599076E-2</v>
      </c>
      <c r="Q625" s="7">
        <v>6.9874514679296</v>
      </c>
    </row>
    <row r="626" spans="1:17" hidden="1" x14ac:dyDescent="0.25">
      <c r="A626" s="3" t="s">
        <v>25</v>
      </c>
      <c r="B626" s="2">
        <v>44378</v>
      </c>
      <c r="C626" s="34">
        <v>0.890934753468964</v>
      </c>
      <c r="D626" s="7">
        <v>1.7750618116624199E-2</v>
      </c>
      <c r="E626" s="7">
        <v>0.57547041094529106</v>
      </c>
      <c r="F626" s="14">
        <v>0.40677897093808502</v>
      </c>
      <c r="G626" s="7">
        <v>8.4965648514726197E-3</v>
      </c>
      <c r="H626" s="7">
        <v>3.7128928858715403E-2</v>
      </c>
      <c r="I626" s="34">
        <v>0.37827261908029097</v>
      </c>
      <c r="J626" s="34">
        <v>0.19863354901806901</v>
      </c>
      <c r="K626" s="34">
        <v>4.8288978399401397E-2</v>
      </c>
      <c r="L626" s="34">
        <v>0.124996673140613</v>
      </c>
      <c r="M626" s="7">
        <v>0.122321452695623</v>
      </c>
      <c r="N626" s="7">
        <v>2.62727484315626E-2</v>
      </c>
      <c r="O626" s="7">
        <v>8.0961955408276696E-3</v>
      </c>
      <c r="P626" s="7">
        <v>4.7492289983424703E-2</v>
      </c>
      <c r="Q626" s="7">
        <v>6.9843389313474002</v>
      </c>
    </row>
    <row r="627" spans="1:17" hidden="1" x14ac:dyDescent="0.25">
      <c r="A627" s="3" t="s">
        <v>25</v>
      </c>
      <c r="B627" s="2">
        <v>44409</v>
      </c>
      <c r="C627" s="34">
        <v>0.94557203713420401</v>
      </c>
      <c r="D627" s="7">
        <v>1.60880593297772E-2</v>
      </c>
      <c r="E627" s="7">
        <v>0.55180338656532002</v>
      </c>
      <c r="F627" s="14">
        <v>0.43210855410490301</v>
      </c>
      <c r="G627" s="7">
        <v>5.7150019281708197E-3</v>
      </c>
      <c r="H627" s="7">
        <v>3.9741248880432997E-2</v>
      </c>
      <c r="I627" s="34">
        <v>0.375472502578794</v>
      </c>
      <c r="J627" s="34">
        <v>0.23955261555983401</v>
      </c>
      <c r="K627" s="34">
        <v>5.1128818771535398E-2</v>
      </c>
      <c r="L627" s="34">
        <v>0.11389104128888999</v>
      </c>
      <c r="M627" s="7">
        <v>0.111845195462458</v>
      </c>
      <c r="N627" s="7">
        <v>2.1332911160272899E-2</v>
      </c>
      <c r="O627" s="7">
        <v>8.0167996105967709E-3</v>
      </c>
      <c r="P627" s="7">
        <v>3.3303864759016297E-2</v>
      </c>
      <c r="Q627" s="7">
        <v>6.9916136301339797</v>
      </c>
    </row>
    <row r="628" spans="1:17" x14ac:dyDescent="0.25">
      <c r="A628" s="3" t="s">
        <v>25</v>
      </c>
      <c r="B628" s="2">
        <v>44440</v>
      </c>
      <c r="C628" s="34">
        <v>0.87727228550832503</v>
      </c>
      <c r="D628" s="7">
        <v>1.75123974334787E-2</v>
      </c>
      <c r="E628" s="7">
        <v>0.56998339900750195</v>
      </c>
      <c r="F628" s="14">
        <v>0.41250420355901901</v>
      </c>
      <c r="G628" s="7">
        <v>5.6725594600361504E-3</v>
      </c>
      <c r="H628" s="7">
        <v>3.2757052292934602E-2</v>
      </c>
      <c r="I628" s="34">
        <v>0.35743145439006402</v>
      </c>
      <c r="J628" s="34">
        <v>0.22825456800809099</v>
      </c>
      <c r="K628" s="34">
        <v>5.1100774063575903E-2</v>
      </c>
      <c r="L628" s="34">
        <v>0.12987058889688899</v>
      </c>
      <c r="M628" s="7">
        <v>0.119000795816169</v>
      </c>
      <c r="N628" s="7">
        <v>2.4038711178493401E-2</v>
      </c>
      <c r="O628" s="7">
        <v>1.6967373719299302E-2</v>
      </c>
      <c r="P628" s="7">
        <v>3.4906122174448398E-2</v>
      </c>
      <c r="Q628" s="7">
        <v>6.9935318075852697</v>
      </c>
    </row>
    <row r="629" spans="1:17" hidden="1" x14ac:dyDescent="0.25">
      <c r="A629" s="3" t="s">
        <v>26</v>
      </c>
      <c r="B629" s="2">
        <v>43466</v>
      </c>
      <c r="C629" s="34">
        <v>0.81089467147093997</v>
      </c>
      <c r="D629" s="7">
        <v>1.8593405871699699E-2</v>
      </c>
      <c r="E629" s="7">
        <v>0.68302161824458096</v>
      </c>
      <c r="F629" s="14">
        <v>0.29838497588371898</v>
      </c>
      <c r="G629" s="7">
        <v>1.9015627151563401E-2</v>
      </c>
      <c r="H629" s="7">
        <v>2.83018766535293E-2</v>
      </c>
      <c r="I629" s="34">
        <v>0.242727775555069</v>
      </c>
      <c r="J629" s="34">
        <v>0.13981077577968601</v>
      </c>
      <c r="K629" s="34">
        <v>9.7332505240945902E-2</v>
      </c>
      <c r="L629" s="34">
        <v>0.12515090969529499</v>
      </c>
      <c r="M629" s="7">
        <v>0.119548234917498</v>
      </c>
      <c r="N629" s="7">
        <v>3.19704309571665E-2</v>
      </c>
      <c r="O629" s="7">
        <v>0.146436917815113</v>
      </c>
      <c r="P629" s="7">
        <v>4.9704946234134399E-2</v>
      </c>
      <c r="Q629" s="7">
        <v>6.87712842073143</v>
      </c>
    </row>
    <row r="630" spans="1:17" hidden="1" x14ac:dyDescent="0.25">
      <c r="A630" s="3" t="s">
        <v>26</v>
      </c>
      <c r="B630" s="2">
        <v>43497</v>
      </c>
      <c r="C630" s="34">
        <v>0.87840092117587998</v>
      </c>
      <c r="D630" s="7">
        <v>1.6943938408140999E-2</v>
      </c>
      <c r="E630" s="7">
        <v>0.67602911019858303</v>
      </c>
      <c r="F630" s="14">
        <v>0.30702695139327602</v>
      </c>
      <c r="G630" s="7">
        <v>1.6941571539642701E-2</v>
      </c>
      <c r="H630" s="7">
        <v>2.1556041949661899E-2</v>
      </c>
      <c r="I630" s="34">
        <v>0.23476202571881299</v>
      </c>
      <c r="J630" s="34">
        <v>0.14927546336595501</v>
      </c>
      <c r="K630" s="34">
        <v>9.4282268320824897E-2</v>
      </c>
      <c r="L630" s="34">
        <v>0.12385974350196401</v>
      </c>
      <c r="M630" s="7">
        <v>0.128317855126513</v>
      </c>
      <c r="N630" s="7">
        <v>2.6003353001544501E-2</v>
      </c>
      <c r="O630" s="7">
        <v>0.15368749135894799</v>
      </c>
      <c r="P630" s="7">
        <v>5.13141861161336E-2</v>
      </c>
      <c r="Q630" s="7">
        <v>6.7984729403759196</v>
      </c>
    </row>
    <row r="631" spans="1:17" hidden="1" x14ac:dyDescent="0.25">
      <c r="A631" s="3" t="s">
        <v>26</v>
      </c>
      <c r="B631" s="2">
        <v>43525</v>
      </c>
      <c r="C631" s="34">
        <v>1.0051173937253901</v>
      </c>
      <c r="D631" s="7">
        <v>1.8064635780404702E-2</v>
      </c>
      <c r="E631" s="7">
        <v>0.68397954293016505</v>
      </c>
      <c r="F631" s="14">
        <v>0.29795582128942999</v>
      </c>
      <c r="G631" s="7">
        <v>1.9298261535956301E-2</v>
      </c>
      <c r="H631" s="7">
        <v>2.3326794892543998E-2</v>
      </c>
      <c r="I631" s="34">
        <v>0.26175866418514498</v>
      </c>
      <c r="J631" s="34">
        <v>0.15220302036215</v>
      </c>
      <c r="K631" s="34">
        <v>8.84792809665913E-2</v>
      </c>
      <c r="L631" s="34">
        <v>0.120755822392187</v>
      </c>
      <c r="M631" s="7">
        <v>0.11002394040843</v>
      </c>
      <c r="N631" s="7">
        <v>3.1680486998127998E-2</v>
      </c>
      <c r="O631" s="7">
        <v>0.13287171218643601</v>
      </c>
      <c r="P631" s="7">
        <v>5.9602016072431797E-2</v>
      </c>
      <c r="Q631" s="7">
        <v>6.7360008932942996</v>
      </c>
    </row>
    <row r="632" spans="1:17" hidden="1" x14ac:dyDescent="0.25">
      <c r="A632" s="3" t="s">
        <v>26</v>
      </c>
      <c r="B632" s="2">
        <v>43556</v>
      </c>
      <c r="C632" s="34">
        <v>0.940170844357199</v>
      </c>
      <c r="D632" s="7">
        <v>2.04512718365157E-2</v>
      </c>
      <c r="E632" s="7">
        <v>0.68739067964020295</v>
      </c>
      <c r="F632" s="14">
        <v>0.29215804852328198</v>
      </c>
      <c r="G632" s="7">
        <v>2.0017891983891201E-2</v>
      </c>
      <c r="H632" s="7">
        <v>2.1903037818457701E-2</v>
      </c>
      <c r="I632" s="34">
        <v>0.28760528186746298</v>
      </c>
      <c r="J632" s="34">
        <v>0.14710327524148301</v>
      </c>
      <c r="K632" s="34">
        <v>9.1548977202229806E-2</v>
      </c>
      <c r="L632" s="34">
        <v>0.122802111896191</v>
      </c>
      <c r="M632" s="7">
        <v>0.11032675150657401</v>
      </c>
      <c r="N632" s="7">
        <v>3.1433978366298902E-2</v>
      </c>
      <c r="O632" s="7">
        <v>0.122803777072266</v>
      </c>
      <c r="P632" s="7">
        <v>4.4454917045146397E-2</v>
      </c>
      <c r="Q632" s="7">
        <v>6.8026903174742301</v>
      </c>
    </row>
    <row r="633" spans="1:17" hidden="1" x14ac:dyDescent="0.25">
      <c r="A633" s="3" t="s">
        <v>26</v>
      </c>
      <c r="B633" s="2">
        <v>43586</v>
      </c>
      <c r="C633" s="34">
        <v>1.0209610362703101</v>
      </c>
      <c r="D633" s="7">
        <v>1.66683498067518E-2</v>
      </c>
      <c r="E633" s="7">
        <v>0.69726147925836401</v>
      </c>
      <c r="F633" s="14">
        <v>0.28607017093488402</v>
      </c>
      <c r="G633" s="7">
        <v>1.8915990316527399E-2</v>
      </c>
      <c r="H633" s="7">
        <v>2.3052409974564599E-2</v>
      </c>
      <c r="I633" s="34">
        <v>0.29069837925145398</v>
      </c>
      <c r="J633" s="34">
        <v>0.149993520072632</v>
      </c>
      <c r="K633" s="34">
        <v>9.2685190663333195E-2</v>
      </c>
      <c r="L633" s="34">
        <v>0.106912642375351</v>
      </c>
      <c r="M633" s="7">
        <v>0.113120425571881</v>
      </c>
      <c r="N633" s="7">
        <v>2.44568482967349E-2</v>
      </c>
      <c r="O633" s="7">
        <v>0.13293282586041799</v>
      </c>
      <c r="P633" s="7">
        <v>4.7231767617102897E-2</v>
      </c>
      <c r="Q633" s="7">
        <v>6.7809990739265</v>
      </c>
    </row>
    <row r="634" spans="1:17" hidden="1" x14ac:dyDescent="0.25">
      <c r="A634" s="3" t="s">
        <v>26</v>
      </c>
      <c r="B634" s="2">
        <v>43617</v>
      </c>
      <c r="C634" s="34">
        <v>1.00358583181932</v>
      </c>
      <c r="D634" s="7">
        <v>1.55819263721469E-2</v>
      </c>
      <c r="E634" s="7">
        <v>0.703988791628813</v>
      </c>
      <c r="F634" s="14">
        <v>0.28042928199903999</v>
      </c>
      <c r="G634" s="7">
        <v>1.5777090778820401E-2</v>
      </c>
      <c r="H634" s="7">
        <v>2.4582466658470001E-2</v>
      </c>
      <c r="I634" s="34">
        <v>0.27780457060423103</v>
      </c>
      <c r="J634" s="34">
        <v>0.144935509718436</v>
      </c>
      <c r="K634" s="34">
        <v>9.5282424490252496E-2</v>
      </c>
      <c r="L634" s="34">
        <v>0.108373073002287</v>
      </c>
      <c r="M634" s="7">
        <v>0.111303040040151</v>
      </c>
      <c r="N634" s="7">
        <v>2.19967299676983E-2</v>
      </c>
      <c r="O634" s="7">
        <v>0.14977180569902501</v>
      </c>
      <c r="P634" s="7">
        <v>5.0173289040628698E-2</v>
      </c>
      <c r="Q634" s="7">
        <v>6.83603822458642</v>
      </c>
    </row>
    <row r="635" spans="1:17" hidden="1" x14ac:dyDescent="0.25">
      <c r="A635" s="3" t="s">
        <v>26</v>
      </c>
      <c r="B635" s="2">
        <v>43647</v>
      </c>
      <c r="C635" s="34">
        <v>0.99990812526358097</v>
      </c>
      <c r="D635" s="7">
        <v>1.6345238016423801E-2</v>
      </c>
      <c r="E635" s="7">
        <v>0.67630490855044401</v>
      </c>
      <c r="F635" s="14">
        <v>0.30734985343313198</v>
      </c>
      <c r="G635" s="7">
        <v>1.4098102336787099E-2</v>
      </c>
      <c r="H635" s="7">
        <v>2.17936859022228E-2</v>
      </c>
      <c r="I635" s="34">
        <v>0.29307871832155802</v>
      </c>
      <c r="J635" s="34">
        <v>0.141097083033562</v>
      </c>
      <c r="K635" s="34">
        <v>9.40982365689393E-2</v>
      </c>
      <c r="L635" s="34">
        <v>0.107673825118083</v>
      </c>
      <c r="M635" s="7">
        <v>0.122057436946338</v>
      </c>
      <c r="N635" s="7">
        <v>2.5563313029258999E-2</v>
      </c>
      <c r="O635" s="7">
        <v>0.12976893318021099</v>
      </c>
      <c r="P635" s="7">
        <v>5.0770665563040399E-2</v>
      </c>
      <c r="Q635" s="7">
        <v>6.6982035926160197</v>
      </c>
    </row>
    <row r="636" spans="1:17" hidden="1" x14ac:dyDescent="0.25">
      <c r="A636" s="3" t="s">
        <v>26</v>
      </c>
      <c r="B636" s="2">
        <v>43678</v>
      </c>
      <c r="C636" s="34">
        <v>0.97942794463056204</v>
      </c>
      <c r="D636" s="7">
        <v>1.5622385313864701E-2</v>
      </c>
      <c r="E636" s="7">
        <v>0.69991053523397295</v>
      </c>
      <c r="F636" s="14">
        <v>0.28446707945216299</v>
      </c>
      <c r="G636" s="7">
        <v>1.4060728211890999E-2</v>
      </c>
      <c r="H636" s="7">
        <v>2.3945843127532E-2</v>
      </c>
      <c r="I636" s="34">
        <v>0.28172276471352697</v>
      </c>
      <c r="J636" s="34">
        <v>0.16973964088441601</v>
      </c>
      <c r="K636" s="34">
        <v>9.6220245575048505E-2</v>
      </c>
      <c r="L636" s="34">
        <v>0.109112950804541</v>
      </c>
      <c r="M636" s="7">
        <v>0.118422379401117</v>
      </c>
      <c r="N636" s="7">
        <v>2.7618296340291101E-2</v>
      </c>
      <c r="O636" s="7">
        <v>0.112807467721496</v>
      </c>
      <c r="P636" s="7">
        <v>4.6349683220140603E-2</v>
      </c>
      <c r="Q636" s="7">
        <v>6.7914367846353798</v>
      </c>
    </row>
    <row r="637" spans="1:17" hidden="1" x14ac:dyDescent="0.25">
      <c r="A637" s="3" t="s">
        <v>26</v>
      </c>
      <c r="B637" s="2">
        <v>43709</v>
      </c>
      <c r="C637" s="34">
        <v>0.93859555663973604</v>
      </c>
      <c r="D637" s="7">
        <v>1.9312720316909698E-2</v>
      </c>
      <c r="E637" s="7">
        <v>0.68782313501043801</v>
      </c>
      <c r="F637" s="14">
        <v>0.29286414467265198</v>
      </c>
      <c r="G637" s="7">
        <v>1.4789913905017601E-2</v>
      </c>
      <c r="H637" s="7">
        <v>2.4173111529835999E-2</v>
      </c>
      <c r="I637" s="34">
        <v>0.27123222044578399</v>
      </c>
      <c r="J637" s="34">
        <v>0.15413912351091499</v>
      </c>
      <c r="K637" s="34">
        <v>9.4202471485733102E-2</v>
      </c>
      <c r="L637" s="34">
        <v>0.10928055514872501</v>
      </c>
      <c r="M637" s="7">
        <v>0.11110048366594499</v>
      </c>
      <c r="N637" s="7">
        <v>2.7399289562302299E-2</v>
      </c>
      <c r="O637" s="7">
        <v>0.139430817858021</v>
      </c>
      <c r="P637" s="7">
        <v>5.42520128877211E-2</v>
      </c>
      <c r="Q637" s="7">
        <v>6.7690194935625403</v>
      </c>
    </row>
    <row r="638" spans="1:17" hidden="1" x14ac:dyDescent="0.25">
      <c r="A638" s="3" t="s">
        <v>26</v>
      </c>
      <c r="B638" s="2">
        <v>43739</v>
      </c>
      <c r="C638" s="34">
        <v>0.96760790125759899</v>
      </c>
      <c r="D638" s="7">
        <v>1.8865021901889299E-2</v>
      </c>
      <c r="E638" s="7">
        <v>0.68999241173843395</v>
      </c>
      <c r="F638" s="14">
        <v>0.291142566359677</v>
      </c>
      <c r="G638" s="7">
        <v>1.9317579373567199E-2</v>
      </c>
      <c r="H638" s="7">
        <v>3.0019488856522499E-2</v>
      </c>
      <c r="I638" s="34">
        <v>0.28117225234682303</v>
      </c>
      <c r="J638" s="34">
        <v>0.15834964505752899</v>
      </c>
      <c r="K638" s="34">
        <v>0.107057968993216</v>
      </c>
      <c r="L638" s="34">
        <v>0.110725456180868</v>
      </c>
      <c r="M638" s="7">
        <v>0.12157684351067399</v>
      </c>
      <c r="N638" s="7">
        <v>3.2285872013611598E-2</v>
      </c>
      <c r="O638" s="7">
        <v>8.9997426366412295E-2</v>
      </c>
      <c r="P638" s="7">
        <v>4.9497467300777198E-2</v>
      </c>
      <c r="Q638" s="7">
        <v>6.76767028173896</v>
      </c>
    </row>
    <row r="639" spans="1:17" hidden="1" x14ac:dyDescent="0.25">
      <c r="A639" s="3" t="s">
        <v>26</v>
      </c>
      <c r="B639" s="2">
        <v>43770</v>
      </c>
      <c r="C639" s="34">
        <v>1.06499733798445</v>
      </c>
      <c r="D639" s="7">
        <v>1.90963109947993E-2</v>
      </c>
      <c r="E639" s="7">
        <v>0.69448926968286195</v>
      </c>
      <c r="F639" s="14">
        <v>0.28641441932233902</v>
      </c>
      <c r="G639" s="7">
        <v>1.7279951953224001E-2</v>
      </c>
      <c r="H639" s="7">
        <v>3.4729395329718998E-2</v>
      </c>
      <c r="I639" s="34">
        <v>0.305255121513615</v>
      </c>
      <c r="J639" s="34">
        <v>0.148096573341573</v>
      </c>
      <c r="K639" s="34">
        <v>0.12475736915657799</v>
      </c>
      <c r="L639" s="34">
        <v>0.10019477891642101</v>
      </c>
      <c r="M639" s="7">
        <v>0.12542710282910399</v>
      </c>
      <c r="N639" s="7">
        <v>3.68209900530585E-2</v>
      </c>
      <c r="O639" s="7">
        <v>6.7964296727238194E-2</v>
      </c>
      <c r="P639" s="7">
        <v>3.9474420179469498E-2</v>
      </c>
      <c r="Q639" s="7">
        <v>6.7781755685686003</v>
      </c>
    </row>
    <row r="640" spans="1:17" hidden="1" x14ac:dyDescent="0.25">
      <c r="A640" s="3" t="s">
        <v>26</v>
      </c>
      <c r="B640" s="2">
        <v>43800</v>
      </c>
      <c r="C640" s="34">
        <v>1.3903324354050299</v>
      </c>
      <c r="D640" s="7">
        <v>1.7706285189136001E-2</v>
      </c>
      <c r="E640" s="7">
        <v>0.69798095628297796</v>
      </c>
      <c r="F640" s="14">
        <v>0.28431275852788601</v>
      </c>
      <c r="G640" s="7">
        <v>1.19294010888345E-2</v>
      </c>
      <c r="H640" s="7">
        <v>3.9029194125693799E-2</v>
      </c>
      <c r="I640" s="34">
        <v>0.34985139032396201</v>
      </c>
      <c r="J640" s="34">
        <v>0.14080547745723099</v>
      </c>
      <c r="K640" s="34">
        <v>0.13958980514234801</v>
      </c>
      <c r="L640" s="34">
        <v>9.1398481792365899E-2</v>
      </c>
      <c r="M640" s="7">
        <v>0.12315154208331899</v>
      </c>
      <c r="N640" s="7">
        <v>2.5674176991317899E-2</v>
      </c>
      <c r="O640" s="7">
        <v>4.7240785036713397E-2</v>
      </c>
      <c r="P640" s="7">
        <v>3.1329745958214403E-2</v>
      </c>
      <c r="Q640" s="7">
        <v>6.8628684744858299</v>
      </c>
    </row>
    <row r="641" spans="1:17" hidden="1" x14ac:dyDescent="0.25">
      <c r="A641" s="3" t="s">
        <v>26</v>
      </c>
      <c r="B641" s="2">
        <v>43831</v>
      </c>
      <c r="C641" s="34">
        <v>0.84918749731646803</v>
      </c>
      <c r="D641" s="7">
        <v>1.8501631467678099E-2</v>
      </c>
      <c r="E641" s="7">
        <v>0.69945768085858595</v>
      </c>
      <c r="F641" s="14">
        <v>0.28204068767373502</v>
      </c>
      <c r="G641" s="7">
        <v>2.3954951416045301E-2</v>
      </c>
      <c r="H641" s="7">
        <v>2.41165294192844E-2</v>
      </c>
      <c r="I641" s="34">
        <v>0.24110004354672501</v>
      </c>
      <c r="J641" s="34">
        <v>0.16147164062997099</v>
      </c>
      <c r="K641" s="34">
        <v>0.10815834764765</v>
      </c>
      <c r="L641" s="34">
        <v>0.11527422004983399</v>
      </c>
      <c r="M641" s="7">
        <v>0.128521373286066</v>
      </c>
      <c r="N641" s="7">
        <v>2.9412266450405001E-2</v>
      </c>
      <c r="O641" s="7">
        <v>0.11829644709433</v>
      </c>
      <c r="P641" s="7">
        <v>4.9694180459689298E-2</v>
      </c>
      <c r="Q641" s="7">
        <v>6.7173350422630298</v>
      </c>
    </row>
    <row r="642" spans="1:17" hidden="1" x14ac:dyDescent="0.25">
      <c r="A642" s="3" t="s">
        <v>26</v>
      </c>
      <c r="B642" s="2">
        <v>43862</v>
      </c>
      <c r="C642" s="34">
        <v>0.87227493969513403</v>
      </c>
      <c r="D642" s="7">
        <v>1.8279751865780298E-2</v>
      </c>
      <c r="E642" s="7">
        <v>0.69324244982900196</v>
      </c>
      <c r="F642" s="14">
        <v>0.28847779830521703</v>
      </c>
      <c r="G642" s="7">
        <v>1.8614355298022401E-2</v>
      </c>
      <c r="H642" s="7">
        <v>2.71013470009673E-2</v>
      </c>
      <c r="I642" s="34">
        <v>0.25244896798430999</v>
      </c>
      <c r="J642" s="34">
        <v>0.18310964062802099</v>
      </c>
      <c r="K642" s="34">
        <v>0.114010180920117</v>
      </c>
      <c r="L642" s="34">
        <v>0.115284637089742</v>
      </c>
      <c r="M642" s="7">
        <v>0.120061403820656</v>
      </c>
      <c r="N642" s="7">
        <v>2.8970183644846902E-2</v>
      </c>
      <c r="O642" s="7">
        <v>0.10442075166614399</v>
      </c>
      <c r="P642" s="7">
        <v>3.5978531947174201E-2</v>
      </c>
      <c r="Q642" s="7">
        <v>6.8078800842282403</v>
      </c>
    </row>
    <row r="643" spans="1:17" hidden="1" x14ac:dyDescent="0.25">
      <c r="A643" s="3" t="s">
        <v>26</v>
      </c>
      <c r="B643" s="2">
        <v>43891</v>
      </c>
      <c r="C643" s="34">
        <v>0.66528899803534303</v>
      </c>
      <c r="D643" s="7">
        <v>2.8340648160776302E-2</v>
      </c>
      <c r="E643" s="7">
        <v>0.72781506049769096</v>
      </c>
      <c r="F643" s="14">
        <v>0.24384429134153299</v>
      </c>
      <c r="G643" s="7">
        <v>2.0988835582560001E-2</v>
      </c>
      <c r="H643" s="7">
        <v>2.3245370177394399E-2</v>
      </c>
      <c r="I643" s="34">
        <v>0.22216281120105499</v>
      </c>
      <c r="J643" s="34">
        <v>0.143598865430865</v>
      </c>
      <c r="K643" s="34">
        <v>0.102845801074331</v>
      </c>
      <c r="L643" s="34">
        <v>0.205407603749268</v>
      </c>
      <c r="M643" s="7">
        <v>0.123839546975568</v>
      </c>
      <c r="N643" s="7">
        <v>3.3111118142785098E-2</v>
      </c>
      <c r="O643" s="7">
        <v>7.0022940600973096E-2</v>
      </c>
      <c r="P643" s="7">
        <v>5.4777107065200302E-2</v>
      </c>
      <c r="Q643" s="7">
        <v>6.7850950057443002</v>
      </c>
    </row>
    <row r="644" spans="1:17" hidden="1" x14ac:dyDescent="0.25">
      <c r="A644" s="3" t="s">
        <v>26</v>
      </c>
      <c r="B644" s="2">
        <v>43922</v>
      </c>
      <c r="C644" s="34">
        <v>0.22397869268364001</v>
      </c>
      <c r="D644" s="7">
        <v>7.2286243271239906E-2</v>
      </c>
      <c r="E644" s="7">
        <v>0.74138776742477897</v>
      </c>
      <c r="F644" s="14">
        <v>0.186325989303981</v>
      </c>
      <c r="G644" s="7">
        <v>1.8957305557026599E-2</v>
      </c>
      <c r="H644" s="7">
        <v>6.0111655302806796E-4</v>
      </c>
      <c r="I644" s="34">
        <v>9.0521908729584696E-2</v>
      </c>
      <c r="J644" s="34">
        <v>3.4524546745887001E-2</v>
      </c>
      <c r="K644" s="34">
        <v>0.165364064958891</v>
      </c>
      <c r="L644" s="34">
        <v>0.52628290096704999</v>
      </c>
      <c r="M644" s="7">
        <v>4.8541932387947899E-2</v>
      </c>
      <c r="N644" s="7">
        <v>3.8022462607230301E-2</v>
      </c>
      <c r="O644" s="7">
        <v>6.4102789625818703E-3</v>
      </c>
      <c r="P644" s="7">
        <v>7.0773482530772397E-2</v>
      </c>
      <c r="Q644" s="7">
        <v>7.0456758345703197</v>
      </c>
    </row>
    <row r="645" spans="1:17" hidden="1" x14ac:dyDescent="0.25">
      <c r="A645" s="3" t="s">
        <v>26</v>
      </c>
      <c r="B645" s="2">
        <v>43952</v>
      </c>
      <c r="C645" s="34">
        <v>0.27753409675590102</v>
      </c>
      <c r="D645" s="7">
        <v>6.3499153751545606E-2</v>
      </c>
      <c r="E645" s="7">
        <v>0.77172171393785405</v>
      </c>
      <c r="F645" s="14">
        <v>0.16477913231060101</v>
      </c>
      <c r="G645" s="7">
        <v>2.33818554721162E-2</v>
      </c>
      <c r="H645" s="7">
        <v>7.7318326658422603E-4</v>
      </c>
      <c r="I645" s="34">
        <v>0.10414622535201</v>
      </c>
      <c r="J645" s="34">
        <v>4.4536672371901703E-2</v>
      </c>
      <c r="K645" s="34">
        <v>0.15384145162601101</v>
      </c>
      <c r="L645" s="34">
        <v>0.50697653114260699</v>
      </c>
      <c r="M645" s="7">
        <v>5.64887844991196E-2</v>
      </c>
      <c r="N645" s="7">
        <v>3.3972736339579701E-2</v>
      </c>
      <c r="O645" s="7">
        <v>6.3046777550022099E-3</v>
      </c>
      <c r="P645" s="7">
        <v>6.9577882175068301E-2</v>
      </c>
      <c r="Q645" s="7">
        <v>6.9589472327380104</v>
      </c>
    </row>
    <row r="646" spans="1:17" hidden="1" x14ac:dyDescent="0.25">
      <c r="A646" s="3" t="s">
        <v>26</v>
      </c>
      <c r="B646" s="2">
        <v>43983</v>
      </c>
      <c r="C646" s="34">
        <v>0.50777677937097798</v>
      </c>
      <c r="D646" s="7">
        <v>4.11573180395381E-2</v>
      </c>
      <c r="E646" s="7">
        <v>0.68008761468737899</v>
      </c>
      <c r="F646" s="14">
        <v>0.27875506727308302</v>
      </c>
      <c r="G646" s="7">
        <v>2.0299793616255599E-2</v>
      </c>
      <c r="H646" s="7">
        <v>1.6231191806773598E-2</v>
      </c>
      <c r="I646" s="34">
        <v>0.30720005258614003</v>
      </c>
      <c r="J646" s="34">
        <v>6.4204667624209594E-2</v>
      </c>
      <c r="K646" s="34">
        <v>0.10478284754564</v>
      </c>
      <c r="L646" s="34">
        <v>0.250120689754046</v>
      </c>
      <c r="M646" s="7">
        <v>0.100322326481206</v>
      </c>
      <c r="N646" s="7">
        <v>3.5270780286520101E-2</v>
      </c>
      <c r="O646" s="7">
        <v>8.2590289984895305E-3</v>
      </c>
      <c r="P646" s="7">
        <v>9.3308621300720596E-2</v>
      </c>
      <c r="Q646" s="7">
        <v>7.0992689720486499</v>
      </c>
    </row>
    <row r="647" spans="1:17" hidden="1" x14ac:dyDescent="0.25">
      <c r="A647" s="3" t="s">
        <v>26</v>
      </c>
      <c r="B647" s="2">
        <v>44013</v>
      </c>
      <c r="C647" s="34">
        <v>0.804986478868705</v>
      </c>
      <c r="D647" s="7">
        <v>2.8948351814008701E-2</v>
      </c>
      <c r="E647" s="7">
        <v>0.68979116310069799</v>
      </c>
      <c r="F647" s="14">
        <v>0.281260485085293</v>
      </c>
      <c r="G647" s="7">
        <v>1.27280315352574E-2</v>
      </c>
      <c r="H647" s="7">
        <v>2.4547412962645E-2</v>
      </c>
      <c r="I647" s="34">
        <v>0.30681272808469401</v>
      </c>
      <c r="J647" s="34">
        <v>0.15079108991441101</v>
      </c>
      <c r="K647" s="34">
        <v>7.8662559095805107E-2</v>
      </c>
      <c r="L647" s="34">
        <v>0.16121408101229101</v>
      </c>
      <c r="M647" s="7">
        <v>0.133847334179475</v>
      </c>
      <c r="N647" s="7">
        <v>3.44406558290496E-2</v>
      </c>
      <c r="O647" s="7">
        <v>2.5858659279618602E-2</v>
      </c>
      <c r="P647" s="7">
        <v>7.1097448106753405E-2</v>
      </c>
      <c r="Q647" s="7">
        <v>6.9462914825225504</v>
      </c>
    </row>
    <row r="648" spans="1:17" hidden="1" x14ac:dyDescent="0.25">
      <c r="A648" s="3" t="s">
        <v>26</v>
      </c>
      <c r="B648" s="2">
        <v>44044</v>
      </c>
      <c r="C648" s="34">
        <v>0.87986240384559899</v>
      </c>
      <c r="D648" s="7">
        <v>2.77412092065955E-2</v>
      </c>
      <c r="E648" s="7">
        <v>0.70630354124837702</v>
      </c>
      <c r="F648" s="14">
        <v>0.26595524954502803</v>
      </c>
      <c r="G648" s="7">
        <v>1.6021621870917699E-2</v>
      </c>
      <c r="H648" s="7">
        <v>2.3921139787602099E-2</v>
      </c>
      <c r="I648" s="34">
        <v>0.30449229025760199</v>
      </c>
      <c r="J648" s="34">
        <v>0.19884263919794401</v>
      </c>
      <c r="K648" s="34">
        <v>7.8727440114190098E-2</v>
      </c>
      <c r="L648" s="34">
        <v>0.14103729019847</v>
      </c>
      <c r="M648" s="7">
        <v>0.122276838147336</v>
      </c>
      <c r="N648" s="7">
        <v>2.8943717303431302E-2</v>
      </c>
      <c r="O648" s="7">
        <v>3.8524252376565198E-2</v>
      </c>
      <c r="P648" s="7">
        <v>4.7212770745942198E-2</v>
      </c>
      <c r="Q648" s="7">
        <v>6.9456703484435298</v>
      </c>
    </row>
    <row r="649" spans="1:17" hidden="1" x14ac:dyDescent="0.25">
      <c r="A649" s="3" t="s">
        <v>26</v>
      </c>
      <c r="B649" s="2">
        <v>44075</v>
      </c>
      <c r="C649" s="34">
        <v>0.79290195147933595</v>
      </c>
      <c r="D649" s="7">
        <v>2.9429013643548298E-2</v>
      </c>
      <c r="E649" s="7">
        <v>0.71689353422273705</v>
      </c>
      <c r="F649" s="14">
        <v>0.25367745213371401</v>
      </c>
      <c r="G649" s="7">
        <v>1.8387549075350101E-2</v>
      </c>
      <c r="H649" s="7">
        <v>2.67624212877366E-2</v>
      </c>
      <c r="I649" s="34">
        <v>0.290759815216457</v>
      </c>
      <c r="J649" s="34">
        <v>0.174460883187189</v>
      </c>
      <c r="K649" s="34">
        <v>8.6407471888995696E-2</v>
      </c>
      <c r="L649" s="34">
        <v>0.15330774653384699</v>
      </c>
      <c r="M649" s="7">
        <v>0.125661914153326</v>
      </c>
      <c r="N649" s="7">
        <v>4.1690723493124297E-2</v>
      </c>
      <c r="O649" s="7">
        <v>2.9774480205213401E-2</v>
      </c>
      <c r="P649" s="7">
        <v>5.2786994958759798E-2</v>
      </c>
      <c r="Q649" s="7">
        <v>6.9169639864335002</v>
      </c>
    </row>
    <row r="650" spans="1:17" hidden="1" x14ac:dyDescent="0.25">
      <c r="A650" s="3" t="s">
        <v>26</v>
      </c>
      <c r="B650" s="2">
        <v>44105</v>
      </c>
      <c r="C650" s="34">
        <v>0.81259246869412805</v>
      </c>
      <c r="D650" s="7">
        <v>3.00941801571715E-2</v>
      </c>
      <c r="E650" s="7">
        <v>0.72320880252611996</v>
      </c>
      <c r="F650" s="14">
        <v>0.24669701731670801</v>
      </c>
      <c r="G650" s="7">
        <v>1.43013335086464E-2</v>
      </c>
      <c r="H650" s="7">
        <v>3.10991573572852E-2</v>
      </c>
      <c r="I650" s="34">
        <v>0.30754367751898898</v>
      </c>
      <c r="J650" s="34">
        <v>0.15178709175559801</v>
      </c>
      <c r="K650" s="34">
        <v>9.4083638739253406E-2</v>
      </c>
      <c r="L650" s="34">
        <v>0.16223584446442199</v>
      </c>
      <c r="M650" s="7">
        <v>0.132988501128426</v>
      </c>
      <c r="N650" s="7">
        <v>3.1940200342293397E-2</v>
      </c>
      <c r="O650" s="7">
        <v>2.0849051138376599E-2</v>
      </c>
      <c r="P650" s="7">
        <v>5.3171504046709402E-2</v>
      </c>
      <c r="Q650" s="7">
        <v>6.92883025240591</v>
      </c>
    </row>
    <row r="651" spans="1:17" hidden="1" x14ac:dyDescent="0.25">
      <c r="A651" s="3" t="s">
        <v>26</v>
      </c>
      <c r="B651" s="2">
        <v>44136</v>
      </c>
      <c r="C651" s="34">
        <v>0.46980929047021902</v>
      </c>
      <c r="D651" s="7">
        <v>4.3236597484711703E-2</v>
      </c>
      <c r="E651" s="7">
        <v>0.74826974617914099</v>
      </c>
      <c r="F651" s="14">
        <v>0.208493656336148</v>
      </c>
      <c r="G651" s="7">
        <v>3.1417125738592497E-2</v>
      </c>
      <c r="H651" s="7">
        <v>2.86256944394306E-2</v>
      </c>
      <c r="I651" s="34">
        <v>0.161054242779857</v>
      </c>
      <c r="J651" s="34">
        <v>9.6578817729886302E-2</v>
      </c>
      <c r="K651" s="34">
        <v>0.11556170798638001</v>
      </c>
      <c r="L651" s="34">
        <v>0.26407156023732697</v>
      </c>
      <c r="M651" s="7">
        <v>0.17243369120486901</v>
      </c>
      <c r="N651" s="7">
        <v>3.9907606163217597E-2</v>
      </c>
      <c r="O651" s="7">
        <v>1.4835731022635801E-2</v>
      </c>
      <c r="P651" s="7">
        <v>7.5513822697804503E-2</v>
      </c>
      <c r="Q651" s="7">
        <v>6.9869909469896898</v>
      </c>
    </row>
    <row r="652" spans="1:17" hidden="1" x14ac:dyDescent="0.25">
      <c r="A652" s="3" t="s">
        <v>26</v>
      </c>
      <c r="B652" s="2">
        <v>44166</v>
      </c>
      <c r="C652" s="34">
        <v>1.16222689552716</v>
      </c>
      <c r="D652" s="7">
        <v>2.7238629663485101E-2</v>
      </c>
      <c r="E652" s="7">
        <v>0.726340636833821</v>
      </c>
      <c r="F652" s="14">
        <v>0.246420733502693</v>
      </c>
      <c r="G652" s="7">
        <v>2.1688157892332301E-2</v>
      </c>
      <c r="H652" s="7">
        <v>4.0373776582039597E-2</v>
      </c>
      <c r="I652" s="34">
        <v>0.402226442914072</v>
      </c>
      <c r="J652" s="34">
        <v>5.5281718863173401E-2</v>
      </c>
      <c r="K652" s="34">
        <v>0.13857508406037999</v>
      </c>
      <c r="L652" s="34">
        <v>0.13628683240335501</v>
      </c>
      <c r="M652" s="7">
        <v>0.12738457019914201</v>
      </c>
      <c r="N652" s="7">
        <v>3.2278409969818102E-2</v>
      </c>
      <c r="O652" s="7">
        <v>1.03478457453387E-2</v>
      </c>
      <c r="P652" s="7">
        <v>3.5557161370349297E-2</v>
      </c>
      <c r="Q652" s="7">
        <v>7.0694666677783502</v>
      </c>
    </row>
    <row r="653" spans="1:17" hidden="1" x14ac:dyDescent="0.25">
      <c r="A653" s="3" t="s">
        <v>26</v>
      </c>
      <c r="B653" s="2">
        <v>44197</v>
      </c>
      <c r="C653" s="34">
        <v>0.35187962383098598</v>
      </c>
      <c r="D653" s="7">
        <v>4.8147885353385302E-2</v>
      </c>
      <c r="E653" s="7">
        <v>0.73160637564469899</v>
      </c>
      <c r="F653" s="14">
        <v>0.22024573900191499</v>
      </c>
      <c r="G653" s="7">
        <v>2.08907657396122E-2</v>
      </c>
      <c r="H653" s="7">
        <v>1.3053590113230699E-2</v>
      </c>
      <c r="I653" s="34">
        <v>0.11882764673724899</v>
      </c>
      <c r="J653" s="34">
        <v>8.99629694916151E-2</v>
      </c>
      <c r="K653" s="34">
        <v>8.7850281508329006E-2</v>
      </c>
      <c r="L653" s="34">
        <v>0.34251188497291402</v>
      </c>
      <c r="M653" s="7">
        <v>0.172369976561809</v>
      </c>
      <c r="N653" s="7">
        <v>4.6313183951905999E-2</v>
      </c>
      <c r="O653" s="7">
        <v>1.55607507280296E-2</v>
      </c>
      <c r="P653" s="7">
        <v>9.2658950195305401E-2</v>
      </c>
      <c r="Q653" s="7">
        <v>6.9812438253326699</v>
      </c>
    </row>
    <row r="654" spans="1:17" hidden="1" x14ac:dyDescent="0.25">
      <c r="A654" s="3" t="s">
        <v>26</v>
      </c>
      <c r="B654" s="2">
        <v>44228</v>
      </c>
      <c r="C654" s="34">
        <v>0.34234945825288299</v>
      </c>
      <c r="D654" s="7">
        <v>4.9940777321981898E-2</v>
      </c>
      <c r="E654" s="7">
        <v>0.70918748881619798</v>
      </c>
      <c r="F654" s="14">
        <v>0.24087173386182001</v>
      </c>
      <c r="G654" s="7">
        <v>2.9773453025552701E-2</v>
      </c>
      <c r="H654" s="7">
        <v>7.8497887879858692E-3</v>
      </c>
      <c r="I654" s="34">
        <v>7.8613919089937298E-2</v>
      </c>
      <c r="J654" s="34">
        <v>8.7387247410901203E-2</v>
      </c>
      <c r="K654" s="34">
        <v>8.4823036932786006E-2</v>
      </c>
      <c r="L654" s="34">
        <v>0.35481755654642799</v>
      </c>
      <c r="M654" s="7">
        <v>0.18613663613967599</v>
      </c>
      <c r="N654" s="7">
        <v>5.0168331378672902E-2</v>
      </c>
      <c r="O654" s="7">
        <v>1.2781724944175199E-2</v>
      </c>
      <c r="P654" s="7">
        <v>0.10764830574388499</v>
      </c>
      <c r="Q654" s="7">
        <v>7.0797024879232797</v>
      </c>
    </row>
    <row r="655" spans="1:17" hidden="1" x14ac:dyDescent="0.25">
      <c r="A655" s="3" t="s">
        <v>26</v>
      </c>
      <c r="B655" s="2">
        <v>44256</v>
      </c>
      <c r="C655" s="34">
        <v>0.414671261469511</v>
      </c>
      <c r="D655" s="7">
        <v>4.5780363484780297E-2</v>
      </c>
      <c r="E655" s="7">
        <v>0.77858373680876303</v>
      </c>
      <c r="F655" s="14">
        <v>0.17563589970645599</v>
      </c>
      <c r="G655" s="7">
        <v>3.8824190343701499E-2</v>
      </c>
      <c r="H655" s="7">
        <v>1.24675546819223E-2</v>
      </c>
      <c r="I655" s="34">
        <v>9.5425733830530102E-2</v>
      </c>
      <c r="J655" s="34">
        <v>9.6557737265691307E-2</v>
      </c>
      <c r="K655" s="34">
        <v>9.2835368775373295E-2</v>
      </c>
      <c r="L655" s="34">
        <v>0.32197197512821701</v>
      </c>
      <c r="M655" s="7">
        <v>0.161445227254116</v>
      </c>
      <c r="N655" s="7">
        <v>6.27795959196632E-2</v>
      </c>
      <c r="O655" s="7">
        <v>1.8653749394693199E-2</v>
      </c>
      <c r="P655" s="7">
        <v>9.9038867406092204E-2</v>
      </c>
      <c r="Q655" s="7">
        <v>6.9910235372434597</v>
      </c>
    </row>
    <row r="656" spans="1:17" hidden="1" x14ac:dyDescent="0.25">
      <c r="A656" s="3" t="s">
        <v>26</v>
      </c>
      <c r="B656" s="2">
        <v>44287</v>
      </c>
      <c r="C656" s="34">
        <v>0.77110869709776497</v>
      </c>
      <c r="D656" s="7">
        <v>3.1062198514756299E-2</v>
      </c>
      <c r="E656" s="7">
        <v>0.68208919759134001</v>
      </c>
      <c r="F656" s="14">
        <v>0.28684860389390299</v>
      </c>
      <c r="G656" s="7">
        <v>1.7297437081510401E-2</v>
      </c>
      <c r="H656" s="7">
        <v>2.0366118683200901E-2</v>
      </c>
      <c r="I656" s="34">
        <v>0.31470608820523099</v>
      </c>
      <c r="J656" s="34">
        <v>0.101163978335951</v>
      </c>
      <c r="K656" s="34">
        <v>9.6534894181640504E-2</v>
      </c>
      <c r="L656" s="34">
        <v>0.183531593265535</v>
      </c>
      <c r="M656" s="7">
        <v>0.13273386206047399</v>
      </c>
      <c r="N656" s="7">
        <v>3.0918380535332302E-2</v>
      </c>
      <c r="O656" s="7">
        <v>1.7283868187117302E-2</v>
      </c>
      <c r="P656" s="7">
        <v>8.5463779464008197E-2</v>
      </c>
      <c r="Q656" s="7">
        <v>6.9716774474846597</v>
      </c>
    </row>
    <row r="657" spans="1:17" hidden="1" x14ac:dyDescent="0.25">
      <c r="A657" s="3" t="s">
        <v>26</v>
      </c>
      <c r="B657" s="2">
        <v>44317</v>
      </c>
      <c r="C657" s="34">
        <v>0.91062955779902299</v>
      </c>
      <c r="D657" s="7">
        <v>2.8992683473129201E-2</v>
      </c>
      <c r="E657" s="7">
        <v>0.68078620764393605</v>
      </c>
      <c r="F657" s="14">
        <v>0.29022110888293401</v>
      </c>
      <c r="G657" s="7">
        <v>2.0093793446749799E-2</v>
      </c>
      <c r="H657" s="7">
        <v>2.5926879612339401E-2</v>
      </c>
      <c r="I657" s="34">
        <v>0.30772917340961298</v>
      </c>
      <c r="J657" s="34">
        <v>0.16872434756555199</v>
      </c>
      <c r="K657" s="34">
        <v>7.4740408253051699E-2</v>
      </c>
      <c r="L657" s="34">
        <v>0.16361024603912999</v>
      </c>
      <c r="M657" s="7">
        <v>0.114445703576667</v>
      </c>
      <c r="N657" s="7">
        <v>2.7008906709251702E-2</v>
      </c>
      <c r="O657" s="7">
        <v>2.52787143555455E-2</v>
      </c>
      <c r="P657" s="7">
        <v>7.2441827032099795E-2</v>
      </c>
      <c r="Q657" s="7">
        <v>6.9812322667244997</v>
      </c>
    </row>
    <row r="658" spans="1:17" hidden="1" x14ac:dyDescent="0.25">
      <c r="A658" s="3" t="s">
        <v>26</v>
      </c>
      <c r="B658" s="2">
        <v>44348</v>
      </c>
      <c r="C658" s="34">
        <v>0.88856441434956202</v>
      </c>
      <c r="D658" s="7">
        <v>2.9631002642814801E-2</v>
      </c>
      <c r="E658" s="7">
        <v>0.67633019704639996</v>
      </c>
      <c r="F658" s="14">
        <v>0.294038800310785</v>
      </c>
      <c r="G658" s="7">
        <v>2.0603464232583101E-2</v>
      </c>
      <c r="H658" s="7">
        <v>2.3980032371382801E-2</v>
      </c>
      <c r="I658" s="34">
        <v>0.30512628568043398</v>
      </c>
      <c r="J658" s="34">
        <v>0.191696952964027</v>
      </c>
      <c r="K658" s="34">
        <v>5.8480491069826397E-2</v>
      </c>
      <c r="L658" s="34">
        <v>0.16125152393672801</v>
      </c>
      <c r="M658" s="7">
        <v>0.11785933890233299</v>
      </c>
      <c r="N658" s="7">
        <v>2.6089228283379999E-2</v>
      </c>
      <c r="O658" s="7">
        <v>3.1377807825910403E-2</v>
      </c>
      <c r="P658" s="7">
        <v>6.3534874733394905E-2</v>
      </c>
      <c r="Q658" s="7">
        <v>6.9412596787423899</v>
      </c>
    </row>
    <row r="659" spans="1:17" hidden="1" x14ac:dyDescent="0.25">
      <c r="A659" s="3" t="s">
        <v>26</v>
      </c>
      <c r="B659" s="2">
        <v>44378</v>
      </c>
      <c r="C659" s="34">
        <v>0.93975074988964202</v>
      </c>
      <c r="D659" s="7">
        <v>2.6189893564519302E-2</v>
      </c>
      <c r="E659" s="7">
        <v>0.67797870662064097</v>
      </c>
      <c r="F659" s="14">
        <v>0.29583139981483902</v>
      </c>
      <c r="G659" s="7">
        <v>1.4934710328390799E-2</v>
      </c>
      <c r="H659" s="7">
        <v>2.6805581924145599E-2</v>
      </c>
      <c r="I659" s="34">
        <v>0.28787133221165401</v>
      </c>
      <c r="J659" s="34">
        <v>0.20763902049274899</v>
      </c>
      <c r="K659" s="34">
        <v>5.8602344826353799E-2</v>
      </c>
      <c r="L659" s="34">
        <v>0.15736091367562799</v>
      </c>
      <c r="M659" s="7">
        <v>0.11586519520503399</v>
      </c>
      <c r="N659" s="7">
        <v>2.8688960528774701E-2</v>
      </c>
      <c r="O659" s="7">
        <v>3.7909608122366198E-2</v>
      </c>
      <c r="P659" s="7">
        <v>6.4322332684903394E-2</v>
      </c>
      <c r="Q659" s="7">
        <v>6.8018895844625398</v>
      </c>
    </row>
    <row r="660" spans="1:17" hidden="1" x14ac:dyDescent="0.25">
      <c r="A660" s="3" t="s">
        <v>26</v>
      </c>
      <c r="B660" s="2">
        <v>44409</v>
      </c>
      <c r="C660" s="34">
        <v>1.0009765192031801</v>
      </c>
      <c r="D660" s="7">
        <v>2.25556645351104E-2</v>
      </c>
      <c r="E660" s="7">
        <v>0.65514145807362001</v>
      </c>
      <c r="F660" s="14">
        <v>0.32230287739127</v>
      </c>
      <c r="G660" s="7">
        <v>1.1651494682012599E-2</v>
      </c>
      <c r="H660" s="7">
        <v>2.6608113410497299E-2</v>
      </c>
      <c r="I660" s="34">
        <v>0.28256116828908701</v>
      </c>
      <c r="J660" s="34">
        <v>0.224946690677335</v>
      </c>
      <c r="K660" s="34">
        <v>5.7550941796339398E-2</v>
      </c>
      <c r="L660" s="34">
        <v>0.136172553786258</v>
      </c>
      <c r="M660" s="7">
        <v>0.105483326467534</v>
      </c>
      <c r="N660" s="7">
        <v>2.4536758242750201E-2</v>
      </c>
      <c r="O660" s="7">
        <v>5.59138844514524E-2</v>
      </c>
      <c r="P660" s="7">
        <v>7.4575068196733402E-2</v>
      </c>
      <c r="Q660" s="7">
        <v>6.9286225763955001</v>
      </c>
    </row>
    <row r="661" spans="1:17" x14ac:dyDescent="0.25">
      <c r="A661" s="3" t="s">
        <v>26</v>
      </c>
      <c r="B661" s="2">
        <v>44440</v>
      </c>
      <c r="C661" s="34">
        <v>0.91275986951973997</v>
      </c>
      <c r="D661" s="7">
        <v>2.2250515216492201E-2</v>
      </c>
      <c r="E661" s="7">
        <v>0.69105321303673095</v>
      </c>
      <c r="F661" s="14">
        <v>0.28669627174677698</v>
      </c>
      <c r="G661" s="7">
        <v>1.3179029850777801E-2</v>
      </c>
      <c r="H661" s="7">
        <v>2.8963073567264699E-2</v>
      </c>
      <c r="I661" s="34">
        <v>0.26863680143936303</v>
      </c>
      <c r="J661" s="34">
        <v>0.22204296402471599</v>
      </c>
      <c r="K661" s="34">
        <v>5.9387425677271601E-2</v>
      </c>
      <c r="L661" s="34">
        <v>0.14870504787549599</v>
      </c>
      <c r="M661" s="7">
        <v>0.110473795569219</v>
      </c>
      <c r="N661" s="7">
        <v>2.77447906840694E-2</v>
      </c>
      <c r="O661" s="7">
        <v>6.6070378042404093E-2</v>
      </c>
      <c r="P661" s="7">
        <v>5.4796693269418197E-2</v>
      </c>
      <c r="Q661" s="7">
        <v>7.01808749898023</v>
      </c>
    </row>
    <row r="662" spans="1:17" hidden="1" x14ac:dyDescent="0.25">
      <c r="A662" s="3" t="s">
        <v>27</v>
      </c>
      <c r="B662" s="2">
        <v>43466</v>
      </c>
      <c r="C662" s="34">
        <v>0.81772366744851699</v>
      </c>
      <c r="D662" s="7">
        <v>2.0177566162283798E-2</v>
      </c>
      <c r="E662" s="7">
        <v>0.38360439046153499</v>
      </c>
      <c r="F662" s="14">
        <v>0.59621804337618101</v>
      </c>
      <c r="G662" s="7">
        <v>1.2189634129020001E-2</v>
      </c>
      <c r="H662" s="7">
        <v>3.9921437093976199E-2</v>
      </c>
      <c r="I662" s="34">
        <v>0.263097888872181</v>
      </c>
      <c r="J662" s="34">
        <v>0.148015596427921</v>
      </c>
      <c r="K662" s="34">
        <v>9.9287257459426195E-2</v>
      </c>
      <c r="L662" s="34">
        <v>0.116913093494281</v>
      </c>
      <c r="M662" s="7">
        <v>9.7106033154710197E-2</v>
      </c>
      <c r="N662" s="7">
        <v>1.00269058601332E-2</v>
      </c>
      <c r="O662" s="7">
        <v>0.106726205269443</v>
      </c>
      <c r="P662" s="7">
        <v>0.10671594823890899</v>
      </c>
      <c r="Q662" s="7">
        <v>5.2445929934056004</v>
      </c>
    </row>
    <row r="663" spans="1:17" hidden="1" x14ac:dyDescent="0.25">
      <c r="A663" s="3" t="s">
        <v>27</v>
      </c>
      <c r="B663" s="2">
        <v>43497</v>
      </c>
      <c r="C663" s="34">
        <v>0.85049494446384699</v>
      </c>
      <c r="D663" s="7">
        <v>2.6487892067450301E-2</v>
      </c>
      <c r="E663" s="7">
        <v>0.39049617006563198</v>
      </c>
      <c r="F663" s="14">
        <v>0.58301593786691697</v>
      </c>
      <c r="G663" s="7">
        <v>1.2686157937964199E-2</v>
      </c>
      <c r="H663" s="7">
        <v>4.0521877233276098E-2</v>
      </c>
      <c r="I663" s="34">
        <v>0.26773326422832899</v>
      </c>
      <c r="J663" s="34">
        <v>0.168702108528936</v>
      </c>
      <c r="K663" s="34">
        <v>9.5448297185785902E-2</v>
      </c>
      <c r="L663" s="34">
        <v>0.12549139514779001</v>
      </c>
      <c r="M663" s="7">
        <v>9.7749115010815693E-2</v>
      </c>
      <c r="N663" s="7">
        <v>4.7883009750537397E-3</v>
      </c>
      <c r="O663" s="7">
        <v>0.121609744319185</v>
      </c>
      <c r="P663" s="7">
        <v>6.5269739432864196E-2</v>
      </c>
      <c r="Q663" s="7">
        <v>5.2305693046803103</v>
      </c>
    </row>
    <row r="664" spans="1:17" hidden="1" x14ac:dyDescent="0.25">
      <c r="A664" s="3" t="s">
        <v>27</v>
      </c>
      <c r="B664" s="2">
        <v>43525</v>
      </c>
      <c r="C664" s="34">
        <v>1.00557143889148</v>
      </c>
      <c r="D664" s="7">
        <v>2.1712898378386102E-2</v>
      </c>
      <c r="E664" s="7">
        <v>0.40356747050908598</v>
      </c>
      <c r="F664" s="14">
        <v>0.574719631112528</v>
      </c>
      <c r="G664" s="7">
        <v>1.12402236838257E-2</v>
      </c>
      <c r="H664" s="7">
        <v>3.0813005091757401E-2</v>
      </c>
      <c r="I664" s="34">
        <v>0.28972792862172198</v>
      </c>
      <c r="J664" s="34">
        <v>0.16867521817914699</v>
      </c>
      <c r="K664" s="34">
        <v>9.8358219111980699E-2</v>
      </c>
      <c r="L664" s="34">
        <v>0.119581377517326</v>
      </c>
      <c r="M664" s="7">
        <v>9.5016920224995499E-2</v>
      </c>
      <c r="N664" s="7">
        <v>5.5587713437763699E-3</v>
      </c>
      <c r="O664" s="7">
        <v>0.109306820635981</v>
      </c>
      <c r="P664" s="7">
        <v>7.1721515589488805E-2</v>
      </c>
      <c r="Q664" s="7">
        <v>5.3737645746798401</v>
      </c>
    </row>
    <row r="665" spans="1:17" hidden="1" x14ac:dyDescent="0.25">
      <c r="A665" s="3" t="s">
        <v>27</v>
      </c>
      <c r="B665" s="2">
        <v>43556</v>
      </c>
      <c r="C665" s="34">
        <v>0.95311413324138505</v>
      </c>
      <c r="D665" s="7">
        <v>1.81914810765046E-2</v>
      </c>
      <c r="E665" s="7">
        <v>0.41647628062049502</v>
      </c>
      <c r="F665" s="14">
        <v>0.56533223830299995</v>
      </c>
      <c r="G665" s="7">
        <v>1.1357395526117199E-2</v>
      </c>
      <c r="H665" s="7">
        <v>3.70230678121597E-2</v>
      </c>
      <c r="I665" s="34">
        <v>0.306432537586183</v>
      </c>
      <c r="J665" s="34">
        <v>0.15952733860419699</v>
      </c>
      <c r="K665" s="34">
        <v>9.4544789237973798E-2</v>
      </c>
      <c r="L665" s="34">
        <v>0.113565905071897</v>
      </c>
      <c r="M665" s="7">
        <v>9.4505592731010293E-2</v>
      </c>
      <c r="N665" s="7">
        <v>5.72210421700053E-3</v>
      </c>
      <c r="O665" s="7">
        <v>0.11330029048269701</v>
      </c>
      <c r="P665" s="7">
        <v>6.4020978730764705E-2</v>
      </c>
      <c r="Q665" s="7">
        <v>5.1953054485300303</v>
      </c>
    </row>
    <row r="666" spans="1:17" hidden="1" x14ac:dyDescent="0.25">
      <c r="A666" s="3" t="s">
        <v>27</v>
      </c>
      <c r="B666" s="2">
        <v>43586</v>
      </c>
      <c r="C666" s="34">
        <v>0.99875022343206299</v>
      </c>
      <c r="D666" s="7">
        <v>1.9754043021796001E-2</v>
      </c>
      <c r="E666" s="7">
        <v>0.40775745549410802</v>
      </c>
      <c r="F666" s="14">
        <v>0.57248850148409602</v>
      </c>
      <c r="G666" s="7">
        <v>1.04587001476549E-2</v>
      </c>
      <c r="H666" s="7">
        <v>3.32251268979806E-2</v>
      </c>
      <c r="I666" s="34">
        <v>0.31883494592170702</v>
      </c>
      <c r="J666" s="34">
        <v>0.16030770258166099</v>
      </c>
      <c r="K666" s="34">
        <v>9.0509300599490902E-2</v>
      </c>
      <c r="L666" s="34">
        <v>0.104429575408196</v>
      </c>
      <c r="M666" s="7">
        <v>0.101109808686592</v>
      </c>
      <c r="N666" s="7">
        <v>6.5832674318772998E-3</v>
      </c>
      <c r="O666" s="7">
        <v>0.11046911529792</v>
      </c>
      <c r="P666" s="7">
        <v>6.4072457026920798E-2</v>
      </c>
      <c r="Q666" s="7">
        <v>5.1959746336727397</v>
      </c>
    </row>
    <row r="667" spans="1:17" hidden="1" x14ac:dyDescent="0.25">
      <c r="A667" s="3" t="s">
        <v>27</v>
      </c>
      <c r="B667" s="2">
        <v>43617</v>
      </c>
      <c r="C667" s="34">
        <v>0.98649110332977397</v>
      </c>
      <c r="D667" s="7">
        <v>1.64154402446882E-2</v>
      </c>
      <c r="E667" s="7">
        <v>0.40233434037923399</v>
      </c>
      <c r="F667" s="14">
        <v>0.58125021937607702</v>
      </c>
      <c r="G667" s="7">
        <v>8.2404079758826403E-3</v>
      </c>
      <c r="H667" s="7">
        <v>3.1570370770087099E-2</v>
      </c>
      <c r="I667" s="34">
        <v>0.33369232378122399</v>
      </c>
      <c r="J667" s="34">
        <v>0.15428426490331601</v>
      </c>
      <c r="K667" s="34">
        <v>9.94026816178952E-2</v>
      </c>
      <c r="L667" s="34">
        <v>9.4454006594755294E-2</v>
      </c>
      <c r="M667" s="7">
        <v>9.6569465177399103E-2</v>
      </c>
      <c r="N667" s="7">
        <v>5.2865045378467004E-3</v>
      </c>
      <c r="O667" s="7">
        <v>0.107107154603827</v>
      </c>
      <c r="P667" s="7">
        <v>6.9392820037766506E-2</v>
      </c>
      <c r="Q667" s="7">
        <v>5.1908384212751999</v>
      </c>
    </row>
    <row r="668" spans="1:17" hidden="1" x14ac:dyDescent="0.25">
      <c r="A668" s="3" t="s">
        <v>27</v>
      </c>
      <c r="B668" s="2">
        <v>43647</v>
      </c>
      <c r="C668" s="34">
        <v>0.98491913519478802</v>
      </c>
      <c r="D668" s="7">
        <v>2.0749110535433699E-2</v>
      </c>
      <c r="E668" s="7">
        <v>0.40012760423683702</v>
      </c>
      <c r="F668" s="14">
        <v>0.57912328522772905</v>
      </c>
      <c r="G668" s="7">
        <v>9.2739141654684994E-3</v>
      </c>
      <c r="H668" s="7">
        <v>3.6258652603432397E-2</v>
      </c>
      <c r="I668" s="34">
        <v>0.333606971552739</v>
      </c>
      <c r="J668" s="34">
        <v>0.14911888425325501</v>
      </c>
      <c r="K668" s="34">
        <v>9.5571687367030506E-2</v>
      </c>
      <c r="L668" s="34">
        <v>9.3675627386774402E-2</v>
      </c>
      <c r="M668" s="7">
        <v>9.7042413747644204E-2</v>
      </c>
      <c r="N668" s="7">
        <v>6.4921813287499002E-3</v>
      </c>
      <c r="O668" s="7">
        <v>0.102621354068151</v>
      </c>
      <c r="P668" s="7">
        <v>7.6338313526755103E-2</v>
      </c>
      <c r="Q668" s="7">
        <v>5.2252629193197002</v>
      </c>
    </row>
    <row r="669" spans="1:17" hidden="1" x14ac:dyDescent="0.25">
      <c r="A669" s="3" t="s">
        <v>27</v>
      </c>
      <c r="B669" s="2">
        <v>43678</v>
      </c>
      <c r="C669" s="34">
        <v>0.98941398898644195</v>
      </c>
      <c r="D669" s="7">
        <v>1.7990930422043999E-2</v>
      </c>
      <c r="E669" s="7">
        <v>0.402789388863665</v>
      </c>
      <c r="F669" s="14">
        <v>0.57921968071429097</v>
      </c>
      <c r="G669" s="7">
        <v>9.7421858128766796E-3</v>
      </c>
      <c r="H669" s="7">
        <v>3.9498018743202301E-2</v>
      </c>
      <c r="I669" s="34">
        <v>0.33339243348928799</v>
      </c>
      <c r="J669" s="34">
        <v>0.159915719714849</v>
      </c>
      <c r="K669" s="34">
        <v>0.102503138102661</v>
      </c>
      <c r="L669" s="34">
        <v>9.9394281629658104E-2</v>
      </c>
      <c r="M669" s="7">
        <v>0.101032326475277</v>
      </c>
      <c r="N669" s="7">
        <v>5.3987068254186801E-3</v>
      </c>
      <c r="O669" s="7">
        <v>8.8552568569206E-2</v>
      </c>
      <c r="P669" s="7">
        <v>6.05706206375628E-2</v>
      </c>
      <c r="Q669" s="7">
        <v>5.2162444969007602</v>
      </c>
    </row>
    <row r="670" spans="1:17" hidden="1" x14ac:dyDescent="0.25">
      <c r="A670" s="3" t="s">
        <v>27</v>
      </c>
      <c r="B670" s="2">
        <v>43709</v>
      </c>
      <c r="C670" s="34">
        <v>0.99884305575630705</v>
      </c>
      <c r="D670" s="7">
        <v>2.04370787367027E-2</v>
      </c>
      <c r="E670" s="7">
        <v>0.39631801883099799</v>
      </c>
      <c r="F670" s="14">
        <v>0.58324490243229898</v>
      </c>
      <c r="G670" s="7">
        <v>7.7133144529211196E-3</v>
      </c>
      <c r="H670" s="7">
        <v>3.8075104049715203E-2</v>
      </c>
      <c r="I670" s="34">
        <v>0.30893709875390302</v>
      </c>
      <c r="J670" s="34">
        <v>0.16265482233196099</v>
      </c>
      <c r="K670" s="34">
        <v>0.102330906854616</v>
      </c>
      <c r="L670" s="34">
        <v>0.11391277985326199</v>
      </c>
      <c r="M670" s="7">
        <v>9.0957600718482398E-2</v>
      </c>
      <c r="N670" s="7">
        <v>8.9670608623927204E-3</v>
      </c>
      <c r="O670" s="7">
        <v>0.100556543252292</v>
      </c>
      <c r="P670" s="7">
        <v>6.5894768870454701E-2</v>
      </c>
      <c r="Q670" s="7">
        <v>5.1696354266685098</v>
      </c>
    </row>
    <row r="671" spans="1:17" hidden="1" x14ac:dyDescent="0.25">
      <c r="A671" s="3" t="s">
        <v>27</v>
      </c>
      <c r="B671" s="2">
        <v>43739</v>
      </c>
      <c r="C671" s="34">
        <v>1.00557570456283</v>
      </c>
      <c r="D671" s="7">
        <v>2.2384261537446E-2</v>
      </c>
      <c r="E671" s="7">
        <v>0.39824516868628201</v>
      </c>
      <c r="F671" s="14">
        <v>0.57937056977627199</v>
      </c>
      <c r="G671" s="7">
        <v>8.3132815261634796E-3</v>
      </c>
      <c r="H671" s="7">
        <v>4.1368032161266402E-2</v>
      </c>
      <c r="I671" s="34">
        <v>0.32187052165767299</v>
      </c>
      <c r="J671" s="34">
        <v>0.164421196172643</v>
      </c>
      <c r="K671" s="34">
        <v>0.106588913096859</v>
      </c>
      <c r="L671" s="34">
        <v>0.114137500965343</v>
      </c>
      <c r="M671" s="7">
        <v>8.9099238582247095E-2</v>
      </c>
      <c r="N671" s="7">
        <v>5.7967820398389302E-3</v>
      </c>
      <c r="O671" s="7">
        <v>7.5863884785576499E-2</v>
      </c>
      <c r="P671" s="7">
        <v>7.2540649012389893E-2</v>
      </c>
      <c r="Q671" s="7">
        <v>5.2172299395069404</v>
      </c>
    </row>
    <row r="672" spans="1:17" hidden="1" x14ac:dyDescent="0.25">
      <c r="A672" s="3" t="s">
        <v>27</v>
      </c>
      <c r="B672" s="2">
        <v>43770</v>
      </c>
      <c r="C672" s="34">
        <v>1.07018551830916</v>
      </c>
      <c r="D672" s="7">
        <v>1.8990633485253199E-2</v>
      </c>
      <c r="E672" s="7">
        <v>0.39627270819162602</v>
      </c>
      <c r="F672" s="14">
        <v>0.58473665832312005</v>
      </c>
      <c r="G672" s="7">
        <v>7.5055154121140798E-3</v>
      </c>
      <c r="H672" s="7">
        <v>4.0206969342475501E-2</v>
      </c>
      <c r="I672" s="34">
        <v>0.343680038986031</v>
      </c>
      <c r="J672" s="34">
        <v>0.1614646294548</v>
      </c>
      <c r="K672" s="34">
        <v>0.129545108689262</v>
      </c>
      <c r="L672" s="34">
        <v>8.9062364393440896E-2</v>
      </c>
      <c r="M672" s="7">
        <v>8.71331199597489E-2</v>
      </c>
      <c r="N672" s="7">
        <v>5.0012994578500398E-3</v>
      </c>
      <c r="O672" s="7">
        <v>6.59782642924822E-2</v>
      </c>
      <c r="P672" s="7">
        <v>7.0422690011796102E-2</v>
      </c>
      <c r="Q672" s="7">
        <v>5.1544387053542904</v>
      </c>
    </row>
    <row r="673" spans="1:17" hidden="1" x14ac:dyDescent="0.25">
      <c r="A673" s="3" t="s">
        <v>27</v>
      </c>
      <c r="B673" s="2">
        <v>43800</v>
      </c>
      <c r="C673" s="34">
        <v>1.3389170863834099</v>
      </c>
      <c r="D673" s="7">
        <v>1.7513912914261999E-2</v>
      </c>
      <c r="E673" s="7">
        <v>0.413854309869012</v>
      </c>
      <c r="F673" s="14">
        <v>0.56863177721672598</v>
      </c>
      <c r="G673" s="7">
        <v>6.3842441800898196E-3</v>
      </c>
      <c r="H673" s="7">
        <v>4.45109293991649E-2</v>
      </c>
      <c r="I673" s="34">
        <v>0.36776987801252298</v>
      </c>
      <c r="J673" s="34">
        <v>0.13372583145335701</v>
      </c>
      <c r="K673" s="34">
        <v>0.17595149670462301</v>
      </c>
      <c r="L673" s="34">
        <v>7.8028549581314999E-2</v>
      </c>
      <c r="M673" s="7">
        <v>9.1880423922834201E-2</v>
      </c>
      <c r="N673" s="7">
        <v>2.8891343068331099E-3</v>
      </c>
      <c r="O673" s="7">
        <v>4.9183558838074501E-2</v>
      </c>
      <c r="P673" s="7">
        <v>4.9675953601185402E-2</v>
      </c>
      <c r="Q673" s="7">
        <v>5.2675880723234796</v>
      </c>
    </row>
    <row r="674" spans="1:17" hidden="1" x14ac:dyDescent="0.25">
      <c r="A674" s="3" t="s">
        <v>27</v>
      </c>
      <c r="B674" s="2">
        <v>43831</v>
      </c>
      <c r="C674" s="34">
        <v>0.78135317625546097</v>
      </c>
      <c r="D674" s="7">
        <v>2.6385422563345001E-2</v>
      </c>
      <c r="E674" s="7">
        <v>0.41926482555393602</v>
      </c>
      <c r="F674" s="14">
        <v>0.55434975188271896</v>
      </c>
      <c r="G674" s="7">
        <v>9.2581549350821205E-3</v>
      </c>
      <c r="H674" s="7">
        <v>3.9569262079306902E-2</v>
      </c>
      <c r="I674" s="34">
        <v>0.27122813853375599</v>
      </c>
      <c r="J674" s="34">
        <v>0.17363834971068101</v>
      </c>
      <c r="K674" s="34">
        <v>0.106729496124159</v>
      </c>
      <c r="L674" s="34">
        <v>0.10820023361648901</v>
      </c>
      <c r="M674" s="7">
        <v>9.6046101358818803E-2</v>
      </c>
      <c r="N674" s="7">
        <v>5.5258063431617103E-3</v>
      </c>
      <c r="O674" s="7">
        <v>0.103765234197898</v>
      </c>
      <c r="P674" s="7">
        <v>8.6039223100647405E-2</v>
      </c>
      <c r="Q674" s="7">
        <v>5.3576899728128096</v>
      </c>
    </row>
    <row r="675" spans="1:17" hidden="1" x14ac:dyDescent="0.25">
      <c r="A675" s="3" t="s">
        <v>27</v>
      </c>
      <c r="B675" s="2">
        <v>43862</v>
      </c>
      <c r="C675" s="34">
        <v>0.85599074709627598</v>
      </c>
      <c r="D675" s="7">
        <v>2.0532110676567801E-2</v>
      </c>
      <c r="E675" s="7">
        <v>0.41934546318356702</v>
      </c>
      <c r="F675" s="14">
        <v>0.56012242613986596</v>
      </c>
      <c r="G675" s="7">
        <v>8.2824460263523306E-3</v>
      </c>
      <c r="H675" s="7">
        <v>3.89962733154341E-2</v>
      </c>
      <c r="I675" s="34">
        <v>0.26359217518809203</v>
      </c>
      <c r="J675" s="34">
        <v>0.189507283692916</v>
      </c>
      <c r="K675" s="34">
        <v>9.7436777099744201E-2</v>
      </c>
      <c r="L675" s="34">
        <v>0.10885474566778899</v>
      </c>
      <c r="M675" s="7">
        <v>8.9830023915620505E-2</v>
      </c>
      <c r="N675" s="7">
        <v>7.3599095125119101E-3</v>
      </c>
      <c r="O675" s="7">
        <v>0.103893184679536</v>
      </c>
      <c r="P675" s="7">
        <v>9.2247180902003498E-2</v>
      </c>
      <c r="Q675" s="7">
        <v>5.13784711924992</v>
      </c>
    </row>
    <row r="676" spans="1:17" hidden="1" x14ac:dyDescent="0.25">
      <c r="A676" s="3" t="s">
        <v>27</v>
      </c>
      <c r="B676" s="2">
        <v>43891</v>
      </c>
      <c r="C676" s="34">
        <v>0.56628012341068601</v>
      </c>
      <c r="D676" s="7">
        <v>2.88783176915169E-2</v>
      </c>
      <c r="E676" s="7">
        <v>0.43363685387932299</v>
      </c>
      <c r="F676" s="14">
        <v>0.53748482842916001</v>
      </c>
      <c r="G676" s="7">
        <v>8.0324339748768497E-3</v>
      </c>
      <c r="H676" s="7">
        <v>3.1269117504119301E-2</v>
      </c>
      <c r="I676" s="34">
        <v>0.25010142869489699</v>
      </c>
      <c r="J676" s="34">
        <v>0.16584535624980701</v>
      </c>
      <c r="K676" s="34">
        <v>0.111145600020038</v>
      </c>
      <c r="L676" s="34">
        <v>0.16328744912510401</v>
      </c>
      <c r="M676" s="7">
        <v>0.105683312316371</v>
      </c>
      <c r="N676" s="7">
        <v>7.1039065020003503E-3</v>
      </c>
      <c r="O676" s="7">
        <v>7.6814329566438397E-2</v>
      </c>
      <c r="P676" s="7">
        <v>8.0717066046347694E-2</v>
      </c>
      <c r="Q676" s="7">
        <v>5.2329833537645198</v>
      </c>
    </row>
    <row r="677" spans="1:17" hidden="1" x14ac:dyDescent="0.25">
      <c r="A677" s="3" t="s">
        <v>27</v>
      </c>
      <c r="B677" s="2">
        <v>43922</v>
      </c>
      <c r="C677" s="34">
        <v>0.10202005674872699</v>
      </c>
      <c r="D677" s="7">
        <v>8.8963305745733398E-2</v>
      </c>
      <c r="E677" s="7">
        <v>0.51117146728602203</v>
      </c>
      <c r="F677" s="14">
        <v>0.399865226968245</v>
      </c>
      <c r="G677" s="7">
        <v>2.2010402428554902E-2</v>
      </c>
      <c r="H677" s="7">
        <v>0</v>
      </c>
      <c r="I677" s="34">
        <v>8.7361792388522097E-2</v>
      </c>
      <c r="J677" s="34">
        <v>8.5162145881856194E-3</v>
      </c>
      <c r="K677" s="34">
        <v>8.3681672113710401E-2</v>
      </c>
      <c r="L677" s="34">
        <v>0.68114760189202705</v>
      </c>
      <c r="M677" s="7">
        <v>3.8373619322486098E-2</v>
      </c>
      <c r="N677" s="7">
        <v>1.4020815802682E-2</v>
      </c>
      <c r="O677" s="7">
        <v>1.5789450000808801E-2</v>
      </c>
      <c r="P677" s="7">
        <v>4.9098431463022903E-2</v>
      </c>
      <c r="Q677" s="7">
        <v>5.0408646174753802</v>
      </c>
    </row>
    <row r="678" spans="1:17" hidden="1" x14ac:dyDescent="0.25">
      <c r="A678" s="3" t="s">
        <v>27</v>
      </c>
      <c r="B678" s="2">
        <v>43952</v>
      </c>
      <c r="C678" s="34">
        <v>0.13248886630774101</v>
      </c>
      <c r="D678" s="7">
        <v>7.3728108340783097E-2</v>
      </c>
      <c r="E678" s="7">
        <v>0.49751752714362102</v>
      </c>
      <c r="F678" s="14">
        <v>0.42875436451559601</v>
      </c>
      <c r="G678" s="7">
        <v>1.93655193835468E-2</v>
      </c>
      <c r="H678" s="7">
        <v>0</v>
      </c>
      <c r="I678" s="34">
        <v>8.9950667132388307E-2</v>
      </c>
      <c r="J678" s="34">
        <v>1.75765841482916E-2</v>
      </c>
      <c r="K678" s="34">
        <v>9.7799671281535105E-2</v>
      </c>
      <c r="L678" s="34">
        <v>0.58950854186466795</v>
      </c>
      <c r="M678" s="7">
        <v>4.1428385923711397E-2</v>
      </c>
      <c r="N678" s="7">
        <v>2.7061145556486099E-2</v>
      </c>
      <c r="O678" s="7">
        <v>1.8232369113605099E-2</v>
      </c>
      <c r="P678" s="7">
        <v>9.9077115595768206E-2</v>
      </c>
      <c r="Q678" s="7">
        <v>5.1449829600293402</v>
      </c>
    </row>
    <row r="679" spans="1:17" hidden="1" x14ac:dyDescent="0.25">
      <c r="A679" s="3" t="s">
        <v>27</v>
      </c>
      <c r="B679" s="2">
        <v>43983</v>
      </c>
      <c r="C679" s="34">
        <v>0.19193240611712201</v>
      </c>
      <c r="D679" s="7">
        <v>5.5603383608262599E-2</v>
      </c>
      <c r="E679" s="7">
        <v>0.51951534142965405</v>
      </c>
      <c r="F679" s="14">
        <v>0.424881274962083</v>
      </c>
      <c r="G679" s="7">
        <v>2.15514583142901E-2</v>
      </c>
      <c r="H679" s="7">
        <v>3.16677787717266E-3</v>
      </c>
      <c r="I679" s="34">
        <v>0.248563225338257</v>
      </c>
      <c r="J679" s="34">
        <v>2.96797331361583E-2</v>
      </c>
      <c r="K679" s="34">
        <v>9.2360077423715603E-2</v>
      </c>
      <c r="L679" s="34">
        <v>0.40658224408019</v>
      </c>
      <c r="M679" s="7">
        <v>5.4652785975090303E-2</v>
      </c>
      <c r="N679" s="7">
        <v>2.5060452531300698E-2</v>
      </c>
      <c r="O679" s="7">
        <v>2.0702026392897001E-2</v>
      </c>
      <c r="P679" s="7">
        <v>9.7681218930928501E-2</v>
      </c>
      <c r="Q679" s="7">
        <v>5.4037701985538797</v>
      </c>
    </row>
    <row r="680" spans="1:17" hidden="1" x14ac:dyDescent="0.25">
      <c r="A680" s="3" t="s">
        <v>27</v>
      </c>
      <c r="B680" s="2">
        <v>44013</v>
      </c>
      <c r="C680" s="34">
        <v>0.63964397322206301</v>
      </c>
      <c r="D680" s="7">
        <v>2.4348468357213899E-2</v>
      </c>
      <c r="E680" s="7">
        <v>0.46439887384967998</v>
      </c>
      <c r="F680" s="14">
        <v>0.51125265779310602</v>
      </c>
      <c r="G680" s="7">
        <v>7.0956956963846001E-3</v>
      </c>
      <c r="H680" s="7">
        <v>2.08911321284719E-2</v>
      </c>
      <c r="I680" s="34">
        <v>0.44247507526098501</v>
      </c>
      <c r="J680" s="34">
        <v>0.118168429294846</v>
      </c>
      <c r="K680" s="34">
        <v>7.5338927324787697E-2</v>
      </c>
      <c r="L680" s="34">
        <v>0.13053346368945701</v>
      </c>
      <c r="M680" s="7">
        <v>7.9944324536485603E-2</v>
      </c>
      <c r="N680" s="7">
        <v>1.1229282529758701E-2</v>
      </c>
      <c r="O680" s="7">
        <v>3.3873872400371499E-2</v>
      </c>
      <c r="P680" s="7">
        <v>8.0449797138451906E-2</v>
      </c>
      <c r="Q680" s="7">
        <v>5.4180944864835903</v>
      </c>
    </row>
    <row r="681" spans="1:17" hidden="1" x14ac:dyDescent="0.25">
      <c r="A681" s="3" t="s">
        <v>27</v>
      </c>
      <c r="B681" s="2">
        <v>44044</v>
      </c>
      <c r="C681" s="34">
        <v>0.777185977638712</v>
      </c>
      <c r="D681" s="7">
        <v>2.3014787015433E-2</v>
      </c>
      <c r="E681" s="7">
        <v>0.41396855612544398</v>
      </c>
      <c r="F681" s="14">
        <v>0.56301665685912305</v>
      </c>
      <c r="G681" s="7">
        <v>6.9725664129490598E-3</v>
      </c>
      <c r="H681" s="7">
        <v>2.6351647439739501E-2</v>
      </c>
      <c r="I681" s="34">
        <v>0.37503202847065997</v>
      </c>
      <c r="J681" s="34">
        <v>0.18115682322846499</v>
      </c>
      <c r="K681" s="34">
        <v>9.08875219370818E-2</v>
      </c>
      <c r="L681" s="34">
        <v>0.114574552600392</v>
      </c>
      <c r="M681" s="7">
        <v>8.6740070264116301E-2</v>
      </c>
      <c r="N681" s="7">
        <v>6.2232736542961603E-3</v>
      </c>
      <c r="O681" s="7">
        <v>4.3497029900045503E-2</v>
      </c>
      <c r="P681" s="7">
        <v>6.8564486092254504E-2</v>
      </c>
      <c r="Q681" s="7">
        <v>5.331447703447</v>
      </c>
    </row>
    <row r="682" spans="1:17" hidden="1" x14ac:dyDescent="0.25">
      <c r="A682" s="3" t="s">
        <v>27</v>
      </c>
      <c r="B682" s="2">
        <v>44075</v>
      </c>
      <c r="C682" s="34">
        <v>0.78860110029493702</v>
      </c>
      <c r="D682" s="7">
        <v>2.3066581642103401E-2</v>
      </c>
      <c r="E682" s="7">
        <v>0.40342533354704302</v>
      </c>
      <c r="F682" s="14">
        <v>0.57350808481085402</v>
      </c>
      <c r="G682" s="7">
        <v>9.8428346019387106E-3</v>
      </c>
      <c r="H682" s="7">
        <v>2.9175382109959999E-2</v>
      </c>
      <c r="I682" s="34">
        <v>0.34427426040136599</v>
      </c>
      <c r="J682" s="34">
        <v>0.16658494919182301</v>
      </c>
      <c r="K682" s="34">
        <v>9.5251364685396106E-2</v>
      </c>
      <c r="L682" s="34">
        <v>0.121480314091648</v>
      </c>
      <c r="M682" s="7">
        <v>9.1282814278844299E-2</v>
      </c>
      <c r="N682" s="7">
        <v>7.0480440978826896E-3</v>
      </c>
      <c r="O682" s="7">
        <v>4.9056504896232797E-2</v>
      </c>
      <c r="P682" s="7">
        <v>8.6003531644908607E-2</v>
      </c>
      <c r="Q682" s="7">
        <v>5.2827754292722204</v>
      </c>
    </row>
    <row r="683" spans="1:17" hidden="1" x14ac:dyDescent="0.25">
      <c r="A683" s="3" t="s">
        <v>27</v>
      </c>
      <c r="B683" s="2">
        <v>44105</v>
      </c>
      <c r="C683" s="34">
        <v>0.84399593732149802</v>
      </c>
      <c r="D683" s="7">
        <v>2.2199193599714399E-2</v>
      </c>
      <c r="E683" s="7">
        <v>0.41193995348956802</v>
      </c>
      <c r="F683" s="14">
        <v>0.56586085291071797</v>
      </c>
      <c r="G683" s="7">
        <v>9.3302932300504092E-3</v>
      </c>
      <c r="H683" s="7">
        <v>3.2727426652736397E-2</v>
      </c>
      <c r="I683" s="34">
        <v>0.38505253503766701</v>
      </c>
      <c r="J683" s="34">
        <v>0.144246942832021</v>
      </c>
      <c r="K683" s="34">
        <v>0.101528201180609</v>
      </c>
      <c r="L683" s="34">
        <v>0.126883493802634</v>
      </c>
      <c r="M683" s="7">
        <v>9.6064669930198701E-2</v>
      </c>
      <c r="N683" s="7">
        <v>5.9903287744838404E-3</v>
      </c>
      <c r="O683" s="7">
        <v>3.8222785149428597E-2</v>
      </c>
      <c r="P683" s="7">
        <v>5.9953323410171303E-2</v>
      </c>
      <c r="Q683" s="7">
        <v>5.2847389548765502</v>
      </c>
    </row>
    <row r="684" spans="1:17" hidden="1" x14ac:dyDescent="0.25">
      <c r="A684" s="3" t="s">
        <v>27</v>
      </c>
      <c r="B684" s="2">
        <v>44136</v>
      </c>
      <c r="C684" s="34">
        <v>0.73721330689430198</v>
      </c>
      <c r="D684" s="7">
        <v>2.7482983382643499E-2</v>
      </c>
      <c r="E684" s="7">
        <v>0.55583343998947499</v>
      </c>
      <c r="F684" s="14">
        <v>0.41668357662788202</v>
      </c>
      <c r="G684" s="7">
        <v>9.6503488608619507E-3</v>
      </c>
      <c r="H684" s="7">
        <v>3.4821599737204403E-2</v>
      </c>
      <c r="I684" s="34">
        <v>0.38409680349638398</v>
      </c>
      <c r="J684" s="34">
        <v>9.4209190519825695E-2</v>
      </c>
      <c r="K684" s="34">
        <v>0.13957236026960601</v>
      </c>
      <c r="L684" s="34">
        <v>0.13062347245852801</v>
      </c>
      <c r="M684" s="7">
        <v>0.10878884876940501</v>
      </c>
      <c r="N684" s="7">
        <v>5.39650801625941E-3</v>
      </c>
      <c r="O684" s="7">
        <v>2.2853168399429101E-2</v>
      </c>
      <c r="P684" s="7">
        <v>6.9987699472495196E-2</v>
      </c>
      <c r="Q684" s="7">
        <v>5.4108049093215804</v>
      </c>
    </row>
    <row r="685" spans="1:17" hidden="1" x14ac:dyDescent="0.25">
      <c r="A685" s="3" t="s">
        <v>27</v>
      </c>
      <c r="B685" s="2">
        <v>44166</v>
      </c>
      <c r="C685" s="34">
        <v>0.94570909651072599</v>
      </c>
      <c r="D685" s="7">
        <v>2.4649416576208099E-2</v>
      </c>
      <c r="E685" s="7">
        <v>0.53256047007102902</v>
      </c>
      <c r="F685" s="14">
        <v>0.44279011335276303</v>
      </c>
      <c r="G685" s="7">
        <v>8.97236442987372E-3</v>
      </c>
      <c r="H685" s="7">
        <v>3.1242834675031E-2</v>
      </c>
      <c r="I685" s="34">
        <v>0.389936313085534</v>
      </c>
      <c r="J685" s="34">
        <v>7.4806611926513999E-2</v>
      </c>
      <c r="K685" s="34">
        <v>0.190674449532486</v>
      </c>
      <c r="L685" s="34">
        <v>0.11939266844631399</v>
      </c>
      <c r="M685" s="7">
        <v>0.109257276590533</v>
      </c>
      <c r="N685" s="7">
        <v>4.0174152806821597E-3</v>
      </c>
      <c r="O685" s="7">
        <v>1.6771538913066101E-2</v>
      </c>
      <c r="P685" s="7">
        <v>5.4928527119965903E-2</v>
      </c>
      <c r="Q685" s="7">
        <v>5.3863396127526499</v>
      </c>
    </row>
    <row r="686" spans="1:17" hidden="1" x14ac:dyDescent="0.25">
      <c r="A686" s="3" t="s">
        <v>27</v>
      </c>
      <c r="B686" s="2">
        <v>44197</v>
      </c>
      <c r="C686" s="34">
        <v>0.16421583799020401</v>
      </c>
      <c r="D686" s="7">
        <v>5.4443697920531803E-2</v>
      </c>
      <c r="E686" s="7">
        <v>0.54330729847723702</v>
      </c>
      <c r="F686" s="14">
        <v>0.40224900360223098</v>
      </c>
      <c r="G686" s="7">
        <v>2.3687592592405101E-2</v>
      </c>
      <c r="H686" s="7">
        <v>2.8586751672524499E-3</v>
      </c>
      <c r="I686" s="34">
        <v>7.6713850766781E-2</v>
      </c>
      <c r="J686" s="34">
        <v>4.3399919599808101E-2</v>
      </c>
      <c r="K686" s="34">
        <v>8.2993923866491598E-2</v>
      </c>
      <c r="L686" s="34">
        <v>0.397699807419433</v>
      </c>
      <c r="M686" s="7">
        <v>0.15302746857458799</v>
      </c>
      <c r="N686" s="7">
        <v>2.1855370049340399E-2</v>
      </c>
      <c r="O686" s="7">
        <v>3.7871004853856E-2</v>
      </c>
      <c r="P686" s="7">
        <v>0.159892387110045</v>
      </c>
      <c r="Q686" s="7">
        <v>5.15913545492322</v>
      </c>
    </row>
    <row r="687" spans="1:17" hidden="1" x14ac:dyDescent="0.25">
      <c r="A687" s="3" t="s">
        <v>27</v>
      </c>
      <c r="B687" s="2">
        <v>44228</v>
      </c>
      <c r="C687" s="34">
        <v>0.209164502462444</v>
      </c>
      <c r="D687" s="7">
        <v>3.96558136901424E-2</v>
      </c>
      <c r="E687" s="7">
        <v>0.44770142807371499</v>
      </c>
      <c r="F687" s="14">
        <v>0.51264275823614203</v>
      </c>
      <c r="G687" s="7">
        <v>1.6796697784602899E-2</v>
      </c>
      <c r="H687" s="7">
        <v>1.2930347200999201E-4</v>
      </c>
      <c r="I687" s="34">
        <v>8.0000303713082296E-2</v>
      </c>
      <c r="J687" s="34">
        <v>3.1559811071480801E-2</v>
      </c>
      <c r="K687" s="34">
        <v>7.6494778507743694E-2</v>
      </c>
      <c r="L687" s="34">
        <v>0.35446833126745197</v>
      </c>
      <c r="M687" s="7">
        <v>0.13379893577037799</v>
      </c>
      <c r="N687" s="7">
        <v>1.56403932704774E-2</v>
      </c>
      <c r="O687" s="7">
        <v>3.5688054869564702E-2</v>
      </c>
      <c r="P687" s="7">
        <v>0.25542339027320898</v>
      </c>
      <c r="Q687" s="7">
        <v>5.4128959898500204</v>
      </c>
    </row>
    <row r="688" spans="1:17" hidden="1" x14ac:dyDescent="0.25">
      <c r="A688" s="3" t="s">
        <v>27</v>
      </c>
      <c r="B688" s="2">
        <v>44256</v>
      </c>
      <c r="C688" s="34">
        <v>0.237170411648086</v>
      </c>
      <c r="D688" s="7">
        <v>5.0397907487241503E-2</v>
      </c>
      <c r="E688" s="7">
        <v>0.504120808180058</v>
      </c>
      <c r="F688" s="14">
        <v>0.44548128433270001</v>
      </c>
      <c r="G688" s="7">
        <v>1.85893887976997E-2</v>
      </c>
      <c r="H688" s="7">
        <v>1.54576412573567E-3</v>
      </c>
      <c r="I688" s="34">
        <v>9.80699753058379E-2</v>
      </c>
      <c r="J688" s="34">
        <v>4.66939770704645E-2</v>
      </c>
      <c r="K688" s="34">
        <v>8.7452051655084906E-2</v>
      </c>
      <c r="L688" s="34">
        <v>0.37569262527756597</v>
      </c>
      <c r="M688" s="7">
        <v>0.15701831142161601</v>
      </c>
      <c r="N688" s="7">
        <v>2.0059715599615099E-2</v>
      </c>
      <c r="O688" s="7">
        <v>4.07220195197266E-2</v>
      </c>
      <c r="P688" s="7">
        <v>0.15415617122665401</v>
      </c>
      <c r="Q688" s="7">
        <v>5.1242597486474599</v>
      </c>
    </row>
    <row r="689" spans="1:17" hidden="1" x14ac:dyDescent="0.25">
      <c r="A689" s="3" t="s">
        <v>27</v>
      </c>
      <c r="B689" s="2">
        <v>44287</v>
      </c>
      <c r="C689" s="34">
        <v>0.448669211564791</v>
      </c>
      <c r="D689" s="7">
        <v>6.5148976189341304E-2</v>
      </c>
      <c r="E689" s="7">
        <v>0.52975622825227597</v>
      </c>
      <c r="F689" s="14">
        <v>0.40509479555838301</v>
      </c>
      <c r="G689" s="7">
        <v>1.0029335346281301E-2</v>
      </c>
      <c r="H689" s="7">
        <v>9.8266161973988193E-3</v>
      </c>
      <c r="I689" s="34">
        <v>0.30877118518945901</v>
      </c>
      <c r="J689" s="34">
        <v>7.1796244474150006E-2</v>
      </c>
      <c r="K689" s="34">
        <v>5.3247273663058099E-2</v>
      </c>
      <c r="L689" s="34">
        <v>0.21466443543048899</v>
      </c>
      <c r="M689" s="7">
        <v>0.14336348760163001</v>
      </c>
      <c r="N689" s="7">
        <v>1.27118672424688E-2</v>
      </c>
      <c r="O689" s="7">
        <v>3.07429095157302E-2</v>
      </c>
      <c r="P689" s="7">
        <v>0.144846645339334</v>
      </c>
      <c r="Q689" s="7">
        <v>4.9448528980151796</v>
      </c>
    </row>
    <row r="690" spans="1:17" hidden="1" x14ac:dyDescent="0.25">
      <c r="A690" s="3" t="s">
        <v>27</v>
      </c>
      <c r="B690" s="2">
        <v>44317</v>
      </c>
      <c r="C690" s="34">
        <v>0.95279745863410303</v>
      </c>
      <c r="D690" s="7">
        <v>2.52850415071957E-2</v>
      </c>
      <c r="E690" s="7">
        <v>0.42151194129761599</v>
      </c>
      <c r="F690" s="14">
        <v>0.55320301719518805</v>
      </c>
      <c r="G690" s="7">
        <v>7.79897303210413E-3</v>
      </c>
      <c r="H690" s="7">
        <v>2.19529951100749E-2</v>
      </c>
      <c r="I690" s="34">
        <v>0.39872830314498298</v>
      </c>
      <c r="J690" s="34">
        <v>0.168001218493254</v>
      </c>
      <c r="K690" s="34">
        <v>4.7621267452536899E-2</v>
      </c>
      <c r="L690" s="34">
        <v>0.121284161189675</v>
      </c>
      <c r="M690" s="7">
        <v>9.5285830773581895E-2</v>
      </c>
      <c r="N690" s="7">
        <v>6.6246064562729299E-3</v>
      </c>
      <c r="O690" s="7">
        <v>3.8838777095588597E-2</v>
      </c>
      <c r="P690" s="7">
        <v>9.3863867251929398E-2</v>
      </c>
      <c r="Q690" s="7">
        <v>5.3054615758223704</v>
      </c>
    </row>
    <row r="691" spans="1:17" hidden="1" x14ac:dyDescent="0.25">
      <c r="A691" s="3" t="s">
        <v>27</v>
      </c>
      <c r="B691" s="2">
        <v>44348</v>
      </c>
      <c r="C691" s="34">
        <v>0.80554076117072704</v>
      </c>
      <c r="D691" s="7">
        <v>2.7913664256656302E-2</v>
      </c>
      <c r="E691" s="7">
        <v>0.45425333745665503</v>
      </c>
      <c r="F691" s="14">
        <v>0.51783299828668905</v>
      </c>
      <c r="G691" s="7">
        <v>8.7114233098744692E-3</v>
      </c>
      <c r="H691" s="7">
        <v>2.5967182539434301E-2</v>
      </c>
      <c r="I691" s="34">
        <v>0.38026326472797201</v>
      </c>
      <c r="J691" s="34">
        <v>0.179512370792721</v>
      </c>
      <c r="K691" s="34">
        <v>5.61505399718275E-2</v>
      </c>
      <c r="L691" s="34">
        <v>0.12835300902872299</v>
      </c>
      <c r="M691" s="7">
        <v>0.102116758493417</v>
      </c>
      <c r="N691" s="7">
        <v>7.9783859152945096E-3</v>
      </c>
      <c r="O691" s="7">
        <v>5.0189500173567297E-2</v>
      </c>
      <c r="P691" s="7">
        <v>6.0757565047168803E-2</v>
      </c>
      <c r="Q691" s="7">
        <v>5.3546063964180499</v>
      </c>
    </row>
    <row r="692" spans="1:17" hidden="1" x14ac:dyDescent="0.25">
      <c r="A692" s="3" t="s">
        <v>27</v>
      </c>
      <c r="B692" s="2">
        <v>44378</v>
      </c>
      <c r="C692" s="34">
        <v>0.86661691658915196</v>
      </c>
      <c r="D692" s="7">
        <v>3.1775974636276502E-2</v>
      </c>
      <c r="E692" s="7">
        <v>0.41548789066129699</v>
      </c>
      <c r="F692" s="14">
        <v>0.552736134702426</v>
      </c>
      <c r="G692" s="7">
        <v>8.2719746606980896E-3</v>
      </c>
      <c r="H692" s="7">
        <v>2.89741328475095E-2</v>
      </c>
      <c r="I692" s="34">
        <v>0.36672847167417399</v>
      </c>
      <c r="J692" s="34">
        <v>0.18995991272871099</v>
      </c>
      <c r="K692" s="34">
        <v>5.3305796020327402E-2</v>
      </c>
      <c r="L692" s="34">
        <v>0.121069168149398</v>
      </c>
      <c r="M692" s="7">
        <v>9.0546743654017894E-2</v>
      </c>
      <c r="N692" s="7">
        <v>7.5460158225060898E-3</v>
      </c>
      <c r="O692" s="7">
        <v>5.2048398741037602E-2</v>
      </c>
      <c r="P692" s="7">
        <v>8.1549385701619501E-2</v>
      </c>
      <c r="Q692" s="7">
        <v>5.4196287370221201</v>
      </c>
    </row>
    <row r="693" spans="1:17" hidden="1" x14ac:dyDescent="0.25">
      <c r="A693" s="3" t="s">
        <v>27</v>
      </c>
      <c r="B693" s="2">
        <v>44409</v>
      </c>
      <c r="C693" s="34">
        <v>0.90982068573636099</v>
      </c>
      <c r="D693" s="7">
        <v>2.2838673682057799E-2</v>
      </c>
      <c r="E693" s="7">
        <v>0.399746187319728</v>
      </c>
      <c r="F693" s="14">
        <v>0.57741513899821395</v>
      </c>
      <c r="G693" s="7">
        <v>8.8354784846546193E-3</v>
      </c>
      <c r="H693" s="7">
        <v>3.10070876047162E-2</v>
      </c>
      <c r="I693" s="34">
        <v>0.34716175473154198</v>
      </c>
      <c r="J693" s="34">
        <v>0.21395127871181499</v>
      </c>
      <c r="K693" s="34">
        <v>5.6525378583157301E-2</v>
      </c>
      <c r="L693" s="34">
        <v>0.112872660582676</v>
      </c>
      <c r="M693" s="7">
        <v>8.5898405895113106E-2</v>
      </c>
      <c r="N693" s="7">
        <v>4.6639714473357703E-3</v>
      </c>
      <c r="O693" s="7">
        <v>5.3170187102110002E-2</v>
      </c>
      <c r="P693" s="7">
        <v>8.5913796856880303E-2</v>
      </c>
      <c r="Q693" s="7">
        <v>5.3660125507916501</v>
      </c>
    </row>
    <row r="694" spans="1:17" x14ac:dyDescent="0.25">
      <c r="A694" s="3" t="s">
        <v>27</v>
      </c>
      <c r="B694" s="2">
        <v>44440</v>
      </c>
      <c r="C694" s="34">
        <v>0.91093126654947199</v>
      </c>
      <c r="D694" s="7">
        <v>2.57141823965223E-2</v>
      </c>
      <c r="E694" s="7">
        <v>0.42909956472952498</v>
      </c>
      <c r="F694" s="14">
        <v>0.54518625287395295</v>
      </c>
      <c r="G694" s="7">
        <v>8.4492004892265209E-3</v>
      </c>
      <c r="H694" s="7">
        <v>2.9749579928073502E-2</v>
      </c>
      <c r="I694" s="34">
        <v>0.31275492142484701</v>
      </c>
      <c r="J694" s="34">
        <v>0.22348192064622099</v>
      </c>
      <c r="K694" s="34">
        <v>5.7175596214959101E-2</v>
      </c>
      <c r="L694" s="34">
        <v>0.12267685689452</v>
      </c>
      <c r="M694" s="7">
        <v>9.2598342448872106E-2</v>
      </c>
      <c r="N694" s="7">
        <v>5.1746690668651903E-3</v>
      </c>
      <c r="O694" s="7">
        <v>5.9335832640719503E-2</v>
      </c>
      <c r="P694" s="7">
        <v>8.8603080245696103E-2</v>
      </c>
      <c r="Q694" s="7">
        <v>5.2698088801854599</v>
      </c>
    </row>
    <row r="695" spans="1:17" hidden="1" x14ac:dyDescent="0.25">
      <c r="A695" s="3" t="s">
        <v>28</v>
      </c>
      <c r="B695" s="2">
        <v>43466</v>
      </c>
      <c r="C695" s="34">
        <v>0.77733587378412605</v>
      </c>
      <c r="D695" s="7">
        <v>6.2381963041650097E-3</v>
      </c>
      <c r="E695" s="7">
        <v>0.33346395367688397</v>
      </c>
      <c r="F695" s="14">
        <v>0.66029785001895103</v>
      </c>
      <c r="G695" s="7">
        <v>1.61614121592954E-2</v>
      </c>
      <c r="H695" s="7">
        <v>5.7150656073691401E-2</v>
      </c>
      <c r="I695" s="34">
        <v>4.5280142873988301E-2</v>
      </c>
      <c r="J695" s="34">
        <v>0.43279824420520602</v>
      </c>
      <c r="K695" s="34">
        <v>6.3943760877847006E-2</v>
      </c>
      <c r="L695" s="34">
        <v>8.8972554562149003E-2</v>
      </c>
      <c r="M695" s="7">
        <v>3.1247699988219399E-2</v>
      </c>
      <c r="N695" s="7">
        <v>3.6782207731292501E-3</v>
      </c>
      <c r="O695" s="7">
        <v>0.24795199480629401</v>
      </c>
      <c r="P695" s="7">
        <v>1.2815313680179999E-2</v>
      </c>
      <c r="Q695" s="7">
        <v>3.1935783681807299</v>
      </c>
    </row>
    <row r="696" spans="1:17" hidden="1" x14ac:dyDescent="0.25">
      <c r="A696" s="3" t="s">
        <v>28</v>
      </c>
      <c r="B696" s="2">
        <v>43497</v>
      </c>
      <c r="C696" s="34">
        <v>0.89373772002483098</v>
      </c>
      <c r="D696" s="7">
        <v>4.53224248200613E-3</v>
      </c>
      <c r="E696" s="7">
        <v>0.29665336515506102</v>
      </c>
      <c r="F696" s="14">
        <v>0.69881439236293297</v>
      </c>
      <c r="G696" s="7">
        <v>1.29745170019335E-2</v>
      </c>
      <c r="H696" s="7">
        <v>6.1376766055026198E-2</v>
      </c>
      <c r="I696" s="34">
        <v>4.0394126627820298E-2</v>
      </c>
      <c r="J696" s="34">
        <v>0.47219648124621899</v>
      </c>
      <c r="K696" s="34">
        <v>5.1282314767441398E-2</v>
      </c>
      <c r="L696" s="34">
        <v>9.0261070770605203E-2</v>
      </c>
      <c r="M696" s="7">
        <v>3.38852586706846E-2</v>
      </c>
      <c r="N696" s="7">
        <v>3.2958358514206601E-3</v>
      </c>
      <c r="O696" s="7">
        <v>0.22272345176206601</v>
      </c>
      <c r="P696" s="7">
        <v>1.16101772467825E-2</v>
      </c>
      <c r="Q696" s="7">
        <v>3.2665171082043298</v>
      </c>
    </row>
    <row r="697" spans="1:17" hidden="1" x14ac:dyDescent="0.25">
      <c r="A697" s="3" t="s">
        <v>28</v>
      </c>
      <c r="B697" s="2">
        <v>43525</v>
      </c>
      <c r="C697" s="34">
        <v>1.00559660011369</v>
      </c>
      <c r="D697" s="7">
        <v>4.6211354024435101E-3</v>
      </c>
      <c r="E697" s="7">
        <v>0.33093757622070402</v>
      </c>
      <c r="F697" s="14">
        <v>0.66444128837685301</v>
      </c>
      <c r="G697" s="7">
        <v>1.4060575242764099E-2</v>
      </c>
      <c r="H697" s="7">
        <v>5.4080743160441098E-2</v>
      </c>
      <c r="I697" s="34">
        <v>4.4444881755754798E-2</v>
      </c>
      <c r="J697" s="34">
        <v>0.48560119179064798</v>
      </c>
      <c r="K697" s="34">
        <v>4.7753771786719502E-2</v>
      </c>
      <c r="L697" s="34">
        <v>9.0477970196087595E-2</v>
      </c>
      <c r="M697" s="7">
        <v>2.99323059424061E-2</v>
      </c>
      <c r="N697" s="7">
        <v>3.6625022230547099E-3</v>
      </c>
      <c r="O697" s="7">
        <v>0.21902594651999999</v>
      </c>
      <c r="P697" s="7">
        <v>1.09601113821241E-2</v>
      </c>
      <c r="Q697" s="7">
        <v>3.2114936650073398</v>
      </c>
    </row>
    <row r="698" spans="1:17" hidden="1" x14ac:dyDescent="0.25">
      <c r="A698" s="3" t="s">
        <v>28</v>
      </c>
      <c r="B698" s="2">
        <v>43556</v>
      </c>
      <c r="C698" s="34">
        <v>0.936118358377239</v>
      </c>
      <c r="D698" s="7">
        <v>6.0894944897506098E-3</v>
      </c>
      <c r="E698" s="7">
        <v>0.308025514558391</v>
      </c>
      <c r="F698" s="14">
        <v>0.68588499095185795</v>
      </c>
      <c r="G698" s="7">
        <v>1.8413332727265301E-2</v>
      </c>
      <c r="H698" s="7">
        <v>7.4122662421373997E-2</v>
      </c>
      <c r="I698" s="34">
        <v>4.6114150233383E-2</v>
      </c>
      <c r="J698" s="34">
        <v>0.46710936484438098</v>
      </c>
      <c r="K698" s="34">
        <v>4.9756652301912299E-2</v>
      </c>
      <c r="L698" s="34">
        <v>9.0664483914811606E-2</v>
      </c>
      <c r="M698" s="7">
        <v>3.1571393535733398E-2</v>
      </c>
      <c r="N698" s="7">
        <v>3.14135019620258E-3</v>
      </c>
      <c r="O698" s="7">
        <v>0.20672684988694101</v>
      </c>
      <c r="P698" s="7">
        <v>1.2379759937994899E-2</v>
      </c>
      <c r="Q698" s="7">
        <v>3.1563778884986502</v>
      </c>
    </row>
    <row r="699" spans="1:17" hidden="1" x14ac:dyDescent="0.25">
      <c r="A699" s="3" t="s">
        <v>28</v>
      </c>
      <c r="B699" s="2">
        <v>43586</v>
      </c>
      <c r="C699" s="34">
        <v>0.90762501027409603</v>
      </c>
      <c r="D699" s="7">
        <v>4.6132834946345496E-3</v>
      </c>
      <c r="E699" s="7">
        <v>0.33151479797137801</v>
      </c>
      <c r="F699" s="14">
        <v>0.66387191853398697</v>
      </c>
      <c r="G699" s="7">
        <v>1.5166729461702499E-2</v>
      </c>
      <c r="H699" s="7">
        <v>5.60508918387045E-2</v>
      </c>
      <c r="I699" s="34">
        <v>5.1262460146719098E-2</v>
      </c>
      <c r="J699" s="34">
        <v>0.46953846195207299</v>
      </c>
      <c r="K699" s="34">
        <v>4.6464301206766701E-2</v>
      </c>
      <c r="L699" s="34">
        <v>9.53905415461027E-2</v>
      </c>
      <c r="M699" s="7">
        <v>3.6159629914922803E-2</v>
      </c>
      <c r="N699" s="7">
        <v>2.9450775797141698E-3</v>
      </c>
      <c r="O699" s="7">
        <v>0.21452341935765801</v>
      </c>
      <c r="P699" s="7">
        <v>1.2498486995637E-2</v>
      </c>
      <c r="Q699" s="7">
        <v>3.32150753029069</v>
      </c>
    </row>
    <row r="700" spans="1:17" hidden="1" x14ac:dyDescent="0.25">
      <c r="A700" s="3" t="s">
        <v>28</v>
      </c>
      <c r="B700" s="2">
        <v>43617</v>
      </c>
      <c r="C700" s="34">
        <v>0.85056189592660902</v>
      </c>
      <c r="D700" s="7">
        <v>5.0366107052589402E-3</v>
      </c>
      <c r="E700" s="7">
        <v>0.347219054224082</v>
      </c>
      <c r="F700" s="14">
        <v>0.64774433507065898</v>
      </c>
      <c r="G700" s="7">
        <v>1.4927730150918E-2</v>
      </c>
      <c r="H700" s="7">
        <v>5.8603682858254201E-2</v>
      </c>
      <c r="I700" s="34">
        <v>4.7736123934682101E-2</v>
      </c>
      <c r="J700" s="34">
        <v>0.47056997704601999</v>
      </c>
      <c r="K700" s="34">
        <v>4.86928737523128E-2</v>
      </c>
      <c r="L700" s="34">
        <v>9.3074111533173201E-2</v>
      </c>
      <c r="M700" s="7">
        <v>3.4713759788488403E-2</v>
      </c>
      <c r="N700" s="7">
        <v>4.1935604037274098E-3</v>
      </c>
      <c r="O700" s="7">
        <v>0.21413490293802501</v>
      </c>
      <c r="P700" s="7">
        <v>1.3353277594398701E-2</v>
      </c>
      <c r="Q700" s="7">
        <v>3.2573638574050299</v>
      </c>
    </row>
    <row r="701" spans="1:17" hidden="1" x14ac:dyDescent="0.25">
      <c r="A701" s="3" t="s">
        <v>28</v>
      </c>
      <c r="B701" s="2">
        <v>43647</v>
      </c>
      <c r="C701" s="34">
        <v>0.91569524395458102</v>
      </c>
      <c r="D701" s="7">
        <v>5.6463885870278703E-3</v>
      </c>
      <c r="E701" s="7">
        <v>0.32511302167404899</v>
      </c>
      <c r="F701" s="14">
        <v>0.66924058973892298</v>
      </c>
      <c r="G701" s="7">
        <v>1.5069032419309099E-2</v>
      </c>
      <c r="H701" s="7">
        <v>7.7088937413152397E-2</v>
      </c>
      <c r="I701" s="34">
        <v>4.80413525868792E-2</v>
      </c>
      <c r="J701" s="34">
        <v>0.47000074705304201</v>
      </c>
      <c r="K701" s="34">
        <v>4.9694382683467903E-2</v>
      </c>
      <c r="L701" s="34">
        <v>9.1955867624690102E-2</v>
      </c>
      <c r="M701" s="7">
        <v>3.2804446452089797E-2</v>
      </c>
      <c r="N701" s="7">
        <v>2.79233265520459E-3</v>
      </c>
      <c r="O701" s="7">
        <v>0.19956209199493499</v>
      </c>
      <c r="P701" s="7">
        <v>1.29908091172302E-2</v>
      </c>
      <c r="Q701" s="7">
        <v>3.3124771385631102</v>
      </c>
    </row>
    <row r="702" spans="1:17" hidden="1" x14ac:dyDescent="0.25">
      <c r="A702" s="3" t="s">
        <v>28</v>
      </c>
      <c r="B702" s="2">
        <v>43678</v>
      </c>
      <c r="C702" s="34">
        <v>1.51144713438001</v>
      </c>
      <c r="D702" s="7">
        <v>5.1219049984600204E-3</v>
      </c>
      <c r="E702" s="7">
        <v>0.25110846200812398</v>
      </c>
      <c r="F702" s="14">
        <v>0.74376963299341603</v>
      </c>
      <c r="G702" s="7">
        <v>1.16544535739103E-2</v>
      </c>
      <c r="H702" s="7">
        <v>6.9055193402202703E-2</v>
      </c>
      <c r="I702" s="34">
        <v>4.1149956635935299E-2</v>
      </c>
      <c r="J702" s="34">
        <v>0.54045773671680297</v>
      </c>
      <c r="K702" s="34">
        <v>4.8095760206051899E-2</v>
      </c>
      <c r="L702" s="34">
        <v>8.3129015968264705E-2</v>
      </c>
      <c r="M702" s="7">
        <v>2.3167154470536501E-2</v>
      </c>
      <c r="N702" s="7">
        <v>2.3338374921725098E-3</v>
      </c>
      <c r="O702" s="7">
        <v>0.167791402897602</v>
      </c>
      <c r="P702" s="7">
        <v>1.31654886365207E-2</v>
      </c>
      <c r="Q702" s="7">
        <v>3.0955827228145099</v>
      </c>
    </row>
    <row r="703" spans="1:17" hidden="1" x14ac:dyDescent="0.25">
      <c r="A703" s="3" t="s">
        <v>28</v>
      </c>
      <c r="B703" s="2">
        <v>43709</v>
      </c>
      <c r="C703" s="34">
        <v>0.90691598640984294</v>
      </c>
      <c r="D703" s="7">
        <v>5.6292950416638099E-3</v>
      </c>
      <c r="E703" s="7">
        <v>0.340807196204579</v>
      </c>
      <c r="F703" s="14">
        <v>0.65356350875375802</v>
      </c>
      <c r="G703" s="7">
        <v>1.38641340241299E-2</v>
      </c>
      <c r="H703" s="7">
        <v>5.15007487668762E-2</v>
      </c>
      <c r="I703" s="34">
        <v>4.7664673515326501E-2</v>
      </c>
      <c r="J703" s="34">
        <v>0.451136069505991</v>
      </c>
      <c r="K703" s="34">
        <v>7.4877153291946094E-2</v>
      </c>
      <c r="L703" s="34">
        <v>8.9027936964958698E-2</v>
      </c>
      <c r="M703" s="7">
        <v>3.0269726158150101E-2</v>
      </c>
      <c r="N703" s="7">
        <v>1.92145443341269E-3</v>
      </c>
      <c r="O703" s="7">
        <v>0.22788192127792001</v>
      </c>
      <c r="P703" s="7">
        <v>1.18561820612891E-2</v>
      </c>
      <c r="Q703" s="7">
        <v>3.2388831541446499</v>
      </c>
    </row>
    <row r="704" spans="1:17" hidden="1" x14ac:dyDescent="0.25">
      <c r="A704" s="3" t="s">
        <v>28</v>
      </c>
      <c r="B704" s="2">
        <v>43739</v>
      </c>
      <c r="C704" s="34">
        <v>1.0056134798785601</v>
      </c>
      <c r="D704" s="7">
        <v>4.4370485011069197E-3</v>
      </c>
      <c r="E704" s="7">
        <v>0.304301515739897</v>
      </c>
      <c r="F704" s="14">
        <v>0.69126143575899601</v>
      </c>
      <c r="G704" s="7">
        <v>1.23945977440768E-2</v>
      </c>
      <c r="H704" s="7">
        <v>6.4502645529028194E-2</v>
      </c>
      <c r="I704" s="34">
        <v>5.2770923275071803E-2</v>
      </c>
      <c r="J704" s="34">
        <v>0.46903159609176098</v>
      </c>
      <c r="K704" s="34">
        <v>5.75054220359284E-2</v>
      </c>
      <c r="L704" s="34">
        <v>8.8682491932941698E-2</v>
      </c>
      <c r="M704" s="7">
        <v>2.9356725460407799E-2</v>
      </c>
      <c r="N704" s="7">
        <v>1.0586522483637E-3</v>
      </c>
      <c r="O704" s="7">
        <v>0.21233637898660601</v>
      </c>
      <c r="P704" s="7">
        <v>1.23605666958149E-2</v>
      </c>
      <c r="Q704" s="7">
        <v>3.26128621436738</v>
      </c>
    </row>
    <row r="705" spans="1:17" hidden="1" x14ac:dyDescent="0.25">
      <c r="A705" s="3" t="s">
        <v>28</v>
      </c>
      <c r="B705" s="2">
        <v>43770</v>
      </c>
      <c r="C705" s="34">
        <v>1.06491462446376</v>
      </c>
      <c r="D705" s="7">
        <v>3.71263677998303E-3</v>
      </c>
      <c r="E705" s="7">
        <v>0.30626259561911201</v>
      </c>
      <c r="F705" s="14">
        <v>0.69002476760090503</v>
      </c>
      <c r="G705" s="7">
        <v>1.4216361933434001E-2</v>
      </c>
      <c r="H705" s="7">
        <v>4.8777729826299097E-2</v>
      </c>
      <c r="I705" s="34">
        <v>4.4662306141831698E-2</v>
      </c>
      <c r="J705" s="34">
        <v>0.48345986796289903</v>
      </c>
      <c r="K705" s="34">
        <v>5.9836827189040501E-2</v>
      </c>
      <c r="L705" s="34">
        <v>8.71068767681933E-2</v>
      </c>
      <c r="M705" s="7">
        <v>2.76052615855523E-2</v>
      </c>
      <c r="N705" s="7">
        <v>1.1931106226028699E-3</v>
      </c>
      <c r="O705" s="7">
        <v>0.22083348112162099</v>
      </c>
      <c r="P705" s="7">
        <v>1.23081768485266E-2</v>
      </c>
      <c r="Q705" s="7">
        <v>3.3481773738588299</v>
      </c>
    </row>
    <row r="706" spans="1:17" hidden="1" x14ac:dyDescent="0.25">
      <c r="A706" s="3" t="s">
        <v>28</v>
      </c>
      <c r="B706" s="2">
        <v>43800</v>
      </c>
      <c r="C706" s="34">
        <v>1.22443807241266</v>
      </c>
      <c r="D706" s="7">
        <v>4.6434598229772297E-3</v>
      </c>
      <c r="E706" s="7">
        <v>0.30674361833179598</v>
      </c>
      <c r="F706" s="14">
        <v>0.68861292184522704</v>
      </c>
      <c r="G706" s="7">
        <v>1.5627404323546701E-2</v>
      </c>
      <c r="H706" s="7">
        <v>5.3022260943425499E-2</v>
      </c>
      <c r="I706" s="34">
        <v>4.9079286667750001E-2</v>
      </c>
      <c r="J706" s="34">
        <v>0.48801711560549099</v>
      </c>
      <c r="K706" s="34">
        <v>8.4885437187507407E-2</v>
      </c>
      <c r="L706" s="34">
        <v>7.5529655659231698E-2</v>
      </c>
      <c r="M706" s="7">
        <v>2.4554903166350801E-2</v>
      </c>
      <c r="N706" s="7">
        <v>1.51021288343652E-3</v>
      </c>
      <c r="O706" s="7">
        <v>0.19316340781029501</v>
      </c>
      <c r="P706" s="7">
        <v>1.46103157529661E-2</v>
      </c>
      <c r="Q706" s="7">
        <v>3.2110437708860098</v>
      </c>
    </row>
    <row r="707" spans="1:17" hidden="1" x14ac:dyDescent="0.25">
      <c r="A707" s="3" t="s">
        <v>28</v>
      </c>
      <c r="B707" s="2">
        <v>43831</v>
      </c>
      <c r="C707" s="34">
        <v>0.83694227530847398</v>
      </c>
      <c r="D707" s="7">
        <v>6.0741784193262599E-3</v>
      </c>
      <c r="E707" s="7">
        <v>0.34367154788540399</v>
      </c>
      <c r="F707" s="14">
        <v>0.650254273695269</v>
      </c>
      <c r="G707" s="7">
        <v>1.3330109810949601E-2</v>
      </c>
      <c r="H707" s="7">
        <v>5.6515516584226502E-2</v>
      </c>
      <c r="I707" s="34">
        <v>3.3644219981886297E-2</v>
      </c>
      <c r="J707" s="34">
        <v>0.46085347833246199</v>
      </c>
      <c r="K707" s="34">
        <v>7.0795165940303495E-2</v>
      </c>
      <c r="L707" s="34">
        <v>9.1414965545480703E-2</v>
      </c>
      <c r="M707" s="7">
        <v>3.0155167364104202E-2</v>
      </c>
      <c r="N707" s="7">
        <v>1.39806960626512E-3</v>
      </c>
      <c r="O707" s="7">
        <v>0.22960451949073099</v>
      </c>
      <c r="P707" s="7">
        <v>1.2288787343590801E-2</v>
      </c>
      <c r="Q707" s="7">
        <v>3.2603029280220199</v>
      </c>
    </row>
    <row r="708" spans="1:17" hidden="1" x14ac:dyDescent="0.25">
      <c r="A708" s="3" t="s">
        <v>28</v>
      </c>
      <c r="B708" s="2">
        <v>43862</v>
      </c>
      <c r="C708" s="34">
        <v>0.98646785797000003</v>
      </c>
      <c r="D708" s="7">
        <v>4.58472573515388E-3</v>
      </c>
      <c r="E708" s="7">
        <v>0.30873001374187498</v>
      </c>
      <c r="F708" s="14">
        <v>0.68668526052297096</v>
      </c>
      <c r="G708" s="7">
        <v>1.1492155962687999E-2</v>
      </c>
      <c r="H708" s="7">
        <v>5.8202879583322202E-2</v>
      </c>
      <c r="I708" s="34">
        <v>3.2565766377590101E-2</v>
      </c>
      <c r="J708" s="34">
        <v>0.502677200877654</v>
      </c>
      <c r="K708" s="34">
        <v>5.3205970493455899E-2</v>
      </c>
      <c r="L708" s="34">
        <v>8.7234241461812703E-2</v>
      </c>
      <c r="M708" s="7">
        <v>3.04469904291059E-2</v>
      </c>
      <c r="N708" s="7">
        <v>3.2740854979286098E-4</v>
      </c>
      <c r="O708" s="7">
        <v>0.21355443262363599</v>
      </c>
      <c r="P708" s="7">
        <v>1.02929536409418E-2</v>
      </c>
      <c r="Q708" s="7">
        <v>3.2098992539130999</v>
      </c>
    </row>
    <row r="709" spans="1:17" hidden="1" x14ac:dyDescent="0.25">
      <c r="A709" s="3" t="s">
        <v>28</v>
      </c>
      <c r="B709" s="2">
        <v>43891</v>
      </c>
      <c r="C709" s="34">
        <v>0.51873769174385098</v>
      </c>
      <c r="D709" s="7">
        <v>8.3000160678300995E-3</v>
      </c>
      <c r="E709" s="7">
        <v>0.33527879036583502</v>
      </c>
      <c r="F709" s="14">
        <v>0.65642119356633499</v>
      </c>
      <c r="G709" s="7">
        <v>1.37724651728445E-2</v>
      </c>
      <c r="H709" s="7">
        <v>4.4423661268179898E-2</v>
      </c>
      <c r="I709" s="34">
        <v>3.6423441474040197E-2</v>
      </c>
      <c r="J709" s="34">
        <v>0.47980824201919398</v>
      </c>
      <c r="K709" s="34">
        <v>6.0083709414830502E-2</v>
      </c>
      <c r="L709" s="34">
        <v>0.118593069643171</v>
      </c>
      <c r="M709" s="7">
        <v>3.7231793609994603E-2</v>
      </c>
      <c r="N709" s="7">
        <v>1.0089039500255699E-3</v>
      </c>
      <c r="O709" s="7">
        <v>0.19730161856905901</v>
      </c>
      <c r="P709" s="7">
        <v>1.13530948786609E-2</v>
      </c>
      <c r="Q709" s="7">
        <v>3.2989100202728698</v>
      </c>
    </row>
    <row r="710" spans="1:17" hidden="1" x14ac:dyDescent="0.25">
      <c r="A710" s="3" t="s">
        <v>28</v>
      </c>
      <c r="B710" s="2">
        <v>43922</v>
      </c>
      <c r="C710" s="34">
        <v>2.3088069308958101E-2</v>
      </c>
      <c r="D710" s="7">
        <v>0.16123841809515899</v>
      </c>
      <c r="E710" s="7">
        <v>0.52134508912130595</v>
      </c>
      <c r="F710" s="14">
        <v>0.31741649278353501</v>
      </c>
      <c r="G710" s="7">
        <v>8.7206576910519196E-2</v>
      </c>
      <c r="H710" s="7">
        <v>8.9634200074068492E-3</v>
      </c>
      <c r="I710" s="34">
        <v>4.9620954269891798E-3</v>
      </c>
      <c r="J710" s="34">
        <v>0.10581574134039599</v>
      </c>
      <c r="K710" s="34">
        <v>9.3202611589439897E-4</v>
      </c>
      <c r="L710" s="34">
        <v>0.60991208322499602</v>
      </c>
      <c r="M710" s="7">
        <v>6.2249037087816199E-2</v>
      </c>
      <c r="N710" s="7">
        <v>0</v>
      </c>
      <c r="O710" s="7">
        <v>0.115538428728819</v>
      </c>
      <c r="P710" s="7">
        <v>4.4205911571626897E-3</v>
      </c>
      <c r="Q710" s="7">
        <v>3.3520522505839501</v>
      </c>
    </row>
    <row r="711" spans="1:17" hidden="1" x14ac:dyDescent="0.25">
      <c r="A711" s="3" t="s">
        <v>28</v>
      </c>
      <c r="B711" s="2">
        <v>43952</v>
      </c>
      <c r="C711" s="34">
        <v>2.7626473633960098E-2</v>
      </c>
      <c r="D711" s="7">
        <v>0.14548146890542701</v>
      </c>
      <c r="E711" s="7">
        <v>0.53129618320666505</v>
      </c>
      <c r="F711" s="14">
        <v>0.32322234788790799</v>
      </c>
      <c r="G711" s="7">
        <v>6.6409204012845599E-2</v>
      </c>
      <c r="H711" s="7">
        <v>7.1992643739298302E-3</v>
      </c>
      <c r="I711" s="34">
        <v>2.4989593230279501E-3</v>
      </c>
      <c r="J711" s="34">
        <v>0.17261394396735499</v>
      </c>
      <c r="K711" s="34">
        <v>2.01159127910878E-3</v>
      </c>
      <c r="L711" s="34">
        <v>0.60249294153488298</v>
      </c>
      <c r="M711" s="7">
        <v>1.44500924567632E-2</v>
      </c>
      <c r="N711" s="7">
        <v>0</v>
      </c>
      <c r="O711" s="7">
        <v>0.124419589793103</v>
      </c>
      <c r="P711" s="7">
        <v>7.9044132589829105E-3</v>
      </c>
      <c r="Q711" s="7">
        <v>3.3981269166866399</v>
      </c>
    </row>
    <row r="712" spans="1:17" hidden="1" x14ac:dyDescent="0.25">
      <c r="A712" s="3" t="s">
        <v>28</v>
      </c>
      <c r="B712" s="2">
        <v>43983</v>
      </c>
      <c r="C712" s="34">
        <v>4.0884104409839202E-2</v>
      </c>
      <c r="D712" s="7">
        <v>9.9903352057399197E-2</v>
      </c>
      <c r="E712" s="7">
        <v>0.51591400563027301</v>
      </c>
      <c r="F712" s="14">
        <v>0.38418264231232802</v>
      </c>
      <c r="G712" s="7">
        <v>5.5403594679077399E-2</v>
      </c>
      <c r="H712" s="7">
        <v>3.6716287422164898E-3</v>
      </c>
      <c r="I712" s="34">
        <v>6.0424261066781802E-3</v>
      </c>
      <c r="J712" s="34">
        <v>0.23559017916990799</v>
      </c>
      <c r="K712" s="34">
        <v>2.1449575588083698E-2</v>
      </c>
      <c r="L712" s="34">
        <v>0.46489329362273701</v>
      </c>
      <c r="M712" s="7">
        <v>1.06813775580476E-2</v>
      </c>
      <c r="N712" s="7">
        <v>0</v>
      </c>
      <c r="O712" s="7">
        <v>0.176898146387022</v>
      </c>
      <c r="P712" s="7">
        <v>2.53697781462296E-2</v>
      </c>
      <c r="Q712" s="7">
        <v>3.6278839799311902</v>
      </c>
    </row>
    <row r="713" spans="1:17" hidden="1" x14ac:dyDescent="0.25">
      <c r="A713" s="3" t="s">
        <v>28</v>
      </c>
      <c r="B713" s="2">
        <v>44013</v>
      </c>
      <c r="C713" s="34">
        <v>0.24750266948570901</v>
      </c>
      <c r="D713" s="7">
        <v>2.36963446174496E-2</v>
      </c>
      <c r="E713" s="7">
        <v>0.33518570240145501</v>
      </c>
      <c r="F713" s="14">
        <v>0.64111795298109497</v>
      </c>
      <c r="G713" s="7">
        <v>1.89768243454068E-2</v>
      </c>
      <c r="H713" s="7">
        <v>1.5062916027457801E-2</v>
      </c>
      <c r="I713" s="34">
        <v>5.3703050651343003E-2</v>
      </c>
      <c r="J713" s="34">
        <v>0.50162567604461905</v>
      </c>
      <c r="K713" s="34">
        <v>5.5443296757585997E-2</v>
      </c>
      <c r="L713" s="34">
        <v>0.107615929734696</v>
      </c>
      <c r="M713" s="7">
        <v>3.09013874082356E-2</v>
      </c>
      <c r="N713" s="7">
        <v>2.5446471133761499E-4</v>
      </c>
      <c r="O713" s="7">
        <v>0.19502543834559699</v>
      </c>
      <c r="P713" s="7">
        <v>2.1391015973720898E-2</v>
      </c>
      <c r="Q713" s="7">
        <v>3.5156445298062602</v>
      </c>
    </row>
    <row r="714" spans="1:17" hidden="1" x14ac:dyDescent="0.25">
      <c r="A714" s="3" t="s">
        <v>28</v>
      </c>
      <c r="B714" s="2">
        <v>44044</v>
      </c>
      <c r="C714" s="34">
        <v>0.66613159741211803</v>
      </c>
      <c r="D714" s="7">
        <v>7.6610196341116796E-3</v>
      </c>
      <c r="E714" s="7">
        <v>0.23654085337095301</v>
      </c>
      <c r="F714" s="14">
        <v>0.75579812699493598</v>
      </c>
      <c r="G714" s="7">
        <v>1.33631841311714E-2</v>
      </c>
      <c r="H714" s="7">
        <v>2.1653233774094401E-2</v>
      </c>
      <c r="I714" s="34">
        <v>4.6535081564209699E-2</v>
      </c>
      <c r="J714" s="34">
        <v>0.56573844294646503</v>
      </c>
      <c r="K714" s="34">
        <v>6.8008605732723798E-2</v>
      </c>
      <c r="L714" s="34">
        <v>6.5389036954262597E-2</v>
      </c>
      <c r="M714" s="7">
        <v>2.39777648170608E-2</v>
      </c>
      <c r="N714" s="7">
        <v>8.5899832889942303E-4</v>
      </c>
      <c r="O714" s="7">
        <v>0.17143010252378901</v>
      </c>
      <c r="P714" s="7">
        <v>2.30455492273242E-2</v>
      </c>
      <c r="Q714" s="7">
        <v>3.3209550514373398</v>
      </c>
    </row>
    <row r="715" spans="1:17" hidden="1" x14ac:dyDescent="0.25">
      <c r="A715" s="3" t="s">
        <v>28</v>
      </c>
      <c r="B715" s="2">
        <v>44075</v>
      </c>
      <c r="C715" s="34">
        <v>0.68413342754934003</v>
      </c>
      <c r="D715" s="7">
        <v>8.5879125356216994E-3</v>
      </c>
      <c r="E715" s="7">
        <v>0.23788552144059499</v>
      </c>
      <c r="F715" s="14">
        <v>0.75352656602378298</v>
      </c>
      <c r="G715" s="7">
        <v>1.4738541452845101E-2</v>
      </c>
      <c r="H715" s="7">
        <v>3.25599450992754E-2</v>
      </c>
      <c r="I715" s="34">
        <v>4.7686060676890601E-2</v>
      </c>
      <c r="J715" s="34">
        <v>0.54444756768122204</v>
      </c>
      <c r="K715" s="34">
        <v>7.5532610170947104E-2</v>
      </c>
      <c r="L715" s="34">
        <v>7.5920674232290097E-2</v>
      </c>
      <c r="M715" s="7">
        <v>2.4429217400844101E-2</v>
      </c>
      <c r="N715" s="7">
        <v>1.1666124706995299E-3</v>
      </c>
      <c r="O715" s="7">
        <v>0.16421659266917801</v>
      </c>
      <c r="P715" s="7">
        <v>1.93021781458079E-2</v>
      </c>
      <c r="Q715" s="7">
        <v>3.3618581658481701</v>
      </c>
    </row>
    <row r="716" spans="1:17" hidden="1" x14ac:dyDescent="0.25">
      <c r="A716" s="3" t="s">
        <v>28</v>
      </c>
      <c r="B716" s="2">
        <v>44105</v>
      </c>
      <c r="C716" s="34">
        <v>0.379254771442255</v>
      </c>
      <c r="D716" s="7">
        <v>1.21383141512625E-2</v>
      </c>
      <c r="E716" s="7">
        <v>0.31120473141916999</v>
      </c>
      <c r="F716" s="14">
        <v>0.67665695442956797</v>
      </c>
      <c r="G716" s="7">
        <v>2.2124905628787699E-2</v>
      </c>
      <c r="H716" s="7">
        <v>4.2287538743633703E-2</v>
      </c>
      <c r="I716" s="34">
        <v>7.7629469384557601E-2</v>
      </c>
      <c r="J716" s="34">
        <v>0.40864486615655699</v>
      </c>
      <c r="K716" s="34">
        <v>9.4944554128810393E-2</v>
      </c>
      <c r="L716" s="34">
        <v>0.119950388917571</v>
      </c>
      <c r="M716" s="7">
        <v>4.0778288703297499E-2</v>
      </c>
      <c r="N716" s="7">
        <v>2.20117892074826E-3</v>
      </c>
      <c r="O716" s="7">
        <v>0.16965583372114099</v>
      </c>
      <c r="P716" s="7">
        <v>2.1782975694896699E-2</v>
      </c>
      <c r="Q716" s="7">
        <v>3.3904208646765901</v>
      </c>
    </row>
    <row r="717" spans="1:17" hidden="1" x14ac:dyDescent="0.25">
      <c r="A717" s="3" t="s">
        <v>28</v>
      </c>
      <c r="B717" s="2">
        <v>44136</v>
      </c>
      <c r="C717" s="34">
        <v>0.23861634811070301</v>
      </c>
      <c r="D717" s="7">
        <v>1.83256942765379E-2</v>
      </c>
      <c r="E717" s="7">
        <v>0.497620126550124</v>
      </c>
      <c r="F717" s="14">
        <v>0.48405417917333898</v>
      </c>
      <c r="G717" s="7">
        <v>3.3923936628985997E-2</v>
      </c>
      <c r="H717" s="7">
        <v>3.4302008929979297E-2</v>
      </c>
      <c r="I717" s="34">
        <v>8.4456309204959903E-2</v>
      </c>
      <c r="J717" s="34">
        <v>0.34542448304635398</v>
      </c>
      <c r="K717" s="34">
        <v>0.11831231502779301</v>
      </c>
      <c r="L717" s="34">
        <v>0.154013029932103</v>
      </c>
      <c r="M717" s="7">
        <v>4.8699434796308103E-2</v>
      </c>
      <c r="N717" s="7">
        <v>3.2081573379731899E-3</v>
      </c>
      <c r="O717" s="7">
        <v>0.16015339326667799</v>
      </c>
      <c r="P717" s="7">
        <v>1.75069318288654E-2</v>
      </c>
      <c r="Q717" s="7">
        <v>3.44736770366185</v>
      </c>
    </row>
    <row r="718" spans="1:17" hidden="1" x14ac:dyDescent="0.25">
      <c r="A718" s="3" t="s">
        <v>28</v>
      </c>
      <c r="B718" s="2">
        <v>44166</v>
      </c>
      <c r="C718" s="34">
        <v>0.25166024003714998</v>
      </c>
      <c r="D718" s="7">
        <v>2.0553433591718399E-2</v>
      </c>
      <c r="E718" s="7">
        <v>0.557182505767437</v>
      </c>
      <c r="F718" s="14">
        <v>0.42226406064084498</v>
      </c>
      <c r="G718" s="7">
        <v>4.80944004550138E-2</v>
      </c>
      <c r="H718" s="7">
        <v>3.6516994453719698E-2</v>
      </c>
      <c r="I718" s="34">
        <v>8.1610849049818704E-2</v>
      </c>
      <c r="J718" s="34">
        <v>0.334893860648175</v>
      </c>
      <c r="K718" s="34">
        <v>0.15416213693269901</v>
      </c>
      <c r="L718" s="34">
        <v>0.13543024188379801</v>
      </c>
      <c r="M718" s="7">
        <v>4.8937242633595099E-2</v>
      </c>
      <c r="N718" s="7">
        <v>9.7648997481036403E-3</v>
      </c>
      <c r="O718" s="7">
        <v>0.13508865385949301</v>
      </c>
      <c r="P718" s="7">
        <v>1.55007203355834E-2</v>
      </c>
      <c r="Q718" s="7">
        <v>3.2379636050830101</v>
      </c>
    </row>
    <row r="719" spans="1:17" hidden="1" x14ac:dyDescent="0.25">
      <c r="A719" s="3" t="s">
        <v>28</v>
      </c>
      <c r="B719" s="2">
        <v>44197</v>
      </c>
      <c r="C719" s="34">
        <v>4.9187869436084698E-2</v>
      </c>
      <c r="D719" s="7">
        <v>6.9165881752766098E-2</v>
      </c>
      <c r="E719" s="7">
        <v>0.47754009684791499</v>
      </c>
      <c r="F719" s="14">
        <v>0.45329402139931901</v>
      </c>
      <c r="G719" s="7">
        <v>7.5388072237811105E-2</v>
      </c>
      <c r="H719" s="7">
        <v>0</v>
      </c>
      <c r="I719" s="34">
        <v>3.0793240246967399E-3</v>
      </c>
      <c r="J719" s="34">
        <v>0.22946153090288299</v>
      </c>
      <c r="K719" s="34">
        <v>8.6699301818183808E-3</v>
      </c>
      <c r="L719" s="34">
        <v>0.38139249854889001</v>
      </c>
      <c r="M719" s="7">
        <v>0.104323046841514</v>
      </c>
      <c r="N719" s="7">
        <v>0</v>
      </c>
      <c r="O719" s="7">
        <v>0.18034791748182999</v>
      </c>
      <c r="P719" s="7">
        <v>1.7337679780556999E-2</v>
      </c>
      <c r="Q719" s="7">
        <v>3.8160347764277498</v>
      </c>
    </row>
    <row r="720" spans="1:17" hidden="1" x14ac:dyDescent="0.25">
      <c r="A720" s="3" t="s">
        <v>28</v>
      </c>
      <c r="B720" s="2">
        <v>44228</v>
      </c>
      <c r="C720" s="34">
        <v>5.3298688803987401E-2</v>
      </c>
      <c r="D720" s="7">
        <v>7.9084137511741398E-2</v>
      </c>
      <c r="E720" s="7">
        <v>0.45610857196663401</v>
      </c>
      <c r="F720" s="14">
        <v>0.46480729052162501</v>
      </c>
      <c r="G720" s="7">
        <v>6.9532666835121298E-2</v>
      </c>
      <c r="H720" s="7">
        <v>0</v>
      </c>
      <c r="I720" s="34">
        <v>6.6853786247239103E-3</v>
      </c>
      <c r="J720" s="34">
        <v>0.20953150215911601</v>
      </c>
      <c r="K720" s="34">
        <v>1.1743606765132501E-3</v>
      </c>
      <c r="L720" s="34">
        <v>0.39459776480311398</v>
      </c>
      <c r="M720" s="7">
        <v>0.102957736222015</v>
      </c>
      <c r="N720" s="7">
        <v>0</v>
      </c>
      <c r="O720" s="7">
        <v>0.19154977247940999</v>
      </c>
      <c r="P720" s="7">
        <v>2.39708181999869E-2</v>
      </c>
      <c r="Q720" s="7">
        <v>3.6302821719258</v>
      </c>
    </row>
    <row r="721" spans="1:17" hidden="1" x14ac:dyDescent="0.25">
      <c r="A721" s="3" t="s">
        <v>28</v>
      </c>
      <c r="B721" s="2">
        <v>44256</v>
      </c>
      <c r="C721" s="34">
        <v>7.7723980057120903E-2</v>
      </c>
      <c r="D721" s="7">
        <v>5.9275726874954401E-2</v>
      </c>
      <c r="E721" s="7">
        <v>0.43645784579674901</v>
      </c>
      <c r="F721" s="14">
        <v>0.50426642732829696</v>
      </c>
      <c r="G721" s="7">
        <v>7.8005429480385399E-2</v>
      </c>
      <c r="H721" s="7">
        <v>6.4686983353149795E-4</v>
      </c>
      <c r="I721" s="34">
        <v>1.2576874550075099E-3</v>
      </c>
      <c r="J721" s="34">
        <v>0.23090320580495799</v>
      </c>
      <c r="K721" s="34">
        <v>5.4595382703502802E-3</v>
      </c>
      <c r="L721" s="34">
        <v>0.36223304813992402</v>
      </c>
      <c r="M721" s="7">
        <v>9.5762912028591995E-2</v>
      </c>
      <c r="N721" s="7">
        <v>0</v>
      </c>
      <c r="O721" s="7">
        <v>0.203990876375369</v>
      </c>
      <c r="P721" s="7">
        <v>2.1740432611882299E-2</v>
      </c>
      <c r="Q721" s="7">
        <v>3.7801387558512198</v>
      </c>
    </row>
    <row r="722" spans="1:17" hidden="1" x14ac:dyDescent="0.25">
      <c r="A722" s="3" t="s">
        <v>28</v>
      </c>
      <c r="B722" s="2">
        <v>44287</v>
      </c>
      <c r="C722" s="34">
        <v>0.16163823177001899</v>
      </c>
      <c r="D722" s="7">
        <v>3.3219448686445198E-2</v>
      </c>
      <c r="E722" s="7">
        <v>0.46663668220745902</v>
      </c>
      <c r="F722" s="14">
        <v>0.50014386910609498</v>
      </c>
      <c r="G722" s="7">
        <v>3.6928359831296498E-2</v>
      </c>
      <c r="H722" s="7">
        <v>7.6444475669086203E-3</v>
      </c>
      <c r="I722" s="34">
        <v>4.27718584478885E-2</v>
      </c>
      <c r="J722" s="34">
        <v>0.37129850702412398</v>
      </c>
      <c r="K722" s="34">
        <v>3.5136369072168397E-2</v>
      </c>
      <c r="L722" s="34">
        <v>0.20196625660892101</v>
      </c>
      <c r="M722" s="7">
        <v>8.5224519125022796E-2</v>
      </c>
      <c r="N722" s="7">
        <v>0</v>
      </c>
      <c r="O722" s="7">
        <v>0.19907240833359799</v>
      </c>
      <c r="P722" s="7">
        <v>1.99572739900723E-2</v>
      </c>
      <c r="Q722" s="7">
        <v>3.4526221070204701</v>
      </c>
    </row>
    <row r="723" spans="1:17" hidden="1" x14ac:dyDescent="0.25">
      <c r="A723" s="3" t="s">
        <v>28</v>
      </c>
      <c r="B723" s="2">
        <v>44317</v>
      </c>
      <c r="C723" s="34">
        <v>0.68242773334328199</v>
      </c>
      <c r="D723" s="7">
        <v>9.4679483765328799E-3</v>
      </c>
      <c r="E723" s="7">
        <v>0.314513158302407</v>
      </c>
      <c r="F723" s="14">
        <v>0.67601889332106102</v>
      </c>
      <c r="G723" s="7">
        <v>1.3642506700432599E-2</v>
      </c>
      <c r="H723" s="7">
        <v>2.3138581898029101E-2</v>
      </c>
      <c r="I723" s="34">
        <v>6.3064968237320898E-2</v>
      </c>
      <c r="J723" s="34">
        <v>0.57687122069610397</v>
      </c>
      <c r="K723" s="34">
        <v>4.9000976511853797E-2</v>
      </c>
      <c r="L723" s="34">
        <v>7.3894320009668807E-2</v>
      </c>
      <c r="M723" s="7">
        <v>2.8249393574385301E-2</v>
      </c>
      <c r="N723" s="7">
        <v>5.8939337408978698E-6</v>
      </c>
      <c r="O723" s="7">
        <v>0.154079657899583</v>
      </c>
      <c r="P723" s="7">
        <v>1.8052480538881598E-2</v>
      </c>
      <c r="Q723" s="7">
        <v>3.3833367790569899</v>
      </c>
    </row>
    <row r="724" spans="1:17" hidden="1" x14ac:dyDescent="0.25">
      <c r="A724" s="3" t="s">
        <v>28</v>
      </c>
      <c r="B724" s="2">
        <v>44348</v>
      </c>
      <c r="C724" s="34">
        <v>0.81104871936155198</v>
      </c>
      <c r="D724" s="7">
        <v>8.9668283042135394E-3</v>
      </c>
      <c r="E724" s="7">
        <v>0.25891811080870097</v>
      </c>
      <c r="F724" s="14">
        <v>0.732115060887086</v>
      </c>
      <c r="G724" s="7">
        <v>1.4843334873659001E-2</v>
      </c>
      <c r="H724" s="7">
        <v>2.6856283692729001E-2</v>
      </c>
      <c r="I724" s="34">
        <v>4.8949991847218897E-2</v>
      </c>
      <c r="J724" s="34">
        <v>0.58831817125444097</v>
      </c>
      <c r="K724" s="34">
        <v>4.9699332748956E-2</v>
      </c>
      <c r="L724" s="34">
        <v>7.8944762537104099E-2</v>
      </c>
      <c r="M724" s="7">
        <v>2.42298173828699E-2</v>
      </c>
      <c r="N724" s="7">
        <v>8.18051147889052E-4</v>
      </c>
      <c r="O724" s="7">
        <v>0.151085689872093</v>
      </c>
      <c r="P724" s="7">
        <v>1.6254564643040498E-2</v>
      </c>
      <c r="Q724" s="7">
        <v>3.3465590125754598</v>
      </c>
    </row>
    <row r="725" spans="1:17" hidden="1" x14ac:dyDescent="0.25">
      <c r="A725" s="3" t="s">
        <v>28</v>
      </c>
      <c r="B725" s="2">
        <v>44378</v>
      </c>
      <c r="C725" s="34">
        <v>1.0010036415685</v>
      </c>
      <c r="D725" s="7">
        <v>7.02147755924177E-3</v>
      </c>
      <c r="E725" s="7">
        <v>0.22072655373937</v>
      </c>
      <c r="F725" s="14">
        <v>0.77225196870138801</v>
      </c>
      <c r="G725" s="7">
        <v>1.24884067970775E-2</v>
      </c>
      <c r="H725" s="7">
        <v>2.8135639519881801E-2</v>
      </c>
      <c r="I725" s="34">
        <v>5.1890560164412E-2</v>
      </c>
      <c r="J725" s="34">
        <v>0.58626182098186097</v>
      </c>
      <c r="K725" s="34">
        <v>5.1534133423107802E-2</v>
      </c>
      <c r="L725" s="34">
        <v>7.7586703161300397E-2</v>
      </c>
      <c r="M725" s="7">
        <v>2.2636719431463798E-2</v>
      </c>
      <c r="N725" s="7">
        <v>9.1336591741319995E-4</v>
      </c>
      <c r="O725" s="7">
        <v>0.15368719939625899</v>
      </c>
      <c r="P725" s="7">
        <v>1.4865451207223299E-2</v>
      </c>
      <c r="Q725" s="7">
        <v>3.4366197004099299</v>
      </c>
    </row>
    <row r="726" spans="1:17" hidden="1" x14ac:dyDescent="0.25">
      <c r="A726" s="3" t="s">
        <v>28</v>
      </c>
      <c r="B726" s="2">
        <v>44409</v>
      </c>
      <c r="C726" s="34">
        <v>1.3450306956842499</v>
      </c>
      <c r="D726" s="7">
        <v>6.6013153110749704E-3</v>
      </c>
      <c r="E726" s="7">
        <v>0.195766081560174</v>
      </c>
      <c r="F726" s="14">
        <v>0.79763260312875095</v>
      </c>
      <c r="G726" s="7">
        <v>1.08958498576462E-2</v>
      </c>
      <c r="H726" s="7">
        <v>2.6813994353446301E-2</v>
      </c>
      <c r="I726" s="34">
        <v>5.2137995486260802E-2</v>
      </c>
      <c r="J726" s="34">
        <v>0.62103850192471699</v>
      </c>
      <c r="K726" s="34">
        <v>5.7724195404346201E-2</v>
      </c>
      <c r="L726" s="34">
        <v>6.8605708771553503E-2</v>
      </c>
      <c r="M726" s="7">
        <v>1.8561017821543499E-2</v>
      </c>
      <c r="N726" s="7">
        <v>9.4793532670358499E-4</v>
      </c>
      <c r="O726" s="7">
        <v>0.12721730876164</v>
      </c>
      <c r="P726" s="7">
        <v>1.6057492292142799E-2</v>
      </c>
      <c r="Q726" s="7">
        <v>3.3365707388015702</v>
      </c>
    </row>
    <row r="727" spans="1:17" x14ac:dyDescent="0.25">
      <c r="A727" s="3" t="s">
        <v>28</v>
      </c>
      <c r="B727" s="2">
        <v>44440</v>
      </c>
      <c r="C727" s="34">
        <v>1.0591688711590601</v>
      </c>
      <c r="D727" s="7">
        <v>8.88550914978351E-3</v>
      </c>
      <c r="E727" s="7">
        <v>0.23476893966947801</v>
      </c>
      <c r="F727" s="14">
        <v>0.75634555118073798</v>
      </c>
      <c r="G727" s="7">
        <v>1.26590109002791E-2</v>
      </c>
      <c r="H727" s="7">
        <v>2.9429694632260899E-2</v>
      </c>
      <c r="I727" s="34">
        <v>4.9458327838048002E-2</v>
      </c>
      <c r="J727" s="34">
        <v>0.59833190541357195</v>
      </c>
      <c r="K727" s="34">
        <v>5.8176299818061002E-2</v>
      </c>
      <c r="L727" s="34">
        <v>7.79076211547923E-2</v>
      </c>
      <c r="M727" s="7">
        <v>2.2405007892641202E-2</v>
      </c>
      <c r="N727" s="7">
        <v>4.11853679598148E-4</v>
      </c>
      <c r="O727" s="7">
        <v>0.13744314096423099</v>
      </c>
      <c r="P727" s="7">
        <v>1.37771377065159E-2</v>
      </c>
      <c r="Q727" s="7">
        <v>3.2962460728481502</v>
      </c>
    </row>
    <row r="728" spans="1:17" hidden="1" x14ac:dyDescent="0.25">
      <c r="A728" s="3" t="s">
        <v>29</v>
      </c>
      <c r="B728" s="2">
        <v>43466</v>
      </c>
      <c r="C728" s="34">
        <v>0.79494483318193498</v>
      </c>
      <c r="D728" s="7">
        <v>3.26702411495957E-2</v>
      </c>
      <c r="E728" s="7">
        <v>0.28804364366304103</v>
      </c>
      <c r="F728" s="14">
        <v>0.67928611518736304</v>
      </c>
      <c r="G728" s="7">
        <v>1.5781780014297898E-2</v>
      </c>
      <c r="H728" s="7">
        <v>2.4769055438759902E-2</v>
      </c>
      <c r="I728" s="34">
        <v>0.210468778057703</v>
      </c>
      <c r="J728" s="34">
        <v>0.229240959187373</v>
      </c>
      <c r="K728" s="34">
        <v>0.16220525120828999</v>
      </c>
      <c r="L728" s="34">
        <v>0.105164064920091</v>
      </c>
      <c r="M728" s="7">
        <v>0.122616528234018</v>
      </c>
      <c r="N728" s="7">
        <v>3.3850503296878297E-2</v>
      </c>
      <c r="O728" s="7">
        <v>7.4051304056783507E-2</v>
      </c>
      <c r="P728" s="7">
        <v>2.1851775585806001E-2</v>
      </c>
      <c r="Q728" s="7">
        <v>5.5587728362535502</v>
      </c>
    </row>
    <row r="729" spans="1:17" hidden="1" x14ac:dyDescent="0.25">
      <c r="A729" s="3" t="s">
        <v>29</v>
      </c>
      <c r="B729" s="2">
        <v>43497</v>
      </c>
      <c r="C729" s="34">
        <v>0.83027305412819496</v>
      </c>
      <c r="D729" s="7">
        <v>3.53361495502676E-2</v>
      </c>
      <c r="E729" s="7">
        <v>0.27818353653903</v>
      </c>
      <c r="F729" s="14">
        <v>0.68648031391070297</v>
      </c>
      <c r="G729" s="7">
        <v>1.4719216024384E-2</v>
      </c>
      <c r="H729" s="7">
        <v>1.7588796621757601E-2</v>
      </c>
      <c r="I729" s="34">
        <v>0.206870578529774</v>
      </c>
      <c r="J729" s="34">
        <v>0.25484695940457303</v>
      </c>
      <c r="K729" s="34">
        <v>0.14241005899843201</v>
      </c>
      <c r="L729" s="34">
        <v>0.10464509185583</v>
      </c>
      <c r="M729" s="7">
        <v>0.12127311118610599</v>
      </c>
      <c r="N729" s="7">
        <v>2.97861805553487E-2</v>
      </c>
      <c r="O729" s="7">
        <v>8.3793555347086005E-2</v>
      </c>
      <c r="P729" s="7">
        <v>2.4066451476709001E-2</v>
      </c>
      <c r="Q729" s="7">
        <v>5.53266829393195</v>
      </c>
    </row>
    <row r="730" spans="1:17" hidden="1" x14ac:dyDescent="0.25">
      <c r="A730" s="3" t="s">
        <v>29</v>
      </c>
      <c r="B730" s="2">
        <v>43525</v>
      </c>
      <c r="C730" s="34">
        <v>1.00920667150925</v>
      </c>
      <c r="D730" s="7">
        <v>3.0298575988694801E-2</v>
      </c>
      <c r="E730" s="7">
        <v>0.27344102820579003</v>
      </c>
      <c r="F730" s="14">
        <v>0.69626039580551502</v>
      </c>
      <c r="G730" s="7">
        <v>1.65240104359935E-2</v>
      </c>
      <c r="H730" s="7">
        <v>1.9906510721926299E-2</v>
      </c>
      <c r="I730" s="34">
        <v>0.22451234823882399</v>
      </c>
      <c r="J730" s="34">
        <v>0.24171433161462</v>
      </c>
      <c r="K730" s="34">
        <v>0.14769514974657699</v>
      </c>
      <c r="L730" s="34">
        <v>9.58887535024808E-2</v>
      </c>
      <c r="M730" s="7">
        <v>0.11640181265197801</v>
      </c>
      <c r="N730" s="7">
        <v>2.8644086786954098E-2</v>
      </c>
      <c r="O730" s="7">
        <v>8.6559900186265401E-2</v>
      </c>
      <c r="P730" s="7">
        <v>2.21530961143812E-2</v>
      </c>
      <c r="Q730" s="7">
        <v>5.5920263323294401</v>
      </c>
    </row>
    <row r="731" spans="1:17" hidden="1" x14ac:dyDescent="0.25">
      <c r="A731" s="3" t="s">
        <v>29</v>
      </c>
      <c r="B731" s="2">
        <v>43556</v>
      </c>
      <c r="C731" s="34">
        <v>0.91132109561375896</v>
      </c>
      <c r="D731" s="7">
        <v>3.1230208281122999E-2</v>
      </c>
      <c r="E731" s="7">
        <v>0.27322681020797901</v>
      </c>
      <c r="F731" s="14">
        <v>0.695542981510898</v>
      </c>
      <c r="G731" s="7">
        <v>1.5437098841784999E-2</v>
      </c>
      <c r="H731" s="7">
        <v>2.21247288639508E-2</v>
      </c>
      <c r="I731" s="34">
        <v>0.26989944363955698</v>
      </c>
      <c r="J731" s="34">
        <v>0.21917990259297601</v>
      </c>
      <c r="K731" s="34">
        <v>0.14417013679304899</v>
      </c>
      <c r="L731" s="34">
        <v>8.3039285106352501E-2</v>
      </c>
      <c r="M731" s="7">
        <v>0.117317044037077</v>
      </c>
      <c r="N731" s="7">
        <v>2.89232399144519E-2</v>
      </c>
      <c r="O731" s="7">
        <v>7.6995386229205307E-2</v>
      </c>
      <c r="P731" s="7">
        <v>2.29137339815953E-2</v>
      </c>
      <c r="Q731" s="7">
        <v>5.6099559961237997</v>
      </c>
    </row>
    <row r="732" spans="1:17" hidden="1" x14ac:dyDescent="0.25">
      <c r="A732" s="3" t="s">
        <v>29</v>
      </c>
      <c r="B732" s="2">
        <v>43586</v>
      </c>
      <c r="C732" s="34">
        <v>1.0378586780774499</v>
      </c>
      <c r="D732" s="7">
        <v>3.4572543563460401E-2</v>
      </c>
      <c r="E732" s="7">
        <v>0.26773417336133598</v>
      </c>
      <c r="F732" s="14">
        <v>0.69769328307520395</v>
      </c>
      <c r="G732" s="7">
        <v>1.3288051418715301E-2</v>
      </c>
      <c r="H732" s="7">
        <v>1.8991975194616501E-2</v>
      </c>
      <c r="I732" s="34">
        <v>0.25936606652628302</v>
      </c>
      <c r="J732" s="34">
        <v>0.22780269242453299</v>
      </c>
      <c r="K732" s="34">
        <v>0.13805736306716801</v>
      </c>
      <c r="L732" s="34">
        <v>8.9555734650726596E-2</v>
      </c>
      <c r="M732" s="7">
        <v>0.113543985594719</v>
      </c>
      <c r="N732" s="7">
        <v>2.6040467820989399E-2</v>
      </c>
      <c r="O732" s="7">
        <v>8.5035597905901497E-2</v>
      </c>
      <c r="P732" s="7">
        <v>2.8318065396347201E-2</v>
      </c>
      <c r="Q732" s="7">
        <v>5.7708019667581203</v>
      </c>
    </row>
    <row r="733" spans="1:17" hidden="1" x14ac:dyDescent="0.25">
      <c r="A733" s="3" t="s">
        <v>29</v>
      </c>
      <c r="B733" s="2">
        <v>43617</v>
      </c>
      <c r="C733" s="34">
        <v>0.93155028691590602</v>
      </c>
      <c r="D733" s="7">
        <v>2.65892080701071E-2</v>
      </c>
      <c r="E733" s="7">
        <v>0.28218860973250098</v>
      </c>
      <c r="F733" s="14">
        <v>0.69122218219739195</v>
      </c>
      <c r="G733" s="7">
        <v>1.3896435009428399E-2</v>
      </c>
      <c r="H733" s="7">
        <v>2.07082415830015E-2</v>
      </c>
      <c r="I733" s="34">
        <v>0.26295869979424902</v>
      </c>
      <c r="J733" s="34">
        <v>0.215462028006073</v>
      </c>
      <c r="K733" s="34">
        <v>0.15414398496328999</v>
      </c>
      <c r="L733" s="34">
        <v>7.9103724459227601E-2</v>
      </c>
      <c r="M733" s="7">
        <v>0.11449205631524199</v>
      </c>
      <c r="N733" s="7">
        <v>2.6628189014054601E-2</v>
      </c>
      <c r="O733" s="7">
        <v>8.6325053526890405E-2</v>
      </c>
      <c r="P733" s="7">
        <v>2.6281587328544E-2</v>
      </c>
      <c r="Q733" s="7">
        <v>5.5947990599946102</v>
      </c>
    </row>
    <row r="734" spans="1:17" hidden="1" x14ac:dyDescent="0.25">
      <c r="A734" s="3" t="s">
        <v>29</v>
      </c>
      <c r="B734" s="2">
        <v>43647</v>
      </c>
      <c r="C734" s="34">
        <v>0.95614685340016103</v>
      </c>
      <c r="D734" s="7">
        <v>3.0912151622521301E-2</v>
      </c>
      <c r="E734" s="7">
        <v>0.26860635659603799</v>
      </c>
      <c r="F734" s="14">
        <v>0.70048149178144103</v>
      </c>
      <c r="G734" s="7">
        <v>1.3087404309707E-2</v>
      </c>
      <c r="H734" s="7">
        <v>2.3553607911566299E-2</v>
      </c>
      <c r="I734" s="34">
        <v>0.25595176007572701</v>
      </c>
      <c r="J734" s="34">
        <v>0.212046155941294</v>
      </c>
      <c r="K734" s="34">
        <v>0.16092267528540199</v>
      </c>
      <c r="L734" s="34">
        <v>7.6443628441161607E-2</v>
      </c>
      <c r="M734" s="7">
        <v>0.11843451371619999</v>
      </c>
      <c r="N734" s="7">
        <v>2.8229806164808701E-2</v>
      </c>
      <c r="O734" s="7">
        <v>8.32738178306653E-2</v>
      </c>
      <c r="P734" s="7">
        <v>2.80566303234683E-2</v>
      </c>
      <c r="Q734" s="7">
        <v>5.6196785227676802</v>
      </c>
    </row>
    <row r="735" spans="1:17" hidden="1" x14ac:dyDescent="0.25">
      <c r="A735" s="3" t="s">
        <v>29</v>
      </c>
      <c r="B735" s="2">
        <v>43678</v>
      </c>
      <c r="C735" s="34">
        <v>1.0011777078801101</v>
      </c>
      <c r="D735" s="7">
        <v>3.0416696393750501E-2</v>
      </c>
      <c r="E735" s="7">
        <v>0.26956175968422003</v>
      </c>
      <c r="F735" s="14">
        <v>0.70002154392202998</v>
      </c>
      <c r="G735" s="7">
        <v>1.3812213986248699E-2</v>
      </c>
      <c r="H735" s="7">
        <v>3.3501458989419301E-2</v>
      </c>
      <c r="I735" s="34">
        <v>0.27456968564387302</v>
      </c>
      <c r="J735" s="34">
        <v>0.22162592030046899</v>
      </c>
      <c r="K735" s="34">
        <v>0.15902775861235599</v>
      </c>
      <c r="L735" s="34">
        <v>6.9057291123236303E-2</v>
      </c>
      <c r="M735" s="7">
        <v>0.10623867382659601</v>
      </c>
      <c r="N735" s="7">
        <v>2.8080109697100699E-2</v>
      </c>
      <c r="O735" s="7">
        <v>6.7022189140370905E-2</v>
      </c>
      <c r="P735" s="7">
        <v>2.7064698680329902E-2</v>
      </c>
      <c r="Q735" s="7">
        <v>5.55658363523992</v>
      </c>
    </row>
    <row r="736" spans="1:17" hidden="1" x14ac:dyDescent="0.25">
      <c r="A736" s="3" t="s">
        <v>29</v>
      </c>
      <c r="B736" s="2">
        <v>43709</v>
      </c>
      <c r="C736" s="34">
        <v>0.94553689923839901</v>
      </c>
      <c r="D736" s="7">
        <v>2.99409703402541E-2</v>
      </c>
      <c r="E736" s="7">
        <v>0.27862458341202001</v>
      </c>
      <c r="F736" s="14">
        <v>0.69143444624772599</v>
      </c>
      <c r="G736" s="7">
        <v>1.3374814911499701E-2</v>
      </c>
      <c r="H736" s="7">
        <v>2.4910022075979001E-2</v>
      </c>
      <c r="I736" s="34">
        <v>0.240365878779532</v>
      </c>
      <c r="J736" s="34">
        <v>0.229130079010257</v>
      </c>
      <c r="K736" s="34">
        <v>0.169872091797207</v>
      </c>
      <c r="L736" s="34">
        <v>8.6136461293970401E-2</v>
      </c>
      <c r="M736" s="7">
        <v>0.113381483714699</v>
      </c>
      <c r="N736" s="7">
        <v>3.34027633179248E-2</v>
      </c>
      <c r="O736" s="7">
        <v>6.5020196043304002E-2</v>
      </c>
      <c r="P736" s="7">
        <v>2.4406209055628E-2</v>
      </c>
      <c r="Q736" s="7">
        <v>5.5531492739916803</v>
      </c>
    </row>
    <row r="737" spans="1:17" hidden="1" x14ac:dyDescent="0.25">
      <c r="A737" s="3" t="s">
        <v>29</v>
      </c>
      <c r="B737" s="2">
        <v>43739</v>
      </c>
      <c r="C737" s="34">
        <v>1.00923119300352</v>
      </c>
      <c r="D737" s="7">
        <v>3.0057729795358701E-2</v>
      </c>
      <c r="E737" s="7">
        <v>0.27109192187499498</v>
      </c>
      <c r="F737" s="14">
        <v>0.69885034832964699</v>
      </c>
      <c r="G737" s="7">
        <v>1.35939318108074E-2</v>
      </c>
      <c r="H737" s="7">
        <v>2.2579181272418598E-2</v>
      </c>
      <c r="I737" s="34">
        <v>0.25368187979847501</v>
      </c>
      <c r="J737" s="34">
        <v>0.232247115074457</v>
      </c>
      <c r="K737" s="34">
        <v>0.168428599230519</v>
      </c>
      <c r="L737" s="34">
        <v>8.7609870644829502E-2</v>
      </c>
      <c r="M737" s="7">
        <v>0.11062441298605</v>
      </c>
      <c r="N737" s="7">
        <v>3.18214633453845E-2</v>
      </c>
      <c r="O737" s="7">
        <v>5.3985701534695903E-2</v>
      </c>
      <c r="P737" s="7">
        <v>2.5427844302363899E-2</v>
      </c>
      <c r="Q737" s="7">
        <v>5.5575577690131297</v>
      </c>
    </row>
    <row r="738" spans="1:17" hidden="1" x14ac:dyDescent="0.25">
      <c r="A738" s="3" t="s">
        <v>29</v>
      </c>
      <c r="B738" s="2">
        <v>43770</v>
      </c>
      <c r="C738" s="34">
        <v>1.1376252859648399</v>
      </c>
      <c r="D738" s="7">
        <v>2.6937986186906199E-2</v>
      </c>
      <c r="E738" s="7">
        <v>0.25086322328836802</v>
      </c>
      <c r="F738" s="14">
        <v>0.72219879052472602</v>
      </c>
      <c r="G738" s="7">
        <v>1.0261588802887901E-2</v>
      </c>
      <c r="H738" s="7">
        <v>2.4924962729947799E-2</v>
      </c>
      <c r="I738" s="34">
        <v>0.248062154192533</v>
      </c>
      <c r="J738" s="34">
        <v>0.220998376673856</v>
      </c>
      <c r="K738" s="34">
        <v>0.19321262637608599</v>
      </c>
      <c r="L738" s="34">
        <v>7.6663540878503897E-2</v>
      </c>
      <c r="M738" s="7">
        <v>0.11286212528208101</v>
      </c>
      <c r="N738" s="7">
        <v>3.68010391760678E-2</v>
      </c>
      <c r="O738" s="7">
        <v>5.0783458720359997E-2</v>
      </c>
      <c r="P738" s="7">
        <v>2.5430127167675801E-2</v>
      </c>
      <c r="Q738" s="7">
        <v>5.63686579446109</v>
      </c>
    </row>
    <row r="739" spans="1:17" hidden="1" x14ac:dyDescent="0.25">
      <c r="A739" s="3" t="s">
        <v>29</v>
      </c>
      <c r="B739" s="2">
        <v>43800</v>
      </c>
      <c r="C739" s="34">
        <v>1.4351274410864701</v>
      </c>
      <c r="D739" s="7">
        <v>2.53011235514496E-2</v>
      </c>
      <c r="E739" s="7">
        <v>0.24961214739908499</v>
      </c>
      <c r="F739" s="14">
        <v>0.72508672904946503</v>
      </c>
      <c r="G739" s="7">
        <v>9.2615724670339992E-3</v>
      </c>
      <c r="H739" s="7">
        <v>3.1972769703810099E-2</v>
      </c>
      <c r="I739" s="34">
        <v>0.27547094916529602</v>
      </c>
      <c r="J739" s="34">
        <v>0.19433017174494599</v>
      </c>
      <c r="K739" s="34">
        <v>0.233310780639018</v>
      </c>
      <c r="L739" s="34">
        <v>5.8932762687502603E-2</v>
      </c>
      <c r="M739" s="7">
        <v>0.104039334334133</v>
      </c>
      <c r="N739" s="7">
        <v>3.6899703623303401E-2</v>
      </c>
      <c r="O739" s="7">
        <v>3.4681070600220097E-2</v>
      </c>
      <c r="P739" s="7">
        <v>2.1100885034736599E-2</v>
      </c>
      <c r="Q739" s="7">
        <v>5.5662569298574196</v>
      </c>
    </row>
    <row r="740" spans="1:17" hidden="1" x14ac:dyDescent="0.25">
      <c r="A740" s="3" t="s">
        <v>29</v>
      </c>
      <c r="B740" s="2">
        <v>43831</v>
      </c>
      <c r="C740" s="34">
        <v>0.809987445904637</v>
      </c>
      <c r="D740" s="7">
        <v>3.57679099993835E-2</v>
      </c>
      <c r="E740" s="7">
        <v>0.31123103832497401</v>
      </c>
      <c r="F740" s="14">
        <v>0.65300105167564204</v>
      </c>
      <c r="G740" s="7">
        <v>1.3676847448461701E-2</v>
      </c>
      <c r="H740" s="7">
        <v>2.4489585699933401E-2</v>
      </c>
      <c r="I740" s="34">
        <v>0.20832309212258099</v>
      </c>
      <c r="J740" s="34">
        <v>0.234199074395811</v>
      </c>
      <c r="K740" s="34">
        <v>0.160744360865514</v>
      </c>
      <c r="L740" s="34">
        <v>9.9052505486987505E-2</v>
      </c>
      <c r="M740" s="7">
        <v>0.12727135183963201</v>
      </c>
      <c r="N740" s="7">
        <v>3.1502463781434002E-2</v>
      </c>
      <c r="O740" s="7">
        <v>7.1462056468238805E-2</v>
      </c>
      <c r="P740" s="7">
        <v>2.9278661891406699E-2</v>
      </c>
      <c r="Q740" s="7">
        <v>5.4656301677559602</v>
      </c>
    </row>
    <row r="741" spans="1:17" hidden="1" x14ac:dyDescent="0.25">
      <c r="A741" s="3" t="s">
        <v>29</v>
      </c>
      <c r="B741" s="2">
        <v>43862</v>
      </c>
      <c r="C741" s="34">
        <v>0.83173975724900695</v>
      </c>
      <c r="D741" s="7">
        <v>3.6992706335645803E-2</v>
      </c>
      <c r="E741" s="7">
        <v>0.28380486185436599</v>
      </c>
      <c r="F741" s="14">
        <v>0.67920243180998796</v>
      </c>
      <c r="G741" s="7">
        <v>1.2515533740976E-2</v>
      </c>
      <c r="H741" s="7">
        <v>2.4360060933193001E-2</v>
      </c>
      <c r="I741" s="34">
        <v>0.20914797876696301</v>
      </c>
      <c r="J741" s="34">
        <v>0.26111311677079302</v>
      </c>
      <c r="K741" s="34">
        <v>0.142737122011033</v>
      </c>
      <c r="L741" s="34">
        <v>9.7423429419946195E-2</v>
      </c>
      <c r="M741" s="7">
        <v>0.12556164115809401</v>
      </c>
      <c r="N741" s="7">
        <v>2.6984991780180399E-2</v>
      </c>
      <c r="O741" s="7">
        <v>7.2506936292485002E-2</v>
      </c>
      <c r="P741" s="7">
        <v>2.7649189126336501E-2</v>
      </c>
      <c r="Q741" s="7">
        <v>5.6563625166915603</v>
      </c>
    </row>
    <row r="742" spans="1:17" hidden="1" x14ac:dyDescent="0.25">
      <c r="A742" s="3" t="s">
        <v>29</v>
      </c>
      <c r="B742" s="2">
        <v>43891</v>
      </c>
      <c r="C742" s="34">
        <v>0.52939266723336098</v>
      </c>
      <c r="D742" s="7">
        <v>5.3216554465183197E-2</v>
      </c>
      <c r="E742" s="7">
        <v>0.32954600322722799</v>
      </c>
      <c r="F742" s="14">
        <v>0.61723744230758903</v>
      </c>
      <c r="G742" s="7">
        <v>1.55352380023869E-2</v>
      </c>
      <c r="H742" s="7">
        <v>2.1648852634149899E-2</v>
      </c>
      <c r="I742" s="34">
        <v>0.18547861534444199</v>
      </c>
      <c r="J742" s="34">
        <v>0.22710702780304801</v>
      </c>
      <c r="K742" s="34">
        <v>0.137073479680691</v>
      </c>
      <c r="L742" s="34">
        <v>0.15604647233983701</v>
      </c>
      <c r="M742" s="7">
        <v>0.13910023671043201</v>
      </c>
      <c r="N742" s="7">
        <v>3.3583016761941503E-2</v>
      </c>
      <c r="O742" s="7">
        <v>5.3805066374662897E-2</v>
      </c>
      <c r="P742" s="7">
        <v>3.0621994348408399E-2</v>
      </c>
      <c r="Q742" s="7">
        <v>5.6658429060502202</v>
      </c>
    </row>
    <row r="743" spans="1:17" hidden="1" x14ac:dyDescent="0.25">
      <c r="A743" s="3" t="s">
        <v>29</v>
      </c>
      <c r="B743" s="2">
        <v>43922</v>
      </c>
      <c r="C743" s="34">
        <v>8.0459943732609798E-2</v>
      </c>
      <c r="D743" s="7">
        <v>0.22995124345867701</v>
      </c>
      <c r="E743" s="7">
        <v>0.53172884417720301</v>
      </c>
      <c r="F743" s="14">
        <v>0.23831991236412001</v>
      </c>
      <c r="G743" s="7">
        <v>4.0451082113136201E-2</v>
      </c>
      <c r="H743" s="7">
        <v>1.1243322859826399E-3</v>
      </c>
      <c r="I743" s="34">
        <v>3.3129474358279502E-2</v>
      </c>
      <c r="J743" s="34">
        <v>8.1312844702721102E-3</v>
      </c>
      <c r="K743" s="34">
        <v>3.7995565595671403E-2</v>
      </c>
      <c r="L743" s="34">
        <v>0.63025800528524401</v>
      </c>
      <c r="M743" s="7">
        <v>9.5016975055475697E-2</v>
      </c>
      <c r="N743" s="7">
        <v>9.7559257271760805E-2</v>
      </c>
      <c r="O743" s="7">
        <v>6.8487583167126899E-3</v>
      </c>
      <c r="P743" s="7">
        <v>4.9485265247465403E-2</v>
      </c>
      <c r="Q743" s="7">
        <v>6.0308707299259003</v>
      </c>
    </row>
    <row r="744" spans="1:17" hidden="1" x14ac:dyDescent="0.25">
      <c r="A744" s="3" t="s">
        <v>29</v>
      </c>
      <c r="B744" s="2">
        <v>43952</v>
      </c>
      <c r="C744" s="34">
        <v>0.107898474622968</v>
      </c>
      <c r="D744" s="7">
        <v>0.17265597330306601</v>
      </c>
      <c r="E744" s="7">
        <v>0.44694879608865001</v>
      </c>
      <c r="F744" s="14">
        <v>0.38039523060828401</v>
      </c>
      <c r="G744" s="7">
        <v>2.94956317750312E-2</v>
      </c>
      <c r="H744" s="7">
        <v>3.1258558087102102E-3</v>
      </c>
      <c r="I744" s="34">
        <v>3.8573037194466697E-2</v>
      </c>
      <c r="J744" s="34">
        <v>2.1251639166141902E-2</v>
      </c>
      <c r="K744" s="34">
        <v>3.8967562000856798E-2</v>
      </c>
      <c r="L744" s="34">
        <v>0.52322613025697096</v>
      </c>
      <c r="M744" s="7">
        <v>0.121178744020803</v>
      </c>
      <c r="N744" s="7">
        <v>8.7566658405420397E-2</v>
      </c>
      <c r="O744" s="7">
        <v>8.8280884752937293E-3</v>
      </c>
      <c r="P744" s="7">
        <v>0.127786652896305</v>
      </c>
      <c r="Q744" s="7">
        <v>5.9931436595134704</v>
      </c>
    </row>
    <row r="745" spans="1:17" hidden="1" x14ac:dyDescent="0.25">
      <c r="A745" s="3" t="s">
        <v>29</v>
      </c>
      <c r="B745" s="2">
        <v>43983</v>
      </c>
      <c r="C745" s="34">
        <v>0.26569117598606701</v>
      </c>
      <c r="D745" s="7">
        <v>8.2310224788269895E-2</v>
      </c>
      <c r="E745" s="7">
        <v>0.34500083137451598</v>
      </c>
      <c r="F745" s="14">
        <v>0.57268894383721403</v>
      </c>
      <c r="G745" s="7">
        <v>2.1520791415557398E-2</v>
      </c>
      <c r="H745" s="7">
        <v>2.1607123773868499E-2</v>
      </c>
      <c r="I745" s="34">
        <v>0.33666115708154498</v>
      </c>
      <c r="J745" s="34">
        <v>4.3920948286373697E-2</v>
      </c>
      <c r="K745" s="34">
        <v>9.7578921933736101E-2</v>
      </c>
      <c r="L745" s="34">
        <v>0.228503955699636</v>
      </c>
      <c r="M745" s="7">
        <v>0.13105965387610299</v>
      </c>
      <c r="N745" s="7">
        <v>5.5077288299862401E-2</v>
      </c>
      <c r="O745" s="7">
        <v>1.4797997589045901E-2</v>
      </c>
      <c r="P745" s="7">
        <v>4.92721620442724E-2</v>
      </c>
      <c r="Q745" s="7">
        <v>5.9687971608097499</v>
      </c>
    </row>
    <row r="746" spans="1:17" hidden="1" x14ac:dyDescent="0.25">
      <c r="A746" s="3" t="s">
        <v>29</v>
      </c>
      <c r="B746" s="2">
        <v>44013</v>
      </c>
      <c r="C746" s="34">
        <v>0.60477770059047598</v>
      </c>
      <c r="D746" s="7">
        <v>4.7051717820658E-2</v>
      </c>
      <c r="E746" s="7">
        <v>0.284316681157392</v>
      </c>
      <c r="F746" s="14">
        <v>0.66863160102194996</v>
      </c>
      <c r="G746" s="7">
        <v>1.19780715319582E-2</v>
      </c>
      <c r="H746" s="7">
        <v>2.8776643611913601E-2</v>
      </c>
      <c r="I746" s="34">
        <v>0.32067639664865799</v>
      </c>
      <c r="J746" s="34">
        <v>0.14493892170339301</v>
      </c>
      <c r="K746" s="34">
        <v>0.13703715004195199</v>
      </c>
      <c r="L746" s="34">
        <v>0.112298275380136</v>
      </c>
      <c r="M746" s="7">
        <v>0.14211587814816801</v>
      </c>
      <c r="N746" s="7">
        <v>4.18211618585922E-2</v>
      </c>
      <c r="O746" s="7">
        <v>2.2006816201945299E-2</v>
      </c>
      <c r="P746" s="7">
        <v>3.8350684873283497E-2</v>
      </c>
      <c r="Q746" s="7">
        <v>5.7752373260802097</v>
      </c>
    </row>
    <row r="747" spans="1:17" hidden="1" x14ac:dyDescent="0.25">
      <c r="A747" s="3" t="s">
        <v>29</v>
      </c>
      <c r="B747" s="2">
        <v>44044</v>
      </c>
      <c r="C747" s="34">
        <v>0.78333314924544994</v>
      </c>
      <c r="D747" s="7">
        <v>3.69235758716253E-2</v>
      </c>
      <c r="E747" s="7">
        <v>0.24943886311611799</v>
      </c>
      <c r="F747" s="14">
        <v>0.71363756101225695</v>
      </c>
      <c r="G747" s="7">
        <v>1.03435938767688E-2</v>
      </c>
      <c r="H747" s="7">
        <v>3.1431623474522698E-2</v>
      </c>
      <c r="I747" s="34">
        <v>0.30118545856991802</v>
      </c>
      <c r="J747" s="34">
        <v>0.21100835885223099</v>
      </c>
      <c r="K747" s="34">
        <v>0.144811889666801</v>
      </c>
      <c r="L747" s="34">
        <v>8.4543086960899697E-2</v>
      </c>
      <c r="M747" s="7">
        <v>0.11203730432591701</v>
      </c>
      <c r="N747" s="7">
        <v>3.3238433161920898E-2</v>
      </c>
      <c r="O747" s="7">
        <v>3.70386507685262E-2</v>
      </c>
      <c r="P747" s="7">
        <v>3.4361600342494802E-2</v>
      </c>
      <c r="Q747" s="7">
        <v>5.7951694130562901</v>
      </c>
    </row>
    <row r="748" spans="1:17" hidden="1" x14ac:dyDescent="0.25">
      <c r="A748" s="3" t="s">
        <v>29</v>
      </c>
      <c r="B748" s="2">
        <v>44075</v>
      </c>
      <c r="C748" s="34">
        <v>0.75759541216939597</v>
      </c>
      <c r="D748" s="7">
        <v>3.8116681570932801E-2</v>
      </c>
      <c r="E748" s="7">
        <v>0.26166673502099402</v>
      </c>
      <c r="F748" s="14">
        <v>0.70021658340807402</v>
      </c>
      <c r="G748" s="7">
        <v>1.47751849749973E-2</v>
      </c>
      <c r="H748" s="7">
        <v>2.11293895447544E-2</v>
      </c>
      <c r="I748" s="34">
        <v>0.27814391837256802</v>
      </c>
      <c r="J748" s="34">
        <v>0.20372451864148999</v>
      </c>
      <c r="K748" s="34">
        <v>0.147005516726019</v>
      </c>
      <c r="L748" s="34">
        <v>0.105717104693729</v>
      </c>
      <c r="M748" s="7">
        <v>0.12277198480035099</v>
      </c>
      <c r="N748" s="7">
        <v>3.6724339063060003E-2</v>
      </c>
      <c r="O748" s="7">
        <v>3.6477453424610597E-2</v>
      </c>
      <c r="P748" s="7">
        <v>3.3530589758420999E-2</v>
      </c>
      <c r="Q748" s="7">
        <v>5.6844982820015701</v>
      </c>
    </row>
    <row r="749" spans="1:17" hidden="1" x14ac:dyDescent="0.25">
      <c r="A749" s="3" t="s">
        <v>29</v>
      </c>
      <c r="B749" s="2">
        <v>44105</v>
      </c>
      <c r="C749" s="34">
        <v>0.73276911346743101</v>
      </c>
      <c r="D749" s="7">
        <v>4.3417705413533E-2</v>
      </c>
      <c r="E749" s="7">
        <v>0.283083995338693</v>
      </c>
      <c r="F749" s="14">
        <v>0.67349829924777405</v>
      </c>
      <c r="G749" s="7">
        <v>1.38647080898691E-2</v>
      </c>
      <c r="H749" s="7">
        <v>2.0739614251843001E-2</v>
      </c>
      <c r="I749" s="34">
        <v>0.28134927169242502</v>
      </c>
      <c r="J749" s="34">
        <v>0.192107726325458</v>
      </c>
      <c r="K749" s="34">
        <v>0.14954154756598101</v>
      </c>
      <c r="L749" s="34">
        <v>0.114613386882795</v>
      </c>
      <c r="M749" s="7">
        <v>0.12602143848828101</v>
      </c>
      <c r="N749" s="7">
        <v>3.5309912023663598E-2</v>
      </c>
      <c r="O749" s="7">
        <v>2.7329921267404099E-2</v>
      </c>
      <c r="P749" s="7">
        <v>3.91224734122812E-2</v>
      </c>
      <c r="Q749" s="7">
        <v>5.7864748565149799</v>
      </c>
    </row>
    <row r="750" spans="1:17" hidden="1" x14ac:dyDescent="0.25">
      <c r="A750" s="3" t="s">
        <v>29</v>
      </c>
      <c r="B750" s="2">
        <v>44136</v>
      </c>
      <c r="C750" s="34">
        <v>0.29272134556955798</v>
      </c>
      <c r="D750" s="7">
        <v>8.1704284102295702E-2</v>
      </c>
      <c r="E750" s="7">
        <v>0.40642136353432301</v>
      </c>
      <c r="F750" s="14">
        <v>0.51187435236338097</v>
      </c>
      <c r="G750" s="7">
        <v>2.5866990740771201E-2</v>
      </c>
      <c r="H750" s="7">
        <v>2.40364127333242E-2</v>
      </c>
      <c r="I750" s="34">
        <v>0.145696683896132</v>
      </c>
      <c r="J750" s="34">
        <v>0.1266361098254</v>
      </c>
      <c r="K750" s="34">
        <v>0.10904750177834401</v>
      </c>
      <c r="L750" s="34">
        <v>0.25199450106361299</v>
      </c>
      <c r="M750" s="7">
        <v>0.20445600970352501</v>
      </c>
      <c r="N750" s="7">
        <v>5.4841507630888298E-2</v>
      </c>
      <c r="O750" s="7">
        <v>2.2716960250182501E-2</v>
      </c>
      <c r="P750" s="7">
        <v>3.47073223778206E-2</v>
      </c>
      <c r="Q750" s="7">
        <v>5.7885758956394699</v>
      </c>
    </row>
    <row r="751" spans="1:17" hidden="1" x14ac:dyDescent="0.25">
      <c r="A751" s="3" t="s">
        <v>29</v>
      </c>
      <c r="B751" s="2">
        <v>44166</v>
      </c>
      <c r="C751" s="34">
        <v>1.0386040838641899</v>
      </c>
      <c r="D751" s="7">
        <v>3.5212645563469203E-2</v>
      </c>
      <c r="E751" s="7">
        <v>0.29062511110796702</v>
      </c>
      <c r="F751" s="14">
        <v>0.674162243328564</v>
      </c>
      <c r="G751" s="7">
        <v>1.51584937869472E-2</v>
      </c>
      <c r="H751" s="7">
        <v>2.7388187352580098E-2</v>
      </c>
      <c r="I751" s="34">
        <v>0.31580256750717001</v>
      </c>
      <c r="J751" s="34">
        <v>0.12600798560349599</v>
      </c>
      <c r="K751" s="34">
        <v>0.25287574104406502</v>
      </c>
      <c r="L751" s="34">
        <v>7.43800404556266E-2</v>
      </c>
      <c r="M751" s="7">
        <v>0.113398176821551</v>
      </c>
      <c r="N751" s="7">
        <v>4.0637031401290803E-2</v>
      </c>
      <c r="O751" s="7">
        <v>1.07516976088241E-2</v>
      </c>
      <c r="P751" s="7">
        <v>2.3600078418449601E-2</v>
      </c>
      <c r="Q751" s="7">
        <v>5.67466423360215</v>
      </c>
    </row>
    <row r="752" spans="1:17" hidden="1" x14ac:dyDescent="0.25">
      <c r="A752" s="3" t="s">
        <v>29</v>
      </c>
      <c r="B752" s="2">
        <v>44197</v>
      </c>
      <c r="C752" s="34">
        <v>0.16713162009272001</v>
      </c>
      <c r="D752" s="7">
        <v>0.11751899869825801</v>
      </c>
      <c r="E752" s="7">
        <v>0.423014411761231</v>
      </c>
      <c r="F752" s="14">
        <v>0.45946658954051001</v>
      </c>
      <c r="G752" s="7">
        <v>2.6947930137668899E-2</v>
      </c>
      <c r="H752" s="7">
        <v>9.0187635749229608E-3</v>
      </c>
      <c r="I752" s="34">
        <v>0.1125303698095</v>
      </c>
      <c r="J752" s="34">
        <v>7.2331305937628002E-2</v>
      </c>
      <c r="K752" s="34">
        <v>8.6267080873886404E-2</v>
      </c>
      <c r="L752" s="34">
        <v>0.33150279699037499</v>
      </c>
      <c r="M752" s="7">
        <v>0.24979526035006999</v>
      </c>
      <c r="N752" s="7">
        <v>5.5543101913154903E-2</v>
      </c>
      <c r="O752" s="7">
        <v>1.63257725278242E-2</v>
      </c>
      <c r="P752" s="7">
        <v>3.9737617884970197E-2</v>
      </c>
      <c r="Q752" s="7">
        <v>5.9387212017092397</v>
      </c>
    </row>
    <row r="753" spans="1:17" hidden="1" x14ac:dyDescent="0.25">
      <c r="A753" s="3" t="s">
        <v>29</v>
      </c>
      <c r="B753" s="2">
        <v>44228</v>
      </c>
      <c r="C753" s="34">
        <v>0.16452093364283199</v>
      </c>
      <c r="D753" s="7">
        <v>0.121078195295726</v>
      </c>
      <c r="E753" s="7">
        <v>0.44302178707385398</v>
      </c>
      <c r="F753" s="14">
        <v>0.43590001763042102</v>
      </c>
      <c r="G753" s="7">
        <v>2.6073195856583301E-2</v>
      </c>
      <c r="H753" s="7">
        <v>1.4451959679109499E-4</v>
      </c>
      <c r="I753" s="34">
        <v>4.1590408051227899E-2</v>
      </c>
      <c r="J753" s="34">
        <v>7.2602776375015096E-2</v>
      </c>
      <c r="K753" s="34">
        <v>4.9062685756314603E-2</v>
      </c>
      <c r="L753" s="34">
        <v>0.35440969058497601</v>
      </c>
      <c r="M753" s="7">
        <v>0.29298895436244299</v>
      </c>
      <c r="N753" s="7">
        <v>5.5457943603657099E-2</v>
      </c>
      <c r="O753" s="7">
        <v>1.9196077667600599E-2</v>
      </c>
      <c r="P753" s="7">
        <v>8.8473748145392203E-2</v>
      </c>
      <c r="Q753" s="7">
        <v>5.7551005957859998</v>
      </c>
    </row>
    <row r="754" spans="1:17" hidden="1" x14ac:dyDescent="0.25">
      <c r="A754" s="3" t="s">
        <v>29</v>
      </c>
      <c r="B754" s="2">
        <v>44256</v>
      </c>
      <c r="C754" s="34">
        <v>0.207762735173877</v>
      </c>
      <c r="D754" s="7">
        <v>0.12864816975711801</v>
      </c>
      <c r="E754" s="7">
        <v>0.42683983019784999</v>
      </c>
      <c r="F754" s="14">
        <v>0.444512000045032</v>
      </c>
      <c r="G754" s="7">
        <v>3.5251654562381399E-2</v>
      </c>
      <c r="H754" s="7">
        <v>4.2895418031460401E-4</v>
      </c>
      <c r="I754" s="34">
        <v>4.3050936790436499E-2</v>
      </c>
      <c r="J754" s="34">
        <v>0.10005216604846801</v>
      </c>
      <c r="K754" s="34">
        <v>4.8549673229486702E-2</v>
      </c>
      <c r="L754" s="34">
        <v>0.35178155452873</v>
      </c>
      <c r="M754" s="7">
        <v>0.29054880266106198</v>
      </c>
      <c r="N754" s="7">
        <v>5.6174605158775898E-2</v>
      </c>
      <c r="O754" s="7">
        <v>2.0782860527725398E-2</v>
      </c>
      <c r="P754" s="7">
        <v>5.3378792312619099E-2</v>
      </c>
      <c r="Q754" s="7">
        <v>5.9391928994907</v>
      </c>
    </row>
    <row r="755" spans="1:17" hidden="1" x14ac:dyDescent="0.25">
      <c r="A755" s="3" t="s">
        <v>29</v>
      </c>
      <c r="B755" s="2">
        <v>44287</v>
      </c>
      <c r="C755" s="34">
        <v>0.59603934434774797</v>
      </c>
      <c r="D755" s="7">
        <v>4.7648351118372602E-2</v>
      </c>
      <c r="E755" s="7">
        <v>0.31195878599388399</v>
      </c>
      <c r="F755" s="14">
        <v>0.640392862887743</v>
      </c>
      <c r="G755" s="7">
        <v>1.4550971029447199E-2</v>
      </c>
      <c r="H755" s="7">
        <v>1.45059700336222E-2</v>
      </c>
      <c r="I755" s="34">
        <v>0.341856167659842</v>
      </c>
      <c r="J755" s="34">
        <v>0.11318837106075499</v>
      </c>
      <c r="K755" s="34">
        <v>0.15986394810882201</v>
      </c>
      <c r="L755" s="34">
        <v>0.119404724021307</v>
      </c>
      <c r="M755" s="7">
        <v>0.151568264297817</v>
      </c>
      <c r="N755" s="7">
        <v>3.5518140254282703E-2</v>
      </c>
      <c r="O755" s="7">
        <v>1.8058876241934502E-2</v>
      </c>
      <c r="P755" s="7">
        <v>3.1484567292170001E-2</v>
      </c>
      <c r="Q755" s="7">
        <v>5.6312458692412504</v>
      </c>
    </row>
    <row r="756" spans="1:17" hidden="1" x14ac:dyDescent="0.25">
      <c r="A756" s="3" t="s">
        <v>29</v>
      </c>
      <c r="B756" s="2">
        <v>44317</v>
      </c>
      <c r="C756" s="34">
        <v>0.810412123621717</v>
      </c>
      <c r="D756" s="7">
        <v>4.1226447510919799E-2</v>
      </c>
      <c r="E756" s="7">
        <v>0.28044130837870002</v>
      </c>
      <c r="F756" s="14">
        <v>0.67833224411037996</v>
      </c>
      <c r="G756" s="7">
        <v>1.3829172285397999E-2</v>
      </c>
      <c r="H756" s="7">
        <v>1.68644800925483E-2</v>
      </c>
      <c r="I756" s="34">
        <v>0.30883944179470602</v>
      </c>
      <c r="J756" s="34">
        <v>0.185060059752544</v>
      </c>
      <c r="K756" s="34">
        <v>0.14365605662786901</v>
      </c>
      <c r="L756" s="34">
        <v>0.106019689404212</v>
      </c>
      <c r="M756" s="7">
        <v>0.125850240546375</v>
      </c>
      <c r="N756" s="7">
        <v>3.0253104858808201E-2</v>
      </c>
      <c r="O756" s="7">
        <v>2.6077784118583101E-2</v>
      </c>
      <c r="P756" s="7">
        <v>4.3549970518955497E-2</v>
      </c>
      <c r="Q756" s="7">
        <v>5.7332961609928601</v>
      </c>
    </row>
    <row r="757" spans="1:17" hidden="1" x14ac:dyDescent="0.25">
      <c r="A757" s="3" t="s">
        <v>29</v>
      </c>
      <c r="B757" s="2">
        <v>44348</v>
      </c>
      <c r="C757" s="34">
        <v>0.82723566783118296</v>
      </c>
      <c r="D757" s="7">
        <v>3.7047209747883302E-2</v>
      </c>
      <c r="E757" s="7">
        <v>0.25929368338937703</v>
      </c>
      <c r="F757" s="14">
        <v>0.70365910686273903</v>
      </c>
      <c r="G757" s="7">
        <v>1.10540662226191E-2</v>
      </c>
      <c r="H757" s="7">
        <v>1.7128300658294501E-2</v>
      </c>
      <c r="I757" s="34">
        <v>0.30000911121534102</v>
      </c>
      <c r="J757" s="34">
        <v>0.23046880468310599</v>
      </c>
      <c r="K757" s="34">
        <v>0.121458023460166</v>
      </c>
      <c r="L757" s="34">
        <v>9.7082410201458802E-2</v>
      </c>
      <c r="M757" s="7">
        <v>0.12223765665422801</v>
      </c>
      <c r="N757" s="7">
        <v>3.0975782675115901E-2</v>
      </c>
      <c r="O757" s="7">
        <v>3.1516647747151197E-2</v>
      </c>
      <c r="P757" s="7">
        <v>3.8069196482519503E-2</v>
      </c>
      <c r="Q757" s="7">
        <v>5.6949500825844899</v>
      </c>
    </row>
    <row r="758" spans="1:17" hidden="1" x14ac:dyDescent="0.25">
      <c r="A758" s="3" t="s">
        <v>29</v>
      </c>
      <c r="B758" s="2">
        <v>44378</v>
      </c>
      <c r="C758" s="34">
        <v>0.87186265631591597</v>
      </c>
      <c r="D758" s="7">
        <v>3.4858591703035097E-2</v>
      </c>
      <c r="E758" s="7">
        <v>0.26837000304342601</v>
      </c>
      <c r="F758" s="14">
        <v>0.69677140525353898</v>
      </c>
      <c r="G758" s="7">
        <v>9.2017347561944192E-3</v>
      </c>
      <c r="H758" s="7">
        <v>1.9570855659506E-2</v>
      </c>
      <c r="I758" s="34">
        <v>0.27719439585244099</v>
      </c>
      <c r="J758" s="34">
        <v>0.256440497170629</v>
      </c>
      <c r="K758" s="34">
        <v>0.13135337038042</v>
      </c>
      <c r="L758" s="34">
        <v>8.5972160332063605E-2</v>
      </c>
      <c r="M758" s="7">
        <v>0.11413008688118299</v>
      </c>
      <c r="N758" s="7">
        <v>2.7471456712906499E-2</v>
      </c>
      <c r="O758" s="7">
        <v>4.2244507545949703E-2</v>
      </c>
      <c r="P758" s="7">
        <v>3.6420934708705902E-2</v>
      </c>
      <c r="Q758" s="7">
        <v>5.5918410816022499</v>
      </c>
    </row>
    <row r="759" spans="1:17" hidden="1" x14ac:dyDescent="0.25">
      <c r="A759" s="3" t="s">
        <v>29</v>
      </c>
      <c r="B759" s="2">
        <v>44409</v>
      </c>
      <c r="C759" s="34">
        <v>0.92924262602880803</v>
      </c>
      <c r="D759" s="7">
        <v>3.09763437902923E-2</v>
      </c>
      <c r="E759" s="7">
        <v>0.24489262545953699</v>
      </c>
      <c r="F759" s="14">
        <v>0.72413103075017105</v>
      </c>
      <c r="G759" s="7">
        <v>9.9572700130756107E-3</v>
      </c>
      <c r="H759" s="7">
        <v>2.80089273339779E-2</v>
      </c>
      <c r="I759" s="34">
        <v>0.27371061437099198</v>
      </c>
      <c r="J759" s="34">
        <v>0.27004615896207901</v>
      </c>
      <c r="K759" s="34">
        <v>0.12952574053635699</v>
      </c>
      <c r="L759" s="34">
        <v>7.4851423802414899E-2</v>
      </c>
      <c r="M759" s="7">
        <v>0.106577207603459</v>
      </c>
      <c r="N759" s="7">
        <v>2.6423828048261901E-2</v>
      </c>
      <c r="O759" s="7">
        <v>4.3837624653489303E-2</v>
      </c>
      <c r="P759" s="7">
        <v>3.7061204675893501E-2</v>
      </c>
      <c r="Q759" s="7">
        <v>5.6988959987572896</v>
      </c>
    </row>
    <row r="760" spans="1:17" x14ac:dyDescent="0.25">
      <c r="A760" s="3" t="s">
        <v>29</v>
      </c>
      <c r="B760" s="2">
        <v>44440</v>
      </c>
      <c r="C760" s="34">
        <v>0.91492519779241399</v>
      </c>
      <c r="D760" s="7">
        <v>3.5168760450205998E-2</v>
      </c>
      <c r="E760" s="7">
        <v>0.262042795509495</v>
      </c>
      <c r="F760" s="14">
        <v>0.70278844404029905</v>
      </c>
      <c r="G760" s="7">
        <v>1.19893779321458E-2</v>
      </c>
      <c r="H760" s="7">
        <v>2.03089310772397E-2</v>
      </c>
      <c r="I760" s="34">
        <v>0.25526855830176298</v>
      </c>
      <c r="J760" s="34">
        <v>0.28348540735819</v>
      </c>
      <c r="K760" s="34">
        <v>0.131183049271279</v>
      </c>
      <c r="L760" s="34">
        <v>9.6490254693584604E-2</v>
      </c>
      <c r="M760" s="7">
        <v>0.10450257913769501</v>
      </c>
      <c r="N760" s="7">
        <v>3.1320402336324001E-2</v>
      </c>
      <c r="O760" s="7">
        <v>3.7869244325660099E-2</v>
      </c>
      <c r="P760" s="7">
        <v>2.7582195566118298E-2</v>
      </c>
      <c r="Q760" s="7">
        <v>5.6047705162964601</v>
      </c>
    </row>
    <row r="761" spans="1:17" hidden="1" x14ac:dyDescent="0.25">
      <c r="A761" s="3" t="s">
        <v>30</v>
      </c>
      <c r="B761" s="2">
        <v>43466</v>
      </c>
      <c r="C761" s="34">
        <v>0.751660825474052</v>
      </c>
      <c r="D761" s="7">
        <v>8.7414255601293601E-3</v>
      </c>
      <c r="E761" s="7">
        <v>0.40769916785111898</v>
      </c>
      <c r="F761" s="14">
        <v>0.58355940658875205</v>
      </c>
      <c r="G761" s="7">
        <v>1.0612323900468099E-2</v>
      </c>
      <c r="H761" s="7">
        <v>2.6900994378309499E-2</v>
      </c>
      <c r="I761" s="34">
        <v>0.29723158573763198</v>
      </c>
      <c r="J761" s="34">
        <v>0.214487959284654</v>
      </c>
      <c r="K761" s="34">
        <v>0.18100822550080001</v>
      </c>
      <c r="L761" s="34">
        <v>8.4748064154619496E-2</v>
      </c>
      <c r="M761" s="7">
        <v>7.2668125757994098E-2</v>
      </c>
      <c r="N761" s="7">
        <v>9.2040385086023593E-3</v>
      </c>
      <c r="O761" s="7">
        <v>9.5831342288698093E-2</v>
      </c>
      <c r="P761" s="7">
        <v>7.3073404882229099E-3</v>
      </c>
      <c r="Q761" s="7">
        <v>3.7511466094019599</v>
      </c>
    </row>
    <row r="762" spans="1:17" hidden="1" x14ac:dyDescent="0.25">
      <c r="A762" s="3" t="s">
        <v>30</v>
      </c>
      <c r="B762" s="2">
        <v>43497</v>
      </c>
      <c r="C762" s="34">
        <v>0.80395561563918005</v>
      </c>
      <c r="D762" s="7">
        <v>9.99416190356767E-3</v>
      </c>
      <c r="E762" s="7">
        <v>0.40009323214300802</v>
      </c>
      <c r="F762" s="14">
        <v>0.58991260595342399</v>
      </c>
      <c r="G762" s="7">
        <v>9.5994321493653098E-3</v>
      </c>
      <c r="H762" s="7">
        <v>2.3983674605290599E-2</v>
      </c>
      <c r="I762" s="34">
        <v>0.28905840404302702</v>
      </c>
      <c r="J762" s="34">
        <v>0.24186488824605501</v>
      </c>
      <c r="K762" s="34">
        <v>0.15883724129026899</v>
      </c>
      <c r="L762" s="34">
        <v>8.9422019529484198E-2</v>
      </c>
      <c r="M762" s="7">
        <v>7.5249254931446297E-2</v>
      </c>
      <c r="N762" s="7">
        <v>7.8682450798596391E-3</v>
      </c>
      <c r="O762" s="7">
        <v>9.6853254004535094E-2</v>
      </c>
      <c r="P762" s="7">
        <v>7.2635861206679598E-3</v>
      </c>
      <c r="Q762" s="7">
        <v>3.7880829390169799</v>
      </c>
    </row>
    <row r="763" spans="1:17" hidden="1" x14ac:dyDescent="0.25">
      <c r="A763" s="3" t="s">
        <v>30</v>
      </c>
      <c r="B763" s="2">
        <v>43525</v>
      </c>
      <c r="C763" s="34">
        <v>0.95919025721800699</v>
      </c>
      <c r="D763" s="7">
        <v>8.9512586537735805E-3</v>
      </c>
      <c r="E763" s="7">
        <v>0.39970025222422101</v>
      </c>
      <c r="F763" s="14">
        <v>0.59134848912200499</v>
      </c>
      <c r="G763" s="7">
        <v>9.9690197642446493E-3</v>
      </c>
      <c r="H763" s="7">
        <v>2.2590558046827899E-2</v>
      </c>
      <c r="I763" s="34">
        <v>0.29855094971586998</v>
      </c>
      <c r="J763" s="34">
        <v>0.23690248150693399</v>
      </c>
      <c r="K763" s="34">
        <v>0.16669072826037001</v>
      </c>
      <c r="L763" s="34">
        <v>8.6573702921538195E-2</v>
      </c>
      <c r="M763" s="7">
        <v>7.1107995175102606E-2</v>
      </c>
      <c r="N763" s="7">
        <v>8.0509357946873007E-3</v>
      </c>
      <c r="O763" s="7">
        <v>9.3123181202574706E-2</v>
      </c>
      <c r="P763" s="7">
        <v>6.4404476118493899E-3</v>
      </c>
      <c r="Q763" s="7">
        <v>3.8168364260184902</v>
      </c>
    </row>
    <row r="764" spans="1:17" hidden="1" x14ac:dyDescent="0.25">
      <c r="A764" s="3" t="s">
        <v>30</v>
      </c>
      <c r="B764" s="2">
        <v>43556</v>
      </c>
      <c r="C764" s="34">
        <v>0.90378625596565398</v>
      </c>
      <c r="D764" s="7">
        <v>7.2099456295535002E-3</v>
      </c>
      <c r="E764" s="7">
        <v>0.39936265803561399</v>
      </c>
      <c r="F764" s="14">
        <v>0.59342739633483199</v>
      </c>
      <c r="G764" s="7">
        <v>9.1812769773200499E-3</v>
      </c>
      <c r="H764" s="7">
        <v>2.3749934492224699E-2</v>
      </c>
      <c r="I764" s="34">
        <v>0.32297892808148398</v>
      </c>
      <c r="J764" s="34">
        <v>0.22429173833375199</v>
      </c>
      <c r="K764" s="34">
        <v>0.16093438367808799</v>
      </c>
      <c r="L764" s="34">
        <v>8.42225584207138E-2</v>
      </c>
      <c r="M764" s="7">
        <v>6.9795478117106804E-2</v>
      </c>
      <c r="N764" s="7">
        <v>7.0203474514883802E-3</v>
      </c>
      <c r="O764" s="7">
        <v>9.0894530308176402E-2</v>
      </c>
      <c r="P764" s="7">
        <v>6.9308241396458404E-3</v>
      </c>
      <c r="Q764" s="7">
        <v>3.9554552621534702</v>
      </c>
    </row>
    <row r="765" spans="1:17" hidden="1" x14ac:dyDescent="0.25">
      <c r="A765" s="3" t="s">
        <v>30</v>
      </c>
      <c r="B765" s="2">
        <v>43586</v>
      </c>
      <c r="C765" s="34">
        <v>0.95132359749641204</v>
      </c>
      <c r="D765" s="7">
        <v>8.0141519894893192E-3</v>
      </c>
      <c r="E765" s="7">
        <v>0.40663374830344201</v>
      </c>
      <c r="F765" s="14">
        <v>0.58535209970706803</v>
      </c>
      <c r="G765" s="7">
        <v>9.5172674991101103E-3</v>
      </c>
      <c r="H765" s="7">
        <v>2.23823802014879E-2</v>
      </c>
      <c r="I765" s="34">
        <v>0.33476577059107998</v>
      </c>
      <c r="J765" s="34">
        <v>0.22052525925577701</v>
      </c>
      <c r="K765" s="34">
        <v>0.157925095021519</v>
      </c>
      <c r="L765" s="34">
        <v>8.1541829891129097E-2</v>
      </c>
      <c r="M765" s="7">
        <v>7.1856643995172706E-2</v>
      </c>
      <c r="N765" s="7">
        <v>7.0598333443122798E-3</v>
      </c>
      <c r="O765" s="7">
        <v>8.7419574188321095E-2</v>
      </c>
      <c r="P765" s="7">
        <v>7.0063460120908701E-3</v>
      </c>
      <c r="Q765" s="7">
        <v>3.8966571466761799</v>
      </c>
    </row>
    <row r="766" spans="1:17" hidden="1" x14ac:dyDescent="0.25">
      <c r="A766" s="3" t="s">
        <v>30</v>
      </c>
      <c r="B766" s="2">
        <v>43617</v>
      </c>
      <c r="C766" s="34">
        <v>0.98025634308385901</v>
      </c>
      <c r="D766" s="7">
        <v>8.7376986239333897E-3</v>
      </c>
      <c r="E766" s="7">
        <v>0.406154617090555</v>
      </c>
      <c r="F766" s="14">
        <v>0.58510768428551196</v>
      </c>
      <c r="G766" s="7">
        <v>8.6790740579247103E-3</v>
      </c>
      <c r="H766" s="7">
        <v>2.2549062246406501E-2</v>
      </c>
      <c r="I766" s="34">
        <v>0.358486015146458</v>
      </c>
      <c r="J766" s="34">
        <v>0.20881661223777601</v>
      </c>
      <c r="K766" s="34">
        <v>0.162004376206805</v>
      </c>
      <c r="L766" s="34">
        <v>7.3272054389149396E-2</v>
      </c>
      <c r="M766" s="7">
        <v>6.5678064169975806E-2</v>
      </c>
      <c r="N766" s="7">
        <v>7.2411603899159502E-3</v>
      </c>
      <c r="O766" s="7">
        <v>8.6531339672546198E-2</v>
      </c>
      <c r="P766" s="7">
        <v>6.7422414830420998E-3</v>
      </c>
      <c r="Q766" s="7">
        <v>3.7204245648386101</v>
      </c>
    </row>
    <row r="767" spans="1:17" hidden="1" x14ac:dyDescent="0.25">
      <c r="A767" s="3" t="s">
        <v>30</v>
      </c>
      <c r="B767" s="2">
        <v>43647</v>
      </c>
      <c r="C767" s="34">
        <v>0.91541943030245299</v>
      </c>
      <c r="D767" s="7">
        <v>8.9128839815749705E-3</v>
      </c>
      <c r="E767" s="7">
        <v>0.417037918104671</v>
      </c>
      <c r="F767" s="14">
        <v>0.57404919791375397</v>
      </c>
      <c r="G767" s="7">
        <v>9.3322430255450804E-3</v>
      </c>
      <c r="H767" s="7">
        <v>2.3246673133777498E-2</v>
      </c>
      <c r="I767" s="34">
        <v>0.33991190375066899</v>
      </c>
      <c r="J767" s="34">
        <v>0.21454264384524799</v>
      </c>
      <c r="K767" s="34">
        <v>0.16189685766984199</v>
      </c>
      <c r="L767" s="34">
        <v>7.9050270662890901E-2</v>
      </c>
      <c r="M767" s="7">
        <v>6.7233013332942002E-2</v>
      </c>
      <c r="N767" s="7">
        <v>8.7901781254470807E-3</v>
      </c>
      <c r="O767" s="7">
        <v>8.9045340207862506E-2</v>
      </c>
      <c r="P767" s="7">
        <v>6.9508762457753098E-3</v>
      </c>
      <c r="Q767" s="7">
        <v>3.99797012113731</v>
      </c>
    </row>
    <row r="768" spans="1:17" hidden="1" x14ac:dyDescent="0.25">
      <c r="A768" s="3" t="s">
        <v>30</v>
      </c>
      <c r="B768" s="2">
        <v>43678</v>
      </c>
      <c r="C768" s="34">
        <v>0.97396371763543499</v>
      </c>
      <c r="D768" s="7">
        <v>9.3208726801469691E-3</v>
      </c>
      <c r="E768" s="7">
        <v>0.414184747052394</v>
      </c>
      <c r="F768" s="14">
        <v>0.57649438026745903</v>
      </c>
      <c r="G768" s="7">
        <v>8.7173939583744097E-3</v>
      </c>
      <c r="H768" s="7">
        <v>2.42917620048031E-2</v>
      </c>
      <c r="I768" s="34">
        <v>0.33183983346759899</v>
      </c>
      <c r="J768" s="34">
        <v>0.226795662946845</v>
      </c>
      <c r="K768" s="34">
        <v>0.155557592669437</v>
      </c>
      <c r="L768" s="34">
        <v>7.4896465465826095E-2</v>
      </c>
      <c r="M768" s="7">
        <v>6.9113385475830499E-2</v>
      </c>
      <c r="N768" s="7">
        <v>7.6857769666411804E-3</v>
      </c>
      <c r="O768" s="7">
        <v>9.4199946366433807E-2</v>
      </c>
      <c r="P768" s="7">
        <v>6.9021806782092699E-3</v>
      </c>
      <c r="Q768" s="7">
        <v>3.8226575974952999</v>
      </c>
    </row>
    <row r="769" spans="1:17" hidden="1" x14ac:dyDescent="0.25">
      <c r="A769" s="3" t="s">
        <v>30</v>
      </c>
      <c r="B769" s="2">
        <v>43709</v>
      </c>
      <c r="C769" s="34">
        <v>0.91604064053187095</v>
      </c>
      <c r="D769" s="7">
        <v>8.7281352971605095E-3</v>
      </c>
      <c r="E769" s="7">
        <v>0.40713959270003103</v>
      </c>
      <c r="F769" s="14">
        <v>0.58413227200280804</v>
      </c>
      <c r="G769" s="7">
        <v>8.1156155345979992E-3</v>
      </c>
      <c r="H769" s="7">
        <v>2.54000042557379E-2</v>
      </c>
      <c r="I769" s="34">
        <v>0.310734837591017</v>
      </c>
      <c r="J769" s="34">
        <v>0.23023427503137101</v>
      </c>
      <c r="K769" s="34">
        <v>0.170820320184082</v>
      </c>
      <c r="L769" s="34">
        <v>8.3431621992203997E-2</v>
      </c>
      <c r="M769" s="7">
        <v>6.4870774087395305E-2</v>
      </c>
      <c r="N769" s="7">
        <v>8.0356657935465002E-3</v>
      </c>
      <c r="O769" s="7">
        <v>9.1237409204583605E-2</v>
      </c>
      <c r="P769" s="7">
        <v>7.1194763254647303E-3</v>
      </c>
      <c r="Q769" s="7">
        <v>3.8877087910633699</v>
      </c>
    </row>
    <row r="770" spans="1:17" hidden="1" x14ac:dyDescent="0.25">
      <c r="A770" s="3" t="s">
        <v>30</v>
      </c>
      <c r="B770" s="2">
        <v>43739</v>
      </c>
      <c r="C770" s="34">
        <v>1.0169487089064</v>
      </c>
      <c r="D770" s="7">
        <v>8.0045541849009492E-3</v>
      </c>
      <c r="E770" s="7">
        <v>0.38690782111480099</v>
      </c>
      <c r="F770" s="14">
        <v>0.60508762470029798</v>
      </c>
      <c r="G770" s="7">
        <v>8.8832557812098308E-3</v>
      </c>
      <c r="H770" s="7">
        <v>2.46868968732189E-2</v>
      </c>
      <c r="I770" s="34">
        <v>0.31661881433892403</v>
      </c>
      <c r="J770" s="34">
        <v>0.23266807961418101</v>
      </c>
      <c r="K770" s="34">
        <v>0.168637305621466</v>
      </c>
      <c r="L770" s="34">
        <v>8.4334422699892997E-2</v>
      </c>
      <c r="M770" s="7">
        <v>6.5437822429454201E-2</v>
      </c>
      <c r="N770" s="7">
        <v>9.0911106863134795E-3</v>
      </c>
      <c r="O770" s="7">
        <v>8.3105482287201493E-2</v>
      </c>
      <c r="P770" s="7">
        <v>6.5368096681377302E-3</v>
      </c>
      <c r="Q770" s="7">
        <v>3.8725453096805</v>
      </c>
    </row>
    <row r="771" spans="1:17" hidden="1" x14ac:dyDescent="0.25">
      <c r="A771" s="3" t="s">
        <v>30</v>
      </c>
      <c r="B771" s="2">
        <v>43770</v>
      </c>
      <c r="C771" s="34">
        <v>1.1911608517463901</v>
      </c>
      <c r="D771" s="7">
        <v>7.5846106371981799E-3</v>
      </c>
      <c r="E771" s="7">
        <v>0.381142266340323</v>
      </c>
      <c r="F771" s="14">
        <v>0.61127312302247905</v>
      </c>
      <c r="G771" s="7">
        <v>8.2592810493009594E-3</v>
      </c>
      <c r="H771" s="7">
        <v>2.67360569617155E-2</v>
      </c>
      <c r="I771" s="34">
        <v>0.32058448629064301</v>
      </c>
      <c r="J771" s="34">
        <v>0.22438618331886601</v>
      </c>
      <c r="K771" s="34">
        <v>0.19643118203191401</v>
      </c>
      <c r="L771" s="34">
        <v>7.1376830572143404E-2</v>
      </c>
      <c r="M771" s="7">
        <v>6.3786148020825495E-2</v>
      </c>
      <c r="N771" s="7">
        <v>1.05989706570031E-2</v>
      </c>
      <c r="O771" s="7">
        <v>7.1255644163477794E-2</v>
      </c>
      <c r="P771" s="7">
        <v>6.5852169341113903E-3</v>
      </c>
      <c r="Q771" s="7">
        <v>3.8872991321644998</v>
      </c>
    </row>
    <row r="772" spans="1:17" hidden="1" x14ac:dyDescent="0.25">
      <c r="A772" s="3" t="s">
        <v>30</v>
      </c>
      <c r="B772" s="2">
        <v>43800</v>
      </c>
      <c r="C772" s="34">
        <v>1.6362937560002899</v>
      </c>
      <c r="D772" s="7">
        <v>6.8366003444757396E-3</v>
      </c>
      <c r="E772" s="7">
        <v>0.39685293224885099</v>
      </c>
      <c r="F772" s="14">
        <v>0.59631046740667404</v>
      </c>
      <c r="G772" s="7">
        <v>6.3258887185321001E-3</v>
      </c>
      <c r="H772" s="7">
        <v>3.2521325335730399E-2</v>
      </c>
      <c r="I772" s="34">
        <v>0.34795288700357302</v>
      </c>
      <c r="J772" s="34">
        <v>0.19739518145160501</v>
      </c>
      <c r="K772" s="34">
        <v>0.24050683377531201</v>
      </c>
      <c r="L772" s="34">
        <v>5.1429066896658097E-2</v>
      </c>
      <c r="M772" s="7">
        <v>6.09196079462146E-2</v>
      </c>
      <c r="N772" s="7">
        <v>9.3508149969023704E-3</v>
      </c>
      <c r="O772" s="7">
        <v>4.8810704962292298E-2</v>
      </c>
      <c r="P772" s="7">
        <v>4.78768891317931E-3</v>
      </c>
      <c r="Q772" s="7">
        <v>3.8128229058068599</v>
      </c>
    </row>
    <row r="773" spans="1:17" hidden="1" x14ac:dyDescent="0.25">
      <c r="A773" s="3" t="s">
        <v>30</v>
      </c>
      <c r="B773" s="2">
        <v>43831</v>
      </c>
      <c r="C773" s="34">
        <v>0.78750626347605701</v>
      </c>
      <c r="D773" s="7">
        <v>1.12074156777528E-2</v>
      </c>
      <c r="E773" s="7">
        <v>0.40908304565527598</v>
      </c>
      <c r="F773" s="14">
        <v>0.57970953866697195</v>
      </c>
      <c r="G773" s="7">
        <v>1.0314397520613401E-2</v>
      </c>
      <c r="H773" s="7">
        <v>2.4932683826098801E-2</v>
      </c>
      <c r="I773" s="34">
        <v>0.26748469424889199</v>
      </c>
      <c r="J773" s="34">
        <v>0.25477675395472599</v>
      </c>
      <c r="K773" s="34">
        <v>0.169557323102867</v>
      </c>
      <c r="L773" s="34">
        <v>9.5831690970608105E-2</v>
      </c>
      <c r="M773" s="7">
        <v>6.5158553857685597E-2</v>
      </c>
      <c r="N773" s="7">
        <v>8.8649694280068993E-3</v>
      </c>
      <c r="O773" s="7">
        <v>9.6067387542728602E-2</v>
      </c>
      <c r="P773" s="7">
        <v>7.0115455477729001E-3</v>
      </c>
      <c r="Q773" s="7">
        <v>3.85410297325903</v>
      </c>
    </row>
    <row r="774" spans="1:17" hidden="1" x14ac:dyDescent="0.25">
      <c r="A774" s="3" t="s">
        <v>30</v>
      </c>
      <c r="B774" s="2">
        <v>43862</v>
      </c>
      <c r="C774" s="34">
        <v>0.82772151279926298</v>
      </c>
      <c r="D774" s="7">
        <v>9.8466848090432504E-3</v>
      </c>
      <c r="E774" s="7">
        <v>0.40818067101515398</v>
      </c>
      <c r="F774" s="14">
        <v>0.58197264417580297</v>
      </c>
      <c r="G774" s="7">
        <v>1.0037141020439001E-2</v>
      </c>
      <c r="H774" s="7">
        <v>2.39810872641219E-2</v>
      </c>
      <c r="I774" s="34">
        <v>0.25987790627968499</v>
      </c>
      <c r="J774" s="34">
        <v>0.28038198924227797</v>
      </c>
      <c r="K774" s="34">
        <v>0.14887698235614899</v>
      </c>
      <c r="L774" s="34">
        <v>9.6766321089971297E-2</v>
      </c>
      <c r="M774" s="7">
        <v>6.7329414578932198E-2</v>
      </c>
      <c r="N774" s="7">
        <v>8.0856222327423902E-3</v>
      </c>
      <c r="O774" s="7">
        <v>9.6610144642543902E-2</v>
      </c>
      <c r="P774" s="7">
        <v>8.0533912931383903E-3</v>
      </c>
      <c r="Q774" s="7">
        <v>3.88976714759991</v>
      </c>
    </row>
    <row r="775" spans="1:17" hidden="1" x14ac:dyDescent="0.25">
      <c r="A775" s="3" t="s">
        <v>30</v>
      </c>
      <c r="B775" s="2">
        <v>43891</v>
      </c>
      <c r="C775" s="34">
        <v>0.52598644899326197</v>
      </c>
      <c r="D775" s="7">
        <v>1.3148670712619799E-2</v>
      </c>
      <c r="E775" s="7">
        <v>0.41167121984059102</v>
      </c>
      <c r="F775" s="14">
        <v>0.57518010944678899</v>
      </c>
      <c r="G775" s="7">
        <v>1.1501624525150999E-2</v>
      </c>
      <c r="H775" s="7">
        <v>2.4584506498700899E-2</v>
      </c>
      <c r="I775" s="34">
        <v>0.26236196194578398</v>
      </c>
      <c r="J775" s="34">
        <v>0.237370609757414</v>
      </c>
      <c r="K775" s="34">
        <v>0.14807032630223099</v>
      </c>
      <c r="L775" s="34">
        <v>0.129145996652266</v>
      </c>
      <c r="M775" s="7">
        <v>8.4198502978189801E-2</v>
      </c>
      <c r="N775" s="7">
        <v>8.9616097838630393E-3</v>
      </c>
      <c r="O775" s="7">
        <v>8.4401523090169198E-2</v>
      </c>
      <c r="P775" s="7">
        <v>9.4033384662305496E-3</v>
      </c>
      <c r="Q775" s="7">
        <v>3.8985434835687802</v>
      </c>
    </row>
    <row r="776" spans="1:17" hidden="1" x14ac:dyDescent="0.25">
      <c r="A776" s="3" t="s">
        <v>30</v>
      </c>
      <c r="B776" s="2">
        <v>43922</v>
      </c>
      <c r="C776" s="34">
        <v>4.6641675254132799E-2</v>
      </c>
      <c r="D776" s="7">
        <v>0.12052859182245899</v>
      </c>
      <c r="E776" s="7">
        <v>0.52927948972411498</v>
      </c>
      <c r="F776" s="14">
        <v>0.35019191845342701</v>
      </c>
      <c r="G776" s="7">
        <v>3.4991203778470002E-2</v>
      </c>
      <c r="H776" s="7">
        <v>6.9932767175851498E-3</v>
      </c>
      <c r="I776" s="34">
        <v>0.15522473882197599</v>
      </c>
      <c r="J776" s="34">
        <v>3.01336398514368E-2</v>
      </c>
      <c r="K776" s="34">
        <v>3.3681461415904897E-2</v>
      </c>
      <c r="L776" s="34">
        <v>0.58920216413547599</v>
      </c>
      <c r="M776" s="7">
        <v>5.4620213864030001E-2</v>
      </c>
      <c r="N776" s="7">
        <v>3.03357884429556E-3</v>
      </c>
      <c r="O776" s="7">
        <v>5.8757317279523498E-2</v>
      </c>
      <c r="P776" s="7">
        <v>3.3362405291302098E-2</v>
      </c>
      <c r="Q776" s="7">
        <v>4.2509903915801299</v>
      </c>
    </row>
    <row r="777" spans="1:17" hidden="1" x14ac:dyDescent="0.25">
      <c r="A777" s="3" t="s">
        <v>30</v>
      </c>
      <c r="B777" s="2">
        <v>43952</v>
      </c>
      <c r="C777" s="34">
        <v>5.4686663359309599E-2</v>
      </c>
      <c r="D777" s="7">
        <v>0.10660484843198</v>
      </c>
      <c r="E777" s="7">
        <v>0.54829256617882405</v>
      </c>
      <c r="F777" s="14">
        <v>0.34510258538919603</v>
      </c>
      <c r="G777" s="7">
        <v>2.89530534501816E-2</v>
      </c>
      <c r="H777" s="7">
        <v>9.8836287436180892E-3</v>
      </c>
      <c r="I777" s="34">
        <v>0.16782618493078599</v>
      </c>
      <c r="J777" s="34">
        <v>8.3727498815727094E-2</v>
      </c>
      <c r="K777" s="34">
        <v>4.1162561187430897E-2</v>
      </c>
      <c r="L777" s="34">
        <v>0.51986818385178202</v>
      </c>
      <c r="M777" s="7">
        <v>5.0017287094057603E-2</v>
      </c>
      <c r="N777" s="7">
        <v>1.15937187483552E-2</v>
      </c>
      <c r="O777" s="7">
        <v>5.3640734380756901E-2</v>
      </c>
      <c r="P777" s="7">
        <v>3.3327148797305098E-2</v>
      </c>
      <c r="Q777" s="7">
        <v>4.33113335600813</v>
      </c>
    </row>
    <row r="778" spans="1:17" hidden="1" x14ac:dyDescent="0.25">
      <c r="A778" s="3" t="s">
        <v>30</v>
      </c>
      <c r="B778" s="2">
        <v>43983</v>
      </c>
      <c r="C778" s="34">
        <v>9.6805567480143503E-2</v>
      </c>
      <c r="D778" s="7">
        <v>6.4249373718331795E-2</v>
      </c>
      <c r="E778" s="7">
        <v>0.52125003857277896</v>
      </c>
      <c r="F778" s="14">
        <v>0.41450058770888898</v>
      </c>
      <c r="G778" s="7">
        <v>1.90010845959371E-2</v>
      </c>
      <c r="H778" s="7">
        <v>1.1555742234234201E-2</v>
      </c>
      <c r="I778" s="34">
        <v>0.28021047921902298</v>
      </c>
      <c r="J778" s="34">
        <v>0.121014437931938</v>
      </c>
      <c r="K778" s="34">
        <v>8.2610481538258604E-2</v>
      </c>
      <c r="L778" s="34">
        <v>0.29664442225683901</v>
      </c>
      <c r="M778" s="7">
        <v>7.0845599220811004E-2</v>
      </c>
      <c r="N778" s="7">
        <v>3.3689672428909002E-2</v>
      </c>
      <c r="O778" s="7">
        <v>6.0773889297325898E-2</v>
      </c>
      <c r="P778" s="7">
        <v>2.3654191276725099E-2</v>
      </c>
      <c r="Q778" s="7">
        <v>4.6218069291463397</v>
      </c>
    </row>
    <row r="779" spans="1:17" hidden="1" x14ac:dyDescent="0.25">
      <c r="A779" s="3" t="s">
        <v>30</v>
      </c>
      <c r="B779" s="2">
        <v>44013</v>
      </c>
      <c r="C779" s="34">
        <v>0.55951870917327595</v>
      </c>
      <c r="D779" s="7">
        <v>1.5742246871053099E-2</v>
      </c>
      <c r="E779" s="7">
        <v>0.45647123923268701</v>
      </c>
      <c r="F779" s="14">
        <v>0.52778651389625997</v>
      </c>
      <c r="G779" s="7">
        <v>7.3883634704924699E-3</v>
      </c>
      <c r="H779" s="7">
        <v>1.9941516318928799E-2</v>
      </c>
      <c r="I779" s="34">
        <v>0.42469632726051199</v>
      </c>
      <c r="J779" s="34">
        <v>0.17733344768298101</v>
      </c>
      <c r="K779" s="34">
        <v>0.17247760298565601</v>
      </c>
      <c r="L779" s="34">
        <v>7.0380273019648998E-2</v>
      </c>
      <c r="M779" s="7">
        <v>6.8349104904029997E-2</v>
      </c>
      <c r="N779" s="7">
        <v>1.28807396061124E-2</v>
      </c>
      <c r="O779" s="7">
        <v>3.5879106426085799E-2</v>
      </c>
      <c r="P779" s="7">
        <v>1.0673518325553201E-2</v>
      </c>
      <c r="Q779" s="7">
        <v>4.2295055102371002</v>
      </c>
    </row>
    <row r="780" spans="1:17" hidden="1" x14ac:dyDescent="0.25">
      <c r="A780" s="3" t="s">
        <v>30</v>
      </c>
      <c r="B780" s="2">
        <v>44044</v>
      </c>
      <c r="C780" s="34">
        <v>0.72861248748377605</v>
      </c>
      <c r="D780" s="7">
        <v>1.34005614400613E-2</v>
      </c>
      <c r="E780" s="7">
        <v>0.399607760894097</v>
      </c>
      <c r="F780" s="14">
        <v>0.58699167766584204</v>
      </c>
      <c r="G780" s="7">
        <v>7.1872778635929096E-3</v>
      </c>
      <c r="H780" s="7">
        <v>1.9413571391168501E-2</v>
      </c>
      <c r="I780" s="34">
        <v>0.34223894219817003</v>
      </c>
      <c r="J780" s="34">
        <v>0.26806553728065602</v>
      </c>
      <c r="K780" s="34">
        <v>0.162349835369065</v>
      </c>
      <c r="L780" s="34">
        <v>6.3012453821157596E-2</v>
      </c>
      <c r="M780" s="7">
        <v>7.1056587983996999E-2</v>
      </c>
      <c r="N780" s="7">
        <v>1.16208914190378E-2</v>
      </c>
      <c r="O780" s="7">
        <v>4.65565268102218E-2</v>
      </c>
      <c r="P780" s="7">
        <v>8.4983758629339299E-3</v>
      </c>
      <c r="Q780" s="7">
        <v>4.20436089488165</v>
      </c>
    </row>
    <row r="781" spans="1:17" hidden="1" x14ac:dyDescent="0.25">
      <c r="A781" s="3" t="s">
        <v>30</v>
      </c>
      <c r="B781" s="2">
        <v>44075</v>
      </c>
      <c r="C781" s="34">
        <v>0.65987803905670195</v>
      </c>
      <c r="D781" s="7">
        <v>1.36471827526373E-2</v>
      </c>
      <c r="E781" s="7">
        <v>0.41710201312835699</v>
      </c>
      <c r="F781" s="14">
        <v>0.56925080411900597</v>
      </c>
      <c r="G781" s="7">
        <v>7.3475159923036704E-3</v>
      </c>
      <c r="H781" s="7">
        <v>1.91764597244161E-2</v>
      </c>
      <c r="I781" s="34">
        <v>0.339410042113864</v>
      </c>
      <c r="J781" s="34">
        <v>0.25279233853108302</v>
      </c>
      <c r="K781" s="34">
        <v>0.164484099800247</v>
      </c>
      <c r="L781" s="34">
        <v>7.4995890063142501E-2</v>
      </c>
      <c r="M781" s="7">
        <v>7.5405344094431601E-2</v>
      </c>
      <c r="N781" s="7">
        <v>1.2029029292735201E-2</v>
      </c>
      <c r="O781" s="7">
        <v>4.5370882592683098E-2</v>
      </c>
      <c r="P781" s="7">
        <v>8.9883977950943102E-3</v>
      </c>
      <c r="Q781" s="7">
        <v>4.0179601572490604</v>
      </c>
    </row>
    <row r="782" spans="1:17" hidden="1" x14ac:dyDescent="0.25">
      <c r="A782" s="3" t="s">
        <v>30</v>
      </c>
      <c r="B782" s="2">
        <v>44105</v>
      </c>
      <c r="C782" s="34">
        <v>0.56842494512373298</v>
      </c>
      <c r="D782" s="7">
        <v>1.5921586077761899E-2</v>
      </c>
      <c r="E782" s="7">
        <v>0.44282934514480699</v>
      </c>
      <c r="F782" s="14">
        <v>0.54124906877743095</v>
      </c>
      <c r="G782" s="7">
        <v>8.0395053909181995E-3</v>
      </c>
      <c r="H782" s="7">
        <v>2.3830440667776301E-2</v>
      </c>
      <c r="I782" s="34">
        <v>0.39580455439864698</v>
      </c>
      <c r="J782" s="34">
        <v>0.14091884637126101</v>
      </c>
      <c r="K782" s="34">
        <v>0.18730408389141001</v>
      </c>
      <c r="L782" s="34">
        <v>8.9664934220610198E-2</v>
      </c>
      <c r="M782" s="7">
        <v>8.6189307881686994E-2</v>
      </c>
      <c r="N782" s="7">
        <v>1.7999806372496999E-2</v>
      </c>
      <c r="O782" s="7">
        <v>4.0472656508259298E-2</v>
      </c>
      <c r="P782" s="7">
        <v>9.7758642969335702E-3</v>
      </c>
      <c r="Q782" s="7">
        <v>4.0339784142703996</v>
      </c>
    </row>
    <row r="783" spans="1:17" hidden="1" x14ac:dyDescent="0.25">
      <c r="A783" s="3" t="s">
        <v>30</v>
      </c>
      <c r="B783" s="2">
        <v>44136</v>
      </c>
      <c r="C783" s="34">
        <v>0.48732378988606501</v>
      </c>
      <c r="D783" s="7">
        <v>1.7193767417447801E-2</v>
      </c>
      <c r="E783" s="7">
        <v>0.47336665479493301</v>
      </c>
      <c r="F783" s="14">
        <v>0.50943957778761895</v>
      </c>
      <c r="G783" s="7">
        <v>7.8327166436017292E-3</v>
      </c>
      <c r="H783" s="7">
        <v>2.61733210832454E-2</v>
      </c>
      <c r="I783" s="34">
        <v>0.37444974568003098</v>
      </c>
      <c r="J783" s="34">
        <v>0.117947950836975</v>
      </c>
      <c r="K783" s="34">
        <v>0.222464852997072</v>
      </c>
      <c r="L783" s="34">
        <v>9.0161906519574703E-2</v>
      </c>
      <c r="M783" s="7">
        <v>9.5875990103660505E-2</v>
      </c>
      <c r="N783" s="7">
        <v>2.0623965332426199E-2</v>
      </c>
      <c r="O783" s="7">
        <v>3.4913955820480597E-2</v>
      </c>
      <c r="P783" s="7">
        <v>9.5555949829334193E-3</v>
      </c>
      <c r="Q783" s="7">
        <v>4.1062228808265102</v>
      </c>
    </row>
    <row r="784" spans="1:17" hidden="1" x14ac:dyDescent="0.25">
      <c r="A784" s="3" t="s">
        <v>30</v>
      </c>
      <c r="B784" s="2">
        <v>44166</v>
      </c>
      <c r="C784" s="34">
        <v>0.65009005207979997</v>
      </c>
      <c r="D784" s="7">
        <v>1.52299704772824E-2</v>
      </c>
      <c r="E784" s="7">
        <v>0.50019666046652</v>
      </c>
      <c r="F784" s="14">
        <v>0.48457336905619802</v>
      </c>
      <c r="G784" s="7">
        <v>7.3403565778627101E-3</v>
      </c>
      <c r="H784" s="7">
        <v>2.3673841842289801E-2</v>
      </c>
      <c r="I784" s="34">
        <v>0.40811895444046198</v>
      </c>
      <c r="J784" s="34">
        <v>0.105233756943722</v>
      </c>
      <c r="K784" s="34">
        <v>0.269917823451643</v>
      </c>
      <c r="L784" s="34">
        <v>6.3775484271177296E-2</v>
      </c>
      <c r="M784" s="7">
        <v>8.1774186219266506E-2</v>
      </c>
      <c r="N784" s="7">
        <v>1.2849191068658899E-2</v>
      </c>
      <c r="O784" s="7">
        <v>2.00577519322531E-2</v>
      </c>
      <c r="P784" s="7">
        <v>7.2586532526638398E-3</v>
      </c>
      <c r="Q784" s="7">
        <v>4.1129141688309998</v>
      </c>
    </row>
    <row r="785" spans="1:17" hidden="1" x14ac:dyDescent="0.25">
      <c r="A785" s="3" t="s">
        <v>30</v>
      </c>
      <c r="B785" s="2">
        <v>44197</v>
      </c>
      <c r="C785" s="34">
        <v>7.4231240299051801E-2</v>
      </c>
      <c r="D785" s="7">
        <v>7.9550624559827907E-2</v>
      </c>
      <c r="E785" s="7">
        <v>0.51153825620244098</v>
      </c>
      <c r="F785" s="14">
        <v>0.40891111923773099</v>
      </c>
      <c r="G785" s="7">
        <v>2.5271998791252501E-2</v>
      </c>
      <c r="H785" s="7">
        <v>6.6118557809284901E-3</v>
      </c>
      <c r="I785" s="34">
        <v>0.119927162515943</v>
      </c>
      <c r="J785" s="34">
        <v>0.117159822338154</v>
      </c>
      <c r="K785" s="34">
        <v>4.1326946249595799E-2</v>
      </c>
      <c r="L785" s="34">
        <v>0.38974404766182003</v>
      </c>
      <c r="M785" s="7">
        <v>0.17837015169119899</v>
      </c>
      <c r="N785" s="7">
        <v>1.6190045764384601E-2</v>
      </c>
      <c r="O785" s="7">
        <v>8.8326942893040897E-2</v>
      </c>
      <c r="P785" s="7">
        <v>1.7071026313682E-2</v>
      </c>
      <c r="Q785" s="7">
        <v>4.3717401885299099</v>
      </c>
    </row>
    <row r="786" spans="1:17" hidden="1" x14ac:dyDescent="0.25">
      <c r="A786" s="3" t="s">
        <v>30</v>
      </c>
      <c r="B786" s="2">
        <v>44228</v>
      </c>
      <c r="C786" s="34">
        <v>8.2582747094789605E-2</v>
      </c>
      <c r="D786" s="7">
        <v>7.2363572028640896E-2</v>
      </c>
      <c r="E786" s="7">
        <v>0.50161411950777202</v>
      </c>
      <c r="F786" s="14">
        <v>0.42602230846358702</v>
      </c>
      <c r="G786" s="7">
        <v>1.74278840720891E-2</v>
      </c>
      <c r="H786" s="7">
        <v>5.0423750925433202E-3</v>
      </c>
      <c r="I786" s="34">
        <v>0.13754624497184201</v>
      </c>
      <c r="J786" s="34">
        <v>0.11738090538156699</v>
      </c>
      <c r="K786" s="34">
        <v>4.2106439045429503E-2</v>
      </c>
      <c r="L786" s="34">
        <v>0.380732774553663</v>
      </c>
      <c r="M786" s="7">
        <v>0.16302679571663201</v>
      </c>
      <c r="N786" s="7">
        <v>2.5995757681886202E-2</v>
      </c>
      <c r="O786" s="7">
        <v>9.4318584664752902E-2</v>
      </c>
      <c r="P786" s="7">
        <v>1.6422238819595002E-2</v>
      </c>
      <c r="Q786" s="7">
        <v>4.4236665671950401</v>
      </c>
    </row>
    <row r="787" spans="1:17" hidden="1" x14ac:dyDescent="0.25">
      <c r="A787" s="3" t="s">
        <v>30</v>
      </c>
      <c r="B787" s="2">
        <v>44256</v>
      </c>
      <c r="C787" s="34">
        <v>0.109826291049217</v>
      </c>
      <c r="D787" s="7">
        <v>6.2665674680642894E-2</v>
      </c>
      <c r="E787" s="7">
        <v>0.52295257630291303</v>
      </c>
      <c r="F787" s="14">
        <v>0.41438174901644398</v>
      </c>
      <c r="G787" s="7">
        <v>2.71433555046901E-2</v>
      </c>
      <c r="H787" s="7">
        <v>5.8133040818782603E-3</v>
      </c>
      <c r="I787" s="34">
        <v>0.14724582405158701</v>
      </c>
      <c r="J787" s="34">
        <v>0.12573727545897201</v>
      </c>
      <c r="K787" s="34">
        <v>4.6232175693108203E-2</v>
      </c>
      <c r="L787" s="34">
        <v>0.34660856278295199</v>
      </c>
      <c r="M787" s="7">
        <v>0.15553634353568199</v>
      </c>
      <c r="N787" s="7">
        <v>2.1744655613405099E-2</v>
      </c>
      <c r="O787" s="7">
        <v>0.103459167695396</v>
      </c>
      <c r="P787" s="7">
        <v>2.0479335582328902E-2</v>
      </c>
      <c r="Q787" s="7">
        <v>4.3063677584336499</v>
      </c>
    </row>
    <row r="788" spans="1:17" hidden="1" x14ac:dyDescent="0.25">
      <c r="A788" s="3" t="s">
        <v>30</v>
      </c>
      <c r="B788" s="2">
        <v>44287</v>
      </c>
      <c r="C788" s="34">
        <v>0.28024742231710098</v>
      </c>
      <c r="D788" s="7">
        <v>2.9527142296189E-2</v>
      </c>
      <c r="E788" s="7">
        <v>0.46538849576039698</v>
      </c>
      <c r="F788" s="14">
        <v>0.505084361943414</v>
      </c>
      <c r="G788" s="7">
        <v>1.5286874066680899E-2</v>
      </c>
      <c r="H788" s="7">
        <v>1.3922431399888999E-2</v>
      </c>
      <c r="I788" s="34">
        <v>0.35351002438716</v>
      </c>
      <c r="J788" s="34">
        <v>0.13648400548409001</v>
      </c>
      <c r="K788" s="34">
        <v>0.107898301718954</v>
      </c>
      <c r="L788" s="34">
        <v>0.14960521578795299</v>
      </c>
      <c r="M788" s="7">
        <v>0.131742188075858</v>
      </c>
      <c r="N788" s="7">
        <v>1.41134382878362E-2</v>
      </c>
      <c r="O788" s="7">
        <v>6.4711236727231905E-2</v>
      </c>
      <c r="P788" s="7">
        <v>1.2726284064346101E-2</v>
      </c>
      <c r="Q788" s="7">
        <v>4.2364114748761903</v>
      </c>
    </row>
    <row r="789" spans="1:17" hidden="1" x14ac:dyDescent="0.25">
      <c r="A789" s="3" t="s">
        <v>30</v>
      </c>
      <c r="B789" s="2">
        <v>44317</v>
      </c>
      <c r="C789" s="34">
        <v>0.75291595135685696</v>
      </c>
      <c r="D789" s="7">
        <v>1.4305485050104099E-2</v>
      </c>
      <c r="E789" s="7">
        <v>0.44670562036005301</v>
      </c>
      <c r="F789" s="14">
        <v>0.538988894589843</v>
      </c>
      <c r="G789" s="7">
        <v>6.9254594711976201E-3</v>
      </c>
      <c r="H789" s="7">
        <v>1.8637436752184999E-2</v>
      </c>
      <c r="I789" s="34">
        <v>0.40667242854740798</v>
      </c>
      <c r="J789" s="34">
        <v>0.201659442727743</v>
      </c>
      <c r="K789" s="34">
        <v>0.15858287433690399</v>
      </c>
      <c r="L789" s="34">
        <v>6.96206074422379E-2</v>
      </c>
      <c r="M789" s="7">
        <v>7.4865594823903994E-2</v>
      </c>
      <c r="N789" s="7">
        <v>9.0728272613547992E-3</v>
      </c>
      <c r="O789" s="7">
        <v>4.6828272050611498E-2</v>
      </c>
      <c r="P789" s="7">
        <v>7.1350565864543199E-3</v>
      </c>
      <c r="Q789" s="7">
        <v>4.0851145733079504</v>
      </c>
    </row>
    <row r="790" spans="1:17" hidden="1" x14ac:dyDescent="0.25">
      <c r="A790" s="3" t="s">
        <v>30</v>
      </c>
      <c r="B790" s="2">
        <v>44348</v>
      </c>
      <c r="C790" s="34">
        <v>0.76909768906248499</v>
      </c>
      <c r="D790" s="7">
        <v>1.30283474339601E-2</v>
      </c>
      <c r="E790" s="7">
        <v>0.440116268151787</v>
      </c>
      <c r="F790" s="14">
        <v>0.54685538441425297</v>
      </c>
      <c r="G790" s="7">
        <v>7.0677434424164997E-3</v>
      </c>
      <c r="H790" s="7">
        <v>2.03775389518582E-2</v>
      </c>
      <c r="I790" s="34">
        <v>0.35869562768961499</v>
      </c>
      <c r="J790" s="34">
        <v>0.26027854304819398</v>
      </c>
      <c r="K790" s="34">
        <v>0.140960404995146</v>
      </c>
      <c r="L790" s="34">
        <v>7.1319274707007205E-2</v>
      </c>
      <c r="M790" s="7">
        <v>6.8557984461330101E-2</v>
      </c>
      <c r="N790" s="7">
        <v>9.9046966264347905E-3</v>
      </c>
      <c r="O790" s="7">
        <v>5.4702329048956597E-2</v>
      </c>
      <c r="P790" s="7">
        <v>8.1358570290407696E-3</v>
      </c>
      <c r="Q790" s="7">
        <v>3.8614996198432201</v>
      </c>
    </row>
    <row r="791" spans="1:17" hidden="1" x14ac:dyDescent="0.25">
      <c r="A791" s="3" t="s">
        <v>30</v>
      </c>
      <c r="B791" s="2">
        <v>44378</v>
      </c>
      <c r="C791" s="34">
        <v>0.85851171131554305</v>
      </c>
      <c r="D791" s="7">
        <v>1.25716030268491E-2</v>
      </c>
      <c r="E791" s="7">
        <v>0.38696945284608802</v>
      </c>
      <c r="F791" s="14">
        <v>0.60045894412706302</v>
      </c>
      <c r="G791" s="7">
        <v>6.2072770108014203E-3</v>
      </c>
      <c r="H791" s="7">
        <v>2.09392243264876E-2</v>
      </c>
      <c r="I791" s="34">
        <v>0.34456270011524498</v>
      </c>
      <c r="J791" s="34">
        <v>0.28945633927776798</v>
      </c>
      <c r="K791" s="34">
        <v>0.13364401365443801</v>
      </c>
      <c r="L791" s="34">
        <v>6.9384737364709195E-2</v>
      </c>
      <c r="M791" s="7">
        <v>6.1840880637133097E-2</v>
      </c>
      <c r="N791" s="7">
        <v>8.7248802393346796E-3</v>
      </c>
      <c r="O791" s="7">
        <v>5.8227276089668302E-2</v>
      </c>
      <c r="P791" s="7">
        <v>7.01267128441487E-3</v>
      </c>
      <c r="Q791" s="7">
        <v>4.1475031872379597</v>
      </c>
    </row>
    <row r="792" spans="1:17" hidden="1" x14ac:dyDescent="0.25">
      <c r="A792" s="3" t="s">
        <v>30</v>
      </c>
      <c r="B792" s="2">
        <v>44409</v>
      </c>
      <c r="C792" s="34">
        <v>0.89855893871518899</v>
      </c>
      <c r="D792" s="7">
        <v>1.16452416092234E-2</v>
      </c>
      <c r="E792" s="7">
        <v>0.37798007823742502</v>
      </c>
      <c r="F792" s="14">
        <v>0.61037468015335195</v>
      </c>
      <c r="G792" s="7">
        <v>6.3235490003257502E-3</v>
      </c>
      <c r="H792" s="7">
        <v>2.13571852699702E-2</v>
      </c>
      <c r="I792" s="34">
        <v>0.32717847263606897</v>
      </c>
      <c r="J792" s="34">
        <v>0.306136366668396</v>
      </c>
      <c r="K792" s="34">
        <v>0.13864360611714099</v>
      </c>
      <c r="L792" s="34">
        <v>6.5702189051567494E-2</v>
      </c>
      <c r="M792" s="7">
        <v>5.72216577005508E-2</v>
      </c>
      <c r="N792" s="7">
        <v>9.3484984990698204E-3</v>
      </c>
      <c r="O792" s="7">
        <v>5.8683984037761198E-2</v>
      </c>
      <c r="P792" s="7">
        <v>9.4044910191482395E-3</v>
      </c>
      <c r="Q792" s="7">
        <v>3.97400020133747</v>
      </c>
    </row>
    <row r="793" spans="1:17" x14ac:dyDescent="0.25">
      <c r="A793" s="3" t="s">
        <v>30</v>
      </c>
      <c r="B793" s="2">
        <v>44440</v>
      </c>
      <c r="C793" s="34">
        <v>0.88895561709262005</v>
      </c>
      <c r="D793" s="7">
        <v>1.1623164130082299E-2</v>
      </c>
      <c r="E793" s="7">
        <v>0.385769020793645</v>
      </c>
      <c r="F793" s="14">
        <v>0.60260781507627303</v>
      </c>
      <c r="G793" s="7">
        <v>6.1617738688591701E-3</v>
      </c>
      <c r="H793" s="7">
        <v>2.02567998846973E-2</v>
      </c>
      <c r="I793" s="34">
        <v>0.30660325901090402</v>
      </c>
      <c r="J793" s="34">
        <v>0.32454171152366401</v>
      </c>
      <c r="K793" s="34">
        <v>0.13301856425279401</v>
      </c>
      <c r="L793" s="34">
        <v>7.5005901246108106E-2</v>
      </c>
      <c r="M793" s="7">
        <v>5.7458347631722702E-2</v>
      </c>
      <c r="N793" s="7">
        <v>7.9383357339436102E-3</v>
      </c>
      <c r="O793" s="7">
        <v>6.1871638763337802E-2</v>
      </c>
      <c r="P793" s="7">
        <v>7.1436680839698403E-3</v>
      </c>
      <c r="Q793" s="7">
        <v>4.0655082195976799</v>
      </c>
    </row>
    <row r="794" spans="1:17" hidden="1" x14ac:dyDescent="0.25">
      <c r="A794" s="3" t="s">
        <v>31</v>
      </c>
      <c r="B794" s="2">
        <v>43466</v>
      </c>
      <c r="C794" s="34">
        <v>0.81571354076903402</v>
      </c>
      <c r="D794" s="7">
        <v>3.8022314130534501E-2</v>
      </c>
      <c r="E794" s="7">
        <v>0.41375501768652201</v>
      </c>
      <c r="F794" s="14">
        <v>0.54822266818294296</v>
      </c>
      <c r="G794" s="7">
        <v>1.09784230271466E-2</v>
      </c>
      <c r="H794" s="7">
        <v>2.2084604974837801E-2</v>
      </c>
      <c r="I794" s="34">
        <v>0.15085909173234299</v>
      </c>
      <c r="J794" s="34">
        <v>0.110104507892287</v>
      </c>
      <c r="K794" s="34">
        <v>5.3367453014241201E-2</v>
      </c>
      <c r="L794" s="34">
        <v>0.36135034290003998</v>
      </c>
      <c r="M794" s="7">
        <v>9.92576619154307E-2</v>
      </c>
      <c r="N794" s="7">
        <v>7.7233798983258703E-2</v>
      </c>
      <c r="O794" s="7">
        <v>5.4660831670446601E-2</v>
      </c>
      <c r="P794" s="7">
        <v>6.0103283889969099E-2</v>
      </c>
      <c r="Q794" s="7">
        <v>6.3263522163229204</v>
      </c>
    </row>
    <row r="795" spans="1:17" hidden="1" x14ac:dyDescent="0.25">
      <c r="A795" s="3" t="s">
        <v>31</v>
      </c>
      <c r="B795" s="2">
        <v>43497</v>
      </c>
      <c r="C795" s="34">
        <v>0.82349455156402096</v>
      </c>
      <c r="D795" s="7">
        <v>3.1504025956187801E-2</v>
      </c>
      <c r="E795" s="7">
        <v>0.42734873430174097</v>
      </c>
      <c r="F795" s="14">
        <v>0.54114723974207102</v>
      </c>
      <c r="G795" s="7">
        <v>1.09118772397068E-2</v>
      </c>
      <c r="H795" s="7">
        <v>1.54668481700658E-2</v>
      </c>
      <c r="I795" s="34">
        <v>0.14173191325113901</v>
      </c>
      <c r="J795" s="34">
        <v>0.13009368409195801</v>
      </c>
      <c r="K795" s="34">
        <v>5.2287279766002601E-2</v>
      </c>
      <c r="L795" s="34">
        <v>0.35688793140868502</v>
      </c>
      <c r="M795" s="7">
        <v>9.3156637501697004E-2</v>
      </c>
      <c r="N795" s="7">
        <v>6.4041804523601198E-2</v>
      </c>
      <c r="O795" s="7">
        <v>6.6387174293362702E-2</v>
      </c>
      <c r="P795" s="7">
        <v>6.9034849753782795E-2</v>
      </c>
      <c r="Q795" s="7">
        <v>6.2039752323344297</v>
      </c>
    </row>
    <row r="796" spans="1:17" hidden="1" x14ac:dyDescent="0.25">
      <c r="A796" s="3" t="s">
        <v>31</v>
      </c>
      <c r="B796" s="2">
        <v>43525</v>
      </c>
      <c r="C796" s="34">
        <v>1.0598742778164101</v>
      </c>
      <c r="D796" s="7">
        <v>3.1750376378260801E-2</v>
      </c>
      <c r="E796" s="7">
        <v>0.39476953380598301</v>
      </c>
      <c r="F796" s="14">
        <v>0.57348008981575604</v>
      </c>
      <c r="G796" s="7">
        <v>9.9356445555819194E-3</v>
      </c>
      <c r="H796" s="7">
        <v>1.4432108237566001E-2</v>
      </c>
      <c r="I796" s="34">
        <v>0.140882597404167</v>
      </c>
      <c r="J796" s="34">
        <v>0.117225293750939</v>
      </c>
      <c r="K796" s="34">
        <v>5.2526191881252099E-2</v>
      </c>
      <c r="L796" s="34">
        <v>0.35297880398532999</v>
      </c>
      <c r="M796" s="7">
        <v>8.4892107738011396E-2</v>
      </c>
      <c r="N796" s="7">
        <v>5.6047949075467E-2</v>
      </c>
      <c r="O796" s="7">
        <v>7.0472966962943098E-2</v>
      </c>
      <c r="P796" s="7">
        <v>0.100606336408742</v>
      </c>
      <c r="Q796" s="7">
        <v>6.3369824412236797</v>
      </c>
    </row>
    <row r="797" spans="1:17" hidden="1" x14ac:dyDescent="0.25">
      <c r="A797" s="3" t="s">
        <v>31</v>
      </c>
      <c r="B797" s="2">
        <v>43556</v>
      </c>
      <c r="C797" s="34">
        <v>0.97576593668113498</v>
      </c>
      <c r="D797" s="7">
        <v>3.2598542284748198E-2</v>
      </c>
      <c r="E797" s="7">
        <v>0.39442464578519498</v>
      </c>
      <c r="F797" s="14">
        <v>0.57297681193005701</v>
      </c>
      <c r="G797" s="7">
        <v>9.9315363219841402E-3</v>
      </c>
      <c r="H797" s="7">
        <v>1.37420039302219E-2</v>
      </c>
      <c r="I797" s="34">
        <v>0.15206687328016</v>
      </c>
      <c r="J797" s="34">
        <v>0.116261464234827</v>
      </c>
      <c r="K797" s="34">
        <v>4.9685993248660403E-2</v>
      </c>
      <c r="L797" s="34">
        <v>0.37291055549369201</v>
      </c>
      <c r="M797" s="7">
        <v>8.6120124336399706E-2</v>
      </c>
      <c r="N797" s="7">
        <v>6.8063802325220302E-2</v>
      </c>
      <c r="O797" s="7">
        <v>6.01264074236754E-2</v>
      </c>
      <c r="P797" s="7">
        <v>7.1091239405159698E-2</v>
      </c>
      <c r="Q797" s="7">
        <v>6.33009784043049</v>
      </c>
    </row>
    <row r="798" spans="1:17" hidden="1" x14ac:dyDescent="0.25">
      <c r="A798" s="3" t="s">
        <v>31</v>
      </c>
      <c r="B798" s="2">
        <v>43586</v>
      </c>
      <c r="C798" s="34">
        <v>1.0009876806364699</v>
      </c>
      <c r="D798" s="7">
        <v>3.32635360149304E-2</v>
      </c>
      <c r="E798" s="7">
        <v>0.41198646710623799</v>
      </c>
      <c r="F798" s="14">
        <v>0.55474999687883197</v>
      </c>
      <c r="G798" s="7">
        <v>1.039981140915E-2</v>
      </c>
      <c r="H798" s="7">
        <v>1.68697570030121E-2</v>
      </c>
      <c r="I798" s="34">
        <v>0.153696954855951</v>
      </c>
      <c r="J798" s="34">
        <v>0.124302590416912</v>
      </c>
      <c r="K798" s="34">
        <v>4.9312394018841202E-2</v>
      </c>
      <c r="L798" s="34">
        <v>0.367803070625636</v>
      </c>
      <c r="M798" s="7">
        <v>8.9394989977680597E-2</v>
      </c>
      <c r="N798" s="7">
        <v>7.0033513781225604E-2</v>
      </c>
      <c r="O798" s="7">
        <v>6.5813363501551897E-2</v>
      </c>
      <c r="P798" s="7">
        <v>5.2373554410039699E-2</v>
      </c>
      <c r="Q798" s="7">
        <v>6.4233804572028204</v>
      </c>
    </row>
    <row r="799" spans="1:17" hidden="1" x14ac:dyDescent="0.25">
      <c r="A799" s="3" t="s">
        <v>31</v>
      </c>
      <c r="B799" s="2">
        <v>43617</v>
      </c>
      <c r="C799" s="34">
        <v>0.98809785423757801</v>
      </c>
      <c r="D799" s="7">
        <v>3.3710373444091501E-2</v>
      </c>
      <c r="E799" s="7">
        <v>0.42505125857708298</v>
      </c>
      <c r="F799" s="14">
        <v>0.54123836797882496</v>
      </c>
      <c r="G799" s="7">
        <v>1.0017799425263299E-2</v>
      </c>
      <c r="H799" s="7">
        <v>1.50063124399665E-2</v>
      </c>
      <c r="I799" s="34">
        <v>0.16000381774192299</v>
      </c>
      <c r="J799" s="34">
        <v>0.117303340214897</v>
      </c>
      <c r="K799" s="34">
        <v>5.0557751746333E-2</v>
      </c>
      <c r="L799" s="34">
        <v>0.359080345535643</v>
      </c>
      <c r="M799" s="7">
        <v>8.8447902336384901E-2</v>
      </c>
      <c r="N799" s="7">
        <v>7.9334389227670499E-2</v>
      </c>
      <c r="O799" s="7">
        <v>6.5725678941898194E-2</v>
      </c>
      <c r="P799" s="7">
        <v>5.4522662390020502E-2</v>
      </c>
      <c r="Q799" s="7">
        <v>6.2594415256292901</v>
      </c>
    </row>
    <row r="800" spans="1:17" hidden="1" x14ac:dyDescent="0.25">
      <c r="A800" s="3" t="s">
        <v>31</v>
      </c>
      <c r="B800" s="2">
        <v>43647</v>
      </c>
      <c r="C800" s="34">
        <v>1.0106613138791001</v>
      </c>
      <c r="D800" s="7">
        <v>3.4982995411271103E-2</v>
      </c>
      <c r="E800" s="7">
        <v>0.409773881938719</v>
      </c>
      <c r="F800" s="14">
        <v>0.55524312265000997</v>
      </c>
      <c r="G800" s="7">
        <v>1.1020729388203801E-2</v>
      </c>
      <c r="H800" s="7">
        <v>1.3622815698723E-2</v>
      </c>
      <c r="I800" s="34">
        <v>0.16299458007913001</v>
      </c>
      <c r="J800" s="34">
        <v>0.11315116196922601</v>
      </c>
      <c r="K800" s="34">
        <v>4.9278568142800599E-2</v>
      </c>
      <c r="L800" s="34">
        <v>0.36356168799202698</v>
      </c>
      <c r="M800" s="7">
        <v>8.9340499803778506E-2</v>
      </c>
      <c r="N800" s="7">
        <v>5.9471817816805002E-2</v>
      </c>
      <c r="O800" s="7">
        <v>6.9785813476112804E-2</v>
      </c>
      <c r="P800" s="7">
        <v>6.7772325633192895E-2</v>
      </c>
      <c r="Q800" s="7">
        <v>6.3705262927707098</v>
      </c>
    </row>
    <row r="801" spans="1:17" hidden="1" x14ac:dyDescent="0.25">
      <c r="A801" s="3" t="s">
        <v>31</v>
      </c>
      <c r="B801" s="2">
        <v>43678</v>
      </c>
      <c r="C801" s="34">
        <v>1.03303393732606</v>
      </c>
      <c r="D801" s="7">
        <v>3.32746194440139E-2</v>
      </c>
      <c r="E801" s="7">
        <v>0.418814609963165</v>
      </c>
      <c r="F801" s="14">
        <v>0.54791077059282101</v>
      </c>
      <c r="G801" s="7">
        <v>8.2842097656763408E-3</v>
      </c>
      <c r="H801" s="7">
        <v>1.52025944033323E-2</v>
      </c>
      <c r="I801" s="34">
        <v>0.17038870543496201</v>
      </c>
      <c r="J801" s="34">
        <v>0.12094324201159</v>
      </c>
      <c r="K801" s="34">
        <v>4.8356148815756297E-2</v>
      </c>
      <c r="L801" s="34">
        <v>0.35438723774966102</v>
      </c>
      <c r="M801" s="7">
        <v>8.5255149952367701E-2</v>
      </c>
      <c r="N801" s="7">
        <v>7.63711678969584E-2</v>
      </c>
      <c r="O801" s="7">
        <v>5.7361187830902098E-2</v>
      </c>
      <c r="P801" s="7">
        <v>6.3450356138793004E-2</v>
      </c>
      <c r="Q801" s="7">
        <v>6.3321361478801501</v>
      </c>
    </row>
    <row r="802" spans="1:17" hidden="1" x14ac:dyDescent="0.25">
      <c r="A802" s="3" t="s">
        <v>31</v>
      </c>
      <c r="B802" s="2">
        <v>43709</v>
      </c>
      <c r="C802" s="34">
        <v>0.93656951829617097</v>
      </c>
      <c r="D802" s="7">
        <v>3.61838776886685E-2</v>
      </c>
      <c r="E802" s="7">
        <v>0.422629541891615</v>
      </c>
      <c r="F802" s="14">
        <v>0.54118658041971701</v>
      </c>
      <c r="G802" s="7">
        <v>8.9059669787076804E-3</v>
      </c>
      <c r="H802" s="7">
        <v>1.5284113759799E-2</v>
      </c>
      <c r="I802" s="34">
        <v>0.150842832588647</v>
      </c>
      <c r="J802" s="34">
        <v>0.122062155125524</v>
      </c>
      <c r="K802" s="34">
        <v>4.9826239386137401E-2</v>
      </c>
      <c r="L802" s="34">
        <v>0.37946228890960598</v>
      </c>
      <c r="M802" s="7">
        <v>8.7705848154620403E-2</v>
      </c>
      <c r="N802" s="7">
        <v>8.1761857735436497E-2</v>
      </c>
      <c r="O802" s="7">
        <v>5.0333417108118797E-2</v>
      </c>
      <c r="P802" s="7">
        <v>5.3815280253403402E-2</v>
      </c>
      <c r="Q802" s="7">
        <v>6.3438562760358002</v>
      </c>
    </row>
    <row r="803" spans="1:17" hidden="1" x14ac:dyDescent="0.25">
      <c r="A803" s="3" t="s">
        <v>31</v>
      </c>
      <c r="B803" s="2">
        <v>43739</v>
      </c>
      <c r="C803" s="34">
        <v>0.97560992777895905</v>
      </c>
      <c r="D803" s="7">
        <v>3.5836520716662698E-2</v>
      </c>
      <c r="E803" s="7">
        <v>0.410447971581895</v>
      </c>
      <c r="F803" s="14">
        <v>0.55371550770144295</v>
      </c>
      <c r="G803" s="7">
        <v>9.1205484960752304E-3</v>
      </c>
      <c r="H803" s="7">
        <v>1.6823992061100499E-2</v>
      </c>
      <c r="I803" s="34">
        <v>0.15464540504454699</v>
      </c>
      <c r="J803" s="34">
        <v>0.12801448952380201</v>
      </c>
      <c r="K803" s="34">
        <v>5.2499108984357001E-2</v>
      </c>
      <c r="L803" s="34">
        <v>0.38885047261037597</v>
      </c>
      <c r="M803" s="7">
        <v>8.7265202946117101E-2</v>
      </c>
      <c r="N803" s="7">
        <v>7.1380646872350004E-2</v>
      </c>
      <c r="O803" s="7">
        <v>3.8791722449913101E-2</v>
      </c>
      <c r="P803" s="7">
        <v>5.2608411011362301E-2</v>
      </c>
      <c r="Q803" s="7">
        <v>6.3338459557539402</v>
      </c>
    </row>
    <row r="804" spans="1:17" hidden="1" x14ac:dyDescent="0.25">
      <c r="A804" s="3" t="s">
        <v>31</v>
      </c>
      <c r="B804" s="2">
        <v>43770</v>
      </c>
      <c r="C804" s="34">
        <v>1.1028931606257599</v>
      </c>
      <c r="D804" s="7">
        <v>3.2658692258632702E-2</v>
      </c>
      <c r="E804" s="7">
        <v>0.424099686474808</v>
      </c>
      <c r="F804" s="14">
        <v>0.54324162126655895</v>
      </c>
      <c r="G804" s="7">
        <v>8.2667141754217792E-3</v>
      </c>
      <c r="H804" s="7">
        <v>1.7135082005598701E-2</v>
      </c>
      <c r="I804" s="34">
        <v>0.164437138600494</v>
      </c>
      <c r="J804" s="34">
        <v>0.114884235869461</v>
      </c>
      <c r="K804" s="34">
        <v>5.89299614412305E-2</v>
      </c>
      <c r="L804" s="34">
        <v>0.352849720522662</v>
      </c>
      <c r="M804" s="7">
        <v>7.9723225918363796E-2</v>
      </c>
      <c r="N804" s="7">
        <v>7.7372014962956301E-2</v>
      </c>
      <c r="O804" s="7">
        <v>3.4968471242273397E-2</v>
      </c>
      <c r="P804" s="7">
        <v>9.1433435261538298E-2</v>
      </c>
      <c r="Q804" s="7">
        <v>6.3400005560473698</v>
      </c>
    </row>
    <row r="805" spans="1:17" hidden="1" x14ac:dyDescent="0.25">
      <c r="A805" s="3" t="s">
        <v>31</v>
      </c>
      <c r="B805" s="2">
        <v>43800</v>
      </c>
      <c r="C805" s="34">
        <v>1.2772983003892999</v>
      </c>
      <c r="D805" s="7">
        <v>3.1538349204143903E-2</v>
      </c>
      <c r="E805" s="7">
        <v>0.425470580205834</v>
      </c>
      <c r="F805" s="14">
        <v>0.54299107059002205</v>
      </c>
      <c r="G805" s="7">
        <v>8.5909472025313804E-3</v>
      </c>
      <c r="H805" s="7">
        <v>1.9839431000796399E-2</v>
      </c>
      <c r="I805" s="34">
        <v>0.19306107993515201</v>
      </c>
      <c r="J805" s="34">
        <v>0.109727021797419</v>
      </c>
      <c r="K805" s="34">
        <v>7.4823694149004E-2</v>
      </c>
      <c r="L805" s="34">
        <v>0.36194905227469398</v>
      </c>
      <c r="M805" s="7">
        <v>8.1668661913446794E-2</v>
      </c>
      <c r="N805" s="7">
        <v>7.4575717890320997E-2</v>
      </c>
      <c r="O805" s="7">
        <v>2.6165968322939399E-2</v>
      </c>
      <c r="P805" s="7">
        <v>4.95984255136954E-2</v>
      </c>
      <c r="Q805" s="7">
        <v>6.3078959876338203</v>
      </c>
    </row>
    <row r="806" spans="1:17" hidden="1" x14ac:dyDescent="0.25">
      <c r="A806" s="3" t="s">
        <v>31</v>
      </c>
      <c r="B806" s="2">
        <v>43831</v>
      </c>
      <c r="C806" s="34">
        <v>0.90369434532816795</v>
      </c>
      <c r="D806" s="7">
        <v>3.5491568884267001E-2</v>
      </c>
      <c r="E806" s="7">
        <v>0.42947894794314601</v>
      </c>
      <c r="F806" s="14">
        <v>0.53502948317258703</v>
      </c>
      <c r="G806" s="7">
        <v>9.6196430073952604E-3</v>
      </c>
      <c r="H806" s="7">
        <v>1.3197380298750099E-2</v>
      </c>
      <c r="I806" s="34">
        <v>0.13461165470766701</v>
      </c>
      <c r="J806" s="34">
        <v>0.123567540725984</v>
      </c>
      <c r="K806" s="34">
        <v>5.3717815560222502E-2</v>
      </c>
      <c r="L806" s="34">
        <v>0.384523710070519</v>
      </c>
      <c r="M806" s="7">
        <v>7.9774500086970998E-2</v>
      </c>
      <c r="N806" s="7">
        <v>8.4345158838120604E-2</v>
      </c>
      <c r="O806" s="7">
        <v>4.2860713143934602E-2</v>
      </c>
      <c r="P806" s="7">
        <v>7.3781883560436495E-2</v>
      </c>
      <c r="Q806" s="7">
        <v>6.3460620913133301</v>
      </c>
    </row>
    <row r="807" spans="1:17" hidden="1" x14ac:dyDescent="0.25">
      <c r="A807" s="3" t="s">
        <v>31</v>
      </c>
      <c r="B807" s="2">
        <v>43862</v>
      </c>
      <c r="C807" s="34">
        <v>0.92704768144815797</v>
      </c>
      <c r="D807" s="7">
        <v>3.42200739386204E-2</v>
      </c>
      <c r="E807" s="7">
        <v>0.43527563736185398</v>
      </c>
      <c r="F807" s="14">
        <v>0.53050428869952504</v>
      </c>
      <c r="G807" s="7">
        <v>1.08281928003319E-2</v>
      </c>
      <c r="H807" s="7">
        <v>1.43524522647294E-2</v>
      </c>
      <c r="I807" s="34">
        <v>0.124973118776405</v>
      </c>
      <c r="J807" s="34">
        <v>0.13305021717002299</v>
      </c>
      <c r="K807" s="34">
        <v>4.63383837428556E-2</v>
      </c>
      <c r="L807" s="34">
        <v>0.377570802413846</v>
      </c>
      <c r="M807" s="7">
        <v>8.2087141604251193E-2</v>
      </c>
      <c r="N807" s="7">
        <v>8.3353553922032197E-2</v>
      </c>
      <c r="O807" s="7">
        <v>5.5328588079065003E-2</v>
      </c>
      <c r="P807" s="7">
        <v>7.2117549226460201E-2</v>
      </c>
      <c r="Q807" s="7">
        <v>6.3167520944124496</v>
      </c>
    </row>
    <row r="808" spans="1:17" hidden="1" x14ac:dyDescent="0.25">
      <c r="A808" s="3" t="s">
        <v>31</v>
      </c>
      <c r="B808" s="2">
        <v>43891</v>
      </c>
      <c r="C808" s="34">
        <v>0.81868307052456102</v>
      </c>
      <c r="D808" s="7">
        <v>4.55990651796577E-2</v>
      </c>
      <c r="E808" s="7">
        <v>0.44451750956441</v>
      </c>
      <c r="F808" s="14">
        <v>0.509883425255932</v>
      </c>
      <c r="G808" s="7">
        <v>8.9128481280743993E-3</v>
      </c>
      <c r="H808" s="7">
        <v>1.3665011663511299E-2</v>
      </c>
      <c r="I808" s="34">
        <v>9.0887828475981799E-2</v>
      </c>
      <c r="J808" s="34">
        <v>9.8224806905093706E-2</v>
      </c>
      <c r="K808" s="34">
        <v>4.9814826131142499E-2</v>
      </c>
      <c r="L808" s="34">
        <v>0.47096709958683097</v>
      </c>
      <c r="M808" s="7">
        <v>7.9138312898337407E-2</v>
      </c>
      <c r="N808" s="7">
        <v>6.3003512284228597E-2</v>
      </c>
      <c r="O808" s="7">
        <v>2.9755109430616301E-2</v>
      </c>
      <c r="P808" s="7">
        <v>9.5630644496182804E-2</v>
      </c>
      <c r="Q808" s="7">
        <v>6.4251056494085299</v>
      </c>
    </row>
    <row r="809" spans="1:17" hidden="1" x14ac:dyDescent="0.25">
      <c r="A809" s="3" t="s">
        <v>31</v>
      </c>
      <c r="B809" s="2">
        <v>43922</v>
      </c>
      <c r="C809" s="34">
        <v>0.39349056863604098</v>
      </c>
      <c r="D809" s="7">
        <v>6.5010332830143305E-2</v>
      </c>
      <c r="E809" s="7">
        <v>0.44954494226328801</v>
      </c>
      <c r="F809" s="14">
        <v>0.48544472490656898</v>
      </c>
      <c r="G809" s="7">
        <v>1.0252194605948299E-2</v>
      </c>
      <c r="H809" s="7">
        <v>2.4933489386561599E-5</v>
      </c>
      <c r="I809" s="34">
        <v>2.2836041819382102E-2</v>
      </c>
      <c r="J809" s="34">
        <v>1.04791424093435E-2</v>
      </c>
      <c r="K809" s="34">
        <v>1.6564940328801799E-2</v>
      </c>
      <c r="L809" s="34">
        <v>0.83377199121827605</v>
      </c>
      <c r="M809" s="7">
        <v>1.94037719403964E-2</v>
      </c>
      <c r="N809" s="7">
        <v>2.4961966614439699E-2</v>
      </c>
      <c r="O809" s="7">
        <v>8.3789892933156303E-3</v>
      </c>
      <c r="P809" s="7">
        <v>5.3326028280709502E-2</v>
      </c>
      <c r="Q809" s="7">
        <v>6.6071236078277096</v>
      </c>
    </row>
    <row r="810" spans="1:17" hidden="1" x14ac:dyDescent="0.25">
      <c r="A810" s="3" t="s">
        <v>31</v>
      </c>
      <c r="B810" s="2">
        <v>43952</v>
      </c>
      <c r="C810" s="34">
        <v>0.47955445263655899</v>
      </c>
      <c r="D810" s="7">
        <v>5.7699870386290097E-2</v>
      </c>
      <c r="E810" s="7">
        <v>0.45369817473569202</v>
      </c>
      <c r="F810" s="14">
        <v>0.488601954878018</v>
      </c>
      <c r="G810" s="7">
        <v>1.0328177692071901E-2</v>
      </c>
      <c r="H810" s="7">
        <v>3.5055009402718798E-4</v>
      </c>
      <c r="I810" s="34">
        <v>2.9165783493607201E-2</v>
      </c>
      <c r="J810" s="34">
        <v>1.9728232526791602E-2</v>
      </c>
      <c r="K810" s="34">
        <v>2.84843585455196E-2</v>
      </c>
      <c r="L810" s="34">
        <v>0.75484536954675596</v>
      </c>
      <c r="M810" s="7">
        <v>2.7531554579625001E-2</v>
      </c>
      <c r="N810" s="7">
        <v>6.3784385626833306E-2</v>
      </c>
      <c r="O810" s="7">
        <v>8.3663212092096005E-3</v>
      </c>
      <c r="P810" s="7">
        <v>5.7415266685558901E-2</v>
      </c>
      <c r="Q810" s="7">
        <v>6.5607785955488298</v>
      </c>
    </row>
    <row r="811" spans="1:17" hidden="1" x14ac:dyDescent="0.25">
      <c r="A811" s="3" t="s">
        <v>31</v>
      </c>
      <c r="B811" s="2">
        <v>43983</v>
      </c>
      <c r="C811" s="34">
        <v>0.64844015542057099</v>
      </c>
      <c r="D811" s="7">
        <v>4.6816904018208302E-2</v>
      </c>
      <c r="E811" s="7">
        <v>0.44240898663920097</v>
      </c>
      <c r="F811" s="14">
        <v>0.51077410934259004</v>
      </c>
      <c r="G811" s="7">
        <v>7.2896102740364803E-3</v>
      </c>
      <c r="H811" s="7">
        <v>7.9799639311718493E-3</v>
      </c>
      <c r="I811" s="34">
        <v>0.11982695909322399</v>
      </c>
      <c r="J811" s="34">
        <v>5.9194516749027599E-2</v>
      </c>
      <c r="K811" s="34">
        <v>3.8393157437886599E-2</v>
      </c>
      <c r="L811" s="34">
        <v>0.54413168680148805</v>
      </c>
      <c r="M811" s="7">
        <v>4.09415052756388E-2</v>
      </c>
      <c r="N811" s="7">
        <v>0.113078665819834</v>
      </c>
      <c r="O811" s="7">
        <v>7.7347500855248202E-3</v>
      </c>
      <c r="P811" s="7">
        <v>6.1429184532168703E-2</v>
      </c>
      <c r="Q811" s="7">
        <v>6.42777353589259</v>
      </c>
    </row>
    <row r="812" spans="1:17" hidden="1" x14ac:dyDescent="0.25">
      <c r="A812" s="3" t="s">
        <v>31</v>
      </c>
      <c r="B812" s="2">
        <v>44013</v>
      </c>
      <c r="C812" s="34">
        <v>0.83310709718471598</v>
      </c>
      <c r="D812" s="7">
        <v>4.5071313396121401E-2</v>
      </c>
      <c r="E812" s="7">
        <v>0.433527447565492</v>
      </c>
      <c r="F812" s="14">
        <v>0.52140123903838598</v>
      </c>
      <c r="G812" s="7">
        <v>8.0896295538850603E-3</v>
      </c>
      <c r="H812" s="7">
        <v>1.2663174489195799E-2</v>
      </c>
      <c r="I812" s="34">
        <v>0.16109366280763801</v>
      </c>
      <c r="J812" s="34">
        <v>9.6246257920422407E-2</v>
      </c>
      <c r="K812" s="34">
        <v>3.8794330067122802E-2</v>
      </c>
      <c r="L812" s="34">
        <v>0.428438579531561</v>
      </c>
      <c r="M812" s="7">
        <v>8.2479804979012597E-2</v>
      </c>
      <c r="N812" s="7">
        <v>8.8080582188491796E-2</v>
      </c>
      <c r="O812" s="7">
        <v>1.6138271846469598E-2</v>
      </c>
      <c r="P812" s="7">
        <v>6.7975706616200393E-2</v>
      </c>
      <c r="Q812" s="7">
        <v>6.41159572216554</v>
      </c>
    </row>
    <row r="813" spans="1:17" hidden="1" x14ac:dyDescent="0.25">
      <c r="A813" s="3" t="s">
        <v>31</v>
      </c>
      <c r="B813" s="2">
        <v>44044</v>
      </c>
      <c r="C813" s="34">
        <v>0.89508491089688602</v>
      </c>
      <c r="D813" s="7">
        <v>4.0571552129722001E-2</v>
      </c>
      <c r="E813" s="7">
        <v>0.43844508828364398</v>
      </c>
      <c r="F813" s="14">
        <v>0.520983359586634</v>
      </c>
      <c r="G813" s="7">
        <v>7.7898401636440897E-3</v>
      </c>
      <c r="H813" s="7">
        <v>1.6001956911053002E-2</v>
      </c>
      <c r="I813" s="34">
        <v>0.169987855315376</v>
      </c>
      <c r="J813" s="34">
        <v>0.12778078043862101</v>
      </c>
      <c r="K813" s="34">
        <v>4.0711718370633102E-2</v>
      </c>
      <c r="L813" s="34">
        <v>0.399200143764528</v>
      </c>
      <c r="M813" s="7">
        <v>7.7051175832305197E-2</v>
      </c>
      <c r="N813" s="7">
        <v>8.9314851088804201E-2</v>
      </c>
      <c r="O813" s="7">
        <v>1.3033595163410201E-2</v>
      </c>
      <c r="P813" s="7">
        <v>5.9128082951625201E-2</v>
      </c>
      <c r="Q813" s="7">
        <v>6.3188948569576002</v>
      </c>
    </row>
    <row r="814" spans="1:17" hidden="1" x14ac:dyDescent="0.25">
      <c r="A814" s="3" t="s">
        <v>31</v>
      </c>
      <c r="B814" s="2">
        <v>44075</v>
      </c>
      <c r="C814" s="34">
        <v>0.896980752217997</v>
      </c>
      <c r="D814" s="7">
        <v>3.9080839512856201E-2</v>
      </c>
      <c r="E814" s="7">
        <v>0.42056571851496</v>
      </c>
      <c r="F814" s="14">
        <v>0.54035344197218405</v>
      </c>
      <c r="G814" s="7">
        <v>6.97727287505085E-3</v>
      </c>
      <c r="H814" s="7">
        <v>1.4948322178210899E-2</v>
      </c>
      <c r="I814" s="34">
        <v>0.14075908587928199</v>
      </c>
      <c r="J814" s="34">
        <v>0.118557743838934</v>
      </c>
      <c r="K814" s="34">
        <v>4.8014502306872299E-2</v>
      </c>
      <c r="L814" s="34">
        <v>0.40358848743575798</v>
      </c>
      <c r="M814" s="7">
        <v>8.3003026742547295E-2</v>
      </c>
      <c r="N814" s="7">
        <v>0.107048020660116</v>
      </c>
      <c r="O814" s="7">
        <v>1.3389414299184801E-2</v>
      </c>
      <c r="P814" s="7">
        <v>6.37141237840438E-2</v>
      </c>
      <c r="Q814" s="7">
        <v>6.4020197781104802</v>
      </c>
    </row>
    <row r="815" spans="1:17" hidden="1" x14ac:dyDescent="0.25">
      <c r="A815" s="3" t="s">
        <v>31</v>
      </c>
      <c r="B815" s="2">
        <v>44105</v>
      </c>
      <c r="C815" s="34">
        <v>0.93902017483426004</v>
      </c>
      <c r="D815" s="7">
        <v>4.0150283920934303E-2</v>
      </c>
      <c r="E815" s="7">
        <v>0.43140375476466603</v>
      </c>
      <c r="F815" s="14">
        <v>0.52844596131439903</v>
      </c>
      <c r="G815" s="7">
        <v>7.6793555542688701E-3</v>
      </c>
      <c r="H815" s="7">
        <v>1.6124156874469098E-2</v>
      </c>
      <c r="I815" s="34">
        <v>0.15395755619389301</v>
      </c>
      <c r="J815" s="34">
        <v>0.110784046138503</v>
      </c>
      <c r="K815" s="34">
        <v>5.6178449757735303E-2</v>
      </c>
      <c r="L815" s="34">
        <v>0.40906365094826502</v>
      </c>
      <c r="M815" s="7">
        <v>8.9326444494835996E-2</v>
      </c>
      <c r="N815" s="7">
        <v>9.4554917960480198E-2</v>
      </c>
      <c r="O815" s="7">
        <v>1.12977399518287E-2</v>
      </c>
      <c r="P815" s="7">
        <v>5.1033682125720702E-2</v>
      </c>
      <c r="Q815" s="7">
        <v>6.35126091781214</v>
      </c>
    </row>
    <row r="816" spans="1:17" hidden="1" x14ac:dyDescent="0.25">
      <c r="A816" s="3" t="s">
        <v>31</v>
      </c>
      <c r="B816" s="2">
        <v>44136</v>
      </c>
      <c r="C816" s="34">
        <v>0.66819562182024295</v>
      </c>
      <c r="D816" s="7">
        <v>5.0144662129795001E-2</v>
      </c>
      <c r="E816" s="7">
        <v>0.44593470578041</v>
      </c>
      <c r="F816" s="14">
        <v>0.50392063208979498</v>
      </c>
      <c r="G816" s="7">
        <v>9.1751848794601708E-3</v>
      </c>
      <c r="H816" s="7">
        <v>1.16034973647952E-2</v>
      </c>
      <c r="I816" s="34">
        <v>6.9843103084573505E-2</v>
      </c>
      <c r="J816" s="34">
        <v>8.4083448525879706E-2</v>
      </c>
      <c r="K816" s="34">
        <v>4.3224024719665001E-2</v>
      </c>
      <c r="L816" s="34">
        <v>0.59829799568530795</v>
      </c>
      <c r="M816" s="7">
        <v>8.6520408340378996E-2</v>
      </c>
      <c r="N816" s="7">
        <v>4.1628873652011698E-2</v>
      </c>
      <c r="O816" s="7">
        <v>9.3735236200609001E-3</v>
      </c>
      <c r="P816" s="7">
        <v>4.6249940127867303E-2</v>
      </c>
      <c r="Q816" s="7">
        <v>6.4630465383800404</v>
      </c>
    </row>
    <row r="817" spans="1:17" hidden="1" x14ac:dyDescent="0.25">
      <c r="A817" s="3" t="s">
        <v>31</v>
      </c>
      <c r="B817" s="2">
        <v>44166</v>
      </c>
      <c r="C817" s="34">
        <v>1.1124190805584</v>
      </c>
      <c r="D817" s="7">
        <v>4.3015169475928899E-2</v>
      </c>
      <c r="E817" s="7">
        <v>0.45449847848484098</v>
      </c>
      <c r="F817" s="14">
        <v>0.50248635203922998</v>
      </c>
      <c r="G817" s="7">
        <v>1.11305772016305E-2</v>
      </c>
      <c r="H817" s="7">
        <v>2.0994944867170202E-2</v>
      </c>
      <c r="I817" s="34">
        <v>0.18822851174480101</v>
      </c>
      <c r="J817" s="34">
        <v>7.4958644513579295E-2</v>
      </c>
      <c r="K817" s="34">
        <v>6.4982857134278801E-2</v>
      </c>
      <c r="L817" s="34">
        <v>0.40849183501941</v>
      </c>
      <c r="M817" s="7">
        <v>9.0199520026031002E-2</v>
      </c>
      <c r="N817" s="7">
        <v>0.100224055406613</v>
      </c>
      <c r="O817" s="7">
        <v>7.4927430630550799E-3</v>
      </c>
      <c r="P817" s="7">
        <v>3.3296311023432203E-2</v>
      </c>
      <c r="Q817" s="7">
        <v>6.3134852878461398</v>
      </c>
    </row>
    <row r="818" spans="1:17" hidden="1" x14ac:dyDescent="0.25">
      <c r="A818" s="3" t="s">
        <v>31</v>
      </c>
      <c r="B818" s="2">
        <v>44197</v>
      </c>
      <c r="C818" s="34">
        <v>0.49592366415279598</v>
      </c>
      <c r="D818" s="7">
        <v>5.7340047443026197E-2</v>
      </c>
      <c r="E818" s="7">
        <v>0.46105911110803</v>
      </c>
      <c r="F818" s="14">
        <v>0.48160084144894399</v>
      </c>
      <c r="G818" s="7">
        <v>1.0410021927413299E-2</v>
      </c>
      <c r="H818" s="7">
        <v>1.362635178268E-3</v>
      </c>
      <c r="I818" s="34">
        <v>3.26091001976807E-2</v>
      </c>
      <c r="J818" s="34">
        <v>7.3713384083360103E-2</v>
      </c>
      <c r="K818" s="34">
        <v>3.2974985026225298E-2</v>
      </c>
      <c r="L818" s="34">
        <v>0.67293081888353301</v>
      </c>
      <c r="M818" s="7">
        <v>9.2590345632696705E-2</v>
      </c>
      <c r="N818" s="7">
        <v>1.75082650513744E-2</v>
      </c>
      <c r="O818" s="7">
        <v>1.00869114952111E-2</v>
      </c>
      <c r="P818" s="7">
        <v>5.58135325242375E-2</v>
      </c>
      <c r="Q818" s="7">
        <v>6.4370115769301703</v>
      </c>
    </row>
    <row r="819" spans="1:17" hidden="1" x14ac:dyDescent="0.25">
      <c r="A819" s="3" t="s">
        <v>31</v>
      </c>
      <c r="B819" s="2">
        <v>44228</v>
      </c>
      <c r="C819" s="34">
        <v>0.50522141563858902</v>
      </c>
      <c r="D819" s="7">
        <v>5.5202821100733497E-2</v>
      </c>
      <c r="E819" s="7">
        <v>0.45924232421772598</v>
      </c>
      <c r="F819" s="14">
        <v>0.48555485468154003</v>
      </c>
      <c r="G819" s="7">
        <v>8.1660693550790892E-3</v>
      </c>
      <c r="H819" s="7">
        <v>5.3297555375327098E-4</v>
      </c>
      <c r="I819" s="34">
        <v>4.0992354089399698E-2</v>
      </c>
      <c r="J819" s="34">
        <v>7.7648440492639401E-2</v>
      </c>
      <c r="K819" s="34">
        <v>3.6889887624107998E-2</v>
      </c>
      <c r="L819" s="34">
        <v>0.66262239226999098</v>
      </c>
      <c r="M819" s="7">
        <v>8.8201136645959397E-2</v>
      </c>
      <c r="N819" s="7">
        <v>1.8109715517883599E-2</v>
      </c>
      <c r="O819" s="7">
        <v>9.7898858928898193E-3</v>
      </c>
      <c r="P819" s="7">
        <v>5.7047142558296703E-2</v>
      </c>
      <c r="Q819" s="7">
        <v>6.4393693408345598</v>
      </c>
    </row>
    <row r="820" spans="1:17" hidden="1" x14ac:dyDescent="0.25">
      <c r="A820" s="3" t="s">
        <v>31</v>
      </c>
      <c r="B820" s="2">
        <v>44256</v>
      </c>
      <c r="C820" s="34">
        <v>0.63643330650952701</v>
      </c>
      <c r="D820" s="7">
        <v>5.1390290693205297E-2</v>
      </c>
      <c r="E820" s="7">
        <v>0.44505118958748602</v>
      </c>
      <c r="F820" s="14">
        <v>0.50355851971930898</v>
      </c>
      <c r="G820" s="7">
        <v>1.33859037754771E-2</v>
      </c>
      <c r="H820" s="7">
        <v>5.1511544529235802E-4</v>
      </c>
      <c r="I820" s="34">
        <v>4.8587368132086001E-2</v>
      </c>
      <c r="J820" s="34">
        <v>8.1483234138596705E-2</v>
      </c>
      <c r="K820" s="34">
        <v>3.39513327979937E-2</v>
      </c>
      <c r="L820" s="34">
        <v>0.64487010353003704</v>
      </c>
      <c r="M820" s="7">
        <v>9.1375484254437797E-2</v>
      </c>
      <c r="N820" s="7">
        <v>1.86777285322383E-2</v>
      </c>
      <c r="O820" s="7">
        <v>9.9753967349952791E-3</v>
      </c>
      <c r="P820" s="7">
        <v>5.7178332658845303E-2</v>
      </c>
      <c r="Q820" s="7">
        <v>6.4529461362040301</v>
      </c>
    </row>
    <row r="821" spans="1:17" hidden="1" x14ac:dyDescent="0.25">
      <c r="A821" s="3" t="s">
        <v>31</v>
      </c>
      <c r="B821" s="2">
        <v>44287</v>
      </c>
      <c r="C821" s="34">
        <v>0.85127064069730796</v>
      </c>
      <c r="D821" s="7">
        <v>4.5527704156184498E-2</v>
      </c>
      <c r="E821" s="7">
        <v>0.44975322872620999</v>
      </c>
      <c r="F821" s="14">
        <v>0.50471906711760495</v>
      </c>
      <c r="G821" s="7">
        <v>8.7239642032328497E-3</v>
      </c>
      <c r="H821" s="7">
        <v>8.6091483556699194E-3</v>
      </c>
      <c r="I821" s="34">
        <v>0.16039629716512999</v>
      </c>
      <c r="J821" s="34">
        <v>8.76650702795988E-2</v>
      </c>
      <c r="K821" s="34">
        <v>4.0059264418204399E-2</v>
      </c>
      <c r="L821" s="34">
        <v>0.44382110259858998</v>
      </c>
      <c r="M821" s="7">
        <v>8.8317967401578296E-2</v>
      </c>
      <c r="N821" s="7">
        <v>8.8998059170293797E-2</v>
      </c>
      <c r="O821" s="7">
        <v>1.20981357056913E-2</v>
      </c>
      <c r="P821" s="7">
        <v>6.1310990702010501E-2</v>
      </c>
      <c r="Q821" s="7">
        <v>6.3583705851315599</v>
      </c>
    </row>
    <row r="822" spans="1:17" hidden="1" x14ac:dyDescent="0.25">
      <c r="A822" s="3" t="s">
        <v>31</v>
      </c>
      <c r="B822" s="2">
        <v>44317</v>
      </c>
      <c r="C822" s="34">
        <v>0.96434205038640797</v>
      </c>
      <c r="D822" s="7">
        <v>4.2148365804261102E-2</v>
      </c>
      <c r="E822" s="7">
        <v>0.44415657847016299</v>
      </c>
      <c r="F822" s="14">
        <v>0.51369505572557606</v>
      </c>
      <c r="G822" s="7">
        <v>7.1736276950641999E-3</v>
      </c>
      <c r="H822" s="7">
        <v>1.22207688737346E-2</v>
      </c>
      <c r="I822" s="34">
        <v>0.17030568330259299</v>
      </c>
      <c r="J822" s="34">
        <v>0.109147553748676</v>
      </c>
      <c r="K822" s="34">
        <v>4.4932539217139099E-2</v>
      </c>
      <c r="L822" s="34">
        <v>0.39723754255871502</v>
      </c>
      <c r="M822" s="7">
        <v>9.3040846192566806E-2</v>
      </c>
      <c r="N822" s="7">
        <v>9.3518710811921299E-2</v>
      </c>
      <c r="O822" s="7">
        <v>1.4674382185107899E-2</v>
      </c>
      <c r="P822" s="7">
        <v>5.7748345414481997E-2</v>
      </c>
      <c r="Q822" s="7">
        <v>6.3527004433351797</v>
      </c>
    </row>
    <row r="823" spans="1:17" hidden="1" x14ac:dyDescent="0.25">
      <c r="A823" s="3" t="s">
        <v>31</v>
      </c>
      <c r="B823" s="2">
        <v>44348</v>
      </c>
      <c r="C823" s="34">
        <v>0.93724331493316404</v>
      </c>
      <c r="D823" s="7">
        <v>4.6380581502947701E-2</v>
      </c>
      <c r="E823" s="7">
        <v>0.43580893157768302</v>
      </c>
      <c r="F823" s="14">
        <v>0.51781048691936904</v>
      </c>
      <c r="G823" s="7">
        <v>7.7780862407337897E-3</v>
      </c>
      <c r="H823" s="7">
        <v>1.2197359676377599E-2</v>
      </c>
      <c r="I823" s="34">
        <v>0.169143617571239</v>
      </c>
      <c r="J823" s="34">
        <v>0.118158618309948</v>
      </c>
      <c r="K823" s="34">
        <v>4.5220441183355997E-2</v>
      </c>
      <c r="L823" s="34">
        <v>0.39352068737676699</v>
      </c>
      <c r="M823" s="7">
        <v>8.7963731752878499E-2</v>
      </c>
      <c r="N823" s="7">
        <v>8.8449270253673995E-2</v>
      </c>
      <c r="O823" s="7">
        <v>1.49919856525066E-2</v>
      </c>
      <c r="P823" s="7">
        <v>6.2576201982519605E-2</v>
      </c>
      <c r="Q823" s="7">
        <v>6.2695177487617597</v>
      </c>
    </row>
    <row r="824" spans="1:17" hidden="1" x14ac:dyDescent="0.25">
      <c r="A824" s="3" t="s">
        <v>31</v>
      </c>
      <c r="B824" s="2">
        <v>44378</v>
      </c>
      <c r="C824" s="34">
        <v>1.0059848042536499</v>
      </c>
      <c r="D824" s="7">
        <v>4.3263175501684799E-2</v>
      </c>
      <c r="E824" s="7">
        <v>0.43784883223779503</v>
      </c>
      <c r="F824" s="14">
        <v>0.51888799226051996</v>
      </c>
      <c r="G824" s="7">
        <v>7.6822960015712604E-3</v>
      </c>
      <c r="H824" s="7">
        <v>1.24762001352417E-2</v>
      </c>
      <c r="I824" s="34">
        <v>0.16152956622345399</v>
      </c>
      <c r="J824" s="34">
        <v>0.126317814108766</v>
      </c>
      <c r="K824" s="34">
        <v>4.4741392641453798E-2</v>
      </c>
      <c r="L824" s="34">
        <v>0.388550559258174</v>
      </c>
      <c r="M824" s="7">
        <v>8.5580765754234095E-2</v>
      </c>
      <c r="N824" s="7">
        <v>0.100714442285537</v>
      </c>
      <c r="O824" s="7">
        <v>1.86117554895452E-2</v>
      </c>
      <c r="P824" s="7">
        <v>5.3795208102022603E-2</v>
      </c>
      <c r="Q824" s="7">
        <v>6.2922560685777498</v>
      </c>
    </row>
    <row r="825" spans="1:17" hidden="1" x14ac:dyDescent="0.25">
      <c r="A825" s="3" t="s">
        <v>31</v>
      </c>
      <c r="B825" s="2">
        <v>44409</v>
      </c>
      <c r="C825" s="34">
        <v>1.02764322188559</v>
      </c>
      <c r="D825" s="7">
        <v>3.6719862239963298E-2</v>
      </c>
      <c r="E825" s="7">
        <v>0.41188675360646498</v>
      </c>
      <c r="F825" s="14">
        <v>0.55139338415357197</v>
      </c>
      <c r="G825" s="7">
        <v>6.9271846472600002E-3</v>
      </c>
      <c r="H825" s="7">
        <v>1.4748001420132601E-2</v>
      </c>
      <c r="I825" s="34">
        <v>0.17539296083711001</v>
      </c>
      <c r="J825" s="34">
        <v>0.13920006347451599</v>
      </c>
      <c r="K825" s="34">
        <v>4.3986787030446901E-2</v>
      </c>
      <c r="L825" s="34">
        <v>0.35984649843834599</v>
      </c>
      <c r="M825" s="7">
        <v>8.0238133436480799E-2</v>
      </c>
      <c r="N825" s="7">
        <v>8.7502211593662504E-2</v>
      </c>
      <c r="O825" s="7">
        <v>2.7018079470954699E-2</v>
      </c>
      <c r="P825" s="7">
        <v>6.5140079651091698E-2</v>
      </c>
      <c r="Q825" s="7">
        <v>6.3592972590753503</v>
      </c>
    </row>
    <row r="826" spans="1:17" x14ac:dyDescent="0.25">
      <c r="A826" s="3" t="s">
        <v>31</v>
      </c>
      <c r="B826" s="2">
        <v>44440</v>
      </c>
      <c r="C826" s="34">
        <v>0.96495288068154195</v>
      </c>
      <c r="D826" s="7">
        <v>3.95631534285747E-2</v>
      </c>
      <c r="E826" s="7">
        <v>0.41480772058916798</v>
      </c>
      <c r="F826" s="14">
        <v>0.54562912598225799</v>
      </c>
      <c r="G826" s="7">
        <v>7.4990912370800798E-3</v>
      </c>
      <c r="H826" s="7">
        <v>1.24200418535637E-2</v>
      </c>
      <c r="I826" s="34">
        <v>0.149731956852239</v>
      </c>
      <c r="J826" s="34">
        <v>0.146488970008364</v>
      </c>
      <c r="K826" s="34">
        <v>4.4056560706693497E-2</v>
      </c>
      <c r="L826" s="34">
        <v>0.37751819982248203</v>
      </c>
      <c r="M826" s="7">
        <v>8.8240473908943601E-2</v>
      </c>
      <c r="N826" s="7">
        <v>8.6521407751154397E-2</v>
      </c>
      <c r="O826" s="7">
        <v>2.413402260793E-2</v>
      </c>
      <c r="P826" s="7">
        <v>6.3389275251549901E-2</v>
      </c>
      <c r="Q826" s="7">
        <v>6.3750205416618204</v>
      </c>
    </row>
    <row r="827" spans="1:17" hidden="1" x14ac:dyDescent="0.25">
      <c r="A827" s="3" t="s">
        <v>32</v>
      </c>
      <c r="B827" s="2">
        <v>43466</v>
      </c>
      <c r="C827" s="34">
        <v>0.90437599488778997</v>
      </c>
      <c r="D827" s="7">
        <v>8.7529907937344796E-3</v>
      </c>
      <c r="E827" s="7">
        <v>0.68550265624636297</v>
      </c>
      <c r="F827" s="14">
        <v>0.30574435295990299</v>
      </c>
      <c r="G827" s="7">
        <v>9.4026755468862196E-3</v>
      </c>
      <c r="H827" s="7">
        <v>2.0228907197803001E-2</v>
      </c>
      <c r="I827" s="34">
        <v>0.13942493987064</v>
      </c>
      <c r="J827" s="34">
        <v>9.16490311539854E-2</v>
      </c>
      <c r="K827" s="34">
        <v>0.118673743934645</v>
      </c>
      <c r="L827" s="34">
        <v>0.25080873816821703</v>
      </c>
      <c r="M827" s="7">
        <v>6.8451211663054595E-2</v>
      </c>
      <c r="N827" s="7">
        <v>9.2614195607895203E-2</v>
      </c>
      <c r="O827" s="7">
        <v>4.5412021373130197E-2</v>
      </c>
      <c r="P827" s="7">
        <v>0.16333453548374399</v>
      </c>
      <c r="Q827" s="7">
        <v>6.2961389443064704</v>
      </c>
    </row>
    <row r="828" spans="1:17" hidden="1" x14ac:dyDescent="0.25">
      <c r="A828" s="3" t="s">
        <v>32</v>
      </c>
      <c r="B828" s="2">
        <v>43497</v>
      </c>
      <c r="C828" s="34">
        <v>0.90010316426780002</v>
      </c>
      <c r="D828" s="7">
        <v>7.1743035107000802E-3</v>
      </c>
      <c r="E828" s="7">
        <v>0.69655592289994905</v>
      </c>
      <c r="F828" s="14">
        <v>0.29626977358935103</v>
      </c>
      <c r="G828" s="7">
        <v>8.5150297698136992E-3</v>
      </c>
      <c r="H828" s="7">
        <v>1.9649389749988599E-2</v>
      </c>
      <c r="I828" s="34">
        <v>0.141538512907143</v>
      </c>
      <c r="J828" s="34">
        <v>0.10222397318559601</v>
      </c>
      <c r="K828" s="34">
        <v>0.10903397888646101</v>
      </c>
      <c r="L828" s="34">
        <v>0.25169973931453399</v>
      </c>
      <c r="M828" s="7">
        <v>7.5151433760368494E-2</v>
      </c>
      <c r="N828" s="7">
        <v>8.7927920409484994E-2</v>
      </c>
      <c r="O828" s="7">
        <v>5.2598777741300798E-2</v>
      </c>
      <c r="P828" s="7">
        <v>0.15166124427531</v>
      </c>
      <c r="Q828" s="7">
        <v>6.25342297699705</v>
      </c>
    </row>
    <row r="829" spans="1:17" hidden="1" x14ac:dyDescent="0.25">
      <c r="A829" s="3" t="s">
        <v>32</v>
      </c>
      <c r="B829" s="2">
        <v>43525</v>
      </c>
      <c r="C829" s="34">
        <v>1.0445796201056401</v>
      </c>
      <c r="D829" s="7">
        <v>8.0819349529759991E-3</v>
      </c>
      <c r="E829" s="7">
        <v>0.70947944418401998</v>
      </c>
      <c r="F829" s="14">
        <v>0.28243862086300398</v>
      </c>
      <c r="G829" s="7">
        <v>8.2390048608330501E-3</v>
      </c>
      <c r="H829" s="7">
        <v>1.84260875825994E-2</v>
      </c>
      <c r="I829" s="34">
        <v>0.150540867784409</v>
      </c>
      <c r="J829" s="34">
        <v>0.10022888680966301</v>
      </c>
      <c r="K829" s="34">
        <v>0.10753740263311599</v>
      </c>
      <c r="L829" s="34">
        <v>0.25258679013331697</v>
      </c>
      <c r="M829" s="7">
        <v>7.4342058440658304E-2</v>
      </c>
      <c r="N829" s="7">
        <v>8.5502359720840401E-2</v>
      </c>
      <c r="O829" s="7">
        <v>5.0675447563746603E-2</v>
      </c>
      <c r="P829" s="7">
        <v>0.151921094470817</v>
      </c>
      <c r="Q829" s="7">
        <v>6.2824513881412498</v>
      </c>
    </row>
    <row r="830" spans="1:17" hidden="1" x14ac:dyDescent="0.25">
      <c r="A830" s="3" t="s">
        <v>32</v>
      </c>
      <c r="B830" s="2">
        <v>43556</v>
      </c>
      <c r="C830" s="34">
        <v>0.98047783390489995</v>
      </c>
      <c r="D830" s="7">
        <v>7.8568062577181394E-3</v>
      </c>
      <c r="E830" s="7">
        <v>0.69756024747870604</v>
      </c>
      <c r="F830" s="14">
        <v>0.29458294626357601</v>
      </c>
      <c r="G830" s="7">
        <v>8.3743842224232208E-3</v>
      </c>
      <c r="H830" s="7">
        <v>2.1679414272864499E-2</v>
      </c>
      <c r="I830" s="34">
        <v>0.15390040550480399</v>
      </c>
      <c r="J830" s="34">
        <v>9.6931598769148294E-2</v>
      </c>
      <c r="K830" s="34">
        <v>0.121772751750733</v>
      </c>
      <c r="L830" s="34">
        <v>0.25225784518134298</v>
      </c>
      <c r="M830" s="7">
        <v>6.4603421952671797E-2</v>
      </c>
      <c r="N830" s="7">
        <v>0.102151773910495</v>
      </c>
      <c r="O830" s="7">
        <v>5.1593154573778499E-2</v>
      </c>
      <c r="P830" s="7">
        <v>0.12673524986174001</v>
      </c>
      <c r="Q830" s="7">
        <v>6.2603702459891704</v>
      </c>
    </row>
    <row r="831" spans="1:17" hidden="1" x14ac:dyDescent="0.25">
      <c r="A831" s="3" t="s">
        <v>32</v>
      </c>
      <c r="B831" s="2">
        <v>43586</v>
      </c>
      <c r="C831" s="34">
        <v>1.04734418054874</v>
      </c>
      <c r="D831" s="7">
        <v>7.7391054441307604E-3</v>
      </c>
      <c r="E831" s="7">
        <v>0.69906663583635498</v>
      </c>
      <c r="F831" s="14">
        <v>0.29319425871951399</v>
      </c>
      <c r="G831" s="7">
        <v>9.0608532613078701E-3</v>
      </c>
      <c r="H831" s="7">
        <v>2.0501614573257498E-2</v>
      </c>
      <c r="I831" s="34">
        <v>0.14729765222430599</v>
      </c>
      <c r="J831" s="34">
        <v>9.8682802016405002E-2</v>
      </c>
      <c r="K831" s="34">
        <v>0.111800863536916</v>
      </c>
      <c r="L831" s="34">
        <v>0.24297857585831401</v>
      </c>
      <c r="M831" s="7">
        <v>6.51139513837833E-2</v>
      </c>
      <c r="N831" s="7">
        <v>9.7487117212038704E-2</v>
      </c>
      <c r="O831" s="7">
        <v>6.8806429468161096E-2</v>
      </c>
      <c r="P831" s="7">
        <v>0.13827014046551001</v>
      </c>
      <c r="Q831" s="7">
        <v>6.3181329014176999</v>
      </c>
    </row>
    <row r="832" spans="1:17" hidden="1" x14ac:dyDescent="0.25">
      <c r="A832" s="3" t="s">
        <v>32</v>
      </c>
      <c r="B832" s="2">
        <v>43617</v>
      </c>
      <c r="C832" s="34">
        <v>0.95920469837256706</v>
      </c>
      <c r="D832" s="7">
        <v>8.8384402023378803E-3</v>
      </c>
      <c r="E832" s="7">
        <v>0.68503821401057996</v>
      </c>
      <c r="F832" s="14">
        <v>0.306123345787082</v>
      </c>
      <c r="G832" s="7">
        <v>8.7334353340943402E-3</v>
      </c>
      <c r="H832" s="7">
        <v>1.9201652175498098E-2</v>
      </c>
      <c r="I832" s="34">
        <v>0.149844796315422</v>
      </c>
      <c r="J832" s="34">
        <v>9.9994439875175894E-2</v>
      </c>
      <c r="K832" s="34">
        <v>0.122801159226527</v>
      </c>
      <c r="L832" s="34">
        <v>0.24708344996986101</v>
      </c>
      <c r="M832" s="7">
        <v>6.3530250436079003E-2</v>
      </c>
      <c r="N832" s="7">
        <v>0.10485114104049</v>
      </c>
      <c r="O832" s="7">
        <v>5.38565320907941E-2</v>
      </c>
      <c r="P832" s="7">
        <v>0.13010314353605801</v>
      </c>
      <c r="Q832" s="7">
        <v>6.28896792741378</v>
      </c>
    </row>
    <row r="833" spans="1:17" hidden="1" x14ac:dyDescent="0.25">
      <c r="A833" s="3" t="s">
        <v>32</v>
      </c>
      <c r="B833" s="2">
        <v>43647</v>
      </c>
      <c r="C833" s="34">
        <v>0.997112368621344</v>
      </c>
      <c r="D833" s="7">
        <v>8.0083589178620799E-3</v>
      </c>
      <c r="E833" s="7">
        <v>0.70274635877193703</v>
      </c>
      <c r="F833" s="14">
        <v>0.28924528231020002</v>
      </c>
      <c r="G833" s="7">
        <v>9.0808242299971701E-3</v>
      </c>
      <c r="H833" s="7">
        <v>2.1275478793019699E-2</v>
      </c>
      <c r="I833" s="34">
        <v>0.160433127132561</v>
      </c>
      <c r="J833" s="34">
        <v>9.2356955290312306E-2</v>
      </c>
      <c r="K833" s="34">
        <v>0.117328919986102</v>
      </c>
      <c r="L833" s="34">
        <v>0.23791625335178601</v>
      </c>
      <c r="M833" s="7">
        <v>7.3065762500027207E-2</v>
      </c>
      <c r="N833" s="7">
        <v>9.3737077327911505E-2</v>
      </c>
      <c r="O833" s="7">
        <v>5.5048812610198603E-2</v>
      </c>
      <c r="P833" s="7">
        <v>0.13975678877808401</v>
      </c>
      <c r="Q833" s="7">
        <v>6.3514267600790202</v>
      </c>
    </row>
    <row r="834" spans="1:17" hidden="1" x14ac:dyDescent="0.25">
      <c r="A834" s="3" t="s">
        <v>32</v>
      </c>
      <c r="B834" s="2">
        <v>43678</v>
      </c>
      <c r="C834" s="34">
        <v>0.99959906630566397</v>
      </c>
      <c r="D834" s="7">
        <v>7.6911723078803597E-3</v>
      </c>
      <c r="E834" s="7">
        <v>0.70538268433650497</v>
      </c>
      <c r="F834" s="14">
        <v>0.28692614335561401</v>
      </c>
      <c r="G834" s="7">
        <v>8.2903346545398805E-3</v>
      </c>
      <c r="H834" s="7">
        <v>1.98104891465028E-2</v>
      </c>
      <c r="I834" s="34">
        <v>0.15539167839791801</v>
      </c>
      <c r="J834" s="34">
        <v>9.6841995026020602E-2</v>
      </c>
      <c r="K834" s="34">
        <v>0.10644009316743699</v>
      </c>
      <c r="L834" s="34">
        <v>0.237964384290517</v>
      </c>
      <c r="M834" s="7">
        <v>6.82775549576813E-2</v>
      </c>
      <c r="N834" s="7">
        <v>9.5287053338079894E-2</v>
      </c>
      <c r="O834" s="7">
        <v>5.5051101240100597E-2</v>
      </c>
      <c r="P834" s="7">
        <v>0.156645315781204</v>
      </c>
      <c r="Q834" s="7">
        <v>6.3002588049689496</v>
      </c>
    </row>
    <row r="835" spans="1:17" hidden="1" x14ac:dyDescent="0.25">
      <c r="A835" s="3" t="s">
        <v>32</v>
      </c>
      <c r="B835" s="2">
        <v>43709</v>
      </c>
      <c r="C835" s="34">
        <v>0.92753282930143099</v>
      </c>
      <c r="D835" s="7">
        <v>9.0208262380534303E-3</v>
      </c>
      <c r="E835" s="7">
        <v>0.72237909724704796</v>
      </c>
      <c r="F835" s="14">
        <v>0.26860007651489798</v>
      </c>
      <c r="G835" s="7">
        <v>1.09921239196983E-2</v>
      </c>
      <c r="H835" s="7">
        <v>2.05182073155919E-2</v>
      </c>
      <c r="I835" s="34">
        <v>0.151300112555002</v>
      </c>
      <c r="J835" s="34">
        <v>0.100377035395704</v>
      </c>
      <c r="K835" s="34">
        <v>0.10983829177120701</v>
      </c>
      <c r="L835" s="34">
        <v>0.25715895255732402</v>
      </c>
      <c r="M835" s="7">
        <v>6.7951121284663907E-2</v>
      </c>
      <c r="N835" s="7">
        <v>9.1358861505956096E-2</v>
      </c>
      <c r="O835" s="7">
        <v>5.0416846095686002E-2</v>
      </c>
      <c r="P835" s="7">
        <v>0.140088447599167</v>
      </c>
      <c r="Q835" s="7">
        <v>6.3260845559085901</v>
      </c>
    </row>
    <row r="836" spans="1:17" hidden="1" x14ac:dyDescent="0.25">
      <c r="A836" s="3" t="s">
        <v>32</v>
      </c>
      <c r="B836" s="2">
        <v>43739</v>
      </c>
      <c r="C836" s="34">
        <v>0.99236764987360004</v>
      </c>
      <c r="D836" s="7">
        <v>9.5490184157864793E-3</v>
      </c>
      <c r="E836" s="7">
        <v>0.71185038968664505</v>
      </c>
      <c r="F836" s="14">
        <v>0.27860059189756797</v>
      </c>
      <c r="G836" s="7">
        <v>1.08148526115415E-2</v>
      </c>
      <c r="H836" s="7">
        <v>2.3329152113439101E-2</v>
      </c>
      <c r="I836" s="34">
        <v>0.14387111804383901</v>
      </c>
      <c r="J836" s="34">
        <v>0.108539670412398</v>
      </c>
      <c r="K836" s="34">
        <v>0.11346537097015599</v>
      </c>
      <c r="L836" s="34">
        <v>0.26302831546894001</v>
      </c>
      <c r="M836" s="7">
        <v>7.0585265073995804E-2</v>
      </c>
      <c r="N836" s="7">
        <v>0.100612330186864</v>
      </c>
      <c r="O836" s="7">
        <v>3.08425795683759E-2</v>
      </c>
      <c r="P836" s="7">
        <v>0.13491134555045101</v>
      </c>
      <c r="Q836" s="7">
        <v>6.2103026710009104</v>
      </c>
    </row>
    <row r="837" spans="1:17" hidden="1" x14ac:dyDescent="0.25">
      <c r="A837" s="3" t="s">
        <v>32</v>
      </c>
      <c r="B837" s="2">
        <v>43770</v>
      </c>
      <c r="C837" s="34">
        <v>1.05644249208184</v>
      </c>
      <c r="D837" s="7">
        <v>9.8570709225391101E-3</v>
      </c>
      <c r="E837" s="7">
        <v>0.69889628520441405</v>
      </c>
      <c r="F837" s="14">
        <v>0.291246643873047</v>
      </c>
      <c r="G837" s="7">
        <v>8.7613609777156699E-3</v>
      </c>
      <c r="H837" s="7">
        <v>2.43832590856474E-2</v>
      </c>
      <c r="I837" s="34">
        <v>0.145763756054091</v>
      </c>
      <c r="J837" s="34">
        <v>9.9739679086390198E-2</v>
      </c>
      <c r="K837" s="34">
        <v>0.124067101946484</v>
      </c>
      <c r="L837" s="34">
        <v>0.24985310982185999</v>
      </c>
      <c r="M837" s="7">
        <v>7.3999810191856696E-2</v>
      </c>
      <c r="N837" s="7">
        <v>8.6116608156696806E-2</v>
      </c>
      <c r="O837" s="7">
        <v>3.3776277483791098E-2</v>
      </c>
      <c r="P837" s="7">
        <v>0.15353903719546699</v>
      </c>
      <c r="Q837" s="7">
        <v>6.2937883696786301</v>
      </c>
    </row>
    <row r="838" spans="1:17" hidden="1" x14ac:dyDescent="0.25">
      <c r="A838" s="3" t="s">
        <v>32</v>
      </c>
      <c r="B838" s="2">
        <v>43800</v>
      </c>
      <c r="C838" s="34">
        <v>1.1908601017286899</v>
      </c>
      <c r="D838" s="7">
        <v>9.2134212006307805E-3</v>
      </c>
      <c r="E838" s="7">
        <v>0.74459937042622204</v>
      </c>
      <c r="F838" s="14">
        <v>0.246187208373147</v>
      </c>
      <c r="G838" s="7">
        <v>8.5257662239357906E-3</v>
      </c>
      <c r="H838" s="7">
        <v>3.1780369265734E-2</v>
      </c>
      <c r="I838" s="34">
        <v>0.18246210532165799</v>
      </c>
      <c r="J838" s="34">
        <v>0.101082684158605</v>
      </c>
      <c r="K838" s="34">
        <v>0.14622059192166401</v>
      </c>
      <c r="L838" s="34">
        <v>0.26341957072747002</v>
      </c>
      <c r="M838" s="7">
        <v>8.0930639390111497E-2</v>
      </c>
      <c r="N838" s="7">
        <v>6.6181589263215504E-2</v>
      </c>
      <c r="O838" s="7">
        <v>2.4723081183636999E-2</v>
      </c>
      <c r="P838" s="7">
        <v>9.4673602543969199E-2</v>
      </c>
      <c r="Q838" s="7">
        <v>6.2393101226827596</v>
      </c>
    </row>
    <row r="839" spans="1:17" hidden="1" x14ac:dyDescent="0.25">
      <c r="A839" s="3" t="s">
        <v>32</v>
      </c>
      <c r="B839" s="2">
        <v>43831</v>
      </c>
      <c r="C839" s="34">
        <v>0.90034093740954602</v>
      </c>
      <c r="D839" s="7">
        <v>9.2287397732517505E-3</v>
      </c>
      <c r="E839" s="7">
        <v>0.71401764872032203</v>
      </c>
      <c r="F839" s="14">
        <v>0.27675361150642602</v>
      </c>
      <c r="G839" s="7">
        <v>1.1126429803752599E-2</v>
      </c>
      <c r="H839" s="7">
        <v>2.3196726656945301E-2</v>
      </c>
      <c r="I839" s="34">
        <v>0.11470835784087401</v>
      </c>
      <c r="J839" s="34">
        <v>0.101108750101621</v>
      </c>
      <c r="K839" s="34">
        <v>0.104729957017865</v>
      </c>
      <c r="L839" s="34">
        <v>0.26921760344342499</v>
      </c>
      <c r="M839" s="7">
        <v>6.8205503817194202E-2</v>
      </c>
      <c r="N839" s="7">
        <v>0.10038466534849</v>
      </c>
      <c r="O839" s="7">
        <v>4.74766785217186E-2</v>
      </c>
      <c r="P839" s="7">
        <v>0.159845327448114</v>
      </c>
      <c r="Q839" s="7">
        <v>6.27302171811042</v>
      </c>
    </row>
    <row r="840" spans="1:17" hidden="1" x14ac:dyDescent="0.25">
      <c r="A840" s="3" t="s">
        <v>32</v>
      </c>
      <c r="B840" s="2">
        <v>43862</v>
      </c>
      <c r="C840" s="34">
        <v>0.92103029341891796</v>
      </c>
      <c r="D840" s="7">
        <v>8.7532254684742003E-3</v>
      </c>
      <c r="E840" s="7">
        <v>0.71701578418815404</v>
      </c>
      <c r="F840" s="14">
        <v>0.27423099034337201</v>
      </c>
      <c r="G840" s="7">
        <v>1.08761829891659E-2</v>
      </c>
      <c r="H840" s="7">
        <v>2.1760241376793998E-2</v>
      </c>
      <c r="I840" s="34">
        <v>0.117903246030423</v>
      </c>
      <c r="J840" s="34">
        <v>0.11232863499618299</v>
      </c>
      <c r="K840" s="34">
        <v>0.103776361574627</v>
      </c>
      <c r="L840" s="34">
        <v>0.26900629544875698</v>
      </c>
      <c r="M840" s="7">
        <v>7.2550436990814801E-2</v>
      </c>
      <c r="N840" s="7">
        <v>8.8838947779305302E-2</v>
      </c>
      <c r="O840" s="7">
        <v>4.5042223486488502E-2</v>
      </c>
      <c r="P840" s="7">
        <v>0.15791742932744199</v>
      </c>
      <c r="Q840" s="7">
        <v>6.4115530573868202</v>
      </c>
    </row>
    <row r="841" spans="1:17" hidden="1" x14ac:dyDescent="0.25">
      <c r="A841" s="3" t="s">
        <v>32</v>
      </c>
      <c r="B841" s="2">
        <v>43891</v>
      </c>
      <c r="C841" s="34">
        <v>0.82628029344444298</v>
      </c>
      <c r="D841" s="7">
        <v>1.02111959775099E-2</v>
      </c>
      <c r="E841" s="7">
        <v>0.74194839864575102</v>
      </c>
      <c r="F841" s="14">
        <v>0.24784040537673899</v>
      </c>
      <c r="G841" s="7">
        <v>7.2832992782311196E-3</v>
      </c>
      <c r="H841" s="7">
        <v>1.7217697881286E-2</v>
      </c>
      <c r="I841" s="34">
        <v>7.5551181113339194E-2</v>
      </c>
      <c r="J841" s="34">
        <v>7.6593082124370201E-2</v>
      </c>
      <c r="K841" s="34">
        <v>0.12001136250602699</v>
      </c>
      <c r="L841" s="34">
        <v>0.36162334205010199</v>
      </c>
      <c r="M841" s="7">
        <v>6.0837000261571503E-2</v>
      </c>
      <c r="N841" s="7">
        <v>9.7135540653027097E-2</v>
      </c>
      <c r="O841" s="7">
        <v>2.1655073151856701E-2</v>
      </c>
      <c r="P841" s="7">
        <v>0.162092420980189</v>
      </c>
      <c r="Q841" s="7">
        <v>6.5043303776825097</v>
      </c>
    </row>
    <row r="842" spans="1:17" hidden="1" x14ac:dyDescent="0.25">
      <c r="A842" s="3" t="s">
        <v>32</v>
      </c>
      <c r="B842" s="2">
        <v>43922</v>
      </c>
      <c r="C842" s="34">
        <v>0.41827954137928403</v>
      </c>
      <c r="D842" s="7">
        <v>1.7084325386794601E-2</v>
      </c>
      <c r="E842" s="7">
        <v>0.84013026629520304</v>
      </c>
      <c r="F842" s="14">
        <v>0.14278540831800199</v>
      </c>
      <c r="G842" s="7">
        <v>7.74814876766755E-3</v>
      </c>
      <c r="H842" s="7">
        <v>1.96365614255851E-3</v>
      </c>
      <c r="I842" s="34">
        <v>2.57286897577096E-3</v>
      </c>
      <c r="J842" s="34">
        <v>4.4115981832702801E-3</v>
      </c>
      <c r="K842" s="34">
        <v>0.130714064752526</v>
      </c>
      <c r="L842" s="34">
        <v>0.64800667725705496</v>
      </c>
      <c r="M842" s="7">
        <v>2.64687545843574E-2</v>
      </c>
      <c r="N842" s="7">
        <v>0.11320055188497299</v>
      </c>
      <c r="O842" s="7">
        <v>1.0763327523799699E-3</v>
      </c>
      <c r="P842" s="7">
        <v>6.3837346699441605E-2</v>
      </c>
      <c r="Q842" s="7">
        <v>6.6602232102196703</v>
      </c>
    </row>
    <row r="843" spans="1:17" hidden="1" x14ac:dyDescent="0.25">
      <c r="A843" s="3" t="s">
        <v>32</v>
      </c>
      <c r="B843" s="2">
        <v>43952</v>
      </c>
      <c r="C843" s="34">
        <v>0.550645117640568</v>
      </c>
      <c r="D843" s="7">
        <v>1.26043139805786E-2</v>
      </c>
      <c r="E843" s="7">
        <v>0.80970676869387603</v>
      </c>
      <c r="F843" s="14">
        <v>0.17768891732554601</v>
      </c>
      <c r="G843" s="7">
        <v>5.8101540323621404E-3</v>
      </c>
      <c r="H843" s="7">
        <v>2.4110153504313301E-3</v>
      </c>
      <c r="I843" s="34">
        <v>4.7047315860088501E-3</v>
      </c>
      <c r="J843" s="34">
        <v>2.1560989666527398E-2</v>
      </c>
      <c r="K843" s="34">
        <v>0.136992694244219</v>
      </c>
      <c r="L843" s="34">
        <v>0.52506962717359995</v>
      </c>
      <c r="M843" s="7">
        <v>2.8493802218161501E-2</v>
      </c>
      <c r="N843" s="7">
        <v>0.19841580775207601</v>
      </c>
      <c r="O843" s="7">
        <v>2.05055385194819E-3</v>
      </c>
      <c r="P843" s="7">
        <v>7.4490624124666296E-2</v>
      </c>
      <c r="Q843" s="7">
        <v>6.6121274006835202</v>
      </c>
    </row>
    <row r="844" spans="1:17" hidden="1" x14ac:dyDescent="0.25">
      <c r="A844" s="3" t="s">
        <v>32</v>
      </c>
      <c r="B844" s="2">
        <v>43983</v>
      </c>
      <c r="C844" s="34">
        <v>0.77105267994451698</v>
      </c>
      <c r="D844" s="7">
        <v>1.2225709799537099E-2</v>
      </c>
      <c r="E844" s="7">
        <v>0.72680693646634098</v>
      </c>
      <c r="F844" s="14">
        <v>0.260967353734122</v>
      </c>
      <c r="G844" s="7">
        <v>1.00270716302539E-2</v>
      </c>
      <c r="H844" s="7">
        <v>7.8906765997141508E-3</v>
      </c>
      <c r="I844" s="34">
        <v>0.10556097810074699</v>
      </c>
      <c r="J844" s="34">
        <v>2.95425392690748E-2</v>
      </c>
      <c r="K844" s="34">
        <v>0.113720010137912</v>
      </c>
      <c r="L844" s="34">
        <v>0.36417074183745601</v>
      </c>
      <c r="M844" s="7">
        <v>4.3087449272241299E-2</v>
      </c>
      <c r="N844" s="7">
        <v>0.163728035494735</v>
      </c>
      <c r="O844" s="7">
        <v>3.1647498351072699E-3</v>
      </c>
      <c r="P844" s="7">
        <v>0.15910774782275799</v>
      </c>
      <c r="Q844" s="7">
        <v>6.4841379652426996</v>
      </c>
    </row>
    <row r="845" spans="1:17" hidden="1" x14ac:dyDescent="0.25">
      <c r="A845" s="3" t="s">
        <v>32</v>
      </c>
      <c r="B845" s="2">
        <v>44013</v>
      </c>
      <c r="C845" s="34">
        <v>0.965081040371079</v>
      </c>
      <c r="D845" s="7">
        <v>1.06858467391584E-2</v>
      </c>
      <c r="E845" s="7">
        <v>0.74098016784456</v>
      </c>
      <c r="F845" s="14">
        <v>0.24833398541628099</v>
      </c>
      <c r="G845" s="7">
        <v>8.7341822156757499E-3</v>
      </c>
      <c r="H845" s="7">
        <v>1.28410514629835E-2</v>
      </c>
      <c r="I845" s="34">
        <v>0.14648635275483901</v>
      </c>
      <c r="J845" s="34">
        <v>6.2114787390609098E-2</v>
      </c>
      <c r="K845" s="34">
        <v>0.118605692309977</v>
      </c>
      <c r="L845" s="34">
        <v>0.28192989611647901</v>
      </c>
      <c r="M845" s="7">
        <v>6.3499924634546595E-2</v>
      </c>
      <c r="N845" s="7">
        <v>0.140977343192313</v>
      </c>
      <c r="O845" s="7">
        <v>8.5268395089686602E-3</v>
      </c>
      <c r="P845" s="7">
        <v>0.156283930413609</v>
      </c>
      <c r="Q845" s="7">
        <v>6.4647628330581703</v>
      </c>
    </row>
    <row r="846" spans="1:17" hidden="1" x14ac:dyDescent="0.25">
      <c r="A846" s="3" t="s">
        <v>32</v>
      </c>
      <c r="B846" s="2">
        <v>44044</v>
      </c>
      <c r="C846" s="34">
        <v>0.97002102714375704</v>
      </c>
      <c r="D846" s="7">
        <v>9.4218732985676002E-3</v>
      </c>
      <c r="E846" s="7">
        <v>0.73248938059083202</v>
      </c>
      <c r="F846" s="14">
        <v>0.25808874611060001</v>
      </c>
      <c r="G846" s="7">
        <v>8.7006377973727692E-3</v>
      </c>
      <c r="H846" s="7">
        <v>1.45504690023129E-2</v>
      </c>
      <c r="I846" s="34">
        <v>0.152736246107046</v>
      </c>
      <c r="J846" s="34">
        <v>8.1121547898622096E-2</v>
      </c>
      <c r="K846" s="34">
        <v>0.11631248003177901</v>
      </c>
      <c r="L846" s="34">
        <v>0.26755996070957599</v>
      </c>
      <c r="M846" s="7">
        <v>6.3148652879057396E-2</v>
      </c>
      <c r="N846" s="7">
        <v>0.14659621143887699</v>
      </c>
      <c r="O846" s="7">
        <v>1.45908943886422E-2</v>
      </c>
      <c r="P846" s="7">
        <v>0.13468289974671499</v>
      </c>
      <c r="Q846" s="7">
        <v>6.45902720158601</v>
      </c>
    </row>
    <row r="847" spans="1:17" hidden="1" x14ac:dyDescent="0.25">
      <c r="A847" s="3" t="s">
        <v>32</v>
      </c>
      <c r="B847" s="2">
        <v>44075</v>
      </c>
      <c r="C847" s="34">
        <v>0.96501366468209904</v>
      </c>
      <c r="D847" s="7">
        <v>1.12195844230793E-2</v>
      </c>
      <c r="E847" s="7">
        <v>0.72302420468950501</v>
      </c>
      <c r="F847" s="14">
        <v>0.26575621088741502</v>
      </c>
      <c r="G847" s="7">
        <v>9.23713565093791E-3</v>
      </c>
      <c r="H847" s="7">
        <v>1.4950996917602899E-2</v>
      </c>
      <c r="I847" s="34">
        <v>0.14087103183330299</v>
      </c>
      <c r="J847" s="34">
        <v>7.6524516226858894E-2</v>
      </c>
      <c r="K847" s="34">
        <v>0.123166419349537</v>
      </c>
      <c r="L847" s="34">
        <v>0.27501365115320803</v>
      </c>
      <c r="M847" s="7">
        <v>6.2444313857012899E-2</v>
      </c>
      <c r="N847" s="7">
        <v>0.116272416973209</v>
      </c>
      <c r="O847" s="7">
        <v>1.9413802697647298E-2</v>
      </c>
      <c r="P847" s="7">
        <v>0.16210571534068399</v>
      </c>
      <c r="Q847" s="7">
        <v>6.4887473908126303</v>
      </c>
    </row>
    <row r="848" spans="1:17" hidden="1" x14ac:dyDescent="0.25">
      <c r="A848" s="3" t="s">
        <v>32</v>
      </c>
      <c r="B848" s="2">
        <v>44105</v>
      </c>
      <c r="C848" s="34">
        <v>0.98448470124408005</v>
      </c>
      <c r="D848" s="7">
        <v>1.0254842760407199E-2</v>
      </c>
      <c r="E848" s="7">
        <v>0.76287705713981802</v>
      </c>
      <c r="F848" s="14">
        <v>0.22686810009977501</v>
      </c>
      <c r="G848" s="7">
        <v>1.16208904462062E-2</v>
      </c>
      <c r="H848" s="7">
        <v>1.8928827406991301E-2</v>
      </c>
      <c r="I848" s="34">
        <v>0.13466961456906301</v>
      </c>
      <c r="J848" s="34">
        <v>7.2439998961275801E-2</v>
      </c>
      <c r="K848" s="34">
        <v>0.13875369132511101</v>
      </c>
      <c r="L848" s="34">
        <v>0.29888787367604303</v>
      </c>
      <c r="M848" s="7">
        <v>5.9898449814706697E-2</v>
      </c>
      <c r="N848" s="7">
        <v>0.121402816363753</v>
      </c>
      <c r="O848" s="7">
        <v>1.03271440979268E-2</v>
      </c>
      <c r="P848" s="7">
        <v>0.13307069333892299</v>
      </c>
      <c r="Q848" s="7">
        <v>6.5700713681802503</v>
      </c>
    </row>
    <row r="849" spans="1:17" hidden="1" x14ac:dyDescent="0.25">
      <c r="A849" s="3" t="s">
        <v>32</v>
      </c>
      <c r="B849" s="2">
        <v>44136</v>
      </c>
      <c r="C849" s="34">
        <v>0.69273288155616097</v>
      </c>
      <c r="D849" s="7">
        <v>1.0518510868972999E-2</v>
      </c>
      <c r="E849" s="7">
        <v>0.80415831791357295</v>
      </c>
      <c r="F849" s="14">
        <v>0.18532317121745401</v>
      </c>
      <c r="G849" s="7">
        <v>1.366701370864E-2</v>
      </c>
      <c r="H849" s="7">
        <v>9.5755538163761599E-3</v>
      </c>
      <c r="I849" s="34">
        <v>3.57353781589662E-2</v>
      </c>
      <c r="J849" s="34">
        <v>5.1684909456793202E-2</v>
      </c>
      <c r="K849" s="34">
        <v>0.158015833631728</v>
      </c>
      <c r="L849" s="34">
        <v>0.419825786132002</v>
      </c>
      <c r="M849" s="7">
        <v>6.84127078010352E-2</v>
      </c>
      <c r="N849" s="7">
        <v>0.13522822268450799</v>
      </c>
      <c r="O849" s="7">
        <v>4.0760963085969401E-3</v>
      </c>
      <c r="P849" s="7">
        <v>0.10377849830135399</v>
      </c>
      <c r="Q849" s="7">
        <v>6.5714747709368098</v>
      </c>
    </row>
    <row r="850" spans="1:17" hidden="1" x14ac:dyDescent="0.25">
      <c r="A850" s="3" t="s">
        <v>32</v>
      </c>
      <c r="B850" s="2">
        <v>44166</v>
      </c>
      <c r="C850" s="34">
        <v>1.1250528958891499</v>
      </c>
      <c r="D850" s="7">
        <v>1.1316408907100501E-2</v>
      </c>
      <c r="E850" s="7">
        <v>0.79723417142414499</v>
      </c>
      <c r="F850" s="14">
        <v>0.19144941966875501</v>
      </c>
      <c r="G850" s="7">
        <v>7.6241378824197098E-3</v>
      </c>
      <c r="H850" s="7">
        <v>2.2634703653550699E-2</v>
      </c>
      <c r="I850" s="34">
        <v>0.17993533305262499</v>
      </c>
      <c r="J850" s="34">
        <v>3.9577075771431901E-2</v>
      </c>
      <c r="K850" s="34">
        <v>0.16334835934185599</v>
      </c>
      <c r="L850" s="34">
        <v>0.31651829359222</v>
      </c>
      <c r="M850" s="7">
        <v>7.5511373717043695E-2</v>
      </c>
      <c r="N850" s="7">
        <v>9.6072695573247699E-2</v>
      </c>
      <c r="O850" s="7">
        <v>4.86732123746804E-3</v>
      </c>
      <c r="P850" s="7">
        <v>9.3910706178136599E-2</v>
      </c>
      <c r="Q850" s="7">
        <v>6.4865254682666604</v>
      </c>
    </row>
    <row r="851" spans="1:17" hidden="1" x14ac:dyDescent="0.25">
      <c r="A851" s="3" t="s">
        <v>32</v>
      </c>
      <c r="B851" s="2">
        <v>44197</v>
      </c>
      <c r="C851" s="34">
        <v>0.56396287096540698</v>
      </c>
      <c r="D851" s="7">
        <v>1.38215520110099E-2</v>
      </c>
      <c r="E851" s="7">
        <v>0.81056561703025498</v>
      </c>
      <c r="F851" s="14">
        <v>0.17561283095873501</v>
      </c>
      <c r="G851" s="7">
        <v>8.5870924354855792E-3</v>
      </c>
      <c r="H851" s="7">
        <v>5.5831100905269796E-3</v>
      </c>
      <c r="I851" s="34">
        <v>2.7441192821778201E-2</v>
      </c>
      <c r="J851" s="34">
        <v>4.5014787560661899E-2</v>
      </c>
      <c r="K851" s="34">
        <v>0.132177154279181</v>
      </c>
      <c r="L851" s="34">
        <v>0.46785467298868699</v>
      </c>
      <c r="M851" s="7">
        <v>6.9860642529418496E-2</v>
      </c>
      <c r="N851" s="7">
        <v>0.117840245745477</v>
      </c>
      <c r="O851" s="7">
        <v>2.8404515129535702E-3</v>
      </c>
      <c r="P851" s="7">
        <v>0.122800650035831</v>
      </c>
      <c r="Q851" s="7">
        <v>6.6058106379233896</v>
      </c>
    </row>
    <row r="852" spans="1:17" hidden="1" x14ac:dyDescent="0.25">
      <c r="A852" s="3" t="s">
        <v>32</v>
      </c>
      <c r="B852" s="2">
        <v>44228</v>
      </c>
      <c r="C852" s="34">
        <v>0.60172219741404498</v>
      </c>
      <c r="D852" s="7">
        <v>1.21429063816108E-2</v>
      </c>
      <c r="E852" s="7">
        <v>0.71358954444558198</v>
      </c>
      <c r="F852" s="14">
        <v>0.27426754917280699</v>
      </c>
      <c r="G852" s="7">
        <v>8.3959827796286097E-3</v>
      </c>
      <c r="H852" s="7">
        <v>3.8155906007447098E-3</v>
      </c>
      <c r="I852" s="34">
        <v>5.3575383421479699E-3</v>
      </c>
      <c r="J852" s="34">
        <v>4.6385399316641401E-2</v>
      </c>
      <c r="K852" s="34">
        <v>0.12980024964603001</v>
      </c>
      <c r="L852" s="34">
        <v>0.43064838761561097</v>
      </c>
      <c r="M852" s="7">
        <v>6.6032937743136302E-2</v>
      </c>
      <c r="N852" s="7">
        <v>0.121996574911322</v>
      </c>
      <c r="O852" s="7">
        <v>3.13609892337931E-3</v>
      </c>
      <c r="P852" s="7">
        <v>0.184431240121359</v>
      </c>
      <c r="Q852" s="7">
        <v>6.6098531019074702</v>
      </c>
    </row>
    <row r="853" spans="1:17" hidden="1" x14ac:dyDescent="0.25">
      <c r="A853" s="3" t="s">
        <v>32</v>
      </c>
      <c r="B853" s="2">
        <v>44256</v>
      </c>
      <c r="C853" s="34">
        <v>0.71436911697032601</v>
      </c>
      <c r="D853" s="7">
        <v>1.16746906577542E-2</v>
      </c>
      <c r="E853" s="7">
        <v>0.76806957281458299</v>
      </c>
      <c r="F853" s="14">
        <v>0.220255736527663</v>
      </c>
      <c r="G853" s="7">
        <v>1.2810435121215101E-2</v>
      </c>
      <c r="H853" s="7">
        <v>3.6374289517360201E-3</v>
      </c>
      <c r="I853" s="34">
        <v>5.4867926109243501E-3</v>
      </c>
      <c r="J853" s="34">
        <v>4.9316253489370999E-2</v>
      </c>
      <c r="K853" s="34">
        <v>0.13218222444213501</v>
      </c>
      <c r="L853" s="34">
        <v>0.41593236850795501</v>
      </c>
      <c r="M853" s="7">
        <v>6.7919811807515704E-2</v>
      </c>
      <c r="N853" s="7">
        <v>0.14342416409171599</v>
      </c>
      <c r="O853" s="7">
        <v>4.0145275125563996E-3</v>
      </c>
      <c r="P853" s="7">
        <v>0.16527599346487601</v>
      </c>
      <c r="Q853" s="7">
        <v>6.5329693333694197</v>
      </c>
    </row>
    <row r="854" spans="1:17" hidden="1" x14ac:dyDescent="0.25">
      <c r="A854" s="3" t="s">
        <v>32</v>
      </c>
      <c r="B854" s="2">
        <v>44287</v>
      </c>
      <c r="C854" s="34">
        <v>0.93079153398009196</v>
      </c>
      <c r="D854" s="7">
        <v>1.0968830258929601E-2</v>
      </c>
      <c r="E854" s="7">
        <v>0.739679865649432</v>
      </c>
      <c r="F854" s="14">
        <v>0.249351304091638</v>
      </c>
      <c r="G854" s="7">
        <v>7.8850250623934692E-3</v>
      </c>
      <c r="H854" s="7">
        <v>8.6153777635745495E-3</v>
      </c>
      <c r="I854" s="34">
        <v>0.13418607163588001</v>
      </c>
      <c r="J854" s="34">
        <v>5.3900890381294697E-2</v>
      </c>
      <c r="K854" s="34">
        <v>0.122988649020047</v>
      </c>
      <c r="L854" s="34">
        <v>0.30952918098673399</v>
      </c>
      <c r="M854" s="7">
        <v>6.5369512497475399E-2</v>
      </c>
      <c r="N854" s="7">
        <v>0.13373543502264401</v>
      </c>
      <c r="O854" s="7">
        <v>6.2967471030551704E-3</v>
      </c>
      <c r="P854" s="7">
        <v>0.15749311052690099</v>
      </c>
      <c r="Q854" s="7">
        <v>6.5265425014212601</v>
      </c>
    </row>
    <row r="855" spans="1:17" hidden="1" x14ac:dyDescent="0.25">
      <c r="A855" s="3" t="s">
        <v>32</v>
      </c>
      <c r="B855" s="2">
        <v>44317</v>
      </c>
      <c r="C855" s="34">
        <v>1.03807150623375</v>
      </c>
      <c r="D855" s="7">
        <v>8.2929103035529802E-3</v>
      </c>
      <c r="E855" s="7">
        <v>0.72275743458382002</v>
      </c>
      <c r="F855" s="14">
        <v>0.26894965511262697</v>
      </c>
      <c r="G855" s="7">
        <v>8.5693567081295396E-3</v>
      </c>
      <c r="H855" s="7">
        <v>1.28820000239349E-2</v>
      </c>
      <c r="I855" s="34">
        <v>0.14319588034837799</v>
      </c>
      <c r="J855" s="34">
        <v>7.5096260549795693E-2</v>
      </c>
      <c r="K855" s="34">
        <v>0.12160968048149</v>
      </c>
      <c r="L855" s="34">
        <v>0.27427863991970602</v>
      </c>
      <c r="M855" s="7">
        <v>6.3173939731753101E-2</v>
      </c>
      <c r="N855" s="7">
        <v>0.12546932941434</v>
      </c>
      <c r="O855" s="7">
        <v>1.22924946625895E-2</v>
      </c>
      <c r="P855" s="7">
        <v>0.16343241815988299</v>
      </c>
      <c r="Q855" s="7">
        <v>6.4339779806324202</v>
      </c>
    </row>
    <row r="856" spans="1:17" hidden="1" x14ac:dyDescent="0.25">
      <c r="A856" s="3" t="s">
        <v>32</v>
      </c>
      <c r="B856" s="2">
        <v>44348</v>
      </c>
      <c r="C856" s="34">
        <v>0.98555464198526399</v>
      </c>
      <c r="D856" s="7">
        <v>8.9172075968058997E-3</v>
      </c>
      <c r="E856" s="7">
        <v>0.762231387758597</v>
      </c>
      <c r="F856" s="14">
        <v>0.228851404644597</v>
      </c>
      <c r="G856" s="7">
        <v>9.0815590146295002E-3</v>
      </c>
      <c r="H856" s="7">
        <v>1.5917551647240499E-2</v>
      </c>
      <c r="I856" s="34">
        <v>0.13325739474206899</v>
      </c>
      <c r="J856" s="34">
        <v>8.5146043629689E-2</v>
      </c>
      <c r="K856" s="34">
        <v>0.125685730699687</v>
      </c>
      <c r="L856" s="34">
        <v>0.281044318421387</v>
      </c>
      <c r="M856" s="7">
        <v>6.8479499980456507E-2</v>
      </c>
      <c r="N856" s="7">
        <v>0.111339180160723</v>
      </c>
      <c r="O856" s="7">
        <v>1.42843110369405E-2</v>
      </c>
      <c r="P856" s="7">
        <v>0.155764410667178</v>
      </c>
      <c r="Q856" s="7">
        <v>6.3667041920388501</v>
      </c>
    </row>
    <row r="857" spans="1:17" hidden="1" x14ac:dyDescent="0.25">
      <c r="A857" s="3" t="s">
        <v>32</v>
      </c>
      <c r="B857" s="2">
        <v>44378</v>
      </c>
      <c r="C857" s="34">
        <v>1.0415749547955799</v>
      </c>
      <c r="D857" s="7">
        <v>1.3358677208480701E-2</v>
      </c>
      <c r="E857" s="7">
        <v>0.764063487304526</v>
      </c>
      <c r="F857" s="14">
        <v>0.222577835486994</v>
      </c>
      <c r="G857" s="7">
        <v>1.0781448186168E-2</v>
      </c>
      <c r="H857" s="7">
        <v>1.51200856532886E-2</v>
      </c>
      <c r="I857" s="34">
        <v>0.14246818498300601</v>
      </c>
      <c r="J857" s="34">
        <v>9.7708373045970701E-2</v>
      </c>
      <c r="K857" s="34">
        <v>0.123845572064395</v>
      </c>
      <c r="L857" s="34">
        <v>0.282766337410363</v>
      </c>
      <c r="M857" s="7">
        <v>6.0490607575870901E-2</v>
      </c>
      <c r="N857" s="7">
        <v>9.68402782525421E-2</v>
      </c>
      <c r="O857" s="7">
        <v>1.9025530299435298E-2</v>
      </c>
      <c r="P857" s="7">
        <v>0.15095358252895999</v>
      </c>
      <c r="Q857" s="7">
        <v>6.3424894417087803</v>
      </c>
    </row>
    <row r="858" spans="1:17" hidden="1" x14ac:dyDescent="0.25">
      <c r="A858" s="3" t="s">
        <v>32</v>
      </c>
      <c r="B858" s="2">
        <v>44409</v>
      </c>
      <c r="C858" s="34">
        <v>1.0530062446786601</v>
      </c>
      <c r="D858" s="7">
        <v>1.12959600258789E-2</v>
      </c>
      <c r="E858" s="7">
        <v>0.72598795608410405</v>
      </c>
      <c r="F858" s="14">
        <v>0.26271608389001699</v>
      </c>
      <c r="G858" s="7">
        <v>8.4275539599500595E-3</v>
      </c>
      <c r="H858" s="7">
        <v>1.74798929654424E-2</v>
      </c>
      <c r="I858" s="34">
        <v>0.14250098565129901</v>
      </c>
      <c r="J858" s="34">
        <v>0.11716439040686</v>
      </c>
      <c r="K858" s="34">
        <v>0.126071928107375</v>
      </c>
      <c r="L858" s="34">
        <v>0.26186550263946601</v>
      </c>
      <c r="M858" s="7">
        <v>6.2632852760867205E-2</v>
      </c>
      <c r="N858" s="7">
        <v>0.102400276048662</v>
      </c>
      <c r="O858" s="7">
        <v>2.0539101470543698E-2</v>
      </c>
      <c r="P858" s="7">
        <v>0.140917515989535</v>
      </c>
      <c r="Q858" s="7">
        <v>6.4299706542177999</v>
      </c>
    </row>
    <row r="859" spans="1:17" x14ac:dyDescent="0.25">
      <c r="A859" s="3" t="s">
        <v>32</v>
      </c>
      <c r="B859" s="2">
        <v>44440</v>
      </c>
      <c r="C859" s="34">
        <v>1.00983555644877</v>
      </c>
      <c r="D859" s="7">
        <v>1.1534700420467701E-2</v>
      </c>
      <c r="E859" s="7">
        <v>0.74685120697231899</v>
      </c>
      <c r="F859" s="14">
        <v>0.241614092607214</v>
      </c>
      <c r="G859" s="7">
        <v>1.032702019773E-2</v>
      </c>
      <c r="H859" s="7">
        <v>1.6431899720787901E-2</v>
      </c>
      <c r="I859" s="34">
        <v>0.13485508376111799</v>
      </c>
      <c r="J859" s="34">
        <v>0.115536528428844</v>
      </c>
      <c r="K859" s="34">
        <v>0.12458140249605899</v>
      </c>
      <c r="L859" s="34">
        <v>0.272211891704704</v>
      </c>
      <c r="M859" s="7">
        <v>6.1037495575929399E-2</v>
      </c>
      <c r="N859" s="7">
        <v>9.9614706664024402E-2</v>
      </c>
      <c r="O859" s="7">
        <v>2.0873182489522801E-2</v>
      </c>
      <c r="P859" s="7">
        <v>0.14453078896127899</v>
      </c>
      <c r="Q859" s="7">
        <v>6.3720919558588696</v>
      </c>
    </row>
    <row r="860" spans="1:17" hidden="1" x14ac:dyDescent="0.25">
      <c r="A860" s="3" t="s">
        <v>33</v>
      </c>
      <c r="B860" s="2">
        <v>43466</v>
      </c>
      <c r="C860" s="34">
        <v>0.77847432517853599</v>
      </c>
      <c r="D860" s="7">
        <v>2.33820485267856E-2</v>
      </c>
      <c r="E860" s="7">
        <v>0.46615762511355202</v>
      </c>
      <c r="F860" s="14">
        <v>0.51046032635966199</v>
      </c>
      <c r="G860" s="7">
        <v>6.5272346756963199E-3</v>
      </c>
      <c r="H860" s="7">
        <v>4.87796795290453E-2</v>
      </c>
      <c r="I860" s="34">
        <v>0.29089524334839101</v>
      </c>
      <c r="J860" s="34">
        <v>0.14602068551972699</v>
      </c>
      <c r="K860" s="34">
        <v>8.0295336825862804E-2</v>
      </c>
      <c r="L860" s="34">
        <v>0.17749405806032001</v>
      </c>
      <c r="M860" s="7">
        <v>8.5728767315363899E-2</v>
      </c>
      <c r="N860" s="7">
        <v>3.3939582060912001E-2</v>
      </c>
      <c r="O860" s="7">
        <v>8.4674469935415803E-2</v>
      </c>
      <c r="P860" s="7">
        <v>4.5644942729265801E-2</v>
      </c>
      <c r="Q860" s="7">
        <v>7.7381024294784204</v>
      </c>
    </row>
    <row r="861" spans="1:17" hidden="1" x14ac:dyDescent="0.25">
      <c r="A861" s="3" t="s">
        <v>33</v>
      </c>
      <c r="B861" s="2">
        <v>43497</v>
      </c>
      <c r="C861" s="34">
        <v>0.82772042849473104</v>
      </c>
      <c r="D861" s="7">
        <v>2.1586980906555999E-2</v>
      </c>
      <c r="E861" s="7">
        <v>0.46063540058134</v>
      </c>
      <c r="F861" s="14">
        <v>0.51777761851210402</v>
      </c>
      <c r="G861" s="7">
        <v>6.1544532712488496E-3</v>
      </c>
      <c r="H861" s="7">
        <v>4.3288224664787898E-2</v>
      </c>
      <c r="I861" s="34">
        <v>0.29512250034313098</v>
      </c>
      <c r="J861" s="34">
        <v>0.16784736941133399</v>
      </c>
      <c r="K861" s="34">
        <v>7.3010539747894093E-2</v>
      </c>
      <c r="L861" s="34">
        <v>0.16441847700308901</v>
      </c>
      <c r="M861" s="7">
        <v>9.1180286356326995E-2</v>
      </c>
      <c r="N861" s="7">
        <v>2.5650346538786301E-2</v>
      </c>
      <c r="O861" s="7">
        <v>8.6403280345048197E-2</v>
      </c>
      <c r="P861" s="7">
        <v>4.6924522318353597E-2</v>
      </c>
      <c r="Q861" s="7">
        <v>7.6613425450386101</v>
      </c>
    </row>
    <row r="862" spans="1:17" hidden="1" x14ac:dyDescent="0.25">
      <c r="A862" s="3" t="s">
        <v>33</v>
      </c>
      <c r="B862" s="2">
        <v>43525</v>
      </c>
      <c r="C862" s="34">
        <v>0.985184291896533</v>
      </c>
      <c r="D862" s="7">
        <v>2.2932471796742099E-2</v>
      </c>
      <c r="E862" s="7">
        <v>0.45826765807477499</v>
      </c>
      <c r="F862" s="14">
        <v>0.51879987012848305</v>
      </c>
      <c r="G862" s="7">
        <v>6.6754369329615299E-3</v>
      </c>
      <c r="H862" s="7">
        <v>4.2602151946320499E-2</v>
      </c>
      <c r="I862" s="34">
        <v>0.31601242540043101</v>
      </c>
      <c r="J862" s="34">
        <v>0.155647934465762</v>
      </c>
      <c r="K862" s="34">
        <v>7.9331256413278206E-2</v>
      </c>
      <c r="L862" s="34">
        <v>0.16291555353825901</v>
      </c>
      <c r="M862" s="7">
        <v>8.2576099134421793E-2</v>
      </c>
      <c r="N862" s="7">
        <v>2.4349856762776099E-2</v>
      </c>
      <c r="O862" s="7">
        <v>8.6834343487531496E-2</v>
      </c>
      <c r="P862" s="7">
        <v>4.3054941918258802E-2</v>
      </c>
      <c r="Q862" s="7">
        <v>7.7961633162616302</v>
      </c>
    </row>
    <row r="863" spans="1:17" hidden="1" x14ac:dyDescent="0.25">
      <c r="A863" s="3" t="s">
        <v>33</v>
      </c>
      <c r="B863" s="2">
        <v>43556</v>
      </c>
      <c r="C863" s="34">
        <v>0.91934498465267001</v>
      </c>
      <c r="D863" s="7">
        <v>2.3213958034291798E-2</v>
      </c>
      <c r="E863" s="7">
        <v>0.45311334148536098</v>
      </c>
      <c r="F863" s="14">
        <v>0.52367270048034797</v>
      </c>
      <c r="G863" s="7">
        <v>6.3882334094125803E-3</v>
      </c>
      <c r="H863" s="7">
        <v>3.7323595064296097E-2</v>
      </c>
      <c r="I863" s="34">
        <v>0.31981539661963798</v>
      </c>
      <c r="J863" s="34">
        <v>0.15868212940461801</v>
      </c>
      <c r="K863" s="34">
        <v>7.8543143776668101E-2</v>
      </c>
      <c r="L863" s="34">
        <v>0.164441864165596</v>
      </c>
      <c r="M863" s="7">
        <v>7.8105198778558205E-2</v>
      </c>
      <c r="N863" s="7">
        <v>2.4052829844164601E-2</v>
      </c>
      <c r="O863" s="7">
        <v>8.6701214436133101E-2</v>
      </c>
      <c r="P863" s="7">
        <v>4.59463945009152E-2</v>
      </c>
      <c r="Q863" s="7">
        <v>7.7496435041167597</v>
      </c>
    </row>
    <row r="864" spans="1:17" hidden="1" x14ac:dyDescent="0.25">
      <c r="A864" s="3" t="s">
        <v>33</v>
      </c>
      <c r="B864" s="2">
        <v>43586</v>
      </c>
      <c r="C864" s="34">
        <v>1.0029754453305499</v>
      </c>
      <c r="D864" s="7">
        <v>2.02686718142609E-2</v>
      </c>
      <c r="E864" s="7">
        <v>0.44031236611310398</v>
      </c>
      <c r="F864" s="14">
        <v>0.53941896207263496</v>
      </c>
      <c r="G864" s="7">
        <v>5.9030195751280604E-3</v>
      </c>
      <c r="H864" s="7">
        <v>3.3332848270667598E-2</v>
      </c>
      <c r="I864" s="34">
        <v>0.31392508543374098</v>
      </c>
      <c r="J864" s="34">
        <v>0.163640506974984</v>
      </c>
      <c r="K864" s="34">
        <v>7.6299831670008103E-2</v>
      </c>
      <c r="L864" s="34">
        <v>0.15991349232892699</v>
      </c>
      <c r="M864" s="7">
        <v>8.0191394172074396E-2</v>
      </c>
      <c r="N864" s="7">
        <v>2.4529480899689399E-2</v>
      </c>
      <c r="O864" s="7">
        <v>9.9026684698032802E-2</v>
      </c>
      <c r="P864" s="7">
        <v>4.3237655976748002E-2</v>
      </c>
      <c r="Q864" s="7">
        <v>7.7580925125570399</v>
      </c>
    </row>
    <row r="865" spans="1:17" hidden="1" x14ac:dyDescent="0.25">
      <c r="A865" s="3" t="s">
        <v>33</v>
      </c>
      <c r="B865" s="2">
        <v>43617</v>
      </c>
      <c r="C865" s="34">
        <v>0.94612935451114399</v>
      </c>
      <c r="D865" s="7">
        <v>2.1227971665728301E-2</v>
      </c>
      <c r="E865" s="7">
        <v>0.45589715861845898</v>
      </c>
      <c r="F865" s="14">
        <v>0.52287486971581298</v>
      </c>
      <c r="G865" s="7">
        <v>6.5164838645828298E-3</v>
      </c>
      <c r="H865" s="7">
        <v>3.4434410075944E-2</v>
      </c>
      <c r="I865" s="34">
        <v>0.31117502879213299</v>
      </c>
      <c r="J865" s="34">
        <v>0.15208208131798601</v>
      </c>
      <c r="K865" s="34">
        <v>8.2868004759479405E-2</v>
      </c>
      <c r="L865" s="34">
        <v>0.163248658418291</v>
      </c>
      <c r="M865" s="7">
        <v>8.6430618296875705E-2</v>
      </c>
      <c r="N865" s="7">
        <v>2.2565802054439602E-2</v>
      </c>
      <c r="O865" s="7">
        <v>9.6476021871748599E-2</v>
      </c>
      <c r="P865" s="7">
        <v>4.42028905485203E-2</v>
      </c>
      <c r="Q865" s="7">
        <v>7.7486957675040999</v>
      </c>
    </row>
    <row r="866" spans="1:17" hidden="1" x14ac:dyDescent="0.25">
      <c r="A866" s="3" t="s">
        <v>33</v>
      </c>
      <c r="B866" s="2">
        <v>43647</v>
      </c>
      <c r="C866" s="34">
        <v>0.98245364937419</v>
      </c>
      <c r="D866" s="7">
        <v>2.56284485555235E-2</v>
      </c>
      <c r="E866" s="7">
        <v>0.45723115985607699</v>
      </c>
      <c r="F866" s="14">
        <v>0.51714039158839897</v>
      </c>
      <c r="G866" s="7">
        <v>5.76521128165407E-3</v>
      </c>
      <c r="H866" s="7">
        <v>3.07223777223108E-2</v>
      </c>
      <c r="I866" s="34">
        <v>0.32095912730849901</v>
      </c>
      <c r="J866" s="34">
        <v>0.15390436574069699</v>
      </c>
      <c r="K866" s="34">
        <v>7.9982099614175406E-2</v>
      </c>
      <c r="L866" s="34">
        <v>0.160699818160497</v>
      </c>
      <c r="M866" s="7">
        <v>8.69018499583048E-2</v>
      </c>
      <c r="N866" s="7">
        <v>2.28769425516047E-2</v>
      </c>
      <c r="O866" s="7">
        <v>9.2845081038802499E-2</v>
      </c>
      <c r="P866" s="7">
        <v>4.5343126623455202E-2</v>
      </c>
      <c r="Q866" s="7">
        <v>7.7489903600384897</v>
      </c>
    </row>
    <row r="867" spans="1:17" hidden="1" x14ac:dyDescent="0.25">
      <c r="A867" s="3" t="s">
        <v>33</v>
      </c>
      <c r="B867" s="2">
        <v>43678</v>
      </c>
      <c r="C867" s="34">
        <v>1.0267180434940499</v>
      </c>
      <c r="D867" s="7">
        <v>2.1355960888149901E-2</v>
      </c>
      <c r="E867" s="7">
        <v>0.44518609304599299</v>
      </c>
      <c r="F867" s="14">
        <v>0.53345794606585695</v>
      </c>
      <c r="G867" s="7">
        <v>6.0138909206067801E-3</v>
      </c>
      <c r="H867" s="7">
        <v>3.42176957337283E-2</v>
      </c>
      <c r="I867" s="34">
        <v>0.31986987194519201</v>
      </c>
      <c r="J867" s="34">
        <v>0.168508438322097</v>
      </c>
      <c r="K867" s="34">
        <v>7.1594417034723107E-2</v>
      </c>
      <c r="L867" s="34">
        <v>0.164880598727324</v>
      </c>
      <c r="M867" s="7">
        <v>8.3235868694241696E-2</v>
      </c>
      <c r="N867" s="7">
        <v>2.3656186912062001E-2</v>
      </c>
      <c r="O867" s="7">
        <v>8.0416591329053003E-2</v>
      </c>
      <c r="P867" s="7">
        <v>4.7606440380971997E-2</v>
      </c>
      <c r="Q867" s="7">
        <v>7.6909981657379003</v>
      </c>
    </row>
    <row r="868" spans="1:17" hidden="1" x14ac:dyDescent="0.25">
      <c r="A868" s="3" t="s">
        <v>33</v>
      </c>
      <c r="B868" s="2">
        <v>43709</v>
      </c>
      <c r="C868" s="34">
        <v>0.93711547925210403</v>
      </c>
      <c r="D868" s="7">
        <v>2.5824550219070899E-2</v>
      </c>
      <c r="E868" s="7">
        <v>0.47035120316884399</v>
      </c>
      <c r="F868" s="14">
        <v>0.50382424661208502</v>
      </c>
      <c r="G868" s="7">
        <v>6.7096070124877602E-3</v>
      </c>
      <c r="H868" s="7">
        <v>3.88671064501604E-2</v>
      </c>
      <c r="I868" s="34">
        <v>0.30284705280067098</v>
      </c>
      <c r="J868" s="34">
        <v>0.17492168932861299</v>
      </c>
      <c r="K868" s="34">
        <v>6.8666564072941305E-2</v>
      </c>
      <c r="L868" s="34">
        <v>0.17434776929008999</v>
      </c>
      <c r="M868" s="7">
        <v>8.1465274595605097E-2</v>
      </c>
      <c r="N868" s="7">
        <v>2.86253778656466E-2</v>
      </c>
      <c r="O868" s="7">
        <v>7.7712357812404306E-2</v>
      </c>
      <c r="P868" s="7">
        <v>4.5837200771380503E-2</v>
      </c>
      <c r="Q868" s="7">
        <v>7.7127159572562096</v>
      </c>
    </row>
    <row r="869" spans="1:17" hidden="1" x14ac:dyDescent="0.25">
      <c r="A869" s="3" t="s">
        <v>33</v>
      </c>
      <c r="B869" s="2">
        <v>43739</v>
      </c>
      <c r="C869" s="34">
        <v>0.99184679573358803</v>
      </c>
      <c r="D869" s="7">
        <v>2.21861657826284E-2</v>
      </c>
      <c r="E869" s="7">
        <v>0.44662653074992298</v>
      </c>
      <c r="F869" s="14">
        <v>0.53118730346744802</v>
      </c>
      <c r="G869" s="7">
        <v>6.2912199592825499E-3</v>
      </c>
      <c r="H869" s="7">
        <v>3.7366204963677097E-2</v>
      </c>
      <c r="I869" s="34">
        <v>0.30489245779016699</v>
      </c>
      <c r="J869" s="34">
        <v>0.182298590669597</v>
      </c>
      <c r="K869" s="34">
        <v>7.0616749809139095E-2</v>
      </c>
      <c r="L869" s="34">
        <v>0.17299772841116801</v>
      </c>
      <c r="M869" s="7">
        <v>8.4265542468806506E-2</v>
      </c>
      <c r="N869" s="7">
        <v>3.5300170842851898E-2</v>
      </c>
      <c r="O869" s="7">
        <v>5.6460250136754299E-2</v>
      </c>
      <c r="P869" s="7">
        <v>4.9511084948557299E-2</v>
      </c>
      <c r="Q869" s="7">
        <v>7.7849981708679596</v>
      </c>
    </row>
    <row r="870" spans="1:17" hidden="1" x14ac:dyDescent="0.25">
      <c r="A870" s="3" t="s">
        <v>33</v>
      </c>
      <c r="B870" s="2">
        <v>43770</v>
      </c>
      <c r="C870" s="34">
        <v>1.12226579375449</v>
      </c>
      <c r="D870" s="7">
        <v>2.3234320961650599E-2</v>
      </c>
      <c r="E870" s="7">
        <v>0.45325531660267399</v>
      </c>
      <c r="F870" s="14">
        <v>0.52351036243567495</v>
      </c>
      <c r="G870" s="7">
        <v>6.0155915122584698E-3</v>
      </c>
      <c r="H870" s="7">
        <v>4.1314884928427602E-2</v>
      </c>
      <c r="I870" s="34">
        <v>0.31693912960919601</v>
      </c>
      <c r="J870" s="34">
        <v>0.16654977253525599</v>
      </c>
      <c r="K870" s="34">
        <v>9.2278106563762494E-2</v>
      </c>
      <c r="L870" s="34">
        <v>0.16597099648960201</v>
      </c>
      <c r="M870" s="7">
        <v>9.0965143155786202E-2</v>
      </c>
      <c r="N870" s="7">
        <v>3.1537339799948397E-2</v>
      </c>
      <c r="O870" s="7">
        <v>4.4961492909249098E-2</v>
      </c>
      <c r="P870" s="7">
        <v>4.3467542496514598E-2</v>
      </c>
      <c r="Q870" s="7">
        <v>7.7787118119244498</v>
      </c>
    </row>
    <row r="871" spans="1:17" hidden="1" x14ac:dyDescent="0.25">
      <c r="A871" s="3" t="s">
        <v>33</v>
      </c>
      <c r="B871" s="2">
        <v>43800</v>
      </c>
      <c r="C871" s="34">
        <v>1.47977140832742</v>
      </c>
      <c r="D871" s="7">
        <v>2.0791568885594799E-2</v>
      </c>
      <c r="E871" s="7">
        <v>0.47061404618555502</v>
      </c>
      <c r="F871" s="14">
        <v>0.50859438492885001</v>
      </c>
      <c r="G871" s="7">
        <v>5.67209656922731E-3</v>
      </c>
      <c r="H871" s="7">
        <v>4.0820416099851903E-2</v>
      </c>
      <c r="I871" s="34">
        <v>0.35256738601267401</v>
      </c>
      <c r="J871" s="34">
        <v>0.13604091907319299</v>
      </c>
      <c r="K871" s="34">
        <v>0.10615789786237401</v>
      </c>
      <c r="L871" s="34">
        <v>0.17210568732166601</v>
      </c>
      <c r="M871" s="7">
        <v>9.6685080403195595E-2</v>
      </c>
      <c r="N871" s="7">
        <v>2.3388568238769399E-2</v>
      </c>
      <c r="O871" s="7">
        <v>3.3990602368134698E-2</v>
      </c>
      <c r="P871" s="7">
        <v>3.2571346050914399E-2</v>
      </c>
      <c r="Q871" s="7">
        <v>7.8055696614418704</v>
      </c>
    </row>
    <row r="872" spans="1:17" hidden="1" x14ac:dyDescent="0.25">
      <c r="A872" s="3" t="s">
        <v>33</v>
      </c>
      <c r="B872" s="2">
        <v>43831</v>
      </c>
      <c r="C872" s="34">
        <v>0.81630466689242998</v>
      </c>
      <c r="D872" s="7">
        <v>2.9910702530703E-2</v>
      </c>
      <c r="E872" s="7">
        <v>0.46346332504572801</v>
      </c>
      <c r="F872" s="14">
        <v>0.50662597242356899</v>
      </c>
      <c r="G872" s="7">
        <v>8.0913999163826095E-3</v>
      </c>
      <c r="H872" s="7">
        <v>3.98058392729927E-2</v>
      </c>
      <c r="I872" s="34">
        <v>0.270161350101567</v>
      </c>
      <c r="J872" s="34">
        <v>0.19125245510370301</v>
      </c>
      <c r="K872" s="34">
        <v>7.2597250146716905E-2</v>
      </c>
      <c r="L872" s="34">
        <v>0.185449058651947</v>
      </c>
      <c r="M872" s="7">
        <v>8.7385199198641905E-2</v>
      </c>
      <c r="N872" s="7">
        <v>2.7872835079625201E-2</v>
      </c>
      <c r="O872" s="7">
        <v>6.2583276757109799E-2</v>
      </c>
      <c r="P872" s="7">
        <v>5.4801335771313298E-2</v>
      </c>
      <c r="Q872" s="7">
        <v>7.7834083657725701</v>
      </c>
    </row>
    <row r="873" spans="1:17" hidden="1" x14ac:dyDescent="0.25">
      <c r="A873" s="3" t="s">
        <v>33</v>
      </c>
      <c r="B873" s="2">
        <v>43862</v>
      </c>
      <c r="C873" s="34">
        <v>0.88100175938400804</v>
      </c>
      <c r="D873" s="7">
        <v>2.4802031934570899E-2</v>
      </c>
      <c r="E873" s="7">
        <v>0.43781696279502802</v>
      </c>
      <c r="F873" s="14">
        <v>0.537381005270401</v>
      </c>
      <c r="G873" s="7">
        <v>8.3513663652535798E-3</v>
      </c>
      <c r="H873" s="7">
        <v>3.71176961696442E-2</v>
      </c>
      <c r="I873" s="34">
        <v>0.27226185455361102</v>
      </c>
      <c r="J873" s="34">
        <v>0.200738292466285</v>
      </c>
      <c r="K873" s="34">
        <v>6.5914338659930405E-2</v>
      </c>
      <c r="L873" s="34">
        <v>0.17720333638998301</v>
      </c>
      <c r="M873" s="7">
        <v>8.7640506254005698E-2</v>
      </c>
      <c r="N873" s="7">
        <v>2.7387660911726099E-2</v>
      </c>
      <c r="O873" s="7">
        <v>7.0790022041818002E-2</v>
      </c>
      <c r="P873" s="7">
        <v>5.2594926187743501E-2</v>
      </c>
      <c r="Q873" s="7">
        <v>7.7851250366034401</v>
      </c>
    </row>
    <row r="874" spans="1:17" hidden="1" x14ac:dyDescent="0.25">
      <c r="A874" s="3" t="s">
        <v>33</v>
      </c>
      <c r="B874" s="2">
        <v>43891</v>
      </c>
      <c r="C874" s="34">
        <v>0.61857907129327105</v>
      </c>
      <c r="D874" s="7">
        <v>3.41922923845316E-2</v>
      </c>
      <c r="E874" s="7">
        <v>0.48372932498029803</v>
      </c>
      <c r="F874" s="14">
        <v>0.48207838263517</v>
      </c>
      <c r="G874" s="7">
        <v>8.0247429139032808E-3</v>
      </c>
      <c r="H874" s="7">
        <v>4.1398615873538901E-2</v>
      </c>
      <c r="I874" s="34">
        <v>0.22983011580068499</v>
      </c>
      <c r="J874" s="34">
        <v>0.15238483997758401</v>
      </c>
      <c r="K874" s="34">
        <v>5.86236407281608E-2</v>
      </c>
      <c r="L874" s="34">
        <v>0.272833752919311</v>
      </c>
      <c r="M874" s="7">
        <v>8.6693288673525701E-2</v>
      </c>
      <c r="N874" s="7">
        <v>3.9277534586024197E-2</v>
      </c>
      <c r="O874" s="7">
        <v>5.0209777450983199E-2</v>
      </c>
      <c r="P874" s="7">
        <v>6.0723691076284503E-2</v>
      </c>
      <c r="Q874" s="7">
        <v>7.81774643072188</v>
      </c>
    </row>
    <row r="875" spans="1:17" hidden="1" x14ac:dyDescent="0.25">
      <c r="A875" s="3" t="s">
        <v>33</v>
      </c>
      <c r="B875" s="2">
        <v>43922</v>
      </c>
      <c r="C875" s="34">
        <v>0.18443833948587299</v>
      </c>
      <c r="D875" s="7">
        <v>8.3331458580997997E-2</v>
      </c>
      <c r="E875" s="7">
        <v>0.58428136598796698</v>
      </c>
      <c r="F875" s="14">
        <v>0.33238717543103502</v>
      </c>
      <c r="G875" s="7">
        <v>8.0842673296497303E-3</v>
      </c>
      <c r="H875" s="7">
        <v>5.3091829461033896E-4</v>
      </c>
      <c r="I875" s="34">
        <v>1.1976411345921401E-3</v>
      </c>
      <c r="J875" s="34">
        <v>6.9106052268541702E-3</v>
      </c>
      <c r="K875" s="34">
        <v>1.7531546048649801E-2</v>
      </c>
      <c r="L875" s="34">
        <v>0.74485365261234104</v>
      </c>
      <c r="M875" s="7">
        <v>3.5197494225662901E-2</v>
      </c>
      <c r="N875" s="7">
        <v>0.102407823555709</v>
      </c>
      <c r="O875" s="7">
        <v>5.5101883871365304E-3</v>
      </c>
      <c r="P875" s="7">
        <v>7.7775863184794805E-2</v>
      </c>
      <c r="Q875" s="7">
        <v>7.6825874977322597</v>
      </c>
    </row>
    <row r="876" spans="1:17" hidden="1" x14ac:dyDescent="0.25">
      <c r="A876" s="3" t="s">
        <v>33</v>
      </c>
      <c r="B876" s="2">
        <v>43952</v>
      </c>
      <c r="C876" s="34">
        <v>0.22654062458584201</v>
      </c>
      <c r="D876" s="7">
        <v>7.1088661453026197E-2</v>
      </c>
      <c r="E876" s="7">
        <v>0.57081954255223599</v>
      </c>
      <c r="F876" s="14">
        <v>0.358091795994738</v>
      </c>
      <c r="G876" s="7">
        <v>1.26270903644808E-2</v>
      </c>
      <c r="H876" s="7">
        <v>5.5643973803308304E-4</v>
      </c>
      <c r="I876" s="34">
        <v>2.5207311612168099E-3</v>
      </c>
      <c r="J876" s="34">
        <v>1.6431537435059901E-2</v>
      </c>
      <c r="K876" s="34">
        <v>1.8577727451294102E-2</v>
      </c>
      <c r="L876" s="34">
        <v>0.726232023241691</v>
      </c>
      <c r="M876" s="7">
        <v>2.9114294234581999E-2</v>
      </c>
      <c r="N876" s="7">
        <v>8.8150083447242997E-2</v>
      </c>
      <c r="O876" s="7">
        <v>9.8692246822352503E-3</v>
      </c>
      <c r="P876" s="7">
        <v>9.5920848244163803E-2</v>
      </c>
      <c r="Q876" s="7">
        <v>7.7669529270900401</v>
      </c>
    </row>
    <row r="877" spans="1:17" hidden="1" x14ac:dyDescent="0.25">
      <c r="A877" s="3" t="s">
        <v>33</v>
      </c>
      <c r="B877" s="2">
        <v>43983</v>
      </c>
      <c r="C877" s="34">
        <v>0.42454953710475402</v>
      </c>
      <c r="D877" s="7">
        <v>5.1095872934492602E-2</v>
      </c>
      <c r="E877" s="7">
        <v>0.54786158438743504</v>
      </c>
      <c r="F877" s="14">
        <v>0.40104254267807199</v>
      </c>
      <c r="G877" s="7">
        <v>8.6423200606323795E-3</v>
      </c>
      <c r="H877" s="7">
        <v>2.5938795733883802E-2</v>
      </c>
      <c r="I877" s="34">
        <v>0.33817070487543699</v>
      </c>
      <c r="J877" s="34">
        <v>3.1891748785505103E-2</v>
      </c>
      <c r="K877" s="34">
        <v>3.9068418010082602E-2</v>
      </c>
      <c r="L877" s="34">
        <v>0.35343550068125301</v>
      </c>
      <c r="M877" s="7">
        <v>6.7135575588811502E-2</v>
      </c>
      <c r="N877" s="7">
        <v>5.4227792506853098E-2</v>
      </c>
      <c r="O877" s="7">
        <v>1.2645832852462E-2</v>
      </c>
      <c r="P877" s="7">
        <v>6.8843310905078794E-2</v>
      </c>
      <c r="Q877" s="7">
        <v>7.86080930500205</v>
      </c>
    </row>
    <row r="878" spans="1:17" hidden="1" x14ac:dyDescent="0.25">
      <c r="A878" s="3" t="s">
        <v>33</v>
      </c>
      <c r="B878" s="2">
        <v>44013</v>
      </c>
      <c r="C878" s="34">
        <v>0.73140254300119401</v>
      </c>
      <c r="D878" s="7">
        <v>3.1555622812874301E-2</v>
      </c>
      <c r="E878" s="7">
        <v>0.51856147852947199</v>
      </c>
      <c r="F878" s="14">
        <v>0.44988289865765402</v>
      </c>
      <c r="G878" s="7">
        <v>8.4772461262857396E-3</v>
      </c>
      <c r="H878" s="7">
        <v>3.5502768462471503E-2</v>
      </c>
      <c r="I878" s="34">
        <v>0.367592534279228</v>
      </c>
      <c r="J878" s="34">
        <v>0.122935577190616</v>
      </c>
      <c r="K878" s="34">
        <v>5.38384381084187E-2</v>
      </c>
      <c r="L878" s="34">
        <v>0.21771914539558901</v>
      </c>
      <c r="M878" s="7">
        <v>8.8294296647459705E-2</v>
      </c>
      <c r="N878" s="7">
        <v>4.1470988129298697E-2</v>
      </c>
      <c r="O878" s="7">
        <v>1.76875535629024E-2</v>
      </c>
      <c r="P878" s="7">
        <v>4.6481452097729997E-2</v>
      </c>
      <c r="Q878" s="7">
        <v>7.7965732086620196</v>
      </c>
    </row>
    <row r="879" spans="1:17" hidden="1" x14ac:dyDescent="0.25">
      <c r="A879" s="3" t="s">
        <v>33</v>
      </c>
      <c r="B879" s="2">
        <v>44044</v>
      </c>
      <c r="C879" s="34">
        <v>0.88623984675294598</v>
      </c>
      <c r="D879" s="7">
        <v>2.8575924217634E-2</v>
      </c>
      <c r="E879" s="7">
        <v>0.46007570106742601</v>
      </c>
      <c r="F879" s="14">
        <v>0.51134837471493999</v>
      </c>
      <c r="G879" s="7">
        <v>6.6452697594638101E-3</v>
      </c>
      <c r="H879" s="7">
        <v>3.7017857098513997E-2</v>
      </c>
      <c r="I879" s="34">
        <v>0.360115744310265</v>
      </c>
      <c r="J879" s="34">
        <v>0.16674890707244699</v>
      </c>
      <c r="K879" s="34">
        <v>5.6852950168878598E-2</v>
      </c>
      <c r="L879" s="34">
        <v>0.19046073205908301</v>
      </c>
      <c r="M879" s="7">
        <v>8.1043696274691199E-2</v>
      </c>
      <c r="N879" s="7">
        <v>2.98254040754601E-2</v>
      </c>
      <c r="O879" s="7">
        <v>2.6101339749008402E-2</v>
      </c>
      <c r="P879" s="7">
        <v>4.5188099432188801E-2</v>
      </c>
      <c r="Q879" s="7">
        <v>7.78769814685793</v>
      </c>
    </row>
    <row r="880" spans="1:17" hidden="1" x14ac:dyDescent="0.25">
      <c r="A880" s="3" t="s">
        <v>33</v>
      </c>
      <c r="B880" s="2">
        <v>44075</v>
      </c>
      <c r="C880" s="34">
        <v>0.84173156220020195</v>
      </c>
      <c r="D880" s="7">
        <v>3.4552827656025499E-2</v>
      </c>
      <c r="E880" s="7">
        <v>0.48853437361769397</v>
      </c>
      <c r="F880" s="14">
        <v>0.47691279872628101</v>
      </c>
      <c r="G880" s="7">
        <v>7.5494093255996401E-3</v>
      </c>
      <c r="H880" s="7">
        <v>3.8078954894086803E-2</v>
      </c>
      <c r="I880" s="34">
        <v>0.34775399672240698</v>
      </c>
      <c r="J880" s="34">
        <v>0.15531802621268301</v>
      </c>
      <c r="K880" s="34">
        <v>6.2750137708228806E-2</v>
      </c>
      <c r="L880" s="34">
        <v>0.20436997336754301</v>
      </c>
      <c r="M880" s="7">
        <v>8.2656880784894193E-2</v>
      </c>
      <c r="N880" s="7">
        <v>3.2098243597433802E-2</v>
      </c>
      <c r="O880" s="7">
        <v>2.5181770227392299E-2</v>
      </c>
      <c r="P880" s="7">
        <v>4.4242607159731703E-2</v>
      </c>
      <c r="Q880" s="7">
        <v>7.86451523244319</v>
      </c>
    </row>
    <row r="881" spans="1:17" hidden="1" x14ac:dyDescent="0.25">
      <c r="A881" s="3" t="s">
        <v>33</v>
      </c>
      <c r="B881" s="2">
        <v>44105</v>
      </c>
      <c r="C881" s="34">
        <v>0.92413673603458102</v>
      </c>
      <c r="D881" s="7">
        <v>3.03814532194101E-2</v>
      </c>
      <c r="E881" s="7">
        <v>0.49540821181565198</v>
      </c>
      <c r="F881" s="14">
        <v>0.47421033496493797</v>
      </c>
      <c r="G881" s="7">
        <v>1.10051934571316E-2</v>
      </c>
      <c r="H881" s="7">
        <v>3.9848573079455503E-2</v>
      </c>
      <c r="I881" s="34">
        <v>0.35625972766056002</v>
      </c>
      <c r="J881" s="34">
        <v>0.14341024170757599</v>
      </c>
      <c r="K881" s="34">
        <v>6.6680113463693402E-2</v>
      </c>
      <c r="L881" s="34">
        <v>0.201086677027666</v>
      </c>
      <c r="M881" s="7">
        <v>8.8236188048055803E-2</v>
      </c>
      <c r="N881" s="7">
        <v>3.4213876000654397E-2</v>
      </c>
      <c r="O881" s="7">
        <v>1.8090585472790001E-2</v>
      </c>
      <c r="P881" s="7">
        <v>4.1168824082417801E-2</v>
      </c>
      <c r="Q881" s="7">
        <v>7.8638371721923397</v>
      </c>
    </row>
    <row r="882" spans="1:17" hidden="1" x14ac:dyDescent="0.25">
      <c r="A882" s="3" t="s">
        <v>33</v>
      </c>
      <c r="B882" s="2">
        <v>44136</v>
      </c>
      <c r="C882" s="34">
        <v>0.442044054776773</v>
      </c>
      <c r="D882" s="7">
        <v>4.6374630724184102E-2</v>
      </c>
      <c r="E882" s="7">
        <v>0.55415737070821103</v>
      </c>
      <c r="F882" s="14">
        <v>0.39946799856760501</v>
      </c>
      <c r="G882" s="7">
        <v>6.9017725721825102E-2</v>
      </c>
      <c r="H882" s="7">
        <v>2.9226920679824599E-2</v>
      </c>
      <c r="I882" s="34">
        <v>0.13014674991597899</v>
      </c>
      <c r="J882" s="34">
        <v>7.9018595955783394E-2</v>
      </c>
      <c r="K882" s="34">
        <v>7.1347136364318303E-2</v>
      </c>
      <c r="L882" s="34">
        <v>0.36744305118759901</v>
      </c>
      <c r="M882" s="7">
        <v>0.116028278306192</v>
      </c>
      <c r="N882" s="7">
        <v>6.2194801794815298E-2</v>
      </c>
      <c r="O882" s="7">
        <v>1.4924828937443201E-2</v>
      </c>
      <c r="P882" s="7">
        <v>6.0651911136220503E-2</v>
      </c>
      <c r="Q882" s="7">
        <v>7.9043229784019102</v>
      </c>
    </row>
    <row r="883" spans="1:17" hidden="1" x14ac:dyDescent="0.25">
      <c r="A883" s="3" t="s">
        <v>33</v>
      </c>
      <c r="B883" s="2">
        <v>44166</v>
      </c>
      <c r="C883" s="34">
        <v>1.2335225862889401</v>
      </c>
      <c r="D883" s="7">
        <v>2.88912841550251E-2</v>
      </c>
      <c r="E883" s="7">
        <v>0.54238630455487402</v>
      </c>
      <c r="F883" s="14">
        <v>0.42872241129010102</v>
      </c>
      <c r="G883" s="7">
        <v>3.04633967542597E-2</v>
      </c>
      <c r="H883" s="7">
        <v>3.7690837592097501E-2</v>
      </c>
      <c r="I883" s="34">
        <v>0.40525268666132402</v>
      </c>
      <c r="J883" s="34">
        <v>4.2270714297907797E-2</v>
      </c>
      <c r="K883" s="34">
        <v>0.117013644461018</v>
      </c>
      <c r="L883" s="34">
        <v>0.20774605244521699</v>
      </c>
      <c r="M883" s="7">
        <v>9.6046147247184702E-2</v>
      </c>
      <c r="N883" s="7">
        <v>2.4276954957044398E-2</v>
      </c>
      <c r="O883" s="7">
        <v>9.4583406607982607E-3</v>
      </c>
      <c r="P883" s="7">
        <v>2.9781224923148501E-2</v>
      </c>
      <c r="Q883" s="7">
        <v>7.8929265798053097</v>
      </c>
    </row>
    <row r="884" spans="1:17" hidden="1" x14ac:dyDescent="0.25">
      <c r="A884" s="3" t="s">
        <v>33</v>
      </c>
      <c r="B884" s="2">
        <v>44197</v>
      </c>
      <c r="C884" s="34">
        <v>0.32215423972265</v>
      </c>
      <c r="D884" s="7">
        <v>5.8756026185646897E-2</v>
      </c>
      <c r="E884" s="7">
        <v>0.582255150005904</v>
      </c>
      <c r="F884" s="14">
        <v>0.35898882380844899</v>
      </c>
      <c r="G884" s="7">
        <v>9.6804940886662694E-2</v>
      </c>
      <c r="H884" s="7">
        <v>1.23663135742022E-2</v>
      </c>
      <c r="I884" s="34">
        <v>8.3402089260576004E-2</v>
      </c>
      <c r="J884" s="34">
        <v>5.9557752188457602E-2</v>
      </c>
      <c r="K884" s="34">
        <v>5.95634778272204E-2</v>
      </c>
      <c r="L884" s="34">
        <v>0.43282225184870998</v>
      </c>
      <c r="M884" s="7">
        <v>0.107273224954582</v>
      </c>
      <c r="N884" s="7">
        <v>5.4822938504165197E-2</v>
      </c>
      <c r="O884" s="7">
        <v>1.7048267108445501E-2</v>
      </c>
      <c r="P884" s="7">
        <v>7.6338743846978502E-2</v>
      </c>
      <c r="Q884" s="7">
        <v>7.8664357953000499</v>
      </c>
    </row>
    <row r="885" spans="1:17" hidden="1" x14ac:dyDescent="0.25">
      <c r="A885" s="3" t="s">
        <v>33</v>
      </c>
      <c r="B885" s="2">
        <v>44228</v>
      </c>
      <c r="C885" s="34">
        <v>0.27896749725667103</v>
      </c>
      <c r="D885" s="7">
        <v>6.2076191278512799E-2</v>
      </c>
      <c r="E885" s="7">
        <v>0.52572312663612697</v>
      </c>
      <c r="F885" s="14">
        <v>0.41220068208535998</v>
      </c>
      <c r="G885" s="7">
        <v>1.49305198248894E-2</v>
      </c>
      <c r="H885" s="7">
        <v>7.9253957370251996E-3</v>
      </c>
      <c r="I885" s="34">
        <v>3.9429241272931001E-2</v>
      </c>
      <c r="J885" s="34">
        <v>7.4199926522972498E-2</v>
      </c>
      <c r="K885" s="34">
        <v>4.52682481504963E-2</v>
      </c>
      <c r="L885" s="34">
        <v>0.52701382763480997</v>
      </c>
      <c r="M885" s="7">
        <v>0.122850276344456</v>
      </c>
      <c r="N885" s="7">
        <v>6.6916595973781107E-2</v>
      </c>
      <c r="O885" s="7">
        <v>1.46890518773046E-2</v>
      </c>
      <c r="P885" s="7">
        <v>8.6776916661333997E-2</v>
      </c>
      <c r="Q885" s="7">
        <v>7.7569364712774496</v>
      </c>
    </row>
    <row r="886" spans="1:17" hidden="1" x14ac:dyDescent="0.25">
      <c r="A886" s="3" t="s">
        <v>33</v>
      </c>
      <c r="B886" s="2">
        <v>44256</v>
      </c>
      <c r="C886" s="34">
        <v>0.34188472005208098</v>
      </c>
      <c r="D886" s="7">
        <v>6.3989165050046801E-2</v>
      </c>
      <c r="E886" s="7">
        <v>0.53388927203021397</v>
      </c>
      <c r="F886" s="14">
        <v>0.40212156291973999</v>
      </c>
      <c r="G886" s="7">
        <v>1.38953987951523E-2</v>
      </c>
      <c r="H886" s="7">
        <v>7.5248377031842699E-3</v>
      </c>
      <c r="I886" s="34">
        <v>8.3630792174757204E-3</v>
      </c>
      <c r="J886" s="34">
        <v>9.2865091883908402E-2</v>
      </c>
      <c r="K886" s="34">
        <v>5.0611766231861401E-2</v>
      </c>
      <c r="L886" s="34">
        <v>0.51765368132144995</v>
      </c>
      <c r="M886" s="7">
        <v>0.12638681467988899</v>
      </c>
      <c r="N886" s="7">
        <v>6.8127820166119998E-2</v>
      </c>
      <c r="O886" s="7">
        <v>1.51091963211734E-2</v>
      </c>
      <c r="P886" s="7">
        <v>9.9462313679785197E-2</v>
      </c>
      <c r="Q886" s="7">
        <v>7.7992743394380497</v>
      </c>
    </row>
    <row r="887" spans="1:17" hidden="1" x14ac:dyDescent="0.25">
      <c r="A887" s="3" t="s">
        <v>33</v>
      </c>
      <c r="B887" s="2">
        <v>44287</v>
      </c>
      <c r="C887" s="34">
        <v>0.73680318300230696</v>
      </c>
      <c r="D887" s="7">
        <v>3.7200570949793302E-2</v>
      </c>
      <c r="E887" s="7">
        <v>0.52806850552766604</v>
      </c>
      <c r="F887" s="14">
        <v>0.43473092352254</v>
      </c>
      <c r="G887" s="7">
        <v>8.0248670389755899E-3</v>
      </c>
      <c r="H887" s="7">
        <v>2.6651475862061999E-2</v>
      </c>
      <c r="I887" s="34">
        <v>0.35732268146146401</v>
      </c>
      <c r="J887" s="34">
        <v>0.104687524162103</v>
      </c>
      <c r="K887" s="34">
        <v>7.7109460860893E-2</v>
      </c>
      <c r="L887" s="34">
        <v>0.24530752277755999</v>
      </c>
      <c r="M887" s="7">
        <v>8.5744607778192997E-2</v>
      </c>
      <c r="N887" s="7">
        <v>3.38945806095938E-2</v>
      </c>
      <c r="O887" s="7">
        <v>1.38970908354203E-2</v>
      </c>
      <c r="P887" s="7">
        <v>4.7360188613734699E-2</v>
      </c>
      <c r="Q887" s="7">
        <v>7.8052633984490196</v>
      </c>
    </row>
    <row r="888" spans="1:17" hidden="1" x14ac:dyDescent="0.25">
      <c r="A888" s="3" t="s">
        <v>33</v>
      </c>
      <c r="B888" s="2">
        <v>44317</v>
      </c>
      <c r="C888" s="34">
        <v>0.92567124390713795</v>
      </c>
      <c r="D888" s="7">
        <v>3.2352943337019498E-2</v>
      </c>
      <c r="E888" s="7">
        <v>0.47084133416284402</v>
      </c>
      <c r="F888" s="14">
        <v>0.49680572250013699</v>
      </c>
      <c r="G888" s="7">
        <v>7.7289213234488698E-3</v>
      </c>
      <c r="H888" s="7">
        <v>3.4607268680556601E-2</v>
      </c>
      <c r="I888" s="34">
        <v>0.35561446612776998</v>
      </c>
      <c r="J888" s="34">
        <v>0.15450796453271701</v>
      </c>
      <c r="K888" s="34">
        <v>7.2221510339739503E-2</v>
      </c>
      <c r="L888" s="34">
        <v>0.19630123757628001</v>
      </c>
      <c r="M888" s="7">
        <v>8.0651890270618906E-2</v>
      </c>
      <c r="N888" s="7">
        <v>2.6724162055288998E-2</v>
      </c>
      <c r="O888" s="7">
        <v>2.3243391876733702E-2</v>
      </c>
      <c r="P888" s="7">
        <v>4.8399187216847002E-2</v>
      </c>
      <c r="Q888" s="7">
        <v>7.7346602596819096</v>
      </c>
    </row>
    <row r="889" spans="1:17" hidden="1" x14ac:dyDescent="0.25">
      <c r="A889" s="3" t="s">
        <v>33</v>
      </c>
      <c r="B889" s="2">
        <v>44348</v>
      </c>
      <c r="C889" s="34">
        <v>0.90764282765895898</v>
      </c>
      <c r="D889" s="7">
        <v>3.2828695868646E-2</v>
      </c>
      <c r="E889" s="7">
        <v>0.48046108243344798</v>
      </c>
      <c r="F889" s="14">
        <v>0.48671022169790601</v>
      </c>
      <c r="G889" s="7">
        <v>7.4620067864702398E-3</v>
      </c>
      <c r="H889" s="7">
        <v>3.5856298199702298E-2</v>
      </c>
      <c r="I889" s="34">
        <v>0.323537253780877</v>
      </c>
      <c r="J889" s="34">
        <v>0.188279377647703</v>
      </c>
      <c r="K889" s="34">
        <v>5.9816390326705701E-2</v>
      </c>
      <c r="L889" s="34">
        <v>0.20438525665212401</v>
      </c>
      <c r="M889" s="7">
        <v>7.9954652403770907E-2</v>
      </c>
      <c r="N889" s="7">
        <v>2.694618519072E-2</v>
      </c>
      <c r="O889" s="7">
        <v>2.6596263249834599E-2</v>
      </c>
      <c r="P889" s="7">
        <v>4.7166315762092098E-2</v>
      </c>
      <c r="Q889" s="7">
        <v>7.8142450873033296</v>
      </c>
    </row>
    <row r="890" spans="1:17" hidden="1" x14ac:dyDescent="0.25">
      <c r="A890" s="3" t="s">
        <v>33</v>
      </c>
      <c r="B890" s="2">
        <v>44378</v>
      </c>
      <c r="C890" s="34">
        <v>0.97963979907041598</v>
      </c>
      <c r="D890" s="7">
        <v>3.1243098712266701E-2</v>
      </c>
      <c r="E890" s="7">
        <v>0.48469894278905201</v>
      </c>
      <c r="F890" s="14">
        <v>0.484057958498681</v>
      </c>
      <c r="G890" s="7">
        <v>7.1151663351249296E-3</v>
      </c>
      <c r="H890" s="7">
        <v>3.8504909168921901E-2</v>
      </c>
      <c r="I890" s="34">
        <v>0.31809485338285598</v>
      </c>
      <c r="J890" s="34">
        <v>0.20580112250139099</v>
      </c>
      <c r="K890" s="34">
        <v>5.3741263851853301E-2</v>
      </c>
      <c r="L890" s="34">
        <v>0.19572765732632799</v>
      </c>
      <c r="M890" s="7">
        <v>7.9077976351927301E-2</v>
      </c>
      <c r="N890" s="7">
        <v>2.2802943427161299E-2</v>
      </c>
      <c r="O890" s="7">
        <v>3.03921829352738E-2</v>
      </c>
      <c r="P890" s="7">
        <v>4.8741924719162603E-2</v>
      </c>
      <c r="Q890" s="7">
        <v>7.7507217457163904</v>
      </c>
    </row>
    <row r="891" spans="1:17" hidden="1" x14ac:dyDescent="0.25">
      <c r="A891" s="3" t="s">
        <v>33</v>
      </c>
      <c r="B891" s="2">
        <v>44409</v>
      </c>
      <c r="C891" s="34">
        <v>1.0750180892188901</v>
      </c>
      <c r="D891" s="7">
        <v>2.8520183891490799E-2</v>
      </c>
      <c r="E891" s="7">
        <v>0.46455004095489399</v>
      </c>
      <c r="F891" s="14">
        <v>0.50692977515361504</v>
      </c>
      <c r="G891" s="7">
        <v>6.5272519755540997E-3</v>
      </c>
      <c r="H891" s="7">
        <v>4.3332633869955797E-2</v>
      </c>
      <c r="I891" s="34">
        <v>0.30097393204952899</v>
      </c>
      <c r="J891" s="34">
        <v>0.23902249659688601</v>
      </c>
      <c r="K891" s="34">
        <v>5.51676859610837E-2</v>
      </c>
      <c r="L891" s="34">
        <v>0.18218252398423199</v>
      </c>
      <c r="M891" s="7">
        <v>6.8937718898105294E-2</v>
      </c>
      <c r="N891" s="7">
        <v>2.1880380418302401E-2</v>
      </c>
      <c r="O891" s="7">
        <v>3.6788397236963102E-2</v>
      </c>
      <c r="P891" s="7">
        <v>4.51869790093892E-2</v>
      </c>
      <c r="Q891" s="7">
        <v>7.7901407589470697</v>
      </c>
    </row>
    <row r="892" spans="1:17" x14ac:dyDescent="0.25">
      <c r="A892" s="3" t="s">
        <v>33</v>
      </c>
      <c r="B892" s="2">
        <v>44440</v>
      </c>
      <c r="C892" s="34">
        <v>1.0239819394407199</v>
      </c>
      <c r="D892" s="7">
        <v>3.2526040500069103E-2</v>
      </c>
      <c r="E892" s="7">
        <v>0.471398679061177</v>
      </c>
      <c r="F892" s="14">
        <v>0.49607528043875299</v>
      </c>
      <c r="G892" s="7">
        <v>7.7095951015599398E-3</v>
      </c>
      <c r="H892" s="7">
        <v>3.9504871734276102E-2</v>
      </c>
      <c r="I892" s="34">
        <v>0.30743064302661999</v>
      </c>
      <c r="J892" s="34">
        <v>0.22906891373420099</v>
      </c>
      <c r="K892" s="34">
        <v>5.5692910774936502E-2</v>
      </c>
      <c r="L892" s="34">
        <v>0.19448756167210801</v>
      </c>
      <c r="M892" s="7">
        <v>6.9091681667784705E-2</v>
      </c>
      <c r="N892" s="7">
        <v>2.2746176718638399E-2</v>
      </c>
      <c r="O892" s="7">
        <v>3.3851557086503399E-2</v>
      </c>
      <c r="P892" s="7">
        <v>4.0416088483371401E-2</v>
      </c>
      <c r="Q892" s="7">
        <v>7.8521268015550199</v>
      </c>
    </row>
    <row r="893" spans="1:17" hidden="1" x14ac:dyDescent="0.25">
      <c r="A893" s="3" t="s">
        <v>34</v>
      </c>
      <c r="B893" s="2">
        <v>43466</v>
      </c>
      <c r="C893" s="34">
        <v>0.79095053886363798</v>
      </c>
      <c r="D893" s="7">
        <v>3.3883940117351997E-2</v>
      </c>
      <c r="E893" s="7">
        <v>0.40065221988654798</v>
      </c>
      <c r="F893" s="14">
        <v>0.56546383999609995</v>
      </c>
      <c r="G893" s="7">
        <v>1.2804273376122201E-2</v>
      </c>
      <c r="H893" s="7">
        <v>5.03947828395487E-2</v>
      </c>
      <c r="I893" s="34">
        <v>0.23241364997164801</v>
      </c>
      <c r="J893" s="34">
        <v>0.19971327590569499</v>
      </c>
      <c r="K893" s="34">
        <v>0.104633419146286</v>
      </c>
      <c r="L893" s="34">
        <v>0.12837805199260299</v>
      </c>
      <c r="M893" s="7">
        <v>0.159357858141878</v>
      </c>
      <c r="N893" s="7">
        <v>2.9623394999723399E-2</v>
      </c>
      <c r="O893" s="7">
        <v>5.9542102152764897E-2</v>
      </c>
      <c r="P893" s="7">
        <v>2.31391914737318E-2</v>
      </c>
      <c r="Q893" s="7">
        <v>6.3659437224260103</v>
      </c>
    </row>
    <row r="894" spans="1:17" hidden="1" x14ac:dyDescent="0.25">
      <c r="A894" s="3" t="s">
        <v>34</v>
      </c>
      <c r="B894" s="2">
        <v>43497</v>
      </c>
      <c r="C894" s="34">
        <v>0.84319856499857104</v>
      </c>
      <c r="D894" s="7">
        <v>3.3748905637541897E-2</v>
      </c>
      <c r="E894" s="7">
        <v>0.37933664692305702</v>
      </c>
      <c r="F894" s="14">
        <v>0.58691444743940102</v>
      </c>
      <c r="G894" s="7">
        <v>1.39660589116638E-2</v>
      </c>
      <c r="H894" s="7">
        <v>4.5419271214487897E-2</v>
      </c>
      <c r="I894" s="34">
        <v>0.226182778058925</v>
      </c>
      <c r="J894" s="34">
        <v>0.226821184446719</v>
      </c>
      <c r="K894" s="34">
        <v>9.7455718233786001E-2</v>
      </c>
      <c r="L894" s="34">
        <v>0.122007079791412</v>
      </c>
      <c r="M894" s="7">
        <v>0.15730827184187801</v>
      </c>
      <c r="N894" s="7">
        <v>2.5856259777570501E-2</v>
      </c>
      <c r="O894" s="7">
        <v>6.33093706249791E-2</v>
      </c>
      <c r="P894" s="7">
        <v>2.1674007098578901E-2</v>
      </c>
      <c r="Q894" s="7">
        <v>6.50370736677257</v>
      </c>
    </row>
    <row r="895" spans="1:17" hidden="1" x14ac:dyDescent="0.25">
      <c r="A895" s="3" t="s">
        <v>34</v>
      </c>
      <c r="B895" s="2">
        <v>43525</v>
      </c>
      <c r="C895" s="34">
        <v>0.98225893208621595</v>
      </c>
      <c r="D895" s="7">
        <v>3.4233606025838401E-2</v>
      </c>
      <c r="E895" s="7">
        <v>0.36774495378301297</v>
      </c>
      <c r="F895" s="14">
        <v>0.598021440191148</v>
      </c>
      <c r="G895" s="7">
        <v>1.1300170706646E-2</v>
      </c>
      <c r="H895" s="7">
        <v>4.8440801854742303E-2</v>
      </c>
      <c r="I895" s="34">
        <v>0.24761473222164401</v>
      </c>
      <c r="J895" s="34">
        <v>0.22178286462341701</v>
      </c>
      <c r="K895" s="34">
        <v>9.6647087268004805E-2</v>
      </c>
      <c r="L895" s="34">
        <v>0.118442011259222</v>
      </c>
      <c r="M895" s="7">
        <v>0.150778825746126</v>
      </c>
      <c r="N895" s="7">
        <v>2.7860048961926599E-2</v>
      </c>
      <c r="O895" s="7">
        <v>5.2792307000259601E-2</v>
      </c>
      <c r="P895" s="7">
        <v>2.4341150358011501E-2</v>
      </c>
      <c r="Q895" s="7">
        <v>6.5806743738224904</v>
      </c>
    </row>
    <row r="896" spans="1:17" hidden="1" x14ac:dyDescent="0.25">
      <c r="A896" s="3" t="s">
        <v>34</v>
      </c>
      <c r="B896" s="2">
        <v>43556</v>
      </c>
      <c r="C896" s="34">
        <v>0.94439631564315996</v>
      </c>
      <c r="D896" s="7">
        <v>3.5868493024858998E-2</v>
      </c>
      <c r="E896" s="7">
        <v>0.373417565852599</v>
      </c>
      <c r="F896" s="14">
        <v>0.59071394112254205</v>
      </c>
      <c r="G896" s="7">
        <v>1.20621410149308E-2</v>
      </c>
      <c r="H896" s="7">
        <v>5.0380322907303397E-2</v>
      </c>
      <c r="I896" s="34">
        <v>0.25421671124713302</v>
      </c>
      <c r="J896" s="34">
        <v>0.22972163937757201</v>
      </c>
      <c r="K896" s="34">
        <v>9.1641593752357198E-2</v>
      </c>
      <c r="L896" s="34">
        <v>0.11894854919450799</v>
      </c>
      <c r="M896" s="7">
        <v>0.14683180453869399</v>
      </c>
      <c r="N896" s="7">
        <v>2.36400575802296E-2</v>
      </c>
      <c r="O896" s="7">
        <v>4.93621195194512E-2</v>
      </c>
      <c r="P896" s="7">
        <v>2.3195060867822099E-2</v>
      </c>
      <c r="Q896" s="7">
        <v>6.5412653190126502</v>
      </c>
    </row>
    <row r="897" spans="1:17" hidden="1" x14ac:dyDescent="0.25">
      <c r="A897" s="3" t="s">
        <v>34</v>
      </c>
      <c r="B897" s="2">
        <v>43586</v>
      </c>
      <c r="C897" s="34">
        <v>1.01890353342672</v>
      </c>
      <c r="D897" s="7">
        <v>3.3617358276556097E-2</v>
      </c>
      <c r="E897" s="7">
        <v>0.37556860594399499</v>
      </c>
      <c r="F897" s="14">
        <v>0.59081403577944902</v>
      </c>
      <c r="G897" s="7">
        <v>1.03957658679506E-2</v>
      </c>
      <c r="H897" s="7">
        <v>4.75237916994121E-2</v>
      </c>
      <c r="I897" s="34">
        <v>0.26640696167248801</v>
      </c>
      <c r="J897" s="34">
        <v>0.220860069730477</v>
      </c>
      <c r="K897" s="34">
        <v>8.7193183161492702E-2</v>
      </c>
      <c r="L897" s="34">
        <v>0.112507524478768</v>
      </c>
      <c r="M897" s="7">
        <v>0.15158907750206199</v>
      </c>
      <c r="N897" s="7">
        <v>2.2838050575274198E-2</v>
      </c>
      <c r="O897" s="7">
        <v>6.00393841045102E-2</v>
      </c>
      <c r="P897" s="7">
        <v>2.0646191207564901E-2</v>
      </c>
      <c r="Q897" s="7">
        <v>6.4203005275465097</v>
      </c>
    </row>
    <row r="898" spans="1:17" hidden="1" x14ac:dyDescent="0.25">
      <c r="A898" s="3" t="s">
        <v>34</v>
      </c>
      <c r="B898" s="2">
        <v>43617</v>
      </c>
      <c r="C898" s="34">
        <v>0.99699008053021998</v>
      </c>
      <c r="D898" s="7">
        <v>3.7052486378877703E-2</v>
      </c>
      <c r="E898" s="7">
        <v>0.391623549154968</v>
      </c>
      <c r="F898" s="14">
        <v>0.57132396446615497</v>
      </c>
      <c r="G898" s="7">
        <v>1.1325614200796801E-2</v>
      </c>
      <c r="H898" s="7">
        <v>4.3116273938205503E-2</v>
      </c>
      <c r="I898" s="34">
        <v>0.26648813391009502</v>
      </c>
      <c r="J898" s="34">
        <v>0.21693569601760701</v>
      </c>
      <c r="K898" s="34">
        <v>9.5039829555805602E-2</v>
      </c>
      <c r="L898" s="34">
        <v>0.108061323697797</v>
      </c>
      <c r="M898" s="7">
        <v>0.14802796651465899</v>
      </c>
      <c r="N898" s="7">
        <v>2.4958614621849801E-2</v>
      </c>
      <c r="O898" s="7">
        <v>6.6117805573152694E-2</v>
      </c>
      <c r="P898" s="7">
        <v>1.99287419700316E-2</v>
      </c>
      <c r="Q898" s="7">
        <v>6.4018233879799196</v>
      </c>
    </row>
    <row r="899" spans="1:17" hidden="1" x14ac:dyDescent="0.25">
      <c r="A899" s="3" t="s">
        <v>34</v>
      </c>
      <c r="B899" s="2">
        <v>43647</v>
      </c>
      <c r="C899" s="34">
        <v>1.03177288732143</v>
      </c>
      <c r="D899" s="7">
        <v>3.05321498222078E-2</v>
      </c>
      <c r="E899" s="7">
        <v>0.39819975373806399</v>
      </c>
      <c r="F899" s="14">
        <v>0.57126809643972798</v>
      </c>
      <c r="G899" s="7">
        <v>1.7567367214324399E-2</v>
      </c>
      <c r="H899" s="7">
        <v>4.8975602245701702E-2</v>
      </c>
      <c r="I899" s="34">
        <v>0.25249560440508001</v>
      </c>
      <c r="J899" s="34">
        <v>0.20148083018483301</v>
      </c>
      <c r="K899" s="34">
        <v>0.11416642572393999</v>
      </c>
      <c r="L899" s="34">
        <v>0.109317505220749</v>
      </c>
      <c r="M899" s="7">
        <v>0.14601244510566699</v>
      </c>
      <c r="N899" s="7">
        <v>2.4086879289117898E-2</v>
      </c>
      <c r="O899" s="7">
        <v>6.3468905272615103E-2</v>
      </c>
      <c r="P899" s="7">
        <v>2.24284353379729E-2</v>
      </c>
      <c r="Q899" s="7">
        <v>6.4349130756591304</v>
      </c>
    </row>
    <row r="900" spans="1:17" hidden="1" x14ac:dyDescent="0.25">
      <c r="A900" s="3" t="s">
        <v>34</v>
      </c>
      <c r="B900" s="2">
        <v>43678</v>
      </c>
      <c r="C900" s="34">
        <v>1.0460066296605099</v>
      </c>
      <c r="D900" s="7">
        <v>3.0881435540876599E-2</v>
      </c>
      <c r="E900" s="7">
        <v>0.38364028466936101</v>
      </c>
      <c r="F900" s="14">
        <v>0.58547827978976197</v>
      </c>
      <c r="G900" s="7">
        <v>1.11145697877404E-2</v>
      </c>
      <c r="H900" s="7">
        <v>4.5320216886492203E-2</v>
      </c>
      <c r="I900" s="34">
        <v>0.265001525717383</v>
      </c>
      <c r="J900" s="34">
        <v>0.240378841970489</v>
      </c>
      <c r="K900" s="34">
        <v>8.8170961104701601E-2</v>
      </c>
      <c r="L900" s="34">
        <v>0.106841920330094</v>
      </c>
      <c r="M900" s="7">
        <v>0.13834430431214301</v>
      </c>
      <c r="N900" s="7">
        <v>2.52516423656198E-2</v>
      </c>
      <c r="O900" s="7">
        <v>5.4193673499880003E-2</v>
      </c>
      <c r="P900" s="7">
        <v>2.5382344025456902E-2</v>
      </c>
      <c r="Q900" s="7">
        <v>6.5052706146989703</v>
      </c>
    </row>
    <row r="901" spans="1:17" hidden="1" x14ac:dyDescent="0.25">
      <c r="A901" s="3" t="s">
        <v>34</v>
      </c>
      <c r="B901" s="2">
        <v>43709</v>
      </c>
      <c r="C901" s="34">
        <v>0.91583487814632902</v>
      </c>
      <c r="D901" s="7">
        <v>3.93704970307059E-2</v>
      </c>
      <c r="E901" s="7">
        <v>0.37562201851387</v>
      </c>
      <c r="F901" s="14">
        <v>0.58500748445542405</v>
      </c>
      <c r="G901" s="7">
        <v>1.0091374419848601E-2</v>
      </c>
      <c r="H901" s="7">
        <v>4.9631762904117603E-2</v>
      </c>
      <c r="I901" s="34">
        <v>0.25521941987269198</v>
      </c>
      <c r="J901" s="34">
        <v>0.22762931582989701</v>
      </c>
      <c r="K901" s="34">
        <v>0.103140918737265</v>
      </c>
      <c r="L901" s="34">
        <v>0.113440411148107</v>
      </c>
      <c r="M901" s="7">
        <v>0.144804180070809</v>
      </c>
      <c r="N901" s="7">
        <v>2.4346318977726399E-2</v>
      </c>
      <c r="O901" s="7">
        <v>4.6678649614989902E-2</v>
      </c>
      <c r="P901" s="7">
        <v>2.5017648424547401E-2</v>
      </c>
      <c r="Q901" s="7">
        <v>6.4531468481029002</v>
      </c>
    </row>
    <row r="902" spans="1:17" hidden="1" x14ac:dyDescent="0.25">
      <c r="A902" s="3" t="s">
        <v>34</v>
      </c>
      <c r="B902" s="2">
        <v>43739</v>
      </c>
      <c r="C902" s="34">
        <v>0.99652824302034404</v>
      </c>
      <c r="D902" s="7">
        <v>3.4954612132342702E-2</v>
      </c>
      <c r="E902" s="7">
        <v>0.38202240057724002</v>
      </c>
      <c r="F902" s="14">
        <v>0.58302298729041702</v>
      </c>
      <c r="G902" s="7">
        <v>1.11537387149011E-2</v>
      </c>
      <c r="H902" s="7">
        <v>4.99400619565444E-2</v>
      </c>
      <c r="I902" s="34">
        <v>0.28225732530995501</v>
      </c>
      <c r="J902" s="34">
        <v>0.219882753838781</v>
      </c>
      <c r="K902" s="34">
        <v>0.10358542480767501</v>
      </c>
      <c r="L902" s="34">
        <v>0.109920564495278</v>
      </c>
      <c r="M902" s="7">
        <v>0.13795201760940201</v>
      </c>
      <c r="N902" s="7">
        <v>2.6721721616236101E-2</v>
      </c>
      <c r="O902" s="7">
        <v>3.3547194484650301E-2</v>
      </c>
      <c r="P902" s="7">
        <v>2.5039197166576599E-2</v>
      </c>
      <c r="Q902" s="7">
        <v>6.57810180106428</v>
      </c>
    </row>
    <row r="903" spans="1:17" hidden="1" x14ac:dyDescent="0.25">
      <c r="A903" s="3" t="s">
        <v>34</v>
      </c>
      <c r="B903" s="2">
        <v>43770</v>
      </c>
      <c r="C903" s="34">
        <v>1.0600053225305199</v>
      </c>
      <c r="D903" s="7">
        <v>3.5062980905136203E-2</v>
      </c>
      <c r="E903" s="7">
        <v>0.38753370080558502</v>
      </c>
      <c r="F903" s="14">
        <v>0.57740331828927904</v>
      </c>
      <c r="G903" s="7">
        <v>8.73673540391799E-3</v>
      </c>
      <c r="H903" s="7">
        <v>4.8905202860572802E-2</v>
      </c>
      <c r="I903" s="34">
        <v>0.27326301668803299</v>
      </c>
      <c r="J903" s="34">
        <v>0.214772092206958</v>
      </c>
      <c r="K903" s="34">
        <v>0.124677651592616</v>
      </c>
      <c r="L903" s="34">
        <v>0.10044705525698699</v>
      </c>
      <c r="M903" s="7">
        <v>0.14279140901392001</v>
      </c>
      <c r="N903" s="7">
        <v>2.7810617748483299E-2</v>
      </c>
      <c r="O903" s="7">
        <v>3.4690548115938899E-2</v>
      </c>
      <c r="P903" s="7">
        <v>2.39056711125726E-2</v>
      </c>
      <c r="Q903" s="7">
        <v>6.4567638045805698</v>
      </c>
    </row>
    <row r="904" spans="1:17" hidden="1" x14ac:dyDescent="0.25">
      <c r="A904" s="3" t="s">
        <v>34</v>
      </c>
      <c r="B904" s="2">
        <v>43800</v>
      </c>
      <c r="C904" s="34">
        <v>1.37315407377234</v>
      </c>
      <c r="D904" s="7">
        <v>3.5705464549592301E-2</v>
      </c>
      <c r="E904" s="7">
        <v>0.39944487882480001</v>
      </c>
      <c r="F904" s="14">
        <v>0.56484965662560704</v>
      </c>
      <c r="G904" s="7">
        <v>8.0237936179488704E-3</v>
      </c>
      <c r="H904" s="7">
        <v>5.8118349927907403E-2</v>
      </c>
      <c r="I904" s="34">
        <v>0.29836447781332698</v>
      </c>
      <c r="J904" s="34">
        <v>0.19226190284743599</v>
      </c>
      <c r="K904" s="34">
        <v>0.15927640379400801</v>
      </c>
      <c r="L904" s="34">
        <v>8.9634963095595405E-2</v>
      </c>
      <c r="M904" s="7">
        <v>0.12973394382648201</v>
      </c>
      <c r="N904" s="7">
        <v>2.35278667990945E-2</v>
      </c>
      <c r="O904" s="7">
        <v>2.3640664622145698E-2</v>
      </c>
      <c r="P904" s="7">
        <v>1.7417633656055202E-2</v>
      </c>
      <c r="Q904" s="7">
        <v>6.4195401843828499</v>
      </c>
    </row>
    <row r="905" spans="1:17" hidden="1" x14ac:dyDescent="0.25">
      <c r="A905" s="3" t="s">
        <v>34</v>
      </c>
      <c r="B905" s="2">
        <v>43831</v>
      </c>
      <c r="C905" s="34">
        <v>0.867583899581306</v>
      </c>
      <c r="D905" s="7">
        <v>4.0720524417063399E-2</v>
      </c>
      <c r="E905" s="7">
        <v>0.38172558584236799</v>
      </c>
      <c r="F905" s="14">
        <v>0.57755388974056898</v>
      </c>
      <c r="G905" s="7">
        <v>1.15661021463266E-2</v>
      </c>
      <c r="H905" s="7">
        <v>5.0929902347312497E-2</v>
      </c>
      <c r="I905" s="34">
        <v>0.22488534082046099</v>
      </c>
      <c r="J905" s="34">
        <v>0.21640085665386499</v>
      </c>
      <c r="K905" s="34">
        <v>0.10599390401265101</v>
      </c>
      <c r="L905" s="34">
        <v>0.119395388814847</v>
      </c>
      <c r="M905" s="7">
        <v>0.15791809562476899</v>
      </c>
      <c r="N905" s="7">
        <v>2.8267127422787398E-2</v>
      </c>
      <c r="O905" s="7">
        <v>6.01286351588496E-2</v>
      </c>
      <c r="P905" s="7">
        <v>2.45146469981318E-2</v>
      </c>
      <c r="Q905" s="7">
        <v>6.5789968499485596</v>
      </c>
    </row>
    <row r="906" spans="1:17" hidden="1" x14ac:dyDescent="0.25">
      <c r="A906" s="3" t="s">
        <v>34</v>
      </c>
      <c r="B906" s="2">
        <v>43862</v>
      </c>
      <c r="C906" s="34">
        <v>0.93582930113380003</v>
      </c>
      <c r="D906" s="7">
        <v>3.87620092957396E-2</v>
      </c>
      <c r="E906" s="7">
        <v>0.37646346230282701</v>
      </c>
      <c r="F906" s="14">
        <v>0.58477452840143296</v>
      </c>
      <c r="G906" s="7">
        <v>1.30081870372555E-2</v>
      </c>
      <c r="H906" s="7">
        <v>4.6644001834949302E-2</v>
      </c>
      <c r="I906" s="34">
        <v>0.251344560102015</v>
      </c>
      <c r="J906" s="34">
        <v>0.22962632306016301</v>
      </c>
      <c r="K906" s="34">
        <v>9.4660100905186506E-2</v>
      </c>
      <c r="L906" s="34">
        <v>0.11073553748064</v>
      </c>
      <c r="M906" s="7">
        <v>0.156897075785627</v>
      </c>
      <c r="N906" s="7">
        <v>2.41079142482905E-2</v>
      </c>
      <c r="O906" s="7">
        <v>4.8061262744880803E-2</v>
      </c>
      <c r="P906" s="7">
        <v>2.4915036800992E-2</v>
      </c>
      <c r="Q906" s="7">
        <v>6.6527169182421604</v>
      </c>
    </row>
    <row r="907" spans="1:17" hidden="1" x14ac:dyDescent="0.25">
      <c r="A907" s="3" t="s">
        <v>34</v>
      </c>
      <c r="B907" s="2">
        <v>43891</v>
      </c>
      <c r="C907" s="34">
        <v>0.63934591749572001</v>
      </c>
      <c r="D907" s="7">
        <v>4.7954581337147799E-2</v>
      </c>
      <c r="E907" s="7">
        <v>0.406187967938896</v>
      </c>
      <c r="F907" s="14">
        <v>0.54585745072395597</v>
      </c>
      <c r="G907" s="7">
        <v>1.5215932868915901E-2</v>
      </c>
      <c r="H907" s="7">
        <v>4.0804387067375401E-2</v>
      </c>
      <c r="I907" s="34">
        <v>0.200089462144277</v>
      </c>
      <c r="J907" s="34">
        <v>0.18999916817199999</v>
      </c>
      <c r="K907" s="34">
        <v>9.7374434064393195E-2</v>
      </c>
      <c r="L907" s="34">
        <v>0.20773021589386001</v>
      </c>
      <c r="M907" s="7">
        <v>0.156787875407986</v>
      </c>
      <c r="N907" s="7">
        <v>3.2395203758489997E-2</v>
      </c>
      <c r="O907" s="7">
        <v>2.7635923151373299E-2</v>
      </c>
      <c r="P907" s="7">
        <v>3.1967397471329602E-2</v>
      </c>
      <c r="Q907" s="7">
        <v>6.4952400921890296</v>
      </c>
    </row>
    <row r="908" spans="1:17" hidden="1" x14ac:dyDescent="0.25">
      <c r="A908" s="3" t="s">
        <v>34</v>
      </c>
      <c r="B908" s="2">
        <v>43922</v>
      </c>
      <c r="C908" s="34">
        <v>0.17657064602769801</v>
      </c>
      <c r="D908" s="7">
        <v>0.12823032338010201</v>
      </c>
      <c r="E908" s="7">
        <v>0.40529455969940398</v>
      </c>
      <c r="F908" s="14">
        <v>0.46647511692049398</v>
      </c>
      <c r="G908" s="7">
        <v>2.4974223967645998E-2</v>
      </c>
      <c r="H908" s="7">
        <v>4.6331792841982598E-3</v>
      </c>
      <c r="I908" s="34">
        <v>0.106102826735037</v>
      </c>
      <c r="J908" s="34">
        <v>1.6352732128644801E-2</v>
      </c>
      <c r="K908" s="34">
        <v>7.1989268852632904E-2</v>
      </c>
      <c r="L908" s="34">
        <v>0.56563257590891902</v>
      </c>
      <c r="M908" s="7">
        <v>7.8394319444410804E-2</v>
      </c>
      <c r="N908" s="7">
        <v>5.9683735096346197E-2</v>
      </c>
      <c r="O908" s="7">
        <v>2.4562742560687498E-2</v>
      </c>
      <c r="P908" s="7">
        <v>4.7674396021476703E-2</v>
      </c>
      <c r="Q908" s="7">
        <v>6.64755268135574</v>
      </c>
    </row>
    <row r="909" spans="1:17" hidden="1" x14ac:dyDescent="0.25">
      <c r="A909" s="3" t="s">
        <v>34</v>
      </c>
      <c r="B909" s="2">
        <v>43952</v>
      </c>
      <c r="C909" s="34">
        <v>0.23005624681720699</v>
      </c>
      <c r="D909" s="7">
        <v>0.116241235212278</v>
      </c>
      <c r="E909" s="7">
        <v>0.42476743907376702</v>
      </c>
      <c r="F909" s="14">
        <v>0.45899132571395401</v>
      </c>
      <c r="G909" s="7">
        <v>1.7583684008329301E-2</v>
      </c>
      <c r="H909" s="7">
        <v>4.9334864543117297E-3</v>
      </c>
      <c r="I909" s="34">
        <v>0.112743145698569</v>
      </c>
      <c r="J909" s="34">
        <v>8.2514860247411906E-2</v>
      </c>
      <c r="K909" s="34">
        <v>7.2130585831785804E-2</v>
      </c>
      <c r="L909" s="34">
        <v>0.46573755829523</v>
      </c>
      <c r="M909" s="7">
        <v>9.1622619039762002E-2</v>
      </c>
      <c r="N909" s="7">
        <v>7.4287020929280204E-2</v>
      </c>
      <c r="O909" s="7">
        <v>2.1446807545294402E-2</v>
      </c>
      <c r="P909" s="7">
        <v>5.7000231950025702E-2</v>
      </c>
      <c r="Q909" s="7">
        <v>6.6409666165556196</v>
      </c>
    </row>
    <row r="910" spans="1:17" hidden="1" x14ac:dyDescent="0.25">
      <c r="A910" s="3" t="s">
        <v>34</v>
      </c>
      <c r="B910" s="2">
        <v>43983</v>
      </c>
      <c r="C910" s="34">
        <v>0.43760473171658298</v>
      </c>
      <c r="D910" s="7">
        <v>6.6956391984033595E-2</v>
      </c>
      <c r="E910" s="7">
        <v>0.43865516192454101</v>
      </c>
      <c r="F910" s="14">
        <v>0.49438844609142601</v>
      </c>
      <c r="G910" s="7">
        <v>1.95651743429699E-2</v>
      </c>
      <c r="H910" s="7">
        <v>2.0758836113612299E-2</v>
      </c>
      <c r="I910" s="34">
        <v>0.35670348294644399</v>
      </c>
      <c r="J910" s="34">
        <v>6.1496767347987098E-2</v>
      </c>
      <c r="K910" s="34">
        <v>8.7502351102999601E-2</v>
      </c>
      <c r="L910" s="34">
        <v>0.228676935446393</v>
      </c>
      <c r="M910" s="7">
        <v>0.112827732742244</v>
      </c>
      <c r="N910" s="7">
        <v>5.04789416303629E-2</v>
      </c>
      <c r="O910" s="7">
        <v>1.8529574240494302E-2</v>
      </c>
      <c r="P910" s="7">
        <v>4.3460204086492399E-2</v>
      </c>
      <c r="Q910" s="7">
        <v>6.8510985089190397</v>
      </c>
    </row>
    <row r="911" spans="1:17" hidden="1" x14ac:dyDescent="0.25">
      <c r="A911" s="3" t="s">
        <v>34</v>
      </c>
      <c r="B911" s="2">
        <v>44013</v>
      </c>
      <c r="C911" s="34">
        <v>0.67543745345116701</v>
      </c>
      <c r="D911" s="7">
        <v>5.2336703899179403E-2</v>
      </c>
      <c r="E911" s="7">
        <v>0.43067339863349302</v>
      </c>
      <c r="F911" s="14">
        <v>0.51698989746732704</v>
      </c>
      <c r="G911" s="7">
        <v>1.2681302820296E-2</v>
      </c>
      <c r="H911" s="7">
        <v>2.6866157538244399E-2</v>
      </c>
      <c r="I911" s="34">
        <v>0.28807419805401502</v>
      </c>
      <c r="J911" s="34">
        <v>0.14371212962152599</v>
      </c>
      <c r="K911" s="34">
        <v>0.106499482984958</v>
      </c>
      <c r="L911" s="34">
        <v>0.16504772156915401</v>
      </c>
      <c r="M911" s="7">
        <v>0.170223624337282</v>
      </c>
      <c r="N911" s="7">
        <v>3.21576971050773E-2</v>
      </c>
      <c r="O911" s="7">
        <v>2.0374880842770601E-2</v>
      </c>
      <c r="P911" s="7">
        <v>3.4362805126676998E-2</v>
      </c>
      <c r="Q911" s="7">
        <v>6.6342361079441998</v>
      </c>
    </row>
    <row r="912" spans="1:17" hidden="1" x14ac:dyDescent="0.25">
      <c r="A912" s="3" t="s">
        <v>34</v>
      </c>
      <c r="B912" s="2">
        <v>44044</v>
      </c>
      <c r="C912" s="34">
        <v>0.79639740070180298</v>
      </c>
      <c r="D912" s="7">
        <v>4.54142532468352E-2</v>
      </c>
      <c r="E912" s="7">
        <v>0.39659921974241502</v>
      </c>
      <c r="F912" s="14">
        <v>0.55798652701074902</v>
      </c>
      <c r="G912" s="7">
        <v>1.0600179961010999E-2</v>
      </c>
      <c r="H912" s="7">
        <v>3.29793203158259E-2</v>
      </c>
      <c r="I912" s="34">
        <v>0.27445320601238499</v>
      </c>
      <c r="J912" s="34">
        <v>0.21025287721811101</v>
      </c>
      <c r="K912" s="34">
        <v>9.1268044579633195E-2</v>
      </c>
      <c r="L912" s="34">
        <v>0.138624491906923</v>
      </c>
      <c r="M912" s="7">
        <v>0.147152451113016</v>
      </c>
      <c r="N912" s="7">
        <v>2.8537142689294501E-2</v>
      </c>
      <c r="O912" s="7">
        <v>3.2459478217455498E-2</v>
      </c>
      <c r="P912" s="7">
        <v>3.3672807986345102E-2</v>
      </c>
      <c r="Q912" s="7">
        <v>6.5635028930771204</v>
      </c>
    </row>
    <row r="913" spans="1:17" hidden="1" x14ac:dyDescent="0.25">
      <c r="A913" s="3" t="s">
        <v>34</v>
      </c>
      <c r="B913" s="2">
        <v>44075</v>
      </c>
      <c r="C913" s="34">
        <v>0.75730336959295896</v>
      </c>
      <c r="D913" s="7">
        <v>4.6867306607806802E-2</v>
      </c>
      <c r="E913" s="7">
        <v>0.41379128926915898</v>
      </c>
      <c r="F913" s="14">
        <v>0.539341404123035</v>
      </c>
      <c r="G913" s="7">
        <v>9.6760077325424802E-3</v>
      </c>
      <c r="H913" s="7">
        <v>3.1396825399487502E-2</v>
      </c>
      <c r="I913" s="34">
        <v>0.275320231785386</v>
      </c>
      <c r="J913" s="34">
        <v>0.18275939056870599</v>
      </c>
      <c r="K913" s="34">
        <v>9.3490576831961797E-2</v>
      </c>
      <c r="L913" s="34">
        <v>0.140501165300808</v>
      </c>
      <c r="M913" s="7">
        <v>0.17179044053950099</v>
      </c>
      <c r="N913" s="7">
        <v>3.6770552259784199E-2</v>
      </c>
      <c r="O913" s="7">
        <v>2.8092638683199399E-2</v>
      </c>
      <c r="P913" s="7">
        <v>3.0202170898623398E-2</v>
      </c>
      <c r="Q913" s="7">
        <v>6.33577748217541</v>
      </c>
    </row>
    <row r="914" spans="1:17" hidden="1" x14ac:dyDescent="0.25">
      <c r="A914" s="3" t="s">
        <v>34</v>
      </c>
      <c r="B914" s="2">
        <v>44105</v>
      </c>
      <c r="C914" s="34">
        <v>0.79704904322701997</v>
      </c>
      <c r="D914" s="7">
        <v>5.4200449758843201E-2</v>
      </c>
      <c r="E914" s="7">
        <v>0.41642242386213701</v>
      </c>
      <c r="F914" s="14">
        <v>0.52937712637902001</v>
      </c>
      <c r="G914" s="7">
        <v>1.0922223593923299E-2</v>
      </c>
      <c r="H914" s="7">
        <v>3.41726048107652E-2</v>
      </c>
      <c r="I914" s="34">
        <v>0.27204420739158103</v>
      </c>
      <c r="J914" s="34">
        <v>0.17927043769467699</v>
      </c>
      <c r="K914" s="34">
        <v>0.10582926770121399</v>
      </c>
      <c r="L914" s="34">
        <v>0.14673829447506401</v>
      </c>
      <c r="M914" s="7">
        <v>0.16399781075738601</v>
      </c>
      <c r="N914" s="7">
        <v>3.2392523302749499E-2</v>
      </c>
      <c r="O914" s="7">
        <v>2.61623213214911E-2</v>
      </c>
      <c r="P914" s="7">
        <v>2.84703089511491E-2</v>
      </c>
      <c r="Q914" s="7">
        <v>6.68056241822039</v>
      </c>
    </row>
    <row r="915" spans="1:17" hidden="1" x14ac:dyDescent="0.25">
      <c r="A915" s="3" t="s">
        <v>34</v>
      </c>
      <c r="B915" s="2">
        <v>44136</v>
      </c>
      <c r="C915" s="34">
        <v>0.437006895278996</v>
      </c>
      <c r="D915" s="7">
        <v>6.8371839434330298E-2</v>
      </c>
      <c r="E915" s="7">
        <v>0.42820710012709101</v>
      </c>
      <c r="F915" s="14">
        <v>0.50342106043857904</v>
      </c>
      <c r="G915" s="7">
        <v>1.43463638588445E-2</v>
      </c>
      <c r="H915" s="7">
        <v>3.2153823238289803E-2</v>
      </c>
      <c r="I915" s="34">
        <v>0.16558573953238601</v>
      </c>
      <c r="J915" s="34">
        <v>0.11891456580088999</v>
      </c>
      <c r="K915" s="34">
        <v>9.6334765487861101E-2</v>
      </c>
      <c r="L915" s="34">
        <v>0.23613519741307201</v>
      </c>
      <c r="M915" s="7">
        <v>0.21340820301211499</v>
      </c>
      <c r="N915" s="7">
        <v>4.3457528620247002E-2</v>
      </c>
      <c r="O915" s="7">
        <v>2.9838019789031101E-2</v>
      </c>
      <c r="P915" s="7">
        <v>4.9825793247263099E-2</v>
      </c>
      <c r="Q915" s="7">
        <v>6.55943550744436</v>
      </c>
    </row>
    <row r="916" spans="1:17" hidden="1" x14ac:dyDescent="0.25">
      <c r="A916" s="3" t="s">
        <v>34</v>
      </c>
      <c r="B916" s="2">
        <v>44166</v>
      </c>
      <c r="C916" s="34">
        <v>1.0121630623968001</v>
      </c>
      <c r="D916" s="7">
        <v>4.0365759754484497E-2</v>
      </c>
      <c r="E916" s="7">
        <v>0.412702454807722</v>
      </c>
      <c r="F916" s="14">
        <v>0.54693178543779297</v>
      </c>
      <c r="G916" s="7">
        <v>1.0820474698297101E-2</v>
      </c>
      <c r="H916" s="7">
        <v>3.67127072281715E-2</v>
      </c>
      <c r="I916" s="34">
        <v>0.33271611459275102</v>
      </c>
      <c r="J916" s="34">
        <v>0.103166400870091</v>
      </c>
      <c r="K916" s="34">
        <v>0.177592537308946</v>
      </c>
      <c r="L916" s="34">
        <v>0.12336364761725301</v>
      </c>
      <c r="M916" s="7">
        <v>0.14598694702571499</v>
      </c>
      <c r="N916" s="7">
        <v>2.6399369646906999E-2</v>
      </c>
      <c r="O916" s="7">
        <v>1.8389909125822099E-2</v>
      </c>
      <c r="P916" s="7">
        <v>2.48518918860463E-2</v>
      </c>
      <c r="Q916" s="7">
        <v>6.4883943652097198</v>
      </c>
    </row>
    <row r="917" spans="1:17" hidden="1" x14ac:dyDescent="0.25">
      <c r="A917" s="3" t="s">
        <v>34</v>
      </c>
      <c r="B917" s="2">
        <v>44197</v>
      </c>
      <c r="C917" s="34">
        <v>0.27106927319597002</v>
      </c>
      <c r="D917" s="7">
        <v>9.0340983569957595E-2</v>
      </c>
      <c r="E917" s="7">
        <v>0.406408138663512</v>
      </c>
      <c r="F917" s="14">
        <v>0.50325087776652999</v>
      </c>
      <c r="G917" s="7">
        <v>1.8058189741281701E-2</v>
      </c>
      <c r="H917" s="7">
        <v>1.2156669511203901E-2</v>
      </c>
      <c r="I917" s="34">
        <v>7.7570653610590096E-2</v>
      </c>
      <c r="J917" s="34">
        <v>9.8486478736381403E-2</v>
      </c>
      <c r="K917" s="34">
        <v>5.1392242941028302E-2</v>
      </c>
      <c r="L917" s="34">
        <v>0.35387695770652799</v>
      </c>
      <c r="M917" s="7">
        <v>0.217046049045138</v>
      </c>
      <c r="N917" s="7">
        <v>5.17156290835913E-2</v>
      </c>
      <c r="O917" s="7">
        <v>6.0199936293952198E-2</v>
      </c>
      <c r="P917" s="7">
        <v>5.9497193330305599E-2</v>
      </c>
      <c r="Q917" s="7">
        <v>6.5820858665763904</v>
      </c>
    </row>
    <row r="918" spans="1:17" hidden="1" x14ac:dyDescent="0.25">
      <c r="A918" s="3" t="s">
        <v>34</v>
      </c>
      <c r="B918" s="2">
        <v>44228</v>
      </c>
      <c r="C918" s="34">
        <v>0.28206140081689801</v>
      </c>
      <c r="D918" s="7">
        <v>7.8123457080070902E-2</v>
      </c>
      <c r="E918" s="7">
        <v>0.43119947562740302</v>
      </c>
      <c r="F918" s="14">
        <v>0.49067706729252603</v>
      </c>
      <c r="G918" s="7">
        <v>2.5124570807472098E-2</v>
      </c>
      <c r="H918" s="7">
        <v>5.50390236614892E-3</v>
      </c>
      <c r="I918" s="34">
        <v>8.4290257354946593E-2</v>
      </c>
      <c r="J918" s="34">
        <v>0.103097329473946</v>
      </c>
      <c r="K918" s="34">
        <v>6.0021180521918703E-2</v>
      </c>
      <c r="L918" s="34">
        <v>0.33341711499235299</v>
      </c>
      <c r="M918" s="7">
        <v>0.25731349921269497</v>
      </c>
      <c r="N918" s="7">
        <v>4.8133340884598801E-2</v>
      </c>
      <c r="O918" s="7">
        <v>3.6586843281678702E-2</v>
      </c>
      <c r="P918" s="7">
        <v>4.6511961104242001E-2</v>
      </c>
      <c r="Q918" s="7">
        <v>6.5728916696499704</v>
      </c>
    </row>
    <row r="919" spans="1:17" hidden="1" x14ac:dyDescent="0.25">
      <c r="A919" s="3" t="s">
        <v>34</v>
      </c>
      <c r="B919" s="2">
        <v>44256</v>
      </c>
      <c r="C919" s="34">
        <v>0.36498165648287401</v>
      </c>
      <c r="D919" s="7">
        <v>6.2486761287352199E-2</v>
      </c>
      <c r="E919" s="7">
        <v>0.46026251096170101</v>
      </c>
      <c r="F919" s="14">
        <v>0.47725072775094701</v>
      </c>
      <c r="G919" s="7">
        <v>2.2495896561590002E-2</v>
      </c>
      <c r="H919" s="7">
        <v>8.0449664214663694E-3</v>
      </c>
      <c r="I919" s="34">
        <v>0.150533045222669</v>
      </c>
      <c r="J919" s="34">
        <v>0.10576073907573</v>
      </c>
      <c r="K919" s="34">
        <v>5.3312241324570103E-2</v>
      </c>
      <c r="L919" s="34">
        <v>0.279517581672376</v>
      </c>
      <c r="M919" s="7">
        <v>0.24703728962878799</v>
      </c>
      <c r="N919" s="7">
        <v>5.0905176564586603E-2</v>
      </c>
      <c r="O919" s="7">
        <v>2.5492346174681799E-2</v>
      </c>
      <c r="P919" s="7">
        <v>5.6900717353542601E-2</v>
      </c>
      <c r="Q919" s="7">
        <v>6.2870948251216801</v>
      </c>
    </row>
    <row r="920" spans="1:17" hidden="1" x14ac:dyDescent="0.25">
      <c r="A920" s="3" t="s">
        <v>34</v>
      </c>
      <c r="B920" s="2">
        <v>44287</v>
      </c>
      <c r="C920" s="34">
        <v>0.67007664671409595</v>
      </c>
      <c r="D920" s="7">
        <v>4.9688726593070401E-2</v>
      </c>
      <c r="E920" s="7">
        <v>0.43966830027512299</v>
      </c>
      <c r="F920" s="14">
        <v>0.51064297313180695</v>
      </c>
      <c r="G920" s="7">
        <v>1.25375710605367E-2</v>
      </c>
      <c r="H920" s="7">
        <v>2.0080986113381199E-2</v>
      </c>
      <c r="I920" s="34">
        <v>0.29069630341887098</v>
      </c>
      <c r="J920" s="34">
        <v>0.104824186162932</v>
      </c>
      <c r="K920" s="34">
        <v>0.123386196939823</v>
      </c>
      <c r="L920" s="34">
        <v>0.16457338683837899</v>
      </c>
      <c r="M920" s="7">
        <v>0.19419820915769001</v>
      </c>
      <c r="N920" s="7">
        <v>2.98823975543311E-2</v>
      </c>
      <c r="O920" s="7">
        <v>2.41527098571525E-2</v>
      </c>
      <c r="P920" s="7">
        <v>3.56680528969033E-2</v>
      </c>
      <c r="Q920" s="7">
        <v>6.5844783395292099</v>
      </c>
    </row>
    <row r="921" spans="1:17" hidden="1" x14ac:dyDescent="0.25">
      <c r="A921" s="3" t="s">
        <v>34</v>
      </c>
      <c r="B921" s="2">
        <v>44317</v>
      </c>
      <c r="C921" s="34">
        <v>0.75996990577024204</v>
      </c>
      <c r="D921" s="7">
        <v>4.7016171507858799E-2</v>
      </c>
      <c r="E921" s="7">
        <v>0.42745711068506398</v>
      </c>
      <c r="F921" s="14">
        <v>0.52552671780707705</v>
      </c>
      <c r="G921" s="7">
        <v>1.1875046548150201E-2</v>
      </c>
      <c r="H921" s="7">
        <v>2.7971522240512501E-2</v>
      </c>
      <c r="I921" s="34">
        <v>0.30604813580868601</v>
      </c>
      <c r="J921" s="34">
        <v>0.172510612522456</v>
      </c>
      <c r="K921" s="34">
        <v>6.0796252239970698E-2</v>
      </c>
      <c r="L921" s="34">
        <v>0.155547775289369</v>
      </c>
      <c r="M921" s="7">
        <v>0.17301586980842101</v>
      </c>
      <c r="N921" s="7">
        <v>2.9854392068471701E-2</v>
      </c>
      <c r="O921" s="7">
        <v>2.5739254514300799E-2</v>
      </c>
      <c r="P921" s="7">
        <v>3.6641138959662999E-2</v>
      </c>
      <c r="Q921" s="7">
        <v>6.32133061710008</v>
      </c>
    </row>
    <row r="922" spans="1:17" hidden="1" x14ac:dyDescent="0.25">
      <c r="A922" s="3" t="s">
        <v>34</v>
      </c>
      <c r="B922" s="2">
        <v>44348</v>
      </c>
      <c r="C922" s="34">
        <v>0.76614538978731905</v>
      </c>
      <c r="D922" s="7">
        <v>4.6806690052605897E-2</v>
      </c>
      <c r="E922" s="7">
        <v>0.43273116975124298</v>
      </c>
      <c r="F922" s="14">
        <v>0.520462140196151</v>
      </c>
      <c r="G922" s="7">
        <v>9.7139900868351402E-3</v>
      </c>
      <c r="H922" s="7">
        <v>3.8756591485423E-2</v>
      </c>
      <c r="I922" s="34">
        <v>0.28990181630033302</v>
      </c>
      <c r="J922" s="34">
        <v>0.19996506152535301</v>
      </c>
      <c r="K922" s="34">
        <v>5.5988125711112398E-2</v>
      </c>
      <c r="L922" s="34">
        <v>0.12886157329022899</v>
      </c>
      <c r="M922" s="7">
        <v>0.187432633834417</v>
      </c>
      <c r="N922" s="7">
        <v>2.5324900837607099E-2</v>
      </c>
      <c r="O922" s="7">
        <v>3.0884154248083301E-2</v>
      </c>
      <c r="P922" s="7">
        <v>3.3171152680606698E-2</v>
      </c>
      <c r="Q922" s="7">
        <v>6.3568044220015398</v>
      </c>
    </row>
    <row r="923" spans="1:17" hidden="1" x14ac:dyDescent="0.25">
      <c r="A923" s="3" t="s">
        <v>34</v>
      </c>
      <c r="B923" s="2">
        <v>44378</v>
      </c>
      <c r="C923" s="34">
        <v>0.80076745377833403</v>
      </c>
      <c r="D923" s="7">
        <v>4.7234332430259401E-2</v>
      </c>
      <c r="E923" s="7">
        <v>0.43499100751618502</v>
      </c>
      <c r="F923" s="14">
        <v>0.51777466005355599</v>
      </c>
      <c r="G923" s="7">
        <v>9.9713120576413392E-3</v>
      </c>
      <c r="H923" s="7">
        <v>4.3395701001008501E-2</v>
      </c>
      <c r="I923" s="34">
        <v>0.27833489895055002</v>
      </c>
      <c r="J923" s="34">
        <v>0.229364091454347</v>
      </c>
      <c r="K923" s="34">
        <v>5.8957692215215803E-2</v>
      </c>
      <c r="L923" s="34">
        <v>0.108427365592702</v>
      </c>
      <c r="M923" s="7">
        <v>0.18439003633729101</v>
      </c>
      <c r="N923" s="7">
        <v>2.4529335235168599E-2</v>
      </c>
      <c r="O923" s="7">
        <v>2.8586337952778301E-2</v>
      </c>
      <c r="P923" s="7">
        <v>3.4043229203296499E-2</v>
      </c>
      <c r="Q923" s="7">
        <v>6.4542940691216204</v>
      </c>
    </row>
    <row r="924" spans="1:17" hidden="1" x14ac:dyDescent="0.25">
      <c r="A924" s="3" t="s">
        <v>34</v>
      </c>
      <c r="B924" s="2">
        <v>44409</v>
      </c>
      <c r="C924" s="34">
        <v>0.89048609706984205</v>
      </c>
      <c r="D924" s="7">
        <v>3.5514121427624397E-2</v>
      </c>
      <c r="E924" s="7">
        <v>0.39120027948366998</v>
      </c>
      <c r="F924" s="14">
        <v>0.57328559908870602</v>
      </c>
      <c r="G924" s="7">
        <v>8.5705295945882106E-3</v>
      </c>
      <c r="H924" s="7">
        <v>4.6753703068375702E-2</v>
      </c>
      <c r="I924" s="34">
        <v>0.302011075949634</v>
      </c>
      <c r="J924" s="34">
        <v>0.26367751205266099</v>
      </c>
      <c r="K924" s="34">
        <v>5.7564613650134197E-2</v>
      </c>
      <c r="L924" s="34">
        <v>9.5178835847553198E-2</v>
      </c>
      <c r="M924" s="7">
        <v>0.14300787225824399</v>
      </c>
      <c r="N924" s="7">
        <v>2.2892512294418702E-2</v>
      </c>
      <c r="O924" s="7">
        <v>2.8276440172262399E-2</v>
      </c>
      <c r="P924" s="7">
        <v>3.20669051121295E-2</v>
      </c>
      <c r="Q924" s="7">
        <v>6.3504957187401097</v>
      </c>
    </row>
    <row r="925" spans="1:17" x14ac:dyDescent="0.25">
      <c r="A925" s="3" t="s">
        <v>34</v>
      </c>
      <c r="B925" s="2">
        <v>44440</v>
      </c>
      <c r="C925" s="34">
        <v>0.825194049316893</v>
      </c>
      <c r="D925" s="7">
        <v>4.6933178042068001E-2</v>
      </c>
      <c r="E925" s="7">
        <v>0.44066616675181602</v>
      </c>
      <c r="F925" s="14">
        <v>0.512400655206116</v>
      </c>
      <c r="G925" s="7">
        <v>1.4163204817653E-2</v>
      </c>
      <c r="H925" s="7">
        <v>3.77507269739508E-2</v>
      </c>
      <c r="I925" s="34">
        <v>0.26734627688214802</v>
      </c>
      <c r="J925" s="34">
        <v>0.24808470115973399</v>
      </c>
      <c r="K925" s="34">
        <v>5.7894454860242098E-2</v>
      </c>
      <c r="L925" s="34">
        <v>0.107220131172587</v>
      </c>
      <c r="M925" s="7">
        <v>0.17096319660136899</v>
      </c>
      <c r="N925" s="7">
        <v>2.5585057298998098E-2</v>
      </c>
      <c r="O925" s="7">
        <v>3.1472307630892198E-2</v>
      </c>
      <c r="P925" s="7">
        <v>3.9519942602426E-2</v>
      </c>
      <c r="Q925" s="7">
        <v>6.5097572351981503</v>
      </c>
    </row>
    <row r="926" spans="1:17" hidden="1" x14ac:dyDescent="0.25">
      <c r="A926" s="3" t="s">
        <v>35</v>
      </c>
      <c r="B926" s="2">
        <v>43466</v>
      </c>
      <c r="C926" s="34">
        <v>0.80750758975822101</v>
      </c>
      <c r="D926" s="7">
        <v>2.9457751663680701E-2</v>
      </c>
      <c r="E926" s="7">
        <v>0.39583689799648403</v>
      </c>
      <c r="F926" s="14">
        <v>0.57470535033983505</v>
      </c>
      <c r="G926" s="7">
        <v>7.29866163044267E-3</v>
      </c>
      <c r="H926" s="7">
        <v>3.01163382937523E-2</v>
      </c>
      <c r="I926" s="34">
        <v>0.21503435410121899</v>
      </c>
      <c r="J926" s="34">
        <v>0.27454765976138601</v>
      </c>
      <c r="K926" s="34">
        <v>0.12798271309429601</v>
      </c>
      <c r="L926" s="34">
        <v>0.121423753243579</v>
      </c>
      <c r="M926" s="7">
        <v>7.1594996437956401E-2</v>
      </c>
      <c r="N926" s="7">
        <v>2.2557495846341199E-2</v>
      </c>
      <c r="O926" s="7">
        <v>7.9296807473928699E-2</v>
      </c>
      <c r="P926" s="7">
        <v>5.0147220117098101E-2</v>
      </c>
      <c r="Q926" s="7">
        <v>5.6090995696387704</v>
      </c>
    </row>
    <row r="927" spans="1:17" hidden="1" x14ac:dyDescent="0.25">
      <c r="A927" s="3" t="s">
        <v>35</v>
      </c>
      <c r="B927" s="2">
        <v>43497</v>
      </c>
      <c r="C927" s="34">
        <v>0.89452767030703895</v>
      </c>
      <c r="D927" s="7">
        <v>2.6275017430883299E-2</v>
      </c>
      <c r="E927" s="7">
        <v>0.36123132009704301</v>
      </c>
      <c r="F927" s="14">
        <v>0.61249366247207304</v>
      </c>
      <c r="G927" s="7">
        <v>6.2732448094200699E-3</v>
      </c>
      <c r="H927" s="7">
        <v>2.6399391619654398E-2</v>
      </c>
      <c r="I927" s="34">
        <v>0.200674827426265</v>
      </c>
      <c r="J927" s="34">
        <v>0.31062250457136498</v>
      </c>
      <c r="K927" s="34">
        <v>0.10738605363333301</v>
      </c>
      <c r="L927" s="34">
        <v>0.119062711099561</v>
      </c>
      <c r="M927" s="7">
        <v>7.5076395709529203E-2</v>
      </c>
      <c r="N927" s="7">
        <v>1.8867796869129299E-2</v>
      </c>
      <c r="O927" s="7">
        <v>7.2769115520324501E-2</v>
      </c>
      <c r="P927" s="7">
        <v>6.2867958741418498E-2</v>
      </c>
      <c r="Q927" s="7">
        <v>5.5246774559191403</v>
      </c>
    </row>
    <row r="928" spans="1:17" hidden="1" x14ac:dyDescent="0.25">
      <c r="A928" s="3" t="s">
        <v>35</v>
      </c>
      <c r="B928" s="2">
        <v>43525</v>
      </c>
      <c r="C928" s="34">
        <v>1.0288016197518901</v>
      </c>
      <c r="D928" s="7">
        <v>2.5397980634090701E-2</v>
      </c>
      <c r="E928" s="7">
        <v>0.37153393906001198</v>
      </c>
      <c r="F928" s="14">
        <v>0.60306808030589798</v>
      </c>
      <c r="G928" s="7">
        <v>6.4355629862404796E-3</v>
      </c>
      <c r="H928" s="7">
        <v>2.62117142671115E-2</v>
      </c>
      <c r="I928" s="34">
        <v>0.209704441680584</v>
      </c>
      <c r="J928" s="34">
        <v>0.30951927912232902</v>
      </c>
      <c r="K928" s="34">
        <v>0.11553948053089</v>
      </c>
      <c r="L928" s="34">
        <v>0.11690987486154999</v>
      </c>
      <c r="M928" s="7">
        <v>6.6930595222562103E-2</v>
      </c>
      <c r="N928" s="7">
        <v>1.79792935213187E-2</v>
      </c>
      <c r="O928" s="7">
        <v>7.3258832075598995E-2</v>
      </c>
      <c r="P928" s="7">
        <v>5.7510925731814502E-2</v>
      </c>
      <c r="Q928" s="7">
        <v>5.4989933415665604</v>
      </c>
    </row>
    <row r="929" spans="1:17" hidden="1" x14ac:dyDescent="0.25">
      <c r="A929" s="3" t="s">
        <v>35</v>
      </c>
      <c r="B929" s="2">
        <v>43556</v>
      </c>
      <c r="C929" s="34">
        <v>0.93006326884215595</v>
      </c>
      <c r="D929" s="7">
        <v>2.5706631034236E-2</v>
      </c>
      <c r="E929" s="7">
        <v>0.37630054312007299</v>
      </c>
      <c r="F929" s="14">
        <v>0.59799282584569102</v>
      </c>
      <c r="G929" s="7">
        <v>7.5989212885512599E-3</v>
      </c>
      <c r="H929" s="7">
        <v>2.63580696899786E-2</v>
      </c>
      <c r="I929" s="34">
        <v>0.22457037135100599</v>
      </c>
      <c r="J929" s="34">
        <v>0.29478922721586698</v>
      </c>
      <c r="K929" s="34">
        <v>0.11222971542556701</v>
      </c>
      <c r="L929" s="34">
        <v>0.112636220371581</v>
      </c>
      <c r="M929" s="7">
        <v>6.7789490357681198E-2</v>
      </c>
      <c r="N929" s="7">
        <v>2.1882051213541E-2</v>
      </c>
      <c r="O929" s="7">
        <v>7.6190860115764106E-2</v>
      </c>
      <c r="P929" s="7">
        <v>5.5955072970462802E-2</v>
      </c>
      <c r="Q929" s="7">
        <v>5.5950402138243298</v>
      </c>
    </row>
    <row r="930" spans="1:17" hidden="1" x14ac:dyDescent="0.25">
      <c r="A930" s="3" t="s">
        <v>35</v>
      </c>
      <c r="B930" s="2">
        <v>43586</v>
      </c>
      <c r="C930" s="34">
        <v>1.0219904844293399</v>
      </c>
      <c r="D930" s="7">
        <v>2.6131209423678099E-2</v>
      </c>
      <c r="E930" s="7">
        <v>0.38089073100496801</v>
      </c>
      <c r="F930" s="14">
        <v>0.59297805957135397</v>
      </c>
      <c r="G930" s="7">
        <v>6.5870114352214199E-3</v>
      </c>
      <c r="H930" s="7">
        <v>2.5309830435642802E-2</v>
      </c>
      <c r="I930" s="34">
        <v>0.22902401275717599</v>
      </c>
      <c r="J930" s="34">
        <v>0.29715377881494298</v>
      </c>
      <c r="K930" s="34">
        <v>0.106864997626062</v>
      </c>
      <c r="L930" s="34">
        <v>0.113579138312236</v>
      </c>
      <c r="M930" s="7">
        <v>7.1062100987391699E-2</v>
      </c>
      <c r="N930" s="7">
        <v>1.8731237508329199E-2</v>
      </c>
      <c r="O930" s="7">
        <v>7.3634071043275795E-2</v>
      </c>
      <c r="P930" s="7">
        <v>5.8053821079722699E-2</v>
      </c>
      <c r="Q930" s="7">
        <v>5.4662494749847497</v>
      </c>
    </row>
    <row r="931" spans="1:17" hidden="1" x14ac:dyDescent="0.25">
      <c r="A931" s="3" t="s">
        <v>35</v>
      </c>
      <c r="B931" s="2">
        <v>43617</v>
      </c>
      <c r="C931" s="34">
        <v>0.95889715294959599</v>
      </c>
      <c r="D931" s="7">
        <v>2.6514960330908201E-2</v>
      </c>
      <c r="E931" s="7">
        <v>0.37909170498977202</v>
      </c>
      <c r="F931" s="14">
        <v>0.59439333467931899</v>
      </c>
      <c r="G931" s="7">
        <v>7.2090892243064503E-3</v>
      </c>
      <c r="H931" s="7">
        <v>2.4779730791350801E-2</v>
      </c>
      <c r="I931" s="34">
        <v>0.23498476107788799</v>
      </c>
      <c r="J931" s="34">
        <v>0.28413253238740599</v>
      </c>
      <c r="K931" s="34">
        <v>0.12052227336572501</v>
      </c>
      <c r="L931" s="34">
        <v>0.10619928332788101</v>
      </c>
      <c r="M931" s="7">
        <v>6.72915377175341E-2</v>
      </c>
      <c r="N931" s="7">
        <v>2.0650547913714099E-2</v>
      </c>
      <c r="O931" s="7">
        <v>7.3850187155053801E-2</v>
      </c>
      <c r="P931" s="7">
        <v>6.0380057039141198E-2</v>
      </c>
      <c r="Q931" s="7">
        <v>5.5081596531652997</v>
      </c>
    </row>
    <row r="932" spans="1:17" hidden="1" x14ac:dyDescent="0.25">
      <c r="A932" s="3" t="s">
        <v>35</v>
      </c>
      <c r="B932" s="2">
        <v>43647</v>
      </c>
      <c r="C932" s="34">
        <v>0.956460547673881</v>
      </c>
      <c r="D932" s="7">
        <v>2.71189544773126E-2</v>
      </c>
      <c r="E932" s="7">
        <v>0.383305757124629</v>
      </c>
      <c r="F932" s="14">
        <v>0.58957528839805895</v>
      </c>
      <c r="G932" s="7">
        <v>7.3216732797384198E-3</v>
      </c>
      <c r="H932" s="7">
        <v>3.1914623864349602E-2</v>
      </c>
      <c r="I932" s="34">
        <v>0.233757882447715</v>
      </c>
      <c r="J932" s="34">
        <v>0.27649872344322002</v>
      </c>
      <c r="K932" s="34">
        <v>0.11731002928239</v>
      </c>
      <c r="L932" s="34">
        <v>0.107780905400744</v>
      </c>
      <c r="M932" s="7">
        <v>7.0805361430552494E-2</v>
      </c>
      <c r="N932" s="7">
        <v>2.36928540824057E-2</v>
      </c>
      <c r="O932" s="7">
        <v>7.6493819093099699E-2</v>
      </c>
      <c r="P932" s="7">
        <v>5.4424127675786201E-2</v>
      </c>
      <c r="Q932" s="7">
        <v>5.6428103756867802</v>
      </c>
    </row>
    <row r="933" spans="1:17" hidden="1" x14ac:dyDescent="0.25">
      <c r="A933" s="3" t="s">
        <v>35</v>
      </c>
      <c r="B933" s="2">
        <v>43678</v>
      </c>
      <c r="C933" s="34">
        <v>0.96717950224671001</v>
      </c>
      <c r="D933" s="7">
        <v>2.6672436951720901E-2</v>
      </c>
      <c r="E933" s="7">
        <v>0.37067987777712802</v>
      </c>
      <c r="F933" s="14">
        <v>0.60264768527115198</v>
      </c>
      <c r="G933" s="7">
        <v>7.6821723390729799E-3</v>
      </c>
      <c r="H933" s="7">
        <v>2.36472503944672E-2</v>
      </c>
      <c r="I933" s="34">
        <v>0.23137614942408199</v>
      </c>
      <c r="J933" s="34">
        <v>0.29119407533479802</v>
      </c>
      <c r="K933" s="34">
        <v>0.115889682682668</v>
      </c>
      <c r="L933" s="34">
        <v>0.104321151920797</v>
      </c>
      <c r="M933" s="7">
        <v>6.8253702579554598E-2</v>
      </c>
      <c r="N933" s="7">
        <v>2.1626556619054198E-2</v>
      </c>
      <c r="O933" s="7">
        <v>7.8122826850813495E-2</v>
      </c>
      <c r="P933" s="7">
        <v>5.7886431854692097E-2</v>
      </c>
      <c r="Q933" s="7">
        <v>5.70196850173825</v>
      </c>
    </row>
    <row r="934" spans="1:17" hidden="1" x14ac:dyDescent="0.25">
      <c r="A934" s="3" t="s">
        <v>35</v>
      </c>
      <c r="B934" s="2">
        <v>43709</v>
      </c>
      <c r="C934" s="34">
        <v>0.91291554304405098</v>
      </c>
      <c r="D934" s="7">
        <v>2.8988765784620799E-2</v>
      </c>
      <c r="E934" s="7">
        <v>0.38374238965244301</v>
      </c>
      <c r="F934" s="14">
        <v>0.58726884456293604</v>
      </c>
      <c r="G934" s="7">
        <v>7.2193943672699398E-3</v>
      </c>
      <c r="H934" s="7">
        <v>3.4235596192526703E-2</v>
      </c>
      <c r="I934" s="34">
        <v>0.228355651100276</v>
      </c>
      <c r="J934" s="34">
        <v>0.281600624060939</v>
      </c>
      <c r="K934" s="34">
        <v>0.12541971086162901</v>
      </c>
      <c r="L934" s="34">
        <v>0.114178590281691</v>
      </c>
      <c r="M934" s="7">
        <v>6.6015093641753606E-2</v>
      </c>
      <c r="N934" s="7">
        <v>2.4047829351204902E-2</v>
      </c>
      <c r="O934" s="7">
        <v>7.23201011691878E-2</v>
      </c>
      <c r="P934" s="7">
        <v>4.6607408973521197E-2</v>
      </c>
      <c r="Q934" s="7">
        <v>5.7029247616175498</v>
      </c>
    </row>
    <row r="935" spans="1:17" hidden="1" x14ac:dyDescent="0.25">
      <c r="A935" s="3" t="s">
        <v>35</v>
      </c>
      <c r="B935" s="2">
        <v>43739</v>
      </c>
      <c r="C935" s="34">
        <v>1.0496396769040801</v>
      </c>
      <c r="D935" s="7">
        <v>2.8094053937573599E-2</v>
      </c>
      <c r="E935" s="7">
        <v>0.36867891434683803</v>
      </c>
      <c r="F935" s="14">
        <v>0.603227031715589</v>
      </c>
      <c r="G935" s="7">
        <v>7.2883639495540898E-3</v>
      </c>
      <c r="H935" s="7">
        <v>3.1077118742717499E-2</v>
      </c>
      <c r="I935" s="34">
        <v>0.22218580820634801</v>
      </c>
      <c r="J935" s="34">
        <v>0.29091552316297897</v>
      </c>
      <c r="K935" s="34">
        <v>0.12848766678638601</v>
      </c>
      <c r="L935" s="34">
        <v>0.116412358898285</v>
      </c>
      <c r="M935" s="7">
        <v>6.5246038884409094E-2</v>
      </c>
      <c r="N935" s="7">
        <v>1.9617371526788802E-2</v>
      </c>
      <c r="O935" s="7">
        <v>6.2907078724850393E-2</v>
      </c>
      <c r="P935" s="7">
        <v>5.5862671117682498E-2</v>
      </c>
      <c r="Q935" s="7">
        <v>5.5688433388810701</v>
      </c>
    </row>
    <row r="936" spans="1:17" hidden="1" x14ac:dyDescent="0.25">
      <c r="A936" s="3" t="s">
        <v>35</v>
      </c>
      <c r="B936" s="2">
        <v>43770</v>
      </c>
      <c r="C936" s="34">
        <v>1.1302379860528999</v>
      </c>
      <c r="D936" s="7">
        <v>2.3842627541623002E-2</v>
      </c>
      <c r="E936" s="7">
        <v>0.35155286994297003</v>
      </c>
      <c r="F936" s="14">
        <v>0.624604502515407</v>
      </c>
      <c r="G936" s="7">
        <v>6.7566192269763702E-3</v>
      </c>
      <c r="H936" s="7">
        <v>3.53958897071684E-2</v>
      </c>
      <c r="I936" s="34">
        <v>0.23270521700692201</v>
      </c>
      <c r="J936" s="34">
        <v>0.28984416799444301</v>
      </c>
      <c r="K936" s="34">
        <v>0.14225807016782199</v>
      </c>
      <c r="L936" s="34">
        <v>0.10353976567297</v>
      </c>
      <c r="M936" s="7">
        <v>6.3623003624580496E-2</v>
      </c>
      <c r="N936" s="7">
        <v>1.96500673185592E-2</v>
      </c>
      <c r="O936" s="7">
        <v>6.0398747995895501E-2</v>
      </c>
      <c r="P936" s="7">
        <v>4.5828451284663597E-2</v>
      </c>
      <c r="Q936" s="7">
        <v>5.6378046615044504</v>
      </c>
    </row>
    <row r="937" spans="1:17" hidden="1" x14ac:dyDescent="0.25">
      <c r="A937" s="3" t="s">
        <v>35</v>
      </c>
      <c r="B937" s="2">
        <v>43800</v>
      </c>
      <c r="C937" s="34">
        <v>1.34177895804014</v>
      </c>
      <c r="D937" s="7">
        <v>2.2422416877453898E-2</v>
      </c>
      <c r="E937" s="7">
        <v>0.382438836186276</v>
      </c>
      <c r="F937" s="14">
        <v>0.59513874693627</v>
      </c>
      <c r="G937" s="7">
        <v>5.8105236889220103E-3</v>
      </c>
      <c r="H937" s="7">
        <v>3.5463981507790697E-2</v>
      </c>
      <c r="I937" s="34">
        <v>0.26387031217365697</v>
      </c>
      <c r="J937" s="34">
        <v>0.26076324781674198</v>
      </c>
      <c r="K937" s="34">
        <v>0.17997384671960701</v>
      </c>
      <c r="L937" s="34">
        <v>8.3402635766135394E-2</v>
      </c>
      <c r="M937" s="7">
        <v>6.6459169809198707E-2</v>
      </c>
      <c r="N937" s="7">
        <v>2.0513884255963101E-2</v>
      </c>
      <c r="O937" s="7">
        <v>4.7080523888055399E-2</v>
      </c>
      <c r="P937" s="7">
        <v>3.66618743739274E-2</v>
      </c>
      <c r="Q937" s="7">
        <v>5.5627999176444698</v>
      </c>
    </row>
    <row r="938" spans="1:17" hidden="1" x14ac:dyDescent="0.25">
      <c r="A938" s="3" t="s">
        <v>35</v>
      </c>
      <c r="B938" s="2">
        <v>43831</v>
      </c>
      <c r="C938" s="34">
        <v>0.83811789847685303</v>
      </c>
      <c r="D938" s="7">
        <v>3.2588796994355601E-2</v>
      </c>
      <c r="E938" s="7">
        <v>0.41272477085302001</v>
      </c>
      <c r="F938" s="14">
        <v>0.55468643215262503</v>
      </c>
      <c r="G938" s="7">
        <v>8.5947794330421996E-3</v>
      </c>
      <c r="H938" s="7">
        <v>2.62310734953458E-2</v>
      </c>
      <c r="I938" s="34">
        <v>0.19806921312414</v>
      </c>
      <c r="J938" s="34">
        <v>0.29279653728059601</v>
      </c>
      <c r="K938" s="34">
        <v>0.124212466818005</v>
      </c>
      <c r="L938" s="34">
        <v>0.121366254404865</v>
      </c>
      <c r="M938" s="7">
        <v>7.1263954237256497E-2</v>
      </c>
      <c r="N938" s="7">
        <v>2.69186170078471E-2</v>
      </c>
      <c r="O938" s="7">
        <v>6.81357058670337E-2</v>
      </c>
      <c r="P938" s="7">
        <v>6.2411398331868997E-2</v>
      </c>
      <c r="Q938" s="7">
        <v>5.6058968328727099</v>
      </c>
    </row>
    <row r="939" spans="1:17" hidden="1" x14ac:dyDescent="0.25">
      <c r="A939" s="3" t="s">
        <v>35</v>
      </c>
      <c r="B939" s="2">
        <v>43862</v>
      </c>
      <c r="C939" s="34">
        <v>0.89729963697251303</v>
      </c>
      <c r="D939" s="7">
        <v>3.0167253221672199E-2</v>
      </c>
      <c r="E939" s="7">
        <v>0.379040143199876</v>
      </c>
      <c r="F939" s="14">
        <v>0.59079260357845198</v>
      </c>
      <c r="G939" s="7">
        <v>7.6506190748973097E-3</v>
      </c>
      <c r="H939" s="7">
        <v>2.4597254528724601E-2</v>
      </c>
      <c r="I939" s="34">
        <v>0.18892924271001901</v>
      </c>
      <c r="J939" s="34">
        <v>0.34364016318139901</v>
      </c>
      <c r="K939" s="34">
        <v>0.110662950318097</v>
      </c>
      <c r="L939" s="34">
        <v>0.11906558504728799</v>
      </c>
      <c r="M939" s="7">
        <v>6.7952691271834398E-2</v>
      </c>
      <c r="N939" s="7">
        <v>1.8527636447236501E-2</v>
      </c>
      <c r="O939" s="7">
        <v>6.8594804034644796E-2</v>
      </c>
      <c r="P939" s="7">
        <v>5.0379053385858998E-2</v>
      </c>
      <c r="Q939" s="7">
        <v>5.5745283134415304</v>
      </c>
    </row>
    <row r="940" spans="1:17" hidden="1" x14ac:dyDescent="0.25">
      <c r="A940" s="3" t="s">
        <v>35</v>
      </c>
      <c r="B940" s="2">
        <v>43891</v>
      </c>
      <c r="C940" s="34">
        <v>0.58506257312721899</v>
      </c>
      <c r="D940" s="7">
        <v>4.0365723715935803E-2</v>
      </c>
      <c r="E940" s="7">
        <v>0.397927535284404</v>
      </c>
      <c r="F940" s="14">
        <v>0.56170674099966</v>
      </c>
      <c r="G940" s="7">
        <v>8.2898617989503303E-3</v>
      </c>
      <c r="H940" s="7">
        <v>2.6973078550404699E-2</v>
      </c>
      <c r="I940" s="34">
        <v>0.19034995119439599</v>
      </c>
      <c r="J940" s="34">
        <v>0.28051481669850697</v>
      </c>
      <c r="K940" s="34">
        <v>0.111394155475249</v>
      </c>
      <c r="L940" s="34">
        <v>0.175555504081575</v>
      </c>
      <c r="M940" s="7">
        <v>7.6679276198711094E-2</v>
      </c>
      <c r="N940" s="7">
        <v>2.11326939215052E-2</v>
      </c>
      <c r="O940" s="7">
        <v>5.5799170240100802E-2</v>
      </c>
      <c r="P940" s="7">
        <v>5.3311491840600703E-2</v>
      </c>
      <c r="Q940" s="7">
        <v>5.5821867108843302</v>
      </c>
    </row>
    <row r="941" spans="1:17" hidden="1" x14ac:dyDescent="0.25">
      <c r="A941" s="3" t="s">
        <v>35</v>
      </c>
      <c r="B941" s="2">
        <v>43922</v>
      </c>
      <c r="C941" s="34">
        <v>8.4779753981231096E-2</v>
      </c>
      <c r="D941" s="7">
        <v>0.15892995571816501</v>
      </c>
      <c r="E941" s="7">
        <v>0.51194035698077001</v>
      </c>
      <c r="F941" s="14">
        <v>0.32912968730106601</v>
      </c>
      <c r="G941" s="7">
        <v>1.9746975348876698E-2</v>
      </c>
      <c r="H941" s="7">
        <v>7.6442054464995798E-3</v>
      </c>
      <c r="I941" s="34">
        <v>6.9570602945182802E-2</v>
      </c>
      <c r="J941" s="34">
        <v>2.4581516061357101E-2</v>
      </c>
      <c r="K941" s="34">
        <v>5.1003348425188201E-2</v>
      </c>
      <c r="L941" s="34">
        <v>0.63550589293918802</v>
      </c>
      <c r="M941" s="7">
        <v>6.2723695298947196E-2</v>
      </c>
      <c r="N941" s="7">
        <v>2.9073006476096501E-2</v>
      </c>
      <c r="O941" s="7">
        <v>2.9972939962839899E-2</v>
      </c>
      <c r="P941" s="7">
        <v>7.0177817095824296E-2</v>
      </c>
      <c r="Q941" s="7">
        <v>5.7158668556183798</v>
      </c>
    </row>
    <row r="942" spans="1:17" hidden="1" x14ac:dyDescent="0.25">
      <c r="A942" s="3" t="s">
        <v>35</v>
      </c>
      <c r="B942" s="2">
        <v>43952</v>
      </c>
      <c r="C942" s="34">
        <v>0.10422819369394599</v>
      </c>
      <c r="D942" s="7">
        <v>0.14780455840291101</v>
      </c>
      <c r="E942" s="7">
        <v>0.534651782816148</v>
      </c>
      <c r="F942" s="14">
        <v>0.31754365878093999</v>
      </c>
      <c r="G942" s="7">
        <v>2.0773145612140002E-2</v>
      </c>
      <c r="H942" s="7">
        <v>9.0424823006399202E-3</v>
      </c>
      <c r="I942" s="34">
        <v>8.8705532255169695E-2</v>
      </c>
      <c r="J942" s="34">
        <v>4.4824805358747701E-2</v>
      </c>
      <c r="K942" s="34">
        <v>5.2687768175913398E-2</v>
      </c>
      <c r="L942" s="34">
        <v>0.57429068075565304</v>
      </c>
      <c r="M942" s="7">
        <v>6.2052365986270203E-2</v>
      </c>
      <c r="N942" s="7">
        <v>3.7709730578075702E-2</v>
      </c>
      <c r="O942" s="7">
        <v>2.3905906075129001E-2</v>
      </c>
      <c r="P942" s="7">
        <v>8.6007582902261404E-2</v>
      </c>
      <c r="Q942" s="7">
        <v>5.66881157594465</v>
      </c>
    </row>
    <row r="943" spans="1:17" hidden="1" x14ac:dyDescent="0.25">
      <c r="A943" s="3" t="s">
        <v>35</v>
      </c>
      <c r="B943" s="2">
        <v>43983</v>
      </c>
      <c r="C943" s="34">
        <v>0.25423683218135701</v>
      </c>
      <c r="D943" s="7">
        <v>6.8831979301581803E-2</v>
      </c>
      <c r="E943" s="7">
        <v>0.45420653613996198</v>
      </c>
      <c r="F943" s="14">
        <v>0.47696148455845599</v>
      </c>
      <c r="G943" s="7">
        <v>1.02783415752271E-2</v>
      </c>
      <c r="H943" s="7">
        <v>2.9024611096937099E-2</v>
      </c>
      <c r="I943" s="34">
        <v>0.28849258342824502</v>
      </c>
      <c r="J943" s="34">
        <v>5.47962440565311E-2</v>
      </c>
      <c r="K943" s="34">
        <v>0.102784591084659</v>
      </c>
      <c r="L943" s="34">
        <v>0.26363492739961197</v>
      </c>
      <c r="M943" s="7">
        <v>6.0849940975875899E-2</v>
      </c>
      <c r="N943" s="7">
        <v>5.3898610656678898E-2</v>
      </c>
      <c r="O943" s="7">
        <v>1.48162315454384E-2</v>
      </c>
      <c r="P943" s="7">
        <v>0.12142391818079599</v>
      </c>
      <c r="Q943" s="7">
        <v>6.15388993324345</v>
      </c>
    </row>
    <row r="944" spans="1:17" hidden="1" x14ac:dyDescent="0.25">
      <c r="A944" s="3" t="s">
        <v>35</v>
      </c>
      <c r="B944" s="2">
        <v>44013</v>
      </c>
      <c r="C944" s="34">
        <v>0.56036269324812804</v>
      </c>
      <c r="D944" s="7">
        <v>4.4002688150902899E-2</v>
      </c>
      <c r="E944" s="7">
        <v>0.43508739421281201</v>
      </c>
      <c r="F944" s="14">
        <v>0.52090991763628502</v>
      </c>
      <c r="G944" s="7">
        <v>7.1683116192640802E-3</v>
      </c>
      <c r="H944" s="7">
        <v>2.56825113604216E-2</v>
      </c>
      <c r="I944" s="34">
        <v>0.266998728699746</v>
      </c>
      <c r="J944" s="34">
        <v>0.22648987771253401</v>
      </c>
      <c r="K944" s="34">
        <v>0.137234932787972</v>
      </c>
      <c r="L944" s="34">
        <v>0.13106646477359599</v>
      </c>
      <c r="M944" s="7">
        <v>7.2615791767542306E-2</v>
      </c>
      <c r="N944" s="7">
        <v>3.3698448265513402E-2</v>
      </c>
      <c r="O944" s="7">
        <v>3.0681845730072699E-2</v>
      </c>
      <c r="P944" s="7">
        <v>6.8363087283337606E-2</v>
      </c>
      <c r="Q944" s="7">
        <v>5.9082832083283998</v>
      </c>
    </row>
    <row r="945" spans="1:17" hidden="1" x14ac:dyDescent="0.25">
      <c r="A945" s="3" t="s">
        <v>35</v>
      </c>
      <c r="B945" s="2">
        <v>44044</v>
      </c>
      <c r="C945" s="34">
        <v>0.71396200087696005</v>
      </c>
      <c r="D945" s="7">
        <v>3.4882399268649097E-2</v>
      </c>
      <c r="E945" s="7">
        <v>0.39148380618275802</v>
      </c>
      <c r="F945" s="14">
        <v>0.57363379454859298</v>
      </c>
      <c r="G945" s="7">
        <v>5.3616106308292501E-3</v>
      </c>
      <c r="H945" s="7">
        <v>2.1887914538605498E-2</v>
      </c>
      <c r="I945" s="34">
        <v>0.26341258698785502</v>
      </c>
      <c r="J945" s="34">
        <v>0.29384490477022202</v>
      </c>
      <c r="K945" s="34">
        <v>0.11584709285976701</v>
      </c>
      <c r="L945" s="34">
        <v>0.105426902301911</v>
      </c>
      <c r="M945" s="7">
        <v>6.5323812477360396E-2</v>
      </c>
      <c r="N945" s="7">
        <v>2.4826162251716501E-2</v>
      </c>
      <c r="O945" s="7">
        <v>4.6990737213201503E-2</v>
      </c>
      <c r="P945" s="7">
        <v>5.7078275968531399E-2</v>
      </c>
      <c r="Q945" s="7">
        <v>5.8210241359721104</v>
      </c>
    </row>
    <row r="946" spans="1:17" hidden="1" x14ac:dyDescent="0.25">
      <c r="A946" s="3" t="s">
        <v>35</v>
      </c>
      <c r="B946" s="2">
        <v>44075</v>
      </c>
      <c r="C946" s="34">
        <v>0.67112595837017397</v>
      </c>
      <c r="D946" s="7">
        <v>3.9215093369042303E-2</v>
      </c>
      <c r="E946" s="7">
        <v>0.39499715904541</v>
      </c>
      <c r="F946" s="14">
        <v>0.56578774758554695</v>
      </c>
      <c r="G946" s="7">
        <v>8.1868467688365407E-3</v>
      </c>
      <c r="H946" s="7">
        <v>2.2192416837188401E-2</v>
      </c>
      <c r="I946" s="34">
        <v>0.261757167447698</v>
      </c>
      <c r="J946" s="34">
        <v>0.250817256424754</v>
      </c>
      <c r="K946" s="34">
        <v>0.124236605793972</v>
      </c>
      <c r="L946" s="34">
        <v>0.12580667122508199</v>
      </c>
      <c r="M946" s="7">
        <v>6.4730211187076794E-2</v>
      </c>
      <c r="N946" s="7">
        <v>2.54514140901471E-2</v>
      </c>
      <c r="O946" s="7">
        <v>4.2068108824454699E-2</v>
      </c>
      <c r="P946" s="7">
        <v>7.4753301400790104E-2</v>
      </c>
      <c r="Q946" s="7">
        <v>5.8571356061027799</v>
      </c>
    </row>
    <row r="947" spans="1:17" hidden="1" x14ac:dyDescent="0.25">
      <c r="A947" s="3" t="s">
        <v>35</v>
      </c>
      <c r="B947" s="2">
        <v>44105</v>
      </c>
      <c r="C947" s="34">
        <v>0.66544075287483795</v>
      </c>
      <c r="D947" s="7">
        <v>5.1473550583670799E-2</v>
      </c>
      <c r="E947" s="7">
        <v>0.42780968390757601</v>
      </c>
      <c r="F947" s="14">
        <v>0.52071676550875401</v>
      </c>
      <c r="G947" s="7">
        <v>6.8177166113657E-3</v>
      </c>
      <c r="H947" s="7">
        <v>2.8915647738179999E-2</v>
      </c>
      <c r="I947" s="34">
        <v>0.26934844179497403</v>
      </c>
      <c r="J947" s="34">
        <v>0.221544242423312</v>
      </c>
      <c r="K947" s="34">
        <v>0.12574367531878</v>
      </c>
      <c r="L947" s="34">
        <v>0.138814570912972</v>
      </c>
      <c r="M947" s="7">
        <v>7.6315406238561395E-2</v>
      </c>
      <c r="N947" s="7">
        <v>3.0449286333332E-2</v>
      </c>
      <c r="O947" s="7">
        <v>3.5126902255275802E-2</v>
      </c>
      <c r="P947" s="7">
        <v>6.6924110373246901E-2</v>
      </c>
      <c r="Q947" s="7">
        <v>5.7640995523079797</v>
      </c>
    </row>
    <row r="948" spans="1:17" hidden="1" x14ac:dyDescent="0.25">
      <c r="A948" s="3" t="s">
        <v>35</v>
      </c>
      <c r="B948" s="2">
        <v>44136</v>
      </c>
      <c r="C948" s="34">
        <v>0.24543009035459101</v>
      </c>
      <c r="D948" s="7">
        <v>8.2489193295961105E-2</v>
      </c>
      <c r="E948" s="7">
        <v>0.485358477455957</v>
      </c>
      <c r="F948" s="14">
        <v>0.432152329248082</v>
      </c>
      <c r="G948" s="7">
        <v>1.30731222491321E-2</v>
      </c>
      <c r="H948" s="7">
        <v>3.0347807047268902E-2</v>
      </c>
      <c r="I948" s="34">
        <v>0.14878763071971199</v>
      </c>
      <c r="J948" s="34">
        <v>0.15772428054252</v>
      </c>
      <c r="K948" s="34">
        <v>9.3956533965400296E-2</v>
      </c>
      <c r="L948" s="34">
        <v>0.31397773328088302</v>
      </c>
      <c r="M948" s="7">
        <v>0.10879129988649699</v>
      </c>
      <c r="N948" s="7">
        <v>3.4853604601739703E-2</v>
      </c>
      <c r="O948" s="7">
        <v>3.5576409561538E-2</v>
      </c>
      <c r="P948" s="7">
        <v>6.2911578145309996E-2</v>
      </c>
      <c r="Q948" s="7">
        <v>5.8969310366025596</v>
      </c>
    </row>
    <row r="949" spans="1:17" hidden="1" x14ac:dyDescent="0.25">
      <c r="A949" s="3" t="s">
        <v>35</v>
      </c>
      <c r="B949" s="2">
        <v>44166</v>
      </c>
      <c r="C949" s="34">
        <v>0.73164916307011596</v>
      </c>
      <c r="D949" s="7">
        <v>3.7903694089408899E-2</v>
      </c>
      <c r="E949" s="7">
        <v>0.46794546500265199</v>
      </c>
      <c r="F949" s="14">
        <v>0.49415084090793898</v>
      </c>
      <c r="G949" s="7">
        <v>7.3722254634294299E-3</v>
      </c>
      <c r="H949" s="7">
        <v>3.6721587752858498E-2</v>
      </c>
      <c r="I949" s="34">
        <v>0.36172034173129097</v>
      </c>
      <c r="J949" s="34">
        <v>6.3323234865649794E-2</v>
      </c>
      <c r="K949" s="34">
        <v>0.224879103235159</v>
      </c>
      <c r="L949" s="34">
        <v>0.121011611198262</v>
      </c>
      <c r="M949" s="7">
        <v>8.1949626630157105E-2</v>
      </c>
      <c r="N949" s="7">
        <v>3.5420165007116401E-2</v>
      </c>
      <c r="O949" s="7">
        <v>1.3089683790913799E-2</v>
      </c>
      <c r="P949" s="7">
        <v>5.4512420325163201E-2</v>
      </c>
      <c r="Q949" s="7">
        <v>5.7772067132162999</v>
      </c>
    </row>
    <row r="950" spans="1:17" hidden="1" x14ac:dyDescent="0.25">
      <c r="A950" s="3" t="s">
        <v>35</v>
      </c>
      <c r="B950" s="2">
        <v>44197</v>
      </c>
      <c r="C950" s="34">
        <v>0.17064763742929501</v>
      </c>
      <c r="D950" s="7">
        <v>0.102863324136075</v>
      </c>
      <c r="E950" s="7">
        <v>0.48935852289165199</v>
      </c>
      <c r="F950" s="14">
        <v>0.40777815297227299</v>
      </c>
      <c r="G950" s="7">
        <v>1.71510262660702E-2</v>
      </c>
      <c r="H950" s="7">
        <v>1.47950598421177E-2</v>
      </c>
      <c r="I950" s="34">
        <v>0.12825716014625099</v>
      </c>
      <c r="J950" s="34">
        <v>8.7127579942611694E-2</v>
      </c>
      <c r="K950" s="34">
        <v>0.10183052811398</v>
      </c>
      <c r="L950" s="34">
        <v>0.36406719521548098</v>
      </c>
      <c r="M950" s="7">
        <v>0.111673824741902</v>
      </c>
      <c r="N950" s="7">
        <v>3.2835639318383097E-2</v>
      </c>
      <c r="O950" s="7">
        <v>3.3626904422005201E-2</v>
      </c>
      <c r="P950" s="7">
        <v>0.10863508199119901</v>
      </c>
      <c r="Q950" s="7">
        <v>5.8272045066110802</v>
      </c>
    </row>
    <row r="951" spans="1:17" hidden="1" x14ac:dyDescent="0.25">
      <c r="A951" s="3" t="s">
        <v>35</v>
      </c>
      <c r="B951" s="2">
        <v>44228</v>
      </c>
      <c r="C951" s="34">
        <v>0.15585968942384101</v>
      </c>
      <c r="D951" s="7">
        <v>0.110363390482761</v>
      </c>
      <c r="E951" s="7">
        <v>0.51047746514655101</v>
      </c>
      <c r="F951" s="14">
        <v>0.37915914437068798</v>
      </c>
      <c r="G951" s="7">
        <v>1.75850469034836E-2</v>
      </c>
      <c r="H951" s="7">
        <v>9.5076077831147601E-3</v>
      </c>
      <c r="I951" s="34">
        <v>5.6423500812115099E-2</v>
      </c>
      <c r="J951" s="34">
        <v>0.10525241575469101</v>
      </c>
      <c r="K951" s="34">
        <v>0.102025434835287</v>
      </c>
      <c r="L951" s="34">
        <v>0.41041472214123897</v>
      </c>
      <c r="M951" s="7">
        <v>0.14252285845833901</v>
      </c>
      <c r="N951" s="7">
        <v>2.80845883602138E-2</v>
      </c>
      <c r="O951" s="7">
        <v>3.4916299557137299E-2</v>
      </c>
      <c r="P951" s="7">
        <v>9.3267525394379103E-2</v>
      </c>
      <c r="Q951" s="7">
        <v>5.7833159751934202</v>
      </c>
    </row>
    <row r="952" spans="1:17" hidden="1" x14ac:dyDescent="0.25">
      <c r="A952" s="3" t="s">
        <v>35</v>
      </c>
      <c r="B952" s="2">
        <v>44256</v>
      </c>
      <c r="C952" s="34">
        <v>0.20143204860116701</v>
      </c>
      <c r="D952" s="7">
        <v>9.3406994623532497E-2</v>
      </c>
      <c r="E952" s="7">
        <v>0.48416556265138899</v>
      </c>
      <c r="F952" s="14">
        <v>0.42242744272507798</v>
      </c>
      <c r="G952" s="7">
        <v>1.5735102422021901E-2</v>
      </c>
      <c r="H952" s="7">
        <v>7.6278593319707398E-3</v>
      </c>
      <c r="I952" s="34">
        <v>5.6942308407679498E-2</v>
      </c>
      <c r="J952" s="34">
        <v>0.13025054355476701</v>
      </c>
      <c r="K952" s="34">
        <v>9.8819787482191196E-2</v>
      </c>
      <c r="L952" s="34">
        <v>0.378727560969147</v>
      </c>
      <c r="M952" s="7">
        <v>0.12710431927419999</v>
      </c>
      <c r="N952" s="7">
        <v>2.7895842987394798E-2</v>
      </c>
      <c r="O952" s="7">
        <v>3.56751428786709E-2</v>
      </c>
      <c r="P952" s="7">
        <v>0.121221532691957</v>
      </c>
      <c r="Q952" s="7">
        <v>5.7003161966176297</v>
      </c>
    </row>
    <row r="953" spans="1:17" hidden="1" x14ac:dyDescent="0.25">
      <c r="A953" s="3" t="s">
        <v>35</v>
      </c>
      <c r="B953" s="2">
        <v>44287</v>
      </c>
      <c r="C953" s="34">
        <v>0.51606802710757904</v>
      </c>
      <c r="D953" s="7">
        <v>5.0949758878468802E-2</v>
      </c>
      <c r="E953" s="7">
        <v>0.49909075353402699</v>
      </c>
      <c r="F953" s="14">
        <v>0.44995948758750498</v>
      </c>
      <c r="G953" s="7">
        <v>1.0381244789257201E-2</v>
      </c>
      <c r="H953" s="7">
        <v>1.88977456543062E-2</v>
      </c>
      <c r="I953" s="34">
        <v>0.31179554750075</v>
      </c>
      <c r="J953" s="34">
        <v>0.14913012894748101</v>
      </c>
      <c r="K953" s="34">
        <v>0.146088093623782</v>
      </c>
      <c r="L953" s="34">
        <v>0.15550739546476899</v>
      </c>
      <c r="M953" s="7">
        <v>8.7744090493866903E-2</v>
      </c>
      <c r="N953" s="7">
        <v>2.9646835446108299E-2</v>
      </c>
      <c r="O953" s="7">
        <v>2.8827057258845101E-2</v>
      </c>
      <c r="P953" s="7">
        <v>6.1981860820833699E-2</v>
      </c>
      <c r="Q953" s="7">
        <v>5.6637982005724901</v>
      </c>
    </row>
    <row r="954" spans="1:17" hidden="1" x14ac:dyDescent="0.25">
      <c r="A954" s="3" t="s">
        <v>35</v>
      </c>
      <c r="B954" s="2">
        <v>44317</v>
      </c>
      <c r="C954" s="34">
        <v>0.76643648549923704</v>
      </c>
      <c r="D954" s="7">
        <v>4.1602333637137001E-2</v>
      </c>
      <c r="E954" s="7">
        <v>0.423881829192224</v>
      </c>
      <c r="F954" s="14">
        <v>0.534515837170639</v>
      </c>
      <c r="G954" s="7">
        <v>7.2659087637542098E-3</v>
      </c>
      <c r="H954" s="7">
        <v>1.9149946596988002E-2</v>
      </c>
      <c r="I954" s="34">
        <v>0.27315335001691399</v>
      </c>
      <c r="J954" s="34">
        <v>0.23524248330268499</v>
      </c>
      <c r="K954" s="34">
        <v>0.141359549461791</v>
      </c>
      <c r="L954" s="34">
        <v>0.11681826660102899</v>
      </c>
      <c r="M954" s="7">
        <v>6.8206664456867294E-2</v>
      </c>
      <c r="N954" s="7">
        <v>2.4929944986600502E-2</v>
      </c>
      <c r="O954" s="7">
        <v>4.0982596990035501E-2</v>
      </c>
      <c r="P954" s="7">
        <v>7.2891288823335398E-2</v>
      </c>
      <c r="Q954" s="7">
        <v>5.8054577577150299</v>
      </c>
    </row>
    <row r="955" spans="1:17" hidden="1" x14ac:dyDescent="0.25">
      <c r="A955" s="3" t="s">
        <v>35</v>
      </c>
      <c r="B955" s="2">
        <v>44348</v>
      </c>
      <c r="C955" s="34">
        <v>0.77837974015413103</v>
      </c>
      <c r="D955" s="7">
        <v>3.8124946893900599E-2</v>
      </c>
      <c r="E955" s="7">
        <v>0.37409793047677198</v>
      </c>
      <c r="F955" s="14">
        <v>0.58777712262932802</v>
      </c>
      <c r="G955" s="7">
        <v>8.9685059880451994E-3</v>
      </c>
      <c r="H955" s="7">
        <v>1.9135759008049501E-2</v>
      </c>
      <c r="I955" s="34">
        <v>0.27586624194222398</v>
      </c>
      <c r="J955" s="34">
        <v>0.27183223696089098</v>
      </c>
      <c r="K955" s="34">
        <v>0.12137819806193099</v>
      </c>
      <c r="L955" s="34">
        <v>0.11115242613175599</v>
      </c>
      <c r="M955" s="7">
        <v>6.3719677802697994E-2</v>
      </c>
      <c r="N955" s="7">
        <v>1.94460823317847E-2</v>
      </c>
      <c r="O955" s="7">
        <v>5.0667689597318398E-2</v>
      </c>
      <c r="P955" s="7">
        <v>5.7833182175302998E-2</v>
      </c>
      <c r="Q955" s="7">
        <v>5.8280856312436002</v>
      </c>
    </row>
    <row r="956" spans="1:17" hidden="1" x14ac:dyDescent="0.25">
      <c r="A956" s="3" t="s">
        <v>35</v>
      </c>
      <c r="B956" s="2">
        <v>44378</v>
      </c>
      <c r="C956" s="34">
        <v>0.84577546501504797</v>
      </c>
      <c r="D956" s="7">
        <v>3.6513021009269897E-2</v>
      </c>
      <c r="E956" s="7">
        <v>0.372077508871693</v>
      </c>
      <c r="F956" s="14">
        <v>0.591409470119037</v>
      </c>
      <c r="G956" s="7">
        <v>7.6114337593535799E-3</v>
      </c>
      <c r="H956" s="7">
        <v>1.91209075659E-2</v>
      </c>
      <c r="I956" s="34">
        <v>0.25290661401376002</v>
      </c>
      <c r="J956" s="34">
        <v>0.30272595374195599</v>
      </c>
      <c r="K956" s="34">
        <v>0.117616977658802</v>
      </c>
      <c r="L956" s="34">
        <v>0.101468907691243</v>
      </c>
      <c r="M956" s="7">
        <v>6.1700393021736001E-2</v>
      </c>
      <c r="N956" s="7">
        <v>1.9658411037863002E-2</v>
      </c>
      <c r="O956" s="7">
        <v>5.80733266486591E-2</v>
      </c>
      <c r="P956" s="7">
        <v>5.9117074860726398E-2</v>
      </c>
      <c r="Q956" s="7">
        <v>5.8533767801030701</v>
      </c>
    </row>
    <row r="957" spans="1:17" hidden="1" x14ac:dyDescent="0.25">
      <c r="A957" s="3" t="s">
        <v>35</v>
      </c>
      <c r="B957" s="2">
        <v>44409</v>
      </c>
      <c r="C957" s="34">
        <v>0.95353883125370897</v>
      </c>
      <c r="D957" s="7">
        <v>3.07474834287664E-2</v>
      </c>
      <c r="E957" s="7">
        <v>0.34514792944536299</v>
      </c>
      <c r="F957" s="14">
        <v>0.62410458712587003</v>
      </c>
      <c r="G957" s="7">
        <v>7.9379060478428406E-3</v>
      </c>
      <c r="H957" s="7">
        <v>2.01048836109202E-2</v>
      </c>
      <c r="I957" s="34">
        <v>0.23023092600315201</v>
      </c>
      <c r="J957" s="34">
        <v>0.34525879913069701</v>
      </c>
      <c r="K957" s="34">
        <v>0.107610997179467</v>
      </c>
      <c r="L957" s="34">
        <v>9.09338359359185E-2</v>
      </c>
      <c r="M957" s="7">
        <v>5.7394422015594401E-2</v>
      </c>
      <c r="N957" s="7">
        <v>1.7241051575827501E-2</v>
      </c>
      <c r="O957" s="7">
        <v>6.4813648826685902E-2</v>
      </c>
      <c r="P957" s="7">
        <v>5.8473529673894901E-2</v>
      </c>
      <c r="Q957" s="7">
        <v>5.7621124963022003</v>
      </c>
    </row>
    <row r="958" spans="1:17" x14ac:dyDescent="0.25">
      <c r="A958" s="3" t="s">
        <v>35</v>
      </c>
      <c r="B958" s="2">
        <v>44440</v>
      </c>
      <c r="C958" s="34">
        <v>0.93848651108307102</v>
      </c>
      <c r="D958" s="7">
        <v>3.5166410618818901E-2</v>
      </c>
      <c r="E958" s="7">
        <v>0.374588346356515</v>
      </c>
      <c r="F958" s="14">
        <v>0.59024524302466597</v>
      </c>
      <c r="G958" s="7">
        <v>8.52712298895166E-3</v>
      </c>
      <c r="H958" s="7">
        <v>2.0302548408604001E-2</v>
      </c>
      <c r="I958" s="34">
        <v>0.21821319994697</v>
      </c>
      <c r="J958" s="34">
        <v>0.350365570442778</v>
      </c>
      <c r="K958" s="34">
        <v>0.114763309295004</v>
      </c>
      <c r="L958" s="34">
        <v>0.106355848601437</v>
      </c>
      <c r="M958" s="7">
        <v>5.6860597668103398E-2</v>
      </c>
      <c r="N958" s="7">
        <v>1.6599307650020101E-2</v>
      </c>
      <c r="O958" s="7">
        <v>5.5235207592778703E-2</v>
      </c>
      <c r="P958" s="7">
        <v>5.2777287405353097E-2</v>
      </c>
      <c r="Q958" s="7">
        <v>5.7251811395710304</v>
      </c>
    </row>
    <row r="959" spans="1:17" hidden="1" x14ac:dyDescent="0.25">
      <c r="A959" s="3" t="s">
        <v>36</v>
      </c>
      <c r="B959" s="2">
        <v>43466</v>
      </c>
      <c r="C959" s="34">
        <v>0.82064647910164701</v>
      </c>
      <c r="D959" s="7">
        <v>1.6230522476012001E-2</v>
      </c>
      <c r="E959" s="7">
        <v>0.52428758061224301</v>
      </c>
      <c r="F959" s="14">
        <v>0.45948189691174501</v>
      </c>
      <c r="G959" s="7">
        <v>1.03674315040139E-2</v>
      </c>
      <c r="H959" s="7">
        <v>3.6478473411198503E-2</v>
      </c>
      <c r="I959" s="34">
        <v>0.29783821256380999</v>
      </c>
      <c r="J959" s="34">
        <v>0.21699302624039199</v>
      </c>
      <c r="K959" s="34">
        <v>0.17326797291218399</v>
      </c>
      <c r="L959" s="34">
        <v>9.7658037952140606E-2</v>
      </c>
      <c r="M959" s="7">
        <v>9.4320554406743598E-2</v>
      </c>
      <c r="N959" s="7">
        <v>1.9662838069194399E-2</v>
      </c>
      <c r="O959" s="7">
        <v>2.7297901855140399E-2</v>
      </c>
      <c r="P959" s="7">
        <v>2.6115551085183E-2</v>
      </c>
      <c r="Q959" s="7">
        <v>6.45193126187805</v>
      </c>
    </row>
    <row r="960" spans="1:17" hidden="1" x14ac:dyDescent="0.25">
      <c r="A960" s="3" t="s">
        <v>36</v>
      </c>
      <c r="B960" s="2">
        <v>43497</v>
      </c>
      <c r="C960" s="34">
        <v>0.82179116307816402</v>
      </c>
      <c r="D960" s="7">
        <v>1.53683370087218E-2</v>
      </c>
      <c r="E960" s="7">
        <v>0.51411244232291597</v>
      </c>
      <c r="F960" s="14">
        <v>0.47051922066836199</v>
      </c>
      <c r="G960" s="7">
        <v>9.5998680577420205E-3</v>
      </c>
      <c r="H960" s="7">
        <v>3.50649854478189E-2</v>
      </c>
      <c r="I960" s="34">
        <v>0.29010906374504603</v>
      </c>
      <c r="J960" s="34">
        <v>0.24563938584317399</v>
      </c>
      <c r="K960" s="34">
        <v>0.152172974578792</v>
      </c>
      <c r="L960" s="34">
        <v>9.6997796712513198E-2</v>
      </c>
      <c r="M960" s="7">
        <v>9.7694962057412099E-2</v>
      </c>
      <c r="N960" s="7">
        <v>1.9782504936208801E-2</v>
      </c>
      <c r="O960" s="7">
        <v>2.6325004165179799E-2</v>
      </c>
      <c r="P960" s="7">
        <v>2.6613454456113499E-2</v>
      </c>
      <c r="Q960" s="7">
        <v>6.5062489794499001</v>
      </c>
    </row>
    <row r="961" spans="1:17" hidden="1" x14ac:dyDescent="0.25">
      <c r="A961" s="3" t="s">
        <v>36</v>
      </c>
      <c r="B961" s="2">
        <v>43525</v>
      </c>
      <c r="C961" s="34">
        <v>0.97144119768093495</v>
      </c>
      <c r="D961" s="7">
        <v>1.39065515832235E-2</v>
      </c>
      <c r="E961" s="7">
        <v>0.50484112472648002</v>
      </c>
      <c r="F961" s="14">
        <v>0.48125232369029702</v>
      </c>
      <c r="G961" s="7">
        <v>9.5861753065880004E-3</v>
      </c>
      <c r="H961" s="7">
        <v>3.43319070249904E-2</v>
      </c>
      <c r="I961" s="34">
        <v>0.30684571640063901</v>
      </c>
      <c r="J961" s="34">
        <v>0.24229053247902799</v>
      </c>
      <c r="K961" s="34">
        <v>0.15725196052235299</v>
      </c>
      <c r="L961" s="34">
        <v>9.4308673736985094E-2</v>
      </c>
      <c r="M961" s="7">
        <v>8.8786043838555206E-2</v>
      </c>
      <c r="N961" s="7">
        <v>1.78598855970316E-2</v>
      </c>
      <c r="O961" s="7">
        <v>2.0661197440651501E-2</v>
      </c>
      <c r="P961" s="7">
        <v>2.8077907653178E-2</v>
      </c>
      <c r="Q961" s="7">
        <v>6.5442548443936301</v>
      </c>
    </row>
    <row r="962" spans="1:17" hidden="1" x14ac:dyDescent="0.25">
      <c r="A962" s="3" t="s">
        <v>36</v>
      </c>
      <c r="B962" s="2">
        <v>43556</v>
      </c>
      <c r="C962" s="34">
        <v>0.88434247829642798</v>
      </c>
      <c r="D962" s="7">
        <v>1.6143557440196299E-2</v>
      </c>
      <c r="E962" s="7">
        <v>0.51177092089577803</v>
      </c>
      <c r="F962" s="14">
        <v>0.47208552166402601</v>
      </c>
      <c r="G962" s="7">
        <v>9.6994857092982199E-3</v>
      </c>
      <c r="H962" s="7">
        <v>3.7260134640281203E-2</v>
      </c>
      <c r="I962" s="34">
        <v>0.31891879637646697</v>
      </c>
      <c r="J962" s="34">
        <v>0.22118242535716301</v>
      </c>
      <c r="K962" s="34">
        <v>0.15921577435589501</v>
      </c>
      <c r="L962" s="34">
        <v>9.2760969342708596E-2</v>
      </c>
      <c r="M962" s="7">
        <v>9.2538259888610905E-2</v>
      </c>
      <c r="N962" s="7">
        <v>1.6480672155737699E-2</v>
      </c>
      <c r="O962" s="7">
        <v>2.4866091899696401E-2</v>
      </c>
      <c r="P962" s="7">
        <v>2.7077390274143201E-2</v>
      </c>
      <c r="Q962" s="7">
        <v>6.4756584409678597</v>
      </c>
    </row>
    <row r="963" spans="1:17" hidden="1" x14ac:dyDescent="0.25">
      <c r="A963" s="3" t="s">
        <v>36</v>
      </c>
      <c r="B963" s="2">
        <v>43586</v>
      </c>
      <c r="C963" s="34">
        <v>0.97676846840673803</v>
      </c>
      <c r="D963" s="7">
        <v>1.5136637361012799E-2</v>
      </c>
      <c r="E963" s="7">
        <v>0.50722272236824495</v>
      </c>
      <c r="F963" s="14">
        <v>0.47764064027074199</v>
      </c>
      <c r="G963" s="7">
        <v>9.0707524929660808E-3</v>
      </c>
      <c r="H963" s="7">
        <v>3.4891905798014697E-2</v>
      </c>
      <c r="I963" s="34">
        <v>0.32551056314091298</v>
      </c>
      <c r="J963" s="34">
        <v>0.21955668065220599</v>
      </c>
      <c r="K963" s="34">
        <v>0.161085774376093</v>
      </c>
      <c r="L963" s="34">
        <v>9.1692936143170797E-2</v>
      </c>
      <c r="M963" s="7">
        <v>9.0245324522227305E-2</v>
      </c>
      <c r="N963" s="7">
        <v>1.80307806237315E-2</v>
      </c>
      <c r="O963" s="7">
        <v>2.2104079374978901E-2</v>
      </c>
      <c r="P963" s="7">
        <v>2.7811202875698798E-2</v>
      </c>
      <c r="Q963" s="7">
        <v>6.4020668288794402</v>
      </c>
    </row>
    <row r="964" spans="1:17" hidden="1" x14ac:dyDescent="0.25">
      <c r="A964" s="3" t="s">
        <v>36</v>
      </c>
      <c r="B964" s="2">
        <v>43617</v>
      </c>
      <c r="C964" s="34">
        <v>0.94341818623806595</v>
      </c>
      <c r="D964" s="7">
        <v>1.4765280527708801E-2</v>
      </c>
      <c r="E964" s="7">
        <v>0.52061144714392005</v>
      </c>
      <c r="F964" s="14">
        <v>0.46462327232837097</v>
      </c>
      <c r="G964" s="7">
        <v>7.7812356110162099E-3</v>
      </c>
      <c r="H964" s="7">
        <v>3.75419689496993E-2</v>
      </c>
      <c r="I964" s="34">
        <v>0.340537436519112</v>
      </c>
      <c r="J964" s="34">
        <v>0.20928527112482401</v>
      </c>
      <c r="K964" s="34">
        <v>0.16354370196920701</v>
      </c>
      <c r="L964" s="34">
        <v>8.2798459813926098E-2</v>
      </c>
      <c r="M964" s="7">
        <v>8.6149888851894202E-2</v>
      </c>
      <c r="N964" s="7">
        <v>1.8157737961977699E-2</v>
      </c>
      <c r="O964" s="7">
        <v>2.36258919493012E-2</v>
      </c>
      <c r="P964" s="7">
        <v>3.0578407249042198E-2</v>
      </c>
      <c r="Q964" s="7">
        <v>6.4348378216793698</v>
      </c>
    </row>
    <row r="965" spans="1:17" hidden="1" x14ac:dyDescent="0.25">
      <c r="A965" s="3" t="s">
        <v>36</v>
      </c>
      <c r="B965" s="2">
        <v>43647</v>
      </c>
      <c r="C965" s="34">
        <v>0.94440987077816396</v>
      </c>
      <c r="D965" s="7">
        <v>1.3259291642291801E-2</v>
      </c>
      <c r="E965" s="7">
        <v>0.53946850171432503</v>
      </c>
      <c r="F965" s="14">
        <v>0.44727220664338302</v>
      </c>
      <c r="G965" s="7">
        <v>7.11107181923372E-3</v>
      </c>
      <c r="H965" s="7">
        <v>3.8767127908778398E-2</v>
      </c>
      <c r="I965" s="34">
        <v>0.33263684821393602</v>
      </c>
      <c r="J965" s="34">
        <v>0.20362510054375799</v>
      </c>
      <c r="K965" s="34">
        <v>0.16976363338624501</v>
      </c>
      <c r="L965" s="34">
        <v>8.25121916676788E-2</v>
      </c>
      <c r="M965" s="7">
        <v>8.8245184527485004E-2</v>
      </c>
      <c r="N965" s="7">
        <v>1.71304506558544E-2</v>
      </c>
      <c r="O965" s="7">
        <v>2.75710718742176E-2</v>
      </c>
      <c r="P965" s="7">
        <v>3.26373194028136E-2</v>
      </c>
      <c r="Q965" s="7">
        <v>6.2591679898472696</v>
      </c>
    </row>
    <row r="966" spans="1:17" hidden="1" x14ac:dyDescent="0.25">
      <c r="A966" s="3" t="s">
        <v>36</v>
      </c>
      <c r="B966" s="2">
        <v>43678</v>
      </c>
      <c r="C966" s="34">
        <v>0.96116026613208505</v>
      </c>
      <c r="D966" s="7">
        <v>1.5341853673643E-2</v>
      </c>
      <c r="E966" s="7">
        <v>0.54553417299888596</v>
      </c>
      <c r="F966" s="14">
        <v>0.43912397332747199</v>
      </c>
      <c r="G966" s="7">
        <v>7.19486871679712E-3</v>
      </c>
      <c r="H966" s="7">
        <v>4.32933710107705E-2</v>
      </c>
      <c r="I966" s="34">
        <v>0.32663712366908199</v>
      </c>
      <c r="J966" s="34">
        <v>0.222030572637719</v>
      </c>
      <c r="K966" s="34">
        <v>0.15993085878129901</v>
      </c>
      <c r="L966" s="34">
        <v>8.36403126444214E-2</v>
      </c>
      <c r="M966" s="7">
        <v>8.2012313399613804E-2</v>
      </c>
      <c r="N966" s="7">
        <v>1.66801188084383E-2</v>
      </c>
      <c r="O966" s="7">
        <v>2.77733127974981E-2</v>
      </c>
      <c r="P966" s="7">
        <v>3.0807147534361399E-2</v>
      </c>
      <c r="Q966" s="7">
        <v>6.4555556014514304</v>
      </c>
    </row>
    <row r="967" spans="1:17" hidden="1" x14ac:dyDescent="0.25">
      <c r="A967" s="3" t="s">
        <v>36</v>
      </c>
      <c r="B967" s="2">
        <v>43709</v>
      </c>
      <c r="C967" s="34">
        <v>0.94111976802502795</v>
      </c>
      <c r="D967" s="7">
        <v>1.4560325301371701E-2</v>
      </c>
      <c r="E967" s="7">
        <v>0.503440250458567</v>
      </c>
      <c r="F967" s="14">
        <v>0.48199942424006098</v>
      </c>
      <c r="G967" s="7">
        <v>7.5305937195339796E-3</v>
      </c>
      <c r="H967" s="7">
        <v>4.0808678825826103E-2</v>
      </c>
      <c r="I967" s="34">
        <v>0.32288454350128998</v>
      </c>
      <c r="J967" s="34">
        <v>0.21736583221804101</v>
      </c>
      <c r="K967" s="34">
        <v>0.17428346256928701</v>
      </c>
      <c r="L967" s="34">
        <v>8.5246643187177604E-2</v>
      </c>
      <c r="M967" s="7">
        <v>7.8160925553425201E-2</v>
      </c>
      <c r="N967" s="7">
        <v>1.8504629062119901E-2</v>
      </c>
      <c r="O967" s="7">
        <v>2.4310658515347E-2</v>
      </c>
      <c r="P967" s="7">
        <v>3.0904032847952099E-2</v>
      </c>
      <c r="Q967" s="7">
        <v>6.4016235655624802</v>
      </c>
    </row>
    <row r="968" spans="1:17" hidden="1" x14ac:dyDescent="0.25">
      <c r="A968" s="3" t="s">
        <v>36</v>
      </c>
      <c r="B968" s="2">
        <v>43739</v>
      </c>
      <c r="C968" s="34">
        <v>1.0451318098840401</v>
      </c>
      <c r="D968" s="7">
        <v>1.3728832070330601E-2</v>
      </c>
      <c r="E968" s="7">
        <v>0.50050278524555702</v>
      </c>
      <c r="F968" s="14">
        <v>0.48576838268411199</v>
      </c>
      <c r="G968" s="7">
        <v>7.05036527596682E-3</v>
      </c>
      <c r="H968" s="7">
        <v>4.32775030967281E-2</v>
      </c>
      <c r="I968" s="34">
        <v>0.301772766755734</v>
      </c>
      <c r="J968" s="34">
        <v>0.221449753662018</v>
      </c>
      <c r="K968" s="34">
        <v>0.17484021345741099</v>
      </c>
      <c r="L968" s="34">
        <v>8.56651146995486E-2</v>
      </c>
      <c r="M968" s="7">
        <v>7.4893451751264495E-2</v>
      </c>
      <c r="N968" s="7">
        <v>1.4887844562896499E-2</v>
      </c>
      <c r="O968" s="7">
        <v>1.7930557913868401E-2</v>
      </c>
      <c r="P968" s="7">
        <v>5.8232428824564003E-2</v>
      </c>
      <c r="Q968" s="7">
        <v>6.41125373262543</v>
      </c>
    </row>
    <row r="969" spans="1:17" hidden="1" x14ac:dyDescent="0.25">
      <c r="A969" s="3" t="s">
        <v>36</v>
      </c>
      <c r="B969" s="2">
        <v>43770</v>
      </c>
      <c r="C969" s="34">
        <v>1.15864816641076</v>
      </c>
      <c r="D969" s="7">
        <v>1.15166094056424E-2</v>
      </c>
      <c r="E969" s="7">
        <v>0.477401391257125</v>
      </c>
      <c r="F969" s="14">
        <v>0.51108199933723297</v>
      </c>
      <c r="G969" s="7">
        <v>6.6558134697607303E-3</v>
      </c>
      <c r="H969" s="7">
        <v>4.0626082335590202E-2</v>
      </c>
      <c r="I969" s="34">
        <v>0.29723016139157699</v>
      </c>
      <c r="J969" s="34">
        <v>0.20644147613657701</v>
      </c>
      <c r="K969" s="34">
        <v>0.192460930383377</v>
      </c>
      <c r="L969" s="34">
        <v>7.5007700944886194E-2</v>
      </c>
      <c r="M969" s="7">
        <v>7.5117919465712196E-2</v>
      </c>
      <c r="N969" s="7">
        <v>1.4874497597668899E-2</v>
      </c>
      <c r="O969" s="7">
        <v>1.27172162177842E-2</v>
      </c>
      <c r="P969" s="7">
        <v>7.8868202057067099E-2</v>
      </c>
      <c r="Q969" s="7">
        <v>6.41464891295385</v>
      </c>
    </row>
    <row r="970" spans="1:17" hidden="1" x14ac:dyDescent="0.25">
      <c r="A970" s="3" t="s">
        <v>36</v>
      </c>
      <c r="B970" s="2">
        <v>43800</v>
      </c>
      <c r="C970" s="34">
        <v>1.5311221459679401</v>
      </c>
      <c r="D970" s="7">
        <v>1.3471590020823E-2</v>
      </c>
      <c r="E970" s="7">
        <v>0.47959305524231699</v>
      </c>
      <c r="F970" s="14">
        <v>0.50693535473686002</v>
      </c>
      <c r="G970" s="7">
        <v>5.9748595551593698E-3</v>
      </c>
      <c r="H970" s="7">
        <v>4.1154953008274299E-2</v>
      </c>
      <c r="I970" s="34">
        <v>0.319282117897358</v>
      </c>
      <c r="J970" s="34">
        <v>0.185272350544366</v>
      </c>
      <c r="K970" s="34">
        <v>0.22696011995792501</v>
      </c>
      <c r="L970" s="34">
        <v>5.6646361867333697E-2</v>
      </c>
      <c r="M970" s="7">
        <v>7.8299251300630798E-2</v>
      </c>
      <c r="N970" s="7">
        <v>1.0182818234019101E-2</v>
      </c>
      <c r="O970" s="7">
        <v>1.1507947357636E-2</v>
      </c>
      <c r="P970" s="7">
        <v>6.4719220277297401E-2</v>
      </c>
      <c r="Q970" s="7">
        <v>6.2566177135074099</v>
      </c>
    </row>
    <row r="971" spans="1:17" hidden="1" x14ac:dyDescent="0.25">
      <c r="A971" s="3" t="s">
        <v>36</v>
      </c>
      <c r="B971" s="2">
        <v>43831</v>
      </c>
      <c r="C971" s="34">
        <v>0.93325368057305702</v>
      </c>
      <c r="D971" s="7">
        <v>1.64376192954039E-2</v>
      </c>
      <c r="E971" s="7">
        <v>0.49275810180622498</v>
      </c>
      <c r="F971" s="14">
        <v>0.49080427889837103</v>
      </c>
      <c r="G971" s="7">
        <v>8.3606407424030599E-3</v>
      </c>
      <c r="H971" s="7">
        <v>3.8460579140093903E-2</v>
      </c>
      <c r="I971" s="34">
        <v>0.25731532981316901</v>
      </c>
      <c r="J971" s="34">
        <v>0.229026322473289</v>
      </c>
      <c r="K971" s="34">
        <v>0.15485244958008701</v>
      </c>
      <c r="L971" s="34">
        <v>9.3353908650294998E-2</v>
      </c>
      <c r="M971" s="7">
        <v>8.0714707397832305E-2</v>
      </c>
      <c r="N971" s="7">
        <v>1.51895831616037E-2</v>
      </c>
      <c r="O971" s="7">
        <v>1.9326479833284001E-2</v>
      </c>
      <c r="P971" s="7">
        <v>0.103399999207942</v>
      </c>
      <c r="Q971" s="7">
        <v>6.4636394052869699</v>
      </c>
    </row>
    <row r="972" spans="1:17" hidden="1" x14ac:dyDescent="0.25">
      <c r="A972" s="3" t="s">
        <v>36</v>
      </c>
      <c r="B972" s="2">
        <v>43862</v>
      </c>
      <c r="C972" s="34">
        <v>0.93666767068152201</v>
      </c>
      <c r="D972" s="7">
        <v>1.61091902422059E-2</v>
      </c>
      <c r="E972" s="7">
        <v>0.48149215222355002</v>
      </c>
      <c r="F972" s="14">
        <v>0.50239865753424495</v>
      </c>
      <c r="G972" s="7">
        <v>8.2818950545792899E-3</v>
      </c>
      <c r="H972" s="7">
        <v>4.1186574108407002E-2</v>
      </c>
      <c r="I972" s="34">
        <v>0.24818776219109101</v>
      </c>
      <c r="J972" s="34">
        <v>0.254080839751885</v>
      </c>
      <c r="K972" s="34">
        <v>0.14227118727928301</v>
      </c>
      <c r="L972" s="34">
        <v>9.3738709427964306E-2</v>
      </c>
      <c r="M972" s="7">
        <v>8.2854094272422601E-2</v>
      </c>
      <c r="N972" s="7">
        <v>1.4430183296347999E-2</v>
      </c>
      <c r="O972" s="7">
        <v>1.57786468173634E-2</v>
      </c>
      <c r="P972" s="7">
        <v>9.9190107800656194E-2</v>
      </c>
      <c r="Q972" s="7">
        <v>6.4697158847206797</v>
      </c>
    </row>
    <row r="973" spans="1:17" hidden="1" x14ac:dyDescent="0.25">
      <c r="A973" s="3" t="s">
        <v>36</v>
      </c>
      <c r="B973" s="2">
        <v>43891</v>
      </c>
      <c r="C973" s="34">
        <v>0.63156428438110301</v>
      </c>
      <c r="D973" s="7">
        <v>2.3042383279365499E-2</v>
      </c>
      <c r="E973" s="7">
        <v>0.52089264361203402</v>
      </c>
      <c r="F973" s="14">
        <v>0.4560649731086</v>
      </c>
      <c r="G973" s="7">
        <v>9.4214705792447402E-3</v>
      </c>
      <c r="H973" s="7">
        <v>3.3947775969916001E-2</v>
      </c>
      <c r="I973" s="34">
        <v>0.21142665897349799</v>
      </c>
      <c r="J973" s="34">
        <v>0.20820388223618699</v>
      </c>
      <c r="K973" s="34">
        <v>0.134772663991681</v>
      </c>
      <c r="L973" s="34">
        <v>0.16946868658790101</v>
      </c>
      <c r="M973" s="7">
        <v>8.69498957059269E-2</v>
      </c>
      <c r="N973" s="7">
        <v>1.9916160178217599E-2</v>
      </c>
      <c r="O973" s="7">
        <v>1.2716181124830901E-2</v>
      </c>
      <c r="P973" s="7">
        <v>0.11317662465259699</v>
      </c>
      <c r="Q973" s="7">
        <v>6.5969107726561997</v>
      </c>
    </row>
    <row r="974" spans="1:17" hidden="1" x14ac:dyDescent="0.25">
      <c r="A974" s="3" t="s">
        <v>36</v>
      </c>
      <c r="B974" s="2">
        <v>43922</v>
      </c>
      <c r="C974" s="34">
        <v>0.13954690150429999</v>
      </c>
      <c r="D974" s="7">
        <v>6.7159631832253597E-2</v>
      </c>
      <c r="E974" s="7">
        <v>0.583601986840246</v>
      </c>
      <c r="F974" s="14">
        <v>0.34923838132750101</v>
      </c>
      <c r="G974" s="7">
        <v>1.2917002645338099E-2</v>
      </c>
      <c r="H974" s="7">
        <v>2.0305298457687199E-3</v>
      </c>
      <c r="I974" s="34">
        <v>5.7285307558559699E-2</v>
      </c>
      <c r="J974" s="34">
        <v>2.0861282419606698E-2</v>
      </c>
      <c r="K974" s="34">
        <v>4.6754192356910598E-2</v>
      </c>
      <c r="L974" s="34">
        <v>0.55158066671344097</v>
      </c>
      <c r="M974" s="7">
        <v>5.0704341497590302E-2</v>
      </c>
      <c r="N974" s="7">
        <v>5.6262830314077597E-2</v>
      </c>
      <c r="O974" s="7">
        <v>1.6700263327731101E-3</v>
      </c>
      <c r="P974" s="7">
        <v>0.19993382031593401</v>
      </c>
      <c r="Q974" s="7">
        <v>7.1056367164102401</v>
      </c>
    </row>
    <row r="975" spans="1:17" hidden="1" x14ac:dyDescent="0.25">
      <c r="A975" s="3" t="s">
        <v>36</v>
      </c>
      <c r="B975" s="2">
        <v>43952</v>
      </c>
      <c r="C975" s="34">
        <v>0.17138407579689</v>
      </c>
      <c r="D975" s="7">
        <v>5.8134451225198898E-2</v>
      </c>
      <c r="E975" s="7">
        <v>0.57052883566258605</v>
      </c>
      <c r="F975" s="14">
        <v>0.371336713112215</v>
      </c>
      <c r="G975" s="7">
        <v>1.15677727918425E-2</v>
      </c>
      <c r="H975" s="7">
        <v>1.2820302985586101E-3</v>
      </c>
      <c r="I975" s="34">
        <v>7.8733147917820295E-2</v>
      </c>
      <c r="J975" s="34">
        <v>3.1519794858392298E-2</v>
      </c>
      <c r="K975" s="34">
        <v>5.67400014219758E-2</v>
      </c>
      <c r="L975" s="34">
        <v>0.46868375979294202</v>
      </c>
      <c r="M975" s="7">
        <v>6.3852328734084099E-2</v>
      </c>
      <c r="N975" s="7">
        <v>5.0438278854159899E-2</v>
      </c>
      <c r="O975" s="7">
        <v>7.5857038275895005E-4</v>
      </c>
      <c r="P975" s="7">
        <v>0.23642431494746599</v>
      </c>
      <c r="Q975" s="7">
        <v>7.0269171781329298</v>
      </c>
    </row>
    <row r="976" spans="1:17" hidden="1" x14ac:dyDescent="0.25">
      <c r="A976" s="3" t="s">
        <v>36</v>
      </c>
      <c r="B976" s="2">
        <v>43983</v>
      </c>
      <c r="C976" s="34">
        <v>0.32994996742271099</v>
      </c>
      <c r="D976" s="7">
        <v>3.92006466750556E-2</v>
      </c>
      <c r="E976" s="7">
        <v>0.55106148456696802</v>
      </c>
      <c r="F976" s="14">
        <v>0.40973786875797602</v>
      </c>
      <c r="G976" s="7">
        <v>1.0864645297535201E-2</v>
      </c>
      <c r="H976" s="7">
        <v>1.17970064818309E-2</v>
      </c>
      <c r="I976" s="34">
        <v>0.32020884161440899</v>
      </c>
      <c r="J976" s="34">
        <v>5.4063298705948899E-2</v>
      </c>
      <c r="K976" s="34">
        <v>7.7012599907063106E-2</v>
      </c>
      <c r="L976" s="34">
        <v>0.240726880172626</v>
      </c>
      <c r="M976" s="7">
        <v>7.9760422459294697E-2</v>
      </c>
      <c r="N976" s="7">
        <v>3.9033946277202698E-2</v>
      </c>
      <c r="O976" s="7">
        <v>6.2992598104476402E-4</v>
      </c>
      <c r="P976" s="7">
        <v>0.16590243310304401</v>
      </c>
      <c r="Q976" s="7">
        <v>6.9104490134277698</v>
      </c>
    </row>
    <row r="977" spans="1:17" hidden="1" x14ac:dyDescent="0.25">
      <c r="A977" s="3" t="s">
        <v>36</v>
      </c>
      <c r="B977" s="2">
        <v>44013</v>
      </c>
      <c r="C977" s="34">
        <v>0.25212298471251199</v>
      </c>
      <c r="D977" s="7">
        <v>4.3843756520430502E-2</v>
      </c>
      <c r="E977" s="7">
        <v>0.53729067484274895</v>
      </c>
      <c r="F977" s="14">
        <v>0.41886556863682101</v>
      </c>
      <c r="G977" s="7">
        <v>1.19150856735229E-2</v>
      </c>
      <c r="H977" s="7">
        <v>1.0539129500759E-2</v>
      </c>
      <c r="I977" s="34">
        <v>0.22641673860372499</v>
      </c>
      <c r="J977" s="34">
        <v>4.86348896810977E-2</v>
      </c>
      <c r="K977" s="34">
        <v>4.6913473637232098E-2</v>
      </c>
      <c r="L977" s="34">
        <v>0.28832015155553198</v>
      </c>
      <c r="M977" s="7">
        <v>8.2153130782039202E-2</v>
      </c>
      <c r="N977" s="7">
        <v>5.0393287812522301E-2</v>
      </c>
      <c r="O977" s="7">
        <v>6.2493942569924303E-4</v>
      </c>
      <c r="P977" s="7">
        <v>0.23408917332786999</v>
      </c>
      <c r="Q977" s="7">
        <v>6.7284902885587403</v>
      </c>
    </row>
    <row r="978" spans="1:17" hidden="1" x14ac:dyDescent="0.25">
      <c r="A978" s="3" t="s">
        <v>36</v>
      </c>
      <c r="B978" s="2">
        <v>44044</v>
      </c>
      <c r="C978" s="34">
        <v>0.64915682067812897</v>
      </c>
      <c r="D978" s="7">
        <v>2.7019204407162399E-2</v>
      </c>
      <c r="E978" s="7">
        <v>0.59901855815692995</v>
      </c>
      <c r="F978" s="14">
        <v>0.37396223743590801</v>
      </c>
      <c r="G978" s="7">
        <v>9.3080857097497093E-3</v>
      </c>
      <c r="H978" s="7">
        <v>2.26877435612125E-2</v>
      </c>
      <c r="I978" s="34">
        <v>0.34580828879056702</v>
      </c>
      <c r="J978" s="34">
        <v>0.16169873932259701</v>
      </c>
      <c r="K978" s="34">
        <v>0.114279356309272</v>
      </c>
      <c r="L978" s="34">
        <v>0.11237948750375901</v>
      </c>
      <c r="M978" s="7">
        <v>8.6554494972848395E-2</v>
      </c>
      <c r="N978" s="7">
        <v>2.4775835551544299E-2</v>
      </c>
      <c r="O978" s="7">
        <v>3.7519636498092299E-3</v>
      </c>
      <c r="P978" s="7">
        <v>0.11875600462864</v>
      </c>
      <c r="Q978" s="7">
        <v>6.6232965432959796</v>
      </c>
    </row>
    <row r="979" spans="1:17" hidden="1" x14ac:dyDescent="0.25">
      <c r="A979" s="3" t="s">
        <v>36</v>
      </c>
      <c r="B979" s="2">
        <v>44075</v>
      </c>
      <c r="C979" s="34">
        <v>0.68798083833083501</v>
      </c>
      <c r="D979" s="7">
        <v>2.5864688695468398E-2</v>
      </c>
      <c r="E979" s="7">
        <v>0.55809895166410906</v>
      </c>
      <c r="F979" s="14">
        <v>0.41603635964042202</v>
      </c>
      <c r="G979" s="7">
        <v>7.8800989419458792E-3</v>
      </c>
      <c r="H979" s="7">
        <v>2.63266872981643E-2</v>
      </c>
      <c r="I979" s="34">
        <v>0.32511074278936503</v>
      </c>
      <c r="J979" s="34">
        <v>0.173660301406701</v>
      </c>
      <c r="K979" s="34">
        <v>0.125488230176171</v>
      </c>
      <c r="L979" s="34">
        <v>0.11218571231279501</v>
      </c>
      <c r="M979" s="7">
        <v>8.3882293215814793E-2</v>
      </c>
      <c r="N979" s="7">
        <v>2.1637066214869102E-2</v>
      </c>
      <c r="O979" s="7">
        <v>8.8585261558997794E-3</v>
      </c>
      <c r="P979" s="7">
        <v>0.11497034148827399</v>
      </c>
      <c r="Q979" s="7">
        <v>6.6304072236066398</v>
      </c>
    </row>
    <row r="980" spans="1:17" hidden="1" x14ac:dyDescent="0.25">
      <c r="A980" s="3" t="s">
        <v>36</v>
      </c>
      <c r="B980" s="2">
        <v>44105</v>
      </c>
      <c r="C980" s="34">
        <v>0.78073749392890102</v>
      </c>
      <c r="D980" s="7">
        <v>2.2330429377605501E-2</v>
      </c>
      <c r="E980" s="7">
        <v>0.53937341249164406</v>
      </c>
      <c r="F980" s="14">
        <v>0.43829615813075001</v>
      </c>
      <c r="G980" s="7">
        <v>8.4906901683052104E-3</v>
      </c>
      <c r="H980" s="7">
        <v>2.9874839442472E-2</v>
      </c>
      <c r="I980" s="34">
        <v>0.32958979965631602</v>
      </c>
      <c r="J980" s="34">
        <v>0.166699314559239</v>
      </c>
      <c r="K980" s="34">
        <v>0.139771672695959</v>
      </c>
      <c r="L980" s="34">
        <v>0.11229138026825999</v>
      </c>
      <c r="M980" s="7">
        <v>8.5571729317959103E-2</v>
      </c>
      <c r="N980" s="7">
        <v>1.9724740325229199E-2</v>
      </c>
      <c r="O980" s="7">
        <v>5.8432388731386098E-3</v>
      </c>
      <c r="P980" s="7">
        <v>0.10214259469312099</v>
      </c>
      <c r="Q980" s="7">
        <v>6.6602174698702203</v>
      </c>
    </row>
    <row r="981" spans="1:17" hidden="1" x14ac:dyDescent="0.25">
      <c r="A981" s="3" t="s">
        <v>36</v>
      </c>
      <c r="B981" s="2">
        <v>44136</v>
      </c>
      <c r="C981" s="34">
        <v>0.33348361933738901</v>
      </c>
      <c r="D981" s="7">
        <v>3.7103675450685603E-2</v>
      </c>
      <c r="E981" s="7">
        <v>0.53936196058011598</v>
      </c>
      <c r="F981" s="14">
        <v>0.42353436396919902</v>
      </c>
      <c r="G981" s="7">
        <v>1.3666460883422001E-2</v>
      </c>
      <c r="H981" s="7">
        <v>2.2742974977838101E-2</v>
      </c>
      <c r="I981" s="34">
        <v>0.173577059937147</v>
      </c>
      <c r="J981" s="34">
        <v>0.124359072267683</v>
      </c>
      <c r="K981" s="34">
        <v>0.11224278549588899</v>
      </c>
      <c r="L981" s="34">
        <v>0.23152938590588201</v>
      </c>
      <c r="M981" s="7">
        <v>0.11029932791627001</v>
      </c>
      <c r="N981" s="7">
        <v>3.64234593491084E-2</v>
      </c>
      <c r="O981" s="7">
        <v>6.2527596545169798E-3</v>
      </c>
      <c r="P981" s="7">
        <v>0.16890671361224399</v>
      </c>
      <c r="Q981" s="7">
        <v>6.8199950978402901</v>
      </c>
    </row>
    <row r="982" spans="1:17" hidden="1" x14ac:dyDescent="0.25">
      <c r="A982" s="3" t="s">
        <v>36</v>
      </c>
      <c r="B982" s="2">
        <v>44166</v>
      </c>
      <c r="C982" s="34">
        <v>0.9302090299372</v>
      </c>
      <c r="D982" s="7">
        <v>2.4186677310144501E-2</v>
      </c>
      <c r="E982" s="7">
        <v>0.55910093355798296</v>
      </c>
      <c r="F982" s="14">
        <v>0.41671238913187297</v>
      </c>
      <c r="G982" s="7">
        <v>8.2111394941557295E-3</v>
      </c>
      <c r="H982" s="7">
        <v>3.1554125050492501E-2</v>
      </c>
      <c r="I982" s="34">
        <v>0.40671761391091599</v>
      </c>
      <c r="J982" s="34">
        <v>6.9488531958364005E-2</v>
      </c>
      <c r="K982" s="34">
        <v>0.19941418277875</v>
      </c>
      <c r="L982" s="34">
        <v>9.0270964209037199E-2</v>
      </c>
      <c r="M982" s="7">
        <v>9.1586155765301699E-2</v>
      </c>
      <c r="N982" s="7">
        <v>1.6093606544901301E-2</v>
      </c>
      <c r="O982" s="7">
        <v>2.4302972912958599E-3</v>
      </c>
      <c r="P982" s="7">
        <v>8.4233382996785996E-2</v>
      </c>
      <c r="Q982" s="7">
        <v>6.4808106544054596</v>
      </c>
    </row>
    <row r="983" spans="1:17" hidden="1" x14ac:dyDescent="0.25">
      <c r="A983" s="3" t="s">
        <v>36</v>
      </c>
      <c r="B983" s="2">
        <v>44197</v>
      </c>
      <c r="C983" s="34">
        <v>0.204427281947968</v>
      </c>
      <c r="D983" s="7">
        <v>5.5933969353218101E-2</v>
      </c>
      <c r="E983" s="7">
        <v>0.55338689891995996</v>
      </c>
      <c r="F983" s="14">
        <v>0.390679131726822</v>
      </c>
      <c r="G983" s="7">
        <v>1.6346381666534401E-2</v>
      </c>
      <c r="H983" s="7">
        <v>4.7669413382211701E-3</v>
      </c>
      <c r="I983" s="34">
        <v>8.4207050106189604E-2</v>
      </c>
      <c r="J983" s="34">
        <v>7.96393680048504E-2</v>
      </c>
      <c r="K983" s="34">
        <v>6.4508794805665598E-2</v>
      </c>
      <c r="L983" s="34">
        <v>0.34711368516654201</v>
      </c>
      <c r="M983" s="7">
        <v>0.114607695533994</v>
      </c>
      <c r="N983" s="7">
        <v>4.5650980541619798E-2</v>
      </c>
      <c r="O983" s="7">
        <v>1.86746257368816E-3</v>
      </c>
      <c r="P983" s="7">
        <v>0.24129164026269601</v>
      </c>
      <c r="Q983" s="7">
        <v>7.0055086287239101</v>
      </c>
    </row>
    <row r="984" spans="1:17" hidden="1" x14ac:dyDescent="0.25">
      <c r="A984" s="3" t="s">
        <v>36</v>
      </c>
      <c r="B984" s="2">
        <v>44228</v>
      </c>
      <c r="C984" s="34">
        <v>0.237196251532209</v>
      </c>
      <c r="D984" s="7">
        <v>4.9382839451298399E-2</v>
      </c>
      <c r="E984" s="7">
        <v>0.536890947547911</v>
      </c>
      <c r="F984" s="14">
        <v>0.41372621300079099</v>
      </c>
      <c r="G984" s="7">
        <v>1.2731125827814599E-2</v>
      </c>
      <c r="H984" s="7">
        <v>3.4626206244087001E-3</v>
      </c>
      <c r="I984" s="34">
        <v>0.153354295175024</v>
      </c>
      <c r="J984" s="34">
        <v>7.4082298959318796E-2</v>
      </c>
      <c r="K984" s="34">
        <v>6.1132507095553498E-2</v>
      </c>
      <c r="L984" s="34">
        <v>0.30081050141911098</v>
      </c>
      <c r="M984" s="7">
        <v>0.141018505203406</v>
      </c>
      <c r="N984" s="7">
        <v>4.71971901608325E-2</v>
      </c>
      <c r="O984" s="7">
        <v>2.5066603595080401E-3</v>
      </c>
      <c r="P984" s="7">
        <v>0.203704295175024</v>
      </c>
      <c r="Q984" s="7">
        <v>6.8587783947393799</v>
      </c>
    </row>
    <row r="985" spans="1:17" hidden="1" x14ac:dyDescent="0.25">
      <c r="A985" s="3" t="s">
        <v>36</v>
      </c>
      <c r="B985" s="2">
        <v>44256</v>
      </c>
      <c r="C985" s="34">
        <v>0.26811626399347199</v>
      </c>
      <c r="D985" s="7">
        <v>5.0245616829183902E-2</v>
      </c>
      <c r="E985" s="7">
        <v>0.52449547297829602</v>
      </c>
      <c r="F985" s="14">
        <v>0.42525891019251999</v>
      </c>
      <c r="G985" s="7">
        <v>1.7521062653408699E-2</v>
      </c>
      <c r="H985" s="7">
        <v>5.2480587432123301E-3</v>
      </c>
      <c r="I985" s="34">
        <v>0.119219947696934</v>
      </c>
      <c r="J985" s="34">
        <v>9.3315772595531796E-2</v>
      </c>
      <c r="K985" s="34">
        <v>6.7672547870579899E-2</v>
      </c>
      <c r="L985" s="34">
        <v>0.30366377994462701</v>
      </c>
      <c r="M985" s="7">
        <v>0.117754723636619</v>
      </c>
      <c r="N985" s="7">
        <v>4.1960273155066903E-2</v>
      </c>
      <c r="O985" s="7">
        <v>2.8662609233423299E-3</v>
      </c>
      <c r="P985" s="7">
        <v>0.23077757278067801</v>
      </c>
      <c r="Q985" s="7">
        <v>6.8257146942594202</v>
      </c>
    </row>
    <row r="986" spans="1:17" hidden="1" x14ac:dyDescent="0.25">
      <c r="A986" s="3" t="s">
        <v>36</v>
      </c>
      <c r="B986" s="2">
        <v>44287</v>
      </c>
      <c r="C986" s="34">
        <v>0.57939896271835201</v>
      </c>
      <c r="D986" s="7">
        <v>3.0809307778513699E-2</v>
      </c>
      <c r="E986" s="7">
        <v>0.526462220424191</v>
      </c>
      <c r="F986" s="14">
        <v>0.44272847179729602</v>
      </c>
      <c r="G986" s="7">
        <v>9.4811310072722404E-3</v>
      </c>
      <c r="H986" s="7">
        <v>2.05183561597953E-2</v>
      </c>
      <c r="I986" s="34">
        <v>0.340424403121589</v>
      </c>
      <c r="J986" s="34">
        <v>0.114696667492624</v>
      </c>
      <c r="K986" s="34">
        <v>0.11388322638817901</v>
      </c>
      <c r="L986" s="34">
        <v>0.148823605754491</v>
      </c>
      <c r="M986" s="7">
        <v>9.6355169196195106E-2</v>
      </c>
      <c r="N986" s="7">
        <v>1.78872726287841E-2</v>
      </c>
      <c r="O986" s="7">
        <v>1.57745411521162E-3</v>
      </c>
      <c r="P986" s="7">
        <v>0.13635271413585801</v>
      </c>
      <c r="Q986" s="7">
        <v>6.6755770994384402</v>
      </c>
    </row>
    <row r="987" spans="1:17" hidden="1" x14ac:dyDescent="0.25">
      <c r="A987" s="3" t="s">
        <v>36</v>
      </c>
      <c r="B987" s="2">
        <v>44317</v>
      </c>
      <c r="C987" s="34">
        <v>0.81108369567014904</v>
      </c>
      <c r="D987" s="7">
        <v>2.5525490505870999E-2</v>
      </c>
      <c r="E987" s="7">
        <v>0.51377050803994095</v>
      </c>
      <c r="F987" s="14">
        <v>0.46070400145418799</v>
      </c>
      <c r="G987" s="7">
        <v>6.4670710836369702E-3</v>
      </c>
      <c r="H987" s="7">
        <v>2.70053975353228E-2</v>
      </c>
      <c r="I987" s="34">
        <v>0.34919214594380799</v>
      </c>
      <c r="J987" s="34">
        <v>0.16812584504654901</v>
      </c>
      <c r="K987" s="34">
        <v>0.13401978086427699</v>
      </c>
      <c r="L987" s="34">
        <v>0.108910286736127</v>
      </c>
      <c r="M987" s="7">
        <v>7.8001262128006302E-2</v>
      </c>
      <c r="N987" s="7">
        <v>1.40295496431897E-2</v>
      </c>
      <c r="O987" s="7">
        <v>2.6435768826113299E-3</v>
      </c>
      <c r="P987" s="7">
        <v>0.11160508413647199</v>
      </c>
      <c r="Q987" s="7">
        <v>6.4719184040636701</v>
      </c>
    </row>
    <row r="988" spans="1:17" hidden="1" x14ac:dyDescent="0.25">
      <c r="A988" s="3" t="s">
        <v>36</v>
      </c>
      <c r="B988" s="2">
        <v>44348</v>
      </c>
      <c r="C988" s="34">
        <v>0.81376524529677796</v>
      </c>
      <c r="D988" s="7">
        <v>2.70533510595409E-2</v>
      </c>
      <c r="E988" s="7">
        <v>0.512839033185432</v>
      </c>
      <c r="F988" s="14">
        <v>0.46010761575502801</v>
      </c>
      <c r="G988" s="7">
        <v>6.78578831685439E-3</v>
      </c>
      <c r="H988" s="7">
        <v>3.0764423481934599E-2</v>
      </c>
      <c r="I988" s="34">
        <v>0.332340180903266</v>
      </c>
      <c r="J988" s="34">
        <v>0.19811164894814701</v>
      </c>
      <c r="K988" s="34">
        <v>0.11603013443797</v>
      </c>
      <c r="L988" s="34">
        <v>0.104723583126106</v>
      </c>
      <c r="M988" s="7">
        <v>7.8574726699148806E-2</v>
      </c>
      <c r="N988" s="7">
        <v>1.2567539895642301E-2</v>
      </c>
      <c r="O988" s="7">
        <v>5.2954212837869503E-3</v>
      </c>
      <c r="P988" s="7">
        <v>0.114806552907144</v>
      </c>
      <c r="Q988" s="7">
        <v>6.5279495534316299</v>
      </c>
    </row>
    <row r="989" spans="1:17" hidden="1" x14ac:dyDescent="0.25">
      <c r="A989" s="3" t="s">
        <v>36</v>
      </c>
      <c r="B989" s="2">
        <v>44378</v>
      </c>
      <c r="C989" s="34">
        <v>0.88442493821562196</v>
      </c>
      <c r="D989" s="7">
        <v>2.3135689040737002E-2</v>
      </c>
      <c r="E989" s="7">
        <v>0.51477258260620395</v>
      </c>
      <c r="F989" s="14">
        <v>0.46209172835305901</v>
      </c>
      <c r="G989" s="7">
        <v>6.41247313233785E-3</v>
      </c>
      <c r="H989" s="7">
        <v>3.3942723320134899E-2</v>
      </c>
      <c r="I989" s="34">
        <v>0.31140386633094502</v>
      </c>
      <c r="J989" s="34">
        <v>0.216842026841886</v>
      </c>
      <c r="K989" s="34">
        <v>0.124034509698274</v>
      </c>
      <c r="L989" s="34">
        <v>0.100660831718583</v>
      </c>
      <c r="M989" s="7">
        <v>7.2352833048676193E-2</v>
      </c>
      <c r="N989" s="7">
        <v>1.2032514426289701E-2</v>
      </c>
      <c r="O989" s="7">
        <v>7.0193166846553596E-3</v>
      </c>
      <c r="P989" s="7">
        <v>0.115298904798218</v>
      </c>
      <c r="Q989" s="7">
        <v>6.5587357859336199</v>
      </c>
    </row>
    <row r="990" spans="1:17" hidden="1" x14ac:dyDescent="0.25">
      <c r="A990" s="3" t="s">
        <v>36</v>
      </c>
      <c r="B990" s="2">
        <v>44409</v>
      </c>
      <c r="C990" s="34">
        <v>0.92621181306830902</v>
      </c>
      <c r="D990" s="7">
        <v>2.0009254893636998E-2</v>
      </c>
      <c r="E990" s="7">
        <v>0.52170551514279295</v>
      </c>
      <c r="F990" s="14">
        <v>0.45828522996357002</v>
      </c>
      <c r="G990" s="7">
        <v>5.8245648536153199E-3</v>
      </c>
      <c r="H990" s="7">
        <v>3.91737720690402E-2</v>
      </c>
      <c r="I990" s="34">
        <v>0.30353666497524201</v>
      </c>
      <c r="J990" s="34">
        <v>0.24190407785053</v>
      </c>
      <c r="K990" s="34">
        <v>0.117561762891641</v>
      </c>
      <c r="L990" s="34">
        <v>9.0380878583007099E-2</v>
      </c>
      <c r="M990" s="7">
        <v>6.9731961803560297E-2</v>
      </c>
      <c r="N990" s="7">
        <v>1.3214676125269499E-2</v>
      </c>
      <c r="O990" s="7">
        <v>9.2447325231727207E-3</v>
      </c>
      <c r="P990" s="7">
        <v>0.109426908324922</v>
      </c>
      <c r="Q990" s="7">
        <v>6.5978581996774102</v>
      </c>
    </row>
    <row r="991" spans="1:17" x14ac:dyDescent="0.25">
      <c r="A991" s="3" t="s">
        <v>36</v>
      </c>
      <c r="B991" s="2">
        <v>44440</v>
      </c>
      <c r="C991" s="34">
        <v>0.89293180113067305</v>
      </c>
      <c r="D991" s="7">
        <v>2.3405301860149601E-2</v>
      </c>
      <c r="E991" s="7">
        <v>0.50583218164598198</v>
      </c>
      <c r="F991" s="14">
        <v>0.47076251649386802</v>
      </c>
      <c r="G991" s="7">
        <v>6.95363565025539E-3</v>
      </c>
      <c r="H991" s="7">
        <v>3.1874583210349201E-2</v>
      </c>
      <c r="I991" s="34">
        <v>0.27099788748502501</v>
      </c>
      <c r="J991" s="34">
        <v>0.25544429643574801</v>
      </c>
      <c r="K991" s="34">
        <v>0.122183970130051</v>
      </c>
      <c r="L991" s="34">
        <v>9.6655531768858396E-2</v>
      </c>
      <c r="M991" s="7">
        <v>7.2528868246751102E-2</v>
      </c>
      <c r="N991" s="7">
        <v>1.44158152408082E-2</v>
      </c>
      <c r="O991" s="7">
        <v>1.0831989698026401E-2</v>
      </c>
      <c r="P991" s="7">
        <v>0.118113422134128</v>
      </c>
      <c r="Q991" s="7">
        <v>6.5666398901283403</v>
      </c>
    </row>
    <row r="992" spans="1:17" hidden="1" x14ac:dyDescent="0.25">
      <c r="A992" s="3" t="s">
        <v>37</v>
      </c>
      <c r="B992" s="2">
        <v>43466</v>
      </c>
      <c r="C992" s="34">
        <v>0.72778475322580904</v>
      </c>
      <c r="D992" s="7">
        <v>2.76003795304074E-2</v>
      </c>
      <c r="E992" s="7">
        <v>0.32951039371019197</v>
      </c>
      <c r="F992" s="14">
        <v>0.64288922675940097</v>
      </c>
      <c r="G992" s="7">
        <v>5.7142405597305603E-3</v>
      </c>
      <c r="H992" s="7">
        <v>3.0394026257265099E-2</v>
      </c>
      <c r="I992" s="34">
        <v>0.25371539187914299</v>
      </c>
      <c r="J992" s="34">
        <v>0.27436787446931898</v>
      </c>
      <c r="K992" s="34">
        <v>0.13172218994256299</v>
      </c>
      <c r="L992" s="34">
        <v>0.12797459919618701</v>
      </c>
      <c r="M992" s="7">
        <v>5.62142633598057E-2</v>
      </c>
      <c r="N992" s="7">
        <v>8.5241855462815305E-3</v>
      </c>
      <c r="O992" s="7">
        <v>7.6438199332818701E-2</v>
      </c>
      <c r="P992" s="7">
        <v>3.4935029456885598E-2</v>
      </c>
      <c r="Q992" s="7">
        <v>6.5959578296038801</v>
      </c>
    </row>
    <row r="993" spans="1:17" hidden="1" x14ac:dyDescent="0.25">
      <c r="A993" s="3" t="s">
        <v>37</v>
      </c>
      <c r="B993" s="2">
        <v>43497</v>
      </c>
      <c r="C993" s="34">
        <v>0.80130881514707497</v>
      </c>
      <c r="D993" s="7">
        <v>2.59471406858864E-2</v>
      </c>
      <c r="E993" s="7">
        <v>0.32398101853839101</v>
      </c>
      <c r="F993" s="14">
        <v>0.650071840775723</v>
      </c>
      <c r="G993" s="7">
        <v>5.6894775254974998E-3</v>
      </c>
      <c r="H993" s="7">
        <v>2.8245132687376499E-2</v>
      </c>
      <c r="I993" s="34">
        <v>0.236880617115652</v>
      </c>
      <c r="J993" s="34">
        <v>0.311824643620014</v>
      </c>
      <c r="K993" s="34">
        <v>0.12063377415099601</v>
      </c>
      <c r="L993" s="34">
        <v>0.13342411974850901</v>
      </c>
      <c r="M993" s="7">
        <v>5.6045572149070702E-2</v>
      </c>
      <c r="N993" s="7">
        <v>7.1256505556874898E-3</v>
      </c>
      <c r="O993" s="7">
        <v>7.1359655565460506E-2</v>
      </c>
      <c r="P993" s="7">
        <v>2.8771356881736199E-2</v>
      </c>
      <c r="Q993" s="7">
        <v>6.5519438879851499</v>
      </c>
    </row>
    <row r="994" spans="1:17" hidden="1" x14ac:dyDescent="0.25">
      <c r="A994" s="3" t="s">
        <v>37</v>
      </c>
      <c r="B994" s="2">
        <v>43525</v>
      </c>
      <c r="C994" s="34">
        <v>0.97082184208862599</v>
      </c>
      <c r="D994" s="7">
        <v>2.2968488290497E-2</v>
      </c>
      <c r="E994" s="7">
        <v>0.323984924352127</v>
      </c>
      <c r="F994" s="14">
        <v>0.65304658735737697</v>
      </c>
      <c r="G994" s="7">
        <v>5.9253363112564301E-3</v>
      </c>
      <c r="H994" s="7">
        <v>2.6798622301289599E-2</v>
      </c>
      <c r="I994" s="34">
        <v>0.25589447843727198</v>
      </c>
      <c r="J994" s="34">
        <v>0.298316891739208</v>
      </c>
      <c r="K994" s="34">
        <v>0.117810673693433</v>
      </c>
      <c r="L994" s="34">
        <v>0.13442179014524899</v>
      </c>
      <c r="M994" s="7">
        <v>5.3823264700204203E-2</v>
      </c>
      <c r="N994" s="7">
        <v>6.9542883305154703E-3</v>
      </c>
      <c r="O994" s="7">
        <v>6.5897170471719793E-2</v>
      </c>
      <c r="P994" s="7">
        <v>3.41574838698529E-2</v>
      </c>
      <c r="Q994" s="7">
        <v>6.5477289110676198</v>
      </c>
    </row>
    <row r="995" spans="1:17" hidden="1" x14ac:dyDescent="0.25">
      <c r="A995" s="3" t="s">
        <v>37</v>
      </c>
      <c r="B995" s="2">
        <v>43556</v>
      </c>
      <c r="C995" s="34">
        <v>0.948368496718758</v>
      </c>
      <c r="D995" s="7">
        <v>2.3798506435849898E-2</v>
      </c>
      <c r="E995" s="7">
        <v>0.32265360255197201</v>
      </c>
      <c r="F995" s="14">
        <v>0.65354789101217903</v>
      </c>
      <c r="G995" s="7">
        <v>5.0915260736817602E-3</v>
      </c>
      <c r="H995" s="7">
        <v>2.7329360264279099E-2</v>
      </c>
      <c r="I995" s="34">
        <v>0.28227189643213302</v>
      </c>
      <c r="J995" s="34">
        <v>0.282721929423083</v>
      </c>
      <c r="K995" s="34">
        <v>0.1101294712233</v>
      </c>
      <c r="L995" s="34">
        <v>0.14253911116835999</v>
      </c>
      <c r="M995" s="7">
        <v>4.9519317373564103E-2</v>
      </c>
      <c r="N995" s="7">
        <v>6.1297929928520499E-3</v>
      </c>
      <c r="O995" s="7">
        <v>6.8508402629845394E-2</v>
      </c>
      <c r="P995" s="7">
        <v>2.5759192418901001E-2</v>
      </c>
      <c r="Q995" s="7">
        <v>6.6187103050704401</v>
      </c>
    </row>
    <row r="996" spans="1:17" hidden="1" x14ac:dyDescent="0.25">
      <c r="A996" s="3" t="s">
        <v>37</v>
      </c>
      <c r="B996" s="2">
        <v>43586</v>
      </c>
      <c r="C996" s="34">
        <v>0.98711543525394896</v>
      </c>
      <c r="D996" s="7">
        <v>2.4432596290053E-2</v>
      </c>
      <c r="E996" s="7">
        <v>0.31977840587575102</v>
      </c>
      <c r="F996" s="14">
        <v>0.65578899783419597</v>
      </c>
      <c r="G996" s="7">
        <v>4.8785679602567503E-3</v>
      </c>
      <c r="H996" s="7">
        <v>2.5727952546023301E-2</v>
      </c>
      <c r="I996" s="34">
        <v>0.27254131588118402</v>
      </c>
      <c r="J996" s="34">
        <v>0.28592168479772201</v>
      </c>
      <c r="K996" s="34">
        <v>0.111682914869843</v>
      </c>
      <c r="L996" s="34">
        <v>0.14233515517558001</v>
      </c>
      <c r="M996" s="7">
        <v>5.5943031299637597E-2</v>
      </c>
      <c r="N996" s="7">
        <v>6.5539754782430503E-3</v>
      </c>
      <c r="O996" s="7">
        <v>6.7223029505191295E-2</v>
      </c>
      <c r="P996" s="7">
        <v>2.71923724863198E-2</v>
      </c>
      <c r="Q996" s="7">
        <v>6.5662724095074498</v>
      </c>
    </row>
    <row r="997" spans="1:17" hidden="1" x14ac:dyDescent="0.25">
      <c r="A997" s="3" t="s">
        <v>37</v>
      </c>
      <c r="B997" s="2">
        <v>43617</v>
      </c>
      <c r="C997" s="34">
        <v>0.954254105650715</v>
      </c>
      <c r="D997" s="7">
        <v>2.4297298609977602E-2</v>
      </c>
      <c r="E997" s="7">
        <v>0.31924066447392202</v>
      </c>
      <c r="F997" s="14">
        <v>0.65646203691610105</v>
      </c>
      <c r="G997" s="7">
        <v>4.1684663349016099E-3</v>
      </c>
      <c r="H997" s="7">
        <v>2.6640371062427299E-2</v>
      </c>
      <c r="I997" s="34">
        <v>0.27020493071462298</v>
      </c>
      <c r="J997" s="34">
        <v>0.27354783880390399</v>
      </c>
      <c r="K997" s="34">
        <v>0.11814971792774701</v>
      </c>
      <c r="L997" s="34">
        <v>0.135284069695111</v>
      </c>
      <c r="M997" s="7">
        <v>6.1370554213930797E-2</v>
      </c>
      <c r="N997" s="7">
        <v>6.3652069134777396E-3</v>
      </c>
      <c r="O997" s="7">
        <v>7.0190934417494605E-2</v>
      </c>
      <c r="P997" s="7">
        <v>3.4077909916383299E-2</v>
      </c>
      <c r="Q997" s="7">
        <v>6.6208524633769299</v>
      </c>
    </row>
    <row r="998" spans="1:17" hidden="1" x14ac:dyDescent="0.25">
      <c r="A998" s="3" t="s">
        <v>37</v>
      </c>
      <c r="B998" s="2">
        <v>43647</v>
      </c>
      <c r="C998" s="34">
        <v>0.95159120241554696</v>
      </c>
      <c r="D998" s="7">
        <v>2.3892311515808801E-2</v>
      </c>
      <c r="E998" s="7">
        <v>0.32052991018424698</v>
      </c>
      <c r="F998" s="14">
        <v>0.65557777829994401</v>
      </c>
      <c r="G998" s="7">
        <v>4.8379536740309403E-3</v>
      </c>
      <c r="H998" s="7">
        <v>2.8568595292626401E-2</v>
      </c>
      <c r="I998" s="34">
        <v>0.27253516976075998</v>
      </c>
      <c r="J998" s="34">
        <v>0.27070545785827399</v>
      </c>
      <c r="K998" s="34">
        <v>0.12023241748412899</v>
      </c>
      <c r="L998" s="34">
        <v>0.141459578289545</v>
      </c>
      <c r="M998" s="7">
        <v>5.59691733083367E-2</v>
      </c>
      <c r="N998" s="7">
        <v>6.8082032982410201E-3</v>
      </c>
      <c r="O998" s="7">
        <v>6.7901349864615795E-2</v>
      </c>
      <c r="P998" s="7">
        <v>3.09821011694409E-2</v>
      </c>
      <c r="Q998" s="7">
        <v>6.4781834280358099</v>
      </c>
    </row>
    <row r="999" spans="1:17" hidden="1" x14ac:dyDescent="0.25">
      <c r="A999" s="3" t="s">
        <v>37</v>
      </c>
      <c r="B999" s="2">
        <v>43678</v>
      </c>
      <c r="C999" s="34">
        <v>0.99627608109905497</v>
      </c>
      <c r="D999" s="7">
        <v>2.5342146042220098E-2</v>
      </c>
      <c r="E999" s="7">
        <v>0.31141176512721902</v>
      </c>
      <c r="F999" s="14">
        <v>0.66324608883056102</v>
      </c>
      <c r="G999" s="7">
        <v>4.9372510912273496E-3</v>
      </c>
      <c r="H999" s="7">
        <v>3.2018001292947601E-2</v>
      </c>
      <c r="I999" s="34">
        <v>0.27712420756731398</v>
      </c>
      <c r="J999" s="34">
        <v>0.28079339778513901</v>
      </c>
      <c r="K999" s="34">
        <v>0.11603983754140799</v>
      </c>
      <c r="L999" s="34">
        <v>0.13193924970641999</v>
      </c>
      <c r="M999" s="7">
        <v>5.2994416935239201E-2</v>
      </c>
      <c r="N999" s="7">
        <v>7.8627795475389502E-3</v>
      </c>
      <c r="O999" s="7">
        <v>7.0301664218558296E-2</v>
      </c>
      <c r="P999" s="7">
        <v>2.59891943142086E-2</v>
      </c>
      <c r="Q999" s="7">
        <v>6.6505253325678204</v>
      </c>
    </row>
    <row r="1000" spans="1:17" hidden="1" x14ac:dyDescent="0.25">
      <c r="A1000" s="3" t="s">
        <v>37</v>
      </c>
      <c r="B1000" s="2">
        <v>43709</v>
      </c>
      <c r="C1000" s="34">
        <v>0.94446883371025303</v>
      </c>
      <c r="D1000" s="7">
        <v>2.8606320712370199E-2</v>
      </c>
      <c r="E1000" s="7">
        <v>0.32393718839869001</v>
      </c>
      <c r="F1000" s="14">
        <v>0.64745649088893997</v>
      </c>
      <c r="G1000" s="7">
        <v>4.6668278572541896E-3</v>
      </c>
      <c r="H1000" s="7">
        <v>2.8462799934183901E-2</v>
      </c>
      <c r="I1000" s="34">
        <v>0.26141918794938401</v>
      </c>
      <c r="J1000" s="34">
        <v>0.28209530212728601</v>
      </c>
      <c r="K1000" s="34">
        <v>0.124281932912837</v>
      </c>
      <c r="L1000" s="34">
        <v>0.147502221597032</v>
      </c>
      <c r="M1000" s="7">
        <v>4.8917087134153603E-2</v>
      </c>
      <c r="N1000" s="7">
        <v>7.5078495466175104E-3</v>
      </c>
      <c r="O1000" s="7">
        <v>6.41543918496464E-2</v>
      </c>
      <c r="P1000" s="7">
        <v>3.0992399091605401E-2</v>
      </c>
      <c r="Q1000" s="7">
        <v>6.5971459797843304</v>
      </c>
    </row>
    <row r="1001" spans="1:17" hidden="1" x14ac:dyDescent="0.25">
      <c r="A1001" s="3" t="s">
        <v>37</v>
      </c>
      <c r="B1001" s="2">
        <v>43739</v>
      </c>
      <c r="C1001" s="34">
        <v>1.04416709806522</v>
      </c>
      <c r="D1001" s="7">
        <v>2.5065278440410298E-2</v>
      </c>
      <c r="E1001" s="7">
        <v>0.32421866038498398</v>
      </c>
      <c r="F1001" s="14">
        <v>0.65071606117460601</v>
      </c>
      <c r="G1001" s="7">
        <v>4.9084844395797201E-3</v>
      </c>
      <c r="H1001" s="7">
        <v>3.2859390024649597E-2</v>
      </c>
      <c r="I1001" s="34">
        <v>0.25847826724415401</v>
      </c>
      <c r="J1001" s="34">
        <v>0.28047758858214999</v>
      </c>
      <c r="K1001" s="34">
        <v>0.12560806773816599</v>
      </c>
      <c r="L1001" s="34">
        <v>0.150295017350844</v>
      </c>
      <c r="M1001" s="7">
        <v>4.9270145857270201E-2</v>
      </c>
      <c r="N1001" s="7">
        <v>6.2247515892615898E-3</v>
      </c>
      <c r="O1001" s="7">
        <v>6.3687537592367505E-2</v>
      </c>
      <c r="P1001" s="7">
        <v>2.81907495815567E-2</v>
      </c>
      <c r="Q1001" s="7">
        <v>6.6786752770142801</v>
      </c>
    </row>
    <row r="1002" spans="1:17" hidden="1" x14ac:dyDescent="0.25">
      <c r="A1002" s="3" t="s">
        <v>37</v>
      </c>
      <c r="B1002" s="2">
        <v>43770</v>
      </c>
      <c r="C1002" s="34">
        <v>1.1753403298681</v>
      </c>
      <c r="D1002" s="7">
        <v>2.3486868050943601E-2</v>
      </c>
      <c r="E1002" s="7">
        <v>0.325690963168078</v>
      </c>
      <c r="F1002" s="14">
        <v>0.65082216878097898</v>
      </c>
      <c r="G1002" s="7">
        <v>4.1933309469934102E-3</v>
      </c>
      <c r="H1002" s="7">
        <v>3.2080328479787097E-2</v>
      </c>
      <c r="I1002" s="34">
        <v>0.27424189961255402</v>
      </c>
      <c r="J1002" s="34">
        <v>0.26262499778304899</v>
      </c>
      <c r="K1002" s="34">
        <v>0.148417752794854</v>
      </c>
      <c r="L1002" s="34">
        <v>0.138734683091012</v>
      </c>
      <c r="M1002" s="7">
        <v>5.4857206371185199E-2</v>
      </c>
      <c r="N1002" s="7">
        <v>7.9701611605085803E-3</v>
      </c>
      <c r="O1002" s="7">
        <v>5.1578461434496001E-2</v>
      </c>
      <c r="P1002" s="7">
        <v>2.53011783255618E-2</v>
      </c>
      <c r="Q1002" s="7">
        <v>6.6385616484695698</v>
      </c>
    </row>
    <row r="1003" spans="1:17" hidden="1" x14ac:dyDescent="0.25">
      <c r="A1003" s="3" t="s">
        <v>37</v>
      </c>
      <c r="B1003" s="2">
        <v>43800</v>
      </c>
      <c r="C1003" s="34">
        <v>1.4985030067568901</v>
      </c>
      <c r="D1003" s="7">
        <v>2.1630437013170599E-2</v>
      </c>
      <c r="E1003" s="7">
        <v>0.344270516847278</v>
      </c>
      <c r="F1003" s="14">
        <v>0.63409904613955104</v>
      </c>
      <c r="G1003" s="7">
        <v>4.0321168056536103E-3</v>
      </c>
      <c r="H1003" s="7">
        <v>3.4483501978665801E-2</v>
      </c>
      <c r="I1003" s="34">
        <v>0.317353293521416</v>
      </c>
      <c r="J1003" s="34">
        <v>0.22453623796960501</v>
      </c>
      <c r="K1003" s="34">
        <v>0.18274507205843599</v>
      </c>
      <c r="L1003" s="34">
        <v>0.109429838376237</v>
      </c>
      <c r="M1003" s="7">
        <v>6.0165014836296299E-2</v>
      </c>
      <c r="N1003" s="7">
        <v>6.1483902330697303E-3</v>
      </c>
      <c r="O1003" s="7">
        <v>4.0091072483603198E-2</v>
      </c>
      <c r="P1003" s="7">
        <v>2.10154617370178E-2</v>
      </c>
      <c r="Q1003" s="7">
        <v>6.6745190011695703</v>
      </c>
    </row>
    <row r="1004" spans="1:17" hidden="1" x14ac:dyDescent="0.25">
      <c r="A1004" s="3" t="s">
        <v>37</v>
      </c>
      <c r="B1004" s="2">
        <v>43831</v>
      </c>
      <c r="C1004" s="34">
        <v>0.81192074173092699</v>
      </c>
      <c r="D1004" s="7">
        <v>3.0425618550748299E-2</v>
      </c>
      <c r="E1004" s="7">
        <v>0.33948242268873302</v>
      </c>
      <c r="F1004" s="14">
        <v>0.63009195876051904</v>
      </c>
      <c r="G1004" s="7">
        <v>6.10128364656527E-3</v>
      </c>
      <c r="H1004" s="7">
        <v>3.0448267833666099E-2</v>
      </c>
      <c r="I1004" s="34">
        <v>0.22521603031538701</v>
      </c>
      <c r="J1004" s="34">
        <v>0.29120523310162</v>
      </c>
      <c r="K1004" s="34">
        <v>0.128914449238971</v>
      </c>
      <c r="L1004" s="34">
        <v>0.15584696432423301</v>
      </c>
      <c r="M1004" s="7">
        <v>5.3467604378831898E-2</v>
      </c>
      <c r="N1004" s="7">
        <v>6.8627159166029196E-3</v>
      </c>
      <c r="O1004" s="7">
        <v>6.7789653942994202E-2</v>
      </c>
      <c r="P1004" s="7">
        <v>3.4147797301128199E-2</v>
      </c>
      <c r="Q1004" s="7">
        <v>6.5607594906111304</v>
      </c>
    </row>
    <row r="1005" spans="1:17" hidden="1" x14ac:dyDescent="0.25">
      <c r="A1005" s="3" t="s">
        <v>37</v>
      </c>
      <c r="B1005" s="2">
        <v>43862</v>
      </c>
      <c r="C1005" s="34">
        <v>0.89229527738900805</v>
      </c>
      <c r="D1005" s="7">
        <v>2.7035361939158401E-2</v>
      </c>
      <c r="E1005" s="7">
        <v>0.309142169008292</v>
      </c>
      <c r="F1005" s="14">
        <v>0.66382246905255005</v>
      </c>
      <c r="G1005" s="7">
        <v>5.2001793708092003E-3</v>
      </c>
      <c r="H1005" s="7">
        <v>3.1233912197674699E-2</v>
      </c>
      <c r="I1005" s="34">
        <v>0.21473248287906699</v>
      </c>
      <c r="J1005" s="34">
        <v>0.32982700268875298</v>
      </c>
      <c r="K1005" s="34">
        <v>0.11422571911627399</v>
      </c>
      <c r="L1005" s="34">
        <v>0.15051000699237799</v>
      </c>
      <c r="M1005" s="7">
        <v>4.9316882071315502E-2</v>
      </c>
      <c r="N1005" s="7">
        <v>5.6051811004356501E-3</v>
      </c>
      <c r="O1005" s="7">
        <v>6.8190306114608606E-2</v>
      </c>
      <c r="P1005" s="7">
        <v>3.1158327468684799E-2</v>
      </c>
      <c r="Q1005" s="7">
        <v>6.5195235167528898</v>
      </c>
    </row>
    <row r="1006" spans="1:17" hidden="1" x14ac:dyDescent="0.25">
      <c r="A1006" s="3" t="s">
        <v>37</v>
      </c>
      <c r="B1006" s="2">
        <v>43891</v>
      </c>
      <c r="C1006" s="34">
        <v>0.57761573240194097</v>
      </c>
      <c r="D1006" s="7">
        <v>3.5717539656444301E-2</v>
      </c>
      <c r="E1006" s="7">
        <v>0.35801666883084299</v>
      </c>
      <c r="F1006" s="14">
        <v>0.60626579151271298</v>
      </c>
      <c r="G1006" s="7">
        <v>6.41842441430513E-3</v>
      </c>
      <c r="H1006" s="7">
        <v>2.6320492976681101E-2</v>
      </c>
      <c r="I1006" s="34">
        <v>0.180371848123592</v>
      </c>
      <c r="J1006" s="34">
        <v>0.27102447484540099</v>
      </c>
      <c r="K1006" s="34">
        <v>0.11342478721121201</v>
      </c>
      <c r="L1006" s="34">
        <v>0.25528828915621599</v>
      </c>
      <c r="M1006" s="7">
        <v>5.3174846243238698E-2</v>
      </c>
      <c r="N1006" s="7">
        <v>7.7334631475395998E-3</v>
      </c>
      <c r="O1006" s="7">
        <v>5.5945871561107897E-2</v>
      </c>
      <c r="P1006" s="7">
        <v>3.0297502320705799E-2</v>
      </c>
      <c r="Q1006" s="7">
        <v>6.4941420183279899</v>
      </c>
    </row>
    <row r="1007" spans="1:17" hidden="1" x14ac:dyDescent="0.25">
      <c r="A1007" s="3" t="s">
        <v>37</v>
      </c>
      <c r="B1007" s="2">
        <v>43922</v>
      </c>
      <c r="C1007" s="34">
        <v>0.12879198244783099</v>
      </c>
      <c r="D1007" s="7">
        <v>8.8849192532351601E-2</v>
      </c>
      <c r="E1007" s="7">
        <v>0.44009767921420501</v>
      </c>
      <c r="F1007" s="14">
        <v>0.47105312825344398</v>
      </c>
      <c r="G1007" s="7">
        <v>1.2026331822598799E-2</v>
      </c>
      <c r="H1007" s="7">
        <v>6.8635032119310701E-4</v>
      </c>
      <c r="I1007" s="34">
        <v>4.1775147841747601E-2</v>
      </c>
      <c r="J1007" s="34">
        <v>1.5018929334486401E-2</v>
      </c>
      <c r="K1007" s="34">
        <v>9.0181638161713595E-2</v>
      </c>
      <c r="L1007" s="34">
        <v>0.77970475958858199</v>
      </c>
      <c r="M1007" s="7">
        <v>1.89694494262715E-2</v>
      </c>
      <c r="N1007" s="7">
        <v>1.7960245195011701E-2</v>
      </c>
      <c r="O1007" s="7">
        <v>1.04747405976644E-2</v>
      </c>
      <c r="P1007" s="7">
        <v>1.32024077107313E-2</v>
      </c>
      <c r="Q1007" s="7">
        <v>6.3502149426917498</v>
      </c>
    </row>
    <row r="1008" spans="1:17" hidden="1" x14ac:dyDescent="0.25">
      <c r="A1008" s="3" t="s">
        <v>37</v>
      </c>
      <c r="B1008" s="2">
        <v>43952</v>
      </c>
      <c r="C1008" s="34">
        <v>0.16600711681008301</v>
      </c>
      <c r="D1008" s="7">
        <v>7.8660867412332303E-2</v>
      </c>
      <c r="E1008" s="7">
        <v>0.44050875778036802</v>
      </c>
      <c r="F1008" s="14">
        <v>0.48083037480730001</v>
      </c>
      <c r="G1008" s="7">
        <v>1.29426452481161E-2</v>
      </c>
      <c r="H1008" s="7">
        <v>2.0709993408903902E-3</v>
      </c>
      <c r="I1008" s="34">
        <v>4.4041543761398003E-2</v>
      </c>
      <c r="J1008" s="34">
        <v>2.6205169180771801E-2</v>
      </c>
      <c r="K1008" s="34">
        <v>9.3250907131031999E-2</v>
      </c>
      <c r="L1008" s="34">
        <v>0.72677184350577595</v>
      </c>
      <c r="M1008" s="7">
        <v>2.1434416830723401E-2</v>
      </c>
      <c r="N1008" s="7">
        <v>2.0496646500176699E-2</v>
      </c>
      <c r="O1008" s="7">
        <v>3.59331910698771E-2</v>
      </c>
      <c r="P1008" s="7">
        <v>1.6852637431238202E-2</v>
      </c>
      <c r="Q1008" s="7">
        <v>6.3928002865159304</v>
      </c>
    </row>
    <row r="1009" spans="1:17" hidden="1" x14ac:dyDescent="0.25">
      <c r="A1009" s="3" t="s">
        <v>37</v>
      </c>
      <c r="B1009" s="2">
        <v>43983</v>
      </c>
      <c r="C1009" s="34">
        <v>0.345519484557609</v>
      </c>
      <c r="D1009" s="7">
        <v>5.1165146219641203E-2</v>
      </c>
      <c r="E1009" s="7">
        <v>0.41822855513963397</v>
      </c>
      <c r="F1009" s="14">
        <v>0.53060629864072495</v>
      </c>
      <c r="G1009" s="7">
        <v>8.0083987774506593E-3</v>
      </c>
      <c r="H1009" s="7">
        <v>1.37933310450756E-2</v>
      </c>
      <c r="I1009" s="34">
        <v>0.28379653451349901</v>
      </c>
      <c r="J1009" s="34">
        <v>5.97552130609037E-2</v>
      </c>
      <c r="K1009" s="34">
        <v>0.104112844781435</v>
      </c>
      <c r="L1009" s="34">
        <v>0.37047213411693097</v>
      </c>
      <c r="M1009" s="7">
        <v>4.1306262812912498E-2</v>
      </c>
      <c r="N1009" s="7">
        <v>1.31814513064543E-2</v>
      </c>
      <c r="O1009" s="7">
        <v>3.4068345273363797E-2</v>
      </c>
      <c r="P1009" s="7">
        <v>7.1505484311973594E-2</v>
      </c>
      <c r="Q1009" s="7">
        <v>6.5623066204382399</v>
      </c>
    </row>
    <row r="1010" spans="1:17" hidden="1" x14ac:dyDescent="0.25">
      <c r="A1010" s="3" t="s">
        <v>37</v>
      </c>
      <c r="B1010" s="2">
        <v>44013</v>
      </c>
      <c r="C1010" s="34">
        <v>0.71283816252075904</v>
      </c>
      <c r="D1010" s="7">
        <v>4.00033710975169E-2</v>
      </c>
      <c r="E1010" s="7">
        <v>0.38629883900563999</v>
      </c>
      <c r="F1010" s="14">
        <v>0.57369778989684295</v>
      </c>
      <c r="G1010" s="7">
        <v>5.5543655245791296E-3</v>
      </c>
      <c r="H1010" s="7">
        <v>2.4584731331878499E-2</v>
      </c>
      <c r="I1010" s="34">
        <v>0.30646962733781402</v>
      </c>
      <c r="J1010" s="34">
        <v>0.23469754949048599</v>
      </c>
      <c r="K1010" s="34">
        <v>0.11068464472666099</v>
      </c>
      <c r="L1010" s="34">
        <v>0.18004827514164601</v>
      </c>
      <c r="M1010" s="7">
        <v>5.51648725184396E-2</v>
      </c>
      <c r="N1010" s="7">
        <v>9.1565481287095695E-3</v>
      </c>
      <c r="O1010" s="7">
        <v>4.4870359483426901E-2</v>
      </c>
      <c r="P1010" s="7">
        <v>2.8769026316359098E-2</v>
      </c>
      <c r="Q1010" s="7">
        <v>6.7365853005159497</v>
      </c>
    </row>
    <row r="1011" spans="1:17" hidden="1" x14ac:dyDescent="0.25">
      <c r="A1011" s="3" t="s">
        <v>37</v>
      </c>
      <c r="B1011" s="2">
        <v>44044</v>
      </c>
      <c r="C1011" s="34">
        <v>0.95043819262364304</v>
      </c>
      <c r="D1011" s="7">
        <v>2.82375287822983E-2</v>
      </c>
      <c r="E1011" s="7">
        <v>0.33804563504012702</v>
      </c>
      <c r="F1011" s="14">
        <v>0.63371683617757402</v>
      </c>
      <c r="G1011" s="7">
        <v>5.0416202528174399E-3</v>
      </c>
      <c r="H1011" s="7">
        <v>2.5158388162692901E-2</v>
      </c>
      <c r="I1011" s="34">
        <v>0.28736236339792298</v>
      </c>
      <c r="J1011" s="34">
        <v>0.314173695455438</v>
      </c>
      <c r="K1011" s="34">
        <v>9.1262319128965499E-2</v>
      </c>
      <c r="L1011" s="34">
        <v>0.13623132916332101</v>
      </c>
      <c r="M1011" s="7">
        <v>5.4075555500441998E-2</v>
      </c>
      <c r="N1011" s="7">
        <v>6.2439008286271497E-3</v>
      </c>
      <c r="O1011" s="7">
        <v>5.52032650493764E-2</v>
      </c>
      <c r="P1011" s="7">
        <v>2.5247563060396799E-2</v>
      </c>
      <c r="Q1011" s="7">
        <v>6.8230458637783302</v>
      </c>
    </row>
    <row r="1012" spans="1:17" hidden="1" x14ac:dyDescent="0.25">
      <c r="A1012" s="3" t="s">
        <v>37</v>
      </c>
      <c r="B1012" s="2">
        <v>44075</v>
      </c>
      <c r="C1012" s="34">
        <v>0.82110140628070505</v>
      </c>
      <c r="D1012" s="7">
        <v>3.39884603983098E-2</v>
      </c>
      <c r="E1012" s="7">
        <v>0.34626043828743502</v>
      </c>
      <c r="F1012" s="14">
        <v>0.61975110131425504</v>
      </c>
      <c r="G1012" s="7">
        <v>5.4295987381310501E-3</v>
      </c>
      <c r="H1012" s="7">
        <v>2.4502599320458701E-2</v>
      </c>
      <c r="I1012" s="34">
        <v>0.27044739412934299</v>
      </c>
      <c r="J1012" s="34">
        <v>0.28162237604899698</v>
      </c>
      <c r="K1012" s="34">
        <v>0.101397121253381</v>
      </c>
      <c r="L1012" s="34">
        <v>0.16837762633800499</v>
      </c>
      <c r="M1012" s="7">
        <v>5.3215270661380903E-2</v>
      </c>
      <c r="N1012" s="7">
        <v>8.8796058442358293E-3</v>
      </c>
      <c r="O1012" s="7">
        <v>5.59151926430181E-2</v>
      </c>
      <c r="P1012" s="7">
        <v>3.0213215023049699E-2</v>
      </c>
      <c r="Q1012" s="7">
        <v>6.64886217507458</v>
      </c>
    </row>
    <row r="1013" spans="1:17" hidden="1" x14ac:dyDescent="0.25">
      <c r="A1013" s="3" t="s">
        <v>37</v>
      </c>
      <c r="B1013" s="2">
        <v>44105</v>
      </c>
      <c r="C1013" s="34">
        <v>0.70937361038330404</v>
      </c>
      <c r="D1013" s="7">
        <v>3.7463753247251597E-2</v>
      </c>
      <c r="E1013" s="7">
        <v>0.41421466353359299</v>
      </c>
      <c r="F1013" s="14">
        <v>0.54832158321915503</v>
      </c>
      <c r="G1013" s="7">
        <v>5.7450772240770498E-3</v>
      </c>
      <c r="H1013" s="7">
        <v>2.43606380936158E-2</v>
      </c>
      <c r="I1013" s="34">
        <v>0.305440024990908</v>
      </c>
      <c r="J1013" s="34">
        <v>0.199229055671543</v>
      </c>
      <c r="K1013" s="34">
        <v>0.11871566044107799</v>
      </c>
      <c r="L1013" s="34">
        <v>0.21091097425401101</v>
      </c>
      <c r="M1013" s="7">
        <v>5.9174162785931197E-2</v>
      </c>
      <c r="N1013" s="7">
        <v>1.0412808948236501E-2</v>
      </c>
      <c r="O1013" s="7">
        <v>4.1792163925977503E-2</v>
      </c>
      <c r="P1013" s="7">
        <v>2.4219433664620999E-2</v>
      </c>
      <c r="Q1013" s="7">
        <v>6.7170547453587899</v>
      </c>
    </row>
    <row r="1014" spans="1:17" hidden="1" x14ac:dyDescent="0.25">
      <c r="A1014" s="3" t="s">
        <v>37</v>
      </c>
      <c r="B1014" s="2">
        <v>44136</v>
      </c>
      <c r="C1014" s="34">
        <v>0.36224275381314303</v>
      </c>
      <c r="D1014" s="7">
        <v>4.9964966123610101E-2</v>
      </c>
      <c r="E1014" s="7">
        <v>0.432731638076783</v>
      </c>
      <c r="F1014" s="14">
        <v>0.51730339579960605</v>
      </c>
      <c r="G1014" s="7">
        <v>8.9915158352937199E-3</v>
      </c>
      <c r="H1014" s="7">
        <v>1.5647343188047499E-2</v>
      </c>
      <c r="I1014" s="34">
        <v>0.162341292286137</v>
      </c>
      <c r="J1014" s="34">
        <v>0.11949427745416299</v>
      </c>
      <c r="K1014" s="34">
        <v>0.108657980682917</v>
      </c>
      <c r="L1014" s="34">
        <v>0.42229694419923702</v>
      </c>
      <c r="M1014" s="7">
        <v>7.7257045871268096E-2</v>
      </c>
      <c r="N1014" s="7">
        <v>1.28682214502695E-2</v>
      </c>
      <c r="O1014" s="7">
        <v>4.4722939499426302E-2</v>
      </c>
      <c r="P1014" s="7">
        <v>2.7722439533240498E-2</v>
      </c>
      <c r="Q1014" s="7">
        <v>6.5588221370081801</v>
      </c>
    </row>
    <row r="1015" spans="1:17" hidden="1" x14ac:dyDescent="0.25">
      <c r="A1015" s="3" t="s">
        <v>37</v>
      </c>
      <c r="B1015" s="2">
        <v>44166</v>
      </c>
      <c r="C1015" s="34">
        <v>1.3078319259112099</v>
      </c>
      <c r="D1015" s="7">
        <v>2.6056237788551199E-2</v>
      </c>
      <c r="E1015" s="7">
        <v>0.38767244305050302</v>
      </c>
      <c r="F1015" s="14">
        <v>0.58627131916094599</v>
      </c>
      <c r="G1015" s="7">
        <v>4.8062498464392402E-3</v>
      </c>
      <c r="H1015" s="7">
        <v>2.8397368175254501E-2</v>
      </c>
      <c r="I1015" s="34">
        <v>0.34969531880848798</v>
      </c>
      <c r="J1015" s="34">
        <v>0.21357346641500599</v>
      </c>
      <c r="K1015" s="34">
        <v>0.16717666088689401</v>
      </c>
      <c r="L1015" s="34">
        <v>0.117542900525843</v>
      </c>
      <c r="M1015" s="7">
        <v>6.0829173385440999E-2</v>
      </c>
      <c r="N1015" s="7">
        <v>7.7863475891692697E-3</v>
      </c>
      <c r="O1015" s="7">
        <v>3.1953787994234699E-2</v>
      </c>
      <c r="P1015" s="7">
        <v>1.82387263732307E-2</v>
      </c>
      <c r="Q1015" s="7">
        <v>6.8387269046435604</v>
      </c>
    </row>
    <row r="1016" spans="1:17" hidden="1" x14ac:dyDescent="0.25">
      <c r="A1016" s="3" t="s">
        <v>37</v>
      </c>
      <c r="B1016" s="2">
        <v>44197</v>
      </c>
      <c r="C1016" s="34">
        <v>0.222880855227926</v>
      </c>
      <c r="D1016" s="7">
        <v>6.7065589728575195E-2</v>
      </c>
      <c r="E1016" s="7">
        <v>0.43217574826878002</v>
      </c>
      <c r="F1016" s="14">
        <v>0.50075866200264396</v>
      </c>
      <c r="G1016" s="7">
        <v>1.1954317272553E-2</v>
      </c>
      <c r="H1016" s="7">
        <v>7.2200456405484498E-3</v>
      </c>
      <c r="I1016" s="34">
        <v>0.12279423049513501</v>
      </c>
      <c r="J1016" s="34">
        <v>8.2933705079624997E-2</v>
      </c>
      <c r="K1016" s="34">
        <v>9.10943321327536E-2</v>
      </c>
      <c r="L1016" s="34">
        <v>0.49349202974122502</v>
      </c>
      <c r="M1016" s="7">
        <v>8.3248066000089493E-2</v>
      </c>
      <c r="N1016" s="7">
        <v>1.30137049370482E-2</v>
      </c>
      <c r="O1016" s="7">
        <v>5.5033351656234498E-2</v>
      </c>
      <c r="P1016" s="7">
        <v>3.9216217044787997E-2</v>
      </c>
      <c r="Q1016" s="7">
        <v>6.5453774573674401</v>
      </c>
    </row>
    <row r="1017" spans="1:17" hidden="1" x14ac:dyDescent="0.25">
      <c r="A1017" s="3" t="s">
        <v>37</v>
      </c>
      <c r="B1017" s="2">
        <v>44228</v>
      </c>
      <c r="C1017" s="34">
        <v>0.203440939470897</v>
      </c>
      <c r="D1017" s="7">
        <v>6.7255852889600398E-2</v>
      </c>
      <c r="E1017" s="7">
        <v>0.42941005910711599</v>
      </c>
      <c r="F1017" s="14">
        <v>0.50333408800328405</v>
      </c>
      <c r="G1017" s="7">
        <v>1.19454337167997E-2</v>
      </c>
      <c r="H1017" s="7">
        <v>1.23147794755034E-3</v>
      </c>
      <c r="I1017" s="34">
        <v>4.7012201379678702E-2</v>
      </c>
      <c r="J1017" s="34">
        <v>9.1324850459905502E-2</v>
      </c>
      <c r="K1017" s="34">
        <v>6.7616435780501305E-2</v>
      </c>
      <c r="L1017" s="34">
        <v>0.57779396049912202</v>
      </c>
      <c r="M1017" s="7">
        <v>9.8059489865678903E-2</v>
      </c>
      <c r="N1017" s="7">
        <v>1.79641394937049E-2</v>
      </c>
      <c r="O1017" s="7">
        <v>5.3680960658817001E-2</v>
      </c>
      <c r="P1017" s="7">
        <v>3.3371050198241499E-2</v>
      </c>
      <c r="Q1017" s="7">
        <v>6.4326009025589004</v>
      </c>
    </row>
    <row r="1018" spans="1:17" hidden="1" x14ac:dyDescent="0.25">
      <c r="A1018" s="3" t="s">
        <v>37</v>
      </c>
      <c r="B1018" s="2">
        <v>44256</v>
      </c>
      <c r="C1018" s="34">
        <v>0.26413980452006403</v>
      </c>
      <c r="D1018" s="7">
        <v>6.1433596404662803E-2</v>
      </c>
      <c r="E1018" s="7">
        <v>0.41862851781811899</v>
      </c>
      <c r="F1018" s="14">
        <v>0.519937885777219</v>
      </c>
      <c r="G1018" s="7">
        <v>1.2045444415754799E-2</v>
      </c>
      <c r="H1018" s="7">
        <v>2.39618102990455E-3</v>
      </c>
      <c r="I1018" s="34">
        <v>5.0199858188401301E-2</v>
      </c>
      <c r="J1018" s="34">
        <v>0.10503189441824599</v>
      </c>
      <c r="K1018" s="34">
        <v>7.6109844116235906E-2</v>
      </c>
      <c r="L1018" s="34">
        <v>0.53308964950940696</v>
      </c>
      <c r="M1018" s="7">
        <v>0.113753022474917</v>
      </c>
      <c r="N1018" s="7">
        <v>1.28120600902452E-2</v>
      </c>
      <c r="O1018" s="7">
        <v>5.8392140218860702E-2</v>
      </c>
      <c r="P1018" s="7">
        <v>3.6169905538027999E-2</v>
      </c>
      <c r="Q1018" s="7">
        <v>6.5237188348125201</v>
      </c>
    </row>
    <row r="1019" spans="1:17" hidden="1" x14ac:dyDescent="0.25">
      <c r="A1019" s="3" t="s">
        <v>37</v>
      </c>
      <c r="B1019" s="2">
        <v>44287</v>
      </c>
      <c r="C1019" s="34">
        <v>0.66042202803647199</v>
      </c>
      <c r="D1019" s="7">
        <v>4.0159278903928702E-2</v>
      </c>
      <c r="E1019" s="7">
        <v>0.40960382718226701</v>
      </c>
      <c r="F1019" s="14">
        <v>0.55023689391380404</v>
      </c>
      <c r="G1019" s="7">
        <v>5.1016338301414204E-3</v>
      </c>
      <c r="H1019" s="7">
        <v>1.3922294431653799E-2</v>
      </c>
      <c r="I1019" s="34">
        <v>0.32374487103545602</v>
      </c>
      <c r="J1019" s="34">
        <v>0.19424159015943199</v>
      </c>
      <c r="K1019" s="34">
        <v>0.115739873441877</v>
      </c>
      <c r="L1019" s="34">
        <v>0.210972810439469</v>
      </c>
      <c r="M1019" s="7">
        <v>6.7157769413589502E-2</v>
      </c>
      <c r="N1019" s="7">
        <v>6.6294590672648698E-3</v>
      </c>
      <c r="O1019" s="7">
        <v>3.7952665458315597E-2</v>
      </c>
      <c r="P1019" s="7">
        <v>2.4537032722800899E-2</v>
      </c>
      <c r="Q1019" s="7">
        <v>6.6913512663656398</v>
      </c>
    </row>
    <row r="1020" spans="1:17" hidden="1" x14ac:dyDescent="0.25">
      <c r="A1020" s="3" t="s">
        <v>37</v>
      </c>
      <c r="B1020" s="2">
        <v>44317</v>
      </c>
      <c r="C1020" s="34">
        <v>0.92537608624784695</v>
      </c>
      <c r="D1020" s="7">
        <v>3.5167111367913097E-2</v>
      </c>
      <c r="E1020" s="7">
        <v>0.36355286381987301</v>
      </c>
      <c r="F1020" s="14">
        <v>0.60128002481221399</v>
      </c>
      <c r="G1020" s="7">
        <v>4.1312107381277097E-3</v>
      </c>
      <c r="H1020" s="7">
        <v>2.07625856938746E-2</v>
      </c>
      <c r="I1020" s="34">
        <v>0.28372898486558801</v>
      </c>
      <c r="J1020" s="34">
        <v>0.28817629734112499</v>
      </c>
      <c r="K1020" s="34">
        <v>0.105091803890248</v>
      </c>
      <c r="L1020" s="34">
        <v>0.15980251295487299</v>
      </c>
      <c r="M1020" s="7">
        <v>5.1970451213461499E-2</v>
      </c>
      <c r="N1020" s="7">
        <v>5.46574600072157E-3</v>
      </c>
      <c r="O1020" s="7">
        <v>5.2846101543003197E-2</v>
      </c>
      <c r="P1020" s="7">
        <v>2.8024305758977599E-2</v>
      </c>
      <c r="Q1020" s="7">
        <v>6.6100193498818198</v>
      </c>
    </row>
    <row r="1021" spans="1:17" hidden="1" x14ac:dyDescent="0.25">
      <c r="A1021" s="3" t="s">
        <v>37</v>
      </c>
      <c r="B1021" s="2">
        <v>44348</v>
      </c>
      <c r="C1021" s="34">
        <v>0.97464306097402298</v>
      </c>
      <c r="D1021" s="7">
        <v>3.0634015528603599E-2</v>
      </c>
      <c r="E1021" s="7">
        <v>0.331603292802925</v>
      </c>
      <c r="F1021" s="14">
        <v>0.63776269166847199</v>
      </c>
      <c r="G1021" s="7">
        <v>4.1829038966551798E-3</v>
      </c>
      <c r="H1021" s="7">
        <v>2.2417819418672099E-2</v>
      </c>
      <c r="I1021" s="34">
        <v>0.26994308807193401</v>
      </c>
      <c r="J1021" s="34">
        <v>0.32300409801893498</v>
      </c>
      <c r="K1021" s="34">
        <v>9.2807584626975304E-2</v>
      </c>
      <c r="L1021" s="34">
        <v>0.144318790460359</v>
      </c>
      <c r="M1021" s="7">
        <v>5.2412103628665899E-2</v>
      </c>
      <c r="N1021" s="7">
        <v>4.8942832230134299E-3</v>
      </c>
      <c r="O1021" s="7">
        <v>5.9759780769050599E-2</v>
      </c>
      <c r="P1021" s="7">
        <v>2.62595478857394E-2</v>
      </c>
      <c r="Q1021" s="7">
        <v>6.7035874464742697</v>
      </c>
    </row>
    <row r="1022" spans="1:17" hidden="1" x14ac:dyDescent="0.25">
      <c r="A1022" s="3" t="s">
        <v>37</v>
      </c>
      <c r="B1022" s="2">
        <v>44378</v>
      </c>
      <c r="C1022" s="34">
        <v>1.0856718407433601</v>
      </c>
      <c r="D1022" s="7">
        <v>2.93946609560383E-2</v>
      </c>
      <c r="E1022" s="7">
        <v>0.30437176033748597</v>
      </c>
      <c r="F1022" s="14">
        <v>0.66623357870647604</v>
      </c>
      <c r="G1022" s="7">
        <v>4.0288957454901004E-3</v>
      </c>
      <c r="H1022" s="7">
        <v>2.5796144608350099E-2</v>
      </c>
      <c r="I1022" s="34">
        <v>0.25374449113768999</v>
      </c>
      <c r="J1022" s="34">
        <v>0.35178087243737899</v>
      </c>
      <c r="K1022" s="34">
        <v>8.6790316273550605E-2</v>
      </c>
      <c r="L1022" s="34">
        <v>0.13521997453148701</v>
      </c>
      <c r="M1022" s="7">
        <v>4.5155576489339301E-2</v>
      </c>
      <c r="N1022" s="7">
        <v>4.9419308135334704E-3</v>
      </c>
      <c r="O1022" s="7">
        <v>6.8595708394579E-2</v>
      </c>
      <c r="P1022" s="7">
        <v>2.3946089568600601E-2</v>
      </c>
      <c r="Q1022" s="7">
        <v>6.6343418050861196</v>
      </c>
    </row>
    <row r="1023" spans="1:17" hidden="1" x14ac:dyDescent="0.25">
      <c r="A1023" s="3" t="s">
        <v>37</v>
      </c>
      <c r="B1023" s="2">
        <v>44409</v>
      </c>
      <c r="C1023" s="34">
        <v>1.1891385964177501</v>
      </c>
      <c r="D1023" s="7">
        <v>2.4666723123991301E-2</v>
      </c>
      <c r="E1023" s="7">
        <v>0.280442073489647</v>
      </c>
      <c r="F1023" s="14">
        <v>0.69489120338636201</v>
      </c>
      <c r="G1023" s="7">
        <v>3.95354339170773E-3</v>
      </c>
      <c r="H1023" s="7">
        <v>3.1531977117149598E-2</v>
      </c>
      <c r="I1023" s="34">
        <v>0.25477901259691998</v>
      </c>
      <c r="J1023" s="34">
        <v>0.36533314107824499</v>
      </c>
      <c r="K1023" s="34">
        <v>8.5399033482758097E-2</v>
      </c>
      <c r="L1023" s="34">
        <v>0.12189622123272199</v>
      </c>
      <c r="M1023" s="7">
        <v>3.7832750693787602E-2</v>
      </c>
      <c r="N1023" s="7">
        <v>4.1752995499576302E-3</v>
      </c>
      <c r="O1023" s="7">
        <v>7.0160155693568801E-2</v>
      </c>
      <c r="P1023" s="7">
        <v>2.49388651631825E-2</v>
      </c>
      <c r="Q1023" s="7">
        <v>6.7448613577627201</v>
      </c>
    </row>
    <row r="1024" spans="1:17" x14ac:dyDescent="0.25">
      <c r="A1024" s="3" t="s">
        <v>37</v>
      </c>
      <c r="B1024" s="2">
        <v>44440</v>
      </c>
      <c r="C1024" s="34">
        <v>1.0789510438913501</v>
      </c>
      <c r="D1024" s="7">
        <v>3.0920982655014601E-2</v>
      </c>
      <c r="E1024" s="7">
        <v>0.30811515509322202</v>
      </c>
      <c r="F1024" s="14">
        <v>0.66096386225176396</v>
      </c>
      <c r="G1024" s="7">
        <v>4.4336317637311603E-3</v>
      </c>
      <c r="H1024" s="7">
        <v>2.7698589948840099E-2</v>
      </c>
      <c r="I1024" s="34">
        <v>0.23084294259792601</v>
      </c>
      <c r="J1024" s="34">
        <v>0.35893381113289902</v>
      </c>
      <c r="K1024" s="34">
        <v>8.8518499628471095E-2</v>
      </c>
      <c r="L1024" s="34">
        <v>0.152297426344604</v>
      </c>
      <c r="M1024" s="7">
        <v>4.29323352950267E-2</v>
      </c>
      <c r="N1024" s="7">
        <v>5.7168779881629104E-3</v>
      </c>
      <c r="O1024" s="7">
        <v>6.4390139133566907E-2</v>
      </c>
      <c r="P1024" s="7">
        <v>2.42357461667724E-2</v>
      </c>
      <c r="Q1024" s="7">
        <v>6.5344255831078399</v>
      </c>
    </row>
    <row r="1025" spans="1:17" hidden="1" x14ac:dyDescent="0.25">
      <c r="A1025" s="3" t="s">
        <v>38</v>
      </c>
      <c r="B1025" s="2">
        <v>43466</v>
      </c>
      <c r="C1025" s="34">
        <v>0.91190163535318203</v>
      </c>
      <c r="D1025" s="7">
        <v>6.1285005731189897E-2</v>
      </c>
      <c r="E1025" s="7">
        <v>0.563161203276209</v>
      </c>
      <c r="F1025" s="14">
        <v>0.375553790992601</v>
      </c>
      <c r="G1025" s="7">
        <v>1.7340174974527198E-2</v>
      </c>
      <c r="H1025" s="7">
        <v>1.85376236403413E-2</v>
      </c>
      <c r="I1025" s="34">
        <v>0.121183562288788</v>
      </c>
      <c r="J1025" s="34">
        <v>0.31838845776240998</v>
      </c>
      <c r="K1025" s="34">
        <v>7.64721801164545E-2</v>
      </c>
      <c r="L1025" s="34">
        <v>9.4307110105282893E-2</v>
      </c>
      <c r="M1025" s="7">
        <v>8.2839393294065394E-2</v>
      </c>
      <c r="N1025" s="7">
        <v>6.2308561769805404E-3</v>
      </c>
      <c r="O1025" s="7">
        <v>0.25488265757978801</v>
      </c>
      <c r="P1025" s="7">
        <v>9.8179840613621307E-3</v>
      </c>
      <c r="Q1025" s="7">
        <v>4.5766607293682702</v>
      </c>
    </row>
    <row r="1026" spans="1:17" hidden="1" x14ac:dyDescent="0.25">
      <c r="A1026" s="3" t="s">
        <v>38</v>
      </c>
      <c r="B1026" s="2">
        <v>43497</v>
      </c>
      <c r="C1026" s="34">
        <v>0.93802572366278603</v>
      </c>
      <c r="D1026" s="7">
        <v>6.0016488271109503E-2</v>
      </c>
      <c r="E1026" s="7">
        <v>0.54889806198384095</v>
      </c>
      <c r="F1026" s="14">
        <v>0.39108544974505</v>
      </c>
      <c r="G1026" s="7">
        <v>1.6426237692094701E-2</v>
      </c>
      <c r="H1026" s="7">
        <v>1.7504012590044998E-2</v>
      </c>
      <c r="I1026" s="34">
        <v>0.10799600709754301</v>
      </c>
      <c r="J1026" s="34">
        <v>0.34884798481802598</v>
      </c>
      <c r="K1026" s="34">
        <v>7.3325538446132807E-2</v>
      </c>
      <c r="L1026" s="34">
        <v>9.4090104808338904E-2</v>
      </c>
      <c r="M1026" s="7">
        <v>8.1249430703299097E-2</v>
      </c>
      <c r="N1026" s="7">
        <v>4.4105553454504001E-3</v>
      </c>
      <c r="O1026" s="7">
        <v>0.246313789121932</v>
      </c>
      <c r="P1026" s="7">
        <v>9.8363393771384693E-3</v>
      </c>
      <c r="Q1026" s="7">
        <v>4.5624966324882497</v>
      </c>
    </row>
    <row r="1027" spans="1:17" hidden="1" x14ac:dyDescent="0.25">
      <c r="A1027" s="3" t="s">
        <v>38</v>
      </c>
      <c r="B1027" s="2">
        <v>43525</v>
      </c>
      <c r="C1027" s="34">
        <v>1.0486999690054899</v>
      </c>
      <c r="D1027" s="7">
        <v>6.1064344965596401E-2</v>
      </c>
      <c r="E1027" s="7">
        <v>0.55404331591036504</v>
      </c>
      <c r="F1027" s="14">
        <v>0.38489233912403897</v>
      </c>
      <c r="G1027" s="7">
        <v>1.71115753763404E-2</v>
      </c>
      <c r="H1027" s="7">
        <v>1.58571716612682E-2</v>
      </c>
      <c r="I1027" s="34">
        <v>0.11772998187359</v>
      </c>
      <c r="J1027" s="34">
        <v>0.34794934815429701</v>
      </c>
      <c r="K1027" s="34">
        <v>7.3778087283764504E-2</v>
      </c>
      <c r="L1027" s="34">
        <v>9.2578457585881499E-2</v>
      </c>
      <c r="M1027" s="7">
        <v>8.0632495926660094E-2</v>
      </c>
      <c r="N1027" s="7">
        <v>4.69705835440817E-3</v>
      </c>
      <c r="O1027" s="7">
        <v>0.2400482903799</v>
      </c>
      <c r="P1027" s="7">
        <v>9.6175334038900197E-3</v>
      </c>
      <c r="Q1027" s="7">
        <v>4.5654629523054</v>
      </c>
    </row>
    <row r="1028" spans="1:17" hidden="1" x14ac:dyDescent="0.25">
      <c r="A1028" s="3" t="s">
        <v>38</v>
      </c>
      <c r="B1028" s="2">
        <v>43556</v>
      </c>
      <c r="C1028" s="34">
        <v>0.95864408451262395</v>
      </c>
      <c r="D1028" s="7">
        <v>6.0427178016343501E-2</v>
      </c>
      <c r="E1028" s="7">
        <v>0.55112233916304998</v>
      </c>
      <c r="F1028" s="14">
        <v>0.38845048282060601</v>
      </c>
      <c r="G1028" s="7">
        <v>1.6670419393365499E-2</v>
      </c>
      <c r="H1028" s="7">
        <v>1.6752537721647798E-2</v>
      </c>
      <c r="I1028" s="34">
        <v>0.12399467609741199</v>
      </c>
      <c r="J1028" s="34">
        <v>0.33281024720567798</v>
      </c>
      <c r="K1028" s="34">
        <v>7.56040890534459E-2</v>
      </c>
      <c r="L1028" s="34">
        <v>9.3202189789851703E-2</v>
      </c>
      <c r="M1028" s="7">
        <v>8.2565243625955201E-2</v>
      </c>
      <c r="N1028" s="7">
        <v>4.9501816297657297E-3</v>
      </c>
      <c r="O1028" s="7">
        <v>0.24433706371446601</v>
      </c>
      <c r="P1028" s="7">
        <v>9.1133517684111494E-3</v>
      </c>
      <c r="Q1028" s="7">
        <v>4.5843452171755903</v>
      </c>
    </row>
    <row r="1029" spans="1:17" hidden="1" x14ac:dyDescent="0.25">
      <c r="A1029" s="3" t="s">
        <v>38</v>
      </c>
      <c r="B1029" s="2">
        <v>43586</v>
      </c>
      <c r="C1029" s="34">
        <v>1.02002813139854</v>
      </c>
      <c r="D1029" s="7">
        <v>6.0650053380139998E-2</v>
      </c>
      <c r="E1029" s="7">
        <v>0.55436650654488095</v>
      </c>
      <c r="F1029" s="14">
        <v>0.38498344007497898</v>
      </c>
      <c r="G1029" s="7">
        <v>1.6582782605602399E-2</v>
      </c>
      <c r="H1029" s="7">
        <v>1.8812633337980399E-2</v>
      </c>
      <c r="I1029" s="34">
        <v>0.127644221431398</v>
      </c>
      <c r="J1029" s="34">
        <v>0.33064982702050399</v>
      </c>
      <c r="K1029" s="34">
        <v>7.5643206195105603E-2</v>
      </c>
      <c r="L1029" s="34">
        <v>9.1581170053562699E-2</v>
      </c>
      <c r="M1029" s="7">
        <v>8.1223166731939203E-2</v>
      </c>
      <c r="N1029" s="7">
        <v>5.2970119603272699E-3</v>
      </c>
      <c r="O1029" s="7">
        <v>0.24241737383689499</v>
      </c>
      <c r="P1029" s="7">
        <v>1.01486068266863E-2</v>
      </c>
      <c r="Q1029" s="7">
        <v>4.5696026726511496</v>
      </c>
    </row>
    <row r="1030" spans="1:17" hidden="1" x14ac:dyDescent="0.25">
      <c r="A1030" s="3" t="s">
        <v>38</v>
      </c>
      <c r="B1030" s="2">
        <v>43617</v>
      </c>
      <c r="C1030" s="34">
        <v>0.98739976481637204</v>
      </c>
      <c r="D1030" s="7">
        <v>6.5561676199932306E-2</v>
      </c>
      <c r="E1030" s="7">
        <v>0.55866740246830504</v>
      </c>
      <c r="F1030" s="14">
        <v>0.37577092133176199</v>
      </c>
      <c r="G1030" s="7">
        <v>1.6808120393384599E-2</v>
      </c>
      <c r="H1030" s="7">
        <v>1.6853347301201999E-2</v>
      </c>
      <c r="I1030" s="34">
        <v>0.13677275408885001</v>
      </c>
      <c r="J1030" s="34">
        <v>0.32036312249036097</v>
      </c>
      <c r="K1030" s="34">
        <v>8.0874561961348096E-2</v>
      </c>
      <c r="L1030" s="34">
        <v>9.1837856175096405E-2</v>
      </c>
      <c r="M1030" s="7">
        <v>7.8242387347556397E-2</v>
      </c>
      <c r="N1030" s="7">
        <v>5.1481510910558496E-3</v>
      </c>
      <c r="O1030" s="7">
        <v>0.24263520131657801</v>
      </c>
      <c r="P1030" s="7">
        <v>1.0464497834567999E-2</v>
      </c>
      <c r="Q1030" s="7">
        <v>4.5720727097791798</v>
      </c>
    </row>
    <row r="1031" spans="1:17" hidden="1" x14ac:dyDescent="0.25">
      <c r="A1031" s="3" t="s">
        <v>38</v>
      </c>
      <c r="B1031" s="2">
        <v>43647</v>
      </c>
      <c r="C1031" s="34">
        <v>1.03115912109462</v>
      </c>
      <c r="D1031" s="7">
        <v>6.1185657871895199E-2</v>
      </c>
      <c r="E1031" s="7">
        <v>0.55934417647590096</v>
      </c>
      <c r="F1031" s="14">
        <v>0.37947016565220398</v>
      </c>
      <c r="G1031" s="7">
        <v>1.7091143238890199E-2</v>
      </c>
      <c r="H1031" s="7">
        <v>1.92850050059158E-2</v>
      </c>
      <c r="I1031" s="34">
        <v>0.12942605104807201</v>
      </c>
      <c r="J1031" s="34">
        <v>0.321370159108951</v>
      </c>
      <c r="K1031" s="34">
        <v>7.7783315295721495E-2</v>
      </c>
      <c r="L1031" s="34">
        <v>9.4103594048328507E-2</v>
      </c>
      <c r="M1031" s="7">
        <v>8.0820609230712395E-2</v>
      </c>
      <c r="N1031" s="7">
        <v>6.2496927921612804E-3</v>
      </c>
      <c r="O1031" s="7">
        <v>0.244958400178309</v>
      </c>
      <c r="P1031" s="7">
        <v>8.9120300529383304E-3</v>
      </c>
      <c r="Q1031" s="7">
        <v>4.5911498446338301</v>
      </c>
    </row>
    <row r="1032" spans="1:17" hidden="1" x14ac:dyDescent="0.25">
      <c r="A1032" s="3" t="s">
        <v>38</v>
      </c>
      <c r="B1032" s="2">
        <v>43678</v>
      </c>
      <c r="C1032" s="34">
        <v>0.95644895427454601</v>
      </c>
      <c r="D1032" s="7">
        <v>6.0323454544405797E-2</v>
      </c>
      <c r="E1032" s="7">
        <v>0.55196662866534596</v>
      </c>
      <c r="F1032" s="14">
        <v>0.38770991679024802</v>
      </c>
      <c r="G1032" s="7">
        <v>1.6684215553123799E-2</v>
      </c>
      <c r="H1032" s="7">
        <v>2.1920945896494001E-2</v>
      </c>
      <c r="I1032" s="34">
        <v>0.11908060215945</v>
      </c>
      <c r="J1032" s="34">
        <v>0.33941399026721902</v>
      </c>
      <c r="K1032" s="34">
        <v>7.6665736164285403E-2</v>
      </c>
      <c r="L1032" s="34">
        <v>9.2968369712683505E-2</v>
      </c>
      <c r="M1032" s="7">
        <v>7.7698561820737699E-2</v>
      </c>
      <c r="N1032" s="7">
        <v>5.4115699193137499E-3</v>
      </c>
      <c r="O1032" s="7">
        <v>0.240409325233465</v>
      </c>
      <c r="P1032" s="7">
        <v>9.7466832732275698E-3</v>
      </c>
      <c r="Q1032" s="7">
        <v>4.6181428799099402</v>
      </c>
    </row>
    <row r="1033" spans="1:17" hidden="1" x14ac:dyDescent="0.25">
      <c r="A1033" s="3" t="s">
        <v>38</v>
      </c>
      <c r="B1033" s="2">
        <v>43709</v>
      </c>
      <c r="C1033" s="34">
        <v>0.94081477614037101</v>
      </c>
      <c r="D1033" s="7">
        <v>6.3837191964722997E-2</v>
      </c>
      <c r="E1033" s="7">
        <v>0.561404268768253</v>
      </c>
      <c r="F1033" s="14">
        <v>0.37475853926702402</v>
      </c>
      <c r="G1033" s="7">
        <v>1.7443047442381E-2</v>
      </c>
      <c r="H1033" s="7">
        <v>1.529089394939E-2</v>
      </c>
      <c r="I1033" s="34">
        <v>0.121352273722397</v>
      </c>
      <c r="J1033" s="34">
        <v>0.32090266141027601</v>
      </c>
      <c r="K1033" s="34">
        <v>8.4588113356324601E-2</v>
      </c>
      <c r="L1033" s="34">
        <v>9.3751504106447406E-2</v>
      </c>
      <c r="M1033" s="7">
        <v>7.9101838533659999E-2</v>
      </c>
      <c r="N1033" s="7">
        <v>5.8502762548487798E-3</v>
      </c>
      <c r="O1033" s="7">
        <v>0.25166352852663998</v>
      </c>
      <c r="P1033" s="7">
        <v>1.00558626976355E-2</v>
      </c>
      <c r="Q1033" s="7">
        <v>4.5711358544137699</v>
      </c>
    </row>
    <row r="1034" spans="1:17" hidden="1" x14ac:dyDescent="0.25">
      <c r="A1034" s="3" t="s">
        <v>38</v>
      </c>
      <c r="B1034" s="2">
        <v>43739</v>
      </c>
      <c r="C1034" s="34">
        <v>1.03863799854894</v>
      </c>
      <c r="D1034" s="7">
        <v>6.7366789465054699E-2</v>
      </c>
      <c r="E1034" s="7">
        <v>0.55649141188031903</v>
      </c>
      <c r="F1034" s="14">
        <v>0.37614179865462599</v>
      </c>
      <c r="G1034" s="7">
        <v>1.7601042591326499E-2</v>
      </c>
      <c r="H1034" s="7">
        <v>1.6577102175565399E-2</v>
      </c>
      <c r="I1034" s="34">
        <v>0.121821557409434</v>
      </c>
      <c r="J1034" s="34">
        <v>0.33105095472066198</v>
      </c>
      <c r="K1034" s="34">
        <v>7.7887890660244805E-2</v>
      </c>
      <c r="L1034" s="34">
        <v>9.0960923562436694E-2</v>
      </c>
      <c r="M1034" s="7">
        <v>7.8927561882418701E-2</v>
      </c>
      <c r="N1034" s="7">
        <v>5.8198218804671898E-3</v>
      </c>
      <c r="O1034" s="7">
        <v>0.24898568303116</v>
      </c>
      <c r="P1034" s="7">
        <v>1.0367462086284401E-2</v>
      </c>
      <c r="Q1034" s="7">
        <v>4.5260230374720498</v>
      </c>
    </row>
    <row r="1035" spans="1:17" hidden="1" x14ac:dyDescent="0.25">
      <c r="A1035" s="3" t="s">
        <v>38</v>
      </c>
      <c r="B1035" s="2">
        <v>43770</v>
      </c>
      <c r="C1035" s="34">
        <v>1.05143372170873</v>
      </c>
      <c r="D1035" s="7">
        <v>6.1493315969930303E-2</v>
      </c>
      <c r="E1035" s="7">
        <v>0.54795588924676897</v>
      </c>
      <c r="F1035" s="14">
        <v>0.39055079478330101</v>
      </c>
      <c r="G1035" s="7">
        <v>1.6845053646105002E-2</v>
      </c>
      <c r="H1035" s="7">
        <v>1.57762718188009E-2</v>
      </c>
      <c r="I1035" s="34">
        <v>0.12817554650968799</v>
      </c>
      <c r="J1035" s="34">
        <v>0.337385324743671</v>
      </c>
      <c r="K1035" s="34">
        <v>8.2729645140737898E-2</v>
      </c>
      <c r="L1035" s="34">
        <v>8.7694903405691804E-2</v>
      </c>
      <c r="M1035" s="7">
        <v>7.5507945533052498E-2</v>
      </c>
      <c r="N1035" s="7">
        <v>5.9632951024905399E-3</v>
      </c>
      <c r="O1035" s="7">
        <v>0.240210517229929</v>
      </c>
      <c r="P1035" s="7">
        <v>9.7114968698328707E-3</v>
      </c>
      <c r="Q1035" s="7">
        <v>4.5515358065695803</v>
      </c>
    </row>
    <row r="1036" spans="1:17" hidden="1" x14ac:dyDescent="0.25">
      <c r="A1036" s="3" t="s">
        <v>38</v>
      </c>
      <c r="B1036" s="2">
        <v>43800</v>
      </c>
      <c r="C1036" s="34">
        <v>1.1168061194837999</v>
      </c>
      <c r="D1036" s="7">
        <v>6.4680381746193796E-2</v>
      </c>
      <c r="E1036" s="7">
        <v>0.55794818761616904</v>
      </c>
      <c r="F1036" s="14">
        <v>0.37737143063763701</v>
      </c>
      <c r="G1036" s="7">
        <v>1.42701276107597E-2</v>
      </c>
      <c r="H1036" s="7">
        <v>1.7415165550801699E-2</v>
      </c>
      <c r="I1036" s="34">
        <v>0.14813923559777201</v>
      </c>
      <c r="J1036" s="34">
        <v>0.320173844208202</v>
      </c>
      <c r="K1036" s="34">
        <v>0.118643546279812</v>
      </c>
      <c r="L1036" s="34">
        <v>8.0634556218123807E-2</v>
      </c>
      <c r="M1036" s="7">
        <v>6.9692081977708403E-2</v>
      </c>
      <c r="N1036" s="7">
        <v>7.6155928803733498E-3</v>
      </c>
      <c r="O1036" s="7">
        <v>0.214600910309694</v>
      </c>
      <c r="P1036" s="7">
        <v>8.8149393667538208E-3</v>
      </c>
      <c r="Q1036" s="7">
        <v>4.5203819429228496</v>
      </c>
    </row>
    <row r="1037" spans="1:17" hidden="1" x14ac:dyDescent="0.25">
      <c r="A1037" s="3" t="s">
        <v>38</v>
      </c>
      <c r="B1037" s="2">
        <v>43831</v>
      </c>
      <c r="C1037" s="34">
        <v>0.90031382119442804</v>
      </c>
      <c r="D1037" s="7">
        <v>6.7691065839774106E-2</v>
      </c>
      <c r="E1037" s="7">
        <v>0.57487875877367201</v>
      </c>
      <c r="F1037" s="14">
        <v>0.35743017538655403</v>
      </c>
      <c r="G1037" s="7">
        <v>1.7659712868064802E-2</v>
      </c>
      <c r="H1037" s="7">
        <v>1.7316076007179701E-2</v>
      </c>
      <c r="I1037" s="34">
        <v>0.108323967978978</v>
      </c>
      <c r="J1037" s="34">
        <v>0.32040615675568102</v>
      </c>
      <c r="K1037" s="34">
        <v>7.4714742754580704E-2</v>
      </c>
      <c r="L1037" s="34">
        <v>9.5741629467725006E-2</v>
      </c>
      <c r="M1037" s="7">
        <v>8.5512858857426002E-2</v>
      </c>
      <c r="N1037" s="7">
        <v>7.50432794013608E-3</v>
      </c>
      <c r="O1037" s="7">
        <v>0.26285076930638401</v>
      </c>
      <c r="P1037" s="7">
        <v>9.9697580638440902E-3</v>
      </c>
      <c r="Q1037" s="7">
        <v>4.5764461896033497</v>
      </c>
    </row>
    <row r="1038" spans="1:17" hidden="1" x14ac:dyDescent="0.25">
      <c r="A1038" s="3" t="s">
        <v>38</v>
      </c>
      <c r="B1038" s="2">
        <v>43862</v>
      </c>
      <c r="C1038" s="34">
        <v>0.90842998824408705</v>
      </c>
      <c r="D1038" s="7">
        <v>6.3159280282025596E-2</v>
      </c>
      <c r="E1038" s="7">
        <v>0.55907464881417102</v>
      </c>
      <c r="F1038" s="14">
        <v>0.37776607090380299</v>
      </c>
      <c r="G1038" s="7">
        <v>1.77062401628405E-2</v>
      </c>
      <c r="H1038" s="7">
        <v>1.7812697799704701E-2</v>
      </c>
      <c r="I1038" s="34">
        <v>9.7661839252695698E-2</v>
      </c>
      <c r="J1038" s="34">
        <v>0.35019605603839699</v>
      </c>
      <c r="K1038" s="34">
        <v>6.7962470159707897E-2</v>
      </c>
      <c r="L1038" s="34">
        <v>9.5625874865696806E-2</v>
      </c>
      <c r="M1038" s="7">
        <v>8.36914835133446E-2</v>
      </c>
      <c r="N1038" s="7">
        <v>5.3623669158307102E-3</v>
      </c>
      <c r="O1038" s="7">
        <v>0.25352445076814001</v>
      </c>
      <c r="P1038" s="7">
        <v>1.0456520523642101E-2</v>
      </c>
      <c r="Q1038" s="7">
        <v>4.5805219320989696</v>
      </c>
    </row>
    <row r="1039" spans="1:17" hidden="1" x14ac:dyDescent="0.25">
      <c r="A1039" s="3" t="s">
        <v>38</v>
      </c>
      <c r="B1039" s="2">
        <v>43891</v>
      </c>
      <c r="C1039" s="34">
        <v>0.534390679676786</v>
      </c>
      <c r="D1039" s="7">
        <v>9.6515523406743603E-2</v>
      </c>
      <c r="E1039" s="7">
        <v>0.56063993378145605</v>
      </c>
      <c r="F1039" s="14">
        <v>0.34284454281179999</v>
      </c>
      <c r="G1039" s="7">
        <v>1.9760487966143301E-2</v>
      </c>
      <c r="H1039" s="7">
        <v>1.5005872407463801E-2</v>
      </c>
      <c r="I1039" s="34">
        <v>9.2795295983429602E-2</v>
      </c>
      <c r="J1039" s="34">
        <v>0.287484283282742</v>
      </c>
      <c r="K1039" s="34">
        <v>6.5587884141159E-2</v>
      </c>
      <c r="L1039" s="34">
        <v>0.158904285536249</v>
      </c>
      <c r="M1039" s="7">
        <v>0.10194155865139801</v>
      </c>
      <c r="N1039" s="7">
        <v>6.0868978139711899E-3</v>
      </c>
      <c r="O1039" s="7">
        <v>0.24001045789974701</v>
      </c>
      <c r="P1039" s="7">
        <v>1.2422976317697201E-2</v>
      </c>
      <c r="Q1039" s="7">
        <v>4.6865670033814704</v>
      </c>
    </row>
    <row r="1040" spans="1:17" hidden="1" x14ac:dyDescent="0.25">
      <c r="A1040" s="3" t="s">
        <v>38</v>
      </c>
      <c r="B1040" s="2">
        <v>43922</v>
      </c>
      <c r="C1040" s="34">
        <v>8.1960671563902895E-2</v>
      </c>
      <c r="D1040" s="7">
        <v>0.33979667058416202</v>
      </c>
      <c r="E1040" s="7">
        <v>0.47157647667219799</v>
      </c>
      <c r="F1040" s="14">
        <v>0.18862685274363999</v>
      </c>
      <c r="G1040" s="7">
        <v>3.8745203524750901E-2</v>
      </c>
      <c r="H1040" s="7">
        <v>7.7660833198480198E-4</v>
      </c>
      <c r="I1040" s="34">
        <v>5.6964750149264803E-2</v>
      </c>
      <c r="J1040" s="34">
        <v>3.72709543438609E-2</v>
      </c>
      <c r="K1040" s="34">
        <v>9.3702203247091696E-3</v>
      </c>
      <c r="L1040" s="34">
        <v>0.61526614949581404</v>
      </c>
      <c r="M1040" s="7">
        <v>8.5082113067148399E-2</v>
      </c>
      <c r="N1040" s="7">
        <v>9.3421488047247606E-3</v>
      </c>
      <c r="O1040" s="7">
        <v>0.11936297077763899</v>
      </c>
      <c r="P1040" s="7">
        <v>2.7818881180103099E-2</v>
      </c>
      <c r="Q1040" s="7">
        <v>5.1285597482036298</v>
      </c>
    </row>
    <row r="1041" spans="1:17" hidden="1" x14ac:dyDescent="0.25">
      <c r="A1041" s="3" t="s">
        <v>38</v>
      </c>
      <c r="B1041" s="2">
        <v>43952</v>
      </c>
      <c r="C1041" s="34">
        <v>9.7340999428279604E-2</v>
      </c>
      <c r="D1041" s="7">
        <v>0.322412777143053</v>
      </c>
      <c r="E1041" s="7">
        <v>0.47702443266255701</v>
      </c>
      <c r="F1041" s="14">
        <v>0.20056279019438999</v>
      </c>
      <c r="G1041" s="7">
        <v>3.6693739155333402E-2</v>
      </c>
      <c r="H1041" s="7">
        <v>4.0069749192077099E-3</v>
      </c>
      <c r="I1041" s="34">
        <v>6.5691809427204303E-2</v>
      </c>
      <c r="J1041" s="34">
        <v>7.5725216357356906E-2</v>
      </c>
      <c r="K1041" s="34">
        <v>1.4871445594360801E-2</v>
      </c>
      <c r="L1041" s="34">
        <v>0.55067804276356103</v>
      </c>
      <c r="M1041" s="7">
        <v>9.0547262457793598E-2</v>
      </c>
      <c r="N1041" s="7">
        <v>1.3027802653751801E-2</v>
      </c>
      <c r="O1041" s="7">
        <v>0.111791288746587</v>
      </c>
      <c r="P1041" s="7">
        <v>3.6966417924843502E-2</v>
      </c>
      <c r="Q1041" s="7">
        <v>5.0678980087485801</v>
      </c>
    </row>
    <row r="1042" spans="1:17" hidden="1" x14ac:dyDescent="0.25">
      <c r="A1042" s="3" t="s">
        <v>38</v>
      </c>
      <c r="B1042" s="2">
        <v>43983</v>
      </c>
      <c r="C1042" s="34">
        <v>0.18319055090752101</v>
      </c>
      <c r="D1042" s="7">
        <v>0.20612041458994201</v>
      </c>
      <c r="E1042" s="7">
        <v>0.56126002868650704</v>
      </c>
      <c r="F1042" s="14">
        <v>0.232619556723551</v>
      </c>
      <c r="G1042" s="7">
        <v>2.6384306158810399E-2</v>
      </c>
      <c r="H1042" s="7">
        <v>7.8704056148488095E-3</v>
      </c>
      <c r="I1042" s="34">
        <v>0.152434266511348</v>
      </c>
      <c r="J1042" s="34">
        <v>0.103285299621029</v>
      </c>
      <c r="K1042" s="34">
        <v>7.2464918216218005E-2</v>
      </c>
      <c r="L1042" s="34">
        <v>0.29311047078074498</v>
      </c>
      <c r="M1042" s="7">
        <v>0.120678906788301</v>
      </c>
      <c r="N1042" s="7">
        <v>1.47632772411885E-2</v>
      </c>
      <c r="O1042" s="7">
        <v>0.180115500174367</v>
      </c>
      <c r="P1042" s="7">
        <v>2.8892648893144499E-2</v>
      </c>
      <c r="Q1042" s="7">
        <v>4.9637588937866797</v>
      </c>
    </row>
    <row r="1043" spans="1:17" hidden="1" x14ac:dyDescent="0.25">
      <c r="A1043" s="3" t="s">
        <v>38</v>
      </c>
      <c r="B1043" s="2">
        <v>44013</v>
      </c>
      <c r="C1043" s="34">
        <v>0.373197749582239</v>
      </c>
      <c r="D1043" s="7">
        <v>0.13849385778008</v>
      </c>
      <c r="E1043" s="7">
        <v>0.59688968669558295</v>
      </c>
      <c r="F1043" s="14">
        <v>0.26461645552433699</v>
      </c>
      <c r="G1043" s="7">
        <v>1.6018558674226802E-2</v>
      </c>
      <c r="H1043" s="7">
        <v>8.0859931885920704E-3</v>
      </c>
      <c r="I1043" s="34">
        <v>0.15291576524478101</v>
      </c>
      <c r="J1043" s="34">
        <v>0.23091391781672299</v>
      </c>
      <c r="K1043" s="34">
        <v>0.10812332553906</v>
      </c>
      <c r="L1043" s="34">
        <v>0.14737018121036299</v>
      </c>
      <c r="M1043" s="7">
        <v>0.125143406300604</v>
      </c>
      <c r="N1043" s="7">
        <v>1.13474171422149E-2</v>
      </c>
      <c r="O1043" s="7">
        <v>0.18208517471177499</v>
      </c>
      <c r="P1043" s="7">
        <v>1.7996260171659801E-2</v>
      </c>
      <c r="Q1043" s="7">
        <v>4.8043104314501504</v>
      </c>
    </row>
    <row r="1044" spans="1:17" hidden="1" x14ac:dyDescent="0.25">
      <c r="A1044" s="3" t="s">
        <v>38</v>
      </c>
      <c r="B1044" s="2">
        <v>44044</v>
      </c>
      <c r="C1044" s="34">
        <v>0.46390518849824403</v>
      </c>
      <c r="D1044" s="7">
        <v>0.11150951552279501</v>
      </c>
      <c r="E1044" s="7">
        <v>0.574607720570813</v>
      </c>
      <c r="F1044" s="14">
        <v>0.31388276390639203</v>
      </c>
      <c r="G1044" s="7">
        <v>1.44547718489601E-2</v>
      </c>
      <c r="H1044" s="7">
        <v>9.9291986632814404E-3</v>
      </c>
      <c r="I1044" s="34">
        <v>0.13904332137309999</v>
      </c>
      <c r="J1044" s="34">
        <v>0.302893337306754</v>
      </c>
      <c r="K1044" s="34">
        <v>9.5367899372848897E-2</v>
      </c>
      <c r="L1044" s="34">
        <v>0.115841632943381</v>
      </c>
      <c r="M1044" s="7">
        <v>9.1176311895043105E-2</v>
      </c>
      <c r="N1044" s="7">
        <v>9.9407740458754106E-3</v>
      </c>
      <c r="O1044" s="7">
        <v>0.20665162851328001</v>
      </c>
      <c r="P1044" s="7">
        <v>1.47011240374759E-2</v>
      </c>
      <c r="Q1044" s="7">
        <v>4.8176211619890799</v>
      </c>
    </row>
    <row r="1045" spans="1:17" hidden="1" x14ac:dyDescent="0.25">
      <c r="A1045" s="3" t="s">
        <v>38</v>
      </c>
      <c r="B1045" s="2">
        <v>44075</v>
      </c>
      <c r="C1045" s="34">
        <v>0.51332817843812495</v>
      </c>
      <c r="D1045" s="7">
        <v>0.108052975201004</v>
      </c>
      <c r="E1045" s="7">
        <v>0.583389777646104</v>
      </c>
      <c r="F1045" s="14">
        <v>0.30855724715289201</v>
      </c>
      <c r="G1045" s="7">
        <v>1.52505636888933E-2</v>
      </c>
      <c r="H1045" s="7">
        <v>8.7418346361381495E-3</v>
      </c>
      <c r="I1045" s="34">
        <v>0.129419657994504</v>
      </c>
      <c r="J1045" s="34">
        <v>0.30023962800596798</v>
      </c>
      <c r="K1045" s="34">
        <v>8.8570383887401793E-2</v>
      </c>
      <c r="L1045" s="34">
        <v>0.11796738545579601</v>
      </c>
      <c r="M1045" s="7">
        <v>9.7622656429971005E-2</v>
      </c>
      <c r="N1045" s="7">
        <v>8.5725559641058897E-3</v>
      </c>
      <c r="O1045" s="7">
        <v>0.22004041191183801</v>
      </c>
      <c r="P1045" s="7">
        <v>1.3574922025384101E-2</v>
      </c>
      <c r="Q1045" s="7">
        <v>4.7604650737260101</v>
      </c>
    </row>
    <row r="1046" spans="1:17" hidden="1" x14ac:dyDescent="0.25">
      <c r="A1046" s="3" t="s">
        <v>38</v>
      </c>
      <c r="B1046" s="2">
        <v>44105</v>
      </c>
      <c r="C1046" s="34">
        <v>0.52945929952946502</v>
      </c>
      <c r="D1046" s="7">
        <v>0.11216473961705201</v>
      </c>
      <c r="E1046" s="7">
        <v>0.59796467146691901</v>
      </c>
      <c r="F1046" s="14">
        <v>0.28987058891602902</v>
      </c>
      <c r="G1046" s="7">
        <v>1.50716795709432E-2</v>
      </c>
      <c r="H1046" s="7">
        <v>9.3873391192350695E-3</v>
      </c>
      <c r="I1046" s="34">
        <v>0.13600686256702599</v>
      </c>
      <c r="J1046" s="34">
        <v>0.28794258541278001</v>
      </c>
      <c r="K1046" s="34">
        <v>9.3743190542329505E-2</v>
      </c>
      <c r="L1046" s="34">
        <v>0.119316102825962</v>
      </c>
      <c r="M1046" s="7">
        <v>9.8435643083699106E-2</v>
      </c>
      <c r="N1046" s="7">
        <v>9.9591508221325096E-3</v>
      </c>
      <c r="O1046" s="7">
        <v>0.216516468387903</v>
      </c>
      <c r="P1046" s="7">
        <v>1.3620977667989901E-2</v>
      </c>
      <c r="Q1046" s="7">
        <v>4.6892113608398498</v>
      </c>
    </row>
    <row r="1047" spans="1:17" hidden="1" x14ac:dyDescent="0.25">
      <c r="A1047" s="3" t="s">
        <v>38</v>
      </c>
      <c r="B1047" s="2">
        <v>44136</v>
      </c>
      <c r="C1047" s="34">
        <v>0.25392097375154798</v>
      </c>
      <c r="D1047" s="7">
        <v>0.16372765533745501</v>
      </c>
      <c r="E1047" s="7">
        <v>0.60204506799684798</v>
      </c>
      <c r="F1047" s="14">
        <v>0.23422727666569701</v>
      </c>
      <c r="G1047" s="7">
        <v>2.3343762863063701E-2</v>
      </c>
      <c r="H1047" s="7">
        <v>4.4661691101525597E-3</v>
      </c>
      <c r="I1047" s="34">
        <v>7.7440816480981403E-2</v>
      </c>
      <c r="J1047" s="34">
        <v>0.181783379631412</v>
      </c>
      <c r="K1047" s="34">
        <v>4.8427084887149897E-2</v>
      </c>
      <c r="L1047" s="34">
        <v>0.22795681519231301</v>
      </c>
      <c r="M1047" s="7">
        <v>0.147227392870073</v>
      </c>
      <c r="N1047" s="7">
        <v>1.02209809971049E-2</v>
      </c>
      <c r="O1047" s="7">
        <v>0.25921393977210799</v>
      </c>
      <c r="P1047" s="7">
        <v>1.9919658195641201E-2</v>
      </c>
      <c r="Q1047" s="7">
        <v>4.86128282787391</v>
      </c>
    </row>
    <row r="1048" spans="1:17" hidden="1" x14ac:dyDescent="0.25">
      <c r="A1048" s="3" t="s">
        <v>38</v>
      </c>
      <c r="B1048" s="2">
        <v>44166</v>
      </c>
      <c r="C1048" s="34">
        <v>0.43845490584741198</v>
      </c>
      <c r="D1048" s="7">
        <v>0.12938007855165501</v>
      </c>
      <c r="E1048" s="7">
        <v>0.60050346953029798</v>
      </c>
      <c r="F1048" s="14">
        <v>0.27011645191804801</v>
      </c>
      <c r="G1048" s="7">
        <v>1.83110626885927E-2</v>
      </c>
      <c r="H1048" s="7">
        <v>9.7641529021573002E-3</v>
      </c>
      <c r="I1048" s="34">
        <v>0.16099616325014099</v>
      </c>
      <c r="J1048" s="34">
        <v>0.22417104754449099</v>
      </c>
      <c r="K1048" s="34">
        <v>0.13097966098349301</v>
      </c>
      <c r="L1048" s="34">
        <v>0.145150029276951</v>
      </c>
      <c r="M1048" s="7">
        <v>0.10315491676196401</v>
      </c>
      <c r="N1048" s="7">
        <v>1.07642948869407E-2</v>
      </c>
      <c r="O1048" s="7">
        <v>0.18182198826998699</v>
      </c>
      <c r="P1048" s="7">
        <v>1.4886683435281401E-2</v>
      </c>
      <c r="Q1048" s="7">
        <v>4.6794838704164601</v>
      </c>
    </row>
    <row r="1049" spans="1:17" hidden="1" x14ac:dyDescent="0.25">
      <c r="A1049" s="3" t="s">
        <v>38</v>
      </c>
      <c r="B1049" s="2">
        <v>44197</v>
      </c>
      <c r="C1049" s="34">
        <v>0.14366042807537499</v>
      </c>
      <c r="D1049" s="7">
        <v>0.22114469221301</v>
      </c>
      <c r="E1049" s="7">
        <v>0.56494473137011902</v>
      </c>
      <c r="F1049" s="14">
        <v>0.21391057641687</v>
      </c>
      <c r="G1049" s="7">
        <v>3.1815538912651202E-2</v>
      </c>
      <c r="H1049" s="7">
        <v>2.53877309500919E-3</v>
      </c>
      <c r="I1049" s="34">
        <v>4.3586369485084597E-2</v>
      </c>
      <c r="J1049" s="34">
        <v>0.105535117903231</v>
      </c>
      <c r="K1049" s="34">
        <v>1.69085135806059E-2</v>
      </c>
      <c r="L1049" s="34">
        <v>0.33380377550947499</v>
      </c>
      <c r="M1049" s="7">
        <v>0.17395815573068299</v>
      </c>
      <c r="N1049" s="7">
        <v>8.7374360701459805E-3</v>
      </c>
      <c r="O1049" s="7">
        <v>0.25844790350441899</v>
      </c>
      <c r="P1049" s="7">
        <v>2.4668416208695299E-2</v>
      </c>
      <c r="Q1049" s="7">
        <v>5.0860022301482504</v>
      </c>
    </row>
    <row r="1050" spans="1:17" hidden="1" x14ac:dyDescent="0.25">
      <c r="A1050" s="3" t="s">
        <v>38</v>
      </c>
      <c r="B1050" s="2">
        <v>44228</v>
      </c>
      <c r="C1050" s="34">
        <v>0.155758145391585</v>
      </c>
      <c r="D1050" s="7">
        <v>0.205711019330795</v>
      </c>
      <c r="E1050" s="7">
        <v>0.57636936529891603</v>
      </c>
      <c r="F1050" s="14">
        <v>0.217919615370289</v>
      </c>
      <c r="G1050" s="7">
        <v>2.9695930494672701E-2</v>
      </c>
      <c r="H1050" s="7">
        <v>2.1355014842167602E-3</v>
      </c>
      <c r="I1050" s="34">
        <v>4.5308035846555503E-2</v>
      </c>
      <c r="J1050" s="34">
        <v>0.115606575941179</v>
      </c>
      <c r="K1050" s="34">
        <v>1.8101479782582801E-2</v>
      </c>
      <c r="L1050" s="34">
        <v>0.31861407415982101</v>
      </c>
      <c r="M1050" s="7">
        <v>0.17422605989586001</v>
      </c>
      <c r="N1050" s="7">
        <v>9.5718007633733108E-3</v>
      </c>
      <c r="O1050" s="7">
        <v>0.26179451567746997</v>
      </c>
      <c r="P1050" s="7">
        <v>2.4946025954268699E-2</v>
      </c>
      <c r="Q1050" s="7">
        <v>5.0565274599048697</v>
      </c>
    </row>
    <row r="1051" spans="1:17" hidden="1" x14ac:dyDescent="0.25">
      <c r="A1051" s="3" t="s">
        <v>38</v>
      </c>
      <c r="B1051" s="2">
        <v>44256</v>
      </c>
      <c r="C1051" s="34">
        <v>0.21287638522497801</v>
      </c>
      <c r="D1051" s="7">
        <v>0.18434680279041801</v>
      </c>
      <c r="E1051" s="7">
        <v>0.59115510398995896</v>
      </c>
      <c r="F1051" s="14">
        <v>0.224498093219623</v>
      </c>
      <c r="G1051" s="7">
        <v>2.78752616808913E-2</v>
      </c>
      <c r="H1051" s="7">
        <v>1.9207073985675999E-3</v>
      </c>
      <c r="I1051" s="34">
        <v>4.7349628201988E-2</v>
      </c>
      <c r="J1051" s="34">
        <v>0.12499691436301399</v>
      </c>
      <c r="K1051" s="34">
        <v>1.9806908187475401E-2</v>
      </c>
      <c r="L1051" s="34">
        <v>0.27995808415079498</v>
      </c>
      <c r="M1051" s="7">
        <v>0.170601076408265</v>
      </c>
      <c r="N1051" s="7">
        <v>9.6567358504519602E-3</v>
      </c>
      <c r="O1051" s="7">
        <v>0.29354079019648099</v>
      </c>
      <c r="P1051" s="7">
        <v>2.4293893562070599E-2</v>
      </c>
      <c r="Q1051" s="7">
        <v>5.0005730563156696</v>
      </c>
    </row>
    <row r="1052" spans="1:17" hidden="1" x14ac:dyDescent="0.25">
      <c r="A1052" s="3" t="s">
        <v>38</v>
      </c>
      <c r="B1052" s="2">
        <v>44287</v>
      </c>
      <c r="C1052" s="34">
        <v>0.40734830436812097</v>
      </c>
      <c r="D1052" s="7">
        <v>0.128315012921983</v>
      </c>
      <c r="E1052" s="7">
        <v>0.60974096676753098</v>
      </c>
      <c r="F1052" s="14">
        <v>0.26194402031048702</v>
      </c>
      <c r="G1052" s="7">
        <v>1.5669204485066E-2</v>
      </c>
      <c r="H1052" s="7">
        <v>7.0043341588584699E-3</v>
      </c>
      <c r="I1052" s="34">
        <v>0.14951130124752199</v>
      </c>
      <c r="J1052" s="34">
        <v>0.20981762418399899</v>
      </c>
      <c r="K1052" s="34">
        <v>9.0884584311441502E-2</v>
      </c>
      <c r="L1052" s="34">
        <v>0.15248274918548599</v>
      </c>
      <c r="M1052" s="7">
        <v>0.12666505815769599</v>
      </c>
      <c r="N1052" s="7">
        <v>8.9363095257776904E-3</v>
      </c>
      <c r="O1052" s="7">
        <v>0.224437983731337</v>
      </c>
      <c r="P1052" s="7">
        <v>1.45908510128157E-2</v>
      </c>
      <c r="Q1052" s="7">
        <v>4.7362068777609698</v>
      </c>
    </row>
    <row r="1053" spans="1:17" hidden="1" x14ac:dyDescent="0.25">
      <c r="A1053" s="3" t="s">
        <v>38</v>
      </c>
      <c r="B1053" s="2">
        <v>44317</v>
      </c>
      <c r="C1053" s="34">
        <v>0.59077769481661302</v>
      </c>
      <c r="D1053" s="7">
        <v>0.102953176413332</v>
      </c>
      <c r="E1053" s="7">
        <v>0.58129082691376899</v>
      </c>
      <c r="F1053" s="14">
        <v>0.315755996672898</v>
      </c>
      <c r="G1053" s="7">
        <v>1.27541145710541E-2</v>
      </c>
      <c r="H1053" s="7">
        <v>8.8335927960860906E-3</v>
      </c>
      <c r="I1053" s="34">
        <v>0.138722707599992</v>
      </c>
      <c r="J1053" s="34">
        <v>0.298758898840776</v>
      </c>
      <c r="K1053" s="34">
        <v>9.3236894605746204E-2</v>
      </c>
      <c r="L1053" s="34">
        <v>0.11310333372575999</v>
      </c>
      <c r="M1053" s="7">
        <v>9.0552128778842403E-2</v>
      </c>
      <c r="N1053" s="7">
        <v>7.2848905083642496E-3</v>
      </c>
      <c r="O1053" s="7">
        <v>0.223010989832336</v>
      </c>
      <c r="P1053" s="7">
        <v>1.37424487410423E-2</v>
      </c>
      <c r="Q1053" s="7">
        <v>4.6827570686092699</v>
      </c>
    </row>
    <row r="1054" spans="1:17" hidden="1" x14ac:dyDescent="0.25">
      <c r="A1054" s="3" t="s">
        <v>38</v>
      </c>
      <c r="B1054" s="2">
        <v>44348</v>
      </c>
      <c r="C1054" s="34">
        <v>0.66993667698236503</v>
      </c>
      <c r="D1054" s="7">
        <v>9.3449375300994605E-2</v>
      </c>
      <c r="E1054" s="7">
        <v>0.55581433091759902</v>
      </c>
      <c r="F1054" s="14">
        <v>0.35073629378140703</v>
      </c>
      <c r="G1054" s="7">
        <v>1.33355239832332E-2</v>
      </c>
      <c r="H1054" s="7">
        <v>1.04696023368762E-2</v>
      </c>
      <c r="I1054" s="34">
        <v>0.12755251665191</v>
      </c>
      <c r="J1054" s="34">
        <v>0.32240671752002997</v>
      </c>
      <c r="K1054" s="34">
        <v>8.4191101654619196E-2</v>
      </c>
      <c r="L1054" s="34">
        <v>0.103850807152802</v>
      </c>
      <c r="M1054" s="7">
        <v>8.4792649534553205E-2</v>
      </c>
      <c r="N1054" s="7">
        <v>5.9089168563752296E-3</v>
      </c>
      <c r="O1054" s="7">
        <v>0.23539847510365</v>
      </c>
      <c r="P1054" s="7">
        <v>1.2093689205951301E-2</v>
      </c>
      <c r="Q1054" s="7">
        <v>4.6589542123607703</v>
      </c>
    </row>
    <row r="1055" spans="1:17" hidden="1" x14ac:dyDescent="0.25">
      <c r="A1055" s="3" t="s">
        <v>38</v>
      </c>
      <c r="B1055" s="2">
        <v>44378</v>
      </c>
      <c r="C1055" s="34">
        <v>0.73603132450251096</v>
      </c>
      <c r="D1055" s="7">
        <v>8.5172304594655898E-2</v>
      </c>
      <c r="E1055" s="7">
        <v>0.53955461501572799</v>
      </c>
      <c r="F1055" s="14">
        <v>0.37527308038961599</v>
      </c>
      <c r="G1055" s="7">
        <v>1.3261469567372701E-2</v>
      </c>
      <c r="H1055" s="7">
        <v>1.35180589973097E-2</v>
      </c>
      <c r="I1055" s="34">
        <v>0.1195793672161</v>
      </c>
      <c r="J1055" s="34">
        <v>0.33996680291794601</v>
      </c>
      <c r="K1055" s="34">
        <v>8.4399026974085203E-2</v>
      </c>
      <c r="L1055" s="34">
        <v>9.8684225672992995E-2</v>
      </c>
      <c r="M1055" s="7">
        <v>7.9006029913930395E-2</v>
      </c>
      <c r="N1055" s="7">
        <v>5.4703063065167801E-3</v>
      </c>
      <c r="O1055" s="7">
        <v>0.23474474999200901</v>
      </c>
      <c r="P1055" s="7">
        <v>1.1369962441736299E-2</v>
      </c>
      <c r="Q1055" s="7">
        <v>4.7537951264672396</v>
      </c>
    </row>
    <row r="1056" spans="1:17" hidden="1" x14ac:dyDescent="0.25">
      <c r="A1056" s="3" t="s">
        <v>38</v>
      </c>
      <c r="B1056" s="2">
        <v>44409</v>
      </c>
      <c r="C1056" s="34">
        <v>0.80103363436475705</v>
      </c>
      <c r="D1056" s="7">
        <v>7.2354082727151506E-2</v>
      </c>
      <c r="E1056" s="7">
        <v>0.50120622156468997</v>
      </c>
      <c r="F1056" s="14">
        <v>0.42643969570815898</v>
      </c>
      <c r="G1056" s="7">
        <v>1.2400628243914601E-2</v>
      </c>
      <c r="H1056" s="7">
        <v>2.42624191063644E-2</v>
      </c>
      <c r="I1056" s="34">
        <v>0.113357947212596</v>
      </c>
      <c r="J1056" s="34">
        <v>0.36923493923560102</v>
      </c>
      <c r="K1056" s="34">
        <v>7.7789097885691397E-2</v>
      </c>
      <c r="L1056" s="34">
        <v>8.7752582329168299E-2</v>
      </c>
      <c r="M1056" s="7">
        <v>6.6501585755742804E-2</v>
      </c>
      <c r="N1056" s="7">
        <v>4.7390812157610002E-3</v>
      </c>
      <c r="O1056" s="7">
        <v>0.23322861949245799</v>
      </c>
      <c r="P1056" s="7">
        <v>1.0733099522702899E-2</v>
      </c>
      <c r="Q1056" s="7">
        <v>4.7399454208043004</v>
      </c>
    </row>
    <row r="1057" spans="1:17" x14ac:dyDescent="0.25">
      <c r="A1057" s="3" t="s">
        <v>38</v>
      </c>
      <c r="B1057" s="2">
        <v>44440</v>
      </c>
      <c r="C1057" s="34">
        <v>0.818407016104853</v>
      </c>
      <c r="D1057" s="7">
        <v>7.6987839468771704E-2</v>
      </c>
      <c r="E1057" s="7">
        <v>0.53504361114309595</v>
      </c>
      <c r="F1057" s="14">
        <v>0.38796854938813202</v>
      </c>
      <c r="G1057" s="7">
        <v>1.36862131218504E-2</v>
      </c>
      <c r="H1057" s="7">
        <v>1.51806655844305E-2</v>
      </c>
      <c r="I1057" s="34">
        <v>0.106110928840281</v>
      </c>
      <c r="J1057" s="34">
        <v>0.366689848913197</v>
      </c>
      <c r="K1057" s="34">
        <v>7.4781368628868694E-2</v>
      </c>
      <c r="L1057" s="34">
        <v>9.0363727040588496E-2</v>
      </c>
      <c r="M1057" s="7">
        <v>7.1518824634731401E-2</v>
      </c>
      <c r="N1057" s="7">
        <v>5.3062188883285302E-3</v>
      </c>
      <c r="O1057" s="7">
        <v>0.24536198642951401</v>
      </c>
      <c r="P1057" s="7">
        <v>1.10002179182104E-2</v>
      </c>
      <c r="Q1057" s="7">
        <v>4.6171193509514703</v>
      </c>
    </row>
    <row r="1058" spans="1:17" hidden="1" x14ac:dyDescent="0.25">
      <c r="A1058" s="3" t="s">
        <v>39</v>
      </c>
      <c r="B1058" s="2">
        <v>43466</v>
      </c>
      <c r="C1058" s="34">
        <v>0.90753949848359505</v>
      </c>
      <c r="D1058" s="7">
        <v>4.9953719720334397E-2</v>
      </c>
      <c r="E1058" s="7">
        <v>0.53894322090494196</v>
      </c>
      <c r="F1058" s="14">
        <v>0.41110305937472302</v>
      </c>
      <c r="G1058" s="7">
        <v>2.1570008504080199E-2</v>
      </c>
      <c r="H1058" s="7">
        <v>2.71541022931155E-2</v>
      </c>
      <c r="I1058" s="34">
        <v>0.23660298229923701</v>
      </c>
      <c r="J1058" s="34">
        <v>0.14025381302814399</v>
      </c>
      <c r="K1058" s="34">
        <v>9.6004951683495904E-2</v>
      </c>
      <c r="L1058" s="34">
        <v>0.21014217881761801</v>
      </c>
      <c r="M1058" s="7">
        <v>0.13229646703759501</v>
      </c>
      <c r="N1058" s="7">
        <v>4.42318183861556E-2</v>
      </c>
      <c r="O1058" s="7">
        <v>2.8558147503245E-2</v>
      </c>
      <c r="P1058" s="7">
        <v>6.3185530447314106E-2</v>
      </c>
      <c r="Q1058" s="7">
        <v>6.3895745895934901</v>
      </c>
    </row>
    <row r="1059" spans="1:17" hidden="1" x14ac:dyDescent="0.25">
      <c r="A1059" s="3" t="s">
        <v>39</v>
      </c>
      <c r="B1059" s="2">
        <v>43497</v>
      </c>
      <c r="C1059" s="34">
        <v>0.93424941489501501</v>
      </c>
      <c r="D1059" s="7">
        <v>5.1492224900646699E-2</v>
      </c>
      <c r="E1059" s="7">
        <v>0.55225756377806201</v>
      </c>
      <c r="F1059" s="14">
        <v>0.39625021132129101</v>
      </c>
      <c r="G1059" s="7">
        <v>1.7690997476764302E-2</v>
      </c>
      <c r="H1059" s="7">
        <v>2.7704872274109199E-2</v>
      </c>
      <c r="I1059" s="34">
        <v>0.23010623881001199</v>
      </c>
      <c r="J1059" s="34">
        <v>0.14357293959117901</v>
      </c>
      <c r="K1059" s="34">
        <v>8.2257579999412397E-2</v>
      </c>
      <c r="L1059" s="34">
        <v>0.20496036288219399</v>
      </c>
      <c r="M1059" s="7">
        <v>0.13359738032455701</v>
      </c>
      <c r="N1059" s="7">
        <v>4.7386021181570599E-2</v>
      </c>
      <c r="O1059" s="7">
        <v>2.0053440024398701E-2</v>
      </c>
      <c r="P1059" s="7">
        <v>9.2670167435803405E-2</v>
      </c>
      <c r="Q1059" s="7">
        <v>6.4552613089847997</v>
      </c>
    </row>
    <row r="1060" spans="1:17" hidden="1" x14ac:dyDescent="0.25">
      <c r="A1060" s="3" t="s">
        <v>39</v>
      </c>
      <c r="B1060" s="2">
        <v>43525</v>
      </c>
      <c r="C1060" s="34">
        <v>1.0922547770536599</v>
      </c>
      <c r="D1060" s="7">
        <v>5.11184342261293E-2</v>
      </c>
      <c r="E1060" s="7">
        <v>0.53571517644900601</v>
      </c>
      <c r="F1060" s="14">
        <v>0.41316638932486499</v>
      </c>
      <c r="G1060" s="7">
        <v>1.73337118770364E-2</v>
      </c>
      <c r="H1060" s="7">
        <v>2.46647495489687E-2</v>
      </c>
      <c r="I1060" s="34">
        <v>0.243753529641769</v>
      </c>
      <c r="J1060" s="34">
        <v>0.14440630908532701</v>
      </c>
      <c r="K1060" s="34">
        <v>8.0296486244035098E-2</v>
      </c>
      <c r="L1060" s="34">
        <v>0.19675618537602399</v>
      </c>
      <c r="M1060" s="7">
        <v>0.127362973481004</v>
      </c>
      <c r="N1060" s="7">
        <v>5.73644193443811E-2</v>
      </c>
      <c r="O1060" s="7">
        <v>2.8420390260196798E-2</v>
      </c>
      <c r="P1060" s="7">
        <v>7.96412451412572E-2</v>
      </c>
      <c r="Q1060" s="7">
        <v>6.4251334681989496</v>
      </c>
    </row>
    <row r="1061" spans="1:17" hidden="1" x14ac:dyDescent="0.25">
      <c r="A1061" s="3" t="s">
        <v>39</v>
      </c>
      <c r="B1061" s="2">
        <v>43556</v>
      </c>
      <c r="C1061" s="34">
        <v>1.0123847967550901</v>
      </c>
      <c r="D1061" s="7">
        <v>4.35263739298727E-2</v>
      </c>
      <c r="E1061" s="7">
        <v>0.56444325078342505</v>
      </c>
      <c r="F1061" s="14">
        <v>0.39203037528670198</v>
      </c>
      <c r="G1061" s="7">
        <v>1.7368809453898699E-2</v>
      </c>
      <c r="H1061" s="7">
        <v>2.9399711380345198E-2</v>
      </c>
      <c r="I1061" s="34">
        <v>0.24697653591486601</v>
      </c>
      <c r="J1061" s="34">
        <v>0.14010777624486501</v>
      </c>
      <c r="K1061" s="34">
        <v>7.98435497932381E-2</v>
      </c>
      <c r="L1061" s="34">
        <v>0.19883889078210801</v>
      </c>
      <c r="M1061" s="7">
        <v>0.13398089277672801</v>
      </c>
      <c r="N1061" s="7">
        <v>4.8258577384762101E-2</v>
      </c>
      <c r="O1061" s="7">
        <v>2.7074496842576401E-2</v>
      </c>
      <c r="P1061" s="7">
        <v>7.8150759426612801E-2</v>
      </c>
      <c r="Q1061" s="7">
        <v>6.5153857992194002</v>
      </c>
    </row>
    <row r="1062" spans="1:17" hidden="1" x14ac:dyDescent="0.25">
      <c r="A1062" s="3" t="s">
        <v>39</v>
      </c>
      <c r="B1062" s="2">
        <v>43586</v>
      </c>
      <c r="C1062" s="34">
        <v>0.99532214191505297</v>
      </c>
      <c r="D1062" s="7">
        <v>5.46307054004396E-2</v>
      </c>
      <c r="E1062" s="7">
        <v>0.55906419186274103</v>
      </c>
      <c r="F1062" s="14">
        <v>0.38630510273681901</v>
      </c>
      <c r="G1062" s="7">
        <v>1.7963389158318001E-2</v>
      </c>
      <c r="H1062" s="7">
        <v>2.5476663722039501E-2</v>
      </c>
      <c r="I1062" s="34">
        <v>0.21714914375161501</v>
      </c>
      <c r="J1062" s="34">
        <v>0.14852262243357001</v>
      </c>
      <c r="K1062" s="34">
        <v>8.8610187060184295E-2</v>
      </c>
      <c r="L1062" s="34">
        <v>0.21131113303497701</v>
      </c>
      <c r="M1062" s="7">
        <v>0.14201097466205101</v>
      </c>
      <c r="N1062" s="7">
        <v>4.6028242403054802E-2</v>
      </c>
      <c r="O1062" s="7">
        <v>2.2183646759317902E-2</v>
      </c>
      <c r="P1062" s="7">
        <v>8.0743997014872795E-2</v>
      </c>
      <c r="Q1062" s="7">
        <v>6.4093641289831202</v>
      </c>
    </row>
    <row r="1063" spans="1:17" hidden="1" x14ac:dyDescent="0.25">
      <c r="A1063" s="3" t="s">
        <v>39</v>
      </c>
      <c r="B1063" s="2">
        <v>43617</v>
      </c>
      <c r="C1063" s="34">
        <v>0.95699744008252996</v>
      </c>
      <c r="D1063" s="7">
        <v>4.65820250870067E-2</v>
      </c>
      <c r="E1063" s="7">
        <v>0.564124769523067</v>
      </c>
      <c r="F1063" s="14">
        <v>0.38929320538992601</v>
      </c>
      <c r="G1063" s="7">
        <v>1.6366671107043301E-2</v>
      </c>
      <c r="H1063" s="7">
        <v>2.8232760337493799E-2</v>
      </c>
      <c r="I1063" s="34">
        <v>0.23603066797615599</v>
      </c>
      <c r="J1063" s="34">
        <v>0.151419759393595</v>
      </c>
      <c r="K1063" s="34">
        <v>8.8948356884903698E-2</v>
      </c>
      <c r="L1063" s="34">
        <v>0.18733411805056699</v>
      </c>
      <c r="M1063" s="7">
        <v>0.139626261802549</v>
      </c>
      <c r="N1063" s="7">
        <v>4.84160679256984E-2</v>
      </c>
      <c r="O1063" s="7">
        <v>2.8027502277707499E-2</v>
      </c>
      <c r="P1063" s="7">
        <v>7.55978342442859E-2</v>
      </c>
      <c r="Q1063" s="7">
        <v>6.31997584368579</v>
      </c>
    </row>
    <row r="1064" spans="1:17" hidden="1" x14ac:dyDescent="0.25">
      <c r="A1064" s="3" t="s">
        <v>39</v>
      </c>
      <c r="B1064" s="2">
        <v>43647</v>
      </c>
      <c r="C1064" s="34">
        <v>0.97748585743467098</v>
      </c>
      <c r="D1064" s="7">
        <v>4.6735520042975702E-2</v>
      </c>
      <c r="E1064" s="7">
        <v>0.56080987064958099</v>
      </c>
      <c r="F1064" s="14">
        <v>0.39245460930744402</v>
      </c>
      <c r="G1064" s="7">
        <v>1.6603368775113599E-2</v>
      </c>
      <c r="H1064" s="7">
        <v>2.9517606787758398E-2</v>
      </c>
      <c r="I1064" s="34">
        <v>0.22472067363781201</v>
      </c>
      <c r="J1064" s="34">
        <v>0.153841774059849</v>
      </c>
      <c r="K1064" s="34">
        <v>0.100376700807912</v>
      </c>
      <c r="L1064" s="34">
        <v>0.168891638759188</v>
      </c>
      <c r="M1064" s="7">
        <v>0.14203464118287401</v>
      </c>
      <c r="N1064" s="7">
        <v>5.3907422421307E-2</v>
      </c>
      <c r="O1064" s="7">
        <v>2.2388094353256598E-2</v>
      </c>
      <c r="P1064" s="7">
        <v>8.7718079214928094E-2</v>
      </c>
      <c r="Q1064" s="7">
        <v>6.4191266147333303</v>
      </c>
    </row>
    <row r="1065" spans="1:17" hidden="1" x14ac:dyDescent="0.25">
      <c r="A1065" s="3" t="s">
        <v>39</v>
      </c>
      <c r="B1065" s="2">
        <v>43678</v>
      </c>
      <c r="C1065" s="34">
        <v>0.99572168813047401</v>
      </c>
      <c r="D1065" s="7">
        <v>4.8898247810021202E-2</v>
      </c>
      <c r="E1065" s="7">
        <v>0.55637008489384498</v>
      </c>
      <c r="F1065" s="14">
        <v>0.39473166729613401</v>
      </c>
      <c r="G1065" s="7">
        <v>1.54604542431941E-2</v>
      </c>
      <c r="H1065" s="7">
        <v>2.8627996347608799E-2</v>
      </c>
      <c r="I1065" s="34">
        <v>0.221816247726798</v>
      </c>
      <c r="J1065" s="34">
        <v>0.15737838445750399</v>
      </c>
      <c r="K1065" s="34">
        <v>9.1961246948088896E-2</v>
      </c>
      <c r="L1065" s="34">
        <v>0.161089738457356</v>
      </c>
      <c r="M1065" s="7">
        <v>0.14100643298950499</v>
      </c>
      <c r="N1065" s="7">
        <v>4.8214322001010002E-2</v>
      </c>
      <c r="O1065" s="7">
        <v>2.9928018360940199E-2</v>
      </c>
      <c r="P1065" s="7">
        <v>0.104517158467995</v>
      </c>
      <c r="Q1065" s="7">
        <v>6.3752211239514498</v>
      </c>
    </row>
    <row r="1066" spans="1:17" hidden="1" x14ac:dyDescent="0.25">
      <c r="A1066" s="3" t="s">
        <v>39</v>
      </c>
      <c r="B1066" s="2">
        <v>43709</v>
      </c>
      <c r="C1066" s="34">
        <v>0.89123536599803999</v>
      </c>
      <c r="D1066" s="7">
        <v>5.5116649954599597E-2</v>
      </c>
      <c r="E1066" s="7">
        <v>0.57511335742795899</v>
      </c>
      <c r="F1066" s="14">
        <v>0.36976999261744198</v>
      </c>
      <c r="G1066" s="7">
        <v>1.74103393854542E-2</v>
      </c>
      <c r="H1066" s="7">
        <v>2.4306862523174998E-2</v>
      </c>
      <c r="I1066" s="34">
        <v>0.22277024616034</v>
      </c>
      <c r="J1066" s="34">
        <v>0.16088143059554799</v>
      </c>
      <c r="K1066" s="34">
        <v>9.2896923318576005E-2</v>
      </c>
      <c r="L1066" s="34">
        <v>0.178590203934923</v>
      </c>
      <c r="M1066" s="7">
        <v>0.14099074782225399</v>
      </c>
      <c r="N1066" s="7">
        <v>5.66725295636882E-2</v>
      </c>
      <c r="O1066" s="7">
        <v>2.2023519331453901E-2</v>
      </c>
      <c r="P1066" s="7">
        <v>8.3457197364587996E-2</v>
      </c>
      <c r="Q1066" s="7">
        <v>6.4677071054058004</v>
      </c>
    </row>
    <row r="1067" spans="1:17" hidden="1" x14ac:dyDescent="0.25">
      <c r="A1067" s="3" t="s">
        <v>39</v>
      </c>
      <c r="B1067" s="2">
        <v>43739</v>
      </c>
      <c r="C1067" s="34">
        <v>0.97691875768521297</v>
      </c>
      <c r="D1067" s="7">
        <v>4.8312826238565802E-2</v>
      </c>
      <c r="E1067" s="7">
        <v>0.54030091969278204</v>
      </c>
      <c r="F1067" s="14">
        <v>0.41138625406865198</v>
      </c>
      <c r="G1067" s="7">
        <v>1.8657764709280399E-2</v>
      </c>
      <c r="H1067" s="7">
        <v>3.0920371840722799E-2</v>
      </c>
      <c r="I1067" s="34">
        <v>0.219637381274528</v>
      </c>
      <c r="J1067" s="34">
        <v>0.16262656358329899</v>
      </c>
      <c r="K1067" s="34">
        <v>9.0879344823506403E-2</v>
      </c>
      <c r="L1067" s="34">
        <v>0.16751144506340199</v>
      </c>
      <c r="M1067" s="7">
        <v>0.13885345015752801</v>
      </c>
      <c r="N1067" s="7">
        <v>5.4400409368030103E-2</v>
      </c>
      <c r="O1067" s="7">
        <v>1.97095496357759E-2</v>
      </c>
      <c r="P1067" s="7">
        <v>9.68037195439269E-2</v>
      </c>
      <c r="Q1067" s="7">
        <v>6.45718465041565</v>
      </c>
    </row>
    <row r="1068" spans="1:17" hidden="1" x14ac:dyDescent="0.25">
      <c r="A1068" s="3" t="s">
        <v>39</v>
      </c>
      <c r="B1068" s="2">
        <v>43770</v>
      </c>
      <c r="C1068" s="34">
        <v>1.00749809286735</v>
      </c>
      <c r="D1068" s="7">
        <v>5.01590688329576E-2</v>
      </c>
      <c r="E1068" s="7">
        <v>0.54381871107750601</v>
      </c>
      <c r="F1068" s="14">
        <v>0.40602222008953698</v>
      </c>
      <c r="G1068" s="7">
        <v>1.9624676130856101E-2</v>
      </c>
      <c r="H1068" s="7">
        <v>2.8973525985533599E-2</v>
      </c>
      <c r="I1068" s="34">
        <v>0.22010500858417101</v>
      </c>
      <c r="J1068" s="34">
        <v>0.16049095467017299</v>
      </c>
      <c r="K1068" s="34">
        <v>0.11417264086786</v>
      </c>
      <c r="L1068" s="34">
        <v>0.16242445240210801</v>
      </c>
      <c r="M1068" s="7">
        <v>0.132534396093483</v>
      </c>
      <c r="N1068" s="7">
        <v>5.0271888687541698E-2</v>
      </c>
      <c r="O1068" s="7">
        <v>1.6851153171993899E-2</v>
      </c>
      <c r="P1068" s="7">
        <v>9.4551303406279499E-2</v>
      </c>
      <c r="Q1068" s="7">
        <v>6.38355455351034</v>
      </c>
    </row>
    <row r="1069" spans="1:17" hidden="1" x14ac:dyDescent="0.25">
      <c r="A1069" s="3" t="s">
        <v>39</v>
      </c>
      <c r="B1069" s="2">
        <v>43800</v>
      </c>
      <c r="C1069" s="34">
        <v>1.25239216869931</v>
      </c>
      <c r="D1069" s="7">
        <v>4.4895998236554602E-2</v>
      </c>
      <c r="E1069" s="7">
        <v>0.57842036005970499</v>
      </c>
      <c r="F1069" s="14">
        <v>0.37668364170374102</v>
      </c>
      <c r="G1069" s="7">
        <v>1.5171465921449899E-2</v>
      </c>
      <c r="H1069" s="7">
        <v>3.4029662890996598E-2</v>
      </c>
      <c r="I1069" s="34">
        <v>0.25874887438092598</v>
      </c>
      <c r="J1069" s="34">
        <v>0.13549264383448301</v>
      </c>
      <c r="K1069" s="34">
        <v>0.13865446666836101</v>
      </c>
      <c r="L1069" s="34">
        <v>0.16673644038376501</v>
      </c>
      <c r="M1069" s="7">
        <v>0.13816910689562001</v>
      </c>
      <c r="N1069" s="7">
        <v>4.7179068135860001E-2</v>
      </c>
      <c r="O1069" s="7">
        <v>1.23132231169953E-2</v>
      </c>
      <c r="P1069" s="7">
        <v>5.3505047771544099E-2</v>
      </c>
      <c r="Q1069" s="7">
        <v>6.4100071917338299</v>
      </c>
    </row>
    <row r="1070" spans="1:17" hidden="1" x14ac:dyDescent="0.25">
      <c r="A1070" s="3" t="s">
        <v>39</v>
      </c>
      <c r="B1070" s="2">
        <v>43831</v>
      </c>
      <c r="C1070" s="34">
        <v>0.91992215559068402</v>
      </c>
      <c r="D1070" s="7">
        <v>5.1263454347976703E-2</v>
      </c>
      <c r="E1070" s="7">
        <v>0.61706180589327597</v>
      </c>
      <c r="F1070" s="14">
        <v>0.33167473975874801</v>
      </c>
      <c r="G1070" s="7">
        <v>2.2078507610698499E-2</v>
      </c>
      <c r="H1070" s="7">
        <v>2.3710076708353199E-2</v>
      </c>
      <c r="I1070" s="34">
        <v>0.174032890099869</v>
      </c>
      <c r="J1070" s="34">
        <v>0.14685650746413501</v>
      </c>
      <c r="K1070" s="34">
        <v>9.5325712291993506E-2</v>
      </c>
      <c r="L1070" s="34">
        <v>0.214144162594989</v>
      </c>
      <c r="M1070" s="7">
        <v>0.13498670735514101</v>
      </c>
      <c r="N1070" s="7">
        <v>4.8040530333885299E-2</v>
      </c>
      <c r="O1070" s="7">
        <v>2.23326748504909E-2</v>
      </c>
      <c r="P1070" s="7">
        <v>0.118492230690445</v>
      </c>
      <c r="Q1070" s="7">
        <v>6.2279194090415402</v>
      </c>
    </row>
    <row r="1071" spans="1:17" hidden="1" x14ac:dyDescent="0.25">
      <c r="A1071" s="3" t="s">
        <v>39</v>
      </c>
      <c r="B1071" s="2">
        <v>43862</v>
      </c>
      <c r="C1071" s="34">
        <v>0.86828441698544301</v>
      </c>
      <c r="D1071" s="7">
        <v>6.2413637710509499E-2</v>
      </c>
      <c r="E1071" s="7">
        <v>0.58604327092790298</v>
      </c>
      <c r="F1071" s="14">
        <v>0.35154309136158801</v>
      </c>
      <c r="G1071" s="7">
        <v>1.7358676255873302E-2</v>
      </c>
      <c r="H1071" s="7">
        <v>2.8476480434652701E-2</v>
      </c>
      <c r="I1071" s="34">
        <v>0.16886076281708701</v>
      </c>
      <c r="J1071" s="34">
        <v>0.16308344695270599</v>
      </c>
      <c r="K1071" s="34">
        <v>8.9999052993329401E-2</v>
      </c>
      <c r="L1071" s="34">
        <v>0.22505215134269599</v>
      </c>
      <c r="M1071" s="7">
        <v>0.14024179154309199</v>
      </c>
      <c r="N1071" s="7">
        <v>5.2450289254881398E-2</v>
      </c>
      <c r="O1071" s="7">
        <v>2.0365896107514998E-2</v>
      </c>
      <c r="P1071" s="7">
        <v>9.41114522981676E-2</v>
      </c>
      <c r="Q1071" s="7">
        <v>6.5496602746258796</v>
      </c>
    </row>
    <row r="1072" spans="1:17" hidden="1" x14ac:dyDescent="0.25">
      <c r="A1072" s="3" t="s">
        <v>39</v>
      </c>
      <c r="B1072" s="2">
        <v>43891</v>
      </c>
      <c r="C1072" s="34">
        <v>0.71323217301160502</v>
      </c>
      <c r="D1072" s="7">
        <v>8.0426564232199294E-2</v>
      </c>
      <c r="E1072" s="7">
        <v>0.61473524573312699</v>
      </c>
      <c r="F1072" s="14">
        <v>0.30483819003467399</v>
      </c>
      <c r="G1072" s="7">
        <v>2.0745003313809299E-2</v>
      </c>
      <c r="H1072" s="7">
        <v>2.1703285933618598E-2</v>
      </c>
      <c r="I1072" s="34">
        <v>0.116797487899522</v>
      </c>
      <c r="J1072" s="34">
        <v>0.12573811584411701</v>
      </c>
      <c r="K1072" s="34">
        <v>7.2221797231858398E-2</v>
      </c>
      <c r="L1072" s="34">
        <v>0.355650167140318</v>
      </c>
      <c r="M1072" s="7">
        <v>0.13947734436781101</v>
      </c>
      <c r="N1072" s="7">
        <v>5.2919026663213499E-2</v>
      </c>
      <c r="O1072" s="7">
        <v>1.2473603902278601E-2</v>
      </c>
      <c r="P1072" s="7">
        <v>8.2274167703453804E-2</v>
      </c>
      <c r="Q1072" s="7">
        <v>6.4911569422992299</v>
      </c>
    </row>
    <row r="1073" spans="1:17" hidden="1" x14ac:dyDescent="0.25">
      <c r="A1073" s="3" t="s">
        <v>39</v>
      </c>
      <c r="B1073" s="2">
        <v>43922</v>
      </c>
      <c r="C1073" s="34">
        <v>0.295611562602001</v>
      </c>
      <c r="D1073" s="7">
        <v>0.13717413593792899</v>
      </c>
      <c r="E1073" s="7">
        <v>0.64075703506344905</v>
      </c>
      <c r="F1073" s="14">
        <v>0.22206882899862199</v>
      </c>
      <c r="G1073" s="7">
        <v>2.09552656149531E-2</v>
      </c>
      <c r="H1073" s="7">
        <v>1.7015271409193801E-3</v>
      </c>
      <c r="I1073" s="34">
        <v>1.8633395471980601E-4</v>
      </c>
      <c r="J1073" s="34">
        <v>4.8714875832145697E-2</v>
      </c>
      <c r="K1073" s="34">
        <v>1.36240182778206E-2</v>
      </c>
      <c r="L1073" s="34">
        <v>0.69808197516377102</v>
      </c>
      <c r="M1073" s="7">
        <v>7.8526345869658204E-2</v>
      </c>
      <c r="N1073" s="7">
        <v>7.6695925321127303E-2</v>
      </c>
      <c r="O1073" s="7">
        <v>6.4347325696572798E-4</v>
      </c>
      <c r="P1073" s="7">
        <v>6.0870259567919402E-2</v>
      </c>
      <c r="Q1073" s="7">
        <v>6.66007009260146</v>
      </c>
    </row>
    <row r="1074" spans="1:17" hidden="1" x14ac:dyDescent="0.25">
      <c r="A1074" s="3" t="s">
        <v>39</v>
      </c>
      <c r="B1074" s="2">
        <v>43952</v>
      </c>
      <c r="C1074" s="34">
        <v>0.36070752068622802</v>
      </c>
      <c r="D1074" s="7">
        <v>0.122979337144282</v>
      </c>
      <c r="E1074" s="7">
        <v>0.62417353770605599</v>
      </c>
      <c r="F1074" s="14">
        <v>0.25284712514966201</v>
      </c>
      <c r="G1074" s="7">
        <v>2.1538858857919702E-2</v>
      </c>
      <c r="H1074" s="7">
        <v>1.4882799405396599E-3</v>
      </c>
      <c r="I1074" s="34">
        <v>4.6582256078868699E-2</v>
      </c>
      <c r="J1074" s="34">
        <v>6.01569491423826E-2</v>
      </c>
      <c r="K1074" s="34">
        <v>9.1881409000299404E-3</v>
      </c>
      <c r="L1074" s="34">
        <v>0.598474084973037</v>
      </c>
      <c r="M1074" s="7">
        <v>9.8479684220368097E-2</v>
      </c>
      <c r="N1074" s="7">
        <v>7.0692737250900695E-2</v>
      </c>
      <c r="O1074" s="7">
        <v>1.6164518021676399E-3</v>
      </c>
      <c r="P1074" s="7">
        <v>9.1782556833785695E-2</v>
      </c>
      <c r="Q1074" s="7">
        <v>6.7048141910291097</v>
      </c>
    </row>
    <row r="1075" spans="1:17" hidden="1" x14ac:dyDescent="0.25">
      <c r="A1075" s="3" t="s">
        <v>39</v>
      </c>
      <c r="B1075" s="2">
        <v>43983</v>
      </c>
      <c r="C1075" s="34">
        <v>0.59086782857403597</v>
      </c>
      <c r="D1075" s="7">
        <v>9.0949353845928907E-2</v>
      </c>
      <c r="E1075" s="7">
        <v>0.57374988484919898</v>
      </c>
      <c r="F1075" s="14">
        <v>0.33530076130487202</v>
      </c>
      <c r="G1075" s="7">
        <v>1.48762155797534E-2</v>
      </c>
      <c r="H1075" s="7">
        <v>8.9026349033449591E-3</v>
      </c>
      <c r="I1075" s="34">
        <v>0.16240591359975501</v>
      </c>
      <c r="J1075" s="34">
        <v>6.1155406606470397E-2</v>
      </c>
      <c r="K1075" s="34">
        <v>3.2578032716027598E-2</v>
      </c>
      <c r="L1075" s="34">
        <v>0.36029036304504097</v>
      </c>
      <c r="M1075" s="7">
        <v>0.11240343324647099</v>
      </c>
      <c r="N1075" s="7">
        <v>6.31868600714941E-2</v>
      </c>
      <c r="O1075" s="7">
        <v>2.4126112372570199E-3</v>
      </c>
      <c r="P1075" s="7">
        <v>0.181788528994385</v>
      </c>
      <c r="Q1075" s="7">
        <v>6.3394389888759397</v>
      </c>
    </row>
    <row r="1076" spans="1:17" hidden="1" x14ac:dyDescent="0.25">
      <c r="A1076" s="3" t="s">
        <v>39</v>
      </c>
      <c r="B1076" s="2">
        <v>44013</v>
      </c>
      <c r="C1076" s="34">
        <v>0.78751717260312504</v>
      </c>
      <c r="D1076" s="7">
        <v>8.3586329098690598E-2</v>
      </c>
      <c r="E1076" s="7">
        <v>0.56492676356975502</v>
      </c>
      <c r="F1076" s="14">
        <v>0.35148690733155402</v>
      </c>
      <c r="G1076" s="7">
        <v>1.3787593882149301E-2</v>
      </c>
      <c r="H1076" s="7">
        <v>1.4093801447363699E-2</v>
      </c>
      <c r="I1076" s="34">
        <v>0.20679216949085799</v>
      </c>
      <c r="J1076" s="34">
        <v>0.109306168666763</v>
      </c>
      <c r="K1076" s="34">
        <v>5.2508507602390397E-2</v>
      </c>
      <c r="L1076" s="34">
        <v>0.26444659436130602</v>
      </c>
      <c r="M1076" s="7">
        <v>0.139636534399217</v>
      </c>
      <c r="N1076" s="7">
        <v>6.1198986804919697E-2</v>
      </c>
      <c r="O1076" s="7">
        <v>1.1300042109368899E-3</v>
      </c>
      <c r="P1076" s="7">
        <v>0.13709963913409501</v>
      </c>
      <c r="Q1076" s="7">
        <v>6.6835507155509104</v>
      </c>
    </row>
    <row r="1077" spans="1:17" hidden="1" x14ac:dyDescent="0.25">
      <c r="A1077" s="3" t="s">
        <v>39</v>
      </c>
      <c r="B1077" s="2">
        <v>44044</v>
      </c>
      <c r="C1077" s="34">
        <v>0.83196932201088702</v>
      </c>
      <c r="D1077" s="7">
        <v>7.8044921251678598E-2</v>
      </c>
      <c r="E1077" s="7">
        <v>0.600865519213166</v>
      </c>
      <c r="F1077" s="14">
        <v>0.321089559535155</v>
      </c>
      <c r="G1077" s="7">
        <v>1.20963449137318E-2</v>
      </c>
      <c r="H1077" s="7">
        <v>1.49158063391316E-2</v>
      </c>
      <c r="I1077" s="34">
        <v>0.20930750658763</v>
      </c>
      <c r="J1077" s="34">
        <v>0.144869461204709</v>
      </c>
      <c r="K1077" s="34">
        <v>6.1382682809486201E-2</v>
      </c>
      <c r="L1077" s="34">
        <v>0.234762373047435</v>
      </c>
      <c r="M1077" s="7">
        <v>0.13313140390446701</v>
      </c>
      <c r="N1077" s="7">
        <v>4.6099505210517297E-2</v>
      </c>
      <c r="O1077" s="7">
        <v>1.0028027771770099E-3</v>
      </c>
      <c r="P1077" s="7">
        <v>0.142432113205715</v>
      </c>
      <c r="Q1077" s="7">
        <v>6.4579574066655496</v>
      </c>
    </row>
    <row r="1078" spans="1:17" hidden="1" x14ac:dyDescent="0.25">
      <c r="A1078" s="3" t="s">
        <v>39</v>
      </c>
      <c r="B1078" s="2">
        <v>44075</v>
      </c>
      <c r="C1078" s="34">
        <v>0.816602773978236</v>
      </c>
      <c r="D1078" s="7">
        <v>8.1141401315729098E-2</v>
      </c>
      <c r="E1078" s="7">
        <v>0.59649407132821397</v>
      </c>
      <c r="F1078" s="14">
        <v>0.32236452735605697</v>
      </c>
      <c r="G1078" s="7">
        <v>1.3792291032612199E-2</v>
      </c>
      <c r="H1078" s="7">
        <v>1.76373753477201E-2</v>
      </c>
      <c r="I1078" s="34">
        <v>0.200468136011448</v>
      </c>
      <c r="J1078" s="34">
        <v>0.12899088328609401</v>
      </c>
      <c r="K1078" s="34">
        <v>6.1199021669556902E-2</v>
      </c>
      <c r="L1078" s="34">
        <v>0.25571167853883497</v>
      </c>
      <c r="M1078" s="7">
        <v>0.13911972798480199</v>
      </c>
      <c r="N1078" s="7">
        <v>5.2455521831053301E-2</v>
      </c>
      <c r="O1078" s="7">
        <v>9.6531827087153403E-4</v>
      </c>
      <c r="P1078" s="7">
        <v>0.12966004602700701</v>
      </c>
      <c r="Q1078" s="7">
        <v>6.5934207031968199</v>
      </c>
    </row>
    <row r="1079" spans="1:17" hidden="1" x14ac:dyDescent="0.25">
      <c r="A1079" s="3" t="s">
        <v>39</v>
      </c>
      <c r="B1079" s="2">
        <v>44105</v>
      </c>
      <c r="C1079" s="34">
        <v>0.86846220851485301</v>
      </c>
      <c r="D1079" s="7">
        <v>6.9221609061689698E-2</v>
      </c>
      <c r="E1079" s="7">
        <v>0.57209523821568697</v>
      </c>
      <c r="F1079" s="14">
        <v>0.35868315272262302</v>
      </c>
      <c r="G1079" s="7">
        <v>1.5816196607994899E-2</v>
      </c>
      <c r="H1079" s="7">
        <v>1.61323421036591E-2</v>
      </c>
      <c r="I1079" s="34">
        <v>0.19699542201296799</v>
      </c>
      <c r="J1079" s="34">
        <v>0.12110962772971499</v>
      </c>
      <c r="K1079" s="34">
        <v>6.7497951278413806E-2</v>
      </c>
      <c r="L1079" s="34">
        <v>0.25799474994163202</v>
      </c>
      <c r="M1079" s="7">
        <v>0.139568308162906</v>
      </c>
      <c r="N1079" s="7">
        <v>4.6116320366812701E-2</v>
      </c>
      <c r="O1079" s="7">
        <v>3.0767272196130101E-3</v>
      </c>
      <c r="P1079" s="7">
        <v>0.13569235457628601</v>
      </c>
      <c r="Q1079" s="7">
        <v>6.5294718776283798</v>
      </c>
    </row>
    <row r="1080" spans="1:17" hidden="1" x14ac:dyDescent="0.25">
      <c r="A1080" s="3" t="s">
        <v>39</v>
      </c>
      <c r="B1080" s="2">
        <v>44136</v>
      </c>
      <c r="C1080" s="34">
        <v>0.521917786679165</v>
      </c>
      <c r="D1080" s="7">
        <v>0.10489237869121699</v>
      </c>
      <c r="E1080" s="7">
        <v>0.62630661932440801</v>
      </c>
      <c r="F1080" s="14">
        <v>0.26880100198437501</v>
      </c>
      <c r="G1080" s="7">
        <v>2.4025707063577401E-2</v>
      </c>
      <c r="H1080" s="7">
        <v>1.2503495438368499E-2</v>
      </c>
      <c r="I1080" s="34">
        <v>5.4628931354993998E-2</v>
      </c>
      <c r="J1080" s="34">
        <v>8.9315823945182504E-2</v>
      </c>
      <c r="K1080" s="34">
        <v>4.0860337705501897E-2</v>
      </c>
      <c r="L1080" s="34">
        <v>0.40611773199297602</v>
      </c>
      <c r="M1080" s="7">
        <v>0.16267495766635801</v>
      </c>
      <c r="N1080" s="7">
        <v>8.0585220813765096E-2</v>
      </c>
      <c r="O1080" s="7">
        <v>7.1358164116966704E-3</v>
      </c>
      <c r="P1080" s="7">
        <v>0.12215197760758</v>
      </c>
      <c r="Q1080" s="7">
        <v>6.5558211274579898</v>
      </c>
    </row>
    <row r="1081" spans="1:17" hidden="1" x14ac:dyDescent="0.25">
      <c r="A1081" s="3" t="s">
        <v>39</v>
      </c>
      <c r="B1081" s="2">
        <v>44166</v>
      </c>
      <c r="C1081" s="34">
        <v>0.85756469969355997</v>
      </c>
      <c r="D1081" s="7">
        <v>9.2249720127456497E-2</v>
      </c>
      <c r="E1081" s="7">
        <v>0.62066233634324697</v>
      </c>
      <c r="F1081" s="14">
        <v>0.28708794352929701</v>
      </c>
      <c r="G1081" s="7">
        <v>1.6720342171462201E-2</v>
      </c>
      <c r="H1081" s="7">
        <v>2.06149068638419E-2</v>
      </c>
      <c r="I1081" s="34">
        <v>0.19460874732465</v>
      </c>
      <c r="J1081" s="34">
        <v>8.13583351932569E-2</v>
      </c>
      <c r="K1081" s="34">
        <v>0.11173654956269501</v>
      </c>
      <c r="L1081" s="34">
        <v>0.29000364516750898</v>
      </c>
      <c r="M1081" s="7">
        <v>0.146233701304014</v>
      </c>
      <c r="N1081" s="7">
        <v>6.4709837840617304E-2</v>
      </c>
      <c r="O1081" s="7">
        <v>5.2779350087949302E-3</v>
      </c>
      <c r="P1081" s="7">
        <v>6.8735999563158803E-2</v>
      </c>
      <c r="Q1081" s="7">
        <v>6.6369351395515697</v>
      </c>
    </row>
    <row r="1082" spans="1:17" hidden="1" x14ac:dyDescent="0.25">
      <c r="A1082" s="3" t="s">
        <v>39</v>
      </c>
      <c r="B1082" s="2">
        <v>44197</v>
      </c>
      <c r="C1082" s="34">
        <v>0.37399516811174</v>
      </c>
      <c r="D1082" s="7">
        <v>0.12603238140360301</v>
      </c>
      <c r="E1082" s="7">
        <v>0.59297583179764002</v>
      </c>
      <c r="F1082" s="14">
        <v>0.28099178679875703</v>
      </c>
      <c r="G1082" s="7">
        <v>2.5150588684091799E-2</v>
      </c>
      <c r="H1082" s="7">
        <v>2.3450904280293201E-3</v>
      </c>
      <c r="I1082" s="34">
        <v>3.0436158855815703E-4</v>
      </c>
      <c r="J1082" s="34">
        <v>8.7769347683343699E-2</v>
      </c>
      <c r="K1082" s="34">
        <v>2.02512684694846E-2</v>
      </c>
      <c r="L1082" s="34">
        <v>0.522416410680419</v>
      </c>
      <c r="M1082" s="7">
        <v>0.14357821496827899</v>
      </c>
      <c r="N1082" s="7">
        <v>7.8189017324456406E-2</v>
      </c>
      <c r="O1082" s="7">
        <v>5.6715255663636202E-3</v>
      </c>
      <c r="P1082" s="7">
        <v>0.114324174606975</v>
      </c>
      <c r="Q1082" s="7">
        <v>6.6091573175681804</v>
      </c>
    </row>
    <row r="1083" spans="1:17" hidden="1" x14ac:dyDescent="0.25">
      <c r="A1083" s="3" t="s">
        <v>39</v>
      </c>
      <c r="B1083" s="2">
        <v>44228</v>
      </c>
      <c r="C1083" s="34">
        <v>0.394115289370635</v>
      </c>
      <c r="D1083" s="7">
        <v>0.121102175099052</v>
      </c>
      <c r="E1083" s="7">
        <v>0.59106118549104603</v>
      </c>
      <c r="F1083" s="14">
        <v>0.28783663940990201</v>
      </c>
      <c r="G1083" s="7">
        <v>2.03973059189459E-2</v>
      </c>
      <c r="H1083" s="7">
        <v>1.9822584578944899E-3</v>
      </c>
      <c r="I1083" s="34">
        <v>6.57796069540369E-4</v>
      </c>
      <c r="J1083" s="34">
        <v>9.4033083942672194E-2</v>
      </c>
      <c r="K1083" s="34">
        <v>1.6744347191395802E-2</v>
      </c>
      <c r="L1083" s="34">
        <v>0.47537637436685798</v>
      </c>
      <c r="M1083" s="7">
        <v>0.172563171082808</v>
      </c>
      <c r="N1083" s="7">
        <v>7.9516287417543893E-2</v>
      </c>
      <c r="O1083" s="7">
        <v>5.5211711233581796E-3</v>
      </c>
      <c r="P1083" s="7">
        <v>0.13320820442898301</v>
      </c>
      <c r="Q1083" s="7">
        <v>6.6023936744970104</v>
      </c>
    </row>
    <row r="1084" spans="1:17" hidden="1" x14ac:dyDescent="0.25">
      <c r="A1084" s="3" t="s">
        <v>39</v>
      </c>
      <c r="B1084" s="2">
        <v>44256</v>
      </c>
      <c r="C1084" s="34">
        <v>0.46761290339259398</v>
      </c>
      <c r="D1084" s="7">
        <v>0.12286132691394699</v>
      </c>
      <c r="E1084" s="7">
        <v>0.57925651119591604</v>
      </c>
      <c r="F1084" s="14">
        <v>0.297882161890137</v>
      </c>
      <c r="G1084" s="7">
        <v>2.67308156359665E-2</v>
      </c>
      <c r="H1084" s="7">
        <v>2.2446233797923198E-3</v>
      </c>
      <c r="I1084" s="34">
        <v>2.27737039547903E-4</v>
      </c>
      <c r="J1084" s="34">
        <v>0.1030203365721</v>
      </c>
      <c r="K1084" s="34">
        <v>1.7877231956488601E-2</v>
      </c>
      <c r="L1084" s="34">
        <v>0.46368732904408699</v>
      </c>
      <c r="M1084" s="7">
        <v>0.16082216463773399</v>
      </c>
      <c r="N1084" s="7">
        <v>8.9092410413431605E-2</v>
      </c>
      <c r="O1084" s="7">
        <v>6.4818830316178801E-3</v>
      </c>
      <c r="P1084" s="7">
        <v>0.12981546828923499</v>
      </c>
      <c r="Q1084" s="7">
        <v>6.6612159238424899</v>
      </c>
    </row>
    <row r="1085" spans="1:17" hidden="1" x14ac:dyDescent="0.25">
      <c r="A1085" s="3" t="s">
        <v>39</v>
      </c>
      <c r="B1085" s="2">
        <v>44287</v>
      </c>
      <c r="C1085" s="34">
        <v>0.77895073928792302</v>
      </c>
      <c r="D1085" s="7">
        <v>8.4441419866496795E-2</v>
      </c>
      <c r="E1085" s="7">
        <v>0.57547417065187001</v>
      </c>
      <c r="F1085" s="14">
        <v>0.34008440948163399</v>
      </c>
      <c r="G1085" s="7">
        <v>2.1173306231577801E-2</v>
      </c>
      <c r="H1085" s="7">
        <v>7.1974926853300399E-3</v>
      </c>
      <c r="I1085" s="34">
        <v>0.198493802436431</v>
      </c>
      <c r="J1085" s="34">
        <v>8.7769797901629101E-2</v>
      </c>
      <c r="K1085" s="34">
        <v>7.9455019680182204E-2</v>
      </c>
      <c r="L1085" s="34">
        <v>0.28174282778038301</v>
      </c>
      <c r="M1085" s="7">
        <v>0.12868732465247201</v>
      </c>
      <c r="N1085" s="7">
        <v>6.0308320308973901E-2</v>
      </c>
      <c r="O1085" s="7">
        <v>3.4608688138896902E-3</v>
      </c>
      <c r="P1085" s="7">
        <v>0.131711239509131</v>
      </c>
      <c r="Q1085" s="7">
        <v>6.6938563979779904</v>
      </c>
    </row>
    <row r="1086" spans="1:17" hidden="1" x14ac:dyDescent="0.25">
      <c r="A1086" s="3" t="s">
        <v>39</v>
      </c>
      <c r="B1086" s="2">
        <v>44317</v>
      </c>
      <c r="C1086" s="34">
        <v>0.87012359133219597</v>
      </c>
      <c r="D1086" s="7">
        <v>8.4655281805716603E-2</v>
      </c>
      <c r="E1086" s="7">
        <v>0.64004476680415701</v>
      </c>
      <c r="F1086" s="14">
        <v>0.27529995139012597</v>
      </c>
      <c r="G1086" s="7">
        <v>1.3070095930751599E-2</v>
      </c>
      <c r="H1086" s="7">
        <v>1.5807234175249599E-2</v>
      </c>
      <c r="I1086" s="34">
        <v>0.230025052001229</v>
      </c>
      <c r="J1086" s="34">
        <v>0.12585691403961699</v>
      </c>
      <c r="K1086" s="34">
        <v>3.8776341771402399E-2</v>
      </c>
      <c r="L1086" s="34">
        <v>0.27143837634367901</v>
      </c>
      <c r="M1086" s="7">
        <v>0.133414953539154</v>
      </c>
      <c r="N1086" s="7">
        <v>4.8055385935488103E-2</v>
      </c>
      <c r="O1086" s="7">
        <v>6.6018676509371401E-3</v>
      </c>
      <c r="P1086" s="7">
        <v>0.116953778612493</v>
      </c>
      <c r="Q1086" s="7">
        <v>6.4409442825282799</v>
      </c>
    </row>
    <row r="1087" spans="1:17" hidden="1" x14ac:dyDescent="0.25">
      <c r="A1087" s="3" t="s">
        <v>39</v>
      </c>
      <c r="B1087" s="2">
        <v>44348</v>
      </c>
      <c r="C1087" s="34">
        <v>0.83204114220942005</v>
      </c>
      <c r="D1087" s="7">
        <v>9.4599499340751902E-2</v>
      </c>
      <c r="E1087" s="7">
        <v>0.60201301808902496</v>
      </c>
      <c r="F1087" s="14">
        <v>0.30338748257022302</v>
      </c>
      <c r="G1087" s="7">
        <v>1.55515019960362E-2</v>
      </c>
      <c r="H1087" s="7">
        <v>1.7433534610679199E-2</v>
      </c>
      <c r="I1087" s="34">
        <v>0.22375311654056401</v>
      </c>
      <c r="J1087" s="34">
        <v>0.15212552349703401</v>
      </c>
      <c r="K1087" s="34">
        <v>3.59297994137696E-2</v>
      </c>
      <c r="L1087" s="34">
        <v>0.27580435211038701</v>
      </c>
      <c r="M1087" s="7">
        <v>0.132597952203825</v>
      </c>
      <c r="N1087" s="7">
        <v>5.3527990693711697E-2</v>
      </c>
      <c r="O1087" s="7">
        <v>6.4374543556380498E-3</v>
      </c>
      <c r="P1087" s="7">
        <v>8.6838774578355496E-2</v>
      </c>
      <c r="Q1087" s="7">
        <v>6.63276294712119</v>
      </c>
    </row>
    <row r="1088" spans="1:17" hidden="1" x14ac:dyDescent="0.25">
      <c r="A1088" s="3" t="s">
        <v>39</v>
      </c>
      <c r="B1088" s="2">
        <v>44378</v>
      </c>
      <c r="C1088" s="34">
        <v>0.93649190309824004</v>
      </c>
      <c r="D1088" s="7">
        <v>8.9541469059047696E-2</v>
      </c>
      <c r="E1088" s="7">
        <v>0.60714531697444996</v>
      </c>
      <c r="F1088" s="14">
        <v>0.30331321396650202</v>
      </c>
      <c r="G1088" s="7">
        <v>1.4558696596959599E-2</v>
      </c>
      <c r="H1088" s="7">
        <v>2.1514193629679702E-2</v>
      </c>
      <c r="I1088" s="34">
        <v>0.21081227347909701</v>
      </c>
      <c r="J1088" s="34">
        <v>0.15864324992364101</v>
      </c>
      <c r="K1088" s="34">
        <v>3.0361297318291101E-2</v>
      </c>
      <c r="L1088" s="34">
        <v>0.25556901247730401</v>
      </c>
      <c r="M1088" s="7">
        <v>0.128060475826168</v>
      </c>
      <c r="N1088" s="7">
        <v>4.3842411080241499E-2</v>
      </c>
      <c r="O1088" s="7">
        <v>6.0605319619554303E-3</v>
      </c>
      <c r="P1088" s="7">
        <v>0.130577857706663</v>
      </c>
      <c r="Q1088" s="7">
        <v>6.4082753400008299</v>
      </c>
    </row>
    <row r="1089" spans="1:17" hidden="1" x14ac:dyDescent="0.25">
      <c r="A1089" s="3" t="s">
        <v>39</v>
      </c>
      <c r="B1089" s="2">
        <v>44409</v>
      </c>
      <c r="C1089" s="34">
        <v>0.91990226714629997</v>
      </c>
      <c r="D1089" s="7">
        <v>8.9441825266932701E-2</v>
      </c>
      <c r="E1089" s="7">
        <v>0.61142363028901003</v>
      </c>
      <c r="F1089" s="14">
        <v>0.29913454444405801</v>
      </c>
      <c r="G1089" s="7">
        <v>1.4690171731302199E-2</v>
      </c>
      <c r="H1089" s="7">
        <v>2.5804272958555901E-2</v>
      </c>
      <c r="I1089" s="34">
        <v>0.21220890102283299</v>
      </c>
      <c r="J1089" s="34">
        <v>0.186327280864377</v>
      </c>
      <c r="K1089" s="34">
        <v>3.5204105392649503E-2</v>
      </c>
      <c r="L1089" s="34">
        <v>0.24671629081407101</v>
      </c>
      <c r="M1089" s="7">
        <v>0.119587433484741</v>
      </c>
      <c r="N1089" s="7">
        <v>4.62343765622081E-2</v>
      </c>
      <c r="O1089" s="7">
        <v>9.3310678353385693E-3</v>
      </c>
      <c r="P1089" s="7">
        <v>0.10389609933392401</v>
      </c>
      <c r="Q1089" s="7">
        <v>6.6182576882523803</v>
      </c>
    </row>
    <row r="1090" spans="1:17" x14ac:dyDescent="0.25">
      <c r="A1090" s="3" t="s">
        <v>39</v>
      </c>
      <c r="B1090" s="2">
        <v>44440</v>
      </c>
      <c r="C1090" s="34">
        <v>0.86767771661112802</v>
      </c>
      <c r="D1090" s="7">
        <v>9.1635950861744697E-2</v>
      </c>
      <c r="E1090" s="7">
        <v>0.60335207049379103</v>
      </c>
      <c r="F1090" s="14">
        <v>0.305011978644464</v>
      </c>
      <c r="G1090" s="7">
        <v>1.51685418366167E-2</v>
      </c>
      <c r="H1090" s="7">
        <v>1.9616203261457001E-2</v>
      </c>
      <c r="I1090" s="34">
        <v>0.19627791805654099</v>
      </c>
      <c r="J1090" s="34">
        <v>0.17421105638023501</v>
      </c>
      <c r="K1090" s="34">
        <v>3.6172763381344702E-2</v>
      </c>
      <c r="L1090" s="34">
        <v>0.27032241799854401</v>
      </c>
      <c r="M1090" s="7">
        <v>0.117730797652761</v>
      </c>
      <c r="N1090" s="7">
        <v>5.71656934806275E-2</v>
      </c>
      <c r="O1090" s="7">
        <v>7.7200306585597598E-3</v>
      </c>
      <c r="P1090" s="7">
        <v>0.105614577293313</v>
      </c>
      <c r="Q1090" s="7">
        <v>6.5547763286370699</v>
      </c>
    </row>
    <row r="1091" spans="1:17" hidden="1" x14ac:dyDescent="0.25">
      <c r="A1091" s="3" t="s">
        <v>40</v>
      </c>
      <c r="B1091" s="2">
        <v>43466</v>
      </c>
      <c r="C1091" s="34">
        <v>0.79955058326661999</v>
      </c>
      <c r="D1091" s="7">
        <v>3.5071422214395298E-2</v>
      </c>
      <c r="E1091" s="7">
        <v>0.52520585044906498</v>
      </c>
      <c r="F1091" s="14">
        <v>0.439722727336539</v>
      </c>
      <c r="G1091" s="7">
        <v>9.9452407567328701E-3</v>
      </c>
      <c r="H1091" s="7">
        <v>2.6539131092900198E-2</v>
      </c>
      <c r="I1091" s="34">
        <v>0.202622466571515</v>
      </c>
      <c r="J1091" s="34">
        <v>0.321156113311587</v>
      </c>
      <c r="K1091" s="34">
        <v>0.11076516256786</v>
      </c>
      <c r="L1091" s="34">
        <v>0.11275426666943</v>
      </c>
      <c r="M1091" s="7">
        <v>6.6801511539596903E-2</v>
      </c>
      <c r="N1091" s="7">
        <v>1.22102565354696E-2</v>
      </c>
      <c r="O1091" s="7">
        <v>0.10958535161895</v>
      </c>
      <c r="P1091" s="7">
        <v>2.76204993359585E-2</v>
      </c>
      <c r="Q1091" s="7">
        <v>5.7643429140981901</v>
      </c>
    </row>
    <row r="1092" spans="1:17" hidden="1" x14ac:dyDescent="0.25">
      <c r="A1092" s="3" t="s">
        <v>40</v>
      </c>
      <c r="B1092" s="2">
        <v>43497</v>
      </c>
      <c r="C1092" s="34">
        <v>0.87437873130261101</v>
      </c>
      <c r="D1092" s="7">
        <v>3.2793936632699999E-2</v>
      </c>
      <c r="E1092" s="7">
        <v>0.50265224661886398</v>
      </c>
      <c r="F1092" s="14">
        <v>0.46455381674843599</v>
      </c>
      <c r="G1092" s="7">
        <v>9.0662618825971802E-3</v>
      </c>
      <c r="H1092" s="7">
        <v>2.43166377778333E-2</v>
      </c>
      <c r="I1092" s="34">
        <v>0.18988735153737599</v>
      </c>
      <c r="J1092" s="34">
        <v>0.362250894765905</v>
      </c>
      <c r="K1092" s="34">
        <v>0.102260013905362</v>
      </c>
      <c r="L1092" s="34">
        <v>0.109533209357626</v>
      </c>
      <c r="M1092" s="7">
        <v>6.4305813782156704E-2</v>
      </c>
      <c r="N1092" s="7">
        <v>1.01478444231688E-2</v>
      </c>
      <c r="O1092" s="7">
        <v>0.103080450053328</v>
      </c>
      <c r="P1092" s="7">
        <v>2.5151522514646401E-2</v>
      </c>
      <c r="Q1092" s="7">
        <v>5.7284394698790502</v>
      </c>
    </row>
    <row r="1093" spans="1:17" hidden="1" x14ac:dyDescent="0.25">
      <c r="A1093" s="3" t="s">
        <v>40</v>
      </c>
      <c r="B1093" s="2">
        <v>43525</v>
      </c>
      <c r="C1093" s="34">
        <v>1.01826817845119</v>
      </c>
      <c r="D1093" s="7">
        <v>3.09752713859342E-2</v>
      </c>
      <c r="E1093" s="7">
        <v>0.50154266060142005</v>
      </c>
      <c r="F1093" s="14">
        <v>0.46748206801264602</v>
      </c>
      <c r="G1093" s="7">
        <v>9.3546703807928094E-3</v>
      </c>
      <c r="H1093" s="7">
        <v>2.2710646274938299E-2</v>
      </c>
      <c r="I1093" s="34">
        <v>0.20030297542290099</v>
      </c>
      <c r="J1093" s="34">
        <v>0.35873977849327698</v>
      </c>
      <c r="K1093" s="34">
        <v>0.113132625513943</v>
      </c>
      <c r="L1093" s="34">
        <v>0.103730343096987</v>
      </c>
      <c r="M1093" s="7">
        <v>6.19501017549699E-2</v>
      </c>
      <c r="N1093" s="7">
        <v>9.5342837926398697E-3</v>
      </c>
      <c r="O1093" s="7">
        <v>9.5681241656919006E-2</v>
      </c>
      <c r="P1093" s="7">
        <v>2.4863333612631801E-2</v>
      </c>
      <c r="Q1093" s="7">
        <v>5.7138351659653699</v>
      </c>
    </row>
    <row r="1094" spans="1:17" hidden="1" x14ac:dyDescent="0.25">
      <c r="A1094" s="3" t="s">
        <v>40</v>
      </c>
      <c r="B1094" s="2">
        <v>43556</v>
      </c>
      <c r="C1094" s="34">
        <v>0.94989360684552504</v>
      </c>
      <c r="D1094" s="7">
        <v>3.2322308029081898E-2</v>
      </c>
      <c r="E1094" s="7">
        <v>0.49595466864631899</v>
      </c>
      <c r="F1094" s="14">
        <v>0.47172302332459998</v>
      </c>
      <c r="G1094" s="7">
        <v>9.3348747802057003E-3</v>
      </c>
      <c r="H1094" s="7">
        <v>2.4955916122735001E-2</v>
      </c>
      <c r="I1094" s="34">
        <v>0.21914489287035499</v>
      </c>
      <c r="J1094" s="34">
        <v>0.339977395743643</v>
      </c>
      <c r="K1094" s="34">
        <v>0.105694267642577</v>
      </c>
      <c r="L1094" s="34">
        <v>0.102823998676967</v>
      </c>
      <c r="M1094" s="7">
        <v>6.2020321156025002E-2</v>
      </c>
      <c r="N1094" s="7">
        <v>8.7970018910905595E-3</v>
      </c>
      <c r="O1094" s="7">
        <v>9.9914833264452704E-2</v>
      </c>
      <c r="P1094" s="7">
        <v>2.7336497851949498E-2</v>
      </c>
      <c r="Q1094" s="7">
        <v>5.8021962092460297</v>
      </c>
    </row>
    <row r="1095" spans="1:17" hidden="1" x14ac:dyDescent="0.25">
      <c r="A1095" s="3" t="s">
        <v>40</v>
      </c>
      <c r="B1095" s="2">
        <v>43586</v>
      </c>
      <c r="C1095" s="34">
        <v>1.01729854567629</v>
      </c>
      <c r="D1095" s="7">
        <v>3.1508213704074799E-2</v>
      </c>
      <c r="E1095" s="7">
        <v>0.50174807352773898</v>
      </c>
      <c r="F1095" s="14">
        <v>0.46674371276818599</v>
      </c>
      <c r="G1095" s="7">
        <v>8.7647064563685494E-3</v>
      </c>
      <c r="H1095" s="7">
        <v>2.0206282318334001E-2</v>
      </c>
      <c r="I1095" s="34">
        <v>0.22753279652744399</v>
      </c>
      <c r="J1095" s="34">
        <v>0.34000127481616998</v>
      </c>
      <c r="K1095" s="34">
        <v>0.107448117937365</v>
      </c>
      <c r="L1095" s="34">
        <v>0.100016914999819</v>
      </c>
      <c r="M1095" s="7">
        <v>6.46079623236024E-2</v>
      </c>
      <c r="N1095" s="7">
        <v>8.7407014016202701E-3</v>
      </c>
      <c r="O1095" s="7">
        <v>9.7308377786049505E-2</v>
      </c>
      <c r="P1095" s="7">
        <v>2.5372865433227601E-2</v>
      </c>
      <c r="Q1095" s="7">
        <v>5.7584483206417802</v>
      </c>
    </row>
    <row r="1096" spans="1:17" hidden="1" x14ac:dyDescent="0.25">
      <c r="A1096" s="3" t="s">
        <v>40</v>
      </c>
      <c r="B1096" s="2">
        <v>43617</v>
      </c>
      <c r="C1096" s="34">
        <v>0.97590047589013895</v>
      </c>
      <c r="D1096" s="7">
        <v>3.4137769520199701E-2</v>
      </c>
      <c r="E1096" s="7">
        <v>0.49531291157308899</v>
      </c>
      <c r="F1096" s="14">
        <v>0.47054931890671198</v>
      </c>
      <c r="G1096" s="7">
        <v>7.6702493922412704E-3</v>
      </c>
      <c r="H1096" s="7">
        <v>2.2939254070055402E-2</v>
      </c>
      <c r="I1096" s="34">
        <v>0.227339048057424</v>
      </c>
      <c r="J1096" s="34">
        <v>0.32870864404336497</v>
      </c>
      <c r="K1096" s="34">
        <v>0.113765456803001</v>
      </c>
      <c r="L1096" s="34">
        <v>0.102956451198466</v>
      </c>
      <c r="M1096" s="7">
        <v>6.2573862484015405E-2</v>
      </c>
      <c r="N1096" s="7">
        <v>8.2562371609320607E-3</v>
      </c>
      <c r="O1096" s="7">
        <v>0.10264620917261701</v>
      </c>
      <c r="P1096" s="7">
        <v>2.31445876178826E-2</v>
      </c>
      <c r="Q1096" s="7">
        <v>5.7593393456624904</v>
      </c>
    </row>
    <row r="1097" spans="1:17" hidden="1" x14ac:dyDescent="0.25">
      <c r="A1097" s="3" t="s">
        <v>40</v>
      </c>
      <c r="B1097" s="2">
        <v>43647</v>
      </c>
      <c r="C1097" s="34">
        <v>0.96640704023604895</v>
      </c>
      <c r="D1097" s="7">
        <v>3.2113833814696298E-2</v>
      </c>
      <c r="E1097" s="7">
        <v>0.50941517789077795</v>
      </c>
      <c r="F1097" s="14">
        <v>0.45847098829452498</v>
      </c>
      <c r="G1097" s="7">
        <v>8.3346663845442204E-3</v>
      </c>
      <c r="H1097" s="7">
        <v>2.4229108374518901E-2</v>
      </c>
      <c r="I1097" s="34">
        <v>0.22647404297649301</v>
      </c>
      <c r="J1097" s="34">
        <v>0.32812031105076001</v>
      </c>
      <c r="K1097" s="34">
        <v>0.10997755811896</v>
      </c>
      <c r="L1097" s="34">
        <v>0.10499701519370599</v>
      </c>
      <c r="M1097" s="7">
        <v>6.6676852115999899E-2</v>
      </c>
      <c r="N1097" s="7">
        <v>9.4075645008752408E-3</v>
      </c>
      <c r="O1097" s="7">
        <v>9.5130431432966803E-2</v>
      </c>
      <c r="P1097" s="7">
        <v>2.6652449851176499E-2</v>
      </c>
      <c r="Q1097" s="7">
        <v>5.8000490547474604</v>
      </c>
    </row>
    <row r="1098" spans="1:17" hidden="1" x14ac:dyDescent="0.25">
      <c r="A1098" s="3" t="s">
        <v>40</v>
      </c>
      <c r="B1098" s="2">
        <v>43678</v>
      </c>
      <c r="C1098" s="34">
        <v>0.97066122830588097</v>
      </c>
      <c r="D1098" s="7">
        <v>3.2273516670137899E-2</v>
      </c>
      <c r="E1098" s="7">
        <v>0.51320911721079598</v>
      </c>
      <c r="F1098" s="14">
        <v>0.45451736611906601</v>
      </c>
      <c r="G1098" s="7">
        <v>7.6560833571663201E-3</v>
      </c>
      <c r="H1098" s="7">
        <v>2.3131088288364701E-2</v>
      </c>
      <c r="I1098" s="34">
        <v>0.22051308711904899</v>
      </c>
      <c r="J1098" s="34">
        <v>0.352679188971944</v>
      </c>
      <c r="K1098" s="34">
        <v>0.104356347949141</v>
      </c>
      <c r="L1098" s="34">
        <v>9.9954892459529598E-2</v>
      </c>
      <c r="M1098" s="7">
        <v>6.4565725446896705E-2</v>
      </c>
      <c r="N1098" s="7">
        <v>9.1086152064270304E-3</v>
      </c>
      <c r="O1098" s="7">
        <v>9.4686897908826395E-2</v>
      </c>
      <c r="P1098" s="7">
        <v>2.33480732926547E-2</v>
      </c>
      <c r="Q1098" s="7">
        <v>5.85061551303182</v>
      </c>
    </row>
    <row r="1099" spans="1:17" hidden="1" x14ac:dyDescent="0.25">
      <c r="A1099" s="3" t="s">
        <v>40</v>
      </c>
      <c r="B1099" s="2">
        <v>43709</v>
      </c>
      <c r="C1099" s="34">
        <v>0.92681034071386603</v>
      </c>
      <c r="D1099" s="7">
        <v>3.4836034597214197E-2</v>
      </c>
      <c r="E1099" s="7">
        <v>0.51268783421614506</v>
      </c>
      <c r="F1099" s="14">
        <v>0.45247613118663998</v>
      </c>
      <c r="G1099" s="7">
        <v>8.7023412679549696E-3</v>
      </c>
      <c r="H1099" s="7">
        <v>2.1431522571237E-2</v>
      </c>
      <c r="I1099" s="34">
        <v>0.21969863382929899</v>
      </c>
      <c r="J1099" s="34">
        <v>0.33204729409591899</v>
      </c>
      <c r="K1099" s="34">
        <v>0.111012066653476</v>
      </c>
      <c r="L1099" s="34">
        <v>0.103342177610631</v>
      </c>
      <c r="M1099" s="7">
        <v>6.2317955290099397E-2</v>
      </c>
      <c r="N1099" s="7">
        <v>1.01784931504107E-2</v>
      </c>
      <c r="O1099" s="7">
        <v>0.104279283332207</v>
      </c>
      <c r="P1099" s="7">
        <v>2.69902321987655E-2</v>
      </c>
      <c r="Q1099" s="7">
        <v>5.6658422177159196</v>
      </c>
    </row>
    <row r="1100" spans="1:17" hidden="1" x14ac:dyDescent="0.25">
      <c r="A1100" s="3" t="s">
        <v>40</v>
      </c>
      <c r="B1100" s="2">
        <v>43739</v>
      </c>
      <c r="C1100" s="34">
        <v>0.99163161039487802</v>
      </c>
      <c r="D1100" s="7">
        <v>3.3110521867593501E-2</v>
      </c>
      <c r="E1100" s="7">
        <v>0.497508380197343</v>
      </c>
      <c r="F1100" s="14">
        <v>0.469381097935063</v>
      </c>
      <c r="G1100" s="7">
        <v>8.2037072522339691E-3</v>
      </c>
      <c r="H1100" s="7">
        <v>2.3764038737766599E-2</v>
      </c>
      <c r="I1100" s="34">
        <v>0.21383689541027101</v>
      </c>
      <c r="J1100" s="34">
        <v>0.33920281104164401</v>
      </c>
      <c r="K1100" s="34">
        <v>0.114327411937214</v>
      </c>
      <c r="L1100" s="34">
        <v>0.106358411030139</v>
      </c>
      <c r="M1100" s="7">
        <v>6.2077340429443503E-2</v>
      </c>
      <c r="N1100" s="7">
        <v>1.0217653164707401E-2</v>
      </c>
      <c r="O1100" s="7">
        <v>9.6249414672675199E-2</v>
      </c>
      <c r="P1100" s="7">
        <v>2.5762316323905E-2</v>
      </c>
      <c r="Q1100" s="7">
        <v>5.7570203175171804</v>
      </c>
    </row>
    <row r="1101" spans="1:17" hidden="1" x14ac:dyDescent="0.25">
      <c r="A1101" s="3" t="s">
        <v>40</v>
      </c>
      <c r="B1101" s="2">
        <v>43770</v>
      </c>
      <c r="C1101" s="34">
        <v>1.1210253289330001</v>
      </c>
      <c r="D1101" s="7">
        <v>2.75174506210977E-2</v>
      </c>
      <c r="E1101" s="7">
        <v>0.487982807594532</v>
      </c>
      <c r="F1101" s="14">
        <v>0.484499741784371</v>
      </c>
      <c r="G1101" s="7">
        <v>6.6737793348270198E-3</v>
      </c>
      <c r="H1101" s="7">
        <v>2.5507253886261901E-2</v>
      </c>
      <c r="I1101" s="34">
        <v>0.22540353779807401</v>
      </c>
      <c r="J1101" s="34">
        <v>0.33340717309773499</v>
      </c>
      <c r="K1101" s="34">
        <v>0.12965865813879399</v>
      </c>
      <c r="L1101" s="34">
        <v>9.3458078411132198E-2</v>
      </c>
      <c r="M1101" s="7">
        <v>6.23176762183437E-2</v>
      </c>
      <c r="N1101" s="7">
        <v>9.8387572886553202E-3</v>
      </c>
      <c r="O1101" s="7">
        <v>8.7185783046106705E-2</v>
      </c>
      <c r="P1101" s="7">
        <v>2.65493027800696E-2</v>
      </c>
      <c r="Q1101" s="7">
        <v>5.7747394377634604</v>
      </c>
    </row>
    <row r="1102" spans="1:17" hidden="1" x14ac:dyDescent="0.25">
      <c r="A1102" s="3" t="s">
        <v>40</v>
      </c>
      <c r="B1102" s="2">
        <v>43800</v>
      </c>
      <c r="C1102" s="34">
        <v>1.38817432998396</v>
      </c>
      <c r="D1102" s="7">
        <v>2.7443051344263499E-2</v>
      </c>
      <c r="E1102" s="7">
        <v>0.49154409160830598</v>
      </c>
      <c r="F1102" s="14">
        <v>0.48101285704743102</v>
      </c>
      <c r="G1102" s="7">
        <v>5.6975267666081898E-3</v>
      </c>
      <c r="H1102" s="7">
        <v>2.8841241333448699E-2</v>
      </c>
      <c r="I1102" s="34">
        <v>0.24443772953683901</v>
      </c>
      <c r="J1102" s="34">
        <v>0.30118280104994999</v>
      </c>
      <c r="K1102" s="34">
        <v>0.184703618017069</v>
      </c>
      <c r="L1102" s="34">
        <v>7.3356162785695095E-2</v>
      </c>
      <c r="M1102" s="7">
        <v>6.15853918909533E-2</v>
      </c>
      <c r="N1102" s="7">
        <v>1.00190620103338E-2</v>
      </c>
      <c r="O1102" s="7">
        <v>7.0057802740818007E-2</v>
      </c>
      <c r="P1102" s="7">
        <v>2.01186638682848E-2</v>
      </c>
      <c r="Q1102" s="7">
        <v>5.7218765907026903</v>
      </c>
    </row>
    <row r="1103" spans="1:17" hidden="1" x14ac:dyDescent="0.25">
      <c r="A1103" s="3" t="s">
        <v>40</v>
      </c>
      <c r="B1103" s="2">
        <v>43831</v>
      </c>
      <c r="C1103" s="34">
        <v>0.83213004447359995</v>
      </c>
      <c r="D1103" s="7">
        <v>3.4848826579707198E-2</v>
      </c>
      <c r="E1103" s="7">
        <v>0.52857900112317302</v>
      </c>
      <c r="F1103" s="14">
        <v>0.43657217229711998</v>
      </c>
      <c r="G1103" s="7">
        <v>9.1861391942376705E-3</v>
      </c>
      <c r="H1103" s="7">
        <v>2.5306249594957898E-2</v>
      </c>
      <c r="I1103" s="34">
        <v>0.19022811500435999</v>
      </c>
      <c r="J1103" s="34">
        <v>0.34156712332003802</v>
      </c>
      <c r="K1103" s="34">
        <v>0.112200049735152</v>
      </c>
      <c r="L1103" s="34">
        <v>0.11515107035260901</v>
      </c>
      <c r="M1103" s="7">
        <v>6.7418212656721502E-2</v>
      </c>
      <c r="N1103" s="7">
        <v>9.5098343770975598E-3</v>
      </c>
      <c r="O1103" s="7">
        <v>0.101408677058847</v>
      </c>
      <c r="P1103" s="7">
        <v>2.8024528705978598E-2</v>
      </c>
      <c r="Q1103" s="7">
        <v>5.7416025980635697</v>
      </c>
    </row>
    <row r="1104" spans="1:17" hidden="1" x14ac:dyDescent="0.25">
      <c r="A1104" s="3" t="s">
        <v>40</v>
      </c>
      <c r="B1104" s="2">
        <v>43862</v>
      </c>
      <c r="C1104" s="34">
        <v>0.88351869536795502</v>
      </c>
      <c r="D1104" s="7">
        <v>3.4003600669445397E-2</v>
      </c>
      <c r="E1104" s="7">
        <v>0.50927775204814996</v>
      </c>
      <c r="F1104" s="14">
        <v>0.45671864728240502</v>
      </c>
      <c r="G1104" s="7">
        <v>7.7819781757854896E-3</v>
      </c>
      <c r="H1104" s="7">
        <v>2.3187500849068302E-2</v>
      </c>
      <c r="I1104" s="34">
        <v>0.177863002750902</v>
      </c>
      <c r="J1104" s="34">
        <v>0.38154585497949201</v>
      </c>
      <c r="K1104" s="34">
        <v>9.6991174937894206E-2</v>
      </c>
      <c r="L1104" s="34">
        <v>0.110595985132525</v>
      </c>
      <c r="M1104" s="7">
        <v>6.4932807373345697E-2</v>
      </c>
      <c r="N1104" s="7">
        <v>9.5518583732773794E-3</v>
      </c>
      <c r="O1104" s="7">
        <v>9.9996299878263306E-2</v>
      </c>
      <c r="P1104" s="7">
        <v>2.75535375494462E-2</v>
      </c>
      <c r="Q1104" s="7">
        <v>5.7077652358164599</v>
      </c>
    </row>
    <row r="1105" spans="1:17" hidden="1" x14ac:dyDescent="0.25">
      <c r="A1105" s="3" t="s">
        <v>40</v>
      </c>
      <c r="B1105" s="2">
        <v>43891</v>
      </c>
      <c r="C1105" s="34">
        <v>0.53883592486377097</v>
      </c>
      <c r="D1105" s="7">
        <v>4.9363514548238903E-2</v>
      </c>
      <c r="E1105" s="7">
        <v>0.51677676453419696</v>
      </c>
      <c r="F1105" s="14">
        <v>0.43385972091756397</v>
      </c>
      <c r="G1105" s="7">
        <v>1.04045216301348E-2</v>
      </c>
      <c r="H1105" s="7">
        <v>2.14205009157853E-2</v>
      </c>
      <c r="I1105" s="34">
        <v>0.17082381526408899</v>
      </c>
      <c r="J1105" s="34">
        <v>0.32313388019948702</v>
      </c>
      <c r="K1105" s="34">
        <v>9.2440031697114206E-2</v>
      </c>
      <c r="L1105" s="34">
        <v>0.172514631981072</v>
      </c>
      <c r="M1105" s="7">
        <v>7.4457696011688404E-2</v>
      </c>
      <c r="N1105" s="7">
        <v>1.19624563064601E-2</v>
      </c>
      <c r="O1105" s="7">
        <v>8.8364279025562598E-2</v>
      </c>
      <c r="P1105" s="7">
        <v>3.4478186968606203E-2</v>
      </c>
      <c r="Q1105" s="7">
        <v>5.7154967988295704</v>
      </c>
    </row>
    <row r="1106" spans="1:17" hidden="1" x14ac:dyDescent="0.25">
      <c r="A1106" s="3" t="s">
        <v>40</v>
      </c>
      <c r="B1106" s="2">
        <v>43922</v>
      </c>
      <c r="C1106" s="34">
        <v>7.5602872093671003E-2</v>
      </c>
      <c r="D1106" s="7">
        <v>0.19376855772749399</v>
      </c>
      <c r="E1106" s="7">
        <v>0.48087983600727602</v>
      </c>
      <c r="F1106" s="14">
        <v>0.32535160626523002</v>
      </c>
      <c r="G1106" s="7">
        <v>1.8315102845129001E-2</v>
      </c>
      <c r="H1106" s="7">
        <v>1.5914701293291401E-2</v>
      </c>
      <c r="I1106" s="34">
        <v>9.4907811944365497E-2</v>
      </c>
      <c r="J1106" s="34">
        <v>1.5085786952627699E-2</v>
      </c>
      <c r="K1106" s="34">
        <v>8.2753589607375503E-3</v>
      </c>
      <c r="L1106" s="34">
        <v>0.72569543163537897</v>
      </c>
      <c r="M1106" s="7">
        <v>5.4291009251844803E-2</v>
      </c>
      <c r="N1106" s="7">
        <v>1.98775996752498E-2</v>
      </c>
      <c r="O1106" s="7">
        <v>3.17699718809379E-2</v>
      </c>
      <c r="P1106" s="7">
        <v>1.5867225560437001E-2</v>
      </c>
      <c r="Q1106" s="7">
        <v>4.9479583248075203</v>
      </c>
    </row>
    <row r="1107" spans="1:17" hidden="1" x14ac:dyDescent="0.25">
      <c r="A1107" s="3" t="s">
        <v>40</v>
      </c>
      <c r="B1107" s="2">
        <v>43952</v>
      </c>
      <c r="C1107" s="34">
        <v>9.4108425933135301E-2</v>
      </c>
      <c r="D1107" s="7">
        <v>0.176367355843188</v>
      </c>
      <c r="E1107" s="7">
        <v>0.49545286570188701</v>
      </c>
      <c r="F1107" s="14">
        <v>0.32817977845492402</v>
      </c>
      <c r="G1107" s="7">
        <v>1.57357441503902E-2</v>
      </c>
      <c r="H1107" s="7">
        <v>7.7853953302926696E-3</v>
      </c>
      <c r="I1107" s="34">
        <v>0.10398767531086101</v>
      </c>
      <c r="J1107" s="34">
        <v>5.5387348138635398E-2</v>
      </c>
      <c r="K1107" s="34">
        <v>9.4454947797801107E-3</v>
      </c>
      <c r="L1107" s="34">
        <v>0.64833953214937301</v>
      </c>
      <c r="M1107" s="7">
        <v>6.71530667638955E-2</v>
      </c>
      <c r="N1107" s="7">
        <v>2.7419235835338798E-2</v>
      </c>
      <c r="O1107" s="7">
        <v>3.4428747807243198E-2</v>
      </c>
      <c r="P1107" s="7">
        <v>3.0317759734190101E-2</v>
      </c>
      <c r="Q1107" s="7">
        <v>5.0769142241326604</v>
      </c>
    </row>
    <row r="1108" spans="1:17" hidden="1" x14ac:dyDescent="0.25">
      <c r="A1108" s="3" t="s">
        <v>40</v>
      </c>
      <c r="B1108" s="2">
        <v>43983</v>
      </c>
      <c r="C1108" s="34">
        <v>0.218273368080313</v>
      </c>
      <c r="D1108" s="7">
        <v>9.5958298286196897E-2</v>
      </c>
      <c r="E1108" s="7">
        <v>0.54851836993549596</v>
      </c>
      <c r="F1108" s="14">
        <v>0.35552333177830697</v>
      </c>
      <c r="G1108" s="7">
        <v>9.8172247561402193E-3</v>
      </c>
      <c r="H1108" s="7">
        <v>2.2548581508648802E-2</v>
      </c>
      <c r="I1108" s="34">
        <v>0.30720183311584298</v>
      </c>
      <c r="J1108" s="34">
        <v>7.5002693936682699E-2</v>
      </c>
      <c r="K1108" s="34">
        <v>0.132421419122805</v>
      </c>
      <c r="L1108" s="34">
        <v>0.29136865865677197</v>
      </c>
      <c r="M1108" s="7">
        <v>7.3709451662473405E-2</v>
      </c>
      <c r="N1108" s="7">
        <v>2.0216830459927001E-2</v>
      </c>
      <c r="O1108" s="7">
        <v>3.45275223626232E-2</v>
      </c>
      <c r="P1108" s="7">
        <v>3.31857844180845E-2</v>
      </c>
      <c r="Q1108" s="7">
        <v>5.4637609247242303</v>
      </c>
    </row>
    <row r="1109" spans="1:17" hidden="1" x14ac:dyDescent="0.25">
      <c r="A1109" s="3" t="s">
        <v>40</v>
      </c>
      <c r="B1109" s="2">
        <v>44013</v>
      </c>
      <c r="C1109" s="34">
        <v>0.55311214824846899</v>
      </c>
      <c r="D1109" s="7">
        <v>5.2794276203015501E-2</v>
      </c>
      <c r="E1109" s="7">
        <v>0.53211635226060205</v>
      </c>
      <c r="F1109" s="14">
        <v>0.41508937153638198</v>
      </c>
      <c r="G1109" s="7">
        <v>6.7815872271290503E-3</v>
      </c>
      <c r="H1109" s="7">
        <v>1.82806362614861E-2</v>
      </c>
      <c r="I1109" s="34">
        <v>0.26052852001196403</v>
      </c>
      <c r="J1109" s="34">
        <v>0.27737460198120001</v>
      </c>
      <c r="K1109" s="34">
        <v>0.14173614532543599</v>
      </c>
      <c r="L1109" s="34">
        <v>0.12718274972353799</v>
      </c>
      <c r="M1109" s="7">
        <v>7.6262116386627998E-2</v>
      </c>
      <c r="N1109" s="7">
        <v>1.45973911806119E-2</v>
      </c>
      <c r="O1109" s="7">
        <v>4.8810062866767902E-2</v>
      </c>
      <c r="P1109" s="7">
        <v>2.8446189035239999E-2</v>
      </c>
      <c r="Q1109" s="7">
        <v>5.7428963558056303</v>
      </c>
    </row>
    <row r="1110" spans="1:17" hidden="1" x14ac:dyDescent="0.25">
      <c r="A1110" s="3" t="s">
        <v>40</v>
      </c>
      <c r="B1110" s="2">
        <v>44044</v>
      </c>
      <c r="C1110" s="34">
        <v>0.65443370994956995</v>
      </c>
      <c r="D1110" s="7">
        <v>4.7700287003820403E-2</v>
      </c>
      <c r="E1110" s="7">
        <v>0.544278600666118</v>
      </c>
      <c r="F1110" s="14">
        <v>0.408021112330061</v>
      </c>
      <c r="G1110" s="7">
        <v>7.0467643911554297E-3</v>
      </c>
      <c r="H1110" s="7">
        <v>1.8094746011535701E-2</v>
      </c>
      <c r="I1110" s="34">
        <v>0.23440909308240199</v>
      </c>
      <c r="J1110" s="34">
        <v>0.33685653591777198</v>
      </c>
      <c r="K1110" s="34">
        <v>0.12735090744559199</v>
      </c>
      <c r="L1110" s="34">
        <v>0.108696173660337</v>
      </c>
      <c r="M1110" s="7">
        <v>6.3414103820953999E-2</v>
      </c>
      <c r="N1110" s="7">
        <v>1.22868674147378E-2</v>
      </c>
      <c r="O1110" s="7">
        <v>6.0071108057019602E-2</v>
      </c>
      <c r="P1110" s="7">
        <v>3.1773700198494903E-2</v>
      </c>
      <c r="Q1110" s="7">
        <v>5.7938295390635197</v>
      </c>
    </row>
    <row r="1111" spans="1:17" hidden="1" x14ac:dyDescent="0.25">
      <c r="A1111" s="3" t="s">
        <v>40</v>
      </c>
      <c r="B1111" s="2">
        <v>44075</v>
      </c>
      <c r="C1111" s="34">
        <v>0.61405851995373195</v>
      </c>
      <c r="D1111" s="7">
        <v>5.01529596667801E-2</v>
      </c>
      <c r="E1111" s="7">
        <v>0.52790948435700302</v>
      </c>
      <c r="F1111" s="14">
        <v>0.42193755597621602</v>
      </c>
      <c r="G1111" s="7">
        <v>8.8304252095380408E-3</v>
      </c>
      <c r="H1111" s="7">
        <v>1.9336447903923401E-2</v>
      </c>
      <c r="I1111" s="34">
        <v>0.23357723155538801</v>
      </c>
      <c r="J1111" s="34">
        <v>0.29868945770056998</v>
      </c>
      <c r="K1111" s="34">
        <v>0.12564655838028899</v>
      </c>
      <c r="L1111" s="34">
        <v>0.124626402130916</v>
      </c>
      <c r="M1111" s="7">
        <v>6.9430575727407004E-2</v>
      </c>
      <c r="N1111" s="7">
        <v>1.25248209799429E-2</v>
      </c>
      <c r="O1111" s="7">
        <v>7.1974558399569399E-2</v>
      </c>
      <c r="P1111" s="7">
        <v>3.5363522012455198E-2</v>
      </c>
      <c r="Q1111" s="7">
        <v>5.7974656626302004</v>
      </c>
    </row>
    <row r="1112" spans="1:17" hidden="1" x14ac:dyDescent="0.25">
      <c r="A1112" s="3" t="s">
        <v>40</v>
      </c>
      <c r="B1112" s="2">
        <v>44105</v>
      </c>
      <c r="C1112" s="34">
        <v>0.59648860756700295</v>
      </c>
      <c r="D1112" s="7">
        <v>5.4012357519559698E-2</v>
      </c>
      <c r="E1112" s="7">
        <v>0.56737618110627297</v>
      </c>
      <c r="F1112" s="14">
        <v>0.37861146137416701</v>
      </c>
      <c r="G1112" s="7">
        <v>9.2537559215178592E-3</v>
      </c>
      <c r="H1112" s="7">
        <v>2.0611570993821202E-2</v>
      </c>
      <c r="I1112" s="34">
        <v>0.25480389090789202</v>
      </c>
      <c r="J1112" s="34">
        <v>0.26457487717591099</v>
      </c>
      <c r="K1112" s="34">
        <v>0.12861898898271201</v>
      </c>
      <c r="L1112" s="34">
        <v>0.131536461177439</v>
      </c>
      <c r="M1112" s="7">
        <v>7.8437035550293494E-2</v>
      </c>
      <c r="N1112" s="7">
        <v>1.38080961893062E-2</v>
      </c>
      <c r="O1112" s="7">
        <v>6.6875273743486702E-2</v>
      </c>
      <c r="P1112" s="7">
        <v>3.1480049357619902E-2</v>
      </c>
      <c r="Q1112" s="7">
        <v>5.7173648576777003</v>
      </c>
    </row>
    <row r="1113" spans="1:17" hidden="1" x14ac:dyDescent="0.25">
      <c r="A1113" s="3" t="s">
        <v>40</v>
      </c>
      <c r="B1113" s="2">
        <v>44136</v>
      </c>
      <c r="C1113" s="34">
        <v>0.228985109890183</v>
      </c>
      <c r="D1113" s="7">
        <v>9.2192680615905395E-2</v>
      </c>
      <c r="E1113" s="7">
        <v>0.54413357566582299</v>
      </c>
      <c r="F1113" s="14">
        <v>0.36367374371827099</v>
      </c>
      <c r="G1113" s="7">
        <v>1.56046870038261E-2</v>
      </c>
      <c r="H1113" s="7">
        <v>1.9437228812602E-2</v>
      </c>
      <c r="I1113" s="34">
        <v>0.15555654481478601</v>
      </c>
      <c r="J1113" s="34">
        <v>0.162975244806873</v>
      </c>
      <c r="K1113" s="34">
        <v>9.9811730248775293E-2</v>
      </c>
      <c r="L1113" s="34">
        <v>0.29867349148418798</v>
      </c>
      <c r="M1113" s="7">
        <v>0.110137828388353</v>
      </c>
      <c r="N1113" s="7">
        <v>2.1533604723851501E-2</v>
      </c>
      <c r="O1113" s="7">
        <v>6.8887130531662094E-2</v>
      </c>
      <c r="P1113" s="7">
        <v>4.7382509185083202E-2</v>
      </c>
      <c r="Q1113" s="7">
        <v>5.5995605591398601</v>
      </c>
    </row>
    <row r="1114" spans="1:17" hidden="1" x14ac:dyDescent="0.25">
      <c r="A1114" s="3" t="s">
        <v>40</v>
      </c>
      <c r="B1114" s="2">
        <v>44166</v>
      </c>
      <c r="C1114" s="34">
        <v>0.64007907198450997</v>
      </c>
      <c r="D1114" s="7">
        <v>5.3136830239363698E-2</v>
      </c>
      <c r="E1114" s="7">
        <v>0.57725283156785601</v>
      </c>
      <c r="F1114" s="14">
        <v>0.369610338192781</v>
      </c>
      <c r="G1114" s="7">
        <v>9.1181436570822796E-3</v>
      </c>
      <c r="H1114" s="7">
        <v>2.8484856598036401E-2</v>
      </c>
      <c r="I1114" s="34">
        <v>0.35893329286910403</v>
      </c>
      <c r="J1114" s="34">
        <v>6.9533011680676604E-2</v>
      </c>
      <c r="K1114" s="34">
        <v>0.25756171921277299</v>
      </c>
      <c r="L1114" s="34">
        <v>0.11560593288623899</v>
      </c>
      <c r="M1114" s="7">
        <v>9.4491738921705606E-2</v>
      </c>
      <c r="N1114" s="7">
        <v>1.78652998361781E-2</v>
      </c>
      <c r="O1114" s="7">
        <v>2.7580251513579498E-2</v>
      </c>
      <c r="P1114" s="7">
        <v>2.08257528246251E-2</v>
      </c>
      <c r="Q1114" s="7">
        <v>5.8911907365301603</v>
      </c>
    </row>
    <row r="1115" spans="1:17" hidden="1" x14ac:dyDescent="0.25">
      <c r="A1115" s="3" t="s">
        <v>40</v>
      </c>
      <c r="B1115" s="2">
        <v>44197</v>
      </c>
      <c r="C1115" s="34">
        <v>0.123661524202225</v>
      </c>
      <c r="D1115" s="7">
        <v>0.13946057459205499</v>
      </c>
      <c r="E1115" s="7">
        <v>0.52329172618033304</v>
      </c>
      <c r="F1115" s="14">
        <v>0.337247699227612</v>
      </c>
      <c r="G1115" s="7">
        <v>2.0838281224861199E-2</v>
      </c>
      <c r="H1115" s="7">
        <v>6.2392094682916198E-3</v>
      </c>
      <c r="I1115" s="34">
        <v>8.9703167630143299E-2</v>
      </c>
      <c r="J1115" s="34">
        <v>0.111538531092314</v>
      </c>
      <c r="K1115" s="34">
        <v>1.4676893133357599E-2</v>
      </c>
      <c r="L1115" s="34">
        <v>0.46965486603296602</v>
      </c>
      <c r="M1115" s="7">
        <v>0.14449672948484299</v>
      </c>
      <c r="N1115" s="7">
        <v>2.39596153639508E-2</v>
      </c>
      <c r="O1115" s="7">
        <v>7.8755255457676199E-2</v>
      </c>
      <c r="P1115" s="7">
        <v>4.0137451111595598E-2</v>
      </c>
      <c r="Q1115" s="7">
        <v>5.38789632210975</v>
      </c>
    </row>
    <row r="1116" spans="1:17" hidden="1" x14ac:dyDescent="0.25">
      <c r="A1116" s="3" t="s">
        <v>40</v>
      </c>
      <c r="B1116" s="2">
        <v>44228</v>
      </c>
      <c r="C1116" s="34">
        <v>0.13534224419475799</v>
      </c>
      <c r="D1116" s="7">
        <v>0.13365909211898999</v>
      </c>
      <c r="E1116" s="7">
        <v>0.52967034598107299</v>
      </c>
      <c r="F1116" s="14">
        <v>0.33667056189993699</v>
      </c>
      <c r="G1116" s="7">
        <v>1.9747613951232399E-2</v>
      </c>
      <c r="H1116" s="7">
        <v>5.3933826029610703E-3</v>
      </c>
      <c r="I1116" s="34">
        <v>9.5961440139094106E-2</v>
      </c>
      <c r="J1116" s="34">
        <v>0.12654979730572799</v>
      </c>
      <c r="K1116" s="34">
        <v>1.13335404514033E-2</v>
      </c>
      <c r="L1116" s="34">
        <v>0.451889695944375</v>
      </c>
      <c r="M1116" s="7">
        <v>0.14856093948799701</v>
      </c>
      <c r="N1116" s="7">
        <v>2.6275920966817801E-2</v>
      </c>
      <c r="O1116" s="7">
        <v>7.4746773774273495E-2</v>
      </c>
      <c r="P1116" s="7">
        <v>3.9540895376117997E-2</v>
      </c>
      <c r="Q1116" s="7">
        <v>5.4702913272662901</v>
      </c>
    </row>
    <row r="1117" spans="1:17" hidden="1" x14ac:dyDescent="0.25">
      <c r="A1117" s="3" t="s">
        <v>40</v>
      </c>
      <c r="B1117" s="2">
        <v>44256</v>
      </c>
      <c r="C1117" s="34">
        <v>0.17579570452329699</v>
      </c>
      <c r="D1117" s="7">
        <v>0.118522886837438</v>
      </c>
      <c r="E1117" s="7">
        <v>0.50356794458609999</v>
      </c>
      <c r="F1117" s="14">
        <v>0.37790916857646201</v>
      </c>
      <c r="G1117" s="7">
        <v>1.8016945203829699E-2</v>
      </c>
      <c r="H1117" s="7">
        <v>4.2085908055833603E-3</v>
      </c>
      <c r="I1117" s="34">
        <v>0.11657852645075201</v>
      </c>
      <c r="J1117" s="34">
        <v>0.135594351026076</v>
      </c>
      <c r="K1117" s="34">
        <v>1.41314270106044E-2</v>
      </c>
      <c r="L1117" s="34">
        <v>0.40863227045060402</v>
      </c>
      <c r="M1117" s="7">
        <v>0.15177921674837699</v>
      </c>
      <c r="N1117" s="7">
        <v>2.5890087066639599E-2</v>
      </c>
      <c r="O1117" s="7">
        <v>7.9377719651822304E-2</v>
      </c>
      <c r="P1117" s="7">
        <v>4.5790865585712201E-2</v>
      </c>
      <c r="Q1117" s="7">
        <v>5.4319162686414098</v>
      </c>
    </row>
    <row r="1118" spans="1:17" hidden="1" x14ac:dyDescent="0.25">
      <c r="A1118" s="3" t="s">
        <v>40</v>
      </c>
      <c r="B1118" s="2">
        <v>44287</v>
      </c>
      <c r="C1118" s="34">
        <v>0.49337311896381603</v>
      </c>
      <c r="D1118" s="7">
        <v>6.6795894704013994E-2</v>
      </c>
      <c r="E1118" s="7">
        <v>0.55847679902347602</v>
      </c>
      <c r="F1118" s="14">
        <v>0.37472730627251</v>
      </c>
      <c r="G1118" s="7">
        <v>8.7739419482596205E-3</v>
      </c>
      <c r="H1118" s="7">
        <v>1.53663469648633E-2</v>
      </c>
      <c r="I1118" s="34">
        <v>0.29421688632145598</v>
      </c>
      <c r="J1118" s="34">
        <v>0.18517134741954999</v>
      </c>
      <c r="K1118" s="34">
        <v>0.14588267547158301</v>
      </c>
      <c r="L1118" s="34">
        <v>0.16015271975189299</v>
      </c>
      <c r="M1118" s="7">
        <v>9.1790277919212196E-2</v>
      </c>
      <c r="N1118" s="7">
        <v>1.49589187352537E-2</v>
      </c>
      <c r="O1118" s="7">
        <v>5.4807669532093602E-2</v>
      </c>
      <c r="P1118" s="7">
        <v>2.88792159358357E-2</v>
      </c>
      <c r="Q1118" s="7">
        <v>5.7131119009601798</v>
      </c>
    </row>
    <row r="1119" spans="1:17" hidden="1" x14ac:dyDescent="0.25">
      <c r="A1119" s="3" t="s">
        <v>40</v>
      </c>
      <c r="B1119" s="2">
        <v>44317</v>
      </c>
      <c r="C1119" s="34">
        <v>0.73824973526026605</v>
      </c>
      <c r="D1119" s="7">
        <v>4.9458281408047797E-2</v>
      </c>
      <c r="E1119" s="7">
        <v>0.51081455457097402</v>
      </c>
      <c r="F1119" s="14">
        <v>0.439727164020978</v>
      </c>
      <c r="G1119" s="7">
        <v>8.1887268417124692E-3</v>
      </c>
      <c r="H1119" s="7">
        <v>1.9529357123925801E-2</v>
      </c>
      <c r="I1119" s="34">
        <v>0.25742483220062001</v>
      </c>
      <c r="J1119" s="34">
        <v>0.27793714974067601</v>
      </c>
      <c r="K1119" s="34">
        <v>0.12935759175218101</v>
      </c>
      <c r="L1119" s="34">
        <v>0.121179960174889</v>
      </c>
      <c r="M1119" s="7">
        <v>7.0883302490169803E-2</v>
      </c>
      <c r="N1119" s="7">
        <v>1.2333722608888299E-2</v>
      </c>
      <c r="O1119" s="7">
        <v>7.5536254104517406E-2</v>
      </c>
      <c r="P1119" s="7">
        <v>2.7629102962420798E-2</v>
      </c>
      <c r="Q1119" s="7">
        <v>5.6865921169345999</v>
      </c>
    </row>
    <row r="1120" spans="1:17" hidden="1" x14ac:dyDescent="0.25">
      <c r="A1120" s="3" t="s">
        <v>40</v>
      </c>
      <c r="B1120" s="2">
        <v>44348</v>
      </c>
      <c r="C1120" s="34">
        <v>0.74157636111579905</v>
      </c>
      <c r="D1120" s="7">
        <v>5.1530813915760199E-2</v>
      </c>
      <c r="E1120" s="7">
        <v>0.49146312305756001</v>
      </c>
      <c r="F1120" s="14">
        <v>0.45700606302668001</v>
      </c>
      <c r="G1120" s="7">
        <v>7.40351393564631E-3</v>
      </c>
      <c r="H1120" s="7">
        <v>1.97682476579569E-2</v>
      </c>
      <c r="I1120" s="34">
        <v>0.244458763983886</v>
      </c>
      <c r="J1120" s="34">
        <v>0.31143419328062</v>
      </c>
      <c r="K1120" s="34">
        <v>0.10455002443436601</v>
      </c>
      <c r="L1120" s="34">
        <v>0.11900811840671301</v>
      </c>
      <c r="M1120" s="7">
        <v>6.9343777617020194E-2</v>
      </c>
      <c r="N1120" s="7">
        <v>1.18361769976156E-2</v>
      </c>
      <c r="O1120" s="7">
        <v>8.4372380748602802E-2</v>
      </c>
      <c r="P1120" s="7">
        <v>2.7824802937573601E-2</v>
      </c>
      <c r="Q1120" s="7">
        <v>5.6710445791153097</v>
      </c>
    </row>
    <row r="1121" spans="1:17" hidden="1" x14ac:dyDescent="0.25">
      <c r="A1121" s="3" t="s">
        <v>40</v>
      </c>
      <c r="B1121" s="2">
        <v>44378</v>
      </c>
      <c r="C1121" s="34">
        <v>0.85368968190819605</v>
      </c>
      <c r="D1121" s="7">
        <v>5.1656581777614903E-2</v>
      </c>
      <c r="E1121" s="7">
        <v>0.48352252158419501</v>
      </c>
      <c r="F1121" s="14">
        <v>0.46482089663818998</v>
      </c>
      <c r="G1121" s="7">
        <v>7.1655912819510396E-3</v>
      </c>
      <c r="H1121" s="7">
        <v>2.1341113749085899E-2</v>
      </c>
      <c r="I1121" s="34">
        <v>0.210735237072535</v>
      </c>
      <c r="J1121" s="34">
        <v>0.35531038313642399</v>
      </c>
      <c r="K1121" s="34">
        <v>0.106484620052929</v>
      </c>
      <c r="L1121" s="34">
        <v>0.10839600919549799</v>
      </c>
      <c r="M1121" s="7">
        <v>6.3209330414711704E-2</v>
      </c>
      <c r="N1121" s="7">
        <v>8.7706394889995008E-3</v>
      </c>
      <c r="O1121" s="7">
        <v>9.3088310826656695E-2</v>
      </c>
      <c r="P1121" s="7">
        <v>2.5498764781209101E-2</v>
      </c>
      <c r="Q1121" s="7">
        <v>5.6036071459130303</v>
      </c>
    </row>
    <row r="1122" spans="1:17" hidden="1" x14ac:dyDescent="0.25">
      <c r="A1122" s="3" t="s">
        <v>40</v>
      </c>
      <c r="B1122" s="2">
        <v>44409</v>
      </c>
      <c r="C1122" s="34">
        <v>0.98869485994672701</v>
      </c>
      <c r="D1122" s="7">
        <v>4.48654870860246E-2</v>
      </c>
      <c r="E1122" s="7">
        <v>0.45398539305338198</v>
      </c>
      <c r="F1122" s="14">
        <v>0.50114911986059396</v>
      </c>
      <c r="G1122" s="7">
        <v>6.1774217969238297E-3</v>
      </c>
      <c r="H1122" s="7">
        <v>2.12669513329516E-2</v>
      </c>
      <c r="I1122" s="34">
        <v>0.19912346836200601</v>
      </c>
      <c r="J1122" s="34">
        <v>0.402378772496366</v>
      </c>
      <c r="K1122" s="34">
        <v>9.6520664901396394E-2</v>
      </c>
      <c r="L1122" s="34">
        <v>9.5119464581364999E-2</v>
      </c>
      <c r="M1122" s="7">
        <v>5.4673351431132597E-2</v>
      </c>
      <c r="N1122" s="7">
        <v>8.1067504981496494E-3</v>
      </c>
      <c r="O1122" s="7">
        <v>9.4263773320825195E-2</v>
      </c>
      <c r="P1122" s="7">
        <v>2.23693812788834E-2</v>
      </c>
      <c r="Q1122" s="7">
        <v>5.6791294643752099</v>
      </c>
    </row>
    <row r="1123" spans="1:17" x14ac:dyDescent="0.25">
      <c r="A1123" s="3" t="s">
        <v>40</v>
      </c>
      <c r="B1123" s="2">
        <v>44440</v>
      </c>
      <c r="C1123" s="34">
        <v>0.94261057623877598</v>
      </c>
      <c r="D1123" s="7">
        <v>4.1558144683527802E-2</v>
      </c>
      <c r="E1123" s="7">
        <v>0.45783550940213502</v>
      </c>
      <c r="F1123" s="14">
        <v>0.50060634591433695</v>
      </c>
      <c r="G1123" s="7">
        <v>6.0479852652214798E-3</v>
      </c>
      <c r="H1123" s="7">
        <v>1.8414639163458799E-2</v>
      </c>
      <c r="I1123" s="34">
        <v>0.19387361622614499</v>
      </c>
      <c r="J1123" s="34">
        <v>0.39064667564536398</v>
      </c>
      <c r="K1123" s="34">
        <v>9.0817261969740506E-2</v>
      </c>
      <c r="L1123" s="34">
        <v>0.10738950998119499</v>
      </c>
      <c r="M1123" s="7">
        <v>5.6086041855466097E-2</v>
      </c>
      <c r="N1123" s="7">
        <v>9.8988191218765294E-3</v>
      </c>
      <c r="O1123" s="7">
        <v>0.101140022029254</v>
      </c>
      <c r="P1123" s="7">
        <v>2.56854287422793E-2</v>
      </c>
      <c r="Q1123" s="7">
        <v>5.7164498886810096</v>
      </c>
    </row>
    <row r="1124" spans="1:17" hidden="1" x14ac:dyDescent="0.25">
      <c r="A1124" s="3" t="s">
        <v>41</v>
      </c>
      <c r="B1124" s="2">
        <v>43466</v>
      </c>
      <c r="C1124" s="34">
        <v>0.80778871131060703</v>
      </c>
      <c r="D1124" s="7">
        <v>4.82302544043317E-2</v>
      </c>
      <c r="E1124" s="7">
        <v>0.57000786684071303</v>
      </c>
      <c r="F1124" s="14">
        <v>0.38176187875495599</v>
      </c>
      <c r="G1124" s="7">
        <v>1.4025119263440401E-2</v>
      </c>
      <c r="H1124" s="7">
        <v>4.6575370121170197E-2</v>
      </c>
      <c r="I1124" s="34">
        <v>0.19041287978646601</v>
      </c>
      <c r="J1124" s="34">
        <v>7.1388881482531794E-2</v>
      </c>
      <c r="K1124" s="34">
        <v>8.9170224513857005E-2</v>
      </c>
      <c r="L1124" s="34">
        <v>0.21897326230528999</v>
      </c>
      <c r="M1124" s="7">
        <v>0.123852499739698</v>
      </c>
      <c r="N1124" s="7">
        <v>0.116924840503854</v>
      </c>
      <c r="O1124" s="7">
        <v>5.6054108353376098E-2</v>
      </c>
      <c r="P1124" s="7">
        <v>7.2622813930315902E-2</v>
      </c>
      <c r="Q1124" s="7">
        <v>6.9726797157772502</v>
      </c>
    </row>
    <row r="1125" spans="1:17" hidden="1" x14ac:dyDescent="0.25">
      <c r="A1125" s="3" t="s">
        <v>41</v>
      </c>
      <c r="B1125" s="2">
        <v>43497</v>
      </c>
      <c r="C1125" s="34">
        <v>0.80759331953493496</v>
      </c>
      <c r="D1125" s="7">
        <v>4.3807936420251999E-2</v>
      </c>
      <c r="E1125" s="7">
        <v>0.57785473705312496</v>
      </c>
      <c r="F1125" s="14">
        <v>0.378337326526624</v>
      </c>
      <c r="G1125" s="7">
        <v>6.4331031720532396E-3</v>
      </c>
      <c r="H1125" s="7">
        <v>4.7430555432086401E-2</v>
      </c>
      <c r="I1125" s="34">
        <v>0.21534268207594601</v>
      </c>
      <c r="J1125" s="34">
        <v>8.1572740109011305E-2</v>
      </c>
      <c r="K1125" s="34">
        <v>9.60942821448839E-2</v>
      </c>
      <c r="L1125" s="34">
        <v>0.215295389629999</v>
      </c>
      <c r="M1125" s="7">
        <v>0.123065217642921</v>
      </c>
      <c r="N1125" s="7">
        <v>9.4705227709212206E-2</v>
      </c>
      <c r="O1125" s="7">
        <v>4.5517486801357102E-2</v>
      </c>
      <c r="P1125" s="7">
        <v>7.4543315282529499E-2</v>
      </c>
      <c r="Q1125" s="7">
        <v>7.0791174277789803</v>
      </c>
    </row>
    <row r="1126" spans="1:17" hidden="1" x14ac:dyDescent="0.25">
      <c r="A1126" s="3" t="s">
        <v>41</v>
      </c>
      <c r="B1126" s="2">
        <v>43525</v>
      </c>
      <c r="C1126" s="34">
        <v>0.96726270412392301</v>
      </c>
      <c r="D1126" s="7">
        <v>5.1973125370294498E-2</v>
      </c>
      <c r="E1126" s="7">
        <v>0.59951551084662802</v>
      </c>
      <c r="F1126" s="14">
        <v>0.34851136378307701</v>
      </c>
      <c r="G1126" s="7">
        <v>9.8094657497662906E-3</v>
      </c>
      <c r="H1126" s="7">
        <v>4.7811400672887201E-2</v>
      </c>
      <c r="I1126" s="34">
        <v>0.227387520864133</v>
      </c>
      <c r="J1126" s="34">
        <v>8.2158456234907404E-2</v>
      </c>
      <c r="K1126" s="34">
        <v>9.7061088202135604E-2</v>
      </c>
      <c r="L1126" s="34">
        <v>0.20933046509620501</v>
      </c>
      <c r="M1126" s="7">
        <v>0.12009282353765301</v>
      </c>
      <c r="N1126" s="7">
        <v>9.1681312584932298E-2</v>
      </c>
      <c r="O1126" s="7">
        <v>5.29766173908192E-2</v>
      </c>
      <c r="P1126" s="7">
        <v>6.1690849666561999E-2</v>
      </c>
      <c r="Q1126" s="7">
        <v>7.0802807872677898</v>
      </c>
    </row>
    <row r="1127" spans="1:17" hidden="1" x14ac:dyDescent="0.25">
      <c r="A1127" s="3" t="s">
        <v>41</v>
      </c>
      <c r="B1127" s="2">
        <v>43556</v>
      </c>
      <c r="C1127" s="34">
        <v>0.92694026212991099</v>
      </c>
      <c r="D1127" s="7">
        <v>4.2282725314773E-2</v>
      </c>
      <c r="E1127" s="7">
        <v>0.57051912143289996</v>
      </c>
      <c r="F1127" s="14">
        <v>0.38719815325232698</v>
      </c>
      <c r="G1127" s="7">
        <v>7.82220837275578E-3</v>
      </c>
      <c r="H1127" s="7">
        <v>4.6501150850208499E-2</v>
      </c>
      <c r="I1127" s="34">
        <v>0.22367229626037199</v>
      </c>
      <c r="J1127" s="34">
        <v>8.2224499056541306E-2</v>
      </c>
      <c r="K1127" s="34">
        <v>8.9996425262632504E-2</v>
      </c>
      <c r="L1127" s="34">
        <v>0.20720337610973</v>
      </c>
      <c r="M1127" s="7">
        <v>0.115431897524175</v>
      </c>
      <c r="N1127" s="7">
        <v>9.6765072725744902E-2</v>
      </c>
      <c r="O1127" s="7">
        <v>5.0385726487571801E-2</v>
      </c>
      <c r="P1127" s="7">
        <v>7.9997347350269102E-2</v>
      </c>
      <c r="Q1127" s="7">
        <v>7.0389755892318204</v>
      </c>
    </row>
    <row r="1128" spans="1:17" hidden="1" x14ac:dyDescent="0.25">
      <c r="A1128" s="3" t="s">
        <v>41</v>
      </c>
      <c r="B1128" s="2">
        <v>43586</v>
      </c>
      <c r="C1128" s="34">
        <v>0.98206951722743197</v>
      </c>
      <c r="D1128" s="7">
        <v>4.6936700153716301E-2</v>
      </c>
      <c r="E1128" s="7">
        <v>0.58828874427783295</v>
      </c>
      <c r="F1128" s="14">
        <v>0.36477455556845001</v>
      </c>
      <c r="G1128" s="7">
        <v>8.8032479074413306E-3</v>
      </c>
      <c r="H1128" s="7">
        <v>4.5693018922848001E-2</v>
      </c>
      <c r="I1128" s="34">
        <v>0.22750802218921901</v>
      </c>
      <c r="J1128" s="34">
        <v>8.1585369886720799E-2</v>
      </c>
      <c r="K1128" s="34">
        <v>8.7212789010511105E-2</v>
      </c>
      <c r="L1128" s="34">
        <v>0.19657051371538301</v>
      </c>
      <c r="M1128" s="7">
        <v>0.12554475771068699</v>
      </c>
      <c r="N1128" s="7">
        <v>9.1450195122700098E-2</v>
      </c>
      <c r="O1128" s="7">
        <v>6.7419760715336396E-2</v>
      </c>
      <c r="P1128" s="7">
        <v>6.8212324819153E-2</v>
      </c>
      <c r="Q1128" s="7">
        <v>6.9928531040589004</v>
      </c>
    </row>
    <row r="1129" spans="1:17" hidden="1" x14ac:dyDescent="0.25">
      <c r="A1129" s="3" t="s">
        <v>41</v>
      </c>
      <c r="B1129" s="2">
        <v>43617</v>
      </c>
      <c r="C1129" s="34">
        <v>0.96738064000565205</v>
      </c>
      <c r="D1129" s="7">
        <v>4.8740507520837702E-2</v>
      </c>
      <c r="E1129" s="7">
        <v>0.59678583802537399</v>
      </c>
      <c r="F1129" s="14">
        <v>0.35447365445378898</v>
      </c>
      <c r="G1129" s="7">
        <v>8.7828918134826694E-3</v>
      </c>
      <c r="H1129" s="7">
        <v>4.2066813644612698E-2</v>
      </c>
      <c r="I1129" s="34">
        <v>0.238679913246793</v>
      </c>
      <c r="J1129" s="34">
        <v>7.8644690361821895E-2</v>
      </c>
      <c r="K1129" s="34">
        <v>9.3186845101944193E-2</v>
      </c>
      <c r="L1129" s="34">
        <v>0.198780263652237</v>
      </c>
      <c r="M1129" s="7">
        <v>0.119683186893562</v>
      </c>
      <c r="N1129" s="7">
        <v>9.2138445955093504E-2</v>
      </c>
      <c r="O1129" s="7">
        <v>6.3200402096776701E-2</v>
      </c>
      <c r="P1129" s="7">
        <v>6.4836547233676198E-2</v>
      </c>
      <c r="Q1129" s="7">
        <v>7.0228931277021696</v>
      </c>
    </row>
    <row r="1130" spans="1:17" hidden="1" x14ac:dyDescent="0.25">
      <c r="A1130" s="3" t="s">
        <v>41</v>
      </c>
      <c r="B1130" s="2">
        <v>43647</v>
      </c>
      <c r="C1130" s="34">
        <v>0.96686388067836604</v>
      </c>
      <c r="D1130" s="7">
        <v>4.6909398409254503E-2</v>
      </c>
      <c r="E1130" s="7">
        <v>0.58538461327632696</v>
      </c>
      <c r="F1130" s="14">
        <v>0.36770598831441798</v>
      </c>
      <c r="G1130" s="7">
        <v>7.8969492619468291E-3</v>
      </c>
      <c r="H1130" s="7">
        <v>4.8863647796745499E-2</v>
      </c>
      <c r="I1130" s="34">
        <v>0.243617991785648</v>
      </c>
      <c r="J1130" s="34">
        <v>8.0993285701378107E-2</v>
      </c>
      <c r="K1130" s="34">
        <v>9.0752602379705505E-2</v>
      </c>
      <c r="L1130" s="34">
        <v>0.20086527441591101</v>
      </c>
      <c r="M1130" s="7">
        <v>0.12022150746522001</v>
      </c>
      <c r="N1130" s="7">
        <v>8.4055028060586998E-2</v>
      </c>
      <c r="O1130" s="7">
        <v>5.9436923163379701E-2</v>
      </c>
      <c r="P1130" s="7">
        <v>6.3296789969478198E-2</v>
      </c>
      <c r="Q1130" s="7">
        <v>7.1460663791169896</v>
      </c>
    </row>
    <row r="1131" spans="1:17" hidden="1" x14ac:dyDescent="0.25">
      <c r="A1131" s="3" t="s">
        <v>41</v>
      </c>
      <c r="B1131" s="2">
        <v>43678</v>
      </c>
      <c r="C1131" s="34">
        <v>1.00706774493038</v>
      </c>
      <c r="D1131" s="7">
        <v>4.88563430781912E-2</v>
      </c>
      <c r="E1131" s="7">
        <v>0.56666671288077997</v>
      </c>
      <c r="F1131" s="14">
        <v>0.384476944041029</v>
      </c>
      <c r="G1131" s="7">
        <v>6.4212774568427403E-3</v>
      </c>
      <c r="H1131" s="7">
        <v>5.01641587258689E-2</v>
      </c>
      <c r="I1131" s="34">
        <v>0.239187363672587</v>
      </c>
      <c r="J1131" s="34">
        <v>8.9039153944521596E-2</v>
      </c>
      <c r="K1131" s="34">
        <v>8.7548780483314007E-2</v>
      </c>
      <c r="L1131" s="34">
        <v>0.19648760219182701</v>
      </c>
      <c r="M1131" s="7">
        <v>0.11747063851445901</v>
      </c>
      <c r="N1131" s="7">
        <v>8.9406898686075903E-2</v>
      </c>
      <c r="O1131" s="7">
        <v>5.4142891217439003E-2</v>
      </c>
      <c r="P1131" s="7">
        <v>7.0131235107064996E-2</v>
      </c>
      <c r="Q1131" s="7">
        <v>7.0903138088413504</v>
      </c>
    </row>
    <row r="1132" spans="1:17" hidden="1" x14ac:dyDescent="0.25">
      <c r="A1132" s="3" t="s">
        <v>41</v>
      </c>
      <c r="B1132" s="2">
        <v>43709</v>
      </c>
      <c r="C1132" s="34">
        <v>0.93477643940380095</v>
      </c>
      <c r="D1132" s="7">
        <v>4.5170586370085801E-2</v>
      </c>
      <c r="E1132" s="7">
        <v>0.59131130881204097</v>
      </c>
      <c r="F1132" s="14">
        <v>0.363518104817873</v>
      </c>
      <c r="G1132" s="7">
        <v>8.6839376214377494E-3</v>
      </c>
      <c r="H1132" s="7">
        <v>6.6800860982565699E-2</v>
      </c>
      <c r="I1132" s="34">
        <v>0.22926764449429901</v>
      </c>
      <c r="J1132" s="34">
        <v>8.2922163922889605E-2</v>
      </c>
      <c r="K1132" s="34">
        <v>8.2558389175858796E-2</v>
      </c>
      <c r="L1132" s="34">
        <v>0.201480352293013</v>
      </c>
      <c r="M1132" s="7">
        <v>0.11315590373185901</v>
      </c>
      <c r="N1132" s="7">
        <v>0.10210909092018799</v>
      </c>
      <c r="O1132" s="7">
        <v>4.7910982023970199E-2</v>
      </c>
      <c r="P1132" s="7">
        <v>6.5110674833919496E-2</v>
      </c>
      <c r="Q1132" s="7">
        <v>7.1062643760345701</v>
      </c>
    </row>
    <row r="1133" spans="1:17" hidden="1" x14ac:dyDescent="0.25">
      <c r="A1133" s="3" t="s">
        <v>41</v>
      </c>
      <c r="B1133" s="2">
        <v>43739</v>
      </c>
      <c r="C1133" s="34">
        <v>1.0024107443716801</v>
      </c>
      <c r="D1133" s="7">
        <v>4.6596277492650599E-2</v>
      </c>
      <c r="E1133" s="7">
        <v>0.58896735818199397</v>
      </c>
      <c r="F1133" s="14">
        <v>0.36443636432535498</v>
      </c>
      <c r="G1133" s="7">
        <v>8.2138015146410101E-3</v>
      </c>
      <c r="H1133" s="7">
        <v>6.6436445801966296E-2</v>
      </c>
      <c r="I1133" s="34">
        <v>0.23197498128295199</v>
      </c>
      <c r="J1133" s="34">
        <v>8.0872398493722894E-2</v>
      </c>
      <c r="K1133" s="34">
        <v>9.6367814341264596E-2</v>
      </c>
      <c r="L1133" s="34">
        <v>0.19495872265236699</v>
      </c>
      <c r="M1133" s="7">
        <v>0.122381706755255</v>
      </c>
      <c r="N1133" s="7">
        <v>9.918706681068E-2</v>
      </c>
      <c r="O1133" s="7">
        <v>3.3184651337135503E-2</v>
      </c>
      <c r="P1133" s="7">
        <v>6.6422411010015794E-2</v>
      </c>
      <c r="Q1133" s="7">
        <v>7.0851305572057797</v>
      </c>
    </row>
    <row r="1134" spans="1:17" hidden="1" x14ac:dyDescent="0.25">
      <c r="A1134" s="3" t="s">
        <v>41</v>
      </c>
      <c r="B1134" s="2">
        <v>43770</v>
      </c>
      <c r="C1134" s="34">
        <v>1.1365925279686799</v>
      </c>
      <c r="D1134" s="7">
        <v>4.6415076855496597E-2</v>
      </c>
      <c r="E1134" s="7">
        <v>0.58803574065144004</v>
      </c>
      <c r="F1134" s="14">
        <v>0.36554918249306401</v>
      </c>
      <c r="G1134" s="7">
        <v>5.9997833721460699E-3</v>
      </c>
      <c r="H1134" s="7">
        <v>9.7495957951222595E-2</v>
      </c>
      <c r="I1134" s="34">
        <v>0.24521736368837899</v>
      </c>
      <c r="J1134" s="34">
        <v>7.6512233489771903E-2</v>
      </c>
      <c r="K1134" s="34">
        <v>0.11116260039614</v>
      </c>
      <c r="L1134" s="34">
        <v>0.18106330878127</v>
      </c>
      <c r="M1134" s="7">
        <v>0.116816668536598</v>
      </c>
      <c r="N1134" s="7">
        <v>8.85195432178362E-2</v>
      </c>
      <c r="O1134" s="7">
        <v>1.9183850941898398E-2</v>
      </c>
      <c r="P1134" s="7">
        <v>5.80286896247377E-2</v>
      </c>
      <c r="Q1134" s="7">
        <v>7.0928808670429797</v>
      </c>
    </row>
    <row r="1135" spans="1:17" hidden="1" x14ac:dyDescent="0.25">
      <c r="A1135" s="3" t="s">
        <v>41</v>
      </c>
      <c r="B1135" s="2">
        <v>43800</v>
      </c>
      <c r="C1135" s="34">
        <v>1.4932535083146401</v>
      </c>
      <c r="D1135" s="7">
        <v>4.1641191616506798E-2</v>
      </c>
      <c r="E1135" s="7">
        <v>0.59748212844519999</v>
      </c>
      <c r="F1135" s="14">
        <v>0.36087667993829298</v>
      </c>
      <c r="G1135" s="7">
        <v>7.6595599490409602E-3</v>
      </c>
      <c r="H1135" s="7">
        <v>9.6188626097939794E-2</v>
      </c>
      <c r="I1135" s="34">
        <v>0.27410334060854202</v>
      </c>
      <c r="J1135" s="34">
        <v>7.8289752246584896E-2</v>
      </c>
      <c r="K1135" s="34">
        <v>0.122075757048275</v>
      </c>
      <c r="L1135" s="34">
        <v>0.17797900585697601</v>
      </c>
      <c r="M1135" s="7">
        <v>0.118257939365173</v>
      </c>
      <c r="N1135" s="7">
        <v>6.8681535980633507E-2</v>
      </c>
      <c r="O1135" s="7">
        <v>1.14734231030125E-2</v>
      </c>
      <c r="P1135" s="7">
        <v>4.5291059743822498E-2</v>
      </c>
      <c r="Q1135" s="7">
        <v>7.1179602233264303</v>
      </c>
    </row>
    <row r="1136" spans="1:17" hidden="1" x14ac:dyDescent="0.25">
      <c r="A1136" s="3" t="s">
        <v>41</v>
      </c>
      <c r="B1136" s="2">
        <v>43831</v>
      </c>
      <c r="C1136" s="34">
        <v>0.85877647473781304</v>
      </c>
      <c r="D1136" s="7">
        <v>5.0706034222079102E-2</v>
      </c>
      <c r="E1136" s="7">
        <v>0.60643177748896304</v>
      </c>
      <c r="F1136" s="14">
        <v>0.34286218828895798</v>
      </c>
      <c r="G1136" s="7">
        <v>8.4731885143183496E-3</v>
      </c>
      <c r="H1136" s="7">
        <v>4.3079915282177299E-2</v>
      </c>
      <c r="I1136" s="34">
        <v>0.18407678085560999</v>
      </c>
      <c r="J1136" s="34">
        <v>8.6829030498028606E-2</v>
      </c>
      <c r="K1136" s="34">
        <v>9.5013762078670405E-2</v>
      </c>
      <c r="L1136" s="34">
        <v>0.21547245743416599</v>
      </c>
      <c r="M1136" s="7">
        <v>0.121772386319251</v>
      </c>
      <c r="N1136" s="7">
        <v>0.11600704007210599</v>
      </c>
      <c r="O1136" s="7">
        <v>4.8075631501277701E-2</v>
      </c>
      <c r="P1136" s="7">
        <v>8.1199807444394603E-2</v>
      </c>
      <c r="Q1136" s="7">
        <v>7.0881035116644497</v>
      </c>
    </row>
    <row r="1137" spans="1:17" hidden="1" x14ac:dyDescent="0.25">
      <c r="A1137" s="3" t="s">
        <v>41</v>
      </c>
      <c r="B1137" s="2">
        <v>43862</v>
      </c>
      <c r="C1137" s="34">
        <v>0.902579035578436</v>
      </c>
      <c r="D1137" s="7">
        <v>4.6916319767017399E-2</v>
      </c>
      <c r="E1137" s="7">
        <v>0.60408509745460104</v>
      </c>
      <c r="F1137" s="14">
        <v>0.34899858277838097</v>
      </c>
      <c r="G1137" s="7">
        <v>8.2061422141200702E-3</v>
      </c>
      <c r="H1137" s="7">
        <v>4.7794513383432803E-2</v>
      </c>
      <c r="I1137" s="34">
        <v>0.20152563391383299</v>
      </c>
      <c r="J1137" s="34">
        <v>9.4356378417506895E-2</v>
      </c>
      <c r="K1137" s="34">
        <v>0.102368937723047</v>
      </c>
      <c r="L1137" s="34">
        <v>0.21367689245242799</v>
      </c>
      <c r="M1137" s="7">
        <v>0.11320286427903301</v>
      </c>
      <c r="N1137" s="7">
        <v>0.10975148472122601</v>
      </c>
      <c r="O1137" s="7">
        <v>3.4061984479295801E-2</v>
      </c>
      <c r="P1137" s="7">
        <v>7.5055168416076901E-2</v>
      </c>
      <c r="Q1137" s="7">
        <v>7.1247540643189904</v>
      </c>
    </row>
    <row r="1138" spans="1:17" hidden="1" x14ac:dyDescent="0.25">
      <c r="A1138" s="3" t="s">
        <v>41</v>
      </c>
      <c r="B1138" s="2">
        <v>43891</v>
      </c>
      <c r="C1138" s="34">
        <v>0.76599921446207997</v>
      </c>
      <c r="D1138" s="7">
        <v>6.0625734285910497E-2</v>
      </c>
      <c r="E1138" s="7">
        <v>0.61142948856596702</v>
      </c>
      <c r="F1138" s="14">
        <v>0.32794477714812198</v>
      </c>
      <c r="G1138" s="7">
        <v>7.8317771448920999E-3</v>
      </c>
      <c r="H1138" s="7">
        <v>4.5305618099909697E-2</v>
      </c>
      <c r="I1138" s="34">
        <v>0.156475465599935</v>
      </c>
      <c r="J1138" s="34">
        <v>6.8166381773766493E-2</v>
      </c>
      <c r="K1138" s="34">
        <v>0.101179807547984</v>
      </c>
      <c r="L1138" s="34">
        <v>0.31781608932141903</v>
      </c>
      <c r="M1138" s="7">
        <v>0.110360274721195</v>
      </c>
      <c r="N1138" s="7">
        <v>9.8453198953314197E-2</v>
      </c>
      <c r="O1138" s="7">
        <v>1.5657514925268401E-2</v>
      </c>
      <c r="P1138" s="7">
        <v>7.8753871912315906E-2</v>
      </c>
      <c r="Q1138" s="7">
        <v>7.2513276152867299</v>
      </c>
    </row>
    <row r="1139" spans="1:17" hidden="1" x14ac:dyDescent="0.25">
      <c r="A1139" s="3" t="s">
        <v>41</v>
      </c>
      <c r="B1139" s="2">
        <v>43922</v>
      </c>
      <c r="C1139" s="34">
        <v>0.35564575708638402</v>
      </c>
      <c r="D1139" s="7">
        <v>0.108388968247905</v>
      </c>
      <c r="E1139" s="7">
        <v>0.66658774224015904</v>
      </c>
      <c r="F1139" s="14">
        <v>0.22502328951193501</v>
      </c>
      <c r="G1139" s="7">
        <v>6.0335204313736396E-3</v>
      </c>
      <c r="H1139" s="7">
        <v>5.5712709793131001E-4</v>
      </c>
      <c r="I1139" s="34">
        <v>4.3457651569312E-2</v>
      </c>
      <c r="J1139" s="34">
        <v>8.5834256787250904E-3</v>
      </c>
      <c r="K1139" s="34">
        <v>0.121475070527566</v>
      </c>
      <c r="L1139" s="34">
        <v>0.63711704146233294</v>
      </c>
      <c r="M1139" s="7">
        <v>4.9442456467142799E-2</v>
      </c>
      <c r="N1139" s="7">
        <v>7.4327364348060795E-2</v>
      </c>
      <c r="O1139" s="7">
        <v>1.79080386820053E-3</v>
      </c>
      <c r="P1139" s="7">
        <v>5.7215538549354399E-2</v>
      </c>
      <c r="Q1139" s="7">
        <v>7.5373144758868396</v>
      </c>
    </row>
    <row r="1140" spans="1:17" hidden="1" x14ac:dyDescent="0.25">
      <c r="A1140" s="3" t="s">
        <v>41</v>
      </c>
      <c r="B1140" s="2">
        <v>43952</v>
      </c>
      <c r="C1140" s="34">
        <v>0.46678307859249601</v>
      </c>
      <c r="D1140" s="7">
        <v>0.102107962215243</v>
      </c>
      <c r="E1140" s="7">
        <v>0.63746392229902205</v>
      </c>
      <c r="F1140" s="14">
        <v>0.26042811548573502</v>
      </c>
      <c r="G1140" s="7">
        <v>4.57123792972116E-3</v>
      </c>
      <c r="H1140" s="7">
        <v>2.31511170961481E-4</v>
      </c>
      <c r="I1140" s="34">
        <v>4.5432506339997902E-2</v>
      </c>
      <c r="J1140" s="34">
        <v>2.9797073618943001E-2</v>
      </c>
      <c r="K1140" s="34">
        <v>0.116524189530614</v>
      </c>
      <c r="L1140" s="34">
        <v>0.54159993663668904</v>
      </c>
      <c r="M1140" s="7">
        <v>5.5426874860557501E-2</v>
      </c>
      <c r="N1140" s="7">
        <v>0.130305964283497</v>
      </c>
      <c r="O1140" s="7">
        <v>4.8104596887603296E-3</v>
      </c>
      <c r="P1140" s="7">
        <v>7.1300245940258203E-2</v>
      </c>
      <c r="Q1140" s="7">
        <v>7.4502966067635601</v>
      </c>
    </row>
    <row r="1141" spans="1:17" hidden="1" x14ac:dyDescent="0.25">
      <c r="A1141" s="3" t="s">
        <v>41</v>
      </c>
      <c r="B1141" s="2">
        <v>43983</v>
      </c>
      <c r="C1141" s="34">
        <v>0.69188783568621104</v>
      </c>
      <c r="D1141" s="7">
        <v>8.2059169924765696E-2</v>
      </c>
      <c r="E1141" s="7">
        <v>0.62174273951839198</v>
      </c>
      <c r="F1141" s="14">
        <v>0.29619809055684299</v>
      </c>
      <c r="G1141" s="7">
        <v>7.0473348361748903E-3</v>
      </c>
      <c r="H1141" s="7">
        <v>2.7421930159682601E-2</v>
      </c>
      <c r="I1141" s="34">
        <v>0.19281762726013299</v>
      </c>
      <c r="J1141" s="34">
        <v>2.8690905756208002E-2</v>
      </c>
      <c r="K1141" s="34">
        <v>0.102398773024895</v>
      </c>
      <c r="L1141" s="34">
        <v>0.34536733096322397</v>
      </c>
      <c r="M1141" s="7">
        <v>7.3841338400100806E-2</v>
      </c>
      <c r="N1141" s="7">
        <v>0.15994185213304901</v>
      </c>
      <c r="O1141" s="7">
        <v>5.0893161557826602E-3</v>
      </c>
      <c r="P1141" s="7">
        <v>5.7383591310749701E-2</v>
      </c>
      <c r="Q1141" s="7">
        <v>7.3163384879441402</v>
      </c>
    </row>
    <row r="1142" spans="1:17" hidden="1" x14ac:dyDescent="0.25">
      <c r="A1142" s="3" t="s">
        <v>41</v>
      </c>
      <c r="B1142" s="2">
        <v>44013</v>
      </c>
      <c r="C1142" s="34">
        <v>0.93471367022377405</v>
      </c>
      <c r="D1142" s="7">
        <v>6.2646014856403795E-2</v>
      </c>
      <c r="E1142" s="7">
        <v>0.62053872146011102</v>
      </c>
      <c r="F1142" s="14">
        <v>0.316815263683486</v>
      </c>
      <c r="G1142" s="7">
        <v>6.3280740671743697E-3</v>
      </c>
      <c r="H1142" s="7">
        <v>4.2573532287193398E-2</v>
      </c>
      <c r="I1142" s="34">
        <v>0.24297607817845401</v>
      </c>
      <c r="J1142" s="34">
        <v>7.5030404681045201E-2</v>
      </c>
      <c r="K1142" s="34">
        <v>8.4035620731396199E-2</v>
      </c>
      <c r="L1142" s="34">
        <v>0.24421060263630301</v>
      </c>
      <c r="M1142" s="7">
        <v>0.102165867845653</v>
      </c>
      <c r="N1142" s="7">
        <v>0.139409241940608</v>
      </c>
      <c r="O1142" s="7">
        <v>6.9570583805278804E-3</v>
      </c>
      <c r="P1142" s="7">
        <v>5.6313519251645398E-2</v>
      </c>
      <c r="Q1142" s="7">
        <v>7.1582751161341003</v>
      </c>
    </row>
    <row r="1143" spans="1:17" hidden="1" x14ac:dyDescent="0.25">
      <c r="A1143" s="3" t="s">
        <v>41</v>
      </c>
      <c r="B1143" s="2">
        <v>44044</v>
      </c>
      <c r="C1143" s="34">
        <v>0.97894849780735704</v>
      </c>
      <c r="D1143" s="7">
        <v>5.94205468669372E-2</v>
      </c>
      <c r="E1143" s="7">
        <v>0.61873162571741802</v>
      </c>
      <c r="F1143" s="14">
        <v>0.32184782741564399</v>
      </c>
      <c r="G1143" s="7">
        <v>5.0913346033670598E-3</v>
      </c>
      <c r="H1143" s="7">
        <v>4.4714941518093597E-2</v>
      </c>
      <c r="I1143" s="34">
        <v>0.24581792300748001</v>
      </c>
      <c r="J1143" s="34">
        <v>9.8565861604342497E-2</v>
      </c>
      <c r="K1143" s="34">
        <v>8.0218537224771694E-2</v>
      </c>
      <c r="L1143" s="34">
        <v>0.21990752150760301</v>
      </c>
      <c r="M1143" s="7">
        <v>0.11893873771348901</v>
      </c>
      <c r="N1143" s="7">
        <v>0.112221664941083</v>
      </c>
      <c r="O1143" s="7">
        <v>1.22476481357421E-2</v>
      </c>
      <c r="P1143" s="7">
        <v>6.22758297440279E-2</v>
      </c>
      <c r="Q1143" s="7">
        <v>7.1331436987687296</v>
      </c>
    </row>
    <row r="1144" spans="1:17" hidden="1" x14ac:dyDescent="0.25">
      <c r="A1144" s="3" t="s">
        <v>41</v>
      </c>
      <c r="B1144" s="2">
        <v>44075</v>
      </c>
      <c r="C1144" s="34">
        <v>0.91042853977337002</v>
      </c>
      <c r="D1144" s="7">
        <v>6.0019336652206302E-2</v>
      </c>
      <c r="E1144" s="7">
        <v>0.62212034107047698</v>
      </c>
      <c r="F1144" s="14">
        <v>0.31786032227731698</v>
      </c>
      <c r="G1144" s="7">
        <v>9.5005648688398694E-3</v>
      </c>
      <c r="H1144" s="7">
        <v>5.5560188885998597E-2</v>
      </c>
      <c r="I1144" s="34">
        <v>0.223095555399003</v>
      </c>
      <c r="J1144" s="34">
        <v>8.6688673738724603E-2</v>
      </c>
      <c r="K1144" s="34">
        <v>9.2724667944699898E-2</v>
      </c>
      <c r="L1144" s="34">
        <v>0.24258276530936099</v>
      </c>
      <c r="M1144" s="7">
        <v>0.105518987640566</v>
      </c>
      <c r="N1144" s="7">
        <v>0.11405868797416099</v>
      </c>
      <c r="O1144" s="7">
        <v>1.1592817327010301E-2</v>
      </c>
      <c r="P1144" s="7">
        <v>5.8677090911635602E-2</v>
      </c>
      <c r="Q1144" s="7">
        <v>7.1600940567450904</v>
      </c>
    </row>
    <row r="1145" spans="1:17" hidden="1" x14ac:dyDescent="0.25">
      <c r="A1145" s="3" t="s">
        <v>41</v>
      </c>
      <c r="B1145" s="2">
        <v>44105</v>
      </c>
      <c r="C1145" s="34">
        <v>1.03652127216761</v>
      </c>
      <c r="D1145" s="7">
        <v>5.5167583825468602E-2</v>
      </c>
      <c r="E1145" s="7">
        <v>0.62576295512506896</v>
      </c>
      <c r="F1145" s="14">
        <v>0.31906946104946199</v>
      </c>
      <c r="G1145" s="7">
        <v>6.7608628324024502E-3</v>
      </c>
      <c r="H1145" s="7">
        <v>7.0722782239323503E-2</v>
      </c>
      <c r="I1145" s="34">
        <v>0.217862989493358</v>
      </c>
      <c r="J1145" s="34">
        <v>6.7111654662165399E-2</v>
      </c>
      <c r="K1145" s="34">
        <v>9.5520522137563402E-2</v>
      </c>
      <c r="L1145" s="34">
        <v>0.22952363723181299</v>
      </c>
      <c r="M1145" s="7">
        <v>0.107069137048015</v>
      </c>
      <c r="N1145" s="7">
        <v>0.12913814549955299</v>
      </c>
      <c r="O1145" s="7">
        <v>1.5570466834656901E-2</v>
      </c>
      <c r="P1145" s="7">
        <v>6.0719802021149502E-2</v>
      </c>
      <c r="Q1145" s="7">
        <v>7.2634592869600496</v>
      </c>
    </row>
    <row r="1146" spans="1:17" hidden="1" x14ac:dyDescent="0.25">
      <c r="A1146" s="3" t="s">
        <v>41</v>
      </c>
      <c r="B1146" s="2">
        <v>44136</v>
      </c>
      <c r="C1146" s="34">
        <v>0.68701039178316903</v>
      </c>
      <c r="D1146" s="7">
        <v>7.3057972055343895E-2</v>
      </c>
      <c r="E1146" s="7">
        <v>0.63134197221969601</v>
      </c>
      <c r="F1146" s="14">
        <v>0.29560005572496001</v>
      </c>
      <c r="G1146" s="7">
        <v>8.8307204593148902E-3</v>
      </c>
      <c r="H1146" s="7">
        <v>5.06895158131127E-2</v>
      </c>
      <c r="I1146" s="34">
        <v>0.103791737821627</v>
      </c>
      <c r="J1146" s="34">
        <v>4.0204793963824002E-2</v>
      </c>
      <c r="K1146" s="34">
        <v>0.12438758013175</v>
      </c>
      <c r="L1146" s="34">
        <v>0.38122865208454398</v>
      </c>
      <c r="M1146" s="7">
        <v>0.118801635898498</v>
      </c>
      <c r="N1146" s="7">
        <v>8.1882352781595696E-2</v>
      </c>
      <c r="O1146" s="7">
        <v>9.8359506918971901E-3</v>
      </c>
      <c r="P1146" s="7">
        <v>8.0347060353835806E-2</v>
      </c>
      <c r="Q1146" s="7">
        <v>7.34976439432885</v>
      </c>
    </row>
    <row r="1147" spans="1:17" hidden="1" x14ac:dyDescent="0.25">
      <c r="A1147" s="3" t="s">
        <v>41</v>
      </c>
      <c r="B1147" s="2">
        <v>44166</v>
      </c>
      <c r="C1147" s="34">
        <v>1.39800460578724</v>
      </c>
      <c r="D1147" s="7">
        <v>5.5645422317146399E-2</v>
      </c>
      <c r="E1147" s="7">
        <v>0.62576032225422196</v>
      </c>
      <c r="F1147" s="14">
        <v>0.31859425542863201</v>
      </c>
      <c r="G1147" s="7">
        <v>5.9611424248084298E-3</v>
      </c>
      <c r="H1147" s="7">
        <v>8.4831202170739597E-2</v>
      </c>
      <c r="I1147" s="34">
        <v>0.273245404309371</v>
      </c>
      <c r="J1147" s="34">
        <v>3.21340285262878E-2</v>
      </c>
      <c r="K1147" s="34">
        <v>0.119234323245393</v>
      </c>
      <c r="L1147" s="34">
        <v>0.23292296548861699</v>
      </c>
      <c r="M1147" s="7">
        <v>0.117520640528256</v>
      </c>
      <c r="N1147" s="7">
        <v>8.5403660881002194E-2</v>
      </c>
      <c r="O1147" s="7">
        <v>7.3615073524421603E-3</v>
      </c>
      <c r="P1147" s="7">
        <v>4.1385125073083097E-2</v>
      </c>
      <c r="Q1147" s="7">
        <v>7.2362728070626998</v>
      </c>
    </row>
    <row r="1148" spans="1:17" hidden="1" x14ac:dyDescent="0.25">
      <c r="A1148" s="3" t="s">
        <v>41</v>
      </c>
      <c r="B1148" s="2">
        <v>44197</v>
      </c>
      <c r="C1148" s="34">
        <v>0.437060749782618</v>
      </c>
      <c r="D1148" s="7">
        <v>9.2852429139180806E-2</v>
      </c>
      <c r="E1148" s="7">
        <v>0.65375136132059897</v>
      </c>
      <c r="F1148" s="14">
        <v>0.25339620954022102</v>
      </c>
      <c r="G1148" s="7">
        <v>6.1348504636454604E-3</v>
      </c>
      <c r="H1148" s="7">
        <v>2.8903901923414901E-5</v>
      </c>
      <c r="I1148" s="34">
        <v>4.7332222612696297E-2</v>
      </c>
      <c r="J1148" s="34">
        <v>4.07665658547448E-2</v>
      </c>
      <c r="K1148" s="34">
        <v>9.1295873318016196E-2</v>
      </c>
      <c r="L1148" s="34">
        <v>0.51875587467455198</v>
      </c>
      <c r="M1148" s="7">
        <v>0.125212649552808</v>
      </c>
      <c r="N1148" s="7">
        <v>5.1911342584068702E-2</v>
      </c>
      <c r="O1148" s="7">
        <v>1.6909283031478699E-2</v>
      </c>
      <c r="P1148" s="7">
        <v>0.10165243400606599</v>
      </c>
      <c r="Q1148" s="7">
        <v>7.3477313224873599</v>
      </c>
    </row>
    <row r="1149" spans="1:17" hidden="1" x14ac:dyDescent="0.25">
      <c r="A1149" s="3" t="s">
        <v>41</v>
      </c>
      <c r="B1149" s="2">
        <v>44228</v>
      </c>
      <c r="C1149" s="34">
        <v>0.45102167662972098</v>
      </c>
      <c r="D1149" s="7">
        <v>9.4478628412611995E-2</v>
      </c>
      <c r="E1149" s="7">
        <v>0.65713325440418102</v>
      </c>
      <c r="F1149" s="14">
        <v>0.248388117183207</v>
      </c>
      <c r="G1149" s="7">
        <v>7.9957493466828004E-3</v>
      </c>
      <c r="H1149" s="7">
        <v>4.84916702853576E-5</v>
      </c>
      <c r="I1149" s="34">
        <v>5.22671579421033E-2</v>
      </c>
      <c r="J1149" s="34">
        <v>4.50204046096477E-2</v>
      </c>
      <c r="K1149" s="34">
        <v>0.102043235531643</v>
      </c>
      <c r="L1149" s="34">
        <v>0.48671357223766698</v>
      </c>
      <c r="M1149" s="7">
        <v>0.13371675064527899</v>
      </c>
      <c r="N1149" s="7">
        <v>4.85592950820707E-2</v>
      </c>
      <c r="O1149" s="7">
        <v>1.8094245100282999E-2</v>
      </c>
      <c r="P1149" s="7">
        <v>0.105541097834338</v>
      </c>
      <c r="Q1149" s="7">
        <v>7.3204384213193796</v>
      </c>
    </row>
    <row r="1150" spans="1:17" hidden="1" x14ac:dyDescent="0.25">
      <c r="A1150" s="3" t="s">
        <v>41</v>
      </c>
      <c r="B1150" s="2">
        <v>44256</v>
      </c>
      <c r="C1150" s="34">
        <v>0.53988705054053898</v>
      </c>
      <c r="D1150" s="7">
        <v>8.5309098137097902E-2</v>
      </c>
      <c r="E1150" s="7">
        <v>0.647062842914919</v>
      </c>
      <c r="F1150" s="14">
        <v>0.26762805894798303</v>
      </c>
      <c r="G1150" s="7">
        <v>6.2349031656011699E-3</v>
      </c>
      <c r="H1150" s="7">
        <v>1.18887880494607E-4</v>
      </c>
      <c r="I1150" s="34">
        <v>5.37588891257351E-2</v>
      </c>
      <c r="J1150" s="34">
        <v>4.5700333938443298E-2</v>
      </c>
      <c r="K1150" s="34">
        <v>0.104818354069508</v>
      </c>
      <c r="L1150" s="34">
        <v>0.48033869660046302</v>
      </c>
      <c r="M1150" s="7">
        <v>0.135194269181448</v>
      </c>
      <c r="N1150" s="7">
        <v>5.3430820221137598E-2</v>
      </c>
      <c r="O1150" s="7">
        <v>1.5962785099191901E-2</v>
      </c>
      <c r="P1150" s="7">
        <v>0.104442060717978</v>
      </c>
      <c r="Q1150" s="7">
        <v>7.4022499806336004</v>
      </c>
    </row>
    <row r="1151" spans="1:17" hidden="1" x14ac:dyDescent="0.25">
      <c r="A1151" s="3" t="s">
        <v>41</v>
      </c>
      <c r="B1151" s="2">
        <v>44287</v>
      </c>
      <c r="C1151" s="34">
        <v>0.91796473057446604</v>
      </c>
      <c r="D1151" s="7">
        <v>5.70063585702884E-2</v>
      </c>
      <c r="E1151" s="7">
        <v>0.63016865672957501</v>
      </c>
      <c r="F1151" s="14">
        <v>0.31282498470013698</v>
      </c>
      <c r="G1151" s="7">
        <v>6.76604106857801E-3</v>
      </c>
      <c r="H1151" s="7">
        <v>2.84310533954827E-2</v>
      </c>
      <c r="I1151" s="34">
        <v>0.21508704825684</v>
      </c>
      <c r="J1151" s="34">
        <v>6.2280717801486599E-2</v>
      </c>
      <c r="K1151" s="34">
        <v>9.7965112370417995E-2</v>
      </c>
      <c r="L1151" s="34">
        <v>0.25867043436668802</v>
      </c>
      <c r="M1151" s="7">
        <v>0.11010262659128001</v>
      </c>
      <c r="N1151" s="7">
        <v>0.138737225826877</v>
      </c>
      <c r="O1151" s="7">
        <v>1.1639544520565001E-2</v>
      </c>
      <c r="P1151" s="7">
        <v>7.0320195801785598E-2</v>
      </c>
      <c r="Q1151" s="7">
        <v>7.2852944243852598</v>
      </c>
    </row>
    <row r="1152" spans="1:17" hidden="1" x14ac:dyDescent="0.25">
      <c r="A1152" s="3" t="s">
        <v>41</v>
      </c>
      <c r="B1152" s="2">
        <v>44317</v>
      </c>
      <c r="C1152" s="34">
        <v>1.0619445967965599</v>
      </c>
      <c r="D1152" s="7">
        <v>6.0723417400717898E-2</v>
      </c>
      <c r="E1152" s="7">
        <v>0.59422101036907005</v>
      </c>
      <c r="F1152" s="14">
        <v>0.34505557223021199</v>
      </c>
      <c r="G1152" s="7">
        <v>1.1121658907059E-2</v>
      </c>
      <c r="H1152" s="7">
        <v>4.1258913361038103E-2</v>
      </c>
      <c r="I1152" s="34">
        <v>0.22060718135084501</v>
      </c>
      <c r="J1152" s="34">
        <v>8.6563476637357306E-2</v>
      </c>
      <c r="K1152" s="34">
        <v>7.1717047536389897E-2</v>
      </c>
      <c r="L1152" s="34">
        <v>0.23365262768412801</v>
      </c>
      <c r="M1152" s="7">
        <v>0.10845288207230599</v>
      </c>
      <c r="N1152" s="7">
        <v>0.136161157177073</v>
      </c>
      <c r="O1152" s="7">
        <v>1.49682129617329E-2</v>
      </c>
      <c r="P1152" s="7">
        <v>7.5496842312071294E-2</v>
      </c>
      <c r="Q1152" s="7">
        <v>7.1539061127831998</v>
      </c>
    </row>
    <row r="1153" spans="1:17" hidden="1" x14ac:dyDescent="0.25">
      <c r="A1153" s="3" t="s">
        <v>41</v>
      </c>
      <c r="B1153" s="2">
        <v>44348</v>
      </c>
      <c r="C1153" s="34">
        <v>1.0059806095478001</v>
      </c>
      <c r="D1153" s="7">
        <v>6.4105785166862994E-2</v>
      </c>
      <c r="E1153" s="7">
        <v>0.61044671833870201</v>
      </c>
      <c r="F1153" s="14">
        <v>0.325447496494435</v>
      </c>
      <c r="G1153" s="7">
        <v>6.25162024870979E-3</v>
      </c>
      <c r="H1153" s="7">
        <v>4.2168929489474802E-2</v>
      </c>
      <c r="I1153" s="34">
        <v>0.216419595639707</v>
      </c>
      <c r="J1153" s="34">
        <v>9.3445257155964301E-2</v>
      </c>
      <c r="K1153" s="34">
        <v>6.01041867862342E-2</v>
      </c>
      <c r="L1153" s="34">
        <v>0.23831932985830401</v>
      </c>
      <c r="M1153" s="7">
        <v>0.123604811400959</v>
      </c>
      <c r="N1153" s="7">
        <v>0.118899796543717</v>
      </c>
      <c r="O1153" s="7">
        <v>1.7693826030697201E-2</v>
      </c>
      <c r="P1153" s="7">
        <v>8.3092646846232396E-2</v>
      </c>
      <c r="Q1153" s="7">
        <v>7.0900651633077398</v>
      </c>
    </row>
    <row r="1154" spans="1:17" hidden="1" x14ac:dyDescent="0.25">
      <c r="A1154" s="3" t="s">
        <v>41</v>
      </c>
      <c r="B1154" s="2">
        <v>44378</v>
      </c>
      <c r="C1154" s="34">
        <v>1.0473866210339899</v>
      </c>
      <c r="D1154" s="7">
        <v>5.7061811377252199E-2</v>
      </c>
      <c r="E1154" s="7">
        <v>0.62517956014149401</v>
      </c>
      <c r="F1154" s="14">
        <v>0.31775862848125402</v>
      </c>
      <c r="G1154" s="7">
        <v>6.5711136554824096E-3</v>
      </c>
      <c r="H1154" s="7">
        <v>4.5363435307253501E-2</v>
      </c>
      <c r="I1154" s="34">
        <v>0.21689414664290699</v>
      </c>
      <c r="J1154" s="34">
        <v>0.112769121147293</v>
      </c>
      <c r="K1154" s="34">
        <v>6.2040049643747798E-2</v>
      </c>
      <c r="L1154" s="34">
        <v>0.238320553160531</v>
      </c>
      <c r="M1154" s="7">
        <v>0.11322405204753</v>
      </c>
      <c r="N1154" s="7">
        <v>9.9394875354889001E-2</v>
      </c>
      <c r="O1154" s="7">
        <v>1.9119163569924501E-2</v>
      </c>
      <c r="P1154" s="7">
        <v>8.6303489470441003E-2</v>
      </c>
      <c r="Q1154" s="7">
        <v>7.1790441310220698</v>
      </c>
    </row>
    <row r="1155" spans="1:17" hidden="1" x14ac:dyDescent="0.25">
      <c r="A1155" s="3" t="s">
        <v>41</v>
      </c>
      <c r="B1155" s="2">
        <v>44409</v>
      </c>
      <c r="C1155" s="34">
        <v>1.03116864721931</v>
      </c>
      <c r="D1155" s="7">
        <v>5.9551759594127403E-2</v>
      </c>
      <c r="E1155" s="7">
        <v>0.584602124929268</v>
      </c>
      <c r="F1155" s="14">
        <v>0.355846115476605</v>
      </c>
      <c r="G1155" s="7">
        <v>5.2372829630482698E-3</v>
      </c>
      <c r="H1155" s="7">
        <v>5.21915003887925E-2</v>
      </c>
      <c r="I1155" s="34">
        <v>0.22169893497530699</v>
      </c>
      <c r="J1155" s="34">
        <v>0.124595025827256</v>
      </c>
      <c r="K1155" s="34">
        <v>6.0999010280865899E-2</v>
      </c>
      <c r="L1155" s="34">
        <v>0.224680564612975</v>
      </c>
      <c r="M1155" s="7">
        <v>0.109747422157252</v>
      </c>
      <c r="N1155" s="7">
        <v>0.104870745868075</v>
      </c>
      <c r="O1155" s="7">
        <v>2.1387983935871598E-2</v>
      </c>
      <c r="P1155" s="7">
        <v>7.4591528990556002E-2</v>
      </c>
      <c r="Q1155" s="7">
        <v>7.2480121710487504</v>
      </c>
    </row>
    <row r="1156" spans="1:17" x14ac:dyDescent="0.25">
      <c r="A1156" s="3" t="s">
        <v>41</v>
      </c>
      <c r="B1156" s="2">
        <v>44440</v>
      </c>
      <c r="C1156" s="34">
        <v>0.97291270531324703</v>
      </c>
      <c r="D1156" s="7">
        <v>6.8330473203116707E-2</v>
      </c>
      <c r="E1156" s="7">
        <v>0.61040129147185695</v>
      </c>
      <c r="F1156" s="14">
        <v>0.32126823532502602</v>
      </c>
      <c r="G1156" s="7">
        <v>6.3776644661442498E-3</v>
      </c>
      <c r="H1156" s="7">
        <v>5.6160866243659797E-2</v>
      </c>
      <c r="I1156" s="34">
        <v>0.20509797869103399</v>
      </c>
      <c r="J1156" s="34">
        <v>0.11327658744569601</v>
      </c>
      <c r="K1156" s="34">
        <v>6.7342547133987601E-2</v>
      </c>
      <c r="L1156" s="34">
        <v>0.24179663619890701</v>
      </c>
      <c r="M1156" s="7">
        <v>0.11776812125500299</v>
      </c>
      <c r="N1156" s="7">
        <v>8.7952980307032205E-2</v>
      </c>
      <c r="O1156" s="7">
        <v>3.0211898036888101E-2</v>
      </c>
      <c r="P1156" s="7">
        <v>7.4014720221647595E-2</v>
      </c>
      <c r="Q1156" s="7">
        <v>7.1689237630657399</v>
      </c>
    </row>
    <row r="1157" spans="1:17" hidden="1" x14ac:dyDescent="0.25">
      <c r="A1157" s="3" t="s">
        <v>42</v>
      </c>
      <c r="B1157" s="2">
        <v>43466</v>
      </c>
      <c r="C1157" s="34">
        <v>0.73909106711627104</v>
      </c>
      <c r="D1157" s="7">
        <v>1.1564638781224399E-3</v>
      </c>
      <c r="E1157" s="7">
        <v>0.74456542075571397</v>
      </c>
      <c r="F1157" s="14">
        <v>0.25427811536616302</v>
      </c>
      <c r="G1157" s="7">
        <v>1.6407401740579499E-2</v>
      </c>
      <c r="H1157" s="7">
        <v>6.9904723569730001E-2</v>
      </c>
      <c r="I1157" s="34">
        <v>0.36210760988936502</v>
      </c>
      <c r="J1157" s="34">
        <v>0.18870211106077001</v>
      </c>
      <c r="K1157" s="34">
        <v>0.14598676777130801</v>
      </c>
      <c r="L1157" s="34">
        <v>4.1942732195573401E-2</v>
      </c>
      <c r="M1157" s="7">
        <v>0.157834651144555</v>
      </c>
      <c r="N1157" s="7">
        <v>6.1276501462461603E-3</v>
      </c>
      <c r="O1157" s="7">
        <v>6.1339934693789202E-3</v>
      </c>
      <c r="P1157" s="7">
        <v>4.8523590124929803E-3</v>
      </c>
      <c r="Q1157" s="7">
        <v>6.5432952902896098</v>
      </c>
    </row>
    <row r="1158" spans="1:17" hidden="1" x14ac:dyDescent="0.25">
      <c r="A1158" s="3" t="s">
        <v>42</v>
      </c>
      <c r="B1158" s="2">
        <v>43497</v>
      </c>
      <c r="C1158" s="34">
        <v>0.76139173030974205</v>
      </c>
      <c r="D1158" s="7">
        <v>4.1268594778001598E-3</v>
      </c>
      <c r="E1158" s="7">
        <v>0.71113680338422702</v>
      </c>
      <c r="F1158" s="14">
        <v>0.28473633713797197</v>
      </c>
      <c r="G1158" s="7">
        <v>1.5375795651325901E-2</v>
      </c>
      <c r="H1158" s="7">
        <v>4.79476796758719E-2</v>
      </c>
      <c r="I1158" s="34">
        <v>0.36067192961501798</v>
      </c>
      <c r="J1158" s="34">
        <v>0.22735464068261699</v>
      </c>
      <c r="K1158" s="34">
        <v>0.128851401862351</v>
      </c>
      <c r="L1158" s="34">
        <v>3.8435970538961299E-2</v>
      </c>
      <c r="M1158" s="7">
        <v>0.16602543582745899</v>
      </c>
      <c r="N1158" s="7">
        <v>3.86371348896585E-3</v>
      </c>
      <c r="O1158" s="7">
        <v>6.8756259756010598E-3</v>
      </c>
      <c r="P1158" s="7">
        <v>4.5978066818286702E-3</v>
      </c>
      <c r="Q1158" s="7">
        <v>6.5802048854108603</v>
      </c>
    </row>
    <row r="1159" spans="1:17" hidden="1" x14ac:dyDescent="0.25">
      <c r="A1159" s="3" t="s">
        <v>42</v>
      </c>
      <c r="B1159" s="2">
        <v>43525</v>
      </c>
      <c r="C1159" s="34">
        <v>0.96070094340691004</v>
      </c>
      <c r="D1159" s="7">
        <v>3.4751167655448002E-3</v>
      </c>
      <c r="E1159" s="7">
        <v>0.75020421904429202</v>
      </c>
      <c r="F1159" s="14">
        <v>0.24632066419016299</v>
      </c>
      <c r="G1159" s="7">
        <v>1.8214926644399301E-2</v>
      </c>
      <c r="H1159" s="7">
        <v>4.6782302387537902E-2</v>
      </c>
      <c r="I1159" s="34">
        <v>0.38295950717857002</v>
      </c>
      <c r="J1159" s="34">
        <v>0.21728060562438301</v>
      </c>
      <c r="K1159" s="34">
        <v>0.13734990880140399</v>
      </c>
      <c r="L1159" s="34">
        <v>3.5728320600765202E-2</v>
      </c>
      <c r="M1159" s="7">
        <v>0.14664072354444399</v>
      </c>
      <c r="N1159" s="7">
        <v>5.0399418957255901E-3</v>
      </c>
      <c r="O1159" s="7">
        <v>5.6798854123335102E-3</v>
      </c>
      <c r="P1159" s="7">
        <v>4.3238779104369301E-3</v>
      </c>
      <c r="Q1159" s="7">
        <v>6.4481531665015801</v>
      </c>
    </row>
    <row r="1160" spans="1:17" hidden="1" x14ac:dyDescent="0.25">
      <c r="A1160" s="3" t="s">
        <v>42</v>
      </c>
      <c r="B1160" s="2">
        <v>43556</v>
      </c>
      <c r="C1160" s="34">
        <v>0.84656274372356499</v>
      </c>
      <c r="D1160" s="7">
        <v>4.0766436413392599E-3</v>
      </c>
      <c r="E1160" s="7">
        <v>0.75182254274036797</v>
      </c>
      <c r="F1160" s="14">
        <v>0.244100813618292</v>
      </c>
      <c r="G1160" s="7">
        <v>1.9855163098198899E-2</v>
      </c>
      <c r="H1160" s="7">
        <v>4.3106327908738098E-2</v>
      </c>
      <c r="I1160" s="34">
        <v>0.42009621592795499</v>
      </c>
      <c r="J1160" s="34">
        <v>0.217599230015453</v>
      </c>
      <c r="K1160" s="34">
        <v>0.105084966177816</v>
      </c>
      <c r="L1160" s="34">
        <v>3.6268067064111301E-2</v>
      </c>
      <c r="M1160" s="7">
        <v>0.14297221600360899</v>
      </c>
      <c r="N1160" s="7">
        <v>5.3684566672925803E-3</v>
      </c>
      <c r="O1160" s="7">
        <v>5.2416752405243698E-3</v>
      </c>
      <c r="P1160" s="7">
        <v>4.4076818963020396E-3</v>
      </c>
      <c r="Q1160" s="7">
        <v>6.4566441226030102</v>
      </c>
    </row>
    <row r="1161" spans="1:17" hidden="1" x14ac:dyDescent="0.25">
      <c r="A1161" s="3" t="s">
        <v>42</v>
      </c>
      <c r="B1161" s="2">
        <v>43586</v>
      </c>
      <c r="C1161" s="34">
        <v>0.97190272065245198</v>
      </c>
      <c r="D1161" s="7">
        <v>2.3714690489130301E-3</v>
      </c>
      <c r="E1161" s="7">
        <v>0.74054035962250497</v>
      </c>
      <c r="F1161" s="14">
        <v>0.25708817132858203</v>
      </c>
      <c r="G1161" s="7">
        <v>2.13022053882999E-2</v>
      </c>
      <c r="H1161" s="7">
        <v>4.2281235704154603E-2</v>
      </c>
      <c r="I1161" s="34">
        <v>0.44383594317967601</v>
      </c>
      <c r="J1161" s="34">
        <v>0.19645540667460001</v>
      </c>
      <c r="K1161" s="34">
        <v>0.10161378431807799</v>
      </c>
      <c r="L1161" s="34">
        <v>4.4512881574909902E-2</v>
      </c>
      <c r="M1161" s="7">
        <v>0.133736120263766</v>
      </c>
      <c r="N1161" s="7">
        <v>4.6819576764481098E-3</v>
      </c>
      <c r="O1161" s="7">
        <v>7.2316963702251597E-3</v>
      </c>
      <c r="P1161" s="7">
        <v>4.3487688498423799E-3</v>
      </c>
      <c r="Q1161" s="7">
        <v>6.5520506681055499</v>
      </c>
    </row>
    <row r="1162" spans="1:17" hidden="1" x14ac:dyDescent="0.25">
      <c r="A1162" s="3" t="s">
        <v>42</v>
      </c>
      <c r="B1162" s="2">
        <v>43617</v>
      </c>
      <c r="C1162" s="34">
        <v>0.97374258281843795</v>
      </c>
      <c r="D1162" s="7">
        <v>4.8567422380693904E-3</v>
      </c>
      <c r="E1162" s="7">
        <v>0.76169014576179095</v>
      </c>
      <c r="F1162" s="14">
        <v>0.23345311200013999</v>
      </c>
      <c r="G1162" s="7">
        <v>2.1087335993649901E-2</v>
      </c>
      <c r="H1162" s="7">
        <v>4.3719808751764198E-2</v>
      </c>
      <c r="I1162" s="34">
        <v>0.44144999712729099</v>
      </c>
      <c r="J1162" s="34">
        <v>0.18960884671293701</v>
      </c>
      <c r="K1162" s="34">
        <v>0.108039785971282</v>
      </c>
      <c r="L1162" s="34">
        <v>3.5415757235340503E-2</v>
      </c>
      <c r="M1162" s="7">
        <v>0.14863959462503201</v>
      </c>
      <c r="N1162" s="7">
        <v>2.7356826321843098E-3</v>
      </c>
      <c r="O1162" s="7">
        <v>5.1754322179736901E-3</v>
      </c>
      <c r="P1162" s="7">
        <v>4.1277587325450702E-3</v>
      </c>
      <c r="Q1162" s="7">
        <v>6.6915275584428704</v>
      </c>
    </row>
    <row r="1163" spans="1:17" hidden="1" x14ac:dyDescent="0.25">
      <c r="A1163" s="3" t="s">
        <v>42</v>
      </c>
      <c r="B1163" s="2">
        <v>43647</v>
      </c>
      <c r="C1163" s="34">
        <v>0.937550087495713</v>
      </c>
      <c r="D1163" s="7">
        <v>4.2516145667244104E-3</v>
      </c>
      <c r="E1163" s="7">
        <v>0.75388707118458098</v>
      </c>
      <c r="F1163" s="14">
        <v>0.241861314248695</v>
      </c>
      <c r="G1163" s="7">
        <v>2.23739977382648E-2</v>
      </c>
      <c r="H1163" s="7">
        <v>4.0386485836495699E-2</v>
      </c>
      <c r="I1163" s="34">
        <v>0.44566235584742198</v>
      </c>
      <c r="J1163" s="34">
        <v>0.183367667295214</v>
      </c>
      <c r="K1163" s="34">
        <v>0.12660506593051599</v>
      </c>
      <c r="L1163" s="34">
        <v>3.71279164455008E-2</v>
      </c>
      <c r="M1163" s="7">
        <v>0.132341980413758</v>
      </c>
      <c r="N1163" s="7">
        <v>3.9095376471172099E-3</v>
      </c>
      <c r="O1163" s="7">
        <v>4.5064817887053897E-3</v>
      </c>
      <c r="P1163" s="7">
        <v>3.7185110570061302E-3</v>
      </c>
      <c r="Q1163" s="7">
        <v>6.3758228768216396</v>
      </c>
    </row>
    <row r="1164" spans="1:17" hidden="1" x14ac:dyDescent="0.25">
      <c r="A1164" s="3" t="s">
        <v>42</v>
      </c>
      <c r="B1164" s="2">
        <v>43678</v>
      </c>
      <c r="C1164" s="34">
        <v>1.00400114277851</v>
      </c>
      <c r="D1164" s="7">
        <v>3.5428833404304899E-3</v>
      </c>
      <c r="E1164" s="7">
        <v>0.731890750775128</v>
      </c>
      <c r="F1164" s="14">
        <v>0.26456636588444199</v>
      </c>
      <c r="G1164" s="7">
        <v>1.4994429405799699E-2</v>
      </c>
      <c r="H1164" s="7">
        <v>4.1455919259780101E-2</v>
      </c>
      <c r="I1164" s="34">
        <v>0.47161569412455501</v>
      </c>
      <c r="J1164" s="34">
        <v>0.19336793263954599</v>
      </c>
      <c r="K1164" s="34">
        <v>0.10448508088889701</v>
      </c>
      <c r="L1164" s="34">
        <v>3.3261400497663698E-2</v>
      </c>
      <c r="M1164" s="7">
        <v>0.129052522852528</v>
      </c>
      <c r="N1164" s="7">
        <v>3.6153619151803799E-3</v>
      </c>
      <c r="O1164" s="7">
        <v>4.1199507656367101E-3</v>
      </c>
      <c r="P1164" s="7">
        <v>4.0317076504133402E-3</v>
      </c>
      <c r="Q1164" s="7">
        <v>6.7067065465431401</v>
      </c>
    </row>
    <row r="1165" spans="1:17" hidden="1" x14ac:dyDescent="0.25">
      <c r="A1165" s="3" t="s">
        <v>42</v>
      </c>
      <c r="B1165" s="2">
        <v>43709</v>
      </c>
      <c r="C1165" s="34">
        <v>0.88350279162498302</v>
      </c>
      <c r="D1165" s="7">
        <v>5.94900679122355E-3</v>
      </c>
      <c r="E1165" s="7">
        <v>0.72969340640760605</v>
      </c>
      <c r="F1165" s="14">
        <v>0.26435758680117</v>
      </c>
      <c r="G1165" s="7">
        <v>2.7163323250066099E-2</v>
      </c>
      <c r="H1165" s="7">
        <v>5.6323116361624397E-2</v>
      </c>
      <c r="I1165" s="34">
        <v>0.43013028271146603</v>
      </c>
      <c r="J1165" s="34">
        <v>0.18881590736091799</v>
      </c>
      <c r="K1165" s="34">
        <v>0.11358652274344801</v>
      </c>
      <c r="L1165" s="34">
        <v>4.1019690182824503E-2</v>
      </c>
      <c r="M1165" s="7">
        <v>0.12911651683903699</v>
      </c>
      <c r="N1165" s="7">
        <v>3.9000762522804801E-3</v>
      </c>
      <c r="O1165" s="7">
        <v>5.11566382172791E-3</v>
      </c>
      <c r="P1165" s="7">
        <v>4.82890047660755E-3</v>
      </c>
      <c r="Q1165" s="7">
        <v>6.64286042609828</v>
      </c>
    </row>
    <row r="1166" spans="1:17" hidden="1" x14ac:dyDescent="0.25">
      <c r="A1166" s="3" t="s">
        <v>42</v>
      </c>
      <c r="B1166" s="2">
        <v>43739</v>
      </c>
      <c r="C1166" s="34">
        <v>0.974852724664797</v>
      </c>
      <c r="D1166" s="7">
        <v>8.4574151280524101E-3</v>
      </c>
      <c r="E1166" s="7">
        <v>0.74082060774707104</v>
      </c>
      <c r="F1166" s="14">
        <v>0.25072197712487698</v>
      </c>
      <c r="G1166" s="7">
        <v>2.0760812861639801E-2</v>
      </c>
      <c r="H1166" s="7">
        <v>6.84418202447135E-2</v>
      </c>
      <c r="I1166" s="34">
        <v>0.39333287502492098</v>
      </c>
      <c r="J1166" s="34">
        <v>0.190584454439156</v>
      </c>
      <c r="K1166" s="34">
        <v>0.132960616378726</v>
      </c>
      <c r="L1166" s="34">
        <v>3.9422610409352001E-2</v>
      </c>
      <c r="M1166" s="7">
        <v>0.139357282137793</v>
      </c>
      <c r="N1166" s="7">
        <v>5.7291700436854403E-3</v>
      </c>
      <c r="O1166" s="7">
        <v>4.1028121171534197E-3</v>
      </c>
      <c r="P1166" s="7">
        <v>5.3075463428598896E-3</v>
      </c>
      <c r="Q1166" s="7">
        <v>6.6524693913592703</v>
      </c>
    </row>
    <row r="1167" spans="1:17" hidden="1" x14ac:dyDescent="0.25">
      <c r="A1167" s="3" t="s">
        <v>42</v>
      </c>
      <c r="B1167" s="2">
        <v>43770</v>
      </c>
      <c r="C1167" s="34">
        <v>1.1344055650015501</v>
      </c>
      <c r="D1167" s="7">
        <v>4.16224149834941E-3</v>
      </c>
      <c r="E1167" s="7">
        <v>0.76483543710746205</v>
      </c>
      <c r="F1167" s="14">
        <v>0.231002321394189</v>
      </c>
      <c r="G1167" s="7">
        <v>1.3175410181414901E-2</v>
      </c>
      <c r="H1167" s="7">
        <v>6.9422807104744799E-2</v>
      </c>
      <c r="I1167" s="34">
        <v>0.41257415136148901</v>
      </c>
      <c r="J1167" s="34">
        <v>0.15624659249952999</v>
      </c>
      <c r="K1167" s="34">
        <v>0.12761537826571601</v>
      </c>
      <c r="L1167" s="34">
        <v>3.3085249771560202E-2</v>
      </c>
      <c r="M1167" s="7">
        <v>0.17168892798831401</v>
      </c>
      <c r="N1167" s="7">
        <v>5.7569253416854703E-3</v>
      </c>
      <c r="O1167" s="7">
        <v>5.9046920896321502E-3</v>
      </c>
      <c r="P1167" s="7">
        <v>4.5298653959132303E-3</v>
      </c>
      <c r="Q1167" s="7">
        <v>6.7784200905827401</v>
      </c>
    </row>
    <row r="1168" spans="1:17" hidden="1" x14ac:dyDescent="0.25">
      <c r="A1168" s="3" t="s">
        <v>42</v>
      </c>
      <c r="B1168" s="2">
        <v>43800</v>
      </c>
      <c r="C1168" s="34">
        <v>1.81229590040707</v>
      </c>
      <c r="D1168" s="7">
        <v>2.6824772608432402E-3</v>
      </c>
      <c r="E1168" s="7">
        <v>0.76633929715983495</v>
      </c>
      <c r="F1168" s="14">
        <v>0.23097822557932099</v>
      </c>
      <c r="G1168" s="7">
        <v>8.35472916091126E-3</v>
      </c>
      <c r="H1168" s="7">
        <v>6.3503526888768397E-2</v>
      </c>
      <c r="I1168" s="34">
        <v>0.44554003749417198</v>
      </c>
      <c r="J1168" s="34">
        <v>0.11943859146972</v>
      </c>
      <c r="K1168" s="34">
        <v>0.15577598765144601</v>
      </c>
      <c r="L1168" s="34">
        <v>2.3042878128880302E-2</v>
      </c>
      <c r="M1168" s="7">
        <v>0.173568344301961</v>
      </c>
      <c r="N1168" s="7">
        <v>4.7313788623979097E-3</v>
      </c>
      <c r="O1168" s="7">
        <v>2.86271027992807E-3</v>
      </c>
      <c r="P1168" s="7">
        <v>3.1818157618151701E-3</v>
      </c>
      <c r="Q1168" s="7">
        <v>6.6282857812860598</v>
      </c>
    </row>
    <row r="1169" spans="1:17" hidden="1" x14ac:dyDescent="0.25">
      <c r="A1169" s="3" t="s">
        <v>42</v>
      </c>
      <c r="B1169" s="2">
        <v>43831</v>
      </c>
      <c r="C1169" s="34">
        <v>0.74925654313750001</v>
      </c>
      <c r="D1169" s="7">
        <v>6.8176147897817197E-3</v>
      </c>
      <c r="E1169" s="7">
        <v>0.75700133849030604</v>
      </c>
      <c r="F1169" s="14">
        <v>0.236181046719912</v>
      </c>
      <c r="G1169" s="7">
        <v>1.8300559860013901E-2</v>
      </c>
      <c r="H1169" s="7">
        <v>5.8068188665234999E-2</v>
      </c>
      <c r="I1169" s="34">
        <v>0.374193291752905</v>
      </c>
      <c r="J1169" s="34">
        <v>0.20708001776503299</v>
      </c>
      <c r="K1169" s="34">
        <v>0.129136199417555</v>
      </c>
      <c r="L1169" s="34">
        <v>4.7808348375666797E-2</v>
      </c>
      <c r="M1169" s="7">
        <v>0.14940637172938401</v>
      </c>
      <c r="N1169" s="7">
        <v>4.7954081092924398E-3</v>
      </c>
      <c r="O1169" s="7">
        <v>5.5370610982112501E-3</v>
      </c>
      <c r="P1169" s="7">
        <v>5.67455322670309E-3</v>
      </c>
      <c r="Q1169" s="7">
        <v>6.7301607026562502</v>
      </c>
    </row>
    <row r="1170" spans="1:17" hidden="1" x14ac:dyDescent="0.25">
      <c r="A1170" s="3" t="s">
        <v>42</v>
      </c>
      <c r="B1170" s="2">
        <v>43862</v>
      </c>
      <c r="C1170" s="34">
        <v>0.78408828221239701</v>
      </c>
      <c r="D1170" s="7">
        <v>5.4277704441507103E-3</v>
      </c>
      <c r="E1170" s="7">
        <v>0.77267488808025897</v>
      </c>
      <c r="F1170" s="14">
        <v>0.22189734147559101</v>
      </c>
      <c r="G1170" s="7">
        <v>2.2610081984646899E-2</v>
      </c>
      <c r="H1170" s="7">
        <v>3.9992153245859099E-2</v>
      </c>
      <c r="I1170" s="34">
        <v>0.36946605768992602</v>
      </c>
      <c r="J1170" s="34">
        <v>0.23412500416415</v>
      </c>
      <c r="K1170" s="34">
        <v>0.123730708238697</v>
      </c>
      <c r="L1170" s="34">
        <v>4.70270315288112E-2</v>
      </c>
      <c r="M1170" s="7">
        <v>0.14671382869496799</v>
      </c>
      <c r="N1170" s="7">
        <v>4.9807776412031397E-3</v>
      </c>
      <c r="O1170" s="7">
        <v>5.5859408032923703E-3</v>
      </c>
      <c r="P1170" s="7">
        <v>5.7684160084461797E-3</v>
      </c>
      <c r="Q1170" s="7">
        <v>6.6699498603953398</v>
      </c>
    </row>
    <row r="1171" spans="1:17" hidden="1" x14ac:dyDescent="0.25">
      <c r="A1171" s="3" t="s">
        <v>42</v>
      </c>
      <c r="B1171" s="2">
        <v>43891</v>
      </c>
      <c r="C1171" s="34">
        <v>0.53811587730888799</v>
      </c>
      <c r="D1171" s="7">
        <v>1.0207203460866E-2</v>
      </c>
      <c r="E1171" s="7">
        <v>0.76445000838219301</v>
      </c>
      <c r="F1171" s="14">
        <v>0.225342788156941</v>
      </c>
      <c r="G1171" s="7">
        <v>1.6906924712058301E-2</v>
      </c>
      <c r="H1171" s="7">
        <v>4.5044085641256899E-2</v>
      </c>
      <c r="I1171" s="34">
        <v>0.31913700955083901</v>
      </c>
      <c r="J1171" s="34">
        <v>0.207072216501237</v>
      </c>
      <c r="K1171" s="34">
        <v>0.12068441376979901</v>
      </c>
      <c r="L1171" s="34">
        <v>0.114407851573907</v>
      </c>
      <c r="M1171" s="7">
        <v>0.16352518971691299</v>
      </c>
      <c r="N1171" s="7">
        <v>3.0850536350798298E-3</v>
      </c>
      <c r="O1171" s="7">
        <v>5.3135282312862199E-3</v>
      </c>
      <c r="P1171" s="7">
        <v>4.8237266676239999E-3</v>
      </c>
      <c r="Q1171" s="7">
        <v>6.6452417582595</v>
      </c>
    </row>
    <row r="1172" spans="1:17" hidden="1" x14ac:dyDescent="0.25">
      <c r="A1172" s="3" t="s">
        <v>42</v>
      </c>
      <c r="B1172" s="2">
        <v>43922</v>
      </c>
      <c r="C1172" s="34">
        <v>7.8881207275473098E-2</v>
      </c>
      <c r="D1172" s="7">
        <v>5.1338344210027198E-2</v>
      </c>
      <c r="E1172" s="7">
        <v>0.69052509411767804</v>
      </c>
      <c r="F1172" s="14">
        <v>0.25813656167229498</v>
      </c>
      <c r="G1172" s="7">
        <v>7.7607863656432505E-2</v>
      </c>
      <c r="H1172" s="7">
        <v>0</v>
      </c>
      <c r="I1172" s="34">
        <v>0</v>
      </c>
      <c r="J1172" s="34">
        <v>7.5264962725852494E-2</v>
      </c>
      <c r="K1172" s="34">
        <v>0.10901228815718</v>
      </c>
      <c r="L1172" s="34">
        <v>0.56814604630824606</v>
      </c>
      <c r="M1172" s="7">
        <v>0.16561735837522101</v>
      </c>
      <c r="N1172" s="7">
        <v>1.2152306072544499E-3</v>
      </c>
      <c r="O1172" s="7">
        <v>0</v>
      </c>
      <c r="P1172" s="7">
        <v>3.1362501698138801E-3</v>
      </c>
      <c r="Q1172" s="7">
        <v>8.0049170520902209</v>
      </c>
    </row>
    <row r="1173" spans="1:17" hidden="1" x14ac:dyDescent="0.25">
      <c r="A1173" s="3" t="s">
        <v>42</v>
      </c>
      <c r="B1173" s="2">
        <v>43952</v>
      </c>
      <c r="C1173" s="34">
        <v>8.9910250208728004E-2</v>
      </c>
      <c r="D1173" s="7">
        <v>4.3636354908699902E-2</v>
      </c>
      <c r="E1173" s="7">
        <v>0.67821218390583904</v>
      </c>
      <c r="F1173" s="14">
        <v>0.27815146118546102</v>
      </c>
      <c r="G1173" s="7">
        <v>8.8444158272389897E-2</v>
      </c>
      <c r="H1173" s="7">
        <v>0</v>
      </c>
      <c r="I1173" s="34">
        <v>2.2114705953558199E-4</v>
      </c>
      <c r="J1173" s="34">
        <v>0.12709414626061299</v>
      </c>
      <c r="K1173" s="34">
        <v>0.12797012140275199</v>
      </c>
      <c r="L1173" s="34">
        <v>0.48575556871574499</v>
      </c>
      <c r="M1173" s="7">
        <v>0.165083952079527</v>
      </c>
      <c r="N1173" s="7">
        <v>1.3594724501976799E-3</v>
      </c>
      <c r="O1173" s="7">
        <v>0</v>
      </c>
      <c r="P1173" s="7">
        <v>4.0714337592392897E-3</v>
      </c>
      <c r="Q1173" s="7">
        <v>7.77381470423681</v>
      </c>
    </row>
    <row r="1174" spans="1:17" hidden="1" x14ac:dyDescent="0.25">
      <c r="A1174" s="3" t="s">
        <v>42</v>
      </c>
      <c r="B1174" s="2">
        <v>43983</v>
      </c>
      <c r="C1174" s="34">
        <v>0.36870384883725099</v>
      </c>
      <c r="D1174" s="7">
        <v>1.05713733334428E-2</v>
      </c>
      <c r="E1174" s="7">
        <v>0.75622955928577895</v>
      </c>
      <c r="F1174" s="14">
        <v>0.233199067380778</v>
      </c>
      <c r="G1174" s="7">
        <v>2.1577534609442998E-2</v>
      </c>
      <c r="H1174" s="7">
        <v>4.24258518293388E-2</v>
      </c>
      <c r="I1174" s="34">
        <v>0.55026684043149998</v>
      </c>
      <c r="J1174" s="34">
        <v>5.04495705246766E-2</v>
      </c>
      <c r="K1174" s="34">
        <v>0.103776841994838</v>
      </c>
      <c r="L1174" s="34">
        <v>0.120185765944492</v>
      </c>
      <c r="M1174" s="7">
        <v>0.10708136728657899</v>
      </c>
      <c r="N1174" s="7">
        <v>1.57276171530368E-3</v>
      </c>
      <c r="O1174" s="7">
        <v>0</v>
      </c>
      <c r="P1174" s="7">
        <v>2.6634656638290801E-3</v>
      </c>
      <c r="Q1174" s="7">
        <v>6.9761643300812599</v>
      </c>
    </row>
    <row r="1175" spans="1:17" hidden="1" x14ac:dyDescent="0.25">
      <c r="A1175" s="3" t="s">
        <v>42</v>
      </c>
      <c r="B1175" s="2">
        <v>44013</v>
      </c>
      <c r="C1175" s="34">
        <v>0.76055972565906604</v>
      </c>
      <c r="D1175" s="7">
        <v>5.74855471596854E-3</v>
      </c>
      <c r="E1175" s="7">
        <v>0.77214543503009603</v>
      </c>
      <c r="F1175" s="14">
        <v>0.222106010253935</v>
      </c>
      <c r="G1175" s="7">
        <v>1.6971411256441998E-2</v>
      </c>
      <c r="H1175" s="7">
        <v>2.8998557258737099E-2</v>
      </c>
      <c r="I1175" s="34">
        <v>0.49613873322050001</v>
      </c>
      <c r="J1175" s="34">
        <v>0.176696411182829</v>
      </c>
      <c r="K1175" s="34">
        <v>8.1820026345087907E-2</v>
      </c>
      <c r="L1175" s="34">
        <v>5.9231178820083802E-2</v>
      </c>
      <c r="M1175" s="7">
        <v>0.134972301938032</v>
      </c>
      <c r="N1175" s="7">
        <v>1.7777306651632499E-4</v>
      </c>
      <c r="O1175" s="7">
        <v>1.4810753002954501E-3</v>
      </c>
      <c r="P1175" s="7">
        <v>3.5125316114773498E-3</v>
      </c>
      <c r="Q1175" s="7">
        <v>6.9246200279051902</v>
      </c>
    </row>
    <row r="1176" spans="1:17" hidden="1" x14ac:dyDescent="0.25">
      <c r="A1176" s="3" t="s">
        <v>42</v>
      </c>
      <c r="B1176" s="2">
        <v>44044</v>
      </c>
      <c r="C1176" s="34">
        <v>0.92204211270417102</v>
      </c>
      <c r="D1176" s="7">
        <v>6.5968760601106402E-3</v>
      </c>
      <c r="E1176" s="7">
        <v>0.80720305848811602</v>
      </c>
      <c r="F1176" s="14">
        <v>0.18620006545177301</v>
      </c>
      <c r="G1176" s="7">
        <v>1.7324474299211301E-2</v>
      </c>
      <c r="H1176" s="7">
        <v>2.80242172638576E-2</v>
      </c>
      <c r="I1176" s="34">
        <v>0.48667467565045702</v>
      </c>
      <c r="J1176" s="34">
        <v>0.208604821071079</v>
      </c>
      <c r="K1176" s="34">
        <v>8.33389363229948E-2</v>
      </c>
      <c r="L1176" s="34">
        <v>4.0581708818173502E-2</v>
      </c>
      <c r="M1176" s="7">
        <v>0.129368498952487</v>
      </c>
      <c r="N1176" s="7">
        <v>3.7113658729852101E-4</v>
      </c>
      <c r="O1176" s="7">
        <v>2.31114811228128E-3</v>
      </c>
      <c r="P1176" s="7">
        <v>3.4003829221601499E-3</v>
      </c>
      <c r="Q1176" s="7">
        <v>6.8168532052512996</v>
      </c>
    </row>
    <row r="1177" spans="1:17" hidden="1" x14ac:dyDescent="0.25">
      <c r="A1177" s="3" t="s">
        <v>42</v>
      </c>
      <c r="B1177" s="2">
        <v>44075</v>
      </c>
      <c r="C1177" s="34">
        <v>0.728974692597118</v>
      </c>
      <c r="D1177" s="7">
        <v>7.3599199140893497E-3</v>
      </c>
      <c r="E1177" s="7">
        <v>0.80443962754704101</v>
      </c>
      <c r="F1177" s="14">
        <v>0.18820045253886999</v>
      </c>
      <c r="G1177" s="7">
        <v>2.2126782349668899E-2</v>
      </c>
      <c r="H1177" s="7">
        <v>4.0835645198916103E-2</v>
      </c>
      <c r="I1177" s="34">
        <v>0.438241513090602</v>
      </c>
      <c r="J1177" s="34">
        <v>0.18691951836632201</v>
      </c>
      <c r="K1177" s="34">
        <v>0.121130023148564</v>
      </c>
      <c r="L1177" s="34">
        <v>5.5000470149119803E-2</v>
      </c>
      <c r="M1177" s="7">
        <v>0.129678841495146</v>
      </c>
      <c r="N1177" s="7">
        <v>1.17716726182999E-4</v>
      </c>
      <c r="O1177" s="7">
        <v>1.5735855151004E-3</v>
      </c>
      <c r="P1177" s="7">
        <v>4.3759039603782704E-3</v>
      </c>
      <c r="Q1177" s="7">
        <v>6.8792385274887096</v>
      </c>
    </row>
    <row r="1178" spans="1:17" hidden="1" x14ac:dyDescent="0.25">
      <c r="A1178" s="3" t="s">
        <v>42</v>
      </c>
      <c r="B1178" s="2">
        <v>44105</v>
      </c>
      <c r="C1178" s="34">
        <v>0.80890869384355202</v>
      </c>
      <c r="D1178" s="7">
        <v>5.4315127698985801E-3</v>
      </c>
      <c r="E1178" s="7">
        <v>0.80738840298385095</v>
      </c>
      <c r="F1178" s="14">
        <v>0.18718008424624999</v>
      </c>
      <c r="G1178" s="7">
        <v>1.9957898504128501E-2</v>
      </c>
      <c r="H1178" s="7">
        <v>4.6965693992637399E-2</v>
      </c>
      <c r="I1178" s="34">
        <v>0.43221660717148502</v>
      </c>
      <c r="J1178" s="34">
        <v>0.15924433615910899</v>
      </c>
      <c r="K1178" s="34">
        <v>0.12034073863860401</v>
      </c>
      <c r="L1178" s="34">
        <v>6.1546851950921397E-2</v>
      </c>
      <c r="M1178" s="7">
        <v>0.15427563206320899</v>
      </c>
      <c r="N1178" s="7">
        <v>2.89791264387231E-5</v>
      </c>
      <c r="O1178" s="7">
        <v>1.3322894638002601E-3</v>
      </c>
      <c r="P1178" s="7">
        <v>4.09097292966652E-3</v>
      </c>
      <c r="Q1178" s="7">
        <v>7.1408263905214904</v>
      </c>
    </row>
    <row r="1179" spans="1:17" hidden="1" x14ac:dyDescent="0.25">
      <c r="A1179" s="3" t="s">
        <v>42</v>
      </c>
      <c r="B1179" s="2">
        <v>44136</v>
      </c>
      <c r="C1179" s="34">
        <v>0.33626029296472598</v>
      </c>
      <c r="D1179" s="7">
        <v>1.1155177149450701E-2</v>
      </c>
      <c r="E1179" s="7">
        <v>0.82062258973678304</v>
      </c>
      <c r="F1179" s="14">
        <v>0.168222233113766</v>
      </c>
      <c r="G1179" s="7">
        <v>4.3272084675009197E-2</v>
      </c>
      <c r="H1179" s="7">
        <v>4.6897993961050398E-2</v>
      </c>
      <c r="I1179" s="34">
        <v>0.236099389525944</v>
      </c>
      <c r="J1179" s="34">
        <v>0.12961906789844099</v>
      </c>
      <c r="K1179" s="34">
        <v>0.16432357720530899</v>
      </c>
      <c r="L1179" s="34">
        <v>0.10336692198991899</v>
      </c>
      <c r="M1179" s="7">
        <v>0.27086981427096002</v>
      </c>
      <c r="N1179" s="7">
        <v>2.1660597238684699E-4</v>
      </c>
      <c r="O1179" s="7">
        <v>1.0285671533599499E-3</v>
      </c>
      <c r="P1179" s="7">
        <v>4.3059773476212797E-3</v>
      </c>
      <c r="Q1179" s="7">
        <v>6.6868901522027198</v>
      </c>
    </row>
    <row r="1180" spans="1:17" hidden="1" x14ac:dyDescent="0.25">
      <c r="A1180" s="3" t="s">
        <v>42</v>
      </c>
      <c r="B1180" s="2">
        <v>44166</v>
      </c>
      <c r="C1180" s="34">
        <v>1.39453393713925</v>
      </c>
      <c r="D1180" s="7">
        <v>4.36294431613458E-3</v>
      </c>
      <c r="E1180" s="7">
        <v>0.82963823346190502</v>
      </c>
      <c r="F1180" s="14">
        <v>0.165998822221961</v>
      </c>
      <c r="G1180" s="7">
        <v>1.3346095572713599E-2</v>
      </c>
      <c r="H1180" s="7">
        <v>4.5608111201078799E-2</v>
      </c>
      <c r="I1180" s="34">
        <v>0.54718960330247302</v>
      </c>
      <c r="J1180" s="34">
        <v>2.99837082585096E-2</v>
      </c>
      <c r="K1180" s="34">
        <v>0.16528611855074801</v>
      </c>
      <c r="L1180" s="34">
        <v>3.1904903056258697E-2</v>
      </c>
      <c r="M1180" s="7">
        <v>0.163152808430582</v>
      </c>
      <c r="N1180" s="7">
        <v>2.4583945242939102E-4</v>
      </c>
      <c r="O1180" s="7">
        <v>1.02808318018396E-4</v>
      </c>
      <c r="P1180" s="7">
        <v>3.1800038571879901E-3</v>
      </c>
      <c r="Q1180" s="7">
        <v>6.9886221938831898</v>
      </c>
    </row>
    <row r="1181" spans="1:17" hidden="1" x14ac:dyDescent="0.25">
      <c r="A1181" s="3" t="s">
        <v>42</v>
      </c>
      <c r="B1181" s="2">
        <v>44197</v>
      </c>
      <c r="C1181" s="34">
        <v>0.12598415682269101</v>
      </c>
      <c r="D1181" s="7">
        <v>4.0655320775954101E-2</v>
      </c>
      <c r="E1181" s="7">
        <v>0.80791935438831597</v>
      </c>
      <c r="F1181" s="14">
        <v>0.15142532483572901</v>
      </c>
      <c r="G1181" s="7">
        <v>9.1621279661039501E-2</v>
      </c>
      <c r="H1181" s="7">
        <v>1.9188137444877699E-3</v>
      </c>
      <c r="I1181" s="34">
        <v>1.48820203663389E-3</v>
      </c>
      <c r="J1181" s="34">
        <v>0.18829410646741601</v>
      </c>
      <c r="K1181" s="34">
        <v>0.15936753240884699</v>
      </c>
      <c r="L1181" s="34">
        <v>0.23161759819674699</v>
      </c>
      <c r="M1181" s="7">
        <v>0.31886780353473698</v>
      </c>
      <c r="N1181" s="7">
        <v>3.7545619589111402E-4</v>
      </c>
      <c r="O1181" s="7">
        <v>0</v>
      </c>
      <c r="P1181" s="7">
        <v>6.4492077542004601E-3</v>
      </c>
      <c r="Q1181" s="7">
        <v>7.1796550671073396</v>
      </c>
    </row>
    <row r="1182" spans="1:17" hidden="1" x14ac:dyDescent="0.25">
      <c r="A1182" s="3" t="s">
        <v>42</v>
      </c>
      <c r="B1182" s="2">
        <v>44228</v>
      </c>
      <c r="C1182" s="34">
        <v>0.12335163818331001</v>
      </c>
      <c r="D1182" s="7">
        <v>2.54690252950499E-2</v>
      </c>
      <c r="E1182" s="7">
        <v>0.83841580564335505</v>
      </c>
      <c r="F1182" s="14">
        <v>0.13611516906159499</v>
      </c>
      <c r="G1182" s="7">
        <v>8.1469690845915696E-2</v>
      </c>
      <c r="H1182" s="7">
        <v>6.5057386309069903E-3</v>
      </c>
      <c r="I1182" s="34">
        <v>3.2404829266355901E-3</v>
      </c>
      <c r="J1182" s="34">
        <v>0.167816564708022</v>
      </c>
      <c r="K1182" s="34">
        <v>0.16958018286382101</v>
      </c>
      <c r="L1182" s="34">
        <v>0.22381593758346</v>
      </c>
      <c r="M1182" s="7">
        <v>0.34143250453121299</v>
      </c>
      <c r="N1182" s="7">
        <v>1.4252830968551099E-3</v>
      </c>
      <c r="O1182" s="7">
        <v>0</v>
      </c>
      <c r="P1182" s="7">
        <v>4.7136148131708402E-3</v>
      </c>
      <c r="Q1182" s="7">
        <v>7.3559470310985597</v>
      </c>
    </row>
    <row r="1183" spans="1:17" hidden="1" x14ac:dyDescent="0.25">
      <c r="A1183" s="3" t="s">
        <v>42</v>
      </c>
      <c r="B1183" s="2">
        <v>44256</v>
      </c>
      <c r="C1183" s="34">
        <v>0.148776462933357</v>
      </c>
      <c r="D1183" s="7">
        <v>1.86874478490008E-2</v>
      </c>
      <c r="E1183" s="7">
        <v>0.869997493343728</v>
      </c>
      <c r="F1183" s="14">
        <v>0.11131505880727199</v>
      </c>
      <c r="G1183" s="7">
        <v>9.1683867148505196E-2</v>
      </c>
      <c r="H1183" s="7">
        <v>4.50584159875571E-3</v>
      </c>
      <c r="I1183" s="34">
        <v>2.50368300393567E-3</v>
      </c>
      <c r="J1183" s="34">
        <v>0.173109203739614</v>
      </c>
      <c r="K1183" s="34">
        <v>0.13129205630353599</v>
      </c>
      <c r="L1183" s="34">
        <v>0.19138340267922399</v>
      </c>
      <c r="M1183" s="7">
        <v>0.39784573812575902</v>
      </c>
      <c r="N1183" s="7">
        <v>1.7725687390902599E-4</v>
      </c>
      <c r="O1183" s="7">
        <v>7.8851172877785001E-4</v>
      </c>
      <c r="P1183" s="7">
        <v>6.7104387979845604E-3</v>
      </c>
      <c r="Q1183" s="7">
        <v>7.1591487377464702</v>
      </c>
    </row>
    <row r="1184" spans="1:17" hidden="1" x14ac:dyDescent="0.25">
      <c r="A1184" s="3" t="s">
        <v>42</v>
      </c>
      <c r="B1184" s="2">
        <v>44287</v>
      </c>
      <c r="C1184" s="34">
        <v>0.67150680525766804</v>
      </c>
      <c r="D1184" s="7">
        <v>7.4625584010628802E-3</v>
      </c>
      <c r="E1184" s="7">
        <v>0.82304804258116704</v>
      </c>
      <c r="F1184" s="14">
        <v>0.16948939901776999</v>
      </c>
      <c r="G1184" s="7">
        <v>2.2560781053497E-2</v>
      </c>
      <c r="H1184" s="7">
        <v>2.9467135603468399E-2</v>
      </c>
      <c r="I1184" s="34">
        <v>0.46613456371737899</v>
      </c>
      <c r="J1184" s="34">
        <v>0.17296122968088301</v>
      </c>
      <c r="K1184" s="34">
        <v>0.116861424799012</v>
      </c>
      <c r="L1184" s="34">
        <v>5.5772753472712197E-2</v>
      </c>
      <c r="M1184" s="7">
        <v>0.131428755233859</v>
      </c>
      <c r="N1184" s="7">
        <v>6.5453917776975496E-5</v>
      </c>
      <c r="O1184" s="7">
        <v>4.6752798412125402E-4</v>
      </c>
      <c r="P1184" s="7">
        <v>4.28037453729145E-3</v>
      </c>
      <c r="Q1184" s="7">
        <v>7.0065026781462203</v>
      </c>
    </row>
    <row r="1185" spans="1:17" hidden="1" x14ac:dyDescent="0.25">
      <c r="A1185" s="3" t="s">
        <v>42</v>
      </c>
      <c r="B1185" s="2">
        <v>44317</v>
      </c>
      <c r="C1185" s="34">
        <v>0.94715665196050003</v>
      </c>
      <c r="D1185" s="7">
        <v>5.5850552605839999E-3</v>
      </c>
      <c r="E1185" s="7">
        <v>0.78389682266484395</v>
      </c>
      <c r="F1185" s="14">
        <v>0.21051812207457199</v>
      </c>
      <c r="G1185" s="7">
        <v>1.9158015882821199E-2</v>
      </c>
      <c r="H1185" s="7">
        <v>3.1656922328222599E-2</v>
      </c>
      <c r="I1185" s="34">
        <v>0.427013895562669</v>
      </c>
      <c r="J1185" s="34">
        <v>0.25090669183376202</v>
      </c>
      <c r="K1185" s="34">
        <v>9.1063780081756196E-2</v>
      </c>
      <c r="L1185" s="34">
        <v>5.2561089954016899E-2</v>
      </c>
      <c r="M1185" s="7">
        <v>0.122449564952547</v>
      </c>
      <c r="N1185" s="7">
        <v>2.7842966288863403E-4</v>
      </c>
      <c r="O1185" s="7">
        <v>1.35677006918248E-3</v>
      </c>
      <c r="P1185" s="7">
        <v>3.5548396721344902E-3</v>
      </c>
      <c r="Q1185" s="7">
        <v>6.7519785507763803</v>
      </c>
    </row>
    <row r="1186" spans="1:17" hidden="1" x14ac:dyDescent="0.25">
      <c r="A1186" s="3" t="s">
        <v>42</v>
      </c>
      <c r="B1186" s="2">
        <v>44348</v>
      </c>
      <c r="C1186" s="34">
        <v>0.94032752463482405</v>
      </c>
      <c r="D1186" s="7">
        <v>5.3219875572806004E-3</v>
      </c>
      <c r="E1186" s="7">
        <v>0.75460787744064495</v>
      </c>
      <c r="F1186" s="14">
        <v>0.240070135002075</v>
      </c>
      <c r="G1186" s="7">
        <v>1.87698571251874E-2</v>
      </c>
      <c r="H1186" s="7">
        <v>3.2507586164406702E-2</v>
      </c>
      <c r="I1186" s="34">
        <v>0.40121159165876802</v>
      </c>
      <c r="J1186" s="34">
        <v>0.26399865489995</v>
      </c>
      <c r="K1186" s="34">
        <v>9.4986740085078805E-2</v>
      </c>
      <c r="L1186" s="34">
        <v>4.9010102117159303E-2</v>
      </c>
      <c r="M1186" s="7">
        <v>0.13231816326000501</v>
      </c>
      <c r="N1186" s="7">
        <v>2.73774335116213E-4</v>
      </c>
      <c r="O1186" s="7">
        <v>3.4995705192940501E-3</v>
      </c>
      <c r="P1186" s="7">
        <v>3.4239598350347101E-3</v>
      </c>
      <c r="Q1186" s="7">
        <v>6.8938222399926898</v>
      </c>
    </row>
    <row r="1187" spans="1:17" hidden="1" x14ac:dyDescent="0.25">
      <c r="A1187" s="3" t="s">
        <v>42</v>
      </c>
      <c r="B1187" s="2">
        <v>44378</v>
      </c>
      <c r="C1187" s="34">
        <v>0.97328158124780595</v>
      </c>
      <c r="D1187" s="7">
        <v>7.5673813046060502E-3</v>
      </c>
      <c r="E1187" s="7">
        <v>0.78703807844484597</v>
      </c>
      <c r="F1187" s="14">
        <v>0.20539454025054801</v>
      </c>
      <c r="G1187" s="7">
        <v>1.3962019836088401E-2</v>
      </c>
      <c r="H1187" s="7">
        <v>2.7940124998034999E-2</v>
      </c>
      <c r="I1187" s="34">
        <v>0.39864323287008002</v>
      </c>
      <c r="J1187" s="34">
        <v>0.26996716335558002</v>
      </c>
      <c r="K1187" s="34">
        <v>0.110014252931986</v>
      </c>
      <c r="L1187" s="34">
        <v>4.7375972621915202E-2</v>
      </c>
      <c r="M1187" s="7">
        <v>0.124105256437189</v>
      </c>
      <c r="N1187" s="7">
        <v>5.1610671203015303E-5</v>
      </c>
      <c r="O1187" s="7">
        <v>4.0377393571215704E-3</v>
      </c>
      <c r="P1187" s="7">
        <v>3.9026269208013399E-3</v>
      </c>
      <c r="Q1187" s="7">
        <v>6.7222508140341901</v>
      </c>
    </row>
    <row r="1188" spans="1:17" hidden="1" x14ac:dyDescent="0.25">
      <c r="A1188" s="3" t="s">
        <v>42</v>
      </c>
      <c r="B1188" s="2">
        <v>44409</v>
      </c>
      <c r="C1188" s="34">
        <v>1.07578684812604</v>
      </c>
      <c r="D1188" s="7">
        <v>4.4814439116668799E-3</v>
      </c>
      <c r="E1188" s="7">
        <v>0.76802350697474497</v>
      </c>
      <c r="F1188" s="14">
        <v>0.227495049113588</v>
      </c>
      <c r="G1188" s="7">
        <v>1.4383039452453001E-2</v>
      </c>
      <c r="H1188" s="7">
        <v>3.4764611927567399E-2</v>
      </c>
      <c r="I1188" s="34">
        <v>0.36860532307597099</v>
      </c>
      <c r="J1188" s="34">
        <v>0.30176326193565001</v>
      </c>
      <c r="K1188" s="34">
        <v>0.126629724332114</v>
      </c>
      <c r="L1188" s="34">
        <v>4.2602635154494597E-2</v>
      </c>
      <c r="M1188" s="7">
        <v>0.10309557666118099</v>
      </c>
      <c r="N1188" s="7">
        <v>2.3930162680164201E-4</v>
      </c>
      <c r="O1188" s="7">
        <v>4.2011248849625499E-3</v>
      </c>
      <c r="P1188" s="7">
        <v>3.7154009488056601E-3</v>
      </c>
      <c r="Q1188" s="7">
        <v>6.7877389109130997</v>
      </c>
    </row>
    <row r="1189" spans="1:17" x14ac:dyDescent="0.25">
      <c r="A1189" s="3" t="s">
        <v>42</v>
      </c>
      <c r="B1189" s="2">
        <v>44440</v>
      </c>
      <c r="C1189" s="34">
        <v>0.95201481234227203</v>
      </c>
      <c r="D1189" s="7">
        <v>5.2545637404003698E-3</v>
      </c>
      <c r="E1189" s="7">
        <v>0.75997099192260498</v>
      </c>
      <c r="F1189" s="14">
        <v>0.23477444433699399</v>
      </c>
      <c r="G1189" s="7">
        <v>2.21954862290887E-2</v>
      </c>
      <c r="H1189" s="7">
        <v>3.6604496139079498E-2</v>
      </c>
      <c r="I1189" s="34">
        <v>0.33540022224462201</v>
      </c>
      <c r="J1189" s="34">
        <v>0.305680318841558</v>
      </c>
      <c r="K1189" s="34">
        <v>0.11662999414214301</v>
      </c>
      <c r="L1189" s="34">
        <v>5.1640315469085298E-2</v>
      </c>
      <c r="M1189" s="7">
        <v>0.122122551563489</v>
      </c>
      <c r="N1189" s="7">
        <v>8.7499613891465098E-5</v>
      </c>
      <c r="O1189" s="7">
        <v>4.9576665655731E-3</v>
      </c>
      <c r="P1189" s="7">
        <v>4.6814491914694903E-3</v>
      </c>
      <c r="Q1189" s="7">
        <v>7.01627511183327</v>
      </c>
    </row>
    <row r="1190" spans="1:17" hidden="1" x14ac:dyDescent="0.25">
      <c r="A1190" s="3" t="s">
        <v>43</v>
      </c>
      <c r="B1190" s="2">
        <v>43466</v>
      </c>
      <c r="C1190" s="34">
        <v>0.78181123846215905</v>
      </c>
      <c r="D1190" s="7">
        <v>3.74670999312047E-3</v>
      </c>
      <c r="E1190" s="7">
        <v>0.39773385400656702</v>
      </c>
      <c r="F1190" s="14">
        <v>0.59851943600031199</v>
      </c>
      <c r="G1190" s="7">
        <v>9.9094966871130698E-3</v>
      </c>
      <c r="H1190" s="7">
        <v>5.2478150639792998E-2</v>
      </c>
      <c r="I1190" s="34">
        <v>0.253152448994934</v>
      </c>
      <c r="J1190" s="34">
        <v>0.16563973111885499</v>
      </c>
      <c r="K1190" s="34">
        <v>0.21475997882877701</v>
      </c>
      <c r="L1190" s="34">
        <v>0.118522028771258</v>
      </c>
      <c r="M1190" s="7">
        <v>7.4170694988933195E-2</v>
      </c>
      <c r="N1190" s="7">
        <v>1.9110789511340001E-2</v>
      </c>
      <c r="O1190" s="7">
        <v>6.7289080035739995E-2</v>
      </c>
      <c r="P1190" s="7">
        <v>2.49676004232556E-2</v>
      </c>
      <c r="Q1190" s="7">
        <v>5.53044595463167</v>
      </c>
    </row>
    <row r="1191" spans="1:17" hidden="1" x14ac:dyDescent="0.25">
      <c r="A1191" s="3" t="s">
        <v>43</v>
      </c>
      <c r="B1191" s="2">
        <v>43497</v>
      </c>
      <c r="C1191" s="34">
        <v>0.769753112247194</v>
      </c>
      <c r="D1191" s="7">
        <v>3.7355752970241801E-3</v>
      </c>
      <c r="E1191" s="7">
        <v>0.38521227251440698</v>
      </c>
      <c r="F1191" s="14">
        <v>0.61105215218856901</v>
      </c>
      <c r="G1191" s="7">
        <v>9.5858044869207397E-3</v>
      </c>
      <c r="H1191" s="7">
        <v>5.3606150589272199E-2</v>
      </c>
      <c r="I1191" s="34">
        <v>0.251611989337577</v>
      </c>
      <c r="J1191" s="34">
        <v>0.188503078924844</v>
      </c>
      <c r="K1191" s="34">
        <v>0.18862272396563801</v>
      </c>
      <c r="L1191" s="34">
        <v>0.12044713824973501</v>
      </c>
      <c r="M1191" s="7">
        <v>7.9547036904883295E-2</v>
      </c>
      <c r="N1191" s="7">
        <v>1.6329342777129101E-2</v>
      </c>
      <c r="O1191" s="7">
        <v>6.5487050692215096E-2</v>
      </c>
      <c r="P1191" s="7">
        <v>2.6259684071785899E-2</v>
      </c>
      <c r="Q1191" s="7">
        <v>5.4719826847506301</v>
      </c>
    </row>
    <row r="1192" spans="1:17" hidden="1" x14ac:dyDescent="0.25">
      <c r="A1192" s="3" t="s">
        <v>43</v>
      </c>
      <c r="B1192" s="2">
        <v>43525</v>
      </c>
      <c r="C1192" s="34">
        <v>0.94055558667987804</v>
      </c>
      <c r="D1192" s="7">
        <v>3.8313682963851E-3</v>
      </c>
      <c r="E1192" s="7">
        <v>0.381446572871734</v>
      </c>
      <c r="F1192" s="14">
        <v>0.61472205883188102</v>
      </c>
      <c r="G1192" s="7">
        <v>1.14776055276319E-2</v>
      </c>
      <c r="H1192" s="7">
        <v>4.9018718577605098E-2</v>
      </c>
      <c r="I1192" s="34">
        <v>0.26806094285695398</v>
      </c>
      <c r="J1192" s="34">
        <v>0.18219332357176299</v>
      </c>
      <c r="K1192" s="34">
        <v>0.198470680411439</v>
      </c>
      <c r="L1192" s="34">
        <v>0.11233348961776</v>
      </c>
      <c r="M1192" s="7">
        <v>7.7035736746036407E-2</v>
      </c>
      <c r="N1192" s="7">
        <v>1.72295368023123E-2</v>
      </c>
      <c r="O1192" s="7">
        <v>6.0752961098788E-2</v>
      </c>
      <c r="P1192" s="7">
        <v>2.3427004789709299E-2</v>
      </c>
      <c r="Q1192" s="7">
        <v>5.5404108369187401</v>
      </c>
    </row>
    <row r="1193" spans="1:17" hidden="1" x14ac:dyDescent="0.25">
      <c r="A1193" s="3" t="s">
        <v>43</v>
      </c>
      <c r="B1193" s="2">
        <v>43556</v>
      </c>
      <c r="C1193" s="34">
        <v>0.92127060453919396</v>
      </c>
      <c r="D1193" s="7">
        <v>5.2575217717181297E-3</v>
      </c>
      <c r="E1193" s="7">
        <v>0.37202780413472097</v>
      </c>
      <c r="F1193" s="14">
        <v>0.62271467409356096</v>
      </c>
      <c r="G1193" s="7">
        <v>9.9129388825717202E-3</v>
      </c>
      <c r="H1193" s="7">
        <v>4.3613382082615802E-2</v>
      </c>
      <c r="I1193" s="34">
        <v>0.30787676982987999</v>
      </c>
      <c r="J1193" s="34">
        <v>0.17020570963179199</v>
      </c>
      <c r="K1193" s="34">
        <v>0.17876886661167199</v>
      </c>
      <c r="L1193" s="34">
        <v>0.10990413091619999</v>
      </c>
      <c r="M1193" s="7">
        <v>7.45067544395277E-2</v>
      </c>
      <c r="N1193" s="7">
        <v>2.14058640360207E-2</v>
      </c>
      <c r="O1193" s="7">
        <v>6.21529162213076E-2</v>
      </c>
      <c r="P1193" s="7">
        <v>2.1652667348412501E-2</v>
      </c>
      <c r="Q1193" s="7">
        <v>5.5420528962922901</v>
      </c>
    </row>
    <row r="1194" spans="1:17" hidden="1" x14ac:dyDescent="0.25">
      <c r="A1194" s="3" t="s">
        <v>43</v>
      </c>
      <c r="B1194" s="2">
        <v>43586</v>
      </c>
      <c r="C1194" s="34">
        <v>0.98488326864439202</v>
      </c>
      <c r="D1194" s="7">
        <v>3.47571035859225E-3</v>
      </c>
      <c r="E1194" s="7">
        <v>0.375851362246923</v>
      </c>
      <c r="F1194" s="14">
        <v>0.62067292739448499</v>
      </c>
      <c r="G1194" s="7">
        <v>8.4462523349968094E-3</v>
      </c>
      <c r="H1194" s="7">
        <v>4.3614326049470298E-2</v>
      </c>
      <c r="I1194" s="34">
        <v>0.33115386246657402</v>
      </c>
      <c r="J1194" s="34">
        <v>0.16312202610720899</v>
      </c>
      <c r="K1194" s="34">
        <v>0.17697622134742</v>
      </c>
      <c r="L1194" s="34">
        <v>0.102878058718974</v>
      </c>
      <c r="M1194" s="7">
        <v>7.4121141677159302E-2</v>
      </c>
      <c r="N1194" s="7">
        <v>2.1052692932079502E-2</v>
      </c>
      <c r="O1194" s="7">
        <v>5.6761356105260501E-2</v>
      </c>
      <c r="P1194" s="7">
        <v>2.18740622608572E-2</v>
      </c>
      <c r="Q1194" s="7">
        <v>5.5277932940543897</v>
      </c>
    </row>
    <row r="1195" spans="1:17" hidden="1" x14ac:dyDescent="0.25">
      <c r="A1195" s="3" t="s">
        <v>43</v>
      </c>
      <c r="B1195" s="2">
        <v>43617</v>
      </c>
      <c r="C1195" s="34">
        <v>0.96008824415988503</v>
      </c>
      <c r="D1195" s="7">
        <v>3.39205272915511E-3</v>
      </c>
      <c r="E1195" s="7">
        <v>0.38435726615548599</v>
      </c>
      <c r="F1195" s="14">
        <v>0.61225068111535796</v>
      </c>
      <c r="G1195" s="7">
        <v>9.3416096192509204E-3</v>
      </c>
      <c r="H1195" s="7">
        <v>4.2351224765114E-2</v>
      </c>
      <c r="I1195" s="34">
        <v>0.33619249464055001</v>
      </c>
      <c r="J1195" s="34">
        <v>0.15885240090455199</v>
      </c>
      <c r="K1195" s="34">
        <v>0.18668011462978801</v>
      </c>
      <c r="L1195" s="34">
        <v>0.10169629413301</v>
      </c>
      <c r="M1195" s="7">
        <v>7.1222912625933499E-2</v>
      </c>
      <c r="N1195" s="7">
        <v>1.7800654484849399E-2</v>
      </c>
      <c r="O1195" s="7">
        <v>5.3952710937492501E-2</v>
      </c>
      <c r="P1195" s="7">
        <v>2.19095832594597E-2</v>
      </c>
      <c r="Q1195" s="7">
        <v>5.5239821611623503</v>
      </c>
    </row>
    <row r="1196" spans="1:17" hidden="1" x14ac:dyDescent="0.25">
      <c r="A1196" s="3" t="s">
        <v>43</v>
      </c>
      <c r="B1196" s="2">
        <v>43647</v>
      </c>
      <c r="C1196" s="34">
        <v>0.97624406381869</v>
      </c>
      <c r="D1196" s="7">
        <v>3.38837764460902E-3</v>
      </c>
      <c r="E1196" s="7">
        <v>0.38634434878535501</v>
      </c>
      <c r="F1196" s="14">
        <v>0.61026727357003596</v>
      </c>
      <c r="G1196" s="7">
        <v>9.5276766872547901E-3</v>
      </c>
      <c r="H1196" s="7">
        <v>4.4103822367868702E-2</v>
      </c>
      <c r="I1196" s="34">
        <v>0.33029424085609999</v>
      </c>
      <c r="J1196" s="34">
        <v>0.160630181261988</v>
      </c>
      <c r="K1196" s="34">
        <v>0.18716193116143401</v>
      </c>
      <c r="L1196" s="34">
        <v>0.103858360545318</v>
      </c>
      <c r="M1196" s="7">
        <v>7.4787309353082504E-2</v>
      </c>
      <c r="N1196" s="7">
        <v>1.8027370692802101E-2</v>
      </c>
      <c r="O1196" s="7">
        <v>5.0045270571843901E-2</v>
      </c>
      <c r="P1196" s="7">
        <v>2.1563836502307698E-2</v>
      </c>
      <c r="Q1196" s="7">
        <v>5.5192457600558296</v>
      </c>
    </row>
    <row r="1197" spans="1:17" hidden="1" x14ac:dyDescent="0.25">
      <c r="A1197" s="3" t="s">
        <v>43</v>
      </c>
      <c r="B1197" s="2">
        <v>43678</v>
      </c>
      <c r="C1197" s="34">
        <v>0.99665345034071695</v>
      </c>
      <c r="D1197" s="7">
        <v>3.3542838475918001E-3</v>
      </c>
      <c r="E1197" s="7">
        <v>0.37380583524573502</v>
      </c>
      <c r="F1197" s="14">
        <v>0.62283988090667297</v>
      </c>
      <c r="G1197" s="7">
        <v>8.9634111238815397E-3</v>
      </c>
      <c r="H1197" s="7">
        <v>4.6410108209436203E-2</v>
      </c>
      <c r="I1197" s="34">
        <v>0.32370311941879798</v>
      </c>
      <c r="J1197" s="34">
        <v>0.170489048152481</v>
      </c>
      <c r="K1197" s="34">
        <v>0.18786684210701099</v>
      </c>
      <c r="L1197" s="34">
        <v>0.102763815693607</v>
      </c>
      <c r="M1197" s="7">
        <v>7.3768540514645806E-2</v>
      </c>
      <c r="N1197" s="7">
        <v>1.6548242898615E-2</v>
      </c>
      <c r="O1197" s="7">
        <v>4.8436601915288403E-2</v>
      </c>
      <c r="P1197" s="7">
        <v>2.1050269966235199E-2</v>
      </c>
      <c r="Q1197" s="7">
        <v>5.5572779194750304</v>
      </c>
    </row>
    <row r="1198" spans="1:17" hidden="1" x14ac:dyDescent="0.25">
      <c r="A1198" s="3" t="s">
        <v>43</v>
      </c>
      <c r="B1198" s="2">
        <v>43709</v>
      </c>
      <c r="C1198" s="34">
        <v>0.88558906103058499</v>
      </c>
      <c r="D1198" s="7">
        <v>3.2372939604502901E-3</v>
      </c>
      <c r="E1198" s="7">
        <v>0.38475545566859298</v>
      </c>
      <c r="F1198" s="14">
        <v>0.61200725037095605</v>
      </c>
      <c r="G1198" s="7">
        <v>8.3714102106707908E-3</v>
      </c>
      <c r="H1198" s="7">
        <v>4.3010090965718402E-2</v>
      </c>
      <c r="I1198" s="34">
        <v>0.30636021305873901</v>
      </c>
      <c r="J1198" s="34">
        <v>0.16510757680028201</v>
      </c>
      <c r="K1198" s="34">
        <v>0.19227944389412599</v>
      </c>
      <c r="L1198" s="34">
        <v>0.10381701726609401</v>
      </c>
      <c r="M1198" s="7">
        <v>6.8454568522671802E-2</v>
      </c>
      <c r="N1198" s="7">
        <v>1.5889501574480099E-2</v>
      </c>
      <c r="O1198" s="7">
        <v>6.7393527522340402E-2</v>
      </c>
      <c r="P1198" s="7">
        <v>2.9316650184878699E-2</v>
      </c>
      <c r="Q1198" s="7">
        <v>5.5361011519800103</v>
      </c>
    </row>
    <row r="1199" spans="1:17" hidden="1" x14ac:dyDescent="0.25">
      <c r="A1199" s="3" t="s">
        <v>43</v>
      </c>
      <c r="B1199" s="2">
        <v>43739</v>
      </c>
      <c r="C1199" s="34">
        <v>0.97433492503000496</v>
      </c>
      <c r="D1199" s="7">
        <v>3.0325136829018901E-3</v>
      </c>
      <c r="E1199" s="7">
        <v>0.37555895257777799</v>
      </c>
      <c r="F1199" s="14">
        <v>0.62140853373932003</v>
      </c>
      <c r="G1199" s="7">
        <v>9.3385365147071308E-3</v>
      </c>
      <c r="H1199" s="7">
        <v>4.8161327477637801E-2</v>
      </c>
      <c r="I1199" s="34">
        <v>0.309242179654524</v>
      </c>
      <c r="J1199" s="34">
        <v>0.16317276511384901</v>
      </c>
      <c r="K1199" s="34">
        <v>0.200406927749672</v>
      </c>
      <c r="L1199" s="34">
        <v>0.110011542686409</v>
      </c>
      <c r="M1199" s="7">
        <v>6.9156067739944801E-2</v>
      </c>
      <c r="N1199" s="7">
        <v>1.96908805602183E-2</v>
      </c>
      <c r="O1199" s="7">
        <v>4.8199332819195799E-2</v>
      </c>
      <c r="P1199" s="7">
        <v>2.2620439683842801E-2</v>
      </c>
      <c r="Q1199" s="7">
        <v>5.5227992957854504</v>
      </c>
    </row>
    <row r="1200" spans="1:17" hidden="1" x14ac:dyDescent="0.25">
      <c r="A1200" s="3" t="s">
        <v>43</v>
      </c>
      <c r="B1200" s="2">
        <v>43770</v>
      </c>
      <c r="C1200" s="34">
        <v>1.1760359723254401</v>
      </c>
      <c r="D1200" s="7">
        <v>3.56187112821848E-3</v>
      </c>
      <c r="E1200" s="7">
        <v>0.35480146686466602</v>
      </c>
      <c r="F1200" s="14">
        <v>0.641636662007115</v>
      </c>
      <c r="G1200" s="7">
        <v>7.2068250085870304E-3</v>
      </c>
      <c r="H1200" s="7">
        <v>5.0055018179104502E-2</v>
      </c>
      <c r="I1200" s="34">
        <v>0.30807898871565498</v>
      </c>
      <c r="J1200" s="34">
        <v>0.15120290942655101</v>
      </c>
      <c r="K1200" s="34">
        <v>0.23491863120881601</v>
      </c>
      <c r="L1200" s="34">
        <v>9.1947389858591896E-2</v>
      </c>
      <c r="M1200" s="7">
        <v>7.1145057515388896E-2</v>
      </c>
      <c r="N1200" s="7">
        <v>2.15785561806731E-2</v>
      </c>
      <c r="O1200" s="7">
        <v>4.51230741196725E-2</v>
      </c>
      <c r="P1200" s="7">
        <v>1.8743549786959701E-2</v>
      </c>
      <c r="Q1200" s="7">
        <v>5.4977476163659098</v>
      </c>
    </row>
    <row r="1201" spans="1:17" hidden="1" x14ac:dyDescent="0.25">
      <c r="A1201" s="3" t="s">
        <v>43</v>
      </c>
      <c r="B1201" s="2">
        <v>43800</v>
      </c>
      <c r="C1201" s="34">
        <v>1.63278047272186</v>
      </c>
      <c r="D1201" s="7">
        <v>2.69363668402498E-3</v>
      </c>
      <c r="E1201" s="7">
        <v>0.34070051271547802</v>
      </c>
      <c r="F1201" s="14">
        <v>0.65660585060049703</v>
      </c>
      <c r="G1201" s="7">
        <v>6.1556052894446303E-3</v>
      </c>
      <c r="H1201" s="7">
        <v>5.3893181391093101E-2</v>
      </c>
      <c r="I1201" s="34">
        <v>0.32457786386764598</v>
      </c>
      <c r="J1201" s="34">
        <v>0.13298057206873501</v>
      </c>
      <c r="K1201" s="34">
        <v>0.27197394867480601</v>
      </c>
      <c r="L1201" s="34">
        <v>7.9702270533339697E-2</v>
      </c>
      <c r="M1201" s="7">
        <v>7.3178375940352106E-2</v>
      </c>
      <c r="N1201" s="7">
        <v>1.77974495066704E-2</v>
      </c>
      <c r="O1201" s="7">
        <v>2.6512275710348799E-2</v>
      </c>
      <c r="P1201" s="7">
        <v>1.32284570175638E-2</v>
      </c>
      <c r="Q1201" s="7">
        <v>5.5084293316031703</v>
      </c>
    </row>
    <row r="1202" spans="1:17" hidden="1" x14ac:dyDescent="0.25">
      <c r="A1202" s="3" t="s">
        <v>43</v>
      </c>
      <c r="B1202" s="2">
        <v>43831</v>
      </c>
      <c r="C1202" s="34">
        <v>0.82191198715007796</v>
      </c>
      <c r="D1202" s="7">
        <v>4.5540784965224903E-3</v>
      </c>
      <c r="E1202" s="7">
        <v>0.412171943266948</v>
      </c>
      <c r="F1202" s="14">
        <v>0.58327397823652904</v>
      </c>
      <c r="G1202" s="7">
        <v>1.0208147667642799E-2</v>
      </c>
      <c r="H1202" s="7">
        <v>4.9565021146887801E-2</v>
      </c>
      <c r="I1202" s="34">
        <v>0.26784609001394499</v>
      </c>
      <c r="J1202" s="34">
        <v>0.17230706232064899</v>
      </c>
      <c r="K1202" s="34">
        <v>0.20703328811879401</v>
      </c>
      <c r="L1202" s="34">
        <v>0.11670022823382201</v>
      </c>
      <c r="M1202" s="7">
        <v>7.2711143100307393E-2</v>
      </c>
      <c r="N1202" s="7">
        <v>2.10526902361464E-2</v>
      </c>
      <c r="O1202" s="7">
        <v>5.65388473549664E-2</v>
      </c>
      <c r="P1202" s="7">
        <v>2.6037481806838899E-2</v>
      </c>
      <c r="Q1202" s="7">
        <v>5.5683352944878903</v>
      </c>
    </row>
    <row r="1203" spans="1:17" hidden="1" x14ac:dyDescent="0.25">
      <c r="A1203" s="3" t="s">
        <v>43</v>
      </c>
      <c r="B1203" s="2">
        <v>43862</v>
      </c>
      <c r="C1203" s="34">
        <v>0.84266965840486197</v>
      </c>
      <c r="D1203" s="7">
        <v>4.7045841441189099E-3</v>
      </c>
      <c r="E1203" s="7">
        <v>0.39400630776968498</v>
      </c>
      <c r="F1203" s="14">
        <v>0.60128910808619596</v>
      </c>
      <c r="G1203" s="7">
        <v>1.0461980986905499E-2</v>
      </c>
      <c r="H1203" s="7">
        <v>5.2630703860657199E-2</v>
      </c>
      <c r="I1203" s="34">
        <v>0.26697671155309199</v>
      </c>
      <c r="J1203" s="34">
        <v>0.19341960792219301</v>
      </c>
      <c r="K1203" s="34">
        <v>0.17790216508364801</v>
      </c>
      <c r="L1203" s="34">
        <v>0.122841642371483</v>
      </c>
      <c r="M1203" s="7">
        <v>7.3827115131386206E-2</v>
      </c>
      <c r="N1203" s="7">
        <v>2.0761386254351501E-2</v>
      </c>
      <c r="O1203" s="7">
        <v>5.7887332576453503E-2</v>
      </c>
      <c r="P1203" s="7">
        <v>2.32913542598304E-2</v>
      </c>
      <c r="Q1203" s="7">
        <v>5.5825081348524002</v>
      </c>
    </row>
    <row r="1204" spans="1:17" hidden="1" x14ac:dyDescent="0.25">
      <c r="A1204" s="3" t="s">
        <v>43</v>
      </c>
      <c r="B1204" s="2">
        <v>43891</v>
      </c>
      <c r="C1204" s="34">
        <v>0.55509486093579596</v>
      </c>
      <c r="D1204" s="7">
        <v>6.8316573934172602E-3</v>
      </c>
      <c r="E1204" s="7">
        <v>0.45106390860107198</v>
      </c>
      <c r="F1204" s="14">
        <v>0.542104434005511</v>
      </c>
      <c r="G1204" s="7">
        <v>9.9278809775286692E-3</v>
      </c>
      <c r="H1204" s="7">
        <v>3.8872196508847302E-2</v>
      </c>
      <c r="I1204" s="34">
        <v>0.231298966943732</v>
      </c>
      <c r="J1204" s="34">
        <v>0.146218896611365</v>
      </c>
      <c r="K1204" s="34">
        <v>0.16049951012396599</v>
      </c>
      <c r="L1204" s="34">
        <v>0.244549621058197</v>
      </c>
      <c r="M1204" s="7">
        <v>7.6194063483612795E-2</v>
      </c>
      <c r="N1204" s="7">
        <v>3.1328687290119901E-2</v>
      </c>
      <c r="O1204" s="7">
        <v>3.2393408450428499E-2</v>
      </c>
      <c r="P1204" s="7">
        <v>2.8716768552202301E-2</v>
      </c>
      <c r="Q1204" s="7">
        <v>5.6487596501533996</v>
      </c>
    </row>
    <row r="1205" spans="1:17" hidden="1" x14ac:dyDescent="0.25">
      <c r="A1205" s="3" t="s">
        <v>43</v>
      </c>
      <c r="B1205" s="2">
        <v>43922</v>
      </c>
      <c r="C1205" s="34">
        <v>0.14743227200196199</v>
      </c>
      <c r="D1205" s="7">
        <v>1.4941009708204601E-2</v>
      </c>
      <c r="E1205" s="7">
        <v>0.59550495086008204</v>
      </c>
      <c r="F1205" s="14">
        <v>0.38955403943171302</v>
      </c>
      <c r="G1205" s="7">
        <v>1.48620239195084E-2</v>
      </c>
      <c r="H1205" s="7">
        <v>1.0568233291591001E-3</v>
      </c>
      <c r="I1205" s="34">
        <v>0.14018595496132399</v>
      </c>
      <c r="J1205" s="34">
        <v>6.6750395987177904E-3</v>
      </c>
      <c r="K1205" s="34">
        <v>1.70132717341845E-3</v>
      </c>
      <c r="L1205" s="34">
        <v>0.738662841138368</v>
      </c>
      <c r="M1205" s="7">
        <v>4.3582535275210603E-2</v>
      </c>
      <c r="N1205" s="7">
        <v>7.3405272243913799E-3</v>
      </c>
      <c r="O1205" s="7">
        <v>5.3147788313610703E-3</v>
      </c>
      <c r="P1205" s="7">
        <v>4.0618148548541101E-2</v>
      </c>
      <c r="Q1205" s="7">
        <v>5.82141816098253</v>
      </c>
    </row>
    <row r="1206" spans="1:17" hidden="1" x14ac:dyDescent="0.25">
      <c r="A1206" s="3" t="s">
        <v>43</v>
      </c>
      <c r="B1206" s="2">
        <v>43952</v>
      </c>
      <c r="C1206" s="34">
        <v>0.20765343556472399</v>
      </c>
      <c r="D1206" s="7">
        <v>1.00108748114352E-2</v>
      </c>
      <c r="E1206" s="7">
        <v>0.51592762645897405</v>
      </c>
      <c r="F1206" s="14">
        <v>0.47406149872959102</v>
      </c>
      <c r="G1206" s="7">
        <v>9.9722754082022698E-3</v>
      </c>
      <c r="H1206" s="7">
        <v>7.9163176282733404E-3</v>
      </c>
      <c r="I1206" s="34">
        <v>0.13625757236052499</v>
      </c>
      <c r="J1206" s="34">
        <v>3.6205860689605601E-2</v>
      </c>
      <c r="K1206" s="34">
        <v>2.0867812017763901E-3</v>
      </c>
      <c r="L1206" s="34">
        <v>0.600247458171002</v>
      </c>
      <c r="M1206" s="7">
        <v>4.6153503030059898E-2</v>
      </c>
      <c r="N1206" s="7">
        <v>0.113282917259757</v>
      </c>
      <c r="O1206" s="7">
        <v>6.6122163646640999E-3</v>
      </c>
      <c r="P1206" s="7">
        <v>4.1265097886134298E-2</v>
      </c>
      <c r="Q1206" s="7">
        <v>5.8469898435418797</v>
      </c>
    </row>
    <row r="1207" spans="1:17" hidden="1" x14ac:dyDescent="0.25">
      <c r="A1207" s="3" t="s">
        <v>43</v>
      </c>
      <c r="B1207" s="2">
        <v>43983</v>
      </c>
      <c r="C1207" s="34">
        <v>0.36240580462240002</v>
      </c>
      <c r="D1207" s="7">
        <v>6.8992097189179103E-3</v>
      </c>
      <c r="E1207" s="7">
        <v>0.47656661343845802</v>
      </c>
      <c r="F1207" s="14">
        <v>0.51653417684262404</v>
      </c>
      <c r="G1207" s="7">
        <v>8.9006266404067502E-3</v>
      </c>
      <c r="H1207" s="7">
        <v>2.3549774771766601E-2</v>
      </c>
      <c r="I1207" s="34">
        <v>0.32381658335407598</v>
      </c>
      <c r="J1207" s="34">
        <v>5.8736961524327301E-2</v>
      </c>
      <c r="K1207" s="34">
        <v>9.0751117607469595E-2</v>
      </c>
      <c r="L1207" s="34">
        <v>0.32549193173555702</v>
      </c>
      <c r="M1207" s="7">
        <v>6.3909264682602704E-2</v>
      </c>
      <c r="N1207" s="7">
        <v>5.6778414317499901E-2</v>
      </c>
      <c r="O1207" s="7">
        <v>6.5163562638168001E-3</v>
      </c>
      <c r="P1207" s="7">
        <v>4.1548969102476997E-2</v>
      </c>
      <c r="Q1207" s="7">
        <v>5.78825132951419</v>
      </c>
    </row>
    <row r="1208" spans="1:17" hidden="1" x14ac:dyDescent="0.25">
      <c r="A1208" s="3" t="s">
        <v>43</v>
      </c>
      <c r="B1208" s="2">
        <v>44013</v>
      </c>
      <c r="C1208" s="34">
        <v>0.59368177591335602</v>
      </c>
      <c r="D1208" s="7">
        <v>5.9895022732306298E-3</v>
      </c>
      <c r="E1208" s="7">
        <v>0.44711957412736097</v>
      </c>
      <c r="F1208" s="14">
        <v>0.54689092359940805</v>
      </c>
      <c r="G1208" s="7">
        <v>7.8743838363731205E-3</v>
      </c>
      <c r="H1208" s="7">
        <v>3.4080080076049499E-2</v>
      </c>
      <c r="I1208" s="34">
        <v>0.350343114472144</v>
      </c>
      <c r="J1208" s="34">
        <v>0.103797291790649</v>
      </c>
      <c r="K1208" s="34">
        <v>0.15991114899633799</v>
      </c>
      <c r="L1208" s="34">
        <v>0.19147961842127201</v>
      </c>
      <c r="M1208" s="7">
        <v>8.9798148531777006E-2</v>
      </c>
      <c r="N1208" s="7">
        <v>2.2369399165900701E-2</v>
      </c>
      <c r="O1208" s="7">
        <v>1.07012835380263E-2</v>
      </c>
      <c r="P1208" s="7">
        <v>2.9645531171470299E-2</v>
      </c>
      <c r="Q1208" s="7">
        <v>5.7418318362178802</v>
      </c>
    </row>
    <row r="1209" spans="1:17" hidden="1" x14ac:dyDescent="0.25">
      <c r="A1209" s="3" t="s">
        <v>43</v>
      </c>
      <c r="B1209" s="2">
        <v>44044</v>
      </c>
      <c r="C1209" s="34">
        <v>0.70790923729837596</v>
      </c>
      <c r="D1209" s="7">
        <v>5.0960557037920597E-3</v>
      </c>
      <c r="E1209" s="7">
        <v>0.41507313533796703</v>
      </c>
      <c r="F1209" s="14">
        <v>0.57983080895824102</v>
      </c>
      <c r="G1209" s="7">
        <v>7.7742094587577703E-3</v>
      </c>
      <c r="H1209" s="7">
        <v>3.6253275396931198E-2</v>
      </c>
      <c r="I1209" s="34">
        <v>0.36121751982904199</v>
      </c>
      <c r="J1209" s="34">
        <v>0.15198635863930801</v>
      </c>
      <c r="K1209" s="34">
        <v>0.15784795230832799</v>
      </c>
      <c r="L1209" s="34">
        <v>0.158152691581356</v>
      </c>
      <c r="M1209" s="7">
        <v>7.7834826842482399E-2</v>
      </c>
      <c r="N1209" s="7">
        <v>9.1739712793494493E-3</v>
      </c>
      <c r="O1209" s="7">
        <v>1.2924217738775E-2</v>
      </c>
      <c r="P1209" s="7">
        <v>2.6834976925669302E-2</v>
      </c>
      <c r="Q1209" s="7">
        <v>5.76004780015528</v>
      </c>
    </row>
    <row r="1210" spans="1:17" hidden="1" x14ac:dyDescent="0.25">
      <c r="A1210" s="3" t="s">
        <v>43</v>
      </c>
      <c r="B1210" s="2">
        <v>44075</v>
      </c>
      <c r="C1210" s="34">
        <v>0.64118405593413197</v>
      </c>
      <c r="D1210" s="7">
        <v>5.8285759805546703E-3</v>
      </c>
      <c r="E1210" s="7">
        <v>0.44389934001178399</v>
      </c>
      <c r="F1210" s="14">
        <v>0.55027208400766203</v>
      </c>
      <c r="G1210" s="7">
        <v>6.3012073718858403E-3</v>
      </c>
      <c r="H1210" s="7">
        <v>3.2549820264214401E-2</v>
      </c>
      <c r="I1210" s="34">
        <v>0.33376802512552001</v>
      </c>
      <c r="J1210" s="34">
        <v>0.14416995687654</v>
      </c>
      <c r="K1210" s="34">
        <v>0.17613379566264201</v>
      </c>
      <c r="L1210" s="34">
        <v>0.17325248318384401</v>
      </c>
      <c r="M1210" s="7">
        <v>8.2349548827835101E-2</v>
      </c>
      <c r="N1210" s="7">
        <v>6.5403737625295997E-3</v>
      </c>
      <c r="O1210" s="7">
        <v>1.5430192243779501E-2</v>
      </c>
      <c r="P1210" s="7">
        <v>2.9504596681209298E-2</v>
      </c>
      <c r="Q1210" s="7">
        <v>5.8038955980687996</v>
      </c>
    </row>
    <row r="1211" spans="1:17" hidden="1" x14ac:dyDescent="0.25">
      <c r="A1211" s="3" t="s">
        <v>43</v>
      </c>
      <c r="B1211" s="2">
        <v>44105</v>
      </c>
      <c r="C1211" s="34">
        <v>0.76219412682408205</v>
      </c>
      <c r="D1211" s="7">
        <v>5.22361543749066E-3</v>
      </c>
      <c r="E1211" s="7">
        <v>0.40415332017573402</v>
      </c>
      <c r="F1211" s="14">
        <v>0.59062306438677503</v>
      </c>
      <c r="G1211" s="7">
        <v>6.8783639392645196E-3</v>
      </c>
      <c r="H1211" s="7">
        <v>3.57851139621857E-2</v>
      </c>
      <c r="I1211" s="34">
        <v>0.35223693489872598</v>
      </c>
      <c r="J1211" s="34">
        <v>0.14145522583151199</v>
      </c>
      <c r="K1211" s="34">
        <v>0.16988451858314099</v>
      </c>
      <c r="L1211" s="34">
        <v>0.164774601978039</v>
      </c>
      <c r="M1211" s="7">
        <v>8.5030568417311603E-2</v>
      </c>
      <c r="N1211" s="7">
        <v>7.5735289873286402E-3</v>
      </c>
      <c r="O1211" s="7">
        <v>1.20471954352044E-2</v>
      </c>
      <c r="P1211" s="7">
        <v>2.43339479672873E-2</v>
      </c>
      <c r="Q1211" s="7">
        <v>5.7039020490625303</v>
      </c>
    </row>
    <row r="1212" spans="1:17" hidden="1" x14ac:dyDescent="0.25">
      <c r="A1212" s="3" t="s">
        <v>43</v>
      </c>
      <c r="B1212" s="2">
        <v>44136</v>
      </c>
      <c r="C1212" s="34">
        <v>0.33121606644471502</v>
      </c>
      <c r="D1212" s="7">
        <v>9.8655457683030703E-3</v>
      </c>
      <c r="E1212" s="7">
        <v>0.52455007673508103</v>
      </c>
      <c r="F1212" s="14">
        <v>0.46558437749661602</v>
      </c>
      <c r="G1212" s="7">
        <v>9.6293953164038795E-3</v>
      </c>
      <c r="H1212" s="7">
        <v>2.92965076023145E-2</v>
      </c>
      <c r="I1212" s="34">
        <v>0.20408071214336701</v>
      </c>
      <c r="J1212" s="34">
        <v>0.109902836567511</v>
      </c>
      <c r="K1212" s="34">
        <v>8.5309557851286896E-2</v>
      </c>
      <c r="L1212" s="34">
        <v>0.38432998450609801</v>
      </c>
      <c r="M1212" s="7">
        <v>0.12186283509632299</v>
      </c>
      <c r="N1212" s="7">
        <v>3.5462463530860498E-3</v>
      </c>
      <c r="O1212" s="7">
        <v>1.08723416058057E-2</v>
      </c>
      <c r="P1212" s="7">
        <v>4.1169582957804103E-2</v>
      </c>
      <c r="Q1212" s="7">
        <v>5.8223780356024397</v>
      </c>
    </row>
    <row r="1213" spans="1:17" hidden="1" x14ac:dyDescent="0.25">
      <c r="A1213" s="3" t="s">
        <v>43</v>
      </c>
      <c r="B1213" s="2">
        <v>44166</v>
      </c>
      <c r="C1213" s="34">
        <v>0.86938394945250896</v>
      </c>
      <c r="D1213" s="7">
        <v>5.0928679137117903E-3</v>
      </c>
      <c r="E1213" s="7">
        <v>0.385394330643125</v>
      </c>
      <c r="F1213" s="14">
        <v>0.609512801443163</v>
      </c>
      <c r="G1213" s="7">
        <v>6.0136353930771401E-3</v>
      </c>
      <c r="H1213" s="7">
        <v>3.7770235117894499E-2</v>
      </c>
      <c r="I1213" s="34">
        <v>0.36197821208606401</v>
      </c>
      <c r="J1213" s="34">
        <v>9.36667540275017E-2</v>
      </c>
      <c r="K1213" s="34">
        <v>0.191514188334859</v>
      </c>
      <c r="L1213" s="34">
        <v>0.18551405583389799</v>
      </c>
      <c r="M1213" s="7">
        <v>8.7020239543004002E-2</v>
      </c>
      <c r="N1213" s="7">
        <v>9.6291161141236498E-3</v>
      </c>
      <c r="O1213" s="7">
        <v>5.7286951280938001E-3</v>
      </c>
      <c r="P1213" s="7">
        <v>2.1164868421485201E-2</v>
      </c>
      <c r="Q1213" s="7">
        <v>5.6574332516214803</v>
      </c>
    </row>
    <row r="1214" spans="1:17" hidden="1" x14ac:dyDescent="0.25">
      <c r="A1214" s="3" t="s">
        <v>43</v>
      </c>
      <c r="B1214" s="2">
        <v>44197</v>
      </c>
      <c r="C1214" s="34">
        <v>0.193013487472111</v>
      </c>
      <c r="D1214" s="7">
        <v>1.36720928212578E-2</v>
      </c>
      <c r="E1214" s="7">
        <v>0.61873648903862</v>
      </c>
      <c r="F1214" s="14">
        <v>0.36759141814012303</v>
      </c>
      <c r="G1214" s="7">
        <v>1.27240089860271E-2</v>
      </c>
      <c r="H1214" s="7">
        <v>3.1262599815874799E-3</v>
      </c>
      <c r="I1214" s="34">
        <v>0.11430792483919699</v>
      </c>
      <c r="J1214" s="34">
        <v>9.0554949385325795E-2</v>
      </c>
      <c r="K1214" s="34">
        <v>7.7333520022646596E-3</v>
      </c>
      <c r="L1214" s="34">
        <v>0.56835937344406795</v>
      </c>
      <c r="M1214" s="7">
        <v>0.13317179864181</v>
      </c>
      <c r="N1214" s="7">
        <v>3.9536581805985597E-4</v>
      </c>
      <c r="O1214" s="7">
        <v>1.72538059377122E-2</v>
      </c>
      <c r="P1214" s="7">
        <v>5.2373160963948603E-2</v>
      </c>
      <c r="Q1214" s="7">
        <v>5.8925759033179004</v>
      </c>
    </row>
    <row r="1215" spans="1:17" hidden="1" x14ac:dyDescent="0.25">
      <c r="A1215" s="3" t="s">
        <v>43</v>
      </c>
      <c r="B1215" s="2">
        <v>44228</v>
      </c>
      <c r="C1215" s="34">
        <v>0.20495655068839899</v>
      </c>
      <c r="D1215" s="7">
        <v>1.50463083435635E-2</v>
      </c>
      <c r="E1215" s="7">
        <v>0.62306465576746495</v>
      </c>
      <c r="F1215" s="14">
        <v>0.36188903588897098</v>
      </c>
      <c r="G1215" s="7">
        <v>9.8561925259244808E-3</v>
      </c>
      <c r="H1215" s="7">
        <v>2.3757551677903899E-3</v>
      </c>
      <c r="I1215" s="34">
        <v>0.12809973396327501</v>
      </c>
      <c r="J1215" s="34">
        <v>9.6068956286993204E-2</v>
      </c>
      <c r="K1215" s="34">
        <v>9.2902192992458995E-3</v>
      </c>
      <c r="L1215" s="34">
        <v>0.53003095092624697</v>
      </c>
      <c r="M1215" s="7">
        <v>0.15804255947415199</v>
      </c>
      <c r="N1215" s="7">
        <v>2.9400479098171898E-4</v>
      </c>
      <c r="O1215" s="7">
        <v>1.40394189684305E-2</v>
      </c>
      <c r="P1215" s="7">
        <v>5.1902208596959397E-2</v>
      </c>
      <c r="Q1215" s="7">
        <v>5.7302100766058501</v>
      </c>
    </row>
    <row r="1216" spans="1:17" hidden="1" x14ac:dyDescent="0.25">
      <c r="A1216" s="3" t="s">
        <v>43</v>
      </c>
      <c r="B1216" s="2">
        <v>44256</v>
      </c>
      <c r="C1216" s="34">
        <v>0.246072961392312</v>
      </c>
      <c r="D1216" s="7">
        <v>1.6679192791208799E-2</v>
      </c>
      <c r="E1216" s="7">
        <v>0.59656065696775595</v>
      </c>
      <c r="F1216" s="14">
        <v>0.38676015024103599</v>
      </c>
      <c r="G1216" s="7">
        <v>9.9827777906082906E-3</v>
      </c>
      <c r="H1216" s="7">
        <v>6.5989975606369003E-3</v>
      </c>
      <c r="I1216" s="34">
        <v>0.141383906402201</v>
      </c>
      <c r="J1216" s="34">
        <v>0.10482808567167699</v>
      </c>
      <c r="K1216" s="34">
        <v>1.34683522823293E-2</v>
      </c>
      <c r="L1216" s="34">
        <v>0.50249710038820405</v>
      </c>
      <c r="M1216" s="7">
        <v>0.145462175441852</v>
      </c>
      <c r="N1216" s="7">
        <v>2.2720832478104899E-4</v>
      </c>
      <c r="O1216" s="7">
        <v>1.43290961659339E-2</v>
      </c>
      <c r="P1216" s="7">
        <v>6.1222299971776202E-2</v>
      </c>
      <c r="Q1216" s="7">
        <v>5.7759627362919499</v>
      </c>
    </row>
    <row r="1217" spans="1:17" hidden="1" x14ac:dyDescent="0.25">
      <c r="A1217" s="3" t="s">
        <v>43</v>
      </c>
      <c r="B1217" s="2">
        <v>44287</v>
      </c>
      <c r="C1217" s="34">
        <v>0.56794866734510996</v>
      </c>
      <c r="D1217" s="7">
        <v>9.4038933206378392E-3</v>
      </c>
      <c r="E1217" s="7">
        <v>0.43389415076459997</v>
      </c>
      <c r="F1217" s="14">
        <v>0.55670195591476201</v>
      </c>
      <c r="G1217" s="7">
        <v>8.1364865067547892E-3</v>
      </c>
      <c r="H1217" s="7">
        <v>2.14361422496285E-2</v>
      </c>
      <c r="I1217" s="34">
        <v>0.37800108577885799</v>
      </c>
      <c r="J1217" s="34">
        <v>9.3589278833508399E-2</v>
      </c>
      <c r="K1217" s="34">
        <v>0.134154148795887</v>
      </c>
      <c r="L1217" s="34">
        <v>0.21376343012409901</v>
      </c>
      <c r="M1217" s="7">
        <v>9.8340036923123195E-2</v>
      </c>
      <c r="N1217" s="7">
        <v>6.2208425249031304E-3</v>
      </c>
      <c r="O1217" s="7">
        <v>1.0482821445401301E-2</v>
      </c>
      <c r="P1217" s="7">
        <v>3.5875726817837197E-2</v>
      </c>
      <c r="Q1217" s="7">
        <v>5.7544969952636897</v>
      </c>
    </row>
    <row r="1218" spans="1:17" hidden="1" x14ac:dyDescent="0.25">
      <c r="A1218" s="3" t="s">
        <v>43</v>
      </c>
      <c r="B1218" s="2">
        <v>44317</v>
      </c>
      <c r="C1218" s="34">
        <v>0.78622034661936702</v>
      </c>
      <c r="D1218" s="7">
        <v>6.8938351208669597E-3</v>
      </c>
      <c r="E1218" s="7">
        <v>0.39985086466075298</v>
      </c>
      <c r="F1218" s="14">
        <v>0.59325530021838002</v>
      </c>
      <c r="G1218" s="7">
        <v>6.62246082940078E-3</v>
      </c>
      <c r="H1218" s="7">
        <v>3.2260971329388197E-2</v>
      </c>
      <c r="I1218" s="34">
        <v>0.39417270091957102</v>
      </c>
      <c r="J1218" s="34">
        <v>0.122519754888849</v>
      </c>
      <c r="K1218" s="34">
        <v>0.159966557702689</v>
      </c>
      <c r="L1218" s="34">
        <v>0.15419078553583099</v>
      </c>
      <c r="M1218" s="7">
        <v>8.1974213267679299E-2</v>
      </c>
      <c r="N1218" s="7">
        <v>7.2194524917708197E-3</v>
      </c>
      <c r="O1218" s="7">
        <v>1.2768704104434101E-2</v>
      </c>
      <c r="P1218" s="7">
        <v>2.83043989303862E-2</v>
      </c>
      <c r="Q1218" s="7">
        <v>5.7063092229060599</v>
      </c>
    </row>
    <row r="1219" spans="1:17" hidden="1" x14ac:dyDescent="0.25">
      <c r="A1219" s="3" t="s">
        <v>43</v>
      </c>
      <c r="B1219" s="2">
        <v>44348</v>
      </c>
      <c r="C1219" s="34">
        <v>0.74169968749820803</v>
      </c>
      <c r="D1219" s="7">
        <v>1.14021441397314E-2</v>
      </c>
      <c r="E1219" s="7">
        <v>0.40673062446094399</v>
      </c>
      <c r="F1219" s="14">
        <v>0.58186723139932395</v>
      </c>
      <c r="G1219" s="7">
        <v>6.57972898165442E-3</v>
      </c>
      <c r="H1219" s="7">
        <v>4.5473416820495501E-2</v>
      </c>
      <c r="I1219" s="34">
        <v>0.358564761841353</v>
      </c>
      <c r="J1219" s="34">
        <v>0.14157179325182101</v>
      </c>
      <c r="K1219" s="34">
        <v>0.16484322738662099</v>
      </c>
      <c r="L1219" s="34">
        <v>0.151396235989635</v>
      </c>
      <c r="M1219" s="7">
        <v>7.8367296363034494E-2</v>
      </c>
      <c r="N1219" s="7">
        <v>5.6195326636231E-3</v>
      </c>
      <c r="O1219" s="7">
        <v>1.82029673694705E-2</v>
      </c>
      <c r="P1219" s="7">
        <v>2.9381039332292198E-2</v>
      </c>
      <c r="Q1219" s="7">
        <v>5.6028912337482701</v>
      </c>
    </row>
    <row r="1220" spans="1:17" hidden="1" x14ac:dyDescent="0.25">
      <c r="A1220" s="3" t="s">
        <v>43</v>
      </c>
      <c r="B1220" s="2">
        <v>44378</v>
      </c>
      <c r="C1220" s="34">
        <v>0.82614370959289296</v>
      </c>
      <c r="D1220" s="7">
        <v>6.9190688540690199E-3</v>
      </c>
      <c r="E1220" s="7">
        <v>0.40721329437423298</v>
      </c>
      <c r="F1220" s="14">
        <v>0.58586763677169795</v>
      </c>
      <c r="G1220" s="7">
        <v>5.7779423959754004E-3</v>
      </c>
      <c r="H1220" s="7">
        <v>4.1948881979816097E-2</v>
      </c>
      <c r="I1220" s="34">
        <v>0.349619580296472</v>
      </c>
      <c r="J1220" s="34">
        <v>0.16146920442677901</v>
      </c>
      <c r="K1220" s="34">
        <v>0.15570189071604701</v>
      </c>
      <c r="L1220" s="34">
        <v>0.14316611459998299</v>
      </c>
      <c r="M1220" s="7">
        <v>8.0308539093913597E-2</v>
      </c>
      <c r="N1220" s="7">
        <v>5.4180064246841199E-3</v>
      </c>
      <c r="O1220" s="7">
        <v>2.6144265256645701E-2</v>
      </c>
      <c r="P1220" s="7">
        <v>3.04455748096834E-2</v>
      </c>
      <c r="Q1220" s="7">
        <v>5.6370738797210702</v>
      </c>
    </row>
    <row r="1221" spans="1:17" hidden="1" x14ac:dyDescent="0.25">
      <c r="A1221" s="3" t="s">
        <v>43</v>
      </c>
      <c r="B1221" s="2">
        <v>44409</v>
      </c>
      <c r="C1221" s="34">
        <v>0.89724724676276402</v>
      </c>
      <c r="D1221" s="7">
        <v>5.8068283621983702E-3</v>
      </c>
      <c r="E1221" s="7">
        <v>0.37530293651025098</v>
      </c>
      <c r="F1221" s="14">
        <v>0.61889023512755004</v>
      </c>
      <c r="G1221" s="7">
        <v>5.9482422310901499E-3</v>
      </c>
      <c r="H1221" s="7">
        <v>4.7654284995606602E-2</v>
      </c>
      <c r="I1221" s="34">
        <v>0.34741399263195699</v>
      </c>
      <c r="J1221" s="34">
        <v>0.180997630939185</v>
      </c>
      <c r="K1221" s="34">
        <v>0.16229317016480199</v>
      </c>
      <c r="L1221" s="34">
        <v>0.122599890553624</v>
      </c>
      <c r="M1221" s="7">
        <v>7.5682181334198101E-2</v>
      </c>
      <c r="N1221" s="7">
        <v>4.4276187502829698E-3</v>
      </c>
      <c r="O1221" s="7">
        <v>2.81254290333228E-2</v>
      </c>
      <c r="P1221" s="7">
        <v>2.4857559365930301E-2</v>
      </c>
      <c r="Q1221" s="7">
        <v>5.7274776422146303</v>
      </c>
    </row>
    <row r="1222" spans="1:17" x14ac:dyDescent="0.25">
      <c r="A1222" s="3" t="s">
        <v>43</v>
      </c>
      <c r="B1222" s="2">
        <v>44440</v>
      </c>
      <c r="C1222" s="34">
        <v>0.79462787142888103</v>
      </c>
      <c r="D1222" s="7">
        <v>6.8101672205943299E-3</v>
      </c>
      <c r="E1222" s="7">
        <v>0.41003684650434602</v>
      </c>
      <c r="F1222" s="14">
        <v>0.58315298627505896</v>
      </c>
      <c r="G1222" s="7">
        <v>7.0005109035425001E-3</v>
      </c>
      <c r="H1222" s="7">
        <v>4.0085629769157902E-2</v>
      </c>
      <c r="I1222" s="34">
        <v>0.321825763576437</v>
      </c>
      <c r="J1222" s="34">
        <v>0.174268137183475</v>
      </c>
      <c r="K1222" s="34">
        <v>0.16229662973040301</v>
      </c>
      <c r="L1222" s="34">
        <v>0.13925729563759601</v>
      </c>
      <c r="M1222" s="7">
        <v>7.7041564794636197E-2</v>
      </c>
      <c r="N1222" s="7">
        <v>5.3334327707912701E-3</v>
      </c>
      <c r="O1222" s="7">
        <v>3.9601282385100398E-2</v>
      </c>
      <c r="P1222" s="7">
        <v>3.3289753248860098E-2</v>
      </c>
      <c r="Q1222" s="7">
        <v>5.6330553441404296</v>
      </c>
    </row>
    <row r="1223" spans="1:17" hidden="1" x14ac:dyDescent="0.25">
      <c r="A1223" s="3" t="s">
        <v>44</v>
      </c>
      <c r="B1223" s="2">
        <v>43466</v>
      </c>
      <c r="C1223" s="34">
        <v>0.79989276100477102</v>
      </c>
      <c r="D1223" s="7">
        <v>1.5294330109561299E-2</v>
      </c>
      <c r="E1223" s="7">
        <v>0.49307140095895902</v>
      </c>
      <c r="F1223" s="14">
        <v>0.49163426893147999</v>
      </c>
      <c r="G1223" s="7">
        <v>1.19916363945663E-2</v>
      </c>
      <c r="H1223" s="7">
        <v>2.9259112069933198E-2</v>
      </c>
      <c r="I1223" s="34">
        <v>0.18403386182923701</v>
      </c>
      <c r="J1223" s="34">
        <v>0.27987397822883298</v>
      </c>
      <c r="K1223" s="34">
        <v>0.18929336117850001</v>
      </c>
      <c r="L1223" s="34">
        <v>8.4380914761480394E-2</v>
      </c>
      <c r="M1223" s="7">
        <v>7.4677043657698006E-2</v>
      </c>
      <c r="N1223" s="7">
        <v>1.7164200750217299E-2</v>
      </c>
      <c r="O1223" s="7">
        <v>0.10393286806782701</v>
      </c>
      <c r="P1223" s="7">
        <v>2.5393023061707199E-2</v>
      </c>
      <c r="Q1223" s="7">
        <v>6.3478063861168597</v>
      </c>
    </row>
    <row r="1224" spans="1:17" hidden="1" x14ac:dyDescent="0.25">
      <c r="A1224" s="3" t="s">
        <v>44</v>
      </c>
      <c r="B1224" s="2">
        <v>43497</v>
      </c>
      <c r="C1224" s="34">
        <v>0.87571060030871095</v>
      </c>
      <c r="D1224" s="7">
        <v>1.6314582185405099E-2</v>
      </c>
      <c r="E1224" s="7">
        <v>0.47998277117055799</v>
      </c>
      <c r="F1224" s="14">
        <v>0.50370264664403697</v>
      </c>
      <c r="G1224" s="7">
        <v>1.0036351940273899E-2</v>
      </c>
      <c r="H1224" s="7">
        <v>2.85730177638857E-2</v>
      </c>
      <c r="I1224" s="34">
        <v>0.173926189411233</v>
      </c>
      <c r="J1224" s="34">
        <v>0.312687203970547</v>
      </c>
      <c r="K1224" s="34">
        <v>0.154253851413368</v>
      </c>
      <c r="L1224" s="34">
        <v>8.7894680413602197E-2</v>
      </c>
      <c r="M1224" s="7">
        <v>7.2521558978483905E-2</v>
      </c>
      <c r="N1224" s="7">
        <v>1.4531633275481799E-2</v>
      </c>
      <c r="O1224" s="7">
        <v>0.11401200362467501</v>
      </c>
      <c r="P1224" s="7">
        <v>3.1563509208449199E-2</v>
      </c>
      <c r="Q1224" s="7">
        <v>6.43411554696754</v>
      </c>
    </row>
    <row r="1225" spans="1:17" hidden="1" x14ac:dyDescent="0.25">
      <c r="A1225" s="3" t="s">
        <v>44</v>
      </c>
      <c r="B1225" s="2">
        <v>43525</v>
      </c>
      <c r="C1225" s="34">
        <v>0.99709413969989702</v>
      </c>
      <c r="D1225" s="7">
        <v>1.47071812792885E-2</v>
      </c>
      <c r="E1225" s="7">
        <v>0.47637820638589101</v>
      </c>
      <c r="F1225" s="14">
        <v>0.50891461233482105</v>
      </c>
      <c r="G1225" s="7">
        <v>9.1632287320870497E-3</v>
      </c>
      <c r="H1225" s="7">
        <v>2.7227718679058401E-2</v>
      </c>
      <c r="I1225" s="34">
        <v>0.187000968622383</v>
      </c>
      <c r="J1225" s="34">
        <v>0.31656198478909803</v>
      </c>
      <c r="K1225" s="34">
        <v>0.163153074054145</v>
      </c>
      <c r="L1225" s="34">
        <v>8.5619146654793393E-2</v>
      </c>
      <c r="M1225" s="7">
        <v>6.9791238559543695E-2</v>
      </c>
      <c r="N1225" s="7">
        <v>1.5506075615886499E-2</v>
      </c>
      <c r="O1225" s="7">
        <v>0.103866537055464</v>
      </c>
      <c r="P1225" s="7">
        <v>2.21100272375407E-2</v>
      </c>
      <c r="Q1225" s="7">
        <v>6.3192698435707797</v>
      </c>
    </row>
    <row r="1226" spans="1:17" hidden="1" x14ac:dyDescent="0.25">
      <c r="A1226" s="3" t="s">
        <v>44</v>
      </c>
      <c r="B1226" s="2">
        <v>43556</v>
      </c>
      <c r="C1226" s="34">
        <v>0.88213353442130704</v>
      </c>
      <c r="D1226" s="7">
        <v>1.42721635331525E-2</v>
      </c>
      <c r="E1226" s="7">
        <v>0.470171880804028</v>
      </c>
      <c r="F1226" s="14">
        <v>0.51555595566281898</v>
      </c>
      <c r="G1226" s="7">
        <v>9.8059467232904495E-3</v>
      </c>
      <c r="H1226" s="7">
        <v>2.8900830094796302E-2</v>
      </c>
      <c r="I1226" s="34">
        <v>0.21054526639331</v>
      </c>
      <c r="J1226" s="34">
        <v>0.30303322375804498</v>
      </c>
      <c r="K1226" s="34">
        <v>0.16144217539543601</v>
      </c>
      <c r="L1226" s="34">
        <v>7.5941555687206896E-2</v>
      </c>
      <c r="M1226" s="7">
        <v>7.0515517773965905E-2</v>
      </c>
      <c r="N1226" s="7">
        <v>1.5721018649529999E-2</v>
      </c>
      <c r="O1226" s="7">
        <v>0.107559025135207</v>
      </c>
      <c r="P1226" s="7">
        <v>1.65354403892129E-2</v>
      </c>
      <c r="Q1226" s="7">
        <v>6.4891333580824702</v>
      </c>
    </row>
    <row r="1227" spans="1:17" hidden="1" x14ac:dyDescent="0.25">
      <c r="A1227" s="3" t="s">
        <v>44</v>
      </c>
      <c r="B1227" s="2">
        <v>43586</v>
      </c>
      <c r="C1227" s="34">
        <v>1.0329252824727799</v>
      </c>
      <c r="D1227" s="7">
        <v>1.88218670057336E-2</v>
      </c>
      <c r="E1227" s="7">
        <v>0.46361677800421303</v>
      </c>
      <c r="F1227" s="14">
        <v>0.51756135499005396</v>
      </c>
      <c r="G1227" s="7">
        <v>1.2377258905472499E-2</v>
      </c>
      <c r="H1227" s="7">
        <v>2.6155426348145602E-2</v>
      </c>
      <c r="I1227" s="34">
        <v>0.19739571438782999</v>
      </c>
      <c r="J1227" s="34">
        <v>0.30652883326636199</v>
      </c>
      <c r="K1227" s="34">
        <v>0.16189177085728099</v>
      </c>
      <c r="L1227" s="34">
        <v>8.0764434919494796E-2</v>
      </c>
      <c r="M1227" s="7">
        <v>7.1980148489405094E-2</v>
      </c>
      <c r="N1227" s="7">
        <v>1.3695363153996601E-2</v>
      </c>
      <c r="O1227" s="7">
        <v>0.102802677178643</v>
      </c>
      <c r="P1227" s="7">
        <v>2.64083724933694E-2</v>
      </c>
      <c r="Q1227" s="7">
        <v>6.3747636908181997</v>
      </c>
    </row>
    <row r="1228" spans="1:17" hidden="1" x14ac:dyDescent="0.25">
      <c r="A1228" s="3" t="s">
        <v>44</v>
      </c>
      <c r="B1228" s="2">
        <v>43617</v>
      </c>
      <c r="C1228" s="34">
        <v>0.93066134239131104</v>
      </c>
      <c r="D1228" s="7">
        <v>1.30276853742444E-2</v>
      </c>
      <c r="E1228" s="7">
        <v>0.49425794758510799</v>
      </c>
      <c r="F1228" s="14">
        <v>0.49271436704064703</v>
      </c>
      <c r="G1228" s="7">
        <v>7.3735781795500801E-3</v>
      </c>
      <c r="H1228" s="7">
        <v>2.71297454593574E-2</v>
      </c>
      <c r="I1228" s="34">
        <v>0.220373365710512</v>
      </c>
      <c r="J1228" s="34">
        <v>0.28802466238563201</v>
      </c>
      <c r="K1228" s="34">
        <v>0.17907606239741899</v>
      </c>
      <c r="L1228" s="34">
        <v>7.0359762115841704E-2</v>
      </c>
      <c r="M1228" s="7">
        <v>7.2386563575895999E-2</v>
      </c>
      <c r="N1228" s="7">
        <v>1.2276022034915001E-2</v>
      </c>
      <c r="O1228" s="7">
        <v>0.107507568871284</v>
      </c>
      <c r="P1228" s="7">
        <v>1.5492669269592699E-2</v>
      </c>
      <c r="Q1228" s="7">
        <v>6.3947926864563804</v>
      </c>
    </row>
    <row r="1229" spans="1:17" hidden="1" x14ac:dyDescent="0.25">
      <c r="A1229" s="3" t="s">
        <v>44</v>
      </c>
      <c r="B1229" s="2">
        <v>43647</v>
      </c>
      <c r="C1229" s="34">
        <v>0.92339761456861402</v>
      </c>
      <c r="D1229" s="7">
        <v>1.3907190670138601E-2</v>
      </c>
      <c r="E1229" s="7">
        <v>0.48729816358830602</v>
      </c>
      <c r="F1229" s="14">
        <v>0.49879464574155502</v>
      </c>
      <c r="G1229" s="7">
        <v>7.9231563382178398E-3</v>
      </c>
      <c r="H1229" s="7">
        <v>2.7366903626940799E-2</v>
      </c>
      <c r="I1229" s="34">
        <v>0.21652298553452401</v>
      </c>
      <c r="J1229" s="34">
        <v>0.281445363063207</v>
      </c>
      <c r="K1229" s="34">
        <v>0.172167433444123</v>
      </c>
      <c r="L1229" s="34">
        <v>6.8886557467101303E-2</v>
      </c>
      <c r="M1229" s="7">
        <v>7.1834602578592394E-2</v>
      </c>
      <c r="N1229" s="7">
        <v>1.52790663726178E-2</v>
      </c>
      <c r="O1229" s="7">
        <v>0.11458039985342799</v>
      </c>
      <c r="P1229" s="7">
        <v>2.3993531721247699E-2</v>
      </c>
      <c r="Q1229" s="7">
        <v>6.4151812339380996</v>
      </c>
    </row>
    <row r="1230" spans="1:17" hidden="1" x14ac:dyDescent="0.25">
      <c r="A1230" s="3" t="s">
        <v>44</v>
      </c>
      <c r="B1230" s="2">
        <v>43678</v>
      </c>
      <c r="C1230" s="34">
        <v>0.942486912012934</v>
      </c>
      <c r="D1230" s="7">
        <v>1.39109972620866E-2</v>
      </c>
      <c r="E1230" s="7">
        <v>0.49045455439368202</v>
      </c>
      <c r="F1230" s="14">
        <v>0.49563444834423098</v>
      </c>
      <c r="G1230" s="7">
        <v>9.7008984058001603E-3</v>
      </c>
      <c r="H1230" s="7">
        <v>2.83176958767179E-2</v>
      </c>
      <c r="I1230" s="34">
        <v>0.21577626011238599</v>
      </c>
      <c r="J1230" s="34">
        <v>0.30365161089209503</v>
      </c>
      <c r="K1230" s="34">
        <v>0.161757227953365</v>
      </c>
      <c r="L1230" s="34">
        <v>6.3882698312687003E-2</v>
      </c>
      <c r="M1230" s="7">
        <v>7.0966125847147093E-2</v>
      </c>
      <c r="N1230" s="7">
        <v>1.68645456634922E-2</v>
      </c>
      <c r="O1230" s="7">
        <v>0.10527824796325</v>
      </c>
      <c r="P1230" s="7">
        <v>2.3804688973059401E-2</v>
      </c>
      <c r="Q1230" s="7">
        <v>6.2887688818134002</v>
      </c>
    </row>
    <row r="1231" spans="1:17" hidden="1" x14ac:dyDescent="0.25">
      <c r="A1231" s="3" t="s">
        <v>44</v>
      </c>
      <c r="B1231" s="2">
        <v>43709</v>
      </c>
      <c r="C1231" s="34">
        <v>0.93776702666479494</v>
      </c>
      <c r="D1231" s="7">
        <v>2.06483596082459E-2</v>
      </c>
      <c r="E1231" s="7">
        <v>0.48052216017312499</v>
      </c>
      <c r="F1231" s="14">
        <v>0.498829480218629</v>
      </c>
      <c r="G1231" s="7">
        <v>1.0886228000040901E-2</v>
      </c>
      <c r="H1231" s="7">
        <v>2.6146591062031301E-2</v>
      </c>
      <c r="I1231" s="34">
        <v>0.20133101008937901</v>
      </c>
      <c r="J1231" s="34">
        <v>0.29251344516759398</v>
      </c>
      <c r="K1231" s="34">
        <v>0.17167842206324299</v>
      </c>
      <c r="L1231" s="34">
        <v>7.5842705250174405E-2</v>
      </c>
      <c r="M1231" s="7">
        <v>6.9728300109791502E-2</v>
      </c>
      <c r="N1231" s="7">
        <v>1.7342962217932599E-2</v>
      </c>
      <c r="O1231" s="7">
        <v>0.115951142187256</v>
      </c>
      <c r="P1231" s="7">
        <v>1.8579193852555999E-2</v>
      </c>
      <c r="Q1231" s="7">
        <v>6.4944633537106702</v>
      </c>
    </row>
    <row r="1232" spans="1:17" hidden="1" x14ac:dyDescent="0.25">
      <c r="A1232" s="3" t="s">
        <v>44</v>
      </c>
      <c r="B1232" s="2">
        <v>43739</v>
      </c>
      <c r="C1232" s="34">
        <v>1.0643126295827301</v>
      </c>
      <c r="D1232" s="7">
        <v>1.36808966138367E-2</v>
      </c>
      <c r="E1232" s="7">
        <v>0.47277974662142602</v>
      </c>
      <c r="F1232" s="14">
        <v>0.51353935676473805</v>
      </c>
      <c r="G1232" s="7">
        <v>7.5370537807712404E-3</v>
      </c>
      <c r="H1232" s="7">
        <v>2.7519276383378501E-2</v>
      </c>
      <c r="I1232" s="34">
        <v>0.20453288854085699</v>
      </c>
      <c r="J1232" s="34">
        <v>0.306324753788218</v>
      </c>
      <c r="K1232" s="34">
        <v>0.17493677590250001</v>
      </c>
      <c r="L1232" s="34">
        <v>8.5993404207018606E-2</v>
      </c>
      <c r="M1232" s="7">
        <v>7.00804109099641E-2</v>
      </c>
      <c r="N1232" s="7">
        <v>1.4206412564699299E-2</v>
      </c>
      <c r="O1232" s="7">
        <v>9.1238073060684294E-2</v>
      </c>
      <c r="P1232" s="7">
        <v>1.7630950861909599E-2</v>
      </c>
      <c r="Q1232" s="7">
        <v>6.4133554938368897</v>
      </c>
    </row>
    <row r="1233" spans="1:17" hidden="1" x14ac:dyDescent="0.25">
      <c r="A1233" s="3" t="s">
        <v>44</v>
      </c>
      <c r="B1233" s="2">
        <v>43770</v>
      </c>
      <c r="C1233" s="34">
        <v>1.2041085615623699</v>
      </c>
      <c r="D1233" s="7">
        <v>1.2456061867226699E-2</v>
      </c>
      <c r="E1233" s="7">
        <v>0.47392963104226199</v>
      </c>
      <c r="F1233" s="14">
        <v>0.51361430709051104</v>
      </c>
      <c r="G1233" s="7">
        <v>8.7454039649548006E-3</v>
      </c>
      <c r="H1233" s="7">
        <v>2.6954140048285401E-2</v>
      </c>
      <c r="I1233" s="34">
        <v>0.208254974160688</v>
      </c>
      <c r="J1233" s="34">
        <v>0.28717423242406898</v>
      </c>
      <c r="K1233" s="34">
        <v>0.21356055930183701</v>
      </c>
      <c r="L1233" s="34">
        <v>7.3448529767301401E-2</v>
      </c>
      <c r="M1233" s="7">
        <v>6.6661498733660896E-2</v>
      </c>
      <c r="N1233" s="7">
        <v>1.28928553485445E-2</v>
      </c>
      <c r="O1233" s="7">
        <v>8.4601239562173997E-2</v>
      </c>
      <c r="P1233" s="7">
        <v>1.7706566688485099E-2</v>
      </c>
      <c r="Q1233" s="7">
        <v>6.4219895256241903</v>
      </c>
    </row>
    <row r="1234" spans="1:17" hidden="1" x14ac:dyDescent="0.25">
      <c r="A1234" s="3" t="s">
        <v>44</v>
      </c>
      <c r="B1234" s="2">
        <v>43800</v>
      </c>
      <c r="C1234" s="34">
        <v>1.40950959530978</v>
      </c>
      <c r="D1234" s="7">
        <v>1.23271793472415E-2</v>
      </c>
      <c r="E1234" s="7">
        <v>0.50195996481332805</v>
      </c>
      <c r="F1234" s="14">
        <v>0.48571285583943002</v>
      </c>
      <c r="G1234" s="7">
        <v>7.6958209226985997E-3</v>
      </c>
      <c r="H1234" s="7">
        <v>3.2600439080293399E-2</v>
      </c>
      <c r="I1234" s="34">
        <v>0.22547458590952099</v>
      </c>
      <c r="J1234" s="34">
        <v>0.261812765124949</v>
      </c>
      <c r="K1234" s="34">
        <v>0.25887265889591898</v>
      </c>
      <c r="L1234" s="34">
        <v>5.6094277892566498E-2</v>
      </c>
      <c r="M1234" s="7">
        <v>6.7515129852414396E-2</v>
      </c>
      <c r="N1234" s="7">
        <v>1.1534264997837501E-2</v>
      </c>
      <c r="O1234" s="7">
        <v>6.3352500195471395E-2</v>
      </c>
      <c r="P1234" s="7">
        <v>1.5047557128328899E-2</v>
      </c>
      <c r="Q1234" s="7">
        <v>6.2515507600548696</v>
      </c>
    </row>
    <row r="1235" spans="1:17" hidden="1" x14ac:dyDescent="0.25">
      <c r="A1235" s="3" t="s">
        <v>44</v>
      </c>
      <c r="B1235" s="2">
        <v>43831</v>
      </c>
      <c r="C1235" s="34">
        <v>0.85168364449663603</v>
      </c>
      <c r="D1235" s="7">
        <v>1.4581642921924799E-2</v>
      </c>
      <c r="E1235" s="7">
        <v>0.50585671687622003</v>
      </c>
      <c r="F1235" s="14">
        <v>0.47956164020185499</v>
      </c>
      <c r="G1235" s="7">
        <v>1.12933783040359E-2</v>
      </c>
      <c r="H1235" s="7">
        <v>3.2996865511495499E-2</v>
      </c>
      <c r="I1235" s="34">
        <v>0.169461261138139</v>
      </c>
      <c r="J1235" s="34">
        <v>0.30153824292692</v>
      </c>
      <c r="K1235" s="34">
        <v>0.17630773739067701</v>
      </c>
      <c r="L1235" s="34">
        <v>9.0671181354541205E-2</v>
      </c>
      <c r="M1235" s="7">
        <v>6.9372887799899502E-2</v>
      </c>
      <c r="N1235" s="7">
        <v>1.47279336851936E-2</v>
      </c>
      <c r="O1235" s="7">
        <v>0.102352618833517</v>
      </c>
      <c r="P1235" s="7">
        <v>3.1277893055581298E-2</v>
      </c>
      <c r="Q1235" s="7">
        <v>6.3721453497665399</v>
      </c>
    </row>
    <row r="1236" spans="1:17" hidden="1" x14ac:dyDescent="0.25">
      <c r="A1236" s="3" t="s">
        <v>44</v>
      </c>
      <c r="B1236" s="2">
        <v>43862</v>
      </c>
      <c r="C1236" s="34">
        <v>0.941468148610624</v>
      </c>
      <c r="D1236" s="7">
        <v>1.7357531596632701E-2</v>
      </c>
      <c r="E1236" s="7">
        <v>0.47186427603418801</v>
      </c>
      <c r="F1236" s="14">
        <v>0.51077819236917898</v>
      </c>
      <c r="G1236" s="7">
        <v>8.9405663673306993E-3</v>
      </c>
      <c r="H1236" s="7">
        <v>3.5158415716212102E-2</v>
      </c>
      <c r="I1236" s="34">
        <v>0.171386314561737</v>
      </c>
      <c r="J1236" s="34">
        <v>0.34869759060614802</v>
      </c>
      <c r="K1236" s="34">
        <v>0.14733055135717901</v>
      </c>
      <c r="L1236" s="34">
        <v>9.04555396775375E-2</v>
      </c>
      <c r="M1236" s="7">
        <v>6.9418601790600096E-2</v>
      </c>
      <c r="N1236" s="7">
        <v>1.1158493779210001E-2</v>
      </c>
      <c r="O1236" s="7">
        <v>0.102556604411735</v>
      </c>
      <c r="P1236" s="7">
        <v>1.48973217323111E-2</v>
      </c>
      <c r="Q1236" s="7">
        <v>6.2986364522423397</v>
      </c>
    </row>
    <row r="1237" spans="1:17" hidden="1" x14ac:dyDescent="0.25">
      <c r="A1237" s="3" t="s">
        <v>44</v>
      </c>
      <c r="B1237" s="2">
        <v>43891</v>
      </c>
      <c r="C1237" s="34">
        <v>0.56958142398456602</v>
      </c>
      <c r="D1237" s="7">
        <v>2.47034505532828E-2</v>
      </c>
      <c r="E1237" s="7">
        <v>0.46970473451559303</v>
      </c>
      <c r="F1237" s="14">
        <v>0.50559181493112404</v>
      </c>
      <c r="G1237" s="7">
        <v>8.4694067476678795E-3</v>
      </c>
      <c r="H1237" s="7">
        <v>3.09034023324413E-2</v>
      </c>
      <c r="I1237" s="34">
        <v>0.17306359887283401</v>
      </c>
      <c r="J1237" s="34">
        <v>0.294300993475548</v>
      </c>
      <c r="K1237" s="34">
        <v>0.15575842209982799</v>
      </c>
      <c r="L1237" s="34">
        <v>0.126171886740918</v>
      </c>
      <c r="M1237" s="7">
        <v>7.5774595339537301E-2</v>
      </c>
      <c r="N1237" s="7">
        <v>1.6525183973425901E-2</v>
      </c>
      <c r="O1237" s="7">
        <v>9.3895681977629694E-2</v>
      </c>
      <c r="P1237" s="7">
        <v>2.5136828440168801E-2</v>
      </c>
      <c r="Q1237" s="7">
        <v>6.5116651827854097</v>
      </c>
    </row>
    <row r="1238" spans="1:17" hidden="1" x14ac:dyDescent="0.25">
      <c r="A1238" s="3" t="s">
        <v>44</v>
      </c>
      <c r="B1238" s="2">
        <v>43922</v>
      </c>
      <c r="C1238" s="34">
        <v>5.96002494686892E-2</v>
      </c>
      <c r="D1238" s="7">
        <v>0.13128930025468699</v>
      </c>
      <c r="E1238" s="7">
        <v>0.59048534499466898</v>
      </c>
      <c r="F1238" s="14">
        <v>0.27822535475064503</v>
      </c>
      <c r="G1238" s="7">
        <v>2.0872468913058599E-2</v>
      </c>
      <c r="H1238" s="7">
        <v>3.9810952835110398E-4</v>
      </c>
      <c r="I1238" s="34">
        <v>0.14802014440080999</v>
      </c>
      <c r="J1238" s="34">
        <v>3.6628893005849303E-2</v>
      </c>
      <c r="K1238" s="34">
        <v>2.6645115749098499E-2</v>
      </c>
      <c r="L1238" s="34">
        <v>0.51665167179451499</v>
      </c>
      <c r="M1238" s="7">
        <v>6.4756812726314797E-2</v>
      </c>
      <c r="N1238" s="7">
        <v>5.2987439424349497E-2</v>
      </c>
      <c r="O1238" s="7">
        <v>0.126463906970634</v>
      </c>
      <c r="P1238" s="7">
        <v>6.5754374870199998E-3</v>
      </c>
      <c r="Q1238" s="7">
        <v>6.9447178586776497</v>
      </c>
    </row>
    <row r="1239" spans="1:17" hidden="1" x14ac:dyDescent="0.25">
      <c r="A1239" s="3" t="s">
        <v>44</v>
      </c>
      <c r="B1239" s="2">
        <v>43952</v>
      </c>
      <c r="C1239" s="34">
        <v>7.7167412349782305E-2</v>
      </c>
      <c r="D1239" s="7">
        <v>0.110026937769321</v>
      </c>
      <c r="E1239" s="7">
        <v>0.52807814625217298</v>
      </c>
      <c r="F1239" s="14">
        <v>0.36189491597850598</v>
      </c>
      <c r="G1239" s="7">
        <v>1.6231312609657302E-2</v>
      </c>
      <c r="H1239" s="7">
        <v>2.78182061084131E-4</v>
      </c>
      <c r="I1239" s="34">
        <v>0.14914560017808001</v>
      </c>
      <c r="J1239" s="34">
        <v>6.5935991433886801E-2</v>
      </c>
      <c r="K1239" s="34">
        <v>3.1974169514273301E-2</v>
      </c>
      <c r="L1239" s="34">
        <v>0.43575788965745499</v>
      </c>
      <c r="M1239" s="7">
        <v>6.9949295048545093E-2</v>
      </c>
      <c r="N1239" s="7">
        <v>4.8185134523470098E-2</v>
      </c>
      <c r="O1239" s="7">
        <v>0.1085425299291</v>
      </c>
      <c r="P1239" s="7">
        <v>7.3999895044448399E-2</v>
      </c>
      <c r="Q1239" s="7">
        <v>6.9364503005095397</v>
      </c>
    </row>
    <row r="1240" spans="1:17" hidden="1" x14ac:dyDescent="0.25">
      <c r="A1240" s="3" t="s">
        <v>44</v>
      </c>
      <c r="B1240" s="2">
        <v>43983</v>
      </c>
      <c r="C1240" s="34">
        <v>0.23864149641916099</v>
      </c>
      <c r="D1240" s="7">
        <v>4.1475128508355302E-2</v>
      </c>
      <c r="E1240" s="7">
        <v>0.57618678884711705</v>
      </c>
      <c r="F1240" s="14">
        <v>0.38233808264452801</v>
      </c>
      <c r="G1240" s="7">
        <v>1.24939687987418E-2</v>
      </c>
      <c r="H1240" s="7">
        <v>1.43609558516508E-2</v>
      </c>
      <c r="I1240" s="34">
        <v>0.29960743814793001</v>
      </c>
      <c r="J1240" s="34">
        <v>5.9369360334084402E-2</v>
      </c>
      <c r="K1240" s="34">
        <v>0.22428990820557801</v>
      </c>
      <c r="L1240" s="34">
        <v>0.15420564239961099</v>
      </c>
      <c r="M1240" s="7">
        <v>7.18503017674164E-2</v>
      </c>
      <c r="N1240" s="7">
        <v>3.9475144592765597E-2</v>
      </c>
      <c r="O1240" s="7">
        <v>6.5639948590411196E-2</v>
      </c>
      <c r="P1240" s="7">
        <v>5.87073313118106E-2</v>
      </c>
      <c r="Q1240" s="7">
        <v>6.6507306382085698</v>
      </c>
    </row>
    <row r="1241" spans="1:17" hidden="1" x14ac:dyDescent="0.25">
      <c r="A1241" s="3" t="s">
        <v>44</v>
      </c>
      <c r="B1241" s="2">
        <v>44013</v>
      </c>
      <c r="C1241" s="34">
        <v>0.55819011698790799</v>
      </c>
      <c r="D1241" s="7">
        <v>2.8862221666508599E-2</v>
      </c>
      <c r="E1241" s="7">
        <v>0.57312132619603995</v>
      </c>
      <c r="F1241" s="14">
        <v>0.39801645213745201</v>
      </c>
      <c r="G1241" s="7">
        <v>8.2067972753591695E-3</v>
      </c>
      <c r="H1241" s="7">
        <v>1.73352022392439E-2</v>
      </c>
      <c r="I1241" s="34">
        <v>0.241952140190071</v>
      </c>
      <c r="J1241" s="34">
        <v>0.24396792403033199</v>
      </c>
      <c r="K1241" s="34">
        <v>0.18842454478246901</v>
      </c>
      <c r="L1241" s="34">
        <v>7.5614595110749805E-2</v>
      </c>
      <c r="M1241" s="7">
        <v>7.9329180617934703E-2</v>
      </c>
      <c r="N1241" s="7">
        <v>2.0593663831082899E-2</v>
      </c>
      <c r="O1241" s="7">
        <v>7.1710741875926895E-2</v>
      </c>
      <c r="P1241" s="7">
        <v>5.2865210046831299E-2</v>
      </c>
      <c r="Q1241" s="7">
        <v>6.6270530498232496</v>
      </c>
    </row>
    <row r="1242" spans="1:17" hidden="1" x14ac:dyDescent="0.25">
      <c r="A1242" s="3" t="s">
        <v>44</v>
      </c>
      <c r="B1242" s="2">
        <v>44044</v>
      </c>
      <c r="C1242" s="34">
        <v>0.74817781751960899</v>
      </c>
      <c r="D1242" s="7">
        <v>2.3269363727948699E-2</v>
      </c>
      <c r="E1242" s="7">
        <v>0.492643351702236</v>
      </c>
      <c r="F1242" s="14">
        <v>0.48408728456981498</v>
      </c>
      <c r="G1242" s="7">
        <v>7.2545876258207197E-3</v>
      </c>
      <c r="H1242" s="7">
        <v>2.2980411398851101E-2</v>
      </c>
      <c r="I1242" s="34">
        <v>0.21474608043549601</v>
      </c>
      <c r="J1242" s="34">
        <v>0.33222929893494801</v>
      </c>
      <c r="K1242" s="34">
        <v>0.158791232535269</v>
      </c>
      <c r="L1242" s="34">
        <v>6.0804806941630499E-2</v>
      </c>
      <c r="M1242" s="7">
        <v>6.9593936492285804E-2</v>
      </c>
      <c r="N1242" s="7">
        <v>1.69905638845512E-2</v>
      </c>
      <c r="O1242" s="7">
        <v>8.3681802024273597E-2</v>
      </c>
      <c r="P1242" s="7">
        <v>3.2927279726874703E-2</v>
      </c>
      <c r="Q1242" s="7">
        <v>6.5826992135220896</v>
      </c>
    </row>
    <row r="1243" spans="1:17" hidden="1" x14ac:dyDescent="0.25">
      <c r="A1243" s="3" t="s">
        <v>44</v>
      </c>
      <c r="B1243" s="2">
        <v>44075</v>
      </c>
      <c r="C1243" s="34">
        <v>0.65452431422961899</v>
      </c>
      <c r="D1243" s="7">
        <v>2.4977792097030601E-2</v>
      </c>
      <c r="E1243" s="7">
        <v>0.50217423167237496</v>
      </c>
      <c r="F1243" s="14">
        <v>0.47284797623059399</v>
      </c>
      <c r="G1243" s="7">
        <v>9.2996559455646496E-3</v>
      </c>
      <c r="H1243" s="7">
        <v>2.31340636865357E-2</v>
      </c>
      <c r="I1243" s="34">
        <v>0.215042319577122</v>
      </c>
      <c r="J1243" s="34">
        <v>0.26618315428914002</v>
      </c>
      <c r="K1243" s="34">
        <v>0.180623743255622</v>
      </c>
      <c r="L1243" s="34">
        <v>7.8245474651664607E-2</v>
      </c>
      <c r="M1243" s="7">
        <v>7.1115629699225497E-2</v>
      </c>
      <c r="N1243" s="7">
        <v>1.99593994929077E-2</v>
      </c>
      <c r="O1243" s="7">
        <v>9.3398153983260193E-2</v>
      </c>
      <c r="P1243" s="7">
        <v>4.2998405418957497E-2</v>
      </c>
      <c r="Q1243" s="7">
        <v>6.4841207167748101</v>
      </c>
    </row>
    <row r="1244" spans="1:17" hidden="1" x14ac:dyDescent="0.25">
      <c r="A1244" s="3" t="s">
        <v>44</v>
      </c>
      <c r="B1244" s="2">
        <v>44105</v>
      </c>
      <c r="C1244" s="34">
        <v>0.66295650681112095</v>
      </c>
      <c r="D1244" s="7">
        <v>2.5136729815973001E-2</v>
      </c>
      <c r="E1244" s="7">
        <v>0.54429237045551504</v>
      </c>
      <c r="F1244" s="14">
        <v>0.43057089972851198</v>
      </c>
      <c r="G1244" s="7">
        <v>9.4897103904069604E-3</v>
      </c>
      <c r="H1244" s="7">
        <v>1.9245893842495799E-2</v>
      </c>
      <c r="I1244" s="34">
        <v>0.23993128289722801</v>
      </c>
      <c r="J1244" s="34">
        <v>0.22530326377252499</v>
      </c>
      <c r="K1244" s="34">
        <v>0.19950534081813301</v>
      </c>
      <c r="L1244" s="34">
        <v>9.8201755992964199E-2</v>
      </c>
      <c r="M1244" s="7">
        <v>7.9844580432079801E-2</v>
      </c>
      <c r="N1244" s="7">
        <v>2.1981419141516901E-2</v>
      </c>
      <c r="O1244" s="7">
        <v>7.6418813575230796E-2</v>
      </c>
      <c r="P1244" s="7">
        <v>3.0077939137419799E-2</v>
      </c>
      <c r="Q1244" s="7">
        <v>6.6273363183883101</v>
      </c>
    </row>
    <row r="1245" spans="1:17" hidden="1" x14ac:dyDescent="0.25">
      <c r="A1245" s="3" t="s">
        <v>44</v>
      </c>
      <c r="B1245" s="2">
        <v>44136</v>
      </c>
      <c r="C1245" s="34">
        <v>0.275018226639065</v>
      </c>
      <c r="D1245" s="7">
        <v>4.6808704619810598E-2</v>
      </c>
      <c r="E1245" s="7">
        <v>0.59433897726792695</v>
      </c>
      <c r="F1245" s="14">
        <v>0.35885231811226198</v>
      </c>
      <c r="G1245" s="7">
        <v>1.4896155556411699E-2</v>
      </c>
      <c r="H1245" s="7">
        <v>1.7021770883679399E-2</v>
      </c>
      <c r="I1245" s="34">
        <v>0.16710456898258499</v>
      </c>
      <c r="J1245" s="34">
        <v>0.16677155824585299</v>
      </c>
      <c r="K1245" s="34">
        <v>0.168584488838247</v>
      </c>
      <c r="L1245" s="34">
        <v>0.19639457925811901</v>
      </c>
      <c r="M1245" s="7">
        <v>0.11682472247092</v>
      </c>
      <c r="N1245" s="7">
        <v>2.8860589312909898E-2</v>
      </c>
      <c r="O1245" s="7">
        <v>8.2673803210478305E-2</v>
      </c>
      <c r="P1245" s="7">
        <v>4.0867763240797599E-2</v>
      </c>
      <c r="Q1245" s="7">
        <v>6.5609398897609896</v>
      </c>
    </row>
    <row r="1246" spans="1:17" hidden="1" x14ac:dyDescent="0.25">
      <c r="A1246" s="3" t="s">
        <v>44</v>
      </c>
      <c r="B1246" s="2">
        <v>44166</v>
      </c>
      <c r="C1246" s="34">
        <v>0.74690480520535296</v>
      </c>
      <c r="D1246" s="7">
        <v>2.3796421480434E-2</v>
      </c>
      <c r="E1246" s="7">
        <v>0.60123577694322605</v>
      </c>
      <c r="F1246" s="14">
        <v>0.37496780157634002</v>
      </c>
      <c r="G1246" s="7">
        <v>9.7604757294397198E-3</v>
      </c>
      <c r="H1246" s="7">
        <v>2.2301589640751601E-2</v>
      </c>
      <c r="I1246" s="34">
        <v>0.34857220699478297</v>
      </c>
      <c r="J1246" s="34">
        <v>6.6182692302515E-2</v>
      </c>
      <c r="K1246" s="34">
        <v>0.337653793751863</v>
      </c>
      <c r="L1246" s="34">
        <v>7.1293165027252706E-2</v>
      </c>
      <c r="M1246" s="7">
        <v>9.6836333115391998E-2</v>
      </c>
      <c r="N1246" s="7">
        <v>2.1249876013606998E-2</v>
      </c>
      <c r="O1246" s="7">
        <v>1.06787510861466E-2</v>
      </c>
      <c r="P1246" s="7">
        <v>1.5471116338249701E-2</v>
      </c>
      <c r="Q1246" s="7">
        <v>6.5153720513966098</v>
      </c>
    </row>
    <row r="1247" spans="1:17" hidden="1" x14ac:dyDescent="0.25">
      <c r="A1247" s="3" t="s">
        <v>44</v>
      </c>
      <c r="B1247" s="2">
        <v>44197</v>
      </c>
      <c r="C1247" s="34">
        <v>0.102535903257599</v>
      </c>
      <c r="D1247" s="7">
        <v>9.6802910541988405E-2</v>
      </c>
      <c r="E1247" s="7">
        <v>0.60827581107637296</v>
      </c>
      <c r="F1247" s="14">
        <v>0.29492127838163901</v>
      </c>
      <c r="G1247" s="7">
        <v>2.2181129981778101E-2</v>
      </c>
      <c r="H1247" s="7">
        <v>5.5036268505491504E-3</v>
      </c>
      <c r="I1247" s="34">
        <v>0.103887976149046</v>
      </c>
      <c r="J1247" s="34">
        <v>0.13768152840261</v>
      </c>
      <c r="K1247" s="34">
        <v>4.2124954076900298E-2</v>
      </c>
      <c r="L1247" s="34">
        <v>0.36328601145209199</v>
      </c>
      <c r="M1247" s="7">
        <v>0.17681095944456601</v>
      </c>
      <c r="N1247" s="7">
        <v>3.5187308949332703E-2</v>
      </c>
      <c r="O1247" s="7">
        <v>5.37181919865913E-2</v>
      </c>
      <c r="P1247" s="7">
        <v>5.9618312706534601E-2</v>
      </c>
      <c r="Q1247" s="7">
        <v>6.8014167398985803</v>
      </c>
    </row>
    <row r="1248" spans="1:17" hidden="1" x14ac:dyDescent="0.25">
      <c r="A1248" s="3" t="s">
        <v>44</v>
      </c>
      <c r="B1248" s="2">
        <v>44228</v>
      </c>
      <c r="C1248" s="34">
        <v>0.114657595367198</v>
      </c>
      <c r="D1248" s="7">
        <v>8.4877437493594901E-2</v>
      </c>
      <c r="E1248" s="7">
        <v>0.62625690821588698</v>
      </c>
      <c r="F1248" s="14">
        <v>0.28886565429051803</v>
      </c>
      <c r="G1248" s="7">
        <v>2.1959112394654E-2</v>
      </c>
      <c r="H1248" s="7">
        <v>1.1683813413210901E-2</v>
      </c>
      <c r="I1248" s="34">
        <v>9.9002710721571505E-2</v>
      </c>
      <c r="J1248" s="34">
        <v>0.14816909365050199</v>
      </c>
      <c r="K1248" s="34">
        <v>4.0746573953572798E-2</v>
      </c>
      <c r="L1248" s="34">
        <v>0.36702181577826198</v>
      </c>
      <c r="M1248" s="7">
        <v>0.16648553048871301</v>
      </c>
      <c r="N1248" s="7">
        <v>3.5280357003401902E-2</v>
      </c>
      <c r="O1248" s="7">
        <v>4.0649675871033901E-2</v>
      </c>
      <c r="P1248" s="7">
        <v>6.90013167250772E-2</v>
      </c>
      <c r="Q1248" s="7">
        <v>6.6203055555522496</v>
      </c>
    </row>
    <row r="1249" spans="1:17" hidden="1" x14ac:dyDescent="0.25">
      <c r="A1249" s="3" t="s">
        <v>44</v>
      </c>
      <c r="B1249" s="2">
        <v>44256</v>
      </c>
      <c r="C1249" s="34">
        <v>0.156016408622726</v>
      </c>
      <c r="D1249" s="7">
        <v>7.88181130138811E-2</v>
      </c>
      <c r="E1249" s="7">
        <v>0.63090881902532903</v>
      </c>
      <c r="F1249" s="14">
        <v>0.29027306796079</v>
      </c>
      <c r="G1249" s="7">
        <v>1.88354610331905E-2</v>
      </c>
      <c r="H1249" s="7">
        <v>3.8161823687530801E-3</v>
      </c>
      <c r="I1249" s="34">
        <v>9.2094408309782494E-2</v>
      </c>
      <c r="J1249" s="34">
        <v>0.16117665718298499</v>
      </c>
      <c r="K1249" s="34">
        <v>4.07133981131007E-2</v>
      </c>
      <c r="L1249" s="34">
        <v>0.333374056881513</v>
      </c>
      <c r="M1249" s="7">
        <v>0.177765751859844</v>
      </c>
      <c r="N1249" s="7">
        <v>3.5173624535729697E-2</v>
      </c>
      <c r="O1249" s="7">
        <v>4.68853523818972E-2</v>
      </c>
      <c r="P1249" s="7">
        <v>9.0165107333204098E-2</v>
      </c>
      <c r="Q1249" s="7">
        <v>6.8375947950889797</v>
      </c>
    </row>
    <row r="1250" spans="1:17" hidden="1" x14ac:dyDescent="0.25">
      <c r="A1250" s="3" t="s">
        <v>44</v>
      </c>
      <c r="B1250" s="2">
        <v>44287</v>
      </c>
      <c r="C1250" s="34">
        <v>0.50913179382014395</v>
      </c>
      <c r="D1250" s="7">
        <v>3.2817206884552599E-2</v>
      </c>
      <c r="E1250" s="7">
        <v>0.58368433323969804</v>
      </c>
      <c r="F1250" s="14">
        <v>0.38349845987574899</v>
      </c>
      <c r="G1250" s="7">
        <v>1.01460967724016E-2</v>
      </c>
      <c r="H1250" s="7">
        <v>1.58205870744439E-2</v>
      </c>
      <c r="I1250" s="34">
        <v>0.29136688370701702</v>
      </c>
      <c r="J1250" s="34">
        <v>0.18236473614172999</v>
      </c>
      <c r="K1250" s="34">
        <v>0.20443500693689401</v>
      </c>
      <c r="L1250" s="34">
        <v>0.104625163441369</v>
      </c>
      <c r="M1250" s="7">
        <v>9.8373563370862699E-2</v>
      </c>
      <c r="N1250" s="7">
        <v>1.8381675231427998E-2</v>
      </c>
      <c r="O1250" s="7">
        <v>2.6394884994543299E-2</v>
      </c>
      <c r="P1250" s="7">
        <v>4.8091402329309398E-2</v>
      </c>
      <c r="Q1250" s="7">
        <v>6.57051296124824</v>
      </c>
    </row>
    <row r="1251" spans="1:17" hidden="1" x14ac:dyDescent="0.25">
      <c r="A1251" s="3" t="s">
        <v>44</v>
      </c>
      <c r="B1251" s="2">
        <v>44317</v>
      </c>
      <c r="C1251" s="34">
        <v>0.74317362268999398</v>
      </c>
      <c r="D1251" s="7">
        <v>2.52044378083786E-2</v>
      </c>
      <c r="E1251" s="7">
        <v>0.51778672511142598</v>
      </c>
      <c r="F1251" s="14">
        <v>0.45700883708019502</v>
      </c>
      <c r="G1251" s="7">
        <v>7.64163882286098E-3</v>
      </c>
      <c r="H1251" s="7">
        <v>1.9073573322377701E-2</v>
      </c>
      <c r="I1251" s="34">
        <v>0.25087397262698902</v>
      </c>
      <c r="J1251" s="34">
        <v>0.29128458119636003</v>
      </c>
      <c r="K1251" s="34">
        <v>0.184405395082062</v>
      </c>
      <c r="L1251" s="34">
        <v>8.8770843704074204E-2</v>
      </c>
      <c r="M1251" s="7">
        <v>7.3674611721788894E-2</v>
      </c>
      <c r="N1251" s="7">
        <v>1.54766405117539E-2</v>
      </c>
      <c r="O1251" s="7">
        <v>4.6012950872336499E-2</v>
      </c>
      <c r="P1251" s="7">
        <v>2.2785792139396299E-2</v>
      </c>
      <c r="Q1251" s="7">
        <v>6.5398107709213997</v>
      </c>
    </row>
    <row r="1252" spans="1:17" hidden="1" x14ac:dyDescent="0.25">
      <c r="A1252" s="3" t="s">
        <v>44</v>
      </c>
      <c r="B1252" s="2">
        <v>44348</v>
      </c>
      <c r="C1252" s="34">
        <v>0.77788727533084301</v>
      </c>
      <c r="D1252" s="7">
        <v>2.4090401986580402E-2</v>
      </c>
      <c r="E1252" s="7">
        <v>0.48983381688961702</v>
      </c>
      <c r="F1252" s="14">
        <v>0.48607578112380301</v>
      </c>
      <c r="G1252" s="7">
        <v>7.7022488354782396E-3</v>
      </c>
      <c r="H1252" s="7">
        <v>2.5464743705590799E-2</v>
      </c>
      <c r="I1252" s="34">
        <v>0.22234236765357901</v>
      </c>
      <c r="J1252" s="34">
        <v>0.33734862673664101</v>
      </c>
      <c r="K1252" s="34">
        <v>0.171085113207818</v>
      </c>
      <c r="L1252" s="34">
        <v>8.1422653687219806E-2</v>
      </c>
      <c r="M1252" s="7">
        <v>6.6707503465809698E-2</v>
      </c>
      <c r="N1252" s="7">
        <v>1.49525339531025E-2</v>
      </c>
      <c r="O1252" s="7">
        <v>5.67305714605593E-2</v>
      </c>
      <c r="P1252" s="7">
        <v>1.6243637294201599E-2</v>
      </c>
      <c r="Q1252" s="7">
        <v>6.4084680437617596</v>
      </c>
    </row>
    <row r="1253" spans="1:17" hidden="1" x14ac:dyDescent="0.25">
      <c r="A1253" s="3" t="s">
        <v>44</v>
      </c>
      <c r="B1253" s="2">
        <v>44378</v>
      </c>
      <c r="C1253" s="34">
        <v>0.92867449296492999</v>
      </c>
      <c r="D1253" s="7">
        <v>1.9147424599934501E-2</v>
      </c>
      <c r="E1253" s="7">
        <v>0.44009391044368401</v>
      </c>
      <c r="F1253" s="14">
        <v>0.54075866495638203</v>
      </c>
      <c r="G1253" s="7">
        <v>6.0950699560549304E-3</v>
      </c>
      <c r="H1253" s="7">
        <v>2.32143137244975E-2</v>
      </c>
      <c r="I1253" s="34">
        <v>0.18692951565398699</v>
      </c>
      <c r="J1253" s="34">
        <v>0.38657714975875102</v>
      </c>
      <c r="K1253" s="34">
        <v>0.15416702392266801</v>
      </c>
      <c r="L1253" s="34">
        <v>6.5911798065293598E-2</v>
      </c>
      <c r="M1253" s="7">
        <v>6.0868740692464798E-2</v>
      </c>
      <c r="N1253" s="7">
        <v>1.2400708116335901E-2</v>
      </c>
      <c r="O1253" s="7">
        <v>7.3436644523130298E-2</v>
      </c>
      <c r="P1253" s="7">
        <v>3.0399035586817301E-2</v>
      </c>
      <c r="Q1253" s="7">
        <v>6.5118908250551204</v>
      </c>
    </row>
    <row r="1254" spans="1:17" hidden="1" x14ac:dyDescent="0.25">
      <c r="A1254" s="3" t="s">
        <v>44</v>
      </c>
      <c r="B1254" s="2">
        <v>44409</v>
      </c>
      <c r="C1254" s="34">
        <v>1.0800563230721301</v>
      </c>
      <c r="D1254" s="7">
        <v>1.5889860350730499E-2</v>
      </c>
      <c r="E1254" s="7">
        <v>0.42306465482811501</v>
      </c>
      <c r="F1254" s="14">
        <v>0.56104548482115402</v>
      </c>
      <c r="G1254" s="7">
        <v>1.21902714410425E-2</v>
      </c>
      <c r="H1254" s="7">
        <v>2.4831989027322001E-2</v>
      </c>
      <c r="I1254" s="34">
        <v>0.18000923740694699</v>
      </c>
      <c r="J1254" s="34">
        <v>0.42815330527440498</v>
      </c>
      <c r="K1254" s="34">
        <v>0.146678672744286</v>
      </c>
      <c r="L1254" s="34">
        <v>5.6645255138587702E-2</v>
      </c>
      <c r="M1254" s="7">
        <v>5.42583977835248E-2</v>
      </c>
      <c r="N1254" s="7">
        <v>1.3658834135865799E-2</v>
      </c>
      <c r="O1254" s="7">
        <v>6.9273163368749599E-2</v>
      </c>
      <c r="P1254" s="7">
        <v>1.43008736792695E-2</v>
      </c>
      <c r="Q1254" s="7">
        <v>6.5240349147768297</v>
      </c>
    </row>
    <row r="1255" spans="1:17" x14ac:dyDescent="0.25">
      <c r="A1255" s="3" t="s">
        <v>44</v>
      </c>
      <c r="B1255" s="2">
        <v>44440</v>
      </c>
      <c r="C1255" s="34">
        <v>1.05950164804963</v>
      </c>
      <c r="D1255" s="7">
        <v>1.7581554101391401E-2</v>
      </c>
      <c r="E1255" s="7">
        <v>0.41166408302014501</v>
      </c>
      <c r="F1255" s="14">
        <v>0.57075436287846304</v>
      </c>
      <c r="G1255" s="7">
        <v>1.7389392670127402E-2</v>
      </c>
      <c r="H1255" s="7">
        <v>2.2547483038264801E-2</v>
      </c>
      <c r="I1255" s="34">
        <v>0.16988249121811999</v>
      </c>
      <c r="J1255" s="34">
        <v>0.41286166427521798</v>
      </c>
      <c r="K1255" s="34">
        <v>0.145328920765744</v>
      </c>
      <c r="L1255" s="34">
        <v>7.0569321495985299E-2</v>
      </c>
      <c r="M1255" s="7">
        <v>5.13497131195087E-2</v>
      </c>
      <c r="N1255" s="7">
        <v>1.2376147922127399E-2</v>
      </c>
      <c r="O1255" s="7">
        <v>6.7726805416331706E-2</v>
      </c>
      <c r="P1255" s="7">
        <v>2.9968060078572799E-2</v>
      </c>
      <c r="Q1255" s="7">
        <v>6.4068273912812401</v>
      </c>
    </row>
    <row r="1256" spans="1:17" hidden="1" x14ac:dyDescent="0.25">
      <c r="A1256" s="3" t="s">
        <v>45</v>
      </c>
      <c r="B1256" s="2">
        <v>43466</v>
      </c>
      <c r="C1256" s="34">
        <v>0.858363802729741</v>
      </c>
      <c r="D1256" s="7">
        <v>3.3197571399992701E-2</v>
      </c>
      <c r="E1256" s="7">
        <v>0.67300072493574503</v>
      </c>
      <c r="F1256" s="14">
        <v>0.293801703664263</v>
      </c>
      <c r="G1256" s="7">
        <v>1.4532609890544401E-2</v>
      </c>
      <c r="H1256" s="7">
        <v>3.2099616729701699E-2</v>
      </c>
      <c r="I1256" s="34">
        <v>0.18129667732540999</v>
      </c>
      <c r="J1256" s="34">
        <v>0.18157712331898099</v>
      </c>
      <c r="K1256" s="34">
        <v>0.101835308339856</v>
      </c>
      <c r="L1256" s="34">
        <v>0.247063706633108</v>
      </c>
      <c r="M1256" s="7">
        <v>6.2906455215157295E-2</v>
      </c>
      <c r="N1256" s="7">
        <v>3.2111534228538498E-2</v>
      </c>
      <c r="O1256" s="7">
        <v>8.8606063093048304E-2</v>
      </c>
      <c r="P1256" s="7">
        <v>5.79709052256537E-2</v>
      </c>
      <c r="Q1256" s="7">
        <v>5.3989899045426597</v>
      </c>
    </row>
    <row r="1257" spans="1:17" hidden="1" x14ac:dyDescent="0.25">
      <c r="A1257" s="3" t="s">
        <v>45</v>
      </c>
      <c r="B1257" s="2">
        <v>43497</v>
      </c>
      <c r="C1257" s="34">
        <v>0.86569962163832703</v>
      </c>
      <c r="D1257" s="7">
        <v>4.0481458273004402E-2</v>
      </c>
      <c r="E1257" s="7">
        <v>0.657545892276162</v>
      </c>
      <c r="F1257" s="14">
        <v>0.30197264945083302</v>
      </c>
      <c r="G1257" s="7">
        <v>1.4053183396580401E-2</v>
      </c>
      <c r="H1257" s="7">
        <v>3.0484228375141899E-2</v>
      </c>
      <c r="I1257" s="34">
        <v>0.17820192432407</v>
      </c>
      <c r="J1257" s="34">
        <v>0.20810918522708799</v>
      </c>
      <c r="K1257" s="34">
        <v>8.7980672311460298E-2</v>
      </c>
      <c r="L1257" s="34">
        <v>0.24856393037468</v>
      </c>
      <c r="M1257" s="7">
        <v>6.5667314241060801E-2</v>
      </c>
      <c r="N1257" s="7">
        <v>1.94998322230641E-2</v>
      </c>
      <c r="O1257" s="7">
        <v>9.5351051288537506E-2</v>
      </c>
      <c r="P1257" s="7">
        <v>5.2088678238317303E-2</v>
      </c>
      <c r="Q1257" s="7">
        <v>5.5004900012513396</v>
      </c>
    </row>
    <row r="1258" spans="1:17" hidden="1" x14ac:dyDescent="0.25">
      <c r="A1258" s="3" t="s">
        <v>45</v>
      </c>
      <c r="B1258" s="2">
        <v>43525</v>
      </c>
      <c r="C1258" s="34">
        <v>0.99159172528517703</v>
      </c>
      <c r="D1258" s="7">
        <v>3.3667353904930898E-2</v>
      </c>
      <c r="E1258" s="7">
        <v>0.67244008701850899</v>
      </c>
      <c r="F1258" s="14">
        <v>0.29389255907655998</v>
      </c>
      <c r="G1258" s="7">
        <v>1.6574617167226E-2</v>
      </c>
      <c r="H1258" s="7">
        <v>2.6739837442066601E-2</v>
      </c>
      <c r="I1258" s="34">
        <v>0.18900906768744999</v>
      </c>
      <c r="J1258" s="34">
        <v>0.201091578901894</v>
      </c>
      <c r="K1258" s="34">
        <v>9.0089016905728694E-2</v>
      </c>
      <c r="L1258" s="34">
        <v>0.24692996021917199</v>
      </c>
      <c r="M1258" s="7">
        <v>6.1449118351785702E-2</v>
      </c>
      <c r="N1258" s="7">
        <v>3.0430855427549201E-2</v>
      </c>
      <c r="O1258" s="7">
        <v>8.3388423321959906E-2</v>
      </c>
      <c r="P1258" s="7">
        <v>5.4297524575166997E-2</v>
      </c>
      <c r="Q1258" s="7">
        <v>5.5789671531540304</v>
      </c>
    </row>
    <row r="1259" spans="1:17" hidden="1" x14ac:dyDescent="0.25">
      <c r="A1259" s="3" t="s">
        <v>45</v>
      </c>
      <c r="B1259" s="2">
        <v>43556</v>
      </c>
      <c r="C1259" s="34">
        <v>0.97909211720591305</v>
      </c>
      <c r="D1259" s="7">
        <v>3.9665894661960001E-2</v>
      </c>
      <c r="E1259" s="7">
        <v>0.67650096035566598</v>
      </c>
      <c r="F1259" s="14">
        <v>0.283833144982374</v>
      </c>
      <c r="G1259" s="7">
        <v>1.3599888977744499E-2</v>
      </c>
      <c r="H1259" s="7">
        <v>2.8731603551355601E-2</v>
      </c>
      <c r="I1259" s="34">
        <v>0.18795645020377999</v>
      </c>
      <c r="J1259" s="34">
        <v>0.18714389522188901</v>
      </c>
      <c r="K1259" s="34">
        <v>8.5844228452760601E-2</v>
      </c>
      <c r="L1259" s="34">
        <v>0.25456924739681702</v>
      </c>
      <c r="M1259" s="7">
        <v>6.4555508556798605E-2</v>
      </c>
      <c r="N1259" s="7">
        <v>2.7767643810088099E-2</v>
      </c>
      <c r="O1259" s="7">
        <v>9.8506742640062095E-2</v>
      </c>
      <c r="P1259" s="7">
        <v>5.1324791188704297E-2</v>
      </c>
      <c r="Q1259" s="7">
        <v>5.4508894970305901</v>
      </c>
    </row>
    <row r="1260" spans="1:17" hidden="1" x14ac:dyDescent="0.25">
      <c r="A1260" s="3" t="s">
        <v>45</v>
      </c>
      <c r="B1260" s="2">
        <v>43586</v>
      </c>
      <c r="C1260" s="34">
        <v>0.99206930064626297</v>
      </c>
      <c r="D1260" s="7">
        <v>3.5857387890155697E-2</v>
      </c>
      <c r="E1260" s="7">
        <v>0.66858159031462405</v>
      </c>
      <c r="F1260" s="14">
        <v>0.29556102179522098</v>
      </c>
      <c r="G1260" s="7">
        <v>1.2282237466608399E-2</v>
      </c>
      <c r="H1260" s="7">
        <v>2.9358071661175902E-2</v>
      </c>
      <c r="I1260" s="34">
        <v>0.19689077721113199</v>
      </c>
      <c r="J1260" s="34">
        <v>0.196229025843628</v>
      </c>
      <c r="K1260" s="34">
        <v>9.0566091687893702E-2</v>
      </c>
      <c r="L1260" s="34">
        <v>0.23685443419709201</v>
      </c>
      <c r="M1260" s="7">
        <v>6.5963718583984296E-2</v>
      </c>
      <c r="N1260" s="7">
        <v>2.3926801320882599E-2</v>
      </c>
      <c r="O1260" s="7">
        <v>9.6523275626710203E-2</v>
      </c>
      <c r="P1260" s="7">
        <v>5.1405566400892701E-2</v>
      </c>
      <c r="Q1260" s="7">
        <v>5.55006923583462</v>
      </c>
    </row>
    <row r="1261" spans="1:17" hidden="1" x14ac:dyDescent="0.25">
      <c r="A1261" s="3" t="s">
        <v>45</v>
      </c>
      <c r="B1261" s="2">
        <v>43617</v>
      </c>
      <c r="C1261" s="34">
        <v>0.99308385595196302</v>
      </c>
      <c r="D1261" s="7">
        <v>3.37886255745527E-2</v>
      </c>
      <c r="E1261" s="7">
        <v>0.68839202324586801</v>
      </c>
      <c r="F1261" s="14">
        <v>0.27781935117957901</v>
      </c>
      <c r="G1261" s="7">
        <v>1.0657157412307499E-2</v>
      </c>
      <c r="H1261" s="7">
        <v>3.13860619039091E-2</v>
      </c>
      <c r="I1261" s="34">
        <v>0.21377182909372799</v>
      </c>
      <c r="J1261" s="34">
        <v>0.18204178727251499</v>
      </c>
      <c r="K1261" s="34">
        <v>9.0233862839551801E-2</v>
      </c>
      <c r="L1261" s="34">
        <v>0.23540850655531201</v>
      </c>
      <c r="M1261" s="7">
        <v>6.3326443008741407E-2</v>
      </c>
      <c r="N1261" s="7">
        <v>2.32692719986703E-2</v>
      </c>
      <c r="O1261" s="7">
        <v>9.7428381366001404E-2</v>
      </c>
      <c r="P1261" s="7">
        <v>5.24766985492639E-2</v>
      </c>
      <c r="Q1261" s="7">
        <v>5.5664827186174701</v>
      </c>
    </row>
    <row r="1262" spans="1:17" hidden="1" x14ac:dyDescent="0.25">
      <c r="A1262" s="3" t="s">
        <v>45</v>
      </c>
      <c r="B1262" s="2">
        <v>43647</v>
      </c>
      <c r="C1262" s="34">
        <v>1.01205651951134</v>
      </c>
      <c r="D1262" s="7">
        <v>3.3521743223693903E-2</v>
      </c>
      <c r="E1262" s="7">
        <v>0.67247794270720396</v>
      </c>
      <c r="F1262" s="14">
        <v>0.29400031406910199</v>
      </c>
      <c r="G1262" s="7">
        <v>1.1020932303507701E-2</v>
      </c>
      <c r="H1262" s="7">
        <v>2.8723459661622701E-2</v>
      </c>
      <c r="I1262" s="34">
        <v>0.20015401432354399</v>
      </c>
      <c r="J1262" s="34">
        <v>0.18004058332991199</v>
      </c>
      <c r="K1262" s="34">
        <v>9.0752459459777696E-2</v>
      </c>
      <c r="L1262" s="34">
        <v>0.23442756385405</v>
      </c>
      <c r="M1262" s="7">
        <v>6.6285508704803695E-2</v>
      </c>
      <c r="N1262" s="7">
        <v>2.5641435656573799E-2</v>
      </c>
      <c r="O1262" s="7">
        <v>0.109567484967353</v>
      </c>
      <c r="P1262" s="7">
        <v>5.3386557738855901E-2</v>
      </c>
      <c r="Q1262" s="7">
        <v>5.4459360316436101</v>
      </c>
    </row>
    <row r="1263" spans="1:17" hidden="1" x14ac:dyDescent="0.25">
      <c r="A1263" s="3" t="s">
        <v>45</v>
      </c>
      <c r="B1263" s="2">
        <v>43678</v>
      </c>
      <c r="C1263" s="34">
        <v>1.03926748748091</v>
      </c>
      <c r="D1263" s="7">
        <v>3.1523074949812699E-2</v>
      </c>
      <c r="E1263" s="7">
        <v>0.68352290949940997</v>
      </c>
      <c r="F1263" s="14">
        <v>0.28495401555077698</v>
      </c>
      <c r="G1263" s="7">
        <v>1.3737359876921099E-2</v>
      </c>
      <c r="H1263" s="7">
        <v>3.01793822430182E-2</v>
      </c>
      <c r="I1263" s="34">
        <v>0.208474278741066</v>
      </c>
      <c r="J1263" s="34">
        <v>0.20102250614987999</v>
      </c>
      <c r="K1263" s="34">
        <v>8.62505673704176E-2</v>
      </c>
      <c r="L1263" s="34">
        <v>0.23589203599088901</v>
      </c>
      <c r="M1263" s="7">
        <v>6.4638527819543906E-2</v>
      </c>
      <c r="N1263" s="7">
        <v>3.3161633870825602E-2</v>
      </c>
      <c r="O1263" s="7">
        <v>7.7049963451064005E-2</v>
      </c>
      <c r="P1263" s="7">
        <v>4.9593744486373999E-2</v>
      </c>
      <c r="Q1263" s="7">
        <v>5.5050068598544204</v>
      </c>
    </row>
    <row r="1264" spans="1:17" hidden="1" x14ac:dyDescent="0.25">
      <c r="A1264" s="3" t="s">
        <v>45</v>
      </c>
      <c r="B1264" s="2">
        <v>43709</v>
      </c>
      <c r="C1264" s="34">
        <v>0.91497820072710601</v>
      </c>
      <c r="D1264" s="7">
        <v>3.7721982598263003E-2</v>
      </c>
      <c r="E1264" s="7">
        <v>0.68321158388786596</v>
      </c>
      <c r="F1264" s="14">
        <v>0.279066433513871</v>
      </c>
      <c r="G1264" s="7">
        <v>1.4278365828488401E-2</v>
      </c>
      <c r="H1264" s="7">
        <v>3.1406750383647701E-2</v>
      </c>
      <c r="I1264" s="34">
        <v>0.19163957239836499</v>
      </c>
      <c r="J1264" s="34">
        <v>0.19510367725164501</v>
      </c>
      <c r="K1264" s="34">
        <v>7.4428856050108794E-2</v>
      </c>
      <c r="L1264" s="34">
        <v>0.24787371971369099</v>
      </c>
      <c r="M1264" s="7">
        <v>6.8908295330335795E-2</v>
      </c>
      <c r="N1264" s="7">
        <v>3.7757536113119702E-2</v>
      </c>
      <c r="O1264" s="7">
        <v>8.3559340981570196E-2</v>
      </c>
      <c r="P1264" s="7">
        <v>5.5043885949028301E-2</v>
      </c>
      <c r="Q1264" s="7">
        <v>5.5451703313999703</v>
      </c>
    </row>
    <row r="1265" spans="1:17" hidden="1" x14ac:dyDescent="0.25">
      <c r="A1265" s="3" t="s">
        <v>45</v>
      </c>
      <c r="B1265" s="2">
        <v>43739</v>
      </c>
      <c r="C1265" s="34">
        <v>0.98902452786689798</v>
      </c>
      <c r="D1265" s="7">
        <v>3.3861575699347599E-2</v>
      </c>
      <c r="E1265" s="7">
        <v>0.70389400745310904</v>
      </c>
      <c r="F1265" s="14">
        <v>0.26224441684754302</v>
      </c>
      <c r="G1265" s="7">
        <v>1.4654126124872E-2</v>
      </c>
      <c r="H1265" s="7">
        <v>3.6700604811451598E-2</v>
      </c>
      <c r="I1265" s="34">
        <v>0.19627770791943799</v>
      </c>
      <c r="J1265" s="34">
        <v>0.19395606783855099</v>
      </c>
      <c r="K1265" s="34">
        <v>8.2156618118740393E-2</v>
      </c>
      <c r="L1265" s="34">
        <v>0.25503165972116598</v>
      </c>
      <c r="M1265" s="7">
        <v>6.7908507118865896E-2</v>
      </c>
      <c r="N1265" s="7">
        <v>3.4112174904954801E-2</v>
      </c>
      <c r="O1265" s="7">
        <v>6.24838919776299E-2</v>
      </c>
      <c r="P1265" s="7">
        <v>5.6718641464330297E-2</v>
      </c>
      <c r="Q1265" s="7">
        <v>5.48967390029126</v>
      </c>
    </row>
    <row r="1266" spans="1:17" hidden="1" x14ac:dyDescent="0.25">
      <c r="A1266" s="3" t="s">
        <v>45</v>
      </c>
      <c r="B1266" s="2">
        <v>43770</v>
      </c>
      <c r="C1266" s="34">
        <v>1.0668010611684899</v>
      </c>
      <c r="D1266" s="7">
        <v>3.7565298570725499E-2</v>
      </c>
      <c r="E1266" s="7">
        <v>0.69086280408671696</v>
      </c>
      <c r="F1266" s="14">
        <v>0.27157189734255799</v>
      </c>
      <c r="G1266" s="7">
        <v>1.4525879273988899E-2</v>
      </c>
      <c r="H1266" s="7">
        <v>3.8560602211620401E-2</v>
      </c>
      <c r="I1266" s="34">
        <v>0.20630393056403201</v>
      </c>
      <c r="J1266" s="34">
        <v>0.18840045763434901</v>
      </c>
      <c r="K1266" s="34">
        <v>0.10497554354538199</v>
      </c>
      <c r="L1266" s="34">
        <v>0.23346802942177999</v>
      </c>
      <c r="M1266" s="7">
        <v>6.4271683896399798E-2</v>
      </c>
      <c r="N1266" s="7">
        <v>3.6422306618762501E-2</v>
      </c>
      <c r="O1266" s="7">
        <v>5.9589560239001201E-2</v>
      </c>
      <c r="P1266" s="7">
        <v>5.3482006594684599E-2</v>
      </c>
      <c r="Q1266" s="7">
        <v>5.5397941492199898</v>
      </c>
    </row>
    <row r="1267" spans="1:17" hidden="1" x14ac:dyDescent="0.25">
      <c r="A1267" s="3" t="s">
        <v>45</v>
      </c>
      <c r="B1267" s="2">
        <v>43800</v>
      </c>
      <c r="C1267" s="34">
        <v>1.29797177978788</v>
      </c>
      <c r="D1267" s="7">
        <v>3.4836068387015702E-2</v>
      </c>
      <c r="E1267" s="7">
        <v>0.68594607768703597</v>
      </c>
      <c r="F1267" s="14">
        <v>0.279217853925949</v>
      </c>
      <c r="G1267" s="7">
        <v>9.3610060050192505E-3</v>
      </c>
      <c r="H1267" s="7">
        <v>4.2252080418408403E-2</v>
      </c>
      <c r="I1267" s="34">
        <v>0.23407613709820699</v>
      </c>
      <c r="J1267" s="34">
        <v>0.17213369106097801</v>
      </c>
      <c r="K1267" s="34">
        <v>0.12688333044540101</v>
      </c>
      <c r="L1267" s="34">
        <v>0.208326017223116</v>
      </c>
      <c r="M1267" s="7">
        <v>7.4848607753051299E-2</v>
      </c>
      <c r="N1267" s="7">
        <v>4.7237153903056203E-2</v>
      </c>
      <c r="O1267" s="7">
        <v>4.7397363306429401E-2</v>
      </c>
      <c r="P1267" s="7">
        <v>3.7484612786333402E-2</v>
      </c>
      <c r="Q1267" s="7">
        <v>5.4987021719684197</v>
      </c>
    </row>
    <row r="1268" spans="1:17" hidden="1" x14ac:dyDescent="0.25">
      <c r="A1268" s="3" t="s">
        <v>45</v>
      </c>
      <c r="B1268" s="2">
        <v>43831</v>
      </c>
      <c r="C1268" s="34">
        <v>0.890681895663191</v>
      </c>
      <c r="D1268" s="7">
        <v>4.0141974769513297E-2</v>
      </c>
      <c r="E1268" s="7">
        <v>0.690063711638365</v>
      </c>
      <c r="F1268" s="14">
        <v>0.26979431359212203</v>
      </c>
      <c r="G1268" s="7">
        <v>1.59389609679879E-2</v>
      </c>
      <c r="H1268" s="7">
        <v>3.4186933408534903E-2</v>
      </c>
      <c r="I1268" s="34">
        <v>0.16005436109146301</v>
      </c>
      <c r="J1268" s="34">
        <v>0.202895670377746</v>
      </c>
      <c r="K1268" s="34">
        <v>7.6532660645927703E-2</v>
      </c>
      <c r="L1268" s="34">
        <v>0.25577713123055801</v>
      </c>
      <c r="M1268" s="7">
        <v>7.9181764673169799E-2</v>
      </c>
      <c r="N1268" s="7">
        <v>4.86330148382677E-2</v>
      </c>
      <c r="O1268" s="7">
        <v>6.9315262250445001E-2</v>
      </c>
      <c r="P1268" s="7">
        <v>5.7484240515900002E-2</v>
      </c>
      <c r="Q1268" s="7">
        <v>5.4596323658957102</v>
      </c>
    </row>
    <row r="1269" spans="1:17" hidden="1" x14ac:dyDescent="0.25">
      <c r="A1269" s="3" t="s">
        <v>45</v>
      </c>
      <c r="B1269" s="2">
        <v>43862</v>
      </c>
      <c r="C1269" s="34">
        <v>0.91993670265330296</v>
      </c>
      <c r="D1269" s="7">
        <v>4.10036993543536E-2</v>
      </c>
      <c r="E1269" s="7">
        <v>0.67504883735682597</v>
      </c>
      <c r="F1269" s="14">
        <v>0.28394746328881998</v>
      </c>
      <c r="G1269" s="7">
        <v>1.2614391965459E-2</v>
      </c>
      <c r="H1269" s="7">
        <v>3.59760323767844E-2</v>
      </c>
      <c r="I1269" s="34">
        <v>0.15933292793460199</v>
      </c>
      <c r="J1269" s="34">
        <v>0.209330157677595</v>
      </c>
      <c r="K1269" s="34">
        <v>6.9430645718284001E-2</v>
      </c>
      <c r="L1269" s="34">
        <v>0.25357824539974799</v>
      </c>
      <c r="M1269" s="7">
        <v>7.1056626479018906E-2</v>
      </c>
      <c r="N1269" s="7">
        <v>5.9072368525106403E-2</v>
      </c>
      <c r="O1269" s="7">
        <v>7.1444025817048701E-2</v>
      </c>
      <c r="P1269" s="7">
        <v>5.8164578106353199E-2</v>
      </c>
      <c r="Q1269" s="7">
        <v>5.3969639777086904</v>
      </c>
    </row>
    <row r="1270" spans="1:17" hidden="1" x14ac:dyDescent="0.25">
      <c r="A1270" s="3" t="s">
        <v>45</v>
      </c>
      <c r="B1270" s="2">
        <v>43891</v>
      </c>
      <c r="C1270" s="34">
        <v>0.76442921378167605</v>
      </c>
      <c r="D1270" s="7">
        <v>4.1133653442748601E-2</v>
      </c>
      <c r="E1270" s="7">
        <v>0.72371517171119104</v>
      </c>
      <c r="F1270" s="14">
        <v>0.23515117484605999</v>
      </c>
      <c r="G1270" s="7">
        <v>1.1057585147937501E-2</v>
      </c>
      <c r="H1270" s="7">
        <v>2.7440145106056898E-2</v>
      </c>
      <c r="I1270" s="34">
        <v>0.12604734153768801</v>
      </c>
      <c r="J1270" s="34">
        <v>0.14532411490929001</v>
      </c>
      <c r="K1270" s="34">
        <v>7.3947226280140693E-2</v>
      </c>
      <c r="L1270" s="34">
        <v>0.37963884069105203</v>
      </c>
      <c r="M1270" s="7">
        <v>6.3483409471072699E-2</v>
      </c>
      <c r="N1270" s="7">
        <v>5.5485420359351702E-2</v>
      </c>
      <c r="O1270" s="7">
        <v>5.2439696705808898E-2</v>
      </c>
      <c r="P1270" s="7">
        <v>6.5136219791602307E-2</v>
      </c>
      <c r="Q1270" s="7">
        <v>5.52556438731866</v>
      </c>
    </row>
    <row r="1271" spans="1:17" hidden="1" x14ac:dyDescent="0.25">
      <c r="A1271" s="3" t="s">
        <v>45</v>
      </c>
      <c r="B1271" s="2">
        <v>43922</v>
      </c>
      <c r="C1271" s="34">
        <v>0.38547917216611</v>
      </c>
      <c r="D1271" s="7">
        <v>6.1501974147596498E-2</v>
      </c>
      <c r="E1271" s="7">
        <v>0.77455409055705504</v>
      </c>
      <c r="F1271" s="14">
        <v>0.16394393529534801</v>
      </c>
      <c r="G1271" s="7">
        <v>5.5797189980542096E-3</v>
      </c>
      <c r="H1271" s="7">
        <v>0</v>
      </c>
      <c r="I1271" s="34">
        <v>4.4667392172007901E-2</v>
      </c>
      <c r="J1271" s="34">
        <v>6.6820560990567702E-3</v>
      </c>
      <c r="K1271" s="34">
        <v>1.1682170491655699E-2</v>
      </c>
      <c r="L1271" s="34">
        <v>0.75366785743032705</v>
      </c>
      <c r="M1271" s="7">
        <v>2.8851411238799599E-2</v>
      </c>
      <c r="N1271" s="7">
        <v>8.5511038052165395E-2</v>
      </c>
      <c r="O1271" s="7">
        <v>6.0984685933961804E-3</v>
      </c>
      <c r="P1271" s="7">
        <v>5.7259886924536901E-2</v>
      </c>
      <c r="Q1271" s="7">
        <v>5.6602712880070802</v>
      </c>
    </row>
    <row r="1272" spans="1:17" hidden="1" x14ac:dyDescent="0.25">
      <c r="A1272" s="3" t="s">
        <v>45</v>
      </c>
      <c r="B1272" s="2">
        <v>43952</v>
      </c>
      <c r="C1272" s="34">
        <v>0.46071897354056901</v>
      </c>
      <c r="D1272" s="7">
        <v>6.1346117934756098E-2</v>
      </c>
      <c r="E1272" s="7">
        <v>0.75835229319780795</v>
      </c>
      <c r="F1272" s="14">
        <v>0.180301588867436</v>
      </c>
      <c r="G1272" s="7">
        <v>6.97316130169243E-3</v>
      </c>
      <c r="H1272" s="7">
        <v>1.7332638994454301E-4</v>
      </c>
      <c r="I1272" s="34">
        <v>4.7331589271247601E-2</v>
      </c>
      <c r="J1272" s="34">
        <v>2.07930250019733E-2</v>
      </c>
      <c r="K1272" s="34">
        <v>4.3111229236724898E-2</v>
      </c>
      <c r="L1272" s="34">
        <v>0.68826210282614197</v>
      </c>
      <c r="M1272" s="7">
        <v>4.3110221750443101E-2</v>
      </c>
      <c r="N1272" s="7">
        <v>8.4172282014165004E-2</v>
      </c>
      <c r="O1272" s="7">
        <v>7.9536198265240405E-3</v>
      </c>
      <c r="P1272" s="7">
        <v>5.8119442381142701E-2</v>
      </c>
      <c r="Q1272" s="7">
        <v>5.6659434853986896</v>
      </c>
    </row>
    <row r="1273" spans="1:17" hidden="1" x14ac:dyDescent="0.25">
      <c r="A1273" s="3" t="s">
        <v>45</v>
      </c>
      <c r="B1273" s="2">
        <v>43983</v>
      </c>
      <c r="C1273" s="34">
        <v>0.51179824793076401</v>
      </c>
      <c r="D1273" s="7">
        <v>5.53399783572638E-2</v>
      </c>
      <c r="E1273" s="7">
        <v>0.74951663691907899</v>
      </c>
      <c r="F1273" s="14">
        <v>0.195143384723657</v>
      </c>
      <c r="G1273" s="7">
        <v>9.1062263133931606E-3</v>
      </c>
      <c r="H1273" s="7">
        <v>7.7864082969955903E-3</v>
      </c>
      <c r="I1273" s="34">
        <v>0.14620659800873601</v>
      </c>
      <c r="J1273" s="34">
        <v>3.9475993545758002E-2</v>
      </c>
      <c r="K1273" s="34">
        <v>5.7337636510157199E-2</v>
      </c>
      <c r="L1273" s="34">
        <v>0.536291890940647</v>
      </c>
      <c r="M1273" s="7">
        <v>4.7255687031178599E-2</v>
      </c>
      <c r="N1273" s="7">
        <v>8.8076404439903194E-2</v>
      </c>
      <c r="O1273" s="7">
        <v>1.28656661829968E-2</v>
      </c>
      <c r="P1273" s="7">
        <v>5.5597488730235199E-2</v>
      </c>
      <c r="Q1273" s="7">
        <v>5.7597362242603802</v>
      </c>
    </row>
    <row r="1274" spans="1:17" hidden="1" x14ac:dyDescent="0.25">
      <c r="A1274" s="3" t="s">
        <v>45</v>
      </c>
      <c r="B1274" s="2">
        <v>44013</v>
      </c>
      <c r="C1274" s="34">
        <v>0.74564782316232903</v>
      </c>
      <c r="D1274" s="7">
        <v>5.1632789637183603E-2</v>
      </c>
      <c r="E1274" s="7">
        <v>0.70360123624073201</v>
      </c>
      <c r="F1274" s="14">
        <v>0.24476597412208401</v>
      </c>
      <c r="G1274" s="7">
        <v>1.03106856467688E-2</v>
      </c>
      <c r="H1274" s="7">
        <v>2.7414603445145E-2</v>
      </c>
      <c r="I1274" s="34">
        <v>0.24565363879909199</v>
      </c>
      <c r="J1274" s="34">
        <v>6.0840958287423197E-2</v>
      </c>
      <c r="K1274" s="34">
        <v>7.3242571829699399E-2</v>
      </c>
      <c r="L1274" s="34">
        <v>0.35712923475807601</v>
      </c>
      <c r="M1274" s="7">
        <v>7.67627787037444E-2</v>
      </c>
      <c r="N1274" s="7">
        <v>7.2716317326533303E-2</v>
      </c>
      <c r="O1274" s="7">
        <v>1.62252427693068E-2</v>
      </c>
      <c r="P1274" s="7">
        <v>5.9703968434210997E-2</v>
      </c>
      <c r="Q1274" s="7">
        <v>5.8220121033259504</v>
      </c>
    </row>
    <row r="1275" spans="1:17" hidden="1" x14ac:dyDescent="0.25">
      <c r="A1275" s="3" t="s">
        <v>45</v>
      </c>
      <c r="B1275" s="2">
        <v>44044</v>
      </c>
      <c r="C1275" s="34">
        <v>0.94959833508277802</v>
      </c>
      <c r="D1275" s="7">
        <v>4.68915024351228E-2</v>
      </c>
      <c r="E1275" s="7">
        <v>0.68097891088907103</v>
      </c>
      <c r="F1275" s="14">
        <v>0.272129586675807</v>
      </c>
      <c r="G1275" s="7">
        <v>9.2165331579903507E-3</v>
      </c>
      <c r="H1275" s="7">
        <v>3.0489902072226099E-2</v>
      </c>
      <c r="I1275" s="34">
        <v>0.22584794087532201</v>
      </c>
      <c r="J1275" s="34">
        <v>0.170914001173601</v>
      </c>
      <c r="K1275" s="34">
        <v>7.32326035496145E-2</v>
      </c>
      <c r="L1275" s="34">
        <v>0.27641692119365102</v>
      </c>
      <c r="M1275" s="7">
        <v>6.8023074397706995E-2</v>
      </c>
      <c r="N1275" s="7">
        <v>6.2245685888046402E-2</v>
      </c>
      <c r="O1275" s="7">
        <v>3.3909757738564299E-2</v>
      </c>
      <c r="P1275" s="7">
        <v>4.97035799532769E-2</v>
      </c>
      <c r="Q1275" s="7">
        <v>5.7139733048078103</v>
      </c>
    </row>
    <row r="1276" spans="1:17" hidden="1" x14ac:dyDescent="0.25">
      <c r="A1276" s="3" t="s">
        <v>45</v>
      </c>
      <c r="B1276" s="2">
        <v>44075</v>
      </c>
      <c r="C1276" s="34">
        <v>0.82614413127457798</v>
      </c>
      <c r="D1276" s="7">
        <v>5.1935435497918202E-2</v>
      </c>
      <c r="E1276" s="7">
        <v>0.72773364582058597</v>
      </c>
      <c r="F1276" s="14">
        <v>0.22033091868149601</v>
      </c>
      <c r="G1276" s="7">
        <v>1.1335212047497999E-2</v>
      </c>
      <c r="H1276" s="7">
        <v>2.8255287085855701E-2</v>
      </c>
      <c r="I1276" s="34">
        <v>0.21117487121967499</v>
      </c>
      <c r="J1276" s="34">
        <v>0.15563524731755299</v>
      </c>
      <c r="K1276" s="34">
        <v>7.4079865438089296E-2</v>
      </c>
      <c r="L1276" s="34">
        <v>0.31076933635690102</v>
      </c>
      <c r="M1276" s="7">
        <v>6.6052797207749994E-2</v>
      </c>
      <c r="N1276" s="7">
        <v>6.0450884268352802E-2</v>
      </c>
      <c r="O1276" s="7">
        <v>2.35685393182672E-2</v>
      </c>
      <c r="P1276" s="7">
        <v>5.86779597400581E-2</v>
      </c>
      <c r="Q1276" s="7">
        <v>5.6597519469547697</v>
      </c>
    </row>
    <row r="1277" spans="1:17" hidden="1" x14ac:dyDescent="0.25">
      <c r="A1277" s="3" t="s">
        <v>45</v>
      </c>
      <c r="B1277" s="2">
        <v>44105</v>
      </c>
      <c r="C1277" s="34">
        <v>0.73867363579281897</v>
      </c>
      <c r="D1277" s="7">
        <v>5.5662733972382597E-2</v>
      </c>
      <c r="E1277" s="7">
        <v>0.76251961345262997</v>
      </c>
      <c r="F1277" s="14">
        <v>0.181817652574988</v>
      </c>
      <c r="G1277" s="7">
        <v>1.06393263181911E-2</v>
      </c>
      <c r="H1277" s="7">
        <v>2.8924265900622598E-2</v>
      </c>
      <c r="I1277" s="34">
        <v>0.200246832660604</v>
      </c>
      <c r="J1277" s="34">
        <v>0.11310494605474999</v>
      </c>
      <c r="K1277" s="34">
        <v>7.41588100988467E-2</v>
      </c>
      <c r="L1277" s="34">
        <v>0.36540991792143401</v>
      </c>
      <c r="M1277" s="7">
        <v>7.3052328862406701E-2</v>
      </c>
      <c r="N1277" s="7">
        <v>6.4537109609604196E-2</v>
      </c>
      <c r="O1277" s="7">
        <v>1.47437863448586E-2</v>
      </c>
      <c r="P1277" s="7">
        <v>5.51826762286831E-2</v>
      </c>
      <c r="Q1277" s="7">
        <v>5.6244445696986203</v>
      </c>
    </row>
    <row r="1278" spans="1:17" hidden="1" x14ac:dyDescent="0.25">
      <c r="A1278" s="3" t="s">
        <v>45</v>
      </c>
      <c r="B1278" s="2">
        <v>44136</v>
      </c>
      <c r="C1278" s="34">
        <v>0.830764852758197</v>
      </c>
      <c r="D1278" s="7">
        <v>5.0374339062305797E-2</v>
      </c>
      <c r="E1278" s="7">
        <v>0.74020701034884195</v>
      </c>
      <c r="F1278" s="14">
        <v>0.20941865058885201</v>
      </c>
      <c r="G1278" s="7">
        <v>9.6516625023661106E-3</v>
      </c>
      <c r="H1278" s="7">
        <v>3.61697119492237E-2</v>
      </c>
      <c r="I1278" s="34">
        <v>0.20839269459684401</v>
      </c>
      <c r="J1278" s="34">
        <v>0.121137420564392</v>
      </c>
      <c r="K1278" s="34">
        <v>0.104129988109607</v>
      </c>
      <c r="L1278" s="34">
        <v>0.310897097474224</v>
      </c>
      <c r="M1278" s="7">
        <v>7.5745941052002205E-2</v>
      </c>
      <c r="N1278" s="7">
        <v>6.5330675112019496E-2</v>
      </c>
      <c r="O1278" s="7">
        <v>1.8529632305733301E-2</v>
      </c>
      <c r="P1278" s="7">
        <v>5.0015176333588401E-2</v>
      </c>
      <c r="Q1278" s="7">
        <v>5.6154923273861099</v>
      </c>
    </row>
    <row r="1279" spans="1:17" hidden="1" x14ac:dyDescent="0.25">
      <c r="A1279" s="3" t="s">
        <v>45</v>
      </c>
      <c r="B1279" s="2">
        <v>44166</v>
      </c>
      <c r="C1279" s="34">
        <v>0.88810128200313099</v>
      </c>
      <c r="D1279" s="7">
        <v>4.5457248420848202E-2</v>
      </c>
      <c r="E1279" s="7">
        <v>0.73607541005688204</v>
      </c>
      <c r="F1279" s="14">
        <v>0.21846734152226999</v>
      </c>
      <c r="G1279" s="7">
        <v>1.03410044966277E-2</v>
      </c>
      <c r="H1279" s="7">
        <v>2.8574579130083499E-2</v>
      </c>
      <c r="I1279" s="34">
        <v>0.21175967541452001</v>
      </c>
      <c r="J1279" s="34">
        <v>7.1192017485448303E-2</v>
      </c>
      <c r="K1279" s="34">
        <v>0.13874838619840901</v>
      </c>
      <c r="L1279" s="34">
        <v>0.34234739102448902</v>
      </c>
      <c r="M1279" s="7">
        <v>8.1652015805523698E-2</v>
      </c>
      <c r="N1279" s="7">
        <v>6.1874205085025502E-2</v>
      </c>
      <c r="O1279" s="7">
        <v>1.3203992471437E-2</v>
      </c>
      <c r="P1279" s="7">
        <v>4.0306732888436399E-2</v>
      </c>
      <c r="Q1279" s="7">
        <v>5.6662177515959602</v>
      </c>
    </row>
    <row r="1280" spans="1:17" hidden="1" x14ac:dyDescent="0.25">
      <c r="A1280" s="3" t="s">
        <v>45</v>
      </c>
      <c r="B1280" s="2">
        <v>44197</v>
      </c>
      <c r="C1280" s="34">
        <v>0.39129102026524198</v>
      </c>
      <c r="D1280" s="7">
        <v>7.2549862805860704E-2</v>
      </c>
      <c r="E1280" s="7">
        <v>0.74518821759479303</v>
      </c>
      <c r="F1280" s="14">
        <v>0.18226191959934701</v>
      </c>
      <c r="G1280" s="7">
        <v>1.368138173394E-2</v>
      </c>
      <c r="H1280" s="7">
        <v>2.7550144968585401E-3</v>
      </c>
      <c r="I1280" s="34">
        <v>4.0321697582409097E-2</v>
      </c>
      <c r="J1280" s="34">
        <v>4.7746147752069902E-2</v>
      </c>
      <c r="K1280" s="34">
        <v>4.6829725832622598E-2</v>
      </c>
      <c r="L1280" s="34">
        <v>0.602327134976548</v>
      </c>
      <c r="M1280" s="7">
        <v>7.7372454198522705E-2</v>
      </c>
      <c r="N1280" s="7">
        <v>5.7708757226757397E-2</v>
      </c>
      <c r="O1280" s="7">
        <v>1.70141444517465E-2</v>
      </c>
      <c r="P1280" s="7">
        <v>9.4243541748525395E-2</v>
      </c>
      <c r="Q1280" s="7">
        <v>5.76545911719204</v>
      </c>
    </row>
    <row r="1281" spans="1:17" hidden="1" x14ac:dyDescent="0.25">
      <c r="A1281" s="3" t="s">
        <v>45</v>
      </c>
      <c r="B1281" s="2">
        <v>44228</v>
      </c>
      <c r="C1281" s="34">
        <v>0.39445212962419302</v>
      </c>
      <c r="D1281" s="7">
        <v>7.2342889811669406E-2</v>
      </c>
      <c r="E1281" s="7">
        <v>0.74835025050343196</v>
      </c>
      <c r="F1281" s="14">
        <v>0.17930685968489901</v>
      </c>
      <c r="G1281" s="7">
        <v>1.32276112892742E-2</v>
      </c>
      <c r="H1281" s="7">
        <v>1.88222007059632E-3</v>
      </c>
      <c r="I1281" s="34">
        <v>4.7458241417404602E-2</v>
      </c>
      <c r="J1281" s="34">
        <v>5.5724915760044201E-2</v>
      </c>
      <c r="K1281" s="34">
        <v>5.5009570299850402E-2</v>
      </c>
      <c r="L1281" s="34">
        <v>0.58432723831212097</v>
      </c>
      <c r="M1281" s="7">
        <v>7.0150947373918901E-2</v>
      </c>
      <c r="N1281" s="7">
        <v>6.6438215953631696E-2</v>
      </c>
      <c r="O1281" s="7">
        <v>1.7527853349451099E-2</v>
      </c>
      <c r="P1281" s="7">
        <v>8.8253186173708101E-2</v>
      </c>
      <c r="Q1281" s="7">
        <v>5.6787302494827996</v>
      </c>
    </row>
    <row r="1282" spans="1:17" hidden="1" x14ac:dyDescent="0.25">
      <c r="A1282" s="3" t="s">
        <v>45</v>
      </c>
      <c r="B1282" s="2">
        <v>44256</v>
      </c>
      <c r="C1282" s="34">
        <v>0.49327488118692803</v>
      </c>
      <c r="D1282" s="7">
        <v>7.2863512775506706E-2</v>
      </c>
      <c r="E1282" s="7">
        <v>0.74750066935270298</v>
      </c>
      <c r="F1282" s="14">
        <v>0.17963581787179</v>
      </c>
      <c r="G1282" s="7">
        <v>1.7001873588782399E-2</v>
      </c>
      <c r="H1282" s="7">
        <v>1.2443542249629699E-3</v>
      </c>
      <c r="I1282" s="34">
        <v>4.4656109887096798E-2</v>
      </c>
      <c r="J1282" s="34">
        <v>6.3357977207420396E-2</v>
      </c>
      <c r="K1282" s="34">
        <v>5.6223388908360199E-2</v>
      </c>
      <c r="L1282" s="34">
        <v>0.55530937739726904</v>
      </c>
      <c r="M1282" s="7">
        <v>9.2560761706057398E-2</v>
      </c>
      <c r="N1282" s="7">
        <v>6.28364501181959E-2</v>
      </c>
      <c r="O1282" s="7">
        <v>2.00730022110432E-2</v>
      </c>
      <c r="P1282" s="7">
        <v>8.6736704750811397E-2</v>
      </c>
      <c r="Q1282" s="7">
        <v>5.6311026361459602</v>
      </c>
    </row>
    <row r="1283" spans="1:17" hidden="1" x14ac:dyDescent="0.25">
      <c r="A1283" s="3" t="s">
        <v>45</v>
      </c>
      <c r="B1283" s="2">
        <v>44287</v>
      </c>
      <c r="C1283" s="34">
        <v>0.79874066746070604</v>
      </c>
      <c r="D1283" s="7">
        <v>5.4106731239056897E-2</v>
      </c>
      <c r="E1283" s="7">
        <v>0.72346072972918496</v>
      </c>
      <c r="F1283" s="14">
        <v>0.222432539031758</v>
      </c>
      <c r="G1283" s="7">
        <v>1.08526629146341E-2</v>
      </c>
      <c r="H1283" s="7">
        <v>1.7066787326065001E-2</v>
      </c>
      <c r="I1283" s="34">
        <v>0.25056241430015003</v>
      </c>
      <c r="J1283" s="34">
        <v>6.04446054309268E-2</v>
      </c>
      <c r="K1283" s="34">
        <v>0.11181451058230001</v>
      </c>
      <c r="L1283" s="34">
        <v>0.34519773460102099</v>
      </c>
      <c r="M1283" s="7">
        <v>7.3756409876873805E-2</v>
      </c>
      <c r="N1283" s="7">
        <v>5.2491129660094601E-2</v>
      </c>
      <c r="O1283" s="7">
        <v>2.0763724774669701E-2</v>
      </c>
      <c r="P1283" s="7">
        <v>5.7050020533264099E-2</v>
      </c>
      <c r="Q1283" s="7">
        <v>5.7628729885987298</v>
      </c>
    </row>
    <row r="1284" spans="1:17" hidden="1" x14ac:dyDescent="0.25">
      <c r="A1284" s="3" t="s">
        <v>45</v>
      </c>
      <c r="B1284" s="2">
        <v>44317</v>
      </c>
      <c r="C1284" s="34">
        <v>0.84918414767042205</v>
      </c>
      <c r="D1284" s="7">
        <v>5.4704606808464402E-2</v>
      </c>
      <c r="E1284" s="7">
        <v>0.70436270535370604</v>
      </c>
      <c r="F1284" s="14">
        <v>0.24093268783783001</v>
      </c>
      <c r="G1284" s="7">
        <v>1.0493548829432899E-2</v>
      </c>
      <c r="H1284" s="7">
        <v>1.9421874079411299E-2</v>
      </c>
      <c r="I1284" s="34">
        <v>0.23565714787869799</v>
      </c>
      <c r="J1284" s="34">
        <v>0.147355450255898</v>
      </c>
      <c r="K1284" s="34">
        <v>5.39531949754204E-2</v>
      </c>
      <c r="L1284" s="34">
        <v>0.328269885229306</v>
      </c>
      <c r="M1284" s="7">
        <v>7.4658128981575006E-2</v>
      </c>
      <c r="N1284" s="7">
        <v>5.1343840792551602E-2</v>
      </c>
      <c r="O1284" s="7">
        <v>2.52796369199309E-2</v>
      </c>
      <c r="P1284" s="7">
        <v>5.3567292057775898E-2</v>
      </c>
      <c r="Q1284" s="7">
        <v>5.7388508269806104</v>
      </c>
    </row>
    <row r="1285" spans="1:17" hidden="1" x14ac:dyDescent="0.25">
      <c r="A1285" s="3" t="s">
        <v>45</v>
      </c>
      <c r="B1285" s="2">
        <v>44348</v>
      </c>
      <c r="C1285" s="34">
        <v>0.88894802270772599</v>
      </c>
      <c r="D1285" s="7">
        <v>5.3345701804004997E-2</v>
      </c>
      <c r="E1285" s="7">
        <v>0.71342738905664704</v>
      </c>
      <c r="F1285" s="14">
        <v>0.23322690913934799</v>
      </c>
      <c r="G1285" s="7">
        <v>1.05102634551686E-2</v>
      </c>
      <c r="H1285" s="7">
        <v>2.1261129593700301E-2</v>
      </c>
      <c r="I1285" s="34">
        <v>0.221333411817143</v>
      </c>
      <c r="J1285" s="34">
        <v>0.173940246146356</v>
      </c>
      <c r="K1285" s="34">
        <v>4.9304923238395401E-2</v>
      </c>
      <c r="L1285" s="34">
        <v>0.30607132519491598</v>
      </c>
      <c r="M1285" s="7">
        <v>7.4933090443212405E-2</v>
      </c>
      <c r="N1285" s="7">
        <v>5.7175104188362399E-2</v>
      </c>
      <c r="O1285" s="7">
        <v>2.7744860299521001E-2</v>
      </c>
      <c r="P1285" s="7">
        <v>5.77256456232252E-2</v>
      </c>
      <c r="Q1285" s="7">
        <v>5.7622496312465001</v>
      </c>
    </row>
    <row r="1286" spans="1:17" hidden="1" x14ac:dyDescent="0.25">
      <c r="A1286" s="3" t="s">
        <v>45</v>
      </c>
      <c r="B1286" s="2">
        <v>44378</v>
      </c>
      <c r="C1286" s="34">
        <v>0.93289563179262802</v>
      </c>
      <c r="D1286" s="7">
        <v>5.3750345898966601E-2</v>
      </c>
      <c r="E1286" s="7">
        <v>0.71654743995841197</v>
      </c>
      <c r="F1286" s="14">
        <v>0.22970221414262201</v>
      </c>
      <c r="G1286" s="7">
        <v>1.16527959149255E-2</v>
      </c>
      <c r="H1286" s="7">
        <v>2.3313437909066599E-2</v>
      </c>
      <c r="I1286" s="34">
        <v>0.20756026568661401</v>
      </c>
      <c r="J1286" s="34">
        <v>0.182836265397189</v>
      </c>
      <c r="K1286" s="34">
        <v>5.31035845693189E-2</v>
      </c>
      <c r="L1286" s="34">
        <v>0.30389081901374398</v>
      </c>
      <c r="M1286" s="7">
        <v>7.5077218336807694E-2</v>
      </c>
      <c r="N1286" s="7">
        <v>5.5774916195740799E-2</v>
      </c>
      <c r="O1286" s="7">
        <v>3.1121913354828699E-2</v>
      </c>
      <c r="P1286" s="7">
        <v>5.5668783621765097E-2</v>
      </c>
      <c r="Q1286" s="7">
        <v>5.8185333281075602</v>
      </c>
    </row>
    <row r="1287" spans="1:17" hidden="1" x14ac:dyDescent="0.25">
      <c r="A1287" s="3" t="s">
        <v>45</v>
      </c>
      <c r="B1287" s="2">
        <v>44409</v>
      </c>
      <c r="C1287" s="34">
        <v>0.93598397388412002</v>
      </c>
      <c r="D1287" s="7">
        <v>5.1147677919118999E-2</v>
      </c>
      <c r="E1287" s="7">
        <v>0.68059019250547403</v>
      </c>
      <c r="F1287" s="14">
        <v>0.26826212957540702</v>
      </c>
      <c r="G1287" s="7">
        <v>1.35287389141646E-2</v>
      </c>
      <c r="H1287" s="7">
        <v>2.3941952060706002E-2</v>
      </c>
      <c r="I1287" s="34">
        <v>0.18379428588213401</v>
      </c>
      <c r="J1287" s="34">
        <v>0.22085887054704501</v>
      </c>
      <c r="K1287" s="34">
        <v>5.3079428912465199E-2</v>
      </c>
      <c r="L1287" s="34">
        <v>0.273876958647786</v>
      </c>
      <c r="M1287" s="7">
        <v>8.6025386245887001E-2</v>
      </c>
      <c r="N1287" s="7">
        <v>3.7873068389092199E-2</v>
      </c>
      <c r="O1287" s="7">
        <v>4.8926564405277401E-2</v>
      </c>
      <c r="P1287" s="7">
        <v>5.80947459954426E-2</v>
      </c>
      <c r="Q1287" s="7">
        <v>5.8557612628306703</v>
      </c>
    </row>
    <row r="1288" spans="1:17" x14ac:dyDescent="0.25">
      <c r="A1288" s="3" t="s">
        <v>45</v>
      </c>
      <c r="B1288" s="2">
        <v>44440</v>
      </c>
      <c r="C1288" s="34">
        <v>0.89973086956505199</v>
      </c>
      <c r="D1288" s="7">
        <v>5.4879931395052803E-2</v>
      </c>
      <c r="E1288" s="7">
        <v>0.69761641956184595</v>
      </c>
      <c r="F1288" s="14">
        <v>0.24750364904310099</v>
      </c>
      <c r="G1288" s="7">
        <v>1.42852844191714E-2</v>
      </c>
      <c r="H1288" s="7">
        <v>2.5441170169238799E-2</v>
      </c>
      <c r="I1288" s="34">
        <v>0.17506993845741201</v>
      </c>
      <c r="J1288" s="34">
        <v>0.20987132716756901</v>
      </c>
      <c r="K1288" s="34">
        <v>5.2777287868971602E-2</v>
      </c>
      <c r="L1288" s="34">
        <v>0.28543655904624898</v>
      </c>
      <c r="M1288" s="7">
        <v>8.7764706888467894E-2</v>
      </c>
      <c r="N1288" s="7">
        <v>4.4969044868048202E-2</v>
      </c>
      <c r="O1288" s="7">
        <v>3.7972247603395202E-2</v>
      </c>
      <c r="P1288" s="7">
        <v>6.6412433511476701E-2</v>
      </c>
      <c r="Q1288" s="7">
        <v>5.7752604716438496</v>
      </c>
    </row>
    <row r="1289" spans="1:17" hidden="1" x14ac:dyDescent="0.25">
      <c r="A1289" s="3" t="s">
        <v>46</v>
      </c>
      <c r="B1289" s="2">
        <v>43466</v>
      </c>
      <c r="C1289" s="34">
        <v>0.86768415994286996</v>
      </c>
      <c r="D1289" s="7">
        <v>2.8660880854321402E-2</v>
      </c>
      <c r="E1289" s="7">
        <v>0.41491120563792</v>
      </c>
      <c r="F1289" s="14">
        <v>0.556427913507759</v>
      </c>
      <c r="G1289" s="7">
        <v>8.1998478670068306E-3</v>
      </c>
      <c r="H1289" s="7">
        <v>3.5790481127464698E-2</v>
      </c>
      <c r="I1289" s="34">
        <v>0.11294519424630001</v>
      </c>
      <c r="J1289" s="34">
        <v>0.107139511195561</v>
      </c>
      <c r="K1289" s="34">
        <v>9.0626269006010396E-2</v>
      </c>
      <c r="L1289" s="34">
        <v>0.35307021431440599</v>
      </c>
      <c r="M1289" s="7">
        <v>6.9471016627098897E-2</v>
      </c>
      <c r="N1289" s="7">
        <v>0.10363640333742299</v>
      </c>
      <c r="O1289" s="7">
        <v>4.4569779665777701E-2</v>
      </c>
      <c r="P1289" s="7">
        <v>7.4551282612951894E-2</v>
      </c>
      <c r="Q1289" s="7">
        <v>6.3587176951870799</v>
      </c>
    </row>
    <row r="1290" spans="1:17" hidden="1" x14ac:dyDescent="0.25">
      <c r="A1290" s="3" t="s">
        <v>46</v>
      </c>
      <c r="B1290" s="2">
        <v>43497</v>
      </c>
      <c r="C1290" s="34">
        <v>0.88236018825083296</v>
      </c>
      <c r="D1290" s="7">
        <v>2.6697414729080701E-2</v>
      </c>
      <c r="E1290" s="7">
        <v>0.42770019615950899</v>
      </c>
      <c r="F1290" s="14">
        <v>0.54560238911141001</v>
      </c>
      <c r="G1290" s="7">
        <v>8.9487822711370405E-3</v>
      </c>
      <c r="H1290" s="7">
        <v>3.4822109985409501E-2</v>
      </c>
      <c r="I1290" s="34">
        <v>0.11358551672838101</v>
      </c>
      <c r="J1290" s="34">
        <v>0.12691712997874399</v>
      </c>
      <c r="K1290" s="34">
        <v>8.45285053657166E-2</v>
      </c>
      <c r="L1290" s="34">
        <v>0.35046354341199698</v>
      </c>
      <c r="M1290" s="7">
        <v>6.5774668024997804E-2</v>
      </c>
      <c r="N1290" s="7">
        <v>9.8699709363747307E-2</v>
      </c>
      <c r="O1290" s="7">
        <v>4.2100639182752503E-2</v>
      </c>
      <c r="P1290" s="7">
        <v>7.4159395687117199E-2</v>
      </c>
      <c r="Q1290" s="7">
        <v>6.1812387709438701</v>
      </c>
    </row>
    <row r="1291" spans="1:17" hidden="1" x14ac:dyDescent="0.25">
      <c r="A1291" s="3" t="s">
        <v>46</v>
      </c>
      <c r="B1291" s="2">
        <v>43525</v>
      </c>
      <c r="C1291" s="34">
        <v>1.0357332685810801</v>
      </c>
      <c r="D1291" s="7">
        <v>2.6969824628942402E-2</v>
      </c>
      <c r="E1291" s="7">
        <v>0.422975637152884</v>
      </c>
      <c r="F1291" s="14">
        <v>0.55005453821817296</v>
      </c>
      <c r="G1291" s="7">
        <v>1.10502071117653E-2</v>
      </c>
      <c r="H1291" s="7">
        <v>3.1779532970320101E-2</v>
      </c>
      <c r="I1291" s="34">
        <v>0.119571922153765</v>
      </c>
      <c r="J1291" s="34">
        <v>0.12462408559279201</v>
      </c>
      <c r="K1291" s="34">
        <v>8.5787866866855203E-2</v>
      </c>
      <c r="L1291" s="34">
        <v>0.34761587052282</v>
      </c>
      <c r="M1291" s="7">
        <v>6.6535337631783306E-2</v>
      </c>
      <c r="N1291" s="7">
        <v>9.8334872207131399E-2</v>
      </c>
      <c r="O1291" s="7">
        <v>3.6748092986628199E-2</v>
      </c>
      <c r="P1291" s="7">
        <v>7.7952211956139106E-2</v>
      </c>
      <c r="Q1291" s="7">
        <v>6.4011447295502801</v>
      </c>
    </row>
    <row r="1292" spans="1:17" hidden="1" x14ac:dyDescent="0.25">
      <c r="A1292" s="3" t="s">
        <v>46</v>
      </c>
      <c r="B1292" s="2">
        <v>43556</v>
      </c>
      <c r="C1292" s="34">
        <v>0.98100862730850402</v>
      </c>
      <c r="D1292" s="7">
        <v>2.4046243888671801E-2</v>
      </c>
      <c r="E1292" s="7">
        <v>0.41634418354347102</v>
      </c>
      <c r="F1292" s="14">
        <v>0.55960957256785704</v>
      </c>
      <c r="G1292" s="7">
        <v>7.3633529156645504E-3</v>
      </c>
      <c r="H1292" s="7">
        <v>3.2648405945668903E-2</v>
      </c>
      <c r="I1292" s="34">
        <v>0.11692513346213</v>
      </c>
      <c r="J1292" s="34">
        <v>0.113907900484958</v>
      </c>
      <c r="K1292" s="34">
        <v>7.7647347711232897E-2</v>
      </c>
      <c r="L1292" s="34">
        <v>0.35919675748136998</v>
      </c>
      <c r="M1292" s="7">
        <v>6.5157866183022495E-2</v>
      </c>
      <c r="N1292" s="7">
        <v>9.7111644521547094E-2</v>
      </c>
      <c r="O1292" s="7">
        <v>3.98436588731617E-2</v>
      </c>
      <c r="P1292" s="7">
        <v>9.0197932421243507E-2</v>
      </c>
      <c r="Q1292" s="7">
        <v>6.26355303070555</v>
      </c>
    </row>
    <row r="1293" spans="1:17" hidden="1" x14ac:dyDescent="0.25">
      <c r="A1293" s="3" t="s">
        <v>46</v>
      </c>
      <c r="B1293" s="2">
        <v>43586</v>
      </c>
      <c r="C1293" s="34">
        <v>1.00564262459843</v>
      </c>
      <c r="D1293" s="7">
        <v>2.4813905565495301E-2</v>
      </c>
      <c r="E1293" s="7">
        <v>0.42339940481938898</v>
      </c>
      <c r="F1293" s="14">
        <v>0.55178668961511501</v>
      </c>
      <c r="G1293" s="7">
        <v>7.9050065302898095E-3</v>
      </c>
      <c r="H1293" s="7">
        <v>3.23986879537045E-2</v>
      </c>
      <c r="I1293" s="34">
        <v>0.12858448897961799</v>
      </c>
      <c r="J1293" s="34">
        <v>0.115272452887204</v>
      </c>
      <c r="K1293" s="34">
        <v>7.8414714860011697E-2</v>
      </c>
      <c r="L1293" s="34">
        <v>0.34557698839022399</v>
      </c>
      <c r="M1293" s="7">
        <v>7.1943985308268704E-2</v>
      </c>
      <c r="N1293" s="7">
        <v>0.100359542171926</v>
      </c>
      <c r="O1293" s="7">
        <v>3.67082573800558E-2</v>
      </c>
      <c r="P1293" s="7">
        <v>8.2835875538698103E-2</v>
      </c>
      <c r="Q1293" s="7">
        <v>6.2594598917316899</v>
      </c>
    </row>
    <row r="1294" spans="1:17" hidden="1" x14ac:dyDescent="0.25">
      <c r="A1294" s="3" t="s">
        <v>46</v>
      </c>
      <c r="B1294" s="2">
        <v>43617</v>
      </c>
      <c r="C1294" s="34">
        <v>0.94094765881039799</v>
      </c>
      <c r="D1294" s="7">
        <v>2.7816077253558901E-2</v>
      </c>
      <c r="E1294" s="7">
        <v>0.42702317765601799</v>
      </c>
      <c r="F1294" s="14">
        <v>0.545160745090423</v>
      </c>
      <c r="G1294" s="7">
        <v>8.0979136510856906E-3</v>
      </c>
      <c r="H1294" s="7">
        <v>2.86476445299832E-2</v>
      </c>
      <c r="I1294" s="34">
        <v>0.124317508525702</v>
      </c>
      <c r="J1294" s="34">
        <v>0.11589058787524301</v>
      </c>
      <c r="K1294" s="34">
        <v>7.8679037292135101E-2</v>
      </c>
      <c r="L1294" s="34">
        <v>0.35757222115191001</v>
      </c>
      <c r="M1294" s="7">
        <v>7.2001554667250001E-2</v>
      </c>
      <c r="N1294" s="7">
        <v>9.9821627287336998E-2</v>
      </c>
      <c r="O1294" s="7">
        <v>3.6047118756093899E-2</v>
      </c>
      <c r="P1294" s="7">
        <v>7.8924786263260605E-2</v>
      </c>
      <c r="Q1294" s="7">
        <v>6.2958354322407999</v>
      </c>
    </row>
    <row r="1295" spans="1:17" hidden="1" x14ac:dyDescent="0.25">
      <c r="A1295" s="3" t="s">
        <v>46</v>
      </c>
      <c r="B1295" s="2">
        <v>43647</v>
      </c>
      <c r="C1295" s="34">
        <v>0.98125703448933199</v>
      </c>
      <c r="D1295" s="7">
        <v>3.1464767454853403E-2</v>
      </c>
      <c r="E1295" s="7">
        <v>0.41684004885251202</v>
      </c>
      <c r="F1295" s="14">
        <v>0.55169518369263404</v>
      </c>
      <c r="G1295" s="7">
        <v>1.3293534072083699E-2</v>
      </c>
      <c r="H1295" s="7">
        <v>2.98516785462224E-2</v>
      </c>
      <c r="I1295" s="34">
        <v>0.12578469465125799</v>
      </c>
      <c r="J1295" s="34">
        <v>0.105760837836847</v>
      </c>
      <c r="K1295" s="34">
        <v>8.2035558151408505E-2</v>
      </c>
      <c r="L1295" s="34">
        <v>0.36135320877105398</v>
      </c>
      <c r="M1295" s="7">
        <v>6.5168250941868497E-2</v>
      </c>
      <c r="N1295" s="7">
        <v>9.5954430861474996E-2</v>
      </c>
      <c r="O1295" s="7">
        <v>4.08321918778322E-2</v>
      </c>
      <c r="P1295" s="7">
        <v>7.9965614289951206E-2</v>
      </c>
      <c r="Q1295" s="7">
        <v>6.2246624002602298</v>
      </c>
    </row>
    <row r="1296" spans="1:17" hidden="1" x14ac:dyDescent="0.25">
      <c r="A1296" s="3" t="s">
        <v>46</v>
      </c>
      <c r="B1296" s="2">
        <v>43678</v>
      </c>
      <c r="C1296" s="34">
        <v>1.0059465558696501</v>
      </c>
      <c r="D1296" s="7">
        <v>2.39777034858661E-2</v>
      </c>
      <c r="E1296" s="7">
        <v>0.41940965270695502</v>
      </c>
      <c r="F1296" s="14">
        <v>0.55661264380717901</v>
      </c>
      <c r="G1296" s="7">
        <v>8.8816495821970806E-3</v>
      </c>
      <c r="H1296" s="7">
        <v>2.8011683141184601E-2</v>
      </c>
      <c r="I1296" s="34">
        <v>0.13083616297244799</v>
      </c>
      <c r="J1296" s="34">
        <v>0.108815095254578</v>
      </c>
      <c r="K1296" s="34">
        <v>9.2000344291283398E-2</v>
      </c>
      <c r="L1296" s="34">
        <v>0.36164074581401001</v>
      </c>
      <c r="M1296" s="7">
        <v>6.6204345723275201E-2</v>
      </c>
      <c r="N1296" s="7">
        <v>9.6072940314493899E-2</v>
      </c>
      <c r="O1296" s="7">
        <v>3.5916863609024102E-2</v>
      </c>
      <c r="P1296" s="7">
        <v>7.1620169297505504E-2</v>
      </c>
      <c r="Q1296" s="7">
        <v>6.3229740581054097</v>
      </c>
    </row>
    <row r="1297" spans="1:17" hidden="1" x14ac:dyDescent="0.25">
      <c r="A1297" s="3" t="s">
        <v>46</v>
      </c>
      <c r="B1297" s="2">
        <v>43709</v>
      </c>
      <c r="C1297" s="34">
        <v>0.92608999518666701</v>
      </c>
      <c r="D1297" s="7">
        <v>2.60074162333572E-2</v>
      </c>
      <c r="E1297" s="7">
        <v>0.416560106858333</v>
      </c>
      <c r="F1297" s="14">
        <v>0.55743247690830999</v>
      </c>
      <c r="G1297" s="7">
        <v>8.8827103529429807E-3</v>
      </c>
      <c r="H1297" s="7">
        <v>3.4279319342825902E-2</v>
      </c>
      <c r="I1297" s="34">
        <v>0.11756999465623801</v>
      </c>
      <c r="J1297" s="34">
        <v>0.110625246181228</v>
      </c>
      <c r="K1297" s="34">
        <v>9.1527752546234006E-2</v>
      </c>
      <c r="L1297" s="34">
        <v>0.36831739808131903</v>
      </c>
      <c r="M1297" s="7">
        <v>6.0749635747760697E-2</v>
      </c>
      <c r="N1297" s="7">
        <v>9.26733536421427E-2</v>
      </c>
      <c r="O1297" s="7">
        <v>3.8547292033812297E-2</v>
      </c>
      <c r="P1297" s="7">
        <v>7.6827297415497195E-2</v>
      </c>
      <c r="Q1297" s="7">
        <v>6.2820458551874596</v>
      </c>
    </row>
    <row r="1298" spans="1:17" hidden="1" x14ac:dyDescent="0.25">
      <c r="A1298" s="3" t="s">
        <v>46</v>
      </c>
      <c r="B1298" s="2">
        <v>43739</v>
      </c>
      <c r="C1298" s="34">
        <v>1.0156859931217901</v>
      </c>
      <c r="D1298" s="7">
        <v>2.71630063022354E-2</v>
      </c>
      <c r="E1298" s="7">
        <v>0.41661924100361902</v>
      </c>
      <c r="F1298" s="14">
        <v>0.55621775269414597</v>
      </c>
      <c r="G1298" s="7">
        <v>9.8184962258559307E-3</v>
      </c>
      <c r="H1298" s="7">
        <v>3.4948926570890403E-2</v>
      </c>
      <c r="I1298" s="34">
        <v>0.11759843525597299</v>
      </c>
      <c r="J1298" s="34">
        <v>0.115757255100308</v>
      </c>
      <c r="K1298" s="34">
        <v>9.3822916237838505E-2</v>
      </c>
      <c r="L1298" s="34">
        <v>0.35775380072868201</v>
      </c>
      <c r="M1298" s="7">
        <v>6.4838744113802096E-2</v>
      </c>
      <c r="N1298" s="7">
        <v>9.2672233858556594E-2</v>
      </c>
      <c r="O1298" s="7">
        <v>3.8104935110248199E-2</v>
      </c>
      <c r="P1298" s="7">
        <v>7.4684256797844906E-2</v>
      </c>
      <c r="Q1298" s="7">
        <v>6.2778512755501801</v>
      </c>
    </row>
    <row r="1299" spans="1:17" hidden="1" x14ac:dyDescent="0.25">
      <c r="A1299" s="3" t="s">
        <v>46</v>
      </c>
      <c r="B1299" s="2">
        <v>43770</v>
      </c>
      <c r="C1299" s="34">
        <v>1.09126633553515</v>
      </c>
      <c r="D1299" s="7">
        <v>2.3017049759768201E-2</v>
      </c>
      <c r="E1299" s="7">
        <v>0.43876657000695601</v>
      </c>
      <c r="F1299" s="14">
        <v>0.538216380233276</v>
      </c>
      <c r="G1299" s="7">
        <v>6.8768416134153097E-3</v>
      </c>
      <c r="H1299" s="7">
        <v>4.7034588044492197E-2</v>
      </c>
      <c r="I1299" s="34">
        <v>0.135922070771654</v>
      </c>
      <c r="J1299" s="34">
        <v>0.108347964880566</v>
      </c>
      <c r="K1299" s="34">
        <v>0.10294271127466</v>
      </c>
      <c r="L1299" s="34">
        <v>0.35062410561051399</v>
      </c>
      <c r="M1299" s="7">
        <v>6.2621114803574199E-2</v>
      </c>
      <c r="N1299" s="7">
        <v>8.6199457391388998E-2</v>
      </c>
      <c r="O1299" s="7">
        <v>3.1845242742607902E-2</v>
      </c>
      <c r="P1299" s="7">
        <v>6.7585902867127304E-2</v>
      </c>
      <c r="Q1299" s="7">
        <v>6.0104494020516599</v>
      </c>
    </row>
    <row r="1300" spans="1:17" hidden="1" x14ac:dyDescent="0.25">
      <c r="A1300" s="3" t="s">
        <v>46</v>
      </c>
      <c r="B1300" s="2">
        <v>43800</v>
      </c>
      <c r="C1300" s="34">
        <v>1.2663775583052801</v>
      </c>
      <c r="D1300" s="7">
        <v>2.52056397047404E-2</v>
      </c>
      <c r="E1300" s="7">
        <v>0.43214930998860301</v>
      </c>
      <c r="F1300" s="14">
        <v>0.542645050306657</v>
      </c>
      <c r="G1300" s="7">
        <v>6.6579955220085803E-3</v>
      </c>
      <c r="H1300" s="7">
        <v>5.5392448666362198E-2</v>
      </c>
      <c r="I1300" s="34">
        <v>0.149402266811658</v>
      </c>
      <c r="J1300" s="34">
        <v>0.104685681309253</v>
      </c>
      <c r="K1300" s="34">
        <v>0.117364212131157</v>
      </c>
      <c r="L1300" s="34">
        <v>0.34697967948936498</v>
      </c>
      <c r="M1300" s="7">
        <v>6.3611577645756007E-2</v>
      </c>
      <c r="N1300" s="7">
        <v>7.20782280058197E-2</v>
      </c>
      <c r="O1300" s="7">
        <v>2.79515903293301E-2</v>
      </c>
      <c r="P1300" s="7">
        <v>5.5876320089290603E-2</v>
      </c>
      <c r="Q1300" s="7">
        <v>6.2816054597402697</v>
      </c>
    </row>
    <row r="1301" spans="1:17" hidden="1" x14ac:dyDescent="0.25">
      <c r="A1301" s="3" t="s">
        <v>46</v>
      </c>
      <c r="B1301" s="2">
        <v>43831</v>
      </c>
      <c r="C1301" s="34">
        <v>0.89373056520654803</v>
      </c>
      <c r="D1301" s="7">
        <v>2.6918010609678699E-2</v>
      </c>
      <c r="E1301" s="7">
        <v>0.421003941344056</v>
      </c>
      <c r="F1301" s="14">
        <v>0.55207804804626504</v>
      </c>
      <c r="G1301" s="7">
        <v>8.7598021584972402E-3</v>
      </c>
      <c r="H1301" s="7">
        <v>2.68760624991446E-2</v>
      </c>
      <c r="I1301" s="34">
        <v>9.5281233766373402E-2</v>
      </c>
      <c r="J1301" s="34">
        <v>0.109222698837438</v>
      </c>
      <c r="K1301" s="34">
        <v>8.7553663528331896E-2</v>
      </c>
      <c r="L1301" s="34">
        <v>0.38405330425819501</v>
      </c>
      <c r="M1301" s="7">
        <v>6.8663976222890596E-2</v>
      </c>
      <c r="N1301" s="7">
        <v>0.101163810754391</v>
      </c>
      <c r="O1301" s="7">
        <v>3.74527965551004E-2</v>
      </c>
      <c r="P1301" s="7">
        <v>8.09726514196384E-2</v>
      </c>
      <c r="Q1301" s="7">
        <v>6.3215109918832901</v>
      </c>
    </row>
    <row r="1302" spans="1:17" hidden="1" x14ac:dyDescent="0.25">
      <c r="A1302" s="3" t="s">
        <v>46</v>
      </c>
      <c r="B1302" s="2">
        <v>43862</v>
      </c>
      <c r="C1302" s="34">
        <v>0.90192700271548498</v>
      </c>
      <c r="D1302" s="7">
        <v>2.68428583048093E-2</v>
      </c>
      <c r="E1302" s="7">
        <v>0.42478130286792598</v>
      </c>
      <c r="F1302" s="14">
        <v>0.54837583882726404</v>
      </c>
      <c r="G1302" s="7">
        <v>8.49527415563563E-3</v>
      </c>
      <c r="H1302" s="7">
        <v>2.94563001554277E-2</v>
      </c>
      <c r="I1302" s="34">
        <v>0.101615844059825</v>
      </c>
      <c r="J1302" s="34">
        <v>0.123022183184096</v>
      </c>
      <c r="K1302" s="34">
        <v>7.9301594499220598E-2</v>
      </c>
      <c r="L1302" s="34">
        <v>0.38616893046693901</v>
      </c>
      <c r="M1302" s="7">
        <v>6.6459635403207207E-2</v>
      </c>
      <c r="N1302" s="7">
        <v>9.0491575703198601E-2</v>
      </c>
      <c r="O1302" s="7">
        <v>3.6722094965096E-2</v>
      </c>
      <c r="P1302" s="7">
        <v>7.8266567407354701E-2</v>
      </c>
      <c r="Q1302" s="7">
        <v>6.2971266671114101</v>
      </c>
    </row>
    <row r="1303" spans="1:17" hidden="1" x14ac:dyDescent="0.25">
      <c r="A1303" s="3" t="s">
        <v>46</v>
      </c>
      <c r="B1303" s="2">
        <v>43891</v>
      </c>
      <c r="C1303" s="34">
        <v>0.85307765433123905</v>
      </c>
      <c r="D1303" s="7">
        <v>2.9686401577678601E-2</v>
      </c>
      <c r="E1303" s="7">
        <v>0.40735909877790699</v>
      </c>
      <c r="F1303" s="14">
        <v>0.56295449964441402</v>
      </c>
      <c r="G1303" s="7">
        <v>7.2416023679754103E-3</v>
      </c>
      <c r="H1303" s="7">
        <v>2.3695256864742598E-2</v>
      </c>
      <c r="I1303" s="34">
        <v>5.6071965566763998E-2</v>
      </c>
      <c r="J1303" s="34">
        <v>8.1380209884819005E-2</v>
      </c>
      <c r="K1303" s="34">
        <v>8.8072731286936198E-2</v>
      </c>
      <c r="L1303" s="34">
        <v>0.51099947066923501</v>
      </c>
      <c r="M1303" s="7">
        <v>5.28463171097351E-2</v>
      </c>
      <c r="N1303" s="7">
        <v>8.0091854791316905E-2</v>
      </c>
      <c r="O1303" s="7">
        <v>2.3210671457379799E-2</v>
      </c>
      <c r="P1303" s="7">
        <v>7.6389920001096304E-2</v>
      </c>
      <c r="Q1303" s="7">
        <v>6.3625205825664004</v>
      </c>
    </row>
    <row r="1304" spans="1:17" hidden="1" x14ac:dyDescent="0.25">
      <c r="A1304" s="3" t="s">
        <v>46</v>
      </c>
      <c r="B1304" s="2">
        <v>43922</v>
      </c>
      <c r="C1304" s="34">
        <v>0.51639904259921898</v>
      </c>
      <c r="D1304" s="7">
        <v>3.3952022809777098E-2</v>
      </c>
      <c r="E1304" s="7">
        <v>0.34026337505317</v>
      </c>
      <c r="F1304" s="14">
        <v>0.625784602137053</v>
      </c>
      <c r="G1304" s="7">
        <v>4.8436645381241799E-3</v>
      </c>
      <c r="H1304" s="7">
        <v>2.6165565164702802E-4</v>
      </c>
      <c r="I1304" s="34">
        <v>4.2124240984693401E-4</v>
      </c>
      <c r="J1304" s="34">
        <v>7.5469622370260897E-3</v>
      </c>
      <c r="K1304" s="34">
        <v>7.5819175673544403E-2</v>
      </c>
      <c r="L1304" s="34">
        <v>0.80145024234321505</v>
      </c>
      <c r="M1304" s="7">
        <v>1.4296853540905E-2</v>
      </c>
      <c r="N1304" s="7">
        <v>4.2005825728599601E-2</v>
      </c>
      <c r="O1304" s="7">
        <v>2.2461867674996002E-3</v>
      </c>
      <c r="P1304" s="7">
        <v>5.1108191109592097E-2</v>
      </c>
      <c r="Q1304" s="7">
        <v>6.5867266143570999</v>
      </c>
    </row>
    <row r="1305" spans="1:17" hidden="1" x14ac:dyDescent="0.25">
      <c r="A1305" s="3" t="s">
        <v>46</v>
      </c>
      <c r="B1305" s="2">
        <v>43952</v>
      </c>
      <c r="C1305" s="34">
        <v>0.65259270201405095</v>
      </c>
      <c r="D1305" s="7">
        <v>3.0783786075626499E-2</v>
      </c>
      <c r="E1305" s="7">
        <v>0.379927332000142</v>
      </c>
      <c r="F1305" s="14">
        <v>0.58928888192423201</v>
      </c>
      <c r="G1305" s="7">
        <v>4.5021454571595098E-3</v>
      </c>
      <c r="H1305" s="7">
        <v>5.54770379225682E-4</v>
      </c>
      <c r="I1305" s="34">
        <v>3.24595816028409E-3</v>
      </c>
      <c r="J1305" s="34">
        <v>2.0275429681161701E-2</v>
      </c>
      <c r="K1305" s="34">
        <v>8.1747801799066794E-2</v>
      </c>
      <c r="L1305" s="34">
        <v>0.68612714310831602</v>
      </c>
      <c r="M1305" s="7">
        <v>1.8605684731630202E-2</v>
      </c>
      <c r="N1305" s="7">
        <v>0.113693205399022</v>
      </c>
      <c r="O1305" s="7">
        <v>2.44341354696995E-3</v>
      </c>
      <c r="P1305" s="7">
        <v>6.8804447737163696E-2</v>
      </c>
      <c r="Q1305" s="7">
        <v>6.4408749476456801</v>
      </c>
    </row>
    <row r="1306" spans="1:17" hidden="1" x14ac:dyDescent="0.25">
      <c r="A1306" s="3" t="s">
        <v>46</v>
      </c>
      <c r="B1306" s="2">
        <v>43983</v>
      </c>
      <c r="C1306" s="34">
        <v>0.79407779734171702</v>
      </c>
      <c r="D1306" s="7">
        <v>3.12087566784972E-2</v>
      </c>
      <c r="E1306" s="7">
        <v>0.42264279524501802</v>
      </c>
      <c r="F1306" s="14">
        <v>0.54614844807648499</v>
      </c>
      <c r="G1306" s="7">
        <v>5.7709012179204397E-3</v>
      </c>
      <c r="H1306" s="7">
        <v>1.7369942565706498E-2</v>
      </c>
      <c r="I1306" s="34">
        <v>8.4250733446379206E-2</v>
      </c>
      <c r="J1306" s="34">
        <v>3.1535710148789899E-2</v>
      </c>
      <c r="K1306" s="34">
        <v>8.3617602264199703E-2</v>
      </c>
      <c r="L1306" s="34">
        <v>0.53898146424860005</v>
      </c>
      <c r="M1306" s="7">
        <v>3.5100039426227997E-2</v>
      </c>
      <c r="N1306" s="7">
        <v>0.13194755364771499</v>
      </c>
      <c r="O1306" s="7">
        <v>4.4779151515994204E-3</v>
      </c>
      <c r="P1306" s="7">
        <v>6.69481378828614E-2</v>
      </c>
      <c r="Q1306" s="7">
        <v>6.3812038119522203</v>
      </c>
    </row>
    <row r="1307" spans="1:17" hidden="1" x14ac:dyDescent="0.25">
      <c r="A1307" s="3" t="s">
        <v>46</v>
      </c>
      <c r="B1307" s="2">
        <v>44013</v>
      </c>
      <c r="C1307" s="34">
        <v>0.92225669169496205</v>
      </c>
      <c r="D1307" s="7">
        <v>2.9105229452304801E-2</v>
      </c>
      <c r="E1307" s="7">
        <v>0.44921669062655001</v>
      </c>
      <c r="F1307" s="14">
        <v>0.52167807992114501</v>
      </c>
      <c r="G1307" s="7">
        <v>5.8741352018785303E-3</v>
      </c>
      <c r="H1307" s="7">
        <v>2.8332267534631E-2</v>
      </c>
      <c r="I1307" s="34">
        <v>0.115756052766938</v>
      </c>
      <c r="J1307" s="34">
        <v>6.2146327153505897E-2</v>
      </c>
      <c r="K1307" s="34">
        <v>8.0207383490294298E-2</v>
      </c>
      <c r="L1307" s="34">
        <v>0.44223337761589698</v>
      </c>
      <c r="M1307" s="7">
        <v>5.9285823799812398E-2</v>
      </c>
      <c r="N1307" s="7">
        <v>0.127691710978448</v>
      </c>
      <c r="O1307" s="7">
        <v>5.6418590039459104E-3</v>
      </c>
      <c r="P1307" s="7">
        <v>7.2831062454647502E-2</v>
      </c>
      <c r="Q1307" s="7">
        <v>6.4632026111012104</v>
      </c>
    </row>
    <row r="1308" spans="1:17" hidden="1" x14ac:dyDescent="0.25">
      <c r="A1308" s="3" t="s">
        <v>46</v>
      </c>
      <c r="B1308" s="2">
        <v>44044</v>
      </c>
      <c r="C1308" s="34">
        <v>0.94154902332621404</v>
      </c>
      <c r="D1308" s="7">
        <v>2.7077971966860601E-2</v>
      </c>
      <c r="E1308" s="7">
        <v>0.44928890533924398</v>
      </c>
      <c r="F1308" s="14">
        <v>0.52363312269389595</v>
      </c>
      <c r="G1308" s="7">
        <v>7.5428099855852004E-3</v>
      </c>
      <c r="H1308" s="7">
        <v>3.1487630215896699E-2</v>
      </c>
      <c r="I1308" s="34">
        <v>0.10963747651417501</v>
      </c>
      <c r="J1308" s="34">
        <v>8.6224469961877007E-2</v>
      </c>
      <c r="K1308" s="34">
        <v>8.2634942072311104E-2</v>
      </c>
      <c r="L1308" s="34">
        <v>0.41613981406998801</v>
      </c>
      <c r="M1308" s="7">
        <v>5.99821369522609E-2</v>
      </c>
      <c r="N1308" s="7">
        <v>0.12822457538273299</v>
      </c>
      <c r="O1308" s="7">
        <v>7.6088795936309003E-3</v>
      </c>
      <c r="P1308" s="7">
        <v>7.0517265251542505E-2</v>
      </c>
      <c r="Q1308" s="7">
        <v>6.4054657204642496</v>
      </c>
    </row>
    <row r="1309" spans="1:17" hidden="1" x14ac:dyDescent="0.25">
      <c r="A1309" s="3" t="s">
        <v>46</v>
      </c>
      <c r="B1309" s="2">
        <v>44075</v>
      </c>
      <c r="C1309" s="34">
        <v>0.93718676499542797</v>
      </c>
      <c r="D1309" s="7">
        <v>2.5642194840133501E-2</v>
      </c>
      <c r="E1309" s="7">
        <v>0.433952463397341</v>
      </c>
      <c r="F1309" s="14">
        <v>0.54040534176252497</v>
      </c>
      <c r="G1309" s="7">
        <v>8.5190816837901508E-3</v>
      </c>
      <c r="H1309" s="7">
        <v>3.08319922536586E-2</v>
      </c>
      <c r="I1309" s="34">
        <v>0.11671763284493999</v>
      </c>
      <c r="J1309" s="34">
        <v>7.8772493641675101E-2</v>
      </c>
      <c r="K1309" s="34">
        <v>8.6049642042861696E-2</v>
      </c>
      <c r="L1309" s="34">
        <v>0.42130110428788597</v>
      </c>
      <c r="M1309" s="7">
        <v>6.5564988434450702E-2</v>
      </c>
      <c r="N1309" s="7">
        <v>0.105063703958917</v>
      </c>
      <c r="O1309" s="7">
        <v>9.7452328972490107E-3</v>
      </c>
      <c r="P1309" s="7">
        <v>7.7434127954571705E-2</v>
      </c>
      <c r="Q1309" s="7">
        <v>6.45160882476645</v>
      </c>
    </row>
    <row r="1310" spans="1:17" hidden="1" x14ac:dyDescent="0.25">
      <c r="A1310" s="3" t="s">
        <v>46</v>
      </c>
      <c r="B1310" s="2">
        <v>44105</v>
      </c>
      <c r="C1310" s="34">
        <v>0.99079627063533204</v>
      </c>
      <c r="D1310" s="7">
        <v>2.8152166786656701E-2</v>
      </c>
      <c r="E1310" s="7">
        <v>0.45232135199497098</v>
      </c>
      <c r="F1310" s="14">
        <v>0.51952648121837197</v>
      </c>
      <c r="G1310" s="7">
        <v>7.7960935378820102E-3</v>
      </c>
      <c r="H1310" s="7">
        <v>3.87652026484821E-2</v>
      </c>
      <c r="I1310" s="34">
        <v>0.103240099265016</v>
      </c>
      <c r="J1310" s="34">
        <v>8.1281019497832202E-2</v>
      </c>
      <c r="K1310" s="34">
        <v>9.5063625454169201E-2</v>
      </c>
      <c r="L1310" s="34">
        <v>0.42602364151560002</v>
      </c>
      <c r="M1310" s="7">
        <v>6.3088087942564999E-2</v>
      </c>
      <c r="N1310" s="7">
        <v>0.1046549528564</v>
      </c>
      <c r="O1310" s="7">
        <v>9.0106758131156903E-3</v>
      </c>
      <c r="P1310" s="7">
        <v>7.1076601468937795E-2</v>
      </c>
      <c r="Q1310" s="7">
        <v>6.3682603815910301</v>
      </c>
    </row>
    <row r="1311" spans="1:17" hidden="1" x14ac:dyDescent="0.25">
      <c r="A1311" s="3" t="s">
        <v>46</v>
      </c>
      <c r="B1311" s="2">
        <v>44136</v>
      </c>
      <c r="C1311" s="34">
        <v>0.75038769025428698</v>
      </c>
      <c r="D1311" s="7">
        <v>2.9121658426308698E-2</v>
      </c>
      <c r="E1311" s="7">
        <v>0.40633465262611801</v>
      </c>
      <c r="F1311" s="14">
        <v>0.56454368894757301</v>
      </c>
      <c r="G1311" s="7">
        <v>6.0786270656502201E-3</v>
      </c>
      <c r="H1311" s="7">
        <v>2.0986388121360999E-2</v>
      </c>
      <c r="I1311" s="34">
        <v>2.64164636859117E-2</v>
      </c>
      <c r="J1311" s="34">
        <v>4.9837350798372197E-2</v>
      </c>
      <c r="K1311" s="34">
        <v>9.6282715144583503E-2</v>
      </c>
      <c r="L1311" s="34">
        <v>0.56926366984614096</v>
      </c>
      <c r="M1311" s="7">
        <v>5.4040214250690201E-2</v>
      </c>
      <c r="N1311" s="7">
        <v>8.8425389877065996E-2</v>
      </c>
      <c r="O1311" s="7">
        <v>6.1490828887646202E-3</v>
      </c>
      <c r="P1311" s="7">
        <v>8.25200983214599E-2</v>
      </c>
      <c r="Q1311" s="7">
        <v>6.47830342410903</v>
      </c>
    </row>
    <row r="1312" spans="1:17" hidden="1" x14ac:dyDescent="0.25">
      <c r="A1312" s="3" t="s">
        <v>46</v>
      </c>
      <c r="B1312" s="2">
        <v>44166</v>
      </c>
      <c r="C1312" s="34">
        <v>1.2055440603129399</v>
      </c>
      <c r="D1312" s="7">
        <v>2.8851156973068701E-2</v>
      </c>
      <c r="E1312" s="7">
        <v>0.45009597688242298</v>
      </c>
      <c r="F1312" s="14">
        <v>0.52105286614450796</v>
      </c>
      <c r="G1312" s="7">
        <v>5.1693120359647699E-3</v>
      </c>
      <c r="H1312" s="7">
        <v>4.9998754240699002E-2</v>
      </c>
      <c r="I1312" s="34">
        <v>0.14465668964261599</v>
      </c>
      <c r="J1312" s="34">
        <v>5.9041200859912997E-2</v>
      </c>
      <c r="K1312" s="34">
        <v>0.12056334542052199</v>
      </c>
      <c r="L1312" s="34">
        <v>0.400070154202876</v>
      </c>
      <c r="M1312" s="7">
        <v>6.1172826311787602E-2</v>
      </c>
      <c r="N1312" s="7">
        <v>9.8250778634213901E-2</v>
      </c>
      <c r="O1312" s="7">
        <v>5.00729017521577E-3</v>
      </c>
      <c r="P1312" s="7">
        <v>5.6069648476191197E-2</v>
      </c>
      <c r="Q1312" s="7">
        <v>6.34638276124707</v>
      </c>
    </row>
    <row r="1313" spans="1:17" hidden="1" x14ac:dyDescent="0.25">
      <c r="A1313" s="3" t="s">
        <v>46</v>
      </c>
      <c r="B1313" s="2">
        <v>44197</v>
      </c>
      <c r="C1313" s="34">
        <v>0.549820556466035</v>
      </c>
      <c r="D1313" s="7">
        <v>3.36036287709051E-2</v>
      </c>
      <c r="E1313" s="7">
        <v>0.391621201549954</v>
      </c>
      <c r="F1313" s="14">
        <v>0.574775169679141</v>
      </c>
      <c r="G1313" s="7">
        <v>7.3222781340574498E-3</v>
      </c>
      <c r="H1313" s="7">
        <v>3.59620794121147E-3</v>
      </c>
      <c r="I1313" s="34">
        <v>4.5279857767095602E-4</v>
      </c>
      <c r="J1313" s="34">
        <v>4.3136435577723203E-2</v>
      </c>
      <c r="K1313" s="34">
        <v>7.2169689932108594E-2</v>
      </c>
      <c r="L1313" s="34">
        <v>0.65520658793706898</v>
      </c>
      <c r="M1313" s="7">
        <v>5.1446162073526501E-2</v>
      </c>
      <c r="N1313" s="7">
        <v>6.9794378502591001E-2</v>
      </c>
      <c r="O1313" s="7">
        <v>6.4850422688825697E-3</v>
      </c>
      <c r="P1313" s="7">
        <v>9.0390419055158905E-2</v>
      </c>
      <c r="Q1313" s="7">
        <v>6.5199115340905403</v>
      </c>
    </row>
    <row r="1314" spans="1:17" hidden="1" x14ac:dyDescent="0.25">
      <c r="A1314" s="3" t="s">
        <v>46</v>
      </c>
      <c r="B1314" s="2">
        <v>44228</v>
      </c>
      <c r="C1314" s="34">
        <v>0.57393113771100701</v>
      </c>
      <c r="D1314" s="7">
        <v>3.10434134654087E-2</v>
      </c>
      <c r="E1314" s="7">
        <v>0.38184203581901099</v>
      </c>
      <c r="F1314" s="14">
        <v>0.58711455071558005</v>
      </c>
      <c r="G1314" s="7">
        <v>6.5955659303547198E-3</v>
      </c>
      <c r="H1314" s="7">
        <v>2.63204350251542E-3</v>
      </c>
      <c r="I1314" s="34">
        <v>7.4078520190646495E-4</v>
      </c>
      <c r="J1314" s="34">
        <v>4.5469248076197802E-2</v>
      </c>
      <c r="K1314" s="34">
        <v>7.5557405672002198E-2</v>
      </c>
      <c r="L1314" s="34">
        <v>0.62477312068273005</v>
      </c>
      <c r="M1314" s="7">
        <v>5.9672805968304397E-2</v>
      </c>
      <c r="N1314" s="7">
        <v>8.4274249042958604E-2</v>
      </c>
      <c r="O1314" s="7">
        <v>5.6800720693571298E-3</v>
      </c>
      <c r="P1314" s="7">
        <v>9.4604703853673006E-2</v>
      </c>
      <c r="Q1314" s="7">
        <v>6.5324342279563101</v>
      </c>
    </row>
    <row r="1315" spans="1:17" hidden="1" x14ac:dyDescent="0.25">
      <c r="A1315" s="3" t="s">
        <v>46</v>
      </c>
      <c r="B1315" s="2">
        <v>44256</v>
      </c>
      <c r="C1315" s="34">
        <v>0.68546351121836901</v>
      </c>
      <c r="D1315" s="7">
        <v>2.9411869597827E-2</v>
      </c>
      <c r="E1315" s="7">
        <v>0.39153281217761599</v>
      </c>
      <c r="F1315" s="14">
        <v>0.57905531822455703</v>
      </c>
      <c r="G1315" s="7">
        <v>7.8039470596993898E-3</v>
      </c>
      <c r="H1315" s="7">
        <v>2.4585430420814101E-3</v>
      </c>
      <c r="I1315" s="34">
        <v>1.59311357321533E-3</v>
      </c>
      <c r="J1315" s="34">
        <v>4.59257689264587E-2</v>
      </c>
      <c r="K1315" s="34">
        <v>7.6727030019262496E-2</v>
      </c>
      <c r="L1315" s="34">
        <v>0.60377017287499202</v>
      </c>
      <c r="M1315" s="7">
        <v>5.9381284513759097E-2</v>
      </c>
      <c r="N1315" s="7">
        <v>9.8808590623232398E-2</v>
      </c>
      <c r="O1315" s="7">
        <v>6.7916581183345799E-3</v>
      </c>
      <c r="P1315" s="7">
        <v>9.6739891248964899E-2</v>
      </c>
      <c r="Q1315" s="7">
        <v>6.5635993626523002</v>
      </c>
    </row>
    <row r="1316" spans="1:17" hidden="1" x14ac:dyDescent="0.25">
      <c r="A1316" s="3" t="s">
        <v>46</v>
      </c>
      <c r="B1316" s="2">
        <v>44287</v>
      </c>
      <c r="C1316" s="34">
        <v>0.90225830924460504</v>
      </c>
      <c r="D1316" s="7">
        <v>3.01549555973393E-2</v>
      </c>
      <c r="E1316" s="7">
        <v>0.44655026072878801</v>
      </c>
      <c r="F1316" s="14">
        <v>0.52329478367387305</v>
      </c>
      <c r="G1316" s="7">
        <v>6.6951529720442699E-3</v>
      </c>
      <c r="H1316" s="7">
        <v>1.6607677884860901E-2</v>
      </c>
      <c r="I1316" s="34">
        <v>0.11862019891445</v>
      </c>
      <c r="J1316" s="34">
        <v>4.9999052942496701E-2</v>
      </c>
      <c r="K1316" s="34">
        <v>8.9860749555185596E-2</v>
      </c>
      <c r="L1316" s="34">
        <v>0.43417239244349598</v>
      </c>
      <c r="M1316" s="7">
        <v>6.1728323253844197E-2</v>
      </c>
      <c r="N1316" s="7">
        <v>0.13972201188979499</v>
      </c>
      <c r="O1316" s="7">
        <v>6.5627946983422602E-3</v>
      </c>
      <c r="P1316" s="7">
        <v>7.6031645445485199E-2</v>
      </c>
      <c r="Q1316" s="7">
        <v>6.4404959352410502</v>
      </c>
    </row>
    <row r="1317" spans="1:17" hidden="1" x14ac:dyDescent="0.25">
      <c r="A1317" s="3" t="s">
        <v>46</v>
      </c>
      <c r="B1317" s="2">
        <v>44317</v>
      </c>
      <c r="C1317" s="34">
        <v>1.00070014509276</v>
      </c>
      <c r="D1317" s="7">
        <v>2.9284679278341701E-2</v>
      </c>
      <c r="E1317" s="7">
        <v>0.45742666186904701</v>
      </c>
      <c r="F1317" s="14">
        <v>0.51328865885261099</v>
      </c>
      <c r="G1317" s="7">
        <v>5.2574184556403204E-3</v>
      </c>
      <c r="H1317" s="7">
        <v>2.7757392458528301E-2</v>
      </c>
      <c r="I1317" s="34">
        <v>0.13084570805398801</v>
      </c>
      <c r="J1317" s="34">
        <v>7.49618708250923E-2</v>
      </c>
      <c r="K1317" s="34">
        <v>8.1950584077262301E-2</v>
      </c>
      <c r="L1317" s="34">
        <v>0.39412706826197202</v>
      </c>
      <c r="M1317" s="7">
        <v>5.9708020907905598E-2</v>
      </c>
      <c r="N1317" s="7">
        <v>0.14166524070355699</v>
      </c>
      <c r="O1317" s="7">
        <v>1.0444345544961001E-2</v>
      </c>
      <c r="P1317" s="7">
        <v>7.3282350711093402E-2</v>
      </c>
      <c r="Q1317" s="7">
        <v>6.4026060864138401</v>
      </c>
    </row>
    <row r="1318" spans="1:17" hidden="1" x14ac:dyDescent="0.25">
      <c r="A1318" s="3" t="s">
        <v>46</v>
      </c>
      <c r="B1318" s="2">
        <v>44348</v>
      </c>
      <c r="C1318" s="34">
        <v>0.92921463936572002</v>
      </c>
      <c r="D1318" s="7">
        <v>2.9795075111677699E-2</v>
      </c>
      <c r="E1318" s="7">
        <v>0.44513890591698502</v>
      </c>
      <c r="F1318" s="14">
        <v>0.52506601897133798</v>
      </c>
      <c r="G1318" s="7">
        <v>6.4786967505343698E-3</v>
      </c>
      <c r="H1318" s="7">
        <v>2.68096318783318E-2</v>
      </c>
      <c r="I1318" s="34">
        <v>0.11332903779198999</v>
      </c>
      <c r="J1318" s="34">
        <v>8.8039034805100405E-2</v>
      </c>
      <c r="K1318" s="34">
        <v>7.6814447745569406E-2</v>
      </c>
      <c r="L1318" s="34">
        <v>0.40293392475637302</v>
      </c>
      <c r="M1318" s="7">
        <v>6.5049222811868701E-2</v>
      </c>
      <c r="N1318" s="7">
        <v>0.12722004420021699</v>
      </c>
      <c r="O1318" s="7">
        <v>1.51058989958061E-2</v>
      </c>
      <c r="P1318" s="7">
        <v>7.8220060264208205E-2</v>
      </c>
      <c r="Q1318" s="7">
        <v>6.4690443707716296</v>
      </c>
    </row>
    <row r="1319" spans="1:17" hidden="1" x14ac:dyDescent="0.25">
      <c r="A1319" s="3" t="s">
        <v>46</v>
      </c>
      <c r="B1319" s="2">
        <v>44378</v>
      </c>
      <c r="C1319" s="34">
        <v>0.96867887860700497</v>
      </c>
      <c r="D1319" s="7">
        <v>2.9725154695508502E-2</v>
      </c>
      <c r="E1319" s="7">
        <v>0.439131015496247</v>
      </c>
      <c r="F1319" s="14">
        <v>0.53114382980824504</v>
      </c>
      <c r="G1319" s="7">
        <v>5.6201951061723796E-3</v>
      </c>
      <c r="H1319" s="7">
        <v>2.9578480128304701E-2</v>
      </c>
      <c r="I1319" s="34">
        <v>0.11795325615213299</v>
      </c>
      <c r="J1319" s="34">
        <v>9.9649770618750494E-2</v>
      </c>
      <c r="K1319" s="34">
        <v>8.0585419905783107E-2</v>
      </c>
      <c r="L1319" s="34">
        <v>0.40101821407251098</v>
      </c>
      <c r="M1319" s="7">
        <v>6.64127003763611E-2</v>
      </c>
      <c r="N1319" s="7">
        <v>0.10743307025111599</v>
      </c>
      <c r="O1319" s="7">
        <v>1.52474390800354E-2</v>
      </c>
      <c r="P1319" s="7">
        <v>7.6501454308832303E-2</v>
      </c>
      <c r="Q1319" s="7">
        <v>6.4492062405760002</v>
      </c>
    </row>
    <row r="1320" spans="1:17" hidden="1" x14ac:dyDescent="0.25">
      <c r="A1320" s="3" t="s">
        <v>46</v>
      </c>
      <c r="B1320" s="2">
        <v>44409</v>
      </c>
      <c r="C1320" s="34">
        <v>0.97501749317116904</v>
      </c>
      <c r="D1320" s="7">
        <v>3.2194515308140902E-2</v>
      </c>
      <c r="E1320" s="7">
        <v>0.456491488382129</v>
      </c>
      <c r="F1320" s="14">
        <v>0.51131399630972996</v>
      </c>
      <c r="G1320" s="7">
        <v>5.9930914601229101E-3</v>
      </c>
      <c r="H1320" s="7">
        <v>3.0337651875556301E-2</v>
      </c>
      <c r="I1320" s="34">
        <v>0.12973626911077801</v>
      </c>
      <c r="J1320" s="34">
        <v>0.118594230557242</v>
      </c>
      <c r="K1320" s="34">
        <v>7.5321405751670706E-2</v>
      </c>
      <c r="L1320" s="34">
        <v>0.36550609127099298</v>
      </c>
      <c r="M1320" s="7">
        <v>6.4851608124834398E-2</v>
      </c>
      <c r="N1320" s="7">
        <v>0.119191406738496</v>
      </c>
      <c r="O1320" s="7">
        <v>1.8773418955741299E-2</v>
      </c>
      <c r="P1320" s="7">
        <v>7.16948261545656E-2</v>
      </c>
      <c r="Q1320" s="7">
        <v>6.3364942193394</v>
      </c>
    </row>
    <row r="1321" spans="1:17" x14ac:dyDescent="0.25">
      <c r="A1321" s="3" t="s">
        <v>46</v>
      </c>
      <c r="B1321" s="2">
        <v>44440</v>
      </c>
      <c r="C1321" s="34">
        <v>0.90994470426624896</v>
      </c>
      <c r="D1321" s="7">
        <v>2.9291149251126702E-2</v>
      </c>
      <c r="E1321" s="7">
        <v>0.436510371777665</v>
      </c>
      <c r="F1321" s="14">
        <v>0.53419847897120798</v>
      </c>
      <c r="G1321" s="7">
        <v>6.9103078478753499E-3</v>
      </c>
      <c r="H1321" s="7">
        <v>3.1221494381633401E-2</v>
      </c>
      <c r="I1321" s="34">
        <v>0.113191991520808</v>
      </c>
      <c r="J1321" s="34">
        <v>0.118401525419944</v>
      </c>
      <c r="K1321" s="34">
        <v>7.7153313514519303E-2</v>
      </c>
      <c r="L1321" s="34">
        <v>0.38353191990296598</v>
      </c>
      <c r="M1321" s="7">
        <v>6.3750055624243698E-2</v>
      </c>
      <c r="N1321" s="7">
        <v>9.6420334143732897E-2</v>
      </c>
      <c r="O1321" s="7">
        <v>1.82176326734022E-2</v>
      </c>
      <c r="P1321" s="7">
        <v>9.1201424970874606E-2</v>
      </c>
      <c r="Q1321" s="7">
        <v>6.5254861644903501</v>
      </c>
    </row>
    <row r="1322" spans="1:17" hidden="1" x14ac:dyDescent="0.25">
      <c r="A1322" s="3" t="s">
        <v>47</v>
      </c>
      <c r="B1322" s="2">
        <v>43466</v>
      </c>
      <c r="C1322" s="34">
        <v>0.79299322708622499</v>
      </c>
      <c r="D1322" s="7">
        <v>4.2270213579853402E-2</v>
      </c>
      <c r="E1322" s="7">
        <v>0.34945493146318102</v>
      </c>
      <c r="F1322" s="14">
        <v>0.60827485495696498</v>
      </c>
      <c r="G1322" s="7">
        <v>1.5004367142681101E-2</v>
      </c>
      <c r="H1322" s="7">
        <v>3.1626690902015399E-2</v>
      </c>
      <c r="I1322" s="34">
        <v>0.26972821475772901</v>
      </c>
      <c r="J1322" s="34">
        <v>0.18895466931605701</v>
      </c>
      <c r="K1322" s="34">
        <v>0.19883075920035601</v>
      </c>
      <c r="L1322" s="34">
        <v>5.0758517886134398E-2</v>
      </c>
      <c r="M1322" s="7">
        <v>0.107173801923823</v>
      </c>
      <c r="N1322" s="7">
        <v>2.8417545639628498E-2</v>
      </c>
      <c r="O1322" s="7">
        <v>6.3281798224915795E-2</v>
      </c>
      <c r="P1322" s="7">
        <v>4.6223635006659602E-2</v>
      </c>
      <c r="Q1322" s="7">
        <v>5.5010359550498498</v>
      </c>
    </row>
    <row r="1323" spans="1:17" hidden="1" x14ac:dyDescent="0.25">
      <c r="A1323" s="3" t="s">
        <v>47</v>
      </c>
      <c r="B1323" s="2">
        <v>43497</v>
      </c>
      <c r="C1323" s="34">
        <v>0.78755448692153596</v>
      </c>
      <c r="D1323" s="7">
        <v>2.5696297831856701E-2</v>
      </c>
      <c r="E1323" s="7">
        <v>0.34933857872294</v>
      </c>
      <c r="F1323" s="14">
        <v>0.62496512344520405</v>
      </c>
      <c r="G1323" s="7">
        <v>1.37353954051441E-2</v>
      </c>
      <c r="H1323" s="7">
        <v>3.05843096899448E-2</v>
      </c>
      <c r="I1323" s="34">
        <v>0.27071579777890897</v>
      </c>
      <c r="J1323" s="34">
        <v>0.22616942947771801</v>
      </c>
      <c r="K1323" s="34">
        <v>0.17562389404763501</v>
      </c>
      <c r="L1323" s="34">
        <v>5.2679186030983899E-2</v>
      </c>
      <c r="M1323" s="7">
        <v>0.109213983516009</v>
      </c>
      <c r="N1323" s="7">
        <v>2.6255633581965001E-2</v>
      </c>
      <c r="O1323" s="7">
        <v>6.0141898243785102E-2</v>
      </c>
      <c r="P1323" s="7">
        <v>3.4880472227905898E-2</v>
      </c>
      <c r="Q1323" s="7">
        <v>5.7343056418061504</v>
      </c>
    </row>
    <row r="1324" spans="1:17" hidden="1" x14ac:dyDescent="0.25">
      <c r="A1324" s="3" t="s">
        <v>47</v>
      </c>
      <c r="B1324" s="2">
        <v>43525</v>
      </c>
      <c r="C1324" s="34">
        <v>0.96785226617873199</v>
      </c>
      <c r="D1324" s="7">
        <v>2.6009560120380901E-2</v>
      </c>
      <c r="E1324" s="7">
        <v>0.35255295287396798</v>
      </c>
      <c r="F1324" s="14">
        <v>0.62143748700565205</v>
      </c>
      <c r="G1324" s="7">
        <v>1.4222992320402099E-2</v>
      </c>
      <c r="H1324" s="7">
        <v>3.2302255670197302E-2</v>
      </c>
      <c r="I1324" s="34">
        <v>0.27575630811489499</v>
      </c>
      <c r="J1324" s="34">
        <v>0.21829405632134499</v>
      </c>
      <c r="K1324" s="34">
        <v>0.184867682099215</v>
      </c>
      <c r="L1324" s="34">
        <v>4.7965184637599703E-2</v>
      </c>
      <c r="M1324" s="7">
        <v>0.107315118890841</v>
      </c>
      <c r="N1324" s="7">
        <v>2.52417872125082E-2</v>
      </c>
      <c r="O1324" s="7">
        <v>5.9845766370815401E-2</v>
      </c>
      <c r="P1324" s="7">
        <v>3.4188848362180398E-2</v>
      </c>
      <c r="Q1324" s="7">
        <v>5.6745353288704399</v>
      </c>
    </row>
    <row r="1325" spans="1:17" hidden="1" x14ac:dyDescent="0.25">
      <c r="A1325" s="3" t="s">
        <v>47</v>
      </c>
      <c r="B1325" s="2">
        <v>43556</v>
      </c>
      <c r="C1325" s="34">
        <v>0.91822230778721303</v>
      </c>
      <c r="D1325" s="7">
        <v>2.3737478106472198E-2</v>
      </c>
      <c r="E1325" s="7">
        <v>0.33529452529989201</v>
      </c>
      <c r="F1325" s="14">
        <v>0.64096799659363601</v>
      </c>
      <c r="G1325" s="7">
        <v>1.1349129064754101E-2</v>
      </c>
      <c r="H1325" s="7">
        <v>2.9807390344546599E-2</v>
      </c>
      <c r="I1325" s="34">
        <v>0.294000268403251</v>
      </c>
      <c r="J1325" s="34">
        <v>0.21309962562927101</v>
      </c>
      <c r="K1325" s="34">
        <v>0.17142390751386399</v>
      </c>
      <c r="L1325" s="34">
        <v>4.7278217114958603E-2</v>
      </c>
      <c r="M1325" s="7">
        <v>0.10068666087236899</v>
      </c>
      <c r="N1325" s="7">
        <v>2.84096366264853E-2</v>
      </c>
      <c r="O1325" s="7">
        <v>6.6406458630025894E-2</v>
      </c>
      <c r="P1325" s="7">
        <v>3.7538705800474699E-2</v>
      </c>
      <c r="Q1325" s="7">
        <v>5.7966439949027304</v>
      </c>
    </row>
    <row r="1326" spans="1:17" hidden="1" x14ac:dyDescent="0.25">
      <c r="A1326" s="3" t="s">
        <v>47</v>
      </c>
      <c r="B1326" s="2">
        <v>43586</v>
      </c>
      <c r="C1326" s="34">
        <v>0.97558950328742799</v>
      </c>
      <c r="D1326" s="7">
        <v>2.8939521107714399E-2</v>
      </c>
      <c r="E1326" s="7">
        <v>0.33388391811849799</v>
      </c>
      <c r="F1326" s="14">
        <v>0.63717656077378704</v>
      </c>
      <c r="G1326" s="7">
        <v>1.40954337043362E-2</v>
      </c>
      <c r="H1326" s="7">
        <v>2.71343422905664E-2</v>
      </c>
      <c r="I1326" s="34">
        <v>0.297058997919318</v>
      </c>
      <c r="J1326" s="34">
        <v>0.21442945293929</v>
      </c>
      <c r="K1326" s="34">
        <v>0.168360554442955</v>
      </c>
      <c r="L1326" s="34">
        <v>4.6227398185149197E-2</v>
      </c>
      <c r="M1326" s="7">
        <v>0.103937247831991</v>
      </c>
      <c r="N1326" s="7">
        <v>2.34127135818861E-2</v>
      </c>
      <c r="O1326" s="7">
        <v>6.4688890878878996E-2</v>
      </c>
      <c r="P1326" s="7">
        <v>4.0654968225629098E-2</v>
      </c>
      <c r="Q1326" s="7">
        <v>5.7021565589499597</v>
      </c>
    </row>
    <row r="1327" spans="1:17" hidden="1" x14ac:dyDescent="0.25">
      <c r="A1327" s="3" t="s">
        <v>47</v>
      </c>
      <c r="B1327" s="2">
        <v>43617</v>
      </c>
      <c r="C1327" s="34">
        <v>0.937421244120625</v>
      </c>
      <c r="D1327" s="7">
        <v>2.6115524472571199E-2</v>
      </c>
      <c r="E1327" s="7">
        <v>0.33434175025392399</v>
      </c>
      <c r="F1327" s="14">
        <v>0.63954272527350398</v>
      </c>
      <c r="G1327" s="7">
        <v>1.2067149697732401E-2</v>
      </c>
      <c r="H1327" s="7">
        <v>2.7125909514276399E-2</v>
      </c>
      <c r="I1327" s="34">
        <v>0.29739825564478101</v>
      </c>
      <c r="J1327" s="34">
        <v>0.199419997439403</v>
      </c>
      <c r="K1327" s="34">
        <v>0.18848461451036799</v>
      </c>
      <c r="L1327" s="34">
        <v>4.5258195993910497E-2</v>
      </c>
      <c r="M1327" s="7">
        <v>0.10189272575448501</v>
      </c>
      <c r="N1327" s="7">
        <v>2.3269123858257999E-2</v>
      </c>
      <c r="O1327" s="7">
        <v>6.4295435762387096E-2</v>
      </c>
      <c r="P1327" s="7">
        <v>4.0788591824398597E-2</v>
      </c>
      <c r="Q1327" s="7">
        <v>5.6967924352925499</v>
      </c>
    </row>
    <row r="1328" spans="1:17" hidden="1" x14ac:dyDescent="0.25">
      <c r="A1328" s="3" t="s">
        <v>47</v>
      </c>
      <c r="B1328" s="2">
        <v>43647</v>
      </c>
      <c r="C1328" s="34">
        <v>0.977044604605388</v>
      </c>
      <c r="D1328" s="7">
        <v>2.2394419583930202E-2</v>
      </c>
      <c r="E1328" s="7">
        <v>0.346327140559271</v>
      </c>
      <c r="F1328" s="14">
        <v>0.63127843985679899</v>
      </c>
      <c r="G1328" s="7">
        <v>1.2059054958129299E-2</v>
      </c>
      <c r="H1328" s="7">
        <v>2.6166727197583201E-2</v>
      </c>
      <c r="I1328" s="34">
        <v>0.29625634977509502</v>
      </c>
      <c r="J1328" s="34">
        <v>0.20731137189280799</v>
      </c>
      <c r="K1328" s="34">
        <v>0.180950988910697</v>
      </c>
      <c r="L1328" s="34">
        <v>4.6570231392580298E-2</v>
      </c>
      <c r="M1328" s="7">
        <v>9.8753775711815595E-2</v>
      </c>
      <c r="N1328" s="7">
        <v>2.2693998005220799E-2</v>
      </c>
      <c r="O1328" s="7">
        <v>5.9016887722405403E-2</v>
      </c>
      <c r="P1328" s="7">
        <v>5.0220614433665899E-2</v>
      </c>
      <c r="Q1328" s="7">
        <v>5.7060920668461197</v>
      </c>
    </row>
    <row r="1329" spans="1:17" hidden="1" x14ac:dyDescent="0.25">
      <c r="A1329" s="3" t="s">
        <v>47</v>
      </c>
      <c r="B1329" s="2">
        <v>43678</v>
      </c>
      <c r="C1329" s="34">
        <v>1.01176854329268</v>
      </c>
      <c r="D1329" s="7">
        <v>2.20139006036154E-2</v>
      </c>
      <c r="E1329" s="7">
        <v>0.32044706757765201</v>
      </c>
      <c r="F1329" s="14">
        <v>0.65753903181873197</v>
      </c>
      <c r="G1329" s="7">
        <v>1.0610982280161E-2</v>
      </c>
      <c r="H1329" s="7">
        <v>2.8794016650926801E-2</v>
      </c>
      <c r="I1329" s="34">
        <v>0.30165772731606699</v>
      </c>
      <c r="J1329" s="34">
        <v>0.21194081980651899</v>
      </c>
      <c r="K1329" s="34">
        <v>0.178097844901736</v>
      </c>
      <c r="L1329" s="34">
        <v>4.3614238122538299E-2</v>
      </c>
      <c r="M1329" s="7">
        <v>0.100509670645441</v>
      </c>
      <c r="N1329" s="7">
        <v>2.2887276923154301E-2</v>
      </c>
      <c r="O1329" s="7">
        <v>6.4719509476303699E-2</v>
      </c>
      <c r="P1329" s="7">
        <v>3.7167913877153201E-2</v>
      </c>
      <c r="Q1329" s="7">
        <v>5.7352910001667601</v>
      </c>
    </row>
    <row r="1330" spans="1:17" hidden="1" x14ac:dyDescent="0.25">
      <c r="A1330" s="3" t="s">
        <v>47</v>
      </c>
      <c r="B1330" s="2">
        <v>43709</v>
      </c>
      <c r="C1330" s="34">
        <v>0.91829940012284506</v>
      </c>
      <c r="D1330" s="7">
        <v>3.2761313727303398E-2</v>
      </c>
      <c r="E1330" s="7">
        <v>0.34771511882126499</v>
      </c>
      <c r="F1330" s="14">
        <v>0.619523567451432</v>
      </c>
      <c r="G1330" s="7">
        <v>1.09633322993604E-2</v>
      </c>
      <c r="H1330" s="7">
        <v>3.2733575093874701E-2</v>
      </c>
      <c r="I1330" s="34">
        <v>0.29438422956993898</v>
      </c>
      <c r="J1330" s="34">
        <v>0.202956671704972</v>
      </c>
      <c r="K1330" s="34">
        <v>0.188253631084638</v>
      </c>
      <c r="L1330" s="34">
        <v>4.6176569166928201E-2</v>
      </c>
      <c r="M1330" s="7">
        <v>0.10176708383259001</v>
      </c>
      <c r="N1330" s="7">
        <v>2.3857028271450201E-2</v>
      </c>
      <c r="O1330" s="7">
        <v>6.0854230686136601E-2</v>
      </c>
      <c r="P1330" s="7">
        <v>3.8053648290111E-2</v>
      </c>
      <c r="Q1330" s="7">
        <v>5.7429789688104202</v>
      </c>
    </row>
    <row r="1331" spans="1:17" hidden="1" x14ac:dyDescent="0.25">
      <c r="A1331" s="3" t="s">
        <v>47</v>
      </c>
      <c r="B1331" s="2">
        <v>43739</v>
      </c>
      <c r="C1331" s="34">
        <v>1.01560961370126</v>
      </c>
      <c r="D1331" s="7">
        <v>2.4340375098366999E-2</v>
      </c>
      <c r="E1331" s="7">
        <v>0.33251465637813399</v>
      </c>
      <c r="F1331" s="14">
        <v>0.64314496852349901</v>
      </c>
      <c r="G1331" s="7">
        <v>1.4384638283774899E-2</v>
      </c>
      <c r="H1331" s="7">
        <v>3.3497391577056897E-2</v>
      </c>
      <c r="I1331" s="34">
        <v>0.29658988918857598</v>
      </c>
      <c r="J1331" s="34">
        <v>0.209015481702131</v>
      </c>
      <c r="K1331" s="34">
        <v>0.194645884579874</v>
      </c>
      <c r="L1331" s="34">
        <v>4.4858923674508701E-2</v>
      </c>
      <c r="M1331" s="7">
        <v>9.7129596917525596E-2</v>
      </c>
      <c r="N1331" s="7">
        <v>2.4399610047781201E-2</v>
      </c>
      <c r="O1331" s="7">
        <v>4.9583809271826901E-2</v>
      </c>
      <c r="P1331" s="7">
        <v>3.5894774756945101E-2</v>
      </c>
      <c r="Q1331" s="7">
        <v>5.7045451183448499</v>
      </c>
    </row>
    <row r="1332" spans="1:17" hidden="1" x14ac:dyDescent="0.25">
      <c r="A1332" s="3" t="s">
        <v>47</v>
      </c>
      <c r="B1332" s="2">
        <v>43770</v>
      </c>
      <c r="C1332" s="34">
        <v>1.15860974486209</v>
      </c>
      <c r="D1332" s="7">
        <v>2.0429409215640199E-2</v>
      </c>
      <c r="E1332" s="7">
        <v>0.339997183425224</v>
      </c>
      <c r="F1332" s="14">
        <v>0.63957340735913504</v>
      </c>
      <c r="G1332" s="7">
        <v>1.04325961700682E-2</v>
      </c>
      <c r="H1332" s="7">
        <v>3.6578194611069398E-2</v>
      </c>
      <c r="I1332" s="34">
        <v>0.290081640601484</v>
      </c>
      <c r="J1332" s="34">
        <v>0.197062020577291</v>
      </c>
      <c r="K1332" s="34">
        <v>0.22312921940657601</v>
      </c>
      <c r="L1332" s="34">
        <v>3.8581474132649299E-2</v>
      </c>
      <c r="M1332" s="7">
        <v>9.8236923154124606E-2</v>
      </c>
      <c r="N1332" s="7">
        <v>2.4745378443088301E-2</v>
      </c>
      <c r="O1332" s="7">
        <v>4.53183379412656E-2</v>
      </c>
      <c r="P1332" s="7">
        <v>3.5834214962383398E-2</v>
      </c>
      <c r="Q1332" s="7">
        <v>5.6531038846497301</v>
      </c>
    </row>
    <row r="1333" spans="1:17" hidden="1" x14ac:dyDescent="0.25">
      <c r="A1333" s="3" t="s">
        <v>47</v>
      </c>
      <c r="B1333" s="2">
        <v>43800</v>
      </c>
      <c r="C1333" s="34">
        <v>1.53903505803399</v>
      </c>
      <c r="D1333" s="7">
        <v>2.0166052061847201E-2</v>
      </c>
      <c r="E1333" s="7">
        <v>0.33195614734825502</v>
      </c>
      <c r="F1333" s="14">
        <v>0.64787780058989697</v>
      </c>
      <c r="G1333" s="7">
        <v>9.6270529664808906E-3</v>
      </c>
      <c r="H1333" s="7">
        <v>4.1859729421402897E-2</v>
      </c>
      <c r="I1333" s="34">
        <v>0.29925467307884301</v>
      </c>
      <c r="J1333" s="34">
        <v>0.17999389652786801</v>
      </c>
      <c r="K1333" s="34">
        <v>0.26991457400422902</v>
      </c>
      <c r="L1333" s="34">
        <v>3.1450767305893801E-2</v>
      </c>
      <c r="M1333" s="7">
        <v>8.9644767260306901E-2</v>
      </c>
      <c r="N1333" s="7">
        <v>2.2285443329351399E-2</v>
      </c>
      <c r="O1333" s="7">
        <v>3.1276283170584798E-2</v>
      </c>
      <c r="P1333" s="7">
        <v>2.4692812935039901E-2</v>
      </c>
      <c r="Q1333" s="7">
        <v>5.6840116895551303</v>
      </c>
    </row>
    <row r="1334" spans="1:17" hidden="1" x14ac:dyDescent="0.25">
      <c r="A1334" s="3" t="s">
        <v>47</v>
      </c>
      <c r="B1334" s="2">
        <v>43831</v>
      </c>
      <c r="C1334" s="34">
        <v>0.87753066442357597</v>
      </c>
      <c r="D1334" s="7">
        <v>3.1822184463500602E-2</v>
      </c>
      <c r="E1334" s="7">
        <v>0.34696417828381698</v>
      </c>
      <c r="F1334" s="14">
        <v>0.62121363725268197</v>
      </c>
      <c r="G1334" s="7">
        <v>1.25338481620092E-2</v>
      </c>
      <c r="H1334" s="7">
        <v>2.9397775988219299E-2</v>
      </c>
      <c r="I1334" s="34">
        <v>0.267466411477296</v>
      </c>
      <c r="J1334" s="34">
        <v>0.20337124913298099</v>
      </c>
      <c r="K1334" s="34">
        <v>0.19200019839712601</v>
      </c>
      <c r="L1334" s="34">
        <v>4.8949094315397498E-2</v>
      </c>
      <c r="M1334" s="7">
        <v>0.105511371819759</v>
      </c>
      <c r="N1334" s="7">
        <v>2.6344551124458101E-2</v>
      </c>
      <c r="O1334" s="7">
        <v>6.9106711829851897E-2</v>
      </c>
      <c r="P1334" s="7">
        <v>4.5318787752902198E-2</v>
      </c>
      <c r="Q1334" s="7">
        <v>5.7103426464884999</v>
      </c>
    </row>
    <row r="1335" spans="1:17" hidden="1" x14ac:dyDescent="0.25">
      <c r="A1335" s="3" t="s">
        <v>47</v>
      </c>
      <c r="B1335" s="2">
        <v>43862</v>
      </c>
      <c r="C1335" s="34">
        <v>0.86889992119875503</v>
      </c>
      <c r="D1335" s="7">
        <v>2.6989091202611001E-2</v>
      </c>
      <c r="E1335" s="7">
        <v>0.350102385925117</v>
      </c>
      <c r="F1335" s="14">
        <v>0.62290852287227205</v>
      </c>
      <c r="G1335" s="7">
        <v>1.33054193598659E-2</v>
      </c>
      <c r="H1335" s="7">
        <v>3.1092971051065399E-2</v>
      </c>
      <c r="I1335" s="34">
        <v>0.26257881929202898</v>
      </c>
      <c r="J1335" s="34">
        <v>0.24419184245360201</v>
      </c>
      <c r="K1335" s="34">
        <v>0.17102623177089701</v>
      </c>
      <c r="L1335" s="34">
        <v>4.8011289203477699E-2</v>
      </c>
      <c r="M1335" s="7">
        <v>0.103241774369584</v>
      </c>
      <c r="N1335" s="7">
        <v>2.1620242963115099E-2</v>
      </c>
      <c r="O1335" s="7">
        <v>6.2725322628092398E-2</v>
      </c>
      <c r="P1335" s="7">
        <v>4.2206086908271399E-2</v>
      </c>
      <c r="Q1335" s="7">
        <v>5.7121051827661704</v>
      </c>
    </row>
    <row r="1336" spans="1:17" hidden="1" x14ac:dyDescent="0.25">
      <c r="A1336" s="3" t="s">
        <v>47</v>
      </c>
      <c r="B1336" s="2">
        <v>43891</v>
      </c>
      <c r="C1336" s="34">
        <v>0.55129122552952603</v>
      </c>
      <c r="D1336" s="7">
        <v>4.4968101489021403E-2</v>
      </c>
      <c r="E1336" s="7">
        <v>0.38701363219106999</v>
      </c>
      <c r="F1336" s="14">
        <v>0.56801826631990904</v>
      </c>
      <c r="G1336" s="7">
        <v>1.51663972704505E-2</v>
      </c>
      <c r="H1336" s="7">
        <v>3.2466824832803401E-2</v>
      </c>
      <c r="I1336" s="34">
        <v>0.24966296421765199</v>
      </c>
      <c r="J1336" s="34">
        <v>0.20075125341050001</v>
      </c>
      <c r="K1336" s="34">
        <v>0.16832367285859601</v>
      </c>
      <c r="L1336" s="34">
        <v>8.2494363241083501E-2</v>
      </c>
      <c r="M1336" s="7">
        <v>0.118005010282117</v>
      </c>
      <c r="N1336" s="7">
        <v>2.7004371044185401E-2</v>
      </c>
      <c r="O1336" s="7">
        <v>5.9392493309950098E-2</v>
      </c>
      <c r="P1336" s="7">
        <v>4.6732649532662401E-2</v>
      </c>
      <c r="Q1336" s="7">
        <v>5.7412182274566197</v>
      </c>
    </row>
    <row r="1337" spans="1:17" hidden="1" x14ac:dyDescent="0.25">
      <c r="A1337" s="3" t="s">
        <v>47</v>
      </c>
      <c r="B1337" s="2">
        <v>43922</v>
      </c>
      <c r="C1337" s="34">
        <v>8.0285034769223607E-2</v>
      </c>
      <c r="D1337" s="7">
        <v>0.152295320796376</v>
      </c>
      <c r="E1337" s="7">
        <v>0.51478440023983896</v>
      </c>
      <c r="F1337" s="14">
        <v>0.33292027896378501</v>
      </c>
      <c r="G1337" s="7">
        <v>5.0842236154234097E-2</v>
      </c>
      <c r="H1337" s="7">
        <v>1.5841257317360398E-5</v>
      </c>
      <c r="I1337" s="34">
        <v>0.21325679880166001</v>
      </c>
      <c r="J1337" s="34">
        <v>3.2111080894835303E-2</v>
      </c>
      <c r="K1337" s="34">
        <v>8.0143036854846805E-2</v>
      </c>
      <c r="L1337" s="34">
        <v>0.37823596989949498</v>
      </c>
      <c r="M1337" s="7">
        <v>7.0252273051432002E-2</v>
      </c>
      <c r="N1337" s="7">
        <v>5.4022978405015798E-2</v>
      </c>
      <c r="O1337" s="7">
        <v>6.9840547311619594E-2</v>
      </c>
      <c r="P1337" s="7">
        <v>5.12792373695437E-2</v>
      </c>
      <c r="Q1337" s="7">
        <v>5.8412499194408101</v>
      </c>
    </row>
    <row r="1338" spans="1:17" hidden="1" x14ac:dyDescent="0.25">
      <c r="A1338" s="3" t="s">
        <v>47</v>
      </c>
      <c r="B1338" s="2">
        <v>43952</v>
      </c>
      <c r="C1338" s="34">
        <v>0.102651661006964</v>
      </c>
      <c r="D1338" s="7">
        <v>0.13164421287808301</v>
      </c>
      <c r="E1338" s="7">
        <v>0.507172790777352</v>
      </c>
      <c r="F1338" s="14">
        <v>0.36118299634456502</v>
      </c>
      <c r="G1338" s="7">
        <v>5.1859994629015797E-2</v>
      </c>
      <c r="H1338" s="7">
        <v>9.2602010599867005E-3</v>
      </c>
      <c r="I1338" s="34">
        <v>0.20514706982654099</v>
      </c>
      <c r="J1338" s="34">
        <v>6.6712997898981094E-2</v>
      </c>
      <c r="K1338" s="34">
        <v>7.4484374828680103E-2</v>
      </c>
      <c r="L1338" s="34">
        <v>0.30362698199855997</v>
      </c>
      <c r="M1338" s="7">
        <v>8.4847735494360296E-2</v>
      </c>
      <c r="N1338" s="7">
        <v>6.2894418003660399E-2</v>
      </c>
      <c r="O1338" s="7">
        <v>6.5208060356383199E-2</v>
      </c>
      <c r="P1338" s="7">
        <v>7.5958165903831101E-2</v>
      </c>
      <c r="Q1338" s="7">
        <v>5.9230936697554997</v>
      </c>
    </row>
    <row r="1339" spans="1:17" hidden="1" x14ac:dyDescent="0.25">
      <c r="A1339" s="3" t="s">
        <v>47</v>
      </c>
      <c r="B1339" s="2">
        <v>43983</v>
      </c>
      <c r="C1339" s="34">
        <v>0.30626358114123398</v>
      </c>
      <c r="D1339" s="7">
        <v>6.2396115292819701E-2</v>
      </c>
      <c r="E1339" s="7">
        <v>0.40291427696662402</v>
      </c>
      <c r="F1339" s="14">
        <v>0.53468960774055596</v>
      </c>
      <c r="G1339" s="7">
        <v>2.23151605072873E-2</v>
      </c>
      <c r="H1339" s="7">
        <v>2.6145352833341299E-2</v>
      </c>
      <c r="I1339" s="34">
        <v>0.37307867770002701</v>
      </c>
      <c r="J1339" s="34">
        <v>5.9544866904587997E-2</v>
      </c>
      <c r="K1339" s="34">
        <v>0.18177348285636</v>
      </c>
      <c r="L1339" s="34">
        <v>0.114264260989306</v>
      </c>
      <c r="M1339" s="7">
        <v>8.6628518318240602E-2</v>
      </c>
      <c r="N1339" s="7">
        <v>4.8265237031855299E-2</v>
      </c>
      <c r="O1339" s="7">
        <v>3.5316690428520099E-2</v>
      </c>
      <c r="P1339" s="7">
        <v>5.2667752430473898E-2</v>
      </c>
      <c r="Q1339" s="7">
        <v>5.9515216136709697</v>
      </c>
    </row>
    <row r="1340" spans="1:17" hidden="1" x14ac:dyDescent="0.25">
      <c r="A1340" s="3" t="s">
        <v>47</v>
      </c>
      <c r="B1340" s="2">
        <v>44013</v>
      </c>
      <c r="C1340" s="34">
        <v>0.67716317259163405</v>
      </c>
      <c r="D1340" s="7">
        <v>3.86008311985876E-2</v>
      </c>
      <c r="E1340" s="7">
        <v>0.36037174146597101</v>
      </c>
      <c r="F1340" s="14">
        <v>0.60102742733544101</v>
      </c>
      <c r="G1340" s="7">
        <v>1.35533741819599E-2</v>
      </c>
      <c r="H1340" s="7">
        <v>2.3588849735191601E-2</v>
      </c>
      <c r="I1340" s="34">
        <v>0.34641975715254603</v>
      </c>
      <c r="J1340" s="34">
        <v>0.154852909137394</v>
      </c>
      <c r="K1340" s="34">
        <v>0.18215627466033801</v>
      </c>
      <c r="L1340" s="34">
        <v>5.8062465953689697E-2</v>
      </c>
      <c r="M1340" s="7">
        <v>0.112792287439136</v>
      </c>
      <c r="N1340" s="7">
        <v>3.8397516422756101E-2</v>
      </c>
      <c r="O1340" s="7">
        <v>3.2696963833272599E-2</v>
      </c>
      <c r="P1340" s="7">
        <v>3.7479601483716998E-2</v>
      </c>
      <c r="Q1340" s="7">
        <v>5.6909657432019598</v>
      </c>
    </row>
    <row r="1341" spans="1:17" hidden="1" x14ac:dyDescent="0.25">
      <c r="A1341" s="3" t="s">
        <v>47</v>
      </c>
      <c r="B1341" s="2">
        <v>44044</v>
      </c>
      <c r="C1341" s="34">
        <v>0.83137044395278803</v>
      </c>
      <c r="D1341" s="7">
        <v>3.2118620288269603E-2</v>
      </c>
      <c r="E1341" s="7">
        <v>0.34126409764937499</v>
      </c>
      <c r="F1341" s="14">
        <v>0.62661728206235601</v>
      </c>
      <c r="G1341" s="7">
        <v>1.11452369588418E-2</v>
      </c>
      <c r="H1341" s="7">
        <v>2.8507847440423999E-2</v>
      </c>
      <c r="I1341" s="34">
        <v>0.319084388264956</v>
      </c>
      <c r="J1341" s="34">
        <v>0.21728886815701001</v>
      </c>
      <c r="K1341" s="34">
        <v>0.17989396683498701</v>
      </c>
      <c r="L1341" s="34">
        <v>4.8942808803030001E-2</v>
      </c>
      <c r="M1341" s="7">
        <v>9.6352645058808695E-2</v>
      </c>
      <c r="N1341" s="7">
        <v>2.6330501585913199E-2</v>
      </c>
      <c r="O1341" s="7">
        <v>4.1294915582774198E-2</v>
      </c>
      <c r="P1341" s="7">
        <v>3.1158821313255699E-2</v>
      </c>
      <c r="Q1341" s="7">
        <v>5.7462430935798201</v>
      </c>
    </row>
    <row r="1342" spans="1:17" hidden="1" x14ac:dyDescent="0.25">
      <c r="A1342" s="3" t="s">
        <v>47</v>
      </c>
      <c r="B1342" s="2">
        <v>44075</v>
      </c>
      <c r="C1342" s="34">
        <v>0.77951998467365102</v>
      </c>
      <c r="D1342" s="7">
        <v>3.4026708982309001E-2</v>
      </c>
      <c r="E1342" s="7">
        <v>0.34176298024000201</v>
      </c>
      <c r="F1342" s="14">
        <v>0.62421031077768996</v>
      </c>
      <c r="G1342" s="7">
        <v>1.21639608004741E-2</v>
      </c>
      <c r="H1342" s="7">
        <v>2.6562446569235999E-2</v>
      </c>
      <c r="I1342" s="34">
        <v>0.30364439624269302</v>
      </c>
      <c r="J1342" s="34">
        <v>0.200933275027015</v>
      </c>
      <c r="K1342" s="34">
        <v>0.19089802537709999</v>
      </c>
      <c r="L1342" s="34">
        <v>5.3629495222261098E-2</v>
      </c>
      <c r="M1342" s="7">
        <v>0.102617215501017</v>
      </c>
      <c r="N1342" s="7">
        <v>3.0963774088440501E-2</v>
      </c>
      <c r="O1342" s="7">
        <v>4.78391906998889E-2</v>
      </c>
      <c r="P1342" s="7">
        <v>3.0748220471875001E-2</v>
      </c>
      <c r="Q1342" s="7">
        <v>5.8064906193495203</v>
      </c>
    </row>
    <row r="1343" spans="1:17" hidden="1" x14ac:dyDescent="0.25">
      <c r="A1343" s="3" t="s">
        <v>47</v>
      </c>
      <c r="B1343" s="2">
        <v>44105</v>
      </c>
      <c r="C1343" s="34">
        <v>0.86816492487176899</v>
      </c>
      <c r="D1343" s="7">
        <v>2.9221192917755101E-2</v>
      </c>
      <c r="E1343" s="7">
        <v>0.33056666433387</v>
      </c>
      <c r="F1343" s="14">
        <v>0.64021214274837501</v>
      </c>
      <c r="G1343" s="7">
        <v>1.1914144899571801E-2</v>
      </c>
      <c r="H1343" s="7">
        <v>2.9924218328630198E-2</v>
      </c>
      <c r="I1343" s="34">
        <v>0.33205361984477999</v>
      </c>
      <c r="J1343" s="34">
        <v>0.198559867077365</v>
      </c>
      <c r="K1343" s="34">
        <v>0.18790520725315299</v>
      </c>
      <c r="L1343" s="34">
        <v>5.0641701970923603E-2</v>
      </c>
      <c r="M1343" s="7">
        <v>9.8233283024577595E-2</v>
      </c>
      <c r="N1343" s="7">
        <v>2.82315871917562E-2</v>
      </c>
      <c r="O1343" s="7">
        <v>2.98178805465362E-2</v>
      </c>
      <c r="P1343" s="7">
        <v>3.2718489862707097E-2</v>
      </c>
      <c r="Q1343" s="7">
        <v>5.7403251090202598</v>
      </c>
    </row>
    <row r="1344" spans="1:17" hidden="1" x14ac:dyDescent="0.25">
      <c r="A1344" s="3" t="s">
        <v>47</v>
      </c>
      <c r="B1344" s="2">
        <v>44136</v>
      </c>
      <c r="C1344" s="34">
        <v>0.30187360301516802</v>
      </c>
      <c r="D1344" s="7">
        <v>5.8080683181306998E-2</v>
      </c>
      <c r="E1344" s="7">
        <v>0.42209001948674102</v>
      </c>
      <c r="F1344" s="14">
        <v>0.51982929733195204</v>
      </c>
      <c r="G1344" s="7">
        <v>2.7047881776103601E-2</v>
      </c>
      <c r="H1344" s="7">
        <v>3.3043102023860002E-2</v>
      </c>
      <c r="I1344" s="34">
        <v>0.24758753625070901</v>
      </c>
      <c r="J1344" s="34">
        <v>0.125241244420813</v>
      </c>
      <c r="K1344" s="34">
        <v>0.16369903007762099</v>
      </c>
      <c r="L1344" s="34">
        <v>0.11495256543508101</v>
      </c>
      <c r="M1344" s="7">
        <v>0.18051746603392599</v>
      </c>
      <c r="N1344" s="7">
        <v>3.8381965953779899E-2</v>
      </c>
      <c r="O1344" s="7">
        <v>3.0064880639503699E-2</v>
      </c>
      <c r="P1344" s="7">
        <v>3.9464327388602199E-2</v>
      </c>
      <c r="Q1344" s="7">
        <v>5.7200200350186403</v>
      </c>
    </row>
    <row r="1345" spans="1:17" hidden="1" x14ac:dyDescent="0.25">
      <c r="A1345" s="3" t="s">
        <v>47</v>
      </c>
      <c r="B1345" s="2">
        <v>44166</v>
      </c>
      <c r="C1345" s="34">
        <v>1.01078984202871</v>
      </c>
      <c r="D1345" s="7">
        <v>3.3537395850402801E-2</v>
      </c>
      <c r="E1345" s="7">
        <v>0.36525634228460702</v>
      </c>
      <c r="F1345" s="14">
        <v>0.60120626186499004</v>
      </c>
      <c r="G1345" s="7">
        <v>1.2720749545006901E-2</v>
      </c>
      <c r="H1345" s="7">
        <v>3.7782584730636698E-2</v>
      </c>
      <c r="I1345" s="34">
        <v>0.33885416771155202</v>
      </c>
      <c r="J1345" s="34">
        <v>0.123947457115217</v>
      </c>
      <c r="K1345" s="34">
        <v>0.27908672042605798</v>
      </c>
      <c r="L1345" s="34">
        <v>4.34052050191737E-2</v>
      </c>
      <c r="M1345" s="7">
        <v>9.9824723943438207E-2</v>
      </c>
      <c r="N1345" s="7">
        <v>2.8683667620033399E-2</v>
      </c>
      <c r="O1345" s="7">
        <v>1.3879436561015099E-2</v>
      </c>
      <c r="P1345" s="7">
        <v>2.1815287327868201E-2</v>
      </c>
      <c r="Q1345" s="7">
        <v>5.7803388187950597</v>
      </c>
    </row>
    <row r="1346" spans="1:17" hidden="1" x14ac:dyDescent="0.25">
      <c r="A1346" s="3" t="s">
        <v>47</v>
      </c>
      <c r="B1346" s="2">
        <v>44197</v>
      </c>
      <c r="C1346" s="34">
        <v>0.123824800107956</v>
      </c>
      <c r="D1346" s="7">
        <v>0.105217574892757</v>
      </c>
      <c r="E1346" s="7">
        <v>0.49290926614970598</v>
      </c>
      <c r="F1346" s="14">
        <v>0.401873158957537</v>
      </c>
      <c r="G1346" s="7">
        <v>4.6305054743490302E-2</v>
      </c>
      <c r="H1346" s="7">
        <v>4.0341380603578503E-3</v>
      </c>
      <c r="I1346" s="34">
        <v>0.15493012122689601</v>
      </c>
      <c r="J1346" s="34">
        <v>8.7295419716163003E-2</v>
      </c>
      <c r="K1346" s="34">
        <v>5.6076064466708E-2</v>
      </c>
      <c r="L1346" s="34">
        <v>0.21936649239412301</v>
      </c>
      <c r="M1346" s="7">
        <v>0.29433111381835197</v>
      </c>
      <c r="N1346" s="7">
        <v>5.24495115333595E-2</v>
      </c>
      <c r="O1346" s="7">
        <v>4.2425078339942301E-2</v>
      </c>
      <c r="P1346" s="7">
        <v>4.2787005700608401E-2</v>
      </c>
      <c r="Q1346" s="7">
        <v>5.7596329898315801</v>
      </c>
    </row>
    <row r="1347" spans="1:17" hidden="1" x14ac:dyDescent="0.25">
      <c r="A1347" s="3" t="s">
        <v>47</v>
      </c>
      <c r="B1347" s="2">
        <v>44228</v>
      </c>
      <c r="C1347" s="34">
        <v>0.134212367044515</v>
      </c>
      <c r="D1347" s="7">
        <v>9.86458006199286E-2</v>
      </c>
      <c r="E1347" s="7">
        <v>0.47924740565103002</v>
      </c>
      <c r="F1347" s="14">
        <v>0.42210679372904197</v>
      </c>
      <c r="G1347" s="7">
        <v>4.2791828531769903E-2</v>
      </c>
      <c r="H1347" s="7">
        <v>5.2658183588553996E-3</v>
      </c>
      <c r="I1347" s="34">
        <v>0.16322189152018299</v>
      </c>
      <c r="J1347" s="34">
        <v>9.6011864907509598E-2</v>
      </c>
      <c r="K1347" s="34">
        <v>5.3450681181894402E-2</v>
      </c>
      <c r="L1347" s="34">
        <v>0.21649076784344101</v>
      </c>
      <c r="M1347" s="7">
        <v>0.279768897385266</v>
      </c>
      <c r="N1347" s="7">
        <v>5.5933114799474597E-2</v>
      </c>
      <c r="O1347" s="7">
        <v>4.3556513023247603E-2</v>
      </c>
      <c r="P1347" s="7">
        <v>4.3508622448358902E-2</v>
      </c>
      <c r="Q1347" s="7">
        <v>5.7386891012781396</v>
      </c>
    </row>
    <row r="1348" spans="1:17" hidden="1" x14ac:dyDescent="0.25">
      <c r="A1348" s="3" t="s">
        <v>47</v>
      </c>
      <c r="B1348" s="2">
        <v>44256</v>
      </c>
      <c r="C1348" s="34">
        <v>0.18865805985998199</v>
      </c>
      <c r="D1348" s="7">
        <v>8.0979887429801806E-2</v>
      </c>
      <c r="E1348" s="7">
        <v>0.47538722376069398</v>
      </c>
      <c r="F1348" s="14">
        <v>0.44363288880950402</v>
      </c>
      <c r="G1348" s="7">
        <v>4.8698286821180103E-2</v>
      </c>
      <c r="H1348" s="7">
        <v>7.1731047357239796E-3</v>
      </c>
      <c r="I1348" s="34">
        <v>0.18502413552042299</v>
      </c>
      <c r="J1348" s="34">
        <v>9.6246799188462795E-2</v>
      </c>
      <c r="K1348" s="34">
        <v>5.3140094080664599E-2</v>
      </c>
      <c r="L1348" s="34">
        <v>0.18994995894011099</v>
      </c>
      <c r="M1348" s="7">
        <v>0.281176492836338</v>
      </c>
      <c r="N1348" s="7">
        <v>4.9065885957192697E-2</v>
      </c>
      <c r="O1348" s="7">
        <v>4.3152656563199901E-2</v>
      </c>
      <c r="P1348" s="7">
        <v>4.63725853567045E-2</v>
      </c>
      <c r="Q1348" s="7">
        <v>5.7147178271585704</v>
      </c>
    </row>
    <row r="1349" spans="1:17" hidden="1" x14ac:dyDescent="0.25">
      <c r="A1349" s="3" t="s">
        <v>47</v>
      </c>
      <c r="B1349" s="2">
        <v>44287</v>
      </c>
      <c r="C1349" s="34">
        <v>0.61579629779116196</v>
      </c>
      <c r="D1349" s="7">
        <v>3.7371832552310497E-2</v>
      </c>
      <c r="E1349" s="7">
        <v>0.379560908156233</v>
      </c>
      <c r="F1349" s="14">
        <v>0.58306725929145697</v>
      </c>
      <c r="G1349" s="7">
        <v>1.43813959299104E-2</v>
      </c>
      <c r="H1349" s="7">
        <v>2.27497051622783E-2</v>
      </c>
      <c r="I1349" s="34">
        <v>0.38539043726496702</v>
      </c>
      <c r="J1349" s="34">
        <v>0.10291765109236101</v>
      </c>
      <c r="K1349" s="34">
        <v>0.192532144633205</v>
      </c>
      <c r="L1349" s="34">
        <v>6.9740570968326601E-2</v>
      </c>
      <c r="M1349" s="7">
        <v>0.13401441070890099</v>
      </c>
      <c r="N1349" s="7">
        <v>2.7064612873951299E-2</v>
      </c>
      <c r="O1349" s="7">
        <v>1.9740094488849901E-2</v>
      </c>
      <c r="P1349" s="7">
        <v>3.14689768772499E-2</v>
      </c>
      <c r="Q1349" s="7">
        <v>5.6559700880388499</v>
      </c>
    </row>
    <row r="1350" spans="1:17" hidden="1" x14ac:dyDescent="0.25">
      <c r="A1350" s="3" t="s">
        <v>47</v>
      </c>
      <c r="B1350" s="2">
        <v>44317</v>
      </c>
      <c r="C1350" s="34">
        <v>0.84535850281003899</v>
      </c>
      <c r="D1350" s="7">
        <v>3.3550275137534197E-2</v>
      </c>
      <c r="E1350" s="7">
        <v>0.36670670305603997</v>
      </c>
      <c r="F1350" s="14">
        <v>0.59974302180642602</v>
      </c>
      <c r="G1350" s="7">
        <v>1.0925938762451E-2</v>
      </c>
      <c r="H1350" s="7">
        <v>2.5485997028006101E-2</v>
      </c>
      <c r="I1350" s="34">
        <v>0.36964802290937698</v>
      </c>
      <c r="J1350" s="34">
        <v>0.173778024975943</v>
      </c>
      <c r="K1350" s="34">
        <v>0.176272013560521</v>
      </c>
      <c r="L1350" s="34">
        <v>5.74165403205553E-2</v>
      </c>
      <c r="M1350" s="7">
        <v>0.10587645308355501</v>
      </c>
      <c r="N1350" s="7">
        <v>2.4181884540864802E-2</v>
      </c>
      <c r="O1350" s="7">
        <v>2.4353120498437401E-2</v>
      </c>
      <c r="P1350" s="7">
        <v>3.2062004320288703E-2</v>
      </c>
      <c r="Q1350" s="7">
        <v>5.6339353614800496</v>
      </c>
    </row>
    <row r="1351" spans="1:17" hidden="1" x14ac:dyDescent="0.25">
      <c r="A1351" s="3" t="s">
        <v>47</v>
      </c>
      <c r="B1351" s="2">
        <v>44348</v>
      </c>
      <c r="C1351" s="34">
        <v>0.88148418317773902</v>
      </c>
      <c r="D1351" s="7">
        <v>3.2736645698790097E-2</v>
      </c>
      <c r="E1351" s="7">
        <v>0.349799029496769</v>
      </c>
      <c r="F1351" s="14">
        <v>0.61746432480444002</v>
      </c>
      <c r="G1351" s="7">
        <v>1.11516513305083E-2</v>
      </c>
      <c r="H1351" s="7">
        <v>2.3233091891115099E-2</v>
      </c>
      <c r="I1351" s="34">
        <v>0.33562582675432301</v>
      </c>
      <c r="J1351" s="34">
        <v>0.20755999829678601</v>
      </c>
      <c r="K1351" s="34">
        <v>0.16781346614277101</v>
      </c>
      <c r="L1351" s="34">
        <v>5.6302100383771099E-2</v>
      </c>
      <c r="M1351" s="7">
        <v>0.105979651592399</v>
      </c>
      <c r="N1351" s="7">
        <v>2.1186014800953699E-2</v>
      </c>
      <c r="O1351" s="7">
        <v>3.2819032626295402E-2</v>
      </c>
      <c r="P1351" s="7">
        <v>3.83291661810784E-2</v>
      </c>
      <c r="Q1351" s="7">
        <v>5.82588732973145</v>
      </c>
    </row>
    <row r="1352" spans="1:17" hidden="1" x14ac:dyDescent="0.25">
      <c r="A1352" s="3" t="s">
        <v>47</v>
      </c>
      <c r="B1352" s="2">
        <v>44378</v>
      </c>
      <c r="C1352" s="34">
        <v>0.93566965160710103</v>
      </c>
      <c r="D1352" s="7">
        <v>3.3638984118341098E-2</v>
      </c>
      <c r="E1352" s="7">
        <v>0.33536126496124502</v>
      </c>
      <c r="F1352" s="14">
        <v>0.63099975092041405</v>
      </c>
      <c r="G1352" s="7">
        <v>9.8736734672297995E-3</v>
      </c>
      <c r="H1352" s="7">
        <v>2.58328557796405E-2</v>
      </c>
      <c r="I1352" s="34">
        <v>0.319394671589455</v>
      </c>
      <c r="J1352" s="34">
        <v>0.231335683006024</v>
      </c>
      <c r="K1352" s="34">
        <v>0.17070202994097</v>
      </c>
      <c r="L1352" s="34">
        <v>5.5639756521644497E-2</v>
      </c>
      <c r="M1352" s="7">
        <v>9.3219937608673295E-2</v>
      </c>
      <c r="N1352" s="7">
        <v>1.98283727974384E-2</v>
      </c>
      <c r="O1352" s="7">
        <v>3.6764596387442401E-2</v>
      </c>
      <c r="P1352" s="7">
        <v>3.7408422901481803E-2</v>
      </c>
      <c r="Q1352" s="7">
        <v>5.7174563902579001</v>
      </c>
    </row>
    <row r="1353" spans="1:17" hidden="1" x14ac:dyDescent="0.25">
      <c r="A1353" s="3" t="s">
        <v>47</v>
      </c>
      <c r="B1353" s="2">
        <v>44409</v>
      </c>
      <c r="C1353" s="34">
        <v>1.03523243754185</v>
      </c>
      <c r="D1353" s="7">
        <v>2.8496467491361602E-2</v>
      </c>
      <c r="E1353" s="7">
        <v>0.308951927763499</v>
      </c>
      <c r="F1353" s="14">
        <v>0.66255160474513997</v>
      </c>
      <c r="G1353" s="7">
        <v>9.0651008489614597E-3</v>
      </c>
      <c r="H1353" s="7">
        <v>2.6033779361919699E-2</v>
      </c>
      <c r="I1353" s="34">
        <v>0.31577032125726301</v>
      </c>
      <c r="J1353" s="34">
        <v>0.25369002382184602</v>
      </c>
      <c r="K1353" s="34">
        <v>0.16699807164736899</v>
      </c>
      <c r="L1353" s="34">
        <v>4.8126262555674003E-2</v>
      </c>
      <c r="M1353" s="7">
        <v>8.4369053957724302E-2</v>
      </c>
      <c r="N1353" s="7">
        <v>1.8236188201287001E-2</v>
      </c>
      <c r="O1353" s="7">
        <v>4.0440650124584997E-2</v>
      </c>
      <c r="P1353" s="7">
        <v>3.7270548223371301E-2</v>
      </c>
      <c r="Q1353" s="7">
        <v>5.75055218611769</v>
      </c>
    </row>
    <row r="1354" spans="1:17" x14ac:dyDescent="0.25">
      <c r="A1354" s="3" t="s">
        <v>47</v>
      </c>
      <c r="B1354" s="2">
        <v>44440</v>
      </c>
      <c r="C1354" s="34">
        <v>0.90643087082527596</v>
      </c>
      <c r="D1354" s="7">
        <v>3.66749264040475E-2</v>
      </c>
      <c r="E1354" s="7">
        <v>0.34412507304840101</v>
      </c>
      <c r="F1354" s="14">
        <v>0.61920000054755198</v>
      </c>
      <c r="G1354" s="7">
        <v>1.05158172194197E-2</v>
      </c>
      <c r="H1354" s="7">
        <v>2.5066880636667E-2</v>
      </c>
      <c r="I1354" s="34">
        <v>0.29699112027899999</v>
      </c>
      <c r="J1354" s="34">
        <v>0.25013604892998698</v>
      </c>
      <c r="K1354" s="34">
        <v>0.16821117765700999</v>
      </c>
      <c r="L1354" s="34">
        <v>5.7442402568864501E-2</v>
      </c>
      <c r="M1354" s="7">
        <v>9.3550105652355997E-2</v>
      </c>
      <c r="N1354" s="7">
        <v>2.25708150260495E-2</v>
      </c>
      <c r="O1354" s="7">
        <v>3.7650913361756799E-2</v>
      </c>
      <c r="P1354" s="7">
        <v>3.7864718668889102E-2</v>
      </c>
      <c r="Q1354" s="7">
        <v>5.7719396741850097</v>
      </c>
    </row>
    <row r="1355" spans="1:17" hidden="1" x14ac:dyDescent="0.25">
      <c r="A1355" s="3" t="s">
        <v>48</v>
      </c>
      <c r="B1355" s="2">
        <v>43466</v>
      </c>
      <c r="C1355" s="34">
        <v>0.80678078490501604</v>
      </c>
      <c r="D1355" s="7">
        <v>4.2329788574659598E-2</v>
      </c>
      <c r="E1355" s="7">
        <v>0.46326250610598102</v>
      </c>
      <c r="F1355" s="14">
        <v>0.49440770531936001</v>
      </c>
      <c r="G1355" s="7">
        <v>7.2826029749788797E-3</v>
      </c>
      <c r="H1355" s="7">
        <v>4.9396431707689398E-2</v>
      </c>
      <c r="I1355" s="34">
        <v>0.22290610234914801</v>
      </c>
      <c r="J1355" s="34">
        <v>0.24836003271422499</v>
      </c>
      <c r="K1355" s="34">
        <v>0.13172346971833801</v>
      </c>
      <c r="L1355" s="34">
        <v>0.112426365349306</v>
      </c>
      <c r="M1355" s="7">
        <v>0.100412222433257</v>
      </c>
      <c r="N1355" s="7">
        <v>3.67128276028919E-2</v>
      </c>
      <c r="O1355" s="7">
        <v>5.42608995103857E-2</v>
      </c>
      <c r="P1355" s="7">
        <v>3.6519045639780402E-2</v>
      </c>
      <c r="Q1355" s="7">
        <v>6.4057254840323701</v>
      </c>
    </row>
    <row r="1356" spans="1:17" hidden="1" x14ac:dyDescent="0.25">
      <c r="A1356" s="3" t="s">
        <v>48</v>
      </c>
      <c r="B1356" s="2">
        <v>43497</v>
      </c>
      <c r="C1356" s="34">
        <v>0.87869989816364902</v>
      </c>
      <c r="D1356" s="7">
        <v>3.9469207696383402E-2</v>
      </c>
      <c r="E1356" s="7">
        <v>0.44692644678863802</v>
      </c>
      <c r="F1356" s="14">
        <v>0.51360434551497902</v>
      </c>
      <c r="G1356" s="7">
        <v>6.4890624487759499E-3</v>
      </c>
      <c r="H1356" s="7">
        <v>4.7745644814954899E-2</v>
      </c>
      <c r="I1356" s="34">
        <v>0.207782003185915</v>
      </c>
      <c r="J1356" s="34">
        <v>0.30396982539895001</v>
      </c>
      <c r="K1356" s="34">
        <v>0.105609241144724</v>
      </c>
      <c r="L1356" s="34">
        <v>0.111401925898652</v>
      </c>
      <c r="M1356" s="7">
        <v>9.5565188117756703E-2</v>
      </c>
      <c r="N1356" s="7">
        <v>2.98283250731609E-2</v>
      </c>
      <c r="O1356" s="7">
        <v>5.3071826729354801E-2</v>
      </c>
      <c r="P1356" s="7">
        <v>3.8536957187755898E-2</v>
      </c>
      <c r="Q1356" s="7">
        <v>6.4301218297846301</v>
      </c>
    </row>
    <row r="1357" spans="1:17" hidden="1" x14ac:dyDescent="0.25">
      <c r="A1357" s="3" t="s">
        <v>48</v>
      </c>
      <c r="B1357" s="2">
        <v>43525</v>
      </c>
      <c r="C1357" s="34">
        <v>1.0284824669255499</v>
      </c>
      <c r="D1357" s="7">
        <v>3.9514638978036497E-2</v>
      </c>
      <c r="E1357" s="7">
        <v>0.44719630190618198</v>
      </c>
      <c r="F1357" s="14">
        <v>0.51328905911578104</v>
      </c>
      <c r="G1357" s="7">
        <v>7.2726467672405001E-3</v>
      </c>
      <c r="H1357" s="7">
        <v>4.4636001175908199E-2</v>
      </c>
      <c r="I1357" s="34">
        <v>0.22530735665071999</v>
      </c>
      <c r="J1357" s="34">
        <v>0.28907655513224201</v>
      </c>
      <c r="K1357" s="34">
        <v>0.109152826796729</v>
      </c>
      <c r="L1357" s="34">
        <v>0.10470537384178399</v>
      </c>
      <c r="M1357" s="7">
        <v>0.107438569904808</v>
      </c>
      <c r="N1357" s="7">
        <v>2.8221922099728899E-2</v>
      </c>
      <c r="O1357" s="7">
        <v>4.9854130055978101E-2</v>
      </c>
      <c r="P1357" s="7">
        <v>3.43346175748621E-2</v>
      </c>
      <c r="Q1357" s="7">
        <v>6.4240496006105801</v>
      </c>
    </row>
    <row r="1358" spans="1:17" hidden="1" x14ac:dyDescent="0.25">
      <c r="A1358" s="3" t="s">
        <v>48</v>
      </c>
      <c r="B1358" s="2">
        <v>43556</v>
      </c>
      <c r="C1358" s="34">
        <v>0.92492321325458704</v>
      </c>
      <c r="D1358" s="7">
        <v>3.9367206679492402E-2</v>
      </c>
      <c r="E1358" s="7">
        <v>0.462862822376922</v>
      </c>
      <c r="F1358" s="14">
        <v>0.49776997094358599</v>
      </c>
      <c r="G1358" s="7">
        <v>8.5170088013937807E-3</v>
      </c>
      <c r="H1358" s="7">
        <v>4.7711015917456003E-2</v>
      </c>
      <c r="I1358" s="34">
        <v>0.24686093022845201</v>
      </c>
      <c r="J1358" s="34">
        <v>0.269226746250677</v>
      </c>
      <c r="K1358" s="34">
        <v>0.107045525778313</v>
      </c>
      <c r="L1358" s="34">
        <v>0.10197441788374199</v>
      </c>
      <c r="M1358" s="7">
        <v>0.102012828335544</v>
      </c>
      <c r="N1358" s="7">
        <v>3.08338148332719E-2</v>
      </c>
      <c r="O1358" s="7">
        <v>5.1845223438861103E-2</v>
      </c>
      <c r="P1358" s="7">
        <v>3.3972488532290103E-2</v>
      </c>
      <c r="Q1358" s="7">
        <v>6.4004608547248099</v>
      </c>
    </row>
    <row r="1359" spans="1:17" hidden="1" x14ac:dyDescent="0.25">
      <c r="A1359" s="3" t="s">
        <v>48</v>
      </c>
      <c r="B1359" s="2">
        <v>43586</v>
      </c>
      <c r="C1359" s="34">
        <v>1.0022917966762399</v>
      </c>
      <c r="D1359" s="7">
        <v>4.0590907099459103E-2</v>
      </c>
      <c r="E1359" s="7">
        <v>0.45515909137433402</v>
      </c>
      <c r="F1359" s="14">
        <v>0.50425000152620703</v>
      </c>
      <c r="G1359" s="7">
        <v>7.6393121525107797E-3</v>
      </c>
      <c r="H1359" s="7">
        <v>4.423995252876E-2</v>
      </c>
      <c r="I1359" s="34">
        <v>0.25190120005450001</v>
      </c>
      <c r="J1359" s="34">
        <v>0.27206237537154998</v>
      </c>
      <c r="K1359" s="34">
        <v>0.105011071899101</v>
      </c>
      <c r="L1359" s="34">
        <v>0.10259072375847</v>
      </c>
      <c r="M1359" s="7">
        <v>0.102423674860728</v>
      </c>
      <c r="N1359" s="7">
        <v>2.7995901581323202E-2</v>
      </c>
      <c r="O1359" s="7">
        <v>5.1514403862355597E-2</v>
      </c>
      <c r="P1359" s="7">
        <v>3.4621383930701299E-2</v>
      </c>
      <c r="Q1359" s="7">
        <v>6.4572970771151699</v>
      </c>
    </row>
    <row r="1360" spans="1:17" hidden="1" x14ac:dyDescent="0.25">
      <c r="A1360" s="3" t="s">
        <v>48</v>
      </c>
      <c r="B1360" s="2">
        <v>43617</v>
      </c>
      <c r="C1360" s="34">
        <v>0.95932925001990799</v>
      </c>
      <c r="D1360" s="7">
        <v>3.9410520439048899E-2</v>
      </c>
      <c r="E1360" s="7">
        <v>0.45108244683705101</v>
      </c>
      <c r="F1360" s="14">
        <v>0.50950703272389997</v>
      </c>
      <c r="G1360" s="7">
        <v>9.3400881022978194E-3</v>
      </c>
      <c r="H1360" s="7">
        <v>4.6756904884670998E-2</v>
      </c>
      <c r="I1360" s="34">
        <v>0.25655227908393202</v>
      </c>
      <c r="J1360" s="34">
        <v>0.26459612204292798</v>
      </c>
      <c r="K1360" s="34">
        <v>0.12328816536578199</v>
      </c>
      <c r="L1360" s="34">
        <v>9.3510151880509804E-2</v>
      </c>
      <c r="M1360" s="7">
        <v>0.100087614122171</v>
      </c>
      <c r="N1360" s="7">
        <v>2.6853394222672199E-2</v>
      </c>
      <c r="O1360" s="7">
        <v>4.3077619649106301E-2</v>
      </c>
      <c r="P1360" s="7">
        <v>3.5937660645929799E-2</v>
      </c>
      <c r="Q1360" s="7">
        <v>6.4655441763214103</v>
      </c>
    </row>
    <row r="1361" spans="1:17" hidden="1" x14ac:dyDescent="0.25">
      <c r="A1361" s="3" t="s">
        <v>48</v>
      </c>
      <c r="B1361" s="2">
        <v>43647</v>
      </c>
      <c r="C1361" s="34">
        <v>0.93014239374795604</v>
      </c>
      <c r="D1361" s="7">
        <v>4.34614467633644E-2</v>
      </c>
      <c r="E1361" s="7">
        <v>0.45891623409436699</v>
      </c>
      <c r="F1361" s="14">
        <v>0.49762231914226901</v>
      </c>
      <c r="G1361" s="7">
        <v>7.3811301404320103E-3</v>
      </c>
      <c r="H1361" s="7">
        <v>4.47160640415631E-2</v>
      </c>
      <c r="I1361" s="34">
        <v>0.26226707813150202</v>
      </c>
      <c r="J1361" s="34">
        <v>0.25615823746055499</v>
      </c>
      <c r="K1361" s="34">
        <v>0.118546422669578</v>
      </c>
      <c r="L1361" s="34">
        <v>9.3099705354397599E-2</v>
      </c>
      <c r="M1361" s="7">
        <v>0.100218510597552</v>
      </c>
      <c r="N1361" s="7">
        <v>3.0132940931818699E-2</v>
      </c>
      <c r="O1361" s="7">
        <v>4.7566147505776903E-2</v>
      </c>
      <c r="P1361" s="7">
        <v>3.9913763166825003E-2</v>
      </c>
      <c r="Q1361" s="7">
        <v>6.4254998918121897</v>
      </c>
    </row>
    <row r="1362" spans="1:17" hidden="1" x14ac:dyDescent="0.25">
      <c r="A1362" s="3" t="s">
        <v>48</v>
      </c>
      <c r="B1362" s="2">
        <v>43678</v>
      </c>
      <c r="C1362" s="34">
        <v>0.92669402804371104</v>
      </c>
      <c r="D1362" s="7">
        <v>3.8493688157018001E-2</v>
      </c>
      <c r="E1362" s="7">
        <v>0.46384093220067502</v>
      </c>
      <c r="F1362" s="14">
        <v>0.497665379642307</v>
      </c>
      <c r="G1362" s="7">
        <v>9.2340210208952198E-3</v>
      </c>
      <c r="H1362" s="7">
        <v>4.5029412538922703E-2</v>
      </c>
      <c r="I1362" s="34">
        <v>0.26045584019627899</v>
      </c>
      <c r="J1362" s="34">
        <v>0.26455556239681499</v>
      </c>
      <c r="K1362" s="34">
        <v>0.11790206601666101</v>
      </c>
      <c r="L1362" s="34">
        <v>8.8845270815055694E-2</v>
      </c>
      <c r="M1362" s="7">
        <v>9.5355076041528403E-2</v>
      </c>
      <c r="N1362" s="7">
        <v>3.1614225720786898E-2</v>
      </c>
      <c r="O1362" s="7">
        <v>5.0422831606492503E-2</v>
      </c>
      <c r="P1362" s="7">
        <v>3.6585693646564298E-2</v>
      </c>
      <c r="Q1362" s="7">
        <v>6.4982171399822199</v>
      </c>
    </row>
    <row r="1363" spans="1:17" hidden="1" x14ac:dyDescent="0.25">
      <c r="A1363" s="3" t="s">
        <v>48</v>
      </c>
      <c r="B1363" s="2">
        <v>43709</v>
      </c>
      <c r="C1363" s="34">
        <v>0.92534966770860405</v>
      </c>
      <c r="D1363" s="7">
        <v>4.0714134104847602E-2</v>
      </c>
      <c r="E1363" s="7">
        <v>0.45836405360496602</v>
      </c>
      <c r="F1363" s="14">
        <v>0.50092181229018595</v>
      </c>
      <c r="G1363" s="7">
        <v>9.1683441269411296E-3</v>
      </c>
      <c r="H1363" s="7">
        <v>4.7935843895774502E-2</v>
      </c>
      <c r="I1363" s="34">
        <v>0.23704596022779301</v>
      </c>
      <c r="J1363" s="34">
        <v>0.260378310814256</v>
      </c>
      <c r="K1363" s="34">
        <v>0.11186274619801399</v>
      </c>
      <c r="L1363" s="34">
        <v>9.6177437435818497E-2</v>
      </c>
      <c r="M1363" s="7">
        <v>9.2562757076776997E-2</v>
      </c>
      <c r="N1363" s="7">
        <v>3.2366768681839998E-2</v>
      </c>
      <c r="O1363" s="7">
        <v>7.5395743591270797E-2</v>
      </c>
      <c r="P1363" s="7">
        <v>3.7106087951515002E-2</v>
      </c>
      <c r="Q1363" s="7">
        <v>6.4725420859402201</v>
      </c>
    </row>
    <row r="1364" spans="1:17" hidden="1" x14ac:dyDescent="0.25">
      <c r="A1364" s="3" t="s">
        <v>48</v>
      </c>
      <c r="B1364" s="2">
        <v>43739</v>
      </c>
      <c r="C1364" s="34">
        <v>1.0598978773660399</v>
      </c>
      <c r="D1364" s="7">
        <v>4.7131180839420403E-2</v>
      </c>
      <c r="E1364" s="7">
        <v>0.444616456835149</v>
      </c>
      <c r="F1364" s="14">
        <v>0.50825236232543003</v>
      </c>
      <c r="G1364" s="7">
        <v>6.5282621254227997E-3</v>
      </c>
      <c r="H1364" s="7">
        <v>4.8497876403683603E-2</v>
      </c>
      <c r="I1364" s="34">
        <v>0.244747225552507</v>
      </c>
      <c r="J1364" s="34">
        <v>0.26745158828489402</v>
      </c>
      <c r="K1364" s="34">
        <v>0.120165854595984</v>
      </c>
      <c r="L1364" s="34">
        <v>9.8895966872697E-2</v>
      </c>
      <c r="M1364" s="7">
        <v>9.7415982681715099E-2</v>
      </c>
      <c r="N1364" s="7">
        <v>2.8390652024320399E-2</v>
      </c>
      <c r="O1364" s="7">
        <v>5.17916554747615E-2</v>
      </c>
      <c r="P1364" s="7">
        <v>3.6114935984014801E-2</v>
      </c>
      <c r="Q1364" s="7">
        <v>6.3264162153935999</v>
      </c>
    </row>
    <row r="1365" spans="1:17" hidden="1" x14ac:dyDescent="0.25">
      <c r="A1365" s="3" t="s">
        <v>48</v>
      </c>
      <c r="B1365" s="2">
        <v>43770</v>
      </c>
      <c r="C1365" s="34">
        <v>1.1421307540427299</v>
      </c>
      <c r="D1365" s="7">
        <v>3.5777694039312698E-2</v>
      </c>
      <c r="E1365" s="7">
        <v>0.43984883504918398</v>
      </c>
      <c r="F1365" s="14">
        <v>0.52437347091150299</v>
      </c>
      <c r="G1365" s="7">
        <v>5.5606879004972097E-3</v>
      </c>
      <c r="H1365" s="7">
        <v>5.3055060882709497E-2</v>
      </c>
      <c r="I1365" s="34">
        <v>0.24700629948877501</v>
      </c>
      <c r="J1365" s="34">
        <v>0.26534843704783201</v>
      </c>
      <c r="K1365" s="34">
        <v>0.137551176471429</v>
      </c>
      <c r="L1365" s="34">
        <v>9.0751589333679106E-2</v>
      </c>
      <c r="M1365" s="7">
        <v>9.4896095339660702E-2</v>
      </c>
      <c r="N1365" s="7">
        <v>3.4139317835140598E-2</v>
      </c>
      <c r="O1365" s="7">
        <v>3.7022315194080897E-2</v>
      </c>
      <c r="P1365" s="7">
        <v>3.46690205061966E-2</v>
      </c>
      <c r="Q1365" s="7">
        <v>6.43235235301744</v>
      </c>
    </row>
    <row r="1366" spans="1:17" hidden="1" x14ac:dyDescent="0.25">
      <c r="A1366" s="3" t="s">
        <v>48</v>
      </c>
      <c r="B1366" s="2">
        <v>43800</v>
      </c>
      <c r="C1366" s="34">
        <v>1.4152778691460099</v>
      </c>
      <c r="D1366" s="7">
        <v>3.2962800538234902E-2</v>
      </c>
      <c r="E1366" s="7">
        <v>0.469672502446007</v>
      </c>
      <c r="F1366" s="14">
        <v>0.49736469701575797</v>
      </c>
      <c r="G1366" s="7">
        <v>5.0301174053691902E-3</v>
      </c>
      <c r="H1366" s="7">
        <v>5.1346022103380802E-2</v>
      </c>
      <c r="I1366" s="34">
        <v>0.27815075609948597</v>
      </c>
      <c r="J1366" s="34">
        <v>0.23717712306983099</v>
      </c>
      <c r="K1366" s="34">
        <v>0.18112927031808801</v>
      </c>
      <c r="L1366" s="34">
        <v>7.2198746357681406E-2</v>
      </c>
      <c r="M1366" s="7">
        <v>9.1715025989887802E-2</v>
      </c>
      <c r="N1366" s="7">
        <v>2.9964623093851998E-2</v>
      </c>
      <c r="O1366" s="7">
        <v>2.4239680108647101E-2</v>
      </c>
      <c r="P1366" s="7">
        <v>2.9048635453776998E-2</v>
      </c>
      <c r="Q1366" s="7">
        <v>6.3833494927519601</v>
      </c>
    </row>
    <row r="1367" spans="1:17" hidden="1" x14ac:dyDescent="0.25">
      <c r="A1367" s="3" t="s">
        <v>48</v>
      </c>
      <c r="B1367" s="2">
        <v>43831</v>
      </c>
      <c r="C1367" s="34">
        <v>0.83240754392034499</v>
      </c>
      <c r="D1367" s="7">
        <v>4.48895323859946E-2</v>
      </c>
      <c r="E1367" s="7">
        <v>0.47787850146607602</v>
      </c>
      <c r="F1367" s="14">
        <v>0.47723196614792901</v>
      </c>
      <c r="G1367" s="7">
        <v>7.8750324752477601E-3</v>
      </c>
      <c r="H1367" s="7">
        <v>4.9427053911059997E-2</v>
      </c>
      <c r="I1367" s="34">
        <v>0.212956081420375</v>
      </c>
      <c r="J1367" s="34">
        <v>0.27725997960252402</v>
      </c>
      <c r="K1367" s="34">
        <v>0.123542212257574</v>
      </c>
      <c r="L1367" s="34">
        <v>0.10880247396648</v>
      </c>
      <c r="M1367" s="7">
        <v>9.5889568251583596E-2</v>
      </c>
      <c r="N1367" s="7">
        <v>3.2897758778915903E-2</v>
      </c>
      <c r="O1367" s="7">
        <v>4.9862100081454801E-2</v>
      </c>
      <c r="P1367" s="7">
        <v>4.1487739254785598E-2</v>
      </c>
      <c r="Q1367" s="7">
        <v>6.4189947563224203</v>
      </c>
    </row>
    <row r="1368" spans="1:17" hidden="1" x14ac:dyDescent="0.25">
      <c r="A1368" s="3" t="s">
        <v>48</v>
      </c>
      <c r="B1368" s="2">
        <v>43862</v>
      </c>
      <c r="C1368" s="34">
        <v>0.90460895644926298</v>
      </c>
      <c r="D1368" s="7">
        <v>4.1858026802267502E-2</v>
      </c>
      <c r="E1368" s="7">
        <v>0.45439181643232102</v>
      </c>
      <c r="F1368" s="14">
        <v>0.50375015676541202</v>
      </c>
      <c r="G1368" s="7">
        <v>6.1695627694212298E-3</v>
      </c>
      <c r="H1368" s="7">
        <v>5.1830433612205899E-2</v>
      </c>
      <c r="I1368" s="34">
        <v>0.197936325831958</v>
      </c>
      <c r="J1368" s="34">
        <v>0.32392187435397701</v>
      </c>
      <c r="K1368" s="34">
        <v>0.10180341448449</v>
      </c>
      <c r="L1368" s="34">
        <v>0.108025580321724</v>
      </c>
      <c r="M1368" s="7">
        <v>0.100957757104888</v>
      </c>
      <c r="N1368" s="7">
        <v>3.0362235976271398E-2</v>
      </c>
      <c r="O1368" s="7">
        <v>4.2345459559544198E-2</v>
      </c>
      <c r="P1368" s="7">
        <v>3.6647355985520401E-2</v>
      </c>
      <c r="Q1368" s="7">
        <v>6.4529737804543004</v>
      </c>
    </row>
    <row r="1369" spans="1:17" hidden="1" x14ac:dyDescent="0.25">
      <c r="A1369" s="3" t="s">
        <v>48</v>
      </c>
      <c r="B1369" s="2">
        <v>43891</v>
      </c>
      <c r="C1369" s="34">
        <v>0.57211089679433602</v>
      </c>
      <c r="D1369" s="7">
        <v>6.0544253461808598E-2</v>
      </c>
      <c r="E1369" s="7">
        <v>0.46686973831428602</v>
      </c>
      <c r="F1369" s="14">
        <v>0.47258600822390501</v>
      </c>
      <c r="G1369" s="7">
        <v>7.3103995311444197E-3</v>
      </c>
      <c r="H1369" s="7">
        <v>4.33257238982524E-2</v>
      </c>
      <c r="I1369" s="34">
        <v>0.17888778488734999</v>
      </c>
      <c r="J1369" s="34">
        <v>0.26686620529039601</v>
      </c>
      <c r="K1369" s="34">
        <v>0.105086587110043</v>
      </c>
      <c r="L1369" s="34">
        <v>0.168419191464555</v>
      </c>
      <c r="M1369" s="7">
        <v>0.108919294566726</v>
      </c>
      <c r="N1369" s="7">
        <v>3.73249051233231E-2</v>
      </c>
      <c r="O1369" s="7">
        <v>4.0629899870837601E-2</v>
      </c>
      <c r="P1369" s="7">
        <v>4.32300082573722E-2</v>
      </c>
      <c r="Q1369" s="7">
        <v>6.4981639026909104</v>
      </c>
    </row>
    <row r="1370" spans="1:17" hidden="1" x14ac:dyDescent="0.25">
      <c r="A1370" s="3" t="s">
        <v>48</v>
      </c>
      <c r="B1370" s="2">
        <v>43922</v>
      </c>
      <c r="C1370" s="34">
        <v>0.10259640292967601</v>
      </c>
      <c r="D1370" s="7">
        <v>0.20388580071423201</v>
      </c>
      <c r="E1370" s="7">
        <v>0.51286389724149495</v>
      </c>
      <c r="F1370" s="14">
        <v>0.28325030204427298</v>
      </c>
      <c r="G1370" s="7">
        <v>1.7559280524552901E-2</v>
      </c>
      <c r="H1370" s="7">
        <v>2.7463556487120201E-3</v>
      </c>
      <c r="I1370" s="34">
        <v>5.0259566392766998E-2</v>
      </c>
      <c r="J1370" s="34">
        <v>3.9171059009104801E-2</v>
      </c>
      <c r="K1370" s="34">
        <v>5.0056105209054E-2</v>
      </c>
      <c r="L1370" s="34">
        <v>0.58870240460608303</v>
      </c>
      <c r="M1370" s="7">
        <v>4.8172876009781797E-2</v>
      </c>
      <c r="N1370" s="7">
        <v>0.14257960591541999</v>
      </c>
      <c r="O1370" s="7">
        <v>1.21788736099237E-2</v>
      </c>
      <c r="P1370" s="7">
        <v>4.8573873074601398E-2</v>
      </c>
      <c r="Q1370" s="7">
        <v>7.0391945300501604</v>
      </c>
    </row>
    <row r="1371" spans="1:17" hidden="1" x14ac:dyDescent="0.25">
      <c r="A1371" s="3" t="s">
        <v>48</v>
      </c>
      <c r="B1371" s="2">
        <v>43952</v>
      </c>
      <c r="C1371" s="34">
        <v>0.132246441459414</v>
      </c>
      <c r="D1371" s="7">
        <v>0.17639564978032601</v>
      </c>
      <c r="E1371" s="7">
        <v>0.50915269323874501</v>
      </c>
      <c r="F1371" s="14">
        <v>0.31445165698092897</v>
      </c>
      <c r="G1371" s="7">
        <v>2.0892766439034E-2</v>
      </c>
      <c r="H1371" s="7">
        <v>1.36238450254782E-2</v>
      </c>
      <c r="I1371" s="34">
        <v>9.7859307442080504E-2</v>
      </c>
      <c r="J1371" s="34">
        <v>6.4289377600978498E-2</v>
      </c>
      <c r="K1371" s="34">
        <v>5.3166869794918102E-2</v>
      </c>
      <c r="L1371" s="34">
        <v>0.47069246160900902</v>
      </c>
      <c r="M1371" s="7">
        <v>6.4405764939034396E-2</v>
      </c>
      <c r="N1371" s="7">
        <v>0.147366584034887</v>
      </c>
      <c r="O1371" s="7">
        <v>3.9814057784293604E-3</v>
      </c>
      <c r="P1371" s="7">
        <v>6.3721617336150893E-2</v>
      </c>
      <c r="Q1371" s="7">
        <v>6.9438843903015703</v>
      </c>
    </row>
    <row r="1372" spans="1:17" hidden="1" x14ac:dyDescent="0.25">
      <c r="A1372" s="3" t="s">
        <v>48</v>
      </c>
      <c r="B1372" s="2">
        <v>43983</v>
      </c>
      <c r="C1372" s="34">
        <v>0.26815200449522297</v>
      </c>
      <c r="D1372" s="7">
        <v>0.10591405273868</v>
      </c>
      <c r="E1372" s="7">
        <v>0.51940965911431203</v>
      </c>
      <c r="F1372" s="14">
        <v>0.37467628814700799</v>
      </c>
      <c r="G1372" s="7">
        <v>1.40129912864517E-2</v>
      </c>
      <c r="H1372" s="7">
        <v>2.7585184622620301E-2</v>
      </c>
      <c r="I1372" s="34">
        <v>0.29565942851855598</v>
      </c>
      <c r="J1372" s="34">
        <v>8.2541435813060796E-2</v>
      </c>
      <c r="K1372" s="34">
        <v>0.121123564528964</v>
      </c>
      <c r="L1372" s="34">
        <v>0.238084046234358</v>
      </c>
      <c r="M1372" s="7">
        <v>8.47699909418132E-2</v>
      </c>
      <c r="N1372" s="7">
        <v>8.5533814299002794E-2</v>
      </c>
      <c r="O1372" s="7">
        <v>6.0154594639784797E-3</v>
      </c>
      <c r="P1372" s="7">
        <v>4.4674084291194502E-2</v>
      </c>
      <c r="Q1372" s="7">
        <v>6.9265754749870299</v>
      </c>
    </row>
    <row r="1373" spans="1:17" hidden="1" x14ac:dyDescent="0.25">
      <c r="A1373" s="3" t="s">
        <v>48</v>
      </c>
      <c r="B1373" s="2">
        <v>44013</v>
      </c>
      <c r="C1373" s="34">
        <v>0.55086138585462696</v>
      </c>
      <c r="D1373" s="7">
        <v>6.7623538674241299E-2</v>
      </c>
      <c r="E1373" s="7">
        <v>0.49967664392532501</v>
      </c>
      <c r="F1373" s="14">
        <v>0.43269981740043401</v>
      </c>
      <c r="G1373" s="7">
        <v>9.2382164671901794E-3</v>
      </c>
      <c r="H1373" s="7">
        <v>2.6844979744167701E-2</v>
      </c>
      <c r="I1373" s="34">
        <v>0.30581709133790003</v>
      </c>
      <c r="J1373" s="34">
        <v>0.20800331005460501</v>
      </c>
      <c r="K1373" s="34">
        <v>0.120059972091797</v>
      </c>
      <c r="L1373" s="34">
        <v>0.122389876390045</v>
      </c>
      <c r="M1373" s="7">
        <v>0.10470893501338201</v>
      </c>
      <c r="N1373" s="7">
        <v>5.0961738066090202E-2</v>
      </c>
      <c r="O1373" s="7">
        <v>1.75380700906245E-2</v>
      </c>
      <c r="P1373" s="7">
        <v>3.44378107441978E-2</v>
      </c>
      <c r="Q1373" s="7">
        <v>6.6964283326714202</v>
      </c>
    </row>
    <row r="1374" spans="1:17" hidden="1" x14ac:dyDescent="0.25">
      <c r="A1374" s="3" t="s">
        <v>48</v>
      </c>
      <c r="B1374" s="2">
        <v>44044</v>
      </c>
      <c r="C1374" s="34">
        <v>0.68071601401442905</v>
      </c>
      <c r="D1374" s="7">
        <v>5.6115940183475002E-2</v>
      </c>
      <c r="E1374" s="7">
        <v>0.49071973231495503</v>
      </c>
      <c r="F1374" s="14">
        <v>0.45316432750156999</v>
      </c>
      <c r="G1374" s="7">
        <v>6.3053313342699598E-3</v>
      </c>
      <c r="H1374" s="7">
        <v>2.4712860569581999E-2</v>
      </c>
      <c r="I1374" s="34">
        <v>0.27670934891620902</v>
      </c>
      <c r="J1374" s="34">
        <v>0.28462791187279801</v>
      </c>
      <c r="K1374" s="34">
        <v>0.11605321315094</v>
      </c>
      <c r="L1374" s="34">
        <v>0.101850765434955</v>
      </c>
      <c r="M1374" s="7">
        <v>8.9578284528529895E-2</v>
      </c>
      <c r="N1374" s="7">
        <v>4.1148716138416599E-2</v>
      </c>
      <c r="O1374" s="7">
        <v>2.3796504340920399E-2</v>
      </c>
      <c r="P1374" s="7">
        <v>3.5217063713378703E-2</v>
      </c>
      <c r="Q1374" s="7">
        <v>6.6575724242143401</v>
      </c>
    </row>
    <row r="1375" spans="1:17" hidden="1" x14ac:dyDescent="0.25">
      <c r="A1375" s="3" t="s">
        <v>48</v>
      </c>
      <c r="B1375" s="2">
        <v>44075</v>
      </c>
      <c r="C1375" s="34">
        <v>0.66731008549847703</v>
      </c>
      <c r="D1375" s="7">
        <v>5.7588592385777702E-2</v>
      </c>
      <c r="E1375" s="7">
        <v>0.48698225607045997</v>
      </c>
      <c r="F1375" s="14">
        <v>0.45542915154376301</v>
      </c>
      <c r="G1375" s="7">
        <v>7.2936044173473498E-3</v>
      </c>
      <c r="H1375" s="7">
        <v>2.3515625659131401E-2</v>
      </c>
      <c r="I1375" s="34">
        <v>0.261549219255651</v>
      </c>
      <c r="J1375" s="34">
        <v>0.25869434434343702</v>
      </c>
      <c r="K1375" s="34">
        <v>0.122295456758197</v>
      </c>
      <c r="L1375" s="34">
        <v>0.119802917364944</v>
      </c>
      <c r="M1375" s="7">
        <v>9.5948104923726796E-2</v>
      </c>
      <c r="N1375" s="7">
        <v>4.47265770117787E-2</v>
      </c>
      <c r="O1375" s="7">
        <v>3.1620110613706703E-2</v>
      </c>
      <c r="P1375" s="7">
        <v>3.4554039652079899E-2</v>
      </c>
      <c r="Q1375" s="7">
        <v>6.5956787660275999</v>
      </c>
    </row>
    <row r="1376" spans="1:17" hidden="1" x14ac:dyDescent="0.25">
      <c r="A1376" s="3" t="s">
        <v>48</v>
      </c>
      <c r="B1376" s="2">
        <v>44105</v>
      </c>
      <c r="C1376" s="34">
        <v>0.633471305766516</v>
      </c>
      <c r="D1376" s="7">
        <v>6.09301157625112E-2</v>
      </c>
      <c r="E1376" s="7">
        <v>0.52876273161888399</v>
      </c>
      <c r="F1376" s="14">
        <v>0.41030715261860501</v>
      </c>
      <c r="G1376" s="7">
        <v>7.9155012452471595E-3</v>
      </c>
      <c r="H1376" s="7">
        <v>2.8756561363532399E-2</v>
      </c>
      <c r="I1376" s="34">
        <v>0.26177531947889499</v>
      </c>
      <c r="J1376" s="34">
        <v>0.22376978936632599</v>
      </c>
      <c r="K1376" s="34">
        <v>0.12655198267714399</v>
      </c>
      <c r="L1376" s="34">
        <v>0.13635056951018401</v>
      </c>
      <c r="M1376" s="7">
        <v>0.108936262951099</v>
      </c>
      <c r="N1376" s="7">
        <v>4.9495240835203499E-2</v>
      </c>
      <c r="O1376" s="7">
        <v>2.4396201797788598E-2</v>
      </c>
      <c r="P1376" s="7">
        <v>3.2052570774580999E-2</v>
      </c>
      <c r="Q1376" s="7">
        <v>6.5972752651339999</v>
      </c>
    </row>
    <row r="1377" spans="1:17" hidden="1" x14ac:dyDescent="0.25">
      <c r="A1377" s="3" t="s">
        <v>48</v>
      </c>
      <c r="B1377" s="2">
        <v>44136</v>
      </c>
      <c r="C1377" s="34">
        <v>0.26887769363520297</v>
      </c>
      <c r="D1377" s="7">
        <v>0.110263764835429</v>
      </c>
      <c r="E1377" s="7">
        <v>0.53963711933408298</v>
      </c>
      <c r="F1377" s="14">
        <v>0.35009911583048797</v>
      </c>
      <c r="G1377" s="7">
        <v>1.37342716867687E-2</v>
      </c>
      <c r="H1377" s="7">
        <v>2.4825228848602301E-2</v>
      </c>
      <c r="I1377" s="34">
        <v>0.13354026869707999</v>
      </c>
      <c r="J1377" s="34">
        <v>0.146538551513448</v>
      </c>
      <c r="K1377" s="34">
        <v>0.10063066941604699</v>
      </c>
      <c r="L1377" s="34">
        <v>0.28136730374937402</v>
      </c>
      <c r="M1377" s="7">
        <v>0.13044336693220501</v>
      </c>
      <c r="N1377" s="7">
        <v>9.4397531539196999E-2</v>
      </c>
      <c r="O1377" s="7">
        <v>2.3447982557366201E-2</v>
      </c>
      <c r="P1377" s="7">
        <v>5.1074825059911302E-2</v>
      </c>
      <c r="Q1377" s="7">
        <v>6.82504641142497</v>
      </c>
    </row>
    <row r="1378" spans="1:17" hidden="1" x14ac:dyDescent="0.25">
      <c r="A1378" s="3" t="s">
        <v>48</v>
      </c>
      <c r="B1378" s="2">
        <v>44166</v>
      </c>
      <c r="C1378" s="34">
        <v>0.76538088193745102</v>
      </c>
      <c r="D1378" s="7">
        <v>5.5161892590648999E-2</v>
      </c>
      <c r="E1378" s="7">
        <v>0.54837414053196498</v>
      </c>
      <c r="F1378" s="14">
        <v>0.396463966877386</v>
      </c>
      <c r="G1378" s="7">
        <v>7.5331615138056899E-3</v>
      </c>
      <c r="H1378" s="7">
        <v>3.4110707099273302E-2</v>
      </c>
      <c r="I1378" s="34">
        <v>0.34913008465945</v>
      </c>
      <c r="J1378" s="34">
        <v>7.3744743170420304E-2</v>
      </c>
      <c r="K1378" s="34">
        <v>0.22899914135284</v>
      </c>
      <c r="L1378" s="34">
        <v>0.115286280604649</v>
      </c>
      <c r="M1378" s="7">
        <v>0.11376245188640099</v>
      </c>
      <c r="N1378" s="7">
        <v>4.6284129760552198E-2</v>
      </c>
      <c r="O1378" s="7">
        <v>7.5715618232415896E-3</v>
      </c>
      <c r="P1378" s="7">
        <v>2.35777381293669E-2</v>
      </c>
      <c r="Q1378" s="7">
        <v>6.6135164913222102</v>
      </c>
    </row>
    <row r="1379" spans="1:17" hidden="1" x14ac:dyDescent="0.25">
      <c r="A1379" s="3" t="s">
        <v>48</v>
      </c>
      <c r="B1379" s="2">
        <v>44197</v>
      </c>
      <c r="C1379" s="34">
        <v>0.15225167910040299</v>
      </c>
      <c r="D1379" s="7">
        <v>0.162731531664074</v>
      </c>
      <c r="E1379" s="7">
        <v>0.51957437911434701</v>
      </c>
      <c r="F1379" s="14">
        <v>0.31769408922157899</v>
      </c>
      <c r="G1379" s="7">
        <v>1.93423453591769E-2</v>
      </c>
      <c r="H1379" s="7">
        <v>4.5830586060482499E-3</v>
      </c>
      <c r="I1379" s="34">
        <v>4.8280141206950303E-2</v>
      </c>
      <c r="J1379" s="34">
        <v>0.112275143736027</v>
      </c>
      <c r="K1379" s="34">
        <v>5.59754749790825E-2</v>
      </c>
      <c r="L1379" s="34">
        <v>0.43448196832643199</v>
      </c>
      <c r="M1379" s="7">
        <v>0.14365290002471001</v>
      </c>
      <c r="N1379" s="7">
        <v>8.1116866336983701E-2</v>
      </c>
      <c r="O1379" s="7">
        <v>2.36784967325223E-2</v>
      </c>
      <c r="P1379" s="7">
        <v>7.6613604692067294E-2</v>
      </c>
      <c r="Q1379" s="7">
        <v>7.0273461153636996</v>
      </c>
    </row>
    <row r="1380" spans="1:17" hidden="1" x14ac:dyDescent="0.25">
      <c r="A1380" s="3" t="s">
        <v>48</v>
      </c>
      <c r="B1380" s="2">
        <v>44228</v>
      </c>
      <c r="C1380" s="34">
        <v>0.17504723629564201</v>
      </c>
      <c r="D1380" s="7">
        <v>0.135027791676852</v>
      </c>
      <c r="E1380" s="7">
        <v>0.52449362205189998</v>
      </c>
      <c r="F1380" s="14">
        <v>0.340478586271247</v>
      </c>
      <c r="G1380" s="7">
        <v>1.6150819048044301E-2</v>
      </c>
      <c r="H1380" s="7">
        <v>4.3219756111462903E-3</v>
      </c>
      <c r="I1380" s="34">
        <v>9.2089636902849895E-2</v>
      </c>
      <c r="J1380" s="34">
        <v>0.117125900602453</v>
      </c>
      <c r="K1380" s="34">
        <v>5.8520676640589797E-2</v>
      </c>
      <c r="L1380" s="34">
        <v>0.39071844703397401</v>
      </c>
      <c r="M1380" s="7">
        <v>0.14211419864802899</v>
      </c>
      <c r="N1380" s="7">
        <v>8.39388578704586E-2</v>
      </c>
      <c r="O1380" s="7">
        <v>2.1200410888707499E-2</v>
      </c>
      <c r="P1380" s="7">
        <v>7.3819076753748006E-2</v>
      </c>
      <c r="Q1380" s="7">
        <v>6.92914331522047</v>
      </c>
    </row>
    <row r="1381" spans="1:17" hidden="1" x14ac:dyDescent="0.25">
      <c r="A1381" s="3" t="s">
        <v>48</v>
      </c>
      <c r="B1381" s="2">
        <v>44256</v>
      </c>
      <c r="C1381" s="34">
        <v>0.22137333320917299</v>
      </c>
      <c r="D1381" s="7">
        <v>0.13052759839481401</v>
      </c>
      <c r="E1381" s="7">
        <v>0.51702261763513702</v>
      </c>
      <c r="F1381" s="14">
        <v>0.352449783970049</v>
      </c>
      <c r="G1381" s="7">
        <v>1.9466661763295499E-2</v>
      </c>
      <c r="H1381" s="7">
        <v>9.7289273770277997E-3</v>
      </c>
      <c r="I1381" s="34">
        <v>7.3265402276951594E-2</v>
      </c>
      <c r="J1381" s="34">
        <v>0.128758966927672</v>
      </c>
      <c r="K1381" s="34">
        <v>5.4464922366162301E-2</v>
      </c>
      <c r="L1381" s="34">
        <v>0.37233612242281799</v>
      </c>
      <c r="M1381" s="7">
        <v>0.153943268197516</v>
      </c>
      <c r="N1381" s="7">
        <v>8.9152703872491093E-2</v>
      </c>
      <c r="O1381" s="7">
        <v>2.3506440487982502E-2</v>
      </c>
      <c r="P1381" s="7">
        <v>7.5376584308082806E-2</v>
      </c>
      <c r="Q1381" s="7">
        <v>6.8849938118541401</v>
      </c>
    </row>
    <row r="1382" spans="1:17" hidden="1" x14ac:dyDescent="0.25">
      <c r="A1382" s="3" t="s">
        <v>48</v>
      </c>
      <c r="B1382" s="2">
        <v>44287</v>
      </c>
      <c r="C1382" s="34">
        <v>0.52748592110188797</v>
      </c>
      <c r="D1382" s="7">
        <v>7.7490505236081295E-2</v>
      </c>
      <c r="E1382" s="7">
        <v>0.528996872134602</v>
      </c>
      <c r="F1382" s="14">
        <v>0.39351262262931602</v>
      </c>
      <c r="G1382" s="7">
        <v>8.5563003551945294E-3</v>
      </c>
      <c r="H1382" s="7">
        <v>1.8443198470513299E-2</v>
      </c>
      <c r="I1382" s="34">
        <v>0.32175258183111599</v>
      </c>
      <c r="J1382" s="34">
        <v>0.14963381792336999</v>
      </c>
      <c r="K1382" s="34">
        <v>0.13259105810362001</v>
      </c>
      <c r="L1382" s="34">
        <v>0.159133772304897</v>
      </c>
      <c r="M1382" s="7">
        <v>0.112184728996628</v>
      </c>
      <c r="N1382" s="7">
        <v>4.7117708994656303E-2</v>
      </c>
      <c r="O1382" s="7">
        <v>1.8418396590287E-2</v>
      </c>
      <c r="P1382" s="7">
        <v>3.2168436429718103E-2</v>
      </c>
      <c r="Q1382" s="7">
        <v>6.6323580781657698</v>
      </c>
    </row>
    <row r="1383" spans="1:17" hidden="1" x14ac:dyDescent="0.25">
      <c r="A1383" s="3" t="s">
        <v>48</v>
      </c>
      <c r="B1383" s="2">
        <v>44317</v>
      </c>
      <c r="C1383" s="34">
        <v>0.73852860197826498</v>
      </c>
      <c r="D1383" s="7">
        <v>6.0650057500225299E-2</v>
      </c>
      <c r="E1383" s="7">
        <v>0.48147166112814899</v>
      </c>
      <c r="F1383" s="14">
        <v>0.45787828137162601</v>
      </c>
      <c r="G1383" s="7">
        <v>7.3877109896057303E-3</v>
      </c>
      <c r="H1383" s="7">
        <v>2.1950891045280502E-2</v>
      </c>
      <c r="I1383" s="34">
        <v>0.29429301041830302</v>
      </c>
      <c r="J1383" s="34">
        <v>0.238427368370904</v>
      </c>
      <c r="K1383" s="34">
        <v>0.11608533799255299</v>
      </c>
      <c r="L1383" s="34">
        <v>0.13025597706828901</v>
      </c>
      <c r="M1383" s="7">
        <v>9.9467995080006005E-2</v>
      </c>
      <c r="N1383" s="7">
        <v>3.8534050482848199E-2</v>
      </c>
      <c r="O1383" s="7">
        <v>2.4722452305141401E-2</v>
      </c>
      <c r="P1383" s="7">
        <v>2.8875206247069001E-2</v>
      </c>
      <c r="Q1383" s="7">
        <v>6.6331383886815303</v>
      </c>
    </row>
    <row r="1384" spans="1:17" hidden="1" x14ac:dyDescent="0.25">
      <c r="A1384" s="3" t="s">
        <v>48</v>
      </c>
      <c r="B1384" s="2">
        <v>44348</v>
      </c>
      <c r="C1384" s="34">
        <v>0.73517644445147101</v>
      </c>
      <c r="D1384" s="7">
        <v>6.93310498655757E-2</v>
      </c>
      <c r="E1384" s="7">
        <v>0.50287168499567603</v>
      </c>
      <c r="F1384" s="14">
        <v>0.42779726513874899</v>
      </c>
      <c r="G1384" s="7">
        <v>6.3829658138161898E-3</v>
      </c>
      <c r="H1384" s="7">
        <v>2.2004013252057201E-2</v>
      </c>
      <c r="I1384" s="34">
        <v>0.27436853692262198</v>
      </c>
      <c r="J1384" s="34">
        <v>0.28441305540336298</v>
      </c>
      <c r="K1384" s="34">
        <v>0.106151686138659</v>
      </c>
      <c r="L1384" s="34">
        <v>0.123824857418498</v>
      </c>
      <c r="M1384" s="7">
        <v>9.1434484257737397E-2</v>
      </c>
      <c r="N1384" s="7">
        <v>3.1362826374744003E-2</v>
      </c>
      <c r="O1384" s="7">
        <v>2.8919444790737301E-2</v>
      </c>
      <c r="P1384" s="7">
        <v>3.1138129627764698E-2</v>
      </c>
      <c r="Q1384" s="7">
        <v>6.4558585326356601</v>
      </c>
    </row>
    <row r="1385" spans="1:17" hidden="1" x14ac:dyDescent="0.25">
      <c r="A1385" s="3" t="s">
        <v>48</v>
      </c>
      <c r="B1385" s="2">
        <v>44378</v>
      </c>
      <c r="C1385" s="34">
        <v>0.79498248463395005</v>
      </c>
      <c r="D1385" s="7">
        <v>5.9657956842924402E-2</v>
      </c>
      <c r="E1385" s="7">
        <v>0.48046252946826701</v>
      </c>
      <c r="F1385" s="14">
        <v>0.45987951368880903</v>
      </c>
      <c r="G1385" s="7">
        <v>5.7134201640697798E-3</v>
      </c>
      <c r="H1385" s="7">
        <v>3.4376411046451803E-2</v>
      </c>
      <c r="I1385" s="34">
        <v>0.26183863488024101</v>
      </c>
      <c r="J1385" s="34">
        <v>0.29819218193414199</v>
      </c>
      <c r="K1385" s="34">
        <v>0.103968496951005</v>
      </c>
      <c r="L1385" s="34">
        <v>0.11125126106352699</v>
      </c>
      <c r="M1385" s="7">
        <v>9.2936952571685105E-2</v>
      </c>
      <c r="N1385" s="7">
        <v>3.1651549978045E-2</v>
      </c>
      <c r="O1385" s="7">
        <v>2.7893718983656599E-2</v>
      </c>
      <c r="P1385" s="7">
        <v>3.2177372427176998E-2</v>
      </c>
      <c r="Q1385" s="7">
        <v>6.6125602234694201</v>
      </c>
    </row>
    <row r="1386" spans="1:17" hidden="1" x14ac:dyDescent="0.25">
      <c r="A1386" s="3" t="s">
        <v>48</v>
      </c>
      <c r="B1386" s="2">
        <v>44409</v>
      </c>
      <c r="C1386" s="34">
        <v>0.87546098743939005</v>
      </c>
      <c r="D1386" s="7">
        <v>5.08749881914973E-2</v>
      </c>
      <c r="E1386" s="7">
        <v>0.45676549736906302</v>
      </c>
      <c r="F1386" s="14">
        <v>0.49235951443943998</v>
      </c>
      <c r="G1386" s="7">
        <v>4.8859391561710498E-3</v>
      </c>
      <c r="H1386" s="7">
        <v>4.2297887796256803E-2</v>
      </c>
      <c r="I1386" s="34">
        <v>0.24993632855261999</v>
      </c>
      <c r="J1386" s="34">
        <v>0.32312214294577701</v>
      </c>
      <c r="K1386" s="34">
        <v>0.103355915224599</v>
      </c>
      <c r="L1386" s="34">
        <v>9.1661889934331803E-2</v>
      </c>
      <c r="M1386" s="7">
        <v>8.6825640099935306E-2</v>
      </c>
      <c r="N1386" s="7">
        <v>3.0727000820020899E-2</v>
      </c>
      <c r="O1386" s="7">
        <v>3.69316120520434E-2</v>
      </c>
      <c r="P1386" s="7">
        <v>3.0255643418244101E-2</v>
      </c>
      <c r="Q1386" s="7">
        <v>6.6118271644010198</v>
      </c>
    </row>
    <row r="1387" spans="1:17" x14ac:dyDescent="0.25">
      <c r="A1387" s="3" t="s">
        <v>48</v>
      </c>
      <c r="B1387" s="2">
        <v>44440</v>
      </c>
      <c r="C1387" s="34">
        <v>0.89385379929944098</v>
      </c>
      <c r="D1387" s="7">
        <v>5.5696121887479202E-2</v>
      </c>
      <c r="E1387" s="7">
        <v>0.45648811064096501</v>
      </c>
      <c r="F1387" s="14">
        <v>0.48781576747155603</v>
      </c>
      <c r="G1387" s="7">
        <v>5.5953826238140597E-3</v>
      </c>
      <c r="H1387" s="7">
        <v>4.7814295189012201E-2</v>
      </c>
      <c r="I1387" s="34">
        <v>0.22470797745801499</v>
      </c>
      <c r="J1387" s="34">
        <v>0.32397524047614101</v>
      </c>
      <c r="K1387" s="34">
        <v>9.96333195614965E-2</v>
      </c>
      <c r="L1387" s="34">
        <v>0.10632136753011701</v>
      </c>
      <c r="M1387" s="7">
        <v>9.5254092154122602E-2</v>
      </c>
      <c r="N1387" s="7">
        <v>2.9887835265171001E-2</v>
      </c>
      <c r="O1387" s="7">
        <v>3.60698671038783E-2</v>
      </c>
      <c r="P1387" s="7">
        <v>3.07406226382319E-2</v>
      </c>
      <c r="Q1387" s="7">
        <v>6.5553354854635604</v>
      </c>
    </row>
    <row r="1388" spans="1:17" hidden="1" x14ac:dyDescent="0.25">
      <c r="A1388" s="3" t="s">
        <v>49</v>
      </c>
      <c r="B1388" s="2">
        <v>43466</v>
      </c>
      <c r="C1388" s="34">
        <v>0.85374013274499605</v>
      </c>
      <c r="D1388" s="7">
        <v>7.4388103411771401E-3</v>
      </c>
      <c r="E1388" s="7">
        <v>0.32086781291306399</v>
      </c>
      <c r="F1388" s="14">
        <v>0.67169337674575902</v>
      </c>
      <c r="G1388" s="7">
        <v>1.39016649160197E-2</v>
      </c>
      <c r="H1388" s="7">
        <v>2.4167927181733301E-2</v>
      </c>
      <c r="I1388" s="34">
        <v>0.188090320489565</v>
      </c>
      <c r="J1388" s="34">
        <v>0.29529405928281699</v>
      </c>
      <c r="K1388" s="34">
        <v>0.115024528596978</v>
      </c>
      <c r="L1388" s="34">
        <v>0.135923690276189</v>
      </c>
      <c r="M1388" s="7">
        <v>0.112534953377812</v>
      </c>
      <c r="N1388" s="7">
        <v>1.33767298579772E-2</v>
      </c>
      <c r="O1388" s="7">
        <v>9.4809022013828403E-2</v>
      </c>
      <c r="P1388" s="7">
        <v>6.8771040070803903E-3</v>
      </c>
      <c r="Q1388" s="7">
        <v>4.3061556872634998</v>
      </c>
    </row>
    <row r="1389" spans="1:17" hidden="1" x14ac:dyDescent="0.25">
      <c r="A1389" s="3" t="s">
        <v>49</v>
      </c>
      <c r="B1389" s="2">
        <v>43497</v>
      </c>
      <c r="C1389" s="34">
        <v>0.94278718092520897</v>
      </c>
      <c r="D1389" s="7">
        <v>6.7053249105209298E-3</v>
      </c>
      <c r="E1389" s="7">
        <v>0.27914362299135098</v>
      </c>
      <c r="F1389" s="14">
        <v>0.71415105209812801</v>
      </c>
      <c r="G1389" s="7">
        <v>1.3880532014952899E-2</v>
      </c>
      <c r="H1389" s="7">
        <v>2.02605823746769E-2</v>
      </c>
      <c r="I1389" s="34">
        <v>0.17907939021720401</v>
      </c>
      <c r="J1389" s="34">
        <v>0.34122703481486499</v>
      </c>
      <c r="K1389" s="34">
        <v>9.9520927615084701E-2</v>
      </c>
      <c r="L1389" s="34">
        <v>0.13242227688783501</v>
      </c>
      <c r="M1389" s="7">
        <v>0.106846053015397</v>
      </c>
      <c r="N1389" s="7">
        <v>9.9010800722947895E-3</v>
      </c>
      <c r="O1389" s="7">
        <v>8.8248568492598503E-2</v>
      </c>
      <c r="P1389" s="7">
        <v>8.61355449509138E-3</v>
      </c>
      <c r="Q1389" s="7">
        <v>4.4632959064614299</v>
      </c>
    </row>
    <row r="1390" spans="1:17" hidden="1" x14ac:dyDescent="0.25">
      <c r="A1390" s="3" t="s">
        <v>49</v>
      </c>
      <c r="B1390" s="2">
        <v>43525</v>
      </c>
      <c r="C1390" s="34">
        <v>0.99066895667065502</v>
      </c>
      <c r="D1390" s="7">
        <v>7.8414890356286095E-3</v>
      </c>
      <c r="E1390" s="7">
        <v>0.30550795132907399</v>
      </c>
      <c r="F1390" s="14">
        <v>0.68665055963529797</v>
      </c>
      <c r="G1390" s="7">
        <v>1.3393783077719599E-2</v>
      </c>
      <c r="H1390" s="7">
        <v>2.0313315324835199E-2</v>
      </c>
      <c r="I1390" s="34">
        <v>0.201066793655203</v>
      </c>
      <c r="J1390" s="34">
        <v>0.32738779260717599</v>
      </c>
      <c r="K1390" s="34">
        <v>0.107957207230176</v>
      </c>
      <c r="L1390" s="34">
        <v>0.11668414838379899</v>
      </c>
      <c r="M1390" s="7">
        <v>0.113052567667346</v>
      </c>
      <c r="N1390" s="7">
        <v>1.11168599211715E-2</v>
      </c>
      <c r="O1390" s="7">
        <v>8.2777738852657795E-2</v>
      </c>
      <c r="P1390" s="7">
        <v>6.2497932799161302E-3</v>
      </c>
      <c r="Q1390" s="7">
        <v>4.5851449967206896</v>
      </c>
    </row>
    <row r="1391" spans="1:17" hidden="1" x14ac:dyDescent="0.25">
      <c r="A1391" s="3" t="s">
        <v>49</v>
      </c>
      <c r="B1391" s="2">
        <v>43556</v>
      </c>
      <c r="C1391" s="34">
        <v>0.92198914156213296</v>
      </c>
      <c r="D1391" s="7">
        <v>6.9059325799414404E-3</v>
      </c>
      <c r="E1391" s="7">
        <v>0.30098932028833902</v>
      </c>
      <c r="F1391" s="14">
        <v>0.69210474713171899</v>
      </c>
      <c r="G1391" s="7">
        <v>1.35610330236615E-2</v>
      </c>
      <c r="H1391" s="7">
        <v>2.1225818538813099E-2</v>
      </c>
      <c r="I1391" s="34">
        <v>0.21348396386171101</v>
      </c>
      <c r="J1391" s="34">
        <v>0.31442177502937402</v>
      </c>
      <c r="K1391" s="34">
        <v>0.111026858634921</v>
      </c>
      <c r="L1391" s="34">
        <v>0.11872854236389099</v>
      </c>
      <c r="M1391" s="7">
        <v>0.107881502445696</v>
      </c>
      <c r="N1391" s="7">
        <v>1.0351390347305599E-2</v>
      </c>
      <c r="O1391" s="7">
        <v>8.2769187538687394E-2</v>
      </c>
      <c r="P1391" s="7">
        <v>6.54992821593974E-3</v>
      </c>
      <c r="Q1391" s="7">
        <v>4.5380153606716798</v>
      </c>
    </row>
    <row r="1392" spans="1:17" hidden="1" x14ac:dyDescent="0.25">
      <c r="A1392" s="3" t="s">
        <v>49</v>
      </c>
      <c r="B1392" s="2">
        <v>43586</v>
      </c>
      <c r="C1392" s="34">
        <v>1.04152118059828</v>
      </c>
      <c r="D1392" s="7">
        <v>6.9871336931817797E-3</v>
      </c>
      <c r="E1392" s="7">
        <v>0.28387532773976598</v>
      </c>
      <c r="F1392" s="14">
        <v>0.70913753856705197</v>
      </c>
      <c r="G1392" s="7">
        <v>1.23645025037749E-2</v>
      </c>
      <c r="H1392" s="7">
        <v>2.1168468518579099E-2</v>
      </c>
      <c r="I1392" s="34">
        <v>0.20815405978746901</v>
      </c>
      <c r="J1392" s="34">
        <v>0.32121206077773201</v>
      </c>
      <c r="K1392" s="34">
        <v>0.110404800351393</v>
      </c>
      <c r="L1392" s="34">
        <v>0.12792620372833499</v>
      </c>
      <c r="M1392" s="7">
        <v>0.10839514624510101</v>
      </c>
      <c r="N1392" s="7">
        <v>9.0737713660716396E-3</v>
      </c>
      <c r="O1392" s="7">
        <v>7.4934552433945298E-2</v>
      </c>
      <c r="P1392" s="7">
        <v>6.3664342875986999E-3</v>
      </c>
      <c r="Q1392" s="7">
        <v>4.4958082494298699</v>
      </c>
    </row>
    <row r="1393" spans="1:17" hidden="1" x14ac:dyDescent="0.25">
      <c r="A1393" s="3" t="s">
        <v>49</v>
      </c>
      <c r="B1393" s="2">
        <v>43617</v>
      </c>
      <c r="C1393" s="34">
        <v>0.99758191616845604</v>
      </c>
      <c r="D1393" s="7">
        <v>7.0877623261267004E-3</v>
      </c>
      <c r="E1393" s="7">
        <v>0.29215459427767299</v>
      </c>
      <c r="F1393" s="14">
        <v>0.70075764339619995</v>
      </c>
      <c r="G1393" s="7">
        <v>1.28006913089917E-2</v>
      </c>
      <c r="H1393" s="7">
        <v>2.0360426046392099E-2</v>
      </c>
      <c r="I1393" s="34">
        <v>0.21814037968257</v>
      </c>
      <c r="J1393" s="34">
        <v>0.31539586819014198</v>
      </c>
      <c r="K1393" s="34">
        <v>0.106676316604007</v>
      </c>
      <c r="L1393" s="34">
        <v>0.124399865990243</v>
      </c>
      <c r="M1393" s="7">
        <v>0.105982543648259</v>
      </c>
      <c r="N1393" s="7">
        <v>9.6767281254091508E-3</v>
      </c>
      <c r="O1393" s="7">
        <v>8.1015009822665296E-2</v>
      </c>
      <c r="P1393" s="7">
        <v>5.5521705813213196E-3</v>
      </c>
      <c r="Q1393" s="7">
        <v>4.4076938418846296</v>
      </c>
    </row>
    <row r="1394" spans="1:17" hidden="1" x14ac:dyDescent="0.25">
      <c r="A1394" s="3" t="s">
        <v>49</v>
      </c>
      <c r="B1394" s="2">
        <v>43647</v>
      </c>
      <c r="C1394" s="34">
        <v>0.90785931359673899</v>
      </c>
      <c r="D1394" s="7">
        <v>8.8391269879077895E-3</v>
      </c>
      <c r="E1394" s="7">
        <v>0.303712179912832</v>
      </c>
      <c r="F1394" s="14">
        <v>0.68744869309926004</v>
      </c>
      <c r="G1394" s="7">
        <v>1.1615142341074299E-2</v>
      </c>
      <c r="H1394" s="7">
        <v>2.3325876305567001E-2</v>
      </c>
      <c r="I1394" s="34">
        <v>0.23083672366100499</v>
      </c>
      <c r="J1394" s="34">
        <v>0.29256067832909399</v>
      </c>
      <c r="K1394" s="34">
        <v>0.1193092084032</v>
      </c>
      <c r="L1394" s="34">
        <v>0.106095144930723</v>
      </c>
      <c r="M1394" s="7">
        <v>0.11293768905746</v>
      </c>
      <c r="N1394" s="7">
        <v>1.3278479893713301E-2</v>
      </c>
      <c r="O1394" s="7">
        <v>8.4038046575815206E-2</v>
      </c>
      <c r="P1394" s="7">
        <v>6.0030105023486597E-3</v>
      </c>
      <c r="Q1394" s="7">
        <v>4.5284597229746497</v>
      </c>
    </row>
    <row r="1395" spans="1:17" hidden="1" x14ac:dyDescent="0.25">
      <c r="A1395" s="3" t="s">
        <v>49</v>
      </c>
      <c r="B1395" s="2">
        <v>43678</v>
      </c>
      <c r="C1395" s="34">
        <v>0.89197079916368005</v>
      </c>
      <c r="D1395" s="7">
        <v>6.2615890701936197E-3</v>
      </c>
      <c r="E1395" s="7">
        <v>0.29752684159242798</v>
      </c>
      <c r="F1395" s="14">
        <v>0.69621156933737804</v>
      </c>
      <c r="G1395" s="7">
        <v>1.3648118216229599E-2</v>
      </c>
      <c r="H1395" s="7">
        <v>2.5903835449038098E-2</v>
      </c>
      <c r="I1395" s="34">
        <v>0.218259507264641</v>
      </c>
      <c r="J1395" s="34">
        <v>0.31309034791636398</v>
      </c>
      <c r="K1395" s="34">
        <v>0.11995494826240199</v>
      </c>
      <c r="L1395" s="34">
        <v>9.9718291196463305E-2</v>
      </c>
      <c r="M1395" s="7">
        <v>0.10606434936685</v>
      </c>
      <c r="N1395" s="7">
        <v>1.35751990836487E-2</v>
      </c>
      <c r="O1395" s="7">
        <v>8.3155533451984995E-2</v>
      </c>
      <c r="P1395" s="7">
        <v>6.6298697923792803E-3</v>
      </c>
      <c r="Q1395" s="7">
        <v>4.5990064518879503</v>
      </c>
    </row>
    <row r="1396" spans="1:17" hidden="1" x14ac:dyDescent="0.25">
      <c r="A1396" s="3" t="s">
        <v>49</v>
      </c>
      <c r="B1396" s="2">
        <v>43709</v>
      </c>
      <c r="C1396" s="34">
        <v>0.88657908406911001</v>
      </c>
      <c r="D1396" s="7">
        <v>9.4311624338039701E-3</v>
      </c>
      <c r="E1396" s="7">
        <v>0.30942584091005598</v>
      </c>
      <c r="F1396" s="14">
        <v>0.68114299665613998</v>
      </c>
      <c r="G1396" s="7">
        <v>1.4088287002578E-2</v>
      </c>
      <c r="H1396" s="7">
        <v>2.1370625647078902E-2</v>
      </c>
      <c r="I1396" s="34">
        <v>0.22415476222931799</v>
      </c>
      <c r="J1396" s="34">
        <v>0.31024000024537302</v>
      </c>
      <c r="K1396" s="34">
        <v>0.12566955603420399</v>
      </c>
      <c r="L1396" s="34">
        <v>0.108566377035797</v>
      </c>
      <c r="M1396" s="7">
        <v>9.9617554661480201E-2</v>
      </c>
      <c r="N1396" s="7">
        <v>1.13019221044511E-2</v>
      </c>
      <c r="O1396" s="7">
        <v>7.83298025951399E-2</v>
      </c>
      <c r="P1396" s="7">
        <v>6.6611124445797596E-3</v>
      </c>
      <c r="Q1396" s="7">
        <v>4.4682619586528904</v>
      </c>
    </row>
    <row r="1397" spans="1:17" hidden="1" x14ac:dyDescent="0.25">
      <c r="A1397" s="3" t="s">
        <v>49</v>
      </c>
      <c r="B1397" s="2">
        <v>43739</v>
      </c>
      <c r="C1397" s="34">
        <v>1.09310300064773</v>
      </c>
      <c r="D1397" s="7">
        <v>7.5123618423737501E-3</v>
      </c>
      <c r="E1397" s="7">
        <v>0.290608596615057</v>
      </c>
      <c r="F1397" s="14">
        <v>0.70187904154256897</v>
      </c>
      <c r="G1397" s="7">
        <v>1.18626097990326E-2</v>
      </c>
      <c r="H1397" s="7">
        <v>2.3358995379054399E-2</v>
      </c>
      <c r="I1397" s="34">
        <v>0.20559903559369599</v>
      </c>
      <c r="J1397" s="34">
        <v>0.32009210982506497</v>
      </c>
      <c r="K1397" s="34">
        <v>0.121933730114514</v>
      </c>
      <c r="L1397" s="34">
        <v>0.125087339836193</v>
      </c>
      <c r="M1397" s="7">
        <v>9.1831857170104406E-2</v>
      </c>
      <c r="N1397" s="7">
        <v>1.15882835029906E-2</v>
      </c>
      <c r="O1397" s="7">
        <v>8.1882132103895597E-2</v>
      </c>
      <c r="P1397" s="7">
        <v>6.7639066754544104E-3</v>
      </c>
      <c r="Q1397" s="7">
        <v>4.4944428548352704</v>
      </c>
    </row>
    <row r="1398" spans="1:17" hidden="1" x14ac:dyDescent="0.25">
      <c r="A1398" s="3" t="s">
        <v>49</v>
      </c>
      <c r="B1398" s="2">
        <v>43770</v>
      </c>
      <c r="C1398" s="34">
        <v>1.121475642127</v>
      </c>
      <c r="D1398" s="7">
        <v>5.8332242750617396E-3</v>
      </c>
      <c r="E1398" s="7">
        <v>0.28624212265034998</v>
      </c>
      <c r="F1398" s="14">
        <v>0.70792465307458796</v>
      </c>
      <c r="G1398" s="7">
        <v>1.1493209070181001E-2</v>
      </c>
      <c r="H1398" s="7">
        <v>1.9902079505208101E-2</v>
      </c>
      <c r="I1398" s="34">
        <v>0.214997289914868</v>
      </c>
      <c r="J1398" s="34">
        <v>0.31770454277518101</v>
      </c>
      <c r="K1398" s="34">
        <v>0.13448226155906801</v>
      </c>
      <c r="L1398" s="34">
        <v>0.121419212286993</v>
      </c>
      <c r="M1398" s="7">
        <v>9.1180809515217204E-2</v>
      </c>
      <c r="N1398" s="7">
        <v>1.48845731016671E-2</v>
      </c>
      <c r="O1398" s="7">
        <v>6.8114214280026994E-2</v>
      </c>
      <c r="P1398" s="7">
        <v>5.8218079915894798E-3</v>
      </c>
      <c r="Q1398" s="7">
        <v>4.5412452038557101</v>
      </c>
    </row>
    <row r="1399" spans="1:17" hidden="1" x14ac:dyDescent="0.25">
      <c r="A1399" s="3" t="s">
        <v>49</v>
      </c>
      <c r="B1399" s="2">
        <v>43800</v>
      </c>
      <c r="C1399" s="34">
        <v>1.3507236517260199</v>
      </c>
      <c r="D1399" s="7">
        <v>5.0440713487561401E-3</v>
      </c>
      <c r="E1399" s="7">
        <v>0.30083487088234401</v>
      </c>
      <c r="F1399" s="14">
        <v>0.69412105776889899</v>
      </c>
      <c r="G1399" s="7">
        <v>1.0718701148454199E-2</v>
      </c>
      <c r="H1399" s="7">
        <v>1.9675976212596501E-2</v>
      </c>
      <c r="I1399" s="34">
        <v>0.24223333244538001</v>
      </c>
      <c r="J1399" s="34">
        <v>0.27266854076465102</v>
      </c>
      <c r="K1399" s="34">
        <v>0.191582050458872</v>
      </c>
      <c r="L1399" s="34">
        <v>9.11434586777876E-2</v>
      </c>
      <c r="M1399" s="7">
        <v>8.9240601743077394E-2</v>
      </c>
      <c r="N1399" s="7">
        <v>1.9323337471667101E-2</v>
      </c>
      <c r="O1399" s="7">
        <v>5.8288302320975198E-2</v>
      </c>
      <c r="P1399" s="7">
        <v>5.1256987565394298E-3</v>
      </c>
      <c r="Q1399" s="7">
        <v>4.4837601192150203</v>
      </c>
    </row>
    <row r="1400" spans="1:17" hidden="1" x14ac:dyDescent="0.25">
      <c r="A1400" s="3" t="s">
        <v>49</v>
      </c>
      <c r="B1400" s="2">
        <v>43831</v>
      </c>
      <c r="C1400" s="34">
        <v>0.85676696927097296</v>
      </c>
      <c r="D1400" s="7">
        <v>7.0329775754136804E-3</v>
      </c>
      <c r="E1400" s="7">
        <v>0.330854840723462</v>
      </c>
      <c r="F1400" s="14">
        <v>0.66211218170112496</v>
      </c>
      <c r="G1400" s="7">
        <v>1.5724264972470502E-2</v>
      </c>
      <c r="H1400" s="7">
        <v>2.2759830118324598E-2</v>
      </c>
      <c r="I1400" s="34">
        <v>0.18893367179908499</v>
      </c>
      <c r="J1400" s="34">
        <v>0.31341896694653198</v>
      </c>
      <c r="K1400" s="34">
        <v>0.115079696983066</v>
      </c>
      <c r="L1400" s="34">
        <v>0.13974612391882699</v>
      </c>
      <c r="M1400" s="7">
        <v>0.10810050190053599</v>
      </c>
      <c r="N1400" s="7">
        <v>1.2587746315499601E-2</v>
      </c>
      <c r="O1400" s="7">
        <v>7.6207507414075795E-2</v>
      </c>
      <c r="P1400" s="7">
        <v>7.4416896315841396E-3</v>
      </c>
      <c r="Q1400" s="7">
        <v>4.5034228071794402</v>
      </c>
    </row>
    <row r="1401" spans="1:17" hidden="1" x14ac:dyDescent="0.25">
      <c r="A1401" s="3" t="s">
        <v>49</v>
      </c>
      <c r="B1401" s="2">
        <v>43862</v>
      </c>
      <c r="C1401" s="34">
        <v>0.94614957498811403</v>
      </c>
      <c r="D1401" s="7">
        <v>6.9016025378846099E-3</v>
      </c>
      <c r="E1401" s="7">
        <v>0.30035218092576998</v>
      </c>
      <c r="F1401" s="14">
        <v>0.69274621653634505</v>
      </c>
      <c r="G1401" s="7">
        <v>1.18734566665771E-2</v>
      </c>
      <c r="H1401" s="7">
        <v>2.17107096120343E-2</v>
      </c>
      <c r="I1401" s="34">
        <v>0.167763580710832</v>
      </c>
      <c r="J1401" s="34">
        <v>0.36474118277721601</v>
      </c>
      <c r="K1401" s="34">
        <v>0.10236746723784</v>
      </c>
      <c r="L1401" s="34">
        <v>0.14303345889379701</v>
      </c>
      <c r="M1401" s="7">
        <v>0.103592568217623</v>
      </c>
      <c r="N1401" s="7">
        <v>1.0003493709349401E-2</v>
      </c>
      <c r="O1401" s="7">
        <v>6.8965245149355398E-2</v>
      </c>
      <c r="P1401" s="7">
        <v>5.9488370253756298E-3</v>
      </c>
      <c r="Q1401" s="7">
        <v>4.4921289680423699</v>
      </c>
    </row>
    <row r="1402" spans="1:17" hidden="1" x14ac:dyDescent="0.25">
      <c r="A1402" s="3" t="s">
        <v>49</v>
      </c>
      <c r="B1402" s="2">
        <v>43891</v>
      </c>
      <c r="C1402" s="34">
        <v>0.59145884519671699</v>
      </c>
      <c r="D1402" s="7">
        <v>1.34849636949425E-2</v>
      </c>
      <c r="E1402" s="7">
        <v>0.35939735442996101</v>
      </c>
      <c r="F1402" s="14">
        <v>0.62711768187509598</v>
      </c>
      <c r="G1402" s="7">
        <v>1.42632348471985E-2</v>
      </c>
      <c r="H1402" s="7">
        <v>1.46094875796762E-2</v>
      </c>
      <c r="I1402" s="34">
        <v>0.164514092033377</v>
      </c>
      <c r="J1402" s="34">
        <v>0.30463369688219999</v>
      </c>
      <c r="K1402" s="34">
        <v>0.103658064185426</v>
      </c>
      <c r="L1402" s="34">
        <v>0.20103308875640799</v>
      </c>
      <c r="M1402" s="7">
        <v>0.119771927001114</v>
      </c>
      <c r="N1402" s="7">
        <v>1.1781718848638999E-2</v>
      </c>
      <c r="O1402" s="7">
        <v>6.0085259447102503E-2</v>
      </c>
      <c r="P1402" s="7">
        <v>5.6494304188595898E-3</v>
      </c>
      <c r="Q1402" s="7">
        <v>4.3244147825286303</v>
      </c>
    </row>
    <row r="1403" spans="1:17" hidden="1" x14ac:dyDescent="0.25">
      <c r="A1403" s="3" t="s">
        <v>49</v>
      </c>
      <c r="B1403" s="2">
        <v>43922</v>
      </c>
      <c r="C1403" s="34">
        <v>9.2512631806537807E-2</v>
      </c>
      <c r="D1403" s="7">
        <v>3.4463977380772497E-2</v>
      </c>
      <c r="E1403" s="7">
        <v>0.61907140740670197</v>
      </c>
      <c r="F1403" s="14">
        <v>0.34646461521252497</v>
      </c>
      <c r="G1403" s="7">
        <v>2.8228159952446E-2</v>
      </c>
      <c r="H1403" s="7">
        <v>0</v>
      </c>
      <c r="I1403" s="34">
        <v>0.16202523173088601</v>
      </c>
      <c r="J1403" s="34">
        <v>4.5389067648805202E-2</v>
      </c>
      <c r="K1403" s="34">
        <v>8.0232355280718693E-3</v>
      </c>
      <c r="L1403" s="34">
        <v>0.65375819243733302</v>
      </c>
      <c r="M1403" s="7">
        <v>9.2267075770049195E-2</v>
      </c>
      <c r="N1403" s="7">
        <v>0</v>
      </c>
      <c r="O1403" s="7">
        <v>1.0309036932408099E-2</v>
      </c>
      <c r="P1403" s="7">
        <v>0</v>
      </c>
      <c r="Q1403" s="7">
        <v>4.51334663634713</v>
      </c>
    </row>
    <row r="1404" spans="1:17" hidden="1" x14ac:dyDescent="0.25">
      <c r="A1404" s="3" t="s">
        <v>49</v>
      </c>
      <c r="B1404" s="2">
        <v>43952</v>
      </c>
      <c r="C1404" s="34">
        <v>0.112805612785742</v>
      </c>
      <c r="D1404" s="7">
        <v>3.3910271912165002E-2</v>
      </c>
      <c r="E1404" s="7">
        <v>0.56388859580078798</v>
      </c>
      <c r="F1404" s="14">
        <v>0.40220113228704701</v>
      </c>
      <c r="G1404" s="7">
        <v>2.0230304065741299E-2</v>
      </c>
      <c r="H1404" s="7">
        <v>1.0165160994549201E-3</v>
      </c>
      <c r="I1404" s="34">
        <v>0.19808616883541</v>
      </c>
      <c r="J1404" s="34">
        <v>6.0234024514665301E-2</v>
      </c>
      <c r="K1404" s="34">
        <v>1.38349656343135E-2</v>
      </c>
      <c r="L1404" s="34">
        <v>0.56691342473967099</v>
      </c>
      <c r="M1404" s="7">
        <v>0.12527366519364999</v>
      </c>
      <c r="N1404" s="7">
        <v>0</v>
      </c>
      <c r="O1404" s="7">
        <v>1.1506236162901501E-2</v>
      </c>
      <c r="P1404" s="7">
        <v>2.9046947541924301E-3</v>
      </c>
      <c r="Q1404" s="7">
        <v>4.6313206237083202</v>
      </c>
    </row>
    <row r="1405" spans="1:17" hidden="1" x14ac:dyDescent="0.25">
      <c r="A1405" s="3" t="s">
        <v>49</v>
      </c>
      <c r="B1405" s="2">
        <v>43983</v>
      </c>
      <c r="C1405" s="34">
        <v>0.22879929860583101</v>
      </c>
      <c r="D1405" s="7">
        <v>2.2395145092429999E-2</v>
      </c>
      <c r="E1405" s="7">
        <v>0.48657238243675299</v>
      </c>
      <c r="F1405" s="14">
        <v>0.49103247247081699</v>
      </c>
      <c r="G1405" s="7">
        <v>2.1328207734595799E-2</v>
      </c>
      <c r="H1405" s="7">
        <v>1.0919444099140099E-2</v>
      </c>
      <c r="I1405" s="34">
        <v>0.29466465014915799</v>
      </c>
      <c r="J1405" s="34">
        <v>9.7785168930774102E-2</v>
      </c>
      <c r="K1405" s="34">
        <v>8.5939444154627495E-2</v>
      </c>
      <c r="L1405" s="34">
        <v>0.30611496494586998</v>
      </c>
      <c r="M1405" s="7">
        <v>0.144018030165248</v>
      </c>
      <c r="N1405" s="7">
        <v>1.6316698137835799E-2</v>
      </c>
      <c r="O1405" s="7">
        <v>1.6797630224994899E-2</v>
      </c>
      <c r="P1405" s="7">
        <v>6.1157614577563701E-3</v>
      </c>
      <c r="Q1405" s="7">
        <v>4.83548340439327</v>
      </c>
    </row>
    <row r="1406" spans="1:17" hidden="1" x14ac:dyDescent="0.25">
      <c r="A1406" s="3" t="s">
        <v>49</v>
      </c>
      <c r="B1406" s="2">
        <v>44013</v>
      </c>
      <c r="C1406" s="34">
        <v>0.49053985760722801</v>
      </c>
      <c r="D1406" s="7">
        <v>1.481445809544E-2</v>
      </c>
      <c r="E1406" s="7">
        <v>0.366600557230499</v>
      </c>
      <c r="F1406" s="14">
        <v>0.61858498467406098</v>
      </c>
      <c r="G1406" s="7">
        <v>1.4681705109403099E-2</v>
      </c>
      <c r="H1406" s="7">
        <v>1.40027484528786E-2</v>
      </c>
      <c r="I1406" s="34">
        <v>0.259039129145544</v>
      </c>
      <c r="J1406" s="34">
        <v>0.24101832578535401</v>
      </c>
      <c r="K1406" s="34">
        <v>0.109367915446779</v>
      </c>
      <c r="L1406" s="34">
        <v>0.15608354130621299</v>
      </c>
      <c r="M1406" s="7">
        <v>0.13943642172760801</v>
      </c>
      <c r="N1406" s="7">
        <v>1.9346073723542499E-2</v>
      </c>
      <c r="O1406" s="7">
        <v>4.0346593990381201E-2</v>
      </c>
      <c r="P1406" s="7">
        <v>6.6775453122962696E-3</v>
      </c>
      <c r="Q1406" s="7">
        <v>4.5293071354077696</v>
      </c>
    </row>
    <row r="1407" spans="1:17" hidden="1" x14ac:dyDescent="0.25">
      <c r="A1407" s="3" t="s">
        <v>49</v>
      </c>
      <c r="B1407" s="2">
        <v>44044</v>
      </c>
      <c r="C1407" s="34">
        <v>0.66725505030561305</v>
      </c>
      <c r="D1407" s="7">
        <v>9.2287635316147306E-3</v>
      </c>
      <c r="E1407" s="7">
        <v>0.28175550713543901</v>
      </c>
      <c r="F1407" s="14">
        <v>0.70901572933294699</v>
      </c>
      <c r="G1407" s="7">
        <v>9.7933270134158805E-3</v>
      </c>
      <c r="H1407" s="7">
        <v>2.1704194830939098E-2</v>
      </c>
      <c r="I1407" s="34">
        <v>0.240117996124419</v>
      </c>
      <c r="J1407" s="34">
        <v>0.30459085760439403</v>
      </c>
      <c r="K1407" s="34">
        <v>0.101456463412255</v>
      </c>
      <c r="L1407" s="34">
        <v>0.121279934820197</v>
      </c>
      <c r="M1407" s="7">
        <v>0.108414395592483</v>
      </c>
      <c r="N1407" s="7">
        <v>1.6785298048008001E-2</v>
      </c>
      <c r="O1407" s="7">
        <v>6.6515646920548899E-2</v>
      </c>
      <c r="P1407" s="7">
        <v>9.3418856333405392E-3</v>
      </c>
      <c r="Q1407" s="7">
        <v>4.6580478996090804</v>
      </c>
    </row>
    <row r="1408" spans="1:17" hidden="1" x14ac:dyDescent="0.25">
      <c r="A1408" s="3" t="s">
        <v>49</v>
      </c>
      <c r="B1408" s="2">
        <v>44075</v>
      </c>
      <c r="C1408" s="34">
        <v>0.63323546163425504</v>
      </c>
      <c r="D1408" s="7">
        <v>1.3738800550448901E-2</v>
      </c>
      <c r="E1408" s="7">
        <v>0.29384348610208499</v>
      </c>
      <c r="F1408" s="14">
        <v>0.69241771334746605</v>
      </c>
      <c r="G1408" s="7">
        <v>1.2952107141266401E-2</v>
      </c>
      <c r="H1408" s="7">
        <v>1.79089221007179E-2</v>
      </c>
      <c r="I1408" s="34">
        <v>0.219956931402841</v>
      </c>
      <c r="J1408" s="34">
        <v>0.289302361689878</v>
      </c>
      <c r="K1408" s="34">
        <v>0.105761640233802</v>
      </c>
      <c r="L1408" s="34">
        <v>0.13896736916058999</v>
      </c>
      <c r="M1408" s="7">
        <v>0.12449846480660701</v>
      </c>
      <c r="N1408" s="7">
        <v>1.6738641788141499E-2</v>
      </c>
      <c r="O1408" s="7">
        <v>6.6060336249574594E-2</v>
      </c>
      <c r="P1408" s="7">
        <v>7.85322542658232E-3</v>
      </c>
      <c r="Q1408" s="7">
        <v>4.55327930010258</v>
      </c>
    </row>
    <row r="1409" spans="1:17" hidden="1" x14ac:dyDescent="0.25">
      <c r="A1409" s="3" t="s">
        <v>49</v>
      </c>
      <c r="B1409" s="2">
        <v>44105</v>
      </c>
      <c r="C1409" s="34">
        <v>0.71474901643492805</v>
      </c>
      <c r="D1409" s="7">
        <v>1.09374683727687E-2</v>
      </c>
      <c r="E1409" s="7">
        <v>0.30636575725791998</v>
      </c>
      <c r="F1409" s="14">
        <v>0.68269677436931098</v>
      </c>
      <c r="G1409" s="7">
        <v>1.37932916201721E-2</v>
      </c>
      <c r="H1409" s="7">
        <v>1.19768673570303E-2</v>
      </c>
      <c r="I1409" s="34">
        <v>0.22074037729825699</v>
      </c>
      <c r="J1409" s="34">
        <v>0.28818596726454199</v>
      </c>
      <c r="K1409" s="34">
        <v>0.109509948595305</v>
      </c>
      <c r="L1409" s="34">
        <v>0.17147477523298199</v>
      </c>
      <c r="M1409" s="7">
        <v>0.116630574876122</v>
      </c>
      <c r="N1409" s="7">
        <v>1.78798594561651E-2</v>
      </c>
      <c r="O1409" s="7">
        <v>4.2237493567601897E-2</v>
      </c>
      <c r="P1409" s="7">
        <v>7.5708447318227397E-3</v>
      </c>
      <c r="Q1409" s="7">
        <v>4.5384312095536403</v>
      </c>
    </row>
    <row r="1410" spans="1:17" hidden="1" x14ac:dyDescent="0.25">
      <c r="A1410" s="3" t="s">
        <v>49</v>
      </c>
      <c r="B1410" s="2">
        <v>44136</v>
      </c>
      <c r="C1410" s="34">
        <v>0.32827030691450898</v>
      </c>
      <c r="D1410" s="7">
        <v>2.1281944616515301E-2</v>
      </c>
      <c r="E1410" s="7">
        <v>0.44711054382415499</v>
      </c>
      <c r="F1410" s="14">
        <v>0.53160751155932995</v>
      </c>
      <c r="G1410" s="7">
        <v>2.2388122637216901E-2</v>
      </c>
      <c r="H1410" s="7">
        <v>4.7277867329148298E-3</v>
      </c>
      <c r="I1410" s="34">
        <v>0.14858435368168199</v>
      </c>
      <c r="J1410" s="34">
        <v>0.20012795544057799</v>
      </c>
      <c r="K1410" s="34">
        <v>7.46605511802301E-2</v>
      </c>
      <c r="L1410" s="34">
        <v>0.319570253557517</v>
      </c>
      <c r="M1410" s="7">
        <v>0.18731472123064799</v>
      </c>
      <c r="N1410" s="7">
        <v>1.19681364679717E-2</v>
      </c>
      <c r="O1410" s="7">
        <v>2.7059333319294301E-2</v>
      </c>
      <c r="P1410" s="7">
        <v>3.5987857519472399E-3</v>
      </c>
      <c r="Q1410" s="7">
        <v>4.5411559618150603</v>
      </c>
    </row>
    <row r="1411" spans="1:17" hidden="1" x14ac:dyDescent="0.25">
      <c r="A1411" s="3" t="s">
        <v>49</v>
      </c>
      <c r="B1411" s="2">
        <v>44166</v>
      </c>
      <c r="C1411" s="34">
        <v>0.76424337841090795</v>
      </c>
      <c r="D1411" s="7">
        <v>9.0980638576275592E-3</v>
      </c>
      <c r="E1411" s="7">
        <v>0.36703558744508402</v>
      </c>
      <c r="F1411" s="14">
        <v>0.62386634869728896</v>
      </c>
      <c r="G1411" s="7">
        <v>1.74002705313595E-2</v>
      </c>
      <c r="H1411" s="7">
        <v>1.4637383618531801E-2</v>
      </c>
      <c r="I1411" s="34">
        <v>0.28049526771070099</v>
      </c>
      <c r="J1411" s="34">
        <v>0.191793203331632</v>
      </c>
      <c r="K1411" s="34">
        <v>0.195067771494911</v>
      </c>
      <c r="L1411" s="34">
        <v>0.122994246553284</v>
      </c>
      <c r="M1411" s="7">
        <v>0.123246949689929</v>
      </c>
      <c r="N1411" s="7">
        <v>2.7786049000283902E-2</v>
      </c>
      <c r="O1411" s="7">
        <v>2.23709794899076E-2</v>
      </c>
      <c r="P1411" s="7">
        <v>4.2078785794598499E-3</v>
      </c>
      <c r="Q1411" s="7">
        <v>4.6079655622381104</v>
      </c>
    </row>
    <row r="1412" spans="1:17" hidden="1" x14ac:dyDescent="0.25">
      <c r="A1412" s="3" t="s">
        <v>49</v>
      </c>
      <c r="B1412" s="2">
        <v>44197</v>
      </c>
      <c r="C1412" s="34">
        <v>0.16080137743098799</v>
      </c>
      <c r="D1412" s="7">
        <v>3.0411741282177999E-2</v>
      </c>
      <c r="E1412" s="7">
        <v>0.56315864957032702</v>
      </c>
      <c r="F1412" s="14">
        <v>0.40642960914749499</v>
      </c>
      <c r="G1412" s="7">
        <v>2.16241799992151E-2</v>
      </c>
      <c r="H1412" s="7">
        <v>0</v>
      </c>
      <c r="I1412" s="34">
        <v>0.13227498283511199</v>
      </c>
      <c r="J1412" s="34">
        <v>0.125281712611992</v>
      </c>
      <c r="K1412" s="34">
        <v>3.4053776836826297E-2</v>
      </c>
      <c r="L1412" s="34">
        <v>0.39642316317875897</v>
      </c>
      <c r="M1412" s="7">
        <v>0.25787919846374202</v>
      </c>
      <c r="N1412" s="7">
        <v>9.7171383930150703E-3</v>
      </c>
      <c r="O1412" s="7">
        <v>1.84738224100197E-2</v>
      </c>
      <c r="P1412" s="7">
        <v>4.2720252713190701E-3</v>
      </c>
      <c r="Q1412" s="7">
        <v>4.7558331634112703</v>
      </c>
    </row>
    <row r="1413" spans="1:17" hidden="1" x14ac:dyDescent="0.25">
      <c r="A1413" s="3" t="s">
        <v>49</v>
      </c>
      <c r="B1413" s="2">
        <v>44228</v>
      </c>
      <c r="C1413" s="34">
        <v>0.180917846389992</v>
      </c>
      <c r="D1413" s="7">
        <v>2.5787493558836E-2</v>
      </c>
      <c r="E1413" s="7">
        <v>0.53922759137028797</v>
      </c>
      <c r="F1413" s="14">
        <v>0.434984915070876</v>
      </c>
      <c r="G1413" s="7">
        <v>1.28139819564205E-2</v>
      </c>
      <c r="H1413" s="7">
        <v>6.7773096036650207E-5</v>
      </c>
      <c r="I1413" s="34">
        <v>0.14383841372745201</v>
      </c>
      <c r="J1413" s="34">
        <v>0.146946989532203</v>
      </c>
      <c r="K1413" s="34">
        <v>3.7077180427329097E-2</v>
      </c>
      <c r="L1413" s="34">
        <v>0.380241453312327</v>
      </c>
      <c r="M1413" s="7">
        <v>0.24106754442408701</v>
      </c>
      <c r="N1413" s="7">
        <v>9.3621492283894898E-3</v>
      </c>
      <c r="O1413" s="7">
        <v>2.44654538527013E-2</v>
      </c>
      <c r="P1413" s="7">
        <v>4.1190604430531496E-3</v>
      </c>
      <c r="Q1413" s="7">
        <v>4.6947398606059796</v>
      </c>
    </row>
    <row r="1414" spans="1:17" hidden="1" x14ac:dyDescent="0.25">
      <c r="A1414" s="3" t="s">
        <v>49</v>
      </c>
      <c r="B1414" s="2">
        <v>44256</v>
      </c>
      <c r="C1414" s="34">
        <v>0.233383037412115</v>
      </c>
      <c r="D1414" s="7">
        <v>2.5398779292917201E-2</v>
      </c>
      <c r="E1414" s="7">
        <v>0.506688249318901</v>
      </c>
      <c r="F1414" s="14">
        <v>0.467912971388182</v>
      </c>
      <c r="G1414" s="7">
        <v>1.8317918939226699E-2</v>
      </c>
      <c r="H1414" s="7">
        <v>1.87475016608801E-3</v>
      </c>
      <c r="I1414" s="34">
        <v>0.15084649607828801</v>
      </c>
      <c r="J1414" s="34">
        <v>0.17874019133197799</v>
      </c>
      <c r="K1414" s="34">
        <v>3.83078080138472E-2</v>
      </c>
      <c r="L1414" s="34">
        <v>0.34776319026543501</v>
      </c>
      <c r="M1414" s="7">
        <v>0.21934341805430099</v>
      </c>
      <c r="N1414" s="7">
        <v>1.0271257773146801E-2</v>
      </c>
      <c r="O1414" s="7">
        <v>2.80906845773819E-2</v>
      </c>
      <c r="P1414" s="7">
        <v>6.4442848003065899E-3</v>
      </c>
      <c r="Q1414" s="7">
        <v>4.6572505540808704</v>
      </c>
    </row>
    <row r="1415" spans="1:17" hidden="1" x14ac:dyDescent="0.25">
      <c r="A1415" s="3" t="s">
        <v>49</v>
      </c>
      <c r="B1415" s="2">
        <v>44287</v>
      </c>
      <c r="C1415" s="34">
        <v>0.47946092202745699</v>
      </c>
      <c r="D1415" s="7">
        <v>1.493234576049E-2</v>
      </c>
      <c r="E1415" s="7">
        <v>0.402274324819342</v>
      </c>
      <c r="F1415" s="14">
        <v>0.58279332942016804</v>
      </c>
      <c r="G1415" s="7">
        <v>1.42771802373218E-2</v>
      </c>
      <c r="H1415" s="7">
        <v>1.01373156683099E-2</v>
      </c>
      <c r="I1415" s="34">
        <v>0.27325618208184799</v>
      </c>
      <c r="J1415" s="34">
        <v>0.207498372269282</v>
      </c>
      <c r="K1415" s="34">
        <v>7.1302775389458103E-2</v>
      </c>
      <c r="L1415" s="34">
        <v>0.212216436035429</v>
      </c>
      <c r="M1415" s="7">
        <v>0.16785696766504701</v>
      </c>
      <c r="N1415" s="7">
        <v>1.7554354145398202E-2</v>
      </c>
      <c r="O1415" s="7">
        <v>2.0524179557905899E-2</v>
      </c>
      <c r="P1415" s="7">
        <v>5.3762369499993599E-3</v>
      </c>
      <c r="Q1415" s="7">
        <v>4.5341629841465396</v>
      </c>
    </row>
    <row r="1416" spans="1:17" hidden="1" x14ac:dyDescent="0.25">
      <c r="A1416" s="3" t="s">
        <v>49</v>
      </c>
      <c r="B1416" s="2">
        <v>44317</v>
      </c>
      <c r="C1416" s="34">
        <v>0.69138301200685004</v>
      </c>
      <c r="D1416" s="7">
        <v>1.09204745255768E-2</v>
      </c>
      <c r="E1416" s="7">
        <v>0.31735882451035602</v>
      </c>
      <c r="F1416" s="14">
        <v>0.671720700964067</v>
      </c>
      <c r="G1416" s="7">
        <v>1.3612340717034399E-2</v>
      </c>
      <c r="H1416" s="7">
        <v>1.38121356988325E-2</v>
      </c>
      <c r="I1416" s="34">
        <v>0.240582075935492</v>
      </c>
      <c r="J1416" s="34">
        <v>0.27654077752494699</v>
      </c>
      <c r="K1416" s="34">
        <v>7.4785962739841103E-2</v>
      </c>
      <c r="L1416" s="34">
        <v>0.18057736413839101</v>
      </c>
      <c r="M1416" s="7">
        <v>0.13453292538669101</v>
      </c>
      <c r="N1416" s="7">
        <v>1.6036879180112502E-2</v>
      </c>
      <c r="O1416" s="7">
        <v>4.3618911087258502E-2</v>
      </c>
      <c r="P1416" s="7">
        <v>5.9006275914002997E-3</v>
      </c>
      <c r="Q1416" s="7">
        <v>4.5784564047827399</v>
      </c>
    </row>
    <row r="1417" spans="1:17" hidden="1" x14ac:dyDescent="0.25">
      <c r="A1417" s="3" t="s">
        <v>49</v>
      </c>
      <c r="B1417" s="2">
        <v>44348</v>
      </c>
      <c r="C1417" s="34">
        <v>0.77010059937105202</v>
      </c>
      <c r="D1417" s="7">
        <v>9.9631023072696001E-3</v>
      </c>
      <c r="E1417" s="7">
        <v>0.29702739631758501</v>
      </c>
      <c r="F1417" s="14">
        <v>0.69300950137514605</v>
      </c>
      <c r="G1417" s="7">
        <v>1.21927181993794E-2</v>
      </c>
      <c r="H1417" s="7">
        <v>1.9391122580905099E-2</v>
      </c>
      <c r="I1417" s="34">
        <v>0.22968299128379999</v>
      </c>
      <c r="J1417" s="34">
        <v>0.302468898696724</v>
      </c>
      <c r="K1417" s="34">
        <v>8.5249082941564705E-2</v>
      </c>
      <c r="L1417" s="34">
        <v>0.161047368528838</v>
      </c>
      <c r="M1417" s="7">
        <v>0.12102424123113301</v>
      </c>
      <c r="N1417" s="7">
        <v>1.5008914035969099E-2</v>
      </c>
      <c r="O1417" s="7">
        <v>4.7038628116710501E-2</v>
      </c>
      <c r="P1417" s="7">
        <v>6.8960343849763499E-3</v>
      </c>
      <c r="Q1417" s="7">
        <v>4.57147964878921</v>
      </c>
    </row>
    <row r="1418" spans="1:17" hidden="1" x14ac:dyDescent="0.25">
      <c r="A1418" s="3" t="s">
        <v>49</v>
      </c>
      <c r="B1418" s="2">
        <v>44378</v>
      </c>
      <c r="C1418" s="34">
        <v>0.73591950390076499</v>
      </c>
      <c r="D1418" s="7">
        <v>9.7550249231098205E-3</v>
      </c>
      <c r="E1418" s="7">
        <v>0.29054360691389503</v>
      </c>
      <c r="F1418" s="14">
        <v>0.699701368162995</v>
      </c>
      <c r="G1418" s="7">
        <v>1.1509679453735201E-2</v>
      </c>
      <c r="H1418" s="7">
        <v>2.5466313619623301E-2</v>
      </c>
      <c r="I1418" s="34">
        <v>0.219737638338588</v>
      </c>
      <c r="J1418" s="34">
        <v>0.34038618470514997</v>
      </c>
      <c r="K1418" s="34">
        <v>7.1621265303184606E-2</v>
      </c>
      <c r="L1418" s="34">
        <v>0.127720425954084</v>
      </c>
      <c r="M1418" s="7">
        <v>0.122659280439398</v>
      </c>
      <c r="N1418" s="7">
        <v>1.4427195744701801E-2</v>
      </c>
      <c r="O1418" s="7">
        <v>5.8782918150020701E-2</v>
      </c>
      <c r="P1418" s="7">
        <v>7.6890982915151698E-3</v>
      </c>
      <c r="Q1418" s="7">
        <v>4.5934020981966803</v>
      </c>
    </row>
    <row r="1419" spans="1:17" hidden="1" x14ac:dyDescent="0.25">
      <c r="A1419" s="3" t="s">
        <v>49</v>
      </c>
      <c r="B1419" s="2">
        <v>44409</v>
      </c>
      <c r="C1419" s="34">
        <v>0.85121256383245503</v>
      </c>
      <c r="D1419" s="7">
        <v>8.1817938700704702E-3</v>
      </c>
      <c r="E1419" s="7">
        <v>0.24585465880646301</v>
      </c>
      <c r="F1419" s="14">
        <v>0.74596354732346604</v>
      </c>
      <c r="G1419" s="7">
        <v>1.23615383452567E-2</v>
      </c>
      <c r="H1419" s="7">
        <v>2.7533755438632401E-2</v>
      </c>
      <c r="I1419" s="34">
        <v>0.20828178787305901</v>
      </c>
      <c r="J1419" s="34">
        <v>0.386305424726751</v>
      </c>
      <c r="K1419" s="34">
        <v>8.2245674205864094E-2</v>
      </c>
      <c r="L1419" s="34">
        <v>0.109724746111515</v>
      </c>
      <c r="M1419" s="7">
        <v>9.1508855888953203E-2</v>
      </c>
      <c r="N1419" s="7">
        <v>1.2035020015779999E-2</v>
      </c>
      <c r="O1419" s="7">
        <v>6.2238400324125302E-2</v>
      </c>
      <c r="P1419" s="7">
        <v>7.7647970700634198E-3</v>
      </c>
      <c r="Q1419" s="7">
        <v>4.5892034964755704</v>
      </c>
    </row>
    <row r="1420" spans="1:17" x14ac:dyDescent="0.25">
      <c r="A1420" s="3" t="s">
        <v>49</v>
      </c>
      <c r="B1420" s="2">
        <v>44440</v>
      </c>
      <c r="C1420" s="34">
        <v>0.809405175224439</v>
      </c>
      <c r="D1420" s="7">
        <v>9.0761522998434197E-3</v>
      </c>
      <c r="E1420" s="7">
        <v>0.29846323608407499</v>
      </c>
      <c r="F1420" s="14">
        <v>0.69246061161608197</v>
      </c>
      <c r="G1420" s="7">
        <v>1.2224011721238799E-2</v>
      </c>
      <c r="H1420" s="7">
        <v>2.6685084420456001E-2</v>
      </c>
      <c r="I1420" s="34">
        <v>0.19688162998305</v>
      </c>
      <c r="J1420" s="34">
        <v>0.36865203709731398</v>
      </c>
      <c r="K1420" s="34">
        <v>7.2432168586431603E-2</v>
      </c>
      <c r="L1420" s="34">
        <v>0.124693028160809</v>
      </c>
      <c r="M1420" s="7">
        <v>0.114458240303974</v>
      </c>
      <c r="N1420" s="7">
        <v>1.0702391114337999E-2</v>
      </c>
      <c r="O1420" s="7">
        <v>6.5961546981220198E-2</v>
      </c>
      <c r="P1420" s="7">
        <v>7.3098616311678202E-3</v>
      </c>
      <c r="Q1420" s="7">
        <v>4.3655946281900402</v>
      </c>
    </row>
    <row r="1421" spans="1:17" hidden="1" x14ac:dyDescent="0.25">
      <c r="A1421" s="3" t="s">
        <v>50</v>
      </c>
      <c r="B1421" s="2">
        <v>43466</v>
      </c>
      <c r="C1421" s="34">
        <v>0.81577761799775905</v>
      </c>
      <c r="D1421" s="7">
        <v>9.7460020092631303E-3</v>
      </c>
      <c r="E1421" s="7">
        <v>0.37805512025437799</v>
      </c>
      <c r="F1421" s="14">
        <v>0.61219887773635895</v>
      </c>
      <c r="G1421" s="7">
        <v>7.8467086901404699E-3</v>
      </c>
      <c r="H1421" s="7">
        <v>1.9525422626670199E-2</v>
      </c>
      <c r="I1421" s="34">
        <v>0.21945474941180201</v>
      </c>
      <c r="J1421" s="34">
        <v>0.13046839927486101</v>
      </c>
      <c r="K1421" s="34">
        <v>0.142863068782902</v>
      </c>
      <c r="L1421" s="34">
        <v>0.20677432922710601</v>
      </c>
      <c r="M1421" s="7">
        <v>0.113846366620766</v>
      </c>
      <c r="N1421" s="7">
        <v>1.6223798747656899E-2</v>
      </c>
      <c r="O1421" s="7">
        <v>9.3919010086336505E-2</v>
      </c>
      <c r="P1421" s="7">
        <v>4.90781465317583E-2</v>
      </c>
      <c r="Q1421" s="7">
        <v>6.13739425502252</v>
      </c>
    </row>
    <row r="1422" spans="1:17" hidden="1" x14ac:dyDescent="0.25">
      <c r="A1422" s="3" t="s">
        <v>50</v>
      </c>
      <c r="B1422" s="2">
        <v>43497</v>
      </c>
      <c r="C1422" s="34">
        <v>0.84302362954770504</v>
      </c>
      <c r="D1422" s="7">
        <v>1.0649869880947601E-2</v>
      </c>
      <c r="E1422" s="7">
        <v>0.39461785737574301</v>
      </c>
      <c r="F1422" s="14">
        <v>0.59473227274330998</v>
      </c>
      <c r="G1422" s="7">
        <v>1.01179414884137E-2</v>
      </c>
      <c r="H1422" s="7">
        <v>1.4085673924568E-2</v>
      </c>
      <c r="I1422" s="34">
        <v>0.22497073778680299</v>
      </c>
      <c r="J1422" s="34">
        <v>0.140491665061137</v>
      </c>
      <c r="K1422" s="34">
        <v>0.123777181274398</v>
      </c>
      <c r="L1422" s="34">
        <v>0.208950737069485</v>
      </c>
      <c r="M1422" s="7">
        <v>0.101887633183633</v>
      </c>
      <c r="N1422" s="7">
        <v>1.55454613789303E-2</v>
      </c>
      <c r="O1422" s="7">
        <v>8.6524901807509005E-2</v>
      </c>
      <c r="P1422" s="7">
        <v>7.3648067025124303E-2</v>
      </c>
      <c r="Q1422" s="7">
        <v>6.2483218082502301</v>
      </c>
    </row>
    <row r="1423" spans="1:17" hidden="1" x14ac:dyDescent="0.25">
      <c r="A1423" s="3" t="s">
        <v>50</v>
      </c>
      <c r="B1423" s="2">
        <v>43525</v>
      </c>
      <c r="C1423" s="34">
        <v>1.02758527842322</v>
      </c>
      <c r="D1423" s="7">
        <v>1.55584014445174E-2</v>
      </c>
      <c r="E1423" s="7">
        <v>0.38472296801165301</v>
      </c>
      <c r="F1423" s="14">
        <v>0.59971863054383001</v>
      </c>
      <c r="G1423" s="7">
        <v>8.6205754515504499E-3</v>
      </c>
      <c r="H1423" s="7">
        <v>1.19800900465937E-2</v>
      </c>
      <c r="I1423" s="34">
        <v>0.24384909599172799</v>
      </c>
      <c r="J1423" s="34">
        <v>0.143605375653826</v>
      </c>
      <c r="K1423" s="34">
        <v>0.12882536584923601</v>
      </c>
      <c r="L1423" s="34">
        <v>0.199172908744252</v>
      </c>
      <c r="M1423" s="7">
        <v>9.9322468425052796E-2</v>
      </c>
      <c r="N1423" s="7">
        <v>1.5773982247150799E-2</v>
      </c>
      <c r="O1423" s="7">
        <v>8.03302007515828E-2</v>
      </c>
      <c r="P1423" s="7">
        <v>6.8519936839027296E-2</v>
      </c>
      <c r="Q1423" s="7">
        <v>6.2633862717895603</v>
      </c>
    </row>
    <row r="1424" spans="1:17" hidden="1" x14ac:dyDescent="0.25">
      <c r="A1424" s="3" t="s">
        <v>50</v>
      </c>
      <c r="B1424" s="2">
        <v>43556</v>
      </c>
      <c r="C1424" s="34">
        <v>0.92790034391644804</v>
      </c>
      <c r="D1424" s="7">
        <v>1.1873370237312299E-2</v>
      </c>
      <c r="E1424" s="7">
        <v>0.37902746388583303</v>
      </c>
      <c r="F1424" s="14">
        <v>0.60909916587685498</v>
      </c>
      <c r="G1424" s="7">
        <v>9.9454329135040508E-3</v>
      </c>
      <c r="H1424" s="7">
        <v>1.16409432437457E-2</v>
      </c>
      <c r="I1424" s="34">
        <v>0.271493947417209</v>
      </c>
      <c r="J1424" s="34">
        <v>0.13579338145396699</v>
      </c>
      <c r="K1424" s="34">
        <v>0.12339891701114999</v>
      </c>
      <c r="L1424" s="34">
        <v>0.20864720877777401</v>
      </c>
      <c r="M1424" s="7">
        <v>8.8614392129179098E-2</v>
      </c>
      <c r="N1424" s="7">
        <v>1.4929081211376399E-2</v>
      </c>
      <c r="O1424" s="7">
        <v>8.3115591918605403E-2</v>
      </c>
      <c r="P1424" s="7">
        <v>5.2421103923489198E-2</v>
      </c>
      <c r="Q1424" s="7">
        <v>6.2313383386984604</v>
      </c>
    </row>
    <row r="1425" spans="1:17" hidden="1" x14ac:dyDescent="0.25">
      <c r="A1425" s="3" t="s">
        <v>50</v>
      </c>
      <c r="B1425" s="2">
        <v>43586</v>
      </c>
      <c r="C1425" s="34">
        <v>0.97922988721135695</v>
      </c>
      <c r="D1425" s="7">
        <v>1.08008455276664E-2</v>
      </c>
      <c r="E1425" s="7">
        <v>0.37935940208046698</v>
      </c>
      <c r="F1425" s="14">
        <v>0.60983975239186605</v>
      </c>
      <c r="G1425" s="7">
        <v>1.14440346756721E-2</v>
      </c>
      <c r="H1425" s="7">
        <v>1.0757483207064499E-2</v>
      </c>
      <c r="I1425" s="34">
        <v>0.28571857842455001</v>
      </c>
      <c r="J1425" s="34">
        <v>0.133022103930691</v>
      </c>
      <c r="K1425" s="34">
        <v>0.13241003493940301</v>
      </c>
      <c r="L1425" s="34">
        <v>0.20642990424076901</v>
      </c>
      <c r="M1425" s="7">
        <v>9.02046086973948E-2</v>
      </c>
      <c r="N1425" s="7">
        <v>1.43790508400038E-2</v>
      </c>
      <c r="O1425" s="7">
        <v>8.0892040377226401E-2</v>
      </c>
      <c r="P1425" s="7">
        <v>3.4742160667224499E-2</v>
      </c>
      <c r="Q1425" s="7">
        <v>6.3420431055427704</v>
      </c>
    </row>
    <row r="1426" spans="1:17" hidden="1" x14ac:dyDescent="0.25">
      <c r="A1426" s="3" t="s">
        <v>50</v>
      </c>
      <c r="B1426" s="2">
        <v>43617</v>
      </c>
      <c r="C1426" s="34">
        <v>0.97098782372909198</v>
      </c>
      <c r="D1426" s="7">
        <v>1.2164540678661E-2</v>
      </c>
      <c r="E1426" s="7">
        <v>0.39672254453898897</v>
      </c>
      <c r="F1426" s="14">
        <v>0.59111291478234995</v>
      </c>
      <c r="G1426" s="7">
        <v>6.5887542793621997E-3</v>
      </c>
      <c r="H1426" s="7">
        <v>1.25672160633069E-2</v>
      </c>
      <c r="I1426" s="34">
        <v>0.27424325336213201</v>
      </c>
      <c r="J1426" s="34">
        <v>0.13888218852801301</v>
      </c>
      <c r="K1426" s="34">
        <v>0.13525814723151999</v>
      </c>
      <c r="L1426" s="34">
        <v>0.203704998856196</v>
      </c>
      <c r="M1426" s="7">
        <v>9.2807242262074E-2</v>
      </c>
      <c r="N1426" s="7">
        <v>1.3926502878934899E-2</v>
      </c>
      <c r="O1426" s="7">
        <v>7.5158697911485495E-2</v>
      </c>
      <c r="P1426" s="7">
        <v>4.6862998626974801E-2</v>
      </c>
      <c r="Q1426" s="7">
        <v>6.3220930556725197</v>
      </c>
    </row>
    <row r="1427" spans="1:17" hidden="1" x14ac:dyDescent="0.25">
      <c r="A1427" s="3" t="s">
        <v>50</v>
      </c>
      <c r="B1427" s="2">
        <v>43647</v>
      </c>
      <c r="C1427" s="34">
        <v>0.98837897769852701</v>
      </c>
      <c r="D1427" s="7">
        <v>1.20903621363362E-2</v>
      </c>
      <c r="E1427" s="7">
        <v>0.38685154661787102</v>
      </c>
      <c r="F1427" s="14">
        <v>0.60105809124579201</v>
      </c>
      <c r="G1427" s="7">
        <v>9.6473160586823398E-3</v>
      </c>
      <c r="H1427" s="7">
        <v>1.1413429837880899E-2</v>
      </c>
      <c r="I1427" s="34">
        <v>0.27647861805834201</v>
      </c>
      <c r="J1427" s="34">
        <v>0.13834629310965901</v>
      </c>
      <c r="K1427" s="34">
        <v>0.12505339660688999</v>
      </c>
      <c r="L1427" s="34">
        <v>0.206989543224815</v>
      </c>
      <c r="M1427" s="7">
        <v>8.7651766456023003E-2</v>
      </c>
      <c r="N1427" s="7">
        <v>1.2332262168893399E-2</v>
      </c>
      <c r="O1427" s="7">
        <v>8.1555189832517305E-2</v>
      </c>
      <c r="P1427" s="7">
        <v>5.05321846462959E-2</v>
      </c>
      <c r="Q1427" s="7">
        <v>6.1598459767904696</v>
      </c>
    </row>
    <row r="1428" spans="1:17" hidden="1" x14ac:dyDescent="0.25">
      <c r="A1428" s="3" t="s">
        <v>50</v>
      </c>
      <c r="B1428" s="2">
        <v>43678</v>
      </c>
      <c r="C1428" s="34">
        <v>0.99303213738459795</v>
      </c>
      <c r="D1428" s="7">
        <v>1.41658105431217E-2</v>
      </c>
      <c r="E1428" s="7">
        <v>0.37827789283993801</v>
      </c>
      <c r="F1428" s="14">
        <v>0.60755629661693999</v>
      </c>
      <c r="G1428" s="7">
        <v>7.1734954081282797E-3</v>
      </c>
      <c r="H1428" s="7">
        <v>1.24330303820366E-2</v>
      </c>
      <c r="I1428" s="34">
        <v>0.27236647455440599</v>
      </c>
      <c r="J1428" s="34">
        <v>0.15483520226813899</v>
      </c>
      <c r="K1428" s="34">
        <v>0.123995205709477</v>
      </c>
      <c r="L1428" s="34">
        <v>0.197112346149697</v>
      </c>
      <c r="M1428" s="7">
        <v>9.1770721287863996E-2</v>
      </c>
      <c r="N1428" s="7">
        <v>1.47861457319329E-2</v>
      </c>
      <c r="O1428" s="7">
        <v>6.7351161036716206E-2</v>
      </c>
      <c r="P1428" s="7">
        <v>5.8176217471603502E-2</v>
      </c>
      <c r="Q1428" s="7">
        <v>6.3380528437074899</v>
      </c>
    </row>
    <row r="1429" spans="1:17" hidden="1" x14ac:dyDescent="0.25">
      <c r="A1429" s="3" t="s">
        <v>50</v>
      </c>
      <c r="B1429" s="2">
        <v>43709</v>
      </c>
      <c r="C1429" s="34">
        <v>0.88580762790561496</v>
      </c>
      <c r="D1429" s="7">
        <v>1.2778455444405101E-2</v>
      </c>
      <c r="E1429" s="7">
        <v>0.41164216867871301</v>
      </c>
      <c r="F1429" s="14">
        <v>0.57557937587688202</v>
      </c>
      <c r="G1429" s="7">
        <v>1.1984167188483E-2</v>
      </c>
      <c r="H1429" s="7">
        <v>1.36004373216231E-2</v>
      </c>
      <c r="I1429" s="34">
        <v>0.26494831519800199</v>
      </c>
      <c r="J1429" s="34">
        <v>0.145194474236431</v>
      </c>
      <c r="K1429" s="34">
        <v>0.11411548735349999</v>
      </c>
      <c r="L1429" s="34">
        <v>0.206963201325332</v>
      </c>
      <c r="M1429" s="7">
        <v>8.5176515113657897E-2</v>
      </c>
      <c r="N1429" s="7">
        <v>1.3802840110330301E-2</v>
      </c>
      <c r="O1429" s="7">
        <v>8.9658932501098298E-2</v>
      </c>
      <c r="P1429" s="7">
        <v>5.4555629651541503E-2</v>
      </c>
      <c r="Q1429" s="7">
        <v>6.2511549295257902</v>
      </c>
    </row>
    <row r="1430" spans="1:17" hidden="1" x14ac:dyDescent="0.25">
      <c r="A1430" s="3" t="s">
        <v>50</v>
      </c>
      <c r="B1430" s="2">
        <v>43739</v>
      </c>
      <c r="C1430" s="34">
        <v>0.96401736484579603</v>
      </c>
      <c r="D1430" s="7">
        <v>1.1310068430826801E-2</v>
      </c>
      <c r="E1430" s="7">
        <v>0.38624682739585497</v>
      </c>
      <c r="F1430" s="14">
        <v>0.60244310417331903</v>
      </c>
      <c r="G1430" s="7">
        <v>7.1898832058133501E-3</v>
      </c>
      <c r="H1430" s="7">
        <v>1.7784409527364899E-2</v>
      </c>
      <c r="I1430" s="34">
        <v>0.28819339762432</v>
      </c>
      <c r="J1430" s="34">
        <v>0.13815338170081501</v>
      </c>
      <c r="K1430" s="34">
        <v>0.116279773644962</v>
      </c>
      <c r="L1430" s="34">
        <v>0.20369513807620299</v>
      </c>
      <c r="M1430" s="7">
        <v>8.5487182773942405E-2</v>
      </c>
      <c r="N1430" s="7">
        <v>1.37840902871052E-2</v>
      </c>
      <c r="O1430" s="7">
        <v>8.2822981460469694E-2</v>
      </c>
      <c r="P1430" s="7">
        <v>4.66097616990045E-2</v>
      </c>
      <c r="Q1430" s="7">
        <v>6.30769924992663</v>
      </c>
    </row>
    <row r="1431" spans="1:17" hidden="1" x14ac:dyDescent="0.25">
      <c r="A1431" s="3" t="s">
        <v>50</v>
      </c>
      <c r="B1431" s="2">
        <v>43770</v>
      </c>
      <c r="C1431" s="34">
        <v>1.1145767353892599</v>
      </c>
      <c r="D1431" s="7">
        <v>1.24091113336897E-2</v>
      </c>
      <c r="E1431" s="7">
        <v>0.37627812616310502</v>
      </c>
      <c r="F1431" s="14">
        <v>0.61131276250320499</v>
      </c>
      <c r="G1431" s="7">
        <v>8.6531609856314098E-3</v>
      </c>
      <c r="H1431" s="7">
        <v>2.3447115149269698E-2</v>
      </c>
      <c r="I1431" s="34">
        <v>0.28368229215605401</v>
      </c>
      <c r="J1431" s="34">
        <v>0.13493441567020101</v>
      </c>
      <c r="K1431" s="34">
        <v>0.15914873455001899</v>
      </c>
      <c r="L1431" s="34">
        <v>0.18055260465641201</v>
      </c>
      <c r="M1431" s="7">
        <v>0.10057264003649</v>
      </c>
      <c r="N1431" s="7">
        <v>1.35330524959728E-2</v>
      </c>
      <c r="O1431" s="7">
        <v>5.8913722985972299E-2</v>
      </c>
      <c r="P1431" s="7">
        <v>3.65622613139788E-2</v>
      </c>
      <c r="Q1431" s="7">
        <v>6.21215122457457</v>
      </c>
    </row>
    <row r="1432" spans="1:17" hidden="1" x14ac:dyDescent="0.25">
      <c r="A1432" s="3" t="s">
        <v>50</v>
      </c>
      <c r="B1432" s="2">
        <v>43800</v>
      </c>
      <c r="C1432" s="34">
        <v>1.48968257595062</v>
      </c>
      <c r="D1432" s="7">
        <v>8.9211026999334708E-3</v>
      </c>
      <c r="E1432" s="7">
        <v>0.36116230557638102</v>
      </c>
      <c r="F1432" s="14">
        <v>0.62991659172368597</v>
      </c>
      <c r="G1432" s="7">
        <v>7.2563908020410704E-3</v>
      </c>
      <c r="H1432" s="7">
        <v>2.3443025667789798E-2</v>
      </c>
      <c r="I1432" s="34">
        <v>0.29314162663735499</v>
      </c>
      <c r="J1432" s="34">
        <v>0.12621047536504501</v>
      </c>
      <c r="K1432" s="34">
        <v>0.18646682016444799</v>
      </c>
      <c r="L1432" s="34">
        <v>0.165037348803588</v>
      </c>
      <c r="M1432" s="7">
        <v>0.108960804581437</v>
      </c>
      <c r="N1432" s="7">
        <v>1.30060976582165E-2</v>
      </c>
      <c r="O1432" s="7">
        <v>3.9858550007887301E-2</v>
      </c>
      <c r="P1432" s="7">
        <v>3.6618860312192497E-2</v>
      </c>
      <c r="Q1432" s="7">
        <v>6.3458198610701402</v>
      </c>
    </row>
    <row r="1433" spans="1:17" hidden="1" x14ac:dyDescent="0.25">
      <c r="A1433" s="3" t="s">
        <v>50</v>
      </c>
      <c r="B1433" s="2">
        <v>43831</v>
      </c>
      <c r="C1433" s="34">
        <v>0.80155637702345495</v>
      </c>
      <c r="D1433" s="7">
        <v>1.1114304274077299E-2</v>
      </c>
      <c r="E1433" s="7">
        <v>0.42623701501974798</v>
      </c>
      <c r="F1433" s="14">
        <v>0.56264868070617402</v>
      </c>
      <c r="G1433" s="7">
        <v>9.2933405476490604E-3</v>
      </c>
      <c r="H1433" s="7">
        <v>1.6059666934377499E-2</v>
      </c>
      <c r="I1433" s="34">
        <v>0.22399073927882701</v>
      </c>
      <c r="J1433" s="34">
        <v>0.152761012864218</v>
      </c>
      <c r="K1433" s="34">
        <v>0.13472702160348399</v>
      </c>
      <c r="L1433" s="34">
        <v>0.22227748357098601</v>
      </c>
      <c r="M1433" s="7">
        <v>9.95378847935183E-2</v>
      </c>
      <c r="N1433" s="7">
        <v>1.46631421654727E-2</v>
      </c>
      <c r="O1433" s="7">
        <v>7.2445289127611195E-2</v>
      </c>
      <c r="P1433" s="7">
        <v>5.4244419113856503E-2</v>
      </c>
      <c r="Q1433" s="7">
        <v>6.2705123559714302</v>
      </c>
    </row>
    <row r="1434" spans="1:17" hidden="1" x14ac:dyDescent="0.25">
      <c r="A1434" s="3" t="s">
        <v>50</v>
      </c>
      <c r="B1434" s="2">
        <v>43862</v>
      </c>
      <c r="C1434" s="34">
        <v>0.87886753928521999</v>
      </c>
      <c r="D1434" s="7">
        <v>1.31701616059701E-2</v>
      </c>
      <c r="E1434" s="7">
        <v>0.40603086502424401</v>
      </c>
      <c r="F1434" s="14">
        <v>0.58079897336978603</v>
      </c>
      <c r="G1434" s="7">
        <v>9.3724194851741299E-3</v>
      </c>
      <c r="H1434" s="7">
        <v>1.5753712864703801E-2</v>
      </c>
      <c r="I1434" s="34">
        <v>0.22136132784999901</v>
      </c>
      <c r="J1434" s="34">
        <v>0.15791615064799899</v>
      </c>
      <c r="K1434" s="34">
        <v>0.129408550504619</v>
      </c>
      <c r="L1434" s="34">
        <v>0.20945190697791199</v>
      </c>
      <c r="M1434" s="7">
        <v>9.8917508309730798E-2</v>
      </c>
      <c r="N1434" s="7">
        <v>1.57573693110814E-2</v>
      </c>
      <c r="O1434" s="7">
        <v>8.0705133791840203E-2</v>
      </c>
      <c r="P1434" s="7">
        <v>6.13559202569409E-2</v>
      </c>
      <c r="Q1434" s="7">
        <v>6.35860039938993</v>
      </c>
    </row>
    <row r="1435" spans="1:17" hidden="1" x14ac:dyDescent="0.25">
      <c r="A1435" s="3" t="s">
        <v>50</v>
      </c>
      <c r="B1435" s="2">
        <v>43891</v>
      </c>
      <c r="C1435" s="34">
        <v>0.64969217803637003</v>
      </c>
      <c r="D1435" s="7">
        <v>1.8708272894959101E-2</v>
      </c>
      <c r="E1435" s="7">
        <v>0.458771668180252</v>
      </c>
      <c r="F1435" s="14">
        <v>0.52252005892478903</v>
      </c>
      <c r="G1435" s="7">
        <v>1.3011435735243999E-2</v>
      </c>
      <c r="H1435" s="7">
        <v>1.30257070665338E-2</v>
      </c>
      <c r="I1435" s="34">
        <v>0.170953393883784</v>
      </c>
      <c r="J1435" s="34">
        <v>0.117796950208493</v>
      </c>
      <c r="K1435" s="34">
        <v>0.13388040681784899</v>
      </c>
      <c r="L1435" s="34">
        <v>0.34751922576278899</v>
      </c>
      <c r="M1435" s="7">
        <v>9.0129117566940101E-2</v>
      </c>
      <c r="N1435" s="7">
        <v>2.6775413855090399E-2</v>
      </c>
      <c r="O1435" s="7">
        <v>4.3034258317410999E-2</v>
      </c>
      <c r="P1435" s="7">
        <v>4.3874090785865801E-2</v>
      </c>
      <c r="Q1435" s="7">
        <v>6.2795616184144398</v>
      </c>
    </row>
    <row r="1436" spans="1:17" hidden="1" x14ac:dyDescent="0.25">
      <c r="A1436" s="3" t="s">
        <v>50</v>
      </c>
      <c r="B1436" s="2">
        <v>43922</v>
      </c>
      <c r="C1436" s="34">
        <v>0.24889527211001</v>
      </c>
      <c r="D1436" s="7">
        <v>3.4179315931300497E-2</v>
      </c>
      <c r="E1436" s="7">
        <v>0.55008102643416901</v>
      </c>
      <c r="F1436" s="14">
        <v>0.41573965763453102</v>
      </c>
      <c r="G1436" s="7">
        <v>1.4133370309377301E-2</v>
      </c>
      <c r="H1436" s="7">
        <v>0</v>
      </c>
      <c r="I1436" s="34">
        <v>2.1881124643709799E-2</v>
      </c>
      <c r="J1436" s="34">
        <v>1.24507523803706E-2</v>
      </c>
      <c r="K1436" s="34">
        <v>7.9797374252497499E-2</v>
      </c>
      <c r="L1436" s="34">
        <v>0.77524192609458498</v>
      </c>
      <c r="M1436" s="7">
        <v>3.34868480362999E-2</v>
      </c>
      <c r="N1436" s="7">
        <v>2.8120065415259E-2</v>
      </c>
      <c r="O1436" s="7">
        <v>3.50292027925648E-3</v>
      </c>
      <c r="P1436" s="7">
        <v>3.1385618588644401E-2</v>
      </c>
      <c r="Q1436" s="7">
        <v>6.4668884984950301</v>
      </c>
    </row>
    <row r="1437" spans="1:17" hidden="1" x14ac:dyDescent="0.25">
      <c r="A1437" s="3" t="s">
        <v>50</v>
      </c>
      <c r="B1437" s="2">
        <v>43952</v>
      </c>
      <c r="C1437" s="34">
        <v>0.28371128960957198</v>
      </c>
      <c r="D1437" s="7">
        <v>3.04665640674513E-2</v>
      </c>
      <c r="E1437" s="7">
        <v>0.53803428730370595</v>
      </c>
      <c r="F1437" s="14">
        <v>0.43149914862884298</v>
      </c>
      <c r="G1437" s="7">
        <v>1.2669746946392699E-2</v>
      </c>
      <c r="H1437" s="7">
        <v>7.3371778208915101E-5</v>
      </c>
      <c r="I1437" s="34">
        <v>2.3193430523323101E-2</v>
      </c>
      <c r="J1437" s="34">
        <v>3.5727592537900602E-2</v>
      </c>
      <c r="K1437" s="34">
        <v>9.5989072129639905E-2</v>
      </c>
      <c r="L1437" s="34">
        <v>0.71435584110968497</v>
      </c>
      <c r="M1437" s="7">
        <v>4.3534579026136097E-2</v>
      </c>
      <c r="N1437" s="7">
        <v>2.7306988697031701E-2</v>
      </c>
      <c r="O1437" s="7">
        <v>8.6409026049411707E-3</v>
      </c>
      <c r="P1437" s="7">
        <v>3.85084746467413E-2</v>
      </c>
      <c r="Q1437" s="7">
        <v>6.4111819922927804</v>
      </c>
    </row>
    <row r="1438" spans="1:17" hidden="1" x14ac:dyDescent="0.25">
      <c r="A1438" s="3" t="s">
        <v>50</v>
      </c>
      <c r="B1438" s="2">
        <v>43983</v>
      </c>
      <c r="C1438" s="34">
        <v>0.42365544446542203</v>
      </c>
      <c r="D1438" s="7">
        <v>2.2035438016640201E-2</v>
      </c>
      <c r="E1438" s="7">
        <v>0.51383941571101699</v>
      </c>
      <c r="F1438" s="14">
        <v>0.46412514627234303</v>
      </c>
      <c r="G1438" s="7">
        <v>1.19485790136449E-2</v>
      </c>
      <c r="H1438" s="7">
        <v>9.6879086668051704E-3</v>
      </c>
      <c r="I1438" s="34">
        <v>0.22831591257895101</v>
      </c>
      <c r="J1438" s="34">
        <v>4.7586095339844099E-2</v>
      </c>
      <c r="K1438" s="34">
        <v>7.1110204475382896E-2</v>
      </c>
      <c r="L1438" s="34">
        <v>0.45981169255997001</v>
      </c>
      <c r="M1438" s="7">
        <v>7.7121498941832206E-2</v>
      </c>
      <c r="N1438" s="7">
        <v>1.82229311433003E-2</v>
      </c>
      <c r="O1438" s="7">
        <v>8.7186244006629693E-3</v>
      </c>
      <c r="P1438" s="7">
        <v>6.7476552879606203E-2</v>
      </c>
      <c r="Q1438" s="7">
        <v>6.4776263240746399</v>
      </c>
    </row>
    <row r="1439" spans="1:17" hidden="1" x14ac:dyDescent="0.25">
      <c r="A1439" s="3" t="s">
        <v>50</v>
      </c>
      <c r="B1439" s="2">
        <v>44013</v>
      </c>
      <c r="C1439" s="34">
        <v>0.63646384473471496</v>
      </c>
      <c r="D1439" s="7">
        <v>2.0742607129313501E-2</v>
      </c>
      <c r="E1439" s="7">
        <v>0.47996779369167097</v>
      </c>
      <c r="F1439" s="14">
        <v>0.499289599179016</v>
      </c>
      <c r="G1439" s="7">
        <v>1.1605537521038401E-2</v>
      </c>
      <c r="H1439" s="7">
        <v>1.6013806817178299E-2</v>
      </c>
      <c r="I1439" s="34">
        <v>0.27786598419804198</v>
      </c>
      <c r="J1439" s="34">
        <v>0.11228827279353799</v>
      </c>
      <c r="K1439" s="34">
        <v>7.4866900193556102E-2</v>
      </c>
      <c r="L1439" s="34">
        <v>0.31098072926194698</v>
      </c>
      <c r="M1439" s="7">
        <v>0.117310671729317</v>
      </c>
      <c r="N1439" s="7">
        <v>1.49674492893676E-2</v>
      </c>
      <c r="O1439" s="7">
        <v>1.06167704039037E-2</v>
      </c>
      <c r="P1439" s="7">
        <v>5.3483877792112798E-2</v>
      </c>
      <c r="Q1439" s="7">
        <v>6.4878735215988304</v>
      </c>
    </row>
    <row r="1440" spans="1:17" hidden="1" x14ac:dyDescent="0.25">
      <c r="A1440" s="3" t="s">
        <v>50</v>
      </c>
      <c r="B1440" s="2">
        <v>44044</v>
      </c>
      <c r="C1440" s="34">
        <v>0.77716340946548701</v>
      </c>
      <c r="D1440" s="7">
        <v>1.3248335422896201E-2</v>
      </c>
      <c r="E1440" s="7">
        <v>0.46542179405691497</v>
      </c>
      <c r="F1440" s="14">
        <v>0.52132987052018798</v>
      </c>
      <c r="G1440" s="7">
        <v>9.6026267614615999E-3</v>
      </c>
      <c r="H1440" s="7">
        <v>1.5532167733827E-2</v>
      </c>
      <c r="I1440" s="34">
        <v>0.27649850917745</v>
      </c>
      <c r="J1440" s="34">
        <v>0.14974208373401501</v>
      </c>
      <c r="K1440" s="34">
        <v>0.13252329713834499</v>
      </c>
      <c r="L1440" s="34">
        <v>0.24877928149530901</v>
      </c>
      <c r="M1440" s="7">
        <v>8.8810204673285001E-2</v>
      </c>
      <c r="N1440" s="7">
        <v>1.42825143428227E-2</v>
      </c>
      <c r="O1440" s="7">
        <v>1.29924768291144E-2</v>
      </c>
      <c r="P1440" s="7">
        <v>5.1236838114370999E-2</v>
      </c>
      <c r="Q1440" s="7">
        <v>6.3966721035299496</v>
      </c>
    </row>
    <row r="1441" spans="1:17" hidden="1" x14ac:dyDescent="0.25">
      <c r="A1441" s="3" t="s">
        <v>50</v>
      </c>
      <c r="B1441" s="2">
        <v>44075</v>
      </c>
      <c r="C1441" s="34">
        <v>0.71339256199085399</v>
      </c>
      <c r="D1441" s="7">
        <v>1.78958287362888E-2</v>
      </c>
      <c r="E1441" s="7">
        <v>0.468591273073727</v>
      </c>
      <c r="F1441" s="14">
        <v>0.51351289818998502</v>
      </c>
      <c r="G1441" s="7">
        <v>1.2072753825141599E-2</v>
      </c>
      <c r="H1441" s="7">
        <v>1.60646604916104E-2</v>
      </c>
      <c r="I1441" s="34">
        <v>0.24997926891340599</v>
      </c>
      <c r="J1441" s="34">
        <v>0.12679223138753401</v>
      </c>
      <c r="K1441" s="34">
        <v>0.134764111541678</v>
      </c>
      <c r="L1441" s="34">
        <v>0.27457633461464998</v>
      </c>
      <c r="M1441" s="7">
        <v>0.101294390019335</v>
      </c>
      <c r="N1441" s="7">
        <v>1.3550832730711899E-2</v>
      </c>
      <c r="O1441" s="7">
        <v>1.5736069501605301E-2</v>
      </c>
      <c r="P1441" s="7">
        <v>5.5169346974328501E-2</v>
      </c>
      <c r="Q1441" s="7">
        <v>6.4641260020336997</v>
      </c>
    </row>
    <row r="1442" spans="1:17" hidden="1" x14ac:dyDescent="0.25">
      <c r="A1442" s="3" t="s">
        <v>50</v>
      </c>
      <c r="B1442" s="2">
        <v>44105</v>
      </c>
      <c r="C1442" s="34">
        <v>0.78734498914601003</v>
      </c>
      <c r="D1442" s="7">
        <v>1.5392726210780101E-2</v>
      </c>
      <c r="E1442" s="7">
        <v>0.467422941504819</v>
      </c>
      <c r="F1442" s="14">
        <v>0.51718433228439997</v>
      </c>
      <c r="G1442" s="7">
        <v>8.0430197799983699E-3</v>
      </c>
      <c r="H1442" s="7">
        <v>2.0801139244888401E-2</v>
      </c>
      <c r="I1442" s="34">
        <v>0.26692730481077198</v>
      </c>
      <c r="J1442" s="34">
        <v>0.120901846021</v>
      </c>
      <c r="K1442" s="34">
        <v>0.14271985188142</v>
      </c>
      <c r="L1442" s="34">
        <v>0.25860905784840998</v>
      </c>
      <c r="M1442" s="7">
        <v>0.101994479978679</v>
      </c>
      <c r="N1442" s="7">
        <v>1.44566867087848E-2</v>
      </c>
      <c r="O1442" s="7">
        <v>1.27678356982732E-2</v>
      </c>
      <c r="P1442" s="7">
        <v>5.2778778027773698E-2</v>
      </c>
      <c r="Q1442" s="7">
        <v>6.4707941191031804</v>
      </c>
    </row>
    <row r="1443" spans="1:17" hidden="1" x14ac:dyDescent="0.25">
      <c r="A1443" s="3" t="s">
        <v>50</v>
      </c>
      <c r="B1443" s="2">
        <v>44136</v>
      </c>
      <c r="C1443" s="34">
        <v>0.42972674754575102</v>
      </c>
      <c r="D1443" s="7">
        <v>2.44895852470495E-2</v>
      </c>
      <c r="E1443" s="7">
        <v>0.52178457730133998</v>
      </c>
      <c r="F1443" s="14">
        <v>0.45372583745161099</v>
      </c>
      <c r="G1443" s="7">
        <v>1.5586998083168701E-2</v>
      </c>
      <c r="H1443" s="7">
        <v>1.3673214499842301E-2</v>
      </c>
      <c r="I1443" s="34">
        <v>0.108792263048785</v>
      </c>
      <c r="J1443" s="34">
        <v>6.9968370234390106E-2</v>
      </c>
      <c r="K1443" s="34">
        <v>0.120552793980121</v>
      </c>
      <c r="L1443" s="34">
        <v>0.46128030583722202</v>
      </c>
      <c r="M1443" s="7">
        <v>0.135124185719075</v>
      </c>
      <c r="N1443" s="7">
        <v>2.06671995582502E-2</v>
      </c>
      <c r="O1443" s="7">
        <v>1.28120340894795E-2</v>
      </c>
      <c r="P1443" s="7">
        <v>4.1542634949666903E-2</v>
      </c>
      <c r="Q1443" s="7">
        <v>6.4109887204321501</v>
      </c>
    </row>
    <row r="1444" spans="1:17" hidden="1" x14ac:dyDescent="0.25">
      <c r="A1444" s="3" t="s">
        <v>50</v>
      </c>
      <c r="B1444" s="2">
        <v>44166</v>
      </c>
      <c r="C1444" s="34">
        <v>0.88355269551558202</v>
      </c>
      <c r="D1444" s="7">
        <v>1.42113763221798E-2</v>
      </c>
      <c r="E1444" s="7">
        <v>0.47757406603297697</v>
      </c>
      <c r="F1444" s="14">
        <v>0.50821455764484302</v>
      </c>
      <c r="G1444" s="7">
        <v>8.5316339586716406E-3</v>
      </c>
      <c r="H1444" s="7">
        <v>2.3628225569427799E-2</v>
      </c>
      <c r="I1444" s="34">
        <v>0.267527049204628</v>
      </c>
      <c r="J1444" s="34">
        <v>7.6587936395372605E-2</v>
      </c>
      <c r="K1444" s="34">
        <v>0.18259753842372201</v>
      </c>
      <c r="L1444" s="34">
        <v>0.288973776471251</v>
      </c>
      <c r="M1444" s="7">
        <v>0.105662265483411</v>
      </c>
      <c r="N1444" s="7">
        <v>1.53673879722457E-2</v>
      </c>
      <c r="O1444" s="7">
        <v>6.9157496471416099E-3</v>
      </c>
      <c r="P1444" s="7">
        <v>2.4208436874129099E-2</v>
      </c>
      <c r="Q1444" s="7">
        <v>6.3896158282717304</v>
      </c>
    </row>
    <row r="1445" spans="1:17" hidden="1" x14ac:dyDescent="0.25">
      <c r="A1445" s="3" t="s">
        <v>50</v>
      </c>
      <c r="B1445" s="2">
        <v>44197</v>
      </c>
      <c r="C1445" s="34">
        <v>0.30576997091908198</v>
      </c>
      <c r="D1445" s="7">
        <v>2.41244375045961E-2</v>
      </c>
      <c r="E1445" s="7">
        <v>0.56749710760327299</v>
      </c>
      <c r="F1445" s="14">
        <v>0.40837845489213098</v>
      </c>
      <c r="G1445" s="7">
        <v>2.20785391142173E-2</v>
      </c>
      <c r="H1445" s="7">
        <v>3.8577892374289601E-4</v>
      </c>
      <c r="I1445" s="34">
        <v>1.50277768625772E-2</v>
      </c>
      <c r="J1445" s="34">
        <v>5.3288493719526202E-2</v>
      </c>
      <c r="K1445" s="34">
        <v>9.0679676228797704E-2</v>
      </c>
      <c r="L1445" s="34">
        <v>0.61562224800101595</v>
      </c>
      <c r="M1445" s="7">
        <v>0.11371108928466001</v>
      </c>
      <c r="N1445" s="7">
        <v>1.8535542641952799E-2</v>
      </c>
      <c r="O1445" s="7">
        <v>3.05624558845136E-2</v>
      </c>
      <c r="P1445" s="7">
        <v>4.0108399338996202E-2</v>
      </c>
      <c r="Q1445" s="7">
        <v>6.4880390208559504</v>
      </c>
    </row>
    <row r="1446" spans="1:17" hidden="1" x14ac:dyDescent="0.25">
      <c r="A1446" s="3" t="s">
        <v>50</v>
      </c>
      <c r="B1446" s="2">
        <v>44228</v>
      </c>
      <c r="C1446" s="34">
        <v>0.34082539004978701</v>
      </c>
      <c r="D1446" s="7">
        <v>2.22818292760469E-2</v>
      </c>
      <c r="E1446" s="7">
        <v>0.57922126402673102</v>
      </c>
      <c r="F1446" s="14">
        <v>0.39849690669722199</v>
      </c>
      <c r="G1446" s="7">
        <v>1.7138151130370299E-2</v>
      </c>
      <c r="H1446" s="7">
        <v>2.5448517071011601E-6</v>
      </c>
      <c r="I1446" s="34">
        <v>1.3455394430955999E-3</v>
      </c>
      <c r="J1446" s="34">
        <v>5.0952206527033098E-2</v>
      </c>
      <c r="K1446" s="34">
        <v>0.206511713106245</v>
      </c>
      <c r="L1446" s="34">
        <v>0.54600734970986997</v>
      </c>
      <c r="M1446" s="7">
        <v>9.7935754989617596E-2</v>
      </c>
      <c r="N1446" s="7">
        <v>1.7374720545062401E-2</v>
      </c>
      <c r="O1446" s="7">
        <v>1.3416789030559199E-2</v>
      </c>
      <c r="P1446" s="7">
        <v>4.93152306664403E-2</v>
      </c>
      <c r="Q1446" s="7">
        <v>6.6792754718608203</v>
      </c>
    </row>
    <row r="1447" spans="1:17" hidden="1" x14ac:dyDescent="0.25">
      <c r="A1447" s="3" t="s">
        <v>50</v>
      </c>
      <c r="B1447" s="2">
        <v>44256</v>
      </c>
      <c r="C1447" s="34">
        <v>0.40336021596230498</v>
      </c>
      <c r="D1447" s="7">
        <v>2.13134508376993E-2</v>
      </c>
      <c r="E1447" s="7">
        <v>0.54707211859137606</v>
      </c>
      <c r="F1447" s="14">
        <v>0.43161443057092502</v>
      </c>
      <c r="G1447" s="7">
        <v>1.9724333517428701E-2</v>
      </c>
      <c r="H1447" s="7">
        <v>4.9790460754107301E-5</v>
      </c>
      <c r="I1447" s="34">
        <v>6.0520514701980198E-4</v>
      </c>
      <c r="J1447" s="34">
        <v>5.2925270743559599E-2</v>
      </c>
      <c r="K1447" s="34">
        <v>0.190291636415369</v>
      </c>
      <c r="L1447" s="34">
        <v>0.53073515362641899</v>
      </c>
      <c r="M1447" s="7">
        <v>0.10637180922815601</v>
      </c>
      <c r="N1447" s="7">
        <v>1.7016306585552299E-2</v>
      </c>
      <c r="O1447" s="7">
        <v>1.32015681274994E-2</v>
      </c>
      <c r="P1447" s="7">
        <v>6.9078926148242598E-2</v>
      </c>
      <c r="Q1447" s="7">
        <v>6.5877637659407897</v>
      </c>
    </row>
    <row r="1448" spans="1:17" hidden="1" x14ac:dyDescent="0.25">
      <c r="A1448" s="3" t="s">
        <v>50</v>
      </c>
      <c r="B1448" s="2">
        <v>44287</v>
      </c>
      <c r="C1448" s="34">
        <v>0.61973977838199401</v>
      </c>
      <c r="D1448" s="7">
        <v>2.0303740853717799E-2</v>
      </c>
      <c r="E1448" s="7">
        <v>0.50253993784412399</v>
      </c>
      <c r="F1448" s="14">
        <v>0.47715632130215802</v>
      </c>
      <c r="G1448" s="7">
        <v>1.42176032143495E-2</v>
      </c>
      <c r="H1448" s="7">
        <v>1.25299339553982E-2</v>
      </c>
      <c r="I1448" s="34">
        <v>0.26370074466328602</v>
      </c>
      <c r="J1448" s="34">
        <v>7.0900519813328094E-2</v>
      </c>
      <c r="K1448" s="34">
        <v>0.11751205886657599</v>
      </c>
      <c r="L1448" s="34">
        <v>0.33754492214486198</v>
      </c>
      <c r="M1448" s="7">
        <v>0.111771170312472</v>
      </c>
      <c r="N1448" s="7">
        <v>1.1844117791231901E-2</v>
      </c>
      <c r="O1448" s="7">
        <v>1.3852239526785E-2</v>
      </c>
      <c r="P1448" s="7">
        <v>4.6126689711711397E-2</v>
      </c>
      <c r="Q1448" s="7">
        <v>6.5760685308689997</v>
      </c>
    </row>
    <row r="1449" spans="1:17" hidden="1" x14ac:dyDescent="0.25">
      <c r="A1449" s="3" t="s">
        <v>50</v>
      </c>
      <c r="B1449" s="2">
        <v>44317</v>
      </c>
      <c r="C1449" s="34">
        <v>0.78794169564083305</v>
      </c>
      <c r="D1449" s="7">
        <v>1.4365173367801199E-2</v>
      </c>
      <c r="E1449" s="7">
        <v>0.46996349560633999</v>
      </c>
      <c r="F1449" s="14">
        <v>0.51567133102585805</v>
      </c>
      <c r="G1449" s="7">
        <v>1.1227092420589301E-2</v>
      </c>
      <c r="H1449" s="7">
        <v>1.4718291699393799E-2</v>
      </c>
      <c r="I1449" s="34">
        <v>0.27021634412322498</v>
      </c>
      <c r="J1449" s="34">
        <v>0.11053060830815099</v>
      </c>
      <c r="K1449" s="34">
        <v>9.6051714137159405E-2</v>
      </c>
      <c r="L1449" s="34">
        <v>0.27129898278946601</v>
      </c>
      <c r="M1449" s="7">
        <v>0.10724334494575</v>
      </c>
      <c r="N1449" s="7">
        <v>1.0678634532329499E-2</v>
      </c>
      <c r="O1449" s="7">
        <v>1.9187126286731401E-2</v>
      </c>
      <c r="P1449" s="7">
        <v>8.88478607572038E-2</v>
      </c>
      <c r="Q1449" s="7">
        <v>6.1228509498373596</v>
      </c>
    </row>
    <row r="1450" spans="1:17" hidden="1" x14ac:dyDescent="0.25">
      <c r="A1450" s="3" t="s">
        <v>50</v>
      </c>
      <c r="B1450" s="2">
        <v>44348</v>
      </c>
      <c r="C1450" s="34">
        <v>0.75617212385312704</v>
      </c>
      <c r="D1450" s="7">
        <v>1.73695052552445E-2</v>
      </c>
      <c r="E1450" s="7">
        <v>0.45042908946323701</v>
      </c>
      <c r="F1450" s="14">
        <v>0.53220140528151805</v>
      </c>
      <c r="G1450" s="7">
        <v>1.1885462555824001E-2</v>
      </c>
      <c r="H1450" s="7">
        <v>1.8348565712606599E-2</v>
      </c>
      <c r="I1450" s="34">
        <v>0.268016453992032</v>
      </c>
      <c r="J1450" s="34">
        <v>0.139890521405064</v>
      </c>
      <c r="K1450" s="34">
        <v>9.75107012629602E-2</v>
      </c>
      <c r="L1450" s="34">
        <v>0.27364816881534998</v>
      </c>
      <c r="M1450" s="7">
        <v>0.103242895678469</v>
      </c>
      <c r="N1450" s="7">
        <v>1.1401738199447601E-2</v>
      </c>
      <c r="O1450" s="7">
        <v>2.4419878751757901E-2</v>
      </c>
      <c r="P1450" s="7">
        <v>5.1635613626489399E-2</v>
      </c>
      <c r="Q1450" s="7">
        <v>6.5394663377967497</v>
      </c>
    </row>
    <row r="1451" spans="1:17" hidden="1" x14ac:dyDescent="0.25">
      <c r="A1451" s="3" t="s">
        <v>50</v>
      </c>
      <c r="B1451" s="2">
        <v>44378</v>
      </c>
      <c r="C1451" s="34">
        <v>0.82837628983846601</v>
      </c>
      <c r="D1451" s="7">
        <v>1.8285559512350301E-2</v>
      </c>
      <c r="E1451" s="7">
        <v>0.468345682819094</v>
      </c>
      <c r="F1451" s="14">
        <v>0.51336875766855605</v>
      </c>
      <c r="G1451" s="7">
        <v>9.9621473153553193E-3</v>
      </c>
      <c r="H1451" s="7">
        <v>1.8478326014185701E-2</v>
      </c>
      <c r="I1451" s="34">
        <v>0.26702610651866399</v>
      </c>
      <c r="J1451" s="34">
        <v>0.15699095689418999</v>
      </c>
      <c r="K1451" s="34">
        <v>9.6304711734589807E-2</v>
      </c>
      <c r="L1451" s="34">
        <v>0.25989935582231399</v>
      </c>
      <c r="M1451" s="7">
        <v>9.6103657499241296E-2</v>
      </c>
      <c r="N1451" s="7">
        <v>9.9791409110209107E-3</v>
      </c>
      <c r="O1451" s="7">
        <v>2.6757458188634699E-2</v>
      </c>
      <c r="P1451" s="7">
        <v>5.8498139101805E-2</v>
      </c>
      <c r="Q1451" s="7">
        <v>6.4901223164314104</v>
      </c>
    </row>
    <row r="1452" spans="1:17" hidden="1" x14ac:dyDescent="0.25">
      <c r="A1452" s="3" t="s">
        <v>50</v>
      </c>
      <c r="B1452" s="2">
        <v>44409</v>
      </c>
      <c r="C1452" s="34">
        <v>0.85366164353205998</v>
      </c>
      <c r="D1452" s="7">
        <v>1.7547204274142001E-2</v>
      </c>
      <c r="E1452" s="7">
        <v>0.46522220458401697</v>
      </c>
      <c r="F1452" s="14">
        <v>0.517230591141841</v>
      </c>
      <c r="G1452" s="7">
        <v>1.34462625712736E-2</v>
      </c>
      <c r="H1452" s="7">
        <v>1.4507455207336701E-2</v>
      </c>
      <c r="I1452" s="34">
        <v>0.2565297468112</v>
      </c>
      <c r="J1452" s="34">
        <v>0.19283789842922</v>
      </c>
      <c r="K1452" s="34">
        <v>9.4244502311022299E-2</v>
      </c>
      <c r="L1452" s="34">
        <v>0.24370256958290001</v>
      </c>
      <c r="M1452" s="7">
        <v>8.4325074899557304E-2</v>
      </c>
      <c r="N1452" s="7">
        <v>9.3493200338420901E-3</v>
      </c>
      <c r="O1452" s="7">
        <v>3.44579265510358E-2</v>
      </c>
      <c r="P1452" s="7">
        <v>5.65992436026121E-2</v>
      </c>
      <c r="Q1452" s="7">
        <v>6.4694282386665201</v>
      </c>
    </row>
    <row r="1453" spans="1:17" x14ac:dyDescent="0.25">
      <c r="A1453" s="3" t="s">
        <v>50</v>
      </c>
      <c r="B1453" s="2">
        <v>44440</v>
      </c>
      <c r="C1453" s="34">
        <v>0.78033666609515995</v>
      </c>
      <c r="D1453" s="7">
        <v>1.6237597234755399E-2</v>
      </c>
      <c r="E1453" s="7">
        <v>0.484282837789409</v>
      </c>
      <c r="F1453" s="14">
        <v>0.49947956497583501</v>
      </c>
      <c r="G1453" s="7">
        <v>1.46515754029698E-2</v>
      </c>
      <c r="H1453" s="7">
        <v>1.40030163201983E-2</v>
      </c>
      <c r="I1453" s="34">
        <v>0.245851153670339</v>
      </c>
      <c r="J1453" s="34">
        <v>0.17821780483444</v>
      </c>
      <c r="K1453" s="34">
        <v>9.8236974560104801E-2</v>
      </c>
      <c r="L1453" s="34">
        <v>0.25524428701249502</v>
      </c>
      <c r="M1453" s="7">
        <v>9.7887088664132704E-2</v>
      </c>
      <c r="N1453" s="7">
        <v>9.8337015794810901E-3</v>
      </c>
      <c r="O1453" s="7">
        <v>4.1930637662307597E-2</v>
      </c>
      <c r="P1453" s="7">
        <v>4.4143760293532203E-2</v>
      </c>
      <c r="Q1453" s="7">
        <v>6.4959223833129398</v>
      </c>
    </row>
    <row r="1454" spans="1:17" hidden="1" x14ac:dyDescent="0.25">
      <c r="A1454" s="3" t="s">
        <v>51</v>
      </c>
      <c r="B1454" s="2">
        <v>43466</v>
      </c>
      <c r="C1454" s="34">
        <v>0.81081227925218302</v>
      </c>
      <c r="D1454" s="7">
        <v>2.1221998636936398E-2</v>
      </c>
      <c r="E1454" s="7">
        <v>0.57339725085404203</v>
      </c>
      <c r="F1454" s="14">
        <v>0.405380750509021</v>
      </c>
      <c r="G1454" s="7">
        <v>1.01069580161115E-2</v>
      </c>
      <c r="H1454" s="7">
        <v>5.1286516476276897E-2</v>
      </c>
      <c r="I1454" s="34">
        <v>0.29071883753731997</v>
      </c>
      <c r="J1454" s="34">
        <v>0.15633271352386</v>
      </c>
      <c r="K1454" s="34">
        <v>0.125750579122517</v>
      </c>
      <c r="L1454" s="34">
        <v>0.12347198356440101</v>
      </c>
      <c r="M1454" s="7">
        <v>8.7017634006039096E-2</v>
      </c>
      <c r="N1454" s="7">
        <v>5.0865114780649701E-2</v>
      </c>
      <c r="O1454" s="7">
        <v>6.8385989184114093E-2</v>
      </c>
      <c r="P1454" s="7">
        <v>3.6063673788710698E-2</v>
      </c>
      <c r="Q1454" s="7">
        <v>6.66548441655641</v>
      </c>
    </row>
    <row r="1455" spans="1:17" hidden="1" x14ac:dyDescent="0.25">
      <c r="A1455" s="3" t="s">
        <v>51</v>
      </c>
      <c r="B1455" s="2">
        <v>43497</v>
      </c>
      <c r="C1455" s="34">
        <v>0.82225658303242299</v>
      </c>
      <c r="D1455" s="7">
        <v>2.0719723263521301E-2</v>
      </c>
      <c r="E1455" s="7">
        <v>0.56939237949130395</v>
      </c>
      <c r="F1455" s="14">
        <v>0.40988789724517499</v>
      </c>
      <c r="G1455" s="7">
        <v>9.5198051327423303E-3</v>
      </c>
      <c r="H1455" s="7">
        <v>4.2982764852684999E-2</v>
      </c>
      <c r="I1455" s="34">
        <v>0.28581120192148601</v>
      </c>
      <c r="J1455" s="34">
        <v>0.18294664234956801</v>
      </c>
      <c r="K1455" s="34">
        <v>0.111663443752966</v>
      </c>
      <c r="L1455" s="34">
        <v>0.12812232636704601</v>
      </c>
      <c r="M1455" s="7">
        <v>8.7678961771139596E-2</v>
      </c>
      <c r="N1455" s="7">
        <v>4.4279116462715699E-2</v>
      </c>
      <c r="O1455" s="7">
        <v>7.3679347509263596E-2</v>
      </c>
      <c r="P1455" s="7">
        <v>3.3316389880387202E-2</v>
      </c>
      <c r="Q1455" s="7">
        <v>6.5647047420658096</v>
      </c>
    </row>
    <row r="1456" spans="1:17" hidden="1" x14ac:dyDescent="0.25">
      <c r="A1456" s="3" t="s">
        <v>51</v>
      </c>
      <c r="B1456" s="2">
        <v>43525</v>
      </c>
      <c r="C1456" s="34">
        <v>1.0082306331150299</v>
      </c>
      <c r="D1456" s="7">
        <v>2.03946774785367E-2</v>
      </c>
      <c r="E1456" s="7">
        <v>0.56579902485483402</v>
      </c>
      <c r="F1456" s="14">
        <v>0.41380629766662902</v>
      </c>
      <c r="G1456" s="7">
        <v>1.0562044010632101E-2</v>
      </c>
      <c r="H1456" s="7">
        <v>4.3059834210761497E-2</v>
      </c>
      <c r="I1456" s="34">
        <v>0.30095647552239901</v>
      </c>
      <c r="J1456" s="34">
        <v>0.16870068051502601</v>
      </c>
      <c r="K1456" s="34">
        <v>0.106551256160016</v>
      </c>
      <c r="L1456" s="34">
        <v>0.117862735731323</v>
      </c>
      <c r="M1456" s="7">
        <v>8.9774841382281298E-2</v>
      </c>
      <c r="N1456" s="7">
        <v>4.0883533625839102E-2</v>
      </c>
      <c r="O1456" s="7">
        <v>9.2352190263284006E-2</v>
      </c>
      <c r="P1456" s="7">
        <v>2.9296408578437599E-2</v>
      </c>
      <c r="Q1456" s="7">
        <v>6.6445463887943603</v>
      </c>
    </row>
    <row r="1457" spans="1:17" hidden="1" x14ac:dyDescent="0.25">
      <c r="A1457" s="3" t="s">
        <v>51</v>
      </c>
      <c r="B1457" s="2">
        <v>43556</v>
      </c>
      <c r="C1457" s="34">
        <v>0.902429731203932</v>
      </c>
      <c r="D1457" s="7">
        <v>1.86296452292984E-2</v>
      </c>
      <c r="E1457" s="7">
        <v>0.54824332212834703</v>
      </c>
      <c r="F1457" s="14">
        <v>0.43312703264235403</v>
      </c>
      <c r="G1457" s="7">
        <v>9.1966116141943693E-3</v>
      </c>
      <c r="H1457" s="7">
        <v>4.3863925027635801E-2</v>
      </c>
      <c r="I1457" s="34">
        <v>0.31162169804455903</v>
      </c>
      <c r="J1457" s="34">
        <v>0.168302705107892</v>
      </c>
      <c r="K1457" s="34">
        <v>0.107273330822084</v>
      </c>
      <c r="L1457" s="34">
        <v>0.11433485290187601</v>
      </c>
      <c r="M1457" s="7">
        <v>8.4041267318041096E-2</v>
      </c>
      <c r="N1457" s="7">
        <v>4.0332743583651298E-2</v>
      </c>
      <c r="O1457" s="7">
        <v>8.8299524158087006E-2</v>
      </c>
      <c r="P1457" s="7">
        <v>3.2733341421979902E-2</v>
      </c>
      <c r="Q1457" s="7">
        <v>6.68281370131165</v>
      </c>
    </row>
    <row r="1458" spans="1:17" hidden="1" x14ac:dyDescent="0.25">
      <c r="A1458" s="3" t="s">
        <v>51</v>
      </c>
      <c r="B1458" s="2">
        <v>43586</v>
      </c>
      <c r="C1458" s="34">
        <v>1.0014903719959301</v>
      </c>
      <c r="D1458" s="7">
        <v>1.9688933739160999E-2</v>
      </c>
      <c r="E1458" s="7">
        <v>0.557404172818877</v>
      </c>
      <c r="F1458" s="14">
        <v>0.42290689344196197</v>
      </c>
      <c r="G1458" s="7">
        <v>8.0646648646706606E-3</v>
      </c>
      <c r="H1458" s="7">
        <v>4.3185974197730001E-2</v>
      </c>
      <c r="I1458" s="34">
        <v>0.31362309536881799</v>
      </c>
      <c r="J1458" s="34">
        <v>0.17099242233811099</v>
      </c>
      <c r="K1458" s="34">
        <v>0.10368577960901899</v>
      </c>
      <c r="L1458" s="34">
        <v>0.11580372495475499</v>
      </c>
      <c r="M1458" s="7">
        <v>9.0728212478220702E-2</v>
      </c>
      <c r="N1458" s="7">
        <v>3.7912216420480101E-2</v>
      </c>
      <c r="O1458" s="7">
        <v>8.5329067522373694E-2</v>
      </c>
      <c r="P1458" s="7">
        <v>3.0674842245821701E-2</v>
      </c>
      <c r="Q1458" s="7">
        <v>6.5393384786207003</v>
      </c>
    </row>
    <row r="1459" spans="1:17" hidden="1" x14ac:dyDescent="0.25">
      <c r="A1459" s="3" t="s">
        <v>51</v>
      </c>
      <c r="B1459" s="2">
        <v>43617</v>
      </c>
      <c r="C1459" s="34">
        <v>0.96537836075369698</v>
      </c>
      <c r="D1459" s="7">
        <v>2.0911673919160299E-2</v>
      </c>
      <c r="E1459" s="7">
        <v>0.55364495079759202</v>
      </c>
      <c r="F1459" s="14">
        <v>0.42544337528324799</v>
      </c>
      <c r="G1459" s="7">
        <v>8.1807682084108994E-3</v>
      </c>
      <c r="H1459" s="7">
        <v>4.3160852172883797E-2</v>
      </c>
      <c r="I1459" s="34">
        <v>0.312498434963145</v>
      </c>
      <c r="J1459" s="34">
        <v>0.166077345373427</v>
      </c>
      <c r="K1459" s="34">
        <v>0.108265959619837</v>
      </c>
      <c r="L1459" s="34">
        <v>0.105001903639035</v>
      </c>
      <c r="M1459" s="7">
        <v>8.6227819768657801E-2</v>
      </c>
      <c r="N1459" s="7">
        <v>4.0531965612629797E-2</v>
      </c>
      <c r="O1459" s="7">
        <v>0.10040446900663701</v>
      </c>
      <c r="P1459" s="7">
        <v>2.9650481635337299E-2</v>
      </c>
      <c r="Q1459" s="7">
        <v>6.6194699588447596</v>
      </c>
    </row>
    <row r="1460" spans="1:17" hidden="1" x14ac:dyDescent="0.25">
      <c r="A1460" s="3" t="s">
        <v>51</v>
      </c>
      <c r="B1460" s="2">
        <v>43647</v>
      </c>
      <c r="C1460" s="34">
        <v>0.955967271965659</v>
      </c>
      <c r="D1460" s="7">
        <v>1.9893008348403102E-2</v>
      </c>
      <c r="E1460" s="7">
        <v>0.54703834788773198</v>
      </c>
      <c r="F1460" s="14">
        <v>0.433068643763865</v>
      </c>
      <c r="G1460" s="7">
        <v>9.2103670194890099E-3</v>
      </c>
      <c r="H1460" s="7">
        <v>4.4426446731481203E-2</v>
      </c>
      <c r="I1460" s="34">
        <v>0.32461604872180699</v>
      </c>
      <c r="J1460" s="34">
        <v>0.16596367458726499</v>
      </c>
      <c r="K1460" s="34">
        <v>0.11495192676116001</v>
      </c>
      <c r="L1460" s="34">
        <v>0.104528943910042</v>
      </c>
      <c r="M1460" s="7">
        <v>8.8219492221884105E-2</v>
      </c>
      <c r="N1460" s="7">
        <v>3.6421770845840397E-2</v>
      </c>
      <c r="O1460" s="7">
        <v>8.0742467113670294E-2</v>
      </c>
      <c r="P1460" s="7">
        <v>3.0918862087360301E-2</v>
      </c>
      <c r="Q1460" s="7">
        <v>6.6394821274719904</v>
      </c>
    </row>
    <row r="1461" spans="1:17" hidden="1" x14ac:dyDescent="0.25">
      <c r="A1461" s="3" t="s">
        <v>51</v>
      </c>
      <c r="B1461" s="2">
        <v>43678</v>
      </c>
      <c r="C1461" s="34">
        <v>1.0089560734536001</v>
      </c>
      <c r="D1461" s="7">
        <v>1.93038641200344E-2</v>
      </c>
      <c r="E1461" s="7">
        <v>0.54863251215862496</v>
      </c>
      <c r="F1461" s="14">
        <v>0.43206362372134099</v>
      </c>
      <c r="G1461" s="7">
        <v>9.2402879841925294E-3</v>
      </c>
      <c r="H1461" s="7">
        <v>4.9313568108011401E-2</v>
      </c>
      <c r="I1461" s="34">
        <v>0.33681518796612703</v>
      </c>
      <c r="J1461" s="34">
        <v>0.181604999831527</v>
      </c>
      <c r="K1461" s="34">
        <v>0.115738388990927</v>
      </c>
      <c r="L1461" s="34">
        <v>9.7804913675792707E-2</v>
      </c>
      <c r="M1461" s="7">
        <v>8.7590000362977399E-2</v>
      </c>
      <c r="N1461" s="7">
        <v>4.0073846560449398E-2</v>
      </c>
      <c r="O1461" s="7">
        <v>5.4280438808285897E-2</v>
      </c>
      <c r="P1461" s="7">
        <v>2.7538367711710199E-2</v>
      </c>
      <c r="Q1461" s="7">
        <v>6.5913696897295999</v>
      </c>
    </row>
    <row r="1462" spans="1:17" hidden="1" x14ac:dyDescent="0.25">
      <c r="A1462" s="3" t="s">
        <v>51</v>
      </c>
      <c r="B1462" s="2">
        <v>43709</v>
      </c>
      <c r="C1462" s="34">
        <v>0.92673887106164399</v>
      </c>
      <c r="D1462" s="7">
        <v>2.0617002885681801E-2</v>
      </c>
      <c r="E1462" s="7">
        <v>0.56310132223325204</v>
      </c>
      <c r="F1462" s="14">
        <v>0.41628167488106599</v>
      </c>
      <c r="G1462" s="7">
        <v>8.3658404325894394E-3</v>
      </c>
      <c r="H1462" s="7">
        <v>5.18131873266377E-2</v>
      </c>
      <c r="I1462" s="34">
        <v>0.31979520581921</v>
      </c>
      <c r="J1462" s="34">
        <v>0.172230670672157</v>
      </c>
      <c r="K1462" s="34">
        <v>0.125214943346762</v>
      </c>
      <c r="L1462" s="34">
        <v>0.11416114970334899</v>
      </c>
      <c r="M1462" s="7">
        <v>8.2449546907167798E-2</v>
      </c>
      <c r="N1462" s="7">
        <v>4.6680571280651499E-2</v>
      </c>
      <c r="O1462" s="7">
        <v>4.8002109590765098E-2</v>
      </c>
      <c r="P1462" s="7">
        <v>3.1286774920710698E-2</v>
      </c>
      <c r="Q1462" s="7">
        <v>6.6443457200557399</v>
      </c>
    </row>
    <row r="1463" spans="1:17" hidden="1" x14ac:dyDescent="0.25">
      <c r="A1463" s="3" t="s">
        <v>51</v>
      </c>
      <c r="B1463" s="2">
        <v>43739</v>
      </c>
      <c r="C1463" s="34">
        <v>0.98934218959971498</v>
      </c>
      <c r="D1463" s="7">
        <v>2.1713256738432201E-2</v>
      </c>
      <c r="E1463" s="7">
        <v>0.56885362530397898</v>
      </c>
      <c r="F1463" s="14">
        <v>0.40943311795758902</v>
      </c>
      <c r="G1463" s="7">
        <v>8.3875357657196108E-3</v>
      </c>
      <c r="H1463" s="7">
        <v>5.6860572638820703E-2</v>
      </c>
      <c r="I1463" s="34">
        <v>0.327629664866457</v>
      </c>
      <c r="J1463" s="34">
        <v>0.16779941873197499</v>
      </c>
      <c r="K1463" s="34">
        <v>0.122456829482882</v>
      </c>
      <c r="L1463" s="34">
        <v>0.117472023754505</v>
      </c>
      <c r="M1463" s="7">
        <v>8.5983861910076495E-2</v>
      </c>
      <c r="N1463" s="7">
        <v>4.3424070850859801E-2</v>
      </c>
      <c r="O1463" s="7">
        <v>3.9517800129384502E-2</v>
      </c>
      <c r="P1463" s="7">
        <v>3.04682218693197E-2</v>
      </c>
      <c r="Q1463" s="7">
        <v>6.6475963684375801</v>
      </c>
    </row>
    <row r="1464" spans="1:17" hidden="1" x14ac:dyDescent="0.25">
      <c r="A1464" s="3" t="s">
        <v>51</v>
      </c>
      <c r="B1464" s="2">
        <v>43770</v>
      </c>
      <c r="C1464" s="34">
        <v>1.1339210032789699</v>
      </c>
      <c r="D1464" s="7">
        <v>1.9466014911561701E-2</v>
      </c>
      <c r="E1464" s="7">
        <v>0.58283434465637296</v>
      </c>
      <c r="F1464" s="14">
        <v>0.39769964043206502</v>
      </c>
      <c r="G1464" s="7">
        <v>7.3332894907322897E-3</v>
      </c>
      <c r="H1464" s="7">
        <v>7.0974455941299003E-2</v>
      </c>
      <c r="I1464" s="34">
        <v>0.32834533989407499</v>
      </c>
      <c r="J1464" s="34">
        <v>0.161262742233132</v>
      </c>
      <c r="K1464" s="34">
        <v>0.13815908555667</v>
      </c>
      <c r="L1464" s="34">
        <v>9.9936680448904205E-2</v>
      </c>
      <c r="M1464" s="7">
        <v>9.2409882559801301E-2</v>
      </c>
      <c r="N1464" s="7">
        <v>3.7747467188466097E-2</v>
      </c>
      <c r="O1464" s="7">
        <v>3.3075487065357102E-2</v>
      </c>
      <c r="P1464" s="7">
        <v>3.0755569621562499E-2</v>
      </c>
      <c r="Q1464" s="7">
        <v>6.5865079768196999</v>
      </c>
    </row>
    <row r="1465" spans="1:17" hidden="1" x14ac:dyDescent="0.25">
      <c r="A1465" s="3" t="s">
        <v>51</v>
      </c>
      <c r="B1465" s="2">
        <v>43800</v>
      </c>
      <c r="C1465" s="34">
        <v>1.47447663128722</v>
      </c>
      <c r="D1465" s="7">
        <v>1.6383260458019001E-2</v>
      </c>
      <c r="E1465" s="7">
        <v>0.59119098210559495</v>
      </c>
      <c r="F1465" s="14">
        <v>0.39242575743638602</v>
      </c>
      <c r="G1465" s="7">
        <v>5.6567502186267498E-3</v>
      </c>
      <c r="H1465" s="7">
        <v>7.7370368546840207E-2</v>
      </c>
      <c r="I1465" s="34">
        <v>0.35030666775949498</v>
      </c>
      <c r="J1465" s="34">
        <v>0.138456818576396</v>
      </c>
      <c r="K1465" s="34">
        <v>0.17305363845866301</v>
      </c>
      <c r="L1465" s="34">
        <v>8.0882030234850702E-2</v>
      </c>
      <c r="M1465" s="7">
        <v>9.3738200362475599E-2</v>
      </c>
      <c r="N1465" s="7">
        <v>3.3484435932923301E-2</v>
      </c>
      <c r="O1465" s="7">
        <v>2.1645601566025699E-2</v>
      </c>
      <c r="P1465" s="7">
        <v>2.5405488343703798E-2</v>
      </c>
      <c r="Q1465" s="7">
        <v>6.5355651660979497</v>
      </c>
    </row>
    <row r="1466" spans="1:17" hidden="1" x14ac:dyDescent="0.25">
      <c r="A1466" s="3" t="s">
        <v>51</v>
      </c>
      <c r="B1466" s="2">
        <v>43831</v>
      </c>
      <c r="C1466" s="34">
        <v>0.83242976660105295</v>
      </c>
      <c r="D1466" s="7">
        <v>3.99799997694072E-2</v>
      </c>
      <c r="E1466" s="7">
        <v>0.59459976026190697</v>
      </c>
      <c r="F1466" s="14">
        <v>0.365420239968686</v>
      </c>
      <c r="G1466" s="7">
        <v>8.8159228692918992E-3</v>
      </c>
      <c r="H1466" s="7">
        <v>5.0318565213115E-2</v>
      </c>
      <c r="I1466" s="34">
        <v>0.28477216556232698</v>
      </c>
      <c r="J1466" s="34">
        <v>0.176886195402647</v>
      </c>
      <c r="K1466" s="34">
        <v>0.123145612884452</v>
      </c>
      <c r="L1466" s="34">
        <v>0.12496997047733099</v>
      </c>
      <c r="M1466" s="7">
        <v>9.1420933703467502E-2</v>
      </c>
      <c r="N1466" s="7">
        <v>4.9130002329791402E-2</v>
      </c>
      <c r="O1466" s="7">
        <v>4.8823120547454101E-2</v>
      </c>
      <c r="P1466" s="7">
        <v>4.1717511010123803E-2</v>
      </c>
      <c r="Q1466" s="7">
        <v>6.6875414050019799</v>
      </c>
    </row>
    <row r="1467" spans="1:17" hidden="1" x14ac:dyDescent="0.25">
      <c r="A1467" s="3" t="s">
        <v>51</v>
      </c>
      <c r="B1467" s="2">
        <v>43862</v>
      </c>
      <c r="C1467" s="34">
        <v>0.862023418124654</v>
      </c>
      <c r="D1467" s="7">
        <v>2.2807969379501102E-2</v>
      </c>
      <c r="E1467" s="7">
        <v>0.59104154048076596</v>
      </c>
      <c r="F1467" s="14">
        <v>0.38615049013973302</v>
      </c>
      <c r="G1467" s="7">
        <v>1.0712151059753899E-2</v>
      </c>
      <c r="H1467" s="7">
        <v>4.84107373078616E-2</v>
      </c>
      <c r="I1467" s="34">
        <v>0.29262184601216001</v>
      </c>
      <c r="J1467" s="34">
        <v>0.19510918142300099</v>
      </c>
      <c r="K1467" s="34">
        <v>0.11201709139070901</v>
      </c>
      <c r="L1467" s="34">
        <v>0.12512082853984899</v>
      </c>
      <c r="M1467" s="7">
        <v>9.1562278305154302E-2</v>
      </c>
      <c r="N1467" s="7">
        <v>4.1383224055330597E-2</v>
      </c>
      <c r="O1467" s="7">
        <v>4.3667711062803101E-2</v>
      </c>
      <c r="P1467" s="7">
        <v>3.9394950843377803E-2</v>
      </c>
      <c r="Q1467" s="7">
        <v>6.5827113486215598</v>
      </c>
    </row>
    <row r="1468" spans="1:17" hidden="1" x14ac:dyDescent="0.25">
      <c r="A1468" s="3" t="s">
        <v>51</v>
      </c>
      <c r="B1468" s="2">
        <v>43891</v>
      </c>
      <c r="C1468" s="34">
        <v>0.60686666471145501</v>
      </c>
      <c r="D1468" s="7">
        <v>3.2330113843454397E-2</v>
      </c>
      <c r="E1468" s="7">
        <v>0.64373414554081199</v>
      </c>
      <c r="F1468" s="14">
        <v>0.32393574061573299</v>
      </c>
      <c r="G1468" s="7">
        <v>1.12152074074567E-2</v>
      </c>
      <c r="H1468" s="7">
        <v>5.1355851518172797E-2</v>
      </c>
      <c r="I1468" s="34">
        <v>0.24930643867747601</v>
      </c>
      <c r="J1468" s="34">
        <v>0.158167871789338</v>
      </c>
      <c r="K1468" s="34">
        <v>0.10387270626223299</v>
      </c>
      <c r="L1468" s="34">
        <v>0.206609187038583</v>
      </c>
      <c r="M1468" s="7">
        <v>9.8763214078347206E-2</v>
      </c>
      <c r="N1468" s="7">
        <v>4.7862194184811503E-2</v>
      </c>
      <c r="O1468" s="7">
        <v>2.9161728901492899E-2</v>
      </c>
      <c r="P1468" s="7">
        <v>4.3685600142089498E-2</v>
      </c>
      <c r="Q1468" s="7">
        <v>6.6286259060556496</v>
      </c>
    </row>
    <row r="1469" spans="1:17" hidden="1" x14ac:dyDescent="0.25">
      <c r="A1469" s="3" t="s">
        <v>51</v>
      </c>
      <c r="B1469" s="2">
        <v>43922</v>
      </c>
      <c r="C1469" s="34">
        <v>0.16235016005730499</v>
      </c>
      <c r="D1469" s="7">
        <v>9.4820738403072494E-2</v>
      </c>
      <c r="E1469" s="7">
        <v>0.72961048377842797</v>
      </c>
      <c r="F1469" s="14">
        <v>0.175568777818499</v>
      </c>
      <c r="G1469" s="7">
        <v>1.2153342117027699E-2</v>
      </c>
      <c r="H1469" s="7">
        <v>2.8445694137252502E-3</v>
      </c>
      <c r="I1469" s="34">
        <v>8.9282839254018295E-2</v>
      </c>
      <c r="J1469" s="34">
        <v>2.42332088240956E-2</v>
      </c>
      <c r="K1469" s="34">
        <v>7.3427474931927805E-2</v>
      </c>
      <c r="L1469" s="34">
        <v>0.61344756090699504</v>
      </c>
      <c r="M1469" s="7">
        <v>6.1688321415387201E-2</v>
      </c>
      <c r="N1469" s="7">
        <v>6.0907819323532501E-2</v>
      </c>
      <c r="O1469" s="7">
        <v>3.9406487658497904E-3</v>
      </c>
      <c r="P1469" s="7">
        <v>5.8074215047440397E-2</v>
      </c>
      <c r="Q1469" s="7">
        <v>6.8294119192564002</v>
      </c>
    </row>
    <row r="1470" spans="1:17" hidden="1" x14ac:dyDescent="0.25">
      <c r="A1470" s="3" t="s">
        <v>51</v>
      </c>
      <c r="B1470" s="2">
        <v>43952</v>
      </c>
      <c r="C1470" s="34">
        <v>0.21245752161595799</v>
      </c>
      <c r="D1470" s="7">
        <v>8.1873106492728803E-2</v>
      </c>
      <c r="E1470" s="7">
        <v>0.71342121618527399</v>
      </c>
      <c r="F1470" s="14">
        <v>0.20470567732199799</v>
      </c>
      <c r="G1470" s="7">
        <v>1.5742251589489401E-2</v>
      </c>
      <c r="H1470" s="7">
        <v>1.1243812954182799E-2</v>
      </c>
      <c r="I1470" s="34">
        <v>9.7659995066892505E-2</v>
      </c>
      <c r="J1470" s="34">
        <v>6.7095836487495605E-2</v>
      </c>
      <c r="K1470" s="34">
        <v>6.9918534129901497E-2</v>
      </c>
      <c r="L1470" s="34">
        <v>0.50826627461877705</v>
      </c>
      <c r="M1470" s="7">
        <v>6.9560158110353307E-2</v>
      </c>
      <c r="N1470" s="7">
        <v>8.2172686326111896E-2</v>
      </c>
      <c r="O1470" s="7">
        <v>5.7995606173554598E-3</v>
      </c>
      <c r="P1470" s="7">
        <v>7.2540890099440106E-2</v>
      </c>
      <c r="Q1470" s="7">
        <v>6.6712406978897896</v>
      </c>
    </row>
    <row r="1471" spans="1:17" hidden="1" x14ac:dyDescent="0.25">
      <c r="A1471" s="3" t="s">
        <v>51</v>
      </c>
      <c r="B1471" s="2">
        <v>43983</v>
      </c>
      <c r="C1471" s="34">
        <v>0.42175534375198798</v>
      </c>
      <c r="D1471" s="7">
        <v>4.4806794306220303E-2</v>
      </c>
      <c r="E1471" s="7">
        <v>0.68317814450552905</v>
      </c>
      <c r="F1471" s="14">
        <v>0.27201506118825097</v>
      </c>
      <c r="G1471" s="7">
        <v>1.0128168660230299E-2</v>
      </c>
      <c r="H1471" s="7">
        <v>4.6948330223102297E-2</v>
      </c>
      <c r="I1471" s="34">
        <v>0.29689721510391898</v>
      </c>
      <c r="J1471" s="34">
        <v>7.3040844177624895E-2</v>
      </c>
      <c r="K1471" s="34">
        <v>0.103576230434534</v>
      </c>
      <c r="L1471" s="34">
        <v>0.24907258450716899</v>
      </c>
      <c r="M1471" s="7">
        <v>7.7438082202476097E-2</v>
      </c>
      <c r="N1471" s="7">
        <v>8.9441540581841103E-2</v>
      </c>
      <c r="O1471" s="7">
        <v>5.9869819487428002E-3</v>
      </c>
      <c r="P1471" s="7">
        <v>4.7470022160360399E-2</v>
      </c>
      <c r="Q1471" s="7">
        <v>6.6989080226078999</v>
      </c>
    </row>
    <row r="1472" spans="1:17" hidden="1" x14ac:dyDescent="0.25">
      <c r="A1472" s="3" t="s">
        <v>51</v>
      </c>
      <c r="B1472" s="2">
        <v>44013</v>
      </c>
      <c r="C1472" s="34">
        <v>0.76354884713225402</v>
      </c>
      <c r="D1472" s="7">
        <v>2.8017644735908599E-2</v>
      </c>
      <c r="E1472" s="7">
        <v>0.63067520454399795</v>
      </c>
      <c r="F1472" s="14">
        <v>0.34130715072009299</v>
      </c>
      <c r="G1472" s="7">
        <v>7.39883662154591E-3</v>
      </c>
      <c r="H1472" s="7">
        <v>4.8399502619560303E-2</v>
      </c>
      <c r="I1472" s="34">
        <v>0.33495298678291702</v>
      </c>
      <c r="J1472" s="34">
        <v>0.157968113633084</v>
      </c>
      <c r="K1472" s="34">
        <v>0.10329174694368699</v>
      </c>
      <c r="L1472" s="34">
        <v>0.143546657604083</v>
      </c>
      <c r="M1472" s="7">
        <v>9.2696632649063596E-2</v>
      </c>
      <c r="N1472" s="7">
        <v>5.7126373043610901E-2</v>
      </c>
      <c r="O1472" s="7">
        <v>1.97028776146633E-2</v>
      </c>
      <c r="P1472" s="7">
        <v>3.4916272487784498E-2</v>
      </c>
      <c r="Q1472" s="7">
        <v>6.7050088233989804</v>
      </c>
    </row>
    <row r="1473" spans="1:17" hidden="1" x14ac:dyDescent="0.25">
      <c r="A1473" s="3" t="s">
        <v>51</v>
      </c>
      <c r="B1473" s="2">
        <v>44044</v>
      </c>
      <c r="C1473" s="34">
        <v>0.91217084372775203</v>
      </c>
      <c r="D1473" s="7">
        <v>2.53577205404939E-2</v>
      </c>
      <c r="E1473" s="7">
        <v>0.55785422529303996</v>
      </c>
      <c r="F1473" s="14">
        <v>0.41678805416646603</v>
      </c>
      <c r="G1473" s="7">
        <v>7.8443195061946493E-3</v>
      </c>
      <c r="H1473" s="7">
        <v>4.7962599532423503E-2</v>
      </c>
      <c r="I1473" s="34">
        <v>0.32157903290593998</v>
      </c>
      <c r="J1473" s="34">
        <v>0.20367884332834399</v>
      </c>
      <c r="K1473" s="34">
        <v>0.10313466763101301</v>
      </c>
      <c r="L1473" s="34">
        <v>0.11854010614385201</v>
      </c>
      <c r="M1473" s="7">
        <v>8.3339213458935898E-2</v>
      </c>
      <c r="N1473" s="7">
        <v>4.7475067667568302E-2</v>
      </c>
      <c r="O1473" s="7">
        <v>3.1585384614683201E-2</v>
      </c>
      <c r="P1473" s="7">
        <v>3.48607652110451E-2</v>
      </c>
      <c r="Q1473" s="7">
        <v>6.7370159626501804</v>
      </c>
    </row>
    <row r="1474" spans="1:17" hidden="1" x14ac:dyDescent="0.25">
      <c r="A1474" s="3" t="s">
        <v>51</v>
      </c>
      <c r="B1474" s="2">
        <v>44075</v>
      </c>
      <c r="C1474" s="34">
        <v>0.88156061267554497</v>
      </c>
      <c r="D1474" s="7">
        <v>2.8056343399647399E-2</v>
      </c>
      <c r="E1474" s="7">
        <v>0.59562578753613404</v>
      </c>
      <c r="F1474" s="14">
        <v>0.37631786906421899</v>
      </c>
      <c r="G1474" s="7">
        <v>1.02020370743606E-2</v>
      </c>
      <c r="H1474" s="7">
        <v>4.9194732910283701E-2</v>
      </c>
      <c r="I1474" s="34">
        <v>0.30660882060278599</v>
      </c>
      <c r="J1474" s="34">
        <v>0.18758451587032701</v>
      </c>
      <c r="K1474" s="34">
        <v>0.113455348222497</v>
      </c>
      <c r="L1474" s="34">
        <v>0.138476759068271</v>
      </c>
      <c r="M1474" s="7">
        <v>8.5035860720055395E-2</v>
      </c>
      <c r="N1474" s="7">
        <v>4.85400451390222E-2</v>
      </c>
      <c r="O1474" s="7">
        <v>2.7067639105240598E-2</v>
      </c>
      <c r="P1474" s="7">
        <v>3.3834241287156397E-2</v>
      </c>
      <c r="Q1474" s="7">
        <v>6.5975182253739497</v>
      </c>
    </row>
    <row r="1475" spans="1:17" hidden="1" x14ac:dyDescent="0.25">
      <c r="A1475" s="3" t="s">
        <v>51</v>
      </c>
      <c r="B1475" s="2">
        <v>44105</v>
      </c>
      <c r="C1475" s="34">
        <v>0.92796093871914198</v>
      </c>
      <c r="D1475" s="7">
        <v>2.9238283577471099E-2</v>
      </c>
      <c r="E1475" s="7">
        <v>0.60931541143077494</v>
      </c>
      <c r="F1475" s="14">
        <v>0.36144630499175401</v>
      </c>
      <c r="G1475" s="7">
        <v>9.0769741441026099E-3</v>
      </c>
      <c r="H1475" s="7">
        <v>5.6590941687711303E-2</v>
      </c>
      <c r="I1475" s="34">
        <v>0.325585611042774</v>
      </c>
      <c r="J1475" s="34">
        <v>0.15835989284864099</v>
      </c>
      <c r="K1475" s="34">
        <v>0.119070840351174</v>
      </c>
      <c r="L1475" s="34">
        <v>0.13873377345606699</v>
      </c>
      <c r="M1475" s="7">
        <v>9.1514776863472605E-2</v>
      </c>
      <c r="N1475" s="7">
        <v>4.8080461571776999E-2</v>
      </c>
      <c r="O1475" s="7">
        <v>2.0874323597175299E-2</v>
      </c>
      <c r="P1475" s="7">
        <v>3.2112404437105099E-2</v>
      </c>
      <c r="Q1475" s="7">
        <v>6.6607382669891404</v>
      </c>
    </row>
    <row r="1476" spans="1:17" hidden="1" x14ac:dyDescent="0.25">
      <c r="A1476" s="3" t="s">
        <v>51</v>
      </c>
      <c r="B1476" s="2">
        <v>44136</v>
      </c>
      <c r="C1476" s="34">
        <v>0.40186104077046297</v>
      </c>
      <c r="D1476" s="7">
        <v>5.2221328992624598E-2</v>
      </c>
      <c r="E1476" s="7">
        <v>0.69146937527409502</v>
      </c>
      <c r="F1476" s="14">
        <v>0.25630929573327998</v>
      </c>
      <c r="G1476" s="7">
        <v>1.5488541438270401E-2</v>
      </c>
      <c r="H1476" s="7">
        <v>4.8130994911889803E-2</v>
      </c>
      <c r="I1476" s="34">
        <v>0.190401333986122</v>
      </c>
      <c r="J1476" s="34">
        <v>0.104956721660528</v>
      </c>
      <c r="K1476" s="34">
        <v>9.9732949692135905E-2</v>
      </c>
      <c r="L1476" s="34">
        <v>0.28452316443059</v>
      </c>
      <c r="M1476" s="7">
        <v>0.13365369275984901</v>
      </c>
      <c r="N1476" s="7">
        <v>4.7223767381177298E-2</v>
      </c>
      <c r="O1476" s="7">
        <v>1.4747276657719801E-2</v>
      </c>
      <c r="P1476" s="7">
        <v>6.1141557081718097E-2</v>
      </c>
      <c r="Q1476" s="7">
        <v>6.71781040049631</v>
      </c>
    </row>
    <row r="1477" spans="1:17" hidden="1" x14ac:dyDescent="0.25">
      <c r="A1477" s="3" t="s">
        <v>51</v>
      </c>
      <c r="B1477" s="2">
        <v>44166</v>
      </c>
      <c r="C1477" s="34">
        <v>1.23793245488348</v>
      </c>
      <c r="D1477" s="7">
        <v>2.6479481328894099E-2</v>
      </c>
      <c r="E1477" s="7">
        <v>0.65304333996118402</v>
      </c>
      <c r="F1477" s="14">
        <v>0.32047717870992198</v>
      </c>
      <c r="G1477" s="7">
        <v>7.3198210410144599E-3</v>
      </c>
      <c r="H1477" s="7">
        <v>6.6612300642194006E-2</v>
      </c>
      <c r="I1477" s="34">
        <v>0.37382810057843002</v>
      </c>
      <c r="J1477" s="34">
        <v>9.9233121547514402E-2</v>
      </c>
      <c r="K1477" s="34">
        <v>0.18187793997884699</v>
      </c>
      <c r="L1477" s="34">
        <v>0.10087071882045701</v>
      </c>
      <c r="M1477" s="7">
        <v>9.7499942007059304E-2</v>
      </c>
      <c r="N1477" s="7">
        <v>4.0334779809290899E-2</v>
      </c>
      <c r="O1477" s="7">
        <v>7.9549458973012001E-3</v>
      </c>
      <c r="P1477" s="7">
        <v>2.4468329677892101E-2</v>
      </c>
      <c r="Q1477" s="7">
        <v>6.6889456498290203</v>
      </c>
    </row>
    <row r="1478" spans="1:17" hidden="1" x14ac:dyDescent="0.25">
      <c r="A1478" s="3" t="s">
        <v>51</v>
      </c>
      <c r="B1478" s="2">
        <v>44197</v>
      </c>
      <c r="C1478" s="34">
        <v>0.262153104371324</v>
      </c>
      <c r="D1478" s="7">
        <v>6.8195771508289593E-2</v>
      </c>
      <c r="E1478" s="7">
        <v>0.72756228161011605</v>
      </c>
      <c r="F1478" s="14">
        <v>0.204241946881594</v>
      </c>
      <c r="G1478" s="7">
        <v>1.8608033288023899E-2</v>
      </c>
      <c r="H1478" s="7">
        <v>1.7859734412575299E-2</v>
      </c>
      <c r="I1478" s="34">
        <v>0.14715609134376401</v>
      </c>
      <c r="J1478" s="34">
        <v>8.1771015256305896E-2</v>
      </c>
      <c r="K1478" s="34">
        <v>8.9091603404397604E-2</v>
      </c>
      <c r="L1478" s="34">
        <v>0.370704097634658</v>
      </c>
      <c r="M1478" s="7">
        <v>0.120541112586461</v>
      </c>
      <c r="N1478" s="7">
        <v>6.0493502287356803E-2</v>
      </c>
      <c r="O1478" s="7">
        <v>1.3950495961024699E-2</v>
      </c>
      <c r="P1478" s="7">
        <v>7.9824313825432799E-2</v>
      </c>
      <c r="Q1478" s="7">
        <v>6.7192896728644902</v>
      </c>
    </row>
    <row r="1479" spans="1:17" hidden="1" x14ac:dyDescent="0.25">
      <c r="A1479" s="3" t="s">
        <v>51</v>
      </c>
      <c r="B1479" s="2">
        <v>44228</v>
      </c>
      <c r="C1479" s="34">
        <v>0.248974609190525</v>
      </c>
      <c r="D1479" s="7">
        <v>7.0373433309678102E-2</v>
      </c>
      <c r="E1479" s="7">
        <v>0.75004871199063405</v>
      </c>
      <c r="F1479" s="14">
        <v>0.17957785469968701</v>
      </c>
      <c r="G1479" s="7">
        <v>2.9361235708932801E-2</v>
      </c>
      <c r="H1479" s="7">
        <v>6.32751081581136E-3</v>
      </c>
      <c r="I1479" s="34">
        <v>0.121818846762712</v>
      </c>
      <c r="J1479" s="34">
        <v>9.2095017286084699E-2</v>
      </c>
      <c r="K1479" s="34">
        <v>7.0247475399012604E-2</v>
      </c>
      <c r="L1479" s="34">
        <v>0.39995389752256799</v>
      </c>
      <c r="M1479" s="7">
        <v>0.12734869231472401</v>
      </c>
      <c r="N1479" s="7">
        <v>5.0811937613242202E-2</v>
      </c>
      <c r="O1479" s="7">
        <v>1.6120189641199802E-2</v>
      </c>
      <c r="P1479" s="7">
        <v>8.5915196935711993E-2</v>
      </c>
      <c r="Q1479" s="7">
        <v>6.3547438714838904</v>
      </c>
    </row>
    <row r="1480" spans="1:17" hidden="1" x14ac:dyDescent="0.25">
      <c r="A1480" s="3" t="s">
        <v>51</v>
      </c>
      <c r="B1480" s="2">
        <v>44256</v>
      </c>
      <c r="C1480" s="34">
        <v>0.31164508133180402</v>
      </c>
      <c r="D1480" s="7">
        <v>6.7284742570177594E-2</v>
      </c>
      <c r="E1480" s="7">
        <v>0.70610169931297295</v>
      </c>
      <c r="F1480" s="14">
        <v>0.22661355811684999</v>
      </c>
      <c r="G1480" s="7">
        <v>2.11382887456887E-2</v>
      </c>
      <c r="H1480" s="7">
        <v>7.6761127443759399E-3</v>
      </c>
      <c r="I1480" s="34">
        <v>0.120504112146401</v>
      </c>
      <c r="J1480" s="34">
        <v>0.102109017950179</v>
      </c>
      <c r="K1480" s="34">
        <v>7.6041900100222506E-2</v>
      </c>
      <c r="L1480" s="34">
        <v>0.37446190122846801</v>
      </c>
      <c r="M1480" s="7">
        <v>0.14583851021442701</v>
      </c>
      <c r="N1480" s="7">
        <v>4.87687424230379E-2</v>
      </c>
      <c r="O1480" s="7">
        <v>2.0114112005077699E-2</v>
      </c>
      <c r="P1480" s="7">
        <v>8.3347302442121199E-2</v>
      </c>
      <c r="Q1480" s="7">
        <v>6.6811765442472097</v>
      </c>
    </row>
    <row r="1481" spans="1:17" hidden="1" x14ac:dyDescent="0.25">
      <c r="A1481" s="3" t="s">
        <v>51</v>
      </c>
      <c r="B1481" s="2">
        <v>44287</v>
      </c>
      <c r="C1481" s="34">
        <v>0.73291310729273595</v>
      </c>
      <c r="D1481" s="7">
        <v>3.4995073157184503E-2</v>
      </c>
      <c r="E1481" s="7">
        <v>0.64449502565974404</v>
      </c>
      <c r="F1481" s="14">
        <v>0.32050990118307099</v>
      </c>
      <c r="G1481" s="7">
        <v>1.1841858056870999E-2</v>
      </c>
      <c r="H1481" s="7">
        <v>3.2727497641253801E-2</v>
      </c>
      <c r="I1481" s="34">
        <v>0.33845135846325197</v>
      </c>
      <c r="J1481" s="34">
        <v>0.122654488499665</v>
      </c>
      <c r="K1481" s="34">
        <v>0.131753518143647</v>
      </c>
      <c r="L1481" s="34">
        <v>0.162817413701944</v>
      </c>
      <c r="M1481" s="7">
        <v>0.10044967653140301</v>
      </c>
      <c r="N1481" s="7">
        <v>4.4025797187184003E-2</v>
      </c>
      <c r="O1481" s="7">
        <v>1.32119847997002E-2</v>
      </c>
      <c r="P1481" s="7">
        <v>4.2066406975079698E-2</v>
      </c>
      <c r="Q1481" s="7">
        <v>6.6831980158696602</v>
      </c>
    </row>
    <row r="1482" spans="1:17" hidden="1" x14ac:dyDescent="0.25">
      <c r="A1482" s="3" t="s">
        <v>51</v>
      </c>
      <c r="B1482" s="2">
        <v>44317</v>
      </c>
      <c r="C1482" s="34">
        <v>0.92093640868592896</v>
      </c>
      <c r="D1482" s="7">
        <v>3.4404168934301697E-2</v>
      </c>
      <c r="E1482" s="7">
        <v>0.61044722515746397</v>
      </c>
      <c r="F1482" s="14">
        <v>0.35514860590823399</v>
      </c>
      <c r="G1482" s="7">
        <v>9.7269749612093996E-3</v>
      </c>
      <c r="H1482" s="7">
        <v>4.3786553110647101E-2</v>
      </c>
      <c r="I1482" s="34">
        <v>0.32910073160217901</v>
      </c>
      <c r="J1482" s="34">
        <v>0.17433915922804</v>
      </c>
      <c r="K1482" s="34">
        <v>0.112284471131954</v>
      </c>
      <c r="L1482" s="34">
        <v>0.13745605147297599</v>
      </c>
      <c r="M1482" s="7">
        <v>8.5168596460239193E-2</v>
      </c>
      <c r="N1482" s="7">
        <v>4.7498402146021697E-2</v>
      </c>
      <c r="O1482" s="7">
        <v>2.2841449738260002E-2</v>
      </c>
      <c r="P1482" s="7">
        <v>3.7797610148473403E-2</v>
      </c>
      <c r="Q1482" s="7">
        <v>6.5645298644035304</v>
      </c>
    </row>
    <row r="1483" spans="1:17" hidden="1" x14ac:dyDescent="0.25">
      <c r="A1483" s="3" t="s">
        <v>51</v>
      </c>
      <c r="B1483" s="2">
        <v>44348</v>
      </c>
      <c r="C1483" s="34">
        <v>0.90780017603787</v>
      </c>
      <c r="D1483" s="7">
        <v>2.94728552906936E-2</v>
      </c>
      <c r="E1483" s="7">
        <v>0.59859193063392901</v>
      </c>
      <c r="F1483" s="14">
        <v>0.371935214075378</v>
      </c>
      <c r="G1483" s="7">
        <v>9.8045691404068294E-3</v>
      </c>
      <c r="H1483" s="7">
        <v>4.2766751078761697E-2</v>
      </c>
      <c r="I1483" s="34">
        <v>0.31325858637316201</v>
      </c>
      <c r="J1483" s="34">
        <v>0.20432603057266599</v>
      </c>
      <c r="K1483" s="34">
        <v>9.6975397867723107E-2</v>
      </c>
      <c r="L1483" s="34">
        <v>0.13267632401471199</v>
      </c>
      <c r="M1483" s="7">
        <v>8.09355147601864E-2</v>
      </c>
      <c r="N1483" s="7">
        <v>3.7044039131606997E-2</v>
      </c>
      <c r="O1483" s="7">
        <v>4.0895795497554899E-2</v>
      </c>
      <c r="P1483" s="7">
        <v>4.1316991563219697E-2</v>
      </c>
      <c r="Q1483" s="7">
        <v>6.5855796664655601</v>
      </c>
    </row>
    <row r="1484" spans="1:17" hidden="1" x14ac:dyDescent="0.25">
      <c r="A1484" s="3" t="s">
        <v>51</v>
      </c>
      <c r="B1484" s="2">
        <v>44378</v>
      </c>
      <c r="C1484" s="34">
        <v>0.97803351114608605</v>
      </c>
      <c r="D1484" s="7">
        <v>2.6798721812658501E-2</v>
      </c>
      <c r="E1484" s="7">
        <v>0.57706772612062396</v>
      </c>
      <c r="F1484" s="14">
        <v>0.39613355206671802</v>
      </c>
      <c r="G1484" s="7">
        <v>9.3887296374172199E-3</v>
      </c>
      <c r="H1484" s="7">
        <v>4.3863460042689602E-2</v>
      </c>
      <c r="I1484" s="34">
        <v>0.30625528895024701</v>
      </c>
      <c r="J1484" s="34">
        <v>0.22144980893138799</v>
      </c>
      <c r="K1484" s="34">
        <v>0.101871244024754</v>
      </c>
      <c r="L1484" s="34">
        <v>0.12276778698585</v>
      </c>
      <c r="M1484" s="7">
        <v>7.8260905134086206E-2</v>
      </c>
      <c r="N1484" s="7">
        <v>3.8109216449605E-2</v>
      </c>
      <c r="O1484" s="7">
        <v>3.8994932852462402E-2</v>
      </c>
      <c r="P1484" s="7">
        <v>3.9038626991499903E-2</v>
      </c>
      <c r="Q1484" s="7">
        <v>6.5952599684954496</v>
      </c>
    </row>
    <row r="1485" spans="1:17" hidden="1" x14ac:dyDescent="0.25">
      <c r="A1485" s="3" t="s">
        <v>51</v>
      </c>
      <c r="B1485" s="2">
        <v>44409</v>
      </c>
      <c r="C1485" s="34">
        <v>1.0485904958332</v>
      </c>
      <c r="D1485" s="7">
        <v>2.6316732626000702E-2</v>
      </c>
      <c r="E1485" s="7">
        <v>0.56147690438779496</v>
      </c>
      <c r="F1485" s="14">
        <v>0.412206362986204</v>
      </c>
      <c r="G1485" s="7">
        <v>1.10752227995551E-2</v>
      </c>
      <c r="H1485" s="7">
        <v>4.5019948227485701E-2</v>
      </c>
      <c r="I1485" s="34">
        <v>0.29598271910470397</v>
      </c>
      <c r="J1485" s="34">
        <v>0.241513079378258</v>
      </c>
      <c r="K1485" s="34">
        <v>0.100159648254418</v>
      </c>
      <c r="L1485" s="34">
        <v>0.11289565977532399</v>
      </c>
      <c r="M1485" s="7">
        <v>7.6545163886265005E-2</v>
      </c>
      <c r="N1485" s="7">
        <v>3.74991637321083E-2</v>
      </c>
      <c r="O1485" s="7">
        <v>4.1637228080969202E-2</v>
      </c>
      <c r="P1485" s="7">
        <v>3.7672166760911403E-2</v>
      </c>
      <c r="Q1485" s="7">
        <v>6.68797053331261</v>
      </c>
    </row>
    <row r="1486" spans="1:17" x14ac:dyDescent="0.25">
      <c r="A1486" s="3" t="s">
        <v>51</v>
      </c>
      <c r="B1486" s="2">
        <v>44440</v>
      </c>
      <c r="C1486" s="34">
        <v>0.99698048698030906</v>
      </c>
      <c r="D1486" s="7">
        <v>3.07111812571082E-2</v>
      </c>
      <c r="E1486" s="7">
        <v>0.579505476315894</v>
      </c>
      <c r="F1486" s="14">
        <v>0.38978334242699803</v>
      </c>
      <c r="G1486" s="7">
        <v>9.6125591772722296E-3</v>
      </c>
      <c r="H1486" s="7">
        <v>4.5083020580181002E-2</v>
      </c>
      <c r="I1486" s="34">
        <v>0.28905960486824001</v>
      </c>
      <c r="J1486" s="34">
        <v>0.221851512549439</v>
      </c>
      <c r="K1486" s="34">
        <v>0.110639814113153</v>
      </c>
      <c r="L1486" s="34">
        <v>0.12783667311185901</v>
      </c>
      <c r="M1486" s="7">
        <v>7.9190798855347397E-2</v>
      </c>
      <c r="N1486" s="7">
        <v>3.8717232659458901E-2</v>
      </c>
      <c r="O1486" s="7">
        <v>3.91295511966753E-2</v>
      </c>
      <c r="P1486" s="7">
        <v>3.8879232888374603E-2</v>
      </c>
      <c r="Q1486" s="7">
        <v>6.6344579694533001</v>
      </c>
    </row>
    <row r="1487" spans="1:17" hidden="1" x14ac:dyDescent="0.25">
      <c r="A1487" s="3" t="s">
        <v>52</v>
      </c>
      <c r="B1487" s="2">
        <v>43466</v>
      </c>
      <c r="C1487" s="34">
        <v>0.83877922734022403</v>
      </c>
      <c r="D1487" s="7">
        <v>6.9084517426772005E-2</v>
      </c>
      <c r="E1487" s="7">
        <v>0.69957061525893305</v>
      </c>
      <c r="F1487" s="14">
        <v>0.23134486731429499</v>
      </c>
      <c r="G1487" s="7">
        <v>1.50647975781713E-2</v>
      </c>
      <c r="H1487" s="7">
        <v>1.99995347552646E-2</v>
      </c>
      <c r="I1487" s="34">
        <v>0.21802598910465201</v>
      </c>
      <c r="J1487" s="34">
        <v>0.109927547592683</v>
      </c>
      <c r="K1487" s="34">
        <v>9.1929550313338396E-2</v>
      </c>
      <c r="L1487" s="34">
        <v>0.34864500702409601</v>
      </c>
      <c r="M1487" s="7">
        <v>5.8629952869915999E-2</v>
      </c>
      <c r="N1487" s="7">
        <v>2.69481311487485E-2</v>
      </c>
      <c r="O1487" s="7">
        <v>5.19037055148227E-2</v>
      </c>
      <c r="P1487" s="7">
        <v>5.89257840983071E-2</v>
      </c>
      <c r="Q1487" s="7">
        <v>6.6178365237949697</v>
      </c>
    </row>
    <row r="1488" spans="1:17" hidden="1" x14ac:dyDescent="0.25">
      <c r="A1488" s="3" t="s">
        <v>52</v>
      </c>
      <c r="B1488" s="2">
        <v>43497</v>
      </c>
      <c r="C1488" s="34">
        <v>0.85351612740794802</v>
      </c>
      <c r="D1488" s="7">
        <v>6.4158643963652603E-2</v>
      </c>
      <c r="E1488" s="7">
        <v>0.67795519282877403</v>
      </c>
      <c r="F1488" s="14">
        <v>0.25788616320757402</v>
      </c>
      <c r="G1488" s="7">
        <v>1.01420644970809E-2</v>
      </c>
      <c r="H1488" s="7">
        <v>1.6696537903962201E-2</v>
      </c>
      <c r="I1488" s="34">
        <v>0.225558824345958</v>
      </c>
      <c r="J1488" s="34">
        <v>0.13048073005543001</v>
      </c>
      <c r="K1488" s="34">
        <v>8.1547192132720298E-2</v>
      </c>
      <c r="L1488" s="34">
        <v>0.348925552339581</v>
      </c>
      <c r="M1488" s="7">
        <v>6.2969288748339E-2</v>
      </c>
      <c r="N1488" s="7">
        <v>2.4337742119653401E-2</v>
      </c>
      <c r="O1488" s="7">
        <v>4.1865928052303499E-2</v>
      </c>
      <c r="P1488" s="7">
        <v>5.7476139804971502E-2</v>
      </c>
      <c r="Q1488" s="7">
        <v>6.61858053908953</v>
      </c>
    </row>
    <row r="1489" spans="1:17" hidden="1" x14ac:dyDescent="0.25">
      <c r="A1489" s="3" t="s">
        <v>52</v>
      </c>
      <c r="B1489" s="2">
        <v>43525</v>
      </c>
      <c r="C1489" s="34">
        <v>1.0083198061560401</v>
      </c>
      <c r="D1489" s="7">
        <v>6.2975285497387706E-2</v>
      </c>
      <c r="E1489" s="7">
        <v>0.70286775585884498</v>
      </c>
      <c r="F1489" s="14">
        <v>0.23415695864376701</v>
      </c>
      <c r="G1489" s="7">
        <v>1.6511772722251399E-2</v>
      </c>
      <c r="H1489" s="7">
        <v>1.41174572813488E-2</v>
      </c>
      <c r="I1489" s="34">
        <v>0.24270264151335399</v>
      </c>
      <c r="J1489" s="34">
        <v>0.12518780613085501</v>
      </c>
      <c r="K1489" s="34">
        <v>7.7692612395626498E-2</v>
      </c>
      <c r="L1489" s="34">
        <v>0.33491916216415701</v>
      </c>
      <c r="M1489" s="7">
        <v>6.3631755261621903E-2</v>
      </c>
      <c r="N1489" s="7">
        <v>2.26807898848435E-2</v>
      </c>
      <c r="O1489" s="7">
        <v>4.6925038520315501E-2</v>
      </c>
      <c r="P1489" s="7">
        <v>5.56309641256265E-2</v>
      </c>
      <c r="Q1489" s="7">
        <v>6.6473055280861697</v>
      </c>
    </row>
    <row r="1490" spans="1:17" hidden="1" x14ac:dyDescent="0.25">
      <c r="A1490" s="3" t="s">
        <v>52</v>
      </c>
      <c r="B1490" s="2">
        <v>43556</v>
      </c>
      <c r="C1490" s="34">
        <v>0.92979096001175998</v>
      </c>
      <c r="D1490" s="7">
        <v>6.75011459195453E-2</v>
      </c>
      <c r="E1490" s="7">
        <v>0.69051625179946896</v>
      </c>
      <c r="F1490" s="14">
        <v>0.241982602280986</v>
      </c>
      <c r="G1490" s="7">
        <v>1.30208605170404E-2</v>
      </c>
      <c r="H1490" s="7">
        <v>1.4135339610114201E-2</v>
      </c>
      <c r="I1490" s="34">
        <v>0.27409427908192802</v>
      </c>
      <c r="J1490" s="34">
        <v>0.10804028438956099</v>
      </c>
      <c r="K1490" s="34">
        <v>7.5962231054922794E-2</v>
      </c>
      <c r="L1490" s="34">
        <v>0.33409373891081101</v>
      </c>
      <c r="M1490" s="7">
        <v>5.8703801474926702E-2</v>
      </c>
      <c r="N1490" s="7">
        <v>2.4861159377619801E-2</v>
      </c>
      <c r="O1490" s="7">
        <v>4.2875391231439103E-2</v>
      </c>
      <c r="P1490" s="7">
        <v>5.4212914351637498E-2</v>
      </c>
      <c r="Q1490" s="7">
        <v>6.6392212346913402</v>
      </c>
    </row>
    <row r="1491" spans="1:17" hidden="1" x14ac:dyDescent="0.25">
      <c r="A1491" s="3" t="s">
        <v>52</v>
      </c>
      <c r="B1491" s="2">
        <v>43586</v>
      </c>
      <c r="C1491" s="34">
        <v>1.02966392839809</v>
      </c>
      <c r="D1491" s="7">
        <v>6.7930510209149503E-2</v>
      </c>
      <c r="E1491" s="7">
        <v>0.69163039855615405</v>
      </c>
      <c r="F1491" s="14">
        <v>0.24043909123469601</v>
      </c>
      <c r="G1491" s="7">
        <v>9.6821750448432605E-3</v>
      </c>
      <c r="H1491" s="7">
        <v>1.39424650483031E-2</v>
      </c>
      <c r="I1491" s="34">
        <v>0.28523654937200299</v>
      </c>
      <c r="J1491" s="34">
        <v>0.120088735643399</v>
      </c>
      <c r="K1491" s="34">
        <v>7.4543120536651297E-2</v>
      </c>
      <c r="L1491" s="34">
        <v>0.31846577368432499</v>
      </c>
      <c r="M1491" s="7">
        <v>6.4322420833760802E-2</v>
      </c>
      <c r="N1491" s="7">
        <v>2.1499384323974E-2</v>
      </c>
      <c r="O1491" s="7">
        <v>3.8319388830220201E-2</v>
      </c>
      <c r="P1491" s="7">
        <v>5.3899986682520301E-2</v>
      </c>
      <c r="Q1491" s="7">
        <v>6.6615677617773503</v>
      </c>
    </row>
    <row r="1492" spans="1:17" hidden="1" x14ac:dyDescent="0.25">
      <c r="A1492" s="3" t="s">
        <v>52</v>
      </c>
      <c r="B1492" s="2">
        <v>43617</v>
      </c>
      <c r="C1492" s="34">
        <v>0.97388574311603104</v>
      </c>
      <c r="D1492" s="7">
        <v>7.1932151231017094E-2</v>
      </c>
      <c r="E1492" s="7">
        <v>0.70382585099476203</v>
      </c>
      <c r="F1492" s="14">
        <v>0.22424199777422099</v>
      </c>
      <c r="G1492" s="7">
        <v>1.0707631429275499E-2</v>
      </c>
      <c r="H1492" s="7">
        <v>1.46461344557828E-2</v>
      </c>
      <c r="I1492" s="34">
        <v>0.27750073953156301</v>
      </c>
      <c r="J1492" s="34">
        <v>0.11420505064986</v>
      </c>
      <c r="K1492" s="34">
        <v>8.4649537905843703E-2</v>
      </c>
      <c r="L1492" s="34">
        <v>0.31068369302994803</v>
      </c>
      <c r="M1492" s="7">
        <v>6.37899870871807E-2</v>
      </c>
      <c r="N1492" s="7">
        <v>2.2382176668709002E-2</v>
      </c>
      <c r="O1492" s="7">
        <v>4.9289503145447298E-2</v>
      </c>
      <c r="P1492" s="7">
        <v>5.2145546096390001E-2</v>
      </c>
      <c r="Q1492" s="7">
        <v>6.6497487156960098</v>
      </c>
    </row>
    <row r="1493" spans="1:17" hidden="1" x14ac:dyDescent="0.25">
      <c r="A1493" s="3" t="s">
        <v>52</v>
      </c>
      <c r="B1493" s="2">
        <v>43647</v>
      </c>
      <c r="C1493" s="34">
        <v>0.93089196259913898</v>
      </c>
      <c r="D1493" s="7">
        <v>7.2516416036940395E-2</v>
      </c>
      <c r="E1493" s="7">
        <v>0.69437387418414898</v>
      </c>
      <c r="F1493" s="14">
        <v>0.23310970977890999</v>
      </c>
      <c r="G1493" s="7">
        <v>1.43173388748479E-2</v>
      </c>
      <c r="H1493" s="7">
        <v>1.2357843083314401E-2</v>
      </c>
      <c r="I1493" s="34">
        <v>0.27878037329196498</v>
      </c>
      <c r="J1493" s="34">
        <v>0.10934833386993</v>
      </c>
      <c r="K1493" s="34">
        <v>8.2819268963596496E-2</v>
      </c>
      <c r="L1493" s="34">
        <v>0.322191875256014</v>
      </c>
      <c r="M1493" s="7">
        <v>6.4763494884491901E-2</v>
      </c>
      <c r="N1493" s="7">
        <v>2.20145965543211E-2</v>
      </c>
      <c r="O1493" s="7">
        <v>3.75173846862445E-2</v>
      </c>
      <c r="P1493" s="7">
        <v>5.5889490535274103E-2</v>
      </c>
      <c r="Q1493" s="7">
        <v>6.6889325656008003</v>
      </c>
    </row>
    <row r="1494" spans="1:17" hidden="1" x14ac:dyDescent="0.25">
      <c r="A1494" s="3" t="s">
        <v>52</v>
      </c>
      <c r="B1494" s="2">
        <v>43678</v>
      </c>
      <c r="C1494" s="34">
        <v>0.93852084574844896</v>
      </c>
      <c r="D1494" s="7">
        <v>7.1270757246143401E-2</v>
      </c>
      <c r="E1494" s="7">
        <v>0.69535110684347301</v>
      </c>
      <c r="F1494" s="14">
        <v>0.233378135910384</v>
      </c>
      <c r="G1494" s="7">
        <v>1.20023437258787E-2</v>
      </c>
      <c r="H1494" s="7">
        <v>1.31754597504462E-2</v>
      </c>
      <c r="I1494" s="34">
        <v>0.27314176824840097</v>
      </c>
      <c r="J1494" s="34">
        <v>0.114329520494689</v>
      </c>
      <c r="K1494" s="34">
        <v>8.2676154574555794E-2</v>
      </c>
      <c r="L1494" s="34">
        <v>0.31895252826853099</v>
      </c>
      <c r="M1494" s="7">
        <v>6.4214119264906097E-2</v>
      </c>
      <c r="N1494" s="7">
        <v>3.1194769337196501E-2</v>
      </c>
      <c r="O1494" s="7">
        <v>3.85461358680897E-2</v>
      </c>
      <c r="P1494" s="7">
        <v>5.17672004673067E-2</v>
      </c>
      <c r="Q1494" s="7">
        <v>6.67601519766575</v>
      </c>
    </row>
    <row r="1495" spans="1:17" hidden="1" x14ac:dyDescent="0.25">
      <c r="A1495" s="3" t="s">
        <v>52</v>
      </c>
      <c r="B1495" s="2">
        <v>43709</v>
      </c>
      <c r="C1495" s="34">
        <v>0.98533774828805698</v>
      </c>
      <c r="D1495" s="7">
        <v>7.4157017925133101E-2</v>
      </c>
      <c r="E1495" s="7">
        <v>0.69791436957158404</v>
      </c>
      <c r="F1495" s="14">
        <v>0.227928612503283</v>
      </c>
      <c r="G1495" s="7">
        <v>1.2975649429160799E-2</v>
      </c>
      <c r="H1495" s="7">
        <v>1.6644997952335299E-2</v>
      </c>
      <c r="I1495" s="34">
        <v>0.26734027660998999</v>
      </c>
      <c r="J1495" s="34">
        <v>0.12317065898419</v>
      </c>
      <c r="K1495" s="34">
        <v>7.6685503110986097E-2</v>
      </c>
      <c r="L1495" s="34">
        <v>0.32166499762399903</v>
      </c>
      <c r="M1495" s="7">
        <v>5.77148195459464E-2</v>
      </c>
      <c r="N1495" s="7">
        <v>3.1725713210698302E-2</v>
      </c>
      <c r="O1495" s="7">
        <v>4.0845763153306E-2</v>
      </c>
      <c r="P1495" s="7">
        <v>5.1231620379388103E-2</v>
      </c>
      <c r="Q1495" s="7">
        <v>6.7465444668086096</v>
      </c>
    </row>
    <row r="1496" spans="1:17" hidden="1" x14ac:dyDescent="0.25">
      <c r="A1496" s="3" t="s">
        <v>52</v>
      </c>
      <c r="B1496" s="2">
        <v>43739</v>
      </c>
      <c r="C1496" s="34">
        <v>1.0384992692280299</v>
      </c>
      <c r="D1496" s="7">
        <v>7.3705286747825893E-2</v>
      </c>
      <c r="E1496" s="7">
        <v>0.69626254978328295</v>
      </c>
      <c r="F1496" s="14">
        <v>0.23003216346889099</v>
      </c>
      <c r="G1496" s="7">
        <v>1.00109260620629E-2</v>
      </c>
      <c r="H1496" s="7">
        <v>2.0241361836877102E-2</v>
      </c>
      <c r="I1496" s="34">
        <v>0.26073198402091202</v>
      </c>
      <c r="J1496" s="34">
        <v>0.128293706572086</v>
      </c>
      <c r="K1496" s="34">
        <v>8.1967314565105504E-2</v>
      </c>
      <c r="L1496" s="34">
        <v>0.31746972987077998</v>
      </c>
      <c r="M1496" s="7">
        <v>5.9001172963718401E-2</v>
      </c>
      <c r="N1496" s="7">
        <v>2.5111815154281701E-2</v>
      </c>
      <c r="O1496" s="7">
        <v>4.5202338262151899E-2</v>
      </c>
      <c r="P1496" s="7">
        <v>5.1969650692024298E-2</v>
      </c>
      <c r="Q1496" s="7">
        <v>6.6873627908224904</v>
      </c>
    </row>
    <row r="1497" spans="1:17" hidden="1" x14ac:dyDescent="0.25">
      <c r="A1497" s="3" t="s">
        <v>52</v>
      </c>
      <c r="B1497" s="2">
        <v>43770</v>
      </c>
      <c r="C1497" s="34">
        <v>1.12103892394009</v>
      </c>
      <c r="D1497" s="7">
        <v>6.4923699634218401E-2</v>
      </c>
      <c r="E1497" s="7">
        <v>0.70211872192685798</v>
      </c>
      <c r="F1497" s="14">
        <v>0.23295757843892301</v>
      </c>
      <c r="G1497" s="7">
        <v>1.12081345628052E-2</v>
      </c>
      <c r="H1497" s="7">
        <v>2.6259829849672001E-2</v>
      </c>
      <c r="I1497" s="34">
        <v>0.281864858452193</v>
      </c>
      <c r="J1497" s="34">
        <v>0.11937548368296801</v>
      </c>
      <c r="K1497" s="34">
        <v>0.10752178201558101</v>
      </c>
      <c r="L1497" s="34">
        <v>0.29356599280331203</v>
      </c>
      <c r="M1497" s="7">
        <v>6.4976938432861703E-2</v>
      </c>
      <c r="N1497" s="7">
        <v>2.2704825356227001E-2</v>
      </c>
      <c r="O1497" s="7">
        <v>2.2604165480452298E-2</v>
      </c>
      <c r="P1497" s="7">
        <v>4.9917989363927599E-2</v>
      </c>
      <c r="Q1497" s="7">
        <v>6.6582234094245596</v>
      </c>
    </row>
    <row r="1498" spans="1:17" hidden="1" x14ac:dyDescent="0.25">
      <c r="A1498" s="3" t="s">
        <v>52</v>
      </c>
      <c r="B1498" s="2">
        <v>43800</v>
      </c>
      <c r="C1498" s="34">
        <v>1.3517554577661399</v>
      </c>
      <c r="D1498" s="7">
        <v>6.8130031705756905E-2</v>
      </c>
      <c r="E1498" s="7">
        <v>0.71810103616966703</v>
      </c>
      <c r="F1498" s="14">
        <v>0.21376893212457701</v>
      </c>
      <c r="G1498" s="7">
        <v>1.261767533895E-2</v>
      </c>
      <c r="H1498" s="7">
        <v>2.6290820352153702E-2</v>
      </c>
      <c r="I1498" s="34">
        <v>0.31017694493495701</v>
      </c>
      <c r="J1498" s="34">
        <v>9.16514286408079E-2</v>
      </c>
      <c r="K1498" s="34">
        <v>0.14019666864467201</v>
      </c>
      <c r="L1498" s="34">
        <v>0.26852423003134601</v>
      </c>
      <c r="M1498" s="7">
        <v>6.88152928361139E-2</v>
      </c>
      <c r="N1498" s="7">
        <v>2.1816407871043501E-2</v>
      </c>
      <c r="O1498" s="7">
        <v>1.6262647218631798E-2</v>
      </c>
      <c r="P1498" s="7">
        <v>4.3647884131324997E-2</v>
      </c>
      <c r="Q1498" s="7">
        <v>6.6885712877469103</v>
      </c>
    </row>
    <row r="1499" spans="1:17" hidden="1" x14ac:dyDescent="0.25">
      <c r="A1499" s="3" t="s">
        <v>52</v>
      </c>
      <c r="B1499" s="2">
        <v>43831</v>
      </c>
      <c r="C1499" s="34">
        <v>0.84006241222481604</v>
      </c>
      <c r="D1499" s="7">
        <v>7.9316121033674997E-2</v>
      </c>
      <c r="E1499" s="7">
        <v>0.71140631455000103</v>
      </c>
      <c r="F1499" s="14">
        <v>0.209277564416324</v>
      </c>
      <c r="G1499" s="7">
        <v>1.37541744249695E-2</v>
      </c>
      <c r="H1499" s="7">
        <v>2.1616754606604002E-2</v>
      </c>
      <c r="I1499" s="34">
        <v>0.209229756125489</v>
      </c>
      <c r="J1499" s="34">
        <v>0.12728241073556901</v>
      </c>
      <c r="K1499" s="34">
        <v>8.3687380971273706E-2</v>
      </c>
      <c r="L1499" s="34">
        <v>0.36091466354386198</v>
      </c>
      <c r="M1499" s="7">
        <v>6.36746532787313E-2</v>
      </c>
      <c r="N1499" s="7">
        <v>2.46763979669395E-2</v>
      </c>
      <c r="O1499" s="7">
        <v>3.1484955213445E-2</v>
      </c>
      <c r="P1499" s="7">
        <v>6.3678853133116595E-2</v>
      </c>
      <c r="Q1499" s="7">
        <v>6.79491131901759</v>
      </c>
    </row>
    <row r="1500" spans="1:17" hidden="1" x14ac:dyDescent="0.25">
      <c r="A1500" s="3" t="s">
        <v>52</v>
      </c>
      <c r="B1500" s="2">
        <v>43862</v>
      </c>
      <c r="C1500" s="34">
        <v>0.88321774831822297</v>
      </c>
      <c r="D1500" s="7">
        <v>8.2387653725576299E-2</v>
      </c>
      <c r="E1500" s="7">
        <v>0.69496606132019501</v>
      </c>
      <c r="F1500" s="14">
        <v>0.222646284954228</v>
      </c>
      <c r="G1500" s="7">
        <v>1.1156400014446099E-2</v>
      </c>
      <c r="H1500" s="7">
        <v>1.9664599061766701E-2</v>
      </c>
      <c r="I1500" s="34">
        <v>0.219356700672977</v>
      </c>
      <c r="J1500" s="34">
        <v>0.15398185938950801</v>
      </c>
      <c r="K1500" s="34">
        <v>7.3117553826604897E-2</v>
      </c>
      <c r="L1500" s="34">
        <v>0.35511239391574001</v>
      </c>
      <c r="M1500" s="7">
        <v>6.4182294252212294E-2</v>
      </c>
      <c r="N1500" s="7">
        <v>2.3328627409299502E-2</v>
      </c>
      <c r="O1500" s="7">
        <v>1.9457575562216101E-2</v>
      </c>
      <c r="P1500" s="7">
        <v>6.0641995895229298E-2</v>
      </c>
      <c r="Q1500" s="7">
        <v>6.7816815016566903</v>
      </c>
    </row>
    <row r="1501" spans="1:17" hidden="1" x14ac:dyDescent="0.25">
      <c r="A1501" s="3" t="s">
        <v>52</v>
      </c>
      <c r="B1501" s="2">
        <v>43891</v>
      </c>
      <c r="C1501" s="34">
        <v>0.74570764685939295</v>
      </c>
      <c r="D1501" s="7">
        <v>0.10033472904174801</v>
      </c>
      <c r="E1501" s="7">
        <v>0.71280327141952404</v>
      </c>
      <c r="F1501" s="14">
        <v>0.18686199953872801</v>
      </c>
      <c r="G1501" s="7">
        <v>1.1340857594907701E-2</v>
      </c>
      <c r="H1501" s="7">
        <v>1.8755428495286101E-2</v>
      </c>
      <c r="I1501" s="34">
        <v>0.15769738206436101</v>
      </c>
      <c r="J1501" s="34">
        <v>0.101230718457284</v>
      </c>
      <c r="K1501" s="34">
        <v>6.2098650151010001E-2</v>
      </c>
      <c r="L1501" s="34">
        <v>0.483401740650231</v>
      </c>
      <c r="M1501" s="7">
        <v>6.4140029376283797E-2</v>
      </c>
      <c r="N1501" s="7">
        <v>2.6911295259231201E-2</v>
      </c>
      <c r="O1501" s="7">
        <v>1.40191927743525E-2</v>
      </c>
      <c r="P1501" s="7">
        <v>6.04047051770535E-2</v>
      </c>
      <c r="Q1501" s="7">
        <v>6.8518002128622797</v>
      </c>
    </row>
    <row r="1502" spans="1:17" hidden="1" x14ac:dyDescent="0.25">
      <c r="A1502" s="3" t="s">
        <v>52</v>
      </c>
      <c r="B1502" s="2">
        <v>43922</v>
      </c>
      <c r="C1502" s="34">
        <v>0.36924333413015198</v>
      </c>
      <c r="D1502" s="7">
        <v>0.16774531957095501</v>
      </c>
      <c r="E1502" s="7">
        <v>0.71313375362391795</v>
      </c>
      <c r="F1502" s="14">
        <v>0.11912092680512699</v>
      </c>
      <c r="G1502" s="7">
        <v>1.40236453355485E-2</v>
      </c>
      <c r="H1502" s="7">
        <v>2.4904708173866398E-4</v>
      </c>
      <c r="I1502" s="34">
        <v>1.88457149658162E-3</v>
      </c>
      <c r="J1502" s="34">
        <v>1.1097359885441701E-3</v>
      </c>
      <c r="K1502" s="34">
        <v>8.3170287653049901E-3</v>
      </c>
      <c r="L1502" s="34">
        <v>0.86799096866290604</v>
      </c>
      <c r="M1502" s="7">
        <v>2.7463544392506201E-2</v>
      </c>
      <c r="N1502" s="7">
        <v>3.3324225839976199E-2</v>
      </c>
      <c r="O1502" s="7">
        <v>2.2998433563239501E-3</v>
      </c>
      <c r="P1502" s="7">
        <v>4.3337389080570103E-2</v>
      </c>
      <c r="Q1502" s="7">
        <v>7.2187051973462202</v>
      </c>
    </row>
    <row r="1503" spans="1:17" hidden="1" x14ac:dyDescent="0.25">
      <c r="A1503" s="3" t="s">
        <v>52</v>
      </c>
      <c r="B1503" s="2">
        <v>43952</v>
      </c>
      <c r="C1503" s="34">
        <v>0.420042693333399</v>
      </c>
      <c r="D1503" s="7">
        <v>0.15859531439119101</v>
      </c>
      <c r="E1503" s="7">
        <v>0.72326117192795203</v>
      </c>
      <c r="F1503" s="14">
        <v>0.118143513680858</v>
      </c>
      <c r="G1503" s="7">
        <v>1.37671937310285E-2</v>
      </c>
      <c r="H1503" s="7">
        <v>3.4342107992591398E-4</v>
      </c>
      <c r="I1503" s="34">
        <v>1.73679785858456E-3</v>
      </c>
      <c r="J1503" s="34">
        <v>3.29548929135635E-3</v>
      </c>
      <c r="K1503" s="34">
        <v>1.0668993318896199E-2</v>
      </c>
      <c r="L1503" s="34">
        <v>0.830986390169</v>
      </c>
      <c r="M1503" s="7">
        <v>3.3060838759072397E-2</v>
      </c>
      <c r="N1503" s="7">
        <v>4.5782188060547499E-2</v>
      </c>
      <c r="O1503" s="7">
        <v>2.1864666240350599E-3</v>
      </c>
      <c r="P1503" s="7">
        <v>5.8172221107553601E-2</v>
      </c>
      <c r="Q1503" s="7">
        <v>7.1663701182033401</v>
      </c>
    </row>
    <row r="1504" spans="1:17" hidden="1" x14ac:dyDescent="0.25">
      <c r="A1504" s="3" t="s">
        <v>52</v>
      </c>
      <c r="B1504" s="2">
        <v>43983</v>
      </c>
      <c r="C1504" s="34">
        <v>0.63064501795126904</v>
      </c>
      <c r="D1504" s="7">
        <v>0.11978174338613801</v>
      </c>
      <c r="E1504" s="7">
        <v>0.72266368793565705</v>
      </c>
      <c r="F1504" s="14">
        <v>0.157554568678204</v>
      </c>
      <c r="G1504" s="7">
        <v>1.09339291014274E-2</v>
      </c>
      <c r="H1504" s="7">
        <v>1.03987294356329E-2</v>
      </c>
      <c r="I1504" s="34">
        <v>0.23063101407677999</v>
      </c>
      <c r="J1504" s="34">
        <v>3.9870239904453E-2</v>
      </c>
      <c r="K1504" s="34">
        <v>3.4610334026026902E-2</v>
      </c>
      <c r="L1504" s="34">
        <v>0.53238390910093802</v>
      </c>
      <c r="M1504" s="7">
        <v>4.08393698813889E-2</v>
      </c>
      <c r="N1504" s="7">
        <v>3.8443810298567901E-2</v>
      </c>
      <c r="O1504" s="7">
        <v>3.02601816169653E-3</v>
      </c>
      <c r="P1504" s="7">
        <v>5.8862646013088701E-2</v>
      </c>
      <c r="Q1504" s="7">
        <v>6.9756197139949201</v>
      </c>
    </row>
    <row r="1505" spans="1:17" hidden="1" x14ac:dyDescent="0.25">
      <c r="A1505" s="3" t="s">
        <v>52</v>
      </c>
      <c r="B1505" s="2">
        <v>44013</v>
      </c>
      <c r="C1505" s="34">
        <v>0.85311895592244003</v>
      </c>
      <c r="D1505" s="7">
        <v>9.0672215791654798E-2</v>
      </c>
      <c r="E1505" s="7">
        <v>0.71392993789723502</v>
      </c>
      <c r="F1505" s="14">
        <v>0.19539784631111001</v>
      </c>
      <c r="G1505" s="7">
        <v>9.5540815042130592E-3</v>
      </c>
      <c r="H1505" s="7">
        <v>1.70909029823481E-2</v>
      </c>
      <c r="I1505" s="34">
        <v>0.31837454533114401</v>
      </c>
      <c r="J1505" s="34">
        <v>6.7497041831968904E-2</v>
      </c>
      <c r="K1505" s="34">
        <v>5.4270013790486397E-2</v>
      </c>
      <c r="L1505" s="34">
        <v>0.37576899582851903</v>
      </c>
      <c r="M1505" s="7">
        <v>6.5489662095826601E-2</v>
      </c>
      <c r="N1505" s="7">
        <v>3.2367276369041E-2</v>
      </c>
      <c r="O1505" s="7">
        <v>3.8038552542854001E-3</v>
      </c>
      <c r="P1505" s="7">
        <v>5.5783625012167201E-2</v>
      </c>
      <c r="Q1505" s="7">
        <v>6.84406380352174</v>
      </c>
    </row>
    <row r="1506" spans="1:17" hidden="1" x14ac:dyDescent="0.25">
      <c r="A1506" s="3" t="s">
        <v>52</v>
      </c>
      <c r="B1506" s="2">
        <v>44044</v>
      </c>
      <c r="C1506" s="34">
        <v>0.90140260717071696</v>
      </c>
      <c r="D1506" s="7">
        <v>8.9831432400782701E-2</v>
      </c>
      <c r="E1506" s="7">
        <v>0.70115580963893798</v>
      </c>
      <c r="F1506" s="14">
        <v>0.20901275796027899</v>
      </c>
      <c r="G1506" s="7">
        <v>9.25878309318744E-3</v>
      </c>
      <c r="H1506" s="7">
        <v>1.5926650619879901E-2</v>
      </c>
      <c r="I1506" s="34">
        <v>0.31743230918733401</v>
      </c>
      <c r="J1506" s="34">
        <v>9.3982772170867701E-2</v>
      </c>
      <c r="K1506" s="34">
        <v>6.1706136973675899E-2</v>
      </c>
      <c r="L1506" s="34">
        <v>0.34573082353749601</v>
      </c>
      <c r="M1506" s="7">
        <v>5.9947838493422098E-2</v>
      </c>
      <c r="N1506" s="7">
        <v>2.83329163271797E-2</v>
      </c>
      <c r="O1506" s="7">
        <v>8.9946110246351702E-3</v>
      </c>
      <c r="P1506" s="7">
        <v>5.8687158572321499E-2</v>
      </c>
      <c r="Q1506" s="7">
        <v>6.8639737350273702</v>
      </c>
    </row>
    <row r="1507" spans="1:17" hidden="1" x14ac:dyDescent="0.25">
      <c r="A1507" s="3" t="s">
        <v>52</v>
      </c>
      <c r="B1507" s="2">
        <v>44075</v>
      </c>
      <c r="C1507" s="34">
        <v>0.88208455965246602</v>
      </c>
      <c r="D1507" s="7">
        <v>9.5111120265694002E-2</v>
      </c>
      <c r="E1507" s="7">
        <v>0.7046400209175</v>
      </c>
      <c r="F1507" s="14">
        <v>0.20024885881680601</v>
      </c>
      <c r="G1507" s="7">
        <v>1.19268781448014E-2</v>
      </c>
      <c r="H1507" s="7">
        <v>1.63399731862417E-2</v>
      </c>
      <c r="I1507" s="34">
        <v>0.28507223933234299</v>
      </c>
      <c r="J1507" s="34">
        <v>9.2356416514209699E-2</v>
      </c>
      <c r="K1507" s="34">
        <v>5.74841324785565E-2</v>
      </c>
      <c r="L1507" s="34">
        <v>0.37449759888845302</v>
      </c>
      <c r="M1507" s="7">
        <v>6.4684158755145493E-2</v>
      </c>
      <c r="N1507" s="7">
        <v>3.2848531686299601E-2</v>
      </c>
      <c r="O1507" s="7">
        <v>7.2185977227838399E-3</v>
      </c>
      <c r="P1507" s="7">
        <v>5.7571473291165097E-2</v>
      </c>
      <c r="Q1507" s="7">
        <v>6.8281436041186296</v>
      </c>
    </row>
    <row r="1508" spans="1:17" hidden="1" x14ac:dyDescent="0.25">
      <c r="A1508" s="3" t="s">
        <v>52</v>
      </c>
      <c r="B1508" s="2">
        <v>44105</v>
      </c>
      <c r="C1508" s="34">
        <v>0.99710832218776002</v>
      </c>
      <c r="D1508" s="7">
        <v>9.0528162152597902E-2</v>
      </c>
      <c r="E1508" s="7">
        <v>0.70578346304411699</v>
      </c>
      <c r="F1508" s="14">
        <v>0.203688374803285</v>
      </c>
      <c r="G1508" s="7">
        <v>1.05502447632407E-2</v>
      </c>
      <c r="H1508" s="7">
        <v>2.0708186273141999E-2</v>
      </c>
      <c r="I1508" s="34">
        <v>0.30837133304779701</v>
      </c>
      <c r="J1508" s="34">
        <v>8.5423525897276198E-2</v>
      </c>
      <c r="K1508" s="34">
        <v>5.9981761294591901E-2</v>
      </c>
      <c r="L1508" s="34">
        <v>0.36483878977131901</v>
      </c>
      <c r="M1508" s="7">
        <v>6.4733991709564606E-2</v>
      </c>
      <c r="N1508" s="7">
        <v>2.8629609448131001E-2</v>
      </c>
      <c r="O1508" s="7">
        <v>7.5365605866649999E-3</v>
      </c>
      <c r="P1508" s="7">
        <v>4.9225997208272997E-2</v>
      </c>
      <c r="Q1508" s="7">
        <v>6.8491740075419196</v>
      </c>
    </row>
    <row r="1509" spans="1:17" hidden="1" x14ac:dyDescent="0.25">
      <c r="A1509" s="3" t="s">
        <v>52</v>
      </c>
      <c r="B1509" s="2">
        <v>44136</v>
      </c>
      <c r="C1509" s="34">
        <v>0.59620876457911098</v>
      </c>
      <c r="D1509" s="7">
        <v>0.12488632516550301</v>
      </c>
      <c r="E1509" s="7">
        <v>0.73451111843500205</v>
      </c>
      <c r="F1509" s="14">
        <v>0.14060255639949401</v>
      </c>
      <c r="G1509" s="7">
        <v>1.5220211796559999E-2</v>
      </c>
      <c r="H1509" s="7">
        <v>1.8075205473757499E-2</v>
      </c>
      <c r="I1509" s="34">
        <v>0.109874931255275</v>
      </c>
      <c r="J1509" s="34">
        <v>6.3980150042368206E-2</v>
      </c>
      <c r="K1509" s="34">
        <v>3.5234762994101401E-2</v>
      </c>
      <c r="L1509" s="34">
        <v>0.59167278282893898</v>
      </c>
      <c r="M1509" s="7">
        <v>7.1337165651720699E-2</v>
      </c>
      <c r="N1509" s="7">
        <v>3.5946036570291003E-2</v>
      </c>
      <c r="O1509" s="7">
        <v>4.8155020593957801E-3</v>
      </c>
      <c r="P1509" s="7">
        <v>5.3843251327591997E-2</v>
      </c>
      <c r="Q1509" s="7">
        <v>7.0049247323560797</v>
      </c>
    </row>
    <row r="1510" spans="1:17" hidden="1" x14ac:dyDescent="0.25">
      <c r="A1510" s="3" t="s">
        <v>52</v>
      </c>
      <c r="B1510" s="2">
        <v>44166</v>
      </c>
      <c r="C1510" s="34">
        <v>1.03173042152647</v>
      </c>
      <c r="D1510" s="7">
        <v>8.7795342365520904E-2</v>
      </c>
      <c r="E1510" s="7">
        <v>0.74286608695002299</v>
      </c>
      <c r="F1510" s="14">
        <v>0.16933857068445601</v>
      </c>
      <c r="G1510" s="7">
        <v>1.1094561978204799E-2</v>
      </c>
      <c r="H1510" s="7">
        <v>1.9151112324325301E-2</v>
      </c>
      <c r="I1510" s="34">
        <v>0.306632068790617</v>
      </c>
      <c r="J1510" s="34">
        <v>4.9949902794484198E-2</v>
      </c>
      <c r="K1510" s="34">
        <v>0.111729224325574</v>
      </c>
      <c r="L1510" s="34">
        <v>0.36788062677634198</v>
      </c>
      <c r="M1510" s="7">
        <v>6.4596374843669896E-2</v>
      </c>
      <c r="N1510" s="7">
        <v>2.6495086497423301E-2</v>
      </c>
      <c r="O1510" s="7">
        <v>3.04626621183254E-3</v>
      </c>
      <c r="P1510" s="7">
        <v>3.9424775457527601E-2</v>
      </c>
      <c r="Q1510" s="7">
        <v>6.8213202633703203</v>
      </c>
    </row>
    <row r="1511" spans="1:17" hidden="1" x14ac:dyDescent="0.25">
      <c r="A1511" s="3" t="s">
        <v>52</v>
      </c>
      <c r="B1511" s="2">
        <v>44197</v>
      </c>
      <c r="C1511" s="34">
        <v>0.43095498055353398</v>
      </c>
      <c r="D1511" s="7">
        <v>0.158396720052012</v>
      </c>
      <c r="E1511" s="7">
        <v>0.72624330542571103</v>
      </c>
      <c r="F1511" s="14">
        <v>0.115359974522277</v>
      </c>
      <c r="G1511" s="7">
        <v>1.54917177894101E-2</v>
      </c>
      <c r="H1511" s="7">
        <v>1.6724799162565001E-3</v>
      </c>
      <c r="I1511" s="34">
        <v>1.10838848065889E-2</v>
      </c>
      <c r="J1511" s="34">
        <v>4.8918226716804999E-2</v>
      </c>
      <c r="K1511" s="34">
        <v>1.0294006249009601E-2</v>
      </c>
      <c r="L1511" s="34">
        <v>0.734340470679402</v>
      </c>
      <c r="M1511" s="7">
        <v>7.5560043943303498E-2</v>
      </c>
      <c r="N1511" s="7">
        <v>3.7085336456096601E-2</v>
      </c>
      <c r="O1511" s="7">
        <v>3.5422341859208399E-3</v>
      </c>
      <c r="P1511" s="7">
        <v>6.2011599257207201E-2</v>
      </c>
      <c r="Q1511" s="7">
        <v>7.0973609931856698</v>
      </c>
    </row>
    <row r="1512" spans="1:17" hidden="1" x14ac:dyDescent="0.25">
      <c r="A1512" s="3" t="s">
        <v>52</v>
      </c>
      <c r="B1512" s="2">
        <v>44228</v>
      </c>
      <c r="C1512" s="34">
        <v>0.42457972373462999</v>
      </c>
      <c r="D1512" s="7">
        <v>0.161214964513897</v>
      </c>
      <c r="E1512" s="7">
        <v>0.72696670975710198</v>
      </c>
      <c r="F1512" s="14">
        <v>0.11181832572900099</v>
      </c>
      <c r="G1512" s="7">
        <v>1.6950835674428701E-2</v>
      </c>
      <c r="H1512" s="7">
        <v>5.5210745536280999E-4</v>
      </c>
      <c r="I1512" s="34">
        <v>1.2497936341612901E-2</v>
      </c>
      <c r="J1512" s="34">
        <v>5.1091223632217297E-2</v>
      </c>
      <c r="K1512" s="34">
        <v>1.1517605290700599E-2</v>
      </c>
      <c r="L1512" s="34">
        <v>0.72199434211878299</v>
      </c>
      <c r="M1512" s="7">
        <v>7.2339401040741796E-2</v>
      </c>
      <c r="N1512" s="7">
        <v>4.0931398213417798E-2</v>
      </c>
      <c r="O1512" s="7">
        <v>4.0580073019089004E-3</v>
      </c>
      <c r="P1512" s="7">
        <v>6.8067142930825594E-2</v>
      </c>
      <c r="Q1512" s="7">
        <v>7.1377133214678103</v>
      </c>
    </row>
    <row r="1513" spans="1:17" hidden="1" x14ac:dyDescent="0.25">
      <c r="A1513" s="3" t="s">
        <v>52</v>
      </c>
      <c r="B1513" s="2">
        <v>44256</v>
      </c>
      <c r="C1513" s="34">
        <v>0.51202866475876796</v>
      </c>
      <c r="D1513" s="7">
        <v>0.14557731177557801</v>
      </c>
      <c r="E1513" s="7">
        <v>0.73656966841474603</v>
      </c>
      <c r="F1513" s="14">
        <v>0.117853019809676</v>
      </c>
      <c r="G1513" s="7">
        <v>2.1889048544231099E-2</v>
      </c>
      <c r="H1513" s="7">
        <v>1.0684990181062701E-3</v>
      </c>
      <c r="I1513" s="34">
        <v>1.25803250583375E-2</v>
      </c>
      <c r="J1513" s="34">
        <v>5.4693197933884601E-2</v>
      </c>
      <c r="K1513" s="34">
        <v>1.22743504513866E-2</v>
      </c>
      <c r="L1513" s="34">
        <v>0.702106631966946</v>
      </c>
      <c r="M1513" s="7">
        <v>8.1867568247365005E-2</v>
      </c>
      <c r="N1513" s="7">
        <v>4.0948026223428399E-2</v>
      </c>
      <c r="O1513" s="7">
        <v>4.6377331522662697E-3</v>
      </c>
      <c r="P1513" s="7">
        <v>6.7934619404048005E-2</v>
      </c>
      <c r="Q1513" s="7">
        <v>7.0543329186956099</v>
      </c>
    </row>
    <row r="1514" spans="1:17" hidden="1" x14ac:dyDescent="0.25">
      <c r="A1514" s="3" t="s">
        <v>52</v>
      </c>
      <c r="B1514" s="2">
        <v>44287</v>
      </c>
      <c r="C1514" s="34">
        <v>0.80468951861472504</v>
      </c>
      <c r="D1514" s="7">
        <v>0.113394064954952</v>
      </c>
      <c r="E1514" s="7">
        <v>0.71837862853246304</v>
      </c>
      <c r="F1514" s="14">
        <v>0.168227306512585</v>
      </c>
      <c r="G1514" s="7">
        <v>1.01738527380121E-2</v>
      </c>
      <c r="H1514" s="7">
        <v>1.32762724452237E-2</v>
      </c>
      <c r="I1514" s="34">
        <v>0.32705234063212002</v>
      </c>
      <c r="J1514" s="34">
        <v>6.0920611958830001E-2</v>
      </c>
      <c r="K1514" s="34">
        <v>2.23192244256613E-2</v>
      </c>
      <c r="L1514" s="34">
        <v>0.41173300625777398</v>
      </c>
      <c r="M1514" s="7">
        <v>6.5999858708035E-2</v>
      </c>
      <c r="N1514" s="7">
        <v>3.0879949526507001E-2</v>
      </c>
      <c r="O1514" s="7">
        <v>5.7712057569755098E-3</v>
      </c>
      <c r="P1514" s="7">
        <v>5.1873677550862099E-2</v>
      </c>
      <c r="Q1514" s="7">
        <v>6.9282182693515901</v>
      </c>
    </row>
    <row r="1515" spans="1:17" hidden="1" x14ac:dyDescent="0.25">
      <c r="A1515" s="3" t="s">
        <v>52</v>
      </c>
      <c r="B1515" s="2">
        <v>44317</v>
      </c>
      <c r="C1515" s="34">
        <v>0.91235900269630499</v>
      </c>
      <c r="D1515" s="7">
        <v>9.6568055639549802E-2</v>
      </c>
      <c r="E1515" s="7">
        <v>0.72419966734379804</v>
      </c>
      <c r="F1515" s="14">
        <v>0.17923227701665201</v>
      </c>
      <c r="G1515" s="7">
        <v>7.6511231265845598E-3</v>
      </c>
      <c r="H1515" s="7">
        <v>1.8264048777490698E-2</v>
      </c>
      <c r="I1515" s="34">
        <v>0.33892315316419702</v>
      </c>
      <c r="J1515" s="34">
        <v>8.6699509551412701E-2</v>
      </c>
      <c r="K1515" s="34">
        <v>2.6585949708752499E-2</v>
      </c>
      <c r="L1515" s="34">
        <v>0.37503003913619698</v>
      </c>
      <c r="M1515" s="7">
        <v>6.0832611108241799E-2</v>
      </c>
      <c r="N1515" s="7">
        <v>2.6691792889659401E-2</v>
      </c>
      <c r="O1515" s="7">
        <v>6.6183039488965697E-3</v>
      </c>
      <c r="P1515" s="7">
        <v>5.2703468588568197E-2</v>
      </c>
      <c r="Q1515" s="7">
        <v>6.87297545872506</v>
      </c>
    </row>
    <row r="1516" spans="1:17" hidden="1" x14ac:dyDescent="0.25">
      <c r="A1516" s="3" t="s">
        <v>52</v>
      </c>
      <c r="B1516" s="2">
        <v>44348</v>
      </c>
      <c r="C1516" s="34">
        <v>0.83539308313874505</v>
      </c>
      <c r="D1516" s="7">
        <v>9.8526889646391294E-2</v>
      </c>
      <c r="E1516" s="7">
        <v>0.71746996057888501</v>
      </c>
      <c r="F1516" s="14">
        <v>0.18400314977472401</v>
      </c>
      <c r="G1516" s="7">
        <v>1.0512954336781099E-2</v>
      </c>
      <c r="H1516" s="7">
        <v>1.9302952689944499E-2</v>
      </c>
      <c r="I1516" s="34">
        <v>0.30289431694410301</v>
      </c>
      <c r="J1516" s="34">
        <v>9.4444353616414095E-2</v>
      </c>
      <c r="K1516" s="34">
        <v>2.6984826976335301E-2</v>
      </c>
      <c r="L1516" s="34">
        <v>0.39168868327655698</v>
      </c>
      <c r="M1516" s="7">
        <v>6.1052354562942203E-2</v>
      </c>
      <c r="N1516" s="7">
        <v>2.55977067627251E-2</v>
      </c>
      <c r="O1516" s="7">
        <v>7.50539984270167E-3</v>
      </c>
      <c r="P1516" s="7">
        <v>6.0016450991496301E-2</v>
      </c>
      <c r="Q1516" s="7">
        <v>6.9061695666449001</v>
      </c>
    </row>
    <row r="1517" spans="1:17" hidden="1" x14ac:dyDescent="0.25">
      <c r="A1517" s="3" t="s">
        <v>52</v>
      </c>
      <c r="B1517" s="2">
        <v>44378</v>
      </c>
      <c r="C1517" s="34">
        <v>0.87136302369363405</v>
      </c>
      <c r="D1517" s="7">
        <v>9.6859610048748296E-2</v>
      </c>
      <c r="E1517" s="7">
        <v>0.70842985666652603</v>
      </c>
      <c r="F1517" s="14">
        <v>0.19471053328472601</v>
      </c>
      <c r="G1517" s="7">
        <v>8.2079992942014103E-3</v>
      </c>
      <c r="H1517" s="7">
        <v>1.8709748678463999E-2</v>
      </c>
      <c r="I1517" s="34">
        <v>0.290226285032891</v>
      </c>
      <c r="J1517" s="34">
        <v>0.115882834463699</v>
      </c>
      <c r="K1517" s="34">
        <v>2.9052428464539301E-2</v>
      </c>
      <c r="L1517" s="34">
        <v>0.37535746507041601</v>
      </c>
      <c r="M1517" s="7">
        <v>6.4681519825518799E-2</v>
      </c>
      <c r="N1517" s="7">
        <v>2.5451481906104099E-2</v>
      </c>
      <c r="O1517" s="7">
        <v>1.0781240046861099E-2</v>
      </c>
      <c r="P1517" s="7">
        <v>6.1648997217305601E-2</v>
      </c>
      <c r="Q1517" s="7">
        <v>6.9322851220166104</v>
      </c>
    </row>
    <row r="1518" spans="1:17" hidden="1" x14ac:dyDescent="0.25">
      <c r="A1518" s="3" t="s">
        <v>52</v>
      </c>
      <c r="B1518" s="2">
        <v>44409</v>
      </c>
      <c r="C1518" s="34">
        <v>0.88307984920328197</v>
      </c>
      <c r="D1518" s="7">
        <v>9.4997134719878598E-2</v>
      </c>
      <c r="E1518" s="7">
        <v>0.68748731841204103</v>
      </c>
      <c r="F1518" s="14">
        <v>0.217515546868081</v>
      </c>
      <c r="G1518" s="7">
        <v>8.9228967030591105E-3</v>
      </c>
      <c r="H1518" s="7">
        <v>2.0158686659583602E-2</v>
      </c>
      <c r="I1518" s="34">
        <v>0.30036291777905799</v>
      </c>
      <c r="J1518" s="34">
        <v>0.12703042119095201</v>
      </c>
      <c r="K1518" s="34">
        <v>3.18612990622133E-2</v>
      </c>
      <c r="L1518" s="34">
        <v>0.34609554633078499</v>
      </c>
      <c r="M1518" s="7">
        <v>6.7348854963895505E-2</v>
      </c>
      <c r="N1518" s="7">
        <v>2.68887709044674E-2</v>
      </c>
      <c r="O1518" s="7">
        <v>1.02053378133924E-2</v>
      </c>
      <c r="P1518" s="7">
        <v>6.1125268592593998E-2</v>
      </c>
      <c r="Q1518" s="7">
        <v>6.9155363785360802</v>
      </c>
    </row>
    <row r="1519" spans="1:17" x14ac:dyDescent="0.25">
      <c r="A1519" s="3" t="s">
        <v>52</v>
      </c>
      <c r="B1519" s="2">
        <v>44440</v>
      </c>
      <c r="C1519" s="34">
        <v>0.86896079767787204</v>
      </c>
      <c r="D1519" s="7">
        <v>0.100537170044463</v>
      </c>
      <c r="E1519" s="7">
        <v>0.69456172902526503</v>
      </c>
      <c r="F1519" s="14">
        <v>0.204901100930271</v>
      </c>
      <c r="G1519" s="7">
        <v>7.5768598290566402E-3</v>
      </c>
      <c r="H1519" s="7">
        <v>1.8924039747993601E-2</v>
      </c>
      <c r="I1519" s="34">
        <v>0.28951741213981702</v>
      </c>
      <c r="J1519" s="34">
        <v>0.127873821508632</v>
      </c>
      <c r="K1519" s="34">
        <v>3.0964600301378299E-2</v>
      </c>
      <c r="L1519" s="34">
        <v>0.36928130087979599</v>
      </c>
      <c r="M1519" s="7">
        <v>5.7843977352792599E-2</v>
      </c>
      <c r="N1519" s="7">
        <v>2.7670166857972401E-2</v>
      </c>
      <c r="O1519" s="7">
        <v>1.0477551120231399E-2</v>
      </c>
      <c r="P1519" s="7">
        <v>5.9870270262329099E-2</v>
      </c>
      <c r="Q1519" s="7">
        <v>6.8308139927087401</v>
      </c>
    </row>
    <row r="1520" spans="1:17" hidden="1" x14ac:dyDescent="0.25">
      <c r="A1520" s="3" t="s">
        <v>53</v>
      </c>
      <c r="B1520" s="2">
        <v>43466</v>
      </c>
      <c r="C1520" s="34">
        <v>0.80713818336069498</v>
      </c>
      <c r="D1520" s="7">
        <v>2.2781688433863401E-2</v>
      </c>
      <c r="E1520" s="7">
        <v>0.59235810502167796</v>
      </c>
      <c r="F1520" s="14">
        <v>0.38486020654445902</v>
      </c>
      <c r="G1520" s="7">
        <v>6.7860907619218197E-3</v>
      </c>
      <c r="H1520" s="7">
        <v>4.2210898692724402E-2</v>
      </c>
      <c r="I1520" s="34">
        <v>0.29229100965111499</v>
      </c>
      <c r="J1520" s="34">
        <v>0.175369525526547</v>
      </c>
      <c r="K1520" s="34">
        <v>0.16236066824459</v>
      </c>
      <c r="L1520" s="34">
        <v>0.113110771852062</v>
      </c>
      <c r="M1520" s="7">
        <v>9.9340431981223207E-2</v>
      </c>
      <c r="N1520" s="7">
        <v>3.9281823760752899E-2</v>
      </c>
      <c r="O1520" s="7">
        <v>5.5773832749135402E-2</v>
      </c>
      <c r="P1520" s="7">
        <v>1.3474946779929E-2</v>
      </c>
      <c r="Q1520" s="7">
        <v>5.8757314177595701</v>
      </c>
    </row>
    <row r="1521" spans="1:17" hidden="1" x14ac:dyDescent="0.25">
      <c r="A1521" s="3" t="s">
        <v>53</v>
      </c>
      <c r="B1521" s="2">
        <v>43497</v>
      </c>
      <c r="C1521" s="34">
        <v>0.83658316661476395</v>
      </c>
      <c r="D1521" s="7">
        <v>2.19264773684382E-2</v>
      </c>
      <c r="E1521" s="7">
        <v>0.58785234485856996</v>
      </c>
      <c r="F1521" s="14">
        <v>0.39022117777299198</v>
      </c>
      <c r="G1521" s="7">
        <v>8.0072089052944505E-3</v>
      </c>
      <c r="H1521" s="7">
        <v>4.0821070386779901E-2</v>
      </c>
      <c r="I1521" s="34">
        <v>0.27544730309982901</v>
      </c>
      <c r="J1521" s="34">
        <v>0.200963245367553</v>
      </c>
      <c r="K1521" s="34">
        <v>0.14743737836276399</v>
      </c>
      <c r="L1521" s="34">
        <v>0.113614851309413</v>
      </c>
      <c r="M1521" s="7">
        <v>0.104855707569409</v>
      </c>
      <c r="N1521" s="7">
        <v>3.8779679192409697E-2</v>
      </c>
      <c r="O1521" s="7">
        <v>5.6803581007439499E-2</v>
      </c>
      <c r="P1521" s="7">
        <v>1.32699747991076E-2</v>
      </c>
      <c r="Q1521" s="7">
        <v>5.9722172677168404</v>
      </c>
    </row>
    <row r="1522" spans="1:17" hidden="1" x14ac:dyDescent="0.25">
      <c r="A1522" s="3" t="s">
        <v>53</v>
      </c>
      <c r="B1522" s="2">
        <v>43525</v>
      </c>
      <c r="C1522" s="34">
        <v>0.97932395454810395</v>
      </c>
      <c r="D1522" s="7">
        <v>2.20349243691902E-2</v>
      </c>
      <c r="E1522" s="7">
        <v>0.60383573090655096</v>
      </c>
      <c r="F1522" s="14">
        <v>0.37412934472425802</v>
      </c>
      <c r="G1522" s="7">
        <v>7.6651142628581101E-3</v>
      </c>
      <c r="H1522" s="7">
        <v>4.0365608861845502E-2</v>
      </c>
      <c r="I1522" s="34">
        <v>0.29798928365810701</v>
      </c>
      <c r="J1522" s="34">
        <v>0.19371968803464801</v>
      </c>
      <c r="K1522" s="34">
        <v>0.14894154126718001</v>
      </c>
      <c r="L1522" s="34">
        <v>0.109603649797454</v>
      </c>
      <c r="M1522" s="7">
        <v>9.8093483397918305E-2</v>
      </c>
      <c r="N1522" s="7">
        <v>3.8349148734266099E-2</v>
      </c>
      <c r="O1522" s="7">
        <v>5.28214275650725E-2</v>
      </c>
      <c r="P1522" s="7">
        <v>1.24510544206502E-2</v>
      </c>
      <c r="Q1522" s="7">
        <v>5.9348579179769496</v>
      </c>
    </row>
    <row r="1523" spans="1:17" hidden="1" x14ac:dyDescent="0.25">
      <c r="A1523" s="3" t="s">
        <v>53</v>
      </c>
      <c r="B1523" s="2">
        <v>43556</v>
      </c>
      <c r="C1523" s="34">
        <v>0.93425576166081503</v>
      </c>
      <c r="D1523" s="7">
        <v>2.27400910812855E-2</v>
      </c>
      <c r="E1523" s="7">
        <v>0.59651050323799204</v>
      </c>
      <c r="F1523" s="14">
        <v>0.38074940568072202</v>
      </c>
      <c r="G1523" s="7">
        <v>7.97264568449901E-3</v>
      </c>
      <c r="H1523" s="7">
        <v>4.1805546842224602E-2</v>
      </c>
      <c r="I1523" s="34">
        <v>0.31309416069340501</v>
      </c>
      <c r="J1523" s="34">
        <v>0.180150659376316</v>
      </c>
      <c r="K1523" s="34">
        <v>0.14599540255155</v>
      </c>
      <c r="L1523" s="34">
        <v>0.108212904105866</v>
      </c>
      <c r="M1523" s="7">
        <v>0.103420113263857</v>
      </c>
      <c r="N1523" s="7">
        <v>3.9239701672328903E-2</v>
      </c>
      <c r="O1523" s="7">
        <v>4.6892259904173297E-2</v>
      </c>
      <c r="P1523" s="7">
        <v>1.32166059057801E-2</v>
      </c>
      <c r="Q1523" s="7">
        <v>5.8814116378354697</v>
      </c>
    </row>
    <row r="1524" spans="1:17" hidden="1" x14ac:dyDescent="0.25">
      <c r="A1524" s="3" t="s">
        <v>53</v>
      </c>
      <c r="B1524" s="2">
        <v>43586</v>
      </c>
      <c r="C1524" s="34">
        <v>1.0015395567551399</v>
      </c>
      <c r="D1524" s="7">
        <v>2.2297561972746498E-2</v>
      </c>
      <c r="E1524" s="7">
        <v>0.60642216329729903</v>
      </c>
      <c r="F1524" s="14">
        <v>0.37128027472995501</v>
      </c>
      <c r="G1524" s="7">
        <v>6.9502477085468702E-3</v>
      </c>
      <c r="H1524" s="7">
        <v>4.2365679477637898E-2</v>
      </c>
      <c r="I1524" s="34">
        <v>0.31728918113682397</v>
      </c>
      <c r="J1524" s="34">
        <v>0.175983152906244</v>
      </c>
      <c r="K1524" s="34">
        <v>0.146327290597773</v>
      </c>
      <c r="L1524" s="34">
        <v>0.104577633001233</v>
      </c>
      <c r="M1524" s="7">
        <v>9.5873543365777206E-2</v>
      </c>
      <c r="N1524" s="7">
        <v>4.3428625964911399E-2</v>
      </c>
      <c r="O1524" s="7">
        <v>5.3017759297993301E-2</v>
      </c>
      <c r="P1524" s="7">
        <v>1.4186886543058601E-2</v>
      </c>
      <c r="Q1524" s="7">
        <v>5.9112644866507802</v>
      </c>
    </row>
    <row r="1525" spans="1:17" hidden="1" x14ac:dyDescent="0.25">
      <c r="A1525" s="3" t="s">
        <v>53</v>
      </c>
      <c r="B1525" s="2">
        <v>43617</v>
      </c>
      <c r="C1525" s="34">
        <v>0.937792860077034</v>
      </c>
      <c r="D1525" s="7">
        <v>2.2032571143886698E-2</v>
      </c>
      <c r="E1525" s="7">
        <v>0.60691255441686898</v>
      </c>
      <c r="F1525" s="14">
        <v>0.37105487443924401</v>
      </c>
      <c r="G1525" s="7">
        <v>5.6198933753273204E-3</v>
      </c>
      <c r="H1525" s="7">
        <v>4.1971897522479401E-2</v>
      </c>
      <c r="I1525" s="34">
        <v>0.31901022805614798</v>
      </c>
      <c r="J1525" s="34">
        <v>0.16688158574602099</v>
      </c>
      <c r="K1525" s="34">
        <v>0.15306393339886901</v>
      </c>
      <c r="L1525" s="34">
        <v>0.1038706274109</v>
      </c>
      <c r="M1525" s="7">
        <v>9.7958510469333404E-2</v>
      </c>
      <c r="N1525" s="7">
        <v>4.2288343697693201E-2</v>
      </c>
      <c r="O1525" s="7">
        <v>5.6581241956627101E-2</v>
      </c>
      <c r="P1525" s="7">
        <v>1.2753738366601699E-2</v>
      </c>
      <c r="Q1525" s="7">
        <v>5.9113664013732201</v>
      </c>
    </row>
    <row r="1526" spans="1:17" hidden="1" x14ac:dyDescent="0.25">
      <c r="A1526" s="3" t="s">
        <v>53</v>
      </c>
      <c r="B1526" s="2">
        <v>43647</v>
      </c>
      <c r="C1526" s="34">
        <v>0.95916177484492504</v>
      </c>
      <c r="D1526" s="7">
        <v>2.1140842908575801E-2</v>
      </c>
      <c r="E1526" s="7">
        <v>0.61765311049433902</v>
      </c>
      <c r="F1526" s="14">
        <v>0.361206046597085</v>
      </c>
      <c r="G1526" s="7">
        <v>7.53636360316726E-3</v>
      </c>
      <c r="H1526" s="7">
        <v>3.9016015994090998E-2</v>
      </c>
      <c r="I1526" s="34">
        <v>0.33468839089107699</v>
      </c>
      <c r="J1526" s="34">
        <v>0.165243772589487</v>
      </c>
      <c r="K1526" s="34">
        <v>0.15288164453791001</v>
      </c>
      <c r="L1526" s="34">
        <v>0.101295421515809</v>
      </c>
      <c r="M1526" s="7">
        <v>9.5810972494574403E-2</v>
      </c>
      <c r="N1526" s="7">
        <v>4.2284828247537098E-2</v>
      </c>
      <c r="O1526" s="7">
        <v>4.6219398821521498E-2</v>
      </c>
      <c r="P1526" s="7">
        <v>1.50231913048261E-2</v>
      </c>
      <c r="Q1526" s="7">
        <v>5.7673265296927099</v>
      </c>
    </row>
    <row r="1527" spans="1:17" hidden="1" x14ac:dyDescent="0.25">
      <c r="A1527" s="3" t="s">
        <v>53</v>
      </c>
      <c r="B1527" s="2">
        <v>43678</v>
      </c>
      <c r="C1527" s="34">
        <v>0.98996420024548104</v>
      </c>
      <c r="D1527" s="7">
        <v>1.9877540129956999E-2</v>
      </c>
      <c r="E1527" s="7">
        <v>0.60992820211833598</v>
      </c>
      <c r="F1527" s="14">
        <v>0.370194257751707</v>
      </c>
      <c r="G1527" s="7">
        <v>6.2633248593992503E-3</v>
      </c>
      <c r="H1527" s="7">
        <v>4.1534676864538302E-2</v>
      </c>
      <c r="I1527" s="34">
        <v>0.329457029847047</v>
      </c>
      <c r="J1527" s="34">
        <v>0.17866733260349099</v>
      </c>
      <c r="K1527" s="34">
        <v>0.156639716502536</v>
      </c>
      <c r="L1527" s="34">
        <v>9.0853401319426805E-2</v>
      </c>
      <c r="M1527" s="7">
        <v>9.7131815007580294E-2</v>
      </c>
      <c r="N1527" s="7">
        <v>4.2718678296601899E-2</v>
      </c>
      <c r="O1527" s="7">
        <v>4.2440041524990299E-2</v>
      </c>
      <c r="P1527" s="7">
        <v>1.42939831743902E-2</v>
      </c>
      <c r="Q1527" s="7">
        <v>5.9448198510727597</v>
      </c>
    </row>
    <row r="1528" spans="1:17" hidden="1" x14ac:dyDescent="0.25">
      <c r="A1528" s="3" t="s">
        <v>53</v>
      </c>
      <c r="B1528" s="2">
        <v>43709</v>
      </c>
      <c r="C1528" s="34">
        <v>0.90795895735002996</v>
      </c>
      <c r="D1528" s="7">
        <v>2.3377910397011599E-2</v>
      </c>
      <c r="E1528" s="7">
        <v>0.60157000529229898</v>
      </c>
      <c r="F1528" s="14">
        <v>0.37505208431068898</v>
      </c>
      <c r="G1528" s="7">
        <v>6.4043083907560604E-3</v>
      </c>
      <c r="H1528" s="7">
        <v>5.3138419817504903E-2</v>
      </c>
      <c r="I1528" s="34">
        <v>0.29466790540604398</v>
      </c>
      <c r="J1528" s="34">
        <v>0.18636292079774999</v>
      </c>
      <c r="K1528" s="34">
        <v>0.15865050647769799</v>
      </c>
      <c r="L1528" s="34">
        <v>0.102600737704578</v>
      </c>
      <c r="M1528" s="7">
        <v>9.4184365449049998E-2</v>
      </c>
      <c r="N1528" s="7">
        <v>4.3158274030552099E-2</v>
      </c>
      <c r="O1528" s="7">
        <v>4.8579401314735197E-2</v>
      </c>
      <c r="P1528" s="7">
        <v>1.22531606113317E-2</v>
      </c>
      <c r="Q1528" s="7">
        <v>5.9173099594616803</v>
      </c>
    </row>
    <row r="1529" spans="1:17" hidden="1" x14ac:dyDescent="0.25">
      <c r="A1529" s="3" t="s">
        <v>53</v>
      </c>
      <c r="B1529" s="2">
        <v>43739</v>
      </c>
      <c r="C1529" s="34">
        <v>0.98718549480148698</v>
      </c>
      <c r="D1529" s="7">
        <v>2.20564965191733E-2</v>
      </c>
      <c r="E1529" s="7">
        <v>0.59918155913649496</v>
      </c>
      <c r="F1529" s="14">
        <v>0.37876194434433202</v>
      </c>
      <c r="G1529" s="7">
        <v>7.0887323852601696E-3</v>
      </c>
      <c r="H1529" s="7">
        <v>5.30708880245232E-2</v>
      </c>
      <c r="I1529" s="34">
        <v>0.31291239760535</v>
      </c>
      <c r="J1529" s="34">
        <v>0.1796233137446</v>
      </c>
      <c r="K1529" s="34">
        <v>0.159527539078231</v>
      </c>
      <c r="L1529" s="34">
        <v>9.85898303201896E-2</v>
      </c>
      <c r="M1529" s="7">
        <v>9.2494836774162204E-2</v>
      </c>
      <c r="N1529" s="7">
        <v>4.2459435391337799E-2</v>
      </c>
      <c r="O1529" s="7">
        <v>4.0056835852398102E-2</v>
      </c>
      <c r="P1529" s="7">
        <v>1.4176190823947599E-2</v>
      </c>
      <c r="Q1529" s="7">
        <v>5.9142106193770001</v>
      </c>
    </row>
    <row r="1530" spans="1:17" hidden="1" x14ac:dyDescent="0.25">
      <c r="A1530" s="3" t="s">
        <v>53</v>
      </c>
      <c r="B1530" s="2">
        <v>43770</v>
      </c>
      <c r="C1530" s="34">
        <v>1.1645012175906999</v>
      </c>
      <c r="D1530" s="7">
        <v>1.86894897626265E-2</v>
      </c>
      <c r="E1530" s="7">
        <v>0.59178253125299696</v>
      </c>
      <c r="F1530" s="14">
        <v>0.38952797898437702</v>
      </c>
      <c r="G1530" s="7">
        <v>5.6384343418262603E-3</v>
      </c>
      <c r="H1530" s="7">
        <v>6.8337162743835098E-2</v>
      </c>
      <c r="I1530" s="34">
        <v>0.31508851131679899</v>
      </c>
      <c r="J1530" s="34">
        <v>0.16697565435355199</v>
      </c>
      <c r="K1530" s="34">
        <v>0.17071954505746301</v>
      </c>
      <c r="L1530" s="34">
        <v>8.4040989748442804E-2</v>
      </c>
      <c r="M1530" s="7">
        <v>8.87540337299208E-2</v>
      </c>
      <c r="N1530" s="7">
        <v>5.1816614245257998E-2</v>
      </c>
      <c r="O1530" s="7">
        <v>3.3475140682632298E-2</v>
      </c>
      <c r="P1530" s="7">
        <v>1.51539137802709E-2</v>
      </c>
      <c r="Q1530" s="7">
        <v>5.8657230125154296</v>
      </c>
    </row>
    <row r="1531" spans="1:17" hidden="1" x14ac:dyDescent="0.25">
      <c r="A1531" s="3" t="s">
        <v>53</v>
      </c>
      <c r="B1531" s="2">
        <v>43800</v>
      </c>
      <c r="C1531" s="34">
        <v>1.49459487215083</v>
      </c>
      <c r="D1531" s="7">
        <v>2.0969656025093798E-2</v>
      </c>
      <c r="E1531" s="7">
        <v>0.61158946000355296</v>
      </c>
      <c r="F1531" s="14">
        <v>0.36744088397135299</v>
      </c>
      <c r="G1531" s="7">
        <v>5.2267288870331396E-3</v>
      </c>
      <c r="H1531" s="7">
        <v>7.3244702907255599E-2</v>
      </c>
      <c r="I1531" s="34">
        <v>0.33835043827118</v>
      </c>
      <c r="J1531" s="34">
        <v>0.16024400954695101</v>
      </c>
      <c r="K1531" s="34">
        <v>0.19179594867590499</v>
      </c>
      <c r="L1531" s="34">
        <v>6.8627263304831695E-2</v>
      </c>
      <c r="M1531" s="7">
        <v>8.7683756026534304E-2</v>
      </c>
      <c r="N1531" s="7">
        <v>4.01488083775891E-2</v>
      </c>
      <c r="O1531" s="7">
        <v>1.8521080333458201E-2</v>
      </c>
      <c r="P1531" s="7">
        <v>1.6157263669262099E-2</v>
      </c>
      <c r="Q1531" s="7">
        <v>5.87208654169208</v>
      </c>
    </row>
    <row r="1532" spans="1:17" hidden="1" x14ac:dyDescent="0.25">
      <c r="A1532" s="3" t="s">
        <v>53</v>
      </c>
      <c r="B1532" s="2">
        <v>43831</v>
      </c>
      <c r="C1532" s="34">
        <v>0.83319756758191499</v>
      </c>
      <c r="D1532" s="7">
        <v>2.6683855884113799E-2</v>
      </c>
      <c r="E1532" s="7">
        <v>0.61436052175586398</v>
      </c>
      <c r="F1532" s="14">
        <v>0.35895562236002199</v>
      </c>
      <c r="G1532" s="7">
        <v>6.2956996197411899E-3</v>
      </c>
      <c r="H1532" s="7">
        <v>4.1384379897434001E-2</v>
      </c>
      <c r="I1532" s="34">
        <v>0.27135155266342298</v>
      </c>
      <c r="J1532" s="34">
        <v>0.19881315616987899</v>
      </c>
      <c r="K1532" s="34">
        <v>0.16101611380651201</v>
      </c>
      <c r="L1532" s="34">
        <v>0.11674282214954899</v>
      </c>
      <c r="M1532" s="7">
        <v>0.100883159482466</v>
      </c>
      <c r="N1532" s="7">
        <v>4.1423148625863701E-2</v>
      </c>
      <c r="O1532" s="7">
        <v>3.5187809584277203E-2</v>
      </c>
      <c r="P1532" s="7">
        <v>2.69021580008546E-2</v>
      </c>
      <c r="Q1532" s="7">
        <v>6.0021743060148802</v>
      </c>
    </row>
    <row r="1533" spans="1:17" hidden="1" x14ac:dyDescent="0.25">
      <c r="A1533" s="3" t="s">
        <v>53</v>
      </c>
      <c r="B1533" s="2">
        <v>43862</v>
      </c>
      <c r="C1533" s="34">
        <v>0.87535977114531904</v>
      </c>
      <c r="D1533" s="7">
        <v>2.5145048531771699E-2</v>
      </c>
      <c r="E1533" s="7">
        <v>0.58783772878386698</v>
      </c>
      <c r="F1533" s="14">
        <v>0.38701722268436101</v>
      </c>
      <c r="G1533" s="7">
        <v>6.2742885647629199E-3</v>
      </c>
      <c r="H1533" s="7">
        <v>4.15663607862755E-2</v>
      </c>
      <c r="I1533" s="34">
        <v>0.29213927188539002</v>
      </c>
      <c r="J1533" s="34">
        <v>0.215218385916215</v>
      </c>
      <c r="K1533" s="34">
        <v>0.135764419614049</v>
      </c>
      <c r="L1533" s="34">
        <v>0.110548605446707</v>
      </c>
      <c r="M1533" s="7">
        <v>9.6919079904814298E-2</v>
      </c>
      <c r="N1533" s="7">
        <v>4.0754526164159602E-2</v>
      </c>
      <c r="O1533" s="7">
        <v>3.4073704307036802E-2</v>
      </c>
      <c r="P1533" s="7">
        <v>2.6741357410590201E-2</v>
      </c>
      <c r="Q1533" s="7">
        <v>5.8912573259338803</v>
      </c>
    </row>
    <row r="1534" spans="1:17" hidden="1" x14ac:dyDescent="0.25">
      <c r="A1534" s="3" t="s">
        <v>53</v>
      </c>
      <c r="B1534" s="2">
        <v>43891</v>
      </c>
      <c r="C1534" s="34">
        <v>0.70490294351848104</v>
      </c>
      <c r="D1534" s="7">
        <v>3.04490483707106E-2</v>
      </c>
      <c r="E1534" s="7">
        <v>0.62061396811868996</v>
      </c>
      <c r="F1534" s="14">
        <v>0.34893698351059899</v>
      </c>
      <c r="G1534" s="7">
        <v>6.6677349298750899E-3</v>
      </c>
      <c r="H1534" s="7">
        <v>4.0373886354338299E-2</v>
      </c>
      <c r="I1534" s="34">
        <v>0.29754445372199401</v>
      </c>
      <c r="J1534" s="34">
        <v>0.15742469721178701</v>
      </c>
      <c r="K1534" s="34">
        <v>0.14929867863221399</v>
      </c>
      <c r="L1534" s="34">
        <v>0.158157558897666</v>
      </c>
      <c r="M1534" s="7">
        <v>9.7887844173897398E-2</v>
      </c>
      <c r="N1534" s="7">
        <v>4.97306035607437E-2</v>
      </c>
      <c r="O1534" s="7">
        <v>2.1184153620376601E-2</v>
      </c>
      <c r="P1534" s="7">
        <v>2.17303888971087E-2</v>
      </c>
      <c r="Q1534" s="7">
        <v>5.9147368102646896</v>
      </c>
    </row>
    <row r="1535" spans="1:17" hidden="1" x14ac:dyDescent="0.25">
      <c r="A1535" s="3" t="s">
        <v>53</v>
      </c>
      <c r="B1535" s="2">
        <v>43922</v>
      </c>
      <c r="C1535" s="34">
        <v>0.21556151983636801</v>
      </c>
      <c r="D1535" s="7">
        <v>6.5803034154522502E-2</v>
      </c>
      <c r="E1535" s="7">
        <v>0.77454640190094204</v>
      </c>
      <c r="F1535" s="14">
        <v>0.159650563944536</v>
      </c>
      <c r="G1535" s="7">
        <v>7.1190237434199397E-3</v>
      </c>
      <c r="H1535" s="7">
        <v>2.01205781984704E-4</v>
      </c>
      <c r="I1535" s="34">
        <v>7.1392332926419694E-2</v>
      </c>
      <c r="J1535" s="34">
        <v>2.97824083808487E-2</v>
      </c>
      <c r="K1535" s="34">
        <v>0.24534974713560001</v>
      </c>
      <c r="L1535" s="34">
        <v>0.43906365844648299</v>
      </c>
      <c r="M1535" s="7">
        <v>3.3741443904615601E-2</v>
      </c>
      <c r="N1535" s="7">
        <v>0.154805817969836</v>
      </c>
      <c r="O1535" s="7">
        <v>3.3189254727366002E-3</v>
      </c>
      <c r="P1535" s="7">
        <v>1.52254362380554E-2</v>
      </c>
      <c r="Q1535" s="7">
        <v>6.5397871273712704</v>
      </c>
    </row>
    <row r="1536" spans="1:17" hidden="1" x14ac:dyDescent="0.25">
      <c r="A1536" s="3" t="s">
        <v>53</v>
      </c>
      <c r="B1536" s="2">
        <v>43952</v>
      </c>
      <c r="C1536" s="34">
        <v>0.26658622667530701</v>
      </c>
      <c r="D1536" s="7">
        <v>5.7928950484210699E-2</v>
      </c>
      <c r="E1536" s="7">
        <v>0.763181264347354</v>
      </c>
      <c r="F1536" s="14">
        <v>0.17888978516843501</v>
      </c>
      <c r="G1536" s="7">
        <v>7.9668027359918996E-3</v>
      </c>
      <c r="H1536" s="7">
        <v>1.1420251503816399E-3</v>
      </c>
      <c r="I1536" s="34">
        <v>7.2606631569852503E-2</v>
      </c>
      <c r="J1536" s="34">
        <v>4.97197554983747E-2</v>
      </c>
      <c r="K1536" s="34">
        <v>0.247280565362657</v>
      </c>
      <c r="L1536" s="34">
        <v>0.38408260151284201</v>
      </c>
      <c r="M1536" s="7">
        <v>4.3702237188975299E-2</v>
      </c>
      <c r="N1536" s="7">
        <v>0.17122147570080901</v>
      </c>
      <c r="O1536" s="7">
        <v>4.4752601237575797E-3</v>
      </c>
      <c r="P1536" s="7">
        <v>1.78026451563582E-2</v>
      </c>
      <c r="Q1536" s="7">
        <v>6.48736947490658</v>
      </c>
    </row>
    <row r="1537" spans="1:17" hidden="1" x14ac:dyDescent="0.25">
      <c r="A1537" s="3" t="s">
        <v>53</v>
      </c>
      <c r="B1537" s="2">
        <v>43983</v>
      </c>
      <c r="C1537" s="34">
        <v>0.47230233965984703</v>
      </c>
      <c r="D1537" s="7">
        <v>4.5805843823224897E-2</v>
      </c>
      <c r="E1537" s="7">
        <v>0.68150484224292995</v>
      </c>
      <c r="F1537" s="14">
        <v>0.27268931393384599</v>
      </c>
      <c r="G1537" s="7">
        <v>8.2610057502484693E-3</v>
      </c>
      <c r="H1537" s="7">
        <v>3.8167467513306602E-2</v>
      </c>
      <c r="I1537" s="34">
        <v>0.275772026343647</v>
      </c>
      <c r="J1537" s="34">
        <v>6.2656264548375196E-2</v>
      </c>
      <c r="K1537" s="34">
        <v>0.174827452172024</v>
      </c>
      <c r="L1537" s="34">
        <v>0.212523114223859</v>
      </c>
      <c r="M1537" s="7">
        <v>9.3958678016208094E-2</v>
      </c>
      <c r="N1537" s="7">
        <v>0.105629850372332</v>
      </c>
      <c r="O1537" s="7">
        <v>5.5455564602755799E-3</v>
      </c>
      <c r="P1537" s="7">
        <v>2.2658584599725199E-2</v>
      </c>
      <c r="Q1537" s="7">
        <v>6.3554083923602098</v>
      </c>
    </row>
    <row r="1538" spans="1:17" hidden="1" x14ac:dyDescent="0.25">
      <c r="A1538" s="3" t="s">
        <v>53</v>
      </c>
      <c r="B1538" s="2">
        <v>44013</v>
      </c>
      <c r="C1538" s="34">
        <v>0.78004332698122802</v>
      </c>
      <c r="D1538" s="7">
        <v>3.4683005632186702E-2</v>
      </c>
      <c r="E1538" s="7">
        <v>0.66952711506407403</v>
      </c>
      <c r="F1538" s="14">
        <v>0.29578987930374001</v>
      </c>
      <c r="G1538" s="7">
        <v>5.0875343262749501E-3</v>
      </c>
      <c r="H1538" s="7">
        <v>5.37894372402428E-2</v>
      </c>
      <c r="I1538" s="34">
        <v>0.33647196612694102</v>
      </c>
      <c r="J1538" s="34">
        <v>0.13552808649676101</v>
      </c>
      <c r="K1538" s="34">
        <v>0.14676807171456299</v>
      </c>
      <c r="L1538" s="34">
        <v>0.12713695573015299</v>
      </c>
      <c r="M1538" s="7">
        <v>0.102245710475954</v>
      </c>
      <c r="N1538" s="7">
        <v>6.4496925884580905E-2</v>
      </c>
      <c r="O1538" s="7">
        <v>9.3540405400899303E-3</v>
      </c>
      <c r="P1538" s="7">
        <v>1.9121271464438001E-2</v>
      </c>
      <c r="Q1538" s="7">
        <v>6.0403741751805002</v>
      </c>
    </row>
    <row r="1539" spans="1:17" hidden="1" x14ac:dyDescent="0.25">
      <c r="A1539" s="3" t="s">
        <v>53</v>
      </c>
      <c r="B1539" s="2">
        <v>44044</v>
      </c>
      <c r="C1539" s="34">
        <v>0.81643034361612399</v>
      </c>
      <c r="D1539" s="7">
        <v>3.3044620692396401E-2</v>
      </c>
      <c r="E1539" s="7">
        <v>0.66224698205271404</v>
      </c>
      <c r="F1539" s="14">
        <v>0.30470839725489002</v>
      </c>
      <c r="G1539" s="7">
        <v>4.8545176806738602E-3</v>
      </c>
      <c r="H1539" s="7">
        <v>4.9368896796980102E-2</v>
      </c>
      <c r="I1539" s="34">
        <v>0.322203650974353</v>
      </c>
      <c r="J1539" s="34">
        <v>0.187119341337323</v>
      </c>
      <c r="K1539" s="34">
        <v>0.136214016655095</v>
      </c>
      <c r="L1539" s="34">
        <v>0.11886299599790801</v>
      </c>
      <c r="M1539" s="7">
        <v>9.2303247273806205E-2</v>
      </c>
      <c r="N1539" s="7">
        <v>5.2735223922163399E-2</v>
      </c>
      <c r="O1539" s="7">
        <v>1.49305395352265E-2</v>
      </c>
      <c r="P1539" s="7">
        <v>2.1407569826471198E-2</v>
      </c>
      <c r="Q1539" s="7">
        <v>6.19191417098732</v>
      </c>
    </row>
    <row r="1540" spans="1:17" hidden="1" x14ac:dyDescent="0.25">
      <c r="A1540" s="3" t="s">
        <v>53</v>
      </c>
      <c r="B1540" s="2">
        <v>44075</v>
      </c>
      <c r="C1540" s="34">
        <v>0.75712805958559504</v>
      </c>
      <c r="D1540" s="7">
        <v>3.8393181404456099E-2</v>
      </c>
      <c r="E1540" s="7">
        <v>0.65619901653478596</v>
      </c>
      <c r="F1540" s="14">
        <v>0.30540780206075802</v>
      </c>
      <c r="G1540" s="7">
        <v>6.0076695047467203E-3</v>
      </c>
      <c r="H1540" s="7">
        <v>5.94887691981636E-2</v>
      </c>
      <c r="I1540" s="34">
        <v>0.30326606014572799</v>
      </c>
      <c r="J1540" s="34">
        <v>0.16879337014648299</v>
      </c>
      <c r="K1540" s="34">
        <v>0.14515622622049501</v>
      </c>
      <c r="L1540" s="34">
        <v>0.12527177918840601</v>
      </c>
      <c r="M1540" s="7">
        <v>0.10166065963943199</v>
      </c>
      <c r="N1540" s="7">
        <v>5.3994361700578399E-2</v>
      </c>
      <c r="O1540" s="7">
        <v>1.4674098495668499E-2</v>
      </c>
      <c r="P1540" s="7">
        <v>2.1687005760298798E-2</v>
      </c>
      <c r="Q1540" s="7">
        <v>6.0944741294321201</v>
      </c>
    </row>
    <row r="1541" spans="1:17" hidden="1" x14ac:dyDescent="0.25">
      <c r="A1541" s="3" t="s">
        <v>53</v>
      </c>
      <c r="B1541" s="2">
        <v>44105</v>
      </c>
      <c r="C1541" s="34">
        <v>0.81884306231665405</v>
      </c>
      <c r="D1541" s="7">
        <v>3.1171435177255999E-2</v>
      </c>
      <c r="E1541" s="7">
        <v>0.65367223437870103</v>
      </c>
      <c r="F1541" s="14">
        <v>0.31515633044404301</v>
      </c>
      <c r="G1541" s="7">
        <v>5.5577983684477602E-3</v>
      </c>
      <c r="H1541" s="7">
        <v>7.7307095691299094E-2</v>
      </c>
      <c r="I1541" s="34">
        <v>0.298767216312951</v>
      </c>
      <c r="J1541" s="34">
        <v>0.13898623522788001</v>
      </c>
      <c r="K1541" s="34">
        <v>0.15228444629306401</v>
      </c>
      <c r="L1541" s="34">
        <v>0.139120691372281</v>
      </c>
      <c r="M1541" s="7">
        <v>9.7545387088749894E-2</v>
      </c>
      <c r="N1541" s="7">
        <v>5.9783725652208901E-2</v>
      </c>
      <c r="O1541" s="7">
        <v>1.0045442091441901E-2</v>
      </c>
      <c r="P1541" s="7">
        <v>2.0601961901676E-2</v>
      </c>
      <c r="Q1541" s="7">
        <v>6.1294607614430001</v>
      </c>
    </row>
    <row r="1542" spans="1:17" hidden="1" x14ac:dyDescent="0.25">
      <c r="A1542" s="3" t="s">
        <v>53</v>
      </c>
      <c r="B1542" s="2">
        <v>44136</v>
      </c>
      <c r="C1542" s="34">
        <v>0.52159732321283803</v>
      </c>
      <c r="D1542" s="7">
        <v>3.6203184750200998E-2</v>
      </c>
      <c r="E1542" s="7">
        <v>0.669765766436486</v>
      </c>
      <c r="F1542" s="14">
        <v>0.29403104881331299</v>
      </c>
      <c r="G1542" s="7">
        <v>7.74212187720031E-3</v>
      </c>
      <c r="H1542" s="7">
        <v>5.1740037243005001E-2</v>
      </c>
      <c r="I1542" s="34">
        <v>0.13791867865150501</v>
      </c>
      <c r="J1542" s="34">
        <v>8.4871971670096094E-2</v>
      </c>
      <c r="K1542" s="34">
        <v>0.20565472094841</v>
      </c>
      <c r="L1542" s="34">
        <v>0.20955915447902501</v>
      </c>
      <c r="M1542" s="7">
        <v>0.11397326371050499</v>
      </c>
      <c r="N1542" s="7">
        <v>0.15881946316811699</v>
      </c>
      <c r="O1542" s="7">
        <v>8.0669086563856292E-3</v>
      </c>
      <c r="P1542" s="7">
        <v>2.1653679595750701E-2</v>
      </c>
      <c r="Q1542" s="7">
        <v>6.3003969245802498</v>
      </c>
    </row>
    <row r="1543" spans="1:17" hidden="1" x14ac:dyDescent="0.25">
      <c r="A1543" s="3" t="s">
        <v>53</v>
      </c>
      <c r="B1543" s="2">
        <v>44166</v>
      </c>
      <c r="C1543" s="34">
        <v>1.15619693166085</v>
      </c>
      <c r="D1543" s="7">
        <v>2.8958750698473399E-2</v>
      </c>
      <c r="E1543" s="7">
        <v>0.667205002643949</v>
      </c>
      <c r="F1543" s="14">
        <v>0.30383624665757802</v>
      </c>
      <c r="G1543" s="7">
        <v>5.05576745812647E-3</v>
      </c>
      <c r="H1543" s="7">
        <v>8.2415615850909896E-2</v>
      </c>
      <c r="I1543" s="34">
        <v>0.38766339137245498</v>
      </c>
      <c r="J1543" s="34">
        <v>5.2955453086160897E-2</v>
      </c>
      <c r="K1543" s="34">
        <v>0.20965829122591301</v>
      </c>
      <c r="L1543" s="34">
        <v>0.100777241457398</v>
      </c>
      <c r="M1543" s="7">
        <v>9.7397243970798297E-2</v>
      </c>
      <c r="N1543" s="7">
        <v>4.49322341453725E-2</v>
      </c>
      <c r="O1543" s="7">
        <v>4.59151655854042E-3</v>
      </c>
      <c r="P1543" s="7">
        <v>1.4553244874326E-2</v>
      </c>
      <c r="Q1543" s="7">
        <v>6.0568713852757501</v>
      </c>
    </row>
    <row r="1544" spans="1:17" hidden="1" x14ac:dyDescent="0.25">
      <c r="A1544" s="3" t="s">
        <v>53</v>
      </c>
      <c r="B1544" s="2">
        <v>44197</v>
      </c>
      <c r="C1544" s="34">
        <v>0.27584724822047002</v>
      </c>
      <c r="D1544" s="7">
        <v>6.1072998449309503E-2</v>
      </c>
      <c r="E1544" s="7">
        <v>0.73272423961220501</v>
      </c>
      <c r="F1544" s="14">
        <v>0.206202761938485</v>
      </c>
      <c r="G1544" s="7">
        <v>9.9976555848933901E-3</v>
      </c>
      <c r="H1544" s="7">
        <v>6.9840295853355501E-3</v>
      </c>
      <c r="I1544" s="34">
        <v>7.0849036045784006E-2</v>
      </c>
      <c r="J1544" s="34">
        <v>8.1184317496242595E-2</v>
      </c>
      <c r="K1544" s="34">
        <v>0.19003757731888199</v>
      </c>
      <c r="L1544" s="34">
        <v>0.342290976940194</v>
      </c>
      <c r="M1544" s="7">
        <v>0.125640977098054</v>
      </c>
      <c r="N1544" s="7">
        <v>0.12664180721180099</v>
      </c>
      <c r="O1544" s="7">
        <v>9.9405753629383999E-3</v>
      </c>
      <c r="P1544" s="7">
        <v>3.6433047355874403E-2</v>
      </c>
      <c r="Q1544" s="7">
        <v>6.5821946755707597</v>
      </c>
    </row>
    <row r="1545" spans="1:17" hidden="1" x14ac:dyDescent="0.25">
      <c r="A1545" s="3" t="s">
        <v>53</v>
      </c>
      <c r="B1545" s="2">
        <v>44228</v>
      </c>
      <c r="C1545" s="34">
        <v>0.29971331211351598</v>
      </c>
      <c r="D1545" s="7">
        <v>5.5569014172670302E-2</v>
      </c>
      <c r="E1545" s="7">
        <v>0.75896601029780497</v>
      </c>
      <c r="F1545" s="14">
        <v>0.18546497552952501</v>
      </c>
      <c r="G1545" s="7">
        <v>7.7003870864491303E-3</v>
      </c>
      <c r="H1545" s="7">
        <v>3.6658544241168298E-3</v>
      </c>
      <c r="I1545" s="34">
        <v>6.4934922023057798E-2</v>
      </c>
      <c r="J1545" s="34">
        <v>8.0400127032180801E-2</v>
      </c>
      <c r="K1545" s="34">
        <v>0.19160464525558599</v>
      </c>
      <c r="L1545" s="34">
        <v>0.33484238771909203</v>
      </c>
      <c r="M1545" s="7">
        <v>0.14225282765036601</v>
      </c>
      <c r="N1545" s="7">
        <v>0.14042467872647199</v>
      </c>
      <c r="O1545" s="7">
        <v>9.1946642707599006E-3</v>
      </c>
      <c r="P1545" s="7">
        <v>2.4979505811919499E-2</v>
      </c>
      <c r="Q1545" s="7">
        <v>6.4021300789577298</v>
      </c>
    </row>
    <row r="1546" spans="1:17" hidden="1" x14ac:dyDescent="0.25">
      <c r="A1546" s="3" t="s">
        <v>53</v>
      </c>
      <c r="B1546" s="2">
        <v>44256</v>
      </c>
      <c r="C1546" s="34">
        <v>0.37286303153319</v>
      </c>
      <c r="D1546" s="7">
        <v>6.17557164410584E-2</v>
      </c>
      <c r="E1546" s="7">
        <v>0.71849488521251004</v>
      </c>
      <c r="F1546" s="14">
        <v>0.21974939834643201</v>
      </c>
      <c r="G1546" s="7">
        <v>1.13899144382602E-2</v>
      </c>
      <c r="H1546" s="7">
        <v>5.6938652498239803E-3</v>
      </c>
      <c r="I1546" s="34">
        <v>7.2155932002675005E-2</v>
      </c>
      <c r="J1546" s="34">
        <v>8.9177996452524805E-2</v>
      </c>
      <c r="K1546" s="34">
        <v>0.18849505017902499</v>
      </c>
      <c r="L1546" s="34">
        <v>0.31850394606086502</v>
      </c>
      <c r="M1546" s="7">
        <v>0.134279979935085</v>
      </c>
      <c r="N1546" s="7">
        <v>0.141153770721372</v>
      </c>
      <c r="O1546" s="7">
        <v>1.08268039963243E-2</v>
      </c>
      <c r="P1546" s="7">
        <v>2.83227409640446E-2</v>
      </c>
      <c r="Q1546" s="7">
        <v>6.4902579143367003</v>
      </c>
    </row>
    <row r="1547" spans="1:17" hidden="1" x14ac:dyDescent="0.25">
      <c r="A1547" s="3" t="s">
        <v>53</v>
      </c>
      <c r="B1547" s="2">
        <v>44287</v>
      </c>
      <c r="C1547" s="34">
        <v>0.74053812253362605</v>
      </c>
      <c r="D1547" s="7">
        <v>3.7601540448869299E-2</v>
      </c>
      <c r="E1547" s="7">
        <v>0.62043493498441704</v>
      </c>
      <c r="F1547" s="14">
        <v>0.34196352456671403</v>
      </c>
      <c r="G1547" s="7">
        <v>6.3553661847993602E-3</v>
      </c>
      <c r="H1547" s="7">
        <v>3.64164302067801E-2</v>
      </c>
      <c r="I1547" s="34">
        <v>0.34874645571276702</v>
      </c>
      <c r="J1547" s="34">
        <v>0.104806183531785</v>
      </c>
      <c r="K1547" s="34">
        <v>0.14392146147430501</v>
      </c>
      <c r="L1547" s="34">
        <v>0.166327460310814</v>
      </c>
      <c r="M1547" s="7">
        <v>0.106342861093966</v>
      </c>
      <c r="N1547" s="7">
        <v>5.9110512303096302E-2</v>
      </c>
      <c r="O1547" s="7">
        <v>9.5107129959209596E-3</v>
      </c>
      <c r="P1547" s="7">
        <v>1.8462556185767101E-2</v>
      </c>
      <c r="Q1547" s="7">
        <v>6.2921518644610197</v>
      </c>
    </row>
    <row r="1548" spans="1:17" hidden="1" x14ac:dyDescent="0.25">
      <c r="A1548" s="3" t="s">
        <v>53</v>
      </c>
      <c r="B1548" s="2">
        <v>44317</v>
      </c>
      <c r="C1548" s="34">
        <v>0.850296218850213</v>
      </c>
      <c r="D1548" s="7">
        <v>3.77794027745018E-2</v>
      </c>
      <c r="E1548" s="7">
        <v>0.64231054077427396</v>
      </c>
      <c r="F1548" s="14">
        <v>0.319910056451224</v>
      </c>
      <c r="G1548" s="7">
        <v>6.44310220061053E-3</v>
      </c>
      <c r="H1548" s="7">
        <v>5.6966857586121002E-2</v>
      </c>
      <c r="I1548" s="34">
        <v>0.319746664517573</v>
      </c>
      <c r="J1548" s="34">
        <v>0.17319246996952001</v>
      </c>
      <c r="K1548" s="34">
        <v>0.107952291411162</v>
      </c>
      <c r="L1548" s="34">
        <v>0.151845339545673</v>
      </c>
      <c r="M1548" s="7">
        <v>9.9740931095434901E-2</v>
      </c>
      <c r="N1548" s="7">
        <v>4.9204518830576402E-2</v>
      </c>
      <c r="O1548" s="7">
        <v>1.44814666772561E-2</v>
      </c>
      <c r="P1548" s="7">
        <v>2.0426358166072699E-2</v>
      </c>
      <c r="Q1548" s="7">
        <v>6.2102587463611396</v>
      </c>
    </row>
    <row r="1549" spans="1:17" hidden="1" x14ac:dyDescent="0.25">
      <c r="A1549" s="3" t="s">
        <v>53</v>
      </c>
      <c r="B1549" s="2">
        <v>44348</v>
      </c>
      <c r="C1549" s="34">
        <v>0.81150146369623599</v>
      </c>
      <c r="D1549" s="7">
        <v>3.6953672099652501E-2</v>
      </c>
      <c r="E1549" s="7">
        <v>0.64097541336001196</v>
      </c>
      <c r="F1549" s="14">
        <v>0.32207091454033498</v>
      </c>
      <c r="G1549" s="7">
        <v>7.2347204716758998E-3</v>
      </c>
      <c r="H1549" s="7">
        <v>4.9030764498797001E-2</v>
      </c>
      <c r="I1549" s="34">
        <v>0.31400697643196601</v>
      </c>
      <c r="J1549" s="34">
        <v>0.20228181657135</v>
      </c>
      <c r="K1549" s="34">
        <v>9.1390431967204394E-2</v>
      </c>
      <c r="L1549" s="34">
        <v>0.14773672847050701</v>
      </c>
      <c r="M1549" s="7">
        <v>0.10754898427210299</v>
      </c>
      <c r="N1549" s="7">
        <v>4.2322089989410699E-2</v>
      </c>
      <c r="O1549" s="7">
        <v>1.6869858841802199E-2</v>
      </c>
      <c r="P1549" s="7">
        <v>2.15776284851843E-2</v>
      </c>
      <c r="Q1549" s="7">
        <v>6.1586812985263801</v>
      </c>
    </row>
    <row r="1550" spans="1:17" hidden="1" x14ac:dyDescent="0.25">
      <c r="A1550" s="3" t="s">
        <v>53</v>
      </c>
      <c r="B1550" s="2">
        <v>44378</v>
      </c>
      <c r="C1550" s="34">
        <v>0.89478958121077301</v>
      </c>
      <c r="D1550" s="7">
        <v>3.5617602694509497E-2</v>
      </c>
      <c r="E1550" s="7">
        <v>0.64360268754416206</v>
      </c>
      <c r="F1550" s="14">
        <v>0.32077970976132802</v>
      </c>
      <c r="G1550" s="7">
        <v>5.7812193443045499E-3</v>
      </c>
      <c r="H1550" s="7">
        <v>5.3090741331119899E-2</v>
      </c>
      <c r="I1550" s="34">
        <v>0.314733756124498</v>
      </c>
      <c r="J1550" s="34">
        <v>0.224053082621088</v>
      </c>
      <c r="K1550" s="34">
        <v>7.9378946963749697E-2</v>
      </c>
      <c r="L1550" s="34">
        <v>0.140154101407272</v>
      </c>
      <c r="M1550" s="7">
        <v>9.5240065105162405E-2</v>
      </c>
      <c r="N1550" s="7">
        <v>4.2133708733341498E-2</v>
      </c>
      <c r="O1550" s="7">
        <v>2.2324673302269501E-2</v>
      </c>
      <c r="P1550" s="7">
        <v>2.3109705067194199E-2</v>
      </c>
      <c r="Q1550" s="7">
        <v>6.1868005838634801</v>
      </c>
    </row>
    <row r="1551" spans="1:17" hidden="1" x14ac:dyDescent="0.25">
      <c r="A1551" s="3" t="s">
        <v>53</v>
      </c>
      <c r="B1551" s="2">
        <v>44409</v>
      </c>
      <c r="C1551" s="34">
        <v>0.96147799624178998</v>
      </c>
      <c r="D1551" s="7">
        <v>3.4826177114244503E-2</v>
      </c>
      <c r="E1551" s="7">
        <v>0.623763879210256</v>
      </c>
      <c r="F1551" s="14">
        <v>0.34140994367549998</v>
      </c>
      <c r="G1551" s="7">
        <v>5.1135422669030001E-3</v>
      </c>
      <c r="H1551" s="7">
        <v>5.0915739338915703E-2</v>
      </c>
      <c r="I1551" s="34">
        <v>0.30981229699194102</v>
      </c>
      <c r="J1551" s="34">
        <v>0.24580726233567901</v>
      </c>
      <c r="K1551" s="34">
        <v>8.3875076471501997E-2</v>
      </c>
      <c r="L1551" s="34">
        <v>0.122322729791907</v>
      </c>
      <c r="M1551" s="7">
        <v>9.0769354853978607E-2</v>
      </c>
      <c r="N1551" s="7">
        <v>4.50142362848708E-2</v>
      </c>
      <c r="O1551" s="7">
        <v>2.1781748841304599E-2</v>
      </c>
      <c r="P1551" s="7">
        <v>2.4588012822997801E-2</v>
      </c>
      <c r="Q1551" s="7">
        <v>6.1324755304050997</v>
      </c>
    </row>
    <row r="1552" spans="1:17" x14ac:dyDescent="0.25">
      <c r="A1552" s="3" t="s">
        <v>53</v>
      </c>
      <c r="B1552" s="2">
        <v>44440</v>
      </c>
      <c r="C1552" s="34">
        <v>0.913980524921846</v>
      </c>
      <c r="D1552" s="7">
        <v>3.1643729379111599E-2</v>
      </c>
      <c r="E1552" s="7">
        <v>0.636120322738979</v>
      </c>
      <c r="F1552" s="14">
        <v>0.33223594788191002</v>
      </c>
      <c r="G1552" s="7">
        <v>5.6369478874613603E-3</v>
      </c>
      <c r="H1552" s="7">
        <v>5.47437000330298E-2</v>
      </c>
      <c r="I1552" s="34">
        <v>0.28343971619031599</v>
      </c>
      <c r="J1552" s="34">
        <v>0.244209996374079</v>
      </c>
      <c r="K1552" s="34">
        <v>8.7228420448060895E-2</v>
      </c>
      <c r="L1552" s="34">
        <v>0.13604566235045801</v>
      </c>
      <c r="M1552" s="7">
        <v>9.7407642703032302E-2</v>
      </c>
      <c r="N1552" s="7">
        <v>3.8385423585638997E-2</v>
      </c>
      <c r="O1552" s="7">
        <v>2.6717308708431399E-2</v>
      </c>
      <c r="P1552" s="7">
        <v>2.6185181719491898E-2</v>
      </c>
      <c r="Q1552" s="7">
        <v>6.14714515699833</v>
      </c>
    </row>
    <row r="1553" spans="1:17" hidden="1" x14ac:dyDescent="0.25">
      <c r="A1553" s="3" t="s">
        <v>54</v>
      </c>
      <c r="B1553" s="2">
        <v>43466</v>
      </c>
      <c r="C1553" s="34">
        <v>0.84519826487920202</v>
      </c>
      <c r="D1553" s="7">
        <v>2.8785133255978701E-2</v>
      </c>
      <c r="E1553" s="7">
        <v>0.46625915716886002</v>
      </c>
      <c r="F1553" s="14">
        <v>0.504955709575162</v>
      </c>
      <c r="G1553" s="7">
        <v>1.0211085719649401E-2</v>
      </c>
      <c r="H1553" s="7">
        <v>1.7486515186658998E-2</v>
      </c>
      <c r="I1553" s="34">
        <v>0.21781941972896199</v>
      </c>
      <c r="J1553" s="34">
        <v>0.18846251466324099</v>
      </c>
      <c r="K1553" s="34">
        <v>0.146932980491776</v>
      </c>
      <c r="L1553" s="34">
        <v>0.15611436541986901</v>
      </c>
      <c r="M1553" s="7">
        <v>9.1442612519368596E-2</v>
      </c>
      <c r="N1553" s="7">
        <v>3.9364492541614303E-2</v>
      </c>
      <c r="O1553" s="7">
        <v>9.3710871132557202E-2</v>
      </c>
      <c r="P1553" s="7">
        <v>3.84551425963039E-2</v>
      </c>
      <c r="Q1553" s="7">
        <v>4.479581638899</v>
      </c>
    </row>
    <row r="1554" spans="1:17" hidden="1" x14ac:dyDescent="0.25">
      <c r="A1554" s="3" t="s">
        <v>54</v>
      </c>
      <c r="B1554" s="2">
        <v>43497</v>
      </c>
      <c r="C1554" s="34">
        <v>0.84406222306585199</v>
      </c>
      <c r="D1554" s="7">
        <v>2.8991627864307399E-2</v>
      </c>
      <c r="E1554" s="7">
        <v>0.46876692982635398</v>
      </c>
      <c r="F1554" s="14">
        <v>0.50224144230933798</v>
      </c>
      <c r="G1554" s="7">
        <v>1.0549328096376299E-2</v>
      </c>
      <c r="H1554" s="7">
        <v>1.6185574370114801E-2</v>
      </c>
      <c r="I1554" s="34">
        <v>0.210162253808273</v>
      </c>
      <c r="J1554" s="34">
        <v>0.22600191117034801</v>
      </c>
      <c r="K1554" s="34">
        <v>0.124006529400779</v>
      </c>
      <c r="L1554" s="34">
        <v>0.15499990096728</v>
      </c>
      <c r="M1554" s="7">
        <v>9.16135322286033E-2</v>
      </c>
      <c r="N1554" s="7">
        <v>3.24069658040433E-2</v>
      </c>
      <c r="O1554" s="7">
        <v>9.5601088599330294E-2</v>
      </c>
      <c r="P1554" s="7">
        <v>3.8472915554850599E-2</v>
      </c>
      <c r="Q1554" s="7">
        <v>4.4619057812601</v>
      </c>
    </row>
    <row r="1555" spans="1:17" hidden="1" x14ac:dyDescent="0.25">
      <c r="A1555" s="3" t="s">
        <v>54</v>
      </c>
      <c r="B1555" s="2">
        <v>43525</v>
      </c>
      <c r="C1555" s="34">
        <v>1.02413801946646</v>
      </c>
      <c r="D1555" s="7">
        <v>2.80394780928492E-2</v>
      </c>
      <c r="E1555" s="7">
        <v>0.46677530017583801</v>
      </c>
      <c r="F1555" s="14">
        <v>0.50518522173131297</v>
      </c>
      <c r="G1555" s="7">
        <v>1.2004353844366201E-2</v>
      </c>
      <c r="H1555" s="7">
        <v>1.8145529850016901E-2</v>
      </c>
      <c r="I1555" s="34">
        <v>0.21997667086025</v>
      </c>
      <c r="J1555" s="34">
        <v>0.22216722287833801</v>
      </c>
      <c r="K1555" s="34">
        <v>0.13685203346598801</v>
      </c>
      <c r="L1555" s="34">
        <v>0.148049882046623</v>
      </c>
      <c r="M1555" s="7">
        <v>8.9359207366660198E-2</v>
      </c>
      <c r="N1555" s="7">
        <v>3.02006692488032E-2</v>
      </c>
      <c r="O1555" s="7">
        <v>8.6543276628078203E-2</v>
      </c>
      <c r="P1555" s="7">
        <v>3.6701153810875999E-2</v>
      </c>
      <c r="Q1555" s="7">
        <v>4.4374306231442304</v>
      </c>
    </row>
    <row r="1556" spans="1:17" hidden="1" x14ac:dyDescent="0.25">
      <c r="A1556" s="3" t="s">
        <v>54</v>
      </c>
      <c r="B1556" s="2">
        <v>43556</v>
      </c>
      <c r="C1556" s="34">
        <v>0.94139765165711997</v>
      </c>
      <c r="D1556" s="7">
        <v>2.8612583645887299E-2</v>
      </c>
      <c r="E1556" s="7">
        <v>0.47348538482235702</v>
      </c>
      <c r="F1556" s="14">
        <v>0.497902031531756</v>
      </c>
      <c r="G1556" s="7">
        <v>1.1527455442067701E-2</v>
      </c>
      <c r="H1556" s="7">
        <v>1.8810792702057499E-2</v>
      </c>
      <c r="I1556" s="34">
        <v>0.23377335931009199</v>
      </c>
      <c r="J1556" s="34">
        <v>0.205651820128221</v>
      </c>
      <c r="K1556" s="34">
        <v>0.12897701983686899</v>
      </c>
      <c r="L1556" s="34">
        <v>0.15049547481561201</v>
      </c>
      <c r="M1556" s="7">
        <v>8.8392899139724701E-2</v>
      </c>
      <c r="N1556" s="7">
        <v>3.2096718188911001E-2</v>
      </c>
      <c r="O1556" s="7">
        <v>9.3063194066246593E-2</v>
      </c>
      <c r="P1556" s="7">
        <v>3.72112663701991E-2</v>
      </c>
      <c r="Q1556" s="7">
        <v>4.4051197260699402</v>
      </c>
    </row>
    <row r="1557" spans="1:17" hidden="1" x14ac:dyDescent="0.25">
      <c r="A1557" s="3" t="s">
        <v>54</v>
      </c>
      <c r="B1557" s="2">
        <v>43586</v>
      </c>
      <c r="C1557" s="34">
        <v>0.98540694670695705</v>
      </c>
      <c r="D1557" s="7">
        <v>2.6683123032859701E-2</v>
      </c>
      <c r="E1557" s="7">
        <v>0.47543112349287597</v>
      </c>
      <c r="F1557" s="14">
        <v>0.497885753474264</v>
      </c>
      <c r="G1557" s="7">
        <v>9.5493835148918599E-3</v>
      </c>
      <c r="H1557" s="7">
        <v>1.52893558167836E-2</v>
      </c>
      <c r="I1557" s="34">
        <v>0.24280207081345101</v>
      </c>
      <c r="J1557" s="34">
        <v>0.205913767678502</v>
      </c>
      <c r="K1557" s="34">
        <v>0.12873112924184599</v>
      </c>
      <c r="L1557" s="34">
        <v>0.14572284945568501</v>
      </c>
      <c r="M1557" s="7">
        <v>9.0969203617246697E-2</v>
      </c>
      <c r="N1557" s="7">
        <v>3.1065080616349001E-2</v>
      </c>
      <c r="O1557" s="7">
        <v>9.0192517743027806E-2</v>
      </c>
      <c r="P1557" s="7">
        <v>3.97646415022163E-2</v>
      </c>
      <c r="Q1557" s="7">
        <v>4.4589004315866401</v>
      </c>
    </row>
    <row r="1558" spans="1:17" hidden="1" x14ac:dyDescent="0.25">
      <c r="A1558" s="3" t="s">
        <v>54</v>
      </c>
      <c r="B1558" s="2">
        <v>43617</v>
      </c>
      <c r="C1558" s="34">
        <v>0.97894867847283595</v>
      </c>
      <c r="D1558" s="7">
        <v>2.7685476627034401E-2</v>
      </c>
      <c r="E1558" s="7">
        <v>0.47247118607411098</v>
      </c>
      <c r="F1558" s="14">
        <v>0.499843337298854</v>
      </c>
      <c r="G1558" s="7">
        <v>9.9114441478412602E-3</v>
      </c>
      <c r="H1558" s="7">
        <v>1.40566558264435E-2</v>
      </c>
      <c r="I1558" s="34">
        <v>0.24469431953531501</v>
      </c>
      <c r="J1558" s="34">
        <v>0.20054129867074</v>
      </c>
      <c r="K1558" s="34">
        <v>0.139787953976344</v>
      </c>
      <c r="L1558" s="34">
        <v>0.14752064667024201</v>
      </c>
      <c r="M1558" s="7">
        <v>8.7036478370490694E-2</v>
      </c>
      <c r="N1558" s="7">
        <v>3.07325281576259E-2</v>
      </c>
      <c r="O1558" s="7">
        <v>8.70088733851518E-2</v>
      </c>
      <c r="P1558" s="7">
        <v>3.8709801259805603E-2</v>
      </c>
      <c r="Q1558" s="7">
        <v>4.4730906570629196</v>
      </c>
    </row>
    <row r="1559" spans="1:17" hidden="1" x14ac:dyDescent="0.25">
      <c r="A1559" s="3" t="s">
        <v>54</v>
      </c>
      <c r="B1559" s="2">
        <v>43647</v>
      </c>
      <c r="C1559" s="34">
        <v>0.99119353163492896</v>
      </c>
      <c r="D1559" s="7">
        <v>2.6419031136317599E-2</v>
      </c>
      <c r="E1559" s="7">
        <v>0.48390423488940798</v>
      </c>
      <c r="F1559" s="14">
        <v>0.48967673397427403</v>
      </c>
      <c r="G1559" s="7">
        <v>9.3447958995862002E-3</v>
      </c>
      <c r="H1559" s="7">
        <v>1.5076465860122399E-2</v>
      </c>
      <c r="I1559" s="34">
        <v>0.24317581855682799</v>
      </c>
      <c r="J1559" s="34">
        <v>0.19700113891344201</v>
      </c>
      <c r="K1559" s="34">
        <v>0.14010210644323601</v>
      </c>
      <c r="L1559" s="34">
        <v>0.149797724936757</v>
      </c>
      <c r="M1559" s="7">
        <v>9.2697735416367805E-2</v>
      </c>
      <c r="N1559" s="7">
        <v>2.9515016144243601E-2</v>
      </c>
      <c r="O1559" s="7">
        <v>8.4827365547872596E-2</v>
      </c>
      <c r="P1559" s="7">
        <v>3.8461832281543498E-2</v>
      </c>
      <c r="Q1559" s="7">
        <v>4.4377673475564601</v>
      </c>
    </row>
    <row r="1560" spans="1:17" hidden="1" x14ac:dyDescent="0.25">
      <c r="A1560" s="3" t="s">
        <v>54</v>
      </c>
      <c r="B1560" s="2">
        <v>43678</v>
      </c>
      <c r="C1560" s="34">
        <v>1.0015154468495899</v>
      </c>
      <c r="D1560" s="7">
        <v>2.9012564770603998E-2</v>
      </c>
      <c r="E1560" s="7">
        <v>0.45846996155215203</v>
      </c>
      <c r="F1560" s="14">
        <v>0.51251747367724398</v>
      </c>
      <c r="G1560" s="7">
        <v>9.5875421951133692E-3</v>
      </c>
      <c r="H1560" s="7">
        <v>1.4744242811350901E-2</v>
      </c>
      <c r="I1560" s="34">
        <v>0.237552135141499</v>
      </c>
      <c r="J1560" s="34">
        <v>0.214953020555114</v>
      </c>
      <c r="K1560" s="34">
        <v>0.13511391217527799</v>
      </c>
      <c r="L1560" s="34">
        <v>0.14375097004009799</v>
      </c>
      <c r="M1560" s="7">
        <v>8.8098053468568499E-2</v>
      </c>
      <c r="N1560" s="7">
        <v>3.3372879322998698E-2</v>
      </c>
      <c r="O1560" s="7">
        <v>8.5267790298463902E-2</v>
      </c>
      <c r="P1560" s="7">
        <v>3.7559453991516299E-2</v>
      </c>
      <c r="Q1560" s="7">
        <v>4.5309596203103597</v>
      </c>
    </row>
    <row r="1561" spans="1:17" hidden="1" x14ac:dyDescent="0.25">
      <c r="A1561" s="3" t="s">
        <v>54</v>
      </c>
      <c r="B1561" s="2">
        <v>43709</v>
      </c>
      <c r="C1561" s="34">
        <v>0.92819327062283696</v>
      </c>
      <c r="D1561" s="7">
        <v>3.11973222518293E-2</v>
      </c>
      <c r="E1561" s="7">
        <v>0.47658421790766398</v>
      </c>
      <c r="F1561" s="14">
        <v>0.492218459840506</v>
      </c>
      <c r="G1561" s="7">
        <v>1.0966527199350399E-2</v>
      </c>
      <c r="H1561" s="7">
        <v>1.41280607371081E-2</v>
      </c>
      <c r="I1561" s="34">
        <v>0.22926743640594299</v>
      </c>
      <c r="J1561" s="34">
        <v>0.204146346505864</v>
      </c>
      <c r="K1561" s="34">
        <v>0.14635496304701001</v>
      </c>
      <c r="L1561" s="34">
        <v>0.146946442495725</v>
      </c>
      <c r="M1561" s="7">
        <v>8.2921738579389101E-2</v>
      </c>
      <c r="N1561" s="7">
        <v>3.4991379911861603E-2</v>
      </c>
      <c r="O1561" s="7">
        <v>9.2328062105329595E-2</v>
      </c>
      <c r="P1561" s="7">
        <v>3.7949043012418998E-2</v>
      </c>
      <c r="Q1561" s="7">
        <v>4.5258127341053296</v>
      </c>
    </row>
    <row r="1562" spans="1:17" hidden="1" x14ac:dyDescent="0.25">
      <c r="A1562" s="3" t="s">
        <v>54</v>
      </c>
      <c r="B1562" s="2">
        <v>43739</v>
      </c>
      <c r="C1562" s="34">
        <v>0.98149853392251296</v>
      </c>
      <c r="D1562" s="7">
        <v>3.1541433714972603E-2</v>
      </c>
      <c r="E1562" s="7">
        <v>0.46975722318605401</v>
      </c>
      <c r="F1562" s="14">
        <v>0.49870134309897302</v>
      </c>
      <c r="G1562" s="7">
        <v>8.5677406472414504E-3</v>
      </c>
      <c r="H1562" s="7">
        <v>1.3351101860749E-2</v>
      </c>
      <c r="I1562" s="34">
        <v>0.23110884613827201</v>
      </c>
      <c r="J1562" s="34">
        <v>0.211746353303742</v>
      </c>
      <c r="K1562" s="34">
        <v>0.144636712462022</v>
      </c>
      <c r="L1562" s="34">
        <v>0.14055958120194201</v>
      </c>
      <c r="M1562" s="7">
        <v>8.4076529360789604E-2</v>
      </c>
      <c r="N1562" s="7">
        <v>3.60918900745964E-2</v>
      </c>
      <c r="O1562" s="7">
        <v>9.23766461507117E-2</v>
      </c>
      <c r="P1562" s="7">
        <v>3.7484598799933502E-2</v>
      </c>
      <c r="Q1562" s="7">
        <v>4.5076060029284104</v>
      </c>
    </row>
    <row r="1563" spans="1:17" hidden="1" x14ac:dyDescent="0.25">
      <c r="A1563" s="3" t="s">
        <v>54</v>
      </c>
      <c r="B1563" s="2">
        <v>43770</v>
      </c>
      <c r="C1563" s="34">
        <v>1.07218659135271</v>
      </c>
      <c r="D1563" s="7">
        <v>2.7920849200941299E-2</v>
      </c>
      <c r="E1563" s="7">
        <v>0.469071755807769</v>
      </c>
      <c r="F1563" s="14">
        <v>0.50300739499128999</v>
      </c>
      <c r="G1563" s="7">
        <v>8.1061509724427196E-3</v>
      </c>
      <c r="H1563" s="7">
        <v>1.6143941150261101E-2</v>
      </c>
      <c r="I1563" s="34">
        <v>0.233519376227702</v>
      </c>
      <c r="J1563" s="34">
        <v>0.20693717196079101</v>
      </c>
      <c r="K1563" s="34">
        <v>0.16660525817560801</v>
      </c>
      <c r="L1563" s="34">
        <v>0.13524690472136999</v>
      </c>
      <c r="M1563" s="7">
        <v>8.5777835514497303E-2</v>
      </c>
      <c r="N1563" s="7">
        <v>4.0274917460710498E-2</v>
      </c>
      <c r="O1563" s="7">
        <v>7.34560188444843E-2</v>
      </c>
      <c r="P1563" s="7">
        <v>3.3932424972134098E-2</v>
      </c>
      <c r="Q1563" s="7">
        <v>4.4631969846846999</v>
      </c>
    </row>
    <row r="1564" spans="1:17" hidden="1" x14ac:dyDescent="0.25">
      <c r="A1564" s="3" t="s">
        <v>54</v>
      </c>
      <c r="B1564" s="2">
        <v>43800</v>
      </c>
      <c r="C1564" s="34">
        <v>1.4062608413689901</v>
      </c>
      <c r="D1564" s="7">
        <v>2.35141033529556E-2</v>
      </c>
      <c r="E1564" s="7">
        <v>0.48608703951921001</v>
      </c>
      <c r="F1564" s="14">
        <v>0.49039885712783499</v>
      </c>
      <c r="G1564" s="7">
        <v>7.0471365521418599E-3</v>
      </c>
      <c r="H1564" s="7">
        <v>1.9849318811545402E-2</v>
      </c>
      <c r="I1564" s="34">
        <v>0.24848977342661099</v>
      </c>
      <c r="J1564" s="34">
        <v>0.18424340079481</v>
      </c>
      <c r="K1564" s="34">
        <v>0.215572827915336</v>
      </c>
      <c r="L1564" s="34">
        <v>0.11864592034176701</v>
      </c>
      <c r="M1564" s="7">
        <v>8.1311859576841602E-2</v>
      </c>
      <c r="N1564" s="7">
        <v>3.4458372822085102E-2</v>
      </c>
      <c r="O1564" s="7">
        <v>6.1299411945496103E-2</v>
      </c>
      <c r="P1564" s="7">
        <v>2.90819778133669E-2</v>
      </c>
      <c r="Q1564" s="7">
        <v>4.3605641889555997</v>
      </c>
    </row>
    <row r="1565" spans="1:17" hidden="1" x14ac:dyDescent="0.25">
      <c r="A1565" s="3" t="s">
        <v>54</v>
      </c>
      <c r="B1565" s="2">
        <v>43831</v>
      </c>
      <c r="C1565" s="34">
        <v>0.83350459711408498</v>
      </c>
      <c r="D1565" s="7">
        <v>3.3286836262055697E-2</v>
      </c>
      <c r="E1565" s="7">
        <v>0.49277267494077098</v>
      </c>
      <c r="F1565" s="14">
        <v>0.47394048879717399</v>
      </c>
      <c r="G1565" s="7">
        <v>1.0516452198000899E-2</v>
      </c>
      <c r="H1565" s="7">
        <v>1.48821380606516E-2</v>
      </c>
      <c r="I1565" s="34">
        <v>0.197448062926491</v>
      </c>
      <c r="J1565" s="34">
        <v>0.20935034701489</v>
      </c>
      <c r="K1565" s="34">
        <v>0.14673974677702101</v>
      </c>
      <c r="L1565" s="34">
        <v>0.15873661593521399</v>
      </c>
      <c r="M1565" s="7">
        <v>8.8170869096501306E-2</v>
      </c>
      <c r="N1565" s="7">
        <v>3.3904460491461501E-2</v>
      </c>
      <c r="O1565" s="7">
        <v>0.100382530332029</v>
      </c>
      <c r="P1565" s="7">
        <v>3.9868777167739497E-2</v>
      </c>
      <c r="Q1565" s="7">
        <v>4.4278165410316896</v>
      </c>
    </row>
    <row r="1566" spans="1:17" hidden="1" x14ac:dyDescent="0.25">
      <c r="A1566" s="3" t="s">
        <v>54</v>
      </c>
      <c r="B1566" s="2">
        <v>43862</v>
      </c>
      <c r="C1566" s="34">
        <v>0.85221635534342399</v>
      </c>
      <c r="D1566" s="7">
        <v>3.77512928495361E-2</v>
      </c>
      <c r="E1566" s="7">
        <v>0.48510728971387801</v>
      </c>
      <c r="F1566" s="14">
        <v>0.477141417436586</v>
      </c>
      <c r="G1566" s="7">
        <v>9.9615762671888507E-3</v>
      </c>
      <c r="H1566" s="7">
        <v>1.6020197645062899E-2</v>
      </c>
      <c r="I1566" s="34">
        <v>0.192734644332164</v>
      </c>
      <c r="J1566" s="34">
        <v>0.236889913468665</v>
      </c>
      <c r="K1566" s="34">
        <v>0.13723637820624399</v>
      </c>
      <c r="L1566" s="34">
        <v>0.156416792152934</v>
      </c>
      <c r="M1566" s="7">
        <v>9.0976555391864694E-2</v>
      </c>
      <c r="N1566" s="7">
        <v>2.9456895561048899E-2</v>
      </c>
      <c r="O1566" s="7">
        <v>9.05300125552881E-2</v>
      </c>
      <c r="P1566" s="7">
        <v>3.9777034419539503E-2</v>
      </c>
      <c r="Q1566" s="7">
        <v>4.4512113527359896</v>
      </c>
    </row>
    <row r="1567" spans="1:17" hidden="1" x14ac:dyDescent="0.25">
      <c r="A1567" s="3" t="s">
        <v>54</v>
      </c>
      <c r="B1567" s="2">
        <v>43891</v>
      </c>
      <c r="C1567" s="34">
        <v>0.58675942257128599</v>
      </c>
      <c r="D1567" s="7">
        <v>4.41799697325541E-2</v>
      </c>
      <c r="E1567" s="7">
        <v>0.53895617863124601</v>
      </c>
      <c r="F1567" s="14">
        <v>0.41686385163619999</v>
      </c>
      <c r="G1567" s="7">
        <v>1.09742289237126E-2</v>
      </c>
      <c r="H1567" s="7">
        <v>1.6003628380021201E-2</v>
      </c>
      <c r="I1567" s="34">
        <v>0.16129314108101001</v>
      </c>
      <c r="J1567" s="34">
        <v>0.18082766269807099</v>
      </c>
      <c r="K1567" s="34">
        <v>0.108348823297526</v>
      </c>
      <c r="L1567" s="34">
        <v>0.27781870441133499</v>
      </c>
      <c r="M1567" s="7">
        <v>9.5805374720369194E-2</v>
      </c>
      <c r="N1567" s="7">
        <v>3.4892218506803199E-2</v>
      </c>
      <c r="O1567" s="7">
        <v>7.4081349404920005E-2</v>
      </c>
      <c r="P1567" s="7">
        <v>3.99548685762314E-2</v>
      </c>
      <c r="Q1567" s="7">
        <v>4.5556391885222602</v>
      </c>
    </row>
    <row r="1568" spans="1:17" hidden="1" x14ac:dyDescent="0.25">
      <c r="A1568" s="3" t="s">
        <v>54</v>
      </c>
      <c r="B1568" s="2">
        <v>43922</v>
      </c>
      <c r="C1568" s="34">
        <v>0.17359215394741401</v>
      </c>
      <c r="D1568" s="7">
        <v>9.2217362641614398E-2</v>
      </c>
      <c r="E1568" s="7">
        <v>0.65090233388389696</v>
      </c>
      <c r="F1568" s="14">
        <v>0.25688030347448798</v>
      </c>
      <c r="G1568" s="7">
        <v>2.4180435781914499E-2</v>
      </c>
      <c r="H1568" s="7">
        <v>3.30587711138236E-3</v>
      </c>
      <c r="I1568" s="34">
        <v>6.3502976999714897E-2</v>
      </c>
      <c r="J1568" s="34">
        <v>1.3628253073384E-2</v>
      </c>
      <c r="K1568" s="34">
        <v>3.8485550370536102E-3</v>
      </c>
      <c r="L1568" s="34">
        <v>0.73170252066805597</v>
      </c>
      <c r="M1568" s="7">
        <v>4.3512980102010899E-2</v>
      </c>
      <c r="N1568" s="7">
        <v>7.4608627839150399E-2</v>
      </c>
      <c r="O1568" s="7">
        <v>1.29615101738427E-2</v>
      </c>
      <c r="P1568" s="7">
        <v>2.87482632134906E-2</v>
      </c>
      <c r="Q1568" s="7">
        <v>4.6789950037496899</v>
      </c>
    </row>
    <row r="1569" spans="1:17" hidden="1" x14ac:dyDescent="0.25">
      <c r="A1569" s="3" t="s">
        <v>54</v>
      </c>
      <c r="B1569" s="2">
        <v>43952</v>
      </c>
      <c r="C1569" s="34">
        <v>0.20217910395675001</v>
      </c>
      <c r="D1569" s="7">
        <v>8.4032890046051203E-2</v>
      </c>
      <c r="E1569" s="7">
        <v>0.63380808638892605</v>
      </c>
      <c r="F1569" s="14">
        <v>0.28215902356502298</v>
      </c>
      <c r="G1569" s="7">
        <v>1.9115989415213499E-2</v>
      </c>
      <c r="H1569" s="7">
        <v>2.9942028626714799E-3</v>
      </c>
      <c r="I1569" s="34">
        <v>8.3740383337925897E-2</v>
      </c>
      <c r="J1569" s="34">
        <v>2.3145407728634802E-2</v>
      </c>
      <c r="K1569" s="34">
        <v>6.6120990802202503E-3</v>
      </c>
      <c r="L1569" s="34">
        <v>0.65845809186603199</v>
      </c>
      <c r="M1569" s="7">
        <v>5.5873725415543099E-2</v>
      </c>
      <c r="N1569" s="7">
        <v>9.4632533256982301E-2</v>
      </c>
      <c r="O1569" s="7">
        <v>1.28908287428406E-2</v>
      </c>
      <c r="P1569" s="7">
        <v>4.2536738293935901E-2</v>
      </c>
      <c r="Q1569" s="7">
        <v>4.7601342600069696</v>
      </c>
    </row>
    <row r="1570" spans="1:17" hidden="1" x14ac:dyDescent="0.25">
      <c r="A1570" s="3" t="s">
        <v>54</v>
      </c>
      <c r="B1570" s="2">
        <v>43983</v>
      </c>
      <c r="C1570" s="34">
        <v>0.317771966152331</v>
      </c>
      <c r="D1570" s="7">
        <v>5.70356473130871E-2</v>
      </c>
      <c r="E1570" s="7">
        <v>0.573374571583672</v>
      </c>
      <c r="F1570" s="14">
        <v>0.36958978110324098</v>
      </c>
      <c r="G1570" s="7">
        <v>1.5102768824136E-2</v>
      </c>
      <c r="H1570" s="7">
        <v>1.6980405858574899E-2</v>
      </c>
      <c r="I1570" s="34">
        <v>0.24702286378270499</v>
      </c>
      <c r="J1570" s="34">
        <v>4.5261199688354098E-2</v>
      </c>
      <c r="K1570" s="34">
        <v>7.4998726789964998E-2</v>
      </c>
      <c r="L1570" s="34">
        <v>0.39525372735639003</v>
      </c>
      <c r="M1570" s="7">
        <v>7.4857871146472896E-2</v>
      </c>
      <c r="N1570" s="7">
        <v>7.3380733495307507E-2</v>
      </c>
      <c r="O1570" s="7">
        <v>1.7890935235552199E-2</v>
      </c>
      <c r="P1570" s="7">
        <v>3.9250767822541999E-2</v>
      </c>
      <c r="Q1570" s="7">
        <v>4.7625606784609698</v>
      </c>
    </row>
    <row r="1571" spans="1:17" hidden="1" x14ac:dyDescent="0.25">
      <c r="A1571" s="3" t="s">
        <v>54</v>
      </c>
      <c r="B1571" s="2">
        <v>44013</v>
      </c>
      <c r="C1571" s="34">
        <v>0.52967970969522904</v>
      </c>
      <c r="D1571" s="7">
        <v>4.9577989629101003E-2</v>
      </c>
      <c r="E1571" s="7">
        <v>0.54948380550247899</v>
      </c>
      <c r="F1571" s="14">
        <v>0.40093820486842002</v>
      </c>
      <c r="G1571" s="7">
        <v>1.1047165283206499E-2</v>
      </c>
      <c r="H1571" s="7">
        <v>1.6444846872611399E-2</v>
      </c>
      <c r="I1571" s="34">
        <v>0.29116356930000198</v>
      </c>
      <c r="J1571" s="34">
        <v>0.121343159717075</v>
      </c>
      <c r="K1571" s="34">
        <v>9.3216414917630899E-2</v>
      </c>
      <c r="L1571" s="34">
        <v>0.23248629827810699</v>
      </c>
      <c r="M1571" s="7">
        <v>0.10900768855910201</v>
      </c>
      <c r="N1571" s="7">
        <v>6.6254140215438004E-2</v>
      </c>
      <c r="O1571" s="7">
        <v>2.3567252922459099E-2</v>
      </c>
      <c r="P1571" s="7">
        <v>3.54694639343687E-2</v>
      </c>
      <c r="Q1571" s="7">
        <v>4.7390182496068602</v>
      </c>
    </row>
    <row r="1572" spans="1:17" hidden="1" x14ac:dyDescent="0.25">
      <c r="A1572" s="3" t="s">
        <v>54</v>
      </c>
      <c r="B1572" s="2">
        <v>44044</v>
      </c>
      <c r="C1572" s="34">
        <v>0.68534900094025497</v>
      </c>
      <c r="D1572" s="7">
        <v>4.0808127045526901E-2</v>
      </c>
      <c r="E1572" s="7">
        <v>0.51815107285889195</v>
      </c>
      <c r="F1572" s="14">
        <v>0.441040800095581</v>
      </c>
      <c r="G1572" s="7">
        <v>8.9908249519833998E-3</v>
      </c>
      <c r="H1572" s="7">
        <v>1.81851319180628E-2</v>
      </c>
      <c r="I1572" s="34">
        <v>0.26674592803137798</v>
      </c>
      <c r="J1572" s="34">
        <v>0.17882306555327701</v>
      </c>
      <c r="K1572" s="34">
        <v>0.125870316051892</v>
      </c>
      <c r="L1572" s="34">
        <v>0.18453364317759499</v>
      </c>
      <c r="M1572" s="7">
        <v>9.19008774502693E-2</v>
      </c>
      <c r="N1572" s="7">
        <v>5.592287189069E-2</v>
      </c>
      <c r="O1572" s="7">
        <v>3.3467832699238198E-2</v>
      </c>
      <c r="P1572" s="7">
        <v>3.5559508275614299E-2</v>
      </c>
      <c r="Q1572" s="7">
        <v>4.6292411684681003</v>
      </c>
    </row>
    <row r="1573" spans="1:17" hidden="1" x14ac:dyDescent="0.25">
      <c r="A1573" s="3" t="s">
        <v>54</v>
      </c>
      <c r="B1573" s="2">
        <v>44075</v>
      </c>
      <c r="C1573" s="34">
        <v>0.63202216790277799</v>
      </c>
      <c r="D1573" s="7">
        <v>4.6424900623364698E-2</v>
      </c>
      <c r="E1573" s="7">
        <v>0.52706655853411299</v>
      </c>
      <c r="F1573" s="14">
        <v>0.42650854084252199</v>
      </c>
      <c r="G1573" s="7">
        <v>1.1600740554395399E-2</v>
      </c>
      <c r="H1573" s="7">
        <v>1.6535347284961598E-2</v>
      </c>
      <c r="I1573" s="34">
        <v>0.247353838276751</v>
      </c>
      <c r="J1573" s="34">
        <v>0.17915856626884499</v>
      </c>
      <c r="K1573" s="34">
        <v>0.131055957757823</v>
      </c>
      <c r="L1573" s="34">
        <v>0.20103333573254001</v>
      </c>
      <c r="M1573" s="7">
        <v>0.105243356136621</v>
      </c>
      <c r="N1573" s="7">
        <v>4.7031776407880997E-2</v>
      </c>
      <c r="O1573" s="7">
        <v>3.9206853905893603E-2</v>
      </c>
      <c r="P1573" s="7">
        <v>2.1780227674287798E-2</v>
      </c>
      <c r="Q1573" s="7">
        <v>4.5917892173241697</v>
      </c>
    </row>
    <row r="1574" spans="1:17" hidden="1" x14ac:dyDescent="0.25">
      <c r="A1574" s="3" t="s">
        <v>54</v>
      </c>
      <c r="B1574" s="2">
        <v>44105</v>
      </c>
      <c r="C1574" s="34">
        <v>0.69163402537723195</v>
      </c>
      <c r="D1574" s="7">
        <v>4.0706513567556099E-2</v>
      </c>
      <c r="E1574" s="7">
        <v>0.52282688506036901</v>
      </c>
      <c r="F1574" s="14">
        <v>0.43646660137207499</v>
      </c>
      <c r="G1574" s="7">
        <v>1.05173913009522E-2</v>
      </c>
      <c r="H1574" s="7">
        <v>1.8314485463985598E-2</v>
      </c>
      <c r="I1574" s="34">
        <v>0.25369073076407</v>
      </c>
      <c r="J1574" s="34">
        <v>0.184691856129336</v>
      </c>
      <c r="K1574" s="34">
        <v>0.127471365227487</v>
      </c>
      <c r="L1574" s="34">
        <v>0.201254167388179</v>
      </c>
      <c r="M1574" s="7">
        <v>9.9453813329833496E-2</v>
      </c>
      <c r="N1574" s="7">
        <v>4.8124669068675303E-2</v>
      </c>
      <c r="O1574" s="7">
        <v>3.5031839331986003E-2</v>
      </c>
      <c r="P1574" s="7">
        <v>2.1449681995494699E-2</v>
      </c>
      <c r="Q1574" s="7">
        <v>4.6061423268907999</v>
      </c>
    </row>
    <row r="1575" spans="1:17" hidden="1" x14ac:dyDescent="0.25">
      <c r="A1575" s="3" t="s">
        <v>54</v>
      </c>
      <c r="B1575" s="2">
        <v>44136</v>
      </c>
      <c r="C1575" s="34">
        <v>0.33056699627126501</v>
      </c>
      <c r="D1575" s="7">
        <v>6.0032571318229103E-2</v>
      </c>
      <c r="E1575" s="7">
        <v>0.58593017374915501</v>
      </c>
      <c r="F1575" s="14">
        <v>0.35403725493261601</v>
      </c>
      <c r="G1575" s="7">
        <v>1.5858325564934501E-2</v>
      </c>
      <c r="H1575" s="7">
        <v>1.1254601782601001E-2</v>
      </c>
      <c r="I1575" s="34">
        <v>0.14330123609898901</v>
      </c>
      <c r="J1575" s="34">
        <v>0.105404145863625</v>
      </c>
      <c r="K1575" s="34">
        <v>6.8316115305052202E-2</v>
      </c>
      <c r="L1575" s="34">
        <v>0.39591574867600698</v>
      </c>
      <c r="M1575" s="7">
        <v>0.12472690841412599</v>
      </c>
      <c r="N1575" s="7">
        <v>7.7782050042037407E-2</v>
      </c>
      <c r="O1575" s="7">
        <v>3.89442994999687E-2</v>
      </c>
      <c r="P1575" s="7">
        <v>1.84965687526592E-2</v>
      </c>
      <c r="Q1575" s="7">
        <v>4.7173374219383399</v>
      </c>
    </row>
    <row r="1576" spans="1:17" hidden="1" x14ac:dyDescent="0.25">
      <c r="A1576" s="3" t="s">
        <v>54</v>
      </c>
      <c r="B1576" s="2">
        <v>44166</v>
      </c>
      <c r="C1576" s="34">
        <v>0.72622263591828895</v>
      </c>
      <c r="D1576" s="7">
        <v>3.6028282402379298E-2</v>
      </c>
      <c r="E1576" s="7">
        <v>0.55500134510965704</v>
      </c>
      <c r="F1576" s="14">
        <v>0.40897037248796397</v>
      </c>
      <c r="G1576" s="7">
        <v>1.06528927668731E-2</v>
      </c>
      <c r="H1576" s="7">
        <v>2.0878029390193599E-2</v>
      </c>
      <c r="I1576" s="34">
        <v>0.27474372878366199</v>
      </c>
      <c r="J1576" s="34">
        <v>0.109217068252458</v>
      </c>
      <c r="K1576" s="34">
        <v>0.16948244968791101</v>
      </c>
      <c r="L1576" s="34">
        <v>0.21485846800938899</v>
      </c>
      <c r="M1576" s="7">
        <v>0.104200105349224</v>
      </c>
      <c r="N1576" s="7">
        <v>4.8784181368262403E-2</v>
      </c>
      <c r="O1576" s="7">
        <v>1.9987352356693199E-2</v>
      </c>
      <c r="P1576" s="7">
        <v>2.7195724035332401E-2</v>
      </c>
      <c r="Q1576" s="7">
        <v>4.5874366280705097</v>
      </c>
    </row>
    <row r="1577" spans="1:17" hidden="1" x14ac:dyDescent="0.25">
      <c r="A1577" s="3" t="s">
        <v>54</v>
      </c>
      <c r="B1577" s="2">
        <v>44197</v>
      </c>
      <c r="C1577" s="34">
        <v>0.21379694829350801</v>
      </c>
      <c r="D1577" s="7">
        <v>8.0803754801397704E-2</v>
      </c>
      <c r="E1577" s="7">
        <v>0.651892978481597</v>
      </c>
      <c r="F1577" s="14">
        <v>0.26730326671700499</v>
      </c>
      <c r="G1577" s="7">
        <v>2.0403477056096801E-2</v>
      </c>
      <c r="H1577" s="7">
        <v>4.8221183646943496E-3</v>
      </c>
      <c r="I1577" s="34">
        <v>7.6697635373702194E-2</v>
      </c>
      <c r="J1577" s="34">
        <v>5.3031423641638903E-2</v>
      </c>
      <c r="K1577" s="34">
        <v>2.0680369404038099E-2</v>
      </c>
      <c r="L1577" s="34">
        <v>0.549728836898002</v>
      </c>
      <c r="M1577" s="7">
        <v>0.13480054135557701</v>
      </c>
      <c r="N1577" s="7">
        <v>5.5422484083983897E-2</v>
      </c>
      <c r="O1577" s="7">
        <v>4.31569083054908E-2</v>
      </c>
      <c r="P1577" s="7">
        <v>4.1256205516776702E-2</v>
      </c>
      <c r="Q1577" s="7">
        <v>4.7809210234577</v>
      </c>
    </row>
    <row r="1578" spans="1:17" hidden="1" x14ac:dyDescent="0.25">
      <c r="A1578" s="3" t="s">
        <v>54</v>
      </c>
      <c r="B1578" s="2">
        <v>44228</v>
      </c>
      <c r="C1578" s="34">
        <v>0.21914432548322799</v>
      </c>
      <c r="D1578" s="7">
        <v>7.5475718702320393E-2</v>
      </c>
      <c r="E1578" s="7">
        <v>0.64202618715733895</v>
      </c>
      <c r="F1578" s="14">
        <v>0.28249809414034099</v>
      </c>
      <c r="G1578" s="7">
        <v>1.9574719260028298E-2</v>
      </c>
      <c r="H1578" s="7">
        <v>3.4528924685260998E-3</v>
      </c>
      <c r="I1578" s="34">
        <v>8.2761061669451602E-2</v>
      </c>
      <c r="J1578" s="34">
        <v>6.2318763621004303E-2</v>
      </c>
      <c r="K1578" s="34">
        <v>2.3774269102176601E-2</v>
      </c>
      <c r="L1578" s="34">
        <v>0.522811716730051</v>
      </c>
      <c r="M1578" s="7">
        <v>0.130386561149684</v>
      </c>
      <c r="N1578" s="7">
        <v>7.2210140671291903E-2</v>
      </c>
      <c r="O1578" s="7">
        <v>3.9329561598337802E-2</v>
      </c>
      <c r="P1578" s="7">
        <v>4.3380313729449199E-2</v>
      </c>
      <c r="Q1578" s="7">
        <v>4.7775089790720697</v>
      </c>
    </row>
    <row r="1579" spans="1:17" hidden="1" x14ac:dyDescent="0.25">
      <c r="A1579" s="3" t="s">
        <v>54</v>
      </c>
      <c r="B1579" s="2">
        <v>44256</v>
      </c>
      <c r="C1579" s="34">
        <v>0.28005439515715702</v>
      </c>
      <c r="D1579" s="7">
        <v>6.6788146732253098E-2</v>
      </c>
      <c r="E1579" s="7">
        <v>0.63249504747654395</v>
      </c>
      <c r="F1579" s="14">
        <v>0.30071680579120302</v>
      </c>
      <c r="G1579" s="7">
        <v>2.7490384838204301E-2</v>
      </c>
      <c r="H1579" s="7">
        <v>3.80966746117129E-3</v>
      </c>
      <c r="I1579" s="34">
        <v>8.6519277433270397E-2</v>
      </c>
      <c r="J1579" s="34">
        <v>6.6420456729378297E-2</v>
      </c>
      <c r="K1579" s="34">
        <v>2.59308740739548E-2</v>
      </c>
      <c r="L1579" s="34">
        <v>0.49174490643074198</v>
      </c>
      <c r="M1579" s="7">
        <v>0.13861617156637401</v>
      </c>
      <c r="N1579" s="7">
        <v>6.6890325475845905E-2</v>
      </c>
      <c r="O1579" s="7">
        <v>4.42272604216115E-2</v>
      </c>
      <c r="P1579" s="7">
        <v>4.8350675569447797E-2</v>
      </c>
      <c r="Q1579" s="7">
        <v>4.8141121447044597</v>
      </c>
    </row>
    <row r="1580" spans="1:17" hidden="1" x14ac:dyDescent="0.25">
      <c r="A1580" s="3" t="s">
        <v>54</v>
      </c>
      <c r="B1580" s="2">
        <v>44287</v>
      </c>
      <c r="C1580" s="34">
        <v>0.559287407082107</v>
      </c>
      <c r="D1580" s="7">
        <v>4.7151997010105799E-2</v>
      </c>
      <c r="E1580" s="7">
        <v>0.55804753483349501</v>
      </c>
      <c r="F1580" s="14">
        <v>0.39480046815639902</v>
      </c>
      <c r="G1580" s="7">
        <v>1.18143730517656E-2</v>
      </c>
      <c r="H1580" s="7">
        <v>1.42102325678348E-2</v>
      </c>
      <c r="I1580" s="34">
        <v>0.28465479957233297</v>
      </c>
      <c r="J1580" s="34">
        <v>9.9326096113910203E-2</v>
      </c>
      <c r="K1580" s="34">
        <v>0.10447548514239199</v>
      </c>
      <c r="L1580" s="34">
        <v>0.23824897273926601</v>
      </c>
      <c r="M1580" s="7">
        <v>0.108292324835868</v>
      </c>
      <c r="N1580" s="7">
        <v>7.3494955109726506E-2</v>
      </c>
      <c r="O1580" s="7">
        <v>2.87744316953037E-2</v>
      </c>
      <c r="P1580" s="7">
        <v>3.6708329171599198E-2</v>
      </c>
      <c r="Q1580" s="7">
        <v>4.6794363952897902</v>
      </c>
    </row>
    <row r="1581" spans="1:17" hidden="1" x14ac:dyDescent="0.25">
      <c r="A1581" s="3" t="s">
        <v>54</v>
      </c>
      <c r="B1581" s="2">
        <v>44317</v>
      </c>
      <c r="C1581" s="34">
        <v>0.71413180789947195</v>
      </c>
      <c r="D1581" s="7">
        <v>4.1078246016066002E-2</v>
      </c>
      <c r="E1581" s="7">
        <v>0.51374608029264501</v>
      </c>
      <c r="F1581" s="14">
        <v>0.44517567369128902</v>
      </c>
      <c r="G1581" s="7">
        <v>8.4875132609402194E-3</v>
      </c>
      <c r="H1581" s="7">
        <v>1.8814529721470599E-2</v>
      </c>
      <c r="I1581" s="34">
        <v>0.28368383296703498</v>
      </c>
      <c r="J1581" s="34">
        <v>0.15213030505562</v>
      </c>
      <c r="K1581" s="34">
        <v>0.12591709129001799</v>
      </c>
      <c r="L1581" s="34">
        <v>0.186990261587451</v>
      </c>
      <c r="M1581" s="7">
        <v>9.50597752220943E-2</v>
      </c>
      <c r="N1581" s="7">
        <v>5.6740980643811903E-2</v>
      </c>
      <c r="O1581" s="7">
        <v>3.5690800320383201E-2</v>
      </c>
      <c r="P1581" s="7">
        <v>3.6484909931175397E-2</v>
      </c>
      <c r="Q1581" s="7">
        <v>4.6245062199006899</v>
      </c>
    </row>
    <row r="1582" spans="1:17" hidden="1" x14ac:dyDescent="0.25">
      <c r="A1582" s="3" t="s">
        <v>54</v>
      </c>
      <c r="B1582" s="2">
        <v>44348</v>
      </c>
      <c r="C1582" s="34">
        <v>0.68411840474886398</v>
      </c>
      <c r="D1582" s="7">
        <v>4.0760735881267801E-2</v>
      </c>
      <c r="E1582" s="7">
        <v>0.51981280149644005</v>
      </c>
      <c r="F1582" s="14">
        <v>0.43942646262229201</v>
      </c>
      <c r="G1582" s="7">
        <v>8.6634905223002701E-3</v>
      </c>
      <c r="H1582" s="7">
        <v>1.5951393052627001E-2</v>
      </c>
      <c r="I1582" s="34">
        <v>0.25909320609040998</v>
      </c>
      <c r="J1582" s="34">
        <v>0.18327131005206301</v>
      </c>
      <c r="K1582" s="34">
        <v>0.114210314320514</v>
      </c>
      <c r="L1582" s="34">
        <v>0.191663025911119</v>
      </c>
      <c r="M1582" s="7">
        <v>9.7875418156950902E-2</v>
      </c>
      <c r="N1582" s="7">
        <v>4.7618708145518197E-2</v>
      </c>
      <c r="O1582" s="7">
        <v>4.1871912920453197E-2</v>
      </c>
      <c r="P1582" s="7">
        <v>3.9781220828044701E-2</v>
      </c>
      <c r="Q1582" s="7">
        <v>4.6471629259627303</v>
      </c>
    </row>
    <row r="1583" spans="1:17" hidden="1" x14ac:dyDescent="0.25">
      <c r="A1583" s="3" t="s">
        <v>54</v>
      </c>
      <c r="B1583" s="2">
        <v>44378</v>
      </c>
      <c r="C1583" s="34">
        <v>0.77824735706583403</v>
      </c>
      <c r="D1583" s="7">
        <v>3.9342742728405503E-2</v>
      </c>
      <c r="E1583" s="7">
        <v>0.51129620189147895</v>
      </c>
      <c r="F1583" s="14">
        <v>0.449361055380115</v>
      </c>
      <c r="G1583" s="7">
        <v>1.0129507125652399E-2</v>
      </c>
      <c r="H1583" s="7">
        <v>1.6485535224262E-2</v>
      </c>
      <c r="I1583" s="34">
        <v>0.25017325487596098</v>
      </c>
      <c r="J1583" s="34">
        <v>0.20288356633431801</v>
      </c>
      <c r="K1583" s="34">
        <v>0.116362787070456</v>
      </c>
      <c r="L1583" s="34">
        <v>0.17739924119963199</v>
      </c>
      <c r="M1583" s="7">
        <v>8.9985280073493004E-2</v>
      </c>
      <c r="N1583" s="7">
        <v>4.7436124567723503E-2</v>
      </c>
      <c r="O1583" s="7">
        <v>5.0355762120932297E-2</v>
      </c>
      <c r="P1583" s="7">
        <v>3.8788941407570901E-2</v>
      </c>
      <c r="Q1583" s="7">
        <v>4.6357580767346303</v>
      </c>
    </row>
    <row r="1584" spans="1:17" hidden="1" x14ac:dyDescent="0.25">
      <c r="A1584" s="3" t="s">
        <v>54</v>
      </c>
      <c r="B1584" s="2">
        <v>44409</v>
      </c>
      <c r="C1584" s="34">
        <v>0.82980332648239896</v>
      </c>
      <c r="D1584" s="7">
        <v>3.78698279046491E-2</v>
      </c>
      <c r="E1584" s="7">
        <v>0.48936791464306101</v>
      </c>
      <c r="F1584" s="14">
        <v>0.47276225745229</v>
      </c>
      <c r="G1584" s="7">
        <v>7.5765064177090698E-3</v>
      </c>
      <c r="H1584" s="7">
        <v>1.8439749236889701E-2</v>
      </c>
      <c r="I1584" s="34">
        <v>0.24327959938243701</v>
      </c>
      <c r="J1584" s="34">
        <v>0.23261740865328201</v>
      </c>
      <c r="K1584" s="34">
        <v>0.11058962914677301</v>
      </c>
      <c r="L1584" s="34">
        <v>0.161599531295881</v>
      </c>
      <c r="M1584" s="7">
        <v>8.0871490352344699E-2</v>
      </c>
      <c r="N1584" s="7">
        <v>5.2078193045289198E-2</v>
      </c>
      <c r="O1584" s="7">
        <v>5.5514007995636203E-2</v>
      </c>
      <c r="P1584" s="7">
        <v>3.7433884473757902E-2</v>
      </c>
      <c r="Q1584" s="7">
        <v>4.6089699708463199</v>
      </c>
    </row>
    <row r="1585" spans="1:17" x14ac:dyDescent="0.25">
      <c r="A1585" s="3" t="s">
        <v>54</v>
      </c>
      <c r="B1585" s="2">
        <v>44440</v>
      </c>
      <c r="C1585" s="34">
        <v>0.77466679807822503</v>
      </c>
      <c r="D1585" s="7">
        <v>3.6748745221672902E-2</v>
      </c>
      <c r="E1585" s="7">
        <v>0.51069341495234799</v>
      </c>
      <c r="F1585" s="14">
        <v>0.45255783982597902</v>
      </c>
      <c r="G1585" s="7">
        <v>1.1205110586272901E-2</v>
      </c>
      <c r="H1585" s="7">
        <v>1.6223996374339598E-2</v>
      </c>
      <c r="I1585" s="34">
        <v>0.225061813889256</v>
      </c>
      <c r="J1585" s="34">
        <v>0.235247129744074</v>
      </c>
      <c r="K1585" s="34">
        <v>0.11429891626088599</v>
      </c>
      <c r="L1585" s="34">
        <v>0.16734732994719201</v>
      </c>
      <c r="M1585" s="7">
        <v>8.6776495520186098E-2</v>
      </c>
      <c r="N1585" s="7">
        <v>5.0557036338091103E-2</v>
      </c>
      <c r="O1585" s="7">
        <v>5.5194562906043999E-2</v>
      </c>
      <c r="P1585" s="7">
        <v>3.8087608433657501E-2</v>
      </c>
      <c r="Q1585" s="7">
        <v>4.6694912569842399</v>
      </c>
    </row>
    <row r="1586" spans="1:17" hidden="1" x14ac:dyDescent="0.25">
      <c r="A1586" s="3" t="s">
        <v>55</v>
      </c>
      <c r="B1586" s="2">
        <v>43466</v>
      </c>
      <c r="C1586" s="34">
        <v>0.85457753341611198</v>
      </c>
      <c r="D1586" s="7">
        <v>3.8691175887629797E-2</v>
      </c>
      <c r="E1586" s="7">
        <v>0.629019618374</v>
      </c>
      <c r="F1586" s="14">
        <v>0.33228920573837101</v>
      </c>
      <c r="G1586" s="7">
        <v>1.4013061020983399E-2</v>
      </c>
      <c r="H1586" s="7">
        <v>2.7321002352323001E-2</v>
      </c>
      <c r="I1586" s="34">
        <v>0.173626979141529</v>
      </c>
      <c r="J1586" s="34">
        <v>0.202278232140613</v>
      </c>
      <c r="K1586" s="34">
        <v>0.124011542694605</v>
      </c>
      <c r="L1586" s="34">
        <v>0.21871439312059299</v>
      </c>
      <c r="M1586" s="7">
        <v>7.9650149265107495E-2</v>
      </c>
      <c r="N1586" s="7">
        <v>2.46633625241564E-2</v>
      </c>
      <c r="O1586" s="7">
        <v>6.4199614798965396E-2</v>
      </c>
      <c r="P1586" s="7">
        <v>7.1521662941124803E-2</v>
      </c>
      <c r="Q1586" s="7">
        <v>6.0151603058937502</v>
      </c>
    </row>
    <row r="1587" spans="1:17" hidden="1" x14ac:dyDescent="0.25">
      <c r="A1587" s="3" t="s">
        <v>55</v>
      </c>
      <c r="B1587" s="2">
        <v>43497</v>
      </c>
      <c r="C1587" s="34">
        <v>0.89115665575026104</v>
      </c>
      <c r="D1587" s="7">
        <v>4.0026784069712197E-2</v>
      </c>
      <c r="E1587" s="7">
        <v>0.62021986891188097</v>
      </c>
      <c r="F1587" s="14">
        <v>0.33975334701840698</v>
      </c>
      <c r="G1587" s="7">
        <v>1.25215950984402E-2</v>
      </c>
      <c r="H1587" s="7">
        <v>2.5845288664544001E-2</v>
      </c>
      <c r="I1587" s="34">
        <v>0.15749391032563001</v>
      </c>
      <c r="J1587" s="34">
        <v>0.24464577644049801</v>
      </c>
      <c r="K1587" s="34">
        <v>0.10873778613370499</v>
      </c>
      <c r="L1587" s="34">
        <v>0.22074162311694501</v>
      </c>
      <c r="M1587" s="7">
        <v>7.7693093139397207E-2</v>
      </c>
      <c r="N1587" s="7">
        <v>2.3529621348099199E-2</v>
      </c>
      <c r="O1587" s="7">
        <v>5.9048790153206999E-2</v>
      </c>
      <c r="P1587" s="7">
        <v>6.9742515579533898E-2</v>
      </c>
      <c r="Q1587" s="7">
        <v>6.1555056492819498</v>
      </c>
    </row>
    <row r="1588" spans="1:17" hidden="1" x14ac:dyDescent="0.25">
      <c r="A1588" s="3" t="s">
        <v>55</v>
      </c>
      <c r="B1588" s="2">
        <v>43525</v>
      </c>
      <c r="C1588" s="34">
        <v>1.04045831747269</v>
      </c>
      <c r="D1588" s="7">
        <v>3.8655857840707901E-2</v>
      </c>
      <c r="E1588" s="7">
        <v>0.60300368675330496</v>
      </c>
      <c r="F1588" s="14">
        <v>0.35834045540598702</v>
      </c>
      <c r="G1588" s="7">
        <v>1.5887999116878399E-2</v>
      </c>
      <c r="H1588" s="7">
        <v>2.3663766047531301E-2</v>
      </c>
      <c r="I1588" s="34">
        <v>0.15870848378006</v>
      </c>
      <c r="J1588" s="34">
        <v>0.243714100761837</v>
      </c>
      <c r="K1588" s="34">
        <v>0.107465340099364</v>
      </c>
      <c r="L1588" s="34">
        <v>0.213618777842708</v>
      </c>
      <c r="M1588" s="7">
        <v>7.2823735886501095E-2</v>
      </c>
      <c r="N1588" s="7">
        <v>2.30933337134872E-2</v>
      </c>
      <c r="O1588" s="7">
        <v>5.8196489059833399E-2</v>
      </c>
      <c r="P1588" s="7">
        <v>8.28279736917992E-2</v>
      </c>
      <c r="Q1588" s="7">
        <v>6.14864577568967</v>
      </c>
    </row>
    <row r="1589" spans="1:17" hidden="1" x14ac:dyDescent="0.25">
      <c r="A1589" s="3" t="s">
        <v>55</v>
      </c>
      <c r="B1589" s="2">
        <v>43556</v>
      </c>
      <c r="C1589" s="34">
        <v>0.98551362589626801</v>
      </c>
      <c r="D1589" s="7">
        <v>3.8257241059820903E-2</v>
      </c>
      <c r="E1589" s="7">
        <v>0.60575635489683899</v>
      </c>
      <c r="F1589" s="14">
        <v>0.35598640404333998</v>
      </c>
      <c r="G1589" s="7">
        <v>2.2235764109701701E-2</v>
      </c>
      <c r="H1589" s="7">
        <v>2.80028993370279E-2</v>
      </c>
      <c r="I1589" s="34">
        <v>0.16506019370917199</v>
      </c>
      <c r="J1589" s="34">
        <v>0.23509520528743699</v>
      </c>
      <c r="K1589" s="34">
        <v>0.10608057123215001</v>
      </c>
      <c r="L1589" s="34">
        <v>0.20490627564050601</v>
      </c>
      <c r="M1589" s="7">
        <v>7.1714387122265397E-2</v>
      </c>
      <c r="N1589" s="7">
        <v>3.5310058260126398E-2</v>
      </c>
      <c r="O1589" s="7">
        <v>6.2193813045496003E-2</v>
      </c>
      <c r="P1589" s="7">
        <v>6.9400832256117498E-2</v>
      </c>
      <c r="Q1589" s="7">
        <v>6.1574880312780502</v>
      </c>
    </row>
    <row r="1590" spans="1:17" hidden="1" x14ac:dyDescent="0.25">
      <c r="A1590" s="3" t="s">
        <v>55</v>
      </c>
      <c r="B1590" s="2">
        <v>43586</v>
      </c>
      <c r="C1590" s="34">
        <v>1.0017988127994</v>
      </c>
      <c r="D1590" s="7">
        <v>4.0468620322210103E-2</v>
      </c>
      <c r="E1590" s="7">
        <v>0.62388786603215796</v>
      </c>
      <c r="F1590" s="14">
        <v>0.335643513645632</v>
      </c>
      <c r="G1590" s="7">
        <v>1.3401226173971501E-2</v>
      </c>
      <c r="H1590" s="7">
        <v>2.6558067609670701E-2</v>
      </c>
      <c r="I1590" s="34">
        <v>0.172538808834867</v>
      </c>
      <c r="J1590" s="34">
        <v>0.24190568546416</v>
      </c>
      <c r="K1590" s="34">
        <v>0.104879341645255</v>
      </c>
      <c r="L1590" s="34">
        <v>0.20950179526555199</v>
      </c>
      <c r="M1590" s="7">
        <v>7.3346797104458003E-2</v>
      </c>
      <c r="N1590" s="7">
        <v>2.9160591511580701E-2</v>
      </c>
      <c r="O1590" s="7">
        <v>6.0374565267784501E-2</v>
      </c>
      <c r="P1590" s="7">
        <v>6.8333121122700097E-2</v>
      </c>
      <c r="Q1590" s="7">
        <v>6.1317619731010398</v>
      </c>
    </row>
    <row r="1591" spans="1:17" hidden="1" x14ac:dyDescent="0.25">
      <c r="A1591" s="3" t="s">
        <v>55</v>
      </c>
      <c r="B1591" s="2">
        <v>43617</v>
      </c>
      <c r="C1591" s="34">
        <v>0.92898667092521603</v>
      </c>
      <c r="D1591" s="7">
        <v>4.5705289633801202E-2</v>
      </c>
      <c r="E1591" s="7">
        <v>0.63136605133897805</v>
      </c>
      <c r="F1591" s="14">
        <v>0.32292865902722101</v>
      </c>
      <c r="G1591" s="7">
        <v>1.26881767772263E-2</v>
      </c>
      <c r="H1591" s="7">
        <v>2.5003662555787402E-2</v>
      </c>
      <c r="I1591" s="34">
        <v>0.17065330936390499</v>
      </c>
      <c r="J1591" s="34">
        <v>0.23202921549129699</v>
      </c>
      <c r="K1591" s="34">
        <v>0.119302804055852</v>
      </c>
      <c r="L1591" s="34">
        <v>0.20582090749470999</v>
      </c>
      <c r="M1591" s="7">
        <v>7.56040336470096E-2</v>
      </c>
      <c r="N1591" s="7">
        <v>2.66510711686288E-2</v>
      </c>
      <c r="O1591" s="7">
        <v>5.8975452293374302E-2</v>
      </c>
      <c r="P1591" s="7">
        <v>7.3271367152209305E-2</v>
      </c>
      <c r="Q1591" s="7">
        <v>6.1593949521174203</v>
      </c>
    </row>
    <row r="1592" spans="1:17" hidden="1" x14ac:dyDescent="0.25">
      <c r="A1592" s="3" t="s">
        <v>55</v>
      </c>
      <c r="B1592" s="2">
        <v>43647</v>
      </c>
      <c r="C1592" s="34">
        <v>0.96993292053649105</v>
      </c>
      <c r="D1592" s="7">
        <v>4.3238125309749499E-2</v>
      </c>
      <c r="E1592" s="7">
        <v>0.61485493312412898</v>
      </c>
      <c r="F1592" s="14">
        <v>0.341906941566122</v>
      </c>
      <c r="G1592" s="7">
        <v>1.3534663114770199E-2</v>
      </c>
      <c r="H1592" s="7">
        <v>2.4542890098636101E-2</v>
      </c>
      <c r="I1592" s="34">
        <v>0.176644001869808</v>
      </c>
      <c r="J1592" s="34">
        <v>0.22828529693709201</v>
      </c>
      <c r="K1592" s="34">
        <v>0.116768127533112</v>
      </c>
      <c r="L1592" s="34">
        <v>0.201843211913251</v>
      </c>
      <c r="M1592" s="7">
        <v>7.5652164751476306E-2</v>
      </c>
      <c r="N1592" s="7">
        <v>2.3637709766103299E-2</v>
      </c>
      <c r="O1592" s="7">
        <v>6.2556918290014002E-2</v>
      </c>
      <c r="P1592" s="7">
        <v>7.6535015725737704E-2</v>
      </c>
      <c r="Q1592" s="7">
        <v>6.1618545744683697</v>
      </c>
    </row>
    <row r="1593" spans="1:17" hidden="1" x14ac:dyDescent="0.25">
      <c r="A1593" s="3" t="s">
        <v>55</v>
      </c>
      <c r="B1593" s="2">
        <v>43678</v>
      </c>
      <c r="C1593" s="34">
        <v>0.95038807366231004</v>
      </c>
      <c r="D1593" s="7">
        <v>4.2069649245044402E-2</v>
      </c>
      <c r="E1593" s="7">
        <v>0.64928045347581598</v>
      </c>
      <c r="F1593" s="14">
        <v>0.30864989727914</v>
      </c>
      <c r="G1593" s="7">
        <v>1.3933534881558501E-2</v>
      </c>
      <c r="H1593" s="7">
        <v>2.5563425473751698E-2</v>
      </c>
      <c r="I1593" s="34">
        <v>0.17400533169515101</v>
      </c>
      <c r="J1593" s="34">
        <v>0.23149574290835501</v>
      </c>
      <c r="K1593" s="34">
        <v>0.112368716106891</v>
      </c>
      <c r="L1593" s="34">
        <v>0.198994449661651</v>
      </c>
      <c r="M1593" s="7">
        <v>7.5047024654192995E-2</v>
      </c>
      <c r="N1593" s="7">
        <v>3.50158214552811E-2</v>
      </c>
      <c r="O1593" s="7">
        <v>5.4781056801525799E-2</v>
      </c>
      <c r="P1593" s="7">
        <v>7.8794896361640998E-2</v>
      </c>
      <c r="Q1593" s="7">
        <v>6.0786857042460998</v>
      </c>
    </row>
    <row r="1594" spans="1:17" hidden="1" x14ac:dyDescent="0.25">
      <c r="A1594" s="3" t="s">
        <v>55</v>
      </c>
      <c r="B1594" s="2">
        <v>43709</v>
      </c>
      <c r="C1594" s="34">
        <v>0.92894911365069199</v>
      </c>
      <c r="D1594" s="7">
        <v>4.6153108590711901E-2</v>
      </c>
      <c r="E1594" s="7">
        <v>0.61519481508658302</v>
      </c>
      <c r="F1594" s="14">
        <v>0.338652076322705</v>
      </c>
      <c r="G1594" s="7">
        <v>1.48677794380596E-2</v>
      </c>
      <c r="H1594" s="7">
        <v>2.42730886560584E-2</v>
      </c>
      <c r="I1594" s="34">
        <v>0.16782426364625599</v>
      </c>
      <c r="J1594" s="34">
        <v>0.23892630524794101</v>
      </c>
      <c r="K1594" s="34">
        <v>0.116049141616604</v>
      </c>
      <c r="L1594" s="34">
        <v>0.20988756848206</v>
      </c>
      <c r="M1594" s="7">
        <v>6.8923882381726295E-2</v>
      </c>
      <c r="N1594" s="7">
        <v>3.3509101307005698E-2</v>
      </c>
      <c r="O1594" s="7">
        <v>5.3537132134017403E-2</v>
      </c>
      <c r="P1594" s="7">
        <v>7.2201737090271598E-2</v>
      </c>
      <c r="Q1594" s="7">
        <v>6.1938359588840504</v>
      </c>
    </row>
    <row r="1595" spans="1:17" hidden="1" x14ac:dyDescent="0.25">
      <c r="A1595" s="3" t="s">
        <v>55</v>
      </c>
      <c r="B1595" s="2">
        <v>43739</v>
      </c>
      <c r="C1595" s="34">
        <v>1.0639363625037599</v>
      </c>
      <c r="D1595" s="7">
        <v>4.3407106835894702E-2</v>
      </c>
      <c r="E1595" s="7">
        <v>0.62151047949731997</v>
      </c>
      <c r="F1595" s="14">
        <v>0.33508241366678498</v>
      </c>
      <c r="G1595" s="7">
        <v>1.4626805788635899E-2</v>
      </c>
      <c r="H1595" s="7">
        <v>2.7395490149941502E-2</v>
      </c>
      <c r="I1595" s="34">
        <v>0.16769439146061799</v>
      </c>
      <c r="J1595" s="34">
        <v>0.239327449726914</v>
      </c>
      <c r="K1595" s="34">
        <v>0.12625051417119201</v>
      </c>
      <c r="L1595" s="34">
        <v>0.207710368463524</v>
      </c>
      <c r="M1595" s="7">
        <v>6.9183985862877106E-2</v>
      </c>
      <c r="N1595" s="7">
        <v>2.4737109718902701E-2</v>
      </c>
      <c r="O1595" s="7">
        <v>5.2522224634401898E-2</v>
      </c>
      <c r="P1595" s="7">
        <v>7.0551660022993706E-2</v>
      </c>
      <c r="Q1595" s="7">
        <v>6.17296060868685</v>
      </c>
    </row>
    <row r="1596" spans="1:17" hidden="1" x14ac:dyDescent="0.25">
      <c r="A1596" s="3" t="s">
        <v>55</v>
      </c>
      <c r="B1596" s="2">
        <v>43770</v>
      </c>
      <c r="C1596" s="34">
        <v>1.1009640604928601</v>
      </c>
      <c r="D1596" s="7">
        <v>3.8763150016599503E-2</v>
      </c>
      <c r="E1596" s="7">
        <v>0.62517707568120495</v>
      </c>
      <c r="F1596" s="14">
        <v>0.33605977430219602</v>
      </c>
      <c r="G1596" s="7">
        <v>1.16533433167368E-2</v>
      </c>
      <c r="H1596" s="7">
        <v>2.3279455465281099E-2</v>
      </c>
      <c r="I1596" s="34">
        <v>0.17260507511294801</v>
      </c>
      <c r="J1596" s="34">
        <v>0.24252571637338599</v>
      </c>
      <c r="K1596" s="34">
        <v>0.13933503719961299</v>
      </c>
      <c r="L1596" s="34">
        <v>0.19704007884858399</v>
      </c>
      <c r="M1596" s="7">
        <v>6.6626633873611202E-2</v>
      </c>
      <c r="N1596" s="7">
        <v>2.6004220299398698E-2</v>
      </c>
      <c r="O1596" s="7">
        <v>4.9587357699361699E-2</v>
      </c>
      <c r="P1596" s="7">
        <v>7.1343081811080095E-2</v>
      </c>
      <c r="Q1596" s="7">
        <v>6.1001556816925504</v>
      </c>
    </row>
    <row r="1597" spans="1:17" hidden="1" x14ac:dyDescent="0.25">
      <c r="A1597" s="3" t="s">
        <v>55</v>
      </c>
      <c r="B1597" s="2">
        <v>43800</v>
      </c>
      <c r="C1597" s="34">
        <v>1.2833378528939401</v>
      </c>
      <c r="D1597" s="7">
        <v>3.84685385657711E-2</v>
      </c>
      <c r="E1597" s="7">
        <v>0.65616836103473997</v>
      </c>
      <c r="F1597" s="14">
        <v>0.305363100399489</v>
      </c>
      <c r="G1597" s="7">
        <v>1.03302053061083E-2</v>
      </c>
      <c r="H1597" s="7">
        <v>2.9841635805772398E-2</v>
      </c>
      <c r="I1597" s="34">
        <v>0.19441715812764301</v>
      </c>
      <c r="J1597" s="34">
        <v>0.220828182829231</v>
      </c>
      <c r="K1597" s="34">
        <v>0.17541408372032399</v>
      </c>
      <c r="L1597" s="34">
        <v>0.18542694603245599</v>
      </c>
      <c r="M1597" s="7">
        <v>6.7605329889655397E-2</v>
      </c>
      <c r="N1597" s="7">
        <v>1.90485609563898E-2</v>
      </c>
      <c r="O1597" s="7">
        <v>3.6759916550455497E-2</v>
      </c>
      <c r="P1597" s="7">
        <v>6.0327980781964302E-2</v>
      </c>
      <c r="Q1597" s="7">
        <v>6.0653259764090697</v>
      </c>
    </row>
    <row r="1598" spans="1:17" hidden="1" x14ac:dyDescent="0.25">
      <c r="A1598" s="3" t="s">
        <v>55</v>
      </c>
      <c r="B1598" s="2">
        <v>43831</v>
      </c>
      <c r="C1598" s="34">
        <v>0.90965707449976996</v>
      </c>
      <c r="D1598" s="7">
        <v>4.4990198719840897E-2</v>
      </c>
      <c r="E1598" s="7">
        <v>0.65187812140314305</v>
      </c>
      <c r="F1598" s="14">
        <v>0.303131679877016</v>
      </c>
      <c r="G1598" s="7">
        <v>1.37494450316608E-2</v>
      </c>
      <c r="H1598" s="7">
        <v>2.9661892164019901E-2</v>
      </c>
      <c r="I1598" s="34">
        <v>0.15387890682300201</v>
      </c>
      <c r="J1598" s="34">
        <v>0.22627736083493899</v>
      </c>
      <c r="K1598" s="34">
        <v>0.117111577665673</v>
      </c>
      <c r="L1598" s="34">
        <v>0.21879606838603199</v>
      </c>
      <c r="M1598" s="7">
        <v>7.2578415353715606E-2</v>
      </c>
      <c r="N1598" s="7">
        <v>3.4927611180223403E-2</v>
      </c>
      <c r="O1598" s="7">
        <v>5.1612799761208902E-2</v>
      </c>
      <c r="P1598" s="7">
        <v>8.1405922799525202E-2</v>
      </c>
      <c r="Q1598" s="7">
        <v>6.0512016425273298</v>
      </c>
    </row>
    <row r="1599" spans="1:17" hidden="1" x14ac:dyDescent="0.25">
      <c r="A1599" s="3" t="s">
        <v>55</v>
      </c>
      <c r="B1599" s="2">
        <v>43862</v>
      </c>
      <c r="C1599" s="34">
        <v>0.94560514125754203</v>
      </c>
      <c r="D1599" s="7">
        <v>5.03759271072814E-2</v>
      </c>
      <c r="E1599" s="7">
        <v>0.63986797372433901</v>
      </c>
      <c r="F1599" s="14">
        <v>0.30975609916837898</v>
      </c>
      <c r="G1599" s="7">
        <v>1.5946355538454401E-2</v>
      </c>
      <c r="H1599" s="7">
        <v>2.86315620146332E-2</v>
      </c>
      <c r="I1599" s="34">
        <v>0.14744044258307201</v>
      </c>
      <c r="J1599" s="34">
        <v>0.26663567221950302</v>
      </c>
      <c r="K1599" s="34">
        <v>0.102219225725073</v>
      </c>
      <c r="L1599" s="34">
        <v>0.22093021204065999</v>
      </c>
      <c r="M1599" s="7">
        <v>7.0234770122921605E-2</v>
      </c>
      <c r="N1599" s="7">
        <v>2.9786144929047301E-2</v>
      </c>
      <c r="O1599" s="7">
        <v>5.0466012724289702E-2</v>
      </c>
      <c r="P1599" s="7">
        <v>6.7709602102345195E-2</v>
      </c>
      <c r="Q1599" s="7">
        <v>6.1039504815552803</v>
      </c>
    </row>
    <row r="1600" spans="1:17" hidden="1" x14ac:dyDescent="0.25">
      <c r="A1600" s="3" t="s">
        <v>55</v>
      </c>
      <c r="B1600" s="2">
        <v>43891</v>
      </c>
      <c r="C1600" s="34">
        <v>0.72312803540025605</v>
      </c>
      <c r="D1600" s="7">
        <v>5.6401594733358297E-2</v>
      </c>
      <c r="E1600" s="7">
        <v>0.67179790071478596</v>
      </c>
      <c r="F1600" s="14">
        <v>0.271800504551856</v>
      </c>
      <c r="G1600" s="7">
        <v>1.48101148799253E-2</v>
      </c>
      <c r="H1600" s="7">
        <v>2.3708200283767099E-2</v>
      </c>
      <c r="I1600" s="34">
        <v>0.123325640245196</v>
      </c>
      <c r="J1600" s="34">
        <v>0.193823214162542</v>
      </c>
      <c r="K1600" s="34">
        <v>9.8936339894669906E-2</v>
      </c>
      <c r="L1600" s="34">
        <v>0.32919371219566401</v>
      </c>
      <c r="M1600" s="7">
        <v>7.1585459381296804E-2</v>
      </c>
      <c r="N1600" s="7">
        <v>3.0179447779890099E-2</v>
      </c>
      <c r="O1600" s="7">
        <v>3.4989687056011902E-2</v>
      </c>
      <c r="P1600" s="7">
        <v>7.9448184121037102E-2</v>
      </c>
      <c r="Q1600" s="7">
        <v>6.1128461977508497</v>
      </c>
    </row>
    <row r="1601" spans="1:17" hidden="1" x14ac:dyDescent="0.25">
      <c r="A1601" s="3" t="s">
        <v>55</v>
      </c>
      <c r="B1601" s="2">
        <v>43922</v>
      </c>
      <c r="C1601" s="34">
        <v>0.25021070045555799</v>
      </c>
      <c r="D1601" s="7">
        <v>0.108444060077795</v>
      </c>
      <c r="E1601" s="7">
        <v>0.72833929986970902</v>
      </c>
      <c r="F1601" s="14">
        <v>0.163216640052496</v>
      </c>
      <c r="G1601" s="7">
        <v>1.7933171128374399E-2</v>
      </c>
      <c r="H1601" s="7">
        <v>7.1538067131496396E-3</v>
      </c>
      <c r="I1601" s="34">
        <v>3.1377658214606599E-2</v>
      </c>
      <c r="J1601" s="34">
        <v>9.3486672065433308E-3</v>
      </c>
      <c r="K1601" s="34">
        <v>3.0012669151376199E-2</v>
      </c>
      <c r="L1601" s="34">
        <v>0.77089240079103105</v>
      </c>
      <c r="M1601" s="7">
        <v>3.1799703323642001E-2</v>
      </c>
      <c r="N1601" s="7">
        <v>2.45388293561868E-2</v>
      </c>
      <c r="O1601" s="7">
        <v>6.2517262872978903E-3</v>
      </c>
      <c r="P1601" s="7">
        <v>7.0691367827792104E-2</v>
      </c>
      <c r="Q1601" s="7">
        <v>5.9215672272655802</v>
      </c>
    </row>
    <row r="1602" spans="1:17" hidden="1" x14ac:dyDescent="0.25">
      <c r="A1602" s="3" t="s">
        <v>55</v>
      </c>
      <c r="B1602" s="2">
        <v>43952</v>
      </c>
      <c r="C1602" s="34">
        <v>0.29611686629546202</v>
      </c>
      <c r="D1602" s="7">
        <v>9.5196232958789304E-2</v>
      </c>
      <c r="E1602" s="7">
        <v>0.72302370170178398</v>
      </c>
      <c r="F1602" s="14">
        <v>0.181780065339427</v>
      </c>
      <c r="G1602" s="7">
        <v>1.6004839098771199E-2</v>
      </c>
      <c r="H1602" s="7">
        <v>7.67161774055898E-3</v>
      </c>
      <c r="I1602" s="34">
        <v>4.7255781675781899E-2</v>
      </c>
      <c r="J1602" s="34">
        <v>2.0187845768346001E-2</v>
      </c>
      <c r="K1602" s="34">
        <v>3.0558659213060699E-2</v>
      </c>
      <c r="L1602" s="34">
        <v>0.68139797812466396</v>
      </c>
      <c r="M1602" s="7">
        <v>3.2975579082058802E-2</v>
      </c>
      <c r="N1602" s="7">
        <v>5.1853882480018702E-2</v>
      </c>
      <c r="O1602" s="7">
        <v>7.5366872064140103E-3</v>
      </c>
      <c r="P1602" s="7">
        <v>0.104557129610326</v>
      </c>
      <c r="Q1602" s="7">
        <v>6.0039715840243604</v>
      </c>
    </row>
    <row r="1603" spans="1:17" hidden="1" x14ac:dyDescent="0.25">
      <c r="A1603" s="3" t="s">
        <v>55</v>
      </c>
      <c r="B1603" s="2">
        <v>43983</v>
      </c>
      <c r="C1603" s="34">
        <v>0.42479291750475101</v>
      </c>
      <c r="D1603" s="7">
        <v>7.2150860188515895E-2</v>
      </c>
      <c r="E1603" s="7">
        <v>0.71705476688886205</v>
      </c>
      <c r="F1603" s="14">
        <v>0.21079437292262199</v>
      </c>
      <c r="G1603" s="7">
        <v>1.48027699772373E-2</v>
      </c>
      <c r="H1603" s="7">
        <v>1.4557251382717301E-2</v>
      </c>
      <c r="I1603" s="34">
        <v>0.20116083581683</v>
      </c>
      <c r="J1603" s="34">
        <v>4.7058647830358499E-2</v>
      </c>
      <c r="K1603" s="34">
        <v>5.2820560661375603E-2</v>
      </c>
      <c r="L1603" s="34">
        <v>0.45201819126484899</v>
      </c>
      <c r="M1603" s="7">
        <v>5.0275390438484099E-2</v>
      </c>
      <c r="N1603" s="7">
        <v>6.16289491226353E-2</v>
      </c>
      <c r="O1603" s="7">
        <v>9.3368325292142208E-3</v>
      </c>
      <c r="P1603" s="7">
        <v>9.6340570976298806E-2</v>
      </c>
      <c r="Q1603" s="7">
        <v>6.1026913477612599</v>
      </c>
    </row>
    <row r="1604" spans="1:17" hidden="1" x14ac:dyDescent="0.25">
      <c r="A1604" s="3" t="s">
        <v>55</v>
      </c>
      <c r="B1604" s="2">
        <v>44013</v>
      </c>
      <c r="C1604" s="34">
        <v>0.66558987871252995</v>
      </c>
      <c r="D1604" s="7">
        <v>6.1303874126615199E-2</v>
      </c>
      <c r="E1604" s="7">
        <v>0.70302648417304803</v>
      </c>
      <c r="F1604" s="14">
        <v>0.235669641700337</v>
      </c>
      <c r="G1604" s="7">
        <v>1.48631391257097E-2</v>
      </c>
      <c r="H1604" s="7">
        <v>1.8500390826373999E-2</v>
      </c>
      <c r="I1604" s="34">
        <v>0.21425192916969399</v>
      </c>
      <c r="J1604" s="34">
        <v>0.15703955894954999</v>
      </c>
      <c r="K1604" s="34">
        <v>6.3911216872411802E-2</v>
      </c>
      <c r="L1604" s="34">
        <v>0.29072353214494701</v>
      </c>
      <c r="M1604" s="7">
        <v>7.7451796973243198E-2</v>
      </c>
      <c r="N1604" s="7">
        <v>5.19324052906142E-2</v>
      </c>
      <c r="O1604" s="7">
        <v>1.75048078815189E-2</v>
      </c>
      <c r="P1604" s="7">
        <v>9.3821222765937295E-2</v>
      </c>
      <c r="Q1604" s="7">
        <v>6.2273714546810401</v>
      </c>
    </row>
    <row r="1605" spans="1:17" hidden="1" x14ac:dyDescent="0.25">
      <c r="A1605" s="3" t="s">
        <v>55</v>
      </c>
      <c r="B1605" s="2">
        <v>44044</v>
      </c>
      <c r="C1605" s="34">
        <v>0.75749617104899203</v>
      </c>
      <c r="D1605" s="7">
        <v>5.75223595306735E-2</v>
      </c>
      <c r="E1605" s="7">
        <v>0.67353968086214699</v>
      </c>
      <c r="F1605" s="14">
        <v>0.26893795960717998</v>
      </c>
      <c r="G1605" s="7">
        <v>1.11638673152018E-2</v>
      </c>
      <c r="H1605" s="7">
        <v>1.8174853022842101E-2</v>
      </c>
      <c r="I1605" s="34">
        <v>0.171653912246163</v>
      </c>
      <c r="J1605" s="34">
        <v>0.23471742033495599</v>
      </c>
      <c r="K1605" s="34">
        <v>0.111939829155252</v>
      </c>
      <c r="L1605" s="34">
        <v>0.241898441070105</v>
      </c>
      <c r="M1605" s="7">
        <v>6.4160371593590504E-2</v>
      </c>
      <c r="N1605" s="7">
        <v>4.66915853332893E-2</v>
      </c>
      <c r="O1605" s="7">
        <v>2.5507894937712501E-2</v>
      </c>
      <c r="P1605" s="7">
        <v>7.4091824990887595E-2</v>
      </c>
      <c r="Q1605" s="7">
        <v>6.3031789492265098</v>
      </c>
    </row>
    <row r="1606" spans="1:17" hidden="1" x14ac:dyDescent="0.25">
      <c r="A1606" s="3" t="s">
        <v>55</v>
      </c>
      <c r="B1606" s="2">
        <v>44075</v>
      </c>
      <c r="C1606" s="34">
        <v>0.75240399289190296</v>
      </c>
      <c r="D1606" s="7">
        <v>5.8444850955701198E-2</v>
      </c>
      <c r="E1606" s="7">
        <v>0.66351183474022801</v>
      </c>
      <c r="F1606" s="14">
        <v>0.27804331430407098</v>
      </c>
      <c r="G1606" s="7">
        <v>1.41720629368232E-2</v>
      </c>
      <c r="H1606" s="7">
        <v>2.0332859044628102E-2</v>
      </c>
      <c r="I1606" s="34">
        <v>0.16432270792253301</v>
      </c>
      <c r="J1606" s="34">
        <v>0.21255307755408601</v>
      </c>
      <c r="K1606" s="34">
        <v>0.10849642479346799</v>
      </c>
      <c r="L1606" s="34">
        <v>0.26492045158104</v>
      </c>
      <c r="M1606" s="7">
        <v>6.7772552536026001E-2</v>
      </c>
      <c r="N1606" s="7">
        <v>4.88783057054663E-2</v>
      </c>
      <c r="O1606" s="7">
        <v>2.6530510765502301E-2</v>
      </c>
      <c r="P1606" s="7">
        <v>7.2021047160427495E-2</v>
      </c>
      <c r="Q1606" s="7">
        <v>6.2690762081438196</v>
      </c>
    </row>
    <row r="1607" spans="1:17" hidden="1" x14ac:dyDescent="0.25">
      <c r="A1607" s="3" t="s">
        <v>55</v>
      </c>
      <c r="B1607" s="2">
        <v>44105</v>
      </c>
      <c r="C1607" s="34">
        <v>0.75190742211821604</v>
      </c>
      <c r="D1607" s="7">
        <v>5.84689027402686E-2</v>
      </c>
      <c r="E1607" s="7">
        <v>0.70574434822684595</v>
      </c>
      <c r="F1607" s="14">
        <v>0.23578674903288499</v>
      </c>
      <c r="G1607" s="7">
        <v>1.42602751940044E-2</v>
      </c>
      <c r="H1607" s="7">
        <v>1.8491980004696901E-2</v>
      </c>
      <c r="I1607" s="34">
        <v>0.17271986210045501</v>
      </c>
      <c r="J1607" s="34">
        <v>0.174454296681264</v>
      </c>
      <c r="K1607" s="34">
        <v>0.121990013358827</v>
      </c>
      <c r="L1607" s="34">
        <v>0.28698289595472098</v>
      </c>
      <c r="M1607" s="7">
        <v>7.1049061020558593E-2</v>
      </c>
      <c r="N1607" s="7">
        <v>4.8481711604272303E-2</v>
      </c>
      <c r="O1607" s="7">
        <v>2.08549550152244E-2</v>
      </c>
      <c r="P1607" s="7">
        <v>7.0714949065976404E-2</v>
      </c>
      <c r="Q1607" s="7">
        <v>6.1133226402490299</v>
      </c>
    </row>
    <row r="1608" spans="1:17" hidden="1" x14ac:dyDescent="0.25">
      <c r="A1608" s="3" t="s">
        <v>55</v>
      </c>
      <c r="B1608" s="2">
        <v>44136</v>
      </c>
      <c r="C1608" s="34">
        <v>0.44064269641070197</v>
      </c>
      <c r="D1608" s="7">
        <v>8.6481876428080195E-2</v>
      </c>
      <c r="E1608" s="7">
        <v>0.72001847865077895</v>
      </c>
      <c r="F1608" s="14">
        <v>0.193499644921141</v>
      </c>
      <c r="G1608" s="7">
        <v>1.81333048219284E-2</v>
      </c>
      <c r="H1608" s="7">
        <v>1.1405629641783399E-2</v>
      </c>
      <c r="I1608" s="34">
        <v>8.0970871107344494E-2</v>
      </c>
      <c r="J1608" s="34">
        <v>9.1916753517696403E-2</v>
      </c>
      <c r="K1608" s="34">
        <v>7.6840826755920702E-2</v>
      </c>
      <c r="L1608" s="34">
        <v>0.46141853128423999</v>
      </c>
      <c r="M1608" s="7">
        <v>7.5733837195938403E-2</v>
      </c>
      <c r="N1608" s="7">
        <v>5.0115609906441899E-2</v>
      </c>
      <c r="O1608" s="7">
        <v>2.9700763668312698E-2</v>
      </c>
      <c r="P1608" s="7">
        <v>0.10376387210039401</v>
      </c>
      <c r="Q1608" s="7">
        <v>6.1405373557487</v>
      </c>
    </row>
    <row r="1609" spans="1:17" hidden="1" x14ac:dyDescent="0.25">
      <c r="A1609" s="3" t="s">
        <v>55</v>
      </c>
      <c r="B1609" s="2">
        <v>44166</v>
      </c>
      <c r="C1609" s="34">
        <v>0.80505551161264199</v>
      </c>
      <c r="D1609" s="7">
        <v>5.5518986997103698E-2</v>
      </c>
      <c r="E1609" s="7">
        <v>0.73434529495297596</v>
      </c>
      <c r="F1609" s="14">
        <v>0.21013571804992001</v>
      </c>
      <c r="G1609" s="7">
        <v>1.35937304933328E-2</v>
      </c>
      <c r="H1609" s="7">
        <v>2.12369985111205E-2</v>
      </c>
      <c r="I1609" s="34">
        <v>0.22187443636080301</v>
      </c>
      <c r="J1609" s="34">
        <v>5.9125895003662998E-2</v>
      </c>
      <c r="K1609" s="34">
        <v>0.213462784313009</v>
      </c>
      <c r="L1609" s="34">
        <v>0.27970007714985301</v>
      </c>
      <c r="M1609" s="7">
        <v>8.1517939639841899E-2</v>
      </c>
      <c r="N1609" s="7">
        <v>3.5341282432218998E-2</v>
      </c>
      <c r="O1609" s="7">
        <v>1.1160220314197399E-2</v>
      </c>
      <c r="P1609" s="7">
        <v>6.2986635781960607E-2</v>
      </c>
      <c r="Q1609" s="7">
        <v>6.2073435754208699</v>
      </c>
    </row>
    <row r="1610" spans="1:17" hidden="1" x14ac:dyDescent="0.25">
      <c r="A1610" s="3" t="s">
        <v>55</v>
      </c>
      <c r="B1610" s="2">
        <v>44197</v>
      </c>
      <c r="C1610" s="34">
        <v>0.33477050469606301</v>
      </c>
      <c r="D1610" s="7">
        <v>9.3501735986451007E-2</v>
      </c>
      <c r="E1610" s="7">
        <v>0.73624355602237102</v>
      </c>
      <c r="F1610" s="14">
        <v>0.17025470799117801</v>
      </c>
      <c r="G1610" s="7">
        <v>2.0154893689933399E-2</v>
      </c>
      <c r="H1610" s="7">
        <v>4.6356910226231698E-3</v>
      </c>
      <c r="I1610" s="34">
        <v>6.8603598203630406E-2</v>
      </c>
      <c r="J1610" s="34">
        <v>6.5185357482475004E-2</v>
      </c>
      <c r="K1610" s="34">
        <v>5.9716300879786702E-2</v>
      </c>
      <c r="L1610" s="34">
        <v>0.53693104345804898</v>
      </c>
      <c r="M1610" s="7">
        <v>7.2044689438262796E-2</v>
      </c>
      <c r="N1610" s="7">
        <v>5.1343529575613001E-2</v>
      </c>
      <c r="O1610" s="7">
        <v>2.0119444073316499E-2</v>
      </c>
      <c r="P1610" s="7">
        <v>0.10126545217631</v>
      </c>
      <c r="Q1610" s="7">
        <v>6.1313805780395398</v>
      </c>
    </row>
    <row r="1611" spans="1:17" hidden="1" x14ac:dyDescent="0.25">
      <c r="A1611" s="3" t="s">
        <v>55</v>
      </c>
      <c r="B1611" s="2">
        <v>44228</v>
      </c>
      <c r="C1611" s="34">
        <v>0.33521175161308903</v>
      </c>
      <c r="D1611" s="7">
        <v>9.3923012103341294E-2</v>
      </c>
      <c r="E1611" s="7">
        <v>0.71766238203410904</v>
      </c>
      <c r="F1611" s="14">
        <v>0.18841460586254899</v>
      </c>
      <c r="G1611" s="7">
        <v>2.2338926367138901E-2</v>
      </c>
      <c r="H1611" s="7">
        <v>3.2505547038435001E-3</v>
      </c>
      <c r="I1611" s="34">
        <v>5.8553123178870098E-2</v>
      </c>
      <c r="J1611" s="34">
        <v>6.8915471918078605E-2</v>
      </c>
      <c r="K1611" s="34">
        <v>4.0212228194273503E-2</v>
      </c>
      <c r="L1611" s="34">
        <v>0.54399280177662801</v>
      </c>
      <c r="M1611" s="7">
        <v>7.1874289530369104E-2</v>
      </c>
      <c r="N1611" s="7">
        <v>6.3864093871442498E-2</v>
      </c>
      <c r="O1611" s="7">
        <v>1.95292494082639E-2</v>
      </c>
      <c r="P1611" s="7">
        <v>0.107469261051092</v>
      </c>
      <c r="Q1611" s="7">
        <v>6.2249797524721098</v>
      </c>
    </row>
    <row r="1612" spans="1:17" hidden="1" x14ac:dyDescent="0.25">
      <c r="A1612" s="3" t="s">
        <v>55</v>
      </c>
      <c r="B1612" s="2">
        <v>44256</v>
      </c>
      <c r="C1612" s="34">
        <v>0.41403928474138901</v>
      </c>
      <c r="D1612" s="7">
        <v>8.5317179735294596E-2</v>
      </c>
      <c r="E1612" s="7">
        <v>0.69634312655173902</v>
      </c>
      <c r="F1612" s="14">
        <v>0.21833969371296599</v>
      </c>
      <c r="G1612" s="7">
        <v>2.26126151992029E-2</v>
      </c>
      <c r="H1612" s="7">
        <v>3.6409959856753601E-3</v>
      </c>
      <c r="I1612" s="34">
        <v>5.2161384895954802E-2</v>
      </c>
      <c r="J1612" s="34">
        <v>7.7675429575360694E-2</v>
      </c>
      <c r="K1612" s="34">
        <v>4.4297916125745102E-2</v>
      </c>
      <c r="L1612" s="34">
        <v>0.51348676962241702</v>
      </c>
      <c r="M1612" s="7">
        <v>7.8585708300307699E-2</v>
      </c>
      <c r="N1612" s="7">
        <v>6.4695275913575198E-2</v>
      </c>
      <c r="O1612" s="7">
        <v>2.00014991105819E-2</v>
      </c>
      <c r="P1612" s="7">
        <v>0.122842405271179</v>
      </c>
      <c r="Q1612" s="7">
        <v>6.1542303707474098</v>
      </c>
    </row>
    <row r="1613" spans="1:17" hidden="1" x14ac:dyDescent="0.25">
      <c r="A1613" s="3" t="s">
        <v>55</v>
      </c>
      <c r="B1613" s="2">
        <v>44287</v>
      </c>
      <c r="C1613" s="34">
        <v>0.62637390966089102</v>
      </c>
      <c r="D1613" s="7">
        <v>7.3666373126308596E-2</v>
      </c>
      <c r="E1613" s="7">
        <v>0.71115088766296197</v>
      </c>
      <c r="F1613" s="14">
        <v>0.21518273921073</v>
      </c>
      <c r="G1613" s="7">
        <v>1.61012877491882E-2</v>
      </c>
      <c r="H1613" s="7">
        <v>1.11466539154497E-2</v>
      </c>
      <c r="I1613" s="34">
        <v>0.196921693189853</v>
      </c>
      <c r="J1613" s="34">
        <v>0.124502769132011</v>
      </c>
      <c r="K1613" s="34">
        <v>7.9429086093640605E-2</v>
      </c>
      <c r="L1613" s="34">
        <v>0.33552404190288598</v>
      </c>
      <c r="M1613" s="7">
        <v>8.3639153659806703E-2</v>
      </c>
      <c r="N1613" s="7">
        <v>5.2508888551670602E-2</v>
      </c>
      <c r="O1613" s="7">
        <v>2.0185176491908801E-2</v>
      </c>
      <c r="P1613" s="7">
        <v>8.0041249313585E-2</v>
      </c>
      <c r="Q1613" s="7">
        <v>6.3851404576789204</v>
      </c>
    </row>
    <row r="1614" spans="1:17" hidden="1" x14ac:dyDescent="0.25">
      <c r="A1614" s="3" t="s">
        <v>55</v>
      </c>
      <c r="B1614" s="2">
        <v>44317</v>
      </c>
      <c r="C1614" s="34">
        <v>0.76879378800102105</v>
      </c>
      <c r="D1614" s="7">
        <v>6.1503869546223201E-2</v>
      </c>
      <c r="E1614" s="7">
        <v>0.67602473247013295</v>
      </c>
      <c r="F1614" s="14">
        <v>0.26247139798364399</v>
      </c>
      <c r="G1614" s="7">
        <v>1.2884622966571301E-2</v>
      </c>
      <c r="H1614" s="7">
        <v>1.63719415323598E-2</v>
      </c>
      <c r="I1614" s="34">
        <v>0.180496403715108</v>
      </c>
      <c r="J1614" s="34">
        <v>0.202645915885387</v>
      </c>
      <c r="K1614" s="34">
        <v>7.3470208954957095E-2</v>
      </c>
      <c r="L1614" s="34">
        <v>0.27640675942839898</v>
      </c>
      <c r="M1614" s="7">
        <v>7.0612338146638906E-2</v>
      </c>
      <c r="N1614" s="7">
        <v>3.7251187169628198E-2</v>
      </c>
      <c r="O1614" s="7">
        <v>2.6122333359283802E-2</v>
      </c>
      <c r="P1614" s="7">
        <v>0.103738288841667</v>
      </c>
      <c r="Q1614" s="7">
        <v>6.4084999598215404</v>
      </c>
    </row>
    <row r="1615" spans="1:17" hidden="1" x14ac:dyDescent="0.25">
      <c r="A1615" s="3" t="s">
        <v>55</v>
      </c>
      <c r="B1615" s="2">
        <v>44348</v>
      </c>
      <c r="C1615" s="34">
        <v>0.78025450629822901</v>
      </c>
      <c r="D1615" s="7">
        <v>6.2265644817165303E-2</v>
      </c>
      <c r="E1615" s="7">
        <v>0.66607545963718395</v>
      </c>
      <c r="F1615" s="14">
        <v>0.27165889554565098</v>
      </c>
      <c r="G1615" s="7">
        <v>1.33423414953693E-2</v>
      </c>
      <c r="H1615" s="7">
        <v>1.9967408525656798E-2</v>
      </c>
      <c r="I1615" s="34">
        <v>0.178853366496973</v>
      </c>
      <c r="J1615" s="34">
        <v>0.236910882477151</v>
      </c>
      <c r="K1615" s="34">
        <v>5.1902862517342899E-2</v>
      </c>
      <c r="L1615" s="34">
        <v>0.26085023130863899</v>
      </c>
      <c r="M1615" s="7">
        <v>7.5221170180123101E-2</v>
      </c>
      <c r="N1615" s="7">
        <v>4.3937637289114803E-2</v>
      </c>
      <c r="O1615" s="7">
        <v>3.0433013139078001E-2</v>
      </c>
      <c r="P1615" s="7">
        <v>8.8581086570551304E-2</v>
      </c>
      <c r="Q1615" s="7">
        <v>6.46642969396399</v>
      </c>
    </row>
    <row r="1616" spans="1:17" hidden="1" x14ac:dyDescent="0.25">
      <c r="A1616" s="3" t="s">
        <v>55</v>
      </c>
      <c r="B1616" s="2">
        <v>44378</v>
      </c>
      <c r="C1616" s="34">
        <v>0.84634530196856494</v>
      </c>
      <c r="D1616" s="7">
        <v>5.6013076905000597E-2</v>
      </c>
      <c r="E1616" s="7">
        <v>0.66212278043386197</v>
      </c>
      <c r="F1616" s="14">
        <v>0.28186414266113802</v>
      </c>
      <c r="G1616" s="7">
        <v>1.2642582371270099E-2</v>
      </c>
      <c r="H1616" s="7">
        <v>2.1299085851240199E-2</v>
      </c>
      <c r="I1616" s="34">
        <v>0.16096394565362299</v>
      </c>
      <c r="J1616" s="34">
        <v>0.27930698873481102</v>
      </c>
      <c r="K1616" s="34">
        <v>4.9686158972262501E-2</v>
      </c>
      <c r="L1616" s="34">
        <v>0.24846867461720401</v>
      </c>
      <c r="M1616" s="7">
        <v>6.8694987941639807E-2</v>
      </c>
      <c r="N1616" s="7">
        <v>3.46251779409667E-2</v>
      </c>
      <c r="O1616" s="7">
        <v>3.7820944343800997E-2</v>
      </c>
      <c r="P1616" s="7">
        <v>8.6491453573181706E-2</v>
      </c>
      <c r="Q1616" s="7">
        <v>6.3986494867268799</v>
      </c>
    </row>
    <row r="1617" spans="1:17" hidden="1" x14ac:dyDescent="0.25">
      <c r="A1617" s="3" t="s">
        <v>55</v>
      </c>
      <c r="B1617" s="2">
        <v>44409</v>
      </c>
      <c r="C1617" s="34">
        <v>0.90297307586532605</v>
      </c>
      <c r="D1617" s="7">
        <v>5.1176039190696201E-2</v>
      </c>
      <c r="E1617" s="7">
        <v>0.63101636299451802</v>
      </c>
      <c r="F1617" s="14">
        <v>0.31780759781478501</v>
      </c>
      <c r="G1617" s="7">
        <v>1.0469297612396501E-2</v>
      </c>
      <c r="H1617" s="7">
        <v>2.4038775283747801E-2</v>
      </c>
      <c r="I1617" s="34">
        <v>0.16006844193912101</v>
      </c>
      <c r="J1617" s="34">
        <v>0.317499817687726</v>
      </c>
      <c r="K1617" s="34">
        <v>4.4908841974750001E-2</v>
      </c>
      <c r="L1617" s="34">
        <v>0.21721344196540401</v>
      </c>
      <c r="M1617" s="7">
        <v>6.3239841065419106E-2</v>
      </c>
      <c r="N1617" s="7">
        <v>4.2869188130722997E-2</v>
      </c>
      <c r="O1617" s="7">
        <v>4.24099334603769E-2</v>
      </c>
      <c r="P1617" s="7">
        <v>7.7282420880335295E-2</v>
      </c>
      <c r="Q1617" s="7">
        <v>6.4874222910941803</v>
      </c>
    </row>
    <row r="1618" spans="1:17" x14ac:dyDescent="0.25">
      <c r="A1618" s="3" t="s">
        <v>55</v>
      </c>
      <c r="B1618" s="2">
        <v>44440</v>
      </c>
      <c r="C1618" s="34">
        <v>0.91319524839425703</v>
      </c>
      <c r="D1618" s="7">
        <v>5.5793837028901297E-2</v>
      </c>
      <c r="E1618" s="7">
        <v>0.61829383629906298</v>
      </c>
      <c r="F1618" s="14">
        <v>0.32591232667203601</v>
      </c>
      <c r="G1618" s="7">
        <v>1.1364951000728299E-2</v>
      </c>
      <c r="H1618" s="7">
        <v>2.2657683575186899E-2</v>
      </c>
      <c r="I1618" s="34">
        <v>0.13996324791786799</v>
      </c>
      <c r="J1618" s="34">
        <v>0.314474096827417</v>
      </c>
      <c r="K1618" s="34">
        <v>4.8697200736838801E-2</v>
      </c>
      <c r="L1618" s="34">
        <v>0.23184862910822199</v>
      </c>
      <c r="M1618" s="7">
        <v>6.3904694792971395E-2</v>
      </c>
      <c r="N1618" s="7">
        <v>3.8796906355595101E-2</v>
      </c>
      <c r="O1618" s="7">
        <v>3.9982673568274202E-2</v>
      </c>
      <c r="P1618" s="7">
        <v>8.8309916116898104E-2</v>
      </c>
      <c r="Q1618" s="7">
        <v>6.38727718078023</v>
      </c>
    </row>
    <row r="1619" spans="1:17" hidden="1" x14ac:dyDescent="0.25">
      <c r="A1619" s="3" t="s">
        <v>56</v>
      </c>
      <c r="B1619" s="2">
        <v>43466</v>
      </c>
      <c r="C1619" s="34">
        <v>0.84393395974101204</v>
      </c>
      <c r="D1619" s="7">
        <v>6.25046521495215E-2</v>
      </c>
      <c r="E1619" s="7">
        <v>0.40271899917663601</v>
      </c>
      <c r="F1619" s="14">
        <v>0.53477634867384305</v>
      </c>
      <c r="G1619" s="7">
        <v>1.3399356735728399E-2</v>
      </c>
      <c r="H1619" s="7">
        <v>6.4577452584805503E-3</v>
      </c>
      <c r="I1619" s="34">
        <v>0.127165443517402</v>
      </c>
      <c r="J1619" s="34">
        <v>9.4994205483427602E-2</v>
      </c>
      <c r="K1619" s="34">
        <v>5.3223937627145002E-2</v>
      </c>
      <c r="L1619" s="34">
        <v>0.31860253585982201</v>
      </c>
      <c r="M1619" s="7">
        <v>6.5806757544217595E-2</v>
      </c>
      <c r="N1619" s="7">
        <v>2.3196970578063001E-2</v>
      </c>
      <c r="O1619" s="7">
        <v>0.123848309604118</v>
      </c>
      <c r="P1619" s="7">
        <v>0.173304737791596</v>
      </c>
      <c r="Q1619" s="7">
        <v>6.1546036252713501</v>
      </c>
    </row>
    <row r="1620" spans="1:17" hidden="1" x14ac:dyDescent="0.25">
      <c r="A1620" s="3" t="s">
        <v>56</v>
      </c>
      <c r="B1620" s="2">
        <v>43497</v>
      </c>
      <c r="C1620" s="34">
        <v>0.86371681874796802</v>
      </c>
      <c r="D1620" s="7">
        <v>6.6438589956131694E-2</v>
      </c>
      <c r="E1620" s="7">
        <v>0.38738521148475102</v>
      </c>
      <c r="F1620" s="14">
        <v>0.54617619855911703</v>
      </c>
      <c r="G1620" s="7">
        <v>1.05995463681953E-2</v>
      </c>
      <c r="H1620" s="7">
        <v>7.5494911527734798E-3</v>
      </c>
      <c r="I1620" s="34">
        <v>0.132562604602801</v>
      </c>
      <c r="J1620" s="34">
        <v>9.8673994396384204E-2</v>
      </c>
      <c r="K1620" s="34">
        <v>5.0859181904448297E-2</v>
      </c>
      <c r="L1620" s="34">
        <v>0.314229814331694</v>
      </c>
      <c r="M1620" s="7">
        <v>6.6212150235698097E-2</v>
      </c>
      <c r="N1620" s="7">
        <v>3.02498929280898E-2</v>
      </c>
      <c r="O1620" s="7">
        <v>0.108660003313946</v>
      </c>
      <c r="P1620" s="7">
        <v>0.18040332076596999</v>
      </c>
      <c r="Q1620" s="7">
        <v>6.1095308084018303</v>
      </c>
    </row>
    <row r="1621" spans="1:17" hidden="1" x14ac:dyDescent="0.25">
      <c r="A1621" s="3" t="s">
        <v>56</v>
      </c>
      <c r="B1621" s="2">
        <v>43525</v>
      </c>
      <c r="C1621" s="34">
        <v>1.04292799948953</v>
      </c>
      <c r="D1621" s="7">
        <v>6.2537056119922302E-2</v>
      </c>
      <c r="E1621" s="7">
        <v>0.372499389335257</v>
      </c>
      <c r="F1621" s="14">
        <v>0.56496355454482095</v>
      </c>
      <c r="G1621" s="7">
        <v>1.1792588194758201E-2</v>
      </c>
      <c r="H1621" s="7">
        <v>6.9544870518371696E-3</v>
      </c>
      <c r="I1621" s="34">
        <v>0.133399925904264</v>
      </c>
      <c r="J1621" s="34">
        <v>9.4537209663493604E-2</v>
      </c>
      <c r="K1621" s="34">
        <v>5.1508972069879998E-2</v>
      </c>
      <c r="L1621" s="34">
        <v>0.30684179305569198</v>
      </c>
      <c r="M1621" s="7">
        <v>6.5249350384928795E-2</v>
      </c>
      <c r="N1621" s="7">
        <v>2.27904562297844E-2</v>
      </c>
      <c r="O1621" s="7">
        <v>0.100077952931913</v>
      </c>
      <c r="P1621" s="7">
        <v>0.20684726451344901</v>
      </c>
      <c r="Q1621" s="7">
        <v>6.0886144779123503</v>
      </c>
    </row>
    <row r="1622" spans="1:17" hidden="1" x14ac:dyDescent="0.25">
      <c r="A1622" s="3" t="s">
        <v>56</v>
      </c>
      <c r="B1622" s="2">
        <v>43556</v>
      </c>
      <c r="C1622" s="34">
        <v>0.97237850694188899</v>
      </c>
      <c r="D1622" s="7">
        <v>6.25815001369429E-2</v>
      </c>
      <c r="E1622" s="7">
        <v>0.39383880824560902</v>
      </c>
      <c r="F1622" s="14">
        <v>0.54357969161744801</v>
      </c>
      <c r="G1622" s="7">
        <v>1.2271166605060901E-2</v>
      </c>
      <c r="H1622" s="7">
        <v>1.0645574860935E-2</v>
      </c>
      <c r="I1622" s="34">
        <v>0.13383433134947001</v>
      </c>
      <c r="J1622" s="34">
        <v>9.2961056383186996E-2</v>
      </c>
      <c r="K1622" s="34">
        <v>4.6351561051759901E-2</v>
      </c>
      <c r="L1622" s="34">
        <v>0.311178272345906</v>
      </c>
      <c r="M1622" s="7">
        <v>6.3566588904914595E-2</v>
      </c>
      <c r="N1622" s="7">
        <v>3.5439804676469497E-2</v>
      </c>
      <c r="O1622" s="7">
        <v>9.7775023684943202E-2</v>
      </c>
      <c r="P1622" s="7">
        <v>0.19597662013735401</v>
      </c>
      <c r="Q1622" s="7">
        <v>6.0842411582170799</v>
      </c>
    </row>
    <row r="1623" spans="1:17" hidden="1" x14ac:dyDescent="0.25">
      <c r="A1623" s="3" t="s">
        <v>56</v>
      </c>
      <c r="B1623" s="2">
        <v>43586</v>
      </c>
      <c r="C1623" s="34">
        <v>0.99181166508727503</v>
      </c>
      <c r="D1623" s="7">
        <v>6.5759697141689E-2</v>
      </c>
      <c r="E1623" s="7">
        <v>0.394850921072119</v>
      </c>
      <c r="F1623" s="14">
        <v>0.539389381786192</v>
      </c>
      <c r="G1623" s="7">
        <v>1.15689730092655E-2</v>
      </c>
      <c r="H1623" s="7">
        <v>7.7967972891766898E-3</v>
      </c>
      <c r="I1623" s="34">
        <v>0.13963895963733899</v>
      </c>
      <c r="J1623" s="34">
        <v>9.0308946904099699E-2</v>
      </c>
      <c r="K1623" s="34">
        <v>5.0706474712567097E-2</v>
      </c>
      <c r="L1623" s="34">
        <v>0.30031510627993302</v>
      </c>
      <c r="M1623" s="7">
        <v>6.21750619781226E-2</v>
      </c>
      <c r="N1623" s="7">
        <v>3.4958515489353699E-2</v>
      </c>
      <c r="O1623" s="7">
        <v>0.102238501343431</v>
      </c>
      <c r="P1623" s="7">
        <v>0.200292663356711</v>
      </c>
      <c r="Q1623" s="7">
        <v>6.0871744810875201</v>
      </c>
    </row>
    <row r="1624" spans="1:17" hidden="1" x14ac:dyDescent="0.25">
      <c r="A1624" s="3" t="s">
        <v>56</v>
      </c>
      <c r="B1624" s="2">
        <v>43617</v>
      </c>
      <c r="C1624" s="34">
        <v>0.98917173671910297</v>
      </c>
      <c r="D1624" s="7">
        <v>6.5874782829784095E-2</v>
      </c>
      <c r="E1624" s="7">
        <v>0.39639488560976699</v>
      </c>
      <c r="F1624" s="14">
        <v>0.53773033156044903</v>
      </c>
      <c r="G1624" s="7">
        <v>1.01222613801284E-2</v>
      </c>
      <c r="H1624" s="7">
        <v>8.1448917233118007E-3</v>
      </c>
      <c r="I1624" s="34">
        <v>0.143518183162823</v>
      </c>
      <c r="J1624" s="34">
        <v>8.8378854762359793E-2</v>
      </c>
      <c r="K1624" s="34">
        <v>5.1090114876150797E-2</v>
      </c>
      <c r="L1624" s="34">
        <v>0.29977866626815403</v>
      </c>
      <c r="M1624" s="7">
        <v>6.4025225393283994E-2</v>
      </c>
      <c r="N1624" s="7">
        <v>2.3975679710586499E-2</v>
      </c>
      <c r="O1624" s="7">
        <v>0.10186142055358</v>
      </c>
      <c r="P1624" s="7">
        <v>0.20910470216962199</v>
      </c>
      <c r="Q1624" s="7">
        <v>6.0992231764925098</v>
      </c>
    </row>
    <row r="1625" spans="1:17" hidden="1" x14ac:dyDescent="0.25">
      <c r="A1625" s="3" t="s">
        <v>56</v>
      </c>
      <c r="B1625" s="2">
        <v>43647</v>
      </c>
      <c r="C1625" s="34">
        <v>1.0071370315550701</v>
      </c>
      <c r="D1625" s="7">
        <v>6.33221826406659E-2</v>
      </c>
      <c r="E1625" s="7">
        <v>0.42698205007873702</v>
      </c>
      <c r="F1625" s="14">
        <v>0.50969576728059696</v>
      </c>
      <c r="G1625" s="7">
        <v>8.9763580549245704E-3</v>
      </c>
      <c r="H1625" s="7">
        <v>1.1256003709691801E-2</v>
      </c>
      <c r="I1625" s="34">
        <v>0.14380766347242999</v>
      </c>
      <c r="J1625" s="34">
        <v>9.3761560122675502E-2</v>
      </c>
      <c r="K1625" s="34">
        <v>5.4309669497580003E-2</v>
      </c>
      <c r="L1625" s="34">
        <v>0.295713152960632</v>
      </c>
      <c r="M1625" s="7">
        <v>6.5324201393250902E-2</v>
      </c>
      <c r="N1625" s="7">
        <v>2.0925413104519699E-2</v>
      </c>
      <c r="O1625" s="7">
        <v>0.10512385292945201</v>
      </c>
      <c r="P1625" s="7">
        <v>0.20080212475484399</v>
      </c>
      <c r="Q1625" s="7">
        <v>6.0684485196147504</v>
      </c>
    </row>
    <row r="1626" spans="1:17" hidden="1" x14ac:dyDescent="0.25">
      <c r="A1626" s="3" t="s">
        <v>56</v>
      </c>
      <c r="B1626" s="2">
        <v>43678</v>
      </c>
      <c r="C1626" s="34">
        <v>1.0282423395950899</v>
      </c>
      <c r="D1626" s="7">
        <v>6.0648707062730602E-2</v>
      </c>
      <c r="E1626" s="7">
        <v>0.42983481572416699</v>
      </c>
      <c r="F1626" s="14">
        <v>0.509516477213102</v>
      </c>
      <c r="G1626" s="7">
        <v>8.9845578525189207E-3</v>
      </c>
      <c r="H1626" s="7">
        <v>8.5053536581827793E-3</v>
      </c>
      <c r="I1626" s="34">
        <v>0.142603907641807</v>
      </c>
      <c r="J1626" s="34">
        <v>9.5626958778582294E-2</v>
      </c>
      <c r="K1626" s="34">
        <v>4.5923038785130599E-2</v>
      </c>
      <c r="L1626" s="34">
        <v>0.291902904790868</v>
      </c>
      <c r="M1626" s="7">
        <v>6.2567756851339598E-2</v>
      </c>
      <c r="N1626" s="7">
        <v>2.2884102498024899E-2</v>
      </c>
      <c r="O1626" s="7">
        <v>9.8863562286561305E-2</v>
      </c>
      <c r="P1626" s="7">
        <v>0.22213785685698401</v>
      </c>
      <c r="Q1626" s="7">
        <v>6.3048611215229098</v>
      </c>
    </row>
    <row r="1627" spans="1:17" hidden="1" x14ac:dyDescent="0.25">
      <c r="A1627" s="3" t="s">
        <v>56</v>
      </c>
      <c r="B1627" s="2">
        <v>43709</v>
      </c>
      <c r="C1627" s="34">
        <v>0.98541563117007203</v>
      </c>
      <c r="D1627" s="7">
        <v>7.0995384260507097E-2</v>
      </c>
      <c r="E1627" s="7">
        <v>0.40447052457492899</v>
      </c>
      <c r="F1627" s="14">
        <v>0.52453409116456395</v>
      </c>
      <c r="G1627" s="7">
        <v>8.5124436707513396E-3</v>
      </c>
      <c r="H1627" s="7">
        <v>4.3443793134662102E-3</v>
      </c>
      <c r="I1627" s="34">
        <v>0.14102891576547499</v>
      </c>
      <c r="J1627" s="34">
        <v>8.9296861720358306E-2</v>
      </c>
      <c r="K1627" s="34">
        <v>4.6980940880094101E-2</v>
      </c>
      <c r="L1627" s="34">
        <v>0.29891038682507298</v>
      </c>
      <c r="M1627" s="7">
        <v>5.9650991287350498E-2</v>
      </c>
      <c r="N1627" s="7">
        <v>3.4244771535877801E-2</v>
      </c>
      <c r="O1627" s="7">
        <v>0.10635654815357</v>
      </c>
      <c r="P1627" s="7">
        <v>0.210673760847984</v>
      </c>
      <c r="Q1627" s="7">
        <v>6.1761992172205096</v>
      </c>
    </row>
    <row r="1628" spans="1:17" hidden="1" x14ac:dyDescent="0.25">
      <c r="A1628" s="3" t="s">
        <v>56</v>
      </c>
      <c r="B1628" s="2">
        <v>43739</v>
      </c>
      <c r="C1628" s="34">
        <v>1.0565475514201901</v>
      </c>
      <c r="D1628" s="7">
        <v>6.6191102903313301E-2</v>
      </c>
      <c r="E1628" s="7">
        <v>0.38320924448213101</v>
      </c>
      <c r="F1628" s="14">
        <v>0.55059965261455601</v>
      </c>
      <c r="G1628" s="7">
        <v>8.1974492974353497E-3</v>
      </c>
      <c r="H1628" s="7">
        <v>7.62132772408281E-3</v>
      </c>
      <c r="I1628" s="34">
        <v>0.13895731680795501</v>
      </c>
      <c r="J1628" s="34">
        <v>9.04322907015669E-2</v>
      </c>
      <c r="K1628" s="34">
        <v>5.9621638527730503E-2</v>
      </c>
      <c r="L1628" s="34">
        <v>0.28499345803566301</v>
      </c>
      <c r="M1628" s="7">
        <v>5.7762385691318002E-2</v>
      </c>
      <c r="N1628" s="7">
        <v>2.8772373865092099E-2</v>
      </c>
      <c r="O1628" s="7">
        <v>0.11375972881584399</v>
      </c>
      <c r="P1628" s="7">
        <v>0.209882030533312</v>
      </c>
      <c r="Q1628" s="7">
        <v>6.1682509131517298</v>
      </c>
    </row>
    <row r="1629" spans="1:17" hidden="1" x14ac:dyDescent="0.25">
      <c r="A1629" s="3" t="s">
        <v>56</v>
      </c>
      <c r="B1629" s="2">
        <v>43770</v>
      </c>
      <c r="C1629" s="34">
        <v>1.0547245604174</v>
      </c>
      <c r="D1629" s="7">
        <v>7.1763718759252804E-2</v>
      </c>
      <c r="E1629" s="7">
        <v>0.40231436296425499</v>
      </c>
      <c r="F1629" s="14">
        <v>0.52592191827649204</v>
      </c>
      <c r="G1629" s="7">
        <v>8.9551542753808101E-3</v>
      </c>
      <c r="H1629" s="7">
        <v>7.2653853512858304E-3</v>
      </c>
      <c r="I1629" s="34">
        <v>0.14973671068264</v>
      </c>
      <c r="J1629" s="34">
        <v>8.6927392187583802E-2</v>
      </c>
      <c r="K1629" s="34">
        <v>7.0975706312587303E-2</v>
      </c>
      <c r="L1629" s="34">
        <v>0.298221928264777</v>
      </c>
      <c r="M1629" s="7">
        <v>5.7865770291012801E-2</v>
      </c>
      <c r="N1629" s="7">
        <v>2.1107044175094802E-2</v>
      </c>
      <c r="O1629" s="7">
        <v>0.101270865529646</v>
      </c>
      <c r="P1629" s="7">
        <v>0.197674042929991</v>
      </c>
      <c r="Q1629" s="7">
        <v>6.1662347320076796</v>
      </c>
    </row>
    <row r="1630" spans="1:17" hidden="1" x14ac:dyDescent="0.25">
      <c r="A1630" s="3" t="s">
        <v>56</v>
      </c>
      <c r="B1630" s="2">
        <v>43800</v>
      </c>
      <c r="C1630" s="34">
        <v>1.1639921991154101</v>
      </c>
      <c r="D1630" s="7">
        <v>7.3356772830429795E-2</v>
      </c>
      <c r="E1630" s="7">
        <v>0.420921818810161</v>
      </c>
      <c r="F1630" s="14">
        <v>0.50572140835940904</v>
      </c>
      <c r="G1630" s="7">
        <v>7.7606620549811002E-3</v>
      </c>
      <c r="H1630" s="7">
        <v>8.3719115536130592E-3</v>
      </c>
      <c r="I1630" s="34">
        <v>0.16999750768373501</v>
      </c>
      <c r="J1630" s="34">
        <v>7.8116882513216704E-2</v>
      </c>
      <c r="K1630" s="34">
        <v>9.24947640347413E-2</v>
      </c>
      <c r="L1630" s="34">
        <v>0.32774874507699098</v>
      </c>
      <c r="M1630" s="7">
        <v>5.9446048921313097E-2</v>
      </c>
      <c r="N1630" s="7">
        <v>2.3510767815580001E-2</v>
      </c>
      <c r="O1630" s="7">
        <v>7.6854010943536694E-2</v>
      </c>
      <c r="P1630" s="7">
        <v>0.155698699402292</v>
      </c>
      <c r="Q1630" s="7">
        <v>6.1169726993165199</v>
      </c>
    </row>
    <row r="1631" spans="1:17" hidden="1" x14ac:dyDescent="0.25">
      <c r="A1631" s="3" t="s">
        <v>56</v>
      </c>
      <c r="B1631" s="2">
        <v>43831</v>
      </c>
      <c r="C1631" s="34">
        <v>0.92388546123582205</v>
      </c>
      <c r="D1631" s="7">
        <v>7.0721567052183798E-2</v>
      </c>
      <c r="E1631" s="7">
        <v>0.40866859736986799</v>
      </c>
      <c r="F1631" s="14">
        <v>0.52060983557794804</v>
      </c>
      <c r="G1631" s="7">
        <v>9.7755716206831302E-3</v>
      </c>
      <c r="H1631" s="7">
        <v>7.4734109572338102E-3</v>
      </c>
      <c r="I1631" s="34">
        <v>0.11913064530094999</v>
      </c>
      <c r="J1631" s="34">
        <v>8.6788848029037399E-2</v>
      </c>
      <c r="K1631" s="34">
        <v>5.2726182250645397E-2</v>
      </c>
      <c r="L1631" s="34">
        <v>0.30817741225783801</v>
      </c>
      <c r="M1631" s="7">
        <v>6.1832260983122202E-2</v>
      </c>
      <c r="N1631" s="7">
        <v>2.0370714501556E-2</v>
      </c>
      <c r="O1631" s="7">
        <v>0.113745035704756</v>
      </c>
      <c r="P1631" s="7">
        <v>0.21997991839417799</v>
      </c>
      <c r="Q1631" s="7">
        <v>6.1229338901544601</v>
      </c>
    </row>
    <row r="1632" spans="1:17" hidden="1" x14ac:dyDescent="0.25">
      <c r="A1632" s="3" t="s">
        <v>56</v>
      </c>
      <c r="B1632" s="2">
        <v>43862</v>
      </c>
      <c r="C1632" s="34">
        <v>0.90176884904966004</v>
      </c>
      <c r="D1632" s="7">
        <v>7.8750122532332406E-2</v>
      </c>
      <c r="E1632" s="7">
        <v>0.40252715686745599</v>
      </c>
      <c r="F1632" s="14">
        <v>0.51872272060021196</v>
      </c>
      <c r="G1632" s="7">
        <v>8.5986221478360908E-3</v>
      </c>
      <c r="H1632" s="7">
        <v>1.0511327655430501E-2</v>
      </c>
      <c r="I1632" s="34">
        <v>0.121552812308514</v>
      </c>
      <c r="J1632" s="34">
        <v>9.1717639280895796E-2</v>
      </c>
      <c r="K1632" s="34">
        <v>3.3601707723219597E-2</v>
      </c>
      <c r="L1632" s="34">
        <v>0.32902661142296002</v>
      </c>
      <c r="M1632" s="7">
        <v>6.5215032504689102E-2</v>
      </c>
      <c r="N1632" s="7">
        <v>2.4211231665303999E-2</v>
      </c>
      <c r="O1632" s="7">
        <v>0.112532880487292</v>
      </c>
      <c r="P1632" s="7">
        <v>0.20303213480385901</v>
      </c>
      <c r="Q1632" s="7">
        <v>6.1633622519588904</v>
      </c>
    </row>
    <row r="1633" spans="1:17" hidden="1" x14ac:dyDescent="0.25">
      <c r="A1633" s="3" t="s">
        <v>56</v>
      </c>
      <c r="B1633" s="2">
        <v>43891</v>
      </c>
      <c r="C1633" s="34">
        <v>0.81783437300862105</v>
      </c>
      <c r="D1633" s="7">
        <v>8.6229353178385607E-2</v>
      </c>
      <c r="E1633" s="7">
        <v>0.43486324391848502</v>
      </c>
      <c r="F1633" s="14">
        <v>0.47890740290313</v>
      </c>
      <c r="G1633" s="7">
        <v>8.4272754901874893E-3</v>
      </c>
      <c r="H1633" s="7">
        <v>6.46553777201708E-3</v>
      </c>
      <c r="I1633" s="34">
        <v>7.1417673487743402E-2</v>
      </c>
      <c r="J1633" s="34">
        <v>7.0134836359932395E-2</v>
      </c>
      <c r="K1633" s="34">
        <v>3.78082733979574E-2</v>
      </c>
      <c r="L1633" s="34">
        <v>0.475411275607664</v>
      </c>
      <c r="M1633" s="7">
        <v>6.0459187403241098E-2</v>
      </c>
      <c r="N1633" s="7">
        <v>2.1554552753864101E-2</v>
      </c>
      <c r="O1633" s="7">
        <v>5.9104037273391898E-2</v>
      </c>
      <c r="P1633" s="7">
        <v>0.18921735045400101</v>
      </c>
      <c r="Q1633" s="7">
        <v>6.1371508446348697</v>
      </c>
    </row>
    <row r="1634" spans="1:17" hidden="1" x14ac:dyDescent="0.25">
      <c r="A1634" s="3" t="s">
        <v>56</v>
      </c>
      <c r="B1634" s="2">
        <v>43922</v>
      </c>
      <c r="C1634" s="34">
        <v>0.45503313947734497</v>
      </c>
      <c r="D1634" s="7">
        <v>0.10655316123047801</v>
      </c>
      <c r="E1634" s="7">
        <v>0.51873497344903297</v>
      </c>
      <c r="F1634" s="14">
        <v>0.37471186532049</v>
      </c>
      <c r="G1634" s="7">
        <v>8.8871254837749204E-3</v>
      </c>
      <c r="H1634" s="7">
        <v>0</v>
      </c>
      <c r="I1634" s="34">
        <v>1.1338820539639001E-3</v>
      </c>
      <c r="J1634" s="34">
        <v>2.4632007862760999E-2</v>
      </c>
      <c r="K1634" s="34">
        <v>1.13596017516093E-2</v>
      </c>
      <c r="L1634" s="34">
        <v>0.76564064264290599</v>
      </c>
      <c r="M1634" s="7">
        <v>3.0631980049232801E-2</v>
      </c>
      <c r="N1634" s="7">
        <v>2.09076214420373E-2</v>
      </c>
      <c r="O1634" s="7">
        <v>6.9474261026632299E-3</v>
      </c>
      <c r="P1634" s="7">
        <v>0.129859712611051</v>
      </c>
      <c r="Q1634" s="7">
        <v>6.1242161537802602</v>
      </c>
    </row>
    <row r="1635" spans="1:17" hidden="1" x14ac:dyDescent="0.25">
      <c r="A1635" s="3" t="s">
        <v>56</v>
      </c>
      <c r="B1635" s="2">
        <v>43952</v>
      </c>
      <c r="C1635" s="34">
        <v>0.54450188683137701</v>
      </c>
      <c r="D1635" s="7">
        <v>0.103888795936603</v>
      </c>
      <c r="E1635" s="7">
        <v>0.48393093166308399</v>
      </c>
      <c r="F1635" s="14">
        <v>0.41218027240031302</v>
      </c>
      <c r="G1635" s="7">
        <v>4.6421802168532802E-3</v>
      </c>
      <c r="H1635" s="7">
        <v>0</v>
      </c>
      <c r="I1635" s="34">
        <v>1.11928141662907E-3</v>
      </c>
      <c r="J1635" s="34">
        <v>2.7968398805951099E-2</v>
      </c>
      <c r="K1635" s="34">
        <v>2.3373856772061E-2</v>
      </c>
      <c r="L1635" s="34">
        <v>0.70811242155426302</v>
      </c>
      <c r="M1635" s="7">
        <v>3.56959309471825E-2</v>
      </c>
      <c r="N1635" s="7">
        <v>2.3155467126145701E-2</v>
      </c>
      <c r="O1635" s="7">
        <v>7.6414188094903902E-3</v>
      </c>
      <c r="P1635" s="7">
        <v>0.168291044351424</v>
      </c>
      <c r="Q1635" s="7">
        <v>6.1019019616287196</v>
      </c>
    </row>
    <row r="1636" spans="1:17" hidden="1" x14ac:dyDescent="0.25">
      <c r="A1636" s="3" t="s">
        <v>56</v>
      </c>
      <c r="B1636" s="2">
        <v>43983</v>
      </c>
      <c r="C1636" s="34">
        <v>0.65767582566870397</v>
      </c>
      <c r="D1636" s="7">
        <v>0.10101239686151101</v>
      </c>
      <c r="E1636" s="7">
        <v>0.47656653367143897</v>
      </c>
      <c r="F1636" s="14">
        <v>0.42242106946704999</v>
      </c>
      <c r="G1636" s="7">
        <v>9.3493210847661896E-3</v>
      </c>
      <c r="H1636" s="7">
        <v>1.3673212165523599E-3</v>
      </c>
      <c r="I1636" s="34">
        <v>0.118688805869163</v>
      </c>
      <c r="J1636" s="34">
        <v>4.0913836193287798E-2</v>
      </c>
      <c r="K1636" s="34">
        <v>2.7524293954013599E-2</v>
      </c>
      <c r="L1636" s="34">
        <v>0.50649652587749305</v>
      </c>
      <c r="M1636" s="7">
        <v>4.8670413397482001E-2</v>
      </c>
      <c r="N1636" s="7">
        <v>3.0654751655955999E-2</v>
      </c>
      <c r="O1636" s="7">
        <v>1.55858592249663E-2</v>
      </c>
      <c r="P1636" s="7">
        <v>0.20074887152631901</v>
      </c>
      <c r="Q1636" s="7">
        <v>6.1584514529539902</v>
      </c>
    </row>
    <row r="1637" spans="1:17" hidden="1" x14ac:dyDescent="0.25">
      <c r="A1637" s="3" t="s">
        <v>56</v>
      </c>
      <c r="B1637" s="2">
        <v>44013</v>
      </c>
      <c r="C1637" s="34">
        <v>0.82624693533796401</v>
      </c>
      <c r="D1637" s="7">
        <v>7.5985618704132493E-2</v>
      </c>
      <c r="E1637" s="7">
        <v>0.37192556934740201</v>
      </c>
      <c r="F1637" s="14">
        <v>0.55208881194846504</v>
      </c>
      <c r="G1637" s="7">
        <v>7.6394096828843903E-3</v>
      </c>
      <c r="H1637" s="7">
        <v>2.7223029093951401E-3</v>
      </c>
      <c r="I1637" s="34">
        <v>0.15895464485119001</v>
      </c>
      <c r="J1637" s="34">
        <v>6.1734586950542999E-2</v>
      </c>
      <c r="K1637" s="34">
        <v>2.76900088076691E-2</v>
      </c>
      <c r="L1637" s="34">
        <v>0.38828960497450699</v>
      </c>
      <c r="M1637" s="7">
        <v>6.4239677861691796E-2</v>
      </c>
      <c r="N1637" s="7">
        <v>3.0585365232150601E-2</v>
      </c>
      <c r="O1637" s="7">
        <v>1.83548406565597E-2</v>
      </c>
      <c r="P1637" s="7">
        <v>0.23978955807340799</v>
      </c>
      <c r="Q1637" s="7">
        <v>6.1835490868049803</v>
      </c>
    </row>
    <row r="1638" spans="1:17" hidden="1" x14ac:dyDescent="0.25">
      <c r="A1638" s="3" t="s">
        <v>56</v>
      </c>
      <c r="B1638" s="2">
        <v>44044</v>
      </c>
      <c r="C1638" s="34">
        <v>0.86750694158561203</v>
      </c>
      <c r="D1638" s="7">
        <v>7.8775698202147804E-2</v>
      </c>
      <c r="E1638" s="7">
        <v>0.42395161225635197</v>
      </c>
      <c r="F1638" s="14">
        <v>0.4972726895415</v>
      </c>
      <c r="G1638" s="7">
        <v>6.4636590082360898E-3</v>
      </c>
      <c r="H1638" s="7">
        <v>2.6382415324452302E-3</v>
      </c>
      <c r="I1638" s="34">
        <v>0.16416582766621801</v>
      </c>
      <c r="J1638" s="34">
        <v>8.1207662903640204E-2</v>
      </c>
      <c r="K1638" s="34">
        <v>3.1434755921725399E-2</v>
      </c>
      <c r="L1638" s="34">
        <v>0.34453846182741599</v>
      </c>
      <c r="M1638" s="7">
        <v>6.88230820655997E-2</v>
      </c>
      <c r="N1638" s="7">
        <v>3.6069683397691801E-2</v>
      </c>
      <c r="O1638" s="7">
        <v>3.08647452534473E-2</v>
      </c>
      <c r="P1638" s="7">
        <v>0.23379388042358101</v>
      </c>
      <c r="Q1638" s="7">
        <v>6.1607041761825201</v>
      </c>
    </row>
    <row r="1639" spans="1:17" hidden="1" x14ac:dyDescent="0.25">
      <c r="A1639" s="3" t="s">
        <v>56</v>
      </c>
      <c r="B1639" s="2">
        <v>44075</v>
      </c>
      <c r="C1639" s="34">
        <v>0.845933639505692</v>
      </c>
      <c r="D1639" s="7">
        <v>7.5923010210578595E-2</v>
      </c>
      <c r="E1639" s="7">
        <v>0.38382112940588697</v>
      </c>
      <c r="F1639" s="14">
        <v>0.54025586038353401</v>
      </c>
      <c r="G1639" s="7">
        <v>8.2997608497557395E-3</v>
      </c>
      <c r="H1639" s="7">
        <v>1.9685702851950002E-3</v>
      </c>
      <c r="I1639" s="34">
        <v>0.15156399362272199</v>
      </c>
      <c r="J1639" s="34">
        <v>7.4303463507505094E-2</v>
      </c>
      <c r="K1639" s="34">
        <v>3.2738191322696598E-2</v>
      </c>
      <c r="L1639" s="34">
        <v>0.35479697241562103</v>
      </c>
      <c r="M1639" s="7">
        <v>6.7061075510493395E-2</v>
      </c>
      <c r="N1639" s="7">
        <v>2.5991502819344401E-2</v>
      </c>
      <c r="O1639" s="7">
        <v>3.25643402286908E-2</v>
      </c>
      <c r="P1639" s="7">
        <v>0.25071212943797599</v>
      </c>
      <c r="Q1639" s="7">
        <v>6.0959795046377003</v>
      </c>
    </row>
    <row r="1640" spans="1:17" hidden="1" x14ac:dyDescent="0.25">
      <c r="A1640" s="3" t="s">
        <v>56</v>
      </c>
      <c r="B1640" s="2">
        <v>44105</v>
      </c>
      <c r="C1640" s="34">
        <v>0.81637204101873795</v>
      </c>
      <c r="D1640" s="7">
        <v>8.9813383693379198E-2</v>
      </c>
      <c r="E1640" s="7">
        <v>0.47102168582293402</v>
      </c>
      <c r="F1640" s="14">
        <v>0.43916493048368699</v>
      </c>
      <c r="G1640" s="7">
        <v>9.0036565480622593E-3</v>
      </c>
      <c r="H1640" s="7">
        <v>2.9828629012340199E-3</v>
      </c>
      <c r="I1640" s="34">
        <v>0.16660019568283299</v>
      </c>
      <c r="J1640" s="34">
        <v>6.8684488793737702E-2</v>
      </c>
      <c r="K1640" s="34">
        <v>3.0658086418166499E-2</v>
      </c>
      <c r="L1640" s="34">
        <v>0.38852909604029601</v>
      </c>
      <c r="M1640" s="7">
        <v>7.8559039620634097E-2</v>
      </c>
      <c r="N1640" s="7">
        <v>3.5929952582058299E-2</v>
      </c>
      <c r="O1640" s="7">
        <v>3.3797761485727197E-2</v>
      </c>
      <c r="P1640" s="7">
        <v>0.18525485992724999</v>
      </c>
      <c r="Q1640" s="7">
        <v>6.1624978171777602</v>
      </c>
    </row>
    <row r="1641" spans="1:17" hidden="1" x14ac:dyDescent="0.25">
      <c r="A1641" s="3" t="s">
        <v>56</v>
      </c>
      <c r="B1641" s="2">
        <v>44136</v>
      </c>
      <c r="C1641" s="34">
        <v>0.62307164250283797</v>
      </c>
      <c r="D1641" s="7">
        <v>8.8888507073376297E-2</v>
      </c>
      <c r="E1641" s="7">
        <v>0.42260452513614</v>
      </c>
      <c r="F1641" s="14">
        <v>0.48850696779048303</v>
      </c>
      <c r="G1641" s="7">
        <v>9.4545707006851703E-3</v>
      </c>
      <c r="H1641" s="7">
        <v>2.9817085943627999E-3</v>
      </c>
      <c r="I1641" s="34">
        <v>4.2226900431513698E-2</v>
      </c>
      <c r="J1641" s="34">
        <v>5.47488313717618E-2</v>
      </c>
      <c r="K1641" s="34">
        <v>2.762371416935E-2</v>
      </c>
      <c r="L1641" s="34">
        <v>0.50538556205475305</v>
      </c>
      <c r="M1641" s="7">
        <v>6.7186033004643597E-2</v>
      </c>
      <c r="N1641" s="7">
        <v>3.4053236878596599E-2</v>
      </c>
      <c r="O1641" s="7">
        <v>2.8778523061684502E-2</v>
      </c>
      <c r="P1641" s="7">
        <v>0.227560919732649</v>
      </c>
      <c r="Q1641" s="7">
        <v>6.1566113345014504</v>
      </c>
    </row>
    <row r="1642" spans="1:17" hidden="1" x14ac:dyDescent="0.25">
      <c r="A1642" s="3" t="s">
        <v>56</v>
      </c>
      <c r="B1642" s="2">
        <v>44166</v>
      </c>
      <c r="C1642" s="34">
        <v>0.82173320227480096</v>
      </c>
      <c r="D1642" s="7">
        <v>9.7679535131376505E-2</v>
      </c>
      <c r="E1642" s="7">
        <v>0.45667324733478598</v>
      </c>
      <c r="F1642" s="14">
        <v>0.44564721753383701</v>
      </c>
      <c r="G1642" s="7">
        <v>7.8598032015750902E-3</v>
      </c>
      <c r="H1642" s="7">
        <v>6.1861453375443697E-3</v>
      </c>
      <c r="I1642" s="34">
        <v>0.15618536214033599</v>
      </c>
      <c r="J1642" s="34">
        <v>4.2873025803618098E-2</v>
      </c>
      <c r="K1642" s="34">
        <v>2.8894080163170799E-2</v>
      </c>
      <c r="L1642" s="34">
        <v>0.473272213115916</v>
      </c>
      <c r="M1642" s="7">
        <v>6.5369811297632793E-2</v>
      </c>
      <c r="N1642" s="7">
        <v>4.1195330758645003E-2</v>
      </c>
      <c r="O1642" s="7">
        <v>2.3505047592760502E-2</v>
      </c>
      <c r="P1642" s="7">
        <v>0.15465918058880199</v>
      </c>
      <c r="Q1642" s="7">
        <v>6.1899746785282304</v>
      </c>
    </row>
    <row r="1643" spans="1:17" hidden="1" x14ac:dyDescent="0.25">
      <c r="A1643" s="3" t="s">
        <v>56</v>
      </c>
      <c r="B1643" s="2">
        <v>44197</v>
      </c>
      <c r="C1643" s="34">
        <v>0.53686238354870397</v>
      </c>
      <c r="D1643" s="7">
        <v>9.0125669284981003E-2</v>
      </c>
      <c r="E1643" s="7">
        <v>0.41544553708207599</v>
      </c>
      <c r="F1643" s="14">
        <v>0.49442879363294301</v>
      </c>
      <c r="G1643" s="7">
        <v>7.8636836772684598E-3</v>
      </c>
      <c r="H1643" s="7">
        <v>1.16711529937967E-3</v>
      </c>
      <c r="I1643" s="34">
        <v>1.5107530077757101E-3</v>
      </c>
      <c r="J1643" s="34">
        <v>4.7952361425417998E-2</v>
      </c>
      <c r="K1643" s="34">
        <v>2.4873993526206201E-2</v>
      </c>
      <c r="L1643" s="34">
        <v>0.54573561843042995</v>
      </c>
      <c r="M1643" s="7">
        <v>6.3185668986531399E-2</v>
      </c>
      <c r="N1643" s="7">
        <v>3.08836027556363E-2</v>
      </c>
      <c r="O1643" s="7">
        <v>1.9503076031892601E-2</v>
      </c>
      <c r="P1643" s="7">
        <v>0.25732412685946199</v>
      </c>
      <c r="Q1643" s="7">
        <v>6.1614221996069896</v>
      </c>
    </row>
    <row r="1644" spans="1:17" hidden="1" x14ac:dyDescent="0.25">
      <c r="A1644" s="3" t="s">
        <v>56</v>
      </c>
      <c r="B1644" s="2">
        <v>44228</v>
      </c>
      <c r="C1644" s="34">
        <v>0.52260684742028496</v>
      </c>
      <c r="D1644" s="7">
        <v>8.8916401329859104E-2</v>
      </c>
      <c r="E1644" s="7">
        <v>0.406677416645154</v>
      </c>
      <c r="F1644" s="14">
        <v>0.50440618202498699</v>
      </c>
      <c r="G1644" s="7">
        <v>9.1202018210363306E-3</v>
      </c>
      <c r="H1644" s="7">
        <v>5.6856698539448905E-4</v>
      </c>
      <c r="I1644" s="34">
        <v>1.4985801257897599E-3</v>
      </c>
      <c r="J1644" s="34">
        <v>5.1320967921938E-2</v>
      </c>
      <c r="K1644" s="34">
        <v>9.4888331632151796E-3</v>
      </c>
      <c r="L1644" s="34">
        <v>0.54025326172821597</v>
      </c>
      <c r="M1644" s="7">
        <v>6.6580368611598495E-2</v>
      </c>
      <c r="N1644" s="7">
        <v>2.6041480073083E-2</v>
      </c>
      <c r="O1644" s="7">
        <v>2.0552059548931901E-2</v>
      </c>
      <c r="P1644" s="7">
        <v>0.27457568002079702</v>
      </c>
      <c r="Q1644" s="7">
        <v>6.1521364286447699</v>
      </c>
    </row>
    <row r="1645" spans="1:17" hidden="1" x14ac:dyDescent="0.25">
      <c r="A1645" s="3" t="s">
        <v>56</v>
      </c>
      <c r="B1645" s="2">
        <v>44256</v>
      </c>
      <c r="C1645" s="34">
        <v>0.63421678116993296</v>
      </c>
      <c r="D1645" s="7">
        <v>9.1085202651731006E-2</v>
      </c>
      <c r="E1645" s="7">
        <v>0.43573502811879</v>
      </c>
      <c r="F1645" s="14">
        <v>0.47317976922947902</v>
      </c>
      <c r="G1645" s="7">
        <v>1.1389162561170601E-2</v>
      </c>
      <c r="H1645" s="7">
        <v>4.7879678026232402E-4</v>
      </c>
      <c r="I1645" s="34">
        <v>1.5460320129999899E-3</v>
      </c>
      <c r="J1645" s="34">
        <v>5.2453953715460001E-2</v>
      </c>
      <c r="K1645" s="34">
        <v>1.1463176868070199E-2</v>
      </c>
      <c r="L1645" s="34">
        <v>0.51718049891059004</v>
      </c>
      <c r="M1645" s="7">
        <v>7.1392359344937997E-2</v>
      </c>
      <c r="N1645" s="7">
        <v>3.2852559886434797E-2</v>
      </c>
      <c r="O1645" s="7">
        <v>2.4204099332018801E-2</v>
      </c>
      <c r="P1645" s="7">
        <v>0.27703936058805501</v>
      </c>
      <c r="Q1645" s="7">
        <v>6.1132735045562399</v>
      </c>
    </row>
    <row r="1646" spans="1:17" hidden="1" x14ac:dyDescent="0.25">
      <c r="A1646" s="3" t="s">
        <v>56</v>
      </c>
      <c r="B1646" s="2">
        <v>44287</v>
      </c>
      <c r="C1646" s="34">
        <v>0.73136781300412401</v>
      </c>
      <c r="D1646" s="7">
        <v>9.0884070830175898E-2</v>
      </c>
      <c r="E1646" s="7">
        <v>0.4425313957732</v>
      </c>
      <c r="F1646" s="14">
        <v>0.46658453339662398</v>
      </c>
      <c r="G1646" s="7">
        <v>9.9042882216894695E-3</v>
      </c>
      <c r="H1646" s="7">
        <v>2.6168890128967499E-3</v>
      </c>
      <c r="I1646" s="34">
        <v>0.15502662561549399</v>
      </c>
      <c r="J1646" s="34">
        <v>5.4415286882818902E-2</v>
      </c>
      <c r="K1646" s="34">
        <v>1.3756192981655299E-2</v>
      </c>
      <c r="L1646" s="34">
        <v>0.43648510087746301</v>
      </c>
      <c r="M1646" s="7">
        <v>6.7490222416234494E-2</v>
      </c>
      <c r="N1646" s="7">
        <v>2.8164552282705299E-2</v>
      </c>
      <c r="O1646" s="7">
        <v>2.9517200482630599E-2</v>
      </c>
      <c r="P1646" s="7">
        <v>0.20262364122641199</v>
      </c>
      <c r="Q1646" s="7">
        <v>6.1545256385225402</v>
      </c>
    </row>
    <row r="1647" spans="1:17" hidden="1" x14ac:dyDescent="0.25">
      <c r="A1647" s="3" t="s">
        <v>56</v>
      </c>
      <c r="B1647" s="2">
        <v>44317</v>
      </c>
      <c r="C1647" s="34">
        <v>0.85913698413070005</v>
      </c>
      <c r="D1647" s="7">
        <v>9.0870579984144204E-2</v>
      </c>
      <c r="E1647" s="7">
        <v>0.39651177772091101</v>
      </c>
      <c r="F1647" s="14">
        <v>0.512617642294945</v>
      </c>
      <c r="G1647" s="7">
        <v>7.2865535204776396E-3</v>
      </c>
      <c r="H1647" s="7">
        <v>4.17324095609156E-3</v>
      </c>
      <c r="I1647" s="34">
        <v>0.16406897480854499</v>
      </c>
      <c r="J1647" s="34">
        <v>6.4567252586434504E-2</v>
      </c>
      <c r="K1647" s="34">
        <v>1.6948942285081599E-2</v>
      </c>
      <c r="L1647" s="34">
        <v>0.36009265240569599</v>
      </c>
      <c r="M1647" s="7">
        <v>7.0036918485135394E-2</v>
      </c>
      <c r="N1647" s="7">
        <v>2.6974152165223898E-2</v>
      </c>
      <c r="O1647" s="7">
        <v>3.32367538367732E-2</v>
      </c>
      <c r="P1647" s="7">
        <v>0.25261455895054102</v>
      </c>
      <c r="Q1647" s="7">
        <v>6.1396597829836503</v>
      </c>
    </row>
    <row r="1648" spans="1:17" hidden="1" x14ac:dyDescent="0.25">
      <c r="A1648" s="3" t="s">
        <v>56</v>
      </c>
      <c r="B1648" s="2">
        <v>44348</v>
      </c>
      <c r="C1648" s="34">
        <v>0.783199444326382</v>
      </c>
      <c r="D1648" s="7">
        <v>0.107837748890779</v>
      </c>
      <c r="E1648" s="7">
        <v>0.44953549036933499</v>
      </c>
      <c r="F1648" s="14">
        <v>0.44262676073988499</v>
      </c>
      <c r="G1648" s="7">
        <v>1.0995317518262099E-2</v>
      </c>
      <c r="H1648" s="7">
        <v>7.5376191596250698E-3</v>
      </c>
      <c r="I1648" s="34">
        <v>0.16155946556025899</v>
      </c>
      <c r="J1648" s="34">
        <v>8.4070854495612801E-2</v>
      </c>
      <c r="K1648" s="34">
        <v>2.2494104654357801E-2</v>
      </c>
      <c r="L1648" s="34">
        <v>0.386801071316908</v>
      </c>
      <c r="M1648" s="7">
        <v>7.3486235641274697E-2</v>
      </c>
      <c r="N1648" s="7">
        <v>2.5978260161723499E-2</v>
      </c>
      <c r="O1648" s="7">
        <v>4.8381461621804497E-2</v>
      </c>
      <c r="P1648" s="7">
        <v>0.178695609870172</v>
      </c>
      <c r="Q1648" s="7">
        <v>6.1154648582157796</v>
      </c>
    </row>
    <row r="1649" spans="1:17" hidden="1" x14ac:dyDescent="0.25">
      <c r="A1649" s="3" t="s">
        <v>56</v>
      </c>
      <c r="B1649" s="2">
        <v>44378</v>
      </c>
      <c r="C1649" s="34">
        <v>0.87592160020016196</v>
      </c>
      <c r="D1649" s="7">
        <v>9.7900346943294206E-2</v>
      </c>
      <c r="E1649" s="7">
        <v>0.45294598567598998</v>
      </c>
      <c r="F1649" s="14">
        <v>0.44915366738071599</v>
      </c>
      <c r="G1649" s="7">
        <v>8.4243471088494004E-3</v>
      </c>
      <c r="H1649" s="7">
        <v>7.17005400335868E-3</v>
      </c>
      <c r="I1649" s="34">
        <v>0.14744166397477601</v>
      </c>
      <c r="J1649" s="34">
        <v>8.2626189274123907E-2</v>
      </c>
      <c r="K1649" s="34">
        <v>2.16122584091024E-2</v>
      </c>
      <c r="L1649" s="34">
        <v>0.363912497138278</v>
      </c>
      <c r="M1649" s="7">
        <v>7.1824399203809106E-2</v>
      </c>
      <c r="N1649" s="7">
        <v>2.8124135831035402E-2</v>
      </c>
      <c r="O1649" s="7">
        <v>5.2865141146855102E-2</v>
      </c>
      <c r="P1649" s="7">
        <v>0.215999313909813</v>
      </c>
      <c r="Q1649" s="7">
        <v>6.0397112600753102</v>
      </c>
    </row>
    <row r="1650" spans="1:17" hidden="1" x14ac:dyDescent="0.25">
      <c r="A1650" s="3" t="s">
        <v>56</v>
      </c>
      <c r="B1650" s="2">
        <v>44409</v>
      </c>
      <c r="C1650" s="34">
        <v>0.86861501443643396</v>
      </c>
      <c r="D1650" s="7">
        <v>0.10116843950835699</v>
      </c>
      <c r="E1650" s="7">
        <v>0.42800244527780101</v>
      </c>
      <c r="F1650" s="14">
        <v>0.47082911521384202</v>
      </c>
      <c r="G1650" s="7">
        <v>7.7512777753518799E-3</v>
      </c>
      <c r="H1650" s="7">
        <v>1.06775544470215E-2</v>
      </c>
      <c r="I1650" s="34">
        <v>0.15253133886220999</v>
      </c>
      <c r="J1650" s="34">
        <v>9.4886052174879595E-2</v>
      </c>
      <c r="K1650" s="34">
        <v>2.0208399569305299E-2</v>
      </c>
      <c r="L1650" s="34">
        <v>0.34715663783379502</v>
      </c>
      <c r="M1650" s="7">
        <v>6.7089378474719505E-2</v>
      </c>
      <c r="N1650" s="7">
        <v>2.8270121811636399E-2</v>
      </c>
      <c r="O1650" s="7">
        <v>5.8393587768481997E-2</v>
      </c>
      <c r="P1650" s="7">
        <v>0.21303565128259899</v>
      </c>
      <c r="Q1650" s="7">
        <v>6.1753673914416902</v>
      </c>
    </row>
    <row r="1651" spans="1:17" x14ac:dyDescent="0.25">
      <c r="A1651" s="3" t="s">
        <v>56</v>
      </c>
      <c r="B1651" s="2">
        <v>44440</v>
      </c>
      <c r="C1651" s="34">
        <v>0.82419848592241796</v>
      </c>
      <c r="D1651" s="7">
        <v>0.101645917882422</v>
      </c>
      <c r="E1651" s="7">
        <v>0.43908225678130802</v>
      </c>
      <c r="F1651" s="14">
        <v>0.45927182533627098</v>
      </c>
      <c r="G1651" s="7">
        <v>1.2954935833206799E-2</v>
      </c>
      <c r="H1651" s="7">
        <v>8.0955641747918992E-3</v>
      </c>
      <c r="I1651" s="34">
        <v>0.14884639414871401</v>
      </c>
      <c r="J1651" s="34">
        <v>8.9075618027371795E-2</v>
      </c>
      <c r="K1651" s="34">
        <v>2.5704107970880199E-2</v>
      </c>
      <c r="L1651" s="34">
        <v>0.359143903224237</v>
      </c>
      <c r="M1651" s="7">
        <v>6.5731719241843498E-2</v>
      </c>
      <c r="N1651" s="7">
        <v>2.2858366507238999E-2</v>
      </c>
      <c r="O1651" s="7">
        <v>6.1615098347146798E-2</v>
      </c>
      <c r="P1651" s="7">
        <v>0.205974292524569</v>
      </c>
      <c r="Q1651" s="7">
        <v>6.0886827897471996</v>
      </c>
    </row>
    <row r="1652" spans="1:17" hidden="1" x14ac:dyDescent="0.25">
      <c r="A1652" s="3" t="s">
        <v>57</v>
      </c>
      <c r="B1652" s="2">
        <v>43466</v>
      </c>
      <c r="C1652" s="34">
        <v>0.83028618220710104</v>
      </c>
      <c r="D1652" s="7">
        <v>2.41094697009103E-2</v>
      </c>
      <c r="E1652" s="7">
        <v>0.323413237325752</v>
      </c>
      <c r="F1652" s="14">
        <v>0.65247729297333801</v>
      </c>
      <c r="G1652" s="7">
        <v>7.7457329311940697E-3</v>
      </c>
      <c r="H1652" s="7">
        <v>2.4930308774446699E-2</v>
      </c>
      <c r="I1652" s="34">
        <v>0.20564429853434699</v>
      </c>
      <c r="J1652" s="34">
        <v>0.14108769620533501</v>
      </c>
      <c r="K1652" s="34">
        <v>0.15386061469186499</v>
      </c>
      <c r="L1652" s="34">
        <v>8.3919680175145395E-2</v>
      </c>
      <c r="M1652" s="7">
        <v>4.7895192551624999E-2</v>
      </c>
      <c r="N1652" s="7">
        <v>0.134807602339129</v>
      </c>
      <c r="O1652" s="7">
        <v>0.14042416594754401</v>
      </c>
      <c r="P1652" s="7">
        <v>5.9684707849368503E-2</v>
      </c>
      <c r="Q1652" s="7">
        <v>5.7683689552821802</v>
      </c>
    </row>
    <row r="1653" spans="1:17" hidden="1" x14ac:dyDescent="0.25">
      <c r="A1653" s="3" t="s">
        <v>57</v>
      </c>
      <c r="B1653" s="2">
        <v>43497</v>
      </c>
      <c r="C1653" s="34">
        <v>0.82396407043317899</v>
      </c>
      <c r="D1653" s="7">
        <v>2.3834975426211501E-2</v>
      </c>
      <c r="E1653" s="7">
        <v>0.33963650007426099</v>
      </c>
      <c r="F1653" s="14">
        <v>0.63652852449952702</v>
      </c>
      <c r="G1653" s="7">
        <v>7.5378605142055804E-3</v>
      </c>
      <c r="H1653" s="7">
        <v>2.65414696317142E-2</v>
      </c>
      <c r="I1653" s="34">
        <v>0.212025057601366</v>
      </c>
      <c r="J1653" s="34">
        <v>0.17410454031699199</v>
      </c>
      <c r="K1653" s="34">
        <v>0.14888204237203401</v>
      </c>
      <c r="L1653" s="34">
        <v>8.6613911744964703E-2</v>
      </c>
      <c r="M1653" s="7">
        <v>5.36155960582579E-2</v>
      </c>
      <c r="N1653" s="7">
        <v>0.13072768132353299</v>
      </c>
      <c r="O1653" s="7">
        <v>0.10531014916812501</v>
      </c>
      <c r="P1653" s="7">
        <v>5.4641691268805803E-2</v>
      </c>
      <c r="Q1653" s="7">
        <v>5.9656315519025398</v>
      </c>
    </row>
    <row r="1654" spans="1:17" hidden="1" x14ac:dyDescent="0.25">
      <c r="A1654" s="3" t="s">
        <v>57</v>
      </c>
      <c r="B1654" s="2">
        <v>43525</v>
      </c>
      <c r="C1654" s="34">
        <v>0.97026901624851503</v>
      </c>
      <c r="D1654" s="7">
        <v>2.4478065545549502E-2</v>
      </c>
      <c r="E1654" s="7">
        <v>0.34491301578785999</v>
      </c>
      <c r="F1654" s="14">
        <v>0.63060891866658997</v>
      </c>
      <c r="G1654" s="7">
        <v>6.9485594547850403E-3</v>
      </c>
      <c r="H1654" s="7">
        <v>2.5181817904136702E-2</v>
      </c>
      <c r="I1654" s="34">
        <v>0.237319505795102</v>
      </c>
      <c r="J1654" s="34">
        <v>0.167927879291666</v>
      </c>
      <c r="K1654" s="34">
        <v>0.14587775814162701</v>
      </c>
      <c r="L1654" s="34">
        <v>8.3113515968146007E-2</v>
      </c>
      <c r="M1654" s="7">
        <v>5.0443032554091403E-2</v>
      </c>
      <c r="N1654" s="7">
        <v>0.125751820950427</v>
      </c>
      <c r="O1654" s="7">
        <v>0.109892134430237</v>
      </c>
      <c r="P1654" s="7">
        <v>4.7543975509781199E-2</v>
      </c>
      <c r="Q1654" s="7">
        <v>5.7939616239314402</v>
      </c>
    </row>
    <row r="1655" spans="1:17" hidden="1" x14ac:dyDescent="0.25">
      <c r="A1655" s="3" t="s">
        <v>57</v>
      </c>
      <c r="B1655" s="2">
        <v>43556</v>
      </c>
      <c r="C1655" s="34">
        <v>0.94348810844028896</v>
      </c>
      <c r="D1655" s="7">
        <v>2.24411037109844E-2</v>
      </c>
      <c r="E1655" s="7">
        <v>0.33364344773944499</v>
      </c>
      <c r="F1655" s="14">
        <v>0.64391544854956995</v>
      </c>
      <c r="G1655" s="7">
        <v>5.95477912743172E-3</v>
      </c>
      <c r="H1655" s="7">
        <v>2.47591086006708E-2</v>
      </c>
      <c r="I1655" s="34">
        <v>0.25027698144114502</v>
      </c>
      <c r="J1655" s="34">
        <v>0.14981182497913201</v>
      </c>
      <c r="K1655" s="34">
        <v>0.14376185589066301</v>
      </c>
      <c r="L1655" s="34">
        <v>7.7546659377171701E-2</v>
      </c>
      <c r="M1655" s="7">
        <v>4.99328155227904E-2</v>
      </c>
      <c r="N1655" s="7">
        <v>0.122468465597398</v>
      </c>
      <c r="O1655" s="7">
        <v>0.12586710519776201</v>
      </c>
      <c r="P1655" s="7">
        <v>4.9620404265836297E-2</v>
      </c>
      <c r="Q1655" s="7">
        <v>5.9108064819959196</v>
      </c>
    </row>
    <row r="1656" spans="1:17" hidden="1" x14ac:dyDescent="0.25">
      <c r="A1656" s="3" t="s">
        <v>57</v>
      </c>
      <c r="B1656" s="2">
        <v>43586</v>
      </c>
      <c r="C1656" s="34">
        <v>1.0123752305166001</v>
      </c>
      <c r="D1656" s="7">
        <v>2.2065220741778999E-2</v>
      </c>
      <c r="E1656" s="7">
        <v>0.33886813079214301</v>
      </c>
      <c r="F1656" s="14">
        <v>0.63906664846607897</v>
      </c>
      <c r="G1656" s="7">
        <v>5.2253564397500996E-3</v>
      </c>
      <c r="H1656" s="7">
        <v>2.4720916663544101E-2</v>
      </c>
      <c r="I1656" s="34">
        <v>0.25624250189845599</v>
      </c>
      <c r="J1656" s="34">
        <v>0.15629183495057</v>
      </c>
      <c r="K1656" s="34">
        <v>0.13906038725645301</v>
      </c>
      <c r="L1656" s="34">
        <v>7.6195557852242801E-2</v>
      </c>
      <c r="M1656" s="7">
        <v>4.98255797771004E-2</v>
      </c>
      <c r="N1656" s="7">
        <v>0.11251652070267899</v>
      </c>
      <c r="O1656" s="7">
        <v>0.13214095884735999</v>
      </c>
      <c r="P1656" s="7">
        <v>4.7780385611844299E-2</v>
      </c>
      <c r="Q1656" s="7">
        <v>5.8083594811963</v>
      </c>
    </row>
    <row r="1657" spans="1:17" hidden="1" x14ac:dyDescent="0.25">
      <c r="A1657" s="3" t="s">
        <v>57</v>
      </c>
      <c r="B1657" s="2">
        <v>43617</v>
      </c>
      <c r="C1657" s="34">
        <v>0.94266759709870496</v>
      </c>
      <c r="D1657" s="7">
        <v>2.5249826877326399E-2</v>
      </c>
      <c r="E1657" s="7">
        <v>0.349500756748238</v>
      </c>
      <c r="F1657" s="14">
        <v>0.62524941637443598</v>
      </c>
      <c r="G1657" s="7">
        <v>5.0479694986734196E-3</v>
      </c>
      <c r="H1657" s="7">
        <v>2.4138612028103901E-2</v>
      </c>
      <c r="I1657" s="34">
        <v>0.25835893057097797</v>
      </c>
      <c r="J1657" s="34">
        <v>0.150582041571131</v>
      </c>
      <c r="K1657" s="34">
        <v>0.14656848180392201</v>
      </c>
      <c r="L1657" s="34">
        <v>7.4849588050135807E-2</v>
      </c>
      <c r="M1657" s="7">
        <v>4.99523525747941E-2</v>
      </c>
      <c r="N1657" s="7">
        <v>0.10934187289526399</v>
      </c>
      <c r="O1657" s="7">
        <v>0.13579969171832201</v>
      </c>
      <c r="P1657" s="7">
        <v>4.53604592886762E-2</v>
      </c>
      <c r="Q1657" s="7">
        <v>5.9635797858751003</v>
      </c>
    </row>
    <row r="1658" spans="1:17" hidden="1" x14ac:dyDescent="0.25">
      <c r="A1658" s="3" t="s">
        <v>57</v>
      </c>
      <c r="B1658" s="2">
        <v>43647</v>
      </c>
      <c r="C1658" s="34">
        <v>0.948417179115293</v>
      </c>
      <c r="D1658" s="7">
        <v>2.5653779355169899E-2</v>
      </c>
      <c r="E1658" s="7">
        <v>0.35526293745514798</v>
      </c>
      <c r="F1658" s="14">
        <v>0.61908328318968198</v>
      </c>
      <c r="G1658" s="7">
        <v>4.7226436004702303E-3</v>
      </c>
      <c r="H1658" s="7">
        <v>2.6373001608260699E-2</v>
      </c>
      <c r="I1658" s="34">
        <v>0.25958561051394102</v>
      </c>
      <c r="J1658" s="34">
        <v>0.14929696811658999</v>
      </c>
      <c r="K1658" s="34">
        <v>0.142903355295251</v>
      </c>
      <c r="L1658" s="34">
        <v>7.5048707473558199E-2</v>
      </c>
      <c r="M1658" s="7">
        <v>5.0184607003992798E-2</v>
      </c>
      <c r="N1658" s="7">
        <v>0.11935517877558401</v>
      </c>
      <c r="O1658" s="7">
        <v>0.121987547223079</v>
      </c>
      <c r="P1658" s="7">
        <v>5.0542380389272001E-2</v>
      </c>
      <c r="Q1658" s="7">
        <v>5.9152582406905001</v>
      </c>
    </row>
    <row r="1659" spans="1:17" hidden="1" x14ac:dyDescent="0.25">
      <c r="A1659" s="3" t="s">
        <v>57</v>
      </c>
      <c r="B1659" s="2">
        <v>43678</v>
      </c>
      <c r="C1659" s="34">
        <v>1.03953668792322</v>
      </c>
      <c r="D1659" s="7">
        <v>2.2535458243539499E-2</v>
      </c>
      <c r="E1659" s="7">
        <v>0.30598150883723302</v>
      </c>
      <c r="F1659" s="14">
        <v>0.67148303291922695</v>
      </c>
      <c r="G1659" s="7">
        <v>3.73949400313481E-3</v>
      </c>
      <c r="H1659" s="7">
        <v>2.4827634146218702E-2</v>
      </c>
      <c r="I1659" s="34">
        <v>0.235474371706378</v>
      </c>
      <c r="J1659" s="34">
        <v>0.15208048563752399</v>
      </c>
      <c r="K1659" s="34">
        <v>0.13600722892544601</v>
      </c>
      <c r="L1659" s="34">
        <v>6.6382500919012905E-2</v>
      </c>
      <c r="M1659" s="7">
        <v>4.9879148012484803E-2</v>
      </c>
      <c r="N1659" s="7">
        <v>0.13157429868864301</v>
      </c>
      <c r="O1659" s="7">
        <v>0.150144168803858</v>
      </c>
      <c r="P1659" s="7">
        <v>4.98906691572997E-2</v>
      </c>
      <c r="Q1659" s="7">
        <v>5.9139081243175404</v>
      </c>
    </row>
    <row r="1660" spans="1:17" hidden="1" x14ac:dyDescent="0.25">
      <c r="A1660" s="3" t="s">
        <v>57</v>
      </c>
      <c r="B1660" s="2">
        <v>43709</v>
      </c>
      <c r="C1660" s="34">
        <v>0.94539961201710998</v>
      </c>
      <c r="D1660" s="7">
        <v>2.32779386887371E-2</v>
      </c>
      <c r="E1660" s="7">
        <v>0.32515825031187701</v>
      </c>
      <c r="F1660" s="14">
        <v>0.65156381099938598</v>
      </c>
      <c r="G1660" s="7">
        <v>4.6814144691621701E-3</v>
      </c>
      <c r="H1660" s="7">
        <v>2.5362363713606902E-2</v>
      </c>
      <c r="I1660" s="34">
        <v>0.24008987073941801</v>
      </c>
      <c r="J1660" s="34">
        <v>0.157329676735323</v>
      </c>
      <c r="K1660" s="34">
        <v>0.143926701455066</v>
      </c>
      <c r="L1660" s="34">
        <v>7.6732000403572198E-2</v>
      </c>
      <c r="M1660" s="7">
        <v>4.8548008211860699E-2</v>
      </c>
      <c r="N1660" s="7">
        <v>0.13261840282145901</v>
      </c>
      <c r="O1660" s="7">
        <v>0.120809620796464</v>
      </c>
      <c r="P1660" s="7">
        <v>4.9901940654066702E-2</v>
      </c>
      <c r="Q1660" s="7">
        <v>5.8981919167254304</v>
      </c>
    </row>
    <row r="1661" spans="1:17" hidden="1" x14ac:dyDescent="0.25">
      <c r="A1661" s="3" t="s">
        <v>57</v>
      </c>
      <c r="B1661" s="2">
        <v>43739</v>
      </c>
      <c r="C1661" s="34">
        <v>1.0226970129739701</v>
      </c>
      <c r="D1661" s="7">
        <v>2.69310508879755E-2</v>
      </c>
      <c r="E1661" s="7">
        <v>0.33102830051405902</v>
      </c>
      <c r="F1661" s="14">
        <v>0.64204064859796495</v>
      </c>
      <c r="G1661" s="7">
        <v>5.2358867694573298E-3</v>
      </c>
      <c r="H1661" s="7">
        <v>3.3965029196026703E-2</v>
      </c>
      <c r="I1661" s="34">
        <v>0.249835510517773</v>
      </c>
      <c r="J1661" s="34">
        <v>0.15866544197388199</v>
      </c>
      <c r="K1661" s="34">
        <v>0.15494960811233499</v>
      </c>
      <c r="L1661" s="34">
        <v>7.8612509514367698E-2</v>
      </c>
      <c r="M1661" s="7">
        <v>4.7314188500616E-2</v>
      </c>
      <c r="N1661" s="7">
        <v>0.12183831425778099</v>
      </c>
      <c r="O1661" s="7">
        <v>0.10305126813957299</v>
      </c>
      <c r="P1661" s="7">
        <v>4.6532243018189298E-2</v>
      </c>
      <c r="Q1661" s="7">
        <v>5.8981374800077404</v>
      </c>
    </row>
    <row r="1662" spans="1:17" hidden="1" x14ac:dyDescent="0.25">
      <c r="A1662" s="3" t="s">
        <v>57</v>
      </c>
      <c r="B1662" s="2">
        <v>43770</v>
      </c>
      <c r="C1662" s="34">
        <v>1.15037295205513</v>
      </c>
      <c r="D1662" s="7">
        <v>1.8741972813820899E-2</v>
      </c>
      <c r="E1662" s="7">
        <v>0.32758975936609602</v>
      </c>
      <c r="F1662" s="14">
        <v>0.65366826782008303</v>
      </c>
      <c r="G1662" s="7">
        <v>4.8636774694597604E-3</v>
      </c>
      <c r="H1662" s="7">
        <v>3.0490622993046099E-2</v>
      </c>
      <c r="I1662" s="34">
        <v>0.25684776675860699</v>
      </c>
      <c r="J1662" s="34">
        <v>0.14629389941478499</v>
      </c>
      <c r="K1662" s="34">
        <v>0.173958464338965</v>
      </c>
      <c r="L1662" s="34">
        <v>6.9768559464820301E-2</v>
      </c>
      <c r="M1662" s="7">
        <v>5.25571985308214E-2</v>
      </c>
      <c r="N1662" s="7">
        <v>0.113167706102312</v>
      </c>
      <c r="O1662" s="7">
        <v>0.111460281081235</v>
      </c>
      <c r="P1662" s="7">
        <v>4.0591823845947998E-2</v>
      </c>
      <c r="Q1662" s="7">
        <v>5.8552709453459801</v>
      </c>
    </row>
    <row r="1663" spans="1:17" hidden="1" x14ac:dyDescent="0.25">
      <c r="A1663" s="3" t="s">
        <v>57</v>
      </c>
      <c r="B1663" s="2">
        <v>43800</v>
      </c>
      <c r="C1663" s="34">
        <v>1.37052635097089</v>
      </c>
      <c r="D1663" s="7">
        <v>2.1696670859119999E-2</v>
      </c>
      <c r="E1663" s="7">
        <v>0.37674825678227197</v>
      </c>
      <c r="F1663" s="14">
        <v>0.60155507235860795</v>
      </c>
      <c r="G1663" s="7">
        <v>4.0832392132102002E-3</v>
      </c>
      <c r="H1663" s="7">
        <v>3.23758664542639E-2</v>
      </c>
      <c r="I1663" s="34">
        <v>0.29344201046032498</v>
      </c>
      <c r="J1663" s="34">
        <v>0.13487889633557501</v>
      </c>
      <c r="K1663" s="34">
        <v>0.21005378754902099</v>
      </c>
      <c r="L1663" s="34">
        <v>6.4783595153873705E-2</v>
      </c>
      <c r="M1663" s="7">
        <v>6.1636666876017501E-2</v>
      </c>
      <c r="N1663" s="7">
        <v>8.2593157094313197E-2</v>
      </c>
      <c r="O1663" s="7">
        <v>6.9936664276584598E-2</v>
      </c>
      <c r="P1663" s="7">
        <v>4.62161165868155E-2</v>
      </c>
      <c r="Q1663" s="7">
        <v>5.9774022005076901</v>
      </c>
    </row>
    <row r="1664" spans="1:17" hidden="1" x14ac:dyDescent="0.25">
      <c r="A1664" s="3" t="s">
        <v>57</v>
      </c>
      <c r="B1664" s="2">
        <v>43831</v>
      </c>
      <c r="C1664" s="34">
        <v>0.828047518983971</v>
      </c>
      <c r="D1664" s="7">
        <v>2.5545060401449101E-2</v>
      </c>
      <c r="E1664" s="7">
        <v>0.35647127207590501</v>
      </c>
      <c r="F1664" s="14">
        <v>0.617983667522645</v>
      </c>
      <c r="G1664" s="7">
        <v>5.5153822238730903E-3</v>
      </c>
      <c r="H1664" s="7">
        <v>3.2357182676600302E-2</v>
      </c>
      <c r="I1664" s="34">
        <v>0.206236478144981</v>
      </c>
      <c r="J1664" s="34">
        <v>0.16122826829432599</v>
      </c>
      <c r="K1664" s="34">
        <v>0.146173432330515</v>
      </c>
      <c r="L1664" s="34">
        <v>9.0602941346081406E-2</v>
      </c>
      <c r="M1664" s="7">
        <v>4.9897625555828502E-2</v>
      </c>
      <c r="N1664" s="7">
        <v>0.13919700288759199</v>
      </c>
      <c r="O1664" s="7">
        <v>0.11924430601656801</v>
      </c>
      <c r="P1664" s="7">
        <v>4.9547380523635401E-2</v>
      </c>
      <c r="Q1664" s="7">
        <v>5.9154316205101498</v>
      </c>
    </row>
    <row r="1665" spans="1:17" hidden="1" x14ac:dyDescent="0.25">
      <c r="A1665" s="3" t="s">
        <v>57</v>
      </c>
      <c r="B1665" s="2">
        <v>43862</v>
      </c>
      <c r="C1665" s="34">
        <v>0.82839939656304296</v>
      </c>
      <c r="D1665" s="7">
        <v>2.7350377275131101E-2</v>
      </c>
      <c r="E1665" s="7">
        <v>0.36825744657866499</v>
      </c>
      <c r="F1665" s="14">
        <v>0.604392176146204</v>
      </c>
      <c r="G1665" s="7">
        <v>5.8338171938773697E-3</v>
      </c>
      <c r="H1665" s="7">
        <v>3.2622756623154503E-2</v>
      </c>
      <c r="I1665" s="34">
        <v>0.21758132568288799</v>
      </c>
      <c r="J1665" s="34">
        <v>0.18489159758330301</v>
      </c>
      <c r="K1665" s="34">
        <v>0.13009302779416801</v>
      </c>
      <c r="L1665" s="34">
        <v>9.2311539687052704E-2</v>
      </c>
      <c r="M1665" s="7">
        <v>5.1216407074535397E-2</v>
      </c>
      <c r="N1665" s="7">
        <v>0.14633476550918401</v>
      </c>
      <c r="O1665" s="7">
        <v>7.9662583024307995E-2</v>
      </c>
      <c r="P1665" s="7">
        <v>5.94521798275299E-2</v>
      </c>
      <c r="Q1665" s="7">
        <v>5.8777884864894698</v>
      </c>
    </row>
    <row r="1666" spans="1:17" hidden="1" x14ac:dyDescent="0.25">
      <c r="A1666" s="3" t="s">
        <v>57</v>
      </c>
      <c r="B1666" s="2">
        <v>43891</v>
      </c>
      <c r="C1666" s="34">
        <v>0.52462117617525605</v>
      </c>
      <c r="D1666" s="7">
        <v>4.2195620588682203E-2</v>
      </c>
      <c r="E1666" s="7">
        <v>0.394496104532987</v>
      </c>
      <c r="F1666" s="14">
        <v>0.56330827487833102</v>
      </c>
      <c r="G1666" s="7">
        <v>6.3123833024233298E-3</v>
      </c>
      <c r="H1666" s="7">
        <v>2.4850589818366201E-2</v>
      </c>
      <c r="I1666" s="34">
        <v>0.20643139725402601</v>
      </c>
      <c r="J1666" s="34">
        <v>0.14862138404689099</v>
      </c>
      <c r="K1666" s="34">
        <v>0.120967715535465</v>
      </c>
      <c r="L1666" s="34">
        <v>0.15171191142340101</v>
      </c>
      <c r="M1666" s="7">
        <v>6.1537246202822797E-2</v>
      </c>
      <c r="N1666" s="7">
        <v>0.14243856481932499</v>
      </c>
      <c r="O1666" s="7">
        <v>7.6023464596496795E-2</v>
      </c>
      <c r="P1666" s="7">
        <v>6.1105343000783199E-2</v>
      </c>
      <c r="Q1666" s="7">
        <v>5.7869779147213203</v>
      </c>
    </row>
    <row r="1667" spans="1:17" hidden="1" x14ac:dyDescent="0.25">
      <c r="A1667" s="3" t="s">
        <v>57</v>
      </c>
      <c r="B1667" s="2">
        <v>43922</v>
      </c>
      <c r="C1667" s="34">
        <v>8.0934725590739401E-2</v>
      </c>
      <c r="D1667" s="7">
        <v>0.211545052021994</v>
      </c>
      <c r="E1667" s="7">
        <v>0.52805556943443199</v>
      </c>
      <c r="F1667" s="14">
        <v>0.26039937854357498</v>
      </c>
      <c r="G1667" s="7">
        <v>1.55019561163774E-2</v>
      </c>
      <c r="H1667" s="7">
        <v>2.9848756074012599E-4</v>
      </c>
      <c r="I1667" s="34">
        <v>5.5480561718254301E-2</v>
      </c>
      <c r="J1667" s="34">
        <v>9.0503660099103406E-3</v>
      </c>
      <c r="K1667" s="34">
        <v>3.1550339741145302E-2</v>
      </c>
      <c r="L1667" s="34">
        <v>0.722153365512338</v>
      </c>
      <c r="M1667" s="7">
        <v>6.9411469007924997E-2</v>
      </c>
      <c r="N1667" s="7">
        <v>2.9367847050138601E-2</v>
      </c>
      <c r="O1667" s="7">
        <v>2.17865233703207E-2</v>
      </c>
      <c r="P1667" s="7">
        <v>4.5399083912850198E-2</v>
      </c>
      <c r="Q1667" s="7">
        <v>5.7080515417556299</v>
      </c>
    </row>
    <row r="1668" spans="1:17" hidden="1" x14ac:dyDescent="0.25">
      <c r="A1668" s="3" t="s">
        <v>57</v>
      </c>
      <c r="B1668" s="2">
        <v>43952</v>
      </c>
      <c r="C1668" s="34">
        <v>0.103482409709</v>
      </c>
      <c r="D1668" s="7">
        <v>0.17970041834466899</v>
      </c>
      <c r="E1668" s="7">
        <v>0.52865826953621198</v>
      </c>
      <c r="F1668" s="14">
        <v>0.29164131211911798</v>
      </c>
      <c r="G1668" s="7">
        <v>1.4090992765452399E-2</v>
      </c>
      <c r="H1668" s="7">
        <v>8.7976615514510697E-4</v>
      </c>
      <c r="I1668" s="34">
        <v>6.7015068706267694E-2</v>
      </c>
      <c r="J1668" s="34">
        <v>2.94761733987456E-2</v>
      </c>
      <c r="K1668" s="34">
        <v>3.3585336604334499E-2</v>
      </c>
      <c r="L1668" s="34">
        <v>0.63344153698267203</v>
      </c>
      <c r="M1668" s="7">
        <v>8.7579589855738396E-2</v>
      </c>
      <c r="N1668" s="7">
        <v>5.6792079803553802E-2</v>
      </c>
      <c r="O1668" s="7">
        <v>2.19914775626395E-2</v>
      </c>
      <c r="P1668" s="7">
        <v>5.5147978165450598E-2</v>
      </c>
      <c r="Q1668" s="7">
        <v>5.7876459280456896</v>
      </c>
    </row>
    <row r="1669" spans="1:17" hidden="1" x14ac:dyDescent="0.25">
      <c r="A1669" s="3" t="s">
        <v>57</v>
      </c>
      <c r="B1669" s="2">
        <v>43983</v>
      </c>
      <c r="C1669" s="34">
        <v>0.38135131163820501</v>
      </c>
      <c r="D1669" s="7">
        <v>5.59212911980769E-2</v>
      </c>
      <c r="E1669" s="7">
        <v>0.376798453920968</v>
      </c>
      <c r="F1669" s="14">
        <v>0.56728025488095501</v>
      </c>
      <c r="G1669" s="7">
        <v>4.7896192746814201E-3</v>
      </c>
      <c r="H1669" s="7">
        <v>9.5220947086417807E-3</v>
      </c>
      <c r="I1669" s="34">
        <v>0.275444000597109</v>
      </c>
      <c r="J1669" s="34">
        <v>3.8827254457627101E-2</v>
      </c>
      <c r="K1669" s="34">
        <v>7.2645838251142097E-2</v>
      </c>
      <c r="L1669" s="34">
        <v>0.16724921506059201</v>
      </c>
      <c r="M1669" s="7">
        <v>4.9261621889104899E-2</v>
      </c>
      <c r="N1669" s="7">
        <v>0.31170148730166403</v>
      </c>
      <c r="O1669" s="7">
        <v>1.3682914653526701E-2</v>
      </c>
      <c r="P1669" s="7">
        <v>5.6875953805910602E-2</v>
      </c>
      <c r="Q1669" s="7">
        <v>6.0457761232342397</v>
      </c>
    </row>
    <row r="1670" spans="1:17" hidden="1" x14ac:dyDescent="0.25">
      <c r="A1670" s="3" t="s">
        <v>57</v>
      </c>
      <c r="B1670" s="2">
        <v>44013</v>
      </c>
      <c r="C1670" s="34">
        <v>0.63369291827049501</v>
      </c>
      <c r="D1670" s="7">
        <v>4.1750556075343802E-2</v>
      </c>
      <c r="E1670" s="7">
        <v>0.37887837858853501</v>
      </c>
      <c r="F1670" s="14">
        <v>0.57937106533612104</v>
      </c>
      <c r="G1670" s="7">
        <v>2.91809464923513E-3</v>
      </c>
      <c r="H1670" s="7">
        <v>1.553030528588E-2</v>
      </c>
      <c r="I1670" s="34">
        <v>0.29945552428994698</v>
      </c>
      <c r="J1670" s="34">
        <v>0.106542741315568</v>
      </c>
      <c r="K1670" s="34">
        <v>0.118932857640812</v>
      </c>
      <c r="L1670" s="34">
        <v>0.10034481267707999</v>
      </c>
      <c r="M1670" s="7">
        <v>5.76796603232064E-2</v>
      </c>
      <c r="N1670" s="7">
        <v>0.219784427476273</v>
      </c>
      <c r="O1670" s="7">
        <v>2.25045782902435E-2</v>
      </c>
      <c r="P1670" s="7">
        <v>5.6306998051755701E-2</v>
      </c>
      <c r="Q1670" s="7">
        <v>5.9146380793372204</v>
      </c>
    </row>
    <row r="1671" spans="1:17" hidden="1" x14ac:dyDescent="0.25">
      <c r="A1671" s="3" t="s">
        <v>57</v>
      </c>
      <c r="B1671" s="2">
        <v>44044</v>
      </c>
      <c r="C1671" s="34">
        <v>0.76114884788179404</v>
      </c>
      <c r="D1671" s="7">
        <v>3.4831532943546101E-2</v>
      </c>
      <c r="E1671" s="7">
        <v>0.35367466564665601</v>
      </c>
      <c r="F1671" s="14">
        <v>0.61149380140979803</v>
      </c>
      <c r="G1671" s="7">
        <v>2.7192365967028701E-3</v>
      </c>
      <c r="H1671" s="7">
        <v>1.4800005917471199E-2</v>
      </c>
      <c r="I1671" s="34">
        <v>0.288564109069672</v>
      </c>
      <c r="J1671" s="34">
        <v>0.164267728061082</v>
      </c>
      <c r="K1671" s="34">
        <v>0.113105627115427</v>
      </c>
      <c r="L1671" s="34">
        <v>8.7455829841910304E-2</v>
      </c>
      <c r="M1671" s="7">
        <v>5.3984990185281599E-2</v>
      </c>
      <c r="N1671" s="7">
        <v>0.18646318077716001</v>
      </c>
      <c r="O1671" s="7">
        <v>3.7996176491777098E-2</v>
      </c>
      <c r="P1671" s="7">
        <v>5.0643115943515699E-2</v>
      </c>
      <c r="Q1671" s="7">
        <v>5.8881727232544501</v>
      </c>
    </row>
    <row r="1672" spans="1:17" hidden="1" x14ac:dyDescent="0.25">
      <c r="A1672" s="3" t="s">
        <v>57</v>
      </c>
      <c r="B1672" s="2">
        <v>44075</v>
      </c>
      <c r="C1672" s="34">
        <v>0.68561454657417398</v>
      </c>
      <c r="D1672" s="7">
        <v>3.7628600230874998E-2</v>
      </c>
      <c r="E1672" s="7">
        <v>0.36039198423584201</v>
      </c>
      <c r="F1672" s="14">
        <v>0.60197941553328305</v>
      </c>
      <c r="G1672" s="7">
        <v>4.7600160818144898E-3</v>
      </c>
      <c r="H1672" s="7">
        <v>1.5992039565931902E-2</v>
      </c>
      <c r="I1672" s="34">
        <v>0.26875783412064203</v>
      </c>
      <c r="J1672" s="34">
        <v>0.14852724580152099</v>
      </c>
      <c r="K1672" s="34">
        <v>0.122493527601823</v>
      </c>
      <c r="L1672" s="34">
        <v>9.8567648578904904E-2</v>
      </c>
      <c r="M1672" s="7">
        <v>5.5992514730009602E-2</v>
      </c>
      <c r="N1672" s="7">
        <v>0.201456824873809</v>
      </c>
      <c r="O1672" s="7">
        <v>3.31399721716834E-2</v>
      </c>
      <c r="P1672" s="7">
        <v>5.0312376473859902E-2</v>
      </c>
      <c r="Q1672" s="7">
        <v>5.7592873132348297</v>
      </c>
    </row>
    <row r="1673" spans="1:17" hidden="1" x14ac:dyDescent="0.25">
      <c r="A1673" s="3" t="s">
        <v>57</v>
      </c>
      <c r="B1673" s="2">
        <v>44105</v>
      </c>
      <c r="C1673" s="34">
        <v>0.80821395780587002</v>
      </c>
      <c r="D1673" s="7">
        <v>3.0673166065027801E-2</v>
      </c>
      <c r="E1673" s="7">
        <v>0.35184966228756598</v>
      </c>
      <c r="F1673" s="14">
        <v>0.61747717164740601</v>
      </c>
      <c r="G1673" s="7">
        <v>4.2284785097701297E-3</v>
      </c>
      <c r="H1673" s="7">
        <v>1.8764208026925602E-2</v>
      </c>
      <c r="I1673" s="34">
        <v>0.29293165050548098</v>
      </c>
      <c r="J1673" s="34">
        <v>0.14203661034037801</v>
      </c>
      <c r="K1673" s="34">
        <v>0.13155115914727</v>
      </c>
      <c r="L1673" s="34">
        <v>9.3728317783952103E-2</v>
      </c>
      <c r="M1673" s="7">
        <v>5.5800524061183701E-2</v>
      </c>
      <c r="N1673" s="7">
        <v>0.19764175596078501</v>
      </c>
      <c r="O1673" s="7">
        <v>2.14798547507766E-2</v>
      </c>
      <c r="P1673" s="7">
        <v>4.1837440913479101E-2</v>
      </c>
      <c r="Q1673" s="7">
        <v>5.8319543404773899</v>
      </c>
    </row>
    <row r="1674" spans="1:17" hidden="1" x14ac:dyDescent="0.25">
      <c r="A1674" s="3" t="s">
        <v>57</v>
      </c>
      <c r="B1674" s="2">
        <v>44136</v>
      </c>
      <c r="C1674" s="34">
        <v>0.25146094561167098</v>
      </c>
      <c r="D1674" s="7">
        <v>7.7296016584408905E-2</v>
      </c>
      <c r="E1674" s="7">
        <v>0.456444639152082</v>
      </c>
      <c r="F1674" s="14">
        <v>0.46625934426350901</v>
      </c>
      <c r="G1674" s="7">
        <v>7.9596573311244301E-3</v>
      </c>
      <c r="H1674" s="7">
        <v>1.9039502826104299E-2</v>
      </c>
      <c r="I1674" s="34">
        <v>0.18556953572283899</v>
      </c>
      <c r="J1674" s="34">
        <v>0.108945944049285</v>
      </c>
      <c r="K1674" s="34">
        <v>0.10258301034251401</v>
      </c>
      <c r="L1674" s="34">
        <v>0.25527643186464599</v>
      </c>
      <c r="M1674" s="7">
        <v>0.107258518985865</v>
      </c>
      <c r="N1674" s="7">
        <v>0.13566819935119201</v>
      </c>
      <c r="O1674" s="7">
        <v>2.2929135844957298E-2</v>
      </c>
      <c r="P1674" s="7">
        <v>5.4770063681472601E-2</v>
      </c>
      <c r="Q1674" s="7">
        <v>6.0440804806367501</v>
      </c>
    </row>
    <row r="1675" spans="1:17" hidden="1" x14ac:dyDescent="0.25">
      <c r="A1675" s="3" t="s">
        <v>57</v>
      </c>
      <c r="B1675" s="2">
        <v>44166</v>
      </c>
      <c r="C1675" s="34">
        <v>0.85972945762007702</v>
      </c>
      <c r="D1675" s="7">
        <v>3.40735674314082E-2</v>
      </c>
      <c r="E1675" s="7">
        <v>0.40165666706706499</v>
      </c>
      <c r="F1675" s="14">
        <v>0.56426976550152597</v>
      </c>
      <c r="G1675" s="7">
        <v>4.5055077240465403E-3</v>
      </c>
      <c r="H1675" s="7">
        <v>1.9173023381048801E-2</v>
      </c>
      <c r="I1675" s="34">
        <v>0.36244378302525199</v>
      </c>
      <c r="J1675" s="34">
        <v>9.99291851133121E-2</v>
      </c>
      <c r="K1675" s="34">
        <v>0.19361198610661001</v>
      </c>
      <c r="L1675" s="34">
        <v>8.7626812754994995E-2</v>
      </c>
      <c r="M1675" s="7">
        <v>7.7170731238799098E-2</v>
      </c>
      <c r="N1675" s="7">
        <v>0.11053987541760101</v>
      </c>
      <c r="O1675" s="7">
        <v>1.0864669947362101E-2</v>
      </c>
      <c r="P1675" s="7">
        <v>3.4134425290973797E-2</v>
      </c>
      <c r="Q1675" s="7">
        <v>6.0125249779279297</v>
      </c>
    </row>
    <row r="1676" spans="1:17" hidden="1" x14ac:dyDescent="0.25">
      <c r="A1676" s="3" t="s">
        <v>57</v>
      </c>
      <c r="B1676" s="2">
        <v>44197</v>
      </c>
      <c r="C1676" s="34">
        <v>0.111956224905327</v>
      </c>
      <c r="D1676" s="7">
        <v>0.159519247757692</v>
      </c>
      <c r="E1676" s="7">
        <v>0.537639421763773</v>
      </c>
      <c r="F1676" s="14">
        <v>0.30284133047853501</v>
      </c>
      <c r="G1676" s="7">
        <v>1.41741126631184E-2</v>
      </c>
      <c r="H1676" s="7">
        <v>6.3631149574267104E-3</v>
      </c>
      <c r="I1676" s="34">
        <v>4.5477433135061897E-2</v>
      </c>
      <c r="J1676" s="34">
        <v>8.4683320367884701E-2</v>
      </c>
      <c r="K1676" s="34">
        <v>3.69430251046695E-2</v>
      </c>
      <c r="L1676" s="34">
        <v>0.48863866795701399</v>
      </c>
      <c r="M1676" s="7">
        <v>0.166580661306581</v>
      </c>
      <c r="N1676" s="7">
        <v>3.0714931145811201E-2</v>
      </c>
      <c r="O1676" s="7">
        <v>3.7088196541744299E-2</v>
      </c>
      <c r="P1676" s="7">
        <v>8.9336536820688803E-2</v>
      </c>
      <c r="Q1676" s="7">
        <v>5.8367599112568698</v>
      </c>
    </row>
    <row r="1677" spans="1:17" hidden="1" x14ac:dyDescent="0.25">
      <c r="A1677" s="3" t="s">
        <v>57</v>
      </c>
      <c r="B1677" s="2">
        <v>44228</v>
      </c>
      <c r="C1677" s="34">
        <v>0.11671165142534</v>
      </c>
      <c r="D1677" s="7">
        <v>0.14551620324765099</v>
      </c>
      <c r="E1677" s="7">
        <v>0.55866743762961302</v>
      </c>
      <c r="F1677" s="14">
        <v>0.29581635912273602</v>
      </c>
      <c r="G1677" s="7">
        <v>1.4312214015261801E-2</v>
      </c>
      <c r="H1677" s="7">
        <v>5.68675065366558E-3</v>
      </c>
      <c r="I1677" s="34">
        <v>5.0359983891754799E-2</v>
      </c>
      <c r="J1677" s="34">
        <v>9.7426472342538706E-2</v>
      </c>
      <c r="K1677" s="34">
        <v>3.6435786891723297E-2</v>
      </c>
      <c r="L1677" s="34">
        <v>0.47122917089403199</v>
      </c>
      <c r="M1677" s="7">
        <v>0.177109913289862</v>
      </c>
      <c r="N1677" s="7">
        <v>3.0395955843103999E-2</v>
      </c>
      <c r="O1677" s="7">
        <v>3.3607403746902902E-2</v>
      </c>
      <c r="P1677" s="7">
        <v>8.3436348431154897E-2</v>
      </c>
      <c r="Q1677" s="7">
        <v>6.0899040030323004</v>
      </c>
    </row>
    <row r="1678" spans="1:17" hidden="1" x14ac:dyDescent="0.25">
      <c r="A1678" s="3" t="s">
        <v>57</v>
      </c>
      <c r="B1678" s="2">
        <v>44256</v>
      </c>
      <c r="C1678" s="34">
        <v>0.153203780755474</v>
      </c>
      <c r="D1678" s="7">
        <v>0.12861717118966501</v>
      </c>
      <c r="E1678" s="7">
        <v>0.50918312625568096</v>
      </c>
      <c r="F1678" s="14">
        <v>0.362199702554654</v>
      </c>
      <c r="G1678" s="7">
        <v>1.52577729427016E-2</v>
      </c>
      <c r="H1678" s="7">
        <v>5.3996217730001997E-3</v>
      </c>
      <c r="I1678" s="34">
        <v>4.8391614682125703E-2</v>
      </c>
      <c r="J1678" s="34">
        <v>9.3530026018494097E-2</v>
      </c>
      <c r="K1678" s="34">
        <v>3.57892256068967E-2</v>
      </c>
      <c r="L1678" s="34">
        <v>0.41410994264601497</v>
      </c>
      <c r="M1678" s="7">
        <v>0.165982261004571</v>
      </c>
      <c r="N1678" s="7">
        <v>3.1340628920552997E-2</v>
      </c>
      <c r="O1678" s="7">
        <v>4.1122599836928703E-2</v>
      </c>
      <c r="P1678" s="7">
        <v>0.14907630656871401</v>
      </c>
      <c r="Q1678" s="7">
        <v>6.0474252269192004</v>
      </c>
    </row>
    <row r="1679" spans="1:17" hidden="1" x14ac:dyDescent="0.25">
      <c r="A1679" s="3" t="s">
        <v>57</v>
      </c>
      <c r="B1679" s="2">
        <v>44287</v>
      </c>
      <c r="C1679" s="34">
        <v>0.546591973063564</v>
      </c>
      <c r="D1679" s="7">
        <v>4.4902883470434203E-2</v>
      </c>
      <c r="E1679" s="7">
        <v>0.37374737806101499</v>
      </c>
      <c r="F1679" s="14">
        <v>0.58134973846855098</v>
      </c>
      <c r="G1679" s="7">
        <v>4.1361497258817596E-3</v>
      </c>
      <c r="H1679" s="7">
        <v>1.2034747455654899E-2</v>
      </c>
      <c r="I1679" s="34">
        <v>0.333077472384399</v>
      </c>
      <c r="J1679" s="34">
        <v>9.1830395754218405E-2</v>
      </c>
      <c r="K1679" s="34">
        <v>0.10796134168355299</v>
      </c>
      <c r="L1679" s="34">
        <v>0.123733568987342</v>
      </c>
      <c r="M1679" s="7">
        <v>7.5000267112728405E-2</v>
      </c>
      <c r="N1679" s="7">
        <v>0.17981155940520999</v>
      </c>
      <c r="O1679" s="7">
        <v>2.3259901015182601E-2</v>
      </c>
      <c r="P1679" s="7">
        <v>4.9154596475830301E-2</v>
      </c>
      <c r="Q1679" s="7">
        <v>5.8014463276153601</v>
      </c>
    </row>
    <row r="1680" spans="1:17" hidden="1" x14ac:dyDescent="0.25">
      <c r="A1680" s="3" t="s">
        <v>57</v>
      </c>
      <c r="B1680" s="2">
        <v>44317</v>
      </c>
      <c r="C1680" s="34">
        <v>0.76602241985890096</v>
      </c>
      <c r="D1680" s="7">
        <v>3.8626587061173397E-2</v>
      </c>
      <c r="E1680" s="7">
        <v>0.34648586993038299</v>
      </c>
      <c r="F1680" s="14">
        <v>0.61488754300844395</v>
      </c>
      <c r="G1680" s="7">
        <v>4.2608675697141602E-3</v>
      </c>
      <c r="H1680" s="7">
        <v>1.8978620604216401E-2</v>
      </c>
      <c r="I1680" s="34">
        <v>0.29070688232533898</v>
      </c>
      <c r="J1680" s="34">
        <v>0.13688601245030299</v>
      </c>
      <c r="K1680" s="34">
        <v>0.122248874141291</v>
      </c>
      <c r="L1680" s="34">
        <v>9.5647671156274996E-2</v>
      </c>
      <c r="M1680" s="7">
        <v>5.8510437740277997E-2</v>
      </c>
      <c r="N1680" s="7">
        <v>0.195989855682036</v>
      </c>
      <c r="O1680" s="7">
        <v>2.85318320321113E-2</v>
      </c>
      <c r="P1680" s="7">
        <v>4.8238946298435899E-2</v>
      </c>
      <c r="Q1680" s="7">
        <v>5.88343712001332</v>
      </c>
    </row>
    <row r="1681" spans="1:17" hidden="1" x14ac:dyDescent="0.25">
      <c r="A1681" s="3" t="s">
        <v>57</v>
      </c>
      <c r="B1681" s="2">
        <v>44348</v>
      </c>
      <c r="C1681" s="34">
        <v>0.71998485465941697</v>
      </c>
      <c r="D1681" s="7">
        <v>4.0621934837502503E-2</v>
      </c>
      <c r="E1681" s="7">
        <v>0.36957592405691803</v>
      </c>
      <c r="F1681" s="14">
        <v>0.58980214110558005</v>
      </c>
      <c r="G1681" s="7">
        <v>3.51118623377626E-3</v>
      </c>
      <c r="H1681" s="7">
        <v>2.02154188787061E-2</v>
      </c>
      <c r="I1681" s="34">
        <v>0.27064317682240702</v>
      </c>
      <c r="J1681" s="34">
        <v>0.16616096287202201</v>
      </c>
      <c r="K1681" s="34">
        <v>0.123219267893243</v>
      </c>
      <c r="L1681" s="34">
        <v>9.6917136161256801E-2</v>
      </c>
      <c r="M1681" s="7">
        <v>5.8984543273786799E-2</v>
      </c>
      <c r="N1681" s="7">
        <v>0.159587061621486</v>
      </c>
      <c r="O1681" s="7">
        <v>4.5946689620463298E-2</v>
      </c>
      <c r="P1681" s="7">
        <v>5.4814556622851701E-2</v>
      </c>
      <c r="Q1681" s="7">
        <v>5.9073681695809599</v>
      </c>
    </row>
    <row r="1682" spans="1:17" hidden="1" x14ac:dyDescent="0.25">
      <c r="A1682" s="3" t="s">
        <v>57</v>
      </c>
      <c r="B1682" s="2">
        <v>44378</v>
      </c>
      <c r="C1682" s="34">
        <v>0.80468841777267996</v>
      </c>
      <c r="D1682" s="7">
        <v>3.6386786127837502E-2</v>
      </c>
      <c r="E1682" s="7">
        <v>0.35095712513824301</v>
      </c>
      <c r="F1682" s="14">
        <v>0.61265608873391997</v>
      </c>
      <c r="G1682" s="7">
        <v>3.03939673443517E-3</v>
      </c>
      <c r="H1682" s="7">
        <v>2.1496483370678901E-2</v>
      </c>
      <c r="I1682" s="34">
        <v>0.261279246549526</v>
      </c>
      <c r="J1682" s="34">
        <v>0.17994569107528699</v>
      </c>
      <c r="K1682" s="34">
        <v>0.122932752639499</v>
      </c>
      <c r="L1682" s="34">
        <v>8.7813192068477305E-2</v>
      </c>
      <c r="M1682" s="7">
        <v>5.6848596065176803E-2</v>
      </c>
      <c r="N1682" s="7">
        <v>0.15983836462095199</v>
      </c>
      <c r="O1682" s="7">
        <v>5.4260794806915799E-2</v>
      </c>
      <c r="P1682" s="7">
        <v>5.2545482069052102E-2</v>
      </c>
      <c r="Q1682" s="7">
        <v>5.72950360516983</v>
      </c>
    </row>
    <row r="1683" spans="1:17" hidden="1" x14ac:dyDescent="0.25">
      <c r="A1683" s="3" t="s">
        <v>57</v>
      </c>
      <c r="B1683" s="2">
        <v>44409</v>
      </c>
      <c r="C1683" s="34">
        <v>0.87235955211939697</v>
      </c>
      <c r="D1683" s="7">
        <v>3.35046167426961E-2</v>
      </c>
      <c r="E1683" s="7">
        <v>0.34158574688153998</v>
      </c>
      <c r="F1683" s="14">
        <v>0.62490963637576402</v>
      </c>
      <c r="G1683" s="7">
        <v>3.23724273514877E-3</v>
      </c>
      <c r="H1683" s="7">
        <v>2.3367691699670901E-2</v>
      </c>
      <c r="I1683" s="34">
        <v>0.25289560256584298</v>
      </c>
      <c r="J1683" s="34">
        <v>0.19881734175893201</v>
      </c>
      <c r="K1683" s="34">
        <v>0.11506922496741701</v>
      </c>
      <c r="L1683" s="34">
        <v>7.9526528128115101E-2</v>
      </c>
      <c r="M1683" s="7">
        <v>5.27471399096811E-2</v>
      </c>
      <c r="N1683" s="7">
        <v>0.169270722691859</v>
      </c>
      <c r="O1683" s="7">
        <v>6.6922646437653999E-2</v>
      </c>
      <c r="P1683" s="7">
        <v>3.8145859105679698E-2</v>
      </c>
      <c r="Q1683" s="7">
        <v>5.8593955991001003</v>
      </c>
    </row>
    <row r="1684" spans="1:17" x14ac:dyDescent="0.25">
      <c r="A1684" s="3" t="s">
        <v>57</v>
      </c>
      <c r="B1684" s="2">
        <v>44440</v>
      </c>
      <c r="C1684" s="34">
        <v>0.77106413759808801</v>
      </c>
      <c r="D1684" s="7">
        <v>3.8588695586789103E-2</v>
      </c>
      <c r="E1684" s="7">
        <v>0.353857633043275</v>
      </c>
      <c r="F1684" s="14">
        <v>0.60755367136993499</v>
      </c>
      <c r="G1684" s="7">
        <v>4.0604715109819802E-3</v>
      </c>
      <c r="H1684" s="7">
        <v>2.3859429014138199E-2</v>
      </c>
      <c r="I1684" s="34">
        <v>0.250572312547787</v>
      </c>
      <c r="J1684" s="34">
        <v>0.198449010541802</v>
      </c>
      <c r="K1684" s="34">
        <v>0.11878138645787099</v>
      </c>
      <c r="L1684" s="34">
        <v>9.5077387187493007E-2</v>
      </c>
      <c r="M1684" s="7">
        <v>5.62237773065613E-2</v>
      </c>
      <c r="N1684" s="7">
        <v>0.13784598658911301</v>
      </c>
      <c r="O1684" s="7">
        <v>5.8926124748182103E-2</v>
      </c>
      <c r="P1684" s="7">
        <v>5.6204114096070699E-2</v>
      </c>
      <c r="Q1684" s="7">
        <v>5.8143077801871099</v>
      </c>
    </row>
    <row r="1685" spans="1:17" hidden="1" x14ac:dyDescent="0.25">
      <c r="A1685" s="3" t="s">
        <v>58</v>
      </c>
      <c r="B1685" s="2">
        <v>43466</v>
      </c>
      <c r="C1685" s="34">
        <v>0.86770229822217404</v>
      </c>
      <c r="D1685" s="7">
        <v>5.6652123389031001E-2</v>
      </c>
      <c r="E1685" s="7">
        <v>0.75430848963192798</v>
      </c>
      <c r="F1685" s="14">
        <v>0.18903938697904099</v>
      </c>
      <c r="G1685" s="7">
        <v>1.3108685401899699E-2</v>
      </c>
      <c r="H1685" s="7">
        <v>3.3371396186254801E-2</v>
      </c>
      <c r="I1685" s="34">
        <v>0.236699545707276</v>
      </c>
      <c r="J1685" s="34">
        <v>0.18059624479466199</v>
      </c>
      <c r="K1685" s="34">
        <v>9.0254045486485093E-2</v>
      </c>
      <c r="L1685" s="34">
        <v>0.15459154061094901</v>
      </c>
      <c r="M1685" s="7">
        <v>0.111895180911769</v>
      </c>
      <c r="N1685" s="7">
        <v>3.0714161417496399E-2</v>
      </c>
      <c r="O1685" s="7">
        <v>9.3738309393498406E-2</v>
      </c>
      <c r="P1685" s="7">
        <v>5.5030890089709301E-2</v>
      </c>
      <c r="Q1685" s="7">
        <v>5.57405429397771</v>
      </c>
    </row>
    <row r="1686" spans="1:17" hidden="1" x14ac:dyDescent="0.25">
      <c r="A1686" s="3" t="s">
        <v>58</v>
      </c>
      <c r="B1686" s="2">
        <v>43497</v>
      </c>
      <c r="C1686" s="34">
        <v>0.88191937367732898</v>
      </c>
      <c r="D1686" s="7">
        <v>6.16493836128627E-2</v>
      </c>
      <c r="E1686" s="7">
        <v>0.73559375368997404</v>
      </c>
      <c r="F1686" s="14">
        <v>0.202756862697163</v>
      </c>
      <c r="G1686" s="7">
        <v>1.2110914753250801E-2</v>
      </c>
      <c r="H1686" s="7">
        <v>3.3285328677168199E-2</v>
      </c>
      <c r="I1686" s="34">
        <v>0.231709047153003</v>
      </c>
      <c r="J1686" s="34">
        <v>0.193994498446142</v>
      </c>
      <c r="K1686" s="34">
        <v>8.3090085414574105E-2</v>
      </c>
      <c r="L1686" s="34">
        <v>0.147521521205532</v>
      </c>
      <c r="M1686" s="7">
        <v>0.107849580037016</v>
      </c>
      <c r="N1686" s="7">
        <v>3.42757818476584E-2</v>
      </c>
      <c r="O1686" s="7">
        <v>0.104504779328708</v>
      </c>
      <c r="P1686" s="7">
        <v>5.1658463136947601E-2</v>
      </c>
      <c r="Q1686" s="7">
        <v>5.5849122313318897</v>
      </c>
    </row>
    <row r="1687" spans="1:17" hidden="1" x14ac:dyDescent="0.25">
      <c r="A1687" s="3" t="s">
        <v>58</v>
      </c>
      <c r="B1687" s="2">
        <v>43525</v>
      </c>
      <c r="C1687" s="34">
        <v>1.0169408993134099</v>
      </c>
      <c r="D1687" s="7">
        <v>6.2496641864801403E-2</v>
      </c>
      <c r="E1687" s="7">
        <v>0.73212986325755602</v>
      </c>
      <c r="F1687" s="14">
        <v>0.205373494877642</v>
      </c>
      <c r="G1687" s="7">
        <v>1.2656018578218801E-2</v>
      </c>
      <c r="H1687" s="7">
        <v>3.3033483061981103E-2</v>
      </c>
      <c r="I1687" s="34">
        <v>0.246470135784814</v>
      </c>
      <c r="J1687" s="34">
        <v>0.19754135548445301</v>
      </c>
      <c r="K1687" s="34">
        <v>8.3666629554310396E-2</v>
      </c>
      <c r="L1687" s="34">
        <v>0.14381556228169301</v>
      </c>
      <c r="M1687" s="7">
        <v>0.100409313942551</v>
      </c>
      <c r="N1687" s="7">
        <v>2.9941433565373501E-2</v>
      </c>
      <c r="O1687" s="7">
        <v>0.100011578653959</v>
      </c>
      <c r="P1687" s="7">
        <v>5.24544890926463E-2</v>
      </c>
      <c r="Q1687" s="7">
        <v>5.5795158085183498</v>
      </c>
    </row>
    <row r="1688" spans="1:17" hidden="1" x14ac:dyDescent="0.25">
      <c r="A1688" s="3" t="s">
        <v>58</v>
      </c>
      <c r="B1688" s="2">
        <v>43556</v>
      </c>
      <c r="C1688" s="34">
        <v>0.95647140650154205</v>
      </c>
      <c r="D1688" s="7">
        <v>6.15076948271421E-2</v>
      </c>
      <c r="E1688" s="7">
        <v>0.72773304930145599</v>
      </c>
      <c r="F1688" s="14">
        <v>0.21075925587140101</v>
      </c>
      <c r="G1688" s="7">
        <v>1.2392487309738199E-2</v>
      </c>
      <c r="H1688" s="7">
        <v>3.2662123428238897E-2</v>
      </c>
      <c r="I1688" s="34">
        <v>0.25334633229505998</v>
      </c>
      <c r="J1688" s="34">
        <v>0.193079160443895</v>
      </c>
      <c r="K1688" s="34">
        <v>8.4124813201725795E-2</v>
      </c>
      <c r="L1688" s="34">
        <v>0.147517280953402</v>
      </c>
      <c r="M1688" s="7">
        <v>0.10171821330826999</v>
      </c>
      <c r="N1688" s="7">
        <v>2.7416898412736E-2</v>
      </c>
      <c r="O1688" s="7">
        <v>9.7310073344671205E-2</v>
      </c>
      <c r="P1688" s="7">
        <v>5.0432617302263699E-2</v>
      </c>
      <c r="Q1688" s="7">
        <v>5.5399694815142304</v>
      </c>
    </row>
    <row r="1689" spans="1:17" hidden="1" x14ac:dyDescent="0.25">
      <c r="A1689" s="3" t="s">
        <v>58</v>
      </c>
      <c r="B1689" s="2">
        <v>43586</v>
      </c>
      <c r="C1689" s="34">
        <v>0.96576854784174304</v>
      </c>
      <c r="D1689" s="7">
        <v>5.7740201946683403E-2</v>
      </c>
      <c r="E1689" s="7">
        <v>0.71881529978687297</v>
      </c>
      <c r="F1689" s="14">
        <v>0.223444498266444</v>
      </c>
      <c r="G1689" s="7">
        <v>1.3712418912976599E-2</v>
      </c>
      <c r="H1689" s="7">
        <v>3.2352457771977303E-2</v>
      </c>
      <c r="I1689" s="34">
        <v>0.27760012355953301</v>
      </c>
      <c r="J1689" s="34">
        <v>0.20193707621159401</v>
      </c>
      <c r="K1689" s="34">
        <v>8.8690231990856794E-2</v>
      </c>
      <c r="L1689" s="34">
        <v>0.14506310704047301</v>
      </c>
      <c r="M1689" s="7">
        <v>0.10406069471283801</v>
      </c>
      <c r="N1689" s="7">
        <v>2.8246255830580699E-2</v>
      </c>
      <c r="O1689" s="7">
        <v>8.0735607034448403E-2</v>
      </c>
      <c r="P1689" s="7">
        <v>2.7602026934722301E-2</v>
      </c>
      <c r="Q1689" s="7">
        <v>5.5232337369346602</v>
      </c>
    </row>
    <row r="1690" spans="1:17" hidden="1" x14ac:dyDescent="0.25">
      <c r="A1690" s="3" t="s">
        <v>58</v>
      </c>
      <c r="B1690" s="2">
        <v>43617</v>
      </c>
      <c r="C1690" s="34">
        <v>0.95842777316814398</v>
      </c>
      <c r="D1690" s="7">
        <v>6.08140739677328E-2</v>
      </c>
      <c r="E1690" s="7">
        <v>0.71759332349182003</v>
      </c>
      <c r="F1690" s="14">
        <v>0.22159260254044699</v>
      </c>
      <c r="G1690" s="7">
        <v>1.02186385230348E-2</v>
      </c>
      <c r="H1690" s="7">
        <v>3.4207892875394899E-2</v>
      </c>
      <c r="I1690" s="34">
        <v>0.27771879472861599</v>
      </c>
      <c r="J1690" s="34">
        <v>0.190998075375998</v>
      </c>
      <c r="K1690" s="34">
        <v>8.8260456284569799E-2</v>
      </c>
      <c r="L1690" s="34">
        <v>0.14048235848239901</v>
      </c>
      <c r="M1690" s="7">
        <v>0.10164946950881799</v>
      </c>
      <c r="N1690" s="7">
        <v>3.0625257336511901E-2</v>
      </c>
      <c r="O1690" s="7">
        <v>9.6835740015072405E-2</v>
      </c>
      <c r="P1690" s="7">
        <v>2.90033168695851E-2</v>
      </c>
      <c r="Q1690" s="7">
        <v>5.4550692976479001</v>
      </c>
    </row>
    <row r="1691" spans="1:17" hidden="1" x14ac:dyDescent="0.25">
      <c r="A1691" s="3" t="s">
        <v>58</v>
      </c>
      <c r="B1691" s="2">
        <v>43647</v>
      </c>
      <c r="C1691" s="34">
        <v>0.99808694315400304</v>
      </c>
      <c r="D1691" s="7">
        <v>6.19221500628266E-2</v>
      </c>
      <c r="E1691" s="7">
        <v>0.71660958029712296</v>
      </c>
      <c r="F1691" s="14">
        <v>0.22146826964005101</v>
      </c>
      <c r="G1691" s="7">
        <v>1.3154682534674399E-2</v>
      </c>
      <c r="H1691" s="7">
        <v>3.3897602744712999E-2</v>
      </c>
      <c r="I1691" s="34">
        <v>0.27052146393830701</v>
      </c>
      <c r="J1691" s="34">
        <v>0.182125317366852</v>
      </c>
      <c r="K1691" s="34">
        <v>8.9425585827058701E-2</v>
      </c>
      <c r="L1691" s="34">
        <v>0.14124405645879001</v>
      </c>
      <c r="M1691" s="7">
        <v>9.8226066807715201E-2</v>
      </c>
      <c r="N1691" s="7">
        <v>2.4718479789352901E-2</v>
      </c>
      <c r="O1691" s="7">
        <v>9.9561667428408301E-2</v>
      </c>
      <c r="P1691" s="7">
        <v>4.7125077104128402E-2</v>
      </c>
      <c r="Q1691" s="7">
        <v>5.4556208923688398</v>
      </c>
    </row>
    <row r="1692" spans="1:17" hidden="1" x14ac:dyDescent="0.25">
      <c r="A1692" s="3" t="s">
        <v>58</v>
      </c>
      <c r="B1692" s="2">
        <v>43678</v>
      </c>
      <c r="C1692" s="34">
        <v>1.00079508844149</v>
      </c>
      <c r="D1692" s="7">
        <v>6.1814292559428399E-2</v>
      </c>
      <c r="E1692" s="7">
        <v>0.70255354091950795</v>
      </c>
      <c r="F1692" s="14">
        <v>0.235632166521063</v>
      </c>
      <c r="G1692" s="7">
        <v>1.1370949605961999E-2</v>
      </c>
      <c r="H1692" s="7">
        <v>3.2296490544144303E-2</v>
      </c>
      <c r="I1692" s="34">
        <v>0.266674012469378</v>
      </c>
      <c r="J1692" s="34">
        <v>0.2102885808138</v>
      </c>
      <c r="K1692" s="34">
        <v>8.6237128126033805E-2</v>
      </c>
      <c r="L1692" s="34">
        <v>0.13992673418795401</v>
      </c>
      <c r="M1692" s="7">
        <v>0.10375895681992001</v>
      </c>
      <c r="N1692" s="7">
        <v>2.44616017804773E-2</v>
      </c>
      <c r="O1692" s="7">
        <v>9.0908260019143206E-2</v>
      </c>
      <c r="P1692" s="7">
        <v>3.4077285633187702E-2</v>
      </c>
      <c r="Q1692" s="7">
        <v>5.4894228573341399</v>
      </c>
    </row>
    <row r="1693" spans="1:17" hidden="1" x14ac:dyDescent="0.25">
      <c r="A1693" s="3" t="s">
        <v>58</v>
      </c>
      <c r="B1693" s="2">
        <v>43709</v>
      </c>
      <c r="C1693" s="34">
        <v>0.93230657576697396</v>
      </c>
      <c r="D1693" s="7">
        <v>5.91693998824167E-2</v>
      </c>
      <c r="E1693" s="7">
        <v>0.74216662520149901</v>
      </c>
      <c r="F1693" s="14">
        <v>0.19866397491608401</v>
      </c>
      <c r="G1693" s="7">
        <v>1.91151129226108E-2</v>
      </c>
      <c r="H1693" s="7">
        <v>3.1779232897975497E-2</v>
      </c>
      <c r="I1693" s="34">
        <v>0.25993884109878301</v>
      </c>
      <c r="J1693" s="34">
        <v>0.18783417416686399</v>
      </c>
      <c r="K1693" s="34">
        <v>8.4316247916099804E-2</v>
      </c>
      <c r="L1693" s="34">
        <v>0.14817405758322499</v>
      </c>
      <c r="M1693" s="7">
        <v>9.5865823293061703E-2</v>
      </c>
      <c r="N1693" s="7">
        <v>2.81543112409663E-2</v>
      </c>
      <c r="O1693" s="7">
        <v>9.2933017168017704E-2</v>
      </c>
      <c r="P1693" s="7">
        <v>5.1889181712396301E-2</v>
      </c>
      <c r="Q1693" s="7">
        <v>5.4957160860782004</v>
      </c>
    </row>
    <row r="1694" spans="1:17" hidden="1" x14ac:dyDescent="0.25">
      <c r="A1694" s="3" t="s">
        <v>58</v>
      </c>
      <c r="B1694" s="2">
        <v>43739</v>
      </c>
      <c r="C1694" s="34">
        <v>0.98906107485439798</v>
      </c>
      <c r="D1694" s="7">
        <v>6.3333472358808707E-2</v>
      </c>
      <c r="E1694" s="7">
        <v>0.74438570130303505</v>
      </c>
      <c r="F1694" s="14">
        <v>0.19228082633815699</v>
      </c>
      <c r="G1694" s="7">
        <v>1.40407649718601E-2</v>
      </c>
      <c r="H1694" s="7">
        <v>3.4307256730102903E-2</v>
      </c>
      <c r="I1694" s="34">
        <v>0.26362096108338401</v>
      </c>
      <c r="J1694" s="34">
        <v>0.193145431618574</v>
      </c>
      <c r="K1694" s="34">
        <v>8.7178366772905594E-2</v>
      </c>
      <c r="L1694" s="34">
        <v>0.14437287762270401</v>
      </c>
      <c r="M1694" s="7">
        <v>9.9623253311213897E-2</v>
      </c>
      <c r="N1694" s="7">
        <v>2.7478572120463798E-2</v>
      </c>
      <c r="O1694" s="7">
        <v>8.5333995692897305E-2</v>
      </c>
      <c r="P1694" s="7">
        <v>5.0898520075895397E-2</v>
      </c>
      <c r="Q1694" s="7">
        <v>5.4998199145585103</v>
      </c>
    </row>
    <row r="1695" spans="1:17" hidden="1" x14ac:dyDescent="0.25">
      <c r="A1695" s="3" t="s">
        <v>58</v>
      </c>
      <c r="B1695" s="2">
        <v>43770</v>
      </c>
      <c r="C1695" s="34">
        <v>1.05005201942082</v>
      </c>
      <c r="D1695" s="7">
        <v>5.9244527593615703E-2</v>
      </c>
      <c r="E1695" s="7">
        <v>0.77085316486044098</v>
      </c>
      <c r="F1695" s="14">
        <v>0.16990230754594399</v>
      </c>
      <c r="G1695" s="7">
        <v>1.2410196374456299E-2</v>
      </c>
      <c r="H1695" s="7">
        <v>3.3879660291805301E-2</v>
      </c>
      <c r="I1695" s="34">
        <v>0.27356236117563199</v>
      </c>
      <c r="J1695" s="34">
        <v>0.18555843075662601</v>
      </c>
      <c r="K1695" s="34">
        <v>0.108851346727995</v>
      </c>
      <c r="L1695" s="34">
        <v>0.13400050768692201</v>
      </c>
      <c r="M1695" s="7">
        <v>0.10173285536082299</v>
      </c>
      <c r="N1695" s="7">
        <v>3.2030709981360303E-2</v>
      </c>
      <c r="O1695" s="7">
        <v>6.9556477008799897E-2</v>
      </c>
      <c r="P1695" s="7">
        <v>4.8417454635581003E-2</v>
      </c>
      <c r="Q1695" s="7">
        <v>5.4835587367218803</v>
      </c>
    </row>
    <row r="1696" spans="1:17" hidden="1" x14ac:dyDescent="0.25">
      <c r="A1696" s="3" t="s">
        <v>58</v>
      </c>
      <c r="B1696" s="2">
        <v>43800</v>
      </c>
      <c r="C1696" s="34">
        <v>1.3824679996379801</v>
      </c>
      <c r="D1696" s="7">
        <v>5.4169816682999701E-2</v>
      </c>
      <c r="E1696" s="7">
        <v>0.77905488788183297</v>
      </c>
      <c r="F1696" s="14">
        <v>0.166775295435167</v>
      </c>
      <c r="G1696" s="7">
        <v>1.0469835817273501E-2</v>
      </c>
      <c r="H1696" s="7">
        <v>4.5573049846296003E-2</v>
      </c>
      <c r="I1696" s="34">
        <v>0.29372533805997098</v>
      </c>
      <c r="J1696" s="34">
        <v>0.15810102463178899</v>
      </c>
      <c r="K1696" s="34">
        <v>0.145628417583863</v>
      </c>
      <c r="L1696" s="34">
        <v>0.12772857236966101</v>
      </c>
      <c r="M1696" s="7">
        <v>9.7029740064729905E-2</v>
      </c>
      <c r="N1696" s="7">
        <v>2.2859061273786101E-2</v>
      </c>
      <c r="O1696" s="7">
        <v>6.0175599807208199E-2</v>
      </c>
      <c r="P1696" s="7">
        <v>3.8709360545421803E-2</v>
      </c>
      <c r="Q1696" s="7">
        <v>5.4102367075553</v>
      </c>
    </row>
    <row r="1697" spans="1:17" hidden="1" x14ac:dyDescent="0.25">
      <c r="A1697" s="3" t="s">
        <v>58</v>
      </c>
      <c r="B1697" s="2">
        <v>43831</v>
      </c>
      <c r="C1697" s="34">
        <v>0.84844014597975603</v>
      </c>
      <c r="D1697" s="7">
        <v>6.6549560786727996E-2</v>
      </c>
      <c r="E1697" s="7">
        <v>0.76144474949982199</v>
      </c>
      <c r="F1697" s="14">
        <v>0.17200568971345001</v>
      </c>
      <c r="G1697" s="7">
        <v>1.5259525036242E-2</v>
      </c>
      <c r="H1697" s="7">
        <v>3.46999411972281E-2</v>
      </c>
      <c r="I1697" s="34">
        <v>0.23487919257854001</v>
      </c>
      <c r="J1697" s="34">
        <v>0.19962094388915699</v>
      </c>
      <c r="K1697" s="34">
        <v>8.9378705134581404E-2</v>
      </c>
      <c r="L1697" s="34">
        <v>0.15874307516394001</v>
      </c>
      <c r="M1697" s="7">
        <v>0.104376950089346</v>
      </c>
      <c r="N1697" s="7">
        <v>2.6217299970784098E-2</v>
      </c>
      <c r="O1697" s="7">
        <v>7.6538523492904895E-2</v>
      </c>
      <c r="P1697" s="7">
        <v>6.0285843447276603E-2</v>
      </c>
      <c r="Q1697" s="7">
        <v>5.6319436405785899</v>
      </c>
    </row>
    <row r="1698" spans="1:17" hidden="1" x14ac:dyDescent="0.25">
      <c r="A1698" s="3" t="s">
        <v>58</v>
      </c>
      <c r="B1698" s="2">
        <v>43862</v>
      </c>
      <c r="C1698" s="34">
        <v>0.85294096595911695</v>
      </c>
      <c r="D1698" s="7">
        <v>6.1586369244009002E-2</v>
      </c>
      <c r="E1698" s="7">
        <v>0.75684384786478998</v>
      </c>
      <c r="F1698" s="14">
        <v>0.18156978289120199</v>
      </c>
      <c r="G1698" s="7">
        <v>1.67314974218369E-2</v>
      </c>
      <c r="H1698" s="7">
        <v>3.4370910233499398E-2</v>
      </c>
      <c r="I1698" s="34">
        <v>0.22568853747199599</v>
      </c>
      <c r="J1698" s="34">
        <v>0.217364595504659</v>
      </c>
      <c r="K1698" s="34">
        <v>8.7795346448241704E-2</v>
      </c>
      <c r="L1698" s="34">
        <v>0.15804343809527699</v>
      </c>
      <c r="M1698" s="7">
        <v>0.105067246920243</v>
      </c>
      <c r="N1698" s="7">
        <v>2.58613477378777E-2</v>
      </c>
      <c r="O1698" s="7">
        <v>7.0612538394369706E-2</v>
      </c>
      <c r="P1698" s="7">
        <v>5.8464541772000202E-2</v>
      </c>
      <c r="Q1698" s="7">
        <v>5.5626312187859899</v>
      </c>
    </row>
    <row r="1699" spans="1:17" hidden="1" x14ac:dyDescent="0.25">
      <c r="A1699" s="3" t="s">
        <v>58</v>
      </c>
      <c r="B1699" s="2">
        <v>43891</v>
      </c>
      <c r="C1699" s="34">
        <v>0.68106086904485696</v>
      </c>
      <c r="D1699" s="7">
        <v>8.9197897356750197E-2</v>
      </c>
      <c r="E1699" s="7">
        <v>0.75751138441806498</v>
      </c>
      <c r="F1699" s="14">
        <v>0.153290718225185</v>
      </c>
      <c r="G1699" s="7">
        <v>1.4775865947659599E-2</v>
      </c>
      <c r="H1699" s="7">
        <v>2.7231110667221298E-2</v>
      </c>
      <c r="I1699" s="34">
        <v>0.19241607283853601</v>
      </c>
      <c r="J1699" s="34">
        <v>0.16180107713823499</v>
      </c>
      <c r="K1699" s="34">
        <v>8.8927374664929296E-2</v>
      </c>
      <c r="L1699" s="34">
        <v>0.239397095788213</v>
      </c>
      <c r="M1699" s="7">
        <v>0.109913051940495</v>
      </c>
      <c r="N1699" s="7">
        <v>3.1031003952149899E-2</v>
      </c>
      <c r="O1699" s="7">
        <v>6.0959772894469903E-2</v>
      </c>
      <c r="P1699" s="7">
        <v>7.3547574168091004E-2</v>
      </c>
      <c r="Q1699" s="7">
        <v>5.7396380597480201</v>
      </c>
    </row>
    <row r="1700" spans="1:17" hidden="1" x14ac:dyDescent="0.25">
      <c r="A1700" s="3" t="s">
        <v>58</v>
      </c>
      <c r="B1700" s="2">
        <v>43922</v>
      </c>
      <c r="C1700" s="34">
        <v>0.27468977908624898</v>
      </c>
      <c r="D1700" s="7">
        <v>0.16991382774265601</v>
      </c>
      <c r="E1700" s="7">
        <v>0.74693119854345902</v>
      </c>
      <c r="F1700" s="14">
        <v>8.3154973713884098E-2</v>
      </c>
      <c r="G1700" s="7">
        <v>1.70720048982968E-2</v>
      </c>
      <c r="H1700" s="7">
        <v>1.1478484306063001E-3</v>
      </c>
      <c r="I1700" s="34">
        <v>8.8586337653464006E-2</v>
      </c>
      <c r="J1700" s="34">
        <v>2.1544293101316201E-2</v>
      </c>
      <c r="K1700" s="34">
        <v>3.1225730478268699E-2</v>
      </c>
      <c r="L1700" s="34">
        <v>0.56502397646257596</v>
      </c>
      <c r="M1700" s="7">
        <v>6.8294855038186206E-2</v>
      </c>
      <c r="N1700" s="7">
        <v>6.98141634909836E-2</v>
      </c>
      <c r="O1700" s="7">
        <v>1.37848140817188E-2</v>
      </c>
      <c r="P1700" s="7">
        <v>0.12350597636458401</v>
      </c>
      <c r="Q1700" s="7">
        <v>6.1734309490227304</v>
      </c>
    </row>
    <row r="1701" spans="1:17" hidden="1" x14ac:dyDescent="0.25">
      <c r="A1701" s="3" t="s">
        <v>58</v>
      </c>
      <c r="B1701" s="2">
        <v>43952</v>
      </c>
      <c r="C1701" s="34">
        <v>0.32873406054244703</v>
      </c>
      <c r="D1701" s="7">
        <v>0.16031504453968301</v>
      </c>
      <c r="E1701" s="7">
        <v>0.73269990297278398</v>
      </c>
      <c r="F1701" s="14">
        <v>0.106985052487532</v>
      </c>
      <c r="G1701" s="7">
        <v>1.8265630397899101E-2</v>
      </c>
      <c r="H1701" s="7">
        <v>1.2766683718057701E-3</v>
      </c>
      <c r="I1701" s="34">
        <v>0.10125669015125301</v>
      </c>
      <c r="J1701" s="34">
        <v>4.5171876442025298E-2</v>
      </c>
      <c r="K1701" s="34">
        <v>3.6327868238403303E-2</v>
      </c>
      <c r="L1701" s="34">
        <v>0.50983858962957995</v>
      </c>
      <c r="M1701" s="7">
        <v>8.7450817417510804E-2</v>
      </c>
      <c r="N1701" s="7">
        <v>7.2135972733720105E-2</v>
      </c>
      <c r="O1701" s="7">
        <v>1.1437622935301799E-2</v>
      </c>
      <c r="P1701" s="7">
        <v>0.1168382636825</v>
      </c>
      <c r="Q1701" s="7">
        <v>6.08053639029285</v>
      </c>
    </row>
    <row r="1702" spans="1:17" hidden="1" x14ac:dyDescent="0.25">
      <c r="A1702" s="3" t="s">
        <v>58</v>
      </c>
      <c r="B1702" s="2">
        <v>43983</v>
      </c>
      <c r="C1702" s="34">
        <v>0.50817474892224701</v>
      </c>
      <c r="D1702" s="7">
        <v>0.109584060396778</v>
      </c>
      <c r="E1702" s="7">
        <v>0.762075570462181</v>
      </c>
      <c r="F1702" s="14">
        <v>0.12834036914104099</v>
      </c>
      <c r="G1702" s="7">
        <v>1.7424040078612101E-2</v>
      </c>
      <c r="H1702" s="7">
        <v>2.0170769527353302E-2</v>
      </c>
      <c r="I1702" s="34">
        <v>0.25325591784832602</v>
      </c>
      <c r="J1702" s="34">
        <v>8.3514414944711596E-2</v>
      </c>
      <c r="K1702" s="34">
        <v>6.1508274550403703E-2</v>
      </c>
      <c r="L1702" s="34">
        <v>0.31436258556633601</v>
      </c>
      <c r="M1702" s="7">
        <v>9.8363823239021597E-2</v>
      </c>
      <c r="N1702" s="7">
        <v>5.3261125298859402E-2</v>
      </c>
      <c r="O1702" s="7">
        <v>1.17466873822479E-2</v>
      </c>
      <c r="P1702" s="7">
        <v>8.6392361564128703E-2</v>
      </c>
      <c r="Q1702" s="7">
        <v>5.94006661412533</v>
      </c>
    </row>
    <row r="1703" spans="1:17" hidden="1" x14ac:dyDescent="0.25">
      <c r="A1703" s="3" t="s">
        <v>58</v>
      </c>
      <c r="B1703" s="2">
        <v>44013</v>
      </c>
      <c r="C1703" s="34">
        <v>0.76382285088645396</v>
      </c>
      <c r="D1703" s="7">
        <v>8.2995846723783295E-2</v>
      </c>
      <c r="E1703" s="7">
        <v>0.74855265795616199</v>
      </c>
      <c r="F1703" s="14">
        <v>0.16845149532005499</v>
      </c>
      <c r="G1703" s="7">
        <v>9.8329874397555094E-3</v>
      </c>
      <c r="H1703" s="7">
        <v>2.07566191318579E-2</v>
      </c>
      <c r="I1703" s="34">
        <v>0.28792816461911402</v>
      </c>
      <c r="J1703" s="34">
        <v>0.12870723236819501</v>
      </c>
      <c r="K1703" s="34">
        <v>7.7167428220077203E-2</v>
      </c>
      <c r="L1703" s="34">
        <v>0.19916464524997399</v>
      </c>
      <c r="M1703" s="7">
        <v>0.12090140752949</v>
      </c>
      <c r="N1703" s="7">
        <v>3.8530201290384598E-2</v>
      </c>
      <c r="O1703" s="7">
        <v>4.5464137112171399E-2</v>
      </c>
      <c r="P1703" s="7">
        <v>7.1547177038980503E-2</v>
      </c>
      <c r="Q1703" s="7">
        <v>5.7691552722411297</v>
      </c>
    </row>
    <row r="1704" spans="1:17" hidden="1" x14ac:dyDescent="0.25">
      <c r="A1704" s="3" t="s">
        <v>58</v>
      </c>
      <c r="B1704" s="2">
        <v>44044</v>
      </c>
      <c r="C1704" s="34">
        <v>0.88063398277029104</v>
      </c>
      <c r="D1704" s="7">
        <v>8.1754665704440996E-2</v>
      </c>
      <c r="E1704" s="7">
        <v>0.71206032077396697</v>
      </c>
      <c r="F1704" s="14">
        <v>0.20618501352159199</v>
      </c>
      <c r="G1704" s="7">
        <v>1.15488051672996E-2</v>
      </c>
      <c r="H1704" s="7">
        <v>2.4494750928133701E-2</v>
      </c>
      <c r="I1704" s="34">
        <v>0.28524758821913798</v>
      </c>
      <c r="J1704" s="34">
        <v>0.161400004282161</v>
      </c>
      <c r="K1704" s="34">
        <v>7.8538597930446402E-2</v>
      </c>
      <c r="L1704" s="34">
        <v>0.16866203140719299</v>
      </c>
      <c r="M1704" s="7">
        <v>0.106464336960821</v>
      </c>
      <c r="N1704" s="7">
        <v>3.5363432678855701E-2</v>
      </c>
      <c r="O1704" s="7">
        <v>5.6411107129788203E-2</v>
      </c>
      <c r="P1704" s="7">
        <v>7.1869345296163206E-2</v>
      </c>
      <c r="Q1704" s="7">
        <v>5.71026474229458</v>
      </c>
    </row>
    <row r="1705" spans="1:17" hidden="1" x14ac:dyDescent="0.25">
      <c r="A1705" s="3" t="s">
        <v>58</v>
      </c>
      <c r="B1705" s="2">
        <v>44075</v>
      </c>
      <c r="C1705" s="34">
        <v>0.81953718640918105</v>
      </c>
      <c r="D1705" s="7">
        <v>7.5808576136052894E-2</v>
      </c>
      <c r="E1705" s="7">
        <v>0.74309858710410603</v>
      </c>
      <c r="F1705" s="14">
        <v>0.181092836759841</v>
      </c>
      <c r="G1705" s="7">
        <v>1.73583627948562E-2</v>
      </c>
      <c r="H1705" s="7">
        <v>2.6143768369598301E-2</v>
      </c>
      <c r="I1705" s="34">
        <v>0.283702226005066</v>
      </c>
      <c r="J1705" s="34">
        <v>0.152202119546123</v>
      </c>
      <c r="K1705" s="34">
        <v>8.0519318024206699E-2</v>
      </c>
      <c r="L1705" s="34">
        <v>0.169137197874596</v>
      </c>
      <c r="M1705" s="7">
        <v>0.11122072728400401</v>
      </c>
      <c r="N1705" s="7">
        <v>3.5073393312011501E-2</v>
      </c>
      <c r="O1705" s="7">
        <v>5.57628252477958E-2</v>
      </c>
      <c r="P1705" s="7">
        <v>6.8880061541742907E-2</v>
      </c>
      <c r="Q1705" s="7">
        <v>5.6394667021422302</v>
      </c>
    </row>
    <row r="1706" spans="1:17" hidden="1" x14ac:dyDescent="0.25">
      <c r="A1706" s="3" t="s">
        <v>58</v>
      </c>
      <c r="B1706" s="2">
        <v>44105</v>
      </c>
      <c r="C1706" s="34">
        <v>0.88316688751872896</v>
      </c>
      <c r="D1706" s="7">
        <v>7.4684941844436706E-2</v>
      </c>
      <c r="E1706" s="7">
        <v>0.78517600355740502</v>
      </c>
      <c r="F1706" s="14">
        <v>0.14013905459815801</v>
      </c>
      <c r="G1706" s="7">
        <v>1.40625507799562E-2</v>
      </c>
      <c r="H1706" s="7">
        <v>2.59059556273387E-2</v>
      </c>
      <c r="I1706" s="34">
        <v>0.31781878891097998</v>
      </c>
      <c r="J1706" s="34">
        <v>0.13905343187765401</v>
      </c>
      <c r="K1706" s="34">
        <v>8.2528605242573702E-2</v>
      </c>
      <c r="L1706" s="34">
        <v>0.16802493450282999</v>
      </c>
      <c r="M1706" s="7">
        <v>0.112215562099637</v>
      </c>
      <c r="N1706" s="7">
        <v>3.04557767136488E-2</v>
      </c>
      <c r="O1706" s="7">
        <v>4.1362133475574499E-2</v>
      </c>
      <c r="P1706" s="7">
        <v>6.8572260769807505E-2</v>
      </c>
      <c r="Q1706" s="7">
        <v>5.5507175766343799</v>
      </c>
    </row>
    <row r="1707" spans="1:17" hidden="1" x14ac:dyDescent="0.25">
      <c r="A1707" s="3" t="s">
        <v>58</v>
      </c>
      <c r="B1707" s="2">
        <v>44136</v>
      </c>
      <c r="C1707" s="34">
        <v>0.50449980196561195</v>
      </c>
      <c r="D1707" s="7">
        <v>9.8416080294949804E-2</v>
      </c>
      <c r="E1707" s="7">
        <v>0.78333373928830896</v>
      </c>
      <c r="F1707" s="14">
        <v>0.118250180416741</v>
      </c>
      <c r="G1707" s="7">
        <v>2.1299197098872898E-2</v>
      </c>
      <c r="H1707" s="7">
        <v>1.88379378802702E-2</v>
      </c>
      <c r="I1707" s="34">
        <v>0.17620460325397</v>
      </c>
      <c r="J1707" s="34">
        <v>0.10970886550931699</v>
      </c>
      <c r="K1707" s="34">
        <v>7.4245800851448496E-2</v>
      </c>
      <c r="L1707" s="34">
        <v>0.28569422497168001</v>
      </c>
      <c r="M1707" s="7">
        <v>0.15271611105807201</v>
      </c>
      <c r="N1707" s="7">
        <v>4.8682643747833397E-2</v>
      </c>
      <c r="O1707" s="7">
        <v>2.5740257713550801E-2</v>
      </c>
      <c r="P1707" s="7">
        <v>8.6870357914984403E-2</v>
      </c>
      <c r="Q1707" s="7">
        <v>5.7352777976266696</v>
      </c>
    </row>
    <row r="1708" spans="1:17" hidden="1" x14ac:dyDescent="0.25">
      <c r="A1708" s="3" t="s">
        <v>58</v>
      </c>
      <c r="B1708" s="2">
        <v>44166</v>
      </c>
      <c r="C1708" s="34">
        <v>0.92778159698846496</v>
      </c>
      <c r="D1708" s="7">
        <v>7.8557855780939406E-2</v>
      </c>
      <c r="E1708" s="7">
        <v>0.820617334321045</v>
      </c>
      <c r="F1708" s="14">
        <v>0.100824809898016</v>
      </c>
      <c r="G1708" s="7">
        <v>1.2509695660497601E-2</v>
      </c>
      <c r="H1708" s="7">
        <v>2.65527827899813E-2</v>
      </c>
      <c r="I1708" s="34">
        <v>0.31965025604378999</v>
      </c>
      <c r="J1708" s="34">
        <v>8.4206164311358606E-2</v>
      </c>
      <c r="K1708" s="34">
        <v>0.14617760015497899</v>
      </c>
      <c r="L1708" s="34">
        <v>0.195180276822875</v>
      </c>
      <c r="M1708" s="7">
        <v>0.110820879800514</v>
      </c>
      <c r="N1708" s="7">
        <v>2.9617531952855401E-2</v>
      </c>
      <c r="O1708" s="7">
        <v>2.09555339010421E-2</v>
      </c>
      <c r="P1708" s="7">
        <v>5.4329278562107598E-2</v>
      </c>
      <c r="Q1708" s="7">
        <v>5.6431150706129598</v>
      </c>
    </row>
    <row r="1709" spans="1:17" hidden="1" x14ac:dyDescent="0.25">
      <c r="A1709" s="3" t="s">
        <v>58</v>
      </c>
      <c r="B1709" s="2">
        <v>44197</v>
      </c>
      <c r="C1709" s="34">
        <v>0.32760590350090601</v>
      </c>
      <c r="D1709" s="7">
        <v>0.142883565051696</v>
      </c>
      <c r="E1709" s="7">
        <v>0.76999957060416502</v>
      </c>
      <c r="F1709" s="14">
        <v>8.7116864344138595E-2</v>
      </c>
      <c r="G1709" s="7">
        <v>1.73073724020937E-2</v>
      </c>
      <c r="H1709" s="7">
        <v>1.8268599054325799E-3</v>
      </c>
      <c r="I1709" s="34">
        <v>0.10059243142270401</v>
      </c>
      <c r="J1709" s="34">
        <v>0.10168546516873</v>
      </c>
      <c r="K1709" s="34">
        <v>4.30291715533574E-2</v>
      </c>
      <c r="L1709" s="34">
        <v>0.398638059404469</v>
      </c>
      <c r="M1709" s="7">
        <v>0.157314483532074</v>
      </c>
      <c r="N1709" s="7">
        <v>4.3263605342899802E-2</v>
      </c>
      <c r="O1709" s="7">
        <v>1.6034600423483699E-2</v>
      </c>
      <c r="P1709" s="7">
        <v>0.120307950844756</v>
      </c>
      <c r="Q1709" s="7">
        <v>5.99188373852376</v>
      </c>
    </row>
    <row r="1710" spans="1:17" hidden="1" x14ac:dyDescent="0.25">
      <c r="A1710" s="3" t="s">
        <v>58</v>
      </c>
      <c r="B1710" s="2">
        <v>44228</v>
      </c>
      <c r="C1710" s="34">
        <v>0.33044845441996201</v>
      </c>
      <c r="D1710" s="7">
        <v>0.126775208313649</v>
      </c>
      <c r="E1710" s="7">
        <v>0.76178238935797604</v>
      </c>
      <c r="F1710" s="14">
        <v>0.111442402328375</v>
      </c>
      <c r="G1710" s="7">
        <v>1.7305664925015701E-2</v>
      </c>
      <c r="H1710" s="7">
        <v>7.7532716826900401E-4</v>
      </c>
      <c r="I1710" s="34">
        <v>0.10787731308639301</v>
      </c>
      <c r="J1710" s="34">
        <v>0.100673040325613</v>
      </c>
      <c r="K1710" s="34">
        <v>5.1007599126601903E-2</v>
      </c>
      <c r="L1710" s="34">
        <v>0.38245646313403697</v>
      </c>
      <c r="M1710" s="7">
        <v>0.162559715786046</v>
      </c>
      <c r="N1710" s="7">
        <v>4.6249192253541203E-2</v>
      </c>
      <c r="O1710" s="7">
        <v>1.7549614562238799E-2</v>
      </c>
      <c r="P1710" s="7">
        <v>0.11354606963224501</v>
      </c>
      <c r="Q1710" s="7">
        <v>5.8730860576569999</v>
      </c>
    </row>
    <row r="1711" spans="1:17" hidden="1" x14ac:dyDescent="0.25">
      <c r="A1711" s="3" t="s">
        <v>58</v>
      </c>
      <c r="B1711" s="2">
        <v>44256</v>
      </c>
      <c r="C1711" s="34">
        <v>0.42624204764844797</v>
      </c>
      <c r="D1711" s="7">
        <v>0.123918345825773</v>
      </c>
      <c r="E1711" s="7">
        <v>0.77218687413300802</v>
      </c>
      <c r="F1711" s="14">
        <v>0.10389478004121901</v>
      </c>
      <c r="G1711" s="7">
        <v>2.6646823902355302E-2</v>
      </c>
      <c r="H1711" s="7">
        <v>8.6816897747132003E-4</v>
      </c>
      <c r="I1711" s="34">
        <v>0.111817203654904</v>
      </c>
      <c r="J1711" s="34">
        <v>0.107986966425466</v>
      </c>
      <c r="K1711" s="34">
        <v>5.72112359788872E-2</v>
      </c>
      <c r="L1711" s="34">
        <v>0.359655197073945</v>
      </c>
      <c r="M1711" s="7">
        <v>0.16110841398648401</v>
      </c>
      <c r="N1711" s="7">
        <v>4.7755373847849399E-2</v>
      </c>
      <c r="O1711" s="7">
        <v>2.0801162938987899E-2</v>
      </c>
      <c r="P1711" s="7">
        <v>0.10614945321365001</v>
      </c>
      <c r="Q1711" s="7">
        <v>5.8785811434356798</v>
      </c>
    </row>
    <row r="1712" spans="1:17" hidden="1" x14ac:dyDescent="0.25">
      <c r="A1712" s="3" t="s">
        <v>58</v>
      </c>
      <c r="B1712" s="2">
        <v>44287</v>
      </c>
      <c r="C1712" s="34">
        <v>0.75248998648644105</v>
      </c>
      <c r="D1712" s="7">
        <v>9.3464328660517501E-2</v>
      </c>
      <c r="E1712" s="7">
        <v>0.77230904938947098</v>
      </c>
      <c r="F1712" s="14">
        <v>0.134226621950012</v>
      </c>
      <c r="G1712" s="7">
        <v>1.0956048175336099E-2</v>
      </c>
      <c r="H1712" s="7">
        <v>1.6984397306790602E-2</v>
      </c>
      <c r="I1712" s="34">
        <v>0.32587761452682901</v>
      </c>
      <c r="J1712" s="34">
        <v>8.3358063720362002E-2</v>
      </c>
      <c r="K1712" s="34">
        <v>0.11188356707060899</v>
      </c>
      <c r="L1712" s="34">
        <v>0.19151835827689201</v>
      </c>
      <c r="M1712" s="7">
        <v>0.119123150673487</v>
      </c>
      <c r="N1712" s="7">
        <v>3.1386021749432801E-2</v>
      </c>
      <c r="O1712" s="7">
        <v>4.0467618718795902E-2</v>
      </c>
      <c r="P1712" s="7">
        <v>6.8445159781465703E-2</v>
      </c>
      <c r="Q1712" s="7">
        <v>5.6854598068204503</v>
      </c>
    </row>
    <row r="1713" spans="1:17" hidden="1" x14ac:dyDescent="0.25">
      <c r="A1713" s="3" t="s">
        <v>58</v>
      </c>
      <c r="B1713" s="2">
        <v>44317</v>
      </c>
      <c r="C1713" s="34">
        <v>0.83464578692212799</v>
      </c>
      <c r="D1713" s="7">
        <v>8.6017752845948398E-2</v>
      </c>
      <c r="E1713" s="7">
        <v>0.75456692016251303</v>
      </c>
      <c r="F1713" s="14">
        <v>0.15941532699153901</v>
      </c>
      <c r="G1713" s="7">
        <v>1.03310110589346E-2</v>
      </c>
      <c r="H1713" s="7">
        <v>2.3760600561460302E-2</v>
      </c>
      <c r="I1713" s="34">
        <v>0.34023608988007698</v>
      </c>
      <c r="J1713" s="34">
        <v>0.113232264888922</v>
      </c>
      <c r="K1713" s="34">
        <v>6.7525231978316502E-2</v>
      </c>
      <c r="L1713" s="34">
        <v>0.17943119391272799</v>
      </c>
      <c r="M1713" s="7">
        <v>0.107166568500385</v>
      </c>
      <c r="N1713" s="7">
        <v>3.6675223958042902E-2</v>
      </c>
      <c r="O1713" s="7">
        <v>5.5954080776169202E-2</v>
      </c>
      <c r="P1713" s="7">
        <v>6.56877344849644E-2</v>
      </c>
      <c r="Q1713" s="7">
        <v>5.61608337955834</v>
      </c>
    </row>
    <row r="1714" spans="1:17" hidden="1" x14ac:dyDescent="0.25">
      <c r="A1714" s="3" t="s">
        <v>58</v>
      </c>
      <c r="B1714" s="2">
        <v>44348</v>
      </c>
      <c r="C1714" s="34">
        <v>0.84463328762182399</v>
      </c>
      <c r="D1714" s="7">
        <v>8.5559735192152306E-2</v>
      </c>
      <c r="E1714" s="7">
        <v>0.72716843201699999</v>
      </c>
      <c r="F1714" s="14">
        <v>0.187271832790848</v>
      </c>
      <c r="G1714" s="7">
        <v>8.3231848884083807E-3</v>
      </c>
      <c r="H1714" s="7">
        <v>2.5889325754861699E-2</v>
      </c>
      <c r="I1714" s="34">
        <v>0.317675027659164</v>
      </c>
      <c r="J1714" s="34">
        <v>0.14165261341146601</v>
      </c>
      <c r="K1714" s="34">
        <v>5.4615824961044702E-2</v>
      </c>
      <c r="L1714" s="34">
        <v>0.17659028585516601</v>
      </c>
      <c r="M1714" s="7">
        <v>0.115209149300909</v>
      </c>
      <c r="N1714" s="7">
        <v>3.3554791074866197E-2</v>
      </c>
      <c r="O1714" s="7">
        <v>6.30011278391851E-2</v>
      </c>
      <c r="P1714" s="7">
        <v>6.3488669254929006E-2</v>
      </c>
      <c r="Q1714" s="7">
        <v>5.6036856239462303</v>
      </c>
    </row>
    <row r="1715" spans="1:17" hidden="1" x14ac:dyDescent="0.25">
      <c r="A1715" s="3" t="s">
        <v>58</v>
      </c>
      <c r="B1715" s="2">
        <v>44378</v>
      </c>
      <c r="C1715" s="34">
        <v>0.88891108592424495</v>
      </c>
      <c r="D1715" s="7">
        <v>9.5910366881685097E-2</v>
      </c>
      <c r="E1715" s="7">
        <v>0.71544197470397497</v>
      </c>
      <c r="F1715" s="14">
        <v>0.18864765841434</v>
      </c>
      <c r="G1715" s="7">
        <v>8.7791259335249505E-3</v>
      </c>
      <c r="H1715" s="7">
        <v>3.0189572158559601E-2</v>
      </c>
      <c r="I1715" s="34">
        <v>0.310338515572325</v>
      </c>
      <c r="J1715" s="34">
        <v>0.16454039251393801</v>
      </c>
      <c r="K1715" s="34">
        <v>5.3234467411814201E-2</v>
      </c>
      <c r="L1715" s="34">
        <v>0.16939477126934599</v>
      </c>
      <c r="M1715" s="7">
        <v>0.102624375957605</v>
      </c>
      <c r="N1715" s="7">
        <v>3.0015431829941801E-2</v>
      </c>
      <c r="O1715" s="7">
        <v>6.4723525407610602E-2</v>
      </c>
      <c r="P1715" s="7">
        <v>6.6159821945334304E-2</v>
      </c>
      <c r="Q1715" s="7">
        <v>5.6376897445641498</v>
      </c>
    </row>
    <row r="1716" spans="1:17" hidden="1" x14ac:dyDescent="0.25">
      <c r="A1716" s="3" t="s">
        <v>58</v>
      </c>
      <c r="B1716" s="2">
        <v>44409</v>
      </c>
      <c r="C1716" s="34">
        <v>0.94962118850716803</v>
      </c>
      <c r="D1716" s="7">
        <v>8.4598189744545693E-2</v>
      </c>
      <c r="E1716" s="7">
        <v>0.67903921440036696</v>
      </c>
      <c r="F1716" s="14">
        <v>0.23636259585508801</v>
      </c>
      <c r="G1716" s="7">
        <v>6.0521832200491604E-3</v>
      </c>
      <c r="H1716" s="7">
        <v>3.05342826470076E-2</v>
      </c>
      <c r="I1716" s="34">
        <v>0.29346057462103098</v>
      </c>
      <c r="J1716" s="34">
        <v>0.200386803362503</v>
      </c>
      <c r="K1716" s="34">
        <v>5.2447481538067199E-2</v>
      </c>
      <c r="L1716" s="34">
        <v>0.15420540799622701</v>
      </c>
      <c r="M1716" s="7">
        <v>0.103029095058601</v>
      </c>
      <c r="N1716" s="7">
        <v>2.9373746602129099E-2</v>
      </c>
      <c r="O1716" s="7">
        <v>7.2393172626311897E-2</v>
      </c>
      <c r="P1716" s="7">
        <v>5.8117252328073001E-2</v>
      </c>
      <c r="Q1716" s="7">
        <v>5.6956450675204398</v>
      </c>
    </row>
    <row r="1717" spans="1:17" x14ac:dyDescent="0.25">
      <c r="A1717" s="3" t="s">
        <v>58</v>
      </c>
      <c r="B1717" s="2">
        <v>44440</v>
      </c>
      <c r="C1717" s="34">
        <v>0.876502596310199</v>
      </c>
      <c r="D1717" s="7">
        <v>8.7971660996934598E-2</v>
      </c>
      <c r="E1717" s="7">
        <v>0.72458355181879897</v>
      </c>
      <c r="F1717" s="14">
        <v>0.18744478718426599</v>
      </c>
      <c r="G1717" s="7">
        <v>7.9931423561854197E-3</v>
      </c>
      <c r="H1717" s="7">
        <v>2.8757225072750602E-2</v>
      </c>
      <c r="I1717" s="34">
        <v>0.29306924488312902</v>
      </c>
      <c r="J1717" s="34">
        <v>0.18185453156994499</v>
      </c>
      <c r="K1717" s="34">
        <v>5.4364434368473102E-2</v>
      </c>
      <c r="L1717" s="34">
        <v>0.162964037050564</v>
      </c>
      <c r="M1717" s="7">
        <v>0.108212645521768</v>
      </c>
      <c r="N1717" s="7">
        <v>2.9622428023894799E-2</v>
      </c>
      <c r="O1717" s="7">
        <v>7.0291986306462106E-2</v>
      </c>
      <c r="P1717" s="7">
        <v>6.2870324846828293E-2</v>
      </c>
      <c r="Q1717" s="7">
        <v>5.6687554081862999</v>
      </c>
    </row>
    <row r="1718" spans="1:17" hidden="1" x14ac:dyDescent="0.25">
      <c r="A1718" s="3" t="s">
        <v>59</v>
      </c>
      <c r="B1718" s="2">
        <v>43466</v>
      </c>
      <c r="C1718" s="34">
        <v>0.77839562553098995</v>
      </c>
      <c r="D1718" s="7">
        <v>1.0332393211948499E-2</v>
      </c>
      <c r="E1718" s="7">
        <v>0.55576865967169997</v>
      </c>
      <c r="F1718" s="14">
        <v>0.43389894711635102</v>
      </c>
      <c r="G1718" s="7">
        <v>1.46981813708239E-2</v>
      </c>
      <c r="H1718" s="7">
        <v>5.1923400830703001E-2</v>
      </c>
      <c r="I1718" s="34">
        <v>0.37848431001085697</v>
      </c>
      <c r="J1718" s="34">
        <v>0.13030864133905901</v>
      </c>
      <c r="K1718" s="34">
        <v>9.5471251223094897E-2</v>
      </c>
      <c r="L1718" s="34">
        <v>2.98717863454479E-2</v>
      </c>
      <c r="M1718" s="7">
        <v>9.4937060079899799E-2</v>
      </c>
      <c r="N1718" s="7">
        <v>1.7321611613643099E-2</v>
      </c>
      <c r="O1718" s="7">
        <v>4.1537167039957697E-2</v>
      </c>
      <c r="P1718" s="7">
        <v>0.14544659014651401</v>
      </c>
      <c r="Q1718" s="7">
        <v>7.4057906998318801</v>
      </c>
    </row>
    <row r="1719" spans="1:17" hidden="1" x14ac:dyDescent="0.25">
      <c r="A1719" s="3" t="s">
        <v>59</v>
      </c>
      <c r="B1719" s="2">
        <v>43497</v>
      </c>
      <c r="C1719" s="34">
        <v>0.79192628162018297</v>
      </c>
      <c r="D1719" s="7">
        <v>9.3749336262815598E-3</v>
      </c>
      <c r="E1719" s="7">
        <v>0.57158424309137501</v>
      </c>
      <c r="F1719" s="14">
        <v>0.41904082328234299</v>
      </c>
      <c r="G1719" s="7">
        <v>1.5288386285733001E-2</v>
      </c>
      <c r="H1719" s="7">
        <v>4.9839455069649902E-2</v>
      </c>
      <c r="I1719" s="34">
        <v>0.38770364076918801</v>
      </c>
      <c r="J1719" s="34">
        <v>0.14117219851704901</v>
      </c>
      <c r="K1719" s="34">
        <v>9.4891598085411893E-2</v>
      </c>
      <c r="L1719" s="34">
        <v>2.7594675091847098E-2</v>
      </c>
      <c r="M1719" s="7">
        <v>0.10654873571904799</v>
      </c>
      <c r="N1719" s="7">
        <v>1.7322473124641101E-2</v>
      </c>
      <c r="O1719" s="7">
        <v>4.7363937845482498E-2</v>
      </c>
      <c r="P1719" s="7">
        <v>0.11227489949195001</v>
      </c>
      <c r="Q1719" s="7">
        <v>7.3767801154040296</v>
      </c>
    </row>
    <row r="1720" spans="1:17" hidden="1" x14ac:dyDescent="0.25">
      <c r="A1720" s="3" t="s">
        <v>59</v>
      </c>
      <c r="B1720" s="2">
        <v>43525</v>
      </c>
      <c r="C1720" s="34">
        <v>0.91421564191244298</v>
      </c>
      <c r="D1720" s="7">
        <v>9.6724661048297293E-3</v>
      </c>
      <c r="E1720" s="7">
        <v>0.58784768693907896</v>
      </c>
      <c r="F1720" s="14">
        <v>0.40247984695609201</v>
      </c>
      <c r="G1720" s="7">
        <v>1.6344055155471399E-2</v>
      </c>
      <c r="H1720" s="7">
        <v>4.8431575336556801E-2</v>
      </c>
      <c r="I1720" s="34">
        <v>0.40701416989495598</v>
      </c>
      <c r="J1720" s="34">
        <v>0.14025363464943499</v>
      </c>
      <c r="K1720" s="34">
        <v>0.10275777356924801</v>
      </c>
      <c r="L1720" s="34">
        <v>2.6987528808114301E-2</v>
      </c>
      <c r="M1720" s="7">
        <v>9.8824500556648806E-2</v>
      </c>
      <c r="N1720" s="7">
        <v>1.84469447993394E-2</v>
      </c>
      <c r="O1720" s="7">
        <v>4.3927280308601199E-2</v>
      </c>
      <c r="P1720" s="7">
        <v>9.7012536921629602E-2</v>
      </c>
      <c r="Q1720" s="7">
        <v>7.4539734526302803</v>
      </c>
    </row>
    <row r="1721" spans="1:17" hidden="1" x14ac:dyDescent="0.25">
      <c r="A1721" s="3" t="s">
        <v>59</v>
      </c>
      <c r="B1721" s="2">
        <v>43556</v>
      </c>
      <c r="C1721" s="34">
        <v>0.87605083071324397</v>
      </c>
      <c r="D1721" s="7">
        <v>9.2013203166635103E-3</v>
      </c>
      <c r="E1721" s="7">
        <v>0.58078438641924801</v>
      </c>
      <c r="F1721" s="14">
        <v>0.410014293264089</v>
      </c>
      <c r="G1721" s="7">
        <v>1.5896594627247299E-2</v>
      </c>
      <c r="H1721" s="7">
        <v>4.9653190194972302E-2</v>
      </c>
      <c r="I1721" s="34">
        <v>0.42876774531760697</v>
      </c>
      <c r="J1721" s="34">
        <v>0.13051372447464199</v>
      </c>
      <c r="K1721" s="34">
        <v>9.2310170568063205E-2</v>
      </c>
      <c r="L1721" s="34">
        <v>2.39277798982435E-2</v>
      </c>
      <c r="M1721" s="7">
        <v>9.3281113161018697E-2</v>
      </c>
      <c r="N1721" s="7">
        <v>1.9621309077765301E-2</v>
      </c>
      <c r="O1721" s="7">
        <v>4.3956361305752603E-2</v>
      </c>
      <c r="P1721" s="7">
        <v>0.10207201137468699</v>
      </c>
      <c r="Q1721" s="7">
        <v>7.4033252620786296</v>
      </c>
    </row>
    <row r="1722" spans="1:17" hidden="1" x14ac:dyDescent="0.25">
      <c r="A1722" s="3" t="s">
        <v>59</v>
      </c>
      <c r="B1722" s="2">
        <v>43586</v>
      </c>
      <c r="C1722" s="34">
        <v>1.0242620104775699</v>
      </c>
      <c r="D1722" s="7">
        <v>8.3318049724390806E-3</v>
      </c>
      <c r="E1722" s="7">
        <v>0.51205426882534899</v>
      </c>
      <c r="F1722" s="14">
        <v>0.47961392620221199</v>
      </c>
      <c r="G1722" s="7">
        <v>1.3884715940595699E-2</v>
      </c>
      <c r="H1722" s="7">
        <v>4.6211968348155601E-2</v>
      </c>
      <c r="I1722" s="34">
        <v>0.43213790403846097</v>
      </c>
      <c r="J1722" s="34">
        <v>0.121659265117344</v>
      </c>
      <c r="K1722" s="34">
        <v>8.6691527986465899E-2</v>
      </c>
      <c r="L1722" s="34">
        <v>1.3014746362030399E-2</v>
      </c>
      <c r="M1722" s="7">
        <v>9.0646711426258006E-2</v>
      </c>
      <c r="N1722" s="7">
        <v>1.6177062496347001E-2</v>
      </c>
      <c r="O1722" s="7">
        <v>4.4202473740859699E-2</v>
      </c>
      <c r="P1722" s="7">
        <v>0.13537362454348201</v>
      </c>
      <c r="Q1722" s="7">
        <v>7.3804455861720299</v>
      </c>
    </row>
    <row r="1723" spans="1:17" hidden="1" x14ac:dyDescent="0.25">
      <c r="A1723" s="3" t="s">
        <v>59</v>
      </c>
      <c r="B1723" s="2">
        <v>43617</v>
      </c>
      <c r="C1723" s="34">
        <v>0.97433685693199101</v>
      </c>
      <c r="D1723" s="7">
        <v>9.7404480845644306E-3</v>
      </c>
      <c r="E1723" s="7">
        <v>0.59417184764990105</v>
      </c>
      <c r="F1723" s="14">
        <v>0.39608770426553502</v>
      </c>
      <c r="G1723" s="7">
        <v>1.42795137178234E-2</v>
      </c>
      <c r="H1723" s="7">
        <v>4.4950592985454702E-2</v>
      </c>
      <c r="I1723" s="34">
        <v>0.43383123673691798</v>
      </c>
      <c r="J1723" s="34">
        <v>0.12042522115467801</v>
      </c>
      <c r="K1723" s="34">
        <v>9.2841258178140706E-2</v>
      </c>
      <c r="L1723" s="34">
        <v>1.4729969329470001E-2</v>
      </c>
      <c r="M1723" s="7">
        <v>9.4900072901448307E-2</v>
      </c>
      <c r="N1723" s="7">
        <v>1.6254832572160101E-2</v>
      </c>
      <c r="O1723" s="7">
        <v>3.9639655361971303E-2</v>
      </c>
      <c r="P1723" s="7">
        <v>0.12814764706193599</v>
      </c>
      <c r="Q1723" s="7">
        <v>7.4084725242188201</v>
      </c>
    </row>
    <row r="1724" spans="1:17" hidden="1" x14ac:dyDescent="0.25">
      <c r="A1724" s="3" t="s">
        <v>59</v>
      </c>
      <c r="B1724" s="2">
        <v>43647</v>
      </c>
      <c r="C1724" s="34">
        <v>1.06665631919842</v>
      </c>
      <c r="D1724" s="7">
        <v>7.4811538405019796E-3</v>
      </c>
      <c r="E1724" s="7">
        <v>0.49495711926462399</v>
      </c>
      <c r="F1724" s="14">
        <v>0.49756172689487399</v>
      </c>
      <c r="G1724" s="7">
        <v>1.27554715325498E-2</v>
      </c>
      <c r="H1724" s="7">
        <v>4.2735008841650497E-2</v>
      </c>
      <c r="I1724" s="34">
        <v>0.417300734683616</v>
      </c>
      <c r="J1724" s="34">
        <v>0.111588496192234</v>
      </c>
      <c r="K1724" s="34">
        <v>9.0979525324495103E-2</v>
      </c>
      <c r="L1724" s="34">
        <v>1.94446948144812E-2</v>
      </c>
      <c r="M1724" s="7">
        <v>8.7407567078262693E-2</v>
      </c>
      <c r="N1724" s="7">
        <v>1.3475661389477599E-2</v>
      </c>
      <c r="O1724" s="7">
        <v>4.40119393080027E-2</v>
      </c>
      <c r="P1724" s="7">
        <v>0.16030090083523099</v>
      </c>
      <c r="Q1724" s="7">
        <v>7.4413136841146503</v>
      </c>
    </row>
    <row r="1725" spans="1:17" hidden="1" x14ac:dyDescent="0.25">
      <c r="A1725" s="3" t="s">
        <v>59</v>
      </c>
      <c r="B1725" s="2">
        <v>43678</v>
      </c>
      <c r="C1725" s="34">
        <v>1.0102429306227201</v>
      </c>
      <c r="D1725" s="7">
        <v>9.8207470340797905E-3</v>
      </c>
      <c r="E1725" s="7">
        <v>0.55835276208168105</v>
      </c>
      <c r="F1725" s="14">
        <v>0.43182649088423902</v>
      </c>
      <c r="G1725" s="7">
        <v>1.3581063389739899E-2</v>
      </c>
      <c r="H1725" s="7">
        <v>4.6617719328227898E-2</v>
      </c>
      <c r="I1725" s="34">
        <v>0.42768968654270201</v>
      </c>
      <c r="J1725" s="34">
        <v>0.13128337886734101</v>
      </c>
      <c r="K1725" s="34">
        <v>9.1919327462049394E-2</v>
      </c>
      <c r="L1725" s="34">
        <v>2.77366521427998E-2</v>
      </c>
      <c r="M1725" s="7">
        <v>9.7430380442830006E-2</v>
      </c>
      <c r="N1725" s="7">
        <v>1.66291339031426E-2</v>
      </c>
      <c r="O1725" s="7">
        <v>4.1197627170703299E-2</v>
      </c>
      <c r="P1725" s="7">
        <v>0.105915030750465</v>
      </c>
      <c r="Q1725" s="7">
        <v>7.4952555887579999</v>
      </c>
    </row>
    <row r="1726" spans="1:17" hidden="1" x14ac:dyDescent="0.25">
      <c r="A1726" s="3" t="s">
        <v>59</v>
      </c>
      <c r="B1726" s="2">
        <v>43709</v>
      </c>
      <c r="C1726" s="34">
        <v>0.98942343746665196</v>
      </c>
      <c r="D1726" s="7">
        <v>8.4737890115393795E-3</v>
      </c>
      <c r="E1726" s="7">
        <v>0.55777440357058605</v>
      </c>
      <c r="F1726" s="14">
        <v>0.433751807417875</v>
      </c>
      <c r="G1726" s="7">
        <v>1.39293400701349E-2</v>
      </c>
      <c r="H1726" s="7">
        <v>4.5568496274781899E-2</v>
      </c>
      <c r="I1726" s="34">
        <v>0.38067599150660802</v>
      </c>
      <c r="J1726" s="34">
        <v>0.119869841441407</v>
      </c>
      <c r="K1726" s="34">
        <v>8.2382067026167904E-2</v>
      </c>
      <c r="L1726" s="34">
        <v>2.6560748054665299E-2</v>
      </c>
      <c r="M1726" s="7">
        <v>8.7064146308168805E-2</v>
      </c>
      <c r="N1726" s="7">
        <v>1.6261136829802701E-2</v>
      </c>
      <c r="O1726" s="7">
        <v>3.3982255091283199E-2</v>
      </c>
      <c r="P1726" s="7">
        <v>0.19370597739698001</v>
      </c>
      <c r="Q1726" s="7">
        <v>7.1426158105090298</v>
      </c>
    </row>
    <row r="1727" spans="1:17" hidden="1" x14ac:dyDescent="0.25">
      <c r="A1727" s="3" t="s">
        <v>59</v>
      </c>
      <c r="B1727" s="2">
        <v>43739</v>
      </c>
      <c r="C1727" s="34">
        <v>0.95665305195676298</v>
      </c>
      <c r="D1727" s="7">
        <v>9.5578936180064304E-3</v>
      </c>
      <c r="E1727" s="7">
        <v>0.58349987658078795</v>
      </c>
      <c r="F1727" s="14">
        <v>0.40694222980120498</v>
      </c>
      <c r="G1727" s="7">
        <v>1.2679276175187699E-2</v>
      </c>
      <c r="H1727" s="7">
        <v>5.4580830221834402E-2</v>
      </c>
      <c r="I1727" s="34">
        <v>0.437101655255629</v>
      </c>
      <c r="J1727" s="34">
        <v>0.13308215603790799</v>
      </c>
      <c r="K1727" s="34">
        <v>9.7751005293155196E-2</v>
      </c>
      <c r="L1727" s="34">
        <v>2.59812349203573E-2</v>
      </c>
      <c r="M1727" s="7">
        <v>9.9680914932339104E-2</v>
      </c>
      <c r="N1727" s="7">
        <v>1.8096439832722501E-2</v>
      </c>
      <c r="O1727" s="7">
        <v>2.2117111904726101E-2</v>
      </c>
      <c r="P1727" s="7">
        <v>9.8929375426141206E-2</v>
      </c>
      <c r="Q1727" s="7">
        <v>7.4405961605909399</v>
      </c>
    </row>
    <row r="1728" spans="1:17" hidden="1" x14ac:dyDescent="0.25">
      <c r="A1728" s="3" t="s">
        <v>59</v>
      </c>
      <c r="B1728" s="2">
        <v>43770</v>
      </c>
      <c r="C1728" s="34">
        <v>1.0844259277777299</v>
      </c>
      <c r="D1728" s="7">
        <v>1.03754186991036E-2</v>
      </c>
      <c r="E1728" s="7">
        <v>0.58985453713347202</v>
      </c>
      <c r="F1728" s="14">
        <v>0.39977004416742501</v>
      </c>
      <c r="G1728" s="7">
        <v>6.8175804034994198E-3</v>
      </c>
      <c r="H1728" s="7">
        <v>5.6621812338561797E-2</v>
      </c>
      <c r="I1728" s="34">
        <v>0.45223994042215299</v>
      </c>
      <c r="J1728" s="34">
        <v>0.124881454324105</v>
      </c>
      <c r="K1728" s="34">
        <v>0.12689404567082499</v>
      </c>
      <c r="L1728" s="34">
        <v>2.1509421474763299E-2</v>
      </c>
      <c r="M1728" s="7">
        <v>0.10891728598709401</v>
      </c>
      <c r="N1728" s="7">
        <v>1.5844199459307099E-2</v>
      </c>
      <c r="O1728" s="7">
        <v>1.76914439773957E-2</v>
      </c>
      <c r="P1728" s="7">
        <v>6.8582815942294997E-2</v>
      </c>
      <c r="Q1728" s="7">
        <v>7.4149190026356404</v>
      </c>
    </row>
    <row r="1729" spans="1:17" hidden="1" x14ac:dyDescent="0.25">
      <c r="A1729" s="3" t="s">
        <v>59</v>
      </c>
      <c r="B1729" s="2">
        <v>43800</v>
      </c>
      <c r="C1729" s="34">
        <v>1.5334110857912999</v>
      </c>
      <c r="D1729" s="7">
        <v>9.1155056595233902E-3</v>
      </c>
      <c r="E1729" s="7">
        <v>0.59974086715580599</v>
      </c>
      <c r="F1729" s="14">
        <v>0.39114362718467</v>
      </c>
      <c r="G1729" s="7">
        <v>6.1966142168875596E-3</v>
      </c>
      <c r="H1729" s="7">
        <v>6.0279439851588602E-2</v>
      </c>
      <c r="I1729" s="34">
        <v>0.47186917428241698</v>
      </c>
      <c r="J1729" s="34">
        <v>0.106958060827923</v>
      </c>
      <c r="K1729" s="34">
        <v>0.15037497799201399</v>
      </c>
      <c r="L1729" s="34">
        <v>1.8655678322401299E-2</v>
      </c>
      <c r="M1729" s="7">
        <v>0.11135231331499899</v>
      </c>
      <c r="N1729" s="7">
        <v>1.32046873773656E-2</v>
      </c>
      <c r="O1729" s="7">
        <v>1.6230277969937999E-2</v>
      </c>
      <c r="P1729" s="7">
        <v>4.4878775844465903E-2</v>
      </c>
      <c r="Q1729" s="7">
        <v>7.42570371547865</v>
      </c>
    </row>
    <row r="1730" spans="1:17" hidden="1" x14ac:dyDescent="0.25">
      <c r="A1730" s="3" t="s">
        <v>59</v>
      </c>
      <c r="B1730" s="2">
        <v>43831</v>
      </c>
      <c r="C1730" s="34">
        <v>0.77275833766263902</v>
      </c>
      <c r="D1730" s="7">
        <v>1.34034567718206E-2</v>
      </c>
      <c r="E1730" s="7">
        <v>0.59288731747180301</v>
      </c>
      <c r="F1730" s="14">
        <v>0.39370922575637601</v>
      </c>
      <c r="G1730" s="7">
        <v>9.6200588582285203E-3</v>
      </c>
      <c r="H1730" s="7">
        <v>5.5212428451909601E-2</v>
      </c>
      <c r="I1730" s="34">
        <v>0.37039150603801102</v>
      </c>
      <c r="J1730" s="34">
        <v>0.162966321890228</v>
      </c>
      <c r="K1730" s="34">
        <v>9.9983589808092299E-2</v>
      </c>
      <c r="L1730" s="34">
        <v>3.4410317080119199E-2</v>
      </c>
      <c r="M1730" s="7">
        <v>0.104845968794318</v>
      </c>
      <c r="N1730" s="7">
        <v>2.0587610018362599E-2</v>
      </c>
      <c r="O1730" s="7">
        <v>4.9580510368632598E-2</v>
      </c>
      <c r="P1730" s="7">
        <v>9.2401688692098402E-2</v>
      </c>
      <c r="Q1730" s="7">
        <v>7.4826289441550502</v>
      </c>
    </row>
    <row r="1731" spans="1:17" hidden="1" x14ac:dyDescent="0.25">
      <c r="A1731" s="3" t="s">
        <v>59</v>
      </c>
      <c r="B1731" s="2">
        <v>43862</v>
      </c>
      <c r="C1731" s="34">
        <v>0.80623731531506704</v>
      </c>
      <c r="D1731" s="7">
        <v>1.46280290636846E-2</v>
      </c>
      <c r="E1731" s="7">
        <v>0.60376607522343395</v>
      </c>
      <c r="F1731" s="14">
        <v>0.381605895712881</v>
      </c>
      <c r="G1731" s="7">
        <v>9.7223436696743E-3</v>
      </c>
      <c r="H1731" s="7">
        <v>5.3303735564596701E-2</v>
      </c>
      <c r="I1731" s="34">
        <v>0.38136983087141002</v>
      </c>
      <c r="J1731" s="34">
        <v>0.16379184655988599</v>
      </c>
      <c r="K1731" s="34">
        <v>9.0279363015995803E-2</v>
      </c>
      <c r="L1731" s="34">
        <v>3.3139777166244902E-2</v>
      </c>
      <c r="M1731" s="7">
        <v>0.104931897098628</v>
      </c>
      <c r="N1731" s="7">
        <v>1.8143792244728299E-2</v>
      </c>
      <c r="O1731" s="7">
        <v>4.6081206014085503E-2</v>
      </c>
      <c r="P1731" s="7">
        <v>9.92362077947508E-2</v>
      </c>
      <c r="Q1731" s="7">
        <v>7.4297201383850204</v>
      </c>
    </row>
    <row r="1732" spans="1:17" hidden="1" x14ac:dyDescent="0.25">
      <c r="A1732" s="3" t="s">
        <v>59</v>
      </c>
      <c r="B1732" s="2">
        <v>43891</v>
      </c>
      <c r="C1732" s="34">
        <v>0.54299186738328498</v>
      </c>
      <c r="D1732" s="7">
        <v>2.0198372353665801E-2</v>
      </c>
      <c r="E1732" s="7">
        <v>0.60013924691893095</v>
      </c>
      <c r="F1732" s="14">
        <v>0.37966238072740399</v>
      </c>
      <c r="G1732" s="7">
        <v>1.1649563101829E-2</v>
      </c>
      <c r="H1732" s="7">
        <v>4.7136948883231701E-2</v>
      </c>
      <c r="I1732" s="34">
        <v>0.33564916245351201</v>
      </c>
      <c r="J1732" s="34">
        <v>0.13268535917875199</v>
      </c>
      <c r="K1732" s="34">
        <v>0.102116203833852</v>
      </c>
      <c r="L1732" s="34">
        <v>7.2629360924866507E-2</v>
      </c>
      <c r="M1732" s="7">
        <v>0.112710256609887</v>
      </c>
      <c r="N1732" s="7">
        <v>2.7148661405354799E-2</v>
      </c>
      <c r="O1732" s="7">
        <v>1.6768558634825001E-2</v>
      </c>
      <c r="P1732" s="7">
        <v>0.141505924973891</v>
      </c>
      <c r="Q1732" s="7">
        <v>7.4839146765820503</v>
      </c>
    </row>
    <row r="1733" spans="1:17" hidden="1" x14ac:dyDescent="0.25">
      <c r="A1733" s="3" t="s">
        <v>59</v>
      </c>
      <c r="B1733" s="2">
        <v>43922</v>
      </c>
      <c r="C1733" s="34">
        <v>0.108131929930632</v>
      </c>
      <c r="D1733" s="7">
        <v>7.2474903100070695E-2</v>
      </c>
      <c r="E1733" s="7">
        <v>0.73132439098346302</v>
      </c>
      <c r="F1733" s="14">
        <v>0.19620070591646599</v>
      </c>
      <c r="G1733" s="7">
        <v>5.5408400501016997E-3</v>
      </c>
      <c r="H1733" s="7">
        <v>5.0796352214091402E-5</v>
      </c>
      <c r="I1733" s="34">
        <v>0.14627695300035001</v>
      </c>
      <c r="J1733" s="34">
        <v>9.7298458960237803E-3</v>
      </c>
      <c r="K1733" s="34">
        <v>0.150382296820018</v>
      </c>
      <c r="L1733" s="34">
        <v>0.38833181740230899</v>
      </c>
      <c r="M1733" s="7">
        <v>5.0040528542557097E-2</v>
      </c>
      <c r="N1733" s="7">
        <v>0.101314670377261</v>
      </c>
      <c r="O1733" s="7">
        <v>0</v>
      </c>
      <c r="P1733" s="7">
        <v>0.14833225155916599</v>
      </c>
      <c r="Q1733" s="7">
        <v>8.1251681506802296</v>
      </c>
    </row>
    <row r="1734" spans="1:17" hidden="1" x14ac:dyDescent="0.25">
      <c r="A1734" s="3" t="s">
        <v>59</v>
      </c>
      <c r="B1734" s="2">
        <v>43952</v>
      </c>
      <c r="C1734" s="34">
        <v>0.14181598744522</v>
      </c>
      <c r="D1734" s="7">
        <v>6.3809996400289198E-2</v>
      </c>
      <c r="E1734" s="7">
        <v>0.73861871908175203</v>
      </c>
      <c r="F1734" s="14">
        <v>0.19757128451795899</v>
      </c>
      <c r="G1734" s="7">
        <v>7.6673269403410901E-3</v>
      </c>
      <c r="H1734" s="7">
        <v>1.2936892823834701E-4</v>
      </c>
      <c r="I1734" s="34">
        <v>0.152061390257162</v>
      </c>
      <c r="J1734" s="34">
        <v>1.6303067040018101E-2</v>
      </c>
      <c r="K1734" s="34">
        <v>0.14632585788598099</v>
      </c>
      <c r="L1734" s="34">
        <v>0.311778256360421</v>
      </c>
      <c r="M1734" s="7">
        <v>6.2031772121598501E-2</v>
      </c>
      <c r="N1734" s="7">
        <v>0.10094642904847501</v>
      </c>
      <c r="O1734" s="7">
        <v>0</v>
      </c>
      <c r="P1734" s="7">
        <v>0.20275653141776401</v>
      </c>
      <c r="Q1734" s="7">
        <v>8.0300989310853996</v>
      </c>
    </row>
    <row r="1735" spans="1:17" hidden="1" x14ac:dyDescent="0.25">
      <c r="A1735" s="3" t="s">
        <v>59</v>
      </c>
      <c r="B1735" s="2">
        <v>43983</v>
      </c>
      <c r="C1735" s="34">
        <v>0.41361909259371199</v>
      </c>
      <c r="D1735" s="7">
        <v>2.5951387931992701E-2</v>
      </c>
      <c r="E1735" s="7">
        <v>0.62734729989861804</v>
      </c>
      <c r="F1735" s="14">
        <v>0.34670131216938899</v>
      </c>
      <c r="G1735" s="7">
        <v>7.7826223448987401E-3</v>
      </c>
      <c r="H1735" s="7">
        <v>2.1928899079471001E-2</v>
      </c>
      <c r="I1735" s="34">
        <v>0.463749538774124</v>
      </c>
      <c r="J1735" s="34">
        <v>2.15214528584734E-2</v>
      </c>
      <c r="K1735" s="34">
        <v>7.2838134196858695E-2</v>
      </c>
      <c r="L1735" s="34">
        <v>0.100503310378532</v>
      </c>
      <c r="M1735" s="7">
        <v>7.3102818744010797E-2</v>
      </c>
      <c r="N1735" s="7">
        <v>3.7290920063575601E-2</v>
      </c>
      <c r="O1735" s="7">
        <v>0</v>
      </c>
      <c r="P1735" s="7">
        <v>0.201282303560056</v>
      </c>
      <c r="Q1735" s="7">
        <v>7.69737947129655</v>
      </c>
    </row>
    <row r="1736" spans="1:17" hidden="1" x14ac:dyDescent="0.25">
      <c r="A1736" s="3" t="s">
        <v>59</v>
      </c>
      <c r="B1736" s="2">
        <v>44013</v>
      </c>
      <c r="C1736" s="34">
        <v>0.68034219904785598</v>
      </c>
      <c r="D1736" s="7">
        <v>1.5633664640251E-2</v>
      </c>
      <c r="E1736" s="7">
        <v>0.62180467797192196</v>
      </c>
      <c r="F1736" s="14">
        <v>0.36256165738782697</v>
      </c>
      <c r="G1736" s="7">
        <v>7.0578982448516502E-3</v>
      </c>
      <c r="H1736" s="7">
        <v>3.1260088360234903E-2</v>
      </c>
      <c r="I1736" s="34">
        <v>0.50704382836351203</v>
      </c>
      <c r="J1736" s="34">
        <v>7.0391257523625794E-2</v>
      </c>
      <c r="K1736" s="34">
        <v>8.8485442344372597E-2</v>
      </c>
      <c r="L1736" s="34">
        <v>5.4717423511736397E-2</v>
      </c>
      <c r="M1736" s="7">
        <v>0.109097100867483</v>
      </c>
      <c r="N1736" s="7">
        <v>2.62306267601497E-2</v>
      </c>
      <c r="O1736" s="7">
        <v>3.0620243427854198E-3</v>
      </c>
      <c r="P1736" s="7">
        <v>0.102654309681249</v>
      </c>
      <c r="Q1736" s="7">
        <v>7.6402869496045804</v>
      </c>
    </row>
    <row r="1737" spans="1:17" hidden="1" x14ac:dyDescent="0.25">
      <c r="A1737" s="3" t="s">
        <v>59</v>
      </c>
      <c r="B1737" s="2">
        <v>44044</v>
      </c>
      <c r="C1737" s="34">
        <v>0.76866017218805005</v>
      </c>
      <c r="D1737" s="7">
        <v>1.6707224096872999E-2</v>
      </c>
      <c r="E1737" s="7">
        <v>0.61024255385662096</v>
      </c>
      <c r="F1737" s="14">
        <v>0.37305022204650601</v>
      </c>
      <c r="G1737" s="7">
        <v>6.9396605025577396E-3</v>
      </c>
      <c r="H1737" s="7">
        <v>3.8094179629668497E-2</v>
      </c>
      <c r="I1737" s="34">
        <v>0.478440732867286</v>
      </c>
      <c r="J1737" s="34">
        <v>0.115196794704969</v>
      </c>
      <c r="K1737" s="34">
        <v>9.5703662165200806E-2</v>
      </c>
      <c r="L1737" s="34">
        <v>4.5185386494190398E-2</v>
      </c>
      <c r="M1737" s="7">
        <v>0.105619245411985</v>
      </c>
      <c r="N1737" s="7">
        <v>2.55809318434513E-2</v>
      </c>
      <c r="O1737" s="7">
        <v>2.2547079093049802E-3</v>
      </c>
      <c r="P1737" s="7">
        <v>8.6984698471386193E-2</v>
      </c>
      <c r="Q1737" s="7">
        <v>7.4569259313818996</v>
      </c>
    </row>
    <row r="1738" spans="1:17" hidden="1" x14ac:dyDescent="0.25">
      <c r="A1738" s="3" t="s">
        <v>59</v>
      </c>
      <c r="B1738" s="2">
        <v>44075</v>
      </c>
      <c r="C1738" s="34">
        <v>0.73048653509971895</v>
      </c>
      <c r="D1738" s="7">
        <v>1.51823545058996E-2</v>
      </c>
      <c r="E1738" s="7">
        <v>0.59882010351419401</v>
      </c>
      <c r="F1738" s="14">
        <v>0.38599754197990599</v>
      </c>
      <c r="G1738" s="7">
        <v>9.3686392886696106E-3</v>
      </c>
      <c r="H1738" s="7">
        <v>3.7006525895336803E-2</v>
      </c>
      <c r="I1738" s="34">
        <v>0.416466921444411</v>
      </c>
      <c r="J1738" s="34">
        <v>0.111579157366099</v>
      </c>
      <c r="K1738" s="34">
        <v>9.5628260532833798E-2</v>
      </c>
      <c r="L1738" s="34">
        <v>4.4881611664542603E-2</v>
      </c>
      <c r="M1738" s="7">
        <v>0.105752699675846</v>
      </c>
      <c r="N1738" s="7">
        <v>2.21941520861106E-2</v>
      </c>
      <c r="O1738" s="7">
        <v>1.2420251171334599E-3</v>
      </c>
      <c r="P1738" s="7">
        <v>0.15588000692901699</v>
      </c>
      <c r="Q1738" s="7">
        <v>7.6688624175096196</v>
      </c>
    </row>
    <row r="1739" spans="1:17" hidden="1" x14ac:dyDescent="0.25">
      <c r="A1739" s="3" t="s">
        <v>59</v>
      </c>
      <c r="B1739" s="2">
        <v>44105</v>
      </c>
      <c r="C1739" s="34">
        <v>0.82010359461700699</v>
      </c>
      <c r="D1739" s="7">
        <v>1.2671612695068E-2</v>
      </c>
      <c r="E1739" s="7">
        <v>0.550115467637044</v>
      </c>
      <c r="F1739" s="14">
        <v>0.437212919667888</v>
      </c>
      <c r="G1739" s="7">
        <v>6.0175160205630804E-3</v>
      </c>
      <c r="H1739" s="7">
        <v>4.2078413855133702E-2</v>
      </c>
      <c r="I1739" s="34">
        <v>0.448770511052832</v>
      </c>
      <c r="J1739" s="34">
        <v>8.8276605107283093E-2</v>
      </c>
      <c r="K1739" s="34">
        <v>9.3482907074583302E-2</v>
      </c>
      <c r="L1739" s="34">
        <v>4.4041943300241498E-2</v>
      </c>
      <c r="M1739" s="7">
        <v>0.11428931020622</v>
      </c>
      <c r="N1739" s="7">
        <v>2.2336427562739802E-2</v>
      </c>
      <c r="O1739" s="7">
        <v>3.3160795143530302E-3</v>
      </c>
      <c r="P1739" s="7">
        <v>0.13739028630605099</v>
      </c>
      <c r="Q1739" s="7">
        <v>7.5661419611030398</v>
      </c>
    </row>
    <row r="1740" spans="1:17" hidden="1" x14ac:dyDescent="0.25">
      <c r="A1740" s="3" t="s">
        <v>59</v>
      </c>
      <c r="B1740" s="2">
        <v>44136</v>
      </c>
      <c r="C1740" s="34">
        <v>0.34080385005001401</v>
      </c>
      <c r="D1740" s="7">
        <v>3.0549398459209499E-2</v>
      </c>
      <c r="E1740" s="7">
        <v>0.68344710234459705</v>
      </c>
      <c r="F1740" s="14">
        <v>0.286003499196193</v>
      </c>
      <c r="G1740" s="7">
        <v>1.25065077220836E-2</v>
      </c>
      <c r="H1740" s="7">
        <v>3.4737316144195202E-2</v>
      </c>
      <c r="I1740" s="34">
        <v>0.27553526556534003</v>
      </c>
      <c r="J1740" s="34">
        <v>5.4966541141132301E-2</v>
      </c>
      <c r="K1740" s="34">
        <v>0.118732809137703</v>
      </c>
      <c r="L1740" s="34">
        <v>9.8479229687373396E-2</v>
      </c>
      <c r="M1740" s="7">
        <v>0.16517822569707299</v>
      </c>
      <c r="N1740" s="7">
        <v>3.9376068107394198E-2</v>
      </c>
      <c r="O1740" s="7">
        <v>5.9813049815904901E-3</v>
      </c>
      <c r="P1740" s="7">
        <v>0.194506731816115</v>
      </c>
      <c r="Q1740" s="7">
        <v>7.5401343340150202</v>
      </c>
    </row>
    <row r="1741" spans="1:17" hidden="1" x14ac:dyDescent="0.25">
      <c r="A1741" s="3" t="s">
        <v>59</v>
      </c>
      <c r="B1741" s="2">
        <v>44166</v>
      </c>
      <c r="C1741" s="34">
        <v>1.1392851383073099</v>
      </c>
      <c r="D1741" s="7">
        <v>1.45698022424174E-2</v>
      </c>
      <c r="E1741" s="7">
        <v>0.673254247680662</v>
      </c>
      <c r="F1741" s="14">
        <v>0.312175950076921</v>
      </c>
      <c r="G1741" s="7">
        <v>6.1804248518039003E-3</v>
      </c>
      <c r="H1741" s="7">
        <v>4.9555122630290403E-2</v>
      </c>
      <c r="I1741" s="34">
        <v>0.50438155727381995</v>
      </c>
      <c r="J1741" s="34">
        <v>2.6743820945272102E-2</v>
      </c>
      <c r="K1741" s="34">
        <v>0.15968773224372401</v>
      </c>
      <c r="L1741" s="34">
        <v>3.4089601058083403E-2</v>
      </c>
      <c r="M1741" s="7">
        <v>0.119500152765722</v>
      </c>
      <c r="N1741" s="7">
        <v>1.62125749219794E-2</v>
      </c>
      <c r="O1741" s="7">
        <v>8.6543617372471899E-4</v>
      </c>
      <c r="P1741" s="7">
        <v>8.2783577135580405E-2</v>
      </c>
      <c r="Q1741" s="7">
        <v>7.3019241094333802</v>
      </c>
    </row>
    <row r="1742" spans="1:17" hidden="1" x14ac:dyDescent="0.25">
      <c r="A1742" s="3" t="s">
        <v>59</v>
      </c>
      <c r="B1742" s="2">
        <v>44197</v>
      </c>
      <c r="C1742" s="34">
        <v>0.17087952768723799</v>
      </c>
      <c r="D1742" s="7">
        <v>4.6243736252637099E-2</v>
      </c>
      <c r="E1742" s="7">
        <v>0.730903131777068</v>
      </c>
      <c r="F1742" s="14">
        <v>0.22285313197029499</v>
      </c>
      <c r="G1742" s="7">
        <v>8.62424862970812E-3</v>
      </c>
      <c r="H1742" s="7">
        <v>9.1209106668516202E-3</v>
      </c>
      <c r="I1742" s="34">
        <v>9.9449004048106096E-2</v>
      </c>
      <c r="J1742" s="34">
        <v>4.5594882738115003E-2</v>
      </c>
      <c r="K1742" s="34">
        <v>0.100185727645188</v>
      </c>
      <c r="L1742" s="34">
        <v>0.19249219971638201</v>
      </c>
      <c r="M1742" s="7">
        <v>0.204723058715052</v>
      </c>
      <c r="N1742" s="7">
        <v>5.7573454565245298E-2</v>
      </c>
      <c r="O1742" s="7">
        <v>2.0138192269418898E-3</v>
      </c>
      <c r="P1742" s="7">
        <v>0.28022269404840999</v>
      </c>
      <c r="Q1742" s="7">
        <v>7.8798972026995102</v>
      </c>
    </row>
    <row r="1743" spans="1:17" hidden="1" x14ac:dyDescent="0.25">
      <c r="A1743" s="3" t="s">
        <v>59</v>
      </c>
      <c r="B1743" s="2">
        <v>44228</v>
      </c>
      <c r="C1743" s="34">
        <v>0.18051329552028</v>
      </c>
      <c r="D1743" s="7">
        <v>4.2047277107617201E-2</v>
      </c>
      <c r="E1743" s="7">
        <v>0.700635233498625</v>
      </c>
      <c r="F1743" s="14">
        <v>0.25731748939375798</v>
      </c>
      <c r="G1743" s="7">
        <v>1.21309977146808E-2</v>
      </c>
      <c r="H1743" s="7">
        <v>3.7762265369742599E-3</v>
      </c>
      <c r="I1743" s="34">
        <v>0.10934994990908301</v>
      </c>
      <c r="J1743" s="34">
        <v>4.9330808185558801E-2</v>
      </c>
      <c r="K1743" s="34">
        <v>0.10657351315696401</v>
      </c>
      <c r="L1743" s="34">
        <v>0.17245808134974999</v>
      </c>
      <c r="M1743" s="7">
        <v>0.22072548645769</v>
      </c>
      <c r="N1743" s="7">
        <v>5.21869826137277E-2</v>
      </c>
      <c r="O1743" s="7">
        <v>1.0863413131952601E-3</v>
      </c>
      <c r="P1743" s="7">
        <v>0.27238161276237699</v>
      </c>
      <c r="Q1743" s="7">
        <v>7.7860203939949004</v>
      </c>
    </row>
    <row r="1744" spans="1:17" hidden="1" x14ac:dyDescent="0.25">
      <c r="A1744" s="3" t="s">
        <v>59</v>
      </c>
      <c r="B1744" s="2">
        <v>44256</v>
      </c>
      <c r="C1744" s="34">
        <v>0.23300871229297601</v>
      </c>
      <c r="D1744" s="7">
        <v>3.9220410090301097E-2</v>
      </c>
      <c r="E1744" s="7">
        <v>0.700015227485971</v>
      </c>
      <c r="F1744" s="14">
        <v>0.26076436242372802</v>
      </c>
      <c r="G1744" s="7">
        <v>1.8952144773662801E-2</v>
      </c>
      <c r="H1744" s="7">
        <v>5.2282633232215402E-3</v>
      </c>
      <c r="I1744" s="34">
        <v>0.110899646115307</v>
      </c>
      <c r="J1744" s="34">
        <v>4.9551472851311597E-2</v>
      </c>
      <c r="K1744" s="34">
        <v>9.4899703657533793E-2</v>
      </c>
      <c r="L1744" s="34">
        <v>0.14628344107994301</v>
      </c>
      <c r="M1744" s="7">
        <v>0.21885557215468801</v>
      </c>
      <c r="N1744" s="7">
        <v>4.9917559074872497E-2</v>
      </c>
      <c r="O1744" s="7">
        <v>2.0198207986780398E-3</v>
      </c>
      <c r="P1744" s="7">
        <v>0.30339237617078102</v>
      </c>
      <c r="Q1744" s="7">
        <v>7.6038456676195203</v>
      </c>
    </row>
    <row r="1745" spans="1:17" hidden="1" x14ac:dyDescent="0.25">
      <c r="A1745" s="3" t="s">
        <v>59</v>
      </c>
      <c r="B1745" s="2">
        <v>44287</v>
      </c>
      <c r="C1745" s="34">
        <v>0.72619374938051795</v>
      </c>
      <c r="D1745" s="7">
        <v>1.61695146993516E-2</v>
      </c>
      <c r="E1745" s="7">
        <v>0.62673854322654998</v>
      </c>
      <c r="F1745" s="14">
        <v>0.357091942074099</v>
      </c>
      <c r="G1745" s="7">
        <v>6.6928998430520496E-3</v>
      </c>
      <c r="H1745" s="7">
        <v>2.3660238123330301E-2</v>
      </c>
      <c r="I1745" s="34">
        <v>0.47382363428624702</v>
      </c>
      <c r="J1745" s="34">
        <v>4.8821979485670498E-2</v>
      </c>
      <c r="K1745" s="34">
        <v>0.12367006898664699</v>
      </c>
      <c r="L1745" s="34">
        <v>5.2806158745279601E-2</v>
      </c>
      <c r="M1745" s="7">
        <v>0.110070979583048</v>
      </c>
      <c r="N1745" s="7">
        <v>2.34459463779449E-2</v>
      </c>
      <c r="O1745" s="7">
        <v>1.5472151049330399E-3</v>
      </c>
      <c r="P1745" s="7">
        <v>0.13546087946384799</v>
      </c>
      <c r="Q1745" s="7">
        <v>7.6590574917728196</v>
      </c>
    </row>
    <row r="1746" spans="1:17" hidden="1" x14ac:dyDescent="0.25">
      <c r="A1746" s="3" t="s">
        <v>59</v>
      </c>
      <c r="B1746" s="2">
        <v>44317</v>
      </c>
      <c r="C1746" s="34">
        <v>0.77276987234859496</v>
      </c>
      <c r="D1746" s="7">
        <v>1.6099279628647201E-2</v>
      </c>
      <c r="E1746" s="7">
        <v>0.62815032464159903</v>
      </c>
      <c r="F1746" s="14">
        <v>0.35575039572975398</v>
      </c>
      <c r="G1746" s="7">
        <v>8.6969438369200701E-3</v>
      </c>
      <c r="H1746" s="7">
        <v>3.5798847268659E-2</v>
      </c>
      <c r="I1746" s="34">
        <v>0.48581053841423599</v>
      </c>
      <c r="J1746" s="34">
        <v>8.88404165402472E-2</v>
      </c>
      <c r="K1746" s="34">
        <v>9.1506613742623394E-2</v>
      </c>
      <c r="L1746" s="34">
        <v>5.1166782039107697E-2</v>
      </c>
      <c r="M1746" s="7">
        <v>0.110933173334123</v>
      </c>
      <c r="N1746" s="7">
        <v>2.12709593833218E-2</v>
      </c>
      <c r="O1746" s="7">
        <v>8.0466331666497401E-3</v>
      </c>
      <c r="P1746" s="7">
        <v>9.7929092274112298E-2</v>
      </c>
      <c r="Q1746" s="7">
        <v>7.6267747740544998</v>
      </c>
    </row>
    <row r="1747" spans="1:17" hidden="1" x14ac:dyDescent="0.25">
      <c r="A1747" s="3" t="s">
        <v>59</v>
      </c>
      <c r="B1747" s="2">
        <v>44348</v>
      </c>
      <c r="C1747" s="34">
        <v>0.729672811594823</v>
      </c>
      <c r="D1747" s="7">
        <v>1.6217208906492399E-2</v>
      </c>
      <c r="E1747" s="7">
        <v>0.59589720748964403</v>
      </c>
      <c r="F1747" s="14">
        <v>0.38788558360386399</v>
      </c>
      <c r="G1747" s="7">
        <v>8.7152272591444896E-3</v>
      </c>
      <c r="H1747" s="7">
        <v>4.2572934717097201E-2</v>
      </c>
      <c r="I1747" s="34">
        <v>0.44514616333349299</v>
      </c>
      <c r="J1747" s="34">
        <v>0.11527489038981301</v>
      </c>
      <c r="K1747" s="34">
        <v>6.1569747679023901E-2</v>
      </c>
      <c r="L1747" s="34">
        <v>5.3135629179688899E-2</v>
      </c>
      <c r="M1747" s="7">
        <v>0.110353183766771</v>
      </c>
      <c r="N1747" s="7">
        <v>1.8571862113335301E-2</v>
      </c>
      <c r="O1747" s="7">
        <v>2.04426070676978E-2</v>
      </c>
      <c r="P1747" s="7">
        <v>0.124217754493936</v>
      </c>
      <c r="Q1747" s="7">
        <v>7.6761859328428104</v>
      </c>
    </row>
    <row r="1748" spans="1:17" hidden="1" x14ac:dyDescent="0.25">
      <c r="A1748" s="3" t="s">
        <v>59</v>
      </c>
      <c r="B1748" s="2">
        <v>44378</v>
      </c>
      <c r="C1748" s="34">
        <v>0.83427362534375704</v>
      </c>
      <c r="D1748" s="7">
        <v>1.6932547538064901E-2</v>
      </c>
      <c r="E1748" s="7">
        <v>0.60416387547847805</v>
      </c>
      <c r="F1748" s="14">
        <v>0.378903576983457</v>
      </c>
      <c r="G1748" s="7">
        <v>5.8520427076101502E-3</v>
      </c>
      <c r="H1748" s="7">
        <v>4.0835126650615103E-2</v>
      </c>
      <c r="I1748" s="34">
        <v>0.42371806618568197</v>
      </c>
      <c r="J1748" s="34">
        <v>0.13414535471386799</v>
      </c>
      <c r="K1748" s="34">
        <v>5.4812031228128701E-2</v>
      </c>
      <c r="L1748" s="34">
        <v>4.98330931223697E-2</v>
      </c>
      <c r="M1748" s="7">
        <v>0.105033738561843</v>
      </c>
      <c r="N1748" s="7">
        <v>1.7668672058928001E-2</v>
      </c>
      <c r="O1748" s="7">
        <v>1.7844589485442101E-2</v>
      </c>
      <c r="P1748" s="7">
        <v>0.15025728528551299</v>
      </c>
      <c r="Q1748" s="7">
        <v>7.4832500757997504</v>
      </c>
    </row>
    <row r="1749" spans="1:17" hidden="1" x14ac:dyDescent="0.25">
      <c r="A1749" s="3" t="s">
        <v>59</v>
      </c>
      <c r="B1749" s="2">
        <v>44409</v>
      </c>
      <c r="C1749" s="34">
        <v>0.81074860282037897</v>
      </c>
      <c r="D1749" s="7">
        <v>1.33373411673442E-2</v>
      </c>
      <c r="E1749" s="7">
        <v>0.61021360085264897</v>
      </c>
      <c r="F1749" s="14">
        <v>0.376449057980007</v>
      </c>
      <c r="G1749" s="7">
        <v>6.0447609617467297E-3</v>
      </c>
      <c r="H1749" s="7">
        <v>4.7570837478615798E-2</v>
      </c>
      <c r="I1749" s="34">
        <v>0.42267683869112999</v>
      </c>
      <c r="J1749" s="34">
        <v>0.18650555526580601</v>
      </c>
      <c r="K1749" s="34">
        <v>6.2143241055678901E-2</v>
      </c>
      <c r="L1749" s="34">
        <v>4.8746350819103897E-2</v>
      </c>
      <c r="M1749" s="7">
        <v>0.10045130579533</v>
      </c>
      <c r="N1749" s="7">
        <v>1.9312656721818099E-2</v>
      </c>
      <c r="O1749" s="7">
        <v>1.5003707324532401E-2</v>
      </c>
      <c r="P1749" s="7">
        <v>9.1544745886237497E-2</v>
      </c>
      <c r="Q1749" s="7">
        <v>7.6888738407592196</v>
      </c>
    </row>
    <row r="1750" spans="1:17" x14ac:dyDescent="0.25">
      <c r="A1750" s="3" t="s">
        <v>59</v>
      </c>
      <c r="B1750" s="2">
        <v>44440</v>
      </c>
      <c r="C1750" s="34">
        <v>0.74992821306977997</v>
      </c>
      <c r="D1750" s="7">
        <v>1.6008748454533501E-2</v>
      </c>
      <c r="E1750" s="7">
        <v>0.60041262004980001</v>
      </c>
      <c r="F1750" s="14">
        <v>0.38357863149566701</v>
      </c>
      <c r="G1750" s="7">
        <v>9.1197439991730703E-3</v>
      </c>
      <c r="H1750" s="7">
        <v>6.4286030152223506E-2</v>
      </c>
      <c r="I1750" s="34">
        <v>0.35623661090875097</v>
      </c>
      <c r="J1750" s="34">
        <v>0.1780801783456</v>
      </c>
      <c r="K1750" s="34">
        <v>6.5673123228518301E-2</v>
      </c>
      <c r="L1750" s="34">
        <v>5.5584003514066803E-2</v>
      </c>
      <c r="M1750" s="7">
        <v>0.114817085281725</v>
      </c>
      <c r="N1750" s="7">
        <v>2.2681926875279101E-2</v>
      </c>
      <c r="O1750" s="7">
        <v>2.2245798574781699E-2</v>
      </c>
      <c r="P1750" s="7">
        <v>0.11127549911988099</v>
      </c>
      <c r="Q1750" s="7">
        <v>7.7003581638070999</v>
      </c>
    </row>
    <row r="1751" spans="1:17" hidden="1" x14ac:dyDescent="0.25">
      <c r="A1751" s="3" t="s">
        <v>60</v>
      </c>
      <c r="B1751" s="2">
        <v>43466</v>
      </c>
      <c r="C1751" s="34">
        <v>0.80293239372154801</v>
      </c>
      <c r="D1751" s="7">
        <v>3.5445701508672003E-2</v>
      </c>
      <c r="E1751" s="7">
        <v>0.656137617138976</v>
      </c>
      <c r="F1751" s="14">
        <v>0.30841668135235201</v>
      </c>
      <c r="G1751" s="7">
        <v>1.7046824843421599E-2</v>
      </c>
      <c r="H1751" s="7">
        <v>5.0082601328931803E-2</v>
      </c>
      <c r="I1751" s="34">
        <v>0.280013691860863</v>
      </c>
      <c r="J1751" s="34">
        <v>0.16757873657077299</v>
      </c>
      <c r="K1751" s="34">
        <v>0.10968395714031801</v>
      </c>
      <c r="L1751" s="34">
        <v>6.4987555855416698E-2</v>
      </c>
      <c r="M1751" s="7">
        <v>0.104688150917957</v>
      </c>
      <c r="N1751" s="7">
        <v>8.1466630262928205E-2</v>
      </c>
      <c r="O1751" s="7">
        <v>0.11374401103161599</v>
      </c>
      <c r="P1751" s="7">
        <v>1.07078401877741E-2</v>
      </c>
      <c r="Q1751" s="7">
        <v>7.5141131259949399</v>
      </c>
    </row>
    <row r="1752" spans="1:17" hidden="1" x14ac:dyDescent="0.25">
      <c r="A1752" s="3" t="s">
        <v>60</v>
      </c>
      <c r="B1752" s="2">
        <v>43497</v>
      </c>
      <c r="C1752" s="34">
        <v>0.81268410441098904</v>
      </c>
      <c r="D1752" s="7">
        <v>2.9377732975672401E-2</v>
      </c>
      <c r="E1752" s="7">
        <v>0.63071531321789998</v>
      </c>
      <c r="F1752" s="14">
        <v>0.33990695380642699</v>
      </c>
      <c r="G1752" s="7">
        <v>1.73532673425273E-2</v>
      </c>
      <c r="H1752" s="7">
        <v>4.7383804301749703E-2</v>
      </c>
      <c r="I1752" s="34">
        <v>0.28819640068026497</v>
      </c>
      <c r="J1752" s="34">
        <v>0.189771140970002</v>
      </c>
      <c r="K1752" s="34">
        <v>0.10147699141986</v>
      </c>
      <c r="L1752" s="34">
        <v>6.49424754482609E-2</v>
      </c>
      <c r="M1752" s="7">
        <v>0.10931432621808999</v>
      </c>
      <c r="N1752" s="7">
        <v>7.1655958989261706E-2</v>
      </c>
      <c r="O1752" s="7">
        <v>9.9702112794417097E-2</v>
      </c>
      <c r="P1752" s="7">
        <v>1.0203521835566101E-2</v>
      </c>
      <c r="Q1752" s="7">
        <v>7.48378491547831</v>
      </c>
    </row>
    <row r="1753" spans="1:17" hidden="1" x14ac:dyDescent="0.25">
      <c r="A1753" s="3" t="s">
        <v>60</v>
      </c>
      <c r="B1753" s="2">
        <v>43525</v>
      </c>
      <c r="C1753" s="34">
        <v>0.96964667405620797</v>
      </c>
      <c r="D1753" s="7">
        <v>3.2256456198358902E-2</v>
      </c>
      <c r="E1753" s="7">
        <v>0.64868337206675297</v>
      </c>
      <c r="F1753" s="14">
        <v>0.31906017173488799</v>
      </c>
      <c r="G1753" s="7">
        <v>1.2103834590747001E-2</v>
      </c>
      <c r="H1753" s="7">
        <v>4.1381551095583703E-2</v>
      </c>
      <c r="I1753" s="34">
        <v>0.31164720810877899</v>
      </c>
      <c r="J1753" s="34">
        <v>0.181231685788978</v>
      </c>
      <c r="K1753" s="34">
        <v>0.10710866196487601</v>
      </c>
      <c r="L1753" s="34">
        <v>6.32216860783721E-2</v>
      </c>
      <c r="M1753" s="7">
        <v>0.100868349710412</v>
      </c>
      <c r="N1753" s="7">
        <v>7.1975866190807605E-2</v>
      </c>
      <c r="O1753" s="7">
        <v>0.101633790274946</v>
      </c>
      <c r="P1753" s="7">
        <v>8.8273661964972609E-3</v>
      </c>
      <c r="Q1753" s="7">
        <v>7.4452910237469796</v>
      </c>
    </row>
    <row r="1754" spans="1:17" hidden="1" x14ac:dyDescent="0.25">
      <c r="A1754" s="3" t="s">
        <v>60</v>
      </c>
      <c r="B1754" s="2">
        <v>43556</v>
      </c>
      <c r="C1754" s="34">
        <v>0.92819240059969799</v>
      </c>
      <c r="D1754" s="7">
        <v>3.2422812848216798E-2</v>
      </c>
      <c r="E1754" s="7">
        <v>0.65644824156638204</v>
      </c>
      <c r="F1754" s="14">
        <v>0.311128945585401</v>
      </c>
      <c r="G1754" s="7">
        <v>8.3484838019287806E-3</v>
      </c>
      <c r="H1754" s="7">
        <v>5.14115511198125E-2</v>
      </c>
      <c r="I1754" s="34">
        <v>0.32095047616112798</v>
      </c>
      <c r="J1754" s="34">
        <v>0.171869392494537</v>
      </c>
      <c r="K1754" s="34">
        <v>9.5473889614100804E-2</v>
      </c>
      <c r="L1754" s="34">
        <v>6.1874063852702998E-2</v>
      </c>
      <c r="M1754" s="7">
        <v>9.89553327322895E-2</v>
      </c>
      <c r="N1754" s="7">
        <v>6.3342663310572894E-2</v>
      </c>
      <c r="O1754" s="7">
        <v>0.118491049533735</v>
      </c>
      <c r="P1754" s="7">
        <v>9.2830973791918694E-3</v>
      </c>
      <c r="Q1754" s="7">
        <v>7.58040103903119</v>
      </c>
    </row>
    <row r="1755" spans="1:17" hidden="1" x14ac:dyDescent="0.25">
      <c r="A1755" s="3" t="s">
        <v>60</v>
      </c>
      <c r="B1755" s="2">
        <v>43586</v>
      </c>
      <c r="C1755" s="34">
        <v>0.96483976699525198</v>
      </c>
      <c r="D1755" s="7">
        <v>2.8528091181368599E-2</v>
      </c>
      <c r="E1755" s="7">
        <v>0.63642226063928997</v>
      </c>
      <c r="F1755" s="14">
        <v>0.33504964817934202</v>
      </c>
      <c r="G1755" s="7">
        <v>8.7552233383249509E-3</v>
      </c>
      <c r="H1755" s="7">
        <v>4.7803206338495503E-2</v>
      </c>
      <c r="I1755" s="34">
        <v>0.33207337360839001</v>
      </c>
      <c r="J1755" s="34">
        <v>0.17370610362084599</v>
      </c>
      <c r="K1755" s="34">
        <v>0.10187707934087099</v>
      </c>
      <c r="L1755" s="34">
        <v>5.60466901641909E-2</v>
      </c>
      <c r="M1755" s="7">
        <v>0.102223557138776</v>
      </c>
      <c r="N1755" s="7">
        <v>6.5980059922634199E-2</v>
      </c>
      <c r="O1755" s="7">
        <v>9.7771959383757698E-2</v>
      </c>
      <c r="P1755" s="7">
        <v>1.37627471437133E-2</v>
      </c>
      <c r="Q1755" s="7">
        <v>7.5685232974383601</v>
      </c>
    </row>
    <row r="1756" spans="1:17" hidden="1" x14ac:dyDescent="0.25">
      <c r="A1756" s="3" t="s">
        <v>60</v>
      </c>
      <c r="B1756" s="2">
        <v>43617</v>
      </c>
      <c r="C1756" s="34">
        <v>0.97027281894295803</v>
      </c>
      <c r="D1756" s="7">
        <v>2.5946775357591101E-2</v>
      </c>
      <c r="E1756" s="7">
        <v>0.65483553222578295</v>
      </c>
      <c r="F1756" s="14">
        <v>0.31921769241662601</v>
      </c>
      <c r="G1756" s="7">
        <v>1.04602032026756E-2</v>
      </c>
      <c r="H1756" s="7">
        <v>4.8490849191077198E-2</v>
      </c>
      <c r="I1756" s="34">
        <v>0.32450064764254</v>
      </c>
      <c r="J1756" s="34">
        <v>0.15971322718693801</v>
      </c>
      <c r="K1756" s="34">
        <v>0.113054024300976</v>
      </c>
      <c r="L1756" s="34">
        <v>5.3933170848083897E-2</v>
      </c>
      <c r="M1756" s="7">
        <v>9.9386207991952497E-2</v>
      </c>
      <c r="N1756" s="7">
        <v>6.5852774178801601E-2</v>
      </c>
      <c r="O1756" s="7">
        <v>0.115913703501566</v>
      </c>
      <c r="P1756" s="7">
        <v>8.6951919553878796E-3</v>
      </c>
      <c r="Q1756" s="7">
        <v>7.4857531485499802</v>
      </c>
    </row>
    <row r="1757" spans="1:17" hidden="1" x14ac:dyDescent="0.25">
      <c r="A1757" s="3" t="s">
        <v>60</v>
      </c>
      <c r="B1757" s="2">
        <v>43647</v>
      </c>
      <c r="C1757" s="34">
        <v>0.96668369017363398</v>
      </c>
      <c r="D1757" s="7">
        <v>2.6215958656934098E-2</v>
      </c>
      <c r="E1757" s="7">
        <v>0.66299806517220095</v>
      </c>
      <c r="F1757" s="14">
        <v>0.31078597617086501</v>
      </c>
      <c r="G1757" s="7">
        <v>7.3991741570646596E-3</v>
      </c>
      <c r="H1757" s="7">
        <v>5.1426249676499801E-2</v>
      </c>
      <c r="I1757" s="34">
        <v>0.34943944655390202</v>
      </c>
      <c r="J1757" s="34">
        <v>0.160114866717912</v>
      </c>
      <c r="K1757" s="34">
        <v>0.107847902752939</v>
      </c>
      <c r="L1757" s="34">
        <v>5.13160857826001E-2</v>
      </c>
      <c r="M1757" s="7">
        <v>0.109724908937104</v>
      </c>
      <c r="N1757" s="7">
        <v>6.2361522594799997E-2</v>
      </c>
      <c r="O1757" s="7">
        <v>9.2194635111071593E-2</v>
      </c>
      <c r="P1757" s="7">
        <v>8.1752077161078001E-3</v>
      </c>
      <c r="Q1757" s="7">
        <v>7.5053041991228202</v>
      </c>
    </row>
    <row r="1758" spans="1:17" hidden="1" x14ac:dyDescent="0.25">
      <c r="A1758" s="3" t="s">
        <v>60</v>
      </c>
      <c r="B1758" s="2">
        <v>43678</v>
      </c>
      <c r="C1758" s="34">
        <v>0.98837521604993595</v>
      </c>
      <c r="D1758" s="7">
        <v>2.4820316524689599E-2</v>
      </c>
      <c r="E1758" s="7">
        <v>0.64821039235963396</v>
      </c>
      <c r="F1758" s="14">
        <v>0.32696929111567602</v>
      </c>
      <c r="G1758" s="7">
        <v>9.6084871941585701E-3</v>
      </c>
      <c r="H1758" s="7">
        <v>4.5611989246766502E-2</v>
      </c>
      <c r="I1758" s="34">
        <v>0.34074164723070499</v>
      </c>
      <c r="J1758" s="34">
        <v>0.17355052081500499</v>
      </c>
      <c r="K1758" s="34">
        <v>0.106653384269464</v>
      </c>
      <c r="L1758" s="34">
        <v>5.11210503044821E-2</v>
      </c>
      <c r="M1758" s="7">
        <v>9.9844720095050896E-2</v>
      </c>
      <c r="N1758" s="7">
        <v>7.0143254231516294E-2</v>
      </c>
      <c r="O1758" s="7">
        <v>9.7671861131211193E-2</v>
      </c>
      <c r="P1758" s="7">
        <v>5.05308548164057E-3</v>
      </c>
      <c r="Q1758" s="7">
        <v>7.5529005440208996</v>
      </c>
    </row>
    <row r="1759" spans="1:17" hidden="1" x14ac:dyDescent="0.25">
      <c r="A1759" s="3" t="s">
        <v>60</v>
      </c>
      <c r="B1759" s="2">
        <v>43709</v>
      </c>
      <c r="C1759" s="34">
        <v>0.93866279399567798</v>
      </c>
      <c r="D1759" s="7">
        <v>2.8800513489987498E-2</v>
      </c>
      <c r="E1759" s="7">
        <v>0.65762408902257496</v>
      </c>
      <c r="F1759" s="14">
        <v>0.31357539748743801</v>
      </c>
      <c r="G1759" s="7">
        <v>1.15136981958268E-2</v>
      </c>
      <c r="H1759" s="7">
        <v>5.0797341933658598E-2</v>
      </c>
      <c r="I1759" s="34">
        <v>0.33259111186392498</v>
      </c>
      <c r="J1759" s="34">
        <v>0.17286853106939601</v>
      </c>
      <c r="K1759" s="34">
        <v>0.104229928435023</v>
      </c>
      <c r="L1759" s="34">
        <v>5.5369026131229203E-2</v>
      </c>
      <c r="M1759" s="7">
        <v>9.6318386855040294E-2</v>
      </c>
      <c r="N1759" s="7">
        <v>7.1742385734199596E-2</v>
      </c>
      <c r="O1759" s="7">
        <v>0.100671082270803</v>
      </c>
      <c r="P1759" s="7">
        <v>3.8985075108975299E-3</v>
      </c>
      <c r="Q1759" s="7">
        <v>7.3569859118899599</v>
      </c>
    </row>
    <row r="1760" spans="1:17" hidden="1" x14ac:dyDescent="0.25">
      <c r="A1760" s="3" t="s">
        <v>60</v>
      </c>
      <c r="B1760" s="2">
        <v>43739</v>
      </c>
      <c r="C1760" s="34">
        <v>0.97585735921302197</v>
      </c>
      <c r="D1760" s="7">
        <v>2.9007526524146801E-2</v>
      </c>
      <c r="E1760" s="7">
        <v>0.66483774323586697</v>
      </c>
      <c r="F1760" s="14">
        <v>0.30615473023998702</v>
      </c>
      <c r="G1760" s="7">
        <v>8.25281694558694E-3</v>
      </c>
      <c r="H1760" s="7">
        <v>5.3500437995859101E-2</v>
      </c>
      <c r="I1760" s="34">
        <v>0.34832756408086901</v>
      </c>
      <c r="J1760" s="34">
        <v>0.16605282325528301</v>
      </c>
      <c r="K1760" s="34">
        <v>0.10867590141177801</v>
      </c>
      <c r="L1760" s="34">
        <v>5.7067884469956497E-2</v>
      </c>
      <c r="M1760" s="7">
        <v>0.10751026248777</v>
      </c>
      <c r="N1760" s="7">
        <v>7.4638772273127804E-2</v>
      </c>
      <c r="O1760" s="7">
        <v>7.0647697987243199E-2</v>
      </c>
      <c r="P1760" s="7">
        <v>5.3258390925256102E-3</v>
      </c>
      <c r="Q1760" s="7">
        <v>7.3262491760875603</v>
      </c>
    </row>
    <row r="1761" spans="1:17" hidden="1" x14ac:dyDescent="0.25">
      <c r="A1761" s="3" t="s">
        <v>60</v>
      </c>
      <c r="B1761" s="2">
        <v>43770</v>
      </c>
      <c r="C1761" s="34">
        <v>1.07864462236713</v>
      </c>
      <c r="D1761" s="7">
        <v>2.79464130846808E-2</v>
      </c>
      <c r="E1761" s="7">
        <v>0.62600807195657104</v>
      </c>
      <c r="F1761" s="14">
        <v>0.34604551495874902</v>
      </c>
      <c r="G1761" s="7">
        <v>7.2379318335801203E-3</v>
      </c>
      <c r="H1761" s="7">
        <v>5.6907457118625597E-2</v>
      </c>
      <c r="I1761" s="34">
        <v>0.35291442222990099</v>
      </c>
      <c r="J1761" s="34">
        <v>0.16349193421216601</v>
      </c>
      <c r="K1761" s="34">
        <v>0.129924369319035</v>
      </c>
      <c r="L1761" s="34">
        <v>5.4389111506852703E-2</v>
      </c>
      <c r="M1761" s="7">
        <v>0.10413150664028201</v>
      </c>
      <c r="N1761" s="7">
        <v>7.5874613215369299E-2</v>
      </c>
      <c r="O1761" s="7">
        <v>4.9643060202342597E-2</v>
      </c>
      <c r="P1761" s="7">
        <v>5.4855937218454198E-3</v>
      </c>
      <c r="Q1761" s="7">
        <v>7.5770422915350402</v>
      </c>
    </row>
    <row r="1762" spans="1:17" hidden="1" x14ac:dyDescent="0.25">
      <c r="A1762" s="3" t="s">
        <v>60</v>
      </c>
      <c r="B1762" s="2">
        <v>43800</v>
      </c>
      <c r="C1762" s="34">
        <v>1.60320815947395</v>
      </c>
      <c r="D1762" s="7">
        <v>2.3284729789001601E-2</v>
      </c>
      <c r="E1762" s="7">
        <v>0.64219952848302198</v>
      </c>
      <c r="F1762" s="14">
        <v>0.33451574172797599</v>
      </c>
      <c r="G1762" s="7">
        <v>6.38084402332107E-3</v>
      </c>
      <c r="H1762" s="7">
        <v>5.6088393209104102E-2</v>
      </c>
      <c r="I1762" s="34">
        <v>0.41506734823284003</v>
      </c>
      <c r="J1762" s="34">
        <v>0.13870066501030301</v>
      </c>
      <c r="K1762" s="34">
        <v>0.151311125952521</v>
      </c>
      <c r="L1762" s="34">
        <v>4.3082396412752397E-2</v>
      </c>
      <c r="M1762" s="7">
        <v>0.106575199849541</v>
      </c>
      <c r="N1762" s="7">
        <v>4.7575510199328402E-2</v>
      </c>
      <c r="O1762" s="7">
        <v>3.0605071453234701E-2</v>
      </c>
      <c r="P1762" s="7">
        <v>4.6134456570535902E-3</v>
      </c>
      <c r="Q1762" s="7">
        <v>7.45849067557719</v>
      </c>
    </row>
    <row r="1763" spans="1:17" hidden="1" x14ac:dyDescent="0.25">
      <c r="A1763" s="3" t="s">
        <v>60</v>
      </c>
      <c r="B1763" s="2">
        <v>43831</v>
      </c>
      <c r="C1763" s="34">
        <v>0.80520817250560595</v>
      </c>
      <c r="D1763" s="7">
        <v>2.9789944106777499E-2</v>
      </c>
      <c r="E1763" s="7">
        <v>0.65690809764688196</v>
      </c>
      <c r="F1763" s="14">
        <v>0.31330195824634</v>
      </c>
      <c r="G1763" s="7">
        <v>1.19598848714006E-2</v>
      </c>
      <c r="H1763" s="7">
        <v>4.59327594463304E-2</v>
      </c>
      <c r="I1763" s="34">
        <v>0.29434358285908901</v>
      </c>
      <c r="J1763" s="34">
        <v>0.19048279643234201</v>
      </c>
      <c r="K1763" s="34">
        <v>0.109089038569351</v>
      </c>
      <c r="L1763" s="34">
        <v>6.7051745660238707E-2</v>
      </c>
      <c r="M1763" s="7">
        <v>0.107379216608835</v>
      </c>
      <c r="N1763" s="7">
        <v>8.1505261942187796E-2</v>
      </c>
      <c r="O1763" s="7">
        <v>8.6491794387219906E-2</v>
      </c>
      <c r="P1763" s="7">
        <v>5.76391922300415E-3</v>
      </c>
      <c r="Q1763" s="7">
        <v>7.5704732808340998</v>
      </c>
    </row>
    <row r="1764" spans="1:17" hidden="1" x14ac:dyDescent="0.25">
      <c r="A1764" s="3" t="s">
        <v>60</v>
      </c>
      <c r="B1764" s="2">
        <v>43862</v>
      </c>
      <c r="C1764" s="34">
        <v>0.83389202146130603</v>
      </c>
      <c r="D1764" s="7">
        <v>3.2088825660231197E-2</v>
      </c>
      <c r="E1764" s="7">
        <v>0.67083084148891003</v>
      </c>
      <c r="F1764" s="14">
        <v>0.297080332850859</v>
      </c>
      <c r="G1764" s="7">
        <v>1.3630120774225299E-2</v>
      </c>
      <c r="H1764" s="7">
        <v>5.13496548111637E-2</v>
      </c>
      <c r="I1764" s="34">
        <v>0.29076621542122599</v>
      </c>
      <c r="J1764" s="34">
        <v>0.21151095667490299</v>
      </c>
      <c r="K1764" s="34">
        <v>0.10378640661058899</v>
      </c>
      <c r="L1764" s="34">
        <v>6.4940919508298597E-2</v>
      </c>
      <c r="M1764" s="7">
        <v>0.111886706470693</v>
      </c>
      <c r="N1764" s="7">
        <v>7.5144876859259399E-2</v>
      </c>
      <c r="O1764" s="7">
        <v>7.1242455025238197E-2</v>
      </c>
      <c r="P1764" s="7">
        <v>5.7416878444041001E-3</v>
      </c>
      <c r="Q1764" s="7">
        <v>7.4793849685606899</v>
      </c>
    </row>
    <row r="1765" spans="1:17" hidden="1" x14ac:dyDescent="0.25">
      <c r="A1765" s="3" t="s">
        <v>60</v>
      </c>
      <c r="B1765" s="2">
        <v>43891</v>
      </c>
      <c r="C1765" s="34">
        <v>0.60199684722319302</v>
      </c>
      <c r="D1765" s="7">
        <v>3.8601982752528602E-2</v>
      </c>
      <c r="E1765" s="7">
        <v>0.67756431984462895</v>
      </c>
      <c r="F1765" s="14">
        <v>0.28383369740284298</v>
      </c>
      <c r="G1765" s="7">
        <v>1.25553723643364E-2</v>
      </c>
      <c r="H1765" s="7">
        <v>3.5527383773994801E-2</v>
      </c>
      <c r="I1765" s="34">
        <v>0.27866205106049602</v>
      </c>
      <c r="J1765" s="34">
        <v>0.16800981997148001</v>
      </c>
      <c r="K1765" s="34">
        <v>0.11265424165929599</v>
      </c>
      <c r="L1765" s="34">
        <v>0.10527012775722901</v>
      </c>
      <c r="M1765" s="7">
        <v>0.12917956690072699</v>
      </c>
      <c r="N1765" s="7">
        <v>8.3839360244842398E-2</v>
      </c>
      <c r="O1765" s="7">
        <v>6.4923767182046496E-2</v>
      </c>
      <c r="P1765" s="7">
        <v>9.3783090855530694E-3</v>
      </c>
      <c r="Q1765" s="7">
        <v>7.5093541975417599</v>
      </c>
    </row>
    <row r="1766" spans="1:17" hidden="1" x14ac:dyDescent="0.25">
      <c r="A1766" s="3" t="s">
        <v>60</v>
      </c>
      <c r="B1766" s="2">
        <v>43922</v>
      </c>
      <c r="C1766" s="34">
        <v>0.13241615914520999</v>
      </c>
      <c r="D1766" s="7">
        <v>0.12590255301275799</v>
      </c>
      <c r="E1766" s="7">
        <v>0.67310591628490002</v>
      </c>
      <c r="F1766" s="14">
        <v>0.20099153070234199</v>
      </c>
      <c r="G1766" s="7">
        <v>2.69657533445029E-2</v>
      </c>
      <c r="H1766" s="7">
        <v>0</v>
      </c>
      <c r="I1766" s="34">
        <v>0.25075245412063701</v>
      </c>
      <c r="J1766" s="34">
        <v>2.8626178875337902E-2</v>
      </c>
      <c r="K1766" s="34">
        <v>6.9605619151270406E-2</v>
      </c>
      <c r="L1766" s="34">
        <v>0.30387873937656901</v>
      </c>
      <c r="M1766" s="7">
        <v>0.107033963819883</v>
      </c>
      <c r="N1766" s="7">
        <v>0.139928901950649</v>
      </c>
      <c r="O1766" s="7">
        <v>1.01875809222161E-2</v>
      </c>
      <c r="P1766" s="7">
        <v>6.30208084389349E-2</v>
      </c>
      <c r="Q1766" s="7">
        <v>7.6825042684646698</v>
      </c>
    </row>
    <row r="1767" spans="1:17" hidden="1" x14ac:dyDescent="0.25">
      <c r="A1767" s="3" t="s">
        <v>60</v>
      </c>
      <c r="B1767" s="2">
        <v>43952</v>
      </c>
      <c r="C1767" s="34">
        <v>0.176525370936508</v>
      </c>
      <c r="D1767" s="7">
        <v>0.117461699815036</v>
      </c>
      <c r="E1767" s="7">
        <v>0.69773314035738598</v>
      </c>
      <c r="F1767" s="14">
        <v>0.184805159827578</v>
      </c>
      <c r="G1767" s="7">
        <v>2.0241392109587399E-2</v>
      </c>
      <c r="H1767" s="7">
        <v>0</v>
      </c>
      <c r="I1767" s="34">
        <v>0.231297272780107</v>
      </c>
      <c r="J1767" s="34">
        <v>4.8983707775061301E-2</v>
      </c>
      <c r="K1767" s="34">
        <v>7.75323699344629E-2</v>
      </c>
      <c r="L1767" s="34">
        <v>0.25624436047621801</v>
      </c>
      <c r="M1767" s="7">
        <v>0.10795363294136</v>
      </c>
      <c r="N1767" s="7">
        <v>0.22567777801692099</v>
      </c>
      <c r="O1767" s="7">
        <v>6.4415438489020399E-3</v>
      </c>
      <c r="P1767" s="7">
        <v>2.5627942117379499E-2</v>
      </c>
      <c r="Q1767" s="7">
        <v>7.5353794574962096</v>
      </c>
    </row>
    <row r="1768" spans="1:17" hidden="1" x14ac:dyDescent="0.25">
      <c r="A1768" s="3" t="s">
        <v>60</v>
      </c>
      <c r="B1768" s="2">
        <v>43983</v>
      </c>
      <c r="C1768" s="34">
        <v>0.47936380169547599</v>
      </c>
      <c r="D1768" s="7">
        <v>7.4277286048783003E-2</v>
      </c>
      <c r="E1768" s="7">
        <v>0.69331030871444999</v>
      </c>
      <c r="F1768" s="14">
        <v>0.23241240523676701</v>
      </c>
      <c r="G1768" s="7">
        <v>1.2211541384468901E-2</v>
      </c>
      <c r="H1768" s="7">
        <v>2.4666095320704601E-2</v>
      </c>
      <c r="I1768" s="34">
        <v>0.451193960062166</v>
      </c>
      <c r="J1768" s="34">
        <v>3.7628621242903601E-2</v>
      </c>
      <c r="K1768" s="34">
        <v>7.7263074592312297E-2</v>
      </c>
      <c r="L1768" s="34">
        <v>9.85719784814615E-2</v>
      </c>
      <c r="M1768" s="7">
        <v>9.53624173211573E-2</v>
      </c>
      <c r="N1768" s="7">
        <v>0.18238624616336099</v>
      </c>
      <c r="O1768" s="7">
        <v>8.1249228232134606E-3</v>
      </c>
      <c r="P1768" s="7">
        <v>1.2591142608252E-2</v>
      </c>
      <c r="Q1768" s="7">
        <v>7.6776826036076704</v>
      </c>
    </row>
    <row r="1769" spans="1:17" hidden="1" x14ac:dyDescent="0.25">
      <c r="A1769" s="3" t="s">
        <v>60</v>
      </c>
      <c r="B1769" s="2">
        <v>44013</v>
      </c>
      <c r="C1769" s="34">
        <v>0.78999232433028699</v>
      </c>
      <c r="D1769" s="7">
        <v>5.1129173748096501E-2</v>
      </c>
      <c r="E1769" s="7">
        <v>0.66861742064777396</v>
      </c>
      <c r="F1769" s="14">
        <v>0.28025340560412998</v>
      </c>
      <c r="G1769" s="7">
        <v>1.02131643517128E-2</v>
      </c>
      <c r="H1769" s="7">
        <v>2.9767548649245398E-2</v>
      </c>
      <c r="I1769" s="34">
        <v>0.40334901568891401</v>
      </c>
      <c r="J1769" s="34">
        <v>0.14686743721312001</v>
      </c>
      <c r="K1769" s="34">
        <v>8.1135224586539795E-2</v>
      </c>
      <c r="L1769" s="34">
        <v>6.6105521579974097E-2</v>
      </c>
      <c r="M1769" s="7">
        <v>0.11455306409169499</v>
      </c>
      <c r="N1769" s="7">
        <v>0.10532121828086601</v>
      </c>
      <c r="O1769" s="7">
        <v>2.9120107180980299E-2</v>
      </c>
      <c r="P1769" s="7">
        <v>1.35676983769533E-2</v>
      </c>
      <c r="Q1769" s="7">
        <v>7.7839984413749699</v>
      </c>
    </row>
    <row r="1770" spans="1:17" hidden="1" x14ac:dyDescent="0.25">
      <c r="A1770" s="3" t="s">
        <v>60</v>
      </c>
      <c r="B1770" s="2">
        <v>44044</v>
      </c>
      <c r="C1770" s="34">
        <v>0.89880760543071003</v>
      </c>
      <c r="D1770" s="7">
        <v>4.5545543257876998E-2</v>
      </c>
      <c r="E1770" s="7">
        <v>0.66083688381572503</v>
      </c>
      <c r="F1770" s="14">
        <v>0.29361757292639701</v>
      </c>
      <c r="G1770" s="7">
        <v>8.2169291906213204E-3</v>
      </c>
      <c r="H1770" s="7">
        <v>2.9765248428762402E-2</v>
      </c>
      <c r="I1770" s="34">
        <v>0.40992907643787302</v>
      </c>
      <c r="J1770" s="34">
        <v>0.19526601284716499</v>
      </c>
      <c r="K1770" s="34">
        <v>8.6813756078939194E-2</v>
      </c>
      <c r="L1770" s="34">
        <v>6.0305540115644499E-2</v>
      </c>
      <c r="M1770" s="7">
        <v>0.10263670081998801</v>
      </c>
      <c r="N1770" s="7">
        <v>7.0530027016630401E-2</v>
      </c>
      <c r="O1770" s="7">
        <v>2.56853764322083E-2</v>
      </c>
      <c r="P1770" s="7">
        <v>1.0851332632168999E-2</v>
      </c>
      <c r="Q1770" s="7">
        <v>7.7488685467728402</v>
      </c>
    </row>
    <row r="1771" spans="1:17" hidden="1" x14ac:dyDescent="0.25">
      <c r="A1771" s="3" t="s">
        <v>60</v>
      </c>
      <c r="B1771" s="2">
        <v>44075</v>
      </c>
      <c r="C1771" s="34">
        <v>0.73473974057907998</v>
      </c>
      <c r="D1771" s="7">
        <v>4.5555274396272299E-2</v>
      </c>
      <c r="E1771" s="7">
        <v>0.69896582833869403</v>
      </c>
      <c r="F1771" s="14">
        <v>0.25547889726503398</v>
      </c>
      <c r="G1771" s="7">
        <v>1.33605833911101E-2</v>
      </c>
      <c r="H1771" s="7">
        <v>4.2442028513206199E-2</v>
      </c>
      <c r="I1771" s="34">
        <v>0.40546976810134799</v>
      </c>
      <c r="J1771" s="34">
        <v>0.15101611537009699</v>
      </c>
      <c r="K1771" s="34">
        <v>9.2410996125048897E-2</v>
      </c>
      <c r="L1771" s="34">
        <v>8.0907057965705895E-2</v>
      </c>
      <c r="M1771" s="7">
        <v>0.118383408871947</v>
      </c>
      <c r="N1771" s="7">
        <v>5.5123837968879701E-2</v>
      </c>
      <c r="O1771" s="7">
        <v>3.5359592641620398E-2</v>
      </c>
      <c r="P1771" s="7">
        <v>5.52661105103681E-3</v>
      </c>
      <c r="Q1771" s="7">
        <v>7.7239445122820998</v>
      </c>
    </row>
    <row r="1772" spans="1:17" hidden="1" x14ac:dyDescent="0.25">
      <c r="A1772" s="3" t="s">
        <v>60</v>
      </c>
      <c r="B1772" s="2">
        <v>44105</v>
      </c>
      <c r="C1772" s="34">
        <v>0.76537313819797004</v>
      </c>
      <c r="D1772" s="7">
        <v>4.5644801356209998E-2</v>
      </c>
      <c r="E1772" s="7">
        <v>0.69247317691312504</v>
      </c>
      <c r="F1772" s="14">
        <v>0.26188202173066499</v>
      </c>
      <c r="G1772" s="7">
        <v>1.3184956077690499E-2</v>
      </c>
      <c r="H1772" s="7">
        <v>4.0959081971987797E-2</v>
      </c>
      <c r="I1772" s="34">
        <v>0.42394869206365099</v>
      </c>
      <c r="J1772" s="34">
        <v>0.13942569949830899</v>
      </c>
      <c r="K1772" s="34">
        <v>0.103967067552608</v>
      </c>
      <c r="L1772" s="34">
        <v>7.6552950491132102E-2</v>
      </c>
      <c r="M1772" s="7">
        <v>0.12901040991085999</v>
      </c>
      <c r="N1772" s="7">
        <v>5.0589077365918902E-2</v>
      </c>
      <c r="O1772" s="7">
        <v>1.2866940347535299E-2</v>
      </c>
      <c r="P1772" s="7">
        <v>9.4951247203076995E-3</v>
      </c>
      <c r="Q1772" s="7">
        <v>7.7212946792656796</v>
      </c>
    </row>
    <row r="1773" spans="1:17" hidden="1" x14ac:dyDescent="0.25">
      <c r="A1773" s="3" t="s">
        <v>60</v>
      </c>
      <c r="B1773" s="2">
        <v>44136</v>
      </c>
      <c r="C1773" s="34">
        <v>0.37144274790979598</v>
      </c>
      <c r="D1773" s="7">
        <v>7.4588476377400306E-2</v>
      </c>
      <c r="E1773" s="7">
        <v>0.68884635766283397</v>
      </c>
      <c r="F1773" s="14">
        <v>0.23656516595976501</v>
      </c>
      <c r="G1773" s="7">
        <v>2.8889946599359902E-2</v>
      </c>
      <c r="H1773" s="7">
        <v>3.6748309835046199E-2</v>
      </c>
      <c r="I1773" s="34">
        <v>0.29595313657355099</v>
      </c>
      <c r="J1773" s="34">
        <v>0.108683822234574</v>
      </c>
      <c r="K1773" s="34">
        <v>0.113963017211184</v>
      </c>
      <c r="L1773" s="34">
        <v>0.13405967532778701</v>
      </c>
      <c r="M1773" s="7">
        <v>0.17456897272094701</v>
      </c>
      <c r="N1773" s="7">
        <v>7.7133506777410099E-2</v>
      </c>
      <c r="O1773" s="7">
        <v>1.7054362456301299E-2</v>
      </c>
      <c r="P1773" s="7">
        <v>1.29452502638391E-2</v>
      </c>
      <c r="Q1773" s="7">
        <v>7.7028082835745799</v>
      </c>
    </row>
    <row r="1774" spans="1:17" hidden="1" x14ac:dyDescent="0.25">
      <c r="A1774" s="3" t="s">
        <v>60</v>
      </c>
      <c r="B1774" s="2">
        <v>44166</v>
      </c>
      <c r="C1774" s="34">
        <v>1.18971405306484</v>
      </c>
      <c r="D1774" s="7">
        <v>3.6854234605399099E-2</v>
      </c>
      <c r="E1774" s="7">
        <v>0.68260046567306598</v>
      </c>
      <c r="F1774" s="14">
        <v>0.28054529972153502</v>
      </c>
      <c r="G1774" s="7">
        <v>1.09006236515289E-2</v>
      </c>
      <c r="H1774" s="7">
        <v>4.1601963450542699E-2</v>
      </c>
      <c r="I1774" s="34">
        <v>0.49935286256595501</v>
      </c>
      <c r="J1774" s="34">
        <v>4.8304367789085798E-2</v>
      </c>
      <c r="K1774" s="34">
        <v>0.16711239957003801</v>
      </c>
      <c r="L1774" s="34">
        <v>5.9158980032217902E-2</v>
      </c>
      <c r="M1774" s="7">
        <v>0.128779058638755</v>
      </c>
      <c r="N1774" s="7">
        <v>3.1395190896068501E-2</v>
      </c>
      <c r="O1774" s="7">
        <v>9.2812558992820295E-3</v>
      </c>
      <c r="P1774" s="7">
        <v>4.1132975065261198E-3</v>
      </c>
      <c r="Q1774" s="7">
        <v>7.7343301706086702</v>
      </c>
    </row>
    <row r="1775" spans="1:17" hidden="1" x14ac:dyDescent="0.25">
      <c r="A1775" s="3" t="s">
        <v>60</v>
      </c>
      <c r="B1775" s="2">
        <v>44197</v>
      </c>
      <c r="C1775" s="34">
        <v>0.193697918382296</v>
      </c>
      <c r="D1775" s="7">
        <v>0.107808421392946</v>
      </c>
      <c r="E1775" s="7">
        <v>0.68000260867569096</v>
      </c>
      <c r="F1775" s="14">
        <v>0.21218896993136299</v>
      </c>
      <c r="G1775" s="7">
        <v>3.8507442848074898E-2</v>
      </c>
      <c r="H1775" s="7">
        <v>3.9880188828236201E-3</v>
      </c>
      <c r="I1775" s="34">
        <v>0.18040872109126099</v>
      </c>
      <c r="J1775" s="34">
        <v>0.10405962972582</v>
      </c>
      <c r="K1775" s="34">
        <v>7.4834270706528996E-2</v>
      </c>
      <c r="L1775" s="34">
        <v>0.214823275822808</v>
      </c>
      <c r="M1775" s="7">
        <v>0.22693249153925499</v>
      </c>
      <c r="N1775" s="7">
        <v>0.103812541232621</v>
      </c>
      <c r="O1775" s="7">
        <v>1.4890852863019201E-2</v>
      </c>
      <c r="P1775" s="7">
        <v>3.7742755287787699E-2</v>
      </c>
      <c r="Q1775" s="7">
        <v>7.4422206883056896</v>
      </c>
    </row>
    <row r="1776" spans="1:17" hidden="1" x14ac:dyDescent="0.25">
      <c r="A1776" s="3" t="s">
        <v>60</v>
      </c>
      <c r="B1776" s="2">
        <v>44228</v>
      </c>
      <c r="C1776" s="34">
        <v>0.19959827091719301</v>
      </c>
      <c r="D1776" s="7">
        <v>9.9686165981572594E-2</v>
      </c>
      <c r="E1776" s="7">
        <v>0.695103055453412</v>
      </c>
      <c r="F1776" s="14">
        <v>0.20521077856501499</v>
      </c>
      <c r="G1776" s="7">
        <v>3.4494373441162497E-2</v>
      </c>
      <c r="H1776" s="7">
        <v>5.6122709310696701E-5</v>
      </c>
      <c r="I1776" s="34">
        <v>0.18971996592042001</v>
      </c>
      <c r="J1776" s="34">
        <v>0.116773772959976</v>
      </c>
      <c r="K1776" s="34">
        <v>7.4895054041258305E-2</v>
      </c>
      <c r="L1776" s="34">
        <v>0.20609241006300799</v>
      </c>
      <c r="M1776" s="7">
        <v>0.227678420055937</v>
      </c>
      <c r="N1776" s="7">
        <v>0.106390183127933</v>
      </c>
      <c r="O1776" s="7">
        <v>1.5774924364126201E-2</v>
      </c>
      <c r="P1776" s="7">
        <v>2.8124773316869401E-2</v>
      </c>
      <c r="Q1776" s="7">
        <v>7.4795016432787298</v>
      </c>
    </row>
    <row r="1777" spans="1:17" hidden="1" x14ac:dyDescent="0.25">
      <c r="A1777" s="3" t="s">
        <v>60</v>
      </c>
      <c r="B1777" s="2">
        <v>44256</v>
      </c>
      <c r="C1777" s="34">
        <v>0.27814882141344599</v>
      </c>
      <c r="D1777" s="7">
        <v>8.5330823926444005E-2</v>
      </c>
      <c r="E1777" s="7">
        <v>0.69923612706946403</v>
      </c>
      <c r="F1777" s="14">
        <v>0.21543304900409199</v>
      </c>
      <c r="G1777" s="7">
        <v>3.4212042750202599E-2</v>
      </c>
      <c r="H1777" s="7">
        <v>0</v>
      </c>
      <c r="I1777" s="34">
        <v>0.203096788700629</v>
      </c>
      <c r="J1777" s="34">
        <v>0.108076224101274</v>
      </c>
      <c r="K1777" s="34">
        <v>7.9169831204157506E-2</v>
      </c>
      <c r="L1777" s="34">
        <v>0.17407383790296499</v>
      </c>
      <c r="M1777" s="7">
        <v>0.24915850431344799</v>
      </c>
      <c r="N1777" s="7">
        <v>9.8454844301399294E-2</v>
      </c>
      <c r="O1777" s="7">
        <v>1.93371000139279E-2</v>
      </c>
      <c r="P1777" s="7">
        <v>3.4420826711996602E-2</v>
      </c>
      <c r="Q1777" s="7">
        <v>7.3494356551535596</v>
      </c>
    </row>
    <row r="1778" spans="1:17" hidden="1" x14ac:dyDescent="0.25">
      <c r="A1778" s="3" t="s">
        <v>60</v>
      </c>
      <c r="B1778" s="2">
        <v>44287</v>
      </c>
      <c r="C1778" s="34">
        <v>0.68474909829068598</v>
      </c>
      <c r="D1778" s="7">
        <v>5.72645322183261E-2</v>
      </c>
      <c r="E1778" s="7">
        <v>0.68120234731622198</v>
      </c>
      <c r="F1778" s="14">
        <v>0.26153312046545202</v>
      </c>
      <c r="G1778" s="7">
        <v>1.6733134382791399E-2</v>
      </c>
      <c r="H1778" s="7">
        <v>2.0382533185052901E-2</v>
      </c>
      <c r="I1778" s="34">
        <v>0.44850447911373797</v>
      </c>
      <c r="J1778" s="34">
        <v>0.101150010366324</v>
      </c>
      <c r="K1778" s="34">
        <v>0.118926470859286</v>
      </c>
      <c r="L1778" s="34">
        <v>8.4431844716059204E-2</v>
      </c>
      <c r="M1778" s="7">
        <v>0.127222229674779</v>
      </c>
      <c r="N1778" s="7">
        <v>5.0084547436595003E-2</v>
      </c>
      <c r="O1778" s="7">
        <v>2.22811083253091E-2</v>
      </c>
      <c r="P1778" s="7">
        <v>1.0283641940065501E-2</v>
      </c>
      <c r="Q1778" s="7">
        <v>7.6402226714053603</v>
      </c>
    </row>
    <row r="1779" spans="1:17" hidden="1" x14ac:dyDescent="0.25">
      <c r="A1779" s="3" t="s">
        <v>60</v>
      </c>
      <c r="B1779" s="2">
        <v>44317</v>
      </c>
      <c r="C1779" s="34">
        <v>0.82103645245789303</v>
      </c>
      <c r="D1779" s="7">
        <v>5.3968320327335603E-2</v>
      </c>
      <c r="E1779" s="7">
        <v>0.68280490419719997</v>
      </c>
      <c r="F1779" s="14">
        <v>0.26322677547546403</v>
      </c>
      <c r="G1779" s="7">
        <v>1.25610614972836E-2</v>
      </c>
      <c r="H1779" s="7">
        <v>3.2098512152903803E-2</v>
      </c>
      <c r="I1779" s="34">
        <v>0.41190877091308797</v>
      </c>
      <c r="J1779" s="34">
        <v>0.18673470853063301</v>
      </c>
      <c r="K1779" s="34">
        <v>7.2877446523163206E-2</v>
      </c>
      <c r="L1779" s="34">
        <v>8.1495505546577904E-2</v>
      </c>
      <c r="M1779" s="7">
        <v>0.110773279842047</v>
      </c>
      <c r="N1779" s="7">
        <v>4.5537547366892403E-2</v>
      </c>
      <c r="O1779" s="7">
        <v>3.7822157202797101E-2</v>
      </c>
      <c r="P1779" s="7">
        <v>8.1910104246133101E-3</v>
      </c>
      <c r="Q1779" s="7">
        <v>7.55207450369981</v>
      </c>
    </row>
    <row r="1780" spans="1:17" hidden="1" x14ac:dyDescent="0.25">
      <c r="A1780" s="3" t="s">
        <v>60</v>
      </c>
      <c r="B1780" s="2">
        <v>44348</v>
      </c>
      <c r="C1780" s="34">
        <v>0.80782437994013101</v>
      </c>
      <c r="D1780" s="7">
        <v>5.2594441084079499E-2</v>
      </c>
      <c r="E1780" s="7">
        <v>0.66162970090745599</v>
      </c>
      <c r="F1780" s="14">
        <v>0.285775858008465</v>
      </c>
      <c r="G1780" s="7">
        <v>1.5863849615088001E-2</v>
      </c>
      <c r="H1780" s="7">
        <v>3.8960751118432398E-2</v>
      </c>
      <c r="I1780" s="34">
        <v>0.39795111447572701</v>
      </c>
      <c r="J1780" s="34">
        <v>0.20885686931001901</v>
      </c>
      <c r="K1780" s="34">
        <v>5.6574125954999797E-2</v>
      </c>
      <c r="L1780" s="34">
        <v>8.0988703677836005E-2</v>
      </c>
      <c r="M1780" s="7">
        <v>0.12293672528685699</v>
      </c>
      <c r="N1780" s="7">
        <v>3.6797276713115397E-2</v>
      </c>
      <c r="O1780" s="7">
        <v>2.7821760151404001E-2</v>
      </c>
      <c r="P1780" s="7">
        <v>1.3248823696521099E-2</v>
      </c>
      <c r="Q1780" s="7">
        <v>7.6687763575209598</v>
      </c>
    </row>
    <row r="1781" spans="1:17" hidden="1" x14ac:dyDescent="0.25">
      <c r="A1781" s="3" t="s">
        <v>60</v>
      </c>
      <c r="B1781" s="2">
        <v>44378</v>
      </c>
      <c r="C1781" s="34">
        <v>0.85271183171530596</v>
      </c>
      <c r="D1781" s="7">
        <v>5.5438307359562101E-2</v>
      </c>
      <c r="E1781" s="7">
        <v>0.68116576380375504</v>
      </c>
      <c r="F1781" s="14">
        <v>0.263395928836683</v>
      </c>
      <c r="G1781" s="7">
        <v>1.21571561574789E-2</v>
      </c>
      <c r="H1781" s="7">
        <v>3.1606072775945002E-2</v>
      </c>
      <c r="I1781" s="34">
        <v>0.39980983232873402</v>
      </c>
      <c r="J1781" s="34">
        <v>0.23809793793807801</v>
      </c>
      <c r="K1781" s="34">
        <v>5.1705507117165497E-2</v>
      </c>
      <c r="L1781" s="34">
        <v>7.2585087607567295E-2</v>
      </c>
      <c r="M1781" s="7">
        <v>0.11034483777863401</v>
      </c>
      <c r="N1781" s="7">
        <v>3.9674027366694502E-2</v>
      </c>
      <c r="O1781" s="7">
        <v>3.5145932696014598E-2</v>
      </c>
      <c r="P1781" s="7">
        <v>8.8736082336876194E-3</v>
      </c>
      <c r="Q1781" s="7">
        <v>7.4545024867964704</v>
      </c>
    </row>
    <row r="1782" spans="1:17" hidden="1" x14ac:dyDescent="0.25">
      <c r="A1782" s="3" t="s">
        <v>60</v>
      </c>
      <c r="B1782" s="2">
        <v>44409</v>
      </c>
      <c r="C1782" s="34">
        <v>0.94311944265490799</v>
      </c>
      <c r="D1782" s="7">
        <v>5.02693066157337E-2</v>
      </c>
      <c r="E1782" s="7">
        <v>0.68547741273476004</v>
      </c>
      <c r="F1782" s="14">
        <v>0.26425328064950698</v>
      </c>
      <c r="G1782" s="7">
        <v>1.31717835846992E-2</v>
      </c>
      <c r="H1782" s="7">
        <v>3.0642555705623499E-2</v>
      </c>
      <c r="I1782" s="34">
        <v>0.389452467274019</v>
      </c>
      <c r="J1782" s="34">
        <v>0.25728826131124399</v>
      </c>
      <c r="K1782" s="34">
        <v>5.2039498286601697E-2</v>
      </c>
      <c r="L1782" s="34">
        <v>7.0416640185391899E-2</v>
      </c>
      <c r="M1782" s="7">
        <v>9.97440683981905E-2</v>
      </c>
      <c r="N1782" s="7">
        <v>4.1033327863368503E-2</v>
      </c>
      <c r="O1782" s="7">
        <v>3.9284163163030301E-2</v>
      </c>
      <c r="P1782" s="7">
        <v>6.9272342278311203E-3</v>
      </c>
      <c r="Q1782" s="7">
        <v>7.6384348564891598</v>
      </c>
    </row>
    <row r="1783" spans="1:17" x14ac:dyDescent="0.25">
      <c r="A1783" s="3" t="s">
        <v>60</v>
      </c>
      <c r="B1783" s="2">
        <v>44440</v>
      </c>
      <c r="C1783" s="34">
        <v>0.94589110578528102</v>
      </c>
      <c r="D1783" s="7">
        <v>4.91775123657434E-2</v>
      </c>
      <c r="E1783" s="7">
        <v>0.65674846242439799</v>
      </c>
      <c r="F1783" s="14">
        <v>0.29407402520985798</v>
      </c>
      <c r="G1783" s="7">
        <v>1.08685585797013E-2</v>
      </c>
      <c r="H1783" s="7">
        <v>4.9618000734648102E-2</v>
      </c>
      <c r="I1783" s="34">
        <v>0.35402805084744099</v>
      </c>
      <c r="J1783" s="34">
        <v>0.23748966469293301</v>
      </c>
      <c r="K1783" s="34">
        <v>5.5745226711585098E-2</v>
      </c>
      <c r="L1783" s="34">
        <v>7.3519033643607998E-2</v>
      </c>
      <c r="M1783" s="7">
        <v>0.116973273374571</v>
      </c>
      <c r="N1783" s="7">
        <v>3.5329153747327202E-2</v>
      </c>
      <c r="O1783" s="7">
        <v>5.6540065857790499E-2</v>
      </c>
      <c r="P1783" s="7">
        <v>9.8889718103944597E-3</v>
      </c>
      <c r="Q1783" s="7">
        <v>7.5550317727156902</v>
      </c>
    </row>
    <row r="1784" spans="1:17" hidden="1" x14ac:dyDescent="0.25">
      <c r="A1784" s="3" t="s">
        <v>61</v>
      </c>
      <c r="B1784" s="2">
        <v>43466</v>
      </c>
      <c r="C1784" s="34">
        <v>0.82558695788188496</v>
      </c>
      <c r="D1784" s="7">
        <v>4.1548959407255899E-2</v>
      </c>
      <c r="E1784" s="7">
        <v>0.62630922999448801</v>
      </c>
      <c r="F1784" s="14">
        <v>0.33214181059825598</v>
      </c>
      <c r="G1784" s="7">
        <v>1.2426095644666599E-2</v>
      </c>
      <c r="H1784" s="7">
        <v>3.38480291826199E-2</v>
      </c>
      <c r="I1784" s="34">
        <v>0.222342455754901</v>
      </c>
      <c r="J1784" s="34">
        <v>0.16653512647317401</v>
      </c>
      <c r="K1784" s="34">
        <v>0.105148431639612</v>
      </c>
      <c r="L1784" s="34">
        <v>0.25041946340520999</v>
      </c>
      <c r="M1784" s="7">
        <v>6.6758585852691898E-2</v>
      </c>
      <c r="N1784" s="7">
        <v>2.53629213359087E-2</v>
      </c>
      <c r="O1784" s="7">
        <v>5.1781155171870701E-2</v>
      </c>
      <c r="P1784" s="7">
        <v>6.5377735539344395E-2</v>
      </c>
      <c r="Q1784" s="7">
        <v>5.1972739929230602</v>
      </c>
    </row>
    <row r="1785" spans="1:17" hidden="1" x14ac:dyDescent="0.25">
      <c r="A1785" s="3" t="s">
        <v>61</v>
      </c>
      <c r="B1785" s="2">
        <v>43497</v>
      </c>
      <c r="C1785" s="34">
        <v>0.90464313992450196</v>
      </c>
      <c r="D1785" s="7">
        <v>3.2630989765904402E-2</v>
      </c>
      <c r="E1785" s="7">
        <v>0.627620153964353</v>
      </c>
      <c r="F1785" s="14">
        <v>0.33974885626974299</v>
      </c>
      <c r="G1785" s="7">
        <v>1.0208459338198301E-2</v>
      </c>
      <c r="H1785" s="7">
        <v>3.0391363904409399E-2</v>
      </c>
      <c r="I1785" s="34">
        <v>0.21224825069250899</v>
      </c>
      <c r="J1785" s="34">
        <v>0.19013860957447401</v>
      </c>
      <c r="K1785" s="34">
        <v>9.31345162580898E-2</v>
      </c>
      <c r="L1785" s="34">
        <v>0.23378881569892701</v>
      </c>
      <c r="M1785" s="7">
        <v>6.8605828414267003E-2</v>
      </c>
      <c r="N1785" s="7">
        <v>2.1015135277375099E-2</v>
      </c>
      <c r="O1785" s="7">
        <v>7.9890592853174305E-2</v>
      </c>
      <c r="P1785" s="7">
        <v>6.05784279885766E-2</v>
      </c>
      <c r="Q1785" s="7">
        <v>5.21690515671217</v>
      </c>
    </row>
    <row r="1786" spans="1:17" hidden="1" x14ac:dyDescent="0.25">
      <c r="A1786" s="3" t="s">
        <v>61</v>
      </c>
      <c r="B1786" s="2">
        <v>43525</v>
      </c>
      <c r="C1786" s="34">
        <v>0.99996101527914305</v>
      </c>
      <c r="D1786" s="7">
        <v>3.0923876780313799E-2</v>
      </c>
      <c r="E1786" s="7">
        <v>0.637301890330216</v>
      </c>
      <c r="F1786" s="14">
        <v>0.33177423288947</v>
      </c>
      <c r="G1786" s="7">
        <v>1.1192277301154499E-2</v>
      </c>
      <c r="H1786" s="7">
        <v>2.94457118611266E-2</v>
      </c>
      <c r="I1786" s="34">
        <v>0.22972920334756</v>
      </c>
      <c r="J1786" s="34">
        <v>0.18083399049842799</v>
      </c>
      <c r="K1786" s="34">
        <v>9.4453308283557802E-2</v>
      </c>
      <c r="L1786" s="34">
        <v>0.241576979271065</v>
      </c>
      <c r="M1786" s="7">
        <v>6.6396905749981999E-2</v>
      </c>
      <c r="N1786" s="7">
        <v>2.03245228067883E-2</v>
      </c>
      <c r="O1786" s="7">
        <v>5.9266702675088302E-2</v>
      </c>
      <c r="P1786" s="7">
        <v>6.6780398205249294E-2</v>
      </c>
      <c r="Q1786" s="7">
        <v>5.2721582542752099</v>
      </c>
    </row>
    <row r="1787" spans="1:17" hidden="1" x14ac:dyDescent="0.25">
      <c r="A1787" s="3" t="s">
        <v>61</v>
      </c>
      <c r="B1787" s="2">
        <v>43556</v>
      </c>
      <c r="C1787" s="34">
        <v>0.92897356921793195</v>
      </c>
      <c r="D1787" s="7">
        <v>3.1680770695621599E-2</v>
      </c>
      <c r="E1787" s="7">
        <v>0.63410490075144199</v>
      </c>
      <c r="F1787" s="14">
        <v>0.33421432855293698</v>
      </c>
      <c r="G1787" s="7">
        <v>1.29136941717473E-2</v>
      </c>
      <c r="H1787" s="7">
        <v>3.12496579477567E-2</v>
      </c>
      <c r="I1787" s="34">
        <v>0.239434507533756</v>
      </c>
      <c r="J1787" s="34">
        <v>0.172911931375484</v>
      </c>
      <c r="K1787" s="34">
        <v>9.4064246790307102E-2</v>
      </c>
      <c r="L1787" s="34">
        <v>0.21002598364616401</v>
      </c>
      <c r="M1787" s="7">
        <v>6.7600045946755102E-2</v>
      </c>
      <c r="N1787" s="7">
        <v>2.3609004603114499E-2</v>
      </c>
      <c r="O1787" s="7">
        <v>8.2432073542214102E-2</v>
      </c>
      <c r="P1787" s="7">
        <v>6.5758854442702006E-2</v>
      </c>
      <c r="Q1787" s="7">
        <v>5.1897268400192997</v>
      </c>
    </row>
    <row r="1788" spans="1:17" hidden="1" x14ac:dyDescent="0.25">
      <c r="A1788" s="3" t="s">
        <v>61</v>
      </c>
      <c r="B1788" s="2">
        <v>43586</v>
      </c>
      <c r="C1788" s="34">
        <v>0.97439964196929096</v>
      </c>
      <c r="D1788" s="7">
        <v>3.0314390418317301E-2</v>
      </c>
      <c r="E1788" s="7">
        <v>0.63667761956507596</v>
      </c>
      <c r="F1788" s="14">
        <v>0.33300799001660703</v>
      </c>
      <c r="G1788" s="7">
        <v>1.0458759587171801E-2</v>
      </c>
      <c r="H1788" s="7">
        <v>3.0175098716121E-2</v>
      </c>
      <c r="I1788" s="34">
        <v>0.24930295357120499</v>
      </c>
      <c r="J1788" s="34">
        <v>0.178846614138056</v>
      </c>
      <c r="K1788" s="34">
        <v>9.4954252691313606E-2</v>
      </c>
      <c r="L1788" s="34">
        <v>0.205605830495071</v>
      </c>
      <c r="M1788" s="7">
        <v>7.1386682287223294E-2</v>
      </c>
      <c r="N1788" s="7">
        <v>2.2761511246534399E-2</v>
      </c>
      <c r="O1788" s="7">
        <v>6.9770939466600707E-2</v>
      </c>
      <c r="P1788" s="7">
        <v>6.6737357800703806E-2</v>
      </c>
      <c r="Q1788" s="7">
        <v>5.3329050679214403</v>
      </c>
    </row>
    <row r="1789" spans="1:17" hidden="1" x14ac:dyDescent="0.25">
      <c r="A1789" s="3" t="s">
        <v>61</v>
      </c>
      <c r="B1789" s="2">
        <v>43617</v>
      </c>
      <c r="C1789" s="34">
        <v>0.96645894527827403</v>
      </c>
      <c r="D1789" s="7">
        <v>3.5930287974759098E-2</v>
      </c>
      <c r="E1789" s="7">
        <v>0.63843194714638296</v>
      </c>
      <c r="F1789" s="14">
        <v>0.32563776487885798</v>
      </c>
      <c r="G1789" s="7">
        <v>1.04792659130817E-2</v>
      </c>
      <c r="H1789" s="7">
        <v>2.8742626682218098E-2</v>
      </c>
      <c r="I1789" s="34">
        <v>0.25461207844849398</v>
      </c>
      <c r="J1789" s="34">
        <v>0.17445091462121901</v>
      </c>
      <c r="K1789" s="34">
        <v>9.9573466078666004E-2</v>
      </c>
      <c r="L1789" s="34">
        <v>0.193139357134789</v>
      </c>
      <c r="M1789" s="7">
        <v>6.5407126829451101E-2</v>
      </c>
      <c r="N1789" s="7">
        <v>2.1139248289286199E-2</v>
      </c>
      <c r="O1789" s="7">
        <v>8.5100337216759595E-2</v>
      </c>
      <c r="P1789" s="7">
        <v>6.7355578786035597E-2</v>
      </c>
      <c r="Q1789" s="7">
        <v>5.3253981972233504</v>
      </c>
    </row>
    <row r="1790" spans="1:17" hidden="1" x14ac:dyDescent="0.25">
      <c r="A1790" s="3" t="s">
        <v>61</v>
      </c>
      <c r="B1790" s="2">
        <v>43647</v>
      </c>
      <c r="C1790" s="34">
        <v>0.95975107489234102</v>
      </c>
      <c r="D1790" s="7">
        <v>3.10378844040517E-2</v>
      </c>
      <c r="E1790" s="7">
        <v>0.60979092851044803</v>
      </c>
      <c r="F1790" s="14">
        <v>0.3591711870855</v>
      </c>
      <c r="G1790" s="7">
        <v>1.4227516134798199E-2</v>
      </c>
      <c r="H1790" s="7">
        <v>2.9295912927554998E-2</v>
      </c>
      <c r="I1790" s="34">
        <v>0.262837049938968</v>
      </c>
      <c r="J1790" s="34">
        <v>0.16289650136811201</v>
      </c>
      <c r="K1790" s="34">
        <v>0.10061646890112901</v>
      </c>
      <c r="L1790" s="34">
        <v>0.199931078073845</v>
      </c>
      <c r="M1790" s="7">
        <v>7.1294640496324405E-2</v>
      </c>
      <c r="N1790" s="7">
        <v>2.37779128822041E-2</v>
      </c>
      <c r="O1790" s="7">
        <v>7.1441914407997395E-2</v>
      </c>
      <c r="P1790" s="7">
        <v>6.3681004869066804E-2</v>
      </c>
      <c r="Q1790" s="7">
        <v>5.2106164098602497</v>
      </c>
    </row>
    <row r="1791" spans="1:17" hidden="1" x14ac:dyDescent="0.25">
      <c r="A1791" s="3" t="s">
        <v>61</v>
      </c>
      <c r="B1791" s="2">
        <v>43678</v>
      </c>
      <c r="C1791" s="34">
        <v>0.98665738711292705</v>
      </c>
      <c r="D1791" s="7">
        <v>3.2150269671372599E-2</v>
      </c>
      <c r="E1791" s="7">
        <v>0.59962914039741999</v>
      </c>
      <c r="F1791" s="14">
        <v>0.36822058993120799</v>
      </c>
      <c r="G1791" s="7">
        <v>1.06009980770197E-2</v>
      </c>
      <c r="H1791" s="7">
        <v>3.2826154136906899E-2</v>
      </c>
      <c r="I1791" s="34">
        <v>0.25332586586367301</v>
      </c>
      <c r="J1791" s="34">
        <v>0.17574609306415501</v>
      </c>
      <c r="K1791" s="34">
        <v>0.102607757249584</v>
      </c>
      <c r="L1791" s="34">
        <v>0.19750356692614701</v>
      </c>
      <c r="M1791" s="7">
        <v>6.9631397857483707E-2</v>
      </c>
      <c r="N1791" s="7">
        <v>2.37347854980796E-2</v>
      </c>
      <c r="O1791" s="7">
        <v>6.9475439872296499E-2</v>
      </c>
      <c r="P1791" s="7">
        <v>6.4547941454653701E-2</v>
      </c>
      <c r="Q1791" s="7">
        <v>5.3801844821196099</v>
      </c>
    </row>
    <row r="1792" spans="1:17" hidden="1" x14ac:dyDescent="0.25">
      <c r="A1792" s="3" t="s">
        <v>61</v>
      </c>
      <c r="B1792" s="2">
        <v>43709</v>
      </c>
      <c r="C1792" s="34">
        <v>0.90571441929024898</v>
      </c>
      <c r="D1792" s="7">
        <v>3.8009714086268097E-2</v>
      </c>
      <c r="E1792" s="7">
        <v>0.61838768367293295</v>
      </c>
      <c r="F1792" s="14">
        <v>0.34360260224079903</v>
      </c>
      <c r="G1792" s="7">
        <v>1.0713512114511299E-2</v>
      </c>
      <c r="H1792" s="7">
        <v>3.1982649297181198E-2</v>
      </c>
      <c r="I1792" s="34">
        <v>0.24212268600697701</v>
      </c>
      <c r="J1792" s="34">
        <v>0.18616663727854699</v>
      </c>
      <c r="K1792" s="34">
        <v>9.9379191154683105E-2</v>
      </c>
      <c r="L1792" s="34">
        <v>0.20593005470475201</v>
      </c>
      <c r="M1792" s="7">
        <v>6.8155023150910599E-2</v>
      </c>
      <c r="N1792" s="7">
        <v>2.6073751895855101E-2</v>
      </c>
      <c r="O1792" s="7">
        <v>5.8653824522718001E-2</v>
      </c>
      <c r="P1792" s="7">
        <v>7.0822669873863903E-2</v>
      </c>
      <c r="Q1792" s="7">
        <v>5.2471215703065202</v>
      </c>
    </row>
    <row r="1793" spans="1:17" hidden="1" x14ac:dyDescent="0.25">
      <c r="A1793" s="3" t="s">
        <v>61</v>
      </c>
      <c r="B1793" s="2">
        <v>43739</v>
      </c>
      <c r="C1793" s="34">
        <v>1.0367973122315099</v>
      </c>
      <c r="D1793" s="7">
        <v>3.6849764289211197E-2</v>
      </c>
      <c r="E1793" s="7">
        <v>0.63061928253926602</v>
      </c>
      <c r="F1793" s="14">
        <v>0.33253095317152298</v>
      </c>
      <c r="G1793" s="7">
        <v>1.21267997105557E-2</v>
      </c>
      <c r="H1793" s="7">
        <v>3.7125365104074201E-2</v>
      </c>
      <c r="I1793" s="34">
        <v>0.239071021836227</v>
      </c>
      <c r="J1793" s="34">
        <v>0.192222070869523</v>
      </c>
      <c r="K1793" s="34">
        <v>0.10102101589005</v>
      </c>
      <c r="L1793" s="34">
        <v>0.19995620005103601</v>
      </c>
      <c r="M1793" s="7">
        <v>6.5833838767749994E-2</v>
      </c>
      <c r="N1793" s="7">
        <v>2.5580165903770501E-2</v>
      </c>
      <c r="O1793" s="7">
        <v>6.1389244467912198E-2</v>
      </c>
      <c r="P1793" s="7">
        <v>6.5674277399102796E-2</v>
      </c>
      <c r="Q1793" s="7">
        <v>5.2755338736875697</v>
      </c>
    </row>
    <row r="1794" spans="1:17" hidden="1" x14ac:dyDescent="0.25">
      <c r="A1794" s="3" t="s">
        <v>61</v>
      </c>
      <c r="B1794" s="2">
        <v>43770</v>
      </c>
      <c r="C1794" s="34">
        <v>1.1364381157652099</v>
      </c>
      <c r="D1794" s="7">
        <v>3.2978946790254399E-2</v>
      </c>
      <c r="E1794" s="7">
        <v>0.63629040850408802</v>
      </c>
      <c r="F1794" s="14">
        <v>0.330730644705657</v>
      </c>
      <c r="G1794" s="7">
        <v>1.1034392388992899E-2</v>
      </c>
      <c r="H1794" s="7">
        <v>3.6591488811404699E-2</v>
      </c>
      <c r="I1794" s="34">
        <v>0.26300669575144803</v>
      </c>
      <c r="J1794" s="34">
        <v>0.17098004610386</v>
      </c>
      <c r="K1794" s="34">
        <v>0.118432162931827</v>
      </c>
      <c r="L1794" s="34">
        <v>0.18844944562559601</v>
      </c>
      <c r="M1794" s="7">
        <v>7.0850852570005105E-2</v>
      </c>
      <c r="N1794" s="7">
        <v>2.2804265512493802E-2</v>
      </c>
      <c r="O1794" s="7">
        <v>5.9046483043235599E-2</v>
      </c>
      <c r="P1794" s="7">
        <v>5.8804167261136603E-2</v>
      </c>
      <c r="Q1794" s="7">
        <v>5.2608059569057799</v>
      </c>
    </row>
    <row r="1795" spans="1:17" hidden="1" x14ac:dyDescent="0.25">
      <c r="A1795" s="3" t="s">
        <v>61</v>
      </c>
      <c r="B1795" s="2">
        <v>43800</v>
      </c>
      <c r="C1795" s="34">
        <v>1.37461842115674</v>
      </c>
      <c r="D1795" s="7">
        <v>3.2021305972362399E-2</v>
      </c>
      <c r="E1795" s="7">
        <v>0.66122817197440598</v>
      </c>
      <c r="F1795" s="14">
        <v>0.306750522053231</v>
      </c>
      <c r="G1795" s="7">
        <v>8.4292908837657297E-3</v>
      </c>
      <c r="H1795" s="7">
        <v>4.0660971111719499E-2</v>
      </c>
      <c r="I1795" s="34">
        <v>0.30161101793283901</v>
      </c>
      <c r="J1795" s="34">
        <v>0.15250145068218099</v>
      </c>
      <c r="K1795" s="34">
        <v>0.14191630748735101</v>
      </c>
      <c r="L1795" s="34">
        <v>0.179390203378121</v>
      </c>
      <c r="M1795" s="7">
        <v>7.7720426208593096E-2</v>
      </c>
      <c r="N1795" s="7">
        <v>1.8554851695923E-2</v>
      </c>
      <c r="O1795" s="7">
        <v>3.3048841448588301E-2</v>
      </c>
      <c r="P1795" s="7">
        <v>4.6166639170918199E-2</v>
      </c>
      <c r="Q1795" s="7">
        <v>5.3694528213911097</v>
      </c>
    </row>
    <row r="1796" spans="1:17" hidden="1" x14ac:dyDescent="0.25">
      <c r="A1796" s="3" t="s">
        <v>61</v>
      </c>
      <c r="B1796" s="2">
        <v>43831</v>
      </c>
      <c r="C1796" s="34">
        <v>0.85731115772837196</v>
      </c>
      <c r="D1796" s="7">
        <v>3.7062772410834902E-2</v>
      </c>
      <c r="E1796" s="7">
        <v>0.65745099733100798</v>
      </c>
      <c r="F1796" s="14">
        <v>0.30548623025815702</v>
      </c>
      <c r="G1796" s="7">
        <v>1.26135064921631E-2</v>
      </c>
      <c r="H1796" s="7">
        <v>4.12287798994583E-2</v>
      </c>
      <c r="I1796" s="34">
        <v>0.20764938873653399</v>
      </c>
      <c r="J1796" s="34">
        <v>0.18562819995826499</v>
      </c>
      <c r="K1796" s="34">
        <v>9.7859245105530304E-2</v>
      </c>
      <c r="L1796" s="34">
        <v>0.23372501872277099</v>
      </c>
      <c r="M1796" s="7">
        <v>6.7932756658713997E-2</v>
      </c>
      <c r="N1796" s="7">
        <v>2.3194292132115001E-2</v>
      </c>
      <c r="O1796" s="7">
        <v>5.9359216441427998E-2</v>
      </c>
      <c r="P1796" s="7">
        <v>7.0809595853021101E-2</v>
      </c>
      <c r="Q1796" s="7">
        <v>5.3821533958258501</v>
      </c>
    </row>
    <row r="1797" spans="1:17" hidden="1" x14ac:dyDescent="0.25">
      <c r="A1797" s="3" t="s">
        <v>61</v>
      </c>
      <c r="B1797" s="2">
        <v>43862</v>
      </c>
      <c r="C1797" s="34">
        <v>0.89335735431210705</v>
      </c>
      <c r="D1797" s="7">
        <v>3.8010385679906299E-2</v>
      </c>
      <c r="E1797" s="7">
        <v>0.670158924194863</v>
      </c>
      <c r="F1797" s="14">
        <v>0.29183069012523</v>
      </c>
      <c r="G1797" s="7">
        <v>1.1237734447529801E-2</v>
      </c>
      <c r="H1797" s="7">
        <v>4.3397309425203E-2</v>
      </c>
      <c r="I1797" s="34">
        <v>0.18456963242591901</v>
      </c>
      <c r="J1797" s="34">
        <v>0.21932871926887401</v>
      </c>
      <c r="K1797" s="34">
        <v>9.2265334766755094E-2</v>
      </c>
      <c r="L1797" s="34">
        <v>0.227973985038781</v>
      </c>
      <c r="M1797" s="7">
        <v>6.7353379092548904E-2</v>
      </c>
      <c r="N1797" s="7">
        <v>2.2684614098996601E-2</v>
      </c>
      <c r="O1797" s="7">
        <v>6.6040913382948804E-2</v>
      </c>
      <c r="P1797" s="7">
        <v>6.5148378052443306E-2</v>
      </c>
      <c r="Q1797" s="7">
        <v>5.3768370446888696</v>
      </c>
    </row>
    <row r="1798" spans="1:17" hidden="1" x14ac:dyDescent="0.25">
      <c r="A1798" s="3" t="s">
        <v>61</v>
      </c>
      <c r="B1798" s="2">
        <v>43891</v>
      </c>
      <c r="C1798" s="34">
        <v>0.689126021792275</v>
      </c>
      <c r="D1798" s="7">
        <v>4.6077654954087097E-2</v>
      </c>
      <c r="E1798" s="7">
        <v>0.69145941373168596</v>
      </c>
      <c r="F1798" s="14">
        <v>0.26246293131422699</v>
      </c>
      <c r="G1798" s="7">
        <v>1.10944064633935E-2</v>
      </c>
      <c r="H1798" s="7">
        <v>3.0734450832825101E-2</v>
      </c>
      <c r="I1798" s="34">
        <v>0.15292267101455301</v>
      </c>
      <c r="J1798" s="34">
        <v>0.14546469213384799</v>
      </c>
      <c r="K1798" s="34">
        <v>0.11221833275710801</v>
      </c>
      <c r="L1798" s="34">
        <v>0.35084996121673301</v>
      </c>
      <c r="M1798" s="7">
        <v>6.1889574664730197E-2</v>
      </c>
      <c r="N1798" s="7">
        <v>2.8716266540755001E-2</v>
      </c>
      <c r="O1798" s="7">
        <v>3.6575073428582197E-2</v>
      </c>
      <c r="P1798" s="7">
        <v>6.9534570947472396E-2</v>
      </c>
      <c r="Q1798" s="7">
        <v>5.1695323356162701</v>
      </c>
    </row>
    <row r="1799" spans="1:17" hidden="1" x14ac:dyDescent="0.25">
      <c r="A1799" s="3" t="s">
        <v>61</v>
      </c>
      <c r="B1799" s="2">
        <v>43922</v>
      </c>
      <c r="C1799" s="34">
        <v>0.29858853237269001</v>
      </c>
      <c r="D1799" s="7">
        <v>8.10318065735042E-2</v>
      </c>
      <c r="E1799" s="7">
        <v>0.77837271094098404</v>
      </c>
      <c r="F1799" s="14">
        <v>0.14059548248551201</v>
      </c>
      <c r="G1799" s="7">
        <v>1.0250458243097799E-2</v>
      </c>
      <c r="H1799" s="7">
        <v>1.6710354861810699E-4</v>
      </c>
      <c r="I1799" s="34">
        <v>4.5691016878790701E-2</v>
      </c>
      <c r="J1799" s="34">
        <v>4.6941393349194298E-3</v>
      </c>
      <c r="K1799" s="34">
        <v>0.12874421008950299</v>
      </c>
      <c r="L1799" s="34">
        <v>0.70875219499081599</v>
      </c>
      <c r="M1799" s="7">
        <v>1.9766505732220399E-2</v>
      </c>
      <c r="N1799" s="7">
        <v>3.7609509080643998E-2</v>
      </c>
      <c r="O1799" s="7">
        <v>2.1334338326731801E-3</v>
      </c>
      <c r="P1799" s="7">
        <v>4.2191428268718002E-2</v>
      </c>
      <c r="Q1799" s="7">
        <v>5.2411690898955898</v>
      </c>
    </row>
    <row r="1800" spans="1:17" hidden="1" x14ac:dyDescent="0.25">
      <c r="A1800" s="3" t="s">
        <v>61</v>
      </c>
      <c r="B1800" s="2">
        <v>43952</v>
      </c>
      <c r="C1800" s="34">
        <v>0.33859063025132202</v>
      </c>
      <c r="D1800" s="7">
        <v>7.8207703467899098E-2</v>
      </c>
      <c r="E1800" s="7">
        <v>0.77515951562007601</v>
      </c>
      <c r="F1800" s="14">
        <v>0.146632780912025</v>
      </c>
      <c r="G1800" s="7">
        <v>1.0395952097974901E-2</v>
      </c>
      <c r="H1800" s="7">
        <v>4.0046206014561898E-5</v>
      </c>
      <c r="I1800" s="34">
        <v>5.2639269206457701E-2</v>
      </c>
      <c r="J1800" s="34">
        <v>1.29562299839713E-2</v>
      </c>
      <c r="K1800" s="34">
        <v>0.131900525453505</v>
      </c>
      <c r="L1800" s="34">
        <v>0.66981322865021098</v>
      </c>
      <c r="M1800" s="7">
        <v>2.3778706413555301E-2</v>
      </c>
      <c r="N1800" s="7">
        <v>4.5370001655004398E-2</v>
      </c>
      <c r="O1800" s="7">
        <v>2.6012124157222599E-3</v>
      </c>
      <c r="P1800" s="7">
        <v>5.0504827917584198E-2</v>
      </c>
      <c r="Q1800" s="7">
        <v>5.3552924047097203</v>
      </c>
    </row>
    <row r="1801" spans="1:17" hidden="1" x14ac:dyDescent="0.25">
      <c r="A1801" s="3" t="s">
        <v>61</v>
      </c>
      <c r="B1801" s="2">
        <v>43983</v>
      </c>
      <c r="C1801" s="34">
        <v>0.41810258326702898</v>
      </c>
      <c r="D1801" s="7">
        <v>6.6203602436228998E-2</v>
      </c>
      <c r="E1801" s="7">
        <v>0.76767932438330799</v>
      </c>
      <c r="F1801" s="14">
        <v>0.16611707318046301</v>
      </c>
      <c r="G1801" s="7">
        <v>1.4319051798019299E-2</v>
      </c>
      <c r="H1801" s="7">
        <v>9.0239481795404593E-3</v>
      </c>
      <c r="I1801" s="34">
        <v>0.16271842802807199</v>
      </c>
      <c r="J1801" s="34">
        <v>3.3335186724993998E-2</v>
      </c>
      <c r="K1801" s="34">
        <v>0.119132550510512</v>
      </c>
      <c r="L1801" s="34">
        <v>0.51720607287138398</v>
      </c>
      <c r="M1801" s="7">
        <v>3.2294278340920801E-2</v>
      </c>
      <c r="N1801" s="7">
        <v>3.6333248855493903E-2</v>
      </c>
      <c r="O1801" s="7">
        <v>4.1157710116657203E-3</v>
      </c>
      <c r="P1801" s="7">
        <v>7.1521463679398406E-2</v>
      </c>
      <c r="Q1801" s="7">
        <v>5.2792810473900804</v>
      </c>
    </row>
    <row r="1802" spans="1:17" hidden="1" x14ac:dyDescent="0.25">
      <c r="A1802" s="3" t="s">
        <v>61</v>
      </c>
      <c r="B1802" s="2">
        <v>44013</v>
      </c>
      <c r="C1802" s="34">
        <v>0.71012408216657696</v>
      </c>
      <c r="D1802" s="7">
        <v>4.9400738957354202E-2</v>
      </c>
      <c r="E1802" s="7">
        <v>0.71841969825778096</v>
      </c>
      <c r="F1802" s="14">
        <v>0.23217956278486501</v>
      </c>
      <c r="G1802" s="7">
        <v>1.50323756445796E-2</v>
      </c>
      <c r="H1802" s="7">
        <v>1.9457351644434798E-2</v>
      </c>
      <c r="I1802" s="34">
        <v>0.315354002349717</v>
      </c>
      <c r="J1802" s="34">
        <v>5.92274216321192E-2</v>
      </c>
      <c r="K1802" s="34">
        <v>0.10868902421841301</v>
      </c>
      <c r="L1802" s="34">
        <v>0.32165789123566502</v>
      </c>
      <c r="M1802" s="7">
        <v>5.9439849172688797E-2</v>
      </c>
      <c r="N1802" s="7">
        <v>2.9272344301355401E-2</v>
      </c>
      <c r="O1802" s="7">
        <v>9.0213901450904993E-3</v>
      </c>
      <c r="P1802" s="7">
        <v>6.2848349655936706E-2</v>
      </c>
      <c r="Q1802" s="7">
        <v>5.4214897548127601</v>
      </c>
    </row>
    <row r="1803" spans="1:17" hidden="1" x14ac:dyDescent="0.25">
      <c r="A1803" s="3" t="s">
        <v>61</v>
      </c>
      <c r="B1803" s="2">
        <v>44044</v>
      </c>
      <c r="C1803" s="34">
        <v>0.90984405873945695</v>
      </c>
      <c r="D1803" s="7">
        <v>4.3898295637381998E-2</v>
      </c>
      <c r="E1803" s="7">
        <v>0.62869027439500602</v>
      </c>
      <c r="F1803" s="14">
        <v>0.32741142996761202</v>
      </c>
      <c r="G1803" s="7">
        <v>1.3054390643470999E-2</v>
      </c>
      <c r="H1803" s="7">
        <v>2.5748969419888999E-2</v>
      </c>
      <c r="I1803" s="34">
        <v>0.257709941802582</v>
      </c>
      <c r="J1803" s="34">
        <v>0.17176030728472999</v>
      </c>
      <c r="K1803" s="34">
        <v>0.106137222644286</v>
      </c>
      <c r="L1803" s="34">
        <v>0.25131622963466099</v>
      </c>
      <c r="M1803" s="7">
        <v>5.6267320264996E-2</v>
      </c>
      <c r="N1803" s="7">
        <v>2.6311966592916802E-2</v>
      </c>
      <c r="O1803" s="7">
        <v>2.9939139157279599E-2</v>
      </c>
      <c r="P1803" s="7">
        <v>6.1754512555187803E-2</v>
      </c>
      <c r="Q1803" s="7">
        <v>5.5675541924186902</v>
      </c>
    </row>
    <row r="1804" spans="1:17" hidden="1" x14ac:dyDescent="0.25">
      <c r="A1804" s="3" t="s">
        <v>61</v>
      </c>
      <c r="B1804" s="2">
        <v>44075</v>
      </c>
      <c r="C1804" s="34">
        <v>0.83766841310874496</v>
      </c>
      <c r="D1804" s="7">
        <v>4.7911199346064103E-2</v>
      </c>
      <c r="E1804" s="7">
        <v>0.64682118786621401</v>
      </c>
      <c r="F1804" s="14">
        <v>0.30526761278772102</v>
      </c>
      <c r="G1804" s="7">
        <v>1.3240968634918301E-2</v>
      </c>
      <c r="H1804" s="7">
        <v>2.5509691307766199E-2</v>
      </c>
      <c r="I1804" s="34">
        <v>0.238258330914562</v>
      </c>
      <c r="J1804" s="34">
        <v>0.15984260941045</v>
      </c>
      <c r="K1804" s="34">
        <v>0.108160090162119</v>
      </c>
      <c r="L1804" s="34">
        <v>0.28272689377069399</v>
      </c>
      <c r="M1804" s="7">
        <v>5.4636148250581003E-2</v>
      </c>
      <c r="N1804" s="7">
        <v>2.9963937399355201E-2</v>
      </c>
      <c r="O1804" s="7">
        <v>2.7402408259004699E-2</v>
      </c>
      <c r="P1804" s="7">
        <v>6.0258921890550002E-2</v>
      </c>
      <c r="Q1804" s="7">
        <v>5.5711310549824304</v>
      </c>
    </row>
    <row r="1805" spans="1:17" hidden="1" x14ac:dyDescent="0.25">
      <c r="A1805" s="3" t="s">
        <v>61</v>
      </c>
      <c r="B1805" s="2">
        <v>44105</v>
      </c>
      <c r="C1805" s="34">
        <v>0.66930110752943195</v>
      </c>
      <c r="D1805" s="7">
        <v>5.54192155118607E-2</v>
      </c>
      <c r="E1805" s="7">
        <v>0.75302514819017596</v>
      </c>
      <c r="F1805" s="14">
        <v>0.19155563629796299</v>
      </c>
      <c r="G1805" s="7">
        <v>1.5364709803910101E-2</v>
      </c>
      <c r="H1805" s="7">
        <v>2.07707782475656E-2</v>
      </c>
      <c r="I1805" s="34">
        <v>0.216095235929048</v>
      </c>
      <c r="J1805" s="34">
        <v>0.107294032267831</v>
      </c>
      <c r="K1805" s="34">
        <v>0.11660518776430499</v>
      </c>
      <c r="L1805" s="34">
        <v>0.36144921644352901</v>
      </c>
      <c r="M1805" s="7">
        <v>6.4592335927350294E-2</v>
      </c>
      <c r="N1805" s="7">
        <v>3.07526212450078E-2</v>
      </c>
      <c r="O1805" s="7">
        <v>9.2708697421817494E-3</v>
      </c>
      <c r="P1805" s="7">
        <v>5.7805012629272297E-2</v>
      </c>
      <c r="Q1805" s="7">
        <v>5.4001657824650904</v>
      </c>
    </row>
    <row r="1806" spans="1:17" hidden="1" x14ac:dyDescent="0.25">
      <c r="A1806" s="3" t="s">
        <v>61</v>
      </c>
      <c r="B1806" s="2">
        <v>44136</v>
      </c>
      <c r="C1806" s="34">
        <v>0.82973450332968401</v>
      </c>
      <c r="D1806" s="7">
        <v>4.1419534287686598E-2</v>
      </c>
      <c r="E1806" s="7">
        <v>0.69490745005004895</v>
      </c>
      <c r="F1806" s="14">
        <v>0.26367301566226398</v>
      </c>
      <c r="G1806" s="7">
        <v>1.24354236196228E-2</v>
      </c>
      <c r="H1806" s="7">
        <v>3.1685492896433701E-2</v>
      </c>
      <c r="I1806" s="34">
        <v>0.277570388937951</v>
      </c>
      <c r="J1806" s="34">
        <v>0.11890556349431999</v>
      </c>
      <c r="K1806" s="34">
        <v>0.12945154194146299</v>
      </c>
      <c r="L1806" s="34">
        <v>0.27898835129317101</v>
      </c>
      <c r="M1806" s="7">
        <v>6.6155190054378699E-2</v>
      </c>
      <c r="N1806" s="7">
        <v>2.8616218102665798E-2</v>
      </c>
      <c r="O1806" s="7">
        <v>1.11802701747389E-2</v>
      </c>
      <c r="P1806" s="7">
        <v>4.5011559485254697E-2</v>
      </c>
      <c r="Q1806" s="7">
        <v>5.6645045034581401</v>
      </c>
    </row>
    <row r="1807" spans="1:17" hidden="1" x14ac:dyDescent="0.25">
      <c r="A1807" s="3" t="s">
        <v>61</v>
      </c>
      <c r="B1807" s="2">
        <v>44166</v>
      </c>
      <c r="C1807" s="34">
        <v>0.87253573424362196</v>
      </c>
      <c r="D1807" s="7">
        <v>4.7403954319239099E-2</v>
      </c>
      <c r="E1807" s="7">
        <v>0.72648138815418195</v>
      </c>
      <c r="F1807" s="14">
        <v>0.226114657526579</v>
      </c>
      <c r="G1807" s="7">
        <v>1.3263178191498999E-2</v>
      </c>
      <c r="H1807" s="7">
        <v>2.6138627359415599E-2</v>
      </c>
      <c r="I1807" s="34">
        <v>0.28158762514138302</v>
      </c>
      <c r="J1807" s="34">
        <v>6.2209091338218302E-2</v>
      </c>
      <c r="K1807" s="34">
        <v>0.154854621909992</v>
      </c>
      <c r="L1807" s="34">
        <v>0.30417466999025899</v>
      </c>
      <c r="M1807" s="7">
        <v>7.7844179702861505E-2</v>
      </c>
      <c r="N1807" s="7">
        <v>2.60497459183953E-2</v>
      </c>
      <c r="O1807" s="7">
        <v>6.7029816982404501E-3</v>
      </c>
      <c r="P1807" s="7">
        <v>4.7175278749735101E-2</v>
      </c>
      <c r="Q1807" s="7">
        <v>5.5084398384977504</v>
      </c>
    </row>
    <row r="1808" spans="1:17" hidden="1" x14ac:dyDescent="0.25">
      <c r="A1808" s="3" t="s">
        <v>61</v>
      </c>
      <c r="B1808" s="2">
        <v>44197</v>
      </c>
      <c r="C1808" s="34">
        <v>0.334356261813332</v>
      </c>
      <c r="D1808" s="7">
        <v>7.7963478001608397E-2</v>
      </c>
      <c r="E1808" s="7">
        <v>0.77046796804194695</v>
      </c>
      <c r="F1808" s="14">
        <v>0.151568553956444</v>
      </c>
      <c r="G1808" s="7">
        <v>1.53403135025803E-2</v>
      </c>
      <c r="H1808" s="7">
        <v>1.5423915815691699E-3</v>
      </c>
      <c r="I1808" s="34">
        <v>3.9656297281119898E-2</v>
      </c>
      <c r="J1808" s="34">
        <v>5.1649950121542498E-2</v>
      </c>
      <c r="K1808" s="34">
        <v>9.8901579938625306E-2</v>
      </c>
      <c r="L1808" s="34">
        <v>0.59767165961966795</v>
      </c>
      <c r="M1808" s="7">
        <v>6.5476237631261203E-2</v>
      </c>
      <c r="N1808" s="7">
        <v>3.0667017326281999E-2</v>
      </c>
      <c r="O1808" s="7">
        <v>5.2228230890610699E-3</v>
      </c>
      <c r="P1808" s="7">
        <v>9.3871729908290805E-2</v>
      </c>
      <c r="Q1808" s="7">
        <v>5.3493823185721503</v>
      </c>
    </row>
    <row r="1809" spans="1:17" hidden="1" x14ac:dyDescent="0.25">
      <c r="A1809" s="3" t="s">
        <v>61</v>
      </c>
      <c r="B1809" s="2">
        <v>44228</v>
      </c>
      <c r="C1809" s="34">
        <v>0.34826636532712901</v>
      </c>
      <c r="D1809" s="7">
        <v>6.9356641173338895E-2</v>
      </c>
      <c r="E1809" s="7">
        <v>0.75259576923292004</v>
      </c>
      <c r="F1809" s="14">
        <v>0.17804758959374101</v>
      </c>
      <c r="G1809" s="7">
        <v>1.4948740790631901E-2</v>
      </c>
      <c r="H1809" s="7">
        <v>8.19584031259671E-4</v>
      </c>
      <c r="I1809" s="34">
        <v>4.12896675773744E-2</v>
      </c>
      <c r="J1809" s="34">
        <v>6.3640058562849905E-2</v>
      </c>
      <c r="K1809" s="34">
        <v>9.2291455375747997E-2</v>
      </c>
      <c r="L1809" s="34">
        <v>0.57520317638158203</v>
      </c>
      <c r="M1809" s="7">
        <v>7.7073090564362803E-2</v>
      </c>
      <c r="N1809" s="7">
        <v>3.1703277177170801E-2</v>
      </c>
      <c r="O1809" s="7">
        <v>5.0771529218964001E-3</v>
      </c>
      <c r="P1809" s="7">
        <v>9.7953796617124E-2</v>
      </c>
      <c r="Q1809" s="7">
        <v>5.3489965938969704</v>
      </c>
    </row>
    <row r="1810" spans="1:17" hidden="1" x14ac:dyDescent="0.25">
      <c r="A1810" s="3" t="s">
        <v>61</v>
      </c>
      <c r="B1810" s="2">
        <v>44256</v>
      </c>
      <c r="C1810" s="34">
        <v>0.44801814142051</v>
      </c>
      <c r="D1810" s="7">
        <v>6.6470997481857905E-2</v>
      </c>
      <c r="E1810" s="7">
        <v>0.76712661612890498</v>
      </c>
      <c r="F1810" s="14">
        <v>0.16640238638923699</v>
      </c>
      <c r="G1810" s="7">
        <v>2.25314334534913E-2</v>
      </c>
      <c r="H1810" s="7">
        <v>3.76769502380448E-4</v>
      </c>
      <c r="I1810" s="34">
        <v>4.8484577187575199E-2</v>
      </c>
      <c r="J1810" s="34">
        <v>6.3040678989427806E-2</v>
      </c>
      <c r="K1810" s="34">
        <v>0.102509696359947</v>
      </c>
      <c r="L1810" s="34">
        <v>0.550969236431747</v>
      </c>
      <c r="M1810" s="7">
        <v>7.8630501169057496E-2</v>
      </c>
      <c r="N1810" s="7">
        <v>3.69907738737296E-2</v>
      </c>
      <c r="O1810" s="7">
        <v>6.1843798305231297E-3</v>
      </c>
      <c r="P1810" s="7">
        <v>9.0281953202120097E-2</v>
      </c>
      <c r="Q1810" s="7">
        <v>5.2828842876800399</v>
      </c>
    </row>
    <row r="1811" spans="1:17" hidden="1" x14ac:dyDescent="0.25">
      <c r="A1811" s="3" t="s">
        <v>61</v>
      </c>
      <c r="B1811" s="2">
        <v>44287</v>
      </c>
      <c r="C1811" s="34">
        <v>0.74802452713331002</v>
      </c>
      <c r="D1811" s="7">
        <v>5.0925887000231797E-2</v>
      </c>
      <c r="E1811" s="7">
        <v>0.72028849570999198</v>
      </c>
      <c r="F1811" s="14">
        <v>0.228785617289777</v>
      </c>
      <c r="G1811" s="7">
        <v>1.6610718930415901E-2</v>
      </c>
      <c r="H1811" s="7">
        <v>1.5210722493510199E-2</v>
      </c>
      <c r="I1811" s="34">
        <v>0.273499681931897</v>
      </c>
      <c r="J1811" s="34">
        <v>6.6704673005969606E-2</v>
      </c>
      <c r="K1811" s="34">
        <v>0.126550966668978</v>
      </c>
      <c r="L1811" s="34">
        <v>0.33343308786787101</v>
      </c>
      <c r="M1811" s="7">
        <v>6.6753378572524905E-2</v>
      </c>
      <c r="N1811" s="7">
        <v>2.5374938661629799E-2</v>
      </c>
      <c r="O1811" s="7">
        <v>1.2979968632707201E-2</v>
      </c>
      <c r="P1811" s="7">
        <v>6.2881863234496696E-2</v>
      </c>
      <c r="Q1811" s="7">
        <v>5.58392657439689</v>
      </c>
    </row>
    <row r="1812" spans="1:17" hidden="1" x14ac:dyDescent="0.25">
      <c r="A1812" s="3" t="s">
        <v>61</v>
      </c>
      <c r="B1812" s="2">
        <v>44317</v>
      </c>
      <c r="C1812" s="34">
        <v>0.899546057466593</v>
      </c>
      <c r="D1812" s="7">
        <v>4.4262319478442398E-2</v>
      </c>
      <c r="E1812" s="7">
        <v>0.66535182933694903</v>
      </c>
      <c r="F1812" s="14">
        <v>0.29038585118460902</v>
      </c>
      <c r="G1812" s="7">
        <v>1.49783851189684E-2</v>
      </c>
      <c r="H1812" s="7">
        <v>2.3598289301064699E-2</v>
      </c>
      <c r="I1812" s="34">
        <v>0.27423869421719499</v>
      </c>
      <c r="J1812" s="34">
        <v>0.14925899282666799</v>
      </c>
      <c r="K1812" s="34">
        <v>8.5647714572744102E-2</v>
      </c>
      <c r="L1812" s="34">
        <v>0.2842700403774</v>
      </c>
      <c r="M1812" s="7">
        <v>6.2713789975856707E-2</v>
      </c>
      <c r="N1812" s="7">
        <v>1.9524243576237998E-2</v>
      </c>
      <c r="O1812" s="7">
        <v>2.2665271883691499E-2</v>
      </c>
      <c r="P1812" s="7">
        <v>6.3104578150173604E-2</v>
      </c>
      <c r="Q1812" s="7">
        <v>5.6404855469168398</v>
      </c>
    </row>
    <row r="1813" spans="1:17" hidden="1" x14ac:dyDescent="0.25">
      <c r="A1813" s="3" t="s">
        <v>61</v>
      </c>
      <c r="B1813" s="2">
        <v>44348</v>
      </c>
      <c r="C1813" s="34">
        <v>0.91887249511949998</v>
      </c>
      <c r="D1813" s="7">
        <v>3.9248272835218E-2</v>
      </c>
      <c r="E1813" s="7">
        <v>0.66672864419025701</v>
      </c>
      <c r="F1813" s="14">
        <v>0.29402308297452501</v>
      </c>
      <c r="G1813" s="7">
        <v>1.7116055498527599E-2</v>
      </c>
      <c r="H1813" s="7">
        <v>2.8164481529212599E-2</v>
      </c>
      <c r="I1813" s="34">
        <v>0.26793863890175801</v>
      </c>
      <c r="J1813" s="34">
        <v>0.18237446940302399</v>
      </c>
      <c r="K1813" s="34">
        <v>6.6793293484518096E-2</v>
      </c>
      <c r="L1813" s="34">
        <v>0.25923057081202699</v>
      </c>
      <c r="M1813" s="7">
        <v>6.2737120057841406E-2</v>
      </c>
      <c r="N1813" s="7">
        <v>2.2292692745042399E-2</v>
      </c>
      <c r="O1813" s="7">
        <v>2.8342651463754399E-2</v>
      </c>
      <c r="P1813" s="7">
        <v>6.5010026104295002E-2</v>
      </c>
      <c r="Q1813" s="7">
        <v>5.4925965203318698</v>
      </c>
    </row>
    <row r="1814" spans="1:17" hidden="1" x14ac:dyDescent="0.25">
      <c r="A1814" s="3" t="s">
        <v>61</v>
      </c>
      <c r="B1814" s="2">
        <v>44378</v>
      </c>
      <c r="C1814" s="34">
        <v>0.96826471017443305</v>
      </c>
      <c r="D1814" s="7">
        <v>4.3757971922628397E-2</v>
      </c>
      <c r="E1814" s="7">
        <v>0.63652847961590797</v>
      </c>
      <c r="F1814" s="14">
        <v>0.31971354846146399</v>
      </c>
      <c r="G1814" s="7">
        <v>1.58743573506617E-2</v>
      </c>
      <c r="H1814" s="7">
        <v>3.0672174834639701E-2</v>
      </c>
      <c r="I1814" s="34">
        <v>0.25212336011446701</v>
      </c>
      <c r="J1814" s="34">
        <v>0.18105317591485701</v>
      </c>
      <c r="K1814" s="34">
        <v>6.7134042568254296E-2</v>
      </c>
      <c r="L1814" s="34">
        <v>0.26445489639558201</v>
      </c>
      <c r="M1814" s="7">
        <v>6.57440006163824E-2</v>
      </c>
      <c r="N1814" s="7">
        <v>2.0440955222596199E-2</v>
      </c>
      <c r="O1814" s="7">
        <v>3.6583782427709099E-2</v>
      </c>
      <c r="P1814" s="7">
        <v>6.5919254554850107E-2</v>
      </c>
      <c r="Q1814" s="7">
        <v>5.55251806417622</v>
      </c>
    </row>
    <row r="1815" spans="1:17" hidden="1" x14ac:dyDescent="0.25">
      <c r="A1815" s="3" t="s">
        <v>61</v>
      </c>
      <c r="B1815" s="2">
        <v>44409</v>
      </c>
      <c r="C1815" s="34">
        <v>1.02978838238727</v>
      </c>
      <c r="D1815" s="7">
        <v>3.8070469993695198E-2</v>
      </c>
      <c r="E1815" s="7">
        <v>0.58624816962730797</v>
      </c>
      <c r="F1815" s="14">
        <v>0.37568136037899702</v>
      </c>
      <c r="G1815" s="7">
        <v>1.6298658432616901E-2</v>
      </c>
      <c r="H1815" s="7">
        <v>3.6706141593673899E-2</v>
      </c>
      <c r="I1815" s="34">
        <v>0.231318578664443</v>
      </c>
      <c r="J1815" s="34">
        <v>0.23326639684949299</v>
      </c>
      <c r="K1815" s="34">
        <v>6.8591406327056806E-2</v>
      </c>
      <c r="L1815" s="34">
        <v>0.22932343449168199</v>
      </c>
      <c r="M1815" s="7">
        <v>6.0803751579945303E-2</v>
      </c>
      <c r="N1815" s="7">
        <v>1.81969647591315E-2</v>
      </c>
      <c r="O1815" s="7">
        <v>4.4964347434010697E-2</v>
      </c>
      <c r="P1815" s="7">
        <v>6.0530319867946603E-2</v>
      </c>
      <c r="Q1815" s="7">
        <v>5.6249419194958898</v>
      </c>
    </row>
    <row r="1816" spans="1:17" x14ac:dyDescent="0.25">
      <c r="A1816" s="3" t="s">
        <v>61</v>
      </c>
      <c r="B1816" s="2">
        <v>44440</v>
      </c>
      <c r="C1816" s="34">
        <v>0.99913088231762004</v>
      </c>
      <c r="D1816" s="7">
        <v>3.8964279728001802E-2</v>
      </c>
      <c r="E1816" s="7">
        <v>0.64792394639744799</v>
      </c>
      <c r="F1816" s="14">
        <v>0.31311177387455003</v>
      </c>
      <c r="G1816" s="7">
        <v>1.7073399981391901E-2</v>
      </c>
      <c r="H1816" s="7">
        <v>2.7341563934190301E-2</v>
      </c>
      <c r="I1816" s="34">
        <v>0.227193315465363</v>
      </c>
      <c r="J1816" s="34">
        <v>0.24322374390033999</v>
      </c>
      <c r="K1816" s="34">
        <v>6.8461735467013604E-2</v>
      </c>
      <c r="L1816" s="34">
        <v>0.23442774674203901</v>
      </c>
      <c r="M1816" s="7">
        <v>5.5737903085271601E-2</v>
      </c>
      <c r="N1816" s="7">
        <v>2.1927315939627101E-2</v>
      </c>
      <c r="O1816" s="7">
        <v>3.7443505404435098E-2</v>
      </c>
      <c r="P1816" s="7">
        <v>6.7169770080327998E-2</v>
      </c>
      <c r="Q1816" s="7">
        <v>5.5634897900057103</v>
      </c>
    </row>
    <row r="1817" spans="1:17" hidden="1" x14ac:dyDescent="0.25">
      <c r="A1817" s="3" t="s">
        <v>62</v>
      </c>
      <c r="B1817" s="2">
        <v>43466</v>
      </c>
      <c r="C1817" s="34">
        <v>0.82551914347232402</v>
      </c>
      <c r="D1817" s="7">
        <v>6.8222290543028002E-2</v>
      </c>
      <c r="E1817" s="7">
        <v>0.53023650560031099</v>
      </c>
      <c r="F1817" s="14">
        <v>0.40154120385666098</v>
      </c>
      <c r="G1817" s="7">
        <v>1.6133600608528299E-2</v>
      </c>
      <c r="H1817" s="7">
        <v>3.4501877578251801E-2</v>
      </c>
      <c r="I1817" s="34">
        <v>0.24869938228072</v>
      </c>
      <c r="J1817" s="34">
        <v>0.170523468020115</v>
      </c>
      <c r="K1817" s="34">
        <v>7.5193173125091703E-2</v>
      </c>
      <c r="L1817" s="34">
        <v>0.12877425387354899</v>
      </c>
      <c r="M1817" s="7">
        <v>0.10519794200864099</v>
      </c>
      <c r="N1817" s="7">
        <v>5.9736181335466501E-2</v>
      </c>
      <c r="O1817" s="7">
        <v>0.110807056403121</v>
      </c>
      <c r="P1817" s="7">
        <v>5.0433064766516697E-2</v>
      </c>
      <c r="Q1817" s="7">
        <v>5.7738123883815398</v>
      </c>
    </row>
    <row r="1818" spans="1:17" hidden="1" x14ac:dyDescent="0.25">
      <c r="A1818" s="3" t="s">
        <v>62</v>
      </c>
      <c r="B1818" s="2">
        <v>43497</v>
      </c>
      <c r="C1818" s="34">
        <v>0.85361236950702102</v>
      </c>
      <c r="D1818" s="7">
        <v>6.8510695941595701E-2</v>
      </c>
      <c r="E1818" s="7">
        <v>0.51151516803515495</v>
      </c>
      <c r="F1818" s="14">
        <v>0.41997413602325001</v>
      </c>
      <c r="G1818" s="7">
        <v>1.72488734660592E-2</v>
      </c>
      <c r="H1818" s="7">
        <v>3.3049643887028801E-2</v>
      </c>
      <c r="I1818" s="34">
        <v>0.24649345439262199</v>
      </c>
      <c r="J1818" s="34">
        <v>0.18648417499141201</v>
      </c>
      <c r="K1818" s="34">
        <v>7.0018698664501805E-2</v>
      </c>
      <c r="L1818" s="34">
        <v>0.128439647782911</v>
      </c>
      <c r="M1818" s="7">
        <v>0.109798250946828</v>
      </c>
      <c r="N1818" s="7">
        <v>5.2699501441978103E-2</v>
      </c>
      <c r="O1818" s="7">
        <v>0.102138094361652</v>
      </c>
      <c r="P1818" s="7">
        <v>5.3629660065006503E-2</v>
      </c>
      <c r="Q1818" s="7">
        <v>5.8952548519169596</v>
      </c>
    </row>
    <row r="1819" spans="1:17" hidden="1" x14ac:dyDescent="0.25">
      <c r="A1819" s="3" t="s">
        <v>62</v>
      </c>
      <c r="B1819" s="2">
        <v>43525</v>
      </c>
      <c r="C1819" s="34">
        <v>1.01618465266284</v>
      </c>
      <c r="D1819" s="7">
        <v>5.9410234233229102E-2</v>
      </c>
      <c r="E1819" s="7">
        <v>0.52962149869271602</v>
      </c>
      <c r="F1819" s="14">
        <v>0.41096826707405498</v>
      </c>
      <c r="G1819" s="7">
        <v>1.7175354857771101E-2</v>
      </c>
      <c r="H1819" s="7">
        <v>2.9679225619122899E-2</v>
      </c>
      <c r="I1819" s="34">
        <v>0.26929814679478098</v>
      </c>
      <c r="J1819" s="34">
        <v>0.18391606600717</v>
      </c>
      <c r="K1819" s="34">
        <v>7.4086197199972004E-2</v>
      </c>
      <c r="L1819" s="34">
        <v>0.12200025146746001</v>
      </c>
      <c r="M1819" s="7">
        <v>9.9000146279402901E-2</v>
      </c>
      <c r="N1819" s="7">
        <v>5.3686109287642503E-2</v>
      </c>
      <c r="O1819" s="7">
        <v>0.104763635779624</v>
      </c>
      <c r="P1819" s="7">
        <v>4.6394866707053901E-2</v>
      </c>
      <c r="Q1819" s="7">
        <v>5.8686577865053797</v>
      </c>
    </row>
    <row r="1820" spans="1:17" hidden="1" x14ac:dyDescent="0.25">
      <c r="A1820" s="3" t="s">
        <v>62</v>
      </c>
      <c r="B1820" s="2">
        <v>43556</v>
      </c>
      <c r="C1820" s="34">
        <v>0.95967899353946096</v>
      </c>
      <c r="D1820" s="7">
        <v>6.4118256639794202E-2</v>
      </c>
      <c r="E1820" s="7">
        <v>0.51962206837495595</v>
      </c>
      <c r="F1820" s="14">
        <v>0.41625967498525002</v>
      </c>
      <c r="G1820" s="7">
        <v>1.74752339779147E-2</v>
      </c>
      <c r="H1820" s="7">
        <v>2.9028293481970901E-2</v>
      </c>
      <c r="I1820" s="34">
        <v>0.27856518389705198</v>
      </c>
      <c r="J1820" s="34">
        <v>0.17404349992221099</v>
      </c>
      <c r="K1820" s="34">
        <v>7.0262289989868207E-2</v>
      </c>
      <c r="L1820" s="34">
        <v>0.12260689638359799</v>
      </c>
      <c r="M1820" s="7">
        <v>9.5480790624951101E-2</v>
      </c>
      <c r="N1820" s="7">
        <v>5.9943306906491002E-2</v>
      </c>
      <c r="O1820" s="7">
        <v>9.6989058585819202E-2</v>
      </c>
      <c r="P1820" s="7">
        <v>5.5605446230123999E-2</v>
      </c>
      <c r="Q1820" s="7">
        <v>5.7663759700368997</v>
      </c>
    </row>
    <row r="1821" spans="1:17" hidden="1" x14ac:dyDescent="0.25">
      <c r="A1821" s="3" t="s">
        <v>62</v>
      </c>
      <c r="B1821" s="2">
        <v>43586</v>
      </c>
      <c r="C1821" s="34">
        <v>1.0206059020790901</v>
      </c>
      <c r="D1821" s="7">
        <v>5.9964266588666597E-2</v>
      </c>
      <c r="E1821" s="7">
        <v>0.52426412620242202</v>
      </c>
      <c r="F1821" s="14">
        <v>0.41577160720891099</v>
      </c>
      <c r="G1821" s="7">
        <v>1.6468195004980399E-2</v>
      </c>
      <c r="H1821" s="7">
        <v>2.8116902454366401E-2</v>
      </c>
      <c r="I1821" s="34">
        <v>0.28023509979861</v>
      </c>
      <c r="J1821" s="34">
        <v>0.168305863416743</v>
      </c>
      <c r="K1821" s="34">
        <v>7.8345026874502705E-2</v>
      </c>
      <c r="L1821" s="34">
        <v>0.116891770798845</v>
      </c>
      <c r="M1821" s="7">
        <v>9.6781614458432697E-2</v>
      </c>
      <c r="N1821" s="7">
        <v>5.40988719921731E-2</v>
      </c>
      <c r="O1821" s="7">
        <v>0.11080863732669</v>
      </c>
      <c r="P1821" s="7">
        <v>4.9948017874657302E-2</v>
      </c>
      <c r="Q1821" s="7">
        <v>5.71659490038253</v>
      </c>
    </row>
    <row r="1822" spans="1:17" hidden="1" x14ac:dyDescent="0.25">
      <c r="A1822" s="3" t="s">
        <v>62</v>
      </c>
      <c r="B1822" s="2">
        <v>43617</v>
      </c>
      <c r="C1822" s="34">
        <v>1.0034386837094</v>
      </c>
      <c r="D1822" s="7">
        <v>6.0705489032582799E-2</v>
      </c>
      <c r="E1822" s="7">
        <v>0.48134943759317</v>
      </c>
      <c r="F1822" s="14">
        <v>0.457945073374247</v>
      </c>
      <c r="G1822" s="7">
        <v>1.6056351066067402E-2</v>
      </c>
      <c r="H1822" s="7">
        <v>3.0210569919987999E-2</v>
      </c>
      <c r="I1822" s="34">
        <v>0.279925312215064</v>
      </c>
      <c r="J1822" s="34">
        <v>0.166676967423626</v>
      </c>
      <c r="K1822" s="34">
        <v>7.7370295461872102E-2</v>
      </c>
      <c r="L1822" s="34">
        <v>0.11535234839587701</v>
      </c>
      <c r="M1822" s="7">
        <v>9.5983156671102202E-2</v>
      </c>
      <c r="N1822" s="7">
        <v>5.1560771573643097E-2</v>
      </c>
      <c r="O1822" s="7">
        <v>0.10680941341371</v>
      </c>
      <c r="P1822" s="7">
        <v>6.0054813859050399E-2</v>
      </c>
      <c r="Q1822" s="7">
        <v>5.7528839569236201</v>
      </c>
    </row>
    <row r="1823" spans="1:17" hidden="1" x14ac:dyDescent="0.25">
      <c r="A1823" s="3" t="s">
        <v>62</v>
      </c>
      <c r="B1823" s="2">
        <v>43647</v>
      </c>
      <c r="C1823" s="34">
        <v>1.0440389674263599</v>
      </c>
      <c r="D1823" s="7">
        <v>5.8829910976521398E-2</v>
      </c>
      <c r="E1823" s="7">
        <v>0.50515047788562994</v>
      </c>
      <c r="F1823" s="14">
        <v>0.43601961113784898</v>
      </c>
      <c r="G1823" s="7">
        <v>1.4731800688693401E-2</v>
      </c>
      <c r="H1823" s="7">
        <v>3.1046892899458899E-2</v>
      </c>
      <c r="I1823" s="34">
        <v>0.290346409047746</v>
      </c>
      <c r="J1823" s="34">
        <v>0.15672225797022701</v>
      </c>
      <c r="K1823" s="34">
        <v>7.5720280924582703E-2</v>
      </c>
      <c r="L1823" s="34">
        <v>0.114487672569574</v>
      </c>
      <c r="M1823" s="7">
        <v>9.9057918758452601E-2</v>
      </c>
      <c r="N1823" s="7">
        <v>5.41977481984749E-2</v>
      </c>
      <c r="O1823" s="7">
        <v>0.10400249037371199</v>
      </c>
      <c r="P1823" s="7">
        <v>5.9686528569078197E-2</v>
      </c>
      <c r="Q1823" s="7">
        <v>5.8072943620795403</v>
      </c>
    </row>
    <row r="1824" spans="1:17" hidden="1" x14ac:dyDescent="0.25">
      <c r="A1824" s="3" t="s">
        <v>62</v>
      </c>
      <c r="B1824" s="2">
        <v>43678</v>
      </c>
      <c r="C1824" s="34">
        <v>1.0152954943447901</v>
      </c>
      <c r="D1824" s="7">
        <v>6.7108591183477895E-2</v>
      </c>
      <c r="E1824" s="7">
        <v>0.51010017223029303</v>
      </c>
      <c r="F1824" s="14">
        <v>0.42279123658622902</v>
      </c>
      <c r="G1824" s="7">
        <v>1.41441876062519E-2</v>
      </c>
      <c r="H1824" s="7">
        <v>2.9400568326435301E-2</v>
      </c>
      <c r="I1824" s="34">
        <v>0.29167510742401198</v>
      </c>
      <c r="J1824" s="34">
        <v>0.17736855258692399</v>
      </c>
      <c r="K1824" s="34">
        <v>6.3432954698510402E-2</v>
      </c>
      <c r="L1824" s="34">
        <v>0.114234448776858</v>
      </c>
      <c r="M1824" s="7">
        <v>9.5451787448295106E-2</v>
      </c>
      <c r="N1824" s="7">
        <v>5.50139929085358E-2</v>
      </c>
      <c r="O1824" s="7">
        <v>0.108680318453913</v>
      </c>
      <c r="P1824" s="7">
        <v>5.0598081770264897E-2</v>
      </c>
      <c r="Q1824" s="7">
        <v>5.8261269239374602</v>
      </c>
    </row>
    <row r="1825" spans="1:17" hidden="1" x14ac:dyDescent="0.25">
      <c r="A1825" s="3" t="s">
        <v>62</v>
      </c>
      <c r="B1825" s="2">
        <v>43709</v>
      </c>
      <c r="C1825" s="34">
        <v>0.93441517493412496</v>
      </c>
      <c r="D1825" s="7">
        <v>6.3562105791228396E-2</v>
      </c>
      <c r="E1825" s="7">
        <v>0.52137487853537001</v>
      </c>
      <c r="F1825" s="14">
        <v>0.41506301567340198</v>
      </c>
      <c r="G1825" s="7">
        <v>1.56964722737312E-2</v>
      </c>
      <c r="H1825" s="7">
        <v>2.9452821576982601E-2</v>
      </c>
      <c r="I1825" s="34">
        <v>0.275434150750068</v>
      </c>
      <c r="J1825" s="34">
        <v>0.168374962740476</v>
      </c>
      <c r="K1825" s="34">
        <v>6.1958930489864797E-2</v>
      </c>
      <c r="L1825" s="34">
        <v>0.122105046168263</v>
      </c>
      <c r="M1825" s="7">
        <v>0.102786078669343</v>
      </c>
      <c r="N1825" s="7">
        <v>5.5179272225194601E-2</v>
      </c>
      <c r="O1825" s="7">
        <v>0.115749607868275</v>
      </c>
      <c r="P1825" s="7">
        <v>5.3262657237802401E-2</v>
      </c>
      <c r="Q1825" s="7">
        <v>5.7619853543277602</v>
      </c>
    </row>
    <row r="1826" spans="1:17" hidden="1" x14ac:dyDescent="0.25">
      <c r="A1826" s="3" t="s">
        <v>62</v>
      </c>
      <c r="B1826" s="2">
        <v>43739</v>
      </c>
      <c r="C1826" s="34">
        <v>0.98394237597523804</v>
      </c>
      <c r="D1826" s="7">
        <v>6.9508395040533605E-2</v>
      </c>
      <c r="E1826" s="7">
        <v>0.51559271171103205</v>
      </c>
      <c r="F1826" s="14">
        <v>0.41489889324843399</v>
      </c>
      <c r="G1826" s="7">
        <v>1.4716010389191099E-2</v>
      </c>
      <c r="H1826" s="7">
        <v>3.02104982300519E-2</v>
      </c>
      <c r="I1826" s="34">
        <v>0.29093950140205399</v>
      </c>
      <c r="J1826" s="34">
        <v>0.17314735507291901</v>
      </c>
      <c r="K1826" s="34">
        <v>6.5535019868712005E-2</v>
      </c>
      <c r="L1826" s="34">
        <v>0.123897613449168</v>
      </c>
      <c r="M1826" s="7">
        <v>9.9518870188349998E-2</v>
      </c>
      <c r="N1826" s="7">
        <v>6.2863461843836996E-2</v>
      </c>
      <c r="O1826" s="7">
        <v>9.2972043495301193E-2</v>
      </c>
      <c r="P1826" s="7">
        <v>4.6199626060416402E-2</v>
      </c>
      <c r="Q1826" s="7">
        <v>5.8719773645741498</v>
      </c>
    </row>
    <row r="1827" spans="1:17" hidden="1" x14ac:dyDescent="0.25">
      <c r="A1827" s="3" t="s">
        <v>62</v>
      </c>
      <c r="B1827" s="2">
        <v>43770</v>
      </c>
      <c r="C1827" s="34">
        <v>1.04273282739753</v>
      </c>
      <c r="D1827" s="7">
        <v>6.2138736986794001E-2</v>
      </c>
      <c r="E1827" s="7">
        <v>0.50200641970656901</v>
      </c>
      <c r="F1827" s="14">
        <v>0.43585484330663699</v>
      </c>
      <c r="G1827" s="7">
        <v>1.4491776567249801E-2</v>
      </c>
      <c r="H1827" s="7">
        <v>3.6651895213252399E-2</v>
      </c>
      <c r="I1827" s="34">
        <v>0.30356729604466798</v>
      </c>
      <c r="J1827" s="34">
        <v>0.17102788737067401</v>
      </c>
      <c r="K1827" s="34">
        <v>7.5178005072683005E-2</v>
      </c>
      <c r="L1827" s="34">
        <v>8.9643402600937103E-2</v>
      </c>
      <c r="M1827" s="7">
        <v>0.10395049769440599</v>
      </c>
      <c r="N1827" s="7">
        <v>6.8453245223319803E-2</v>
      </c>
      <c r="O1827" s="7">
        <v>8.6329745218133594E-2</v>
      </c>
      <c r="P1827" s="7">
        <v>5.0706248994676302E-2</v>
      </c>
      <c r="Q1827" s="7">
        <v>5.8290215532929404</v>
      </c>
    </row>
    <row r="1828" spans="1:17" hidden="1" x14ac:dyDescent="0.25">
      <c r="A1828" s="3" t="s">
        <v>62</v>
      </c>
      <c r="B1828" s="2">
        <v>43800</v>
      </c>
      <c r="C1828" s="34">
        <v>1.30053541495182</v>
      </c>
      <c r="D1828" s="7">
        <v>5.6981178261846101E-2</v>
      </c>
      <c r="E1828" s="7">
        <v>0.52528697178500505</v>
      </c>
      <c r="F1828" s="14">
        <v>0.41773184995314899</v>
      </c>
      <c r="G1828" s="7">
        <v>1.4101587868762099E-2</v>
      </c>
      <c r="H1828" s="7">
        <v>4.5612796771507397E-2</v>
      </c>
      <c r="I1828" s="34">
        <v>0.34865346026187599</v>
      </c>
      <c r="J1828" s="34">
        <v>0.15461812458420801</v>
      </c>
      <c r="K1828" s="34">
        <v>9.13621300318114E-2</v>
      </c>
      <c r="L1828" s="34">
        <v>7.89728127465434E-2</v>
      </c>
      <c r="M1828" s="7">
        <v>0.10403088744521199</v>
      </c>
      <c r="N1828" s="7">
        <v>5.61817873211998E-2</v>
      </c>
      <c r="O1828" s="7">
        <v>6.8142393688460701E-2</v>
      </c>
      <c r="P1828" s="7">
        <v>3.8324019280419203E-2</v>
      </c>
      <c r="Q1828" s="7">
        <v>5.83508341661702</v>
      </c>
    </row>
    <row r="1829" spans="1:17" hidden="1" x14ac:dyDescent="0.25">
      <c r="A1829" s="3" t="s">
        <v>62</v>
      </c>
      <c r="B1829" s="2">
        <v>43831</v>
      </c>
      <c r="C1829" s="34">
        <v>0.80333531771451006</v>
      </c>
      <c r="D1829" s="7">
        <v>6.6511175890586499E-2</v>
      </c>
      <c r="E1829" s="7">
        <v>0.54219790731131001</v>
      </c>
      <c r="F1829" s="14">
        <v>0.39129091679810402</v>
      </c>
      <c r="G1829" s="7">
        <v>1.8358263066921499E-2</v>
      </c>
      <c r="H1829" s="7">
        <v>3.2227418522776698E-2</v>
      </c>
      <c r="I1829" s="34">
        <v>0.25011769534612499</v>
      </c>
      <c r="J1829" s="34">
        <v>0.18663152324799501</v>
      </c>
      <c r="K1829" s="34">
        <v>7.0570697643016794E-2</v>
      </c>
      <c r="L1829" s="34">
        <v>0.105108573215554</v>
      </c>
      <c r="M1829" s="7">
        <v>0.113172415698572</v>
      </c>
      <c r="N1829" s="7">
        <v>6.0558163141731403E-2</v>
      </c>
      <c r="O1829" s="7">
        <v>0.10045996394019301</v>
      </c>
      <c r="P1829" s="7">
        <v>6.2795286177114495E-2</v>
      </c>
      <c r="Q1829" s="7">
        <v>5.8822229770223604</v>
      </c>
    </row>
    <row r="1830" spans="1:17" hidden="1" x14ac:dyDescent="0.25">
      <c r="A1830" s="3" t="s">
        <v>62</v>
      </c>
      <c r="B1830" s="2">
        <v>43862</v>
      </c>
      <c r="C1830" s="34">
        <v>0.82567613575434595</v>
      </c>
      <c r="D1830" s="7">
        <v>6.6928588001222103E-2</v>
      </c>
      <c r="E1830" s="7">
        <v>0.52272740814688901</v>
      </c>
      <c r="F1830" s="14">
        <v>0.41034400385188902</v>
      </c>
      <c r="G1830" s="7">
        <v>1.7651842332375801E-2</v>
      </c>
      <c r="H1830" s="7">
        <v>3.2367531513225398E-2</v>
      </c>
      <c r="I1830" s="34">
        <v>0.25695380522891298</v>
      </c>
      <c r="J1830" s="34">
        <v>0.19716114380472</v>
      </c>
      <c r="K1830" s="34">
        <v>6.6290804303674095E-2</v>
      </c>
      <c r="L1830" s="34">
        <v>0.105259610706329</v>
      </c>
      <c r="M1830" s="7">
        <v>0.10936122181294899</v>
      </c>
      <c r="N1830" s="7">
        <v>5.4183174715247799E-2</v>
      </c>
      <c r="O1830" s="7">
        <v>0.102598613956786</v>
      </c>
      <c r="P1830" s="7">
        <v>5.8172251625778701E-2</v>
      </c>
      <c r="Q1830" s="7">
        <v>5.7257291650718098</v>
      </c>
    </row>
    <row r="1831" spans="1:17" hidden="1" x14ac:dyDescent="0.25">
      <c r="A1831" s="3" t="s">
        <v>62</v>
      </c>
      <c r="B1831" s="2">
        <v>43891</v>
      </c>
      <c r="C1831" s="34">
        <v>0.62481553812419</v>
      </c>
      <c r="D1831" s="7">
        <v>8.3736826820302104E-2</v>
      </c>
      <c r="E1831" s="7">
        <v>0.57495180034309301</v>
      </c>
      <c r="F1831" s="14">
        <v>0.34131137283660401</v>
      </c>
      <c r="G1831" s="7">
        <v>1.88456616105852E-2</v>
      </c>
      <c r="H1831" s="7">
        <v>3.5395780128805399E-2</v>
      </c>
      <c r="I1831" s="34">
        <v>0.22608783001749899</v>
      </c>
      <c r="J1831" s="34">
        <v>0.15321846995865901</v>
      </c>
      <c r="K1831" s="34">
        <v>6.00227976745773E-2</v>
      </c>
      <c r="L1831" s="34">
        <v>0.17458672708320599</v>
      </c>
      <c r="M1831" s="7">
        <v>0.115832352556669</v>
      </c>
      <c r="N1831" s="7">
        <v>8.1664972903794403E-2</v>
      </c>
      <c r="O1831" s="7">
        <v>7.3926732323991995E-2</v>
      </c>
      <c r="P1831" s="7">
        <v>6.0418675742212297E-2</v>
      </c>
      <c r="Q1831" s="7">
        <v>5.7529185980092299</v>
      </c>
    </row>
    <row r="1832" spans="1:17" hidden="1" x14ac:dyDescent="0.25">
      <c r="A1832" s="3" t="s">
        <v>62</v>
      </c>
      <c r="B1832" s="2">
        <v>43922</v>
      </c>
      <c r="C1832" s="34">
        <v>0.19445569009556901</v>
      </c>
      <c r="D1832" s="7">
        <v>0.18645094133901099</v>
      </c>
      <c r="E1832" s="7">
        <v>0.62949856198971499</v>
      </c>
      <c r="F1832" s="14">
        <v>0.18405049667127399</v>
      </c>
      <c r="G1832" s="7">
        <v>2.9481085603344299E-2</v>
      </c>
      <c r="H1832" s="7">
        <v>7.1936142602265201E-4</v>
      </c>
      <c r="I1832" s="34">
        <v>5.8054780771391999E-2</v>
      </c>
      <c r="J1832" s="34">
        <v>2.7130859086910899E-2</v>
      </c>
      <c r="K1832" s="34">
        <v>2.1367862197873101E-2</v>
      </c>
      <c r="L1832" s="34">
        <v>0.451446733063258</v>
      </c>
      <c r="M1832" s="7">
        <v>6.8687840904653893E-2</v>
      </c>
      <c r="N1832" s="7">
        <v>0.26321221355631402</v>
      </c>
      <c r="O1832" s="7">
        <v>2.9616761674697602E-3</v>
      </c>
      <c r="P1832" s="7">
        <v>7.6937587222761894E-2</v>
      </c>
      <c r="Q1832" s="7">
        <v>6.1011075498496004</v>
      </c>
    </row>
    <row r="1833" spans="1:17" hidden="1" x14ac:dyDescent="0.25">
      <c r="A1833" s="3" t="s">
        <v>62</v>
      </c>
      <c r="B1833" s="2">
        <v>43952</v>
      </c>
      <c r="C1833" s="34">
        <v>0.25349367460237499</v>
      </c>
      <c r="D1833" s="7">
        <v>0.156078871147566</v>
      </c>
      <c r="E1833" s="7">
        <v>0.62368605429855295</v>
      </c>
      <c r="F1833" s="14">
        <v>0.220235074553881</v>
      </c>
      <c r="G1833" s="7">
        <v>2.3618652114441099E-2</v>
      </c>
      <c r="H1833" s="7">
        <v>8.0842174776768201E-4</v>
      </c>
      <c r="I1833" s="34">
        <v>7.1735998063407094E-2</v>
      </c>
      <c r="J1833" s="34">
        <v>3.6860296416203399E-2</v>
      </c>
      <c r="K1833" s="34">
        <v>2.1020705480159801E-2</v>
      </c>
      <c r="L1833" s="34">
        <v>0.422138580261536</v>
      </c>
      <c r="M1833" s="7">
        <v>7.1332332401492601E-2</v>
      </c>
      <c r="N1833" s="7">
        <v>0.27428289429694802</v>
      </c>
      <c r="O1833" s="7">
        <v>3.3769501362125101E-3</v>
      </c>
      <c r="P1833" s="7">
        <v>7.4825169081831996E-2</v>
      </c>
      <c r="Q1833" s="7">
        <v>6.1061393464768603</v>
      </c>
    </row>
    <row r="1834" spans="1:17" hidden="1" x14ac:dyDescent="0.25">
      <c r="A1834" s="3" t="s">
        <v>62</v>
      </c>
      <c r="B1834" s="2">
        <v>43983</v>
      </c>
      <c r="C1834" s="34">
        <v>0.45887489010600302</v>
      </c>
      <c r="D1834" s="7">
        <v>0.11649252762564</v>
      </c>
      <c r="E1834" s="7">
        <v>0.53305564893380497</v>
      </c>
      <c r="F1834" s="14">
        <v>0.35045182344055498</v>
      </c>
      <c r="G1834" s="7">
        <v>1.8990978421095699E-2</v>
      </c>
      <c r="H1834" s="7">
        <v>1.8608789589514601E-2</v>
      </c>
      <c r="I1834" s="34">
        <v>0.33599054540191797</v>
      </c>
      <c r="J1834" s="34">
        <v>7.0836956885895697E-2</v>
      </c>
      <c r="K1834" s="34">
        <v>4.0332841101801999E-2</v>
      </c>
      <c r="L1834" s="34">
        <v>0.21077779425983101</v>
      </c>
      <c r="M1834" s="7">
        <v>7.5640911573936404E-2</v>
      </c>
      <c r="N1834" s="7">
        <v>0.13523377562911301</v>
      </c>
      <c r="O1834" s="7">
        <v>6.1504846351759001E-3</v>
      </c>
      <c r="P1834" s="7">
        <v>8.7436922501717307E-2</v>
      </c>
      <c r="Q1834" s="7">
        <v>5.8563245924736798</v>
      </c>
    </row>
    <row r="1835" spans="1:17" hidden="1" x14ac:dyDescent="0.25">
      <c r="A1835" s="3" t="s">
        <v>62</v>
      </c>
      <c r="B1835" s="2">
        <v>44013</v>
      </c>
      <c r="C1835" s="34">
        <v>0.73454745027300705</v>
      </c>
      <c r="D1835" s="7">
        <v>9.0335627249623199E-2</v>
      </c>
      <c r="E1835" s="7">
        <v>0.54643858051849603</v>
      </c>
      <c r="F1835" s="14">
        <v>0.36322579223188101</v>
      </c>
      <c r="G1835" s="7">
        <v>1.3674703200223799E-2</v>
      </c>
      <c r="H1835" s="7">
        <v>2.5553900132573099E-2</v>
      </c>
      <c r="I1835" s="34">
        <v>0.35816211864727499</v>
      </c>
      <c r="J1835" s="34">
        <v>0.14098761499801099</v>
      </c>
      <c r="K1835" s="34">
        <v>5.2787147673979302E-2</v>
      </c>
      <c r="L1835" s="34">
        <v>0.134483559578225</v>
      </c>
      <c r="M1835" s="7">
        <v>0.118595600962805</v>
      </c>
      <c r="N1835" s="7">
        <v>9.2335131823371205E-2</v>
      </c>
      <c r="O1835" s="7">
        <v>1.29844835447661E-2</v>
      </c>
      <c r="P1835" s="7">
        <v>5.0435739438769403E-2</v>
      </c>
      <c r="Q1835" s="7">
        <v>5.9229105773173298</v>
      </c>
    </row>
    <row r="1836" spans="1:17" hidden="1" x14ac:dyDescent="0.25">
      <c r="A1836" s="3" t="s">
        <v>62</v>
      </c>
      <c r="B1836" s="2">
        <v>44044</v>
      </c>
      <c r="C1836" s="34">
        <v>0.80554903004337697</v>
      </c>
      <c r="D1836" s="7">
        <v>8.3257067147716801E-2</v>
      </c>
      <c r="E1836" s="7">
        <v>0.57391666630470395</v>
      </c>
      <c r="F1836" s="14">
        <v>0.34282626654758003</v>
      </c>
      <c r="G1836" s="7">
        <v>1.33712278910206E-2</v>
      </c>
      <c r="H1836" s="7">
        <v>2.4995912991308399E-2</v>
      </c>
      <c r="I1836" s="34">
        <v>0.32753016063477303</v>
      </c>
      <c r="J1836" s="34">
        <v>0.17823312028906199</v>
      </c>
      <c r="K1836" s="34">
        <v>5.7690887398661503E-2</v>
      </c>
      <c r="L1836" s="34">
        <v>0.11464603292362199</v>
      </c>
      <c r="M1836" s="7">
        <v>0.102805593480971</v>
      </c>
      <c r="N1836" s="7">
        <v>8.3353972800234405E-2</v>
      </c>
      <c r="O1836" s="7">
        <v>2.3305214304688099E-2</v>
      </c>
      <c r="P1836" s="7">
        <v>7.4067877285658501E-2</v>
      </c>
      <c r="Q1836" s="7">
        <v>5.9446789941978402</v>
      </c>
    </row>
    <row r="1837" spans="1:17" hidden="1" x14ac:dyDescent="0.25">
      <c r="A1837" s="3" t="s">
        <v>62</v>
      </c>
      <c r="B1837" s="2">
        <v>44075</v>
      </c>
      <c r="C1837" s="34">
        <v>0.77121162330691495</v>
      </c>
      <c r="D1837" s="7">
        <v>9.2023311431743401E-2</v>
      </c>
      <c r="E1837" s="7">
        <v>0.56333128611323302</v>
      </c>
      <c r="F1837" s="14">
        <v>0.34464540245502401</v>
      </c>
      <c r="G1837" s="7">
        <v>1.7408106061254799E-2</v>
      </c>
      <c r="H1837" s="7">
        <v>2.5866136133852399E-2</v>
      </c>
      <c r="I1837" s="34">
        <v>0.30891441499463501</v>
      </c>
      <c r="J1837" s="34">
        <v>0.16433522200682699</v>
      </c>
      <c r="K1837" s="34">
        <v>5.7637479087781697E-2</v>
      </c>
      <c r="L1837" s="34">
        <v>0.114972164208403</v>
      </c>
      <c r="M1837" s="7">
        <v>0.115366293574361</v>
      </c>
      <c r="N1837" s="7">
        <v>7.6054232377676695E-2</v>
      </c>
      <c r="O1837" s="7">
        <v>3.2364027866226601E-2</v>
      </c>
      <c r="P1837" s="7">
        <v>8.7081923688980697E-2</v>
      </c>
      <c r="Q1837" s="7">
        <v>5.8334284787556996</v>
      </c>
    </row>
    <row r="1838" spans="1:17" hidden="1" x14ac:dyDescent="0.25">
      <c r="A1838" s="3" t="s">
        <v>62</v>
      </c>
      <c r="B1838" s="2">
        <v>44105</v>
      </c>
      <c r="C1838" s="34">
        <v>0.82292598313852205</v>
      </c>
      <c r="D1838" s="7">
        <v>8.4002017193052406E-2</v>
      </c>
      <c r="E1838" s="7">
        <v>0.54303216953803901</v>
      </c>
      <c r="F1838" s="14">
        <v>0.37296581326890799</v>
      </c>
      <c r="G1838" s="7">
        <v>1.24449079109103E-2</v>
      </c>
      <c r="H1838" s="7">
        <v>3.0301454786627401E-2</v>
      </c>
      <c r="I1838" s="34">
        <v>0.33576369505029002</v>
      </c>
      <c r="J1838" s="34">
        <v>0.16938413879832501</v>
      </c>
      <c r="K1838" s="34">
        <v>4.85534127497292E-2</v>
      </c>
      <c r="L1838" s="34">
        <v>0.117879900771599</v>
      </c>
      <c r="M1838" s="7">
        <v>0.111567016397654</v>
      </c>
      <c r="N1838" s="7">
        <v>9.0297654758009299E-2</v>
      </c>
      <c r="O1838" s="7">
        <v>3.3288635185832298E-2</v>
      </c>
      <c r="P1838" s="7">
        <v>5.0519183591022997E-2</v>
      </c>
      <c r="Q1838" s="7">
        <v>5.73308982699211</v>
      </c>
    </row>
    <row r="1839" spans="1:17" hidden="1" x14ac:dyDescent="0.25">
      <c r="A1839" s="3" t="s">
        <v>62</v>
      </c>
      <c r="B1839" s="2">
        <v>44136</v>
      </c>
      <c r="C1839" s="34">
        <v>0.46959779113807798</v>
      </c>
      <c r="D1839" s="7">
        <v>0.11713527855585899</v>
      </c>
      <c r="E1839" s="7">
        <v>0.59712352652272105</v>
      </c>
      <c r="F1839" s="14">
        <v>0.28574119492142103</v>
      </c>
      <c r="G1839" s="7">
        <v>2.0680368333070499E-2</v>
      </c>
      <c r="H1839" s="7">
        <v>1.9440254583254799E-2</v>
      </c>
      <c r="I1839" s="34">
        <v>0.16954468989479099</v>
      </c>
      <c r="J1839" s="34">
        <v>0.11995560688339001</v>
      </c>
      <c r="K1839" s="34">
        <v>4.2890652801037703E-2</v>
      </c>
      <c r="L1839" s="34">
        <v>0.193111610212436</v>
      </c>
      <c r="M1839" s="7">
        <v>0.15478349144345299</v>
      </c>
      <c r="N1839" s="7">
        <v>0.18171320900485399</v>
      </c>
      <c r="O1839" s="7">
        <v>1.9632934345332299E-2</v>
      </c>
      <c r="P1839" s="7">
        <v>7.8247182498380599E-2</v>
      </c>
      <c r="Q1839" s="7">
        <v>5.8094249574620296</v>
      </c>
    </row>
    <row r="1840" spans="1:17" hidden="1" x14ac:dyDescent="0.25">
      <c r="A1840" s="3" t="s">
        <v>62</v>
      </c>
      <c r="B1840" s="2">
        <v>44166</v>
      </c>
      <c r="C1840" s="34">
        <v>1.0593341584001601</v>
      </c>
      <c r="D1840" s="7">
        <v>7.7911654470918301E-2</v>
      </c>
      <c r="E1840" s="7">
        <v>0.54925921034548897</v>
      </c>
      <c r="F1840" s="14">
        <v>0.37282913518359201</v>
      </c>
      <c r="G1840" s="7">
        <v>1.7270937234873399E-2</v>
      </c>
      <c r="H1840" s="7">
        <v>4.01716716905305E-2</v>
      </c>
      <c r="I1840" s="34">
        <v>0.41151929859171299</v>
      </c>
      <c r="J1840" s="34">
        <v>0.101723969185863</v>
      </c>
      <c r="K1840" s="34">
        <v>6.7648621271957601E-2</v>
      </c>
      <c r="L1840" s="34">
        <v>0.11542169118974401</v>
      </c>
      <c r="M1840" s="7">
        <v>0.113476139100351</v>
      </c>
      <c r="N1840" s="7">
        <v>7.2898582866182698E-2</v>
      </c>
      <c r="O1840" s="7">
        <v>1.6179031253542898E-2</v>
      </c>
      <c r="P1840" s="7">
        <v>4.36900576152413E-2</v>
      </c>
      <c r="Q1840" s="7">
        <v>5.8109578248598996</v>
      </c>
    </row>
    <row r="1841" spans="1:17" hidden="1" x14ac:dyDescent="0.25">
      <c r="A1841" s="3" t="s">
        <v>62</v>
      </c>
      <c r="B1841" s="2">
        <v>44197</v>
      </c>
      <c r="C1841" s="34">
        <v>0.28153979824751901</v>
      </c>
      <c r="D1841" s="7">
        <v>0.167355074597969</v>
      </c>
      <c r="E1841" s="7">
        <v>0.604053005819702</v>
      </c>
      <c r="F1841" s="14">
        <v>0.228591919582328</v>
      </c>
      <c r="G1841" s="7">
        <v>3.12196921695784E-2</v>
      </c>
      <c r="H1841" s="7">
        <v>3.34528259650899E-3</v>
      </c>
      <c r="I1841" s="34">
        <v>7.8532307003537694E-2</v>
      </c>
      <c r="J1841" s="34">
        <v>0.12077699929218499</v>
      </c>
      <c r="K1841" s="34">
        <v>3.13819188335255E-2</v>
      </c>
      <c r="L1841" s="34">
        <v>0.29856261243168503</v>
      </c>
      <c r="M1841" s="7">
        <v>0.16278892159417799</v>
      </c>
      <c r="N1841" s="7">
        <v>0.15486319023936099</v>
      </c>
      <c r="O1841" s="7">
        <v>1.7319941981093798E-2</v>
      </c>
      <c r="P1841" s="7">
        <v>0.101209133858347</v>
      </c>
      <c r="Q1841" s="7">
        <v>5.8295884816149304</v>
      </c>
    </row>
    <row r="1842" spans="1:17" hidden="1" x14ac:dyDescent="0.25">
      <c r="A1842" s="3" t="s">
        <v>62</v>
      </c>
      <c r="B1842" s="2">
        <v>44228</v>
      </c>
      <c r="C1842" s="34">
        <v>0.30742492848250702</v>
      </c>
      <c r="D1842" s="7">
        <v>0.148318430387159</v>
      </c>
      <c r="E1842" s="7">
        <v>0.57720920642751905</v>
      </c>
      <c r="F1842" s="14">
        <v>0.27447236318532198</v>
      </c>
      <c r="G1842" s="7">
        <v>2.98548150619521E-2</v>
      </c>
      <c r="H1842" s="7">
        <v>3.8815334369949601E-3</v>
      </c>
      <c r="I1842" s="34">
        <v>6.6508751040697395E-2</v>
      </c>
      <c r="J1842" s="34">
        <v>0.118183680793624</v>
      </c>
      <c r="K1842" s="34">
        <v>3.0285212302267502E-2</v>
      </c>
      <c r="L1842" s="34">
        <v>0.28012721377760902</v>
      </c>
      <c r="M1842" s="7">
        <v>0.16721500961114599</v>
      </c>
      <c r="N1842" s="7">
        <v>0.185441351345561</v>
      </c>
      <c r="O1842" s="7">
        <v>1.8585975378324099E-2</v>
      </c>
      <c r="P1842" s="7">
        <v>9.9916457251824298E-2</v>
      </c>
      <c r="Q1842" s="7">
        <v>5.9136365425584199</v>
      </c>
    </row>
    <row r="1843" spans="1:17" hidden="1" x14ac:dyDescent="0.25">
      <c r="A1843" s="3" t="s">
        <v>62</v>
      </c>
      <c r="B1843" s="2">
        <v>44256</v>
      </c>
      <c r="C1843" s="34">
        <v>0.36514077026326702</v>
      </c>
      <c r="D1843" s="7">
        <v>0.168766804668737</v>
      </c>
      <c r="E1843" s="7">
        <v>0.60365649863820003</v>
      </c>
      <c r="F1843" s="14">
        <v>0.22757669669306299</v>
      </c>
      <c r="G1843" s="7">
        <v>3.3144855854318603E-2</v>
      </c>
      <c r="H1843" s="7">
        <v>3.0928730380168001E-3</v>
      </c>
      <c r="I1843" s="34">
        <v>7.2795480148385799E-2</v>
      </c>
      <c r="J1843" s="34">
        <v>0.11575723824098599</v>
      </c>
      <c r="K1843" s="34">
        <v>2.49565741458589E-2</v>
      </c>
      <c r="L1843" s="34">
        <v>0.26933178125681401</v>
      </c>
      <c r="M1843" s="7">
        <v>0.18385006956286601</v>
      </c>
      <c r="N1843" s="7">
        <v>0.19378044291455901</v>
      </c>
      <c r="O1843" s="7">
        <v>2.36919148296292E-2</v>
      </c>
      <c r="P1843" s="7">
        <v>7.9598770008565203E-2</v>
      </c>
      <c r="Q1843" s="7">
        <v>5.8589093204720504</v>
      </c>
    </row>
    <row r="1844" spans="1:17" hidden="1" x14ac:dyDescent="0.25">
      <c r="A1844" s="3" t="s">
        <v>62</v>
      </c>
      <c r="B1844" s="2">
        <v>44287</v>
      </c>
      <c r="C1844" s="34">
        <v>0.71127498237254005</v>
      </c>
      <c r="D1844" s="7">
        <v>0.103692223601622</v>
      </c>
      <c r="E1844" s="7">
        <v>0.53284505999950804</v>
      </c>
      <c r="F1844" s="14">
        <v>0.36346271639887101</v>
      </c>
      <c r="G1844" s="7">
        <v>1.5768341033325601E-2</v>
      </c>
      <c r="H1844" s="7">
        <v>1.8206517115057601E-2</v>
      </c>
      <c r="I1844" s="34">
        <v>0.37768131773943597</v>
      </c>
      <c r="J1844" s="34">
        <v>9.2865589609806995E-2</v>
      </c>
      <c r="K1844" s="34">
        <v>4.2476388491977601E-2</v>
      </c>
      <c r="L1844" s="34">
        <v>0.15478505047932001</v>
      </c>
      <c r="M1844" s="7">
        <v>0.108019216738528</v>
      </c>
      <c r="N1844" s="7">
        <v>9.2595060588892705E-2</v>
      </c>
      <c r="O1844" s="7">
        <v>2.8773239445866499E-2</v>
      </c>
      <c r="P1844" s="7">
        <v>6.88292787577897E-2</v>
      </c>
      <c r="Q1844" s="7">
        <v>5.9209000651629404</v>
      </c>
    </row>
    <row r="1845" spans="1:17" hidden="1" x14ac:dyDescent="0.25">
      <c r="A1845" s="3" t="s">
        <v>62</v>
      </c>
      <c r="B1845" s="2">
        <v>44317</v>
      </c>
      <c r="C1845" s="34">
        <v>0.82515314573145404</v>
      </c>
      <c r="D1845" s="7">
        <v>8.8719600039564098E-2</v>
      </c>
      <c r="E1845" s="7">
        <v>0.54104387999220105</v>
      </c>
      <c r="F1845" s="14">
        <v>0.37023651996823498</v>
      </c>
      <c r="G1845" s="7">
        <v>1.33551687833746E-2</v>
      </c>
      <c r="H1845" s="7">
        <v>2.2392340971428799E-2</v>
      </c>
      <c r="I1845" s="34">
        <v>0.35204161564796899</v>
      </c>
      <c r="J1845" s="34">
        <v>0.13735699752726099</v>
      </c>
      <c r="K1845" s="34">
        <v>4.62137578374038E-2</v>
      </c>
      <c r="L1845" s="34">
        <v>0.13618030225876401</v>
      </c>
      <c r="M1845" s="7">
        <v>0.10804299850278599</v>
      </c>
      <c r="N1845" s="7">
        <v>7.5277264992280504E-2</v>
      </c>
      <c r="O1845" s="7">
        <v>4.0897913390966101E-2</v>
      </c>
      <c r="P1845" s="7">
        <v>6.8241640087765204E-2</v>
      </c>
      <c r="Q1845" s="7">
        <v>5.8393154576593602</v>
      </c>
    </row>
    <row r="1846" spans="1:17" hidden="1" x14ac:dyDescent="0.25">
      <c r="A1846" s="3" t="s">
        <v>62</v>
      </c>
      <c r="B1846" s="2">
        <v>44348</v>
      </c>
      <c r="C1846" s="34">
        <v>0.82435326964287003</v>
      </c>
      <c r="D1846" s="7">
        <v>9.6985912118339401E-2</v>
      </c>
      <c r="E1846" s="7">
        <v>0.52641967073795504</v>
      </c>
      <c r="F1846" s="14">
        <v>0.37659441714370501</v>
      </c>
      <c r="G1846" s="7">
        <v>1.4568394662035E-2</v>
      </c>
      <c r="H1846" s="7">
        <v>2.40807333208535E-2</v>
      </c>
      <c r="I1846" s="34">
        <v>0.32210433499315899</v>
      </c>
      <c r="J1846" s="34">
        <v>0.16151455565637199</v>
      </c>
      <c r="K1846" s="34">
        <v>4.07113183913392E-2</v>
      </c>
      <c r="L1846" s="34">
        <v>0.12989487347068199</v>
      </c>
      <c r="M1846" s="7">
        <v>0.102593625023364</v>
      </c>
      <c r="N1846" s="7">
        <v>6.8241071287987495E-2</v>
      </c>
      <c r="O1846" s="7">
        <v>6.3818398313012406E-2</v>
      </c>
      <c r="P1846" s="7">
        <v>7.2472694881195704E-2</v>
      </c>
      <c r="Q1846" s="7">
        <v>5.8405513266808304</v>
      </c>
    </row>
    <row r="1847" spans="1:17" hidden="1" x14ac:dyDescent="0.25">
      <c r="A1847" s="3" t="s">
        <v>62</v>
      </c>
      <c r="B1847" s="2">
        <v>44378</v>
      </c>
      <c r="C1847" s="34">
        <v>0.90665818785753804</v>
      </c>
      <c r="D1847" s="7">
        <v>9.0311764199720798E-2</v>
      </c>
      <c r="E1847" s="7">
        <v>0.53539970160449502</v>
      </c>
      <c r="F1847" s="14">
        <v>0.37428853419578401</v>
      </c>
      <c r="G1847" s="7">
        <v>1.4735029391375601E-2</v>
      </c>
      <c r="H1847" s="7">
        <v>2.3748786751544199E-2</v>
      </c>
      <c r="I1847" s="34">
        <v>0.300952728019519</v>
      </c>
      <c r="J1847" s="34">
        <v>0.172776115499372</v>
      </c>
      <c r="K1847" s="34">
        <v>4.1411919897287701E-2</v>
      </c>
      <c r="L1847" s="34">
        <v>0.12772280586656001</v>
      </c>
      <c r="M1847" s="7">
        <v>0.101660396554105</v>
      </c>
      <c r="N1847" s="7">
        <v>6.9895078941665301E-2</v>
      </c>
      <c r="O1847" s="7">
        <v>7.2736105787546204E-2</v>
      </c>
      <c r="P1847" s="7">
        <v>7.4361033291025197E-2</v>
      </c>
      <c r="Q1847" s="7">
        <v>5.8136297170127698</v>
      </c>
    </row>
    <row r="1848" spans="1:17" hidden="1" x14ac:dyDescent="0.25">
      <c r="A1848" s="3" t="s">
        <v>62</v>
      </c>
      <c r="B1848" s="2">
        <v>44409</v>
      </c>
      <c r="C1848" s="34">
        <v>0.90723019165425101</v>
      </c>
      <c r="D1848" s="7">
        <v>9.14668931057495E-2</v>
      </c>
      <c r="E1848" s="7">
        <v>0.51579877161693799</v>
      </c>
      <c r="F1848" s="14">
        <v>0.392734335277312</v>
      </c>
      <c r="G1848" s="7">
        <v>1.3969586249382E-2</v>
      </c>
      <c r="H1848" s="7">
        <v>2.7037881475689401E-2</v>
      </c>
      <c r="I1848" s="34">
        <v>0.30317492894942299</v>
      </c>
      <c r="J1848" s="34">
        <v>0.18578143123845001</v>
      </c>
      <c r="K1848" s="34">
        <v>4.3706770583112897E-2</v>
      </c>
      <c r="L1848" s="34">
        <v>0.12163002513356801</v>
      </c>
      <c r="M1848" s="7">
        <v>0.10184974921857499</v>
      </c>
      <c r="N1848" s="7">
        <v>6.5756833778437301E-2</v>
      </c>
      <c r="O1848" s="7">
        <v>7.8125912624174398E-2</v>
      </c>
      <c r="P1848" s="7">
        <v>5.8966880749187899E-2</v>
      </c>
      <c r="Q1848" s="7">
        <v>5.8655742969199602</v>
      </c>
    </row>
    <row r="1849" spans="1:17" x14ac:dyDescent="0.25">
      <c r="A1849" s="3" t="s">
        <v>62</v>
      </c>
      <c r="B1849" s="2">
        <v>44440</v>
      </c>
      <c r="C1849" s="34">
        <v>0.84848649563175105</v>
      </c>
      <c r="D1849" s="7">
        <v>9.3349504884424298E-2</v>
      </c>
      <c r="E1849" s="7">
        <v>0.53205193563211295</v>
      </c>
      <c r="F1849" s="14">
        <v>0.37459855948346299</v>
      </c>
      <c r="G1849" s="7">
        <v>1.5365954616622801E-2</v>
      </c>
      <c r="H1849" s="7">
        <v>2.9608304802502299E-2</v>
      </c>
      <c r="I1849" s="34">
        <v>0.28261536273568399</v>
      </c>
      <c r="J1849" s="34">
        <v>0.18283385647</v>
      </c>
      <c r="K1849" s="34">
        <v>4.6588938263265399E-2</v>
      </c>
      <c r="L1849" s="34">
        <v>0.12839434706032599</v>
      </c>
      <c r="M1849" s="7">
        <v>9.7769797972590694E-2</v>
      </c>
      <c r="N1849" s="7">
        <v>6.7179316617774307E-2</v>
      </c>
      <c r="O1849" s="7">
        <v>8.9156386863997905E-2</v>
      </c>
      <c r="P1849" s="7">
        <v>6.0487734597236303E-2</v>
      </c>
      <c r="Q1849" s="7">
        <v>5.8539106905280702</v>
      </c>
    </row>
    <row r="1850" spans="1:17" hidden="1" x14ac:dyDescent="0.25">
      <c r="A1850" s="3" t="s">
        <v>63</v>
      </c>
      <c r="B1850" s="2">
        <v>43466</v>
      </c>
      <c r="C1850" s="34">
        <v>0.81693377759200003</v>
      </c>
      <c r="D1850" s="7">
        <v>1.8744145252838299E-2</v>
      </c>
      <c r="E1850" s="7">
        <v>0.51950603189705402</v>
      </c>
      <c r="F1850" s="14">
        <v>0.46174982285010702</v>
      </c>
      <c r="G1850" s="7">
        <v>9.7659747391364102E-3</v>
      </c>
      <c r="H1850" s="7">
        <v>2.4597280009019E-2</v>
      </c>
      <c r="I1850" s="34">
        <v>0.18923582890992699</v>
      </c>
      <c r="J1850" s="34">
        <v>0.11524393308437</v>
      </c>
      <c r="K1850" s="34">
        <v>0.10702629795797799</v>
      </c>
      <c r="L1850" s="34">
        <v>0.238407362754049</v>
      </c>
      <c r="M1850" s="7">
        <v>5.2692720597442101E-2</v>
      </c>
      <c r="N1850" s="7">
        <v>5.9521218527607E-2</v>
      </c>
      <c r="O1850" s="7">
        <v>5.9029633647055199E-2</v>
      </c>
      <c r="P1850" s="7">
        <v>0.14447974977341699</v>
      </c>
      <c r="Q1850" s="7">
        <v>6.5610793695813401</v>
      </c>
    </row>
    <row r="1851" spans="1:17" hidden="1" x14ac:dyDescent="0.25">
      <c r="A1851" s="3" t="s">
        <v>63</v>
      </c>
      <c r="B1851" s="2">
        <v>43497</v>
      </c>
      <c r="C1851" s="34">
        <v>0.826196906930873</v>
      </c>
      <c r="D1851" s="7">
        <v>2.1882654172681901E-2</v>
      </c>
      <c r="E1851" s="7">
        <v>0.51613276878147996</v>
      </c>
      <c r="F1851" s="14">
        <v>0.46198457704583801</v>
      </c>
      <c r="G1851" s="7">
        <v>8.1553681735709004E-3</v>
      </c>
      <c r="H1851" s="7">
        <v>2.3298848777527598E-2</v>
      </c>
      <c r="I1851" s="34">
        <v>0.19162145598834501</v>
      </c>
      <c r="J1851" s="34">
        <v>0.12825393603353299</v>
      </c>
      <c r="K1851" s="34">
        <v>9.7698360645898902E-2</v>
      </c>
      <c r="L1851" s="34">
        <v>0.23925125129145</v>
      </c>
      <c r="M1851" s="7">
        <v>5.3797287638236498E-2</v>
      </c>
      <c r="N1851" s="7">
        <v>4.1054825075475497E-2</v>
      </c>
      <c r="O1851" s="7">
        <v>7.6416217787281596E-2</v>
      </c>
      <c r="P1851" s="7">
        <v>0.140452448588681</v>
      </c>
      <c r="Q1851" s="7">
        <v>6.5145116770728304</v>
      </c>
    </row>
    <row r="1852" spans="1:17" hidden="1" x14ac:dyDescent="0.25">
      <c r="A1852" s="3" t="s">
        <v>63</v>
      </c>
      <c r="B1852" s="2">
        <v>43525</v>
      </c>
      <c r="C1852" s="34">
        <v>0.97659419424356797</v>
      </c>
      <c r="D1852" s="7">
        <v>2.10552443775733E-2</v>
      </c>
      <c r="E1852" s="7">
        <v>0.49526626157428599</v>
      </c>
      <c r="F1852" s="14">
        <v>0.48367849404814001</v>
      </c>
      <c r="G1852" s="7">
        <v>1.04968313489883E-2</v>
      </c>
      <c r="H1852" s="7">
        <v>2.2635234454651602E-2</v>
      </c>
      <c r="I1852" s="34">
        <v>0.21467114046858801</v>
      </c>
      <c r="J1852" s="34">
        <v>0.121843466349236</v>
      </c>
      <c r="K1852" s="34">
        <v>0.100881792887746</v>
      </c>
      <c r="L1852" s="34">
        <v>0.23697985469526101</v>
      </c>
      <c r="M1852" s="7">
        <v>4.9114595438004303E-2</v>
      </c>
      <c r="N1852" s="7">
        <v>4.2051124967737101E-2</v>
      </c>
      <c r="O1852" s="7">
        <v>6.2535093917544401E-2</v>
      </c>
      <c r="P1852" s="7">
        <v>0.13879086547224301</v>
      </c>
      <c r="Q1852" s="7">
        <v>6.5643939951198602</v>
      </c>
    </row>
    <row r="1853" spans="1:17" hidden="1" x14ac:dyDescent="0.25">
      <c r="A1853" s="3" t="s">
        <v>63</v>
      </c>
      <c r="B1853" s="2">
        <v>43556</v>
      </c>
      <c r="C1853" s="34">
        <v>0.94824010190302499</v>
      </c>
      <c r="D1853" s="7">
        <v>1.85117292002017E-2</v>
      </c>
      <c r="E1853" s="7">
        <v>0.50724617078771905</v>
      </c>
      <c r="F1853" s="14">
        <v>0.47424210001208</v>
      </c>
      <c r="G1853" s="7">
        <v>9.2089751180409497E-3</v>
      </c>
      <c r="H1853" s="7">
        <v>2.3509085459179801E-2</v>
      </c>
      <c r="I1853" s="34">
        <v>0.22170243844208501</v>
      </c>
      <c r="J1853" s="34">
        <v>0.11900720182741201</v>
      </c>
      <c r="K1853" s="34">
        <v>9.5525056446614895E-2</v>
      </c>
      <c r="L1853" s="34">
        <v>0.22880457308729901</v>
      </c>
      <c r="M1853" s="7">
        <v>4.8074536971844599E-2</v>
      </c>
      <c r="N1853" s="7">
        <v>4.4332274495981303E-2</v>
      </c>
      <c r="O1853" s="7">
        <v>7.3570730684458394E-2</v>
      </c>
      <c r="P1853" s="7">
        <v>0.136265127467084</v>
      </c>
      <c r="Q1853" s="7">
        <v>6.4419027319998303</v>
      </c>
    </row>
    <row r="1854" spans="1:17" hidden="1" x14ac:dyDescent="0.25">
      <c r="A1854" s="3" t="s">
        <v>63</v>
      </c>
      <c r="B1854" s="2">
        <v>43586</v>
      </c>
      <c r="C1854" s="34">
        <v>1.00088423829982</v>
      </c>
      <c r="D1854" s="7">
        <v>2.15054090402656E-2</v>
      </c>
      <c r="E1854" s="7">
        <v>0.49993435725698798</v>
      </c>
      <c r="F1854" s="14">
        <v>0.47856023370274697</v>
      </c>
      <c r="G1854" s="7">
        <v>9.2310435769365103E-3</v>
      </c>
      <c r="H1854" s="7">
        <v>2.3272506714140599E-2</v>
      </c>
      <c r="I1854" s="34">
        <v>0.21531591464379099</v>
      </c>
      <c r="J1854" s="34">
        <v>0.115023213256229</v>
      </c>
      <c r="K1854" s="34">
        <v>9.9141897032298795E-2</v>
      </c>
      <c r="L1854" s="34">
        <v>0.21755147751658499</v>
      </c>
      <c r="M1854" s="7">
        <v>4.8828920973185599E-2</v>
      </c>
      <c r="N1854" s="7">
        <v>3.99852748246649E-2</v>
      </c>
      <c r="O1854" s="7">
        <v>8.4632905338904302E-2</v>
      </c>
      <c r="P1854" s="7">
        <v>0.14701684612326399</v>
      </c>
      <c r="Q1854" s="7">
        <v>6.5649861552619297</v>
      </c>
    </row>
    <row r="1855" spans="1:17" hidden="1" x14ac:dyDescent="0.25">
      <c r="A1855" s="3" t="s">
        <v>63</v>
      </c>
      <c r="B1855" s="2">
        <v>43617</v>
      </c>
      <c r="C1855" s="34">
        <v>0.93914873293081602</v>
      </c>
      <c r="D1855" s="7">
        <v>2.0651241227182902E-2</v>
      </c>
      <c r="E1855" s="7">
        <v>0.49699895100012598</v>
      </c>
      <c r="F1855" s="14">
        <v>0.48234980777269099</v>
      </c>
      <c r="G1855" s="7">
        <v>8.6119655560001999E-3</v>
      </c>
      <c r="H1855" s="7">
        <v>2.3797173516440898E-2</v>
      </c>
      <c r="I1855" s="34">
        <v>0.220887719552182</v>
      </c>
      <c r="J1855" s="34">
        <v>0.115255494813836</v>
      </c>
      <c r="K1855" s="34">
        <v>0.104949492201037</v>
      </c>
      <c r="L1855" s="34">
        <v>0.23724693673178199</v>
      </c>
      <c r="M1855" s="7">
        <v>5.0322101311109001E-2</v>
      </c>
      <c r="N1855" s="7">
        <v>3.9065467932014597E-2</v>
      </c>
      <c r="O1855" s="7">
        <v>6.3448658304570305E-2</v>
      </c>
      <c r="P1855" s="7">
        <v>0.136414990081028</v>
      </c>
      <c r="Q1855" s="7">
        <v>6.5789429784212201</v>
      </c>
    </row>
    <row r="1856" spans="1:17" hidden="1" x14ac:dyDescent="0.25">
      <c r="A1856" s="3" t="s">
        <v>63</v>
      </c>
      <c r="B1856" s="2">
        <v>43647</v>
      </c>
      <c r="C1856" s="34">
        <v>0.999876821526826</v>
      </c>
      <c r="D1856" s="7">
        <v>1.9376586250446599E-2</v>
      </c>
      <c r="E1856" s="7">
        <v>0.53013385266308599</v>
      </c>
      <c r="F1856" s="14">
        <v>0.45048956108646698</v>
      </c>
      <c r="G1856" s="7">
        <v>9.0972525905852406E-3</v>
      </c>
      <c r="H1856" s="7">
        <v>2.3252162699879401E-2</v>
      </c>
      <c r="I1856" s="34">
        <v>0.22455983407260799</v>
      </c>
      <c r="J1856" s="34">
        <v>0.10928842225628201</v>
      </c>
      <c r="K1856" s="34">
        <v>0.102475759958311</v>
      </c>
      <c r="L1856" s="34">
        <v>0.228328801474008</v>
      </c>
      <c r="M1856" s="7">
        <v>5.22271922143503E-2</v>
      </c>
      <c r="N1856" s="7">
        <v>3.5048128449214101E-2</v>
      </c>
      <c r="O1856" s="7">
        <v>6.8311093623519697E-2</v>
      </c>
      <c r="P1856" s="7">
        <v>0.147411352661242</v>
      </c>
      <c r="Q1856" s="7">
        <v>6.3012411301400997</v>
      </c>
    </row>
    <row r="1857" spans="1:17" hidden="1" x14ac:dyDescent="0.25">
      <c r="A1857" s="3" t="s">
        <v>63</v>
      </c>
      <c r="B1857" s="2">
        <v>43678</v>
      </c>
      <c r="C1857" s="34">
        <v>0.98870259707799801</v>
      </c>
      <c r="D1857" s="7">
        <v>1.9171967891422202E-2</v>
      </c>
      <c r="E1857" s="7">
        <v>0.49994330795215203</v>
      </c>
      <c r="F1857" s="14">
        <v>0.48088472415642602</v>
      </c>
      <c r="G1857" s="7">
        <v>9.1844721086085292E-3</v>
      </c>
      <c r="H1857" s="7">
        <v>2.74542860944171E-2</v>
      </c>
      <c r="I1857" s="34">
        <v>0.226151248422851</v>
      </c>
      <c r="J1857" s="34">
        <v>0.118018396561502</v>
      </c>
      <c r="K1857" s="34">
        <v>9.80300040674488E-2</v>
      </c>
      <c r="L1857" s="34">
        <v>0.23356128055373501</v>
      </c>
      <c r="M1857" s="7">
        <v>5.4549564320508198E-2</v>
      </c>
      <c r="N1857" s="7">
        <v>4.1629947052313897E-2</v>
      </c>
      <c r="O1857" s="7">
        <v>6.12998025280014E-2</v>
      </c>
      <c r="P1857" s="7">
        <v>0.13012099829061499</v>
      </c>
      <c r="Q1857" s="7">
        <v>6.5963657924036703</v>
      </c>
    </row>
    <row r="1858" spans="1:17" hidden="1" x14ac:dyDescent="0.25">
      <c r="A1858" s="3" t="s">
        <v>63</v>
      </c>
      <c r="B1858" s="2">
        <v>43709</v>
      </c>
      <c r="C1858" s="34">
        <v>0.93440285131693102</v>
      </c>
      <c r="D1858" s="7">
        <v>2.4450528437215902E-2</v>
      </c>
      <c r="E1858" s="7">
        <v>0.51788711702238299</v>
      </c>
      <c r="F1858" s="14">
        <v>0.457662354540401</v>
      </c>
      <c r="G1858" s="7">
        <v>9.1978834314914593E-3</v>
      </c>
      <c r="H1858" s="7">
        <v>2.34460161774372E-2</v>
      </c>
      <c r="I1858" s="34">
        <v>0.21495862240163499</v>
      </c>
      <c r="J1858" s="34">
        <v>0.111510686571459</v>
      </c>
      <c r="K1858" s="34">
        <v>0.101086696183257</v>
      </c>
      <c r="L1858" s="34">
        <v>0.23406666412612401</v>
      </c>
      <c r="M1858" s="7">
        <v>5.1774708272438998E-2</v>
      </c>
      <c r="N1858" s="7">
        <v>4.4912697648104898E-2</v>
      </c>
      <c r="O1858" s="7">
        <v>5.6726989409322102E-2</v>
      </c>
      <c r="P1858" s="7">
        <v>0.15231903577872999</v>
      </c>
      <c r="Q1858" s="7">
        <v>6.7090948698683901</v>
      </c>
    </row>
    <row r="1859" spans="1:17" hidden="1" x14ac:dyDescent="0.25">
      <c r="A1859" s="3" t="s">
        <v>63</v>
      </c>
      <c r="B1859" s="2">
        <v>43739</v>
      </c>
      <c r="C1859" s="34">
        <v>0.98536217617522603</v>
      </c>
      <c r="D1859" s="7">
        <v>2.1112524561942E-2</v>
      </c>
      <c r="E1859" s="7">
        <v>0.51232812755394197</v>
      </c>
      <c r="F1859" s="14">
        <v>0.46655934788411602</v>
      </c>
      <c r="G1859" s="7">
        <v>9.3771746245015705E-3</v>
      </c>
      <c r="H1859" s="7">
        <v>2.7542548866903299E-2</v>
      </c>
      <c r="I1859" s="34">
        <v>0.23858164932995601</v>
      </c>
      <c r="J1859" s="34">
        <v>0.112371469132556</v>
      </c>
      <c r="K1859" s="34">
        <v>0.10897446386611501</v>
      </c>
      <c r="L1859" s="34">
        <v>0.23452566988418799</v>
      </c>
      <c r="M1859" s="7">
        <v>5.2959302942825803E-2</v>
      </c>
      <c r="N1859" s="7">
        <v>3.99993113645103E-2</v>
      </c>
      <c r="O1859" s="7">
        <v>4.44364508915676E-2</v>
      </c>
      <c r="P1859" s="7">
        <v>0.13123195909687599</v>
      </c>
      <c r="Q1859" s="7">
        <v>6.5877156031067399</v>
      </c>
    </row>
    <row r="1860" spans="1:17" hidden="1" x14ac:dyDescent="0.25">
      <c r="A1860" s="3" t="s">
        <v>63</v>
      </c>
      <c r="B1860" s="2">
        <v>43770</v>
      </c>
      <c r="C1860" s="34">
        <v>1.1260145856311801</v>
      </c>
      <c r="D1860" s="7">
        <v>2.2304039787755602E-2</v>
      </c>
      <c r="E1860" s="7">
        <v>0.49781471296188401</v>
      </c>
      <c r="F1860" s="14">
        <v>0.47988124725036002</v>
      </c>
      <c r="G1860" s="7">
        <v>8.0175009804992203E-3</v>
      </c>
      <c r="H1860" s="7">
        <v>2.8906391056495E-2</v>
      </c>
      <c r="I1860" s="34">
        <v>0.24325148646075101</v>
      </c>
      <c r="J1860" s="34">
        <v>0.105078967651869</v>
      </c>
      <c r="K1860" s="34">
        <v>0.140354038360988</v>
      </c>
      <c r="L1860" s="34">
        <v>0.21495943062696901</v>
      </c>
      <c r="M1860" s="7">
        <v>6.2008849209766001E-2</v>
      </c>
      <c r="N1860" s="7">
        <v>4.2957463965150697E-2</v>
      </c>
      <c r="O1860" s="7">
        <v>4.0584039465847502E-2</v>
      </c>
      <c r="P1860" s="7">
        <v>0.11388183222166399</v>
      </c>
      <c r="Q1860" s="7">
        <v>6.5605475288925303</v>
      </c>
    </row>
    <row r="1861" spans="1:17" hidden="1" x14ac:dyDescent="0.25">
      <c r="A1861" s="3" t="s">
        <v>63</v>
      </c>
      <c r="B1861" s="2">
        <v>43800</v>
      </c>
      <c r="C1861" s="34">
        <v>1.45764301637174</v>
      </c>
      <c r="D1861" s="7">
        <v>1.8753255616808101E-2</v>
      </c>
      <c r="E1861" s="7">
        <v>0.49599955748042002</v>
      </c>
      <c r="F1861" s="14">
        <v>0.48524718690277202</v>
      </c>
      <c r="G1861" s="7">
        <v>6.39387144668325E-3</v>
      </c>
      <c r="H1861" s="7">
        <v>3.4391889775435697E-2</v>
      </c>
      <c r="I1861" s="34">
        <v>0.26996046234931897</v>
      </c>
      <c r="J1861" s="34">
        <v>9.9755169459044099E-2</v>
      </c>
      <c r="K1861" s="34">
        <v>0.16369335882260699</v>
      </c>
      <c r="L1861" s="34">
        <v>0.199376623082791</v>
      </c>
      <c r="M1861" s="7">
        <v>6.9791963559294207E-2</v>
      </c>
      <c r="N1861" s="7">
        <v>3.7030730618643801E-2</v>
      </c>
      <c r="O1861" s="7">
        <v>3.02321272654896E-2</v>
      </c>
      <c r="P1861" s="7">
        <v>8.9373803620692097E-2</v>
      </c>
      <c r="Q1861" s="7">
        <v>6.5181314664376497</v>
      </c>
    </row>
    <row r="1862" spans="1:17" hidden="1" x14ac:dyDescent="0.25">
      <c r="A1862" s="3" t="s">
        <v>63</v>
      </c>
      <c r="B1862" s="2">
        <v>43831</v>
      </c>
      <c r="C1862" s="34">
        <v>0.87729684316998402</v>
      </c>
      <c r="D1862" s="7">
        <v>2.3360259441062198E-2</v>
      </c>
      <c r="E1862" s="7">
        <v>0.54214335765706001</v>
      </c>
      <c r="F1862" s="14">
        <v>0.43449638290187798</v>
      </c>
      <c r="G1862" s="7">
        <v>8.9217356309983804E-3</v>
      </c>
      <c r="H1862" s="7">
        <v>2.49769327140432E-2</v>
      </c>
      <c r="I1862" s="34">
        <v>0.17754463440172599</v>
      </c>
      <c r="J1862" s="34">
        <v>0.115990353770079</v>
      </c>
      <c r="K1862" s="34">
        <v>0.10389316307418001</v>
      </c>
      <c r="L1862" s="34">
        <v>0.24131211414881201</v>
      </c>
      <c r="M1862" s="7">
        <v>5.1157927682977403E-2</v>
      </c>
      <c r="N1862" s="7">
        <v>5.4879481112384103E-2</v>
      </c>
      <c r="O1862" s="7">
        <v>6.6513116469992903E-2</v>
      </c>
      <c r="P1862" s="7">
        <v>0.15481054099480801</v>
      </c>
      <c r="Q1862" s="7">
        <v>6.71305146139564</v>
      </c>
    </row>
    <row r="1863" spans="1:17" hidden="1" x14ac:dyDescent="0.25">
      <c r="A1863" s="3" t="s">
        <v>63</v>
      </c>
      <c r="B1863" s="2">
        <v>43862</v>
      </c>
      <c r="C1863" s="34">
        <v>0.90991680326560798</v>
      </c>
      <c r="D1863" s="7">
        <v>2.4496074258353501E-2</v>
      </c>
      <c r="E1863" s="7">
        <v>0.53893395679822897</v>
      </c>
      <c r="F1863" s="14">
        <v>0.43656996894341799</v>
      </c>
      <c r="G1863" s="7">
        <v>8.4159389746487397E-3</v>
      </c>
      <c r="H1863" s="7">
        <v>2.5826542078593102E-2</v>
      </c>
      <c r="I1863" s="34">
        <v>0.19584095532436899</v>
      </c>
      <c r="J1863" s="34">
        <v>0.12949995849823501</v>
      </c>
      <c r="K1863" s="34">
        <v>9.9028652054302599E-2</v>
      </c>
      <c r="L1863" s="34">
        <v>0.243555751463474</v>
      </c>
      <c r="M1863" s="7">
        <v>5.3108046074036297E-2</v>
      </c>
      <c r="N1863" s="7">
        <v>3.7588671735227799E-2</v>
      </c>
      <c r="O1863" s="7">
        <v>6.8587719891923193E-2</v>
      </c>
      <c r="P1863" s="7">
        <v>0.13854776390519</v>
      </c>
      <c r="Q1863" s="7">
        <v>6.4918417837343698</v>
      </c>
    </row>
    <row r="1864" spans="1:17" hidden="1" x14ac:dyDescent="0.25">
      <c r="A1864" s="3" t="s">
        <v>63</v>
      </c>
      <c r="B1864" s="2">
        <v>43891</v>
      </c>
      <c r="C1864" s="34">
        <v>0.70227986834025002</v>
      </c>
      <c r="D1864" s="7">
        <v>2.87942720544049E-2</v>
      </c>
      <c r="E1864" s="7">
        <v>0.55809910704921994</v>
      </c>
      <c r="F1864" s="14">
        <v>0.41310662089637501</v>
      </c>
      <c r="G1864" s="7">
        <v>8.5296212180688002E-3</v>
      </c>
      <c r="H1864" s="7">
        <v>1.9307434547831102E-2</v>
      </c>
      <c r="I1864" s="34">
        <v>0.15573189624180001</v>
      </c>
      <c r="J1864" s="34">
        <v>9.6943514980991394E-2</v>
      </c>
      <c r="K1864" s="34">
        <v>9.7222741996737097E-2</v>
      </c>
      <c r="L1864" s="34">
        <v>0.35934013716100099</v>
      </c>
      <c r="M1864" s="7">
        <v>5.24447332199105E-2</v>
      </c>
      <c r="N1864" s="7">
        <v>3.6703609336740099E-2</v>
      </c>
      <c r="O1864" s="7">
        <v>3.1570861176513802E-2</v>
      </c>
      <c r="P1864" s="7">
        <v>0.142205450120406</v>
      </c>
      <c r="Q1864" s="7">
        <v>6.7147504111258103</v>
      </c>
    </row>
    <row r="1865" spans="1:17" hidden="1" x14ac:dyDescent="0.25">
      <c r="A1865" s="3" t="s">
        <v>63</v>
      </c>
      <c r="B1865" s="2">
        <v>43922</v>
      </c>
      <c r="C1865" s="34">
        <v>0.33003766101870102</v>
      </c>
      <c r="D1865" s="7">
        <v>5.2190719606063897E-2</v>
      </c>
      <c r="E1865" s="7">
        <v>0.68391905898548899</v>
      </c>
      <c r="F1865" s="14">
        <v>0.26389022140844698</v>
      </c>
      <c r="G1865" s="7">
        <v>6.7721247431094898E-3</v>
      </c>
      <c r="H1865" s="7">
        <v>0</v>
      </c>
      <c r="I1865" s="34">
        <v>4.0405495104580899E-2</v>
      </c>
      <c r="J1865" s="34">
        <v>6.4664481849811503E-4</v>
      </c>
      <c r="K1865" s="34">
        <v>8.8471558347840595E-2</v>
      </c>
      <c r="L1865" s="34">
        <v>0.72315715333247599</v>
      </c>
      <c r="M1865" s="7">
        <v>2.6022248418468501E-2</v>
      </c>
      <c r="N1865" s="7">
        <v>3.3172473334377499E-2</v>
      </c>
      <c r="O1865" s="7">
        <v>1.5003384915391201E-3</v>
      </c>
      <c r="P1865" s="7">
        <v>7.9851963409109397E-2</v>
      </c>
      <c r="Q1865" s="7">
        <v>7.0948174915385502</v>
      </c>
    </row>
    <row r="1866" spans="1:17" hidden="1" x14ac:dyDescent="0.25">
      <c r="A1866" s="3" t="s">
        <v>63</v>
      </c>
      <c r="B1866" s="2">
        <v>43952</v>
      </c>
      <c r="C1866" s="34">
        <v>0.40372364868932897</v>
      </c>
      <c r="D1866" s="7">
        <v>5.0895048849768303E-2</v>
      </c>
      <c r="E1866" s="7">
        <v>0.66243594474922796</v>
      </c>
      <c r="F1866" s="14">
        <v>0.28666900640100401</v>
      </c>
      <c r="G1866" s="7">
        <v>6.5073531491448601E-3</v>
      </c>
      <c r="H1866" s="7">
        <v>8.2223654873812793E-6</v>
      </c>
      <c r="I1866" s="34">
        <v>5.3965187844009499E-2</v>
      </c>
      <c r="J1866" s="34">
        <v>1.73697676995253E-2</v>
      </c>
      <c r="K1866" s="34">
        <v>0.113737684058244</v>
      </c>
      <c r="L1866" s="34">
        <v>0.61842831173518198</v>
      </c>
      <c r="M1866" s="7">
        <v>2.79373001974202E-2</v>
      </c>
      <c r="N1866" s="7">
        <v>4.9487429790864498E-2</v>
      </c>
      <c r="O1866" s="7">
        <v>9.9976957799574606E-4</v>
      </c>
      <c r="P1866" s="7">
        <v>0.11155897358212701</v>
      </c>
      <c r="Q1866" s="7">
        <v>6.9725778507729199</v>
      </c>
    </row>
    <row r="1867" spans="1:17" hidden="1" x14ac:dyDescent="0.25">
      <c r="A1867" s="3" t="s">
        <v>63</v>
      </c>
      <c r="B1867" s="2">
        <v>43983</v>
      </c>
      <c r="C1867" s="34">
        <v>0.63160908835598994</v>
      </c>
      <c r="D1867" s="7">
        <v>3.3741934032254201E-2</v>
      </c>
      <c r="E1867" s="7">
        <v>0.56320527058982495</v>
      </c>
      <c r="F1867" s="14">
        <v>0.40305279537792099</v>
      </c>
      <c r="G1867" s="7">
        <v>5.9193816243575496E-3</v>
      </c>
      <c r="H1867" s="7">
        <v>7.8565244627205495E-3</v>
      </c>
      <c r="I1867" s="34">
        <v>0.18118774514406799</v>
      </c>
      <c r="J1867" s="34">
        <v>4.7492419720503297E-2</v>
      </c>
      <c r="K1867" s="34">
        <v>0.100244805458862</v>
      </c>
      <c r="L1867" s="34">
        <v>0.37497066953340302</v>
      </c>
      <c r="M1867" s="7">
        <v>3.7543892956407698E-2</v>
      </c>
      <c r="N1867" s="7">
        <v>8.1489245249699305E-2</v>
      </c>
      <c r="O1867" s="7">
        <v>1.5902189148244701E-3</v>
      </c>
      <c r="P1867" s="7">
        <v>0.161705096935155</v>
      </c>
      <c r="Q1867" s="7">
        <v>6.9256568707902</v>
      </c>
    </row>
    <row r="1868" spans="1:17" hidden="1" x14ac:dyDescent="0.25">
      <c r="A1868" s="3" t="s">
        <v>63</v>
      </c>
      <c r="B1868" s="2">
        <v>44013</v>
      </c>
      <c r="C1868" s="34">
        <v>0.81490709262230898</v>
      </c>
      <c r="D1868" s="7">
        <v>2.9413710798046E-2</v>
      </c>
      <c r="E1868" s="7">
        <v>0.53471838568864705</v>
      </c>
      <c r="F1868" s="14">
        <v>0.43586790351330701</v>
      </c>
      <c r="G1868" s="7">
        <v>5.4235824316111302E-3</v>
      </c>
      <c r="H1868" s="7">
        <v>1.3621787243381299E-2</v>
      </c>
      <c r="I1868" s="34">
        <v>0.24908290926019599</v>
      </c>
      <c r="J1868" s="34">
        <v>7.9228171226589594E-2</v>
      </c>
      <c r="K1868" s="34">
        <v>0.10646320045039399</v>
      </c>
      <c r="L1868" s="34">
        <v>0.29179667670844001</v>
      </c>
      <c r="M1868" s="7">
        <v>5.06684118469014E-2</v>
      </c>
      <c r="N1868" s="7">
        <v>6.7491283180933198E-2</v>
      </c>
      <c r="O1868" s="7">
        <v>9.2567045946852899E-3</v>
      </c>
      <c r="P1868" s="7">
        <v>0.126967273056869</v>
      </c>
      <c r="Q1868" s="7">
        <v>6.7362514930133202</v>
      </c>
    </row>
    <row r="1869" spans="1:17" hidden="1" x14ac:dyDescent="0.25">
      <c r="A1869" s="3" t="s">
        <v>63</v>
      </c>
      <c r="B1869" s="2">
        <v>44044</v>
      </c>
      <c r="C1869" s="34">
        <v>0.89643996657944303</v>
      </c>
      <c r="D1869" s="7">
        <v>2.6844902046512201E-2</v>
      </c>
      <c r="E1869" s="7">
        <v>0.53132110204829397</v>
      </c>
      <c r="F1869" s="14">
        <v>0.44183399590519401</v>
      </c>
      <c r="G1869" s="7">
        <v>6.2129687305697099E-3</v>
      </c>
      <c r="H1869" s="7">
        <v>1.7476946160776899E-2</v>
      </c>
      <c r="I1869" s="34">
        <v>0.25694345597150098</v>
      </c>
      <c r="J1869" s="34">
        <v>0.102008011714413</v>
      </c>
      <c r="K1869" s="34">
        <v>0.112785576155793</v>
      </c>
      <c r="L1869" s="34">
        <v>0.26626798104145299</v>
      </c>
      <c r="M1869" s="7">
        <v>5.50312623397348E-2</v>
      </c>
      <c r="N1869" s="7">
        <v>5.8832235923028199E-2</v>
      </c>
      <c r="O1869" s="7">
        <v>1.41958800850937E-2</v>
      </c>
      <c r="P1869" s="7">
        <v>0.110245681877636</v>
      </c>
      <c r="Q1869" s="7">
        <v>6.7248602885755302</v>
      </c>
    </row>
    <row r="1870" spans="1:17" hidden="1" x14ac:dyDescent="0.25">
      <c r="A1870" s="3" t="s">
        <v>63</v>
      </c>
      <c r="B1870" s="2">
        <v>44075</v>
      </c>
      <c r="C1870" s="34">
        <v>0.80933669469078096</v>
      </c>
      <c r="D1870" s="7">
        <v>2.5904228974642202E-2</v>
      </c>
      <c r="E1870" s="7">
        <v>0.58688827566697799</v>
      </c>
      <c r="F1870" s="14">
        <v>0.38720749535838</v>
      </c>
      <c r="G1870" s="7">
        <v>5.9002228034525902E-3</v>
      </c>
      <c r="H1870" s="7">
        <v>1.96117089956768E-2</v>
      </c>
      <c r="I1870" s="34">
        <v>0.237152396052519</v>
      </c>
      <c r="J1870" s="34">
        <v>9.8274202009875397E-2</v>
      </c>
      <c r="K1870" s="34">
        <v>0.109522722278213</v>
      </c>
      <c r="L1870" s="34">
        <v>0.290002554701629</v>
      </c>
      <c r="M1870" s="7">
        <v>5.1051567287656301E-2</v>
      </c>
      <c r="N1870" s="7">
        <v>5.1375530839181699E-2</v>
      </c>
      <c r="O1870" s="7">
        <v>9.5836004931852906E-3</v>
      </c>
      <c r="P1870" s="7">
        <v>0.12752549453861101</v>
      </c>
      <c r="Q1870" s="7">
        <v>6.6047798217217402</v>
      </c>
    </row>
    <row r="1871" spans="1:17" hidden="1" x14ac:dyDescent="0.25">
      <c r="A1871" s="3" t="s">
        <v>63</v>
      </c>
      <c r="B1871" s="2">
        <v>44105</v>
      </c>
      <c r="C1871" s="34">
        <v>0.93224336301215405</v>
      </c>
      <c r="D1871" s="7">
        <v>2.6723798947275199E-2</v>
      </c>
      <c r="E1871" s="7">
        <v>0.53118519801285602</v>
      </c>
      <c r="F1871" s="14">
        <v>0.44209100303986898</v>
      </c>
      <c r="G1871" s="7">
        <v>5.3238967616379002E-3</v>
      </c>
      <c r="H1871" s="7">
        <v>2.1095810008274998E-2</v>
      </c>
      <c r="I1871" s="34">
        <v>0.25155182507129698</v>
      </c>
      <c r="J1871" s="34">
        <v>9.1911381974027401E-2</v>
      </c>
      <c r="K1871" s="34">
        <v>0.115778765396912</v>
      </c>
      <c r="L1871" s="34">
        <v>0.27447724755459801</v>
      </c>
      <c r="M1871" s="7">
        <v>5.0080187025327599E-2</v>
      </c>
      <c r="N1871" s="7">
        <v>5.3564828503431597E-2</v>
      </c>
      <c r="O1871" s="7">
        <v>8.3728359023259608E-3</v>
      </c>
      <c r="P1871" s="7">
        <v>0.12784322180216801</v>
      </c>
      <c r="Q1871" s="7">
        <v>6.6859891147335802</v>
      </c>
    </row>
    <row r="1872" spans="1:17" hidden="1" x14ac:dyDescent="0.25">
      <c r="A1872" s="3" t="s">
        <v>63</v>
      </c>
      <c r="B1872" s="2">
        <v>44136</v>
      </c>
      <c r="C1872" s="34">
        <v>0.55755111407194202</v>
      </c>
      <c r="D1872" s="7">
        <v>3.8084697439507098E-2</v>
      </c>
      <c r="E1872" s="7">
        <v>0.63254703007534197</v>
      </c>
      <c r="F1872" s="14">
        <v>0.32936827248515099</v>
      </c>
      <c r="G1872" s="7">
        <v>6.1305999165061397E-3</v>
      </c>
      <c r="H1872" s="7">
        <v>1.2754606535610899E-2</v>
      </c>
      <c r="I1872" s="34">
        <v>0.115050457796395</v>
      </c>
      <c r="J1872" s="34">
        <v>6.8370812879111703E-2</v>
      </c>
      <c r="K1872" s="34">
        <v>0.12791638151586199</v>
      </c>
      <c r="L1872" s="34">
        <v>0.44828581161470699</v>
      </c>
      <c r="M1872" s="7">
        <v>6.1017342963572897E-2</v>
      </c>
      <c r="N1872" s="7">
        <v>2.9041802721209702E-2</v>
      </c>
      <c r="O1872" s="7">
        <v>3.1525220452416599E-3</v>
      </c>
      <c r="P1872" s="7">
        <v>0.12827966201178301</v>
      </c>
      <c r="Q1872" s="7">
        <v>6.8540576333010996</v>
      </c>
    </row>
    <row r="1873" spans="1:17" hidden="1" x14ac:dyDescent="0.25">
      <c r="A1873" s="3" t="s">
        <v>63</v>
      </c>
      <c r="B1873" s="2">
        <v>44166</v>
      </c>
      <c r="C1873" s="34">
        <v>1.3197209894070601</v>
      </c>
      <c r="D1873" s="7">
        <v>2.3956036524034299E-2</v>
      </c>
      <c r="E1873" s="7">
        <v>0.54501203201984805</v>
      </c>
      <c r="F1873" s="14">
        <v>0.43103193145611801</v>
      </c>
      <c r="G1873" s="7">
        <v>5.1464331328576404E-3</v>
      </c>
      <c r="H1873" s="7">
        <v>2.8349314216268202E-2</v>
      </c>
      <c r="I1873" s="34">
        <v>0.29696874878862001</v>
      </c>
      <c r="J1873" s="34">
        <v>7.6618359943187803E-2</v>
      </c>
      <c r="K1873" s="34">
        <v>0.17806524361475101</v>
      </c>
      <c r="L1873" s="34">
        <v>0.23342794567769201</v>
      </c>
      <c r="M1873" s="7">
        <v>6.69872551631438E-2</v>
      </c>
      <c r="N1873" s="7">
        <v>4.0243816956404298E-2</v>
      </c>
      <c r="O1873" s="7">
        <v>5.4236136230050198E-3</v>
      </c>
      <c r="P1873" s="7">
        <v>6.8769268884069798E-2</v>
      </c>
      <c r="Q1873" s="7">
        <v>6.6462741033722601</v>
      </c>
    </row>
    <row r="1874" spans="1:17" hidden="1" x14ac:dyDescent="0.25">
      <c r="A1874" s="3" t="s">
        <v>63</v>
      </c>
      <c r="B1874" s="2">
        <v>44197</v>
      </c>
      <c r="C1874" s="34">
        <v>0.41783056596298102</v>
      </c>
      <c r="D1874" s="7">
        <v>3.8802207972676001E-2</v>
      </c>
      <c r="E1874" s="7">
        <v>0.65943857390031002</v>
      </c>
      <c r="F1874" s="14">
        <v>0.30175921812701401</v>
      </c>
      <c r="G1874" s="7">
        <v>6.8552821620195704E-3</v>
      </c>
      <c r="H1874" s="7">
        <v>2.6060304827084601E-3</v>
      </c>
      <c r="I1874" s="34">
        <v>7.4875327009490497E-2</v>
      </c>
      <c r="J1874" s="34">
        <v>6.4004257594672501E-2</v>
      </c>
      <c r="K1874" s="34">
        <v>9.4082828678487398E-2</v>
      </c>
      <c r="L1874" s="34">
        <v>0.53303650065477604</v>
      </c>
      <c r="M1874" s="7">
        <v>5.5457448504816202E-2</v>
      </c>
      <c r="N1874" s="7">
        <v>2.5873632844265301E-2</v>
      </c>
      <c r="O1874" s="7">
        <v>2.9143528632913601E-3</v>
      </c>
      <c r="P1874" s="7">
        <v>0.14029433920547299</v>
      </c>
      <c r="Q1874" s="7">
        <v>6.96397719123736</v>
      </c>
    </row>
    <row r="1875" spans="1:17" hidden="1" x14ac:dyDescent="0.25">
      <c r="A1875" s="3" t="s">
        <v>63</v>
      </c>
      <c r="B1875" s="2">
        <v>44228</v>
      </c>
      <c r="C1875" s="34">
        <v>0.40259240554591802</v>
      </c>
      <c r="D1875" s="7">
        <v>4.1491426403803502E-2</v>
      </c>
      <c r="E1875" s="7">
        <v>0.673785822883885</v>
      </c>
      <c r="F1875" s="14">
        <v>0.28472275071231101</v>
      </c>
      <c r="G1875" s="7">
        <v>8.4253509129222602E-3</v>
      </c>
      <c r="H1875" s="7">
        <v>4.67036617530695E-5</v>
      </c>
      <c r="I1875" s="34">
        <v>5.6129958931775699E-2</v>
      </c>
      <c r="J1875" s="34">
        <v>6.8890370593556002E-2</v>
      </c>
      <c r="K1875" s="34">
        <v>8.6645656218478903E-2</v>
      </c>
      <c r="L1875" s="34">
        <v>0.53761635876347702</v>
      </c>
      <c r="M1875" s="7">
        <v>6.3004045653035995E-2</v>
      </c>
      <c r="N1875" s="7">
        <v>1.97626338054743E-2</v>
      </c>
      <c r="O1875" s="7">
        <v>1.5967589311970301E-3</v>
      </c>
      <c r="P1875" s="7">
        <v>0.15788216252833001</v>
      </c>
      <c r="Q1875" s="7">
        <v>6.9406560748046902</v>
      </c>
    </row>
    <row r="1876" spans="1:17" hidden="1" x14ac:dyDescent="0.25">
      <c r="A1876" s="3" t="s">
        <v>63</v>
      </c>
      <c r="B1876" s="2">
        <v>44256</v>
      </c>
      <c r="C1876" s="34">
        <v>0.51900980581243605</v>
      </c>
      <c r="D1876" s="7">
        <v>3.7878692633292098E-2</v>
      </c>
      <c r="E1876" s="7">
        <v>0.61423479740994502</v>
      </c>
      <c r="F1876" s="14">
        <v>0.34788650995676301</v>
      </c>
      <c r="G1876" s="7">
        <v>7.3074107198210598E-3</v>
      </c>
      <c r="H1876" s="7">
        <v>0</v>
      </c>
      <c r="I1876" s="34">
        <v>6.2503557148880395E-2</v>
      </c>
      <c r="J1876" s="34">
        <v>6.4155589060849005E-2</v>
      </c>
      <c r="K1876" s="34">
        <v>8.1110977394506706E-2</v>
      </c>
      <c r="L1876" s="34">
        <v>0.49961112513064898</v>
      </c>
      <c r="M1876" s="7">
        <v>6.1580111080427102E-2</v>
      </c>
      <c r="N1876" s="7">
        <v>2.0280836127656399E-2</v>
      </c>
      <c r="O1876" s="7">
        <v>2.2913148340351899E-3</v>
      </c>
      <c r="P1876" s="7">
        <v>0.20115907850317499</v>
      </c>
      <c r="Q1876" s="7">
        <v>6.9719086931362497</v>
      </c>
    </row>
    <row r="1877" spans="1:17" hidden="1" x14ac:dyDescent="0.25">
      <c r="A1877" s="3" t="s">
        <v>63</v>
      </c>
      <c r="B1877" s="2">
        <v>44287</v>
      </c>
      <c r="C1877" s="34">
        <v>0.82124675985211504</v>
      </c>
      <c r="D1877" s="7">
        <v>2.9615251813923299E-2</v>
      </c>
      <c r="E1877" s="7">
        <v>0.54587033694842602</v>
      </c>
      <c r="F1877" s="14">
        <v>0.42451441123765099</v>
      </c>
      <c r="G1877" s="7">
        <v>6.7357227591140897E-3</v>
      </c>
      <c r="H1877" s="7">
        <v>7.9460335379709195E-3</v>
      </c>
      <c r="I1877" s="34">
        <v>0.25397583180449801</v>
      </c>
      <c r="J1877" s="34">
        <v>6.1780347188320997E-2</v>
      </c>
      <c r="K1877" s="34">
        <v>0.11501053370333</v>
      </c>
      <c r="L1877" s="34">
        <v>0.29873380234517999</v>
      </c>
      <c r="M1877" s="7">
        <v>5.0793548506931803E-2</v>
      </c>
      <c r="N1877" s="7">
        <v>4.9511498010650003E-2</v>
      </c>
      <c r="O1877" s="7">
        <v>3.1121806822147799E-3</v>
      </c>
      <c r="P1877" s="7">
        <v>0.15240050146178999</v>
      </c>
      <c r="Q1877" s="7">
        <v>6.7681222248994004</v>
      </c>
    </row>
    <row r="1878" spans="1:17" hidden="1" x14ac:dyDescent="0.25">
      <c r="A1878" s="3" t="s">
        <v>63</v>
      </c>
      <c r="B1878" s="2">
        <v>44317</v>
      </c>
      <c r="C1878" s="34">
        <v>0.95410084931559802</v>
      </c>
      <c r="D1878" s="7">
        <v>2.9260575504895001E-2</v>
      </c>
      <c r="E1878" s="7">
        <v>0.53439987633941799</v>
      </c>
      <c r="F1878" s="14">
        <v>0.43633954815568698</v>
      </c>
      <c r="G1878" s="7">
        <v>5.4321687575309297E-3</v>
      </c>
      <c r="H1878" s="7">
        <v>1.4870084447705399E-2</v>
      </c>
      <c r="I1878" s="34">
        <v>0.26155604940096999</v>
      </c>
      <c r="J1878" s="34">
        <v>8.0299513747042597E-2</v>
      </c>
      <c r="K1878" s="34">
        <v>9.4807310603800293E-2</v>
      </c>
      <c r="L1878" s="34">
        <v>0.26223950567812798</v>
      </c>
      <c r="M1878" s="7">
        <v>5.3294630551197097E-2</v>
      </c>
      <c r="N1878" s="7">
        <v>6.3560204263336806E-2</v>
      </c>
      <c r="O1878" s="7">
        <v>9.6859589103419595E-3</v>
      </c>
      <c r="P1878" s="7">
        <v>0.15425457363994699</v>
      </c>
      <c r="Q1878" s="7">
        <v>6.8211514213499402</v>
      </c>
    </row>
    <row r="1879" spans="1:17" hidden="1" x14ac:dyDescent="0.25">
      <c r="A1879" s="3" t="s">
        <v>63</v>
      </c>
      <c r="B1879" s="2">
        <v>44348</v>
      </c>
      <c r="C1879" s="34">
        <v>0.88234546230976496</v>
      </c>
      <c r="D1879" s="7">
        <v>2.96542589816636E-2</v>
      </c>
      <c r="E1879" s="7">
        <v>0.54912887935424204</v>
      </c>
      <c r="F1879" s="14">
        <v>0.421216861664094</v>
      </c>
      <c r="G1879" s="7">
        <v>5.5941659440650396E-3</v>
      </c>
      <c r="H1879" s="7">
        <v>1.8504912964268799E-2</v>
      </c>
      <c r="I1879" s="34">
        <v>0.25701896035177102</v>
      </c>
      <c r="J1879" s="34">
        <v>9.3568302914918203E-2</v>
      </c>
      <c r="K1879" s="34">
        <v>9.1779276032723206E-2</v>
      </c>
      <c r="L1879" s="34">
        <v>0.27257720974368299</v>
      </c>
      <c r="M1879" s="7">
        <v>5.2103348868138902E-2</v>
      </c>
      <c r="N1879" s="7">
        <v>4.09062149319179E-2</v>
      </c>
      <c r="O1879" s="7">
        <v>1.4817000964948699E-2</v>
      </c>
      <c r="P1879" s="7">
        <v>0.15313060728356501</v>
      </c>
      <c r="Q1879" s="7">
        <v>6.7347571102995296</v>
      </c>
    </row>
    <row r="1880" spans="1:17" hidden="1" x14ac:dyDescent="0.25">
      <c r="A1880" s="3" t="s">
        <v>63</v>
      </c>
      <c r="B1880" s="2">
        <v>44378</v>
      </c>
      <c r="C1880" s="34">
        <v>0.99463346298755495</v>
      </c>
      <c r="D1880" s="7">
        <v>3.0160020485464099E-2</v>
      </c>
      <c r="E1880" s="7">
        <v>0.54969384789740305</v>
      </c>
      <c r="F1880" s="14">
        <v>0.42014613161713299</v>
      </c>
      <c r="G1880" s="7">
        <v>5.6151537483340704E-3</v>
      </c>
      <c r="H1880" s="7">
        <v>1.91942190800206E-2</v>
      </c>
      <c r="I1880" s="34">
        <v>0.231848656876428</v>
      </c>
      <c r="J1880" s="34">
        <v>9.94592702296756E-2</v>
      </c>
      <c r="K1880" s="34">
        <v>8.7293211120609102E-2</v>
      </c>
      <c r="L1880" s="34">
        <v>0.25346855880479402</v>
      </c>
      <c r="M1880" s="7">
        <v>5.18097806568125E-2</v>
      </c>
      <c r="N1880" s="7">
        <v>4.51234190175153E-2</v>
      </c>
      <c r="O1880" s="7">
        <v>2.4264101500265301E-2</v>
      </c>
      <c r="P1880" s="7">
        <v>0.18192362896554601</v>
      </c>
      <c r="Q1880" s="7">
        <v>6.8521481501361601</v>
      </c>
    </row>
    <row r="1881" spans="1:17" hidden="1" x14ac:dyDescent="0.25">
      <c r="A1881" s="3" t="s">
        <v>63</v>
      </c>
      <c r="B1881" s="2">
        <v>44409</v>
      </c>
      <c r="C1881" s="34">
        <v>1.04518598325546</v>
      </c>
      <c r="D1881" s="7">
        <v>2.6014894066918499E-2</v>
      </c>
      <c r="E1881" s="7">
        <v>0.47361066425807502</v>
      </c>
      <c r="F1881" s="14">
        <v>0.500374441675007</v>
      </c>
      <c r="G1881" s="7">
        <v>6.9344723005736403E-3</v>
      </c>
      <c r="H1881" s="7">
        <v>2.3152297238074701E-2</v>
      </c>
      <c r="I1881" s="34">
        <v>0.23682288117158301</v>
      </c>
      <c r="J1881" s="34">
        <v>0.125653478346755</v>
      </c>
      <c r="K1881" s="34">
        <v>8.3895738367568001E-2</v>
      </c>
      <c r="L1881" s="34">
        <v>0.22802444138765299</v>
      </c>
      <c r="M1881" s="7">
        <v>4.9671442756650003E-2</v>
      </c>
      <c r="N1881" s="7">
        <v>4.9801772264798101E-2</v>
      </c>
      <c r="O1881" s="7">
        <v>4.0168898859653003E-2</v>
      </c>
      <c r="P1881" s="7">
        <v>0.15587457730669099</v>
      </c>
      <c r="Q1881" s="7">
        <v>6.7885520709142</v>
      </c>
    </row>
    <row r="1882" spans="1:17" x14ac:dyDescent="0.25">
      <c r="A1882" s="3" t="s">
        <v>63</v>
      </c>
      <c r="B1882" s="2">
        <v>44440</v>
      </c>
      <c r="C1882" s="34">
        <v>0.89992733432048899</v>
      </c>
      <c r="D1882" s="7">
        <v>2.80938289719403E-2</v>
      </c>
      <c r="E1882" s="7">
        <v>0.54863422186548905</v>
      </c>
      <c r="F1882" s="14">
        <v>0.42327194916256999</v>
      </c>
      <c r="G1882" s="7">
        <v>7.0578081711997597E-3</v>
      </c>
      <c r="H1882" s="7">
        <v>2.0993990906333599E-2</v>
      </c>
      <c r="I1882" s="34">
        <v>0.23345565909112301</v>
      </c>
      <c r="J1882" s="34">
        <v>0.11373503062604599</v>
      </c>
      <c r="K1882" s="34">
        <v>9.4896124337163296E-2</v>
      </c>
      <c r="L1882" s="34">
        <v>0.25660666216950201</v>
      </c>
      <c r="M1882" s="7">
        <v>5.3970978562380298E-2</v>
      </c>
      <c r="N1882" s="7">
        <v>3.9877304909807398E-2</v>
      </c>
      <c r="O1882" s="7">
        <v>4.6971505496639199E-2</v>
      </c>
      <c r="P1882" s="7">
        <v>0.132434935729806</v>
      </c>
      <c r="Q1882" s="7">
        <v>6.78691562312925</v>
      </c>
    </row>
    <row r="1883" spans="1:17" hidden="1" x14ac:dyDescent="0.25">
      <c r="A1883" s="3" t="s">
        <v>64</v>
      </c>
      <c r="B1883" s="2">
        <v>43466</v>
      </c>
      <c r="C1883" s="34">
        <v>0.84653747203669905</v>
      </c>
      <c r="D1883" s="7">
        <v>2.3595469310047201E-2</v>
      </c>
      <c r="E1883" s="7">
        <v>0.60555333354728602</v>
      </c>
      <c r="F1883" s="14">
        <v>0.37085119714266701</v>
      </c>
      <c r="G1883" s="7">
        <v>9.0595149516072299E-3</v>
      </c>
      <c r="H1883" s="7">
        <v>1.5510572565810701E-2</v>
      </c>
      <c r="I1883" s="34">
        <v>0.184275310779139</v>
      </c>
      <c r="J1883" s="34">
        <v>9.4110142114640596E-2</v>
      </c>
      <c r="K1883" s="34">
        <v>0.109063680200932</v>
      </c>
      <c r="L1883" s="34">
        <v>0.30799362133838598</v>
      </c>
      <c r="M1883" s="7">
        <v>7.4244442254633197E-2</v>
      </c>
      <c r="N1883" s="7">
        <v>2.1063254119366999E-2</v>
      </c>
      <c r="O1883" s="7">
        <v>6.4479749991277299E-2</v>
      </c>
      <c r="P1883" s="7">
        <v>0.120199711684207</v>
      </c>
      <c r="Q1883" s="7">
        <v>6.1759297848208199</v>
      </c>
    </row>
    <row r="1884" spans="1:17" hidden="1" x14ac:dyDescent="0.25">
      <c r="A1884" s="3" t="s">
        <v>64</v>
      </c>
      <c r="B1884" s="2">
        <v>43497</v>
      </c>
      <c r="C1884" s="34">
        <v>0.86096619921330098</v>
      </c>
      <c r="D1884" s="7">
        <v>2.5498706807220599E-2</v>
      </c>
      <c r="E1884" s="7">
        <v>0.62108051779376505</v>
      </c>
      <c r="F1884" s="14">
        <v>0.35342077539901501</v>
      </c>
      <c r="G1884" s="7">
        <v>1.0804144152923601E-2</v>
      </c>
      <c r="H1884" s="7">
        <v>1.48311026406253E-2</v>
      </c>
      <c r="I1884" s="34">
        <v>0.175459844443419</v>
      </c>
      <c r="J1884" s="34">
        <v>0.112070032580653</v>
      </c>
      <c r="K1884" s="34">
        <v>0.10833988304106699</v>
      </c>
      <c r="L1884" s="34">
        <v>0.30114147673056002</v>
      </c>
      <c r="M1884" s="7">
        <v>7.1795417043498302E-2</v>
      </c>
      <c r="N1884" s="7">
        <v>2.7940936474596698E-2</v>
      </c>
      <c r="O1884" s="7">
        <v>7.1350155604744905E-2</v>
      </c>
      <c r="P1884" s="7">
        <v>0.106267007287912</v>
      </c>
      <c r="Q1884" s="7">
        <v>6.3242790124312398</v>
      </c>
    </row>
    <row r="1885" spans="1:17" hidden="1" x14ac:dyDescent="0.25">
      <c r="A1885" s="3" t="s">
        <v>64</v>
      </c>
      <c r="B1885" s="2">
        <v>43525</v>
      </c>
      <c r="C1885" s="34">
        <v>1.0330147811175501</v>
      </c>
      <c r="D1885" s="7">
        <v>2.41645962456601E-2</v>
      </c>
      <c r="E1885" s="7">
        <v>0.607813568156642</v>
      </c>
      <c r="F1885" s="14">
        <v>0.36802183559769702</v>
      </c>
      <c r="G1885" s="7">
        <v>1.23566669844619E-2</v>
      </c>
      <c r="H1885" s="7">
        <v>1.3712487989171599E-2</v>
      </c>
      <c r="I1885" s="34">
        <v>0.179951465063247</v>
      </c>
      <c r="J1885" s="34">
        <v>0.108051688713314</v>
      </c>
      <c r="K1885" s="34">
        <v>0.104161536356612</v>
      </c>
      <c r="L1885" s="34">
        <v>0.289045105549527</v>
      </c>
      <c r="M1885" s="7">
        <v>7.1306319137203505E-2</v>
      </c>
      <c r="N1885" s="7">
        <v>2.6079750884652399E-2</v>
      </c>
      <c r="O1885" s="7">
        <v>7.1351547238507604E-2</v>
      </c>
      <c r="P1885" s="7">
        <v>0.12398343208330399</v>
      </c>
      <c r="Q1885" s="7">
        <v>6.3065934881453503</v>
      </c>
    </row>
    <row r="1886" spans="1:17" hidden="1" x14ac:dyDescent="0.25">
      <c r="A1886" s="3" t="s">
        <v>64</v>
      </c>
      <c r="B1886" s="2">
        <v>43556</v>
      </c>
      <c r="C1886" s="34">
        <v>0.98588377264402405</v>
      </c>
      <c r="D1886" s="7">
        <v>2.0879318944082299E-2</v>
      </c>
      <c r="E1886" s="7">
        <v>0.62243038324823996</v>
      </c>
      <c r="F1886" s="14">
        <v>0.35669029780767703</v>
      </c>
      <c r="G1886" s="7">
        <v>9.9060564363784697E-3</v>
      </c>
      <c r="H1886" s="7">
        <v>1.34605524007416E-2</v>
      </c>
      <c r="I1886" s="34">
        <v>0.183734150112941</v>
      </c>
      <c r="J1886" s="34">
        <v>9.9693030274563096E-2</v>
      </c>
      <c r="K1886" s="34">
        <v>0.103995468029741</v>
      </c>
      <c r="L1886" s="34">
        <v>0.28955978181793701</v>
      </c>
      <c r="M1886" s="7">
        <v>6.52488202655086E-2</v>
      </c>
      <c r="N1886" s="7">
        <v>2.3292452678403699E-2</v>
      </c>
      <c r="O1886" s="7">
        <v>9.3654254609451995E-2</v>
      </c>
      <c r="P1886" s="7">
        <v>0.11745543337433299</v>
      </c>
      <c r="Q1886" s="7">
        <v>6.4939175119826302</v>
      </c>
    </row>
    <row r="1887" spans="1:17" hidden="1" x14ac:dyDescent="0.25">
      <c r="A1887" s="3" t="s">
        <v>64</v>
      </c>
      <c r="B1887" s="2">
        <v>43586</v>
      </c>
      <c r="C1887" s="34">
        <v>1.03117484224697</v>
      </c>
      <c r="D1887" s="7">
        <v>2.42664444926186E-2</v>
      </c>
      <c r="E1887" s="7">
        <v>0.61977869312015899</v>
      </c>
      <c r="F1887" s="14">
        <v>0.35595486238722301</v>
      </c>
      <c r="G1887" s="7">
        <v>8.4576780659834701E-3</v>
      </c>
      <c r="H1887" s="7">
        <v>1.5057713736951001E-2</v>
      </c>
      <c r="I1887" s="34">
        <v>0.19331390350931099</v>
      </c>
      <c r="J1887" s="34">
        <v>0.105540317306314</v>
      </c>
      <c r="K1887" s="34">
        <v>0.104014441924801</v>
      </c>
      <c r="L1887" s="34">
        <v>0.279231056209924</v>
      </c>
      <c r="M1887" s="7">
        <v>7.01904649198139E-2</v>
      </c>
      <c r="N1887" s="7">
        <v>2.2463075438520701E-2</v>
      </c>
      <c r="O1887" s="7">
        <v>9.2874958912299105E-2</v>
      </c>
      <c r="P1887" s="7">
        <v>0.108856389976082</v>
      </c>
      <c r="Q1887" s="7">
        <v>6.4647664249788503</v>
      </c>
    </row>
    <row r="1888" spans="1:17" hidden="1" x14ac:dyDescent="0.25">
      <c r="A1888" s="3" t="s">
        <v>64</v>
      </c>
      <c r="B1888" s="2">
        <v>43617</v>
      </c>
      <c r="C1888" s="34">
        <v>0.99286047200245597</v>
      </c>
      <c r="D1888" s="7">
        <v>2.6914635819301602E-2</v>
      </c>
      <c r="E1888" s="7">
        <v>0.62545193451968895</v>
      </c>
      <c r="F1888" s="14">
        <v>0.34763342966100902</v>
      </c>
      <c r="G1888" s="7">
        <v>8.2872287239383197E-3</v>
      </c>
      <c r="H1888" s="7">
        <v>1.52521778013296E-2</v>
      </c>
      <c r="I1888" s="34">
        <v>0.180226232824403</v>
      </c>
      <c r="J1888" s="34">
        <v>0.10122528633666</v>
      </c>
      <c r="K1888" s="34">
        <v>0.10732935525001799</v>
      </c>
      <c r="L1888" s="34">
        <v>0.28196495324118398</v>
      </c>
      <c r="M1888" s="7">
        <v>7.1585109903053196E-2</v>
      </c>
      <c r="N1888" s="7">
        <v>2.4183602914998301E-2</v>
      </c>
      <c r="O1888" s="7">
        <v>0.100114508143911</v>
      </c>
      <c r="P1888" s="7">
        <v>0.109831544860504</v>
      </c>
      <c r="Q1888" s="7">
        <v>6.3404556406058497</v>
      </c>
    </row>
    <row r="1889" spans="1:17" hidden="1" x14ac:dyDescent="0.25">
      <c r="A1889" s="3" t="s">
        <v>64</v>
      </c>
      <c r="B1889" s="2">
        <v>43647</v>
      </c>
      <c r="C1889" s="34">
        <v>0.99614199121829905</v>
      </c>
      <c r="D1889" s="7">
        <v>2.3419739147690199E-2</v>
      </c>
      <c r="E1889" s="7">
        <v>0.62527841687143104</v>
      </c>
      <c r="F1889" s="14">
        <v>0.35130184398087899</v>
      </c>
      <c r="G1889" s="7">
        <v>9.9736228814722595E-3</v>
      </c>
      <c r="H1889" s="7">
        <v>1.3512214134128E-2</v>
      </c>
      <c r="I1889" s="34">
        <v>0.19423817075671401</v>
      </c>
      <c r="J1889" s="34">
        <v>9.7688351338662605E-2</v>
      </c>
      <c r="K1889" s="34">
        <v>0.111234800409552</v>
      </c>
      <c r="L1889" s="34">
        <v>0.287361968144423</v>
      </c>
      <c r="M1889" s="7">
        <v>6.8571071537175704E-2</v>
      </c>
      <c r="N1889" s="7">
        <v>1.5318640173499201E-2</v>
      </c>
      <c r="O1889" s="7">
        <v>8.7644228238666494E-2</v>
      </c>
      <c r="P1889" s="7">
        <v>0.11445693238570601</v>
      </c>
      <c r="Q1889" s="7">
        <v>6.4425391423790703</v>
      </c>
    </row>
    <row r="1890" spans="1:17" hidden="1" x14ac:dyDescent="0.25">
      <c r="A1890" s="3" t="s">
        <v>64</v>
      </c>
      <c r="B1890" s="2">
        <v>43678</v>
      </c>
      <c r="C1890" s="34">
        <v>1.0300334586382101</v>
      </c>
      <c r="D1890" s="7">
        <v>2.6093021434069E-2</v>
      </c>
      <c r="E1890" s="7">
        <v>0.64173995183002297</v>
      </c>
      <c r="F1890" s="14">
        <v>0.33216702673590798</v>
      </c>
      <c r="G1890" s="7">
        <v>1.1841121876366699E-2</v>
      </c>
      <c r="H1890" s="7">
        <v>1.4166441049950299E-2</v>
      </c>
      <c r="I1890" s="34">
        <v>0.19284095657470099</v>
      </c>
      <c r="J1890" s="34">
        <v>0.10140830832191899</v>
      </c>
      <c r="K1890" s="34">
        <v>0.101816533230436</v>
      </c>
      <c r="L1890" s="34">
        <v>0.29224767666443402</v>
      </c>
      <c r="M1890" s="7">
        <v>6.9267825752569498E-2</v>
      </c>
      <c r="N1890" s="7">
        <v>2.4051401624567599E-2</v>
      </c>
      <c r="O1890" s="7">
        <v>9.7402427359037896E-2</v>
      </c>
      <c r="P1890" s="7">
        <v>9.4957307546018305E-2</v>
      </c>
      <c r="Q1890" s="7">
        <v>6.3968248936138696</v>
      </c>
    </row>
    <row r="1891" spans="1:17" hidden="1" x14ac:dyDescent="0.25">
      <c r="A1891" s="3" t="s">
        <v>64</v>
      </c>
      <c r="B1891" s="2">
        <v>43709</v>
      </c>
      <c r="C1891" s="34">
        <v>0.91530025665660197</v>
      </c>
      <c r="D1891" s="7">
        <v>3.10874863183663E-2</v>
      </c>
      <c r="E1891" s="7">
        <v>0.64758055804689396</v>
      </c>
      <c r="F1891" s="14">
        <v>0.32133195563473899</v>
      </c>
      <c r="G1891" s="7">
        <v>1.09130480510762E-2</v>
      </c>
      <c r="H1891" s="7">
        <v>1.5643876005413899E-2</v>
      </c>
      <c r="I1891" s="34">
        <v>0.19303257699047699</v>
      </c>
      <c r="J1891" s="34">
        <v>8.6143904411491695E-2</v>
      </c>
      <c r="K1891" s="34">
        <v>0.115480281179033</v>
      </c>
      <c r="L1891" s="34">
        <v>0.30518234283767698</v>
      </c>
      <c r="M1891" s="7">
        <v>6.5559441579871605E-2</v>
      </c>
      <c r="N1891" s="7">
        <v>2.2151466598566202E-2</v>
      </c>
      <c r="O1891" s="7">
        <v>8.7340281130114994E-2</v>
      </c>
      <c r="P1891" s="7">
        <v>9.8552781216278196E-2</v>
      </c>
      <c r="Q1891" s="7">
        <v>6.3075381422599097</v>
      </c>
    </row>
    <row r="1892" spans="1:17" hidden="1" x14ac:dyDescent="0.25">
      <c r="A1892" s="3" t="s">
        <v>64</v>
      </c>
      <c r="B1892" s="2">
        <v>43739</v>
      </c>
      <c r="C1892" s="34">
        <v>0.96825389883969804</v>
      </c>
      <c r="D1892" s="7">
        <v>2.5836061874796E-2</v>
      </c>
      <c r="E1892" s="7">
        <v>0.64217645635409004</v>
      </c>
      <c r="F1892" s="14">
        <v>0.33198748177111398</v>
      </c>
      <c r="G1892" s="7">
        <v>1.0354970205784001E-2</v>
      </c>
      <c r="H1892" s="7">
        <v>1.7353055851204099E-2</v>
      </c>
      <c r="I1892" s="34">
        <v>0.19077247973425299</v>
      </c>
      <c r="J1892" s="34">
        <v>8.63046673056235E-2</v>
      </c>
      <c r="K1892" s="34">
        <v>0.12004965068788</v>
      </c>
      <c r="L1892" s="34">
        <v>0.31112533175433998</v>
      </c>
      <c r="M1892" s="7">
        <v>6.9096147560355106E-2</v>
      </c>
      <c r="N1892" s="7">
        <v>2.1472531929233801E-2</v>
      </c>
      <c r="O1892" s="7">
        <v>7.7277098724985199E-2</v>
      </c>
      <c r="P1892" s="7">
        <v>9.61940662463414E-2</v>
      </c>
      <c r="Q1892" s="7">
        <v>6.4409480777602202</v>
      </c>
    </row>
    <row r="1893" spans="1:17" hidden="1" x14ac:dyDescent="0.25">
      <c r="A1893" s="3" t="s">
        <v>64</v>
      </c>
      <c r="B1893" s="2">
        <v>43770</v>
      </c>
      <c r="C1893" s="34">
        <v>1.0355239233868201</v>
      </c>
      <c r="D1893" s="7">
        <v>2.5897378975601099E-2</v>
      </c>
      <c r="E1893" s="7">
        <v>0.63669527800506298</v>
      </c>
      <c r="F1893" s="14">
        <v>0.337407343019336</v>
      </c>
      <c r="G1893" s="7">
        <v>9.3837534962392909E-3</v>
      </c>
      <c r="H1893" s="7">
        <v>1.9103389920888302E-2</v>
      </c>
      <c r="I1893" s="34">
        <v>0.20408330137387601</v>
      </c>
      <c r="J1893" s="34">
        <v>8.3313467307917E-2</v>
      </c>
      <c r="K1893" s="34">
        <v>0.148151610823573</v>
      </c>
      <c r="L1893" s="34">
        <v>0.29611829471585599</v>
      </c>
      <c r="M1893" s="7">
        <v>7.3455263129544895E-2</v>
      </c>
      <c r="N1893" s="7">
        <v>2.7022830936813201E-2</v>
      </c>
      <c r="O1893" s="7">
        <v>6.0332833590243502E-2</v>
      </c>
      <c r="P1893" s="7">
        <v>7.9035254705048102E-2</v>
      </c>
      <c r="Q1893" s="7">
        <v>6.3544165339154004</v>
      </c>
    </row>
    <row r="1894" spans="1:17" hidden="1" x14ac:dyDescent="0.25">
      <c r="A1894" s="3" t="s">
        <v>64</v>
      </c>
      <c r="B1894" s="2">
        <v>43800</v>
      </c>
      <c r="C1894" s="34">
        <v>1.3043089319993699</v>
      </c>
      <c r="D1894" s="7">
        <v>2.5308460238870699E-2</v>
      </c>
      <c r="E1894" s="7">
        <v>0.63515718349305295</v>
      </c>
      <c r="F1894" s="14">
        <v>0.33953435626807699</v>
      </c>
      <c r="G1894" s="7">
        <v>7.7850401253364704E-3</v>
      </c>
      <c r="H1894" s="7">
        <v>2.03815609845844E-2</v>
      </c>
      <c r="I1894" s="34">
        <v>0.22404347717855999</v>
      </c>
      <c r="J1894" s="34">
        <v>7.7890069322083394E-2</v>
      </c>
      <c r="K1894" s="34">
        <v>0.15197318896919501</v>
      </c>
      <c r="L1894" s="34">
        <v>0.305232535218455</v>
      </c>
      <c r="M1894" s="7">
        <v>7.0115220501433206E-2</v>
      </c>
      <c r="N1894" s="7">
        <v>2.6798391636576501E-2</v>
      </c>
      <c r="O1894" s="7">
        <v>4.0396069208906302E-2</v>
      </c>
      <c r="P1894" s="7">
        <v>7.5384446854869502E-2</v>
      </c>
      <c r="Q1894" s="7">
        <v>6.3939529059033804</v>
      </c>
    </row>
    <row r="1895" spans="1:17" hidden="1" x14ac:dyDescent="0.25">
      <c r="A1895" s="3" t="s">
        <v>64</v>
      </c>
      <c r="B1895" s="2">
        <v>43831</v>
      </c>
      <c r="C1895" s="34">
        <v>0.84872840576527397</v>
      </c>
      <c r="D1895" s="7">
        <v>3.1600739619509703E-2</v>
      </c>
      <c r="E1895" s="7">
        <v>0.64693673720172196</v>
      </c>
      <c r="F1895" s="14">
        <v>0.321462523178768</v>
      </c>
      <c r="G1895" s="7">
        <v>1.2600160827893499E-2</v>
      </c>
      <c r="H1895" s="7">
        <v>1.4401829201658301E-2</v>
      </c>
      <c r="I1895" s="34">
        <v>0.16714072070496799</v>
      </c>
      <c r="J1895" s="34">
        <v>8.7225028818263606E-2</v>
      </c>
      <c r="K1895" s="34">
        <v>0.113831202591177</v>
      </c>
      <c r="L1895" s="34">
        <v>0.32243982849151198</v>
      </c>
      <c r="M1895" s="7">
        <v>6.9110590005495603E-2</v>
      </c>
      <c r="N1895" s="7">
        <v>3.73138053388989E-2</v>
      </c>
      <c r="O1895" s="7">
        <v>6.9082301357846806E-2</v>
      </c>
      <c r="P1895" s="7">
        <v>0.10685453266228601</v>
      </c>
      <c r="Q1895" s="7">
        <v>6.2862876354956398</v>
      </c>
    </row>
    <row r="1896" spans="1:17" hidden="1" x14ac:dyDescent="0.25">
      <c r="A1896" s="3" t="s">
        <v>64</v>
      </c>
      <c r="B1896" s="2">
        <v>43862</v>
      </c>
      <c r="C1896" s="34">
        <v>0.85652517646279902</v>
      </c>
      <c r="D1896" s="7">
        <v>2.9846709021531199E-2</v>
      </c>
      <c r="E1896" s="7">
        <v>0.64310481587921597</v>
      </c>
      <c r="F1896" s="14">
        <v>0.327048475099253</v>
      </c>
      <c r="G1896" s="7">
        <v>9.7991674490944206E-3</v>
      </c>
      <c r="H1896" s="7">
        <v>1.26830930148659E-2</v>
      </c>
      <c r="I1896" s="34">
        <v>0.159865300524101</v>
      </c>
      <c r="J1896" s="34">
        <v>0.10080168694753799</v>
      </c>
      <c r="K1896" s="34">
        <v>0.112834546574374</v>
      </c>
      <c r="L1896" s="34">
        <v>0.329959495185494</v>
      </c>
      <c r="M1896" s="7">
        <v>6.9393501505086705E-2</v>
      </c>
      <c r="N1896" s="7">
        <v>3.73817368904939E-2</v>
      </c>
      <c r="O1896" s="7">
        <v>6.3210217711382397E-2</v>
      </c>
      <c r="P1896" s="7">
        <v>0.104071254197571</v>
      </c>
      <c r="Q1896" s="7">
        <v>6.4082783684827396</v>
      </c>
    </row>
    <row r="1897" spans="1:17" hidden="1" x14ac:dyDescent="0.25">
      <c r="A1897" s="3" t="s">
        <v>64</v>
      </c>
      <c r="B1897" s="2">
        <v>43891</v>
      </c>
      <c r="C1897" s="34">
        <v>0.79393741327244605</v>
      </c>
      <c r="D1897" s="7">
        <v>3.1982162763231597E-2</v>
      </c>
      <c r="E1897" s="7">
        <v>0.66040849779136601</v>
      </c>
      <c r="F1897" s="14">
        <v>0.30760933944540197</v>
      </c>
      <c r="G1897" s="7">
        <v>1.1501890512623399E-2</v>
      </c>
      <c r="H1897" s="7">
        <v>1.2756835630123401E-2</v>
      </c>
      <c r="I1897" s="34">
        <v>0.118359062167568</v>
      </c>
      <c r="J1897" s="34">
        <v>6.5462535867605295E-2</v>
      </c>
      <c r="K1897" s="34">
        <v>0.13011041804317799</v>
      </c>
      <c r="L1897" s="34">
        <v>0.44362864253295797</v>
      </c>
      <c r="M1897" s="7">
        <v>6.1108167263349597E-2</v>
      </c>
      <c r="N1897" s="7">
        <v>3.6821010672857403E-2</v>
      </c>
      <c r="O1897" s="7">
        <v>2.54815157749692E-2</v>
      </c>
      <c r="P1897" s="7">
        <v>9.4769921534768001E-2</v>
      </c>
      <c r="Q1897" s="7">
        <v>6.2460894401686202</v>
      </c>
    </row>
    <row r="1898" spans="1:17" hidden="1" x14ac:dyDescent="0.25">
      <c r="A1898" s="3" t="s">
        <v>64</v>
      </c>
      <c r="B1898" s="2">
        <v>43922</v>
      </c>
      <c r="C1898" s="34">
        <v>0.52395971412160902</v>
      </c>
      <c r="D1898" s="7">
        <v>4.0696583422549698E-2</v>
      </c>
      <c r="E1898" s="7">
        <v>0.69709492836347497</v>
      </c>
      <c r="F1898" s="14">
        <v>0.26220848821397502</v>
      </c>
      <c r="G1898" s="7">
        <v>9.8631862719351301E-3</v>
      </c>
      <c r="H1898" s="7">
        <v>4.8668219435428999E-4</v>
      </c>
      <c r="I1898" s="34">
        <v>2.6369704668246501E-2</v>
      </c>
      <c r="J1898" s="34">
        <v>8.5240030252613803E-3</v>
      </c>
      <c r="K1898" s="34">
        <v>0.15180477535327</v>
      </c>
      <c r="L1898" s="34">
        <v>0.67113217264635106</v>
      </c>
      <c r="M1898" s="7">
        <v>1.45572890818554E-2</v>
      </c>
      <c r="N1898" s="7">
        <v>6.0352500706371402E-2</v>
      </c>
      <c r="O1898" s="7">
        <v>1.0104111801778599E-3</v>
      </c>
      <c r="P1898" s="7">
        <v>5.5899274872177301E-2</v>
      </c>
      <c r="Q1898" s="7">
        <v>6.2088015721374203</v>
      </c>
    </row>
    <row r="1899" spans="1:17" hidden="1" x14ac:dyDescent="0.25">
      <c r="A1899" s="3" t="s">
        <v>64</v>
      </c>
      <c r="B1899" s="2">
        <v>43952</v>
      </c>
      <c r="C1899" s="34">
        <v>0.60830570497349601</v>
      </c>
      <c r="D1899" s="7">
        <v>3.9224914281015898E-2</v>
      </c>
      <c r="E1899" s="7">
        <v>0.66518048783290995</v>
      </c>
      <c r="F1899" s="14">
        <v>0.29559459788607401</v>
      </c>
      <c r="G1899" s="7">
        <v>6.2133614135630099E-3</v>
      </c>
      <c r="H1899" s="7">
        <v>1.5792201672112499E-3</v>
      </c>
      <c r="I1899" s="34">
        <v>3.6543802697087999E-2</v>
      </c>
      <c r="J1899" s="34">
        <v>6.4919360057995E-3</v>
      </c>
      <c r="K1899" s="34">
        <v>0.13588222254346</v>
      </c>
      <c r="L1899" s="34">
        <v>0.63811266989322801</v>
      </c>
      <c r="M1899" s="7">
        <v>1.80425038916695E-2</v>
      </c>
      <c r="N1899" s="7">
        <v>5.6461572378967401E-2</v>
      </c>
      <c r="O1899" s="7">
        <v>1.37645792928743E-3</v>
      </c>
      <c r="P1899" s="7">
        <v>9.9296253079726601E-2</v>
      </c>
      <c r="Q1899" s="7">
        <v>6.2770367098740101</v>
      </c>
    </row>
    <row r="1900" spans="1:17" hidden="1" x14ac:dyDescent="0.25">
      <c r="A1900" s="3" t="s">
        <v>64</v>
      </c>
      <c r="B1900" s="2">
        <v>43983</v>
      </c>
      <c r="C1900" s="34">
        <v>0.73338006123793997</v>
      </c>
      <c r="D1900" s="7">
        <v>3.6937766175860802E-2</v>
      </c>
      <c r="E1900" s="7">
        <v>0.68175267465655198</v>
      </c>
      <c r="F1900" s="14">
        <v>0.28130955916758799</v>
      </c>
      <c r="G1900" s="7">
        <v>9.4217466588684094E-3</v>
      </c>
      <c r="H1900" s="7">
        <v>8.3184378433449405E-3</v>
      </c>
      <c r="I1900" s="34">
        <v>0.14358093149835699</v>
      </c>
      <c r="J1900" s="34">
        <v>1.24927682678318E-2</v>
      </c>
      <c r="K1900" s="34">
        <v>0.12893945062346199</v>
      </c>
      <c r="L1900" s="34">
        <v>0.502462758687789</v>
      </c>
      <c r="M1900" s="7">
        <v>3.9090981835834898E-2</v>
      </c>
      <c r="N1900" s="7">
        <v>5.5579266137031798E-2</v>
      </c>
      <c r="O1900" s="7">
        <v>6.9361667833280497E-3</v>
      </c>
      <c r="P1900" s="7">
        <v>9.3177491664152498E-2</v>
      </c>
      <c r="Q1900" s="7">
        <v>6.3531385475804401</v>
      </c>
    </row>
    <row r="1901" spans="1:17" hidden="1" x14ac:dyDescent="0.25">
      <c r="A1901" s="3" t="s">
        <v>64</v>
      </c>
      <c r="B1901" s="2">
        <v>44013</v>
      </c>
      <c r="C1901" s="34">
        <v>0.89983988940277304</v>
      </c>
      <c r="D1901" s="7">
        <v>3.11424480524926E-2</v>
      </c>
      <c r="E1901" s="7">
        <v>0.66484347078202899</v>
      </c>
      <c r="F1901" s="14">
        <v>0.30401408116547901</v>
      </c>
      <c r="G1901" s="7">
        <v>9.4163055778102508E-3</v>
      </c>
      <c r="H1901" s="7">
        <v>1.15381086531931E-2</v>
      </c>
      <c r="I1901" s="34">
        <v>0.17898122140983999</v>
      </c>
      <c r="J1901" s="34">
        <v>7.3881702302724298E-2</v>
      </c>
      <c r="K1901" s="34">
        <v>0.121175462095974</v>
      </c>
      <c r="L1901" s="34">
        <v>0.38080328747339798</v>
      </c>
      <c r="M1901" s="7">
        <v>6.8431412846523598E-2</v>
      </c>
      <c r="N1901" s="7">
        <v>3.8639784260371103E-2</v>
      </c>
      <c r="O1901" s="7">
        <v>3.1538232061094199E-2</v>
      </c>
      <c r="P1901" s="7">
        <v>8.5594483319072004E-2</v>
      </c>
      <c r="Q1901" s="7">
        <v>6.4117177623527404</v>
      </c>
    </row>
    <row r="1902" spans="1:17" hidden="1" x14ac:dyDescent="0.25">
      <c r="A1902" s="3" t="s">
        <v>64</v>
      </c>
      <c r="B1902" s="2">
        <v>44044</v>
      </c>
      <c r="C1902" s="34">
        <v>0.95897708190998798</v>
      </c>
      <c r="D1902" s="7">
        <v>3.46215013051153E-2</v>
      </c>
      <c r="E1902" s="7">
        <v>0.65936560420216295</v>
      </c>
      <c r="F1902" s="14">
        <v>0.30601289449272201</v>
      </c>
      <c r="G1902" s="7">
        <v>7.3451098987604999E-3</v>
      </c>
      <c r="H1902" s="7">
        <v>1.2818296059745399E-2</v>
      </c>
      <c r="I1902" s="34">
        <v>0.187526243916633</v>
      </c>
      <c r="J1902" s="34">
        <v>0.108687142377154</v>
      </c>
      <c r="K1902" s="34">
        <v>0.116860763020307</v>
      </c>
      <c r="L1902" s="34">
        <v>0.34749974202511402</v>
      </c>
      <c r="M1902" s="7">
        <v>6.3506900817422399E-2</v>
      </c>
      <c r="N1902" s="7">
        <v>4.3103025589284798E-2</v>
      </c>
      <c r="O1902" s="7">
        <v>2.5361741673463001E-2</v>
      </c>
      <c r="P1902" s="7">
        <v>8.7291034622116501E-2</v>
      </c>
      <c r="Q1902" s="7">
        <v>6.4385879114773799</v>
      </c>
    </row>
    <row r="1903" spans="1:17" hidden="1" x14ac:dyDescent="0.25">
      <c r="A1903" s="3" t="s">
        <v>64</v>
      </c>
      <c r="B1903" s="2">
        <v>44075</v>
      </c>
      <c r="C1903" s="34">
        <v>0.90835227951135</v>
      </c>
      <c r="D1903" s="7">
        <v>3.8867121365279603E-2</v>
      </c>
      <c r="E1903" s="7">
        <v>0.67309994595327105</v>
      </c>
      <c r="F1903" s="14">
        <v>0.28803293268145003</v>
      </c>
      <c r="G1903" s="7">
        <v>9.3781469586928599E-3</v>
      </c>
      <c r="H1903" s="7">
        <v>1.40215862111382E-2</v>
      </c>
      <c r="I1903" s="34">
        <v>0.18110102761767299</v>
      </c>
      <c r="J1903" s="34">
        <v>9.0443956926275104E-2</v>
      </c>
      <c r="K1903" s="34">
        <v>0.12473895191690799</v>
      </c>
      <c r="L1903" s="34">
        <v>0.356455615538259</v>
      </c>
      <c r="M1903" s="7">
        <v>6.6338631436151901E-2</v>
      </c>
      <c r="N1903" s="7">
        <v>3.9307043966930397E-2</v>
      </c>
      <c r="O1903" s="7">
        <v>2.69639710934357E-2</v>
      </c>
      <c r="P1903" s="7">
        <v>9.1251068334536306E-2</v>
      </c>
      <c r="Q1903" s="7">
        <v>6.4620058079607396</v>
      </c>
    </row>
    <row r="1904" spans="1:17" hidden="1" x14ac:dyDescent="0.25">
      <c r="A1904" s="3" t="s">
        <v>64</v>
      </c>
      <c r="B1904" s="2">
        <v>44105</v>
      </c>
      <c r="C1904" s="34">
        <v>0.96017839038424502</v>
      </c>
      <c r="D1904" s="7">
        <v>3.1450632731876697E-2</v>
      </c>
      <c r="E1904" s="7">
        <v>0.66932935109761804</v>
      </c>
      <c r="F1904" s="14">
        <v>0.29922001617050498</v>
      </c>
      <c r="G1904" s="7">
        <v>9.4624883510073792E-3</v>
      </c>
      <c r="H1904" s="7">
        <v>1.76400776892945E-2</v>
      </c>
      <c r="I1904" s="34">
        <v>0.177991215326017</v>
      </c>
      <c r="J1904" s="34">
        <v>8.0978915527878698E-2</v>
      </c>
      <c r="K1904" s="34">
        <v>0.13974593589416401</v>
      </c>
      <c r="L1904" s="34">
        <v>0.374002003311102</v>
      </c>
      <c r="M1904" s="7">
        <v>7.0229368781337703E-2</v>
      </c>
      <c r="N1904" s="7">
        <v>3.6709388598377898E-2</v>
      </c>
      <c r="O1904" s="7">
        <v>1.0925900758885901E-2</v>
      </c>
      <c r="P1904" s="7">
        <v>8.2314705761934795E-2</v>
      </c>
      <c r="Q1904" s="7">
        <v>6.4467850759188696</v>
      </c>
    </row>
    <row r="1905" spans="1:17" hidden="1" x14ac:dyDescent="0.25">
      <c r="A1905" s="3" t="s">
        <v>64</v>
      </c>
      <c r="B1905" s="2">
        <v>44136</v>
      </c>
      <c r="C1905" s="34">
        <v>0.69774245370741195</v>
      </c>
      <c r="D1905" s="7">
        <v>3.4159171643623198E-2</v>
      </c>
      <c r="E1905" s="7">
        <v>0.68265540995474405</v>
      </c>
      <c r="F1905" s="14">
        <v>0.28318541840163303</v>
      </c>
      <c r="G1905" s="7">
        <v>9.2056144647136694E-3</v>
      </c>
      <c r="H1905" s="7">
        <v>7.6971400395394202E-3</v>
      </c>
      <c r="I1905" s="34">
        <v>6.9788342504100195E-2</v>
      </c>
      <c r="J1905" s="34">
        <v>3.2545908389026199E-2</v>
      </c>
      <c r="K1905" s="34">
        <v>0.18904449905211401</v>
      </c>
      <c r="L1905" s="34">
        <v>0.48397309388214899</v>
      </c>
      <c r="M1905" s="7">
        <v>6.8726916642324401E-2</v>
      </c>
      <c r="N1905" s="7">
        <v>4.6178063843646699E-2</v>
      </c>
      <c r="O1905" s="7">
        <v>3.1802942189175401E-3</v>
      </c>
      <c r="P1905" s="7">
        <v>8.96601269634692E-2</v>
      </c>
      <c r="Q1905" s="7">
        <v>6.4021412423423802</v>
      </c>
    </row>
    <row r="1906" spans="1:17" hidden="1" x14ac:dyDescent="0.25">
      <c r="A1906" s="3" t="s">
        <v>64</v>
      </c>
      <c r="B1906" s="2">
        <v>44166</v>
      </c>
      <c r="C1906" s="34">
        <v>1.2146414642651699</v>
      </c>
      <c r="D1906" s="7">
        <v>3.4291493602791198E-2</v>
      </c>
      <c r="E1906" s="7">
        <v>0.68020092607540406</v>
      </c>
      <c r="F1906" s="14">
        <v>0.28550758032180401</v>
      </c>
      <c r="G1906" s="7">
        <v>7.0612140436924599E-3</v>
      </c>
      <c r="H1906" s="7">
        <v>1.83313397478371E-2</v>
      </c>
      <c r="I1906" s="34">
        <v>0.217201615875316</v>
      </c>
      <c r="J1906" s="34">
        <v>2.3878638724644099E-2</v>
      </c>
      <c r="K1906" s="34">
        <v>0.16653978928260599</v>
      </c>
      <c r="L1906" s="34">
        <v>0.388157863905295</v>
      </c>
      <c r="M1906" s="7">
        <v>7.3106915381282306E-2</v>
      </c>
      <c r="N1906" s="7">
        <v>2.9219170807681501E-2</v>
      </c>
      <c r="O1906" s="7">
        <v>1.1491836700295299E-2</v>
      </c>
      <c r="P1906" s="7">
        <v>6.5011615531350098E-2</v>
      </c>
      <c r="Q1906" s="7">
        <v>6.5500256685554099</v>
      </c>
    </row>
    <row r="1907" spans="1:17" hidden="1" x14ac:dyDescent="0.25">
      <c r="A1907" s="3" t="s">
        <v>64</v>
      </c>
      <c r="B1907" s="2">
        <v>44197</v>
      </c>
      <c r="C1907" s="34">
        <v>0.564840105012825</v>
      </c>
      <c r="D1907" s="7">
        <v>4.5981500738445799E-2</v>
      </c>
      <c r="E1907" s="7">
        <v>0.67764843399278896</v>
      </c>
      <c r="F1907" s="14">
        <v>0.27637006526876501</v>
      </c>
      <c r="G1907" s="7">
        <v>9.36962729035184E-3</v>
      </c>
      <c r="H1907" s="7">
        <v>4.23395193078396E-3</v>
      </c>
      <c r="I1907" s="34">
        <v>5.19763126504224E-2</v>
      </c>
      <c r="J1907" s="34">
        <v>2.09756822705063E-2</v>
      </c>
      <c r="K1907" s="34">
        <v>0.141137011966769</v>
      </c>
      <c r="L1907" s="34">
        <v>0.55473406714311801</v>
      </c>
      <c r="M1907" s="7">
        <v>7.1891122632945004E-2</v>
      </c>
      <c r="N1907" s="7">
        <v>3.5437172255140502E-2</v>
      </c>
      <c r="O1907" s="7">
        <v>2.2367767498447499E-3</v>
      </c>
      <c r="P1907" s="7">
        <v>0.108008275110118</v>
      </c>
      <c r="Q1907" s="7">
        <v>6.4303612670887</v>
      </c>
    </row>
    <row r="1908" spans="1:17" hidden="1" x14ac:dyDescent="0.25">
      <c r="A1908" s="3" t="s">
        <v>64</v>
      </c>
      <c r="B1908" s="2">
        <v>44228</v>
      </c>
      <c r="C1908" s="34">
        <v>0.54793257960571995</v>
      </c>
      <c r="D1908" s="7">
        <v>4.5955043298258502E-2</v>
      </c>
      <c r="E1908" s="7">
        <v>0.68099584519419198</v>
      </c>
      <c r="F1908" s="14">
        <v>0.27304911150755001</v>
      </c>
      <c r="G1908" s="7">
        <v>1.09210556159156E-2</v>
      </c>
      <c r="H1908" s="7">
        <v>1.39593522401834E-3</v>
      </c>
      <c r="I1908" s="34">
        <v>4.0956158171572103E-2</v>
      </c>
      <c r="J1908" s="34">
        <v>2.13523464612284E-2</v>
      </c>
      <c r="K1908" s="34">
        <v>0.15793454795398801</v>
      </c>
      <c r="L1908" s="34">
        <v>0.54159080714055996</v>
      </c>
      <c r="M1908" s="7">
        <v>5.7946517557046703E-2</v>
      </c>
      <c r="N1908" s="7">
        <v>4.6622068210440598E-2</v>
      </c>
      <c r="O1908" s="7">
        <v>1.7400148821445601E-3</v>
      </c>
      <c r="P1908" s="7">
        <v>0.119540548783085</v>
      </c>
      <c r="Q1908" s="7">
        <v>6.3801676055923098</v>
      </c>
    </row>
    <row r="1909" spans="1:17" hidden="1" x14ac:dyDescent="0.25">
      <c r="A1909" s="3" t="s">
        <v>64</v>
      </c>
      <c r="B1909" s="2">
        <v>44256</v>
      </c>
      <c r="C1909" s="34">
        <v>0.66356595203022695</v>
      </c>
      <c r="D1909" s="7">
        <v>4.4492286804592503E-2</v>
      </c>
      <c r="E1909" s="7">
        <v>0.70526753586942603</v>
      </c>
      <c r="F1909" s="14">
        <v>0.25024017732598097</v>
      </c>
      <c r="G1909" s="7">
        <v>1.44046412022058E-2</v>
      </c>
      <c r="H1909" s="7">
        <v>2.21859657453451E-3</v>
      </c>
      <c r="I1909" s="34">
        <v>4.0163199960955603E-2</v>
      </c>
      <c r="J1909" s="34">
        <v>2.34237281660215E-2</v>
      </c>
      <c r="K1909" s="34">
        <v>0.15593436196845201</v>
      </c>
      <c r="L1909" s="34">
        <v>0.52995800747767996</v>
      </c>
      <c r="M1909" s="7">
        <v>6.3297747244406996E-2</v>
      </c>
      <c r="N1909" s="7">
        <v>5.0456030421088899E-2</v>
      </c>
      <c r="O1909" s="7">
        <v>2.96992437351067E-3</v>
      </c>
      <c r="P1909" s="7">
        <v>0.117173762611144</v>
      </c>
      <c r="Q1909" s="7">
        <v>6.3267595429955703</v>
      </c>
    </row>
    <row r="1910" spans="1:17" hidden="1" x14ac:dyDescent="0.25">
      <c r="A1910" s="3" t="s">
        <v>64</v>
      </c>
      <c r="B1910" s="2">
        <v>44287</v>
      </c>
      <c r="C1910" s="34">
        <v>0.87245753312368202</v>
      </c>
      <c r="D1910" s="7">
        <v>3.9073401265928197E-2</v>
      </c>
      <c r="E1910" s="7">
        <v>0.70926264197128996</v>
      </c>
      <c r="F1910" s="14">
        <v>0.25166395676278203</v>
      </c>
      <c r="G1910" s="7">
        <v>8.9561059763993596E-3</v>
      </c>
      <c r="H1910" s="7">
        <v>7.4610123455884697E-3</v>
      </c>
      <c r="I1910" s="34">
        <v>0.19160406498500401</v>
      </c>
      <c r="J1910" s="34">
        <v>5.30222725226362E-2</v>
      </c>
      <c r="K1910" s="34">
        <v>0.13845776993618</v>
      </c>
      <c r="L1910" s="34">
        <v>0.38704016578093198</v>
      </c>
      <c r="M1910" s="7">
        <v>6.8925513461678203E-2</v>
      </c>
      <c r="N1910" s="7">
        <v>4.0901795175948698E-2</v>
      </c>
      <c r="O1910" s="7">
        <v>6.4622931243866599E-3</v>
      </c>
      <c r="P1910" s="7">
        <v>9.7169006691245993E-2</v>
      </c>
      <c r="Q1910" s="7">
        <v>6.4854668596881897</v>
      </c>
    </row>
    <row r="1911" spans="1:17" hidden="1" x14ac:dyDescent="0.25">
      <c r="A1911" s="3" t="s">
        <v>64</v>
      </c>
      <c r="B1911" s="2">
        <v>44317</v>
      </c>
      <c r="C1911" s="34">
        <v>0.94497848832003895</v>
      </c>
      <c r="D1911" s="7">
        <v>4.3866712624603399E-2</v>
      </c>
      <c r="E1911" s="7">
        <v>0.66937341109452797</v>
      </c>
      <c r="F1911" s="14">
        <v>0.28675987628086902</v>
      </c>
      <c r="G1911" s="7">
        <v>1.0086258452134801E-2</v>
      </c>
      <c r="H1911" s="7">
        <v>1.1264842162036701E-2</v>
      </c>
      <c r="I1911" s="34">
        <v>0.18367601829325</v>
      </c>
      <c r="J1911" s="34">
        <v>9.9604952050515796E-2</v>
      </c>
      <c r="K1911" s="34">
        <v>0.114938338702222</v>
      </c>
      <c r="L1911" s="34">
        <v>0.35175930000259298</v>
      </c>
      <c r="M1911" s="7">
        <v>7.2966125354616496E-2</v>
      </c>
      <c r="N1911" s="7">
        <v>3.6708642736543902E-2</v>
      </c>
      <c r="O1911" s="7">
        <v>1.2463825769289E-2</v>
      </c>
      <c r="P1911" s="7">
        <v>0.106531696476799</v>
      </c>
      <c r="Q1911" s="7">
        <v>6.4642454089178596</v>
      </c>
    </row>
    <row r="1912" spans="1:17" hidden="1" x14ac:dyDescent="0.25">
      <c r="A1912" s="3" t="s">
        <v>64</v>
      </c>
      <c r="B1912" s="2">
        <v>44348</v>
      </c>
      <c r="C1912" s="34">
        <v>0.93207329138171202</v>
      </c>
      <c r="D1912" s="7">
        <v>4.1303367059050397E-2</v>
      </c>
      <c r="E1912" s="7">
        <v>0.67524631720147599</v>
      </c>
      <c r="F1912" s="14">
        <v>0.28345031573947399</v>
      </c>
      <c r="G1912" s="7">
        <v>7.4556691509958303E-3</v>
      </c>
      <c r="H1912" s="7">
        <v>1.10743362754081E-2</v>
      </c>
      <c r="I1912" s="34">
        <v>0.177607919891309</v>
      </c>
      <c r="J1912" s="34">
        <v>0.12158198440435</v>
      </c>
      <c r="K1912" s="34">
        <v>0.106344900827493</v>
      </c>
      <c r="L1912" s="34">
        <v>0.33855862744869503</v>
      </c>
      <c r="M1912" s="7">
        <v>7.4593893806631006E-2</v>
      </c>
      <c r="N1912" s="7">
        <v>4.4990698470527099E-2</v>
      </c>
      <c r="O1912" s="7">
        <v>1.7144144815685301E-2</v>
      </c>
      <c r="P1912" s="7">
        <v>0.100647824908906</v>
      </c>
      <c r="Q1912" s="7">
        <v>6.4206232034838404</v>
      </c>
    </row>
    <row r="1913" spans="1:17" hidden="1" x14ac:dyDescent="0.25">
      <c r="A1913" s="3" t="s">
        <v>64</v>
      </c>
      <c r="B1913" s="2">
        <v>44378</v>
      </c>
      <c r="C1913" s="34">
        <v>0.95470497706467505</v>
      </c>
      <c r="D1913" s="7">
        <v>3.7515171971063702E-2</v>
      </c>
      <c r="E1913" s="7">
        <v>0.66942433498979204</v>
      </c>
      <c r="F1913" s="14">
        <v>0.293060493039144</v>
      </c>
      <c r="G1913" s="7">
        <v>1.10136284974765E-2</v>
      </c>
      <c r="H1913" s="7">
        <v>1.25220509698463E-2</v>
      </c>
      <c r="I1913" s="34">
        <v>0.17195867625783701</v>
      </c>
      <c r="J1913" s="34">
        <v>0.13182514669041601</v>
      </c>
      <c r="K1913" s="34">
        <v>0.102843065951565</v>
      </c>
      <c r="L1913" s="34">
        <v>0.34147367973095899</v>
      </c>
      <c r="M1913" s="7">
        <v>7.0266278166288998E-2</v>
      </c>
      <c r="N1913" s="7">
        <v>3.36375006989112E-2</v>
      </c>
      <c r="O1913" s="7">
        <v>2.9873655969475998E-2</v>
      </c>
      <c r="P1913" s="7">
        <v>9.4586317067223299E-2</v>
      </c>
      <c r="Q1913" s="7">
        <v>6.3898174253281201</v>
      </c>
    </row>
    <row r="1914" spans="1:17" hidden="1" x14ac:dyDescent="0.25">
      <c r="A1914" s="3" t="s">
        <v>64</v>
      </c>
      <c r="B1914" s="2">
        <v>44409</v>
      </c>
      <c r="C1914" s="34">
        <v>0.98422256531347796</v>
      </c>
      <c r="D1914" s="7">
        <v>3.8048463428201201E-2</v>
      </c>
      <c r="E1914" s="7">
        <v>0.678441427628375</v>
      </c>
      <c r="F1914" s="14">
        <v>0.28351010894342399</v>
      </c>
      <c r="G1914" s="7">
        <v>8.5888982386208707E-3</v>
      </c>
      <c r="H1914" s="7">
        <v>1.2804639528025999E-2</v>
      </c>
      <c r="I1914" s="34">
        <v>0.187116531155435</v>
      </c>
      <c r="J1914" s="34">
        <v>0.13964333488719899</v>
      </c>
      <c r="K1914" s="34">
        <v>9.4516226459202102E-2</v>
      </c>
      <c r="L1914" s="34">
        <v>0.31223239095505101</v>
      </c>
      <c r="M1914" s="7">
        <v>6.4921429747245601E-2</v>
      </c>
      <c r="N1914" s="7">
        <v>2.97873142545295E-2</v>
      </c>
      <c r="O1914" s="7">
        <v>5.1033633484156397E-2</v>
      </c>
      <c r="P1914" s="7">
        <v>9.9355601290534404E-2</v>
      </c>
      <c r="Q1914" s="7">
        <v>6.3503150382742399</v>
      </c>
    </row>
    <row r="1915" spans="1:17" x14ac:dyDescent="0.25">
      <c r="A1915" s="3" t="s">
        <v>64</v>
      </c>
      <c r="B1915" s="2">
        <v>44440</v>
      </c>
      <c r="C1915" s="34">
        <v>0.94475112745273604</v>
      </c>
      <c r="D1915" s="7">
        <v>3.7867852445326602E-2</v>
      </c>
      <c r="E1915" s="7">
        <v>0.66847849126522096</v>
      </c>
      <c r="F1915" s="14">
        <v>0.293653656289453</v>
      </c>
      <c r="G1915" s="7">
        <v>1.01195252451116E-2</v>
      </c>
      <c r="H1915" s="7">
        <v>1.1751276971648799E-2</v>
      </c>
      <c r="I1915" s="34">
        <v>0.16888268186023001</v>
      </c>
      <c r="J1915" s="34">
        <v>0.12941271027999901</v>
      </c>
      <c r="K1915" s="34">
        <v>9.80299761623252E-2</v>
      </c>
      <c r="L1915" s="34">
        <v>0.32415014703679501</v>
      </c>
      <c r="M1915" s="7">
        <v>6.9834787914653695E-2</v>
      </c>
      <c r="N1915" s="7">
        <v>3.6752772998760203E-2</v>
      </c>
      <c r="O1915" s="7">
        <v>4.7124917964228297E-2</v>
      </c>
      <c r="P1915" s="7">
        <v>0.103941203566249</v>
      </c>
      <c r="Q1915" s="7">
        <v>6.4051319367881501</v>
      </c>
    </row>
    <row r="1916" spans="1:17" hidden="1" x14ac:dyDescent="0.25">
      <c r="A1916" s="3" t="s">
        <v>65</v>
      </c>
      <c r="B1916" s="2">
        <v>43466</v>
      </c>
      <c r="C1916" s="34">
        <v>0.85381742794890503</v>
      </c>
      <c r="D1916" s="7">
        <v>2.0608973772513299E-2</v>
      </c>
      <c r="E1916" s="7">
        <v>0.54777934501982894</v>
      </c>
      <c r="F1916" s="14">
        <v>0.43161168120765803</v>
      </c>
      <c r="G1916" s="7">
        <v>1.3901670699472001E-2</v>
      </c>
      <c r="H1916" s="7">
        <v>2.2645444409137801E-2</v>
      </c>
      <c r="I1916" s="34">
        <v>0.13185140066673301</v>
      </c>
      <c r="J1916" s="34">
        <v>7.5734323893326502E-2</v>
      </c>
      <c r="K1916" s="34">
        <v>8.3313880612220004E-2</v>
      </c>
      <c r="L1916" s="34">
        <v>0.34599105368403299</v>
      </c>
      <c r="M1916" s="7">
        <v>5.6226737394658097E-2</v>
      </c>
      <c r="N1916" s="7">
        <v>4.0282836697082797E-2</v>
      </c>
      <c r="O1916" s="7">
        <v>4.3864148964216497E-2</v>
      </c>
      <c r="P1916" s="7">
        <v>0.18618850297912001</v>
      </c>
      <c r="Q1916" s="7">
        <v>6.1017020743181796</v>
      </c>
    </row>
    <row r="1917" spans="1:17" hidden="1" x14ac:dyDescent="0.25">
      <c r="A1917" s="3" t="s">
        <v>65</v>
      </c>
      <c r="B1917" s="2">
        <v>43497</v>
      </c>
      <c r="C1917" s="34">
        <v>0.84822659834605496</v>
      </c>
      <c r="D1917" s="7">
        <v>2.1513110370350998E-2</v>
      </c>
      <c r="E1917" s="7">
        <v>0.56497226538952205</v>
      </c>
      <c r="F1917" s="14">
        <v>0.41351462424012703</v>
      </c>
      <c r="G1917" s="7">
        <v>1.2347802102012299E-2</v>
      </c>
      <c r="H1917" s="7">
        <v>2.0468821097701401E-2</v>
      </c>
      <c r="I1917" s="34">
        <v>0.138393734708294</v>
      </c>
      <c r="J1917" s="34">
        <v>9.2401992000425703E-2</v>
      </c>
      <c r="K1917" s="34">
        <v>8.1843895538161807E-2</v>
      </c>
      <c r="L1917" s="34">
        <v>0.35440883286950903</v>
      </c>
      <c r="M1917" s="7">
        <v>5.9089739819389198E-2</v>
      </c>
      <c r="N1917" s="7">
        <v>4.5022446922831402E-2</v>
      </c>
      <c r="O1917" s="7">
        <v>3.7315669177546799E-2</v>
      </c>
      <c r="P1917" s="7">
        <v>0.15870706576412899</v>
      </c>
      <c r="Q1917" s="7">
        <v>6.1802033369452296</v>
      </c>
    </row>
    <row r="1918" spans="1:17" hidden="1" x14ac:dyDescent="0.25">
      <c r="A1918" s="3" t="s">
        <v>65</v>
      </c>
      <c r="B1918" s="2">
        <v>43525</v>
      </c>
      <c r="C1918" s="34">
        <v>1.0299351517001201</v>
      </c>
      <c r="D1918" s="7">
        <v>1.93728516967921E-2</v>
      </c>
      <c r="E1918" s="7">
        <v>0.53916780134719999</v>
      </c>
      <c r="F1918" s="14">
        <v>0.44145934695600803</v>
      </c>
      <c r="G1918" s="7">
        <v>1.8343539022844298E-2</v>
      </c>
      <c r="H1918" s="7">
        <v>2.1563188095898699E-2</v>
      </c>
      <c r="I1918" s="34">
        <v>0.151725138883675</v>
      </c>
      <c r="J1918" s="34">
        <v>8.8375253173647694E-2</v>
      </c>
      <c r="K1918" s="34">
        <v>8.28152876620252E-2</v>
      </c>
      <c r="L1918" s="34">
        <v>0.34779574166104499</v>
      </c>
      <c r="M1918" s="7">
        <v>5.5814144201187701E-2</v>
      </c>
      <c r="N1918" s="7">
        <v>3.2899718249733201E-2</v>
      </c>
      <c r="O1918" s="7">
        <v>3.6981333928125699E-2</v>
      </c>
      <c r="P1918" s="7">
        <v>0.16368665512181699</v>
      </c>
      <c r="Q1918" s="7">
        <v>6.1388307308489596</v>
      </c>
    </row>
    <row r="1919" spans="1:17" hidden="1" x14ac:dyDescent="0.25">
      <c r="A1919" s="3" t="s">
        <v>65</v>
      </c>
      <c r="B1919" s="2">
        <v>43556</v>
      </c>
      <c r="C1919" s="34">
        <v>0.96384990187628306</v>
      </c>
      <c r="D1919" s="7">
        <v>1.8910082903055299E-2</v>
      </c>
      <c r="E1919" s="7">
        <v>0.54100885417209499</v>
      </c>
      <c r="F1919" s="14">
        <v>0.44008106292485</v>
      </c>
      <c r="G1919" s="7">
        <v>1.6481629144780002E-2</v>
      </c>
      <c r="H1919" s="7">
        <v>1.8905317965598901E-2</v>
      </c>
      <c r="I1919" s="34">
        <v>0.16981447826367899</v>
      </c>
      <c r="J1919" s="34">
        <v>8.2477631360168099E-2</v>
      </c>
      <c r="K1919" s="34">
        <v>7.8829899976129394E-2</v>
      </c>
      <c r="L1919" s="34">
        <v>0.34376749099416998</v>
      </c>
      <c r="M1919" s="7">
        <v>5.9068544768708403E-2</v>
      </c>
      <c r="N1919" s="7">
        <v>3.70377033289674E-2</v>
      </c>
      <c r="O1919" s="7">
        <v>3.9060442746542599E-2</v>
      </c>
      <c r="P1919" s="7">
        <v>0.15455686145125699</v>
      </c>
      <c r="Q1919" s="7">
        <v>6.0890306836944097</v>
      </c>
    </row>
    <row r="1920" spans="1:17" hidden="1" x14ac:dyDescent="0.25">
      <c r="A1920" s="3" t="s">
        <v>65</v>
      </c>
      <c r="B1920" s="2">
        <v>43586</v>
      </c>
      <c r="C1920" s="34">
        <v>0.97277800284734695</v>
      </c>
      <c r="D1920" s="7">
        <v>2.1510325079916098E-2</v>
      </c>
      <c r="E1920" s="7">
        <v>0.56978436241973696</v>
      </c>
      <c r="F1920" s="14">
        <v>0.40870531250034697</v>
      </c>
      <c r="G1920" s="7">
        <v>1.44943702388361E-2</v>
      </c>
      <c r="H1920" s="7">
        <v>1.8696862893793201E-2</v>
      </c>
      <c r="I1920" s="34">
        <v>0.181565960761015</v>
      </c>
      <c r="J1920" s="34">
        <v>8.7485026885739406E-2</v>
      </c>
      <c r="K1920" s="34">
        <v>8.32502644292821E-2</v>
      </c>
      <c r="L1920" s="34">
        <v>0.31962061965931599</v>
      </c>
      <c r="M1920" s="7">
        <v>5.9404708278361001E-2</v>
      </c>
      <c r="N1920" s="7">
        <v>5.94678924897915E-2</v>
      </c>
      <c r="O1920" s="7">
        <v>3.6844884558142402E-2</v>
      </c>
      <c r="P1920" s="7">
        <v>0.13916940980572401</v>
      </c>
      <c r="Q1920" s="7">
        <v>6.0771175467094496</v>
      </c>
    </row>
    <row r="1921" spans="1:17" hidden="1" x14ac:dyDescent="0.25">
      <c r="A1921" s="3" t="s">
        <v>65</v>
      </c>
      <c r="B1921" s="2">
        <v>43617</v>
      </c>
      <c r="C1921" s="34">
        <v>0.96566280350676803</v>
      </c>
      <c r="D1921" s="7">
        <v>2.2317421255256299E-2</v>
      </c>
      <c r="E1921" s="7">
        <v>0.57413631332493897</v>
      </c>
      <c r="F1921" s="14">
        <v>0.40354626541980498</v>
      </c>
      <c r="G1921" s="7">
        <v>1.45895783258983E-2</v>
      </c>
      <c r="H1921" s="7">
        <v>2.1523009919536699E-2</v>
      </c>
      <c r="I1921" s="34">
        <v>0.17638260275616299</v>
      </c>
      <c r="J1921" s="34">
        <v>8.5621826501093998E-2</v>
      </c>
      <c r="K1921" s="34">
        <v>8.3674309131117494E-2</v>
      </c>
      <c r="L1921" s="34">
        <v>0.31921067250140001</v>
      </c>
      <c r="M1921" s="7">
        <v>6.0003491144251402E-2</v>
      </c>
      <c r="N1921" s="7">
        <v>4.9047154486100197E-2</v>
      </c>
      <c r="O1921" s="7">
        <v>4.19672125129208E-2</v>
      </c>
      <c r="P1921" s="7">
        <v>0.14798014272151699</v>
      </c>
      <c r="Q1921" s="7">
        <v>6.1017417283118496</v>
      </c>
    </row>
    <row r="1922" spans="1:17" hidden="1" x14ac:dyDescent="0.25">
      <c r="A1922" s="3" t="s">
        <v>65</v>
      </c>
      <c r="B1922" s="2">
        <v>43647</v>
      </c>
      <c r="C1922" s="34">
        <v>1.03900224099489</v>
      </c>
      <c r="D1922" s="7">
        <v>1.8961742160255899E-2</v>
      </c>
      <c r="E1922" s="7">
        <v>0.55776388716859904</v>
      </c>
      <c r="F1922" s="14">
        <v>0.42327437067114498</v>
      </c>
      <c r="G1922" s="7">
        <v>1.35899443240791E-2</v>
      </c>
      <c r="H1922" s="7">
        <v>1.9758185298538199E-2</v>
      </c>
      <c r="I1922" s="34">
        <v>0.17167759800982499</v>
      </c>
      <c r="J1922" s="34">
        <v>7.9617860593331896E-2</v>
      </c>
      <c r="K1922" s="34">
        <v>8.2787482082193595E-2</v>
      </c>
      <c r="L1922" s="34">
        <v>0.30717348951673701</v>
      </c>
      <c r="M1922" s="7">
        <v>5.6519336918962097E-2</v>
      </c>
      <c r="N1922" s="7">
        <v>5.2327517425209497E-2</v>
      </c>
      <c r="O1922" s="7">
        <v>3.7166818356325501E-2</v>
      </c>
      <c r="P1922" s="7">
        <v>0.179381767474799</v>
      </c>
      <c r="Q1922" s="7">
        <v>5.9411617079052501</v>
      </c>
    </row>
    <row r="1923" spans="1:17" hidden="1" x14ac:dyDescent="0.25">
      <c r="A1923" s="3" t="s">
        <v>65</v>
      </c>
      <c r="B1923" s="2">
        <v>43678</v>
      </c>
      <c r="C1923" s="34">
        <v>0.99960746239673803</v>
      </c>
      <c r="D1923" s="7">
        <v>2.2357981966540999E-2</v>
      </c>
      <c r="E1923" s="7">
        <v>0.58178950640748195</v>
      </c>
      <c r="F1923" s="14">
        <v>0.39585251162597701</v>
      </c>
      <c r="G1923" s="7">
        <v>1.46723056094221E-2</v>
      </c>
      <c r="H1923" s="7">
        <v>2.3254058376681999E-2</v>
      </c>
      <c r="I1923" s="34">
        <v>0.18667512506136699</v>
      </c>
      <c r="J1923" s="34">
        <v>9.1144141298527007E-2</v>
      </c>
      <c r="K1923" s="34">
        <v>8.0002031522726599E-2</v>
      </c>
      <c r="L1923" s="34">
        <v>0.31071335091900598</v>
      </c>
      <c r="M1923" s="7">
        <v>6.05829095342564E-2</v>
      </c>
      <c r="N1923" s="7">
        <v>5.0989206695039202E-2</v>
      </c>
      <c r="O1923" s="7">
        <v>3.9631680013133601E-2</v>
      </c>
      <c r="P1923" s="7">
        <v>0.14233519096984101</v>
      </c>
      <c r="Q1923" s="7">
        <v>6.1060550453631102</v>
      </c>
    </row>
    <row r="1924" spans="1:17" hidden="1" x14ac:dyDescent="0.25">
      <c r="A1924" s="3" t="s">
        <v>65</v>
      </c>
      <c r="B1924" s="2">
        <v>43709</v>
      </c>
      <c r="C1924" s="34">
        <v>0.95945116181952095</v>
      </c>
      <c r="D1924" s="7">
        <v>1.9997910355518601E-2</v>
      </c>
      <c r="E1924" s="7">
        <v>0.56810207739101903</v>
      </c>
      <c r="F1924" s="14">
        <v>0.41190001225346201</v>
      </c>
      <c r="G1924" s="7">
        <v>1.2797735855550701E-2</v>
      </c>
      <c r="H1924" s="7">
        <v>2.2926368232735299E-2</v>
      </c>
      <c r="I1924" s="34">
        <v>0.159163794643738</v>
      </c>
      <c r="J1924" s="34">
        <v>8.2749688839577895E-2</v>
      </c>
      <c r="K1924" s="34">
        <v>7.9181581023946804E-2</v>
      </c>
      <c r="L1924" s="34">
        <v>0.308604320865489</v>
      </c>
      <c r="M1924" s="7">
        <v>5.5151908037226902E-2</v>
      </c>
      <c r="N1924" s="7">
        <v>5.7937055751747901E-2</v>
      </c>
      <c r="O1924" s="7">
        <v>4.3418049784655202E-2</v>
      </c>
      <c r="P1924" s="7">
        <v>0.178069496965332</v>
      </c>
      <c r="Q1924" s="7">
        <v>5.9875062463037096</v>
      </c>
    </row>
    <row r="1925" spans="1:17" hidden="1" x14ac:dyDescent="0.25">
      <c r="A1925" s="3" t="s">
        <v>65</v>
      </c>
      <c r="B1925" s="2">
        <v>43739</v>
      </c>
      <c r="C1925" s="34">
        <v>0.99548672326907095</v>
      </c>
      <c r="D1925" s="7">
        <v>1.9080473795907701E-2</v>
      </c>
      <c r="E1925" s="7">
        <v>0.57353171144788395</v>
      </c>
      <c r="F1925" s="14">
        <v>0.407387814756209</v>
      </c>
      <c r="G1925" s="7">
        <v>1.3229185734674499E-2</v>
      </c>
      <c r="H1925" s="7">
        <v>2.31947704427495E-2</v>
      </c>
      <c r="I1925" s="34">
        <v>0.160097846978211</v>
      </c>
      <c r="J1925" s="34">
        <v>8.3597172749591803E-2</v>
      </c>
      <c r="K1925" s="34">
        <v>8.2857143686462895E-2</v>
      </c>
      <c r="L1925" s="34">
        <v>0.31608326196160702</v>
      </c>
      <c r="M1925" s="7">
        <v>6.3955238438657899E-2</v>
      </c>
      <c r="N1925" s="7">
        <v>6.4473853697986305E-2</v>
      </c>
      <c r="O1925" s="7">
        <v>4.1960876980430502E-2</v>
      </c>
      <c r="P1925" s="7">
        <v>0.150550649329628</v>
      </c>
      <c r="Q1925" s="7">
        <v>5.9412237989719596</v>
      </c>
    </row>
    <row r="1926" spans="1:17" hidden="1" x14ac:dyDescent="0.25">
      <c r="A1926" s="3" t="s">
        <v>65</v>
      </c>
      <c r="B1926" s="2">
        <v>43770</v>
      </c>
      <c r="C1926" s="34">
        <v>1.0696906103402699</v>
      </c>
      <c r="D1926" s="7">
        <v>2.0921372651153101E-2</v>
      </c>
      <c r="E1926" s="7">
        <v>0.57245980230012194</v>
      </c>
      <c r="F1926" s="14">
        <v>0.40661882504872499</v>
      </c>
      <c r="G1926" s="7">
        <v>1.8428829316852399E-2</v>
      </c>
      <c r="H1926" s="7">
        <v>2.7279320922427699E-2</v>
      </c>
      <c r="I1926" s="34">
        <v>0.174594295841734</v>
      </c>
      <c r="J1926" s="34">
        <v>8.1676306708271307E-2</v>
      </c>
      <c r="K1926" s="34">
        <v>0.101799822243029</v>
      </c>
      <c r="L1926" s="34">
        <v>0.30896954482929201</v>
      </c>
      <c r="M1926" s="7">
        <v>6.2513847396952704E-2</v>
      </c>
      <c r="N1926" s="7">
        <v>4.1496362392501498E-2</v>
      </c>
      <c r="O1926" s="7">
        <v>3.8478593459947197E-2</v>
      </c>
      <c r="P1926" s="7">
        <v>0.14476307688899201</v>
      </c>
      <c r="Q1926" s="7">
        <v>6.1022110241790797</v>
      </c>
    </row>
    <row r="1927" spans="1:17" hidden="1" x14ac:dyDescent="0.25">
      <c r="A1927" s="3" t="s">
        <v>65</v>
      </c>
      <c r="B1927" s="2">
        <v>43800</v>
      </c>
      <c r="C1927" s="34">
        <v>1.3024919149540299</v>
      </c>
      <c r="D1927" s="7">
        <v>1.7915008575644899E-2</v>
      </c>
      <c r="E1927" s="7">
        <v>0.59488144068716697</v>
      </c>
      <c r="F1927" s="14">
        <v>0.38720355073718798</v>
      </c>
      <c r="G1927" s="7">
        <v>1.3682718091889499E-2</v>
      </c>
      <c r="H1927" s="7">
        <v>3.4651187180262402E-2</v>
      </c>
      <c r="I1927" s="34">
        <v>0.205901486923356</v>
      </c>
      <c r="J1927" s="34">
        <v>8.9273951813771096E-2</v>
      </c>
      <c r="K1927" s="34">
        <v>0.12841317033254701</v>
      </c>
      <c r="L1927" s="34">
        <v>0.31791061079106198</v>
      </c>
      <c r="M1927" s="7">
        <v>7.0277389046883104E-2</v>
      </c>
      <c r="N1927" s="7">
        <v>2.7834096913104501E-2</v>
      </c>
      <c r="O1927" s="7">
        <v>3.1508771819408803E-2</v>
      </c>
      <c r="P1927" s="7">
        <v>8.0546617087715405E-2</v>
      </c>
      <c r="Q1927" s="7">
        <v>6.1047225949454198</v>
      </c>
    </row>
    <row r="1928" spans="1:17" hidden="1" x14ac:dyDescent="0.25">
      <c r="A1928" s="3" t="s">
        <v>65</v>
      </c>
      <c r="B1928" s="2">
        <v>43831</v>
      </c>
      <c r="C1928" s="34">
        <v>0.87642415075487501</v>
      </c>
      <c r="D1928" s="7">
        <v>2.3101544314414201E-2</v>
      </c>
      <c r="E1928" s="7">
        <v>0.57410955354968796</v>
      </c>
      <c r="F1928" s="14">
        <v>0.40278890213589802</v>
      </c>
      <c r="G1928" s="7">
        <v>3.3784311234612202E-2</v>
      </c>
      <c r="H1928" s="7">
        <v>2.64063588493045E-2</v>
      </c>
      <c r="I1928" s="34">
        <v>0.12549462027156599</v>
      </c>
      <c r="J1928" s="34">
        <v>9.4170877859090105E-2</v>
      </c>
      <c r="K1928" s="34">
        <v>7.7671170555512398E-2</v>
      </c>
      <c r="L1928" s="34">
        <v>0.32797789144895201</v>
      </c>
      <c r="M1928" s="7">
        <v>5.8206733805262603E-2</v>
      </c>
      <c r="N1928" s="7">
        <v>6.3066914038169899E-2</v>
      </c>
      <c r="O1928" s="7">
        <v>4.7329085719396799E-2</v>
      </c>
      <c r="P1928" s="7">
        <v>0.14589203621813299</v>
      </c>
      <c r="Q1928" s="7">
        <v>5.9266205689724698</v>
      </c>
    </row>
    <row r="1929" spans="1:17" hidden="1" x14ac:dyDescent="0.25">
      <c r="A1929" s="3" t="s">
        <v>65</v>
      </c>
      <c r="B1929" s="2">
        <v>43862</v>
      </c>
      <c r="C1929" s="34">
        <v>0.91533939535455999</v>
      </c>
      <c r="D1929" s="7">
        <v>2.09626144472078E-2</v>
      </c>
      <c r="E1929" s="7">
        <v>0.58002170366081296</v>
      </c>
      <c r="F1929" s="14">
        <v>0.399015681891979</v>
      </c>
      <c r="G1929" s="7">
        <v>3.7173266722535701E-2</v>
      </c>
      <c r="H1929" s="7">
        <v>2.6258378210988299E-2</v>
      </c>
      <c r="I1929" s="34">
        <v>0.141025260049741</v>
      </c>
      <c r="J1929" s="34">
        <v>0.102483680326999</v>
      </c>
      <c r="K1929" s="34">
        <v>7.72360056704363E-2</v>
      </c>
      <c r="L1929" s="34">
        <v>0.32500303368639799</v>
      </c>
      <c r="M1929" s="7">
        <v>5.8078575830774297E-2</v>
      </c>
      <c r="N1929" s="7">
        <v>5.01080529274395E-2</v>
      </c>
      <c r="O1929" s="7">
        <v>5.1127391187377601E-2</v>
      </c>
      <c r="P1929" s="7">
        <v>0.13150635538731001</v>
      </c>
      <c r="Q1929" s="7">
        <v>6.0377839768660602</v>
      </c>
    </row>
    <row r="1930" spans="1:17" hidden="1" x14ac:dyDescent="0.25">
      <c r="A1930" s="3" t="s">
        <v>65</v>
      </c>
      <c r="B1930" s="2">
        <v>43891</v>
      </c>
      <c r="C1930" s="34">
        <v>0.85430598744701403</v>
      </c>
      <c r="D1930" s="7">
        <v>2.1614170372555499E-2</v>
      </c>
      <c r="E1930" s="7">
        <v>0.58845426108082399</v>
      </c>
      <c r="F1930" s="14">
        <v>0.38993156854662098</v>
      </c>
      <c r="G1930" s="7">
        <v>4.16251720201848E-2</v>
      </c>
      <c r="H1930" s="7">
        <v>1.52485395062559E-2</v>
      </c>
      <c r="I1930" s="34">
        <v>8.4886024612728594E-2</v>
      </c>
      <c r="J1930" s="34">
        <v>6.2624554818538999E-2</v>
      </c>
      <c r="K1930" s="34">
        <v>0.111933779465605</v>
      </c>
      <c r="L1930" s="34">
        <v>0.43051270751512</v>
      </c>
      <c r="M1930" s="7">
        <v>4.3474028483251499E-2</v>
      </c>
      <c r="N1930" s="7">
        <v>4.32880360572344E-2</v>
      </c>
      <c r="O1930" s="7">
        <v>3.2504684749247198E-2</v>
      </c>
      <c r="P1930" s="7">
        <v>0.13390247277183401</v>
      </c>
      <c r="Q1930" s="7">
        <v>6.2145239642371104</v>
      </c>
    </row>
    <row r="1931" spans="1:17" hidden="1" x14ac:dyDescent="0.25">
      <c r="A1931" s="3" t="s">
        <v>65</v>
      </c>
      <c r="B1931" s="2">
        <v>43922</v>
      </c>
      <c r="C1931" s="34">
        <v>0.433682692609626</v>
      </c>
      <c r="D1931" s="7">
        <v>3.8852762293212599E-2</v>
      </c>
      <c r="E1931" s="7">
        <v>0.77751048199769901</v>
      </c>
      <c r="F1931" s="14">
        <v>0.183636755709088</v>
      </c>
      <c r="G1931" s="7">
        <v>5.0553816795363398E-3</v>
      </c>
      <c r="H1931" s="7">
        <v>2.0156220563519602E-6</v>
      </c>
      <c r="I1931" s="34">
        <v>2.7555233195378199E-4</v>
      </c>
      <c r="J1931" s="34">
        <v>5.0028691260182098E-3</v>
      </c>
      <c r="K1931" s="34">
        <v>0.15854044932426001</v>
      </c>
      <c r="L1931" s="34">
        <v>0.76119999432042496</v>
      </c>
      <c r="M1931" s="7">
        <v>1.2207816546501301E-2</v>
      </c>
      <c r="N1931" s="7">
        <v>8.3498879358928305E-3</v>
      </c>
      <c r="O1931" s="7">
        <v>4.3491804973426499E-3</v>
      </c>
      <c r="P1931" s="7">
        <v>4.5016852616013202E-2</v>
      </c>
      <c r="Q1931" s="7">
        <v>6.3683774538542703</v>
      </c>
    </row>
    <row r="1932" spans="1:17" hidden="1" x14ac:dyDescent="0.25">
      <c r="A1932" s="3" t="s">
        <v>65</v>
      </c>
      <c r="B1932" s="2">
        <v>43952</v>
      </c>
      <c r="C1932" s="34">
        <v>0.52691147334431698</v>
      </c>
      <c r="D1932" s="7">
        <v>3.6189790816039298E-2</v>
      </c>
      <c r="E1932" s="7">
        <v>0.75937661063637196</v>
      </c>
      <c r="F1932" s="14">
        <v>0.204433598547589</v>
      </c>
      <c r="G1932" s="7">
        <v>8.6631674438685108E-3</v>
      </c>
      <c r="H1932" s="7">
        <v>4.8471514569277001E-4</v>
      </c>
      <c r="I1932" s="34">
        <v>1.9672523382126702E-3</v>
      </c>
      <c r="J1932" s="34">
        <v>8.0699037184927703E-3</v>
      </c>
      <c r="K1932" s="34">
        <v>0.16244407622566501</v>
      </c>
      <c r="L1932" s="34">
        <v>0.68564285701612904</v>
      </c>
      <c r="M1932" s="7">
        <v>1.4820348874812501E-2</v>
      </c>
      <c r="N1932" s="7">
        <v>4.6454967212729903E-2</v>
      </c>
      <c r="O1932" s="7">
        <v>4.7854693198418801E-3</v>
      </c>
      <c r="P1932" s="7">
        <v>6.6667242704554999E-2</v>
      </c>
      <c r="Q1932" s="7">
        <v>6.3082294228508102</v>
      </c>
    </row>
    <row r="1933" spans="1:17" hidden="1" x14ac:dyDescent="0.25">
      <c r="A1933" s="3" t="s">
        <v>65</v>
      </c>
      <c r="B1933" s="2">
        <v>43983</v>
      </c>
      <c r="C1933" s="34">
        <v>0.77419900111199402</v>
      </c>
      <c r="D1933" s="7">
        <v>2.53721789081395E-2</v>
      </c>
      <c r="E1933" s="7">
        <v>0.61513140327068905</v>
      </c>
      <c r="F1933" s="14">
        <v>0.35949641782117198</v>
      </c>
      <c r="G1933" s="7">
        <v>4.3828070971766199E-2</v>
      </c>
      <c r="H1933" s="7">
        <v>7.0837166149787002E-3</v>
      </c>
      <c r="I1933" s="34">
        <v>0.115729523689781</v>
      </c>
      <c r="J1933" s="34">
        <v>2.8115578351075501E-2</v>
      </c>
      <c r="K1933" s="34">
        <v>0.11176219288209201</v>
      </c>
      <c r="L1933" s="34">
        <v>0.44682109051670998</v>
      </c>
      <c r="M1933" s="7">
        <v>2.8616389385878401E-2</v>
      </c>
      <c r="N1933" s="7">
        <v>7.1181146574526705E-2</v>
      </c>
      <c r="O1933" s="7">
        <v>6.7797373421617504E-3</v>
      </c>
      <c r="P1933" s="7">
        <v>0.14008255367103001</v>
      </c>
      <c r="Q1933" s="7">
        <v>6.3487334139089899</v>
      </c>
    </row>
    <row r="1934" spans="1:17" hidden="1" x14ac:dyDescent="0.25">
      <c r="A1934" s="3" t="s">
        <v>65</v>
      </c>
      <c r="B1934" s="2">
        <v>44013</v>
      </c>
      <c r="C1934" s="34">
        <v>0.99297368859733104</v>
      </c>
      <c r="D1934" s="7">
        <v>2.4716581338522101E-2</v>
      </c>
      <c r="E1934" s="7">
        <v>0.55566926088455904</v>
      </c>
      <c r="F1934" s="14">
        <v>0.41961415777691902</v>
      </c>
      <c r="G1934" s="7">
        <v>3.3859564572057202E-2</v>
      </c>
      <c r="H1934" s="7">
        <v>1.4875890390903E-2</v>
      </c>
      <c r="I1934" s="34">
        <v>0.17272868498333899</v>
      </c>
      <c r="J1934" s="34">
        <v>7.5795817986645503E-2</v>
      </c>
      <c r="K1934" s="34">
        <v>9.8368018204199395E-2</v>
      </c>
      <c r="L1934" s="34">
        <v>0.34034856521363899</v>
      </c>
      <c r="M1934" s="7">
        <v>4.9805965424400397E-2</v>
      </c>
      <c r="N1934" s="7">
        <v>7.46050427881398E-2</v>
      </c>
      <c r="O1934" s="7">
        <v>1.82571803875296E-2</v>
      </c>
      <c r="P1934" s="7">
        <v>0.12135527004914699</v>
      </c>
      <c r="Q1934" s="7">
        <v>6.2470848785214104</v>
      </c>
    </row>
    <row r="1935" spans="1:17" hidden="1" x14ac:dyDescent="0.25">
      <c r="A1935" s="3" t="s">
        <v>65</v>
      </c>
      <c r="B1935" s="2">
        <v>44044</v>
      </c>
      <c r="C1935" s="34">
        <v>1.0545455135720101</v>
      </c>
      <c r="D1935" s="7">
        <v>2.4184759954519901E-2</v>
      </c>
      <c r="E1935" s="7">
        <v>0.58460234181668203</v>
      </c>
      <c r="F1935" s="14">
        <v>0.39121289822879901</v>
      </c>
      <c r="G1935" s="7">
        <v>4.5770661169056197E-2</v>
      </c>
      <c r="H1935" s="7">
        <v>1.5906400619703401E-2</v>
      </c>
      <c r="I1935" s="34">
        <v>0.179447771072376</v>
      </c>
      <c r="J1935" s="34">
        <v>0.10815266021516</v>
      </c>
      <c r="K1935" s="34">
        <v>9.9074548342235405E-2</v>
      </c>
      <c r="L1935" s="34">
        <v>0.314053649029015</v>
      </c>
      <c r="M1935" s="7">
        <v>4.8697461411453598E-2</v>
      </c>
      <c r="N1935" s="7">
        <v>5.7859598769741803E-2</v>
      </c>
      <c r="O1935" s="7">
        <v>2.3142958543556601E-2</v>
      </c>
      <c r="P1935" s="7">
        <v>0.10789429082770099</v>
      </c>
      <c r="Q1935" s="7">
        <v>6.1885431024769604</v>
      </c>
    </row>
    <row r="1936" spans="1:17" hidden="1" x14ac:dyDescent="0.25">
      <c r="A1936" s="3" t="s">
        <v>65</v>
      </c>
      <c r="B1936" s="2">
        <v>44075</v>
      </c>
      <c r="C1936" s="34">
        <v>0.92640443451813803</v>
      </c>
      <c r="D1936" s="7">
        <v>2.6980305405001299E-2</v>
      </c>
      <c r="E1936" s="7">
        <v>0.61709255279511199</v>
      </c>
      <c r="F1936" s="14">
        <v>0.35592714179988599</v>
      </c>
      <c r="G1936" s="7">
        <v>2.26140520594478E-2</v>
      </c>
      <c r="H1936" s="7">
        <v>1.64067895670496E-2</v>
      </c>
      <c r="I1936" s="34">
        <v>0.15491127005247701</v>
      </c>
      <c r="J1936" s="34">
        <v>8.8433051438836896E-2</v>
      </c>
      <c r="K1936" s="34">
        <v>0.10200898416729499</v>
      </c>
      <c r="L1936" s="34">
        <v>0.346025774384841</v>
      </c>
      <c r="M1936" s="7">
        <v>5.1928384008450797E-2</v>
      </c>
      <c r="N1936" s="7">
        <v>6.0658221341751202E-2</v>
      </c>
      <c r="O1936" s="7">
        <v>2.7476932765514502E-2</v>
      </c>
      <c r="P1936" s="7">
        <v>0.129536540214336</v>
      </c>
      <c r="Q1936" s="7">
        <v>6.2350099344685601</v>
      </c>
    </row>
    <row r="1937" spans="1:17" hidden="1" x14ac:dyDescent="0.25">
      <c r="A1937" s="3" t="s">
        <v>65</v>
      </c>
      <c r="B1937" s="2">
        <v>44105</v>
      </c>
      <c r="C1937" s="34">
        <v>1.0007280059792001</v>
      </c>
      <c r="D1937" s="7">
        <v>2.5925990243402398E-2</v>
      </c>
      <c r="E1937" s="7">
        <v>0.63551624296620202</v>
      </c>
      <c r="F1937" s="14">
        <v>0.33855776679039501</v>
      </c>
      <c r="G1937" s="7">
        <v>1.87734117551424E-2</v>
      </c>
      <c r="H1937" s="7">
        <v>1.91967969522303E-2</v>
      </c>
      <c r="I1937" s="34">
        <v>0.15056396615953399</v>
      </c>
      <c r="J1937" s="34">
        <v>7.3479566023464005E-2</v>
      </c>
      <c r="K1937" s="34">
        <v>0.108384708155831</v>
      </c>
      <c r="L1937" s="34">
        <v>0.35932216226727398</v>
      </c>
      <c r="M1937" s="7">
        <v>5.2184329837641999E-2</v>
      </c>
      <c r="N1937" s="7">
        <v>7.0464660443463195E-2</v>
      </c>
      <c r="O1937" s="7">
        <v>2.1561674464712102E-2</v>
      </c>
      <c r="P1937" s="7">
        <v>0.12606872394070701</v>
      </c>
      <c r="Q1937" s="7">
        <v>6.1527993586006202</v>
      </c>
    </row>
    <row r="1938" spans="1:17" hidden="1" x14ac:dyDescent="0.25">
      <c r="A1938" s="3" t="s">
        <v>65</v>
      </c>
      <c r="B1938" s="2">
        <v>44136</v>
      </c>
      <c r="C1938" s="34">
        <v>0.71538688594562805</v>
      </c>
      <c r="D1938" s="7">
        <v>3.0885138733343299E-2</v>
      </c>
      <c r="E1938" s="7">
        <v>0.71262704910744001</v>
      </c>
      <c r="F1938" s="14">
        <v>0.25648781215921701</v>
      </c>
      <c r="G1938" s="7">
        <v>2.1687496280590701E-2</v>
      </c>
      <c r="H1938" s="7">
        <v>1.0079813342228201E-2</v>
      </c>
      <c r="I1938" s="34">
        <v>4.6231223939251498E-2</v>
      </c>
      <c r="J1938" s="34">
        <v>4.13336819903143E-2</v>
      </c>
      <c r="K1938" s="34">
        <v>0.14213567122635501</v>
      </c>
      <c r="L1938" s="34">
        <v>0.52266746526362395</v>
      </c>
      <c r="M1938" s="7">
        <v>4.7235836527738703E-2</v>
      </c>
      <c r="N1938" s="7">
        <v>6.20761916333872E-2</v>
      </c>
      <c r="O1938" s="7">
        <v>9.9493673612608604E-3</v>
      </c>
      <c r="P1938" s="7">
        <v>9.6603252435249407E-2</v>
      </c>
      <c r="Q1938" s="7">
        <v>6.2900803911796102</v>
      </c>
    </row>
    <row r="1939" spans="1:17" hidden="1" x14ac:dyDescent="0.25">
      <c r="A1939" s="3" t="s">
        <v>65</v>
      </c>
      <c r="B1939" s="2">
        <v>44166</v>
      </c>
      <c r="C1939" s="34">
        <v>1.3019944974998601</v>
      </c>
      <c r="D1939" s="7">
        <v>2.2931713718781201E-2</v>
      </c>
      <c r="E1939" s="7">
        <v>0.631024739855501</v>
      </c>
      <c r="F1939" s="14">
        <v>0.346043546425718</v>
      </c>
      <c r="G1939" s="7">
        <v>1.52539095703939E-2</v>
      </c>
      <c r="H1939" s="7">
        <v>2.6316013612440702E-2</v>
      </c>
      <c r="I1939" s="34">
        <v>0.19999175762237101</v>
      </c>
      <c r="J1939" s="34">
        <v>7.2325511596831898E-2</v>
      </c>
      <c r="K1939" s="34">
        <v>0.14251544993086299</v>
      </c>
      <c r="L1939" s="34">
        <v>0.360319916970186</v>
      </c>
      <c r="M1939" s="7">
        <v>6.7385767552944301E-2</v>
      </c>
      <c r="N1939" s="7">
        <v>3.4736621747467902E-2</v>
      </c>
      <c r="O1939" s="7">
        <v>8.3768785507569703E-3</v>
      </c>
      <c r="P1939" s="7">
        <v>7.2778172845743505E-2</v>
      </c>
      <c r="Q1939" s="7">
        <v>6.0477006842007697</v>
      </c>
    </row>
    <row r="1940" spans="1:17" hidden="1" x14ac:dyDescent="0.25">
      <c r="A1940" s="3" t="s">
        <v>65</v>
      </c>
      <c r="B1940" s="2">
        <v>44197</v>
      </c>
      <c r="C1940" s="34">
        <v>0.52144575508631497</v>
      </c>
      <c r="D1940" s="7">
        <v>4.0528687599920399E-2</v>
      </c>
      <c r="E1940" s="7">
        <v>0.76011860883256599</v>
      </c>
      <c r="F1940" s="14">
        <v>0.199352703567513</v>
      </c>
      <c r="G1940" s="7">
        <v>1.68213117203703E-2</v>
      </c>
      <c r="H1940" s="7">
        <v>1.8078670026197301E-3</v>
      </c>
      <c r="I1940" s="34">
        <v>1.1763827098499401E-2</v>
      </c>
      <c r="J1940" s="34">
        <v>3.3305452521794898E-2</v>
      </c>
      <c r="K1940" s="34">
        <v>0.108049582113557</v>
      </c>
      <c r="L1940" s="34">
        <v>0.63322179844566295</v>
      </c>
      <c r="M1940" s="7">
        <v>4.1220040073732499E-2</v>
      </c>
      <c r="N1940" s="7">
        <v>3.3583917600488199E-2</v>
      </c>
      <c r="O1940" s="7">
        <v>4.9989557326718696E-3</v>
      </c>
      <c r="P1940" s="7">
        <v>0.115227247690604</v>
      </c>
      <c r="Q1940" s="7">
        <v>6.3487396176590396</v>
      </c>
    </row>
    <row r="1941" spans="1:17" hidden="1" x14ac:dyDescent="0.25">
      <c r="A1941" s="3" t="s">
        <v>65</v>
      </c>
      <c r="B1941" s="2">
        <v>44228</v>
      </c>
      <c r="C1941" s="34">
        <v>0.55319685333931701</v>
      </c>
      <c r="D1941" s="7">
        <v>3.3495743787896999E-2</v>
      </c>
      <c r="E1941" s="7">
        <v>0.73193879208013701</v>
      </c>
      <c r="F1941" s="14">
        <v>0.23456546413196599</v>
      </c>
      <c r="G1941" s="7">
        <v>2.9215457775919301E-2</v>
      </c>
      <c r="H1941" s="7">
        <v>1.8050317137107499E-3</v>
      </c>
      <c r="I1941" s="34">
        <v>8.6015830953895308E-3</v>
      </c>
      <c r="J1941" s="34">
        <v>3.4281670802783402E-2</v>
      </c>
      <c r="K1941" s="34">
        <v>0.12555451490212199</v>
      </c>
      <c r="L1941" s="34">
        <v>0.60857420416282504</v>
      </c>
      <c r="M1941" s="7">
        <v>4.3030305488332102E-2</v>
      </c>
      <c r="N1941" s="7">
        <v>4.0549798602703503E-2</v>
      </c>
      <c r="O1941" s="7">
        <v>4.6635132435929698E-3</v>
      </c>
      <c r="P1941" s="7">
        <v>0.103723920212622</v>
      </c>
      <c r="Q1941" s="7">
        <v>6.3099181804972702</v>
      </c>
    </row>
    <row r="1942" spans="1:17" hidden="1" x14ac:dyDescent="0.25">
      <c r="A1942" s="3" t="s">
        <v>65</v>
      </c>
      <c r="B1942" s="2">
        <v>44256</v>
      </c>
      <c r="C1942" s="34">
        <v>0.69735303439240304</v>
      </c>
      <c r="D1942" s="7">
        <v>3.4482126821291197E-2</v>
      </c>
      <c r="E1942" s="7">
        <v>0.68817015358760003</v>
      </c>
      <c r="F1942" s="14">
        <v>0.27734771959110899</v>
      </c>
      <c r="G1942" s="7">
        <v>2.24711734980013E-2</v>
      </c>
      <c r="H1942" s="7">
        <v>1.3995635640286499E-3</v>
      </c>
      <c r="I1942" s="34">
        <v>8.4757328484711698E-3</v>
      </c>
      <c r="J1942" s="34">
        <v>3.3786184160461398E-2</v>
      </c>
      <c r="K1942" s="34">
        <v>0.124627408790018</v>
      </c>
      <c r="L1942" s="34">
        <v>0.57158662039029995</v>
      </c>
      <c r="M1942" s="7">
        <v>4.2779993520805401E-2</v>
      </c>
      <c r="N1942" s="7">
        <v>4.5502196795458499E-2</v>
      </c>
      <c r="O1942" s="7">
        <v>5.6427713421987801E-3</v>
      </c>
      <c r="P1942" s="7">
        <v>0.143728355090257</v>
      </c>
      <c r="Q1942" s="7">
        <v>6.2509961498163902</v>
      </c>
    </row>
    <row r="1943" spans="1:17" hidden="1" x14ac:dyDescent="0.25">
      <c r="A1943" s="3" t="s">
        <v>65</v>
      </c>
      <c r="B1943" s="2">
        <v>44287</v>
      </c>
      <c r="C1943" s="34">
        <v>0.913127256805909</v>
      </c>
      <c r="D1943" s="7">
        <v>2.96435038593315E-2</v>
      </c>
      <c r="E1943" s="7">
        <v>0.62773983980285497</v>
      </c>
      <c r="F1943" s="14">
        <v>0.34261665633781402</v>
      </c>
      <c r="G1943" s="7">
        <v>2.3069878301130001E-2</v>
      </c>
      <c r="H1943" s="7">
        <v>8.9461949398610997E-3</v>
      </c>
      <c r="I1943" s="34">
        <v>0.15767793463145199</v>
      </c>
      <c r="J1943" s="34">
        <v>5.24533016458609E-2</v>
      </c>
      <c r="K1943" s="34">
        <v>0.11531672882406301</v>
      </c>
      <c r="L1943" s="34">
        <v>0.40391980366332603</v>
      </c>
      <c r="M1943" s="7">
        <v>4.9252196640458497E-2</v>
      </c>
      <c r="N1943" s="7">
        <v>5.2567002772565201E-2</v>
      </c>
      <c r="O1943" s="7">
        <v>1.1499409875250499E-2</v>
      </c>
      <c r="P1943" s="7">
        <v>0.12529754870603299</v>
      </c>
      <c r="Q1943" s="7">
        <v>6.2195460317877203</v>
      </c>
    </row>
    <row r="1944" spans="1:17" hidden="1" x14ac:dyDescent="0.25">
      <c r="A1944" s="3" t="s">
        <v>65</v>
      </c>
      <c r="B1944" s="2">
        <v>44317</v>
      </c>
      <c r="C1944" s="34">
        <v>1.0484025428977399</v>
      </c>
      <c r="D1944" s="7">
        <v>2.5585541385968701E-2</v>
      </c>
      <c r="E1944" s="7">
        <v>0.56314174304731002</v>
      </c>
      <c r="F1944" s="14">
        <v>0.41127271556672101</v>
      </c>
      <c r="G1944" s="7">
        <v>3.0998576157736699E-2</v>
      </c>
      <c r="H1944" s="7">
        <v>1.4916677453350499E-2</v>
      </c>
      <c r="I1944" s="34">
        <v>0.16712757582952301</v>
      </c>
      <c r="J1944" s="34">
        <v>7.9602280237637796E-2</v>
      </c>
      <c r="K1944" s="34">
        <v>8.8001770251379702E-2</v>
      </c>
      <c r="L1944" s="34">
        <v>0.34320304171143001</v>
      </c>
      <c r="M1944" s="7">
        <v>5.0093795048610099E-2</v>
      </c>
      <c r="N1944" s="7">
        <v>5.5103340383680303E-2</v>
      </c>
      <c r="O1944" s="7">
        <v>2.2898738552759201E-2</v>
      </c>
      <c r="P1944" s="7">
        <v>0.14805420437389299</v>
      </c>
      <c r="Q1944" s="7">
        <v>6.2210734902694096</v>
      </c>
    </row>
    <row r="1945" spans="1:17" hidden="1" x14ac:dyDescent="0.25">
      <c r="A1945" s="3" t="s">
        <v>65</v>
      </c>
      <c r="B1945" s="2">
        <v>44348</v>
      </c>
      <c r="C1945" s="34">
        <v>0.96237112098861699</v>
      </c>
      <c r="D1945" s="7">
        <v>2.7445557451199101E-2</v>
      </c>
      <c r="E1945" s="7">
        <v>0.61324365184949903</v>
      </c>
      <c r="F1945" s="14">
        <v>0.359310790699302</v>
      </c>
      <c r="G1945" s="7">
        <v>2.2155959982432701E-2</v>
      </c>
      <c r="H1945" s="7">
        <v>1.6652132041711201E-2</v>
      </c>
      <c r="I1945" s="34">
        <v>0.15929483689832599</v>
      </c>
      <c r="J1945" s="34">
        <v>9.4772693261210406E-2</v>
      </c>
      <c r="K1945" s="34">
        <v>8.4333713475112704E-2</v>
      </c>
      <c r="L1945" s="34">
        <v>0.36207797510647599</v>
      </c>
      <c r="M1945" s="7">
        <v>5.4072306910563001E-2</v>
      </c>
      <c r="N1945" s="7">
        <v>5.0035069204454698E-2</v>
      </c>
      <c r="O1945" s="7">
        <v>4.2342701073968703E-2</v>
      </c>
      <c r="P1945" s="7">
        <v>0.114262612045745</v>
      </c>
      <c r="Q1945" s="7">
        <v>6.2093314051075996</v>
      </c>
    </row>
    <row r="1946" spans="1:17" hidden="1" x14ac:dyDescent="0.25">
      <c r="A1946" s="3" t="s">
        <v>65</v>
      </c>
      <c r="B1946" s="2">
        <v>44378</v>
      </c>
      <c r="C1946" s="34">
        <v>1.0187719659948899</v>
      </c>
      <c r="D1946" s="7">
        <v>2.78841336483736E-2</v>
      </c>
      <c r="E1946" s="7">
        <v>0.60385168469254002</v>
      </c>
      <c r="F1946" s="14">
        <v>0.36826418165908698</v>
      </c>
      <c r="G1946" s="7">
        <v>2.4059467017187901E-2</v>
      </c>
      <c r="H1946" s="7">
        <v>2.0122368723114299E-2</v>
      </c>
      <c r="I1946" s="34">
        <v>0.171270157415813</v>
      </c>
      <c r="J1946" s="34">
        <v>0.105640791828139</v>
      </c>
      <c r="K1946" s="34">
        <v>8.2120229388372296E-2</v>
      </c>
      <c r="L1946" s="34">
        <v>0.36226005851969101</v>
      </c>
      <c r="M1946" s="7">
        <v>5.2554592650847401E-2</v>
      </c>
      <c r="N1946" s="7">
        <v>4.1432377263073299E-2</v>
      </c>
      <c r="O1946" s="7">
        <v>4.4182834395873498E-2</v>
      </c>
      <c r="P1946" s="7">
        <v>9.6357122797887607E-2</v>
      </c>
      <c r="Q1946" s="7">
        <v>6.1782375888774297</v>
      </c>
    </row>
    <row r="1947" spans="1:17" hidden="1" x14ac:dyDescent="0.25">
      <c r="A1947" s="3" t="s">
        <v>65</v>
      </c>
      <c r="B1947" s="2">
        <v>44409</v>
      </c>
      <c r="C1947" s="34">
        <v>1.02601838837862</v>
      </c>
      <c r="D1947" s="7">
        <v>2.4265392217475801E-2</v>
      </c>
      <c r="E1947" s="7">
        <v>0.60880706889649805</v>
      </c>
      <c r="F1947" s="14">
        <v>0.36692753888602597</v>
      </c>
      <c r="G1947" s="7">
        <v>1.8495005936491699E-2</v>
      </c>
      <c r="H1947" s="7">
        <v>2.41065383680517E-2</v>
      </c>
      <c r="I1947" s="34">
        <v>0.180600200179203</v>
      </c>
      <c r="J1947" s="34">
        <v>0.118853461685528</v>
      </c>
      <c r="K1947" s="34">
        <v>7.8157164252460706E-2</v>
      </c>
      <c r="L1947" s="34">
        <v>0.33659039776109301</v>
      </c>
      <c r="M1947" s="7">
        <v>5.5144626026986797E-2</v>
      </c>
      <c r="N1947" s="7">
        <v>5.0518971210565998E-2</v>
      </c>
      <c r="O1947" s="7">
        <v>5.1848329011859901E-2</v>
      </c>
      <c r="P1947" s="7">
        <v>8.5685305567759204E-2</v>
      </c>
      <c r="Q1947" s="7">
        <v>6.2176740295379096</v>
      </c>
    </row>
    <row r="1948" spans="1:17" x14ac:dyDescent="0.25">
      <c r="A1948" s="3" t="s">
        <v>65</v>
      </c>
      <c r="B1948" s="2">
        <v>44440</v>
      </c>
      <c r="C1948" s="34">
        <v>1.0012393926826</v>
      </c>
      <c r="D1948" s="7">
        <v>2.74265816896117E-2</v>
      </c>
      <c r="E1948" s="7">
        <v>0.62521440211224399</v>
      </c>
      <c r="F1948" s="14">
        <v>0.34735901619814502</v>
      </c>
      <c r="G1948" s="7">
        <v>1.95914266922536E-2</v>
      </c>
      <c r="H1948" s="7">
        <v>1.94926692431895E-2</v>
      </c>
      <c r="I1948" s="34">
        <v>0.14177102052072901</v>
      </c>
      <c r="J1948" s="34">
        <v>0.116800247300565</v>
      </c>
      <c r="K1948" s="34">
        <v>7.8969807360574906E-2</v>
      </c>
      <c r="L1948" s="34">
        <v>0.33848110922081298</v>
      </c>
      <c r="M1948" s="7">
        <v>5.1379080647694503E-2</v>
      </c>
      <c r="N1948" s="7">
        <v>4.9704993708656699E-2</v>
      </c>
      <c r="O1948" s="7">
        <v>5.0461457531269099E-2</v>
      </c>
      <c r="P1948" s="7">
        <v>0.133348187774254</v>
      </c>
      <c r="Q1948" s="7">
        <v>6.0892341916545503</v>
      </c>
    </row>
    <row r="1949" spans="1:17" hidden="1" x14ac:dyDescent="0.25">
      <c r="A1949" s="3" t="s">
        <v>66</v>
      </c>
      <c r="B1949" s="2">
        <v>43466</v>
      </c>
      <c r="C1949" s="34">
        <v>0.80201057320689595</v>
      </c>
      <c r="D1949" s="7">
        <v>3.7849955362972601E-2</v>
      </c>
      <c r="E1949" s="7">
        <v>0.47966746625963302</v>
      </c>
      <c r="F1949" s="14">
        <v>0.482482578377394</v>
      </c>
      <c r="G1949" s="7">
        <v>1.5641813152393401E-2</v>
      </c>
      <c r="H1949" s="7">
        <v>3.3799564242329001E-2</v>
      </c>
      <c r="I1949" s="34">
        <v>0.26357188274286097</v>
      </c>
      <c r="J1949" s="34">
        <v>0.12327031181744</v>
      </c>
      <c r="K1949" s="34">
        <v>0.12611353908591599</v>
      </c>
      <c r="L1949" s="34">
        <v>7.0232205655939295E-2</v>
      </c>
      <c r="M1949" s="7">
        <v>0.14360219967454099</v>
      </c>
      <c r="N1949" s="7">
        <v>3.11412027672964E-2</v>
      </c>
      <c r="O1949" s="7">
        <v>0.13160991220190901</v>
      </c>
      <c r="P1949" s="7">
        <v>6.1017368659375001E-2</v>
      </c>
      <c r="Q1949" s="7">
        <v>7.0877587524256302</v>
      </c>
    </row>
    <row r="1950" spans="1:17" hidden="1" x14ac:dyDescent="0.25">
      <c r="A1950" s="3" t="s">
        <v>66</v>
      </c>
      <c r="B1950" s="2">
        <v>43497</v>
      </c>
      <c r="C1950" s="34">
        <v>0.82203945891994901</v>
      </c>
      <c r="D1950" s="7">
        <v>3.6799159929024397E-2</v>
      </c>
      <c r="E1950" s="7">
        <v>0.474275793297254</v>
      </c>
      <c r="F1950" s="14">
        <v>0.48892504677372201</v>
      </c>
      <c r="G1950" s="7">
        <v>1.3759199854476999E-2</v>
      </c>
      <c r="H1950" s="7">
        <v>2.74830787898016E-2</v>
      </c>
      <c r="I1950" s="34">
        <v>0.27157523724342603</v>
      </c>
      <c r="J1950" s="34">
        <v>0.14299405424400499</v>
      </c>
      <c r="K1950" s="34">
        <v>0.13178128952606299</v>
      </c>
      <c r="L1950" s="34">
        <v>2.9640338405521001E-2</v>
      </c>
      <c r="M1950" s="7">
        <v>0.14399976629359101</v>
      </c>
      <c r="N1950" s="7">
        <v>3.1223352841137898E-2</v>
      </c>
      <c r="O1950" s="7">
        <v>0.14006317206515501</v>
      </c>
      <c r="P1950" s="7">
        <v>6.7480510736822305E-2</v>
      </c>
      <c r="Q1950" s="7">
        <v>6.9833036372911899</v>
      </c>
    </row>
    <row r="1951" spans="1:17" hidden="1" x14ac:dyDescent="0.25">
      <c r="A1951" s="3" t="s">
        <v>66</v>
      </c>
      <c r="B1951" s="2">
        <v>43525</v>
      </c>
      <c r="C1951" s="34">
        <v>1.0036161502016101</v>
      </c>
      <c r="D1951" s="7">
        <v>3.5663633939851398E-2</v>
      </c>
      <c r="E1951" s="7">
        <v>0.47002384221447002</v>
      </c>
      <c r="F1951" s="14">
        <v>0.49431252384567798</v>
      </c>
      <c r="G1951" s="7">
        <v>1.73942852053913E-2</v>
      </c>
      <c r="H1951" s="7">
        <v>2.7846557521525501E-2</v>
      </c>
      <c r="I1951" s="34">
        <v>0.27380360746926502</v>
      </c>
      <c r="J1951" s="34">
        <v>0.14406068183854701</v>
      </c>
      <c r="K1951" s="34">
        <v>0.13172512332929201</v>
      </c>
      <c r="L1951" s="34">
        <v>5.5128888202236798E-2</v>
      </c>
      <c r="M1951" s="7">
        <v>0.13741599888230799</v>
      </c>
      <c r="N1951" s="7">
        <v>2.8714563715038499E-2</v>
      </c>
      <c r="O1951" s="7">
        <v>0.13616403797910201</v>
      </c>
      <c r="P1951" s="7">
        <v>4.7746255857293099E-2</v>
      </c>
      <c r="Q1951" s="7">
        <v>6.8924215808837399</v>
      </c>
    </row>
    <row r="1952" spans="1:17" hidden="1" x14ac:dyDescent="0.25">
      <c r="A1952" s="3" t="s">
        <v>66</v>
      </c>
      <c r="B1952" s="2">
        <v>43556</v>
      </c>
      <c r="C1952" s="34">
        <v>0.95913067157782605</v>
      </c>
      <c r="D1952" s="7">
        <v>4.3714830294705298E-2</v>
      </c>
      <c r="E1952" s="7">
        <v>0.48041185014557802</v>
      </c>
      <c r="F1952" s="14">
        <v>0.47587331955971601</v>
      </c>
      <c r="G1952" s="7">
        <v>1.42045342060791E-2</v>
      </c>
      <c r="H1952" s="7">
        <v>2.6414653393748801E-2</v>
      </c>
      <c r="I1952" s="34">
        <v>0.27927457728919802</v>
      </c>
      <c r="J1952" s="34">
        <v>0.13672255242826001</v>
      </c>
      <c r="K1952" s="34">
        <v>0.12252740447185199</v>
      </c>
      <c r="L1952" s="34">
        <v>8.5553068807545193E-2</v>
      </c>
      <c r="M1952" s="7">
        <v>0.139049335013325</v>
      </c>
      <c r="N1952" s="7">
        <v>2.7036841798558201E-2</v>
      </c>
      <c r="O1952" s="7">
        <v>0.120776525366887</v>
      </c>
      <c r="P1952" s="7">
        <v>4.8440507224547499E-2</v>
      </c>
      <c r="Q1952" s="7">
        <v>6.98922841811802</v>
      </c>
    </row>
    <row r="1953" spans="1:17" hidden="1" x14ac:dyDescent="0.25">
      <c r="A1953" s="3" t="s">
        <v>66</v>
      </c>
      <c r="B1953" s="2">
        <v>43586</v>
      </c>
      <c r="C1953" s="34">
        <v>1.02406914291083</v>
      </c>
      <c r="D1953" s="7">
        <v>4.1368692936271503E-2</v>
      </c>
      <c r="E1953" s="7">
        <v>0.48940012665242399</v>
      </c>
      <c r="F1953" s="14">
        <v>0.46923118041130402</v>
      </c>
      <c r="G1953" s="7">
        <v>1.41778210119384E-2</v>
      </c>
      <c r="H1953" s="7">
        <v>2.52890118047891E-2</v>
      </c>
      <c r="I1953" s="34">
        <v>0.28487837665573501</v>
      </c>
      <c r="J1953" s="34">
        <v>0.13670740115355201</v>
      </c>
      <c r="K1953" s="34">
        <v>0.13037402987292701</v>
      </c>
      <c r="L1953" s="34">
        <v>7.6563693166828803E-2</v>
      </c>
      <c r="M1953" s="7">
        <v>0.14271273331619999</v>
      </c>
      <c r="N1953" s="7">
        <v>2.79108924862316E-2</v>
      </c>
      <c r="O1953" s="7">
        <v>0.11592635862099999</v>
      </c>
      <c r="P1953" s="7">
        <v>4.5459681910798397E-2</v>
      </c>
      <c r="Q1953" s="7">
        <v>7.0161368858503703</v>
      </c>
    </row>
    <row r="1954" spans="1:17" hidden="1" x14ac:dyDescent="0.25">
      <c r="A1954" s="3" t="s">
        <v>66</v>
      </c>
      <c r="B1954" s="2">
        <v>43617</v>
      </c>
      <c r="C1954" s="34">
        <v>1.0209656726699901</v>
      </c>
      <c r="D1954" s="7">
        <v>5.0828346197526401E-2</v>
      </c>
      <c r="E1954" s="7">
        <v>0.48376779148436999</v>
      </c>
      <c r="F1954" s="14">
        <v>0.46540386231810299</v>
      </c>
      <c r="G1954" s="7">
        <v>1.17919287345682E-2</v>
      </c>
      <c r="H1954" s="7">
        <v>2.5166116493281199E-2</v>
      </c>
      <c r="I1954" s="34">
        <v>0.295736326199532</v>
      </c>
      <c r="J1954" s="34">
        <v>0.128614032839036</v>
      </c>
      <c r="K1954" s="34">
        <v>0.13166918757141699</v>
      </c>
      <c r="L1954" s="34">
        <v>7.4224094268476107E-2</v>
      </c>
      <c r="M1954" s="7">
        <v>0.14179807513562301</v>
      </c>
      <c r="N1954" s="7">
        <v>2.39856895697034E-2</v>
      </c>
      <c r="O1954" s="7">
        <v>0.11930242997597</v>
      </c>
      <c r="P1954" s="7">
        <v>4.7712119212392497E-2</v>
      </c>
      <c r="Q1954" s="7">
        <v>7.0266952458584804</v>
      </c>
    </row>
    <row r="1955" spans="1:17" hidden="1" x14ac:dyDescent="0.25">
      <c r="A1955" s="3" t="s">
        <v>66</v>
      </c>
      <c r="B1955" s="2">
        <v>43647</v>
      </c>
      <c r="C1955" s="34">
        <v>1.0087343241409701</v>
      </c>
      <c r="D1955" s="7">
        <v>3.7276073446228797E-2</v>
      </c>
      <c r="E1955" s="7">
        <v>0.48256962051281599</v>
      </c>
      <c r="F1955" s="14">
        <v>0.48015430604095499</v>
      </c>
      <c r="G1955" s="7">
        <v>1.5768131357955E-2</v>
      </c>
      <c r="H1955" s="7">
        <v>2.43574080099326E-2</v>
      </c>
      <c r="I1955" s="34">
        <v>0.29719898641223902</v>
      </c>
      <c r="J1955" s="34">
        <v>0.120420937045378</v>
      </c>
      <c r="K1955" s="34">
        <v>0.1334032312157</v>
      </c>
      <c r="L1955" s="34">
        <v>7.7083412134866205E-2</v>
      </c>
      <c r="M1955" s="7">
        <v>0.14944713102922499</v>
      </c>
      <c r="N1955" s="7">
        <v>2.42550509088168E-2</v>
      </c>
      <c r="O1955" s="7">
        <v>0.112545181513998</v>
      </c>
      <c r="P1955" s="7">
        <v>4.55205303718898E-2</v>
      </c>
      <c r="Q1955" s="7">
        <v>6.9541341388653102</v>
      </c>
    </row>
    <row r="1956" spans="1:17" hidden="1" x14ac:dyDescent="0.25">
      <c r="A1956" s="3" t="s">
        <v>66</v>
      </c>
      <c r="B1956" s="2">
        <v>43678</v>
      </c>
      <c r="C1956" s="34">
        <v>1.06271083034745</v>
      </c>
      <c r="D1956" s="7">
        <v>4.3147391255710897E-2</v>
      </c>
      <c r="E1956" s="7">
        <v>0.47471713145052502</v>
      </c>
      <c r="F1956" s="14">
        <v>0.48213547729376399</v>
      </c>
      <c r="G1956" s="7">
        <v>1.3633780392123601E-2</v>
      </c>
      <c r="H1956" s="7">
        <v>2.6100384806672101E-2</v>
      </c>
      <c r="I1956" s="34">
        <v>0.300453470141478</v>
      </c>
      <c r="J1956" s="34">
        <v>0.13380035927845799</v>
      </c>
      <c r="K1956" s="34">
        <v>0.13211294419174699</v>
      </c>
      <c r="L1956" s="34">
        <v>7.2547029770494501E-2</v>
      </c>
      <c r="M1956" s="7">
        <v>0.13466608613458</v>
      </c>
      <c r="N1956" s="7">
        <v>2.9828375327709999E-2</v>
      </c>
      <c r="O1956" s="7">
        <v>0.104427731172948</v>
      </c>
      <c r="P1956" s="7">
        <v>5.2429838783788499E-2</v>
      </c>
      <c r="Q1956" s="7">
        <v>7.0706179883752904</v>
      </c>
    </row>
    <row r="1957" spans="1:17" hidden="1" x14ac:dyDescent="0.25">
      <c r="A1957" s="3" t="s">
        <v>66</v>
      </c>
      <c r="B1957" s="2">
        <v>43709</v>
      </c>
      <c r="C1957" s="34">
        <v>0.91273151764056704</v>
      </c>
      <c r="D1957" s="7">
        <v>4.4397579427013403E-2</v>
      </c>
      <c r="E1957" s="7">
        <v>0.49620819859722898</v>
      </c>
      <c r="F1957" s="14">
        <v>0.45939422197575802</v>
      </c>
      <c r="G1957" s="7">
        <v>1.24579017882358E-2</v>
      </c>
      <c r="H1957" s="7">
        <v>2.6709578675569601E-2</v>
      </c>
      <c r="I1957" s="34">
        <v>0.28393467374345899</v>
      </c>
      <c r="J1957" s="34">
        <v>0.145302030257559</v>
      </c>
      <c r="K1957" s="34">
        <v>0.129811853666706</v>
      </c>
      <c r="L1957" s="34">
        <v>7.5810076283703301E-2</v>
      </c>
      <c r="M1957" s="7">
        <v>0.143399525199459</v>
      </c>
      <c r="N1957" s="7">
        <v>3.27061062800044E-2</v>
      </c>
      <c r="O1957" s="7">
        <v>9.8513919671150696E-2</v>
      </c>
      <c r="P1957" s="7">
        <v>5.1354334434153298E-2</v>
      </c>
      <c r="Q1957" s="7">
        <v>6.9690518814056803</v>
      </c>
    </row>
    <row r="1958" spans="1:17" hidden="1" x14ac:dyDescent="0.25">
      <c r="A1958" s="3" t="s">
        <v>66</v>
      </c>
      <c r="B1958" s="2">
        <v>43739</v>
      </c>
      <c r="C1958" s="34">
        <v>0.96704568986235195</v>
      </c>
      <c r="D1958" s="7">
        <v>4.4545220866549697E-2</v>
      </c>
      <c r="E1958" s="7">
        <v>0.47436113743372199</v>
      </c>
      <c r="F1958" s="14">
        <v>0.48109364169972801</v>
      </c>
      <c r="G1958" s="7">
        <v>1.3799023221796301E-2</v>
      </c>
      <c r="H1958" s="7">
        <v>2.93260479416017E-2</v>
      </c>
      <c r="I1958" s="34">
        <v>0.29669948058255902</v>
      </c>
      <c r="J1958" s="34">
        <v>0.13695610633526301</v>
      </c>
      <c r="K1958" s="34">
        <v>0.13752047005253601</v>
      </c>
      <c r="L1958" s="34">
        <v>7.6821114812268707E-2</v>
      </c>
      <c r="M1958" s="7">
        <v>0.136301813104202</v>
      </c>
      <c r="N1958" s="7">
        <v>3.0507086032190898E-2</v>
      </c>
      <c r="O1958" s="7">
        <v>8.8037147796187501E-2</v>
      </c>
      <c r="P1958" s="7">
        <v>5.4031710121394697E-2</v>
      </c>
      <c r="Q1958" s="7">
        <v>7.0275291449882102</v>
      </c>
    </row>
    <row r="1959" spans="1:17" hidden="1" x14ac:dyDescent="0.25">
      <c r="A1959" s="3" t="s">
        <v>66</v>
      </c>
      <c r="B1959" s="2">
        <v>43770</v>
      </c>
      <c r="C1959" s="34">
        <v>1.03339353229822</v>
      </c>
      <c r="D1959" s="7">
        <v>3.9895912944136899E-2</v>
      </c>
      <c r="E1959" s="7">
        <v>0.47883236745812502</v>
      </c>
      <c r="F1959" s="14">
        <v>0.48127171959773801</v>
      </c>
      <c r="G1959" s="7">
        <v>1.38178546008501E-2</v>
      </c>
      <c r="H1959" s="7">
        <v>3.2516771812914298E-2</v>
      </c>
      <c r="I1959" s="34">
        <v>0.259994873377</v>
      </c>
      <c r="J1959" s="34">
        <v>0.13797645237029099</v>
      </c>
      <c r="K1959" s="34">
        <v>0.17622594975592801</v>
      </c>
      <c r="L1959" s="34">
        <v>7.8508825325688397E-2</v>
      </c>
      <c r="M1959" s="7">
        <v>0.14262314688929301</v>
      </c>
      <c r="N1959" s="7">
        <v>3.1137665802644099E-2</v>
      </c>
      <c r="O1959" s="7">
        <v>7.7191933567673301E-2</v>
      </c>
      <c r="P1959" s="7">
        <v>5.0006526497718501E-2</v>
      </c>
      <c r="Q1959" s="7">
        <v>7.0078882294962703</v>
      </c>
    </row>
    <row r="1960" spans="1:17" hidden="1" x14ac:dyDescent="0.25">
      <c r="A1960" s="3" t="s">
        <v>66</v>
      </c>
      <c r="B1960" s="2">
        <v>43800</v>
      </c>
      <c r="C1960" s="34">
        <v>1.38355243622334</v>
      </c>
      <c r="D1960" s="7">
        <v>3.9835487699882398E-2</v>
      </c>
      <c r="E1960" s="7">
        <v>0.49278157042940501</v>
      </c>
      <c r="F1960" s="14">
        <v>0.467382941870713</v>
      </c>
      <c r="G1960" s="7">
        <v>1.16390875344043E-2</v>
      </c>
      <c r="H1960" s="7">
        <v>3.7231572233880697E-2</v>
      </c>
      <c r="I1960" s="34">
        <v>0.29505444052741298</v>
      </c>
      <c r="J1960" s="34">
        <v>0.13125180367727601</v>
      </c>
      <c r="K1960" s="34">
        <v>0.21002815219979301</v>
      </c>
      <c r="L1960" s="34">
        <v>5.6361625609124902E-2</v>
      </c>
      <c r="M1960" s="7">
        <v>0.140903488815915</v>
      </c>
      <c r="N1960" s="7">
        <v>3.0457681511905001E-2</v>
      </c>
      <c r="O1960" s="7">
        <v>4.3905324480749797E-2</v>
      </c>
      <c r="P1960" s="7">
        <v>4.3166823409537002E-2</v>
      </c>
      <c r="Q1960" s="7">
        <v>6.9964671844227304</v>
      </c>
    </row>
    <row r="1961" spans="1:17" hidden="1" x14ac:dyDescent="0.25">
      <c r="A1961" s="3" t="s">
        <v>66</v>
      </c>
      <c r="B1961" s="2">
        <v>43831</v>
      </c>
      <c r="C1961" s="34">
        <v>0.75710036767811895</v>
      </c>
      <c r="D1961" s="7">
        <v>5.0908390868930301E-2</v>
      </c>
      <c r="E1961" s="7">
        <v>0.50329741341194301</v>
      </c>
      <c r="F1961" s="14">
        <v>0.44579419571912698</v>
      </c>
      <c r="G1961" s="7">
        <v>2.2011845905460601E-2</v>
      </c>
      <c r="H1961" s="7">
        <v>3.3834301416446999E-2</v>
      </c>
      <c r="I1961" s="34">
        <v>0.19068714939734299</v>
      </c>
      <c r="J1961" s="34">
        <v>0.148221724813801</v>
      </c>
      <c r="K1961" s="34">
        <v>0.145748216157018</v>
      </c>
      <c r="L1961" s="34">
        <v>9.98311345446357E-2</v>
      </c>
      <c r="M1961" s="7">
        <v>0.15187082909100599</v>
      </c>
      <c r="N1961" s="7">
        <v>3.2249552490646899E-2</v>
      </c>
      <c r="O1961" s="7">
        <v>9.9837448843757795E-2</v>
      </c>
      <c r="P1961" s="7">
        <v>7.57077973398846E-2</v>
      </c>
      <c r="Q1961" s="7">
        <v>7.0889244767648503</v>
      </c>
    </row>
    <row r="1962" spans="1:17" hidden="1" x14ac:dyDescent="0.25">
      <c r="A1962" s="3" t="s">
        <v>66</v>
      </c>
      <c r="B1962" s="2">
        <v>43862</v>
      </c>
      <c r="C1962" s="34">
        <v>0.79899370032032002</v>
      </c>
      <c r="D1962" s="7">
        <v>4.48708886512241E-2</v>
      </c>
      <c r="E1962" s="7">
        <v>0.50074181674795903</v>
      </c>
      <c r="F1962" s="14">
        <v>0.45438729460081601</v>
      </c>
      <c r="G1962" s="7">
        <v>1.5300026105309001E-2</v>
      </c>
      <c r="H1962" s="7">
        <v>2.64739692995191E-2</v>
      </c>
      <c r="I1962" s="34">
        <v>0.20207623600194699</v>
      </c>
      <c r="J1962" s="34">
        <v>0.171322584089528</v>
      </c>
      <c r="K1962" s="34">
        <v>0.13928064482154401</v>
      </c>
      <c r="L1962" s="34">
        <v>9.6955032521757495E-2</v>
      </c>
      <c r="M1962" s="7">
        <v>0.15247837155434499</v>
      </c>
      <c r="N1962" s="7">
        <v>2.8184493323407101E-2</v>
      </c>
      <c r="O1962" s="7">
        <v>8.8035800144777202E-2</v>
      </c>
      <c r="P1962" s="7">
        <v>7.9892842137866293E-2</v>
      </c>
      <c r="Q1962" s="7">
        <v>7.0876160630809002</v>
      </c>
    </row>
    <row r="1963" spans="1:17" hidden="1" x14ac:dyDescent="0.25">
      <c r="A1963" s="3" t="s">
        <v>66</v>
      </c>
      <c r="B1963" s="2">
        <v>43891</v>
      </c>
      <c r="C1963" s="34">
        <v>0.57855790673028495</v>
      </c>
      <c r="D1963" s="7">
        <v>6.2829221825068601E-2</v>
      </c>
      <c r="E1963" s="7">
        <v>0.50160171208458004</v>
      </c>
      <c r="F1963" s="14">
        <v>0.43556906609035101</v>
      </c>
      <c r="G1963" s="7">
        <v>1.8609197546131301E-2</v>
      </c>
      <c r="H1963" s="7">
        <v>3.7649242832925901E-2</v>
      </c>
      <c r="I1963" s="34">
        <v>0.159988040823523</v>
      </c>
      <c r="J1963" s="34">
        <v>0.152528643015339</v>
      </c>
      <c r="K1963" s="34">
        <v>0.14586063858480999</v>
      </c>
      <c r="L1963" s="34">
        <v>0.15665149506791601</v>
      </c>
      <c r="M1963" s="7">
        <v>0.16140342690852499</v>
      </c>
      <c r="N1963" s="7">
        <v>4.1668133103746098E-2</v>
      </c>
      <c r="O1963" s="7">
        <v>6.0392132643418403E-2</v>
      </c>
      <c r="P1963" s="7">
        <v>6.5249049473664805E-2</v>
      </c>
      <c r="Q1963" s="7">
        <v>7.2295302022727403</v>
      </c>
    </row>
    <row r="1964" spans="1:17" hidden="1" x14ac:dyDescent="0.25">
      <c r="A1964" s="3" t="s">
        <v>66</v>
      </c>
      <c r="B1964" s="2">
        <v>43922</v>
      </c>
      <c r="C1964" s="34">
        <v>0.15882731612009099</v>
      </c>
      <c r="D1964" s="7">
        <v>0.15834537605068</v>
      </c>
      <c r="E1964" s="7">
        <v>0.54488261398115301</v>
      </c>
      <c r="F1964" s="14">
        <v>0.29677200996816699</v>
      </c>
      <c r="G1964" s="7">
        <v>3.49001446760734E-2</v>
      </c>
      <c r="H1964" s="7">
        <v>3.2588597612572298E-3</v>
      </c>
      <c r="I1964" s="34">
        <v>3.5162492029102602E-8</v>
      </c>
      <c r="J1964" s="34">
        <v>3.7947150422855298E-2</v>
      </c>
      <c r="K1964" s="34">
        <v>0.18637833188786199</v>
      </c>
      <c r="L1964" s="34">
        <v>0.49253473922353103</v>
      </c>
      <c r="M1964" s="7">
        <v>5.4961893528325798E-2</v>
      </c>
      <c r="N1964" s="7">
        <v>0.123073609688251</v>
      </c>
      <c r="O1964" s="7">
        <v>7.4581403718328E-3</v>
      </c>
      <c r="P1964" s="7">
        <v>5.9487095277519102E-2</v>
      </c>
      <c r="Q1964" s="7">
        <v>7.6699548422357697</v>
      </c>
    </row>
    <row r="1965" spans="1:17" hidden="1" x14ac:dyDescent="0.25">
      <c r="A1965" s="3" t="s">
        <v>66</v>
      </c>
      <c r="B1965" s="2">
        <v>43952</v>
      </c>
      <c r="C1965" s="34">
        <v>0.200077350939351</v>
      </c>
      <c r="D1965" s="7">
        <v>0.14435306397997</v>
      </c>
      <c r="E1965" s="7">
        <v>0.55887986878315499</v>
      </c>
      <c r="F1965" s="14">
        <v>0.29676706723687601</v>
      </c>
      <c r="G1965" s="7">
        <v>2.6216081207700598E-2</v>
      </c>
      <c r="H1965" s="7">
        <v>1.24296703404675E-3</v>
      </c>
      <c r="I1965" s="34">
        <v>0</v>
      </c>
      <c r="J1965" s="34">
        <v>5.99534388401044E-2</v>
      </c>
      <c r="K1965" s="34">
        <v>0.167058984242762</v>
      </c>
      <c r="L1965" s="34">
        <v>0.44756270158787198</v>
      </c>
      <c r="M1965" s="7">
        <v>6.5170160037658006E-2</v>
      </c>
      <c r="N1965" s="7">
        <v>0.135252845118883</v>
      </c>
      <c r="O1965" s="7">
        <v>7.6953420529159502E-3</v>
      </c>
      <c r="P1965" s="7">
        <v>8.9847479878057995E-2</v>
      </c>
      <c r="Q1965" s="7">
        <v>7.6487918470409504</v>
      </c>
    </row>
    <row r="1966" spans="1:17" hidden="1" x14ac:dyDescent="0.25">
      <c r="A1966" s="3" t="s">
        <v>66</v>
      </c>
      <c r="B1966" s="2">
        <v>43983</v>
      </c>
      <c r="C1966" s="34">
        <v>0.41759778031758299</v>
      </c>
      <c r="D1966" s="7">
        <v>8.9657908538776906E-2</v>
      </c>
      <c r="E1966" s="7">
        <v>0.54229859629353205</v>
      </c>
      <c r="F1966" s="14">
        <v>0.36804349516769103</v>
      </c>
      <c r="G1966" s="7">
        <v>1.9552462485557701E-2</v>
      </c>
      <c r="H1966" s="7">
        <v>2.8474799332911301E-2</v>
      </c>
      <c r="I1966" s="34">
        <v>0.21564674702002901</v>
      </c>
      <c r="J1966" s="34">
        <v>0.111628034429773</v>
      </c>
      <c r="K1966" s="34">
        <v>0.15094250953490601</v>
      </c>
      <c r="L1966" s="34">
        <v>0.21666047538231301</v>
      </c>
      <c r="M1966" s="7">
        <v>0.124664302196516</v>
      </c>
      <c r="N1966" s="7">
        <v>7.08004225345953E-2</v>
      </c>
      <c r="O1966" s="7">
        <v>8.6952138703920503E-3</v>
      </c>
      <c r="P1966" s="7">
        <v>5.29350332130075E-2</v>
      </c>
      <c r="Q1966" s="7">
        <v>7.4784843932903202</v>
      </c>
    </row>
    <row r="1967" spans="1:17" hidden="1" x14ac:dyDescent="0.25">
      <c r="A1967" s="3" t="s">
        <v>66</v>
      </c>
      <c r="B1967" s="2">
        <v>44013</v>
      </c>
      <c r="C1967" s="34">
        <v>0.72935430395363898</v>
      </c>
      <c r="D1967" s="7">
        <v>6.1658837018019101E-2</v>
      </c>
      <c r="E1967" s="7">
        <v>0.51927691936993603</v>
      </c>
      <c r="F1967" s="14">
        <v>0.41906424361204397</v>
      </c>
      <c r="G1967" s="7">
        <v>1.4083278018191399E-2</v>
      </c>
      <c r="H1967" s="7">
        <v>3.3992578949960599E-2</v>
      </c>
      <c r="I1967" s="34">
        <v>0.25191079205157602</v>
      </c>
      <c r="J1967" s="34">
        <v>0.15972993040460801</v>
      </c>
      <c r="K1967" s="34">
        <v>0.145080621666237</v>
      </c>
      <c r="L1967" s="34">
        <v>0.125201076360379</v>
      </c>
      <c r="M1967" s="7">
        <v>0.16474000137460901</v>
      </c>
      <c r="N1967" s="7">
        <v>4.11696267312169E-2</v>
      </c>
      <c r="O1967" s="7">
        <v>1.76640911740556E-2</v>
      </c>
      <c r="P1967" s="7">
        <v>4.6428003269167802E-2</v>
      </c>
      <c r="Q1967" s="7">
        <v>7.2212174578770298</v>
      </c>
    </row>
    <row r="1968" spans="1:17" hidden="1" x14ac:dyDescent="0.25">
      <c r="A1968" s="3" t="s">
        <v>66</v>
      </c>
      <c r="B1968" s="2">
        <v>44044</v>
      </c>
      <c r="C1968" s="34">
        <v>0.85556641821674795</v>
      </c>
      <c r="D1968" s="7">
        <v>5.4385692163925602E-2</v>
      </c>
      <c r="E1968" s="7">
        <v>0.522400887711717</v>
      </c>
      <c r="F1968" s="14">
        <v>0.42321342012435798</v>
      </c>
      <c r="G1968" s="7">
        <v>1.18222271570603E-2</v>
      </c>
      <c r="H1968" s="7">
        <v>3.2024018300938498E-2</v>
      </c>
      <c r="I1968" s="34">
        <v>0.27940909099661998</v>
      </c>
      <c r="J1968" s="34">
        <v>0.18948403623933599</v>
      </c>
      <c r="K1968" s="34">
        <v>0.136859431821931</v>
      </c>
      <c r="L1968" s="34">
        <v>0.103887304486006</v>
      </c>
      <c r="M1968" s="7">
        <v>0.14368458055328501</v>
      </c>
      <c r="N1968" s="7">
        <v>3.57555587997547E-2</v>
      </c>
      <c r="O1968" s="7">
        <v>2.1745664384075599E-2</v>
      </c>
      <c r="P1968" s="7">
        <v>4.53280872609928E-2</v>
      </c>
      <c r="Q1968" s="7">
        <v>7.2679582687871598</v>
      </c>
    </row>
    <row r="1969" spans="1:17" hidden="1" x14ac:dyDescent="0.25">
      <c r="A1969" s="3" t="s">
        <v>66</v>
      </c>
      <c r="B1969" s="2">
        <v>44075</v>
      </c>
      <c r="C1969" s="34">
        <v>0.74806670436261502</v>
      </c>
      <c r="D1969" s="7">
        <v>6.0224574247348298E-2</v>
      </c>
      <c r="E1969" s="7">
        <v>0.51109587589650496</v>
      </c>
      <c r="F1969" s="14">
        <v>0.42867954985614698</v>
      </c>
      <c r="G1969" s="7">
        <v>1.40203754645617E-2</v>
      </c>
      <c r="H1969" s="7">
        <v>3.5329816022018401E-2</v>
      </c>
      <c r="I1969" s="34">
        <v>0.22334762606869299</v>
      </c>
      <c r="J1969" s="34">
        <v>0.175830365460065</v>
      </c>
      <c r="K1969" s="34">
        <v>0.148424884541562</v>
      </c>
      <c r="L1969" s="34">
        <v>0.116038977222823</v>
      </c>
      <c r="M1969" s="7">
        <v>0.168984622423869</v>
      </c>
      <c r="N1969" s="7">
        <v>4.1691474844134803E-2</v>
      </c>
      <c r="O1969" s="7">
        <v>2.3526849659786801E-2</v>
      </c>
      <c r="P1969" s="7">
        <v>5.2805008292486098E-2</v>
      </c>
      <c r="Q1969" s="7">
        <v>7.2294734224764303</v>
      </c>
    </row>
    <row r="1970" spans="1:17" hidden="1" x14ac:dyDescent="0.25">
      <c r="A1970" s="3" t="s">
        <v>66</v>
      </c>
      <c r="B1970" s="2">
        <v>44105</v>
      </c>
      <c r="C1970" s="34">
        <v>0.73254601346942105</v>
      </c>
      <c r="D1970" s="7">
        <v>7.0530088721913006E-2</v>
      </c>
      <c r="E1970" s="7">
        <v>0.51054801988572995</v>
      </c>
      <c r="F1970" s="14">
        <v>0.41892189139235703</v>
      </c>
      <c r="G1970" s="7">
        <v>1.3028310765250999E-2</v>
      </c>
      <c r="H1970" s="7">
        <v>4.0141632922896103E-2</v>
      </c>
      <c r="I1970" s="34">
        <v>0.22547025430732701</v>
      </c>
      <c r="J1970" s="34">
        <v>0.159400452798727</v>
      </c>
      <c r="K1970" s="34">
        <v>0.1658109477451</v>
      </c>
      <c r="L1970" s="34">
        <v>0.12411857848203101</v>
      </c>
      <c r="M1970" s="7">
        <v>0.15544722937046199</v>
      </c>
      <c r="N1970" s="7">
        <v>4.6488362635112801E-2</v>
      </c>
      <c r="O1970" s="7">
        <v>1.6474644799857101E-2</v>
      </c>
      <c r="P1970" s="7">
        <v>5.3619586173236297E-2</v>
      </c>
      <c r="Q1970" s="7">
        <v>7.2594975287180104</v>
      </c>
    </row>
    <row r="1971" spans="1:17" hidden="1" x14ac:dyDescent="0.25">
      <c r="A1971" s="3" t="s">
        <v>66</v>
      </c>
      <c r="B1971" s="2">
        <v>44136</v>
      </c>
      <c r="C1971" s="34">
        <v>0.44595141054341503</v>
      </c>
      <c r="D1971" s="7">
        <v>8.0751857703256796E-2</v>
      </c>
      <c r="E1971" s="7">
        <v>0.52874214266241004</v>
      </c>
      <c r="F1971" s="14">
        <v>0.39050599963433302</v>
      </c>
      <c r="G1971" s="7">
        <v>1.7588889766908401E-2</v>
      </c>
      <c r="H1971" s="7">
        <v>3.1482717341442701E-2</v>
      </c>
      <c r="I1971" s="34">
        <v>8.2555027505456097E-2</v>
      </c>
      <c r="J1971" s="34">
        <v>0.12201520999686501</v>
      </c>
      <c r="K1971" s="34">
        <v>0.18756280256972199</v>
      </c>
      <c r="L1971" s="34">
        <v>0.19252173693069699</v>
      </c>
      <c r="M1971" s="7">
        <v>0.20714912682215</v>
      </c>
      <c r="N1971" s="7">
        <v>7.3944862352496393E-2</v>
      </c>
      <c r="O1971" s="7">
        <v>1.1951545513962601E-2</v>
      </c>
      <c r="P1971" s="7">
        <v>7.3228081200299097E-2</v>
      </c>
      <c r="Q1971" s="7">
        <v>7.33167982030806</v>
      </c>
    </row>
    <row r="1972" spans="1:17" hidden="1" x14ac:dyDescent="0.25">
      <c r="A1972" s="3" t="s">
        <v>66</v>
      </c>
      <c r="B1972" s="2">
        <v>44166</v>
      </c>
      <c r="C1972" s="34">
        <v>1.16371245320594</v>
      </c>
      <c r="D1972" s="7">
        <v>4.8409143355744602E-2</v>
      </c>
      <c r="E1972" s="7">
        <v>0.51788320081617001</v>
      </c>
      <c r="F1972" s="14">
        <v>0.43370765582808601</v>
      </c>
      <c r="G1972" s="7">
        <v>1.1748381118373801E-2</v>
      </c>
      <c r="H1972" s="7">
        <v>4.2009963982375401E-2</v>
      </c>
      <c r="I1972" s="34">
        <v>0.31051971398039502</v>
      </c>
      <c r="J1972" s="34">
        <v>5.8807845129085497E-2</v>
      </c>
      <c r="K1972" s="34">
        <v>0.257283774143379</v>
      </c>
      <c r="L1972" s="34">
        <v>7.5094085377562597E-2</v>
      </c>
      <c r="M1972" s="7">
        <v>0.16133773065262599</v>
      </c>
      <c r="N1972" s="7">
        <v>3.8731991529658498E-2</v>
      </c>
      <c r="O1972" s="7">
        <v>1.1310838215382601E-2</v>
      </c>
      <c r="P1972" s="7">
        <v>3.31556758711622E-2</v>
      </c>
      <c r="Q1972" s="7">
        <v>7.30672414338673</v>
      </c>
    </row>
    <row r="1973" spans="1:17" hidden="1" x14ac:dyDescent="0.25">
      <c r="A1973" s="3" t="s">
        <v>66</v>
      </c>
      <c r="B1973" s="2">
        <v>44197</v>
      </c>
      <c r="C1973" s="34">
        <v>0.28669239214779701</v>
      </c>
      <c r="D1973" s="7">
        <v>9.1852499918136807E-2</v>
      </c>
      <c r="E1973" s="7">
        <v>0.548324998963449</v>
      </c>
      <c r="F1973" s="14">
        <v>0.35982250111841502</v>
      </c>
      <c r="G1973" s="7">
        <v>2.3478332945519299E-2</v>
      </c>
      <c r="H1973" s="7">
        <v>4.9388391700083802E-3</v>
      </c>
      <c r="I1973" s="34">
        <v>7.0729886888478105E-4</v>
      </c>
      <c r="J1973" s="34">
        <v>0.14033630445350501</v>
      </c>
      <c r="K1973" s="34">
        <v>0.145221320417842</v>
      </c>
      <c r="L1973" s="34">
        <v>0.26328827839473601</v>
      </c>
      <c r="M1973" s="7">
        <v>0.22339667283760201</v>
      </c>
      <c r="N1973" s="7">
        <v>7.6103967420889596E-2</v>
      </c>
      <c r="O1973" s="7">
        <v>1.47633955839063E-2</v>
      </c>
      <c r="P1973" s="7">
        <v>0.107765589907107</v>
      </c>
      <c r="Q1973" s="7">
        <v>7.52105368678217</v>
      </c>
    </row>
    <row r="1974" spans="1:17" hidden="1" x14ac:dyDescent="0.25">
      <c r="A1974" s="3" t="s">
        <v>66</v>
      </c>
      <c r="B1974" s="2">
        <v>44228</v>
      </c>
      <c r="C1974" s="34">
        <v>0.30779770765896203</v>
      </c>
      <c r="D1974" s="7">
        <v>8.7436521948438303E-2</v>
      </c>
      <c r="E1974" s="7">
        <v>0.533281775743352</v>
      </c>
      <c r="F1974" s="14">
        <v>0.37928170230820901</v>
      </c>
      <c r="G1974" s="7">
        <v>1.90904194760723E-2</v>
      </c>
      <c r="H1974" s="7">
        <v>3.1840832380653399E-3</v>
      </c>
      <c r="I1974" s="34">
        <v>2.6047784781687199E-2</v>
      </c>
      <c r="J1974" s="34">
        <v>0.13915525330188</v>
      </c>
      <c r="K1974" s="34">
        <v>0.15066882585880501</v>
      </c>
      <c r="L1974" s="34">
        <v>0.23574310931034501</v>
      </c>
      <c r="M1974" s="7">
        <v>0.230295383428582</v>
      </c>
      <c r="N1974" s="7">
        <v>8.0542171788736197E-2</v>
      </c>
      <c r="O1974" s="7">
        <v>1.3816406820481301E-2</v>
      </c>
      <c r="P1974" s="7">
        <v>0.101456561995346</v>
      </c>
      <c r="Q1974" s="7">
        <v>7.4421637392358404</v>
      </c>
    </row>
    <row r="1975" spans="1:17" hidden="1" x14ac:dyDescent="0.25">
      <c r="A1975" s="3" t="s">
        <v>66</v>
      </c>
      <c r="B1975" s="2">
        <v>44256</v>
      </c>
      <c r="C1975" s="34">
        <v>0.36731954966700697</v>
      </c>
      <c r="D1975" s="7">
        <v>8.7922919686464901E-2</v>
      </c>
      <c r="E1975" s="7">
        <v>0.51666885464748002</v>
      </c>
      <c r="F1975" s="14">
        <v>0.39540822566605499</v>
      </c>
      <c r="G1975" s="7">
        <v>2.7560720625825201E-2</v>
      </c>
      <c r="H1975" s="7">
        <v>2.0682293240924798E-3</v>
      </c>
      <c r="I1975" s="34">
        <v>6.3153282292146196E-4</v>
      </c>
      <c r="J1975" s="34">
        <v>0.13485292767165</v>
      </c>
      <c r="K1975" s="34">
        <v>0.15470191443982301</v>
      </c>
      <c r="L1975" s="34">
        <v>0.24268036475251101</v>
      </c>
      <c r="M1975" s="7">
        <v>0.24414984129957401</v>
      </c>
      <c r="N1975" s="7">
        <v>7.7121641337644806E-2</v>
      </c>
      <c r="O1975" s="7">
        <v>1.9216465678562202E-2</v>
      </c>
      <c r="P1975" s="7">
        <v>9.7016362047396706E-2</v>
      </c>
      <c r="Q1975" s="7">
        <v>7.4761749371124999</v>
      </c>
    </row>
    <row r="1976" spans="1:17" hidden="1" x14ac:dyDescent="0.25">
      <c r="A1976" s="3" t="s">
        <v>66</v>
      </c>
      <c r="B1976" s="2">
        <v>44287</v>
      </c>
      <c r="C1976" s="34">
        <v>0.70404067312308904</v>
      </c>
      <c r="D1976" s="7">
        <v>6.2753560428694594E-2</v>
      </c>
      <c r="E1976" s="7">
        <v>0.51929394594949896</v>
      </c>
      <c r="F1976" s="14">
        <v>0.41795249362180698</v>
      </c>
      <c r="G1976" s="7">
        <v>1.34138207901447E-2</v>
      </c>
      <c r="H1976" s="7">
        <v>2.43158723894491E-2</v>
      </c>
      <c r="I1976" s="34">
        <v>0.23892651833887399</v>
      </c>
      <c r="J1976" s="34">
        <v>0.11778612999061799</v>
      </c>
      <c r="K1976" s="34">
        <v>0.177940227738447</v>
      </c>
      <c r="L1976" s="34">
        <v>0.135795660649317</v>
      </c>
      <c r="M1976" s="7">
        <v>0.16476511802935501</v>
      </c>
      <c r="N1976" s="7">
        <v>3.8847668244570199E-2</v>
      </c>
      <c r="O1976" s="7">
        <v>2.47864171213458E-2</v>
      </c>
      <c r="P1976" s="7">
        <v>6.3422566707880199E-2</v>
      </c>
      <c r="Q1976" s="7">
        <v>7.3064872656851803</v>
      </c>
    </row>
    <row r="1977" spans="1:17" hidden="1" x14ac:dyDescent="0.25">
      <c r="A1977" s="3" t="s">
        <v>66</v>
      </c>
      <c r="B1977" s="2">
        <v>44317</v>
      </c>
      <c r="C1977" s="34">
        <v>0.80824032186571204</v>
      </c>
      <c r="D1977" s="7">
        <v>5.4081474062388002E-2</v>
      </c>
      <c r="E1977" s="7">
        <v>0.52486290952836201</v>
      </c>
      <c r="F1977" s="14">
        <v>0.42105561640924999</v>
      </c>
      <c r="G1977" s="7">
        <v>1.2011163084109501E-2</v>
      </c>
      <c r="H1977" s="7">
        <v>3.1149876614445501E-2</v>
      </c>
      <c r="I1977" s="34">
        <v>0.256774939100466</v>
      </c>
      <c r="J1977" s="34">
        <v>0.16448816333999899</v>
      </c>
      <c r="K1977" s="34">
        <v>0.119498816115996</v>
      </c>
      <c r="L1977" s="34">
        <v>0.12657642956941301</v>
      </c>
      <c r="M1977" s="7">
        <v>0.171779772734652</v>
      </c>
      <c r="N1977" s="7">
        <v>3.5566263629000401E-2</v>
      </c>
      <c r="O1977" s="7">
        <v>2.4397976453826901E-2</v>
      </c>
      <c r="P1977" s="7">
        <v>5.7756599358091E-2</v>
      </c>
      <c r="Q1977" s="7">
        <v>7.28270980497431</v>
      </c>
    </row>
    <row r="1978" spans="1:17" hidden="1" x14ac:dyDescent="0.25">
      <c r="A1978" s="3" t="s">
        <v>66</v>
      </c>
      <c r="B1978" s="2">
        <v>44348</v>
      </c>
      <c r="C1978" s="34">
        <v>0.80365520808801505</v>
      </c>
      <c r="D1978" s="7">
        <v>5.81793913568035E-2</v>
      </c>
      <c r="E1978" s="7">
        <v>0.51054755706689503</v>
      </c>
      <c r="F1978" s="14">
        <v>0.43127305157630103</v>
      </c>
      <c r="G1978" s="7">
        <v>1.20868136019861E-2</v>
      </c>
      <c r="H1978" s="7">
        <v>2.88938464358021E-2</v>
      </c>
      <c r="I1978" s="34">
        <v>0.24543218550522899</v>
      </c>
      <c r="J1978" s="34">
        <v>0.18994574943822501</v>
      </c>
      <c r="K1978" s="34">
        <v>8.7532226153209505E-2</v>
      </c>
      <c r="L1978" s="34">
        <v>0.13492134511828499</v>
      </c>
      <c r="M1978" s="7">
        <v>0.17119314092408899</v>
      </c>
      <c r="N1978" s="7">
        <v>3.8370545847559598E-2</v>
      </c>
      <c r="O1978" s="7">
        <v>3.6681326314294202E-2</v>
      </c>
      <c r="P1978" s="7">
        <v>5.4942820661321501E-2</v>
      </c>
      <c r="Q1978" s="7">
        <v>7.2941755027893604</v>
      </c>
    </row>
    <row r="1979" spans="1:17" hidden="1" x14ac:dyDescent="0.25">
      <c r="A1979" s="3" t="s">
        <v>66</v>
      </c>
      <c r="B1979" s="2">
        <v>44378</v>
      </c>
      <c r="C1979" s="34">
        <v>0.885619084512133</v>
      </c>
      <c r="D1979" s="7">
        <v>5.9773472204409497E-2</v>
      </c>
      <c r="E1979" s="7">
        <v>0.51765938888176399</v>
      </c>
      <c r="F1979" s="14">
        <v>0.42256713891382702</v>
      </c>
      <c r="G1979" s="7">
        <v>1.34803251627374E-2</v>
      </c>
      <c r="H1979" s="7">
        <v>2.7163957596232802E-2</v>
      </c>
      <c r="I1979" s="34">
        <v>0.24605249831371301</v>
      </c>
      <c r="J1979" s="34">
        <v>0.220125240431815</v>
      </c>
      <c r="K1979" s="34">
        <v>8.4654543142171801E-2</v>
      </c>
      <c r="L1979" s="34">
        <v>0.12689990849470201</v>
      </c>
      <c r="M1979" s="7">
        <v>0.15276850743638301</v>
      </c>
      <c r="N1979" s="7">
        <v>2.9022081370418101E-2</v>
      </c>
      <c r="O1979" s="7">
        <v>4.2088514802109303E-2</v>
      </c>
      <c r="P1979" s="7">
        <v>5.77444232497175E-2</v>
      </c>
      <c r="Q1979" s="7">
        <v>7.2817496385232703</v>
      </c>
    </row>
    <row r="1980" spans="1:17" hidden="1" x14ac:dyDescent="0.25">
      <c r="A1980" s="3" t="s">
        <v>66</v>
      </c>
      <c r="B1980" s="2">
        <v>44409</v>
      </c>
      <c r="C1980" s="34">
        <v>0.91831152365851398</v>
      </c>
      <c r="D1980" s="7">
        <v>5.7145041964138499E-2</v>
      </c>
      <c r="E1980" s="7">
        <v>0.50422099372181595</v>
      </c>
      <c r="F1980" s="14">
        <v>0.438633964314046</v>
      </c>
      <c r="G1980" s="7">
        <v>1.12438934702105E-2</v>
      </c>
      <c r="H1980" s="7">
        <v>3.1270644416721297E-2</v>
      </c>
      <c r="I1980" s="34">
        <v>0.242812120653355</v>
      </c>
      <c r="J1980" s="34">
        <v>0.24976903917444301</v>
      </c>
      <c r="K1980" s="34">
        <v>8.2250351384784301E-2</v>
      </c>
      <c r="L1980" s="34">
        <v>0.116800475626441</v>
      </c>
      <c r="M1980" s="7">
        <v>0.137150364043546</v>
      </c>
      <c r="N1980" s="7">
        <v>2.8316588727961101E-2</v>
      </c>
      <c r="O1980" s="7">
        <v>4.7463764028518499E-2</v>
      </c>
      <c r="P1980" s="7">
        <v>5.2922758474019303E-2</v>
      </c>
      <c r="Q1980" s="7">
        <v>7.2550934453736096</v>
      </c>
    </row>
    <row r="1981" spans="1:17" x14ac:dyDescent="0.25">
      <c r="A1981" s="3" t="s">
        <v>66</v>
      </c>
      <c r="B1981" s="2">
        <v>44440</v>
      </c>
      <c r="C1981" s="34">
        <v>0.84287607466937597</v>
      </c>
      <c r="D1981" s="7">
        <v>5.6826304255026001E-2</v>
      </c>
      <c r="E1981" s="7">
        <v>0.529215802655985</v>
      </c>
      <c r="F1981" s="14">
        <v>0.413957893088989</v>
      </c>
      <c r="G1981" s="7">
        <v>1.4931270134279299E-2</v>
      </c>
      <c r="H1981" s="7">
        <v>3.0565734322262401E-2</v>
      </c>
      <c r="I1981" s="34">
        <v>0.212172620428003</v>
      </c>
      <c r="J1981" s="34">
        <v>0.226179419867722</v>
      </c>
      <c r="K1981" s="34">
        <v>0.105705652241324</v>
      </c>
      <c r="L1981" s="34">
        <v>0.126672362682724</v>
      </c>
      <c r="M1981" s="7">
        <v>0.144694707674449</v>
      </c>
      <c r="N1981" s="7">
        <v>2.9049489743858199E-2</v>
      </c>
      <c r="O1981" s="7">
        <v>5.4653892483776598E-2</v>
      </c>
      <c r="P1981" s="7">
        <v>5.5374850421602402E-2</v>
      </c>
      <c r="Q1981" s="7">
        <v>7.2350443395106296</v>
      </c>
    </row>
    <row r="1982" spans="1:17" hidden="1" x14ac:dyDescent="0.25">
      <c r="A1982" s="3" t="s">
        <v>67</v>
      </c>
      <c r="B1982" s="2">
        <v>43466</v>
      </c>
      <c r="C1982" s="34">
        <v>0.84216988231714696</v>
      </c>
      <c r="D1982" s="7">
        <v>6.7776443336220099E-2</v>
      </c>
      <c r="E1982" s="7">
        <v>0.49462777645877598</v>
      </c>
      <c r="F1982" s="14">
        <v>0.437595780205003</v>
      </c>
      <c r="G1982" s="7">
        <v>1.0840895663856801E-2</v>
      </c>
      <c r="H1982" s="7">
        <v>3.10928225193195E-2</v>
      </c>
      <c r="I1982" s="34">
        <v>0.21094062854210099</v>
      </c>
      <c r="J1982" s="34">
        <v>0.14364308908347601</v>
      </c>
      <c r="K1982" s="34">
        <v>8.0507850111273205E-2</v>
      </c>
      <c r="L1982" s="34">
        <v>0.29497641113428302</v>
      </c>
      <c r="M1982" s="7">
        <v>0.12551635408996301</v>
      </c>
      <c r="N1982" s="7">
        <v>5.5814280819615397E-2</v>
      </c>
      <c r="O1982" s="7">
        <v>2.98624948967301E-2</v>
      </c>
      <c r="P1982" s="7">
        <v>1.6805173139381801E-2</v>
      </c>
      <c r="Q1982" s="7">
        <v>5.1538933653104699</v>
      </c>
    </row>
    <row r="1983" spans="1:17" hidden="1" x14ac:dyDescent="0.25">
      <c r="A1983" s="3" t="s">
        <v>67</v>
      </c>
      <c r="B1983" s="2">
        <v>43497</v>
      </c>
      <c r="C1983" s="34">
        <v>0.85607493742922103</v>
      </c>
      <c r="D1983" s="7">
        <v>6.8695916798328094E-2</v>
      </c>
      <c r="E1983" s="7">
        <v>0.49238858887773501</v>
      </c>
      <c r="F1983" s="14">
        <v>0.43891549432393701</v>
      </c>
      <c r="G1983" s="7">
        <v>1.1341481159448601E-2</v>
      </c>
      <c r="H1983" s="7">
        <v>2.7830904306754702E-2</v>
      </c>
      <c r="I1983" s="34">
        <v>0.207546349762639</v>
      </c>
      <c r="J1983" s="34">
        <v>0.17187068978546399</v>
      </c>
      <c r="K1983" s="34">
        <v>7.2004710767583094E-2</v>
      </c>
      <c r="L1983" s="34">
        <v>0.28890612456092202</v>
      </c>
      <c r="M1983" s="7">
        <v>0.121620971094984</v>
      </c>
      <c r="N1983" s="7">
        <v>5.0917156457879698E-2</v>
      </c>
      <c r="O1983" s="7">
        <v>3.0477700163910802E-2</v>
      </c>
      <c r="P1983" s="7">
        <v>1.7483911940414799E-2</v>
      </c>
      <c r="Q1983" s="7">
        <v>5.1724667337460799</v>
      </c>
    </row>
    <row r="1984" spans="1:17" hidden="1" x14ac:dyDescent="0.25">
      <c r="A1984" s="3" t="s">
        <v>67</v>
      </c>
      <c r="B1984" s="2">
        <v>43525</v>
      </c>
      <c r="C1984" s="34">
        <v>1.0112826437997899</v>
      </c>
      <c r="D1984" s="7">
        <v>7.1108927761872706E-2</v>
      </c>
      <c r="E1984" s="7">
        <v>0.49333231091501401</v>
      </c>
      <c r="F1984" s="14">
        <v>0.435558761323114</v>
      </c>
      <c r="G1984" s="7">
        <v>1.08504021084967E-2</v>
      </c>
      <c r="H1984" s="7">
        <v>2.7190565821810599E-2</v>
      </c>
      <c r="I1984" s="34">
        <v>0.19543139189300801</v>
      </c>
      <c r="J1984" s="34">
        <v>0.175423285787183</v>
      </c>
      <c r="K1984" s="34">
        <v>7.1722885756615007E-2</v>
      </c>
      <c r="L1984" s="34">
        <v>0.29005782723761198</v>
      </c>
      <c r="M1984" s="7">
        <v>0.12628234349997</v>
      </c>
      <c r="N1984" s="7">
        <v>4.6822316655926101E-2</v>
      </c>
      <c r="O1984" s="7">
        <v>3.9867021772858197E-2</v>
      </c>
      <c r="P1984" s="7">
        <v>1.63519594665207E-2</v>
      </c>
      <c r="Q1984" s="7">
        <v>5.1512266562403699</v>
      </c>
    </row>
    <row r="1985" spans="1:17" hidden="1" x14ac:dyDescent="0.25">
      <c r="A1985" s="3" t="s">
        <v>67</v>
      </c>
      <c r="B1985" s="2">
        <v>43556</v>
      </c>
      <c r="C1985" s="34">
        <v>0.97740789787903204</v>
      </c>
      <c r="D1985" s="7">
        <v>6.82751885571867E-2</v>
      </c>
      <c r="E1985" s="7">
        <v>0.49480807824080503</v>
      </c>
      <c r="F1985" s="14">
        <v>0.43691673320200802</v>
      </c>
      <c r="G1985" s="7">
        <v>1.16947476058621E-2</v>
      </c>
      <c r="H1985" s="7">
        <v>2.5944558497363299E-2</v>
      </c>
      <c r="I1985" s="34">
        <v>0.20107775829373001</v>
      </c>
      <c r="J1985" s="34">
        <v>0.17979387020493001</v>
      </c>
      <c r="K1985" s="34">
        <v>7.3943263307772497E-2</v>
      </c>
      <c r="L1985" s="34">
        <v>0.28920644574333698</v>
      </c>
      <c r="M1985" s="7">
        <v>0.121829422384667</v>
      </c>
      <c r="N1985" s="7">
        <v>4.4181551177353499E-2</v>
      </c>
      <c r="O1985" s="7">
        <v>3.6984583757443297E-2</v>
      </c>
      <c r="P1985" s="7">
        <v>1.5343799027540499E-2</v>
      </c>
      <c r="Q1985" s="7">
        <v>5.0806436771310297</v>
      </c>
    </row>
    <row r="1986" spans="1:17" hidden="1" x14ac:dyDescent="0.25">
      <c r="A1986" s="3" t="s">
        <v>67</v>
      </c>
      <c r="B1986" s="2">
        <v>43586</v>
      </c>
      <c r="C1986" s="34">
        <v>0.99496352320872905</v>
      </c>
      <c r="D1986" s="7">
        <v>7.0520533830415094E-2</v>
      </c>
      <c r="E1986" s="7">
        <v>0.48153649373145302</v>
      </c>
      <c r="F1986" s="14">
        <v>0.44794297243813203</v>
      </c>
      <c r="G1986" s="7">
        <v>1.0147233432520599E-2</v>
      </c>
      <c r="H1986" s="7">
        <v>2.8767156058016399E-2</v>
      </c>
      <c r="I1986" s="34">
        <v>0.20410530814143901</v>
      </c>
      <c r="J1986" s="34">
        <v>0.18120246857253899</v>
      </c>
      <c r="K1986" s="34">
        <v>7.1242176770025506E-2</v>
      </c>
      <c r="L1986" s="34">
        <v>0.28219818152489801</v>
      </c>
      <c r="M1986" s="7">
        <v>0.12259118655166699</v>
      </c>
      <c r="N1986" s="7">
        <v>4.84907553368659E-2</v>
      </c>
      <c r="O1986" s="7">
        <v>3.5491453307564501E-2</v>
      </c>
      <c r="P1986" s="7">
        <v>1.5764080304464499E-2</v>
      </c>
      <c r="Q1986" s="7">
        <v>5.1419666167279496</v>
      </c>
    </row>
    <row r="1987" spans="1:17" hidden="1" x14ac:dyDescent="0.25">
      <c r="A1987" s="3" t="s">
        <v>67</v>
      </c>
      <c r="B1987" s="2">
        <v>43617</v>
      </c>
      <c r="C1987" s="34">
        <v>0.99899902812803798</v>
      </c>
      <c r="D1987" s="7">
        <v>6.7773933312087198E-2</v>
      </c>
      <c r="E1987" s="7">
        <v>0.48294357891134498</v>
      </c>
      <c r="F1987" s="14">
        <v>0.44928248777656699</v>
      </c>
      <c r="G1987" s="7">
        <v>1.0045477710897499E-2</v>
      </c>
      <c r="H1987" s="7">
        <v>2.63334505877547E-2</v>
      </c>
      <c r="I1987" s="34">
        <v>0.21463893668168799</v>
      </c>
      <c r="J1987" s="34">
        <v>0.183202049115229</v>
      </c>
      <c r="K1987" s="34">
        <v>7.4161796209743502E-2</v>
      </c>
      <c r="L1987" s="34">
        <v>0.280178408752773</v>
      </c>
      <c r="M1987" s="7">
        <v>0.118436326201902</v>
      </c>
      <c r="N1987" s="7">
        <v>4.5744999781550999E-2</v>
      </c>
      <c r="O1987" s="7">
        <v>3.1880789462448898E-2</v>
      </c>
      <c r="P1987" s="7">
        <v>1.5377765496012901E-2</v>
      </c>
      <c r="Q1987" s="7">
        <v>5.1659762368814901</v>
      </c>
    </row>
    <row r="1988" spans="1:17" hidden="1" x14ac:dyDescent="0.25">
      <c r="A1988" s="3" t="s">
        <v>67</v>
      </c>
      <c r="B1988" s="2">
        <v>43647</v>
      </c>
      <c r="C1988" s="34">
        <v>1.03028298312778</v>
      </c>
      <c r="D1988" s="7">
        <v>7.2549264129582902E-2</v>
      </c>
      <c r="E1988" s="7">
        <v>0.478448060343384</v>
      </c>
      <c r="F1988" s="14">
        <v>0.44900267552703299</v>
      </c>
      <c r="G1988" s="7">
        <v>1.0458892974266699E-2</v>
      </c>
      <c r="H1988" s="7">
        <v>2.7902223780124202E-2</v>
      </c>
      <c r="I1988" s="34">
        <v>0.20712034965645601</v>
      </c>
      <c r="J1988" s="34">
        <v>0.18500062554878299</v>
      </c>
      <c r="K1988" s="34">
        <v>7.3803872618765504E-2</v>
      </c>
      <c r="L1988" s="34">
        <v>0.27297138548191402</v>
      </c>
      <c r="M1988" s="7">
        <v>0.116117776091043</v>
      </c>
      <c r="N1988" s="7">
        <v>4.97863254976856E-2</v>
      </c>
      <c r="O1988" s="7">
        <v>3.8273686683919103E-2</v>
      </c>
      <c r="P1988" s="7">
        <v>1.8564861667042298E-2</v>
      </c>
      <c r="Q1988" s="7">
        <v>5.15634401247436</v>
      </c>
    </row>
    <row r="1989" spans="1:17" hidden="1" x14ac:dyDescent="0.25">
      <c r="A1989" s="3" t="s">
        <v>67</v>
      </c>
      <c r="B1989" s="2">
        <v>43678</v>
      </c>
      <c r="C1989" s="34">
        <v>1.07688102219528</v>
      </c>
      <c r="D1989" s="7">
        <v>6.6693966104045696E-2</v>
      </c>
      <c r="E1989" s="7">
        <v>0.47301885894468598</v>
      </c>
      <c r="F1989" s="14">
        <v>0.46028717495126897</v>
      </c>
      <c r="G1989" s="7">
        <v>1.06361646740091E-2</v>
      </c>
      <c r="H1989" s="7">
        <v>2.7366450320984701E-2</v>
      </c>
      <c r="I1989" s="34">
        <v>0.20388397903292299</v>
      </c>
      <c r="J1989" s="34">
        <v>0.192396169385712</v>
      </c>
      <c r="K1989" s="34">
        <v>8.1469203133282306E-2</v>
      </c>
      <c r="L1989" s="34">
        <v>0.26408002355851301</v>
      </c>
      <c r="M1989" s="7">
        <v>0.11102015430826299</v>
      </c>
      <c r="N1989" s="7">
        <v>4.5556148183049601E-2</v>
      </c>
      <c r="O1989" s="7">
        <v>4.6137525178161297E-2</v>
      </c>
      <c r="P1989" s="7">
        <v>1.7454182225101599E-2</v>
      </c>
      <c r="Q1989" s="7">
        <v>5.1239627911037902</v>
      </c>
    </row>
    <row r="1990" spans="1:17" hidden="1" x14ac:dyDescent="0.25">
      <c r="A1990" s="3" t="s">
        <v>67</v>
      </c>
      <c r="B1990" s="2">
        <v>43709</v>
      </c>
      <c r="C1990" s="34">
        <v>0.92374292144700498</v>
      </c>
      <c r="D1990" s="7">
        <v>7.69544257290707E-2</v>
      </c>
      <c r="E1990" s="7">
        <v>0.49304613283981302</v>
      </c>
      <c r="F1990" s="14">
        <v>0.42999944143111701</v>
      </c>
      <c r="G1990" s="7">
        <v>1.0866961864856899E-2</v>
      </c>
      <c r="H1990" s="7">
        <v>2.8055196356378299E-2</v>
      </c>
      <c r="I1990" s="34">
        <v>0.20574693355711801</v>
      </c>
      <c r="J1990" s="34">
        <v>0.176985526778486</v>
      </c>
      <c r="K1990" s="34">
        <v>7.6432955710054803E-2</v>
      </c>
      <c r="L1990" s="34">
        <v>0.28485847393733599</v>
      </c>
      <c r="M1990" s="7">
        <v>0.116814948701011</v>
      </c>
      <c r="N1990" s="7">
        <v>4.5327871796964701E-2</v>
      </c>
      <c r="O1990" s="7">
        <v>3.5211721961490798E-2</v>
      </c>
      <c r="P1990" s="7">
        <v>1.9699409336302799E-2</v>
      </c>
      <c r="Q1990" s="7">
        <v>5.1512830957160096</v>
      </c>
    </row>
    <row r="1991" spans="1:17" hidden="1" x14ac:dyDescent="0.25">
      <c r="A1991" s="3" t="s">
        <v>67</v>
      </c>
      <c r="B1991" s="2">
        <v>43739</v>
      </c>
      <c r="C1991" s="34">
        <v>0.94668322334364097</v>
      </c>
      <c r="D1991" s="7">
        <v>7.0360389717613395E-2</v>
      </c>
      <c r="E1991" s="7">
        <v>0.49142148380156198</v>
      </c>
      <c r="F1991" s="14">
        <v>0.43821812648082498</v>
      </c>
      <c r="G1991" s="7">
        <v>1.01913083608007E-2</v>
      </c>
      <c r="H1991" s="7">
        <v>2.8648820727061399E-2</v>
      </c>
      <c r="I1991" s="34">
        <v>0.21390448226698</v>
      </c>
      <c r="J1991" s="34">
        <v>0.17151960480019099</v>
      </c>
      <c r="K1991" s="34">
        <v>7.6718957489271294E-2</v>
      </c>
      <c r="L1991" s="34">
        <v>0.29721810707017099</v>
      </c>
      <c r="M1991" s="7">
        <v>0.116151725285425</v>
      </c>
      <c r="N1991" s="7">
        <v>4.4786909849936898E-2</v>
      </c>
      <c r="O1991" s="7">
        <v>2.31498701520245E-2</v>
      </c>
      <c r="P1991" s="7">
        <v>1.7710213998137801E-2</v>
      </c>
      <c r="Q1991" s="7">
        <v>5.1153057907427799</v>
      </c>
    </row>
    <row r="1992" spans="1:17" hidden="1" x14ac:dyDescent="0.25">
      <c r="A1992" s="3" t="s">
        <v>67</v>
      </c>
      <c r="B1992" s="2">
        <v>43770</v>
      </c>
      <c r="C1992" s="34">
        <v>1.0269006367701099</v>
      </c>
      <c r="D1992" s="7">
        <v>7.1488009185998902E-2</v>
      </c>
      <c r="E1992" s="7">
        <v>0.48717933295528398</v>
      </c>
      <c r="F1992" s="14">
        <v>0.441332657858717</v>
      </c>
      <c r="G1992" s="7">
        <v>1.082991965639E-2</v>
      </c>
      <c r="H1992" s="7">
        <v>3.2600966651545001E-2</v>
      </c>
      <c r="I1992" s="34">
        <v>0.21430262918391499</v>
      </c>
      <c r="J1992" s="34">
        <v>0.15862449966363201</v>
      </c>
      <c r="K1992" s="34">
        <v>9.5483868717184103E-2</v>
      </c>
      <c r="L1992" s="34">
        <v>0.28480999458181899</v>
      </c>
      <c r="M1992" s="7">
        <v>0.119552715359122</v>
      </c>
      <c r="N1992" s="7">
        <v>4.5721185476562301E-2</v>
      </c>
      <c r="O1992" s="7">
        <v>1.6662124463399E-2</v>
      </c>
      <c r="P1992" s="7">
        <v>2.14120962464322E-2</v>
      </c>
      <c r="Q1992" s="7">
        <v>5.1556063040234701</v>
      </c>
    </row>
    <row r="1993" spans="1:17" hidden="1" x14ac:dyDescent="0.25">
      <c r="A1993" s="3" t="s">
        <v>67</v>
      </c>
      <c r="B1993" s="2">
        <v>43800</v>
      </c>
      <c r="C1993" s="34">
        <v>1.3146113003542299</v>
      </c>
      <c r="D1993" s="7">
        <v>6.6780377550939601E-2</v>
      </c>
      <c r="E1993" s="7">
        <v>0.49981744305477999</v>
      </c>
      <c r="F1993" s="14">
        <v>0.433402179394281</v>
      </c>
      <c r="G1993" s="7">
        <v>8.5442987078565499E-3</v>
      </c>
      <c r="H1993" s="7">
        <v>4.1199049625335597E-2</v>
      </c>
      <c r="I1993" s="34">
        <v>0.238843043439532</v>
      </c>
      <c r="J1993" s="34">
        <v>0.14792633147051201</v>
      </c>
      <c r="K1993" s="34">
        <v>0.11092589323395199</v>
      </c>
      <c r="L1993" s="34">
        <v>0.26201654948882902</v>
      </c>
      <c r="M1993" s="7">
        <v>0.10829414264376</v>
      </c>
      <c r="N1993" s="7">
        <v>4.3175288359776097E-2</v>
      </c>
      <c r="O1993" s="7">
        <v>1.99091545024851E-2</v>
      </c>
      <c r="P1993" s="7">
        <v>1.9166248527962199E-2</v>
      </c>
      <c r="Q1993" s="7">
        <v>5.1404515215969901</v>
      </c>
    </row>
    <row r="1994" spans="1:17" hidden="1" x14ac:dyDescent="0.25">
      <c r="A1994" s="3" t="s">
        <v>67</v>
      </c>
      <c r="B1994" s="2">
        <v>43831</v>
      </c>
      <c r="C1994" s="34">
        <v>0.89117169183286304</v>
      </c>
      <c r="D1994" s="7">
        <v>7.4363070208143006E-2</v>
      </c>
      <c r="E1994" s="7">
        <v>0.50924298209095797</v>
      </c>
      <c r="F1994" s="14">
        <v>0.41639394770089899</v>
      </c>
      <c r="G1994" s="7">
        <v>1.02145786477554E-2</v>
      </c>
      <c r="H1994" s="7">
        <v>2.6123245269856599E-2</v>
      </c>
      <c r="I1994" s="34">
        <v>0.18293713746621601</v>
      </c>
      <c r="J1994" s="34">
        <v>0.16411683906503799</v>
      </c>
      <c r="K1994" s="34">
        <v>7.9733333040304596E-2</v>
      </c>
      <c r="L1994" s="34">
        <v>0.29709710157899799</v>
      </c>
      <c r="M1994" s="7">
        <v>0.13344143551787799</v>
      </c>
      <c r="N1994" s="7">
        <v>5.0121145665586099E-2</v>
      </c>
      <c r="O1994" s="7">
        <v>3.0159458455961099E-2</v>
      </c>
      <c r="P1994" s="7">
        <v>2.6055725292406798E-2</v>
      </c>
      <c r="Q1994" s="7">
        <v>5.20851461215008</v>
      </c>
    </row>
    <row r="1995" spans="1:17" hidden="1" x14ac:dyDescent="0.25">
      <c r="A1995" s="3" t="s">
        <v>67</v>
      </c>
      <c r="B1995" s="2">
        <v>43862</v>
      </c>
      <c r="C1995" s="34">
        <v>0.90357024246622797</v>
      </c>
      <c r="D1995" s="7">
        <v>7.3908746954505805E-2</v>
      </c>
      <c r="E1995" s="7">
        <v>0.49513470122731301</v>
      </c>
      <c r="F1995" s="14">
        <v>0.43095655181818199</v>
      </c>
      <c r="G1995" s="7">
        <v>8.8668673849037205E-3</v>
      </c>
      <c r="H1995" s="7">
        <v>2.68653981615503E-2</v>
      </c>
      <c r="I1995" s="34">
        <v>0.17849775000606499</v>
      </c>
      <c r="J1995" s="34">
        <v>0.17271358432996101</v>
      </c>
      <c r="K1995" s="34">
        <v>8.3327268659653203E-2</v>
      </c>
      <c r="L1995" s="34">
        <v>0.307329977996465</v>
      </c>
      <c r="M1995" s="7">
        <v>0.11702558865519699</v>
      </c>
      <c r="N1995" s="7">
        <v>4.9028759356443803E-2</v>
      </c>
      <c r="O1995" s="7">
        <v>2.7343479757017699E-2</v>
      </c>
      <c r="P1995" s="7">
        <v>2.9001325692743E-2</v>
      </c>
      <c r="Q1995" s="7">
        <v>5.1439905363882197</v>
      </c>
    </row>
    <row r="1996" spans="1:17" hidden="1" x14ac:dyDescent="0.25">
      <c r="A1996" s="3" t="s">
        <v>67</v>
      </c>
      <c r="B1996" s="2">
        <v>43891</v>
      </c>
      <c r="C1996" s="34">
        <v>0.78817856507963402</v>
      </c>
      <c r="D1996" s="7">
        <v>0.10062022466277901</v>
      </c>
      <c r="E1996" s="7">
        <v>0.52842002026853796</v>
      </c>
      <c r="F1996" s="14">
        <v>0.37095975506868301</v>
      </c>
      <c r="G1996" s="7">
        <v>1.10819040651283E-2</v>
      </c>
      <c r="H1996" s="7">
        <v>2.2441884775122201E-2</v>
      </c>
      <c r="I1996" s="34">
        <v>0.14402896003841101</v>
      </c>
      <c r="J1996" s="34">
        <v>0.121203583648063</v>
      </c>
      <c r="K1996" s="34">
        <v>7.0739824729055503E-2</v>
      </c>
      <c r="L1996" s="34">
        <v>0.44199810184815302</v>
      </c>
      <c r="M1996" s="7">
        <v>0.100865279552004</v>
      </c>
      <c r="N1996" s="7">
        <v>5.16717533225576E-2</v>
      </c>
      <c r="O1996" s="7">
        <v>1.38085692978509E-2</v>
      </c>
      <c r="P1996" s="7">
        <v>2.2160138723654701E-2</v>
      </c>
      <c r="Q1996" s="7">
        <v>5.2129697718741701</v>
      </c>
    </row>
    <row r="1997" spans="1:17" hidden="1" x14ac:dyDescent="0.25">
      <c r="A1997" s="3" t="s">
        <v>67</v>
      </c>
      <c r="B1997" s="2">
        <v>43922</v>
      </c>
      <c r="C1997" s="34">
        <v>0.40074940635953199</v>
      </c>
      <c r="D1997" s="7">
        <v>0.13189130270837299</v>
      </c>
      <c r="E1997" s="7">
        <v>0.62001813551837903</v>
      </c>
      <c r="F1997" s="14">
        <v>0.24809056177324901</v>
      </c>
      <c r="G1997" s="7">
        <v>1.14722437422868E-2</v>
      </c>
      <c r="H1997" s="7">
        <v>8.6652822894860905E-5</v>
      </c>
      <c r="I1997" s="34">
        <v>7.43354355843312E-2</v>
      </c>
      <c r="J1997" s="34">
        <v>2.47772630589406E-2</v>
      </c>
      <c r="K1997" s="34">
        <v>9.4236211011879695E-3</v>
      </c>
      <c r="L1997" s="34">
        <v>0.78558628794791296</v>
      </c>
      <c r="M1997" s="7">
        <v>2.9132884167674601E-2</v>
      </c>
      <c r="N1997" s="7">
        <v>5.4196858678171998E-2</v>
      </c>
      <c r="O1997" s="7">
        <v>7.0902368236589804E-6</v>
      </c>
      <c r="P1997" s="7">
        <v>1.09816626597755E-2</v>
      </c>
      <c r="Q1997" s="7">
        <v>5.42805073539337</v>
      </c>
    </row>
    <row r="1998" spans="1:17" hidden="1" x14ac:dyDescent="0.25">
      <c r="A1998" s="3" t="s">
        <v>67</v>
      </c>
      <c r="B1998" s="2">
        <v>43952</v>
      </c>
      <c r="C1998" s="34">
        <v>0.46842421483093499</v>
      </c>
      <c r="D1998" s="7">
        <v>0.13112755580779301</v>
      </c>
      <c r="E1998" s="7">
        <v>0.59885630425460601</v>
      </c>
      <c r="F1998" s="14">
        <v>0.27001613993760099</v>
      </c>
      <c r="G1998" s="7">
        <v>1.3046920651551599E-2</v>
      </c>
      <c r="H1998" s="7">
        <v>3.08168706432988E-5</v>
      </c>
      <c r="I1998" s="34">
        <v>8.6175538831087597E-2</v>
      </c>
      <c r="J1998" s="34">
        <v>4.4262850813785302E-2</v>
      </c>
      <c r="K1998" s="34">
        <v>9.3561427425316399E-3</v>
      </c>
      <c r="L1998" s="34">
        <v>0.72779802616481204</v>
      </c>
      <c r="M1998" s="7">
        <v>4.5271174488457799E-2</v>
      </c>
      <c r="N1998" s="7">
        <v>5.63920786365949E-2</v>
      </c>
      <c r="O1998" s="7">
        <v>5.4917938193857496E-4</v>
      </c>
      <c r="P1998" s="7">
        <v>1.7117271418597101E-2</v>
      </c>
      <c r="Q1998" s="7">
        <v>5.4409471528355899</v>
      </c>
    </row>
    <row r="1999" spans="1:17" hidden="1" x14ac:dyDescent="0.25">
      <c r="A1999" s="3" t="s">
        <v>67</v>
      </c>
      <c r="B1999" s="2">
        <v>43983</v>
      </c>
      <c r="C1999" s="34">
        <v>0.60075173031008799</v>
      </c>
      <c r="D1999" s="7">
        <v>0.122551054131932</v>
      </c>
      <c r="E1999" s="7">
        <v>0.55514311311351205</v>
      </c>
      <c r="F1999" s="14">
        <v>0.32230583275455499</v>
      </c>
      <c r="G1999" s="7">
        <v>1.07284936796122E-2</v>
      </c>
      <c r="H1999" s="7">
        <v>1.31665638789663E-2</v>
      </c>
      <c r="I1999" s="34">
        <v>0.17972720803098799</v>
      </c>
      <c r="J1999" s="34">
        <v>6.5838241720522495E-2</v>
      </c>
      <c r="K1999" s="34">
        <v>3.1142485712340701E-2</v>
      </c>
      <c r="L1999" s="34">
        <v>0.53666063116208895</v>
      </c>
      <c r="M1999" s="7">
        <v>8.4834819236384501E-2</v>
      </c>
      <c r="N1999" s="7">
        <v>5.9772424483979597E-2</v>
      </c>
      <c r="O1999" s="7">
        <v>2.9299139911036698E-4</v>
      </c>
      <c r="P1999" s="7">
        <v>1.7836140696006999E-2</v>
      </c>
      <c r="Q1999" s="7">
        <v>5.3853870140473603</v>
      </c>
    </row>
    <row r="2000" spans="1:17" hidden="1" x14ac:dyDescent="0.25">
      <c r="A2000" s="3" t="s">
        <v>67</v>
      </c>
      <c r="B2000" s="2">
        <v>44013</v>
      </c>
      <c r="C2000" s="34">
        <v>0.90635005299367899</v>
      </c>
      <c r="D2000" s="7">
        <v>9.7619721707275106E-2</v>
      </c>
      <c r="E2000" s="7">
        <v>0.49751956440719802</v>
      </c>
      <c r="F2000" s="14">
        <v>0.40486071388552702</v>
      </c>
      <c r="G2000" s="7">
        <v>9.2304110310827501E-3</v>
      </c>
      <c r="H2000" s="7">
        <v>1.6665188737688501E-2</v>
      </c>
      <c r="I2000" s="34">
        <v>0.21246864299360299</v>
      </c>
      <c r="J2000" s="34">
        <v>0.14780484440486899</v>
      </c>
      <c r="K2000" s="34">
        <v>4.3508140981436703E-2</v>
      </c>
      <c r="L2000" s="34">
        <v>0.35656598499431802</v>
      </c>
      <c r="M2000" s="7">
        <v>0.113600400697896</v>
      </c>
      <c r="N2000" s="7">
        <v>6.67019130335086E-2</v>
      </c>
      <c r="O2000" s="7">
        <v>1.1621840073081299E-2</v>
      </c>
      <c r="P2000" s="7">
        <v>2.18326330525156E-2</v>
      </c>
      <c r="Q2000" s="7">
        <v>5.2845251474527304</v>
      </c>
    </row>
    <row r="2001" spans="1:17" hidden="1" x14ac:dyDescent="0.25">
      <c r="A2001" s="3" t="s">
        <v>67</v>
      </c>
      <c r="B2001" s="2">
        <v>44044</v>
      </c>
      <c r="C2001" s="34">
        <v>0.99447035622441604</v>
      </c>
      <c r="D2001" s="7">
        <v>7.8612842358870894E-2</v>
      </c>
      <c r="E2001" s="7">
        <v>0.48685598277529502</v>
      </c>
      <c r="F2001" s="14">
        <v>0.43453117486583398</v>
      </c>
      <c r="G2001" s="7">
        <v>9.0768381322999594E-3</v>
      </c>
      <c r="H2001" s="7">
        <v>1.89380562661003E-2</v>
      </c>
      <c r="I2001" s="34">
        <v>0.215155263489307</v>
      </c>
      <c r="J2001" s="34">
        <v>0.202561452883502</v>
      </c>
      <c r="K2001" s="34">
        <v>4.20606001167486E-2</v>
      </c>
      <c r="L2001" s="34">
        <v>0.30642940626161003</v>
      </c>
      <c r="M2001" s="7">
        <v>0.10233097980896599</v>
      </c>
      <c r="N2001" s="7">
        <v>5.5232479931191097E-2</v>
      </c>
      <c r="O2001" s="7">
        <v>2.3674280830530799E-2</v>
      </c>
      <c r="P2001" s="7">
        <v>2.45406422797439E-2</v>
      </c>
      <c r="Q2001" s="7">
        <v>5.2632764661597298</v>
      </c>
    </row>
    <row r="2002" spans="1:17" hidden="1" x14ac:dyDescent="0.25">
      <c r="A2002" s="3" t="s">
        <v>67</v>
      </c>
      <c r="B2002" s="2">
        <v>44075</v>
      </c>
      <c r="C2002" s="34">
        <v>0.904527898507829</v>
      </c>
      <c r="D2002" s="7">
        <v>9.1469722229207406E-2</v>
      </c>
      <c r="E2002" s="7">
        <v>0.49863506053052098</v>
      </c>
      <c r="F2002" s="14">
        <v>0.409895217240271</v>
      </c>
      <c r="G2002" s="7">
        <v>9.4761787817324809E-3</v>
      </c>
      <c r="H2002" s="7">
        <v>1.8514082240332901E-2</v>
      </c>
      <c r="I2002" s="34">
        <v>0.202907046993306</v>
      </c>
      <c r="J2002" s="34">
        <v>0.17431103922483099</v>
      </c>
      <c r="K2002" s="34">
        <v>4.6280827391290497E-2</v>
      </c>
      <c r="L2002" s="34">
        <v>0.33224100604692203</v>
      </c>
      <c r="M2002" s="7">
        <v>0.117327926828872</v>
      </c>
      <c r="N2002" s="7">
        <v>5.82806667354017E-2</v>
      </c>
      <c r="O2002" s="7">
        <v>1.7752453283859101E-2</v>
      </c>
      <c r="P2002" s="7">
        <v>2.2908772473453399E-2</v>
      </c>
      <c r="Q2002" s="7">
        <v>5.2624612491121496</v>
      </c>
    </row>
    <row r="2003" spans="1:17" hidden="1" x14ac:dyDescent="0.25">
      <c r="A2003" s="3" t="s">
        <v>67</v>
      </c>
      <c r="B2003" s="2">
        <v>44105</v>
      </c>
      <c r="C2003" s="34">
        <v>0.92594681912426102</v>
      </c>
      <c r="D2003" s="7">
        <v>8.7470132237915096E-2</v>
      </c>
      <c r="E2003" s="7">
        <v>0.50414797384629995</v>
      </c>
      <c r="F2003" s="14">
        <v>0.408381893915785</v>
      </c>
      <c r="G2003" s="7">
        <v>1.02239361664352E-2</v>
      </c>
      <c r="H2003" s="7">
        <v>2.0605995566587501E-2</v>
      </c>
      <c r="I2003" s="34">
        <v>0.21252643752957401</v>
      </c>
      <c r="J2003" s="34">
        <v>0.161416548983877</v>
      </c>
      <c r="K2003" s="34">
        <v>5.0309299259376501E-2</v>
      </c>
      <c r="L2003" s="34">
        <v>0.33437908596441701</v>
      </c>
      <c r="M2003" s="7">
        <v>0.111319583976764</v>
      </c>
      <c r="N2003" s="7">
        <v>6.1278408151881798E-2</v>
      </c>
      <c r="O2003" s="7">
        <v>1.31804285608699E-2</v>
      </c>
      <c r="P2003" s="7">
        <v>2.4760275840216499E-2</v>
      </c>
      <c r="Q2003" s="7">
        <v>5.2196968331348499</v>
      </c>
    </row>
    <row r="2004" spans="1:17" hidden="1" x14ac:dyDescent="0.25">
      <c r="A2004" s="3" t="s">
        <v>67</v>
      </c>
      <c r="B2004" s="2">
        <v>44136</v>
      </c>
      <c r="C2004" s="34">
        <v>0.61838933534024298</v>
      </c>
      <c r="D2004" s="7">
        <v>0.109161444013544</v>
      </c>
      <c r="E2004" s="7">
        <v>0.55381359090252402</v>
      </c>
      <c r="F2004" s="14">
        <v>0.33702496508393198</v>
      </c>
      <c r="G2004" s="7">
        <v>1.54372543507393E-2</v>
      </c>
      <c r="H2004" s="7">
        <v>1.32075115937581E-2</v>
      </c>
      <c r="I2004" s="34">
        <v>0.13234960918394301</v>
      </c>
      <c r="J2004" s="34">
        <v>8.5499813440756203E-2</v>
      </c>
      <c r="K2004" s="34">
        <v>2.71677585979672E-2</v>
      </c>
      <c r="L2004" s="34">
        <v>0.49985157803750102</v>
      </c>
      <c r="M2004" s="7">
        <v>0.13770434440249299</v>
      </c>
      <c r="N2004" s="7">
        <v>6.4241397044101395E-2</v>
      </c>
      <c r="O2004" s="7">
        <v>3.0556347939808101E-3</v>
      </c>
      <c r="P2004" s="7">
        <v>2.14850985547595E-2</v>
      </c>
      <c r="Q2004" s="7">
        <v>5.1708577192935401</v>
      </c>
    </row>
    <row r="2005" spans="1:17" hidden="1" x14ac:dyDescent="0.25">
      <c r="A2005" s="3" t="s">
        <v>67</v>
      </c>
      <c r="B2005" s="2">
        <v>44166</v>
      </c>
      <c r="C2005" s="34">
        <v>1.0889457936224101</v>
      </c>
      <c r="D2005" s="7">
        <v>8.8095335502622898E-2</v>
      </c>
      <c r="E2005" s="7">
        <v>0.53472711414849905</v>
      </c>
      <c r="F2005" s="14">
        <v>0.37717755034887801</v>
      </c>
      <c r="G2005" s="7">
        <v>1.18069826245837E-2</v>
      </c>
      <c r="H2005" s="7">
        <v>3.00429386927651E-2</v>
      </c>
      <c r="I2005" s="34">
        <v>0.24518171561774599</v>
      </c>
      <c r="J2005" s="34">
        <v>0.105211814125638</v>
      </c>
      <c r="K2005" s="34">
        <v>8.7441356112139101E-2</v>
      </c>
      <c r="L2005" s="34">
        <v>0.33038396285744598</v>
      </c>
      <c r="M2005" s="7">
        <v>0.114344481234305</v>
      </c>
      <c r="N2005" s="7">
        <v>5.67741468932619E-2</v>
      </c>
      <c r="O2005" s="7">
        <v>2.7261151803303499E-3</v>
      </c>
      <c r="P2005" s="7">
        <v>1.6086486661784399E-2</v>
      </c>
      <c r="Q2005" s="7">
        <v>5.2065903523283499</v>
      </c>
    </row>
    <row r="2006" spans="1:17" hidden="1" x14ac:dyDescent="0.25">
      <c r="A2006" s="3" t="s">
        <v>67</v>
      </c>
      <c r="B2006" s="2">
        <v>44197</v>
      </c>
      <c r="C2006" s="34">
        <v>0.43124082665158098</v>
      </c>
      <c r="D2006" s="7">
        <v>0.12834419423190599</v>
      </c>
      <c r="E2006" s="7">
        <v>0.57274716901635203</v>
      </c>
      <c r="F2006" s="14">
        <v>0.29890863675174201</v>
      </c>
      <c r="G2006" s="7">
        <v>1.1337448109370299E-2</v>
      </c>
      <c r="H2006" s="7">
        <v>1.1382346843663699E-3</v>
      </c>
      <c r="I2006" s="34">
        <v>0.100244954598861</v>
      </c>
      <c r="J2006" s="34">
        <v>6.12670055721024E-2</v>
      </c>
      <c r="K2006" s="34">
        <v>1.1404525594749399E-2</v>
      </c>
      <c r="L2006" s="34">
        <v>0.61669499899166103</v>
      </c>
      <c r="M2006" s="7">
        <v>0.119238060478219</v>
      </c>
      <c r="N2006" s="7">
        <v>5.5821104428855399E-2</v>
      </c>
      <c r="O2006" s="7">
        <v>1.0716043037837101E-3</v>
      </c>
      <c r="P2006" s="7">
        <v>2.17820632380318E-2</v>
      </c>
      <c r="Q2006" s="7">
        <v>5.3137496157761497</v>
      </c>
    </row>
    <row r="2007" spans="1:17" hidden="1" x14ac:dyDescent="0.25">
      <c r="A2007" s="3" t="s">
        <v>67</v>
      </c>
      <c r="B2007" s="2">
        <v>44228</v>
      </c>
      <c r="C2007" s="34">
        <v>0.456561802406936</v>
      </c>
      <c r="D2007" s="7">
        <v>0.12688505668787101</v>
      </c>
      <c r="E2007" s="7">
        <v>0.56377711088397198</v>
      </c>
      <c r="F2007" s="14">
        <v>0.30933783242815699</v>
      </c>
      <c r="G2007" s="7">
        <v>1.3006195685178201E-2</v>
      </c>
      <c r="H2007" s="7">
        <v>4.4453506044687697E-5</v>
      </c>
      <c r="I2007" s="34">
        <v>0.106460001279816</v>
      </c>
      <c r="J2007" s="34">
        <v>6.61501954609547E-2</v>
      </c>
      <c r="K2007" s="34">
        <v>1.0657494693307099E-2</v>
      </c>
      <c r="L2007" s="34">
        <v>0.58037648429978805</v>
      </c>
      <c r="M2007" s="7">
        <v>0.13977518128306499</v>
      </c>
      <c r="N2007" s="7">
        <v>6.0977385456817697E-2</v>
      </c>
      <c r="O2007" s="7">
        <v>1.7067256843267199E-3</v>
      </c>
      <c r="P2007" s="7">
        <v>2.0845882650701201E-2</v>
      </c>
      <c r="Q2007" s="7">
        <v>5.3325412640526197</v>
      </c>
    </row>
    <row r="2008" spans="1:17" hidden="1" x14ac:dyDescent="0.25">
      <c r="A2008" s="3" t="s">
        <v>67</v>
      </c>
      <c r="B2008" s="2">
        <v>44256</v>
      </c>
      <c r="C2008" s="34">
        <v>0.56649922424334298</v>
      </c>
      <c r="D2008" s="7">
        <v>0.11340177051129301</v>
      </c>
      <c r="E2008" s="7">
        <v>0.56309932000005902</v>
      </c>
      <c r="F2008" s="14">
        <v>0.32349890948864801</v>
      </c>
      <c r="G2008" s="7">
        <v>1.4154189257463199E-2</v>
      </c>
      <c r="H2008" s="7">
        <v>3.60944602746515E-4</v>
      </c>
      <c r="I2008" s="34">
        <v>0.120742996121621</v>
      </c>
      <c r="J2008" s="34">
        <v>7.2410302413520006E-2</v>
      </c>
      <c r="K2008" s="34">
        <v>1.2887833403756601E-2</v>
      </c>
      <c r="L2008" s="34">
        <v>0.55810500527762497</v>
      </c>
      <c r="M2008" s="7">
        <v>0.136938874852403</v>
      </c>
      <c r="N2008" s="7">
        <v>5.7302971842612897E-2</v>
      </c>
      <c r="O2008" s="7">
        <v>2.9053805833425101E-3</v>
      </c>
      <c r="P2008" s="7">
        <v>2.41915016449093E-2</v>
      </c>
      <c r="Q2008" s="7">
        <v>5.2336861090909403</v>
      </c>
    </row>
    <row r="2009" spans="1:17" hidden="1" x14ac:dyDescent="0.25">
      <c r="A2009" s="3" t="s">
        <v>67</v>
      </c>
      <c r="B2009" s="2">
        <v>44287</v>
      </c>
      <c r="C2009" s="34">
        <v>0.81256202327399196</v>
      </c>
      <c r="D2009" s="7">
        <v>9.8814152862134894E-2</v>
      </c>
      <c r="E2009" s="7">
        <v>0.51449041464232703</v>
      </c>
      <c r="F2009" s="14">
        <v>0.38669543249553801</v>
      </c>
      <c r="G2009" s="7">
        <v>1.1494535880190501E-2</v>
      </c>
      <c r="H2009" s="7">
        <v>1.26813982790036E-2</v>
      </c>
      <c r="I2009" s="34">
        <v>0.21078740270223301</v>
      </c>
      <c r="J2009" s="34">
        <v>0.10456411407649099</v>
      </c>
      <c r="K2009" s="34">
        <v>5.4378959258634202E-2</v>
      </c>
      <c r="L2009" s="34">
        <v>0.38238218855043499</v>
      </c>
      <c r="M2009" s="7">
        <v>0.13870918284459199</v>
      </c>
      <c r="N2009" s="7">
        <v>5.7769399683938398E-2</v>
      </c>
      <c r="O2009" s="7">
        <v>4.6127396608095896E-3</v>
      </c>
      <c r="P2009" s="7">
        <v>2.26200790636727E-2</v>
      </c>
      <c r="Q2009" s="7">
        <v>5.2039881539143096</v>
      </c>
    </row>
    <row r="2010" spans="1:17" hidden="1" x14ac:dyDescent="0.25">
      <c r="A2010" s="3" t="s">
        <v>67</v>
      </c>
      <c r="B2010" s="2">
        <v>44317</v>
      </c>
      <c r="C2010" s="34">
        <v>0.93865788406786399</v>
      </c>
      <c r="D2010" s="7">
        <v>8.2379091065871504E-2</v>
      </c>
      <c r="E2010" s="7">
        <v>0.50873890496038499</v>
      </c>
      <c r="F2010" s="14">
        <v>0.40888200397374302</v>
      </c>
      <c r="G2010" s="7">
        <v>9.37971863903613E-3</v>
      </c>
      <c r="H2010" s="7">
        <v>2.2840309604749202E-2</v>
      </c>
      <c r="I2010" s="34">
        <v>0.23443406191713401</v>
      </c>
      <c r="J2010" s="34">
        <v>0.16345614140381801</v>
      </c>
      <c r="K2010" s="34">
        <v>3.5023211696533101E-2</v>
      </c>
      <c r="L2010" s="34">
        <v>0.33355685739813901</v>
      </c>
      <c r="M2010" s="7">
        <v>0.123297227691312</v>
      </c>
      <c r="N2010" s="7">
        <v>5.24856893867627E-2</v>
      </c>
      <c r="O2010" s="7">
        <v>6.5737026886472996E-3</v>
      </c>
      <c r="P2010" s="7">
        <v>1.89530795738698E-2</v>
      </c>
      <c r="Q2010" s="7">
        <v>5.2271115857463899</v>
      </c>
    </row>
    <row r="2011" spans="1:17" hidden="1" x14ac:dyDescent="0.25">
      <c r="A2011" s="3" t="s">
        <v>67</v>
      </c>
      <c r="B2011" s="2">
        <v>44348</v>
      </c>
      <c r="C2011" s="34">
        <v>0.964262564283906</v>
      </c>
      <c r="D2011" s="7">
        <v>8.9273385257096494E-2</v>
      </c>
      <c r="E2011" s="7">
        <v>0.49949630504595599</v>
      </c>
      <c r="F2011" s="14">
        <v>0.41123030969694702</v>
      </c>
      <c r="G2011" s="7">
        <v>1.15211344621947E-2</v>
      </c>
      <c r="H2011" s="7">
        <v>2.1795639553433801E-2</v>
      </c>
      <c r="I2011" s="34">
        <v>0.21618444558025199</v>
      </c>
      <c r="J2011" s="34">
        <v>0.19387959766735599</v>
      </c>
      <c r="K2011" s="34">
        <v>3.5727698347432599E-2</v>
      </c>
      <c r="L2011" s="34">
        <v>0.312625733686969</v>
      </c>
      <c r="M2011" s="7">
        <v>0.126407387872355</v>
      </c>
      <c r="N2011" s="7">
        <v>4.8083279716690498E-2</v>
      </c>
      <c r="O2011" s="7">
        <v>9.1107626396934906E-3</v>
      </c>
      <c r="P2011" s="7">
        <v>2.46643204736232E-2</v>
      </c>
      <c r="Q2011" s="7">
        <v>5.1485723109986097</v>
      </c>
    </row>
    <row r="2012" spans="1:17" hidden="1" x14ac:dyDescent="0.25">
      <c r="A2012" s="3" t="s">
        <v>67</v>
      </c>
      <c r="B2012" s="2">
        <v>44378</v>
      </c>
      <c r="C2012" s="34">
        <v>1.02211526900551</v>
      </c>
      <c r="D2012" s="7">
        <v>8.0860701063611706E-2</v>
      </c>
      <c r="E2012" s="7">
        <v>0.49750763504961698</v>
      </c>
      <c r="F2012" s="14">
        <v>0.42163166388677098</v>
      </c>
      <c r="G2012" s="7">
        <v>1.05520209388644E-2</v>
      </c>
      <c r="H2012" s="7">
        <v>1.91642518802412E-2</v>
      </c>
      <c r="I2012" s="34">
        <v>0.22231759917004401</v>
      </c>
      <c r="J2012" s="34">
        <v>0.20578183002558101</v>
      </c>
      <c r="K2012" s="34">
        <v>3.2285880623352102E-2</v>
      </c>
      <c r="L2012" s="34">
        <v>0.30972799379535698</v>
      </c>
      <c r="M2012" s="7">
        <v>0.102844378499667</v>
      </c>
      <c r="N2012" s="7">
        <v>5.9887724314171699E-2</v>
      </c>
      <c r="O2012" s="7">
        <v>1.4361948812059501E-2</v>
      </c>
      <c r="P2012" s="7">
        <v>2.30763719406623E-2</v>
      </c>
      <c r="Q2012" s="7">
        <v>5.1775105934816299</v>
      </c>
    </row>
    <row r="2013" spans="1:17" hidden="1" x14ac:dyDescent="0.25">
      <c r="A2013" s="3" t="s">
        <v>67</v>
      </c>
      <c r="B2013" s="2">
        <v>44409</v>
      </c>
      <c r="C2013" s="34">
        <v>1.04336358335542</v>
      </c>
      <c r="D2013" s="7">
        <v>7.9684483810412696E-2</v>
      </c>
      <c r="E2013" s="7">
        <v>0.472386667680046</v>
      </c>
      <c r="F2013" s="14">
        <v>0.44792884850954101</v>
      </c>
      <c r="G2013" s="7">
        <v>1.0067027456364499E-2</v>
      </c>
      <c r="H2013" s="7">
        <v>2.6291150251282001E-2</v>
      </c>
      <c r="I2013" s="34">
        <v>0.22125404466450399</v>
      </c>
      <c r="J2013" s="34">
        <v>0.231135410088006</v>
      </c>
      <c r="K2013" s="34">
        <v>2.82681119457538E-2</v>
      </c>
      <c r="L2013" s="34">
        <v>0.28875131671695597</v>
      </c>
      <c r="M2013" s="7">
        <v>0.11085466719108</v>
      </c>
      <c r="N2013" s="7">
        <v>4.1541653720584097E-2</v>
      </c>
      <c r="O2013" s="7">
        <v>1.711668458049E-2</v>
      </c>
      <c r="P2013" s="7">
        <v>2.4719933384979999E-2</v>
      </c>
      <c r="Q2013" s="7">
        <v>5.1678714636706902</v>
      </c>
    </row>
    <row r="2014" spans="1:17" x14ac:dyDescent="0.25">
      <c r="A2014" s="3" t="s">
        <v>67</v>
      </c>
      <c r="B2014" s="2">
        <v>44440</v>
      </c>
      <c r="C2014" s="34">
        <v>0.96139010862736995</v>
      </c>
      <c r="D2014" s="7">
        <v>8.1859943277437799E-2</v>
      </c>
      <c r="E2014" s="7">
        <v>0.48506116036597502</v>
      </c>
      <c r="F2014" s="14">
        <v>0.43307889635658797</v>
      </c>
      <c r="G2014" s="7">
        <v>1.0120351434612301E-2</v>
      </c>
      <c r="H2014" s="7">
        <v>2.27868363015819E-2</v>
      </c>
      <c r="I2014" s="34">
        <v>0.20818041637267601</v>
      </c>
      <c r="J2014" s="34">
        <v>0.20773487693133399</v>
      </c>
      <c r="K2014" s="34">
        <v>3.7647663215058497E-2</v>
      </c>
      <c r="L2014" s="34">
        <v>0.305679702957521</v>
      </c>
      <c r="M2014" s="7">
        <v>0.12775687128175101</v>
      </c>
      <c r="N2014" s="7">
        <v>4.3596635203215502E-2</v>
      </c>
      <c r="O2014" s="7">
        <v>1.3374743694357399E-2</v>
      </c>
      <c r="P2014" s="7">
        <v>2.3121902607893301E-2</v>
      </c>
      <c r="Q2014" s="7">
        <v>5.2139643045541701</v>
      </c>
    </row>
    <row r="2015" spans="1:17" hidden="1" x14ac:dyDescent="0.25">
      <c r="A2015" s="3" t="s">
        <v>68</v>
      </c>
      <c r="B2015" s="2">
        <v>43466</v>
      </c>
      <c r="C2015" s="34">
        <v>0.78071837352645301</v>
      </c>
      <c r="D2015" s="7">
        <v>3.4777966916394398E-2</v>
      </c>
      <c r="E2015" s="7">
        <v>0.37585634733886403</v>
      </c>
      <c r="F2015" s="14">
        <v>0.58936568574474102</v>
      </c>
      <c r="G2015" s="7">
        <v>1.1268864563253799E-2</v>
      </c>
      <c r="H2015" s="7">
        <v>2.8973559406778499E-2</v>
      </c>
      <c r="I2015" s="34">
        <v>0.174842379626792</v>
      </c>
      <c r="J2015" s="34">
        <v>0.25875955675475998</v>
      </c>
      <c r="K2015" s="34">
        <v>0.111553382802655</v>
      </c>
      <c r="L2015" s="34">
        <v>0.17172568363698301</v>
      </c>
      <c r="M2015" s="7">
        <v>7.6753427690875897E-2</v>
      </c>
      <c r="N2015" s="7">
        <v>2.4221021142766998E-2</v>
      </c>
      <c r="O2015" s="7">
        <v>9.2707410793697806E-2</v>
      </c>
      <c r="P2015" s="7">
        <v>4.9194713581436803E-2</v>
      </c>
      <c r="Q2015" s="7">
        <v>5.16849656963225</v>
      </c>
    </row>
    <row r="2016" spans="1:17" hidden="1" x14ac:dyDescent="0.25">
      <c r="A2016" s="3" t="s">
        <v>68</v>
      </c>
      <c r="B2016" s="2">
        <v>43497</v>
      </c>
      <c r="C2016" s="34">
        <v>0.89031100445082101</v>
      </c>
      <c r="D2016" s="7">
        <v>3.07945588197403E-2</v>
      </c>
      <c r="E2016" s="7">
        <v>0.33322676585553301</v>
      </c>
      <c r="F2016" s="14">
        <v>0.63597867532472596</v>
      </c>
      <c r="G2016" s="7">
        <v>1.01854859224015E-2</v>
      </c>
      <c r="H2016" s="7">
        <v>3.31626502612574E-2</v>
      </c>
      <c r="I2016" s="34">
        <v>0.17079040056092501</v>
      </c>
      <c r="J2016" s="34">
        <v>0.30747204340283002</v>
      </c>
      <c r="K2016" s="34">
        <v>9.8715390368547096E-2</v>
      </c>
      <c r="L2016" s="34">
        <v>0.15553633189128799</v>
      </c>
      <c r="M2016" s="7">
        <v>7.3713635084913701E-2</v>
      </c>
      <c r="N2016" s="7">
        <v>1.7728603883847199E-2</v>
      </c>
      <c r="O2016" s="7">
        <v>8.8346052155470103E-2</v>
      </c>
      <c r="P2016" s="7">
        <v>4.4349406468519502E-2</v>
      </c>
      <c r="Q2016" s="7">
        <v>5.1917450502964604</v>
      </c>
    </row>
    <row r="2017" spans="1:17" hidden="1" x14ac:dyDescent="0.25">
      <c r="A2017" s="3" t="s">
        <v>68</v>
      </c>
      <c r="B2017" s="2">
        <v>43525</v>
      </c>
      <c r="C2017" s="34">
        <v>0.96130177350531498</v>
      </c>
      <c r="D2017" s="7">
        <v>3.2975909944684099E-2</v>
      </c>
      <c r="E2017" s="7">
        <v>0.34356414809609598</v>
      </c>
      <c r="F2017" s="14">
        <v>0.62345994195922005</v>
      </c>
      <c r="G2017" s="7">
        <v>1.1755236916387799E-2</v>
      </c>
      <c r="H2017" s="7">
        <v>3.0734740985612401E-2</v>
      </c>
      <c r="I2017" s="34">
        <v>0.17561064764052001</v>
      </c>
      <c r="J2017" s="34">
        <v>0.29403643638981197</v>
      </c>
      <c r="K2017" s="34">
        <v>9.8615818494041801E-2</v>
      </c>
      <c r="L2017" s="34">
        <v>0.15965855479438101</v>
      </c>
      <c r="M2017" s="7">
        <v>7.4623383582433103E-2</v>
      </c>
      <c r="N2017" s="7">
        <v>1.9998641634838301E-2</v>
      </c>
      <c r="O2017" s="7">
        <v>8.8507717812446304E-2</v>
      </c>
      <c r="P2017" s="7">
        <v>4.6458821749526903E-2</v>
      </c>
      <c r="Q2017" s="7">
        <v>5.1316928045688304</v>
      </c>
    </row>
    <row r="2018" spans="1:17" hidden="1" x14ac:dyDescent="0.25">
      <c r="A2018" s="3" t="s">
        <v>68</v>
      </c>
      <c r="B2018" s="2">
        <v>43556</v>
      </c>
      <c r="C2018" s="34">
        <v>0.96881784025305895</v>
      </c>
      <c r="D2018" s="7">
        <v>2.92824673706179E-2</v>
      </c>
      <c r="E2018" s="7">
        <v>0.32622196455591501</v>
      </c>
      <c r="F2018" s="14">
        <v>0.64449556807346697</v>
      </c>
      <c r="G2018" s="7">
        <v>1.1704497174391299E-2</v>
      </c>
      <c r="H2018" s="7">
        <v>4.0734345208483201E-2</v>
      </c>
      <c r="I2018" s="34">
        <v>0.17117157233795399</v>
      </c>
      <c r="J2018" s="34">
        <v>0.29305707054380098</v>
      </c>
      <c r="K2018" s="34">
        <v>0.100309838144341</v>
      </c>
      <c r="L2018" s="34">
        <v>0.153164747149036</v>
      </c>
      <c r="M2018" s="7">
        <v>7.0327259747623605E-2</v>
      </c>
      <c r="N2018" s="7">
        <v>1.9009275071055699E-2</v>
      </c>
      <c r="O2018" s="7">
        <v>8.7772249773132902E-2</v>
      </c>
      <c r="P2018" s="7">
        <v>5.2749144850181597E-2</v>
      </c>
      <c r="Q2018" s="7">
        <v>5.2757770922339802</v>
      </c>
    </row>
    <row r="2019" spans="1:17" hidden="1" x14ac:dyDescent="0.25">
      <c r="A2019" s="3" t="s">
        <v>68</v>
      </c>
      <c r="B2019" s="2">
        <v>43586</v>
      </c>
      <c r="C2019" s="34">
        <v>0.99549826259891605</v>
      </c>
      <c r="D2019" s="7">
        <v>3.59515487256881E-2</v>
      </c>
      <c r="E2019" s="7">
        <v>0.33776457062228499</v>
      </c>
      <c r="F2019" s="14">
        <v>0.626283880652027</v>
      </c>
      <c r="G2019" s="7">
        <v>1.0312712813169001E-2</v>
      </c>
      <c r="H2019" s="7">
        <v>3.4450959334036801E-2</v>
      </c>
      <c r="I2019" s="34">
        <v>0.192032303901636</v>
      </c>
      <c r="J2019" s="34">
        <v>0.28323200347451399</v>
      </c>
      <c r="K2019" s="34">
        <v>9.7531095751060101E-2</v>
      </c>
      <c r="L2019" s="34">
        <v>0.15441782605316201</v>
      </c>
      <c r="M2019" s="7">
        <v>7.1328653681547005E-2</v>
      </c>
      <c r="N2019" s="7">
        <v>1.9629036479136601E-2</v>
      </c>
      <c r="O2019" s="7">
        <v>8.9903252810409298E-2</v>
      </c>
      <c r="P2019" s="7">
        <v>4.7162155701329499E-2</v>
      </c>
      <c r="Q2019" s="7">
        <v>5.0714491293817101</v>
      </c>
    </row>
    <row r="2020" spans="1:17" hidden="1" x14ac:dyDescent="0.25">
      <c r="A2020" s="3" t="s">
        <v>68</v>
      </c>
      <c r="B2020" s="2">
        <v>43617</v>
      </c>
      <c r="C2020" s="34">
        <v>0.91511901898680703</v>
      </c>
      <c r="D2020" s="7">
        <v>3.2118229632080601E-2</v>
      </c>
      <c r="E2020" s="7">
        <v>0.348662815874132</v>
      </c>
      <c r="F2020" s="14">
        <v>0.61921895449378705</v>
      </c>
      <c r="G2020" s="7">
        <v>7.9502053451254006E-3</v>
      </c>
      <c r="H2020" s="7">
        <v>3.26463320743927E-2</v>
      </c>
      <c r="I2020" s="34">
        <v>0.19012529384808299</v>
      </c>
      <c r="J2020" s="34">
        <v>0.28051749104590301</v>
      </c>
      <c r="K2020" s="34">
        <v>0.102818697464289</v>
      </c>
      <c r="L2020" s="34">
        <v>0.15328526012944199</v>
      </c>
      <c r="M2020" s="7">
        <v>7.5596161784661595E-2</v>
      </c>
      <c r="N2020" s="7">
        <v>1.7661416443074399E-2</v>
      </c>
      <c r="O2020" s="7">
        <v>9.1869155573259101E-2</v>
      </c>
      <c r="P2020" s="7">
        <v>4.75299862917705E-2</v>
      </c>
      <c r="Q2020" s="7">
        <v>5.1195241208748001</v>
      </c>
    </row>
    <row r="2021" spans="1:17" hidden="1" x14ac:dyDescent="0.25">
      <c r="A2021" s="3" t="s">
        <v>68</v>
      </c>
      <c r="B2021" s="2">
        <v>43647</v>
      </c>
      <c r="C2021" s="34">
        <v>0.95595843812966397</v>
      </c>
      <c r="D2021" s="7">
        <v>3.4948414279125699E-2</v>
      </c>
      <c r="E2021" s="7">
        <v>0.33099040518756201</v>
      </c>
      <c r="F2021" s="14">
        <v>0.63406118053331195</v>
      </c>
      <c r="G2021" s="7">
        <v>7.8792151824637006E-3</v>
      </c>
      <c r="H2021" s="7">
        <v>4.1198406030638103E-2</v>
      </c>
      <c r="I2021" s="34">
        <v>0.18468019887064599</v>
      </c>
      <c r="J2021" s="34">
        <v>0.28050569712726398</v>
      </c>
      <c r="K2021" s="34">
        <v>0.102590260724332</v>
      </c>
      <c r="L2021" s="34">
        <v>0.146455746588429</v>
      </c>
      <c r="M2021" s="7">
        <v>7.2230206132657807E-2</v>
      </c>
      <c r="N2021" s="7">
        <v>1.7960353995002201E-2</v>
      </c>
      <c r="O2021" s="7">
        <v>9.7809224620840296E-2</v>
      </c>
      <c r="P2021" s="7">
        <v>4.8690690727725999E-2</v>
      </c>
      <c r="Q2021" s="7">
        <v>5.2128537161273698</v>
      </c>
    </row>
    <row r="2022" spans="1:17" hidden="1" x14ac:dyDescent="0.25">
      <c r="A2022" s="3" t="s">
        <v>68</v>
      </c>
      <c r="B2022" s="2">
        <v>43678</v>
      </c>
      <c r="C2022" s="34">
        <v>1.04547558260077</v>
      </c>
      <c r="D2022" s="7">
        <v>2.9959069609909999E-2</v>
      </c>
      <c r="E2022" s="7">
        <v>0.303379042993286</v>
      </c>
      <c r="F2022" s="14">
        <v>0.66666188739680399</v>
      </c>
      <c r="G2022" s="7">
        <v>7.3261341792510001E-3</v>
      </c>
      <c r="H2022" s="7">
        <v>5.4710143265020598E-2</v>
      </c>
      <c r="I2022" s="34">
        <v>0.17999916676595001</v>
      </c>
      <c r="J2022" s="34">
        <v>0.301369096044663</v>
      </c>
      <c r="K2022" s="34">
        <v>9.6415461247174497E-2</v>
      </c>
      <c r="L2022" s="34">
        <v>0.136176983954756</v>
      </c>
      <c r="M2022" s="7">
        <v>6.8338479419686501E-2</v>
      </c>
      <c r="N2022" s="7">
        <v>1.89494613796099E-2</v>
      </c>
      <c r="O2022" s="7">
        <v>9.13357675744286E-2</v>
      </c>
      <c r="P2022" s="7">
        <v>4.53793061694601E-2</v>
      </c>
      <c r="Q2022" s="7">
        <v>5.2916818248409099</v>
      </c>
    </row>
    <row r="2023" spans="1:17" hidden="1" x14ac:dyDescent="0.25">
      <c r="A2023" s="3" t="s">
        <v>68</v>
      </c>
      <c r="B2023" s="2">
        <v>43709</v>
      </c>
      <c r="C2023" s="34">
        <v>0.89305744949549304</v>
      </c>
      <c r="D2023" s="7">
        <v>3.2112619677592297E-2</v>
      </c>
      <c r="E2023" s="7">
        <v>0.35478438891527397</v>
      </c>
      <c r="F2023" s="14">
        <v>0.61310299140713398</v>
      </c>
      <c r="G2023" s="7">
        <v>1.02023506423116E-2</v>
      </c>
      <c r="H2023" s="7">
        <v>3.8083662046991699E-2</v>
      </c>
      <c r="I2023" s="34">
        <v>0.18282574179897501</v>
      </c>
      <c r="J2023" s="34">
        <v>0.27792876728556398</v>
      </c>
      <c r="K2023" s="34">
        <v>0.10163117046655699</v>
      </c>
      <c r="L2023" s="34">
        <v>0.15581760911196901</v>
      </c>
      <c r="M2023" s="7">
        <v>6.9856563290625603E-2</v>
      </c>
      <c r="N2023" s="7">
        <v>2.2585940960188702E-2</v>
      </c>
      <c r="O2023" s="7">
        <v>9.1856660051864797E-2</v>
      </c>
      <c r="P2023" s="7">
        <v>4.9211534344952401E-2</v>
      </c>
      <c r="Q2023" s="7">
        <v>5.2885840640917801</v>
      </c>
    </row>
    <row r="2024" spans="1:17" hidden="1" x14ac:dyDescent="0.25">
      <c r="A2024" s="3" t="s">
        <v>68</v>
      </c>
      <c r="B2024" s="2">
        <v>43739</v>
      </c>
      <c r="C2024" s="34">
        <v>1.04641591202146</v>
      </c>
      <c r="D2024" s="7">
        <v>3.0459751077486299E-2</v>
      </c>
      <c r="E2024" s="7">
        <v>0.326516035759228</v>
      </c>
      <c r="F2024" s="14">
        <v>0.64302421316328495</v>
      </c>
      <c r="G2024" s="7">
        <v>1.12308486163731E-2</v>
      </c>
      <c r="H2024" s="7">
        <v>4.0401161928505402E-2</v>
      </c>
      <c r="I2024" s="34">
        <v>0.18584510795543399</v>
      </c>
      <c r="J2024" s="34">
        <v>0.29369564875620002</v>
      </c>
      <c r="K2024" s="34">
        <v>0.10350802400237</v>
      </c>
      <c r="L2024" s="34">
        <v>0.14493262526779499</v>
      </c>
      <c r="M2024" s="7">
        <v>7.1453966823590204E-2</v>
      </c>
      <c r="N2024" s="7">
        <v>2.32656372192558E-2</v>
      </c>
      <c r="O2024" s="7">
        <v>7.6585736860568701E-2</v>
      </c>
      <c r="P2024" s="7">
        <v>4.9081242569908798E-2</v>
      </c>
      <c r="Q2024" s="7">
        <v>5.1279655465688103</v>
      </c>
    </row>
    <row r="2025" spans="1:17" hidden="1" x14ac:dyDescent="0.25">
      <c r="A2025" s="3" t="s">
        <v>68</v>
      </c>
      <c r="B2025" s="2">
        <v>43770</v>
      </c>
      <c r="C2025" s="34">
        <v>1.16760230379288</v>
      </c>
      <c r="D2025" s="7">
        <v>3.1849816549684301E-2</v>
      </c>
      <c r="E2025" s="7">
        <v>0.31694446249182801</v>
      </c>
      <c r="F2025" s="14">
        <v>0.65120572095848805</v>
      </c>
      <c r="G2025" s="7">
        <v>9.8960838353134798E-3</v>
      </c>
      <c r="H2025" s="7">
        <v>3.5830414954546197E-2</v>
      </c>
      <c r="I2025" s="34">
        <v>0.186880865268089</v>
      </c>
      <c r="J2025" s="34">
        <v>0.28980033895580498</v>
      </c>
      <c r="K2025" s="34">
        <v>0.12844416802944</v>
      </c>
      <c r="L2025" s="34">
        <v>0.139306939563794</v>
      </c>
      <c r="M2025" s="7">
        <v>6.9778429088345195E-2</v>
      </c>
      <c r="N2025" s="7">
        <v>2.06415878908403E-2</v>
      </c>
      <c r="O2025" s="7">
        <v>7.2894638258074407E-2</v>
      </c>
      <c r="P2025" s="7">
        <v>4.6526534155752503E-2</v>
      </c>
      <c r="Q2025" s="7">
        <v>5.1298801102539802</v>
      </c>
    </row>
    <row r="2026" spans="1:17" hidden="1" x14ac:dyDescent="0.25">
      <c r="A2026" s="3" t="s">
        <v>68</v>
      </c>
      <c r="B2026" s="2">
        <v>43800</v>
      </c>
      <c r="C2026" s="34">
        <v>1.37972404063836</v>
      </c>
      <c r="D2026" s="7">
        <v>3.0431133090289199E-2</v>
      </c>
      <c r="E2026" s="7">
        <v>0.32624226976120402</v>
      </c>
      <c r="F2026" s="14">
        <v>0.64332659714850704</v>
      </c>
      <c r="G2026" s="7">
        <v>7.9334688245297196E-3</v>
      </c>
      <c r="H2026" s="7">
        <v>3.6141606769651398E-2</v>
      </c>
      <c r="I2026" s="34">
        <v>0.21111309210707899</v>
      </c>
      <c r="J2026" s="34">
        <v>0.28425927337819001</v>
      </c>
      <c r="K2026" s="34">
        <v>0.13252452571355999</v>
      </c>
      <c r="L2026" s="34">
        <v>0.136315631172782</v>
      </c>
      <c r="M2026" s="7">
        <v>7.1206380559066904E-2</v>
      </c>
      <c r="N2026" s="7">
        <v>2.3124004526937799E-2</v>
      </c>
      <c r="O2026" s="7">
        <v>6.2751859951394498E-2</v>
      </c>
      <c r="P2026" s="7">
        <v>3.4630156996808298E-2</v>
      </c>
      <c r="Q2026" s="7">
        <v>5.2186784474671501</v>
      </c>
    </row>
    <row r="2027" spans="1:17" hidden="1" x14ac:dyDescent="0.25">
      <c r="A2027" s="3" t="s">
        <v>68</v>
      </c>
      <c r="B2027" s="2">
        <v>43831</v>
      </c>
      <c r="C2027" s="34">
        <v>0.82384917234892296</v>
      </c>
      <c r="D2027" s="7">
        <v>3.9666742834042597E-2</v>
      </c>
      <c r="E2027" s="7">
        <v>0.39748282981841498</v>
      </c>
      <c r="F2027" s="14">
        <v>0.56285042734754198</v>
      </c>
      <c r="G2027" s="7">
        <v>1.23907367425969E-2</v>
      </c>
      <c r="H2027" s="7">
        <v>3.2053750739349102E-2</v>
      </c>
      <c r="I2027" s="34">
        <v>0.16583106185343899</v>
      </c>
      <c r="J2027" s="34">
        <v>0.27803260351024101</v>
      </c>
      <c r="K2027" s="34">
        <v>9.9658555037250296E-2</v>
      </c>
      <c r="L2027" s="34">
        <v>0.18130898660377001</v>
      </c>
      <c r="M2027" s="7">
        <v>7.6942827614672998E-2</v>
      </c>
      <c r="N2027" s="7">
        <v>1.9821783797993799E-2</v>
      </c>
      <c r="O2027" s="7">
        <v>7.8855400465889403E-2</v>
      </c>
      <c r="P2027" s="7">
        <v>5.5104293634797803E-2</v>
      </c>
      <c r="Q2027" s="7">
        <v>5.1989466438991601</v>
      </c>
    </row>
    <row r="2028" spans="1:17" hidden="1" x14ac:dyDescent="0.25">
      <c r="A2028" s="3" t="s">
        <v>68</v>
      </c>
      <c r="B2028" s="2">
        <v>43862</v>
      </c>
      <c r="C2028" s="34">
        <v>0.90766906855551299</v>
      </c>
      <c r="D2028" s="7">
        <v>3.7583940412929902E-2</v>
      </c>
      <c r="E2028" s="7">
        <v>0.35660472083908601</v>
      </c>
      <c r="F2028" s="14">
        <v>0.60581133874798399</v>
      </c>
      <c r="G2028" s="7">
        <v>1.0484327592005601E-2</v>
      </c>
      <c r="H2028" s="7">
        <v>3.6181567351849298E-2</v>
      </c>
      <c r="I2028" s="34">
        <v>0.15163639144009899</v>
      </c>
      <c r="J2028" s="34">
        <v>0.32619577274297901</v>
      </c>
      <c r="K2028" s="34">
        <v>9.3121350802244901E-2</v>
      </c>
      <c r="L2028" s="34">
        <v>0.17238703924850099</v>
      </c>
      <c r="M2028" s="7">
        <v>6.8659911040935606E-2</v>
      </c>
      <c r="N2028" s="7">
        <v>1.58831213779052E-2</v>
      </c>
      <c r="O2028" s="7">
        <v>8.3297063551747097E-2</v>
      </c>
      <c r="P2028" s="7">
        <v>4.2153454851732802E-2</v>
      </c>
      <c r="Q2028" s="7">
        <v>5.2320781598619703</v>
      </c>
    </row>
    <row r="2029" spans="1:17" hidden="1" x14ac:dyDescent="0.25">
      <c r="A2029" s="3" t="s">
        <v>68</v>
      </c>
      <c r="B2029" s="2">
        <v>43891</v>
      </c>
      <c r="C2029" s="34">
        <v>0.64555627482136202</v>
      </c>
      <c r="D2029" s="7">
        <v>5.3076084810953703E-2</v>
      </c>
      <c r="E2029" s="7">
        <v>0.42570754658288801</v>
      </c>
      <c r="F2029" s="14">
        <v>0.52121636860615805</v>
      </c>
      <c r="G2029" s="7">
        <v>1.3219030802046E-2</v>
      </c>
      <c r="H2029" s="7">
        <v>2.98304361838794E-2</v>
      </c>
      <c r="I2029" s="34">
        <v>0.12678462679545299</v>
      </c>
      <c r="J2029" s="34">
        <v>0.236599204484196</v>
      </c>
      <c r="K2029" s="34">
        <v>0.10034413628981501</v>
      </c>
      <c r="L2029" s="34">
        <v>0.286086931259451</v>
      </c>
      <c r="M2029" s="7">
        <v>7.38750799326061E-2</v>
      </c>
      <c r="N2029" s="7">
        <v>1.43979736606568E-2</v>
      </c>
      <c r="O2029" s="7">
        <v>5.7783059041256302E-2</v>
      </c>
      <c r="P2029" s="7">
        <v>6.1079521550640697E-2</v>
      </c>
      <c r="Q2029" s="7">
        <v>5.2484027117515799</v>
      </c>
    </row>
    <row r="2030" spans="1:17" hidden="1" x14ac:dyDescent="0.25">
      <c r="A2030" s="3" t="s">
        <v>68</v>
      </c>
      <c r="B2030" s="2">
        <v>43922</v>
      </c>
      <c r="C2030" s="34">
        <v>0.22472033729667301</v>
      </c>
      <c r="D2030" s="7">
        <v>9.8676249473403893E-2</v>
      </c>
      <c r="E2030" s="7">
        <v>0.61680095898473897</v>
      </c>
      <c r="F2030" s="14">
        <v>0.284522791541857</v>
      </c>
      <c r="G2030" s="7">
        <v>1.06437582199886E-2</v>
      </c>
      <c r="H2030" s="7">
        <v>3.9637078358186303E-4</v>
      </c>
      <c r="I2030" s="34">
        <v>6.2085863037200102E-2</v>
      </c>
      <c r="J2030" s="34">
        <v>1.1696129863654699E-2</v>
      </c>
      <c r="K2030" s="34">
        <v>0.12836059122261401</v>
      </c>
      <c r="L2030" s="34">
        <v>0.70448244655997905</v>
      </c>
      <c r="M2030" s="7">
        <v>2.7329038073442401E-2</v>
      </c>
      <c r="N2030" s="7">
        <v>3.4482193200249198E-4</v>
      </c>
      <c r="O2030" s="7">
        <v>3.54232166843577E-3</v>
      </c>
      <c r="P2030" s="7">
        <v>5.1118658639101498E-2</v>
      </c>
      <c r="Q2030" s="7">
        <v>5.3697538613403504</v>
      </c>
    </row>
    <row r="2031" spans="1:17" hidden="1" x14ac:dyDescent="0.25">
      <c r="A2031" s="3" t="s">
        <v>68</v>
      </c>
      <c r="B2031" s="2">
        <v>43952</v>
      </c>
      <c r="C2031" s="34">
        <v>0.264241983645911</v>
      </c>
      <c r="D2031" s="7">
        <v>9.5305869436905499E-2</v>
      </c>
      <c r="E2031" s="7">
        <v>0.60474491005916997</v>
      </c>
      <c r="F2031" s="14">
        <v>0.29994922050392497</v>
      </c>
      <c r="G2031" s="7">
        <v>1.01340085992545E-2</v>
      </c>
      <c r="H2031" s="7">
        <v>1.0580833300402701E-3</v>
      </c>
      <c r="I2031" s="34">
        <v>7.4759733693055497E-2</v>
      </c>
      <c r="J2031" s="34">
        <v>3.24438579942634E-2</v>
      </c>
      <c r="K2031" s="34">
        <v>0.121528412155556</v>
      </c>
      <c r="L2031" s="34">
        <v>0.63708194842961996</v>
      </c>
      <c r="M2031" s="7">
        <v>3.5856058456044802E-2</v>
      </c>
      <c r="N2031" s="7">
        <v>7.3093551149295798E-3</v>
      </c>
      <c r="O2031" s="7">
        <v>5.27393797461793E-3</v>
      </c>
      <c r="P2031" s="7">
        <v>7.4554604252617701E-2</v>
      </c>
      <c r="Q2031" s="7">
        <v>5.4373998881706704</v>
      </c>
    </row>
    <row r="2032" spans="1:17" hidden="1" x14ac:dyDescent="0.25">
      <c r="A2032" s="3" t="s">
        <v>68</v>
      </c>
      <c r="B2032" s="2">
        <v>43983</v>
      </c>
      <c r="C2032" s="34">
        <v>0.36702075001587198</v>
      </c>
      <c r="D2032" s="7">
        <v>8.1993761644425206E-2</v>
      </c>
      <c r="E2032" s="7">
        <v>0.57033649003170095</v>
      </c>
      <c r="F2032" s="14">
        <v>0.34766974832387398</v>
      </c>
      <c r="G2032" s="7">
        <v>1.1153987436804199E-2</v>
      </c>
      <c r="H2032" s="7">
        <v>1.8447252342369099E-2</v>
      </c>
      <c r="I2032" s="34">
        <v>0.162498618673586</v>
      </c>
      <c r="J2032" s="34">
        <v>5.6945495684289103E-2</v>
      </c>
      <c r="K2032" s="34">
        <v>0.13274135056713701</v>
      </c>
      <c r="L2032" s="34">
        <v>0.450547960158242</v>
      </c>
      <c r="M2032" s="7">
        <v>5.27942854258533E-2</v>
      </c>
      <c r="N2032" s="7">
        <v>1.59429647819656E-2</v>
      </c>
      <c r="O2032" s="7">
        <v>8.1835547124506601E-3</v>
      </c>
      <c r="P2032" s="7">
        <v>9.0744530217302305E-2</v>
      </c>
      <c r="Q2032" s="7">
        <v>5.4139573955588398</v>
      </c>
    </row>
    <row r="2033" spans="1:17" hidden="1" x14ac:dyDescent="0.25">
      <c r="A2033" s="3" t="s">
        <v>68</v>
      </c>
      <c r="B2033" s="2">
        <v>44013</v>
      </c>
      <c r="C2033" s="34">
        <v>0.74793063893962897</v>
      </c>
      <c r="D2033" s="7">
        <v>5.1478579328908397E-2</v>
      </c>
      <c r="E2033" s="7">
        <v>0.40483696840120498</v>
      </c>
      <c r="F2033" s="14">
        <v>0.54368445226988604</v>
      </c>
      <c r="G2033" s="7">
        <v>8.4702968612920398E-3</v>
      </c>
      <c r="H2033" s="7">
        <v>2.3921743044251601E-2</v>
      </c>
      <c r="I2033" s="34">
        <v>0.17639515784627399</v>
      </c>
      <c r="J2033" s="34">
        <v>0.25243394844581302</v>
      </c>
      <c r="K2033" s="34">
        <v>0.114755229946627</v>
      </c>
      <c r="L2033" s="34">
        <v>0.22076126835465501</v>
      </c>
      <c r="M2033" s="7">
        <v>7.6621366122248402E-2</v>
      </c>
      <c r="N2033" s="7">
        <v>1.8239687531892802E-2</v>
      </c>
      <c r="O2033" s="7">
        <v>4.9206612012481402E-2</v>
      </c>
      <c r="P2033" s="7">
        <v>5.91946898344652E-2</v>
      </c>
      <c r="Q2033" s="7">
        <v>5.2691509005767703</v>
      </c>
    </row>
    <row r="2034" spans="1:17" hidden="1" x14ac:dyDescent="0.25">
      <c r="A2034" s="3" t="s">
        <v>68</v>
      </c>
      <c r="B2034" s="2">
        <v>44044</v>
      </c>
      <c r="C2034" s="34">
        <v>1.0620678730053399</v>
      </c>
      <c r="D2034" s="7">
        <v>3.4185667662236498E-2</v>
      </c>
      <c r="E2034" s="7">
        <v>0.30018121481651899</v>
      </c>
      <c r="F2034" s="14">
        <v>0.66563311752124399</v>
      </c>
      <c r="G2034" s="7">
        <v>5.4767603001113904E-3</v>
      </c>
      <c r="H2034" s="7">
        <v>3.5242961060178102E-2</v>
      </c>
      <c r="I2034" s="34">
        <v>0.169527904094078</v>
      </c>
      <c r="J2034" s="34">
        <v>0.347438941245583</v>
      </c>
      <c r="K2034" s="34">
        <v>9.7902937690704295E-2</v>
      </c>
      <c r="L2034" s="34">
        <v>0.15709398922975901</v>
      </c>
      <c r="M2034" s="7">
        <v>5.6730754432656801E-2</v>
      </c>
      <c r="N2034" s="7">
        <v>1.0439823752674901E-2</v>
      </c>
      <c r="O2034" s="7">
        <v>7.4959600754112607E-2</v>
      </c>
      <c r="P2034" s="7">
        <v>4.5186327440140901E-2</v>
      </c>
      <c r="Q2034" s="7">
        <v>5.2873318099857798</v>
      </c>
    </row>
    <row r="2035" spans="1:17" hidden="1" x14ac:dyDescent="0.25">
      <c r="A2035" s="3" t="s">
        <v>68</v>
      </c>
      <c r="B2035" s="2">
        <v>44075</v>
      </c>
      <c r="C2035" s="34">
        <v>0.95991955621442104</v>
      </c>
      <c r="D2035" s="7">
        <v>4.0135841437528602E-2</v>
      </c>
      <c r="E2035" s="7">
        <v>0.31609306278530702</v>
      </c>
      <c r="F2035" s="14">
        <v>0.64377109577716396</v>
      </c>
      <c r="G2035" s="7">
        <v>7.1202256770651496E-3</v>
      </c>
      <c r="H2035" s="7">
        <v>2.7153849046535099E-2</v>
      </c>
      <c r="I2035" s="34">
        <v>0.16669658478389701</v>
      </c>
      <c r="J2035" s="34">
        <v>0.32304132809439801</v>
      </c>
      <c r="K2035" s="34">
        <v>0.103463331728331</v>
      </c>
      <c r="L2035" s="34">
        <v>0.17822336261648999</v>
      </c>
      <c r="M2035" s="7">
        <v>6.1134600253352697E-2</v>
      </c>
      <c r="N2035" s="7">
        <v>1.3535144304097999E-2</v>
      </c>
      <c r="O2035" s="7">
        <v>7.2967283679033004E-2</v>
      </c>
      <c r="P2035" s="7">
        <v>4.6664289816799397E-2</v>
      </c>
      <c r="Q2035" s="7">
        <v>5.2544824295474699</v>
      </c>
    </row>
    <row r="2036" spans="1:17" hidden="1" x14ac:dyDescent="0.25">
      <c r="A2036" s="3" t="s">
        <v>68</v>
      </c>
      <c r="B2036" s="2">
        <v>44105</v>
      </c>
      <c r="C2036" s="34">
        <v>0.91540437669500296</v>
      </c>
      <c r="D2036" s="7">
        <v>4.33093160738377E-2</v>
      </c>
      <c r="E2036" s="7">
        <v>0.36572476288412697</v>
      </c>
      <c r="F2036" s="14">
        <v>0.59096592104203505</v>
      </c>
      <c r="G2036" s="7">
        <v>1.1020514593354401E-2</v>
      </c>
      <c r="H2036" s="7">
        <v>3.0890211805396001E-2</v>
      </c>
      <c r="I2036" s="34">
        <v>0.17389276367345399</v>
      </c>
      <c r="J2036" s="34">
        <v>0.28127581366328602</v>
      </c>
      <c r="K2036" s="34">
        <v>0.113015117350168</v>
      </c>
      <c r="L2036" s="34">
        <v>0.19449538137227701</v>
      </c>
      <c r="M2036" s="7">
        <v>7.0622138928146005E-2</v>
      </c>
      <c r="N2036" s="7">
        <v>1.53085255818147E-2</v>
      </c>
      <c r="O2036" s="7">
        <v>5.8470858254718497E-2</v>
      </c>
      <c r="P2036" s="7">
        <v>5.10086747773843E-2</v>
      </c>
      <c r="Q2036" s="7">
        <v>5.2120854523542697</v>
      </c>
    </row>
    <row r="2037" spans="1:17" hidden="1" x14ac:dyDescent="0.25">
      <c r="A2037" s="3" t="s">
        <v>68</v>
      </c>
      <c r="B2037" s="2">
        <v>44136</v>
      </c>
      <c r="C2037" s="34">
        <v>0.43678210478060697</v>
      </c>
      <c r="D2037" s="7">
        <v>7.7824624310646406E-2</v>
      </c>
      <c r="E2037" s="7">
        <v>0.56374947265382203</v>
      </c>
      <c r="F2037" s="14">
        <v>0.35842590303553101</v>
      </c>
      <c r="G2037" s="7">
        <v>1.47238431364863E-2</v>
      </c>
      <c r="H2037" s="7">
        <v>1.5633187277215601E-2</v>
      </c>
      <c r="I2037" s="34">
        <v>9.8860768102981597E-2</v>
      </c>
      <c r="J2037" s="34">
        <v>0.119854917675947</v>
      </c>
      <c r="K2037" s="34">
        <v>0.15964173156495501</v>
      </c>
      <c r="L2037" s="34">
        <v>0.39346418843771502</v>
      </c>
      <c r="M2037" s="7">
        <v>8.7623861561270999E-2</v>
      </c>
      <c r="N2037" s="7">
        <v>1.56795839704955E-2</v>
      </c>
      <c r="O2037" s="7">
        <v>2.2774212752803499E-2</v>
      </c>
      <c r="P2037" s="7">
        <v>7.17437055201295E-2</v>
      </c>
      <c r="Q2037" s="7">
        <v>5.2901129438763599</v>
      </c>
    </row>
    <row r="2038" spans="1:17" hidden="1" x14ac:dyDescent="0.25">
      <c r="A2038" s="3" t="s">
        <v>68</v>
      </c>
      <c r="B2038" s="2">
        <v>44166</v>
      </c>
      <c r="C2038" s="34">
        <v>0.98330665370616699</v>
      </c>
      <c r="D2038" s="7">
        <v>5.2294646924124097E-2</v>
      </c>
      <c r="E2038" s="7">
        <v>0.43948059268457101</v>
      </c>
      <c r="F2038" s="14">
        <v>0.50822476039130504</v>
      </c>
      <c r="G2038" s="7">
        <v>9.9136061173524404E-3</v>
      </c>
      <c r="H2038" s="7">
        <v>3.04941281665294E-2</v>
      </c>
      <c r="I2038" s="34">
        <v>0.21469979624607599</v>
      </c>
      <c r="J2038" s="34">
        <v>0.22903919637862399</v>
      </c>
      <c r="K2038" s="34">
        <v>0.145371632719696</v>
      </c>
      <c r="L2038" s="34">
        <v>0.19678283442713401</v>
      </c>
      <c r="M2038" s="7">
        <v>7.8750706709432294E-2</v>
      </c>
      <c r="N2038" s="7">
        <v>1.8008225345092301E-2</v>
      </c>
      <c r="O2038" s="7">
        <v>3.7179308595093802E-2</v>
      </c>
      <c r="P2038" s="7">
        <v>3.9760565294969498E-2</v>
      </c>
      <c r="Q2038" s="7">
        <v>5.19192797857509</v>
      </c>
    </row>
    <row r="2039" spans="1:17" hidden="1" x14ac:dyDescent="0.25">
      <c r="A2039" s="3" t="s">
        <v>68</v>
      </c>
      <c r="B2039" s="2">
        <v>44197</v>
      </c>
      <c r="C2039" s="34">
        <v>0.29816155252681698</v>
      </c>
      <c r="D2039" s="7">
        <v>9.1953672456577207E-2</v>
      </c>
      <c r="E2039" s="7">
        <v>0.59919666483857503</v>
      </c>
      <c r="F2039" s="14">
        <v>0.30884966270484698</v>
      </c>
      <c r="G2039" s="7">
        <v>1.22634273661566E-2</v>
      </c>
      <c r="H2039" s="7">
        <v>7.4731304291473996E-3</v>
      </c>
      <c r="I2039" s="34">
        <v>8.8618698923187494E-2</v>
      </c>
      <c r="J2039" s="34">
        <v>5.3745757931304101E-2</v>
      </c>
      <c r="K2039" s="34">
        <v>0.13093957751764901</v>
      </c>
      <c r="L2039" s="34">
        <v>0.50248769746156996</v>
      </c>
      <c r="M2039" s="7">
        <v>9.6172588528960601E-2</v>
      </c>
      <c r="N2039" s="7">
        <v>1.5911156775784099E-2</v>
      </c>
      <c r="O2039" s="7">
        <v>1.4862303720609499E-2</v>
      </c>
      <c r="P2039" s="7">
        <v>7.7525661345631394E-2</v>
      </c>
      <c r="Q2039" s="7">
        <v>5.2794126025494501</v>
      </c>
    </row>
    <row r="2040" spans="1:17" hidden="1" x14ac:dyDescent="0.25">
      <c r="A2040" s="3" t="s">
        <v>68</v>
      </c>
      <c r="B2040" s="2">
        <v>44228</v>
      </c>
      <c r="C2040" s="34">
        <v>0.29795917129370803</v>
      </c>
      <c r="D2040" s="7">
        <v>8.5893108427412102E-2</v>
      </c>
      <c r="E2040" s="7">
        <v>0.61724735414182796</v>
      </c>
      <c r="F2040" s="14">
        <v>0.29685953743075999</v>
      </c>
      <c r="G2040" s="7">
        <v>1.60592497407199E-2</v>
      </c>
      <c r="H2040" s="7">
        <v>4.0741535717038601E-3</v>
      </c>
      <c r="I2040" s="34">
        <v>6.9961639007808801E-2</v>
      </c>
      <c r="J2040" s="34">
        <v>6.2783441574994006E-2</v>
      </c>
      <c r="K2040" s="34">
        <v>0.14287353058684099</v>
      </c>
      <c r="L2040" s="34">
        <v>0.49574238279229499</v>
      </c>
      <c r="M2040" s="7">
        <v>9.6571038082033003E-2</v>
      </c>
      <c r="N2040" s="7">
        <v>1.7502659150677401E-2</v>
      </c>
      <c r="O2040" s="7">
        <v>1.6087254461869298E-2</v>
      </c>
      <c r="P2040" s="7">
        <v>7.8344651031057699E-2</v>
      </c>
      <c r="Q2040" s="7">
        <v>5.3215388720251902</v>
      </c>
    </row>
    <row r="2041" spans="1:17" hidden="1" x14ac:dyDescent="0.25">
      <c r="A2041" s="3" t="s">
        <v>68</v>
      </c>
      <c r="B2041" s="2">
        <v>44256</v>
      </c>
      <c r="C2041" s="34">
        <v>0.36666017739612899</v>
      </c>
      <c r="D2041" s="7">
        <v>8.3175006090793396E-2</v>
      </c>
      <c r="E2041" s="7">
        <v>0.59632011561195097</v>
      </c>
      <c r="F2041" s="14">
        <v>0.32050487829725599</v>
      </c>
      <c r="G2041" s="7">
        <v>2.00680449958822E-2</v>
      </c>
      <c r="H2041" s="7">
        <v>3.0901578743024898E-3</v>
      </c>
      <c r="I2041" s="34">
        <v>6.0557511689880897E-2</v>
      </c>
      <c r="J2041" s="34">
        <v>7.6553769892399703E-2</v>
      </c>
      <c r="K2041" s="34">
        <v>0.147940070815653</v>
      </c>
      <c r="L2041" s="34">
        <v>0.47038922372866199</v>
      </c>
      <c r="M2041" s="7">
        <v>9.8703558433870797E-2</v>
      </c>
      <c r="N2041" s="7">
        <v>1.15305091768258E-2</v>
      </c>
      <c r="O2041" s="7">
        <v>1.8595500485755E-2</v>
      </c>
      <c r="P2041" s="7">
        <v>9.2571652906767707E-2</v>
      </c>
      <c r="Q2041" s="7">
        <v>5.31672230263018</v>
      </c>
    </row>
    <row r="2042" spans="1:17" hidden="1" x14ac:dyDescent="0.25">
      <c r="A2042" s="3" t="s">
        <v>68</v>
      </c>
      <c r="B2042" s="2">
        <v>44287</v>
      </c>
      <c r="C2042" s="34">
        <v>0.61593188485598205</v>
      </c>
      <c r="D2042" s="7">
        <v>6.5650401262667996E-2</v>
      </c>
      <c r="E2042" s="7">
        <v>0.48581730269512802</v>
      </c>
      <c r="F2042" s="14">
        <v>0.44853229604220402</v>
      </c>
      <c r="G2042" s="7">
        <v>1.1869094532901E-2</v>
      </c>
      <c r="H2042" s="7">
        <v>1.6662176961159202E-2</v>
      </c>
      <c r="I2042" s="34">
        <v>0.18730519297956</v>
      </c>
      <c r="J2042" s="34">
        <v>0.16456055530223501</v>
      </c>
      <c r="K2042" s="34">
        <v>0.128075526679782</v>
      </c>
      <c r="L2042" s="34">
        <v>0.27087343328958402</v>
      </c>
      <c r="M2042" s="7">
        <v>9.8993023357138901E-2</v>
      </c>
      <c r="N2042" s="7">
        <v>1.6816416879244699E-2</v>
      </c>
      <c r="O2042" s="7">
        <v>3.0836287046972301E-2</v>
      </c>
      <c r="P2042" s="7">
        <v>7.4008292971422598E-2</v>
      </c>
      <c r="Q2042" s="7">
        <v>5.1510915367382797</v>
      </c>
    </row>
    <row r="2043" spans="1:17" hidden="1" x14ac:dyDescent="0.25">
      <c r="A2043" s="3" t="s">
        <v>68</v>
      </c>
      <c r="B2043" s="2">
        <v>44317</v>
      </c>
      <c r="C2043" s="34">
        <v>0.93413707451540096</v>
      </c>
      <c r="D2043" s="7">
        <v>4.9402742856040897E-2</v>
      </c>
      <c r="E2043" s="7">
        <v>0.376570735459271</v>
      </c>
      <c r="F2043" s="14">
        <v>0.57402652168468804</v>
      </c>
      <c r="G2043" s="7">
        <v>6.8850625496109799E-3</v>
      </c>
      <c r="H2043" s="7">
        <v>2.1003218413544002E-2</v>
      </c>
      <c r="I2043" s="34">
        <v>0.19270059592805699</v>
      </c>
      <c r="J2043" s="34">
        <v>0.28112771149870103</v>
      </c>
      <c r="K2043" s="34">
        <v>0.10996579035781</v>
      </c>
      <c r="L2043" s="34">
        <v>0.19112702878388499</v>
      </c>
      <c r="M2043" s="7">
        <v>7.0403902640866003E-2</v>
      </c>
      <c r="N2043" s="7">
        <v>1.0091202288463301E-2</v>
      </c>
      <c r="O2043" s="7">
        <v>5.60911147590617E-2</v>
      </c>
      <c r="P2043" s="7">
        <v>6.06043727800002E-2</v>
      </c>
      <c r="Q2043" s="7">
        <v>5.1743854315234596</v>
      </c>
    </row>
    <row r="2044" spans="1:17" hidden="1" x14ac:dyDescent="0.25">
      <c r="A2044" s="3" t="s">
        <v>68</v>
      </c>
      <c r="B2044" s="2">
        <v>44348</v>
      </c>
      <c r="C2044" s="34">
        <v>1.10299719957451</v>
      </c>
      <c r="D2044" s="7">
        <v>3.9200785789662303E-2</v>
      </c>
      <c r="E2044" s="7">
        <v>0.30452972805932099</v>
      </c>
      <c r="F2044" s="14">
        <v>0.65626948615101599</v>
      </c>
      <c r="G2044" s="7">
        <v>5.5760777436627404E-3</v>
      </c>
      <c r="H2044" s="7">
        <v>2.4264571848392601E-2</v>
      </c>
      <c r="I2044" s="34">
        <v>0.16022096092581101</v>
      </c>
      <c r="J2044" s="34">
        <v>0.34471381480841901</v>
      </c>
      <c r="K2044" s="34">
        <v>9.8793783899856005E-2</v>
      </c>
      <c r="L2044" s="34">
        <v>0.15581264895926999</v>
      </c>
      <c r="M2044" s="7">
        <v>6.3213106767331606E-2</v>
      </c>
      <c r="N2044" s="7">
        <v>1.10991807076487E-2</v>
      </c>
      <c r="O2044" s="7">
        <v>8.0842885223425795E-2</v>
      </c>
      <c r="P2044" s="7">
        <v>5.5462969116181801E-2</v>
      </c>
      <c r="Q2044" s="7">
        <v>5.18018520544405</v>
      </c>
    </row>
    <row r="2045" spans="1:17" hidden="1" x14ac:dyDescent="0.25">
      <c r="A2045" s="3" t="s">
        <v>68</v>
      </c>
      <c r="B2045" s="2">
        <v>44378</v>
      </c>
      <c r="C2045" s="34">
        <v>1.2341286248891501</v>
      </c>
      <c r="D2045" s="7">
        <v>3.63024602940464E-2</v>
      </c>
      <c r="E2045" s="7">
        <v>0.27899289974119801</v>
      </c>
      <c r="F2045" s="14">
        <v>0.68470463996475495</v>
      </c>
      <c r="G2045" s="7">
        <v>5.4699805860864096E-3</v>
      </c>
      <c r="H2045" s="7">
        <v>2.5850192802679799E-2</v>
      </c>
      <c r="I2045" s="34">
        <v>0.158702081901931</v>
      </c>
      <c r="J2045" s="34">
        <v>0.35944175884986002</v>
      </c>
      <c r="K2045" s="34">
        <v>0.100309354563673</v>
      </c>
      <c r="L2045" s="34">
        <v>0.14696121026113701</v>
      </c>
      <c r="M2045" s="7">
        <v>5.72604842646647E-2</v>
      </c>
      <c r="N2045" s="7">
        <v>1.10403722237665E-2</v>
      </c>
      <c r="O2045" s="7">
        <v>9.1814493409101194E-2</v>
      </c>
      <c r="P2045" s="7">
        <v>4.3150071137100003E-2</v>
      </c>
      <c r="Q2045" s="7">
        <v>5.19978798854366</v>
      </c>
    </row>
    <row r="2046" spans="1:17" hidden="1" x14ac:dyDescent="0.25">
      <c r="A2046" s="3" t="s">
        <v>68</v>
      </c>
      <c r="B2046" s="2">
        <v>44409</v>
      </c>
      <c r="C2046" s="34">
        <v>1.35617817329783</v>
      </c>
      <c r="D2046" s="7">
        <v>2.95703444533259E-2</v>
      </c>
      <c r="E2046" s="7">
        <v>0.242504691350313</v>
      </c>
      <c r="F2046" s="14">
        <v>0.72792496419636099</v>
      </c>
      <c r="G2046" s="7">
        <v>4.9902827898889402E-3</v>
      </c>
      <c r="H2046" s="7">
        <v>2.56490730640428E-2</v>
      </c>
      <c r="I2046" s="34">
        <v>0.160955276344244</v>
      </c>
      <c r="J2046" s="34">
        <v>0.38876900302461498</v>
      </c>
      <c r="K2046" s="34">
        <v>9.6960547409645798E-2</v>
      </c>
      <c r="L2046" s="34">
        <v>0.13158849720022001</v>
      </c>
      <c r="M2046" s="7">
        <v>4.6464335768774699E-2</v>
      </c>
      <c r="N2046" s="7">
        <v>9.0948217538982402E-3</v>
      </c>
      <c r="O2046" s="7">
        <v>9.6477435577291298E-2</v>
      </c>
      <c r="P2046" s="7">
        <v>3.9050727067378901E-2</v>
      </c>
      <c r="Q2046" s="7">
        <v>5.2307669414132798</v>
      </c>
    </row>
    <row r="2047" spans="1:17" x14ac:dyDescent="0.25">
      <c r="A2047" s="3" t="s">
        <v>68</v>
      </c>
      <c r="B2047" s="2">
        <v>44440</v>
      </c>
      <c r="C2047" s="34">
        <v>1.17904709898294</v>
      </c>
      <c r="D2047" s="7">
        <v>3.6250759932213501E-2</v>
      </c>
      <c r="E2047" s="7">
        <v>0.28876727138842201</v>
      </c>
      <c r="F2047" s="14">
        <v>0.674981968679365</v>
      </c>
      <c r="G2047" s="7">
        <v>6.3639939840628998E-3</v>
      </c>
      <c r="H2047" s="7">
        <v>2.5173424692485399E-2</v>
      </c>
      <c r="I2047" s="34">
        <v>0.15426150976911501</v>
      </c>
      <c r="J2047" s="34">
        <v>0.36273359629302998</v>
      </c>
      <c r="K2047" s="34">
        <v>9.6987298149589896E-2</v>
      </c>
      <c r="L2047" s="34">
        <v>0.150261334785497</v>
      </c>
      <c r="M2047" s="7">
        <v>5.83911734932928E-2</v>
      </c>
      <c r="N2047" s="7">
        <v>1.34370087672494E-2</v>
      </c>
      <c r="O2047" s="7">
        <v>9.3085917168906795E-2</v>
      </c>
      <c r="P2047" s="7">
        <v>3.9304742896770897E-2</v>
      </c>
      <c r="Q2047" s="7">
        <v>5.18327948821877</v>
      </c>
    </row>
  </sheetData>
  <autoFilter ref="A1:Q2047" xr:uid="{39C2C23D-2E32-498E-9360-0D642E0C6D4A}">
    <filterColumn colId="1">
      <filters>
        <dateGroupItem year="2021" month="9" dateTimeGrouping="month"/>
      </filters>
    </filterColumn>
  </autoFilter>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3FFD7-75F4-4EBD-8072-CA8027A480EE}">
  <sheetPr>
    <tabColor rgb="FFC00000"/>
  </sheetPr>
  <dimension ref="A1:A8"/>
  <sheetViews>
    <sheetView workbookViewId="0">
      <selection activeCell="A7" sqref="A7:A8"/>
    </sheetView>
  </sheetViews>
  <sheetFormatPr defaultRowHeight="15" x14ac:dyDescent="0.25"/>
  <sheetData>
    <row r="1" spans="1:1" x14ac:dyDescent="0.25">
      <c r="A1" t="s">
        <v>164</v>
      </c>
    </row>
    <row r="2" spans="1:1" x14ac:dyDescent="0.25">
      <c r="A2" t="s">
        <v>165</v>
      </c>
    </row>
    <row r="3" spans="1:1" x14ac:dyDescent="0.25">
      <c r="A3" t="s">
        <v>166</v>
      </c>
    </row>
    <row r="4" spans="1:1" x14ac:dyDescent="0.25">
      <c r="A4" t="s">
        <v>175</v>
      </c>
    </row>
    <row r="5" spans="1:1" x14ac:dyDescent="0.25">
      <c r="A5" s="45" t="s">
        <v>167</v>
      </c>
    </row>
    <row r="7" spans="1:1" x14ac:dyDescent="0.25">
      <c r="A7" s="53" t="s">
        <v>168</v>
      </c>
    </row>
    <row r="8" spans="1:1" x14ac:dyDescent="0.25">
      <c r="A8" t="s">
        <v>169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41207-B22C-4B71-945A-6C9076637823}">
  <sheetPr>
    <tabColor rgb="FFFFC000"/>
  </sheetPr>
  <dimension ref="A1"/>
  <sheetViews>
    <sheetView workbookViewId="0"/>
  </sheetViews>
  <sheetFormatPr defaultRowHeight="15" x14ac:dyDescent="0.2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66ABB-4783-417B-98EB-217A2945476B}">
  <sheetPr>
    <tabColor rgb="FFFFC000"/>
  </sheetPr>
  <dimension ref="A1:BL65"/>
  <sheetViews>
    <sheetView topLeftCell="C13" workbookViewId="0">
      <selection activeCell="B4" sqref="B4:V4"/>
    </sheetView>
  </sheetViews>
  <sheetFormatPr defaultRowHeight="15" x14ac:dyDescent="0.25"/>
  <cols>
    <col min="1" max="1" width="21.7109375" customWidth="1"/>
    <col min="2" max="2" width="13.7109375" customWidth="1"/>
    <col min="3" max="7" width="10.7109375" bestFit="1" customWidth="1"/>
    <col min="8" max="22" width="11.42578125" customWidth="1"/>
  </cols>
  <sheetData>
    <row r="1" spans="1:64" x14ac:dyDescent="0.25">
      <c r="A1" s="31" t="s">
        <v>149</v>
      </c>
    </row>
    <row r="2" spans="1:64" x14ac:dyDescent="0.25">
      <c r="A2" s="28" t="s">
        <v>147</v>
      </c>
      <c r="B2" s="2">
        <v>43466</v>
      </c>
      <c r="C2" s="2">
        <v>43497</v>
      </c>
      <c r="D2" s="2">
        <v>43525</v>
      </c>
      <c r="E2" s="2">
        <v>43556</v>
      </c>
      <c r="F2" s="2">
        <v>43586</v>
      </c>
      <c r="G2" s="2">
        <v>43617</v>
      </c>
      <c r="H2" s="2">
        <v>43647</v>
      </c>
      <c r="I2" s="2">
        <v>43678</v>
      </c>
      <c r="J2" s="2">
        <v>43709</v>
      </c>
      <c r="K2" s="2">
        <v>43739</v>
      </c>
      <c r="L2" s="2">
        <v>43770</v>
      </c>
      <c r="M2" s="2">
        <v>43800</v>
      </c>
      <c r="N2" s="2">
        <v>43466</v>
      </c>
      <c r="O2" s="2">
        <v>43497</v>
      </c>
      <c r="P2" s="2">
        <v>43525</v>
      </c>
      <c r="Q2" s="2">
        <v>43556</v>
      </c>
      <c r="R2" s="2">
        <v>43586</v>
      </c>
      <c r="S2" s="2">
        <v>43617</v>
      </c>
      <c r="T2" s="2">
        <v>43647</v>
      </c>
      <c r="U2" s="2">
        <v>43678</v>
      </c>
      <c r="V2" s="2">
        <v>43709</v>
      </c>
    </row>
    <row r="3" spans="1:64" x14ac:dyDescent="0.25">
      <c r="A3" s="28" t="s">
        <v>148</v>
      </c>
      <c r="B3" s="2">
        <v>43831</v>
      </c>
      <c r="C3" s="2">
        <v>43862</v>
      </c>
      <c r="D3" s="2">
        <v>43891</v>
      </c>
      <c r="E3" s="2">
        <v>43922</v>
      </c>
      <c r="F3" s="2">
        <v>43952</v>
      </c>
      <c r="G3" s="2">
        <v>43983</v>
      </c>
      <c r="H3" s="2">
        <v>44013</v>
      </c>
      <c r="I3" s="2">
        <v>44044</v>
      </c>
      <c r="J3" s="2">
        <v>44075</v>
      </c>
      <c r="K3" s="2">
        <v>44105</v>
      </c>
      <c r="L3" s="2">
        <v>44136</v>
      </c>
      <c r="M3" s="2">
        <v>44166</v>
      </c>
      <c r="N3" s="2">
        <v>44197</v>
      </c>
      <c r="O3" s="2">
        <v>44228</v>
      </c>
      <c r="P3" s="2">
        <v>44256</v>
      </c>
      <c r="Q3" s="2">
        <v>44287</v>
      </c>
      <c r="R3" s="2">
        <v>44317</v>
      </c>
      <c r="S3" s="2">
        <v>44348</v>
      </c>
      <c r="T3" s="2">
        <v>44378</v>
      </c>
      <c r="U3" s="2">
        <v>44409</v>
      </c>
      <c r="V3" s="2">
        <v>44440</v>
      </c>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row>
    <row r="4" spans="1:64" x14ac:dyDescent="0.25">
      <c r="A4" s="5" t="s">
        <v>7</v>
      </c>
      <c r="B4" s="6">
        <f>(SUMIFS('city centre offline'!$I$2:$I$2047,'overall city offline'!$A$2:$A$2047,$A4,'city centre offline'!$B$2:$B$2047,B$3)*SUMIFS('city centre offline'!$C$2:$C$2047,'city centre offline'!$A$2:$A$2047,$A4,'city centre offline'!$B$2:$B$2047,B$3))/(SUMIFS('city centre offline'!$I$2:$I$2047,'city centre offline'!$A$2:$A$2047,$A4,'city centre offline'!$B$2:$B$2047,B$2))</f>
        <v>0.80013381884997892</v>
      </c>
      <c r="C4" s="6">
        <f>(SUMIFS('city centre offline'!$I$2:$I$2047,'overall city offline'!$A$2:$A$2047,$A4,'city centre offline'!$B$2:$B$2047,C$3)*SUMIFS('city centre offline'!$C$2:$C$2047,'city centre offline'!$A$2:$A$2047,$A4,'city centre offline'!$B$2:$B$2047,C$3))/(SUMIFS('city centre offline'!$I$2:$I$2047,'city centre offline'!$A$2:$A$2047,$A4,'city centre offline'!$B$2:$B$2047,C$2))</f>
        <v>0.83594388025468702</v>
      </c>
      <c r="D4" s="6">
        <f>(SUMIFS('city centre offline'!$I$2:$I$2047,'overall city offline'!$A$2:$A$2047,$A4,'city centre offline'!$B$2:$B$2047,D$3)*SUMIFS('city centre offline'!$C$2:$C$2047,'city centre offline'!$A$2:$A$2047,$A4,'city centre offline'!$B$2:$B$2047,D$3))/(SUMIFS('city centre offline'!$I$2:$I$2047,'city centre offline'!$A$2:$A$2047,$A4,'city centre offline'!$B$2:$B$2047,D$2))</f>
        <v>0.56135861714071034</v>
      </c>
      <c r="E4" s="6">
        <f>(SUMIFS('city centre offline'!$I$2:$I$2047,'overall city offline'!$A$2:$A$2047,$A4,'city centre offline'!$B$2:$B$2047,E$3)*SUMIFS('city centre offline'!$C$2:$C$2047,'city centre offline'!$A$2:$A$2047,$A4,'city centre offline'!$B$2:$B$2047,E$3))/(SUMIFS('city centre offline'!$I$2:$I$2047,'city centre offline'!$A$2:$A$2047,$A4,'city centre offline'!$B$2:$B$2047,E$2))</f>
        <v>5.2623714585706222E-2</v>
      </c>
      <c r="F4" s="6">
        <f>(SUMIFS('city centre offline'!$I$2:$I$2047,'overall city offline'!$A$2:$A$2047,$A4,'city centre offline'!$B$2:$B$2047,F$3)*SUMIFS('city centre offline'!$C$2:$C$2047,'city centre offline'!$A$2:$A$2047,$A4,'city centre offline'!$B$2:$B$2047,F$3))/(SUMIFS('city centre offline'!$I$2:$I$2047,'city centre offline'!$A$2:$A$2047,$A4,'city centre offline'!$B$2:$B$2047,F$2))</f>
        <v>6.4479313965201068E-2</v>
      </c>
      <c r="G4" s="6">
        <f>(SUMIFS('city centre offline'!$I$2:$I$2047,'overall city offline'!$A$2:$A$2047,$A4,'city centre offline'!$B$2:$B$2047,G$3)*SUMIFS('city centre offline'!$C$2:$C$2047,'city centre offline'!$A$2:$A$2047,$A4,'city centre offline'!$B$2:$B$2047,G$3))/(SUMIFS('city centre offline'!$I$2:$I$2047,'city centre offline'!$A$2:$A$2047,$A4,'city centre offline'!$B$2:$B$2047,G$2))</f>
        <v>0.10284609083610434</v>
      </c>
      <c r="H4" s="6">
        <f>(SUMIFS('city centre offline'!$I$2:$I$2047,'overall city offline'!$A$2:$A$2047,$A4,'city centre offline'!$B$2:$B$2047,H$3)*SUMIFS('city centre offline'!$C$2:$C$2047,'city centre offline'!$A$2:$A$2047,$A4,'city centre offline'!$B$2:$B$2047,H$3))/(SUMIFS('city centre offline'!$I$2:$I$2047,'city centre offline'!$A$2:$A$2047,$A4,'city centre offline'!$B$2:$B$2047,H$2))</f>
        <v>0.60361401167030937</v>
      </c>
      <c r="I4" s="6">
        <f>(SUMIFS('city centre offline'!$I$2:$I$2047,'overall city offline'!$A$2:$A$2047,$A4,'city centre offline'!$B$2:$B$2047,I$3)*SUMIFS('city centre offline'!$C$2:$C$2047,'city centre offline'!$A$2:$A$2047,$A4,'city centre offline'!$B$2:$B$2047,I$3))/(SUMIFS('city centre offline'!$I$2:$I$2047,'city centre offline'!$A$2:$A$2047,$A4,'city centre offline'!$B$2:$B$2047,I$2))</f>
        <v>0.51159903115480987</v>
      </c>
      <c r="J4" s="6">
        <f>(SUMIFS('city centre offline'!$I$2:$I$2047,'overall city offline'!$A$2:$A$2047,$A4,'city centre offline'!$B$2:$B$2047,J$3)*SUMIFS('city centre offline'!$C$2:$C$2047,'city centre offline'!$A$2:$A$2047,$A4,'city centre offline'!$B$2:$B$2047,J$3))/(SUMIFS('city centre offline'!$I$2:$I$2047,'city centre offline'!$A$2:$A$2047,$A4,'city centre offline'!$B$2:$B$2047,J$2))</f>
        <v>0.69836734430434599</v>
      </c>
      <c r="K4" s="6">
        <f>(SUMIFS('city centre offline'!$I$2:$I$2047,'overall city offline'!$A$2:$A$2047,$A4,'city centre offline'!$B$2:$B$2047,K$3)*SUMIFS('city centre offline'!$C$2:$C$2047,'city centre offline'!$A$2:$A$2047,$A4,'city centre offline'!$B$2:$B$2047,K$3))/(SUMIFS('city centre offline'!$I$2:$I$2047,'city centre offline'!$A$2:$A$2047,$A4,'city centre offline'!$B$2:$B$2047,K$2))</f>
        <v>0.85163428701532939</v>
      </c>
      <c r="L4" s="6">
        <f>(SUMIFS('city centre offline'!$I$2:$I$2047,'overall city offline'!$A$2:$A$2047,$A4,'city centre offline'!$B$2:$B$2047,L$3)*SUMIFS('city centre offline'!$C$2:$C$2047,'city centre offline'!$A$2:$A$2047,$A4,'city centre offline'!$B$2:$B$2047,L$3))/(SUMIFS('city centre offline'!$I$2:$I$2047,'city centre offline'!$A$2:$A$2047,$A4,'city centre offline'!$B$2:$B$2047,L$2))</f>
        <v>0.87057591408823676</v>
      </c>
      <c r="M4" s="6">
        <f>(SUMIFS('city centre offline'!$I$2:$I$2047,'overall city offline'!$A$2:$A$2047,$A4,'city centre offline'!$B$2:$B$2047,M$3)*SUMIFS('city centre offline'!$C$2:$C$2047,'city centre offline'!$A$2:$A$2047,$A4,'city centre offline'!$B$2:$B$2047,M$3))/(SUMIFS('city centre offline'!$I$2:$I$2047,'city centre offline'!$A$2:$A$2047,$A4,'city centre offline'!$B$2:$B$2047,M$2))</f>
        <v>1.0671093539615912</v>
      </c>
      <c r="N4" s="6">
        <f>(SUMIFS('city centre offline'!$I$2:$I$2047,'overall city offline'!$A$2:$A$2047,$A4,'city centre offline'!$B$2:$B$2047,N$3)*SUMIFS('city centre offline'!$C$2:$C$2047,'city centre offline'!$A$2:$A$2047,$A4,'city centre offline'!$B$2:$B$2047,N$3))/(SUMIFS('city centre offline'!$I$2:$I$2047,'city centre offline'!$A$2:$A$2047,$A4,'city centre offline'!$B$2:$B$2047,N$2))</f>
        <v>8.2190257600046737E-2</v>
      </c>
      <c r="O4" s="6">
        <f>(SUMIFS('city centre offline'!$I$2:$I$2047,'overall city offline'!$A$2:$A$2047,$A4,'city centre offline'!$B$2:$B$2047,O$3)*SUMIFS('city centre offline'!$C$2:$C$2047,'city centre offline'!$A$2:$A$2047,$A4,'city centre offline'!$B$2:$B$2047,O$3))/(SUMIFS('city centre offline'!$I$2:$I$2047,'city centre offline'!$A$2:$A$2047,$A4,'city centre offline'!$B$2:$B$2047,O$2))</f>
        <v>0.10363412010724153</v>
      </c>
      <c r="P4" s="6">
        <f>(SUMIFS('city centre offline'!$I$2:$I$2047,'overall city offline'!$A$2:$A$2047,$A4,'city centre offline'!$B$2:$B$2047,P$3)*SUMIFS('city centre offline'!$C$2:$C$2047,'city centre offline'!$A$2:$A$2047,$A4,'city centre offline'!$B$2:$B$2047,P$3))/(SUMIFS('city centre offline'!$I$2:$I$2047,'city centre offline'!$A$2:$A$2047,$A4,'city centre offline'!$B$2:$B$2047,P$2))</f>
        <v>0.1140460167168071</v>
      </c>
      <c r="Q4" s="6">
        <f>(SUMIFS('city centre offline'!$I$2:$I$2047,'overall city offline'!$A$2:$A$2047,$A4,'city centre offline'!$B$2:$B$2047,Q$3)*SUMIFS('city centre offline'!$C$2:$C$2047,'city centre offline'!$A$2:$A$2047,$A4,'city centre offline'!$B$2:$B$2047,Q$3))/(SUMIFS('city centre offline'!$I$2:$I$2047,'city centre offline'!$A$2:$A$2047,$A4,'city centre offline'!$B$2:$B$2047,Q$2))</f>
        <v>0.31148397247981829</v>
      </c>
      <c r="R4" s="6">
        <f>(SUMIFS('city centre offline'!$I$2:$I$2047,'overall city offline'!$A$2:$A$2047,$A4,'city centre offline'!$B$2:$B$2047,R$3)*SUMIFS('city centre offline'!$C$2:$C$2047,'city centre offline'!$A$2:$A$2047,$A4,'city centre offline'!$B$2:$B$2047,R$3))/(SUMIFS('city centre offline'!$I$2:$I$2047,'city centre offline'!$A$2:$A$2047,$A4,'city centre offline'!$B$2:$B$2047,R$2))</f>
        <v>0.94911555878276666</v>
      </c>
      <c r="S4" s="6">
        <f>(SUMIFS('city centre offline'!$I$2:$I$2047,'overall city offline'!$A$2:$A$2047,$A4,'city centre offline'!$B$2:$B$2047,S$3)*SUMIFS('city centre offline'!$C$2:$C$2047,'city centre offline'!$A$2:$A$2047,$A4,'city centre offline'!$B$2:$B$2047,S$3))/(SUMIFS('city centre offline'!$I$2:$I$2047,'city centre offline'!$A$2:$A$2047,$A4,'city centre offline'!$B$2:$B$2047,S$2))</f>
        <v>0.7863606108607375</v>
      </c>
      <c r="T4" s="6">
        <f>(SUMIFS('city centre offline'!$I$2:$I$2047,'overall city offline'!$A$2:$A$2047,$A4,'city centre offline'!$B$2:$B$2047,T$3)*SUMIFS('city centre offline'!$C$2:$C$2047,'city centre offline'!$A$2:$A$2047,$A4,'city centre offline'!$B$2:$B$2047,T$3))/(SUMIFS('city centre offline'!$I$2:$I$2047,'city centre offline'!$A$2:$A$2047,$A4,'city centre offline'!$B$2:$B$2047,T$2))</f>
        <v>0.77585443132826226</v>
      </c>
      <c r="U4" s="6">
        <f>(SUMIFS('city centre offline'!$I$2:$I$2047,'overall city offline'!$A$2:$A$2047,$A4,'city centre offline'!$B$2:$B$2047,U$3)*SUMIFS('city centre offline'!$C$2:$C$2047,'city centre offline'!$A$2:$A$2047,$A4,'city centre offline'!$B$2:$B$2047,U$3))/(SUMIFS('city centre offline'!$I$2:$I$2047,'city centre offline'!$A$2:$A$2047,$A4,'city centre offline'!$B$2:$B$2047,U$2))</f>
        <v>0.78616702987585918</v>
      </c>
      <c r="V4" s="6">
        <f>(SUMIFS('city centre offline'!$I$2:$I$2047,'overall city offline'!$A$2:$A$2047,$A4,'city centre offline'!$B$2:$B$2047,V$3)*SUMIFS('city centre offline'!$C$2:$C$2047,'city centre offline'!$A$2:$A$2047,$A4,'city centre offline'!$B$2:$B$2047,V$3))/(SUMIFS('city centre offline'!$I$2:$I$2047,'city centre offline'!$A$2:$A$2047,$A4,'city centre offline'!$B$2:$B$2047,V$2))</f>
        <v>0.79689245101605932</v>
      </c>
    </row>
    <row r="5" spans="1:64" x14ac:dyDescent="0.25">
      <c r="A5" s="5" t="s">
        <v>8</v>
      </c>
      <c r="B5" s="6">
        <f>(SUMIFS('city centre offline'!$I$2:$I$2047,'overall city offline'!$A$2:$A$2047,$A5,'city centre offline'!$B$2:$B$2047,B$3)*SUMIFS('city centre offline'!$C$2:$C$2047,'city centre offline'!$A$2:$A$2047,$A5,'city centre offline'!$B$2:$B$2047,B$3))/(SUMIFS('city centre offline'!$I$2:$I$2047,'city centre offline'!$A$2:$A$2047,$A5,'city centre offline'!$B$2:$B$2047,B$2))</f>
        <v>1.3759294191838822</v>
      </c>
      <c r="C5" s="6">
        <f>(SUMIFS('city centre offline'!$I$2:$I$2047,'overall city offline'!$A$2:$A$2047,$A5,'city centre offline'!$B$2:$B$2047,C$3)*SUMIFS('city centre offline'!$C$2:$C$2047,'city centre offline'!$A$2:$A$2047,$A5,'city centre offline'!$B$2:$B$2047,C$3))/(SUMIFS('city centre offline'!$I$2:$I$2047,'city centre offline'!$A$2:$A$2047,$A5,'city centre offline'!$B$2:$B$2047,C$2))</f>
        <v>1.3298638778466434</v>
      </c>
      <c r="D5" s="6">
        <f>(SUMIFS('city centre offline'!$I$2:$I$2047,'overall city offline'!$A$2:$A$2047,$A5,'city centre offline'!$B$2:$B$2047,D$3)*SUMIFS('city centre offline'!$C$2:$C$2047,'city centre offline'!$A$2:$A$2047,$A5,'city centre offline'!$B$2:$B$2047,D$3))/(SUMIFS('city centre offline'!$I$2:$I$2047,'city centre offline'!$A$2:$A$2047,$A5,'city centre offline'!$B$2:$B$2047,D$2))</f>
        <v>0.67522970740488797</v>
      </c>
      <c r="E5" s="6">
        <f>(SUMIFS('city centre offline'!$I$2:$I$2047,'overall city offline'!$A$2:$A$2047,$A5,'city centre offline'!$B$2:$B$2047,E$3)*SUMIFS('city centre offline'!$C$2:$C$2047,'city centre offline'!$A$2:$A$2047,$A5,'city centre offline'!$B$2:$B$2047,E$3))/(SUMIFS('city centre offline'!$I$2:$I$2047,'city centre offline'!$A$2:$A$2047,$A5,'city centre offline'!$B$2:$B$2047,E$2))</f>
        <v>0</v>
      </c>
      <c r="F5" s="6">
        <f>(SUMIFS('city centre offline'!$I$2:$I$2047,'overall city offline'!$A$2:$A$2047,$A5,'city centre offline'!$B$2:$B$2047,F$3)*SUMIFS('city centre offline'!$C$2:$C$2047,'city centre offline'!$A$2:$A$2047,$A5,'city centre offline'!$B$2:$B$2047,F$3))/(SUMIFS('city centre offline'!$I$2:$I$2047,'city centre offline'!$A$2:$A$2047,$A5,'city centre offline'!$B$2:$B$2047,F$2))</f>
        <v>3.1661764378518018E-2</v>
      </c>
      <c r="G5" s="6">
        <f>(SUMIFS('city centre offline'!$I$2:$I$2047,'overall city offline'!$A$2:$A$2047,$A5,'city centre offline'!$B$2:$B$2047,G$3)*SUMIFS('city centre offline'!$C$2:$C$2047,'city centre offline'!$A$2:$A$2047,$A5,'city centre offline'!$B$2:$B$2047,G$3))/(SUMIFS('city centre offline'!$I$2:$I$2047,'city centre offline'!$A$2:$A$2047,$A5,'city centre offline'!$B$2:$B$2047,G$2))</f>
        <v>0.48475220987614326</v>
      </c>
      <c r="H5" s="6">
        <f>(SUMIFS('city centre offline'!$I$2:$I$2047,'overall city offline'!$A$2:$A$2047,$A5,'city centre offline'!$B$2:$B$2047,H$3)*SUMIFS('city centre offline'!$C$2:$C$2047,'city centre offline'!$A$2:$A$2047,$A5,'city centre offline'!$B$2:$B$2047,H$3))/(SUMIFS('city centre offline'!$I$2:$I$2047,'city centre offline'!$A$2:$A$2047,$A5,'city centre offline'!$B$2:$B$2047,H$2))</f>
        <v>0.66764498623725177</v>
      </c>
      <c r="I5" s="6">
        <f>(SUMIFS('city centre offline'!$I$2:$I$2047,'overall city offline'!$A$2:$A$2047,$A5,'city centre offline'!$B$2:$B$2047,I$3)*SUMIFS('city centre offline'!$C$2:$C$2047,'city centre offline'!$A$2:$A$2047,$A5,'city centre offline'!$B$2:$B$2047,I$3))/(SUMIFS('city centre offline'!$I$2:$I$2047,'city centre offline'!$A$2:$A$2047,$A5,'city centre offline'!$B$2:$B$2047,I$2))</f>
        <v>1.4354541845036453</v>
      </c>
      <c r="J5" s="6">
        <f>(SUMIFS('city centre offline'!$I$2:$I$2047,'overall city offline'!$A$2:$A$2047,$A5,'city centre offline'!$B$2:$B$2047,J$3)*SUMIFS('city centre offline'!$C$2:$C$2047,'city centre offline'!$A$2:$A$2047,$A5,'city centre offline'!$B$2:$B$2047,J$3))/(SUMIFS('city centre offline'!$I$2:$I$2047,'city centre offline'!$A$2:$A$2047,$A5,'city centre offline'!$B$2:$B$2047,J$2))</f>
        <v>0.78509866748822554</v>
      </c>
      <c r="K5" s="6">
        <f>(SUMIFS('city centre offline'!$I$2:$I$2047,'overall city offline'!$A$2:$A$2047,$A5,'city centre offline'!$B$2:$B$2047,K$3)*SUMIFS('city centre offline'!$C$2:$C$2047,'city centre offline'!$A$2:$A$2047,$A5,'city centre offline'!$B$2:$B$2047,K$3))/(SUMIFS('city centre offline'!$I$2:$I$2047,'city centre offline'!$A$2:$A$2047,$A5,'city centre offline'!$B$2:$B$2047,K$2))</f>
        <v>1.1001507593833493</v>
      </c>
      <c r="L5" s="6">
        <f>(SUMIFS('city centre offline'!$I$2:$I$2047,'overall city offline'!$A$2:$A$2047,$A5,'city centre offline'!$B$2:$B$2047,L$3)*SUMIFS('city centre offline'!$C$2:$C$2047,'city centre offline'!$A$2:$A$2047,$A5,'city centre offline'!$B$2:$B$2047,L$3))/(SUMIFS('city centre offline'!$I$2:$I$2047,'city centre offline'!$A$2:$A$2047,$A5,'city centre offline'!$B$2:$B$2047,L$2))</f>
        <v>0.17657290958420657</v>
      </c>
      <c r="M5" s="6">
        <f>(SUMIFS('city centre offline'!$I$2:$I$2047,'overall city offline'!$A$2:$A$2047,$A5,'city centre offline'!$B$2:$B$2047,M$3)*SUMIFS('city centre offline'!$C$2:$C$2047,'city centre offline'!$A$2:$A$2047,$A5,'city centre offline'!$B$2:$B$2047,M$3))/(SUMIFS('city centre offline'!$I$2:$I$2047,'city centre offline'!$A$2:$A$2047,$A5,'city centre offline'!$B$2:$B$2047,M$2))</f>
        <v>1.0460152215812548</v>
      </c>
      <c r="N5" s="6">
        <f>(SUMIFS('city centre offline'!$I$2:$I$2047,'overall city offline'!$A$2:$A$2047,$A5,'city centre offline'!$B$2:$B$2047,N$3)*SUMIFS('city centre offline'!$C$2:$C$2047,'city centre offline'!$A$2:$A$2047,$A5,'city centre offline'!$B$2:$B$2047,N$3))/(SUMIFS('city centre offline'!$I$2:$I$2047,'city centre offline'!$A$2:$A$2047,$A5,'city centre offline'!$B$2:$B$2047,N$2))</f>
        <v>0</v>
      </c>
      <c r="O5" s="6">
        <f>(SUMIFS('city centre offline'!$I$2:$I$2047,'overall city offline'!$A$2:$A$2047,$A5,'city centre offline'!$B$2:$B$2047,O$3)*SUMIFS('city centre offline'!$C$2:$C$2047,'city centre offline'!$A$2:$A$2047,$A5,'city centre offline'!$B$2:$B$2047,O$3))/(SUMIFS('city centre offline'!$I$2:$I$2047,'city centre offline'!$A$2:$A$2047,$A5,'city centre offline'!$B$2:$B$2047,O$2))</f>
        <v>0</v>
      </c>
      <c r="P5" s="6">
        <f>(SUMIFS('city centre offline'!$I$2:$I$2047,'overall city offline'!$A$2:$A$2047,$A5,'city centre offline'!$B$2:$B$2047,P$3)*SUMIFS('city centre offline'!$C$2:$C$2047,'city centre offline'!$A$2:$A$2047,$A5,'city centre offline'!$B$2:$B$2047,P$3))/(SUMIFS('city centre offline'!$I$2:$I$2047,'city centre offline'!$A$2:$A$2047,$A5,'city centre offline'!$B$2:$B$2047,P$2))</f>
        <v>0</v>
      </c>
      <c r="Q5" s="6">
        <f>(SUMIFS('city centre offline'!$I$2:$I$2047,'overall city offline'!$A$2:$A$2047,$A5,'city centre offline'!$B$2:$B$2047,Q$3)*SUMIFS('city centre offline'!$C$2:$C$2047,'city centre offline'!$A$2:$A$2047,$A5,'city centre offline'!$B$2:$B$2047,Q$3))/(SUMIFS('city centre offline'!$I$2:$I$2047,'city centre offline'!$A$2:$A$2047,$A5,'city centre offline'!$B$2:$B$2047,Q$2))</f>
        <v>0.76814748382410591</v>
      </c>
      <c r="R5" s="6">
        <f>(SUMIFS('city centre offline'!$I$2:$I$2047,'overall city offline'!$A$2:$A$2047,$A5,'city centre offline'!$B$2:$B$2047,R$3)*SUMIFS('city centre offline'!$C$2:$C$2047,'city centre offline'!$A$2:$A$2047,$A5,'city centre offline'!$B$2:$B$2047,R$3))/(SUMIFS('city centre offline'!$I$2:$I$2047,'city centre offline'!$A$2:$A$2047,$A5,'city centre offline'!$B$2:$B$2047,R$2))</f>
        <v>0.8556480997753636</v>
      </c>
      <c r="S5" s="6">
        <f>(SUMIFS('city centre offline'!$I$2:$I$2047,'overall city offline'!$A$2:$A$2047,$A5,'city centre offline'!$B$2:$B$2047,S$3)*SUMIFS('city centre offline'!$C$2:$C$2047,'city centre offline'!$A$2:$A$2047,$A5,'city centre offline'!$B$2:$B$2047,S$3))/(SUMIFS('city centre offline'!$I$2:$I$2047,'city centre offline'!$A$2:$A$2047,$A5,'city centre offline'!$B$2:$B$2047,S$2))</f>
        <v>0.69115326875539107</v>
      </c>
      <c r="T5" s="6">
        <f>(SUMIFS('city centre offline'!$I$2:$I$2047,'overall city offline'!$A$2:$A$2047,$A5,'city centre offline'!$B$2:$B$2047,T$3)*SUMIFS('city centre offline'!$C$2:$C$2047,'city centre offline'!$A$2:$A$2047,$A5,'city centre offline'!$B$2:$B$2047,T$3))/(SUMIFS('city centre offline'!$I$2:$I$2047,'city centre offline'!$A$2:$A$2047,$A5,'city centre offline'!$B$2:$B$2047,T$2))</f>
        <v>1.1986130813815916</v>
      </c>
      <c r="U5" s="6">
        <f>(SUMIFS('city centre offline'!$I$2:$I$2047,'overall city offline'!$A$2:$A$2047,$A5,'city centre offline'!$B$2:$B$2047,U$3)*SUMIFS('city centre offline'!$C$2:$C$2047,'city centre offline'!$A$2:$A$2047,$A5,'city centre offline'!$B$2:$B$2047,U$3))/(SUMIFS('city centre offline'!$I$2:$I$2047,'city centre offline'!$A$2:$A$2047,$A5,'city centre offline'!$B$2:$B$2047,U$2))</f>
        <v>1.3303426114210857</v>
      </c>
      <c r="V5" s="6">
        <f>(SUMIFS('city centre offline'!$I$2:$I$2047,'overall city offline'!$A$2:$A$2047,$A5,'city centre offline'!$B$2:$B$2047,V$3)*SUMIFS('city centre offline'!$C$2:$C$2047,'city centre offline'!$A$2:$A$2047,$A5,'city centre offline'!$B$2:$B$2047,V$3))/(SUMIFS('city centre offline'!$I$2:$I$2047,'city centre offline'!$A$2:$A$2047,$A5,'city centre offline'!$B$2:$B$2047,V$2))</f>
        <v>0.56669241156923111</v>
      </c>
    </row>
    <row r="6" spans="1:64" x14ac:dyDescent="0.25">
      <c r="A6" s="5" t="s">
        <v>9</v>
      </c>
      <c r="B6" s="6">
        <f>(SUMIFS('city centre offline'!$I$2:$I$2047,'overall city offline'!$A$2:$A$2047,$A6,'city centre offline'!$B$2:$B$2047,B$3)*SUMIFS('city centre offline'!$C$2:$C$2047,'city centre offline'!$A$2:$A$2047,$A6,'city centre offline'!$B$2:$B$2047,B$3))/(SUMIFS('city centre offline'!$I$2:$I$2047,'city centre offline'!$A$2:$A$2047,$A6,'city centre offline'!$B$2:$B$2047,B$2))</f>
        <v>0.97643670968990526</v>
      </c>
      <c r="C6" s="6">
        <f>(SUMIFS('city centre offline'!$I$2:$I$2047,'overall city offline'!$A$2:$A$2047,$A6,'city centre offline'!$B$2:$B$2047,C$3)*SUMIFS('city centre offline'!$C$2:$C$2047,'city centre offline'!$A$2:$A$2047,$A6,'city centre offline'!$B$2:$B$2047,C$3))/(SUMIFS('city centre offline'!$I$2:$I$2047,'city centre offline'!$A$2:$A$2047,$A6,'city centre offline'!$B$2:$B$2047,C$2))</f>
        <v>0.96809149705177233</v>
      </c>
      <c r="D6" s="6">
        <f>(SUMIFS('city centre offline'!$I$2:$I$2047,'overall city offline'!$A$2:$A$2047,$A6,'city centre offline'!$B$2:$B$2047,D$3)*SUMIFS('city centre offline'!$C$2:$C$2047,'city centre offline'!$A$2:$A$2047,$A6,'city centre offline'!$B$2:$B$2047,D$3))/(SUMIFS('city centre offline'!$I$2:$I$2047,'city centre offline'!$A$2:$A$2047,$A6,'city centre offline'!$B$2:$B$2047,D$2))</f>
        <v>0.65366411878128372</v>
      </c>
      <c r="E6" s="6">
        <f>(SUMIFS('city centre offline'!$I$2:$I$2047,'overall city offline'!$A$2:$A$2047,$A6,'city centre offline'!$B$2:$B$2047,E$3)*SUMIFS('city centre offline'!$C$2:$C$2047,'city centre offline'!$A$2:$A$2047,$A6,'city centre offline'!$B$2:$B$2047,E$3))/(SUMIFS('city centre offline'!$I$2:$I$2047,'city centre offline'!$A$2:$A$2047,$A6,'city centre offline'!$B$2:$B$2047,E$2))</f>
        <v>0.14447694514771678</v>
      </c>
      <c r="F6" s="6">
        <f>(SUMIFS('city centre offline'!$I$2:$I$2047,'overall city offline'!$A$2:$A$2047,$A6,'city centre offline'!$B$2:$B$2047,F$3)*SUMIFS('city centre offline'!$C$2:$C$2047,'city centre offline'!$A$2:$A$2047,$A6,'city centre offline'!$B$2:$B$2047,F$3))/(SUMIFS('city centre offline'!$I$2:$I$2047,'city centre offline'!$A$2:$A$2047,$A6,'city centre offline'!$B$2:$B$2047,F$2))</f>
        <v>0.17035864739666742</v>
      </c>
      <c r="G6" s="6">
        <f>(SUMIFS('city centre offline'!$I$2:$I$2047,'overall city offline'!$A$2:$A$2047,$A6,'city centre offline'!$B$2:$B$2047,G$3)*SUMIFS('city centre offline'!$C$2:$C$2047,'city centre offline'!$A$2:$A$2047,$A6,'city centre offline'!$B$2:$B$2047,G$3))/(SUMIFS('city centre offline'!$I$2:$I$2047,'city centre offline'!$A$2:$A$2047,$A6,'city centre offline'!$B$2:$B$2047,G$2))</f>
        <v>0.67759719763015314</v>
      </c>
      <c r="H6" s="6">
        <f>(SUMIFS('city centre offline'!$I$2:$I$2047,'overall city offline'!$A$2:$A$2047,$A6,'city centre offline'!$B$2:$B$2047,H$3)*SUMIFS('city centre offline'!$C$2:$C$2047,'city centre offline'!$A$2:$A$2047,$A6,'city centre offline'!$B$2:$B$2047,H$3))/(SUMIFS('city centre offline'!$I$2:$I$2047,'city centre offline'!$A$2:$A$2047,$A6,'city centre offline'!$B$2:$B$2047,H$2))</f>
        <v>0.97332929255461387</v>
      </c>
      <c r="I6" s="6">
        <f>(SUMIFS('city centre offline'!$I$2:$I$2047,'overall city offline'!$A$2:$A$2047,$A6,'city centre offline'!$B$2:$B$2047,I$3)*SUMIFS('city centre offline'!$C$2:$C$2047,'city centre offline'!$A$2:$A$2047,$A6,'city centre offline'!$B$2:$B$2047,I$3))/(SUMIFS('city centre offline'!$I$2:$I$2047,'city centre offline'!$A$2:$A$2047,$A6,'city centre offline'!$B$2:$B$2047,I$2))</f>
        <v>1.0444712240647827</v>
      </c>
      <c r="J6" s="6">
        <f>(SUMIFS('city centre offline'!$I$2:$I$2047,'overall city offline'!$A$2:$A$2047,$A6,'city centre offline'!$B$2:$B$2047,J$3)*SUMIFS('city centre offline'!$C$2:$C$2047,'city centre offline'!$A$2:$A$2047,$A6,'city centre offline'!$B$2:$B$2047,J$3))/(SUMIFS('city centre offline'!$I$2:$I$2047,'city centre offline'!$A$2:$A$2047,$A6,'city centre offline'!$B$2:$B$2047,J$2))</f>
        <v>0.93860362987342505</v>
      </c>
      <c r="K6" s="6">
        <f>(SUMIFS('city centre offline'!$I$2:$I$2047,'overall city offline'!$A$2:$A$2047,$A6,'city centre offline'!$B$2:$B$2047,K$3)*SUMIFS('city centre offline'!$C$2:$C$2047,'city centre offline'!$A$2:$A$2047,$A6,'city centre offline'!$B$2:$B$2047,K$3))/(SUMIFS('city centre offline'!$I$2:$I$2047,'city centre offline'!$A$2:$A$2047,$A6,'city centre offline'!$B$2:$B$2047,K$2))</f>
        <v>0.87315714782081266</v>
      </c>
      <c r="L6" s="6">
        <f>(SUMIFS('city centre offline'!$I$2:$I$2047,'overall city offline'!$A$2:$A$2047,$A6,'city centre offline'!$B$2:$B$2047,L$3)*SUMIFS('city centre offline'!$C$2:$C$2047,'city centre offline'!$A$2:$A$2047,$A6,'city centre offline'!$B$2:$B$2047,L$3))/(SUMIFS('city centre offline'!$I$2:$I$2047,'city centre offline'!$A$2:$A$2047,$A6,'city centre offline'!$B$2:$B$2047,L$2))</f>
        <v>0.35688657319644285</v>
      </c>
      <c r="M6" s="6">
        <f>(SUMIFS('city centre offline'!$I$2:$I$2047,'overall city offline'!$A$2:$A$2047,$A6,'city centre offline'!$B$2:$B$2047,M$3)*SUMIFS('city centre offline'!$C$2:$C$2047,'city centre offline'!$A$2:$A$2047,$A6,'city centre offline'!$B$2:$B$2047,M$3))/(SUMIFS('city centre offline'!$I$2:$I$2047,'city centre offline'!$A$2:$A$2047,$A6,'city centre offline'!$B$2:$B$2047,M$2))</f>
        <v>1.2843254428752726</v>
      </c>
      <c r="N6" s="6">
        <f>(SUMIFS('city centre offline'!$I$2:$I$2047,'overall city offline'!$A$2:$A$2047,$A6,'city centre offline'!$B$2:$B$2047,N$3)*SUMIFS('city centre offline'!$C$2:$C$2047,'city centre offline'!$A$2:$A$2047,$A6,'city centre offline'!$B$2:$B$2047,N$3))/(SUMIFS('city centre offline'!$I$2:$I$2047,'city centre offline'!$A$2:$A$2047,$A6,'city centre offline'!$B$2:$B$2047,N$2))</f>
        <v>0.27127079718464214</v>
      </c>
      <c r="O6" s="6">
        <f>(SUMIFS('city centre offline'!$I$2:$I$2047,'overall city offline'!$A$2:$A$2047,$A6,'city centre offline'!$B$2:$B$2047,O$3)*SUMIFS('city centre offline'!$C$2:$C$2047,'city centre offline'!$A$2:$A$2047,$A6,'city centre offline'!$B$2:$B$2047,O$3))/(SUMIFS('city centre offline'!$I$2:$I$2047,'city centre offline'!$A$2:$A$2047,$A6,'city centre offline'!$B$2:$B$2047,O$2))</f>
        <v>0.19828586654516994</v>
      </c>
      <c r="P6" s="6">
        <f>(SUMIFS('city centre offline'!$I$2:$I$2047,'overall city offline'!$A$2:$A$2047,$A6,'city centre offline'!$B$2:$B$2047,P$3)*SUMIFS('city centre offline'!$C$2:$C$2047,'city centre offline'!$A$2:$A$2047,$A6,'city centre offline'!$B$2:$B$2047,P$3))/(SUMIFS('city centre offline'!$I$2:$I$2047,'city centre offline'!$A$2:$A$2047,$A6,'city centre offline'!$B$2:$B$2047,P$2))</f>
        <v>0.22242475383562704</v>
      </c>
      <c r="Q6" s="6">
        <f>(SUMIFS('city centre offline'!$I$2:$I$2047,'overall city offline'!$A$2:$A$2047,$A6,'city centre offline'!$B$2:$B$2047,Q$3)*SUMIFS('city centre offline'!$C$2:$C$2047,'city centre offline'!$A$2:$A$2047,$A6,'city centre offline'!$B$2:$B$2047,Q$3))/(SUMIFS('city centre offline'!$I$2:$I$2047,'city centre offline'!$A$2:$A$2047,$A6,'city centre offline'!$B$2:$B$2047,Q$2))</f>
        <v>1.1426968917546281</v>
      </c>
      <c r="R6" s="6">
        <f>(SUMIFS('city centre offline'!$I$2:$I$2047,'overall city offline'!$A$2:$A$2047,$A6,'city centre offline'!$B$2:$B$2047,R$3)*SUMIFS('city centre offline'!$C$2:$C$2047,'city centre offline'!$A$2:$A$2047,$A6,'city centre offline'!$B$2:$B$2047,R$3))/(SUMIFS('city centre offline'!$I$2:$I$2047,'city centre offline'!$A$2:$A$2047,$A6,'city centre offline'!$B$2:$B$2047,R$2))</f>
        <v>1.2585472289318482</v>
      </c>
      <c r="S6" s="6">
        <f>(SUMIFS('city centre offline'!$I$2:$I$2047,'overall city offline'!$A$2:$A$2047,$A6,'city centre offline'!$B$2:$B$2047,S$3)*SUMIFS('city centre offline'!$C$2:$C$2047,'city centre offline'!$A$2:$A$2047,$A6,'city centre offline'!$B$2:$B$2047,S$3))/(SUMIFS('city centre offline'!$I$2:$I$2047,'city centre offline'!$A$2:$A$2047,$A6,'city centre offline'!$B$2:$B$2047,S$2))</f>
        <v>1.1397134015683987</v>
      </c>
      <c r="T6" s="6">
        <f>(SUMIFS('city centre offline'!$I$2:$I$2047,'overall city offline'!$A$2:$A$2047,$A6,'city centre offline'!$B$2:$B$2047,T$3)*SUMIFS('city centre offline'!$C$2:$C$2047,'city centre offline'!$A$2:$A$2047,$A6,'city centre offline'!$B$2:$B$2047,T$3))/(SUMIFS('city centre offline'!$I$2:$I$2047,'city centre offline'!$A$2:$A$2047,$A6,'city centre offline'!$B$2:$B$2047,T$2))</f>
        <v>1.0997996036330739</v>
      </c>
      <c r="U6" s="6">
        <f>(SUMIFS('city centre offline'!$I$2:$I$2047,'overall city offline'!$A$2:$A$2047,$A6,'city centre offline'!$B$2:$B$2047,U$3)*SUMIFS('city centre offline'!$C$2:$C$2047,'city centre offline'!$A$2:$A$2047,$A6,'city centre offline'!$B$2:$B$2047,U$3))/(SUMIFS('city centre offline'!$I$2:$I$2047,'city centre offline'!$A$2:$A$2047,$A6,'city centre offline'!$B$2:$B$2047,U$2))</f>
        <v>1.1078476022322565</v>
      </c>
      <c r="V6" s="6">
        <f>(SUMIFS('city centre offline'!$I$2:$I$2047,'overall city offline'!$A$2:$A$2047,$A6,'city centre offline'!$B$2:$B$2047,V$3)*SUMIFS('city centre offline'!$C$2:$C$2047,'city centre offline'!$A$2:$A$2047,$A6,'city centre offline'!$B$2:$B$2047,V$3))/(SUMIFS('city centre offline'!$I$2:$I$2047,'city centre offline'!$A$2:$A$2047,$A6,'city centre offline'!$B$2:$B$2047,V$2))</f>
        <v>1.1419311977441617</v>
      </c>
    </row>
    <row r="7" spans="1:64" x14ac:dyDescent="0.25">
      <c r="A7" s="5" t="s">
        <v>10</v>
      </c>
      <c r="B7" s="6">
        <f>(SUMIFS('city centre offline'!$I$2:$I$2047,'overall city offline'!$A$2:$A$2047,$A7,'city centre offline'!$B$2:$B$2047,B$3)*SUMIFS('city centre offline'!$C$2:$C$2047,'city centre offline'!$A$2:$A$2047,$A7,'city centre offline'!$B$2:$B$2047,B$3))/(SUMIFS('city centre offline'!$I$2:$I$2047,'city centre offline'!$A$2:$A$2047,$A7,'city centre offline'!$B$2:$B$2047,B$2))</f>
        <v>0.85842098837221248</v>
      </c>
      <c r="C7" s="6">
        <f>(SUMIFS('city centre offline'!$I$2:$I$2047,'overall city offline'!$A$2:$A$2047,$A7,'city centre offline'!$B$2:$B$2047,C$3)*SUMIFS('city centre offline'!$C$2:$C$2047,'city centre offline'!$A$2:$A$2047,$A7,'city centre offline'!$B$2:$B$2047,C$3))/(SUMIFS('city centre offline'!$I$2:$I$2047,'city centre offline'!$A$2:$A$2047,$A7,'city centre offline'!$B$2:$B$2047,C$2))</f>
        <v>0.8201639749906614</v>
      </c>
      <c r="D7" s="6">
        <f>(SUMIFS('city centre offline'!$I$2:$I$2047,'overall city offline'!$A$2:$A$2047,$A7,'city centre offline'!$B$2:$B$2047,D$3)*SUMIFS('city centre offline'!$C$2:$C$2047,'city centre offline'!$A$2:$A$2047,$A7,'city centre offline'!$B$2:$B$2047,D$3))/(SUMIFS('city centre offline'!$I$2:$I$2047,'city centre offline'!$A$2:$A$2047,$A7,'city centre offline'!$B$2:$B$2047,D$2))</f>
        <v>0.41119161236668811</v>
      </c>
      <c r="E7" s="6">
        <f>(SUMIFS('city centre offline'!$I$2:$I$2047,'overall city offline'!$A$2:$A$2047,$A7,'city centre offline'!$B$2:$B$2047,E$3)*SUMIFS('city centre offline'!$C$2:$C$2047,'city centre offline'!$A$2:$A$2047,$A7,'city centre offline'!$B$2:$B$2047,E$3))/(SUMIFS('city centre offline'!$I$2:$I$2047,'city centre offline'!$A$2:$A$2047,$A7,'city centre offline'!$B$2:$B$2047,E$2))</f>
        <v>0</v>
      </c>
      <c r="F7" s="6">
        <f>(SUMIFS('city centre offline'!$I$2:$I$2047,'overall city offline'!$A$2:$A$2047,$A7,'city centre offline'!$B$2:$B$2047,F$3)*SUMIFS('city centre offline'!$C$2:$C$2047,'city centre offline'!$A$2:$A$2047,$A7,'city centre offline'!$B$2:$B$2047,F$3))/(SUMIFS('city centre offline'!$I$2:$I$2047,'city centre offline'!$A$2:$A$2047,$A7,'city centre offline'!$B$2:$B$2047,F$2))</f>
        <v>3.8515213997807707E-3</v>
      </c>
      <c r="G7" s="6">
        <f>(SUMIFS('city centre offline'!$I$2:$I$2047,'overall city offline'!$A$2:$A$2047,$A7,'city centre offline'!$B$2:$B$2047,G$3)*SUMIFS('city centre offline'!$C$2:$C$2047,'city centre offline'!$A$2:$A$2047,$A7,'city centre offline'!$B$2:$B$2047,G$3))/(SUMIFS('city centre offline'!$I$2:$I$2047,'city centre offline'!$A$2:$A$2047,$A7,'city centre offline'!$B$2:$B$2047,G$2))</f>
        <v>0.48142749833692583</v>
      </c>
      <c r="H7" s="6">
        <f>(SUMIFS('city centre offline'!$I$2:$I$2047,'overall city offline'!$A$2:$A$2047,$A7,'city centre offline'!$B$2:$B$2047,H$3)*SUMIFS('city centre offline'!$C$2:$C$2047,'city centre offline'!$A$2:$A$2047,$A7,'city centre offline'!$B$2:$B$2047,H$3))/(SUMIFS('city centre offline'!$I$2:$I$2047,'city centre offline'!$A$2:$A$2047,$A7,'city centre offline'!$B$2:$B$2047,H$2))</f>
        <v>0.86085318761125362</v>
      </c>
      <c r="I7" s="6">
        <f>(SUMIFS('city centre offline'!$I$2:$I$2047,'overall city offline'!$A$2:$A$2047,$A7,'city centre offline'!$B$2:$B$2047,I$3)*SUMIFS('city centre offline'!$C$2:$C$2047,'city centre offline'!$A$2:$A$2047,$A7,'city centre offline'!$B$2:$B$2047,I$3))/(SUMIFS('city centre offline'!$I$2:$I$2047,'city centre offline'!$A$2:$A$2047,$A7,'city centre offline'!$B$2:$B$2047,I$2))</f>
        <v>0.98413589356496101</v>
      </c>
      <c r="J7" s="6">
        <f>(SUMIFS('city centre offline'!$I$2:$I$2047,'overall city offline'!$A$2:$A$2047,$A7,'city centre offline'!$B$2:$B$2047,J$3)*SUMIFS('city centre offline'!$C$2:$C$2047,'city centre offline'!$A$2:$A$2047,$A7,'city centre offline'!$B$2:$B$2047,J$3))/(SUMIFS('city centre offline'!$I$2:$I$2047,'city centre offline'!$A$2:$A$2047,$A7,'city centre offline'!$B$2:$B$2047,J$2))</f>
        <v>0.84861095498007133</v>
      </c>
      <c r="K7" s="6">
        <f>(SUMIFS('city centre offline'!$I$2:$I$2047,'overall city offline'!$A$2:$A$2047,$A7,'city centre offline'!$B$2:$B$2047,K$3)*SUMIFS('city centre offline'!$C$2:$C$2047,'city centre offline'!$A$2:$A$2047,$A7,'city centre offline'!$B$2:$B$2047,K$3))/(SUMIFS('city centre offline'!$I$2:$I$2047,'city centre offline'!$A$2:$A$2047,$A7,'city centre offline'!$B$2:$B$2047,K$2))</f>
        <v>0.90506000289669852</v>
      </c>
      <c r="L7" s="6">
        <f>(SUMIFS('city centre offline'!$I$2:$I$2047,'overall city offline'!$A$2:$A$2047,$A7,'city centre offline'!$B$2:$B$2047,L$3)*SUMIFS('city centre offline'!$C$2:$C$2047,'city centre offline'!$A$2:$A$2047,$A7,'city centre offline'!$B$2:$B$2047,L$3))/(SUMIFS('city centre offline'!$I$2:$I$2047,'city centre offline'!$A$2:$A$2047,$A7,'city centre offline'!$B$2:$B$2047,L$2))</f>
        <v>0.1871343998559315</v>
      </c>
      <c r="M7" s="6">
        <f>(SUMIFS('city centre offline'!$I$2:$I$2047,'overall city offline'!$A$2:$A$2047,$A7,'city centre offline'!$B$2:$B$2047,M$3)*SUMIFS('city centre offline'!$C$2:$C$2047,'city centre offline'!$A$2:$A$2047,$A7,'city centre offline'!$B$2:$B$2047,M$3))/(SUMIFS('city centre offline'!$I$2:$I$2047,'city centre offline'!$A$2:$A$2047,$A7,'city centre offline'!$B$2:$B$2047,M$2))</f>
        <v>0.83351865068724829</v>
      </c>
      <c r="N7" s="6">
        <f>(SUMIFS('city centre offline'!$I$2:$I$2047,'overall city offline'!$A$2:$A$2047,$A7,'city centre offline'!$B$2:$B$2047,N$3)*SUMIFS('city centre offline'!$C$2:$C$2047,'city centre offline'!$A$2:$A$2047,$A7,'city centre offline'!$B$2:$B$2047,N$3))/(SUMIFS('city centre offline'!$I$2:$I$2047,'city centre offline'!$A$2:$A$2047,$A7,'city centre offline'!$B$2:$B$2047,N$2))</f>
        <v>4.1514745315153366E-3</v>
      </c>
      <c r="O7" s="6">
        <f>(SUMIFS('city centre offline'!$I$2:$I$2047,'overall city offline'!$A$2:$A$2047,$A7,'city centre offline'!$B$2:$B$2047,O$3)*SUMIFS('city centre offline'!$C$2:$C$2047,'city centre offline'!$A$2:$A$2047,$A7,'city centre offline'!$B$2:$B$2047,O$3))/(SUMIFS('city centre offline'!$I$2:$I$2047,'city centre offline'!$A$2:$A$2047,$A7,'city centre offline'!$B$2:$B$2047,O$2))</f>
        <v>1.0527959779636616E-2</v>
      </c>
      <c r="P7" s="6">
        <f>(SUMIFS('city centre offline'!$I$2:$I$2047,'overall city offline'!$A$2:$A$2047,$A7,'city centre offline'!$B$2:$B$2047,P$3)*SUMIFS('city centre offline'!$C$2:$C$2047,'city centre offline'!$A$2:$A$2047,$A7,'city centre offline'!$B$2:$B$2047,P$3))/(SUMIFS('city centre offline'!$I$2:$I$2047,'city centre offline'!$A$2:$A$2047,$A7,'city centre offline'!$B$2:$B$2047,P$2))</f>
        <v>2.4268995336448863E-2</v>
      </c>
      <c r="Q7" s="6">
        <f>(SUMIFS('city centre offline'!$I$2:$I$2047,'overall city offline'!$A$2:$A$2047,$A7,'city centre offline'!$B$2:$B$2047,Q$3)*SUMIFS('city centre offline'!$C$2:$C$2047,'city centre offline'!$A$2:$A$2047,$A7,'city centre offline'!$B$2:$B$2047,Q$3))/(SUMIFS('city centre offline'!$I$2:$I$2047,'city centre offline'!$A$2:$A$2047,$A7,'city centre offline'!$B$2:$B$2047,Q$2))</f>
        <v>0.90614010027051317</v>
      </c>
      <c r="R7" s="6">
        <f>(SUMIFS('city centre offline'!$I$2:$I$2047,'overall city offline'!$A$2:$A$2047,$A7,'city centre offline'!$B$2:$B$2047,R$3)*SUMIFS('city centre offline'!$C$2:$C$2047,'city centre offline'!$A$2:$A$2047,$A7,'city centre offline'!$B$2:$B$2047,R$3))/(SUMIFS('city centre offline'!$I$2:$I$2047,'city centre offline'!$A$2:$A$2047,$A7,'city centre offline'!$B$2:$B$2047,R$2))</f>
        <v>1.1087427804544245</v>
      </c>
      <c r="S7" s="6">
        <f>(SUMIFS('city centre offline'!$I$2:$I$2047,'overall city offline'!$A$2:$A$2047,$A7,'city centre offline'!$B$2:$B$2047,S$3)*SUMIFS('city centre offline'!$C$2:$C$2047,'city centre offline'!$A$2:$A$2047,$A7,'city centre offline'!$B$2:$B$2047,S$3))/(SUMIFS('city centre offline'!$I$2:$I$2047,'city centre offline'!$A$2:$A$2047,$A7,'city centre offline'!$B$2:$B$2047,S$2))</f>
        <v>0.94959820167943254</v>
      </c>
      <c r="T7" s="6">
        <f>(SUMIFS('city centre offline'!$I$2:$I$2047,'overall city offline'!$A$2:$A$2047,$A7,'city centre offline'!$B$2:$B$2047,T$3)*SUMIFS('city centre offline'!$C$2:$C$2047,'city centre offline'!$A$2:$A$2047,$A7,'city centre offline'!$B$2:$B$2047,T$3))/(SUMIFS('city centre offline'!$I$2:$I$2047,'city centre offline'!$A$2:$A$2047,$A7,'city centre offline'!$B$2:$B$2047,T$2))</f>
        <v>0.90566604435438758</v>
      </c>
      <c r="U7" s="6">
        <f>(SUMIFS('city centre offline'!$I$2:$I$2047,'overall city offline'!$A$2:$A$2047,$A7,'city centre offline'!$B$2:$B$2047,U$3)*SUMIFS('city centre offline'!$C$2:$C$2047,'city centre offline'!$A$2:$A$2047,$A7,'city centre offline'!$B$2:$B$2047,U$3))/(SUMIFS('city centre offline'!$I$2:$I$2047,'city centre offline'!$A$2:$A$2047,$A7,'city centre offline'!$B$2:$B$2047,U$2))</f>
        <v>0.89644003759899682</v>
      </c>
      <c r="V7" s="6">
        <f>(SUMIFS('city centre offline'!$I$2:$I$2047,'overall city offline'!$A$2:$A$2047,$A7,'city centre offline'!$B$2:$B$2047,V$3)*SUMIFS('city centre offline'!$C$2:$C$2047,'city centre offline'!$A$2:$A$2047,$A7,'city centre offline'!$B$2:$B$2047,V$3))/(SUMIFS('city centre offline'!$I$2:$I$2047,'city centre offline'!$A$2:$A$2047,$A7,'city centre offline'!$B$2:$B$2047,V$2))</f>
        <v>0.7615126201191118</v>
      </c>
    </row>
    <row r="8" spans="1:64" x14ac:dyDescent="0.25">
      <c r="A8" s="5" t="s">
        <v>11</v>
      </c>
      <c r="B8" s="6">
        <f>(SUMIFS('city centre offline'!$I$2:$I$2047,'overall city offline'!$A$2:$A$2047,$A8,'city centre offline'!$B$2:$B$2047,B$3)*SUMIFS('city centre offline'!$C$2:$C$2047,'city centre offline'!$A$2:$A$2047,$A8,'city centre offline'!$B$2:$B$2047,B$3))/(SUMIFS('city centre offline'!$I$2:$I$2047,'city centre offline'!$A$2:$A$2047,$A8,'city centre offline'!$B$2:$B$2047,B$2))</f>
        <v>0.78541704190821371</v>
      </c>
      <c r="C8" s="6">
        <f>(SUMIFS('city centre offline'!$I$2:$I$2047,'overall city offline'!$A$2:$A$2047,$A8,'city centre offline'!$B$2:$B$2047,C$3)*SUMIFS('city centre offline'!$C$2:$C$2047,'city centre offline'!$A$2:$A$2047,$A8,'city centre offline'!$B$2:$B$2047,C$3))/(SUMIFS('city centre offline'!$I$2:$I$2047,'city centre offline'!$A$2:$A$2047,$A8,'city centre offline'!$B$2:$B$2047,C$2))</f>
        <v>0.81916287618362815</v>
      </c>
      <c r="D8" s="6">
        <f>(SUMIFS('city centre offline'!$I$2:$I$2047,'overall city offline'!$A$2:$A$2047,$A8,'city centre offline'!$B$2:$B$2047,D$3)*SUMIFS('city centre offline'!$C$2:$C$2047,'city centre offline'!$A$2:$A$2047,$A8,'city centre offline'!$B$2:$B$2047,D$3))/(SUMIFS('city centre offline'!$I$2:$I$2047,'city centre offline'!$A$2:$A$2047,$A8,'city centre offline'!$B$2:$B$2047,D$2))</f>
        <v>0.449173694775023</v>
      </c>
      <c r="E8" s="6">
        <f>(SUMIFS('city centre offline'!$I$2:$I$2047,'overall city offline'!$A$2:$A$2047,$A8,'city centre offline'!$B$2:$B$2047,E$3)*SUMIFS('city centre offline'!$C$2:$C$2047,'city centre offline'!$A$2:$A$2047,$A8,'city centre offline'!$B$2:$B$2047,E$3))/(SUMIFS('city centre offline'!$I$2:$I$2047,'city centre offline'!$A$2:$A$2047,$A8,'city centre offline'!$B$2:$B$2047,E$2))</f>
        <v>0</v>
      </c>
      <c r="F8" s="6">
        <f>(SUMIFS('city centre offline'!$I$2:$I$2047,'overall city offline'!$A$2:$A$2047,$A8,'city centre offline'!$B$2:$B$2047,F$3)*SUMIFS('city centre offline'!$C$2:$C$2047,'city centre offline'!$A$2:$A$2047,$A8,'city centre offline'!$B$2:$B$2047,F$3))/(SUMIFS('city centre offline'!$I$2:$I$2047,'city centre offline'!$A$2:$A$2047,$A8,'city centre offline'!$B$2:$B$2047,F$2))</f>
        <v>9.4503583322669131E-4</v>
      </c>
      <c r="G8" s="6">
        <f>(SUMIFS('city centre offline'!$I$2:$I$2047,'overall city offline'!$A$2:$A$2047,$A8,'city centre offline'!$B$2:$B$2047,G$3)*SUMIFS('city centre offline'!$C$2:$C$2047,'city centre offline'!$A$2:$A$2047,$A8,'city centre offline'!$B$2:$B$2047,G$3))/(SUMIFS('city centre offline'!$I$2:$I$2047,'city centre offline'!$A$2:$A$2047,$A8,'city centre offline'!$B$2:$B$2047,G$2))</f>
        <v>0.61134192988943037</v>
      </c>
      <c r="H8" s="6">
        <f>(SUMIFS('city centre offline'!$I$2:$I$2047,'overall city offline'!$A$2:$A$2047,$A8,'city centre offline'!$B$2:$B$2047,H$3)*SUMIFS('city centre offline'!$C$2:$C$2047,'city centre offline'!$A$2:$A$2047,$A8,'city centre offline'!$B$2:$B$2047,H$3))/(SUMIFS('city centre offline'!$I$2:$I$2047,'city centre offline'!$A$2:$A$2047,$A8,'city centre offline'!$B$2:$B$2047,H$2))</f>
        <v>1.0087679459269698</v>
      </c>
      <c r="I8" s="6">
        <f>(SUMIFS('city centre offline'!$I$2:$I$2047,'overall city offline'!$A$2:$A$2047,$A8,'city centre offline'!$B$2:$B$2047,I$3)*SUMIFS('city centre offline'!$C$2:$C$2047,'city centre offline'!$A$2:$A$2047,$A8,'city centre offline'!$B$2:$B$2047,I$3))/(SUMIFS('city centre offline'!$I$2:$I$2047,'city centre offline'!$A$2:$A$2047,$A8,'city centre offline'!$B$2:$B$2047,I$2))</f>
        <v>1.0370168694808093</v>
      </c>
      <c r="J8" s="6">
        <f>(SUMIFS('city centre offline'!$I$2:$I$2047,'overall city offline'!$A$2:$A$2047,$A8,'city centre offline'!$B$2:$B$2047,J$3)*SUMIFS('city centre offline'!$C$2:$C$2047,'city centre offline'!$A$2:$A$2047,$A8,'city centre offline'!$B$2:$B$2047,J$3))/(SUMIFS('city centre offline'!$I$2:$I$2047,'city centre offline'!$A$2:$A$2047,$A8,'city centre offline'!$B$2:$B$2047,J$2))</f>
        <v>0.96018782097372113</v>
      </c>
      <c r="K8" s="6">
        <f>(SUMIFS('city centre offline'!$I$2:$I$2047,'overall city offline'!$A$2:$A$2047,$A8,'city centre offline'!$B$2:$B$2047,K$3)*SUMIFS('city centre offline'!$C$2:$C$2047,'city centre offline'!$A$2:$A$2047,$A8,'city centre offline'!$B$2:$B$2047,K$3))/(SUMIFS('city centre offline'!$I$2:$I$2047,'city centre offline'!$A$2:$A$2047,$A8,'city centre offline'!$B$2:$B$2047,K$2))</f>
        <v>1.0395378466443079</v>
      </c>
      <c r="L8" s="6">
        <f>(SUMIFS('city centre offline'!$I$2:$I$2047,'overall city offline'!$A$2:$A$2047,$A8,'city centre offline'!$B$2:$B$2047,L$3)*SUMIFS('city centre offline'!$C$2:$C$2047,'city centre offline'!$A$2:$A$2047,$A8,'city centre offline'!$B$2:$B$2047,L$3))/(SUMIFS('city centre offline'!$I$2:$I$2047,'city centre offline'!$A$2:$A$2047,$A8,'city centre offline'!$B$2:$B$2047,L$2))</f>
        <v>0.23125451204468986</v>
      </c>
      <c r="M8" s="6">
        <f>(SUMIFS('city centre offline'!$I$2:$I$2047,'overall city offline'!$A$2:$A$2047,$A8,'city centre offline'!$B$2:$B$2047,M$3)*SUMIFS('city centre offline'!$C$2:$C$2047,'city centre offline'!$A$2:$A$2047,$A8,'city centre offline'!$B$2:$B$2047,M$3))/(SUMIFS('city centre offline'!$I$2:$I$2047,'city centre offline'!$A$2:$A$2047,$A8,'city centre offline'!$B$2:$B$2047,M$2))</f>
        <v>1.6019112446413462</v>
      </c>
      <c r="N8" s="6">
        <f>(SUMIFS('city centre offline'!$I$2:$I$2047,'overall city offline'!$A$2:$A$2047,$A8,'city centre offline'!$B$2:$B$2047,N$3)*SUMIFS('city centre offline'!$C$2:$C$2047,'city centre offline'!$A$2:$A$2047,$A8,'city centre offline'!$B$2:$B$2047,N$3))/(SUMIFS('city centre offline'!$I$2:$I$2047,'city centre offline'!$A$2:$A$2047,$A8,'city centre offline'!$B$2:$B$2047,N$2))</f>
        <v>9.4890318004528573E-2</v>
      </c>
      <c r="O8" s="6">
        <f>(SUMIFS('city centre offline'!$I$2:$I$2047,'overall city offline'!$A$2:$A$2047,$A8,'city centre offline'!$B$2:$B$2047,O$3)*SUMIFS('city centre offline'!$C$2:$C$2047,'city centre offline'!$A$2:$A$2047,$A8,'city centre offline'!$B$2:$B$2047,O$3))/(SUMIFS('city centre offline'!$I$2:$I$2047,'city centre offline'!$A$2:$A$2047,$A8,'city centre offline'!$B$2:$B$2047,O$2))</f>
        <v>8.9415488192328887E-3</v>
      </c>
      <c r="P8" s="6">
        <f>(SUMIFS('city centre offline'!$I$2:$I$2047,'overall city offline'!$A$2:$A$2047,$A8,'city centre offline'!$B$2:$B$2047,P$3)*SUMIFS('city centre offline'!$C$2:$C$2047,'city centre offline'!$A$2:$A$2047,$A8,'city centre offline'!$B$2:$B$2047,P$3))/(SUMIFS('city centre offline'!$I$2:$I$2047,'city centre offline'!$A$2:$A$2047,$A8,'city centre offline'!$B$2:$B$2047,P$2))</f>
        <v>1.1288973057076823E-2</v>
      </c>
      <c r="Q8" s="6">
        <f>(SUMIFS('city centre offline'!$I$2:$I$2047,'overall city offline'!$A$2:$A$2047,$A8,'city centre offline'!$B$2:$B$2047,Q$3)*SUMIFS('city centre offline'!$C$2:$C$2047,'city centre offline'!$A$2:$A$2047,$A8,'city centre offline'!$B$2:$B$2047,Q$3))/(SUMIFS('city centre offline'!$I$2:$I$2047,'city centre offline'!$A$2:$A$2047,$A8,'city centre offline'!$B$2:$B$2047,Q$2))</f>
        <v>0.84867011535310166</v>
      </c>
      <c r="R8" s="6">
        <f>(SUMIFS('city centre offline'!$I$2:$I$2047,'overall city offline'!$A$2:$A$2047,$A8,'city centre offline'!$B$2:$B$2047,R$3)*SUMIFS('city centre offline'!$C$2:$C$2047,'city centre offline'!$A$2:$A$2047,$A8,'city centre offline'!$B$2:$B$2047,R$3))/(SUMIFS('city centre offline'!$I$2:$I$2047,'city centre offline'!$A$2:$A$2047,$A8,'city centre offline'!$B$2:$B$2047,R$2))</f>
        <v>0.96757898083641858</v>
      </c>
      <c r="S8" s="6">
        <f>(SUMIFS('city centre offline'!$I$2:$I$2047,'overall city offline'!$A$2:$A$2047,$A8,'city centre offline'!$B$2:$B$2047,S$3)*SUMIFS('city centre offline'!$C$2:$C$2047,'city centre offline'!$A$2:$A$2047,$A8,'city centre offline'!$B$2:$B$2047,S$3))/(SUMIFS('city centre offline'!$I$2:$I$2047,'city centre offline'!$A$2:$A$2047,$A8,'city centre offline'!$B$2:$B$2047,S$2))</f>
        <v>0.84534440833813607</v>
      </c>
      <c r="T8" s="6">
        <f>(SUMIFS('city centre offline'!$I$2:$I$2047,'overall city offline'!$A$2:$A$2047,$A8,'city centre offline'!$B$2:$B$2047,T$3)*SUMIFS('city centre offline'!$C$2:$C$2047,'city centre offline'!$A$2:$A$2047,$A8,'city centre offline'!$B$2:$B$2047,T$3))/(SUMIFS('city centre offline'!$I$2:$I$2047,'city centre offline'!$A$2:$A$2047,$A8,'city centre offline'!$B$2:$B$2047,T$2))</f>
        <v>0.93893753281500181</v>
      </c>
      <c r="U8" s="6">
        <f>(SUMIFS('city centre offline'!$I$2:$I$2047,'overall city offline'!$A$2:$A$2047,$A8,'city centre offline'!$B$2:$B$2047,U$3)*SUMIFS('city centre offline'!$C$2:$C$2047,'city centre offline'!$A$2:$A$2047,$A8,'city centre offline'!$B$2:$B$2047,U$3))/(SUMIFS('city centre offline'!$I$2:$I$2047,'city centre offline'!$A$2:$A$2047,$A8,'city centre offline'!$B$2:$B$2047,U$2))</f>
        <v>0.82578775306015118</v>
      </c>
      <c r="V8" s="6">
        <f>(SUMIFS('city centre offline'!$I$2:$I$2047,'overall city offline'!$A$2:$A$2047,$A8,'city centre offline'!$B$2:$B$2047,V$3)*SUMIFS('city centre offline'!$C$2:$C$2047,'city centre offline'!$A$2:$A$2047,$A8,'city centre offline'!$B$2:$B$2047,V$3))/(SUMIFS('city centre offline'!$I$2:$I$2047,'city centre offline'!$A$2:$A$2047,$A8,'city centre offline'!$B$2:$B$2047,V$2))</f>
        <v>0.8292519933228617</v>
      </c>
    </row>
    <row r="9" spans="1:64" x14ac:dyDescent="0.25">
      <c r="A9" s="5" t="s">
        <v>12</v>
      </c>
      <c r="B9" s="6">
        <f>(SUMIFS('city centre offline'!$I$2:$I$2047,'overall city offline'!$A$2:$A$2047,$A9,'city centre offline'!$B$2:$B$2047,B$3)*SUMIFS('city centre offline'!$C$2:$C$2047,'city centre offline'!$A$2:$A$2047,$A9,'city centre offline'!$B$2:$B$2047,B$3))/(SUMIFS('city centre offline'!$I$2:$I$2047,'city centre offline'!$A$2:$A$2047,$A9,'city centre offline'!$B$2:$B$2047,B$2))</f>
        <v>0.76123090608446775</v>
      </c>
      <c r="C9" s="6">
        <f>(SUMIFS('city centre offline'!$I$2:$I$2047,'overall city offline'!$A$2:$A$2047,$A9,'city centre offline'!$B$2:$B$2047,C$3)*SUMIFS('city centre offline'!$C$2:$C$2047,'city centre offline'!$A$2:$A$2047,$A9,'city centre offline'!$B$2:$B$2047,C$3))/(SUMIFS('city centre offline'!$I$2:$I$2047,'city centre offline'!$A$2:$A$2047,$A9,'city centre offline'!$B$2:$B$2047,C$2))</f>
        <v>0.88493843465149258</v>
      </c>
      <c r="D9" s="6">
        <f>(SUMIFS('city centre offline'!$I$2:$I$2047,'overall city offline'!$A$2:$A$2047,$A9,'city centre offline'!$B$2:$B$2047,D$3)*SUMIFS('city centre offline'!$C$2:$C$2047,'city centre offline'!$A$2:$A$2047,$A9,'city centre offline'!$B$2:$B$2047,D$3))/(SUMIFS('city centre offline'!$I$2:$I$2047,'city centre offline'!$A$2:$A$2047,$A9,'city centre offline'!$B$2:$B$2047,D$2))</f>
        <v>0.45886900828172889</v>
      </c>
      <c r="E9" s="6">
        <f>(SUMIFS('city centre offline'!$I$2:$I$2047,'overall city offline'!$A$2:$A$2047,$A9,'city centre offline'!$B$2:$B$2047,E$3)*SUMIFS('city centre offline'!$C$2:$C$2047,'city centre offline'!$A$2:$A$2047,$A9,'city centre offline'!$B$2:$B$2047,E$3))/(SUMIFS('city centre offline'!$I$2:$I$2047,'city centre offline'!$A$2:$A$2047,$A9,'city centre offline'!$B$2:$B$2047,E$2))</f>
        <v>1.1861348181248657E-2</v>
      </c>
      <c r="F9" s="6">
        <f>(SUMIFS('city centre offline'!$I$2:$I$2047,'overall city offline'!$A$2:$A$2047,$A9,'city centre offline'!$B$2:$B$2047,F$3)*SUMIFS('city centre offline'!$C$2:$C$2047,'city centre offline'!$A$2:$A$2047,$A9,'city centre offline'!$B$2:$B$2047,F$3))/(SUMIFS('city centre offline'!$I$2:$I$2047,'city centre offline'!$A$2:$A$2047,$A9,'city centre offline'!$B$2:$B$2047,F$2))</f>
        <v>2.0103212003151131E-2</v>
      </c>
      <c r="G9" s="6">
        <f>(SUMIFS('city centre offline'!$I$2:$I$2047,'overall city offline'!$A$2:$A$2047,$A9,'city centre offline'!$B$2:$B$2047,G$3)*SUMIFS('city centre offline'!$C$2:$C$2047,'city centre offline'!$A$2:$A$2047,$A9,'city centre offline'!$B$2:$B$2047,G$3))/(SUMIFS('city centre offline'!$I$2:$I$2047,'city centre offline'!$A$2:$A$2047,$A9,'city centre offline'!$B$2:$B$2047,G$2))</f>
        <v>0.25946417608764166</v>
      </c>
      <c r="H9" s="6">
        <f>(SUMIFS('city centre offline'!$I$2:$I$2047,'overall city offline'!$A$2:$A$2047,$A9,'city centre offline'!$B$2:$B$2047,H$3)*SUMIFS('city centre offline'!$C$2:$C$2047,'city centre offline'!$A$2:$A$2047,$A9,'city centre offline'!$B$2:$B$2047,H$3))/(SUMIFS('city centre offline'!$I$2:$I$2047,'city centre offline'!$A$2:$A$2047,$A9,'city centre offline'!$B$2:$B$2047,H$2))</f>
        <v>0.59037782140306849</v>
      </c>
      <c r="I9" s="6">
        <f>(SUMIFS('city centre offline'!$I$2:$I$2047,'overall city offline'!$A$2:$A$2047,$A9,'city centre offline'!$B$2:$B$2047,I$3)*SUMIFS('city centre offline'!$C$2:$C$2047,'city centre offline'!$A$2:$A$2047,$A9,'city centre offline'!$B$2:$B$2047,I$3))/(SUMIFS('city centre offline'!$I$2:$I$2047,'city centre offline'!$A$2:$A$2047,$A9,'city centre offline'!$B$2:$B$2047,I$2))</f>
        <v>0.64765611849929716</v>
      </c>
      <c r="J9" s="6">
        <f>(SUMIFS('city centre offline'!$I$2:$I$2047,'overall city offline'!$A$2:$A$2047,$A9,'city centre offline'!$B$2:$B$2047,J$3)*SUMIFS('city centre offline'!$C$2:$C$2047,'city centre offline'!$A$2:$A$2047,$A9,'city centre offline'!$B$2:$B$2047,J$3))/(SUMIFS('city centre offline'!$I$2:$I$2047,'city centre offline'!$A$2:$A$2047,$A9,'city centre offline'!$B$2:$B$2047,J$2))</f>
        <v>0.56523753589312664</v>
      </c>
      <c r="K9" s="6">
        <f>(SUMIFS('city centre offline'!$I$2:$I$2047,'overall city offline'!$A$2:$A$2047,$A9,'city centre offline'!$B$2:$B$2047,K$3)*SUMIFS('city centre offline'!$C$2:$C$2047,'city centre offline'!$A$2:$A$2047,$A9,'city centre offline'!$B$2:$B$2047,K$3))/(SUMIFS('city centre offline'!$I$2:$I$2047,'city centre offline'!$A$2:$A$2047,$A9,'city centre offline'!$B$2:$B$2047,K$2))</f>
        <v>0.68287096859182239</v>
      </c>
      <c r="L9" s="6">
        <f>(SUMIFS('city centre offline'!$I$2:$I$2047,'overall city offline'!$A$2:$A$2047,$A9,'city centre offline'!$B$2:$B$2047,L$3)*SUMIFS('city centre offline'!$C$2:$C$2047,'city centre offline'!$A$2:$A$2047,$A9,'city centre offline'!$B$2:$B$2047,L$3))/(SUMIFS('city centre offline'!$I$2:$I$2047,'city centre offline'!$A$2:$A$2047,$A9,'city centre offline'!$B$2:$B$2047,L$2))</f>
        <v>0.13888692217787818</v>
      </c>
      <c r="M9" s="6">
        <f>(SUMIFS('city centre offline'!$I$2:$I$2047,'overall city offline'!$A$2:$A$2047,$A9,'city centre offline'!$B$2:$B$2047,M$3)*SUMIFS('city centre offline'!$C$2:$C$2047,'city centre offline'!$A$2:$A$2047,$A9,'city centre offline'!$B$2:$B$2047,M$3))/(SUMIFS('city centre offline'!$I$2:$I$2047,'city centre offline'!$A$2:$A$2047,$A9,'city centre offline'!$B$2:$B$2047,M$2))</f>
        <v>0.89026213028740842</v>
      </c>
      <c r="N9" s="6">
        <f>(SUMIFS('city centre offline'!$I$2:$I$2047,'overall city offline'!$A$2:$A$2047,$A9,'city centre offline'!$B$2:$B$2047,N$3)*SUMIFS('city centre offline'!$C$2:$C$2047,'city centre offline'!$A$2:$A$2047,$A9,'city centre offline'!$B$2:$B$2047,N$3))/(SUMIFS('city centre offline'!$I$2:$I$2047,'city centre offline'!$A$2:$A$2047,$A9,'city centre offline'!$B$2:$B$2047,N$2))</f>
        <v>2.5022554289712246E-2</v>
      </c>
      <c r="O9" s="6">
        <f>(SUMIFS('city centre offline'!$I$2:$I$2047,'overall city offline'!$A$2:$A$2047,$A9,'city centre offline'!$B$2:$B$2047,O$3)*SUMIFS('city centre offline'!$C$2:$C$2047,'city centre offline'!$A$2:$A$2047,$A9,'city centre offline'!$B$2:$B$2047,O$3))/(SUMIFS('city centre offline'!$I$2:$I$2047,'city centre offline'!$A$2:$A$2047,$A9,'city centre offline'!$B$2:$B$2047,O$2))</f>
        <v>3.2695987298566521E-2</v>
      </c>
      <c r="P9" s="6">
        <f>(SUMIFS('city centre offline'!$I$2:$I$2047,'overall city offline'!$A$2:$A$2047,$A9,'city centre offline'!$B$2:$B$2047,P$3)*SUMIFS('city centre offline'!$C$2:$C$2047,'city centre offline'!$A$2:$A$2047,$A9,'city centre offline'!$B$2:$B$2047,P$3))/(SUMIFS('city centre offline'!$I$2:$I$2047,'city centre offline'!$A$2:$A$2047,$A9,'city centre offline'!$B$2:$B$2047,P$2))</f>
        <v>4.0982205830876965E-2</v>
      </c>
      <c r="Q9" s="6">
        <f>(SUMIFS('city centre offline'!$I$2:$I$2047,'overall city offline'!$A$2:$A$2047,$A9,'city centre offline'!$B$2:$B$2047,Q$3)*SUMIFS('city centre offline'!$C$2:$C$2047,'city centre offline'!$A$2:$A$2047,$A9,'city centre offline'!$B$2:$B$2047,Q$3))/(SUMIFS('city centre offline'!$I$2:$I$2047,'city centre offline'!$A$2:$A$2047,$A9,'city centre offline'!$B$2:$B$2047,Q$2))</f>
        <v>0.500752260152037</v>
      </c>
      <c r="R9" s="6">
        <f>(SUMIFS('city centre offline'!$I$2:$I$2047,'overall city offline'!$A$2:$A$2047,$A9,'city centre offline'!$B$2:$B$2047,R$3)*SUMIFS('city centre offline'!$C$2:$C$2047,'city centre offline'!$A$2:$A$2047,$A9,'city centre offline'!$B$2:$B$2047,R$3))/(SUMIFS('city centre offline'!$I$2:$I$2047,'city centre offline'!$A$2:$A$2047,$A9,'city centre offline'!$B$2:$B$2047,R$2))</f>
        <v>0.70029638139706529</v>
      </c>
      <c r="S9" s="6">
        <f>(SUMIFS('city centre offline'!$I$2:$I$2047,'overall city offline'!$A$2:$A$2047,$A9,'city centre offline'!$B$2:$B$2047,S$3)*SUMIFS('city centre offline'!$C$2:$C$2047,'city centre offline'!$A$2:$A$2047,$A9,'city centre offline'!$B$2:$B$2047,S$3))/(SUMIFS('city centre offline'!$I$2:$I$2047,'city centre offline'!$A$2:$A$2047,$A9,'city centre offline'!$B$2:$B$2047,S$2))</f>
        <v>0.63395419951303122</v>
      </c>
      <c r="T9" s="6">
        <f>(SUMIFS('city centre offline'!$I$2:$I$2047,'overall city offline'!$A$2:$A$2047,$A9,'city centre offline'!$B$2:$B$2047,T$3)*SUMIFS('city centre offline'!$C$2:$C$2047,'city centre offline'!$A$2:$A$2047,$A9,'city centre offline'!$B$2:$B$2047,T$3))/(SUMIFS('city centre offline'!$I$2:$I$2047,'city centre offline'!$A$2:$A$2047,$A9,'city centre offline'!$B$2:$B$2047,T$2))</f>
        <v>0.70817702624931766</v>
      </c>
      <c r="U9" s="6">
        <f>(SUMIFS('city centre offline'!$I$2:$I$2047,'overall city offline'!$A$2:$A$2047,$A9,'city centre offline'!$B$2:$B$2047,U$3)*SUMIFS('city centre offline'!$C$2:$C$2047,'city centre offline'!$A$2:$A$2047,$A9,'city centre offline'!$B$2:$B$2047,U$3))/(SUMIFS('city centre offline'!$I$2:$I$2047,'city centre offline'!$A$2:$A$2047,$A9,'city centre offline'!$B$2:$B$2047,U$2))</f>
        <v>0.76640557397802833</v>
      </c>
      <c r="V9" s="6">
        <f>(SUMIFS('city centre offline'!$I$2:$I$2047,'overall city offline'!$A$2:$A$2047,$A9,'city centre offline'!$B$2:$B$2047,V$3)*SUMIFS('city centre offline'!$C$2:$C$2047,'city centre offline'!$A$2:$A$2047,$A9,'city centre offline'!$B$2:$B$2047,V$3))/(SUMIFS('city centre offline'!$I$2:$I$2047,'city centre offline'!$A$2:$A$2047,$A9,'city centre offline'!$B$2:$B$2047,V$2))</f>
        <v>0.75134880076975152</v>
      </c>
    </row>
    <row r="10" spans="1:64" x14ac:dyDescent="0.25">
      <c r="A10" s="5" t="s">
        <v>13</v>
      </c>
      <c r="B10" s="6">
        <f>(SUMIFS('city centre offline'!$I$2:$I$2047,'overall city offline'!$A$2:$A$2047,$A10,'city centre offline'!$B$2:$B$2047,B$3)*SUMIFS('city centre offline'!$C$2:$C$2047,'city centre offline'!$A$2:$A$2047,$A10,'city centre offline'!$B$2:$B$2047,B$3))/(SUMIFS('city centre offline'!$I$2:$I$2047,'city centre offline'!$A$2:$A$2047,$A10,'city centre offline'!$B$2:$B$2047,B$2))</f>
        <v>0.8826723958103595</v>
      </c>
      <c r="C10" s="6">
        <f>(SUMIFS('city centre offline'!$I$2:$I$2047,'overall city offline'!$A$2:$A$2047,$A10,'city centre offline'!$B$2:$B$2047,C$3)*SUMIFS('city centre offline'!$C$2:$C$2047,'city centre offline'!$A$2:$A$2047,$A10,'city centre offline'!$B$2:$B$2047,C$3))/(SUMIFS('city centre offline'!$I$2:$I$2047,'city centre offline'!$A$2:$A$2047,$A10,'city centre offline'!$B$2:$B$2047,C$2))</f>
        <v>0.8782818449592783</v>
      </c>
      <c r="D10" s="6">
        <f>(SUMIFS('city centre offline'!$I$2:$I$2047,'overall city offline'!$A$2:$A$2047,$A10,'city centre offline'!$B$2:$B$2047,D$3)*SUMIFS('city centre offline'!$C$2:$C$2047,'city centre offline'!$A$2:$A$2047,$A10,'city centre offline'!$B$2:$B$2047,D$3))/(SUMIFS('city centre offline'!$I$2:$I$2047,'city centre offline'!$A$2:$A$2047,$A10,'city centre offline'!$B$2:$B$2047,D$2))</f>
        <v>0.50385237331920407</v>
      </c>
      <c r="E10" s="6">
        <f>(SUMIFS('city centre offline'!$I$2:$I$2047,'overall city offline'!$A$2:$A$2047,$A10,'city centre offline'!$B$2:$B$2047,E$3)*SUMIFS('city centre offline'!$C$2:$C$2047,'city centre offline'!$A$2:$A$2047,$A10,'city centre offline'!$B$2:$B$2047,E$3))/(SUMIFS('city centre offline'!$I$2:$I$2047,'city centre offline'!$A$2:$A$2047,$A10,'city centre offline'!$B$2:$B$2047,E$2))</f>
        <v>6.3905292745435188E-2</v>
      </c>
      <c r="F10" s="6">
        <f>(SUMIFS('city centre offline'!$I$2:$I$2047,'overall city offline'!$A$2:$A$2047,$A10,'city centre offline'!$B$2:$B$2047,F$3)*SUMIFS('city centre offline'!$C$2:$C$2047,'city centre offline'!$A$2:$A$2047,$A10,'city centre offline'!$B$2:$B$2047,F$3))/(SUMIFS('city centre offline'!$I$2:$I$2047,'city centre offline'!$A$2:$A$2047,$A10,'city centre offline'!$B$2:$B$2047,F$2))</f>
        <v>9.936106836230077E-2</v>
      </c>
      <c r="G10" s="6">
        <f>(SUMIFS('city centre offline'!$I$2:$I$2047,'overall city offline'!$A$2:$A$2047,$A10,'city centre offline'!$B$2:$B$2047,G$3)*SUMIFS('city centre offline'!$C$2:$C$2047,'city centre offline'!$A$2:$A$2047,$A10,'city centre offline'!$B$2:$B$2047,G$3))/(SUMIFS('city centre offline'!$I$2:$I$2047,'city centre offline'!$A$2:$A$2047,$A10,'city centre offline'!$B$2:$B$2047,G$2))</f>
        <v>0.63935377463298548</v>
      </c>
      <c r="H10" s="6">
        <f>(SUMIFS('city centre offline'!$I$2:$I$2047,'overall city offline'!$A$2:$A$2047,$A10,'city centre offline'!$B$2:$B$2047,H$3)*SUMIFS('city centre offline'!$C$2:$C$2047,'city centre offline'!$A$2:$A$2047,$A10,'city centre offline'!$B$2:$B$2047,H$3))/(SUMIFS('city centre offline'!$I$2:$I$2047,'city centre offline'!$A$2:$A$2047,$A10,'city centre offline'!$B$2:$B$2047,H$2))</f>
        <v>0.91625962850257858</v>
      </c>
      <c r="I10" s="6">
        <f>(SUMIFS('city centre offline'!$I$2:$I$2047,'overall city offline'!$A$2:$A$2047,$A10,'city centre offline'!$B$2:$B$2047,I$3)*SUMIFS('city centre offline'!$C$2:$C$2047,'city centre offline'!$A$2:$A$2047,$A10,'city centre offline'!$B$2:$B$2047,I$3))/(SUMIFS('city centre offline'!$I$2:$I$2047,'city centre offline'!$A$2:$A$2047,$A10,'city centre offline'!$B$2:$B$2047,I$2))</f>
        <v>0.86329255940692307</v>
      </c>
      <c r="J10" s="6">
        <f>(SUMIFS('city centre offline'!$I$2:$I$2047,'overall city offline'!$A$2:$A$2047,$A10,'city centre offline'!$B$2:$B$2047,J$3)*SUMIFS('city centre offline'!$C$2:$C$2047,'city centre offline'!$A$2:$A$2047,$A10,'city centre offline'!$B$2:$B$2047,J$3))/(SUMIFS('city centre offline'!$I$2:$I$2047,'city centre offline'!$A$2:$A$2047,$A10,'city centre offline'!$B$2:$B$2047,J$2))</f>
        <v>0.83603087646061247</v>
      </c>
      <c r="K10" s="6">
        <f>(SUMIFS('city centre offline'!$I$2:$I$2047,'overall city offline'!$A$2:$A$2047,$A10,'city centre offline'!$B$2:$B$2047,K$3)*SUMIFS('city centre offline'!$C$2:$C$2047,'city centre offline'!$A$2:$A$2047,$A10,'city centre offline'!$B$2:$B$2047,K$3))/(SUMIFS('city centre offline'!$I$2:$I$2047,'city centre offline'!$A$2:$A$2047,$A10,'city centre offline'!$B$2:$B$2047,K$2))</f>
        <v>0.92878168526534644</v>
      </c>
      <c r="L10" s="6">
        <f>(SUMIFS('city centre offline'!$I$2:$I$2047,'overall city offline'!$A$2:$A$2047,$A10,'city centre offline'!$B$2:$B$2047,L$3)*SUMIFS('city centre offline'!$C$2:$C$2047,'city centre offline'!$A$2:$A$2047,$A10,'city centre offline'!$B$2:$B$2047,L$3))/(SUMIFS('city centre offline'!$I$2:$I$2047,'city centre offline'!$A$2:$A$2047,$A10,'city centre offline'!$B$2:$B$2047,L$2))</f>
        <v>0.26529747555910438</v>
      </c>
      <c r="M10" s="6">
        <f>(SUMIFS('city centre offline'!$I$2:$I$2047,'overall city offline'!$A$2:$A$2047,$A10,'city centre offline'!$B$2:$B$2047,M$3)*SUMIFS('city centre offline'!$C$2:$C$2047,'city centre offline'!$A$2:$A$2047,$A10,'city centre offline'!$B$2:$B$2047,M$3))/(SUMIFS('city centre offline'!$I$2:$I$2047,'city centre offline'!$A$2:$A$2047,$A10,'city centre offline'!$B$2:$B$2047,M$2))</f>
        <v>1.2615364269273706</v>
      </c>
      <c r="N10" s="6">
        <f>(SUMIFS('city centre offline'!$I$2:$I$2047,'overall city offline'!$A$2:$A$2047,$A10,'city centre offline'!$B$2:$B$2047,N$3)*SUMIFS('city centre offline'!$C$2:$C$2047,'city centre offline'!$A$2:$A$2047,$A10,'city centre offline'!$B$2:$B$2047,N$3))/(SUMIFS('city centre offline'!$I$2:$I$2047,'city centre offline'!$A$2:$A$2047,$A10,'city centre offline'!$B$2:$B$2047,N$2))</f>
        <v>0.1055413394615573</v>
      </c>
      <c r="O10" s="6">
        <f>(SUMIFS('city centre offline'!$I$2:$I$2047,'overall city offline'!$A$2:$A$2047,$A10,'city centre offline'!$B$2:$B$2047,O$3)*SUMIFS('city centre offline'!$C$2:$C$2047,'city centre offline'!$A$2:$A$2047,$A10,'city centre offline'!$B$2:$B$2047,O$3))/(SUMIFS('city centre offline'!$I$2:$I$2047,'city centre offline'!$A$2:$A$2047,$A10,'city centre offline'!$B$2:$B$2047,O$2))</f>
        <v>0.12069911436366594</v>
      </c>
      <c r="P10" s="6">
        <f>(SUMIFS('city centre offline'!$I$2:$I$2047,'overall city offline'!$A$2:$A$2047,$A10,'city centre offline'!$B$2:$B$2047,P$3)*SUMIFS('city centre offline'!$C$2:$C$2047,'city centre offline'!$A$2:$A$2047,$A10,'city centre offline'!$B$2:$B$2047,P$3))/(SUMIFS('city centre offline'!$I$2:$I$2047,'city centre offline'!$A$2:$A$2047,$A10,'city centre offline'!$B$2:$B$2047,P$2))</f>
        <v>0.14407748814136653</v>
      </c>
      <c r="Q10" s="6">
        <f>(SUMIFS('city centre offline'!$I$2:$I$2047,'overall city offline'!$A$2:$A$2047,$A10,'city centre offline'!$B$2:$B$2047,Q$3)*SUMIFS('city centre offline'!$C$2:$C$2047,'city centre offline'!$A$2:$A$2047,$A10,'city centre offline'!$B$2:$B$2047,Q$3))/(SUMIFS('city centre offline'!$I$2:$I$2047,'city centre offline'!$A$2:$A$2047,$A10,'city centre offline'!$B$2:$B$2047,Q$2))</f>
        <v>0.95466798435452216</v>
      </c>
      <c r="R10" s="6">
        <f>(SUMIFS('city centre offline'!$I$2:$I$2047,'overall city offline'!$A$2:$A$2047,$A10,'city centre offline'!$B$2:$B$2047,R$3)*SUMIFS('city centre offline'!$C$2:$C$2047,'city centre offline'!$A$2:$A$2047,$A10,'city centre offline'!$B$2:$B$2047,R$3))/(SUMIFS('city centre offline'!$I$2:$I$2047,'city centre offline'!$A$2:$A$2047,$A10,'city centre offline'!$B$2:$B$2047,R$2))</f>
        <v>1.13069956971916</v>
      </c>
      <c r="S10" s="6">
        <f>(SUMIFS('city centre offline'!$I$2:$I$2047,'overall city offline'!$A$2:$A$2047,$A10,'city centre offline'!$B$2:$B$2047,S$3)*SUMIFS('city centre offline'!$C$2:$C$2047,'city centre offline'!$A$2:$A$2047,$A10,'city centre offline'!$B$2:$B$2047,S$3))/(SUMIFS('city centre offline'!$I$2:$I$2047,'city centre offline'!$A$2:$A$2047,$A10,'city centre offline'!$B$2:$B$2047,S$2))</f>
        <v>0.88552882788223253</v>
      </c>
      <c r="T10" s="6">
        <f>(SUMIFS('city centre offline'!$I$2:$I$2047,'overall city offline'!$A$2:$A$2047,$A10,'city centre offline'!$B$2:$B$2047,T$3)*SUMIFS('city centre offline'!$C$2:$C$2047,'city centre offline'!$A$2:$A$2047,$A10,'city centre offline'!$B$2:$B$2047,T$3))/(SUMIFS('city centre offline'!$I$2:$I$2047,'city centre offline'!$A$2:$A$2047,$A10,'city centre offline'!$B$2:$B$2047,T$2))</f>
        <v>1.0393489651989902</v>
      </c>
      <c r="U10" s="6">
        <f>(SUMIFS('city centre offline'!$I$2:$I$2047,'overall city offline'!$A$2:$A$2047,$A10,'city centre offline'!$B$2:$B$2047,U$3)*SUMIFS('city centre offline'!$C$2:$C$2047,'city centre offline'!$A$2:$A$2047,$A10,'city centre offline'!$B$2:$B$2047,U$3))/(SUMIFS('city centre offline'!$I$2:$I$2047,'city centre offline'!$A$2:$A$2047,$A10,'city centre offline'!$B$2:$B$2047,U$2))</f>
        <v>0.98248880119794135</v>
      </c>
      <c r="V10" s="6">
        <f>(SUMIFS('city centre offline'!$I$2:$I$2047,'overall city offline'!$A$2:$A$2047,$A10,'city centre offline'!$B$2:$B$2047,V$3)*SUMIFS('city centre offline'!$C$2:$C$2047,'city centre offline'!$A$2:$A$2047,$A10,'city centre offline'!$B$2:$B$2047,V$3))/(SUMIFS('city centre offline'!$I$2:$I$2047,'city centre offline'!$A$2:$A$2047,$A10,'city centre offline'!$B$2:$B$2047,V$2))</f>
        <v>0.95643350781860681</v>
      </c>
    </row>
    <row r="11" spans="1:64" x14ac:dyDescent="0.25">
      <c r="A11" s="5" t="s">
        <v>14</v>
      </c>
      <c r="B11" s="6">
        <f>(SUMIFS('city centre offline'!$I$2:$I$2047,'overall city offline'!$A$2:$A$2047,$A11,'city centre offline'!$B$2:$B$2047,B$3)*SUMIFS('city centre offline'!$C$2:$C$2047,'city centre offline'!$A$2:$A$2047,$A11,'city centre offline'!$B$2:$B$2047,B$3))/(SUMIFS('city centre offline'!$I$2:$I$2047,'city centre offline'!$A$2:$A$2047,$A11,'city centre offline'!$B$2:$B$2047,B$2))</f>
        <v>0.86408701880367933</v>
      </c>
      <c r="C11" s="6">
        <f>(SUMIFS('city centre offline'!$I$2:$I$2047,'overall city offline'!$A$2:$A$2047,$A11,'city centre offline'!$B$2:$B$2047,C$3)*SUMIFS('city centre offline'!$C$2:$C$2047,'city centre offline'!$A$2:$A$2047,$A11,'city centre offline'!$B$2:$B$2047,C$3))/(SUMIFS('city centre offline'!$I$2:$I$2047,'city centre offline'!$A$2:$A$2047,$A11,'city centre offline'!$B$2:$B$2047,C$2))</f>
        <v>0.71418862475404588</v>
      </c>
      <c r="D11" s="6">
        <f>(SUMIFS('city centre offline'!$I$2:$I$2047,'overall city offline'!$A$2:$A$2047,$A11,'city centre offline'!$B$2:$B$2047,D$3)*SUMIFS('city centre offline'!$C$2:$C$2047,'city centre offline'!$A$2:$A$2047,$A11,'city centre offline'!$B$2:$B$2047,D$3))/(SUMIFS('city centre offline'!$I$2:$I$2047,'city centre offline'!$A$2:$A$2047,$A11,'city centre offline'!$B$2:$B$2047,D$2))</f>
        <v>0.5195976784173566</v>
      </c>
      <c r="E11" s="6">
        <f>(SUMIFS('city centre offline'!$I$2:$I$2047,'overall city offline'!$A$2:$A$2047,$A11,'city centre offline'!$B$2:$B$2047,E$3)*SUMIFS('city centre offline'!$C$2:$C$2047,'city centre offline'!$A$2:$A$2047,$A11,'city centre offline'!$B$2:$B$2047,E$3))/(SUMIFS('city centre offline'!$I$2:$I$2047,'city centre offline'!$A$2:$A$2047,$A11,'city centre offline'!$B$2:$B$2047,E$2))</f>
        <v>3.301532524868863E-2</v>
      </c>
      <c r="F11" s="6">
        <f>(SUMIFS('city centre offline'!$I$2:$I$2047,'overall city offline'!$A$2:$A$2047,$A11,'city centre offline'!$B$2:$B$2047,F$3)*SUMIFS('city centre offline'!$C$2:$C$2047,'city centre offline'!$A$2:$A$2047,$A11,'city centre offline'!$B$2:$B$2047,F$3))/(SUMIFS('city centre offline'!$I$2:$I$2047,'city centre offline'!$A$2:$A$2047,$A11,'city centre offline'!$B$2:$B$2047,F$2))</f>
        <v>5.7559591709537748E-2</v>
      </c>
      <c r="G11" s="6">
        <f>(SUMIFS('city centre offline'!$I$2:$I$2047,'overall city offline'!$A$2:$A$2047,$A11,'city centre offline'!$B$2:$B$2047,G$3)*SUMIFS('city centre offline'!$C$2:$C$2047,'city centre offline'!$A$2:$A$2047,$A11,'city centre offline'!$B$2:$B$2047,G$3))/(SUMIFS('city centre offline'!$I$2:$I$2047,'city centre offline'!$A$2:$A$2047,$A11,'city centre offline'!$B$2:$B$2047,G$2))</f>
        <v>0.50373822085983189</v>
      </c>
      <c r="H11" s="6">
        <f>(SUMIFS('city centre offline'!$I$2:$I$2047,'overall city offline'!$A$2:$A$2047,$A11,'city centre offline'!$B$2:$B$2047,H$3)*SUMIFS('city centre offline'!$C$2:$C$2047,'city centre offline'!$A$2:$A$2047,$A11,'city centre offline'!$B$2:$B$2047,H$3))/(SUMIFS('city centre offline'!$I$2:$I$2047,'city centre offline'!$A$2:$A$2047,$A11,'city centre offline'!$B$2:$B$2047,H$2))</f>
        <v>1.1036067088450512</v>
      </c>
      <c r="I11" s="6">
        <f>(SUMIFS('city centre offline'!$I$2:$I$2047,'overall city offline'!$A$2:$A$2047,$A11,'city centre offline'!$B$2:$B$2047,I$3)*SUMIFS('city centre offline'!$C$2:$C$2047,'city centre offline'!$A$2:$A$2047,$A11,'city centre offline'!$B$2:$B$2047,I$3))/(SUMIFS('city centre offline'!$I$2:$I$2047,'city centre offline'!$A$2:$A$2047,$A11,'city centre offline'!$B$2:$B$2047,I$2))</f>
        <v>1.1073513188609514</v>
      </c>
      <c r="J11" s="6">
        <f>(SUMIFS('city centre offline'!$I$2:$I$2047,'overall city offline'!$A$2:$A$2047,$A11,'city centre offline'!$B$2:$B$2047,J$3)*SUMIFS('city centre offline'!$C$2:$C$2047,'city centre offline'!$A$2:$A$2047,$A11,'city centre offline'!$B$2:$B$2047,J$3))/(SUMIFS('city centre offline'!$I$2:$I$2047,'city centre offline'!$A$2:$A$2047,$A11,'city centre offline'!$B$2:$B$2047,J$2))</f>
        <v>1.0113462868030694</v>
      </c>
      <c r="K11" s="6">
        <f>(SUMIFS('city centre offline'!$I$2:$I$2047,'overall city offline'!$A$2:$A$2047,$A11,'city centre offline'!$B$2:$B$2047,K$3)*SUMIFS('city centre offline'!$C$2:$C$2047,'city centre offline'!$A$2:$A$2047,$A11,'city centre offline'!$B$2:$B$2047,K$3))/(SUMIFS('city centre offline'!$I$2:$I$2047,'city centre offline'!$A$2:$A$2047,$A11,'city centre offline'!$B$2:$B$2047,K$2))</f>
        <v>0.99060859758695219</v>
      </c>
      <c r="L11" s="6">
        <f>(SUMIFS('city centre offline'!$I$2:$I$2047,'overall city offline'!$A$2:$A$2047,$A11,'city centre offline'!$B$2:$B$2047,L$3)*SUMIFS('city centre offline'!$C$2:$C$2047,'city centre offline'!$A$2:$A$2047,$A11,'city centre offline'!$B$2:$B$2047,L$3))/(SUMIFS('city centre offline'!$I$2:$I$2047,'city centre offline'!$A$2:$A$2047,$A11,'city centre offline'!$B$2:$B$2047,L$2))</f>
        <v>0.22023964063115156</v>
      </c>
      <c r="M11" s="6">
        <f>(SUMIFS('city centre offline'!$I$2:$I$2047,'overall city offline'!$A$2:$A$2047,$A11,'city centre offline'!$B$2:$B$2047,M$3)*SUMIFS('city centre offline'!$C$2:$C$2047,'city centre offline'!$A$2:$A$2047,$A11,'city centre offline'!$B$2:$B$2047,M$3))/(SUMIFS('city centre offline'!$I$2:$I$2047,'city centre offline'!$A$2:$A$2047,$A11,'city centre offline'!$B$2:$B$2047,M$2))</f>
        <v>1.1681321404445661</v>
      </c>
      <c r="N11" s="6">
        <f>(SUMIFS('city centre offline'!$I$2:$I$2047,'overall city offline'!$A$2:$A$2047,$A11,'city centre offline'!$B$2:$B$2047,N$3)*SUMIFS('city centre offline'!$C$2:$C$2047,'city centre offline'!$A$2:$A$2047,$A11,'city centre offline'!$B$2:$B$2047,N$3))/(SUMIFS('city centre offline'!$I$2:$I$2047,'city centre offline'!$A$2:$A$2047,$A11,'city centre offline'!$B$2:$B$2047,N$2))</f>
        <v>5.0985033653243174E-2</v>
      </c>
      <c r="O11" s="6">
        <f>(SUMIFS('city centre offline'!$I$2:$I$2047,'overall city offline'!$A$2:$A$2047,$A11,'city centre offline'!$B$2:$B$2047,O$3)*SUMIFS('city centre offline'!$C$2:$C$2047,'city centre offline'!$A$2:$A$2047,$A11,'city centre offline'!$B$2:$B$2047,O$3))/(SUMIFS('city centre offline'!$I$2:$I$2047,'city centre offline'!$A$2:$A$2047,$A11,'city centre offline'!$B$2:$B$2047,O$2))</f>
        <v>6.7474240314499251E-2</v>
      </c>
      <c r="P11" s="6">
        <f>(SUMIFS('city centre offline'!$I$2:$I$2047,'overall city offline'!$A$2:$A$2047,$A11,'city centre offline'!$B$2:$B$2047,P$3)*SUMIFS('city centre offline'!$C$2:$C$2047,'city centre offline'!$A$2:$A$2047,$A11,'city centre offline'!$B$2:$B$2047,P$3))/(SUMIFS('city centre offline'!$I$2:$I$2047,'city centre offline'!$A$2:$A$2047,$A11,'city centre offline'!$B$2:$B$2047,P$2))</f>
        <v>0.10445574399738689</v>
      </c>
      <c r="Q11" s="6">
        <f>(SUMIFS('city centre offline'!$I$2:$I$2047,'overall city offline'!$A$2:$A$2047,$A11,'city centre offline'!$B$2:$B$2047,Q$3)*SUMIFS('city centre offline'!$C$2:$C$2047,'city centre offline'!$A$2:$A$2047,$A11,'city centre offline'!$B$2:$B$2047,Q$3))/(SUMIFS('city centre offline'!$I$2:$I$2047,'city centre offline'!$A$2:$A$2047,$A11,'city centre offline'!$B$2:$B$2047,Q$2))</f>
        <v>0.84395504666878407</v>
      </c>
      <c r="R11" s="6">
        <f>(SUMIFS('city centre offline'!$I$2:$I$2047,'overall city offline'!$A$2:$A$2047,$A11,'city centre offline'!$B$2:$B$2047,R$3)*SUMIFS('city centre offline'!$C$2:$C$2047,'city centre offline'!$A$2:$A$2047,$A11,'city centre offline'!$B$2:$B$2047,R$3))/(SUMIFS('city centre offline'!$I$2:$I$2047,'city centre offline'!$A$2:$A$2047,$A11,'city centre offline'!$B$2:$B$2047,R$2))</f>
        <v>1.0125849775638727</v>
      </c>
      <c r="S11" s="6">
        <f>(SUMIFS('city centre offline'!$I$2:$I$2047,'overall city offline'!$A$2:$A$2047,$A11,'city centre offline'!$B$2:$B$2047,S$3)*SUMIFS('city centre offline'!$C$2:$C$2047,'city centre offline'!$A$2:$A$2047,$A11,'city centre offline'!$B$2:$B$2047,S$3))/(SUMIFS('city centre offline'!$I$2:$I$2047,'city centre offline'!$A$2:$A$2047,$A11,'city centre offline'!$B$2:$B$2047,S$2))</f>
        <v>1.166457514189537</v>
      </c>
      <c r="T11" s="6">
        <f>(SUMIFS('city centre offline'!$I$2:$I$2047,'overall city offline'!$A$2:$A$2047,$A11,'city centre offline'!$B$2:$B$2047,T$3)*SUMIFS('city centre offline'!$C$2:$C$2047,'city centre offline'!$A$2:$A$2047,$A11,'city centre offline'!$B$2:$B$2047,T$3))/(SUMIFS('city centre offline'!$I$2:$I$2047,'city centre offline'!$A$2:$A$2047,$A11,'city centre offline'!$B$2:$B$2047,T$2))</f>
        <v>1.2012859339606941</v>
      </c>
      <c r="U11" s="6">
        <f>(SUMIFS('city centre offline'!$I$2:$I$2047,'overall city offline'!$A$2:$A$2047,$A11,'city centre offline'!$B$2:$B$2047,U$3)*SUMIFS('city centre offline'!$C$2:$C$2047,'city centre offline'!$A$2:$A$2047,$A11,'city centre offline'!$B$2:$B$2047,U$3))/(SUMIFS('city centre offline'!$I$2:$I$2047,'city centre offline'!$A$2:$A$2047,$A11,'city centre offline'!$B$2:$B$2047,U$2))</f>
        <v>1.144306597432494</v>
      </c>
      <c r="V11" s="6">
        <f>(SUMIFS('city centre offline'!$I$2:$I$2047,'overall city offline'!$A$2:$A$2047,$A11,'city centre offline'!$B$2:$B$2047,V$3)*SUMIFS('city centre offline'!$C$2:$C$2047,'city centre offline'!$A$2:$A$2047,$A11,'city centre offline'!$B$2:$B$2047,V$3))/(SUMIFS('city centre offline'!$I$2:$I$2047,'city centre offline'!$A$2:$A$2047,$A11,'city centre offline'!$B$2:$B$2047,V$2))</f>
        <v>1.0169175068566123</v>
      </c>
    </row>
    <row r="12" spans="1:64" x14ac:dyDescent="0.25">
      <c r="A12" s="5" t="s">
        <v>15</v>
      </c>
      <c r="B12" s="6">
        <f>(SUMIFS('city centre offline'!$I$2:$I$2047,'overall city offline'!$A$2:$A$2047,$A12,'city centre offline'!$B$2:$B$2047,B$3)*SUMIFS('city centre offline'!$C$2:$C$2047,'city centre offline'!$A$2:$A$2047,$A12,'city centre offline'!$B$2:$B$2047,B$3))/(SUMIFS('city centre offline'!$I$2:$I$2047,'city centre offline'!$A$2:$A$2047,$A12,'city centre offline'!$B$2:$B$2047,B$2))</f>
        <v>0.71113420765567636</v>
      </c>
      <c r="C12" s="6">
        <f>(SUMIFS('city centre offline'!$I$2:$I$2047,'overall city offline'!$A$2:$A$2047,$A12,'city centre offline'!$B$2:$B$2047,C$3)*SUMIFS('city centre offline'!$C$2:$C$2047,'city centre offline'!$A$2:$A$2047,$A12,'city centre offline'!$B$2:$B$2047,C$3))/(SUMIFS('city centre offline'!$I$2:$I$2047,'city centre offline'!$A$2:$A$2047,$A12,'city centre offline'!$B$2:$B$2047,C$2))</f>
        <v>0.69585736661069508</v>
      </c>
      <c r="D12" s="6">
        <f>(SUMIFS('city centre offline'!$I$2:$I$2047,'overall city offline'!$A$2:$A$2047,$A12,'city centre offline'!$B$2:$B$2047,D$3)*SUMIFS('city centre offline'!$C$2:$C$2047,'city centre offline'!$A$2:$A$2047,$A12,'city centre offline'!$B$2:$B$2047,D$3))/(SUMIFS('city centre offline'!$I$2:$I$2047,'city centre offline'!$A$2:$A$2047,$A12,'city centre offline'!$B$2:$B$2047,D$2))</f>
        <v>0.53297812457159022</v>
      </c>
      <c r="E12" s="6">
        <f>(SUMIFS('city centre offline'!$I$2:$I$2047,'overall city offline'!$A$2:$A$2047,$A12,'city centre offline'!$B$2:$B$2047,E$3)*SUMIFS('city centre offline'!$C$2:$C$2047,'city centre offline'!$A$2:$A$2047,$A12,'city centre offline'!$B$2:$B$2047,E$3))/(SUMIFS('city centre offline'!$I$2:$I$2047,'city centre offline'!$A$2:$A$2047,$A12,'city centre offline'!$B$2:$B$2047,E$2))</f>
        <v>0</v>
      </c>
      <c r="F12" s="6">
        <f>(SUMIFS('city centre offline'!$I$2:$I$2047,'overall city offline'!$A$2:$A$2047,$A12,'city centre offline'!$B$2:$B$2047,F$3)*SUMIFS('city centre offline'!$C$2:$C$2047,'city centre offline'!$A$2:$A$2047,$A12,'city centre offline'!$B$2:$B$2047,F$3))/(SUMIFS('city centre offline'!$I$2:$I$2047,'city centre offline'!$A$2:$A$2047,$A12,'city centre offline'!$B$2:$B$2047,F$2))</f>
        <v>1.381172667027761E-5</v>
      </c>
      <c r="G12" s="6">
        <f>(SUMIFS('city centre offline'!$I$2:$I$2047,'overall city offline'!$A$2:$A$2047,$A12,'city centre offline'!$B$2:$B$2047,G$3)*SUMIFS('city centre offline'!$C$2:$C$2047,'city centre offline'!$A$2:$A$2047,$A12,'city centre offline'!$B$2:$B$2047,G$3))/(SUMIFS('city centre offline'!$I$2:$I$2047,'city centre offline'!$A$2:$A$2047,$A12,'city centre offline'!$B$2:$B$2047,G$2))</f>
        <v>0.50762683313542922</v>
      </c>
      <c r="H12" s="6">
        <f>(SUMIFS('city centre offline'!$I$2:$I$2047,'overall city offline'!$A$2:$A$2047,$A12,'city centre offline'!$B$2:$B$2047,H$3)*SUMIFS('city centre offline'!$C$2:$C$2047,'city centre offline'!$A$2:$A$2047,$A12,'city centre offline'!$B$2:$B$2047,H$3))/(SUMIFS('city centre offline'!$I$2:$I$2047,'city centre offline'!$A$2:$A$2047,$A12,'city centre offline'!$B$2:$B$2047,H$2))</f>
        <v>1.0555317682652043</v>
      </c>
      <c r="I12" s="6">
        <f>(SUMIFS('city centre offline'!$I$2:$I$2047,'overall city offline'!$A$2:$A$2047,$A12,'city centre offline'!$B$2:$B$2047,I$3)*SUMIFS('city centre offline'!$C$2:$C$2047,'city centre offline'!$A$2:$A$2047,$A12,'city centre offline'!$B$2:$B$2047,I$3))/(SUMIFS('city centre offline'!$I$2:$I$2047,'city centre offline'!$A$2:$A$2047,$A12,'city centre offline'!$B$2:$B$2047,I$2))</f>
        <v>1.3564266864355794</v>
      </c>
      <c r="J12" s="6">
        <f>(SUMIFS('city centre offline'!$I$2:$I$2047,'overall city offline'!$A$2:$A$2047,$A12,'city centre offline'!$B$2:$B$2047,J$3)*SUMIFS('city centre offline'!$C$2:$C$2047,'city centre offline'!$A$2:$A$2047,$A12,'city centre offline'!$B$2:$B$2047,J$3))/(SUMIFS('city centre offline'!$I$2:$I$2047,'city centre offline'!$A$2:$A$2047,$A12,'city centre offline'!$B$2:$B$2047,J$2))</f>
        <v>1.0383764773633299</v>
      </c>
      <c r="K12" s="6">
        <f>(SUMIFS('city centre offline'!$I$2:$I$2047,'overall city offline'!$A$2:$A$2047,$A12,'city centre offline'!$B$2:$B$2047,K$3)*SUMIFS('city centre offline'!$C$2:$C$2047,'city centre offline'!$A$2:$A$2047,$A12,'city centre offline'!$B$2:$B$2047,K$3))/(SUMIFS('city centre offline'!$I$2:$I$2047,'city centre offline'!$A$2:$A$2047,$A12,'city centre offline'!$B$2:$B$2047,K$2))</f>
        <v>0.97640123626651032</v>
      </c>
      <c r="L12" s="6">
        <f>(SUMIFS('city centre offline'!$I$2:$I$2047,'overall city offline'!$A$2:$A$2047,$A12,'city centre offline'!$B$2:$B$2047,L$3)*SUMIFS('city centre offline'!$C$2:$C$2047,'city centre offline'!$A$2:$A$2047,$A12,'city centre offline'!$B$2:$B$2047,L$3))/(SUMIFS('city centre offline'!$I$2:$I$2047,'city centre offline'!$A$2:$A$2047,$A12,'city centre offline'!$B$2:$B$2047,L$2))</f>
        <v>0.29987138879672004</v>
      </c>
      <c r="M12" s="6">
        <f>(SUMIFS('city centre offline'!$I$2:$I$2047,'overall city offline'!$A$2:$A$2047,$A12,'city centre offline'!$B$2:$B$2047,M$3)*SUMIFS('city centre offline'!$C$2:$C$2047,'city centre offline'!$A$2:$A$2047,$A12,'city centre offline'!$B$2:$B$2047,M$3))/(SUMIFS('city centre offline'!$I$2:$I$2047,'city centre offline'!$A$2:$A$2047,$A12,'city centre offline'!$B$2:$B$2047,M$2))</f>
        <v>1.1197937153326509</v>
      </c>
      <c r="N12" s="6">
        <f>(SUMIFS('city centre offline'!$I$2:$I$2047,'overall city offline'!$A$2:$A$2047,$A12,'city centre offline'!$B$2:$B$2047,N$3)*SUMIFS('city centre offline'!$C$2:$C$2047,'city centre offline'!$A$2:$A$2047,$A12,'city centre offline'!$B$2:$B$2047,N$3))/(SUMIFS('city centre offline'!$I$2:$I$2047,'city centre offline'!$A$2:$A$2047,$A12,'city centre offline'!$B$2:$B$2047,N$2))</f>
        <v>5.4989442796582058E-3</v>
      </c>
      <c r="O12" s="6">
        <f>(SUMIFS('city centre offline'!$I$2:$I$2047,'overall city offline'!$A$2:$A$2047,$A12,'city centre offline'!$B$2:$B$2047,O$3)*SUMIFS('city centre offline'!$C$2:$C$2047,'city centre offline'!$A$2:$A$2047,$A12,'city centre offline'!$B$2:$B$2047,O$3))/(SUMIFS('city centre offline'!$I$2:$I$2047,'city centre offline'!$A$2:$A$2047,$A12,'city centre offline'!$B$2:$B$2047,O$2))</f>
        <v>1.3007856350701941E-2</v>
      </c>
      <c r="P12" s="6">
        <f>(SUMIFS('city centre offline'!$I$2:$I$2047,'overall city offline'!$A$2:$A$2047,$A12,'city centre offline'!$B$2:$B$2047,P$3)*SUMIFS('city centre offline'!$C$2:$C$2047,'city centre offline'!$A$2:$A$2047,$A12,'city centre offline'!$B$2:$B$2047,P$3))/(SUMIFS('city centre offline'!$I$2:$I$2047,'city centre offline'!$A$2:$A$2047,$A12,'city centre offline'!$B$2:$B$2047,P$2))</f>
        <v>8.2916045026472318E-2</v>
      </c>
      <c r="Q12" s="6">
        <f>(SUMIFS('city centre offline'!$I$2:$I$2047,'overall city offline'!$A$2:$A$2047,$A12,'city centre offline'!$B$2:$B$2047,Q$3)*SUMIFS('city centre offline'!$C$2:$C$2047,'city centre offline'!$A$2:$A$2047,$A12,'city centre offline'!$B$2:$B$2047,Q$3))/(SUMIFS('city centre offline'!$I$2:$I$2047,'city centre offline'!$A$2:$A$2047,$A12,'city centre offline'!$B$2:$B$2047,Q$2))</f>
        <v>1.0606041674676925</v>
      </c>
      <c r="R12" s="6">
        <f>(SUMIFS('city centre offline'!$I$2:$I$2047,'overall city offline'!$A$2:$A$2047,$A12,'city centre offline'!$B$2:$B$2047,R$3)*SUMIFS('city centre offline'!$C$2:$C$2047,'city centre offline'!$A$2:$A$2047,$A12,'city centre offline'!$B$2:$B$2047,R$3))/(SUMIFS('city centre offline'!$I$2:$I$2047,'city centre offline'!$A$2:$A$2047,$A12,'city centre offline'!$B$2:$B$2047,R$2))</f>
        <v>1.0025071919382913</v>
      </c>
      <c r="S12" s="6">
        <f>(SUMIFS('city centre offline'!$I$2:$I$2047,'overall city offline'!$A$2:$A$2047,$A12,'city centre offline'!$B$2:$B$2047,S$3)*SUMIFS('city centre offline'!$C$2:$C$2047,'city centre offline'!$A$2:$A$2047,$A12,'city centre offline'!$B$2:$B$2047,S$3))/(SUMIFS('city centre offline'!$I$2:$I$2047,'city centre offline'!$A$2:$A$2047,$A12,'city centre offline'!$B$2:$B$2047,S$2))</f>
        <v>0.91881758559961368</v>
      </c>
      <c r="T12" s="6">
        <f>(SUMIFS('city centre offline'!$I$2:$I$2047,'overall city offline'!$A$2:$A$2047,$A12,'city centre offline'!$B$2:$B$2047,T$3)*SUMIFS('city centre offline'!$C$2:$C$2047,'city centre offline'!$A$2:$A$2047,$A12,'city centre offline'!$B$2:$B$2047,T$3))/(SUMIFS('city centre offline'!$I$2:$I$2047,'city centre offline'!$A$2:$A$2047,$A12,'city centre offline'!$B$2:$B$2047,T$2))</f>
        <v>1.2135277395386164</v>
      </c>
      <c r="U12" s="6">
        <f>(SUMIFS('city centre offline'!$I$2:$I$2047,'overall city offline'!$A$2:$A$2047,$A12,'city centre offline'!$B$2:$B$2047,U$3)*SUMIFS('city centre offline'!$C$2:$C$2047,'city centre offline'!$A$2:$A$2047,$A12,'city centre offline'!$B$2:$B$2047,U$3))/(SUMIFS('city centre offline'!$I$2:$I$2047,'city centre offline'!$A$2:$A$2047,$A12,'city centre offline'!$B$2:$B$2047,U$2))</f>
        <v>1.2992085238764868</v>
      </c>
      <c r="V12" s="6">
        <f>(SUMIFS('city centre offline'!$I$2:$I$2047,'overall city offline'!$A$2:$A$2047,$A12,'city centre offline'!$B$2:$B$2047,V$3)*SUMIFS('city centre offline'!$C$2:$C$2047,'city centre offline'!$A$2:$A$2047,$A12,'city centre offline'!$B$2:$B$2047,V$3))/(SUMIFS('city centre offline'!$I$2:$I$2047,'city centre offline'!$A$2:$A$2047,$A12,'city centre offline'!$B$2:$B$2047,V$2))</f>
        <v>0.91777482140860922</v>
      </c>
    </row>
    <row r="13" spans="1:64" x14ac:dyDescent="0.25">
      <c r="A13" s="5" t="s">
        <v>16</v>
      </c>
      <c r="B13" s="6">
        <f>(SUMIFS('city centre offline'!$I$2:$I$2047,'overall city offline'!$A$2:$A$2047,$A13,'city centre offline'!$B$2:$B$2047,B$3)*SUMIFS('city centre offline'!$C$2:$C$2047,'city centre offline'!$A$2:$A$2047,$A13,'city centre offline'!$B$2:$B$2047,B$3))/(SUMIFS('city centre offline'!$I$2:$I$2047,'city centre offline'!$A$2:$A$2047,$A13,'city centre offline'!$B$2:$B$2047,B$2))</f>
        <v>0.78564689366551532</v>
      </c>
      <c r="C13" s="6">
        <f>(SUMIFS('city centre offline'!$I$2:$I$2047,'overall city offline'!$A$2:$A$2047,$A13,'city centre offline'!$B$2:$B$2047,C$3)*SUMIFS('city centre offline'!$C$2:$C$2047,'city centre offline'!$A$2:$A$2047,$A13,'city centre offline'!$B$2:$B$2047,C$3))/(SUMIFS('city centre offline'!$I$2:$I$2047,'city centre offline'!$A$2:$A$2047,$A13,'city centre offline'!$B$2:$B$2047,C$2))</f>
        <v>0.82351214911698856</v>
      </c>
      <c r="D13" s="6">
        <f>(SUMIFS('city centre offline'!$I$2:$I$2047,'overall city offline'!$A$2:$A$2047,$A13,'city centre offline'!$B$2:$B$2047,D$3)*SUMIFS('city centre offline'!$C$2:$C$2047,'city centre offline'!$A$2:$A$2047,$A13,'city centre offline'!$B$2:$B$2047,D$3))/(SUMIFS('city centre offline'!$I$2:$I$2047,'city centre offline'!$A$2:$A$2047,$A13,'city centre offline'!$B$2:$B$2047,D$2))</f>
        <v>0.54258390511769716</v>
      </c>
      <c r="E13" s="6">
        <f>(SUMIFS('city centre offline'!$I$2:$I$2047,'overall city offline'!$A$2:$A$2047,$A13,'city centre offline'!$B$2:$B$2047,E$3)*SUMIFS('city centre offline'!$C$2:$C$2047,'city centre offline'!$A$2:$A$2047,$A13,'city centre offline'!$B$2:$B$2047,E$3))/(SUMIFS('city centre offline'!$I$2:$I$2047,'city centre offline'!$A$2:$A$2047,$A13,'city centre offline'!$B$2:$B$2047,E$2))</f>
        <v>7.1180257721708301E-2</v>
      </c>
      <c r="F13" s="6">
        <f>(SUMIFS('city centre offline'!$I$2:$I$2047,'overall city offline'!$A$2:$A$2047,$A13,'city centre offline'!$B$2:$B$2047,F$3)*SUMIFS('city centre offline'!$C$2:$C$2047,'city centre offline'!$A$2:$A$2047,$A13,'city centre offline'!$B$2:$B$2047,F$3))/(SUMIFS('city centre offline'!$I$2:$I$2047,'city centre offline'!$A$2:$A$2047,$A13,'city centre offline'!$B$2:$B$2047,F$2))</f>
        <v>9.2116631770520929E-2</v>
      </c>
      <c r="G13" s="6">
        <f>(SUMIFS('city centre offline'!$I$2:$I$2047,'overall city offline'!$A$2:$A$2047,$A13,'city centre offline'!$B$2:$B$2047,G$3)*SUMIFS('city centre offline'!$C$2:$C$2047,'city centre offline'!$A$2:$A$2047,$A13,'city centre offline'!$B$2:$B$2047,G$3))/(SUMIFS('city centre offline'!$I$2:$I$2047,'city centre offline'!$A$2:$A$2047,$A13,'city centre offline'!$B$2:$B$2047,G$2))</f>
        <v>0.47067740065754921</v>
      </c>
      <c r="H13" s="6">
        <f>(SUMIFS('city centre offline'!$I$2:$I$2047,'overall city offline'!$A$2:$A$2047,$A13,'city centre offline'!$B$2:$B$2047,H$3)*SUMIFS('city centre offline'!$C$2:$C$2047,'city centre offline'!$A$2:$A$2047,$A13,'city centre offline'!$B$2:$B$2047,H$3))/(SUMIFS('city centre offline'!$I$2:$I$2047,'city centre offline'!$A$2:$A$2047,$A13,'city centre offline'!$B$2:$B$2047,H$2))</f>
        <v>0.86179576453223727</v>
      </c>
      <c r="I13" s="6">
        <f>(SUMIFS('city centre offline'!$I$2:$I$2047,'overall city offline'!$A$2:$A$2047,$A13,'city centre offline'!$B$2:$B$2047,I$3)*SUMIFS('city centre offline'!$C$2:$C$2047,'city centre offline'!$A$2:$A$2047,$A13,'city centre offline'!$B$2:$B$2047,I$3))/(SUMIFS('city centre offline'!$I$2:$I$2047,'city centre offline'!$A$2:$A$2047,$A13,'city centre offline'!$B$2:$B$2047,I$2))</f>
        <v>0.85575050069208125</v>
      </c>
      <c r="J13" s="6">
        <f>(SUMIFS('city centre offline'!$I$2:$I$2047,'overall city offline'!$A$2:$A$2047,$A13,'city centre offline'!$B$2:$B$2047,J$3)*SUMIFS('city centre offline'!$C$2:$C$2047,'city centre offline'!$A$2:$A$2047,$A13,'city centre offline'!$B$2:$B$2047,J$3))/(SUMIFS('city centre offline'!$I$2:$I$2047,'city centre offline'!$A$2:$A$2047,$A13,'city centre offline'!$B$2:$B$2047,J$2))</f>
        <v>0.76661217003598947</v>
      </c>
      <c r="K13" s="6">
        <f>(SUMIFS('city centre offline'!$I$2:$I$2047,'overall city offline'!$A$2:$A$2047,$A13,'city centre offline'!$B$2:$B$2047,K$3)*SUMIFS('city centre offline'!$C$2:$C$2047,'city centre offline'!$A$2:$A$2047,$A13,'city centre offline'!$B$2:$B$2047,K$3))/(SUMIFS('city centre offline'!$I$2:$I$2047,'city centre offline'!$A$2:$A$2047,$A13,'city centre offline'!$B$2:$B$2047,K$2))</f>
        <v>0.84529502024443692</v>
      </c>
      <c r="L13" s="6">
        <f>(SUMIFS('city centre offline'!$I$2:$I$2047,'overall city offline'!$A$2:$A$2047,$A13,'city centre offline'!$B$2:$B$2047,L$3)*SUMIFS('city centre offline'!$C$2:$C$2047,'city centre offline'!$A$2:$A$2047,$A13,'city centre offline'!$B$2:$B$2047,L$3))/(SUMIFS('city centre offline'!$I$2:$I$2047,'city centre offline'!$A$2:$A$2047,$A13,'city centre offline'!$B$2:$B$2047,L$2))</f>
        <v>0.22439541002560406</v>
      </c>
      <c r="M13" s="6">
        <f>(SUMIFS('city centre offline'!$I$2:$I$2047,'overall city offline'!$A$2:$A$2047,$A13,'city centre offline'!$B$2:$B$2047,M$3)*SUMIFS('city centre offline'!$C$2:$C$2047,'city centre offline'!$A$2:$A$2047,$A13,'city centre offline'!$B$2:$B$2047,M$3))/(SUMIFS('city centre offline'!$I$2:$I$2047,'city centre offline'!$A$2:$A$2047,$A13,'city centre offline'!$B$2:$B$2047,M$2))</f>
        <v>1.2253643228067175</v>
      </c>
      <c r="N13" s="6">
        <f>(SUMIFS('city centre offline'!$I$2:$I$2047,'overall city offline'!$A$2:$A$2047,$A13,'city centre offline'!$B$2:$B$2047,N$3)*SUMIFS('city centre offline'!$C$2:$C$2047,'city centre offline'!$A$2:$A$2047,$A13,'city centre offline'!$B$2:$B$2047,N$3))/(SUMIFS('city centre offline'!$I$2:$I$2047,'city centre offline'!$A$2:$A$2047,$A13,'city centre offline'!$B$2:$B$2047,N$2))</f>
        <v>0.15996264321413065</v>
      </c>
      <c r="O13" s="6">
        <f>(SUMIFS('city centre offline'!$I$2:$I$2047,'overall city offline'!$A$2:$A$2047,$A13,'city centre offline'!$B$2:$B$2047,O$3)*SUMIFS('city centre offline'!$C$2:$C$2047,'city centre offline'!$A$2:$A$2047,$A13,'city centre offline'!$B$2:$B$2047,O$3))/(SUMIFS('city centre offline'!$I$2:$I$2047,'city centre offline'!$A$2:$A$2047,$A13,'city centre offline'!$B$2:$B$2047,O$2))</f>
        <v>8.3221019256251805E-2</v>
      </c>
      <c r="P13" s="6">
        <f>(SUMIFS('city centre offline'!$I$2:$I$2047,'overall city offline'!$A$2:$A$2047,$A13,'city centre offline'!$B$2:$B$2047,P$3)*SUMIFS('city centre offline'!$C$2:$C$2047,'city centre offline'!$A$2:$A$2047,$A13,'city centre offline'!$B$2:$B$2047,P$3))/(SUMIFS('city centre offline'!$I$2:$I$2047,'city centre offline'!$A$2:$A$2047,$A13,'city centre offline'!$B$2:$B$2047,P$2))</f>
        <v>9.8715879574562126E-2</v>
      </c>
      <c r="Q13" s="6">
        <f>(SUMIFS('city centre offline'!$I$2:$I$2047,'overall city offline'!$A$2:$A$2047,$A13,'city centre offline'!$B$2:$B$2047,Q$3)*SUMIFS('city centre offline'!$C$2:$C$2047,'city centre offline'!$A$2:$A$2047,$A13,'city centre offline'!$B$2:$B$2047,Q$3))/(SUMIFS('city centre offline'!$I$2:$I$2047,'city centre offline'!$A$2:$A$2047,$A13,'city centre offline'!$B$2:$B$2047,Q$2))</f>
        <v>0.79533783926364465</v>
      </c>
      <c r="R13" s="6">
        <f>(SUMIFS('city centre offline'!$I$2:$I$2047,'overall city offline'!$A$2:$A$2047,$A13,'city centre offline'!$B$2:$B$2047,R$3)*SUMIFS('city centre offline'!$C$2:$C$2047,'city centre offline'!$A$2:$A$2047,$A13,'city centre offline'!$B$2:$B$2047,R$3))/(SUMIFS('city centre offline'!$I$2:$I$2047,'city centre offline'!$A$2:$A$2047,$A13,'city centre offline'!$B$2:$B$2047,R$2))</f>
        <v>0.98731970312559192</v>
      </c>
      <c r="S13" s="6">
        <f>(SUMIFS('city centre offline'!$I$2:$I$2047,'overall city offline'!$A$2:$A$2047,$A13,'city centre offline'!$B$2:$B$2047,S$3)*SUMIFS('city centre offline'!$C$2:$C$2047,'city centre offline'!$A$2:$A$2047,$A13,'city centre offline'!$B$2:$B$2047,S$3))/(SUMIFS('city centre offline'!$I$2:$I$2047,'city centre offline'!$A$2:$A$2047,$A13,'city centre offline'!$B$2:$B$2047,S$2))</f>
        <v>0.84550390062630887</v>
      </c>
      <c r="T13" s="6">
        <f>(SUMIFS('city centre offline'!$I$2:$I$2047,'overall city offline'!$A$2:$A$2047,$A13,'city centre offline'!$B$2:$B$2047,T$3)*SUMIFS('city centre offline'!$C$2:$C$2047,'city centre offline'!$A$2:$A$2047,$A13,'city centre offline'!$B$2:$B$2047,T$3))/(SUMIFS('city centre offline'!$I$2:$I$2047,'city centre offline'!$A$2:$A$2047,$A13,'city centre offline'!$B$2:$B$2047,T$2))</f>
        <v>0.93668184226221585</v>
      </c>
      <c r="U13" s="6">
        <f>(SUMIFS('city centre offline'!$I$2:$I$2047,'overall city offline'!$A$2:$A$2047,$A13,'city centre offline'!$B$2:$B$2047,U$3)*SUMIFS('city centre offline'!$C$2:$C$2047,'city centre offline'!$A$2:$A$2047,$A13,'city centre offline'!$B$2:$B$2047,U$3))/(SUMIFS('city centre offline'!$I$2:$I$2047,'city centre offline'!$A$2:$A$2047,$A13,'city centre offline'!$B$2:$B$2047,U$2))</f>
        <v>0.93407108481001089</v>
      </c>
      <c r="V13" s="6">
        <f>(SUMIFS('city centre offline'!$I$2:$I$2047,'overall city offline'!$A$2:$A$2047,$A13,'city centre offline'!$B$2:$B$2047,V$3)*SUMIFS('city centre offline'!$C$2:$C$2047,'city centre offline'!$A$2:$A$2047,$A13,'city centre offline'!$B$2:$B$2047,V$3))/(SUMIFS('city centre offline'!$I$2:$I$2047,'city centre offline'!$A$2:$A$2047,$A13,'city centre offline'!$B$2:$B$2047,V$2))</f>
        <v>0.86233065036012302</v>
      </c>
    </row>
    <row r="14" spans="1:64" x14ac:dyDescent="0.25">
      <c r="A14" s="5" t="s">
        <v>17</v>
      </c>
      <c r="B14" s="6">
        <f>(SUMIFS('city centre offline'!$I$2:$I$2047,'overall city offline'!$A$2:$A$2047,$A14,'city centre offline'!$B$2:$B$2047,B$3)*SUMIFS('city centre offline'!$C$2:$C$2047,'city centre offline'!$A$2:$A$2047,$A14,'city centre offline'!$B$2:$B$2047,B$3))/(SUMIFS('city centre offline'!$I$2:$I$2047,'city centre offline'!$A$2:$A$2047,$A14,'city centre offline'!$B$2:$B$2047,B$2))</f>
        <v>0.73752809020278587</v>
      </c>
      <c r="C14" s="6">
        <f>(SUMIFS('city centre offline'!$I$2:$I$2047,'overall city offline'!$A$2:$A$2047,$A14,'city centre offline'!$B$2:$B$2047,C$3)*SUMIFS('city centre offline'!$C$2:$C$2047,'city centre offline'!$A$2:$A$2047,$A14,'city centre offline'!$B$2:$B$2047,C$3))/(SUMIFS('city centre offline'!$I$2:$I$2047,'city centre offline'!$A$2:$A$2047,$A14,'city centre offline'!$B$2:$B$2047,C$2))</f>
        <v>0.7766554316230746</v>
      </c>
      <c r="D14" s="6">
        <f>(SUMIFS('city centre offline'!$I$2:$I$2047,'overall city offline'!$A$2:$A$2047,$A14,'city centre offline'!$B$2:$B$2047,D$3)*SUMIFS('city centre offline'!$C$2:$C$2047,'city centre offline'!$A$2:$A$2047,$A14,'city centre offline'!$B$2:$B$2047,D$3))/(SUMIFS('city centre offline'!$I$2:$I$2047,'city centre offline'!$A$2:$A$2047,$A14,'city centre offline'!$B$2:$B$2047,D$2))</f>
        <v>0.43249843053633241</v>
      </c>
      <c r="E14" s="6">
        <f>(SUMIFS('city centre offline'!$I$2:$I$2047,'overall city offline'!$A$2:$A$2047,$A14,'city centre offline'!$B$2:$B$2047,E$3)*SUMIFS('city centre offline'!$C$2:$C$2047,'city centre offline'!$A$2:$A$2047,$A14,'city centre offline'!$B$2:$B$2047,E$3))/(SUMIFS('city centre offline'!$I$2:$I$2047,'city centre offline'!$A$2:$A$2047,$A14,'city centre offline'!$B$2:$B$2047,E$2))</f>
        <v>4.2957927861209104E-2</v>
      </c>
      <c r="F14" s="6">
        <f>(SUMIFS('city centre offline'!$I$2:$I$2047,'overall city offline'!$A$2:$A$2047,$A14,'city centre offline'!$B$2:$B$2047,F$3)*SUMIFS('city centre offline'!$C$2:$C$2047,'city centre offline'!$A$2:$A$2047,$A14,'city centre offline'!$B$2:$B$2047,F$3))/(SUMIFS('city centre offline'!$I$2:$I$2047,'city centre offline'!$A$2:$A$2047,$A14,'city centre offline'!$B$2:$B$2047,F$2))</f>
        <v>6.2711264196766203E-2</v>
      </c>
      <c r="G14" s="6">
        <f>(SUMIFS('city centre offline'!$I$2:$I$2047,'overall city offline'!$A$2:$A$2047,$A14,'city centre offline'!$B$2:$B$2047,G$3)*SUMIFS('city centre offline'!$C$2:$C$2047,'city centre offline'!$A$2:$A$2047,$A14,'city centre offline'!$B$2:$B$2047,G$3))/(SUMIFS('city centre offline'!$I$2:$I$2047,'city centre offline'!$A$2:$A$2047,$A14,'city centre offline'!$B$2:$B$2047,G$2))</f>
        <v>0.36467327474079397</v>
      </c>
      <c r="H14" s="6">
        <f>(SUMIFS('city centre offline'!$I$2:$I$2047,'overall city offline'!$A$2:$A$2047,$A14,'city centre offline'!$B$2:$B$2047,H$3)*SUMIFS('city centre offline'!$C$2:$C$2047,'city centre offline'!$A$2:$A$2047,$A14,'city centre offline'!$B$2:$B$2047,H$3))/(SUMIFS('city centre offline'!$I$2:$I$2047,'city centre offline'!$A$2:$A$2047,$A14,'city centre offline'!$B$2:$B$2047,H$2))</f>
        <v>0.79232280181644932</v>
      </c>
      <c r="I14" s="6">
        <f>(SUMIFS('city centre offline'!$I$2:$I$2047,'overall city offline'!$A$2:$A$2047,$A14,'city centre offline'!$B$2:$B$2047,I$3)*SUMIFS('city centre offline'!$C$2:$C$2047,'city centre offline'!$A$2:$A$2047,$A14,'city centre offline'!$B$2:$B$2047,I$3))/(SUMIFS('city centre offline'!$I$2:$I$2047,'city centre offline'!$A$2:$A$2047,$A14,'city centre offline'!$B$2:$B$2047,I$2))</f>
        <v>1.0576245730554008</v>
      </c>
      <c r="J14" s="6">
        <f>(SUMIFS('city centre offline'!$I$2:$I$2047,'overall city offline'!$A$2:$A$2047,$A14,'city centre offline'!$B$2:$B$2047,J$3)*SUMIFS('city centre offline'!$C$2:$C$2047,'city centre offline'!$A$2:$A$2047,$A14,'city centre offline'!$B$2:$B$2047,J$3))/(SUMIFS('city centre offline'!$I$2:$I$2047,'city centre offline'!$A$2:$A$2047,$A14,'city centre offline'!$B$2:$B$2047,J$2))</f>
        <v>0.89836830764859243</v>
      </c>
      <c r="K14" s="6">
        <f>(SUMIFS('city centre offline'!$I$2:$I$2047,'overall city offline'!$A$2:$A$2047,$A14,'city centre offline'!$B$2:$B$2047,K$3)*SUMIFS('city centre offline'!$C$2:$C$2047,'city centre offline'!$A$2:$A$2047,$A14,'city centre offline'!$B$2:$B$2047,K$3))/(SUMIFS('city centre offline'!$I$2:$I$2047,'city centre offline'!$A$2:$A$2047,$A14,'city centre offline'!$B$2:$B$2047,K$2))</f>
        <v>0.91490595483512371</v>
      </c>
      <c r="L14" s="6">
        <f>(SUMIFS('city centre offline'!$I$2:$I$2047,'overall city offline'!$A$2:$A$2047,$A14,'city centre offline'!$B$2:$B$2047,L$3)*SUMIFS('city centre offline'!$C$2:$C$2047,'city centre offline'!$A$2:$A$2047,$A14,'city centre offline'!$B$2:$B$2047,L$3))/(SUMIFS('city centre offline'!$I$2:$I$2047,'city centre offline'!$A$2:$A$2047,$A14,'city centre offline'!$B$2:$B$2047,L$2))</f>
        <v>0.20740328574215222</v>
      </c>
      <c r="M14" s="6">
        <f>(SUMIFS('city centre offline'!$I$2:$I$2047,'overall city offline'!$A$2:$A$2047,$A14,'city centre offline'!$B$2:$B$2047,M$3)*SUMIFS('city centre offline'!$C$2:$C$2047,'city centre offline'!$A$2:$A$2047,$A14,'city centre offline'!$B$2:$B$2047,M$3))/(SUMIFS('city centre offline'!$I$2:$I$2047,'city centre offline'!$A$2:$A$2047,$A14,'city centre offline'!$B$2:$B$2047,M$2))</f>
        <v>1.0121704679252748</v>
      </c>
      <c r="N14" s="6">
        <f>(SUMIFS('city centre offline'!$I$2:$I$2047,'overall city offline'!$A$2:$A$2047,$A14,'city centre offline'!$B$2:$B$2047,N$3)*SUMIFS('city centre offline'!$C$2:$C$2047,'city centre offline'!$A$2:$A$2047,$A14,'city centre offline'!$B$2:$B$2047,N$3))/(SUMIFS('city centre offline'!$I$2:$I$2047,'city centre offline'!$A$2:$A$2047,$A14,'city centre offline'!$B$2:$B$2047,N$2))</f>
        <v>6.5140272803386065E-2</v>
      </c>
      <c r="O14" s="6">
        <f>(SUMIFS('city centre offline'!$I$2:$I$2047,'overall city offline'!$A$2:$A$2047,$A14,'city centre offline'!$B$2:$B$2047,O$3)*SUMIFS('city centre offline'!$C$2:$C$2047,'city centre offline'!$A$2:$A$2047,$A14,'city centre offline'!$B$2:$B$2047,O$3))/(SUMIFS('city centre offline'!$I$2:$I$2047,'city centre offline'!$A$2:$A$2047,$A14,'city centre offline'!$B$2:$B$2047,O$2))</f>
        <v>7.8211486049118442E-2</v>
      </c>
      <c r="P14" s="6">
        <f>(SUMIFS('city centre offline'!$I$2:$I$2047,'overall city offline'!$A$2:$A$2047,$A14,'city centre offline'!$B$2:$B$2047,P$3)*SUMIFS('city centre offline'!$C$2:$C$2047,'city centre offline'!$A$2:$A$2047,$A14,'city centre offline'!$B$2:$B$2047,P$3))/(SUMIFS('city centre offline'!$I$2:$I$2047,'city centre offline'!$A$2:$A$2047,$A14,'city centre offline'!$B$2:$B$2047,P$2))</f>
        <v>9.1599580375194029E-2</v>
      </c>
      <c r="Q14" s="6">
        <f>(SUMIFS('city centre offline'!$I$2:$I$2047,'overall city offline'!$A$2:$A$2047,$A14,'city centre offline'!$B$2:$B$2047,Q$3)*SUMIFS('city centre offline'!$C$2:$C$2047,'city centre offline'!$A$2:$A$2047,$A14,'city centre offline'!$B$2:$B$2047,Q$3))/(SUMIFS('city centre offline'!$I$2:$I$2047,'city centre offline'!$A$2:$A$2047,$A14,'city centre offline'!$B$2:$B$2047,Q$2))</f>
        <v>0.75702089736704226</v>
      </c>
      <c r="R14" s="6">
        <f>(SUMIFS('city centre offline'!$I$2:$I$2047,'overall city offline'!$A$2:$A$2047,$A14,'city centre offline'!$B$2:$B$2047,R$3)*SUMIFS('city centre offline'!$C$2:$C$2047,'city centre offline'!$A$2:$A$2047,$A14,'city centre offline'!$B$2:$B$2047,R$3))/(SUMIFS('city centre offline'!$I$2:$I$2047,'city centre offline'!$A$2:$A$2047,$A14,'city centre offline'!$B$2:$B$2047,R$2))</f>
        <v>1.0138072491378591</v>
      </c>
      <c r="S14" s="6">
        <f>(SUMIFS('city centre offline'!$I$2:$I$2047,'overall city offline'!$A$2:$A$2047,$A14,'city centre offline'!$B$2:$B$2047,S$3)*SUMIFS('city centre offline'!$C$2:$C$2047,'city centre offline'!$A$2:$A$2047,$A14,'city centre offline'!$B$2:$B$2047,S$3))/(SUMIFS('city centre offline'!$I$2:$I$2047,'city centre offline'!$A$2:$A$2047,$A14,'city centre offline'!$B$2:$B$2047,S$2))</f>
        <v>0.97164876076389362</v>
      </c>
      <c r="T14" s="6">
        <f>(SUMIFS('city centre offline'!$I$2:$I$2047,'overall city offline'!$A$2:$A$2047,$A14,'city centre offline'!$B$2:$B$2047,T$3)*SUMIFS('city centre offline'!$C$2:$C$2047,'city centre offline'!$A$2:$A$2047,$A14,'city centre offline'!$B$2:$B$2047,T$3))/(SUMIFS('city centre offline'!$I$2:$I$2047,'city centre offline'!$A$2:$A$2047,$A14,'city centre offline'!$B$2:$B$2047,T$2))</f>
        <v>1.0198696484771619</v>
      </c>
      <c r="U14" s="6">
        <f>(SUMIFS('city centre offline'!$I$2:$I$2047,'overall city offline'!$A$2:$A$2047,$A14,'city centre offline'!$B$2:$B$2047,U$3)*SUMIFS('city centre offline'!$C$2:$C$2047,'city centre offline'!$A$2:$A$2047,$A14,'city centre offline'!$B$2:$B$2047,U$3))/(SUMIFS('city centre offline'!$I$2:$I$2047,'city centre offline'!$A$2:$A$2047,$A14,'city centre offline'!$B$2:$B$2047,U$2))</f>
        <v>1.1242989837361617</v>
      </c>
      <c r="V14" s="6">
        <f>(SUMIFS('city centre offline'!$I$2:$I$2047,'overall city offline'!$A$2:$A$2047,$A14,'city centre offline'!$B$2:$B$2047,V$3)*SUMIFS('city centre offline'!$C$2:$C$2047,'city centre offline'!$A$2:$A$2047,$A14,'city centre offline'!$B$2:$B$2047,V$3))/(SUMIFS('city centre offline'!$I$2:$I$2047,'city centre offline'!$A$2:$A$2047,$A14,'city centre offline'!$B$2:$B$2047,V$2))</f>
        <v>0.90314142845096401</v>
      </c>
    </row>
    <row r="15" spans="1:64" x14ac:dyDescent="0.25">
      <c r="A15" s="5" t="s">
        <v>18</v>
      </c>
      <c r="B15" s="6">
        <f>(SUMIFS('city centre offline'!$I$2:$I$2047,'overall city offline'!$A$2:$A$2047,$A15,'city centre offline'!$B$2:$B$2047,B$3)*SUMIFS('city centre offline'!$C$2:$C$2047,'city centre offline'!$A$2:$A$2047,$A15,'city centre offline'!$B$2:$B$2047,B$3))/(SUMIFS('city centre offline'!$I$2:$I$2047,'city centre offline'!$A$2:$A$2047,$A15,'city centre offline'!$B$2:$B$2047,B$2))</f>
        <v>0.77894334920326869</v>
      </c>
      <c r="C15" s="6">
        <f>(SUMIFS('city centre offline'!$I$2:$I$2047,'overall city offline'!$A$2:$A$2047,$A15,'city centre offline'!$B$2:$B$2047,C$3)*SUMIFS('city centre offline'!$C$2:$C$2047,'city centre offline'!$A$2:$A$2047,$A15,'city centre offline'!$B$2:$B$2047,C$3))/(SUMIFS('city centre offline'!$I$2:$I$2047,'city centre offline'!$A$2:$A$2047,$A15,'city centre offline'!$B$2:$B$2047,C$2))</f>
        <v>0.86136948018231352</v>
      </c>
      <c r="D15" s="6">
        <f>(SUMIFS('city centre offline'!$I$2:$I$2047,'overall city offline'!$A$2:$A$2047,$A15,'city centre offline'!$B$2:$B$2047,D$3)*SUMIFS('city centre offline'!$C$2:$C$2047,'city centre offline'!$A$2:$A$2047,$A15,'city centre offline'!$B$2:$B$2047,D$3))/(SUMIFS('city centre offline'!$I$2:$I$2047,'city centre offline'!$A$2:$A$2047,$A15,'city centre offline'!$B$2:$B$2047,D$2))</f>
        <v>0.45235700062154455</v>
      </c>
      <c r="E15" s="6">
        <f>(SUMIFS('city centre offline'!$I$2:$I$2047,'overall city offline'!$A$2:$A$2047,$A15,'city centre offline'!$B$2:$B$2047,E$3)*SUMIFS('city centre offline'!$C$2:$C$2047,'city centre offline'!$A$2:$A$2047,$A15,'city centre offline'!$B$2:$B$2047,E$3))/(SUMIFS('city centre offline'!$I$2:$I$2047,'city centre offline'!$A$2:$A$2047,$A15,'city centre offline'!$B$2:$B$2047,E$2))</f>
        <v>2.4533166025309625E-2</v>
      </c>
      <c r="F15" s="6">
        <f>(SUMIFS('city centre offline'!$I$2:$I$2047,'overall city offline'!$A$2:$A$2047,$A15,'city centre offline'!$B$2:$B$2047,F$3)*SUMIFS('city centre offline'!$C$2:$C$2047,'city centre offline'!$A$2:$A$2047,$A15,'city centre offline'!$B$2:$B$2047,F$3))/(SUMIFS('city centre offline'!$I$2:$I$2047,'city centre offline'!$A$2:$A$2047,$A15,'city centre offline'!$B$2:$B$2047,F$2))</f>
        <v>3.088279202968618E-2</v>
      </c>
      <c r="G15" s="6">
        <f>(SUMIFS('city centre offline'!$I$2:$I$2047,'overall city offline'!$A$2:$A$2047,$A15,'city centre offline'!$B$2:$B$2047,G$3)*SUMIFS('city centre offline'!$C$2:$C$2047,'city centre offline'!$A$2:$A$2047,$A15,'city centre offline'!$B$2:$B$2047,G$3))/(SUMIFS('city centre offline'!$I$2:$I$2047,'city centre offline'!$A$2:$A$2047,$A15,'city centre offline'!$B$2:$B$2047,G$2))</f>
        <v>0.38356676386862315</v>
      </c>
      <c r="H15" s="6">
        <f>(SUMIFS('city centre offline'!$I$2:$I$2047,'overall city offline'!$A$2:$A$2047,$A15,'city centre offline'!$B$2:$B$2047,H$3)*SUMIFS('city centre offline'!$C$2:$C$2047,'city centre offline'!$A$2:$A$2047,$A15,'city centre offline'!$B$2:$B$2047,H$3))/(SUMIFS('city centre offline'!$I$2:$I$2047,'city centre offline'!$A$2:$A$2047,$A15,'city centre offline'!$B$2:$B$2047,H$2))</f>
        <v>0.77671377119500273</v>
      </c>
      <c r="I15" s="6">
        <f>(SUMIFS('city centre offline'!$I$2:$I$2047,'overall city offline'!$A$2:$A$2047,$A15,'city centre offline'!$B$2:$B$2047,I$3)*SUMIFS('city centre offline'!$C$2:$C$2047,'city centre offline'!$A$2:$A$2047,$A15,'city centre offline'!$B$2:$B$2047,I$3))/(SUMIFS('city centre offline'!$I$2:$I$2047,'city centre offline'!$A$2:$A$2047,$A15,'city centre offline'!$B$2:$B$2047,I$2))</f>
        <v>0.85342866288956531</v>
      </c>
      <c r="J15" s="6">
        <f>(SUMIFS('city centre offline'!$I$2:$I$2047,'overall city offline'!$A$2:$A$2047,$A15,'city centre offline'!$B$2:$B$2047,J$3)*SUMIFS('city centre offline'!$C$2:$C$2047,'city centre offline'!$A$2:$A$2047,$A15,'city centre offline'!$B$2:$B$2047,J$3))/(SUMIFS('city centre offline'!$I$2:$I$2047,'city centre offline'!$A$2:$A$2047,$A15,'city centre offline'!$B$2:$B$2047,J$2))</f>
        <v>0.79546041763829656</v>
      </c>
      <c r="K15" s="6">
        <f>(SUMIFS('city centre offline'!$I$2:$I$2047,'overall city offline'!$A$2:$A$2047,$A15,'city centre offline'!$B$2:$B$2047,K$3)*SUMIFS('city centre offline'!$C$2:$C$2047,'city centre offline'!$A$2:$A$2047,$A15,'city centre offline'!$B$2:$B$2047,K$3))/(SUMIFS('city centre offline'!$I$2:$I$2047,'city centre offline'!$A$2:$A$2047,$A15,'city centre offline'!$B$2:$B$2047,K$2))</f>
        <v>0.89521974484036093</v>
      </c>
      <c r="L15" s="6">
        <f>(SUMIFS('city centre offline'!$I$2:$I$2047,'overall city offline'!$A$2:$A$2047,$A15,'city centre offline'!$B$2:$B$2047,L$3)*SUMIFS('city centre offline'!$C$2:$C$2047,'city centre offline'!$A$2:$A$2047,$A15,'city centre offline'!$B$2:$B$2047,L$3))/(SUMIFS('city centre offline'!$I$2:$I$2047,'city centre offline'!$A$2:$A$2047,$A15,'city centre offline'!$B$2:$B$2047,L$2))</f>
        <v>0.17894689399264557</v>
      </c>
      <c r="M15" s="6">
        <f>(SUMIFS('city centre offline'!$I$2:$I$2047,'overall city offline'!$A$2:$A$2047,$A15,'city centre offline'!$B$2:$B$2047,M$3)*SUMIFS('city centre offline'!$C$2:$C$2047,'city centre offline'!$A$2:$A$2047,$A15,'city centre offline'!$B$2:$B$2047,M$3))/(SUMIFS('city centre offline'!$I$2:$I$2047,'city centre offline'!$A$2:$A$2047,$A15,'city centre offline'!$B$2:$B$2047,M$2))</f>
        <v>0.9491177776868529</v>
      </c>
      <c r="N15" s="6">
        <f>(SUMIFS('city centre offline'!$I$2:$I$2047,'overall city offline'!$A$2:$A$2047,$A15,'city centre offline'!$B$2:$B$2047,N$3)*SUMIFS('city centre offline'!$C$2:$C$2047,'city centre offline'!$A$2:$A$2047,$A15,'city centre offline'!$B$2:$B$2047,N$3))/(SUMIFS('city centre offline'!$I$2:$I$2047,'city centre offline'!$A$2:$A$2047,$A15,'city centre offline'!$B$2:$B$2047,N$2))</f>
        <v>0.10252853516466891</v>
      </c>
      <c r="O15" s="6">
        <f>(SUMIFS('city centre offline'!$I$2:$I$2047,'overall city offline'!$A$2:$A$2047,$A15,'city centre offline'!$B$2:$B$2047,O$3)*SUMIFS('city centre offline'!$C$2:$C$2047,'city centre offline'!$A$2:$A$2047,$A15,'city centre offline'!$B$2:$B$2047,O$3))/(SUMIFS('city centre offline'!$I$2:$I$2047,'city centre offline'!$A$2:$A$2047,$A15,'city centre offline'!$B$2:$B$2047,O$2))</f>
        <v>4.5855073335574911E-2</v>
      </c>
      <c r="P15" s="6">
        <f>(SUMIFS('city centre offline'!$I$2:$I$2047,'overall city offline'!$A$2:$A$2047,$A15,'city centre offline'!$B$2:$B$2047,P$3)*SUMIFS('city centre offline'!$C$2:$C$2047,'city centre offline'!$A$2:$A$2047,$A15,'city centre offline'!$B$2:$B$2047,P$3))/(SUMIFS('city centre offline'!$I$2:$I$2047,'city centre offline'!$A$2:$A$2047,$A15,'city centre offline'!$B$2:$B$2047,P$2))</f>
        <v>5.3003551854067375E-2</v>
      </c>
      <c r="Q15" s="6">
        <f>(SUMIFS('city centre offline'!$I$2:$I$2047,'overall city offline'!$A$2:$A$2047,$A15,'city centre offline'!$B$2:$B$2047,Q$3)*SUMIFS('city centre offline'!$C$2:$C$2047,'city centre offline'!$A$2:$A$2047,$A15,'city centre offline'!$B$2:$B$2047,Q$3))/(SUMIFS('city centre offline'!$I$2:$I$2047,'city centre offline'!$A$2:$A$2047,$A15,'city centre offline'!$B$2:$B$2047,Q$2))</f>
        <v>0.75617727606983565</v>
      </c>
      <c r="R15" s="6">
        <f>(SUMIFS('city centre offline'!$I$2:$I$2047,'overall city offline'!$A$2:$A$2047,$A15,'city centre offline'!$B$2:$B$2047,R$3)*SUMIFS('city centre offline'!$C$2:$C$2047,'city centre offline'!$A$2:$A$2047,$A15,'city centre offline'!$B$2:$B$2047,R$3))/(SUMIFS('city centre offline'!$I$2:$I$2047,'city centre offline'!$A$2:$A$2047,$A15,'city centre offline'!$B$2:$B$2047,R$2))</f>
        <v>0.91018151806359326</v>
      </c>
      <c r="S15" s="6">
        <f>(SUMIFS('city centre offline'!$I$2:$I$2047,'overall city offline'!$A$2:$A$2047,$A15,'city centre offline'!$B$2:$B$2047,S$3)*SUMIFS('city centre offline'!$C$2:$C$2047,'city centre offline'!$A$2:$A$2047,$A15,'city centre offline'!$B$2:$B$2047,S$3))/(SUMIFS('city centre offline'!$I$2:$I$2047,'city centre offline'!$A$2:$A$2047,$A15,'city centre offline'!$B$2:$B$2047,S$2))</f>
        <v>0.82548867658633984</v>
      </c>
      <c r="T15" s="6">
        <f>(SUMIFS('city centre offline'!$I$2:$I$2047,'overall city offline'!$A$2:$A$2047,$A15,'city centre offline'!$B$2:$B$2047,T$3)*SUMIFS('city centre offline'!$C$2:$C$2047,'city centre offline'!$A$2:$A$2047,$A15,'city centre offline'!$B$2:$B$2047,T$3))/(SUMIFS('city centre offline'!$I$2:$I$2047,'city centre offline'!$A$2:$A$2047,$A15,'city centre offline'!$B$2:$B$2047,T$2))</f>
        <v>0.84712842409828848</v>
      </c>
      <c r="U15" s="6">
        <f>(SUMIFS('city centre offline'!$I$2:$I$2047,'overall city offline'!$A$2:$A$2047,$A15,'city centre offline'!$B$2:$B$2047,U$3)*SUMIFS('city centre offline'!$C$2:$C$2047,'city centre offline'!$A$2:$A$2047,$A15,'city centre offline'!$B$2:$B$2047,U$3))/(SUMIFS('city centre offline'!$I$2:$I$2047,'city centre offline'!$A$2:$A$2047,$A15,'city centre offline'!$B$2:$B$2047,U$2))</f>
        <v>0.90234482978312636</v>
      </c>
      <c r="V15" s="6">
        <f>(SUMIFS('city centre offline'!$I$2:$I$2047,'overall city offline'!$A$2:$A$2047,$A15,'city centre offline'!$B$2:$B$2047,V$3)*SUMIFS('city centre offline'!$C$2:$C$2047,'city centre offline'!$A$2:$A$2047,$A15,'city centre offline'!$B$2:$B$2047,V$3))/(SUMIFS('city centre offline'!$I$2:$I$2047,'city centre offline'!$A$2:$A$2047,$A15,'city centre offline'!$B$2:$B$2047,V$2))</f>
        <v>0.84972737663121567</v>
      </c>
    </row>
    <row r="16" spans="1:64" x14ac:dyDescent="0.25">
      <c r="A16" s="5" t="s">
        <v>19</v>
      </c>
      <c r="B16" s="6">
        <f>(SUMIFS('city centre offline'!$I$2:$I$2047,'overall city offline'!$A$2:$A$2047,$A16,'city centre offline'!$B$2:$B$2047,B$3)*SUMIFS('city centre offline'!$C$2:$C$2047,'city centre offline'!$A$2:$A$2047,$A16,'city centre offline'!$B$2:$B$2047,B$3))/(SUMIFS('city centre offline'!$I$2:$I$2047,'city centre offline'!$A$2:$A$2047,$A16,'city centre offline'!$B$2:$B$2047,B$2))</f>
        <v>0.8860100368465933</v>
      </c>
      <c r="C16" s="6">
        <f>(SUMIFS('city centre offline'!$I$2:$I$2047,'overall city offline'!$A$2:$A$2047,$A16,'city centre offline'!$B$2:$B$2047,C$3)*SUMIFS('city centre offline'!$C$2:$C$2047,'city centre offline'!$A$2:$A$2047,$A16,'city centre offline'!$B$2:$B$2047,C$3))/(SUMIFS('city centre offline'!$I$2:$I$2047,'city centre offline'!$A$2:$A$2047,$A16,'city centre offline'!$B$2:$B$2047,C$2))</f>
        <v>0.90479779508411229</v>
      </c>
      <c r="D16" s="6">
        <f>(SUMIFS('city centre offline'!$I$2:$I$2047,'overall city offline'!$A$2:$A$2047,$A16,'city centre offline'!$B$2:$B$2047,D$3)*SUMIFS('city centre offline'!$C$2:$C$2047,'city centre offline'!$A$2:$A$2047,$A16,'city centre offline'!$B$2:$B$2047,D$3))/(SUMIFS('city centre offline'!$I$2:$I$2047,'city centre offline'!$A$2:$A$2047,$A16,'city centre offline'!$B$2:$B$2047,D$2))</f>
        <v>0.6392504744954165</v>
      </c>
      <c r="E16" s="6">
        <f>(SUMIFS('city centre offline'!$I$2:$I$2047,'overall city offline'!$A$2:$A$2047,$A16,'city centre offline'!$B$2:$B$2047,E$3)*SUMIFS('city centre offline'!$C$2:$C$2047,'city centre offline'!$A$2:$A$2047,$A16,'city centre offline'!$B$2:$B$2047,E$3))/(SUMIFS('city centre offline'!$I$2:$I$2047,'city centre offline'!$A$2:$A$2047,$A16,'city centre offline'!$B$2:$B$2047,E$2))</f>
        <v>0.16979519878465826</v>
      </c>
      <c r="F16" s="6">
        <f>(SUMIFS('city centre offline'!$I$2:$I$2047,'overall city offline'!$A$2:$A$2047,$A16,'city centre offline'!$B$2:$B$2047,F$3)*SUMIFS('city centre offline'!$C$2:$C$2047,'city centre offline'!$A$2:$A$2047,$A16,'city centre offline'!$B$2:$B$2047,F$3))/(SUMIFS('city centre offline'!$I$2:$I$2047,'city centre offline'!$A$2:$A$2047,$A16,'city centre offline'!$B$2:$B$2047,F$2))</f>
        <v>0.21963180869668997</v>
      </c>
      <c r="G16" s="6">
        <f>(SUMIFS('city centre offline'!$I$2:$I$2047,'overall city offline'!$A$2:$A$2047,$A16,'city centre offline'!$B$2:$B$2047,G$3)*SUMIFS('city centre offline'!$C$2:$C$2047,'city centre offline'!$A$2:$A$2047,$A16,'city centre offline'!$B$2:$B$2047,G$3))/(SUMIFS('city centre offline'!$I$2:$I$2047,'city centre offline'!$A$2:$A$2047,$A16,'city centre offline'!$B$2:$B$2047,G$2))</f>
        <v>0.68442252909751244</v>
      </c>
      <c r="H16" s="6">
        <f>(SUMIFS('city centre offline'!$I$2:$I$2047,'overall city offline'!$A$2:$A$2047,$A16,'city centre offline'!$B$2:$B$2047,H$3)*SUMIFS('city centre offline'!$C$2:$C$2047,'city centre offline'!$A$2:$A$2047,$A16,'city centre offline'!$B$2:$B$2047,H$3))/(SUMIFS('city centre offline'!$I$2:$I$2047,'city centre offline'!$A$2:$A$2047,$A16,'city centre offline'!$B$2:$B$2047,H$2))</f>
        <v>1.0039445668061795</v>
      </c>
      <c r="I16" s="6">
        <f>(SUMIFS('city centre offline'!$I$2:$I$2047,'overall city offline'!$A$2:$A$2047,$A16,'city centre offline'!$B$2:$B$2047,I$3)*SUMIFS('city centre offline'!$C$2:$C$2047,'city centre offline'!$A$2:$A$2047,$A16,'city centre offline'!$B$2:$B$2047,I$3))/(SUMIFS('city centre offline'!$I$2:$I$2047,'city centre offline'!$A$2:$A$2047,$A16,'city centre offline'!$B$2:$B$2047,I$2))</f>
        <v>1.074970870172403</v>
      </c>
      <c r="J16" s="6">
        <f>(SUMIFS('city centre offline'!$I$2:$I$2047,'overall city offline'!$A$2:$A$2047,$A16,'city centre offline'!$B$2:$B$2047,J$3)*SUMIFS('city centre offline'!$C$2:$C$2047,'city centre offline'!$A$2:$A$2047,$A16,'city centre offline'!$B$2:$B$2047,J$3))/(SUMIFS('city centre offline'!$I$2:$I$2047,'city centre offline'!$A$2:$A$2047,$A16,'city centre offline'!$B$2:$B$2047,J$2))</f>
        <v>1.0347639080486213</v>
      </c>
      <c r="K16" s="6">
        <f>(SUMIFS('city centre offline'!$I$2:$I$2047,'overall city offline'!$A$2:$A$2047,$A16,'city centre offline'!$B$2:$B$2047,K$3)*SUMIFS('city centre offline'!$C$2:$C$2047,'city centre offline'!$A$2:$A$2047,$A16,'city centre offline'!$B$2:$B$2047,K$3))/(SUMIFS('city centre offline'!$I$2:$I$2047,'city centre offline'!$A$2:$A$2047,$A16,'city centre offline'!$B$2:$B$2047,K$2))</f>
        <v>0.95148887724414188</v>
      </c>
      <c r="L16" s="6">
        <f>(SUMIFS('city centre offline'!$I$2:$I$2047,'overall city offline'!$A$2:$A$2047,$A16,'city centre offline'!$B$2:$B$2047,L$3)*SUMIFS('city centre offline'!$C$2:$C$2047,'city centre offline'!$A$2:$A$2047,$A16,'city centre offline'!$B$2:$B$2047,L$3))/(SUMIFS('city centre offline'!$I$2:$I$2047,'city centre offline'!$A$2:$A$2047,$A16,'city centre offline'!$B$2:$B$2047,L$2))</f>
        <v>0.37027931393001196</v>
      </c>
      <c r="M16" s="6">
        <f>(SUMIFS('city centre offline'!$I$2:$I$2047,'overall city offline'!$A$2:$A$2047,$A16,'city centre offline'!$B$2:$B$2047,M$3)*SUMIFS('city centre offline'!$C$2:$C$2047,'city centre offline'!$A$2:$A$2047,$A16,'city centre offline'!$B$2:$B$2047,M$3))/(SUMIFS('city centre offline'!$I$2:$I$2047,'city centre offline'!$A$2:$A$2047,$A16,'city centre offline'!$B$2:$B$2047,M$2))</f>
        <v>1.2461078427317651</v>
      </c>
      <c r="N16" s="6">
        <f>(SUMIFS('city centre offline'!$I$2:$I$2047,'overall city offline'!$A$2:$A$2047,$A16,'city centre offline'!$B$2:$B$2047,N$3)*SUMIFS('city centre offline'!$C$2:$C$2047,'city centre offline'!$A$2:$A$2047,$A16,'city centre offline'!$B$2:$B$2047,N$3))/(SUMIFS('city centre offline'!$I$2:$I$2047,'city centre offline'!$A$2:$A$2047,$A16,'city centre offline'!$B$2:$B$2047,N$2))</f>
        <v>0.22019333611371331</v>
      </c>
      <c r="O16" s="6">
        <f>(SUMIFS('city centre offline'!$I$2:$I$2047,'overall city offline'!$A$2:$A$2047,$A16,'city centre offline'!$B$2:$B$2047,O$3)*SUMIFS('city centre offline'!$C$2:$C$2047,'city centre offline'!$A$2:$A$2047,$A16,'city centre offline'!$B$2:$B$2047,O$3))/(SUMIFS('city centre offline'!$I$2:$I$2047,'city centre offline'!$A$2:$A$2047,$A16,'city centre offline'!$B$2:$B$2047,O$2))</f>
        <v>0.24364711661844121</v>
      </c>
      <c r="P16" s="6">
        <f>(SUMIFS('city centre offline'!$I$2:$I$2047,'overall city offline'!$A$2:$A$2047,$A16,'city centre offline'!$B$2:$B$2047,P$3)*SUMIFS('city centre offline'!$C$2:$C$2047,'city centre offline'!$A$2:$A$2047,$A16,'city centre offline'!$B$2:$B$2047,P$3))/(SUMIFS('city centre offline'!$I$2:$I$2047,'city centre offline'!$A$2:$A$2047,$A16,'city centre offline'!$B$2:$B$2047,P$2))</f>
        <v>0.28941597143408659</v>
      </c>
      <c r="Q16" s="6">
        <f>(SUMIFS('city centre offline'!$I$2:$I$2047,'overall city offline'!$A$2:$A$2047,$A16,'city centre offline'!$B$2:$B$2047,Q$3)*SUMIFS('city centre offline'!$C$2:$C$2047,'city centre offline'!$A$2:$A$2047,$A16,'city centre offline'!$B$2:$B$2047,Q$3))/(SUMIFS('city centre offline'!$I$2:$I$2047,'city centre offline'!$A$2:$A$2047,$A16,'city centre offline'!$B$2:$B$2047,Q$2))</f>
        <v>1.0568171687601478</v>
      </c>
      <c r="R16" s="6">
        <f>(SUMIFS('city centre offline'!$I$2:$I$2047,'overall city offline'!$A$2:$A$2047,$A16,'city centre offline'!$B$2:$B$2047,R$3)*SUMIFS('city centre offline'!$C$2:$C$2047,'city centre offline'!$A$2:$A$2047,$A16,'city centre offline'!$B$2:$B$2047,R$3))/(SUMIFS('city centre offline'!$I$2:$I$2047,'city centre offline'!$A$2:$A$2047,$A16,'city centre offline'!$B$2:$B$2047,R$2))</f>
        <v>1.0520027762263375</v>
      </c>
      <c r="S16" s="6">
        <f>(SUMIFS('city centre offline'!$I$2:$I$2047,'overall city offline'!$A$2:$A$2047,$A16,'city centre offline'!$B$2:$B$2047,S$3)*SUMIFS('city centre offline'!$C$2:$C$2047,'city centre offline'!$A$2:$A$2047,$A16,'city centre offline'!$B$2:$B$2047,S$3))/(SUMIFS('city centre offline'!$I$2:$I$2047,'city centre offline'!$A$2:$A$2047,$A16,'city centre offline'!$B$2:$B$2047,S$2))</f>
        <v>1.006483850211713</v>
      </c>
      <c r="T16" s="6">
        <f>(SUMIFS('city centre offline'!$I$2:$I$2047,'overall city offline'!$A$2:$A$2047,$A16,'city centre offline'!$B$2:$B$2047,T$3)*SUMIFS('city centre offline'!$C$2:$C$2047,'city centre offline'!$A$2:$A$2047,$A16,'city centre offline'!$B$2:$B$2047,T$3))/(SUMIFS('city centre offline'!$I$2:$I$2047,'city centre offline'!$A$2:$A$2047,$A16,'city centre offline'!$B$2:$B$2047,T$2))</f>
        <v>1.0557194635934646</v>
      </c>
      <c r="U16" s="6">
        <f>(SUMIFS('city centre offline'!$I$2:$I$2047,'overall city offline'!$A$2:$A$2047,$A16,'city centre offline'!$B$2:$B$2047,U$3)*SUMIFS('city centre offline'!$C$2:$C$2047,'city centre offline'!$A$2:$A$2047,$A16,'city centre offline'!$B$2:$B$2047,U$3))/(SUMIFS('city centre offline'!$I$2:$I$2047,'city centre offline'!$A$2:$A$2047,$A16,'city centre offline'!$B$2:$B$2047,U$2))</f>
        <v>1.0584710592850999</v>
      </c>
      <c r="V16" s="6">
        <f>(SUMIFS('city centre offline'!$I$2:$I$2047,'overall city offline'!$A$2:$A$2047,$A16,'city centre offline'!$B$2:$B$2047,V$3)*SUMIFS('city centre offline'!$C$2:$C$2047,'city centre offline'!$A$2:$A$2047,$A16,'city centre offline'!$B$2:$B$2047,V$3))/(SUMIFS('city centre offline'!$I$2:$I$2047,'city centre offline'!$A$2:$A$2047,$A16,'city centre offline'!$B$2:$B$2047,V$2))</f>
        <v>1.1197578687702991</v>
      </c>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row>
    <row r="17" spans="1:63" x14ac:dyDescent="0.25">
      <c r="A17" s="5" t="s">
        <v>20</v>
      </c>
      <c r="B17" s="6">
        <f>(SUMIFS('city centre offline'!$I$2:$I$2047,'overall city offline'!$A$2:$A$2047,$A17,'city centre offline'!$B$2:$B$2047,B$3)*SUMIFS('city centre offline'!$C$2:$C$2047,'city centre offline'!$A$2:$A$2047,$A17,'city centre offline'!$B$2:$B$2047,B$3))/(SUMIFS('city centre offline'!$I$2:$I$2047,'city centre offline'!$A$2:$A$2047,$A17,'city centre offline'!$B$2:$B$2047,B$2))</f>
        <v>0.72223232695518269</v>
      </c>
      <c r="C17" s="6">
        <f>(SUMIFS('city centre offline'!$I$2:$I$2047,'overall city offline'!$A$2:$A$2047,$A17,'city centre offline'!$B$2:$B$2047,C$3)*SUMIFS('city centre offline'!$C$2:$C$2047,'city centre offline'!$A$2:$A$2047,$A17,'city centre offline'!$B$2:$B$2047,C$3))/(SUMIFS('city centre offline'!$I$2:$I$2047,'city centre offline'!$A$2:$A$2047,$A17,'city centre offline'!$B$2:$B$2047,C$2))</f>
        <v>0.79916997318593019</v>
      </c>
      <c r="D17" s="6">
        <f>(SUMIFS('city centre offline'!$I$2:$I$2047,'overall city offline'!$A$2:$A$2047,$A17,'city centre offline'!$B$2:$B$2047,D$3)*SUMIFS('city centre offline'!$C$2:$C$2047,'city centre offline'!$A$2:$A$2047,$A17,'city centre offline'!$B$2:$B$2047,D$3))/(SUMIFS('city centre offline'!$I$2:$I$2047,'city centre offline'!$A$2:$A$2047,$A17,'city centre offline'!$B$2:$B$2047,D$2))</f>
        <v>0.44168709016114222</v>
      </c>
      <c r="E17" s="6">
        <f>(SUMIFS('city centre offline'!$I$2:$I$2047,'overall city offline'!$A$2:$A$2047,$A17,'city centre offline'!$B$2:$B$2047,E$3)*SUMIFS('city centre offline'!$C$2:$C$2047,'city centre offline'!$A$2:$A$2047,$A17,'city centre offline'!$B$2:$B$2047,E$3))/(SUMIFS('city centre offline'!$I$2:$I$2047,'city centre offline'!$A$2:$A$2047,$A17,'city centre offline'!$B$2:$B$2047,E$2))</f>
        <v>7.6514787455370506E-2</v>
      </c>
      <c r="F17" s="6">
        <f>(SUMIFS('city centre offline'!$I$2:$I$2047,'overall city offline'!$A$2:$A$2047,$A17,'city centre offline'!$B$2:$B$2047,F$3)*SUMIFS('city centre offline'!$C$2:$C$2047,'city centre offline'!$A$2:$A$2047,$A17,'city centre offline'!$B$2:$B$2047,F$3))/(SUMIFS('city centre offline'!$I$2:$I$2047,'city centre offline'!$A$2:$A$2047,$A17,'city centre offline'!$B$2:$B$2047,F$2))</f>
        <v>7.9616684199700472E-2</v>
      </c>
      <c r="G17" s="6">
        <f>(SUMIFS('city centre offline'!$I$2:$I$2047,'overall city offline'!$A$2:$A$2047,$A17,'city centre offline'!$B$2:$B$2047,G$3)*SUMIFS('city centre offline'!$C$2:$C$2047,'city centre offline'!$A$2:$A$2047,$A17,'city centre offline'!$B$2:$B$2047,G$3))/(SUMIFS('city centre offline'!$I$2:$I$2047,'city centre offline'!$A$2:$A$2047,$A17,'city centre offline'!$B$2:$B$2047,G$2))</f>
        <v>0.28443477377780291</v>
      </c>
      <c r="H17" s="6">
        <f>(SUMIFS('city centre offline'!$I$2:$I$2047,'overall city offline'!$A$2:$A$2047,$A17,'city centre offline'!$B$2:$B$2047,H$3)*SUMIFS('city centre offline'!$C$2:$C$2047,'city centre offline'!$A$2:$A$2047,$A17,'city centre offline'!$B$2:$B$2047,H$3))/(SUMIFS('city centre offline'!$I$2:$I$2047,'city centre offline'!$A$2:$A$2047,$A17,'city centre offline'!$B$2:$B$2047,H$2))</f>
        <v>0.60357571389818643</v>
      </c>
      <c r="I17" s="6">
        <f>(SUMIFS('city centre offline'!$I$2:$I$2047,'overall city offline'!$A$2:$A$2047,$A17,'city centre offline'!$B$2:$B$2047,I$3)*SUMIFS('city centre offline'!$C$2:$C$2047,'city centre offline'!$A$2:$A$2047,$A17,'city centre offline'!$B$2:$B$2047,I$3))/(SUMIFS('city centre offline'!$I$2:$I$2047,'city centre offline'!$A$2:$A$2047,$A17,'city centre offline'!$B$2:$B$2047,I$2))</f>
        <v>0.76967957000277953</v>
      </c>
      <c r="J17" s="6">
        <f>(SUMIFS('city centre offline'!$I$2:$I$2047,'overall city offline'!$A$2:$A$2047,$A17,'city centre offline'!$B$2:$B$2047,J$3)*SUMIFS('city centre offline'!$C$2:$C$2047,'city centre offline'!$A$2:$A$2047,$A17,'city centre offline'!$B$2:$B$2047,J$3))/(SUMIFS('city centre offline'!$I$2:$I$2047,'city centre offline'!$A$2:$A$2047,$A17,'city centre offline'!$B$2:$B$2047,J$2))</f>
        <v>0.68192762895867853</v>
      </c>
      <c r="K17" s="6">
        <f>(SUMIFS('city centre offline'!$I$2:$I$2047,'overall city offline'!$A$2:$A$2047,$A17,'city centre offline'!$B$2:$B$2047,K$3)*SUMIFS('city centre offline'!$C$2:$C$2047,'city centre offline'!$A$2:$A$2047,$A17,'city centre offline'!$B$2:$B$2047,K$3))/(SUMIFS('city centre offline'!$I$2:$I$2047,'city centre offline'!$A$2:$A$2047,$A17,'city centre offline'!$B$2:$B$2047,K$2))</f>
        <v>0.85541886048242921</v>
      </c>
      <c r="L17" s="6">
        <f>(SUMIFS('city centre offline'!$I$2:$I$2047,'overall city offline'!$A$2:$A$2047,$A17,'city centre offline'!$B$2:$B$2047,L$3)*SUMIFS('city centre offline'!$C$2:$C$2047,'city centre offline'!$A$2:$A$2047,$A17,'city centre offline'!$B$2:$B$2047,L$3))/(SUMIFS('city centre offline'!$I$2:$I$2047,'city centre offline'!$A$2:$A$2047,$A17,'city centre offline'!$B$2:$B$2047,L$2))</f>
        <v>0.19851331595892857</v>
      </c>
      <c r="M17" s="6">
        <f>(SUMIFS('city centre offline'!$I$2:$I$2047,'overall city offline'!$A$2:$A$2047,$A17,'city centre offline'!$B$2:$B$2047,M$3)*SUMIFS('city centre offline'!$C$2:$C$2047,'city centre offline'!$A$2:$A$2047,$A17,'city centre offline'!$B$2:$B$2047,M$3))/(SUMIFS('city centre offline'!$I$2:$I$2047,'city centre offline'!$A$2:$A$2047,$A17,'city centre offline'!$B$2:$B$2047,M$2))</f>
        <v>0.94412738414023423</v>
      </c>
      <c r="N17" s="6">
        <f>(SUMIFS('city centre offline'!$I$2:$I$2047,'overall city offline'!$A$2:$A$2047,$A17,'city centre offline'!$B$2:$B$2047,N$3)*SUMIFS('city centre offline'!$C$2:$C$2047,'city centre offline'!$A$2:$A$2047,$A17,'city centre offline'!$B$2:$B$2047,N$3))/(SUMIFS('city centre offline'!$I$2:$I$2047,'city centre offline'!$A$2:$A$2047,$A17,'city centre offline'!$B$2:$B$2047,N$2))</f>
        <v>6.6347355658589374E-2</v>
      </c>
      <c r="O17" s="6">
        <f>(SUMIFS('city centre offline'!$I$2:$I$2047,'overall city offline'!$A$2:$A$2047,$A17,'city centre offline'!$B$2:$B$2047,O$3)*SUMIFS('city centre offline'!$C$2:$C$2047,'city centre offline'!$A$2:$A$2047,$A17,'city centre offline'!$B$2:$B$2047,O$3))/(SUMIFS('city centre offline'!$I$2:$I$2047,'city centre offline'!$A$2:$A$2047,$A17,'city centre offline'!$B$2:$B$2047,O$2))</f>
        <v>8.4835408810551169E-2</v>
      </c>
      <c r="P17" s="6">
        <f>(SUMIFS('city centre offline'!$I$2:$I$2047,'overall city offline'!$A$2:$A$2047,$A17,'city centre offline'!$B$2:$B$2047,P$3)*SUMIFS('city centre offline'!$C$2:$C$2047,'city centre offline'!$A$2:$A$2047,$A17,'city centre offline'!$B$2:$B$2047,P$3))/(SUMIFS('city centre offline'!$I$2:$I$2047,'city centre offline'!$A$2:$A$2047,$A17,'city centre offline'!$B$2:$B$2047,P$2))</f>
        <v>9.6228995330508174E-2</v>
      </c>
      <c r="Q17" s="6">
        <f>(SUMIFS('city centre offline'!$I$2:$I$2047,'overall city offline'!$A$2:$A$2047,$A17,'city centre offline'!$B$2:$B$2047,Q$3)*SUMIFS('city centre offline'!$C$2:$C$2047,'city centre offline'!$A$2:$A$2047,$A17,'city centre offline'!$B$2:$B$2047,Q$3))/(SUMIFS('city centre offline'!$I$2:$I$2047,'city centre offline'!$A$2:$A$2047,$A17,'city centre offline'!$B$2:$B$2047,Q$2))</f>
        <v>0.59333421025132027</v>
      </c>
      <c r="R17" s="6">
        <f>(SUMIFS('city centre offline'!$I$2:$I$2047,'overall city offline'!$A$2:$A$2047,$A17,'city centre offline'!$B$2:$B$2047,R$3)*SUMIFS('city centre offline'!$C$2:$C$2047,'city centre offline'!$A$2:$A$2047,$A17,'city centre offline'!$B$2:$B$2047,R$3))/(SUMIFS('city centre offline'!$I$2:$I$2047,'city centre offline'!$A$2:$A$2047,$A17,'city centre offline'!$B$2:$B$2047,R$2))</f>
        <v>0.89287513958908826</v>
      </c>
      <c r="S17" s="6">
        <f>(SUMIFS('city centre offline'!$I$2:$I$2047,'overall city offline'!$A$2:$A$2047,$A17,'city centre offline'!$B$2:$B$2047,S$3)*SUMIFS('city centre offline'!$C$2:$C$2047,'city centre offline'!$A$2:$A$2047,$A17,'city centre offline'!$B$2:$B$2047,S$3))/(SUMIFS('city centre offline'!$I$2:$I$2047,'city centre offline'!$A$2:$A$2047,$A17,'city centre offline'!$B$2:$B$2047,S$2))</f>
        <v>0.87164509062521311</v>
      </c>
      <c r="T17" s="6">
        <f>(SUMIFS('city centre offline'!$I$2:$I$2047,'overall city offline'!$A$2:$A$2047,$A17,'city centre offline'!$B$2:$B$2047,T$3)*SUMIFS('city centre offline'!$C$2:$C$2047,'city centre offline'!$A$2:$A$2047,$A17,'city centre offline'!$B$2:$B$2047,T$3))/(SUMIFS('city centre offline'!$I$2:$I$2047,'city centre offline'!$A$2:$A$2047,$A17,'city centre offline'!$B$2:$B$2047,T$2))</f>
        <v>0.87499703784016591</v>
      </c>
      <c r="U17" s="6">
        <f>(SUMIFS('city centre offline'!$I$2:$I$2047,'overall city offline'!$A$2:$A$2047,$A17,'city centre offline'!$B$2:$B$2047,U$3)*SUMIFS('city centre offline'!$C$2:$C$2047,'city centre offline'!$A$2:$A$2047,$A17,'city centre offline'!$B$2:$B$2047,U$3))/(SUMIFS('city centre offline'!$I$2:$I$2047,'city centre offline'!$A$2:$A$2047,$A17,'city centre offline'!$B$2:$B$2047,U$2))</f>
        <v>0.89882048686608729</v>
      </c>
      <c r="V17" s="6">
        <f>(SUMIFS('city centre offline'!$I$2:$I$2047,'overall city offline'!$A$2:$A$2047,$A17,'city centre offline'!$B$2:$B$2047,V$3)*SUMIFS('city centre offline'!$C$2:$C$2047,'city centre offline'!$A$2:$A$2047,$A17,'city centre offline'!$B$2:$B$2047,V$3))/(SUMIFS('city centre offline'!$I$2:$I$2047,'city centre offline'!$A$2:$A$2047,$A17,'city centre offline'!$B$2:$B$2047,V$2))</f>
        <v>0.75083308288649597</v>
      </c>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row>
    <row r="18" spans="1:63" x14ac:dyDescent="0.25">
      <c r="A18" s="5" t="s">
        <v>21</v>
      </c>
      <c r="B18" s="6">
        <f>(SUMIFS('city centre offline'!$I$2:$I$2047,'overall city offline'!$A$2:$A$2047,$A18,'city centre offline'!$B$2:$B$2047,B$3)*SUMIFS('city centre offline'!$C$2:$C$2047,'city centre offline'!$A$2:$A$2047,$A18,'city centre offline'!$B$2:$B$2047,B$3))/(SUMIFS('city centre offline'!$I$2:$I$2047,'city centre offline'!$A$2:$A$2047,$A18,'city centre offline'!$B$2:$B$2047,B$2))</f>
        <v>0.73909616262752409</v>
      </c>
      <c r="C18" s="6">
        <f>(SUMIFS('city centre offline'!$I$2:$I$2047,'overall city offline'!$A$2:$A$2047,$A18,'city centre offline'!$B$2:$B$2047,C$3)*SUMIFS('city centre offline'!$C$2:$C$2047,'city centre offline'!$A$2:$A$2047,$A18,'city centre offline'!$B$2:$B$2047,C$3))/(SUMIFS('city centre offline'!$I$2:$I$2047,'city centre offline'!$A$2:$A$2047,$A18,'city centre offline'!$B$2:$B$2047,C$2))</f>
        <v>0.77689715123733938</v>
      </c>
      <c r="D18" s="6">
        <f>(SUMIFS('city centre offline'!$I$2:$I$2047,'overall city offline'!$A$2:$A$2047,$A18,'city centre offline'!$B$2:$B$2047,D$3)*SUMIFS('city centre offline'!$C$2:$C$2047,'city centre offline'!$A$2:$A$2047,$A18,'city centre offline'!$B$2:$B$2047,D$3))/(SUMIFS('city centre offline'!$I$2:$I$2047,'city centre offline'!$A$2:$A$2047,$A18,'city centre offline'!$B$2:$B$2047,D$2))</f>
        <v>0.41943270501014585</v>
      </c>
      <c r="E18" s="6">
        <f>(SUMIFS('city centre offline'!$I$2:$I$2047,'overall city offline'!$A$2:$A$2047,$A18,'city centre offline'!$B$2:$B$2047,E$3)*SUMIFS('city centre offline'!$C$2:$C$2047,'city centre offline'!$A$2:$A$2047,$A18,'city centre offline'!$B$2:$B$2047,E$3))/(SUMIFS('city centre offline'!$I$2:$I$2047,'city centre offline'!$A$2:$A$2047,$A18,'city centre offline'!$B$2:$B$2047,E$2))</f>
        <v>1.9013465919868799E-2</v>
      </c>
      <c r="F18" s="6">
        <f>(SUMIFS('city centre offline'!$I$2:$I$2047,'overall city offline'!$A$2:$A$2047,$A18,'city centre offline'!$B$2:$B$2047,F$3)*SUMIFS('city centre offline'!$C$2:$C$2047,'city centre offline'!$A$2:$A$2047,$A18,'city centre offline'!$B$2:$B$2047,F$3))/(SUMIFS('city centre offline'!$I$2:$I$2047,'city centre offline'!$A$2:$A$2047,$A18,'city centre offline'!$B$2:$B$2047,F$2))</f>
        <v>2.2448809826829799E-2</v>
      </c>
      <c r="G18" s="6">
        <f>(SUMIFS('city centre offline'!$I$2:$I$2047,'overall city offline'!$A$2:$A$2047,$A18,'city centre offline'!$B$2:$B$2047,G$3)*SUMIFS('city centre offline'!$C$2:$C$2047,'city centre offline'!$A$2:$A$2047,$A18,'city centre offline'!$B$2:$B$2047,G$3))/(SUMIFS('city centre offline'!$I$2:$I$2047,'city centre offline'!$A$2:$A$2047,$A18,'city centre offline'!$B$2:$B$2047,G$2))</f>
        <v>0.14287451267202431</v>
      </c>
      <c r="H18" s="6">
        <f>(SUMIFS('city centre offline'!$I$2:$I$2047,'overall city offline'!$A$2:$A$2047,$A18,'city centre offline'!$B$2:$B$2047,H$3)*SUMIFS('city centre offline'!$C$2:$C$2047,'city centre offline'!$A$2:$A$2047,$A18,'city centre offline'!$B$2:$B$2047,H$3))/(SUMIFS('city centre offline'!$I$2:$I$2047,'city centre offline'!$A$2:$A$2047,$A18,'city centre offline'!$B$2:$B$2047,H$2))</f>
        <v>0.62722249575124278</v>
      </c>
      <c r="I18" s="6">
        <f>(SUMIFS('city centre offline'!$I$2:$I$2047,'overall city offline'!$A$2:$A$2047,$A18,'city centre offline'!$B$2:$B$2047,I$3)*SUMIFS('city centre offline'!$C$2:$C$2047,'city centre offline'!$A$2:$A$2047,$A18,'city centre offline'!$B$2:$B$2047,I$3))/(SUMIFS('city centre offline'!$I$2:$I$2047,'city centre offline'!$A$2:$A$2047,$A18,'city centre offline'!$B$2:$B$2047,I$2))</f>
        <v>0.84205669174129327</v>
      </c>
      <c r="J18" s="6">
        <f>(SUMIFS('city centre offline'!$I$2:$I$2047,'overall city offline'!$A$2:$A$2047,$A18,'city centre offline'!$B$2:$B$2047,J$3)*SUMIFS('city centre offline'!$C$2:$C$2047,'city centre offline'!$A$2:$A$2047,$A18,'city centre offline'!$B$2:$B$2047,J$3))/(SUMIFS('city centre offline'!$I$2:$I$2047,'city centre offline'!$A$2:$A$2047,$A18,'city centre offline'!$B$2:$B$2047,J$2))</f>
        <v>0.65548520657401688</v>
      </c>
      <c r="K18" s="6">
        <f>(SUMIFS('city centre offline'!$I$2:$I$2047,'overall city offline'!$A$2:$A$2047,$A18,'city centre offline'!$B$2:$B$2047,K$3)*SUMIFS('city centre offline'!$C$2:$C$2047,'city centre offline'!$A$2:$A$2047,$A18,'city centre offline'!$B$2:$B$2047,K$3))/(SUMIFS('city centre offline'!$I$2:$I$2047,'city centre offline'!$A$2:$A$2047,$A18,'city centre offline'!$B$2:$B$2047,K$2))</f>
        <v>0.44937431428474245</v>
      </c>
      <c r="L18" s="6">
        <f>(SUMIFS('city centre offline'!$I$2:$I$2047,'overall city offline'!$A$2:$A$2047,$A18,'city centre offline'!$B$2:$B$2047,L$3)*SUMIFS('city centre offline'!$C$2:$C$2047,'city centre offline'!$A$2:$A$2047,$A18,'city centre offline'!$B$2:$B$2047,L$3))/(SUMIFS('city centre offline'!$I$2:$I$2047,'city centre offline'!$A$2:$A$2047,$A18,'city centre offline'!$B$2:$B$2047,L$2))</f>
        <v>0.82537655102307306</v>
      </c>
      <c r="M18" s="6">
        <f>(SUMIFS('city centre offline'!$I$2:$I$2047,'overall city offline'!$A$2:$A$2047,$A18,'city centre offline'!$B$2:$B$2047,M$3)*SUMIFS('city centre offline'!$C$2:$C$2047,'city centre offline'!$A$2:$A$2047,$A18,'city centre offline'!$B$2:$B$2047,M$3))/(SUMIFS('city centre offline'!$I$2:$I$2047,'city centre offline'!$A$2:$A$2047,$A18,'city centre offline'!$B$2:$B$2047,M$2))</f>
        <v>0.74392080125271109</v>
      </c>
      <c r="N18" s="6">
        <f>(SUMIFS('city centre offline'!$I$2:$I$2047,'overall city offline'!$A$2:$A$2047,$A18,'city centre offline'!$B$2:$B$2047,N$3)*SUMIFS('city centre offline'!$C$2:$C$2047,'city centre offline'!$A$2:$A$2047,$A18,'city centre offline'!$B$2:$B$2047,N$3))/(SUMIFS('city centre offline'!$I$2:$I$2047,'city centre offline'!$A$2:$A$2047,$A18,'city centre offline'!$B$2:$B$2047,N$2))</f>
        <v>2.5494975691975452E-2</v>
      </c>
      <c r="O18" s="6">
        <f>(SUMIFS('city centre offline'!$I$2:$I$2047,'overall city offline'!$A$2:$A$2047,$A18,'city centre offline'!$B$2:$B$2047,O$3)*SUMIFS('city centre offline'!$C$2:$C$2047,'city centre offline'!$A$2:$A$2047,$A18,'city centre offline'!$B$2:$B$2047,O$3))/(SUMIFS('city centre offline'!$I$2:$I$2047,'city centre offline'!$A$2:$A$2047,$A18,'city centre offline'!$B$2:$B$2047,O$2))</f>
        <v>2.6658412400436093E-2</v>
      </c>
      <c r="P18" s="6">
        <f>(SUMIFS('city centre offline'!$I$2:$I$2047,'overall city offline'!$A$2:$A$2047,$A18,'city centre offline'!$B$2:$B$2047,P$3)*SUMIFS('city centre offline'!$C$2:$C$2047,'city centre offline'!$A$2:$A$2047,$A18,'city centre offline'!$B$2:$B$2047,P$3))/(SUMIFS('city centre offline'!$I$2:$I$2047,'city centre offline'!$A$2:$A$2047,$A18,'city centre offline'!$B$2:$B$2047,P$2))</f>
        <v>4.6831914229733658E-2</v>
      </c>
      <c r="Q18" s="6">
        <f>(SUMIFS('city centre offline'!$I$2:$I$2047,'overall city offline'!$A$2:$A$2047,$A18,'city centre offline'!$B$2:$B$2047,Q$3)*SUMIFS('city centre offline'!$C$2:$C$2047,'city centre offline'!$A$2:$A$2047,$A18,'city centre offline'!$B$2:$B$2047,Q$3))/(SUMIFS('city centre offline'!$I$2:$I$2047,'city centre offline'!$A$2:$A$2047,$A18,'city centre offline'!$B$2:$B$2047,Q$2))</f>
        <v>0.69136889796857259</v>
      </c>
      <c r="R18" s="6">
        <f>(SUMIFS('city centre offline'!$I$2:$I$2047,'overall city offline'!$A$2:$A$2047,$A18,'city centre offline'!$B$2:$B$2047,R$3)*SUMIFS('city centre offline'!$C$2:$C$2047,'city centre offline'!$A$2:$A$2047,$A18,'city centre offline'!$B$2:$B$2047,R$3))/(SUMIFS('city centre offline'!$I$2:$I$2047,'city centre offline'!$A$2:$A$2047,$A18,'city centre offline'!$B$2:$B$2047,R$2))</f>
        <v>0.81829052949855119</v>
      </c>
      <c r="S18" s="6">
        <f>(SUMIFS('city centre offline'!$I$2:$I$2047,'overall city offline'!$A$2:$A$2047,$A18,'city centre offline'!$B$2:$B$2047,S$3)*SUMIFS('city centre offline'!$C$2:$C$2047,'city centre offline'!$A$2:$A$2047,$A18,'city centre offline'!$B$2:$B$2047,S$3))/(SUMIFS('city centre offline'!$I$2:$I$2047,'city centre offline'!$A$2:$A$2047,$A18,'city centre offline'!$B$2:$B$2047,S$2))</f>
        <v>0.83195384120066718</v>
      </c>
      <c r="T18" s="6">
        <f>(SUMIFS('city centre offline'!$I$2:$I$2047,'overall city offline'!$A$2:$A$2047,$A18,'city centre offline'!$B$2:$B$2047,T$3)*SUMIFS('city centre offline'!$C$2:$C$2047,'city centre offline'!$A$2:$A$2047,$A18,'city centre offline'!$B$2:$B$2047,T$3))/(SUMIFS('city centre offline'!$I$2:$I$2047,'city centre offline'!$A$2:$A$2047,$A18,'city centre offline'!$B$2:$B$2047,T$2))</f>
        <v>0.80872283572986414</v>
      </c>
      <c r="U18" s="6">
        <f>(SUMIFS('city centre offline'!$I$2:$I$2047,'overall city offline'!$A$2:$A$2047,$A18,'city centre offline'!$B$2:$B$2047,U$3)*SUMIFS('city centre offline'!$C$2:$C$2047,'city centre offline'!$A$2:$A$2047,$A18,'city centre offline'!$B$2:$B$2047,U$3))/(SUMIFS('city centre offline'!$I$2:$I$2047,'city centre offline'!$A$2:$A$2047,$A18,'city centre offline'!$B$2:$B$2047,U$2))</f>
        <v>0.93576579810335303</v>
      </c>
      <c r="V18" s="6">
        <f>(SUMIFS('city centre offline'!$I$2:$I$2047,'overall city offline'!$A$2:$A$2047,$A18,'city centre offline'!$B$2:$B$2047,V$3)*SUMIFS('city centre offline'!$C$2:$C$2047,'city centre offline'!$A$2:$A$2047,$A18,'city centre offline'!$B$2:$B$2047,V$3))/(SUMIFS('city centre offline'!$I$2:$I$2047,'city centre offline'!$A$2:$A$2047,$A18,'city centre offline'!$B$2:$B$2047,V$2))</f>
        <v>0.81819351859769041</v>
      </c>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row>
    <row r="19" spans="1:63" x14ac:dyDescent="0.25">
      <c r="A19" s="5" t="s">
        <v>22</v>
      </c>
      <c r="B19" s="6">
        <f>(SUMIFS('city centre offline'!$I$2:$I$2047,'overall city offline'!$A$2:$A$2047,$A19,'city centre offline'!$B$2:$B$2047,B$3)*SUMIFS('city centre offline'!$C$2:$C$2047,'city centre offline'!$A$2:$A$2047,$A19,'city centre offline'!$B$2:$B$2047,B$3))/(SUMIFS('city centre offline'!$I$2:$I$2047,'city centre offline'!$A$2:$A$2047,$A19,'city centre offline'!$B$2:$B$2047,B$2))</f>
        <v>0.80328033105405805</v>
      </c>
      <c r="C19" s="6">
        <f>(SUMIFS('city centre offline'!$I$2:$I$2047,'overall city offline'!$A$2:$A$2047,$A19,'city centre offline'!$B$2:$B$2047,C$3)*SUMIFS('city centre offline'!$C$2:$C$2047,'city centre offline'!$A$2:$A$2047,$A19,'city centre offline'!$B$2:$B$2047,C$3))/(SUMIFS('city centre offline'!$I$2:$I$2047,'city centre offline'!$A$2:$A$2047,$A19,'city centre offline'!$B$2:$B$2047,C$2))</f>
        <v>0.82909114413436125</v>
      </c>
      <c r="D19" s="6">
        <f>(SUMIFS('city centre offline'!$I$2:$I$2047,'overall city offline'!$A$2:$A$2047,$A19,'city centre offline'!$B$2:$B$2047,D$3)*SUMIFS('city centre offline'!$C$2:$C$2047,'city centre offline'!$A$2:$A$2047,$A19,'city centre offline'!$B$2:$B$2047,D$3))/(SUMIFS('city centre offline'!$I$2:$I$2047,'city centre offline'!$A$2:$A$2047,$A19,'city centre offline'!$B$2:$B$2047,D$2))</f>
        <v>0.46234572652143296</v>
      </c>
      <c r="E19" s="6">
        <f>(SUMIFS('city centre offline'!$I$2:$I$2047,'overall city offline'!$A$2:$A$2047,$A19,'city centre offline'!$B$2:$B$2047,E$3)*SUMIFS('city centre offline'!$C$2:$C$2047,'city centre offline'!$A$2:$A$2047,$A19,'city centre offline'!$B$2:$B$2047,E$3))/(SUMIFS('city centre offline'!$I$2:$I$2047,'city centre offline'!$A$2:$A$2047,$A19,'city centre offline'!$B$2:$B$2047,E$2))</f>
        <v>4.1456711612712699E-3</v>
      </c>
      <c r="F19" s="6">
        <f>(SUMIFS('city centre offline'!$I$2:$I$2047,'overall city offline'!$A$2:$A$2047,$A19,'city centre offline'!$B$2:$B$2047,F$3)*SUMIFS('city centre offline'!$C$2:$C$2047,'city centre offline'!$A$2:$A$2047,$A19,'city centre offline'!$B$2:$B$2047,F$3))/(SUMIFS('city centre offline'!$I$2:$I$2047,'city centre offline'!$A$2:$A$2047,$A19,'city centre offline'!$B$2:$B$2047,F$2))</f>
        <v>1.0786083831484829E-2</v>
      </c>
      <c r="G19" s="6">
        <f>(SUMIFS('city centre offline'!$I$2:$I$2047,'overall city offline'!$A$2:$A$2047,$A19,'city centre offline'!$B$2:$B$2047,G$3)*SUMIFS('city centre offline'!$C$2:$C$2047,'city centre offline'!$A$2:$A$2047,$A19,'city centre offline'!$B$2:$B$2047,G$3))/(SUMIFS('city centre offline'!$I$2:$I$2047,'city centre offline'!$A$2:$A$2047,$A19,'city centre offline'!$B$2:$B$2047,G$2))</f>
        <v>0.60686328522581579</v>
      </c>
      <c r="H19" s="6">
        <f>(SUMIFS('city centre offline'!$I$2:$I$2047,'overall city offline'!$A$2:$A$2047,$A19,'city centre offline'!$B$2:$B$2047,H$3)*SUMIFS('city centre offline'!$C$2:$C$2047,'city centre offline'!$A$2:$A$2047,$A19,'city centre offline'!$B$2:$B$2047,H$3))/(SUMIFS('city centre offline'!$I$2:$I$2047,'city centre offline'!$A$2:$A$2047,$A19,'city centre offline'!$B$2:$B$2047,H$2))</f>
        <v>1.0614278188253394</v>
      </c>
      <c r="I19" s="6">
        <f>(SUMIFS('city centre offline'!$I$2:$I$2047,'overall city offline'!$A$2:$A$2047,$A19,'city centre offline'!$B$2:$B$2047,I$3)*SUMIFS('city centre offline'!$C$2:$C$2047,'city centre offline'!$A$2:$A$2047,$A19,'city centre offline'!$B$2:$B$2047,I$3))/(SUMIFS('city centre offline'!$I$2:$I$2047,'city centre offline'!$A$2:$A$2047,$A19,'city centre offline'!$B$2:$B$2047,I$2))</f>
        <v>1.0125442504901496</v>
      </c>
      <c r="J19" s="6">
        <f>(SUMIFS('city centre offline'!$I$2:$I$2047,'overall city offline'!$A$2:$A$2047,$A19,'city centre offline'!$B$2:$B$2047,J$3)*SUMIFS('city centre offline'!$C$2:$C$2047,'city centre offline'!$A$2:$A$2047,$A19,'city centre offline'!$B$2:$B$2047,J$3))/(SUMIFS('city centre offline'!$I$2:$I$2047,'city centre offline'!$A$2:$A$2047,$A19,'city centre offline'!$B$2:$B$2047,J$2))</f>
        <v>0.96212978389900494</v>
      </c>
      <c r="K19" s="6">
        <f>(SUMIFS('city centre offline'!$I$2:$I$2047,'overall city offline'!$A$2:$A$2047,$A19,'city centre offline'!$B$2:$B$2047,K$3)*SUMIFS('city centre offline'!$C$2:$C$2047,'city centre offline'!$A$2:$A$2047,$A19,'city centre offline'!$B$2:$B$2047,K$3))/(SUMIFS('city centre offline'!$I$2:$I$2047,'city centre offline'!$A$2:$A$2047,$A19,'city centre offline'!$B$2:$B$2047,K$2))</f>
        <v>1.0411895817605117</v>
      </c>
      <c r="L19" s="6">
        <f>(SUMIFS('city centre offline'!$I$2:$I$2047,'overall city offline'!$A$2:$A$2047,$A19,'city centre offline'!$B$2:$B$2047,L$3)*SUMIFS('city centre offline'!$C$2:$C$2047,'city centre offline'!$A$2:$A$2047,$A19,'city centre offline'!$B$2:$B$2047,L$3))/(SUMIFS('city centre offline'!$I$2:$I$2047,'city centre offline'!$A$2:$A$2047,$A19,'city centre offline'!$B$2:$B$2047,L$2))</f>
        <v>0.23005091597584132</v>
      </c>
      <c r="M19" s="6">
        <f>(SUMIFS('city centre offline'!$I$2:$I$2047,'overall city offline'!$A$2:$A$2047,$A19,'city centre offline'!$B$2:$B$2047,M$3)*SUMIFS('city centre offline'!$C$2:$C$2047,'city centre offline'!$A$2:$A$2047,$A19,'city centre offline'!$B$2:$B$2047,M$3))/(SUMIFS('city centre offline'!$I$2:$I$2047,'city centre offline'!$A$2:$A$2047,$A19,'city centre offline'!$B$2:$B$2047,M$2))</f>
        <v>0.88537928436747637</v>
      </c>
      <c r="N19" s="6">
        <f>(SUMIFS('city centre offline'!$I$2:$I$2047,'overall city offline'!$A$2:$A$2047,$A19,'city centre offline'!$B$2:$B$2047,N$3)*SUMIFS('city centre offline'!$C$2:$C$2047,'city centre offline'!$A$2:$A$2047,$A19,'city centre offline'!$B$2:$B$2047,N$3))/(SUMIFS('city centre offline'!$I$2:$I$2047,'city centre offline'!$A$2:$A$2047,$A19,'city centre offline'!$B$2:$B$2047,N$2))</f>
        <v>5.0932844560276497E-3</v>
      </c>
      <c r="O19" s="6">
        <f>(SUMIFS('city centre offline'!$I$2:$I$2047,'overall city offline'!$A$2:$A$2047,$A19,'city centre offline'!$B$2:$B$2047,O$3)*SUMIFS('city centre offline'!$C$2:$C$2047,'city centre offline'!$A$2:$A$2047,$A19,'city centre offline'!$B$2:$B$2047,O$3))/(SUMIFS('city centre offline'!$I$2:$I$2047,'city centre offline'!$A$2:$A$2047,$A19,'city centre offline'!$B$2:$B$2047,O$2))</f>
        <v>2.0851798701453199E-3</v>
      </c>
      <c r="P19" s="6">
        <f>(SUMIFS('city centre offline'!$I$2:$I$2047,'overall city offline'!$A$2:$A$2047,$A19,'city centre offline'!$B$2:$B$2047,P$3)*SUMIFS('city centre offline'!$C$2:$C$2047,'city centre offline'!$A$2:$A$2047,$A19,'city centre offline'!$B$2:$B$2047,P$3))/(SUMIFS('city centre offline'!$I$2:$I$2047,'city centre offline'!$A$2:$A$2047,$A19,'city centre offline'!$B$2:$B$2047,P$2))</f>
        <v>3.4005295612848691E-3</v>
      </c>
      <c r="Q19" s="6">
        <f>(SUMIFS('city centre offline'!$I$2:$I$2047,'overall city offline'!$A$2:$A$2047,$A19,'city centre offline'!$B$2:$B$2047,Q$3)*SUMIFS('city centre offline'!$C$2:$C$2047,'city centre offline'!$A$2:$A$2047,$A19,'city centre offline'!$B$2:$B$2047,Q$3))/(SUMIFS('city centre offline'!$I$2:$I$2047,'city centre offline'!$A$2:$A$2047,$A19,'city centre offline'!$B$2:$B$2047,Q$2))</f>
        <v>1.0327910600321675</v>
      </c>
      <c r="R19" s="6">
        <f>(SUMIFS('city centre offline'!$I$2:$I$2047,'overall city offline'!$A$2:$A$2047,$A19,'city centre offline'!$B$2:$B$2047,R$3)*SUMIFS('city centre offline'!$C$2:$C$2047,'city centre offline'!$A$2:$A$2047,$A19,'city centre offline'!$B$2:$B$2047,R$3))/(SUMIFS('city centre offline'!$I$2:$I$2047,'city centre offline'!$A$2:$A$2047,$A19,'city centre offline'!$B$2:$B$2047,R$2))</f>
        <v>1.0824011524227191</v>
      </c>
      <c r="S19" s="6">
        <f>(SUMIFS('city centre offline'!$I$2:$I$2047,'overall city offline'!$A$2:$A$2047,$A19,'city centre offline'!$B$2:$B$2047,S$3)*SUMIFS('city centre offline'!$C$2:$C$2047,'city centre offline'!$A$2:$A$2047,$A19,'city centre offline'!$B$2:$B$2047,S$3))/(SUMIFS('city centre offline'!$I$2:$I$2047,'city centre offline'!$A$2:$A$2047,$A19,'city centre offline'!$B$2:$B$2047,S$2))</f>
        <v>0.97519872941082586</v>
      </c>
      <c r="T19" s="6">
        <f>(SUMIFS('city centre offline'!$I$2:$I$2047,'overall city offline'!$A$2:$A$2047,$A19,'city centre offline'!$B$2:$B$2047,T$3)*SUMIFS('city centre offline'!$C$2:$C$2047,'city centre offline'!$A$2:$A$2047,$A19,'city centre offline'!$B$2:$B$2047,T$3))/(SUMIFS('city centre offline'!$I$2:$I$2047,'city centre offline'!$A$2:$A$2047,$A19,'city centre offline'!$B$2:$B$2047,T$2))</f>
        <v>0.94796929401653884</v>
      </c>
      <c r="U19" s="6">
        <f>(SUMIFS('city centre offline'!$I$2:$I$2047,'overall city offline'!$A$2:$A$2047,$A19,'city centre offline'!$B$2:$B$2047,U$3)*SUMIFS('city centre offline'!$C$2:$C$2047,'city centre offline'!$A$2:$A$2047,$A19,'city centre offline'!$B$2:$B$2047,U$3))/(SUMIFS('city centre offline'!$I$2:$I$2047,'city centre offline'!$A$2:$A$2047,$A19,'city centre offline'!$B$2:$B$2047,U$2))</f>
        <v>0.98159644329715123</v>
      </c>
      <c r="V19" s="6">
        <f>(SUMIFS('city centre offline'!$I$2:$I$2047,'overall city offline'!$A$2:$A$2047,$A19,'city centre offline'!$B$2:$B$2047,V$3)*SUMIFS('city centre offline'!$C$2:$C$2047,'city centre offline'!$A$2:$A$2047,$A19,'city centre offline'!$B$2:$B$2047,V$3))/(SUMIFS('city centre offline'!$I$2:$I$2047,'city centre offline'!$A$2:$A$2047,$A19,'city centre offline'!$B$2:$B$2047,V$2))</f>
        <v>0.95331483495895863</v>
      </c>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row>
    <row r="20" spans="1:63" x14ac:dyDescent="0.25">
      <c r="A20" s="5" t="s">
        <v>23</v>
      </c>
      <c r="B20" s="6">
        <f>(SUMIFS('city centre offline'!$I$2:$I$2047,'overall city offline'!$A$2:$A$2047,$A20,'city centre offline'!$B$2:$B$2047,B$3)*SUMIFS('city centre offline'!$C$2:$C$2047,'city centre offline'!$A$2:$A$2047,$A20,'city centre offline'!$B$2:$B$2047,B$3))/(SUMIFS('city centre offline'!$I$2:$I$2047,'city centre offline'!$A$2:$A$2047,$A20,'city centre offline'!$B$2:$B$2047,B$2))</f>
        <v>0.87709269354220154</v>
      </c>
      <c r="C20" s="6">
        <f>(SUMIFS('city centre offline'!$I$2:$I$2047,'overall city offline'!$A$2:$A$2047,$A20,'city centre offline'!$B$2:$B$2047,C$3)*SUMIFS('city centre offline'!$C$2:$C$2047,'city centre offline'!$A$2:$A$2047,$A20,'city centre offline'!$B$2:$B$2047,C$3))/(SUMIFS('city centre offline'!$I$2:$I$2047,'city centre offline'!$A$2:$A$2047,$A20,'city centre offline'!$B$2:$B$2047,C$2))</f>
        <v>0.88958514348517093</v>
      </c>
      <c r="D20" s="6">
        <f>(SUMIFS('city centre offline'!$I$2:$I$2047,'overall city offline'!$A$2:$A$2047,$A20,'city centre offline'!$B$2:$B$2047,D$3)*SUMIFS('city centre offline'!$C$2:$C$2047,'city centre offline'!$A$2:$A$2047,$A20,'city centre offline'!$B$2:$B$2047,D$3))/(SUMIFS('city centre offline'!$I$2:$I$2047,'city centre offline'!$A$2:$A$2047,$A20,'city centre offline'!$B$2:$B$2047,D$2))</f>
        <v>0.50356083310831745</v>
      </c>
      <c r="E20" s="6">
        <f>(SUMIFS('city centre offline'!$I$2:$I$2047,'overall city offline'!$A$2:$A$2047,$A20,'city centre offline'!$B$2:$B$2047,E$3)*SUMIFS('city centre offline'!$C$2:$C$2047,'city centre offline'!$A$2:$A$2047,$A20,'city centre offline'!$B$2:$B$2047,E$3))/(SUMIFS('city centre offline'!$I$2:$I$2047,'city centre offline'!$A$2:$A$2047,$A20,'city centre offline'!$B$2:$B$2047,E$2))</f>
        <v>3.9600102040319302E-2</v>
      </c>
      <c r="F20" s="6">
        <f>(SUMIFS('city centre offline'!$I$2:$I$2047,'overall city offline'!$A$2:$A$2047,$A20,'city centre offline'!$B$2:$B$2047,F$3)*SUMIFS('city centre offline'!$C$2:$C$2047,'city centre offline'!$A$2:$A$2047,$A20,'city centre offline'!$B$2:$B$2047,F$3))/(SUMIFS('city centre offline'!$I$2:$I$2047,'city centre offline'!$A$2:$A$2047,$A20,'city centre offline'!$B$2:$B$2047,F$2))</f>
        <v>4.9236625360295959E-2</v>
      </c>
      <c r="G20" s="6">
        <f>(SUMIFS('city centre offline'!$I$2:$I$2047,'overall city offline'!$A$2:$A$2047,$A20,'city centre offline'!$B$2:$B$2047,G$3)*SUMIFS('city centre offline'!$C$2:$C$2047,'city centre offline'!$A$2:$A$2047,$A20,'city centre offline'!$B$2:$B$2047,G$3))/(SUMIFS('city centre offline'!$I$2:$I$2047,'city centre offline'!$A$2:$A$2047,$A20,'city centre offline'!$B$2:$B$2047,G$2))</f>
        <v>0.42224849599607206</v>
      </c>
      <c r="H20" s="6">
        <f>(SUMIFS('city centre offline'!$I$2:$I$2047,'overall city offline'!$A$2:$A$2047,$A20,'city centre offline'!$B$2:$B$2047,H$3)*SUMIFS('city centre offline'!$C$2:$C$2047,'city centre offline'!$A$2:$A$2047,$A20,'city centre offline'!$B$2:$B$2047,H$3))/(SUMIFS('city centre offline'!$I$2:$I$2047,'city centre offline'!$A$2:$A$2047,$A20,'city centre offline'!$B$2:$B$2047,H$2))</f>
        <v>0.76305065073152978</v>
      </c>
      <c r="I20" s="6">
        <f>(SUMIFS('city centre offline'!$I$2:$I$2047,'overall city offline'!$A$2:$A$2047,$A20,'city centre offline'!$B$2:$B$2047,I$3)*SUMIFS('city centre offline'!$C$2:$C$2047,'city centre offline'!$A$2:$A$2047,$A20,'city centre offline'!$B$2:$B$2047,I$3))/(SUMIFS('city centre offline'!$I$2:$I$2047,'city centre offline'!$A$2:$A$2047,$A20,'city centre offline'!$B$2:$B$2047,I$2))</f>
        <v>0.8798476065482872</v>
      </c>
      <c r="J20" s="6">
        <f>(SUMIFS('city centre offline'!$I$2:$I$2047,'overall city offline'!$A$2:$A$2047,$A20,'city centre offline'!$B$2:$B$2047,J$3)*SUMIFS('city centre offline'!$C$2:$C$2047,'city centre offline'!$A$2:$A$2047,$A20,'city centre offline'!$B$2:$B$2047,J$3))/(SUMIFS('city centre offline'!$I$2:$I$2047,'city centre offline'!$A$2:$A$2047,$A20,'city centre offline'!$B$2:$B$2047,J$2))</f>
        <v>0.80547322478177874</v>
      </c>
      <c r="K20" s="6">
        <f>(SUMIFS('city centre offline'!$I$2:$I$2047,'overall city offline'!$A$2:$A$2047,$A20,'city centre offline'!$B$2:$B$2047,K$3)*SUMIFS('city centre offline'!$C$2:$C$2047,'city centre offline'!$A$2:$A$2047,$A20,'city centre offline'!$B$2:$B$2047,K$3))/(SUMIFS('city centre offline'!$I$2:$I$2047,'city centre offline'!$A$2:$A$2047,$A20,'city centre offline'!$B$2:$B$2047,K$2))</f>
        <v>0.88090181933228617</v>
      </c>
      <c r="L20" s="6">
        <f>(SUMIFS('city centre offline'!$I$2:$I$2047,'overall city offline'!$A$2:$A$2047,$A20,'city centre offline'!$B$2:$B$2047,L$3)*SUMIFS('city centre offline'!$C$2:$C$2047,'city centre offline'!$A$2:$A$2047,$A20,'city centre offline'!$B$2:$B$2047,L$3))/(SUMIFS('city centre offline'!$I$2:$I$2047,'city centre offline'!$A$2:$A$2047,$A20,'city centre offline'!$B$2:$B$2047,L$2))</f>
        <v>0.20618318404601366</v>
      </c>
      <c r="M20" s="6">
        <f>(SUMIFS('city centre offline'!$I$2:$I$2047,'overall city offline'!$A$2:$A$2047,$A20,'city centre offline'!$B$2:$B$2047,M$3)*SUMIFS('city centre offline'!$C$2:$C$2047,'city centre offline'!$A$2:$A$2047,$A20,'city centre offline'!$B$2:$B$2047,M$3))/(SUMIFS('city centre offline'!$I$2:$I$2047,'city centre offline'!$A$2:$A$2047,$A20,'city centre offline'!$B$2:$B$2047,M$2))</f>
        <v>1.1428891193251267</v>
      </c>
      <c r="N20" s="6">
        <f>(SUMIFS('city centre offline'!$I$2:$I$2047,'overall city offline'!$A$2:$A$2047,$A20,'city centre offline'!$B$2:$B$2047,N$3)*SUMIFS('city centre offline'!$C$2:$C$2047,'city centre offline'!$A$2:$A$2047,$A20,'city centre offline'!$B$2:$B$2047,N$3))/(SUMIFS('city centre offline'!$I$2:$I$2047,'city centre offline'!$A$2:$A$2047,$A20,'city centre offline'!$B$2:$B$2047,N$2))</f>
        <v>5.5306173694509395E-2</v>
      </c>
      <c r="O20" s="6">
        <f>(SUMIFS('city centre offline'!$I$2:$I$2047,'overall city offline'!$A$2:$A$2047,$A20,'city centre offline'!$B$2:$B$2047,O$3)*SUMIFS('city centre offline'!$C$2:$C$2047,'city centre offline'!$A$2:$A$2047,$A20,'city centre offline'!$B$2:$B$2047,O$3))/(SUMIFS('city centre offline'!$I$2:$I$2047,'city centre offline'!$A$2:$A$2047,$A20,'city centre offline'!$B$2:$B$2047,O$2))</f>
        <v>5.9770018481568189E-2</v>
      </c>
      <c r="P20" s="6">
        <f>(SUMIFS('city centre offline'!$I$2:$I$2047,'overall city offline'!$A$2:$A$2047,$A20,'city centre offline'!$B$2:$B$2047,P$3)*SUMIFS('city centre offline'!$C$2:$C$2047,'city centre offline'!$A$2:$A$2047,$A20,'city centre offline'!$B$2:$B$2047,P$3))/(SUMIFS('city centre offline'!$I$2:$I$2047,'city centre offline'!$A$2:$A$2047,$A20,'city centre offline'!$B$2:$B$2047,P$2))</f>
        <v>7.303412148915675E-2</v>
      </c>
      <c r="Q20" s="6">
        <f>(SUMIFS('city centre offline'!$I$2:$I$2047,'overall city offline'!$A$2:$A$2047,$A20,'city centre offline'!$B$2:$B$2047,Q$3)*SUMIFS('city centre offline'!$C$2:$C$2047,'city centre offline'!$A$2:$A$2047,$A20,'city centre offline'!$B$2:$B$2047,Q$3))/(SUMIFS('city centre offline'!$I$2:$I$2047,'city centre offline'!$A$2:$A$2047,$A20,'city centre offline'!$B$2:$B$2047,Q$2))</f>
        <v>0.8000465327119658</v>
      </c>
      <c r="R20" s="6">
        <f>(SUMIFS('city centre offline'!$I$2:$I$2047,'overall city offline'!$A$2:$A$2047,$A20,'city centre offline'!$B$2:$B$2047,R$3)*SUMIFS('city centre offline'!$C$2:$C$2047,'city centre offline'!$A$2:$A$2047,$A20,'city centre offline'!$B$2:$B$2047,R$3))/(SUMIFS('city centre offline'!$I$2:$I$2047,'city centre offline'!$A$2:$A$2047,$A20,'city centre offline'!$B$2:$B$2047,R$2))</f>
        <v>0.96709624996243937</v>
      </c>
      <c r="S20" s="6">
        <f>(SUMIFS('city centre offline'!$I$2:$I$2047,'overall city offline'!$A$2:$A$2047,$A20,'city centre offline'!$B$2:$B$2047,S$3)*SUMIFS('city centre offline'!$C$2:$C$2047,'city centre offline'!$A$2:$A$2047,$A20,'city centre offline'!$B$2:$B$2047,S$3))/(SUMIFS('city centre offline'!$I$2:$I$2047,'city centre offline'!$A$2:$A$2047,$A20,'city centre offline'!$B$2:$B$2047,S$2))</f>
        <v>0.84064523666184621</v>
      </c>
      <c r="T20" s="6">
        <f>(SUMIFS('city centre offline'!$I$2:$I$2047,'overall city offline'!$A$2:$A$2047,$A20,'city centre offline'!$B$2:$B$2047,T$3)*SUMIFS('city centre offline'!$C$2:$C$2047,'city centre offline'!$A$2:$A$2047,$A20,'city centre offline'!$B$2:$B$2047,T$3))/(SUMIFS('city centre offline'!$I$2:$I$2047,'city centre offline'!$A$2:$A$2047,$A20,'city centre offline'!$B$2:$B$2047,T$2))</f>
        <v>0.85421848553292856</v>
      </c>
      <c r="U20" s="6">
        <f>(SUMIFS('city centre offline'!$I$2:$I$2047,'overall city offline'!$A$2:$A$2047,$A20,'city centre offline'!$B$2:$B$2047,U$3)*SUMIFS('city centre offline'!$C$2:$C$2047,'city centre offline'!$A$2:$A$2047,$A20,'city centre offline'!$B$2:$B$2047,U$3))/(SUMIFS('city centre offline'!$I$2:$I$2047,'city centre offline'!$A$2:$A$2047,$A20,'city centre offline'!$B$2:$B$2047,U$2))</f>
        <v>0.95961740134489359</v>
      </c>
      <c r="V20" s="6">
        <f>(SUMIFS('city centre offline'!$I$2:$I$2047,'overall city offline'!$A$2:$A$2047,$A20,'city centre offline'!$B$2:$B$2047,V$3)*SUMIFS('city centre offline'!$C$2:$C$2047,'city centre offline'!$A$2:$A$2047,$A20,'city centre offline'!$B$2:$B$2047,V$3))/(SUMIFS('city centre offline'!$I$2:$I$2047,'city centre offline'!$A$2:$A$2047,$A20,'city centre offline'!$B$2:$B$2047,V$2))</f>
        <v>0.90544423269869301</v>
      </c>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row>
    <row r="21" spans="1:63" x14ac:dyDescent="0.25">
      <c r="A21" s="5" t="s">
        <v>24</v>
      </c>
      <c r="B21" s="6">
        <f>(SUMIFS('city centre offline'!$I$2:$I$2047,'overall city offline'!$A$2:$A$2047,$A21,'city centre offline'!$B$2:$B$2047,B$3)*SUMIFS('city centre offline'!$C$2:$C$2047,'city centre offline'!$A$2:$A$2047,$A21,'city centre offline'!$B$2:$B$2047,B$3))/(SUMIFS('city centre offline'!$I$2:$I$2047,'city centre offline'!$A$2:$A$2047,$A21,'city centre offline'!$B$2:$B$2047,B$2))</f>
        <v>0.74699561009829041</v>
      </c>
      <c r="C21" s="6">
        <f>(SUMIFS('city centre offline'!$I$2:$I$2047,'overall city offline'!$A$2:$A$2047,$A21,'city centre offline'!$B$2:$B$2047,C$3)*SUMIFS('city centre offline'!$C$2:$C$2047,'city centre offline'!$A$2:$A$2047,$A21,'city centre offline'!$B$2:$B$2047,C$3))/(SUMIFS('city centre offline'!$I$2:$I$2047,'city centre offline'!$A$2:$A$2047,$A21,'city centre offline'!$B$2:$B$2047,C$2))</f>
        <v>0.78282595890552331</v>
      </c>
      <c r="D21" s="6">
        <f>(SUMIFS('city centre offline'!$I$2:$I$2047,'overall city offline'!$A$2:$A$2047,$A21,'city centre offline'!$B$2:$B$2047,D$3)*SUMIFS('city centre offline'!$C$2:$C$2047,'city centre offline'!$A$2:$A$2047,$A21,'city centre offline'!$B$2:$B$2047,D$3))/(SUMIFS('city centre offline'!$I$2:$I$2047,'city centre offline'!$A$2:$A$2047,$A21,'city centre offline'!$B$2:$B$2047,D$2))</f>
        <v>0.45287168885892976</v>
      </c>
      <c r="E21" s="6">
        <f>(SUMIFS('city centre offline'!$I$2:$I$2047,'overall city offline'!$A$2:$A$2047,$A21,'city centre offline'!$B$2:$B$2047,E$3)*SUMIFS('city centre offline'!$C$2:$C$2047,'city centre offline'!$A$2:$A$2047,$A21,'city centre offline'!$B$2:$B$2047,E$3))/(SUMIFS('city centre offline'!$I$2:$I$2047,'city centre offline'!$A$2:$A$2047,$A21,'city centre offline'!$B$2:$B$2047,E$2))</f>
        <v>6.2180319556849807E-2</v>
      </c>
      <c r="F21" s="6">
        <f>(SUMIFS('city centre offline'!$I$2:$I$2047,'overall city offline'!$A$2:$A$2047,$A21,'city centre offline'!$B$2:$B$2047,F$3)*SUMIFS('city centre offline'!$C$2:$C$2047,'city centre offline'!$A$2:$A$2047,$A21,'city centre offline'!$B$2:$B$2047,F$3))/(SUMIFS('city centre offline'!$I$2:$I$2047,'city centre offline'!$A$2:$A$2047,$A21,'city centre offline'!$B$2:$B$2047,F$2))</f>
        <v>8.5864687636965142E-2</v>
      </c>
      <c r="G21" s="6">
        <f>(SUMIFS('city centre offline'!$I$2:$I$2047,'overall city offline'!$A$2:$A$2047,$A21,'city centre offline'!$B$2:$B$2047,G$3)*SUMIFS('city centre offline'!$C$2:$C$2047,'city centre offline'!$A$2:$A$2047,$A21,'city centre offline'!$B$2:$B$2047,G$3))/(SUMIFS('city centre offline'!$I$2:$I$2047,'city centre offline'!$A$2:$A$2047,$A21,'city centre offline'!$B$2:$B$2047,G$2))</f>
        <v>0.4634654390905551</v>
      </c>
      <c r="H21" s="6">
        <f>(SUMIFS('city centre offline'!$I$2:$I$2047,'overall city offline'!$A$2:$A$2047,$A21,'city centre offline'!$B$2:$B$2047,H$3)*SUMIFS('city centre offline'!$C$2:$C$2047,'city centre offline'!$A$2:$A$2047,$A21,'city centre offline'!$B$2:$B$2047,H$3))/(SUMIFS('city centre offline'!$I$2:$I$2047,'city centre offline'!$A$2:$A$2047,$A21,'city centre offline'!$B$2:$B$2047,H$2))</f>
        <v>0.8455500203112345</v>
      </c>
      <c r="I21" s="6">
        <f>(SUMIFS('city centre offline'!$I$2:$I$2047,'overall city offline'!$A$2:$A$2047,$A21,'city centre offline'!$B$2:$B$2047,I$3)*SUMIFS('city centre offline'!$C$2:$C$2047,'city centre offline'!$A$2:$A$2047,$A21,'city centre offline'!$B$2:$B$2047,I$3))/(SUMIFS('city centre offline'!$I$2:$I$2047,'city centre offline'!$A$2:$A$2047,$A21,'city centre offline'!$B$2:$B$2047,I$2))</f>
        <v>0.91436161722144982</v>
      </c>
      <c r="J21" s="6">
        <f>(SUMIFS('city centre offline'!$I$2:$I$2047,'overall city offline'!$A$2:$A$2047,$A21,'city centre offline'!$B$2:$B$2047,J$3)*SUMIFS('city centre offline'!$C$2:$C$2047,'city centre offline'!$A$2:$A$2047,$A21,'city centre offline'!$B$2:$B$2047,J$3))/(SUMIFS('city centre offline'!$I$2:$I$2047,'city centre offline'!$A$2:$A$2047,$A21,'city centre offline'!$B$2:$B$2047,J$2))</f>
        <v>0.78808171851976538</v>
      </c>
      <c r="K21" s="6">
        <f>(SUMIFS('city centre offline'!$I$2:$I$2047,'overall city offline'!$A$2:$A$2047,$A21,'city centre offline'!$B$2:$B$2047,K$3)*SUMIFS('city centre offline'!$C$2:$C$2047,'city centre offline'!$A$2:$A$2047,$A21,'city centre offline'!$B$2:$B$2047,K$3))/(SUMIFS('city centre offline'!$I$2:$I$2047,'city centre offline'!$A$2:$A$2047,$A21,'city centre offline'!$B$2:$B$2047,K$2))</f>
        <v>0.83206033627384224</v>
      </c>
      <c r="L21" s="6">
        <f>(SUMIFS('city centre offline'!$I$2:$I$2047,'overall city offline'!$A$2:$A$2047,$A21,'city centre offline'!$B$2:$B$2047,L$3)*SUMIFS('city centre offline'!$C$2:$C$2047,'city centre offline'!$A$2:$A$2047,$A21,'city centre offline'!$B$2:$B$2047,L$3))/(SUMIFS('city centre offline'!$I$2:$I$2047,'city centre offline'!$A$2:$A$2047,$A21,'city centre offline'!$B$2:$B$2047,L$2))</f>
        <v>0.22343504983814097</v>
      </c>
      <c r="M21" s="6">
        <f>(SUMIFS('city centre offline'!$I$2:$I$2047,'overall city offline'!$A$2:$A$2047,$A21,'city centre offline'!$B$2:$B$2047,M$3)*SUMIFS('city centre offline'!$C$2:$C$2047,'city centre offline'!$A$2:$A$2047,$A21,'city centre offline'!$B$2:$B$2047,M$3))/(SUMIFS('city centre offline'!$I$2:$I$2047,'city centre offline'!$A$2:$A$2047,$A21,'city centre offline'!$B$2:$B$2047,M$2))</f>
        <v>1.0930102504963239</v>
      </c>
      <c r="N21" s="6">
        <f>(SUMIFS('city centre offline'!$I$2:$I$2047,'overall city offline'!$A$2:$A$2047,$A21,'city centre offline'!$B$2:$B$2047,N$3)*SUMIFS('city centre offline'!$C$2:$C$2047,'city centre offline'!$A$2:$A$2047,$A21,'city centre offline'!$B$2:$B$2047,N$3))/(SUMIFS('city centre offline'!$I$2:$I$2047,'city centre offline'!$A$2:$A$2047,$A21,'city centre offline'!$B$2:$B$2047,N$2))</f>
        <v>6.2473297170381616E-2</v>
      </c>
      <c r="O21" s="6">
        <f>(SUMIFS('city centre offline'!$I$2:$I$2047,'overall city offline'!$A$2:$A$2047,$A21,'city centre offline'!$B$2:$B$2047,O$3)*SUMIFS('city centre offline'!$C$2:$C$2047,'city centre offline'!$A$2:$A$2047,$A21,'city centre offline'!$B$2:$B$2047,O$3))/(SUMIFS('city centre offline'!$I$2:$I$2047,'city centre offline'!$A$2:$A$2047,$A21,'city centre offline'!$B$2:$B$2047,O$2))</f>
        <v>7.4863715451214299E-2</v>
      </c>
      <c r="P21" s="6">
        <f>(SUMIFS('city centre offline'!$I$2:$I$2047,'overall city offline'!$A$2:$A$2047,$A21,'city centre offline'!$B$2:$B$2047,P$3)*SUMIFS('city centre offline'!$C$2:$C$2047,'city centre offline'!$A$2:$A$2047,$A21,'city centre offline'!$B$2:$B$2047,P$3))/(SUMIFS('city centre offline'!$I$2:$I$2047,'city centre offline'!$A$2:$A$2047,$A21,'city centre offline'!$B$2:$B$2047,P$2))</f>
        <v>9.8817602096547205E-2</v>
      </c>
      <c r="Q21" s="6">
        <f>(SUMIFS('city centre offline'!$I$2:$I$2047,'overall city offline'!$A$2:$A$2047,$A21,'city centre offline'!$B$2:$B$2047,Q$3)*SUMIFS('city centre offline'!$C$2:$C$2047,'city centre offline'!$A$2:$A$2047,$A21,'city centre offline'!$B$2:$B$2047,Q$3))/(SUMIFS('city centre offline'!$I$2:$I$2047,'city centre offline'!$A$2:$A$2047,$A21,'city centre offline'!$B$2:$B$2047,Q$2))</f>
        <v>0.73203271031845807</v>
      </c>
      <c r="R21" s="6">
        <f>(SUMIFS('city centre offline'!$I$2:$I$2047,'overall city offline'!$A$2:$A$2047,$A21,'city centre offline'!$B$2:$B$2047,R$3)*SUMIFS('city centre offline'!$C$2:$C$2047,'city centre offline'!$A$2:$A$2047,$A21,'city centre offline'!$B$2:$B$2047,R$3))/(SUMIFS('city centre offline'!$I$2:$I$2047,'city centre offline'!$A$2:$A$2047,$A21,'city centre offline'!$B$2:$B$2047,R$2))</f>
        <v>0.91801006507481986</v>
      </c>
      <c r="S21" s="6">
        <f>(SUMIFS('city centre offline'!$I$2:$I$2047,'overall city offline'!$A$2:$A$2047,$A21,'city centre offline'!$B$2:$B$2047,S$3)*SUMIFS('city centre offline'!$C$2:$C$2047,'city centre offline'!$A$2:$A$2047,$A21,'city centre offline'!$B$2:$B$2047,S$3))/(SUMIFS('city centre offline'!$I$2:$I$2047,'city centre offline'!$A$2:$A$2047,$A21,'city centre offline'!$B$2:$B$2047,S$2))</f>
        <v>0.82002495221386928</v>
      </c>
      <c r="T21" s="6">
        <f>(SUMIFS('city centre offline'!$I$2:$I$2047,'overall city offline'!$A$2:$A$2047,$A21,'city centre offline'!$B$2:$B$2047,T$3)*SUMIFS('city centre offline'!$C$2:$C$2047,'city centre offline'!$A$2:$A$2047,$A21,'city centre offline'!$B$2:$B$2047,T$3))/(SUMIFS('city centre offline'!$I$2:$I$2047,'city centre offline'!$A$2:$A$2047,$A21,'city centre offline'!$B$2:$B$2047,T$2))</f>
        <v>0.81728692923975022</v>
      </c>
      <c r="U21" s="6">
        <f>(SUMIFS('city centre offline'!$I$2:$I$2047,'overall city offline'!$A$2:$A$2047,$A21,'city centre offline'!$B$2:$B$2047,U$3)*SUMIFS('city centre offline'!$C$2:$C$2047,'city centre offline'!$A$2:$A$2047,$A21,'city centre offline'!$B$2:$B$2047,U$3))/(SUMIFS('city centre offline'!$I$2:$I$2047,'city centre offline'!$A$2:$A$2047,$A21,'city centre offline'!$B$2:$B$2047,U$2))</f>
        <v>0.92252989939183871</v>
      </c>
      <c r="V21" s="6">
        <f>(SUMIFS('city centre offline'!$I$2:$I$2047,'overall city offline'!$A$2:$A$2047,$A21,'city centre offline'!$B$2:$B$2047,V$3)*SUMIFS('city centre offline'!$C$2:$C$2047,'city centre offline'!$A$2:$A$2047,$A21,'city centre offline'!$B$2:$B$2047,V$3))/(SUMIFS('city centre offline'!$I$2:$I$2047,'city centre offline'!$A$2:$A$2047,$A21,'city centre offline'!$B$2:$B$2047,V$2))</f>
        <v>0.80772576441792365</v>
      </c>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row>
    <row r="22" spans="1:63" x14ac:dyDescent="0.25">
      <c r="A22" s="5" t="s">
        <v>25</v>
      </c>
      <c r="B22" s="6">
        <f>(SUMIFS('city centre offline'!$I$2:$I$2047,'overall city offline'!$A$2:$A$2047,$A22,'city centre offline'!$B$2:$B$2047,B$3)*SUMIFS('city centre offline'!$C$2:$C$2047,'city centre offline'!$A$2:$A$2047,$A22,'city centre offline'!$B$2:$B$2047,B$3))/(SUMIFS('city centre offline'!$I$2:$I$2047,'city centre offline'!$A$2:$A$2047,$A22,'city centre offline'!$B$2:$B$2047,B$2))</f>
        <v>0.79447892338650727</v>
      </c>
      <c r="C22" s="6">
        <f>(SUMIFS('city centre offline'!$I$2:$I$2047,'overall city offline'!$A$2:$A$2047,$A22,'city centre offline'!$B$2:$B$2047,C$3)*SUMIFS('city centre offline'!$C$2:$C$2047,'city centre offline'!$A$2:$A$2047,$A22,'city centre offline'!$B$2:$B$2047,C$3))/(SUMIFS('city centre offline'!$I$2:$I$2047,'city centre offline'!$A$2:$A$2047,$A22,'city centre offline'!$B$2:$B$2047,C$2))</f>
        <v>0.85619168593925932</v>
      </c>
      <c r="D22" s="6">
        <f>(SUMIFS('city centre offline'!$I$2:$I$2047,'overall city offline'!$A$2:$A$2047,$A22,'city centre offline'!$B$2:$B$2047,D$3)*SUMIFS('city centre offline'!$C$2:$C$2047,'city centre offline'!$A$2:$A$2047,$A22,'city centre offline'!$B$2:$B$2047,D$3))/(SUMIFS('city centre offline'!$I$2:$I$2047,'city centre offline'!$A$2:$A$2047,$A22,'city centre offline'!$B$2:$B$2047,D$2))</f>
        <v>0.46870791341937384</v>
      </c>
      <c r="E22" s="6">
        <f>(SUMIFS('city centre offline'!$I$2:$I$2047,'overall city offline'!$A$2:$A$2047,$A22,'city centre offline'!$B$2:$B$2047,E$3)*SUMIFS('city centre offline'!$C$2:$C$2047,'city centre offline'!$A$2:$A$2047,$A22,'city centre offline'!$B$2:$B$2047,E$3))/(SUMIFS('city centre offline'!$I$2:$I$2047,'city centre offline'!$A$2:$A$2047,$A22,'city centre offline'!$B$2:$B$2047,E$2))</f>
        <v>4.7114973839747457E-2</v>
      </c>
      <c r="F22" s="6">
        <f>(SUMIFS('city centre offline'!$I$2:$I$2047,'overall city offline'!$A$2:$A$2047,$A22,'city centre offline'!$B$2:$B$2047,F$3)*SUMIFS('city centre offline'!$C$2:$C$2047,'city centre offline'!$A$2:$A$2047,$A22,'city centre offline'!$B$2:$B$2047,F$3))/(SUMIFS('city centre offline'!$I$2:$I$2047,'city centre offline'!$A$2:$A$2047,$A22,'city centre offline'!$B$2:$B$2047,F$2))</f>
        <v>4.773245664787E-2</v>
      </c>
      <c r="G22" s="6">
        <f>(SUMIFS('city centre offline'!$I$2:$I$2047,'overall city offline'!$A$2:$A$2047,$A22,'city centre offline'!$B$2:$B$2047,G$3)*SUMIFS('city centre offline'!$C$2:$C$2047,'city centre offline'!$A$2:$A$2047,$A22,'city centre offline'!$B$2:$B$2047,G$3))/(SUMIFS('city centre offline'!$I$2:$I$2047,'city centre offline'!$A$2:$A$2047,$A22,'city centre offline'!$B$2:$B$2047,G$2))</f>
        <v>0.38055938614029677</v>
      </c>
      <c r="H22" s="6">
        <f>(SUMIFS('city centre offline'!$I$2:$I$2047,'overall city offline'!$A$2:$A$2047,$A22,'city centre offline'!$B$2:$B$2047,H$3)*SUMIFS('city centre offline'!$C$2:$C$2047,'city centre offline'!$A$2:$A$2047,$A22,'city centre offline'!$B$2:$B$2047,H$3))/(SUMIFS('city centre offline'!$I$2:$I$2047,'city centre offline'!$A$2:$A$2047,$A22,'city centre offline'!$B$2:$B$2047,H$2))</f>
        <v>0.75951123190245329</v>
      </c>
      <c r="I22" s="6">
        <f>(SUMIFS('city centre offline'!$I$2:$I$2047,'overall city offline'!$A$2:$A$2047,$A22,'city centre offline'!$B$2:$B$2047,I$3)*SUMIFS('city centre offline'!$C$2:$C$2047,'city centre offline'!$A$2:$A$2047,$A22,'city centre offline'!$B$2:$B$2047,I$3))/(SUMIFS('city centre offline'!$I$2:$I$2047,'city centre offline'!$A$2:$A$2047,$A22,'city centre offline'!$B$2:$B$2047,I$2))</f>
        <v>0.88676926855993632</v>
      </c>
      <c r="J22" s="6">
        <f>(SUMIFS('city centre offline'!$I$2:$I$2047,'overall city offline'!$A$2:$A$2047,$A22,'city centre offline'!$B$2:$B$2047,J$3)*SUMIFS('city centre offline'!$C$2:$C$2047,'city centre offline'!$A$2:$A$2047,$A22,'city centre offline'!$B$2:$B$2047,J$3))/(SUMIFS('city centre offline'!$I$2:$I$2047,'city centre offline'!$A$2:$A$2047,$A22,'city centre offline'!$B$2:$B$2047,J$2))</f>
        <v>0.82003059776721798</v>
      </c>
      <c r="K22" s="6">
        <f>(SUMIFS('city centre offline'!$I$2:$I$2047,'overall city offline'!$A$2:$A$2047,$A22,'city centre offline'!$B$2:$B$2047,K$3)*SUMIFS('city centre offline'!$C$2:$C$2047,'city centre offline'!$A$2:$A$2047,$A22,'city centre offline'!$B$2:$B$2047,K$3))/(SUMIFS('city centre offline'!$I$2:$I$2047,'city centre offline'!$A$2:$A$2047,$A22,'city centre offline'!$B$2:$B$2047,K$2))</f>
        <v>0.88037905531330385</v>
      </c>
      <c r="L22" s="6">
        <f>(SUMIFS('city centre offline'!$I$2:$I$2047,'overall city offline'!$A$2:$A$2047,$A22,'city centre offline'!$B$2:$B$2047,L$3)*SUMIFS('city centre offline'!$C$2:$C$2047,'city centre offline'!$A$2:$A$2047,$A22,'city centre offline'!$B$2:$B$2047,L$3))/(SUMIFS('city centre offline'!$I$2:$I$2047,'city centre offline'!$A$2:$A$2047,$A22,'city centre offline'!$B$2:$B$2047,L$2))</f>
        <v>0.20313693496832022</v>
      </c>
      <c r="M22" s="6">
        <f>(SUMIFS('city centre offline'!$I$2:$I$2047,'overall city offline'!$A$2:$A$2047,$A22,'city centre offline'!$B$2:$B$2047,M$3)*SUMIFS('city centre offline'!$C$2:$C$2047,'city centre offline'!$A$2:$A$2047,$A22,'city centre offline'!$B$2:$B$2047,M$3))/(SUMIFS('city centre offline'!$I$2:$I$2047,'city centre offline'!$A$2:$A$2047,$A22,'city centre offline'!$B$2:$B$2047,M$2))</f>
        <v>1.2695863258302276</v>
      </c>
      <c r="N22" s="6">
        <f>(SUMIFS('city centre offline'!$I$2:$I$2047,'overall city offline'!$A$2:$A$2047,$A22,'city centre offline'!$B$2:$B$2047,N$3)*SUMIFS('city centre offline'!$C$2:$C$2047,'city centre offline'!$A$2:$A$2047,$A22,'city centre offline'!$B$2:$B$2047,N$3))/(SUMIFS('city centre offline'!$I$2:$I$2047,'city centre offline'!$A$2:$A$2047,$A22,'city centre offline'!$B$2:$B$2047,N$2))</f>
        <v>4.6961630291805265E-2</v>
      </c>
      <c r="O22" s="6">
        <f>(SUMIFS('city centre offline'!$I$2:$I$2047,'overall city offline'!$A$2:$A$2047,$A22,'city centre offline'!$B$2:$B$2047,O$3)*SUMIFS('city centre offline'!$C$2:$C$2047,'city centre offline'!$A$2:$A$2047,$A22,'city centre offline'!$B$2:$B$2047,O$3))/(SUMIFS('city centre offline'!$I$2:$I$2047,'city centre offline'!$A$2:$A$2047,$A22,'city centre offline'!$B$2:$B$2047,O$2))</f>
        <v>6.5498646083029508E-2</v>
      </c>
      <c r="P22" s="6">
        <f>(SUMIFS('city centre offline'!$I$2:$I$2047,'overall city offline'!$A$2:$A$2047,$A22,'city centre offline'!$B$2:$B$2047,P$3)*SUMIFS('city centre offline'!$C$2:$C$2047,'city centre offline'!$A$2:$A$2047,$A22,'city centre offline'!$B$2:$B$2047,P$3))/(SUMIFS('city centre offline'!$I$2:$I$2047,'city centre offline'!$A$2:$A$2047,$A22,'city centre offline'!$B$2:$B$2047,P$2))</f>
        <v>8.1460313795337955E-2</v>
      </c>
      <c r="Q22" s="6">
        <f>(SUMIFS('city centre offline'!$I$2:$I$2047,'overall city offline'!$A$2:$A$2047,$A22,'city centre offline'!$B$2:$B$2047,Q$3)*SUMIFS('city centre offline'!$C$2:$C$2047,'city centre offline'!$A$2:$A$2047,$A22,'city centre offline'!$B$2:$B$2047,Q$3))/(SUMIFS('city centre offline'!$I$2:$I$2047,'city centre offline'!$A$2:$A$2047,$A22,'city centre offline'!$B$2:$B$2047,Q$2))</f>
        <v>0.74882550160352823</v>
      </c>
      <c r="R22" s="6">
        <f>(SUMIFS('city centre offline'!$I$2:$I$2047,'overall city offline'!$A$2:$A$2047,$A22,'city centre offline'!$B$2:$B$2047,R$3)*SUMIFS('city centre offline'!$C$2:$C$2047,'city centre offline'!$A$2:$A$2047,$A22,'city centre offline'!$B$2:$B$2047,R$3))/(SUMIFS('city centre offline'!$I$2:$I$2047,'city centre offline'!$A$2:$A$2047,$A22,'city centre offline'!$B$2:$B$2047,R$2))</f>
        <v>0.93271920839734812</v>
      </c>
      <c r="S22" s="6">
        <f>(SUMIFS('city centre offline'!$I$2:$I$2047,'overall city offline'!$A$2:$A$2047,$A22,'city centre offline'!$B$2:$B$2047,S$3)*SUMIFS('city centre offline'!$C$2:$C$2047,'city centre offline'!$A$2:$A$2047,$A22,'city centre offline'!$B$2:$B$2047,S$3))/(SUMIFS('city centre offline'!$I$2:$I$2047,'city centre offline'!$A$2:$A$2047,$A22,'city centre offline'!$B$2:$B$2047,S$2))</f>
        <v>0.86885468230641927</v>
      </c>
      <c r="T22" s="6">
        <f>(SUMIFS('city centre offline'!$I$2:$I$2047,'overall city offline'!$A$2:$A$2047,$A22,'city centre offline'!$B$2:$B$2047,T$3)*SUMIFS('city centre offline'!$C$2:$C$2047,'city centre offline'!$A$2:$A$2047,$A22,'city centre offline'!$B$2:$B$2047,T$3))/(SUMIFS('city centre offline'!$I$2:$I$2047,'city centre offline'!$A$2:$A$2047,$A22,'city centre offline'!$B$2:$B$2047,T$2))</f>
        <v>0.86429283346886843</v>
      </c>
      <c r="U22" s="6">
        <f>(SUMIFS('city centre offline'!$I$2:$I$2047,'overall city offline'!$A$2:$A$2047,$A22,'city centre offline'!$B$2:$B$2047,U$3)*SUMIFS('city centre offline'!$C$2:$C$2047,'city centre offline'!$A$2:$A$2047,$A22,'city centre offline'!$B$2:$B$2047,U$3))/(SUMIFS('city centre offline'!$I$2:$I$2047,'city centre offline'!$A$2:$A$2047,$A22,'city centre offline'!$B$2:$B$2047,U$2))</f>
        <v>0.95519524670261613</v>
      </c>
      <c r="V22" s="6">
        <f>(SUMIFS('city centre offline'!$I$2:$I$2047,'overall city offline'!$A$2:$A$2047,$A22,'city centre offline'!$B$2:$B$2047,V$3)*SUMIFS('city centre offline'!$C$2:$C$2047,'city centre offline'!$A$2:$A$2047,$A22,'city centre offline'!$B$2:$B$2047,V$3))/(SUMIFS('city centre offline'!$I$2:$I$2047,'city centre offline'!$A$2:$A$2047,$A22,'city centre offline'!$B$2:$B$2047,V$2))</f>
        <v>0.86246147983183352</v>
      </c>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row>
    <row r="23" spans="1:63" x14ac:dyDescent="0.25">
      <c r="A23" s="5" t="s">
        <v>26</v>
      </c>
      <c r="B23" s="6">
        <f>(SUMIFS('city centre offline'!$I$2:$I$2047,'overall city offline'!$A$2:$A$2047,$A23,'city centre offline'!$B$2:$B$2047,B$3)*SUMIFS('city centre offline'!$C$2:$C$2047,'city centre offline'!$A$2:$A$2047,$A23,'city centre offline'!$B$2:$B$2047,B$3))/(SUMIFS('city centre offline'!$I$2:$I$2047,'city centre offline'!$A$2:$A$2047,$A23,'city centre offline'!$B$2:$B$2047,B$2))</f>
        <v>0.84349284754963927</v>
      </c>
      <c r="C23" s="6">
        <f>(SUMIFS('city centre offline'!$I$2:$I$2047,'overall city offline'!$A$2:$A$2047,$A23,'city centre offline'!$B$2:$B$2047,C$3)*SUMIFS('city centre offline'!$C$2:$C$2047,'city centre offline'!$A$2:$A$2047,$A23,'city centre offline'!$B$2:$B$2047,C$3))/(SUMIFS('city centre offline'!$I$2:$I$2047,'city centre offline'!$A$2:$A$2047,$A23,'city centre offline'!$B$2:$B$2047,C$2))</f>
        <v>0.93799202682108385</v>
      </c>
      <c r="D23" s="6">
        <f>(SUMIFS('city centre offline'!$I$2:$I$2047,'overall city offline'!$A$2:$A$2047,$A23,'city centre offline'!$B$2:$B$2047,D$3)*SUMIFS('city centre offline'!$C$2:$C$2047,'city centre offline'!$A$2:$A$2047,$A23,'city centre offline'!$B$2:$B$2047,D$3))/(SUMIFS('city centre offline'!$I$2:$I$2047,'city centre offline'!$A$2:$A$2047,$A23,'city centre offline'!$B$2:$B$2047,D$2))</f>
        <v>0.56465169748926636</v>
      </c>
      <c r="E23" s="6">
        <f>(SUMIFS('city centre offline'!$I$2:$I$2047,'overall city offline'!$A$2:$A$2047,$A23,'city centre offline'!$B$2:$B$2047,E$3)*SUMIFS('city centre offline'!$C$2:$C$2047,'city centre offline'!$A$2:$A$2047,$A23,'city centre offline'!$B$2:$B$2047,E$3))/(SUMIFS('city centre offline'!$I$2:$I$2047,'city centre offline'!$A$2:$A$2047,$A23,'city centre offline'!$B$2:$B$2047,E$2))</f>
        <v>7.0495849884368508E-2</v>
      </c>
      <c r="F23" s="6">
        <f>(SUMIFS('city centre offline'!$I$2:$I$2047,'overall city offline'!$A$2:$A$2047,$A23,'city centre offline'!$B$2:$B$2047,F$3)*SUMIFS('city centre offline'!$C$2:$C$2047,'city centre offline'!$A$2:$A$2047,$A23,'city centre offline'!$B$2:$B$2047,F$3))/(SUMIFS('city centre offline'!$I$2:$I$2047,'city centre offline'!$A$2:$A$2047,$A23,'city centre offline'!$B$2:$B$2047,F$2))</f>
        <v>9.9429961247236798E-2</v>
      </c>
      <c r="G23" s="6">
        <f>(SUMIFS('city centre offline'!$I$2:$I$2047,'overall city offline'!$A$2:$A$2047,$A23,'city centre offline'!$B$2:$B$2047,G$3)*SUMIFS('city centre offline'!$C$2:$C$2047,'city centre offline'!$A$2:$A$2047,$A23,'city centre offline'!$B$2:$B$2047,G$3))/(SUMIFS('city centre offline'!$I$2:$I$2047,'city centre offline'!$A$2:$A$2047,$A23,'city centre offline'!$B$2:$B$2047,G$2))</f>
        <v>0.56150643232940933</v>
      </c>
      <c r="H23" s="6">
        <f>(SUMIFS('city centre offline'!$I$2:$I$2047,'overall city offline'!$A$2:$A$2047,$A23,'city centre offline'!$B$2:$B$2047,H$3)*SUMIFS('city centre offline'!$C$2:$C$2047,'city centre offline'!$A$2:$A$2047,$A23,'city centre offline'!$B$2:$B$2047,H$3))/(SUMIFS('city centre offline'!$I$2:$I$2047,'city centre offline'!$A$2:$A$2047,$A23,'city centre offline'!$B$2:$B$2047,H$2))</f>
        <v>0.8427090819402977</v>
      </c>
      <c r="I23" s="6">
        <f>(SUMIFS('city centre offline'!$I$2:$I$2047,'overall city offline'!$A$2:$A$2047,$A23,'city centre offline'!$B$2:$B$2047,I$3)*SUMIFS('city centre offline'!$C$2:$C$2047,'city centre offline'!$A$2:$A$2047,$A23,'city centre offline'!$B$2:$B$2047,I$3))/(SUMIFS('city centre offline'!$I$2:$I$2047,'city centre offline'!$A$2:$A$2047,$A23,'city centre offline'!$B$2:$B$2047,I$2))</f>
        <v>0.9509750436069101</v>
      </c>
      <c r="J23" s="6">
        <f>(SUMIFS('city centre offline'!$I$2:$I$2047,'overall city offline'!$A$2:$A$2047,$A23,'city centre offline'!$B$2:$B$2047,J$3)*SUMIFS('city centre offline'!$C$2:$C$2047,'city centre offline'!$A$2:$A$2047,$A23,'city centre offline'!$B$2:$B$2047,J$3))/(SUMIFS('city centre offline'!$I$2:$I$2047,'city centre offline'!$A$2:$A$2047,$A23,'city centre offline'!$B$2:$B$2047,J$2))</f>
        <v>0.84998760294034759</v>
      </c>
      <c r="K23" s="6">
        <f>(SUMIFS('city centre offline'!$I$2:$I$2047,'overall city offline'!$A$2:$A$2047,$A23,'city centre offline'!$B$2:$B$2047,K$3)*SUMIFS('city centre offline'!$C$2:$C$2047,'city centre offline'!$A$2:$A$2047,$A23,'city centre offline'!$B$2:$B$2047,K$3))/(SUMIFS('city centre offline'!$I$2:$I$2047,'city centre offline'!$A$2:$A$2047,$A23,'city centre offline'!$B$2:$B$2047,K$2))</f>
        <v>0.88880632445255503</v>
      </c>
      <c r="L23" s="6">
        <f>(SUMIFS('city centre offline'!$I$2:$I$2047,'overall city offline'!$A$2:$A$2047,$A23,'city centre offline'!$B$2:$B$2047,L$3)*SUMIFS('city centre offline'!$C$2:$C$2047,'city centre offline'!$A$2:$A$2047,$A23,'city centre offline'!$B$2:$B$2047,L$3))/(SUMIFS('city centre offline'!$I$2:$I$2047,'city centre offline'!$A$2:$A$2047,$A23,'city centre offline'!$B$2:$B$2047,L$2))</f>
        <v>0.24787390675850859</v>
      </c>
      <c r="M23" s="6">
        <f>(SUMIFS('city centre offline'!$I$2:$I$2047,'overall city offline'!$A$2:$A$2047,$A23,'city centre offline'!$B$2:$B$2047,M$3)*SUMIFS('city centre offline'!$C$2:$C$2047,'city centre offline'!$A$2:$A$2047,$A23,'city centre offline'!$B$2:$B$2047,M$3))/(SUMIFS('city centre offline'!$I$2:$I$2047,'city centre offline'!$A$2:$A$2047,$A23,'city centre offline'!$B$2:$B$2047,M$2))</f>
        <v>1.3362199007243329</v>
      </c>
      <c r="N23" s="6">
        <f>(SUMIFS('city centre offline'!$I$2:$I$2047,'overall city offline'!$A$2:$A$2047,$A23,'city centre offline'!$B$2:$B$2047,N$3)*SUMIFS('city centre offline'!$C$2:$C$2047,'city centre offline'!$A$2:$A$2047,$A23,'city centre offline'!$B$2:$B$2047,N$3))/(SUMIFS('city centre offline'!$I$2:$I$2047,'city centre offline'!$A$2:$A$2047,$A23,'city centre offline'!$B$2:$B$2047,N$2))</f>
        <v>0.17226305287479601</v>
      </c>
      <c r="O23" s="6">
        <f>(SUMIFS('city centre offline'!$I$2:$I$2047,'overall city offline'!$A$2:$A$2047,$A23,'city centre offline'!$B$2:$B$2047,O$3)*SUMIFS('city centre offline'!$C$2:$C$2047,'city centre offline'!$A$2:$A$2047,$A23,'city centre offline'!$B$2:$B$2047,O$3))/(SUMIFS('city centre offline'!$I$2:$I$2047,'city centre offline'!$A$2:$A$2047,$A23,'city centre offline'!$B$2:$B$2047,O$2))</f>
        <v>0.1146413374529817</v>
      </c>
      <c r="P23" s="6">
        <f>(SUMIFS('city centre offline'!$I$2:$I$2047,'overall city offline'!$A$2:$A$2047,$A23,'city centre offline'!$B$2:$B$2047,P$3)*SUMIFS('city centre offline'!$C$2:$C$2047,'city centre offline'!$A$2:$A$2047,$A23,'city centre offline'!$B$2:$B$2047,P$3))/(SUMIFS('city centre offline'!$I$2:$I$2047,'city centre offline'!$A$2:$A$2047,$A23,'city centre offline'!$B$2:$B$2047,P$2))</f>
        <v>0.15117096332739216</v>
      </c>
      <c r="Q23" s="6">
        <f>(SUMIFS('city centre offline'!$I$2:$I$2047,'overall city offline'!$A$2:$A$2047,$A23,'city centre offline'!$B$2:$B$2047,Q$3)*SUMIFS('city centre offline'!$C$2:$C$2047,'city centre offline'!$A$2:$A$2047,$A23,'city centre offline'!$B$2:$B$2047,Q$3))/(SUMIFS('city centre offline'!$I$2:$I$2047,'city centre offline'!$A$2:$A$2047,$A23,'city centre offline'!$B$2:$B$2047,Q$2))</f>
        <v>0.84376962783493203</v>
      </c>
      <c r="R23" s="6">
        <f>(SUMIFS('city centre offline'!$I$2:$I$2047,'overall city offline'!$A$2:$A$2047,$A23,'city centre offline'!$B$2:$B$2047,R$3)*SUMIFS('city centre offline'!$C$2:$C$2047,'city centre offline'!$A$2:$A$2047,$A23,'city centre offline'!$B$2:$B$2047,R$3))/(SUMIFS('city centre offline'!$I$2:$I$2047,'city centre offline'!$A$2:$A$2047,$A23,'city centre offline'!$B$2:$B$2047,R$2))</f>
        <v>0.96397950970844004</v>
      </c>
      <c r="S23" s="6">
        <f>(SUMIFS('city centre offline'!$I$2:$I$2047,'overall city offline'!$A$2:$A$2047,$A23,'city centre offline'!$B$2:$B$2047,S$3)*SUMIFS('city centre offline'!$C$2:$C$2047,'city centre offline'!$A$2:$A$2047,$A23,'city centre offline'!$B$2:$B$2047,S$3))/(SUMIFS('city centre offline'!$I$2:$I$2047,'city centre offline'!$A$2:$A$2047,$A23,'city centre offline'!$B$2:$B$2047,S$2))</f>
        <v>0.97595355882227053</v>
      </c>
      <c r="T23" s="6">
        <f>(SUMIFS('city centre offline'!$I$2:$I$2047,'overall city offline'!$A$2:$A$2047,$A23,'city centre offline'!$B$2:$B$2047,T$3)*SUMIFS('city centre offline'!$C$2:$C$2047,'city centre offline'!$A$2:$A$2047,$A23,'city centre offline'!$B$2:$B$2047,T$3))/(SUMIFS('city centre offline'!$I$2:$I$2047,'city centre offline'!$A$2:$A$2047,$A23,'city centre offline'!$B$2:$B$2047,T$2))</f>
        <v>0.92305337578560342</v>
      </c>
      <c r="U23" s="6">
        <f>(SUMIFS('city centre offline'!$I$2:$I$2047,'overall city offline'!$A$2:$A$2047,$A23,'city centre offline'!$B$2:$B$2047,U$3)*SUMIFS('city centre offline'!$C$2:$C$2047,'city centre offline'!$A$2:$A$2047,$A23,'city centre offline'!$B$2:$B$2047,U$3))/(SUMIFS('city centre offline'!$I$2:$I$2047,'city centre offline'!$A$2:$A$2047,$A23,'city centre offline'!$B$2:$B$2047,U$2))</f>
        <v>1.003955413342619</v>
      </c>
      <c r="V23" s="6">
        <f>(SUMIFS('city centre offline'!$I$2:$I$2047,'overall city offline'!$A$2:$A$2047,$A23,'city centre offline'!$B$2:$B$2047,V$3)*SUMIFS('city centre offline'!$C$2:$C$2047,'city centre offline'!$A$2:$A$2047,$A23,'city centre offline'!$B$2:$B$2047,V$3))/(SUMIFS('city centre offline'!$I$2:$I$2047,'city centre offline'!$A$2:$A$2047,$A23,'city centre offline'!$B$2:$B$2047,V$2))</f>
        <v>0.9040256774323977</v>
      </c>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row>
    <row r="24" spans="1:63" x14ac:dyDescent="0.25">
      <c r="A24" s="5" t="s">
        <v>27</v>
      </c>
      <c r="B24" s="6">
        <f>(SUMIFS('city centre offline'!$I$2:$I$2047,'overall city offline'!$A$2:$A$2047,$A24,'city centre offline'!$B$2:$B$2047,B$3)*SUMIFS('city centre offline'!$C$2:$C$2047,'city centre offline'!$A$2:$A$2047,$A24,'city centre offline'!$B$2:$B$2047,B$3))/(SUMIFS('city centre offline'!$I$2:$I$2047,'city centre offline'!$A$2:$A$2047,$A24,'city centre offline'!$B$2:$B$2047,B$2))</f>
        <v>0.80549854824629352</v>
      </c>
      <c r="C24" s="6">
        <f>(SUMIFS('city centre offline'!$I$2:$I$2047,'overall city offline'!$A$2:$A$2047,$A24,'city centre offline'!$B$2:$B$2047,C$3)*SUMIFS('city centre offline'!$C$2:$C$2047,'city centre offline'!$A$2:$A$2047,$A24,'city centre offline'!$B$2:$B$2047,C$3))/(SUMIFS('city centre offline'!$I$2:$I$2047,'city centre offline'!$A$2:$A$2047,$A24,'city centre offline'!$B$2:$B$2047,C$2))</f>
        <v>0.84275095072072514</v>
      </c>
      <c r="D24" s="6">
        <f>(SUMIFS('city centre offline'!$I$2:$I$2047,'overall city offline'!$A$2:$A$2047,$A24,'city centre offline'!$B$2:$B$2047,D$3)*SUMIFS('city centre offline'!$C$2:$C$2047,'city centre offline'!$A$2:$A$2047,$A24,'city centre offline'!$B$2:$B$2047,D$3))/(SUMIFS('city centre offline'!$I$2:$I$2047,'city centre offline'!$A$2:$A$2047,$A24,'city centre offline'!$B$2:$B$2047,D$2))</f>
        <v>0.48882918736994974</v>
      </c>
      <c r="E24" s="6">
        <f>(SUMIFS('city centre offline'!$I$2:$I$2047,'overall city offline'!$A$2:$A$2047,$A24,'city centre offline'!$B$2:$B$2047,E$3)*SUMIFS('city centre offline'!$C$2:$C$2047,'city centre offline'!$A$2:$A$2047,$A24,'city centre offline'!$B$2:$B$2047,E$3))/(SUMIFS('city centre offline'!$I$2:$I$2047,'city centre offline'!$A$2:$A$2047,$A24,'city centre offline'!$B$2:$B$2047,E$2))</f>
        <v>2.9085211013666849E-2</v>
      </c>
      <c r="F24" s="6">
        <f>(SUMIFS('city centre offline'!$I$2:$I$2047,'overall city offline'!$A$2:$A$2047,$A24,'city centre offline'!$B$2:$B$2047,F$3)*SUMIFS('city centre offline'!$C$2:$C$2047,'city centre offline'!$A$2:$A$2047,$A24,'city centre offline'!$B$2:$B$2047,F$3))/(SUMIFS('city centre offline'!$I$2:$I$2047,'city centre offline'!$A$2:$A$2047,$A24,'city centre offline'!$B$2:$B$2047,F$2))</f>
        <v>3.7378154635914831E-2</v>
      </c>
      <c r="G24" s="6">
        <f>(SUMIFS('city centre offline'!$I$2:$I$2047,'overall city offline'!$A$2:$A$2047,$A24,'city centre offline'!$B$2:$B$2047,G$3)*SUMIFS('city centre offline'!$C$2:$C$2047,'city centre offline'!$A$2:$A$2047,$A24,'city centre offline'!$B$2:$B$2047,G$3))/(SUMIFS('city centre offline'!$I$2:$I$2047,'city centre offline'!$A$2:$A$2047,$A24,'city centre offline'!$B$2:$B$2047,G$2))</f>
        <v>0.14296804125072421</v>
      </c>
      <c r="H24" s="6">
        <f>(SUMIFS('city centre offline'!$I$2:$I$2047,'overall city offline'!$A$2:$A$2047,$A24,'city centre offline'!$B$2:$B$2047,H$3)*SUMIFS('city centre offline'!$C$2:$C$2047,'city centre offline'!$A$2:$A$2047,$A24,'city centre offline'!$B$2:$B$2047,H$3))/(SUMIFS('city centre offline'!$I$2:$I$2047,'city centre offline'!$A$2:$A$2047,$A24,'city centre offline'!$B$2:$B$2047,H$2))</f>
        <v>0.84838309545615997</v>
      </c>
      <c r="I24" s="6">
        <f>(SUMIFS('city centre offline'!$I$2:$I$2047,'overall city offline'!$A$2:$A$2047,$A24,'city centre offline'!$B$2:$B$2047,I$3)*SUMIFS('city centre offline'!$C$2:$C$2047,'city centre offline'!$A$2:$A$2047,$A24,'city centre offline'!$B$2:$B$2047,I$3))/(SUMIFS('city centre offline'!$I$2:$I$2047,'city centre offline'!$A$2:$A$2047,$A24,'city centre offline'!$B$2:$B$2047,I$2))</f>
        <v>0.87425389545370169</v>
      </c>
      <c r="J24" s="6">
        <f>(SUMIFS('city centre offline'!$I$2:$I$2047,'overall city offline'!$A$2:$A$2047,$A24,'city centre offline'!$B$2:$B$2047,J$3)*SUMIFS('city centre offline'!$C$2:$C$2047,'city centre offline'!$A$2:$A$2047,$A24,'city centre offline'!$B$2:$B$2047,J$3))/(SUMIFS('city centre offline'!$I$2:$I$2047,'city centre offline'!$A$2:$A$2047,$A24,'city centre offline'!$B$2:$B$2047,J$2))</f>
        <v>0.87880368415064924</v>
      </c>
      <c r="K24" s="6">
        <f>(SUMIFS('city centre offline'!$I$2:$I$2047,'overall city offline'!$A$2:$A$2047,$A24,'city centre offline'!$B$2:$B$2047,K$3)*SUMIFS('city centre offline'!$C$2:$C$2047,'city centre offline'!$A$2:$A$2047,$A24,'city centre offline'!$B$2:$B$2047,K$3))/(SUMIFS('city centre offline'!$I$2:$I$2047,'city centre offline'!$A$2:$A$2047,$A24,'city centre offline'!$B$2:$B$2047,K$2))</f>
        <v>1.0096692718346285</v>
      </c>
      <c r="L24" s="6">
        <f>(SUMIFS('city centre offline'!$I$2:$I$2047,'overall city offline'!$A$2:$A$2047,$A24,'city centre offline'!$B$2:$B$2047,L$3)*SUMIFS('city centre offline'!$C$2:$C$2047,'city centre offline'!$A$2:$A$2047,$A24,'city centre offline'!$B$2:$B$2047,L$3))/(SUMIFS('city centre offline'!$I$2:$I$2047,'city centre offline'!$A$2:$A$2047,$A24,'city centre offline'!$B$2:$B$2047,L$2))</f>
        <v>0.82390957446501367</v>
      </c>
      <c r="M24" s="6">
        <f>(SUMIFS('city centre offline'!$I$2:$I$2047,'overall city offline'!$A$2:$A$2047,$A24,'city centre offline'!$B$2:$B$2047,M$3)*SUMIFS('city centre offline'!$C$2:$C$2047,'city centre offline'!$A$2:$A$2047,$A24,'city centre offline'!$B$2:$B$2047,M$3))/(SUMIFS('city centre offline'!$I$2:$I$2047,'city centre offline'!$A$2:$A$2047,$A24,'city centre offline'!$B$2:$B$2047,M$2))</f>
        <v>1.0027094125753471</v>
      </c>
      <c r="N24" s="6">
        <f>(SUMIFS('city centre offline'!$I$2:$I$2047,'overall city offline'!$A$2:$A$2047,$A24,'city centre offline'!$B$2:$B$2047,N$3)*SUMIFS('city centre offline'!$C$2:$C$2047,'city centre offline'!$A$2:$A$2047,$A24,'city centre offline'!$B$2:$B$2047,N$3))/(SUMIFS('city centre offline'!$I$2:$I$2047,'city centre offline'!$A$2:$A$2047,$A24,'city centre offline'!$B$2:$B$2047,N$2))</f>
        <v>4.7881909441100129E-2</v>
      </c>
      <c r="O24" s="6">
        <f>(SUMIFS('city centre offline'!$I$2:$I$2047,'overall city offline'!$A$2:$A$2047,$A24,'city centre offline'!$B$2:$B$2047,O$3)*SUMIFS('city centre offline'!$C$2:$C$2047,'city centre offline'!$A$2:$A$2047,$A24,'city centre offline'!$B$2:$B$2047,O$3))/(SUMIFS('city centre offline'!$I$2:$I$2047,'city centre offline'!$A$2:$A$2047,$A24,'city centre offline'!$B$2:$B$2047,O$2))</f>
        <v>6.2499606730678024E-2</v>
      </c>
      <c r="P24" s="6">
        <f>(SUMIFS('city centre offline'!$I$2:$I$2047,'overall city offline'!$A$2:$A$2047,$A24,'city centre offline'!$B$2:$B$2047,P$3)*SUMIFS('city centre offline'!$C$2:$C$2047,'city centre offline'!$A$2:$A$2047,$A24,'city centre offline'!$B$2:$B$2047,P$3))/(SUMIFS('city centre offline'!$I$2:$I$2047,'city centre offline'!$A$2:$A$2047,$A24,'city centre offline'!$B$2:$B$2047,P$2))</f>
        <v>8.027978705487962E-2</v>
      </c>
      <c r="Q24" s="6">
        <f>(SUMIFS('city centre offline'!$I$2:$I$2047,'overall city offline'!$A$2:$A$2047,$A24,'city centre offline'!$B$2:$B$2047,Q$3)*SUMIFS('city centre offline'!$C$2:$C$2047,'city centre offline'!$A$2:$A$2047,$A24,'city centre offline'!$B$2:$B$2047,Q$3))/(SUMIFS('city centre offline'!$I$2:$I$2047,'city centre offline'!$A$2:$A$2047,$A24,'city centre offline'!$B$2:$B$2047,Q$2))</f>
        <v>0.45209338833320817</v>
      </c>
      <c r="R24" s="6">
        <f>(SUMIFS('city centre offline'!$I$2:$I$2047,'overall city offline'!$A$2:$A$2047,$A24,'city centre offline'!$B$2:$B$2047,R$3)*SUMIFS('city centre offline'!$C$2:$C$2047,'city centre offline'!$A$2:$A$2047,$A24,'city centre offline'!$B$2:$B$2047,R$3))/(SUMIFS('city centre offline'!$I$2:$I$2047,'city centre offline'!$A$2:$A$2047,$A24,'city centre offline'!$B$2:$B$2047,R$2))</f>
        <v>1.1915485387706464</v>
      </c>
      <c r="S24" s="6">
        <f>(SUMIFS('city centre offline'!$I$2:$I$2047,'overall city offline'!$A$2:$A$2047,$A24,'city centre offline'!$B$2:$B$2047,S$3)*SUMIFS('city centre offline'!$C$2:$C$2047,'city centre offline'!$A$2:$A$2047,$A24,'city centre offline'!$B$2:$B$2047,S$3))/(SUMIFS('city centre offline'!$I$2:$I$2047,'city centre offline'!$A$2:$A$2047,$A24,'city centre offline'!$B$2:$B$2047,S$2))</f>
        <v>0.91796405815755222</v>
      </c>
      <c r="T24" s="6">
        <f>(SUMIFS('city centre offline'!$I$2:$I$2047,'overall city offline'!$A$2:$A$2047,$A24,'city centre offline'!$B$2:$B$2047,T$3)*SUMIFS('city centre offline'!$C$2:$C$2047,'city centre offline'!$A$2:$A$2047,$A24,'city centre offline'!$B$2:$B$2047,T$3))/(SUMIFS('city centre offline'!$I$2:$I$2047,'city centre offline'!$A$2:$A$2047,$A24,'city centre offline'!$B$2:$B$2047,T$2))</f>
        <v>0.95265724174916611</v>
      </c>
      <c r="U24" s="6">
        <f>(SUMIFS('city centre offline'!$I$2:$I$2047,'overall city offline'!$A$2:$A$2047,$A24,'city centre offline'!$B$2:$B$2047,U$3)*SUMIFS('city centre offline'!$C$2:$C$2047,'city centre offline'!$A$2:$A$2047,$A24,'city centre offline'!$B$2:$B$2047,U$3))/(SUMIFS('city centre offline'!$I$2:$I$2047,'city centre offline'!$A$2:$A$2047,$A24,'city centre offline'!$B$2:$B$2047,U$2))</f>
        <v>0.94739686334674555</v>
      </c>
      <c r="V24" s="6">
        <f>(SUMIFS('city centre offline'!$I$2:$I$2047,'overall city offline'!$A$2:$A$2047,$A24,'city centre offline'!$B$2:$B$2047,V$3)*SUMIFS('city centre offline'!$C$2:$C$2047,'city centre offline'!$A$2:$A$2047,$A24,'city centre offline'!$B$2:$B$2047,V$3))/(SUMIFS('city centre offline'!$I$2:$I$2047,'city centre offline'!$A$2:$A$2047,$A24,'city centre offline'!$B$2:$B$2047,V$2))</f>
        <v>0.9221884902857338</v>
      </c>
      <c r="W24" s="32"/>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row>
    <row r="25" spans="1:63" x14ac:dyDescent="0.25">
      <c r="A25" s="5" t="s">
        <v>28</v>
      </c>
      <c r="B25" s="6">
        <f>(SUMIFS('city centre offline'!$I$2:$I$2047,'overall city offline'!$A$2:$A$2047,$A25,'city centre offline'!$B$2:$B$2047,B$3)*SUMIFS('city centre offline'!$C$2:$C$2047,'city centre offline'!$A$2:$A$2047,$A25,'city centre offline'!$B$2:$B$2047,B$3))/(SUMIFS('city centre offline'!$I$2:$I$2047,'city centre offline'!$A$2:$A$2047,$A25,'city centre offline'!$B$2:$B$2047,B$2))</f>
        <v>0.62186795878673307</v>
      </c>
      <c r="C25" s="6">
        <f>(SUMIFS('city centre offline'!$I$2:$I$2047,'overall city offline'!$A$2:$A$2047,$A25,'city centre offline'!$B$2:$B$2047,C$3)*SUMIFS('city centre offline'!$C$2:$C$2047,'city centre offline'!$A$2:$A$2047,$A25,'city centre offline'!$B$2:$B$2047,C$3))/(SUMIFS('city centre offline'!$I$2:$I$2047,'city centre offline'!$A$2:$A$2047,$A25,'city centre offline'!$B$2:$B$2047,C$2))</f>
        <v>0.79529091191013701</v>
      </c>
      <c r="D25" s="6">
        <f>(SUMIFS('city centre offline'!$I$2:$I$2047,'overall city offline'!$A$2:$A$2047,$A25,'city centre offline'!$B$2:$B$2047,D$3)*SUMIFS('city centre offline'!$C$2:$C$2047,'city centre offline'!$A$2:$A$2047,$A25,'city centre offline'!$B$2:$B$2047,D$3))/(SUMIFS('city centre offline'!$I$2:$I$2047,'city centre offline'!$A$2:$A$2047,$A25,'city centre offline'!$B$2:$B$2047,D$2))</f>
        <v>0.42511558607452943</v>
      </c>
      <c r="E25" s="6">
        <f>(SUMIFS('city centre offline'!$I$2:$I$2047,'overall city offline'!$A$2:$A$2047,$A25,'city centre offline'!$B$2:$B$2047,E$3)*SUMIFS('city centre offline'!$C$2:$C$2047,'city centre offline'!$A$2:$A$2047,$A25,'city centre offline'!$B$2:$B$2047,E$3))/(SUMIFS('city centre offline'!$I$2:$I$2047,'city centre offline'!$A$2:$A$2047,$A25,'city centre offline'!$B$2:$B$2047,E$2))</f>
        <v>2.4843828316509684E-3</v>
      </c>
      <c r="F25" s="6">
        <f>(SUMIFS('city centre offline'!$I$2:$I$2047,'overall city offline'!$A$2:$A$2047,$A25,'city centre offline'!$B$2:$B$2047,F$3)*SUMIFS('city centre offline'!$C$2:$C$2047,'city centre offline'!$A$2:$A$2047,$A25,'city centre offline'!$B$2:$B$2047,F$3))/(SUMIFS('city centre offline'!$I$2:$I$2047,'city centre offline'!$A$2:$A$2047,$A25,'city centre offline'!$B$2:$B$2047,F$2))</f>
        <v>1.346744453004739E-3</v>
      </c>
      <c r="G25" s="6">
        <f>(SUMIFS('city centre offline'!$I$2:$I$2047,'overall city offline'!$A$2:$A$2047,$A25,'city centre offline'!$B$2:$B$2047,G$3)*SUMIFS('city centre offline'!$C$2:$C$2047,'city centre offline'!$A$2:$A$2047,$A25,'city centre offline'!$B$2:$B$2047,G$3))/(SUMIFS('city centre offline'!$I$2:$I$2047,'city centre offline'!$A$2:$A$2047,$A25,'city centre offline'!$B$2:$B$2047,G$2))</f>
        <v>5.1750992638655681E-3</v>
      </c>
      <c r="H25" s="6">
        <f>(SUMIFS('city centre offline'!$I$2:$I$2047,'overall city offline'!$A$2:$A$2047,$A25,'city centre offline'!$B$2:$B$2047,H$3)*SUMIFS('city centre offline'!$C$2:$C$2047,'city centre offline'!$A$2:$A$2047,$A25,'city centre offline'!$B$2:$B$2047,H$3))/(SUMIFS('city centre offline'!$I$2:$I$2047,'city centre offline'!$A$2:$A$2047,$A25,'city centre offline'!$B$2:$B$2047,H$2))</f>
        <v>0.27667098614046476</v>
      </c>
      <c r="I25" s="6">
        <f>(SUMIFS('city centre offline'!$I$2:$I$2047,'overall city offline'!$A$2:$A$2047,$A25,'city centre offline'!$B$2:$B$2047,I$3)*SUMIFS('city centre offline'!$C$2:$C$2047,'city centre offline'!$A$2:$A$2047,$A25,'city centre offline'!$B$2:$B$2047,I$3))/(SUMIFS('city centre offline'!$I$2:$I$2047,'city centre offline'!$A$2:$A$2047,$A25,'city centre offline'!$B$2:$B$2047,I$2))</f>
        <v>0.75330548929424523</v>
      </c>
      <c r="J25" s="6">
        <f>(SUMIFS('city centre offline'!$I$2:$I$2047,'overall city offline'!$A$2:$A$2047,$A25,'city centre offline'!$B$2:$B$2047,J$3)*SUMIFS('city centre offline'!$C$2:$C$2047,'city centre offline'!$A$2:$A$2047,$A25,'city centre offline'!$B$2:$B$2047,J$3))/(SUMIFS('city centre offline'!$I$2:$I$2047,'city centre offline'!$A$2:$A$2047,$A25,'city centre offline'!$B$2:$B$2047,J$2))</f>
        <v>0.6844403985420543</v>
      </c>
      <c r="K25" s="6">
        <f>(SUMIFS('city centre offline'!$I$2:$I$2047,'overall city offline'!$A$2:$A$2047,$A25,'city centre offline'!$B$2:$B$2047,K$3)*SUMIFS('city centre offline'!$C$2:$C$2047,'city centre offline'!$A$2:$A$2047,$A25,'city centre offline'!$B$2:$B$2047,K$3))/(SUMIFS('city centre offline'!$I$2:$I$2047,'city centre offline'!$A$2:$A$2047,$A25,'city centre offline'!$B$2:$B$2047,K$2))</f>
        <v>0.55790850039062279</v>
      </c>
      <c r="L25" s="6">
        <f>(SUMIFS('city centre offline'!$I$2:$I$2047,'overall city offline'!$A$2:$A$2047,$A25,'city centre offline'!$B$2:$B$2047,L$3)*SUMIFS('city centre offline'!$C$2:$C$2047,'city centre offline'!$A$2:$A$2047,$A25,'city centre offline'!$B$2:$B$2047,L$3))/(SUMIFS('city centre offline'!$I$2:$I$2047,'city centre offline'!$A$2:$A$2047,$A25,'city centre offline'!$B$2:$B$2047,L$2))</f>
        <v>0.45122291745075077</v>
      </c>
      <c r="M25" s="6">
        <f>(SUMIFS('city centre offline'!$I$2:$I$2047,'overall city offline'!$A$2:$A$2047,$A25,'city centre offline'!$B$2:$B$2047,M$3)*SUMIFS('city centre offline'!$C$2:$C$2047,'city centre offline'!$A$2:$A$2047,$A25,'city centre offline'!$B$2:$B$2047,M$3))/(SUMIFS('city centre offline'!$I$2:$I$2047,'city centre offline'!$A$2:$A$2047,$A25,'city centre offline'!$B$2:$B$2047,M$2))</f>
        <v>0.41846993418118777</v>
      </c>
      <c r="N25" s="6">
        <f>(SUMIFS('city centre offline'!$I$2:$I$2047,'overall city offline'!$A$2:$A$2047,$A25,'city centre offline'!$B$2:$B$2047,N$3)*SUMIFS('city centre offline'!$C$2:$C$2047,'city centre offline'!$A$2:$A$2047,$A25,'city centre offline'!$B$2:$B$2047,N$3))/(SUMIFS('city centre offline'!$I$2:$I$2047,'city centre offline'!$A$2:$A$2047,$A25,'city centre offline'!$B$2:$B$2047,N$2))</f>
        <v>3.345073104113219E-3</v>
      </c>
      <c r="O25" s="6">
        <f>(SUMIFS('city centre offline'!$I$2:$I$2047,'overall city offline'!$A$2:$A$2047,$A25,'city centre offline'!$B$2:$B$2047,O$3)*SUMIFS('city centre offline'!$C$2:$C$2047,'city centre offline'!$A$2:$A$2047,$A25,'city centre offline'!$B$2:$B$2047,O$3))/(SUMIFS('city centre offline'!$I$2:$I$2047,'city centre offline'!$A$2:$A$2047,$A25,'city centre offline'!$B$2:$B$2047,O$2))</f>
        <v>8.8211317981704406E-3</v>
      </c>
      <c r="P25" s="6">
        <f>(SUMIFS('city centre offline'!$I$2:$I$2047,'overall city offline'!$A$2:$A$2047,$A25,'city centre offline'!$B$2:$B$2047,P$3)*SUMIFS('city centre offline'!$C$2:$C$2047,'city centre offline'!$A$2:$A$2047,$A25,'city centre offline'!$B$2:$B$2047,P$3))/(SUMIFS('city centre offline'!$I$2:$I$2047,'city centre offline'!$A$2:$A$2047,$A25,'city centre offline'!$B$2:$B$2047,P$2))</f>
        <v>2.1994090390045347E-3</v>
      </c>
      <c r="Q25" s="6">
        <f>(SUMIFS('city centre offline'!$I$2:$I$2047,'overall city offline'!$A$2:$A$2047,$A25,'city centre offline'!$B$2:$B$2047,Q$3)*SUMIFS('city centre offline'!$C$2:$C$2047,'city centre offline'!$A$2:$A$2047,$A25,'city centre offline'!$B$2:$B$2047,Q$3))/(SUMIFS('city centre offline'!$I$2:$I$2047,'city centre offline'!$A$2:$A$2047,$A25,'city centre offline'!$B$2:$B$2047,Q$2))</f>
        <v>0.14992290943332551</v>
      </c>
      <c r="R25" s="6">
        <f>(SUMIFS('city centre offline'!$I$2:$I$2047,'overall city offline'!$A$2:$A$2047,$A25,'city centre offline'!$B$2:$B$2047,R$3)*SUMIFS('city centre offline'!$C$2:$C$2047,'city centre offline'!$A$2:$A$2047,$A25,'city centre offline'!$B$2:$B$2047,R$3))/(SUMIFS('city centre offline'!$I$2:$I$2047,'city centre offline'!$A$2:$A$2047,$A25,'city centre offline'!$B$2:$B$2047,R$2))</f>
        <v>0.83954775491428391</v>
      </c>
      <c r="S25" s="6">
        <f>(SUMIFS('city centre offline'!$I$2:$I$2047,'overall city offline'!$A$2:$A$2047,$A25,'city centre offline'!$B$2:$B$2047,S$3)*SUMIFS('city centre offline'!$C$2:$C$2047,'city centre offline'!$A$2:$A$2047,$A25,'city centre offline'!$B$2:$B$2047,S$3))/(SUMIFS('city centre offline'!$I$2:$I$2047,'city centre offline'!$A$2:$A$2047,$A25,'city centre offline'!$B$2:$B$2047,S$2))</f>
        <v>0.83167263967154959</v>
      </c>
      <c r="T25" s="6">
        <f>(SUMIFS('city centre offline'!$I$2:$I$2047,'overall city offline'!$A$2:$A$2047,$A25,'city centre offline'!$B$2:$B$2047,T$3)*SUMIFS('city centre offline'!$C$2:$C$2047,'city centre offline'!$A$2:$A$2047,$A25,'city centre offline'!$B$2:$B$2047,T$3))/(SUMIFS('city centre offline'!$I$2:$I$2047,'city centre offline'!$A$2:$A$2047,$A25,'city centre offline'!$B$2:$B$2047,T$2))</f>
        <v>1.0812068539009465</v>
      </c>
      <c r="U25" s="6">
        <f>(SUMIFS('city centre offline'!$I$2:$I$2047,'overall city offline'!$A$2:$A$2047,$A25,'city centre offline'!$B$2:$B$2047,U$3)*SUMIFS('city centre offline'!$C$2:$C$2047,'city centre offline'!$A$2:$A$2047,$A25,'city centre offline'!$B$2:$B$2047,U$3))/(SUMIFS('city centre offline'!$I$2:$I$2047,'city centre offline'!$A$2:$A$2047,$A25,'city centre offline'!$B$2:$B$2047,U$2))</f>
        <v>1.7041865915170176</v>
      </c>
      <c r="V25" s="6">
        <f>(SUMIFS('city centre offline'!$I$2:$I$2047,'overall city offline'!$A$2:$A$2047,$A25,'city centre offline'!$B$2:$B$2047,V$3)*SUMIFS('city centre offline'!$C$2:$C$2047,'city centre offline'!$A$2:$A$2047,$A25,'city centre offline'!$B$2:$B$2047,V$3))/(SUMIFS('city centre offline'!$I$2:$I$2047,'city centre offline'!$A$2:$A$2047,$A25,'city centre offline'!$B$2:$B$2047,V$2))</f>
        <v>1.0990261214900758</v>
      </c>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row>
    <row r="26" spans="1:63" x14ac:dyDescent="0.25">
      <c r="A26" s="5" t="s">
        <v>29</v>
      </c>
      <c r="B26" s="6">
        <f>(SUMIFS('city centre offline'!$I$2:$I$2047,'overall city offline'!$A$2:$A$2047,$A26,'city centre offline'!$B$2:$B$2047,B$3)*SUMIFS('city centre offline'!$C$2:$C$2047,'city centre offline'!$A$2:$A$2047,$A26,'city centre offline'!$B$2:$B$2047,B$3))/(SUMIFS('city centre offline'!$I$2:$I$2047,'city centre offline'!$A$2:$A$2047,$A26,'city centre offline'!$B$2:$B$2047,B$2))</f>
        <v>0.80172979036854375</v>
      </c>
      <c r="C26" s="6">
        <f>(SUMIFS('city centre offline'!$I$2:$I$2047,'overall city offline'!$A$2:$A$2047,$A26,'city centre offline'!$B$2:$B$2047,C$3)*SUMIFS('city centre offline'!$C$2:$C$2047,'city centre offline'!$A$2:$A$2047,$A26,'city centre offline'!$B$2:$B$2047,C$3))/(SUMIFS('city centre offline'!$I$2:$I$2047,'city centre offline'!$A$2:$A$2047,$A26,'city centre offline'!$B$2:$B$2047,C$2))</f>
        <v>0.84089622760791682</v>
      </c>
      <c r="D26" s="6">
        <f>(SUMIFS('city centre offline'!$I$2:$I$2047,'overall city offline'!$A$2:$A$2047,$A26,'city centre offline'!$B$2:$B$2047,D$3)*SUMIFS('city centre offline'!$C$2:$C$2047,'city centre offline'!$A$2:$A$2047,$A26,'city centre offline'!$B$2:$B$2047,D$3))/(SUMIFS('city centre offline'!$I$2:$I$2047,'city centre offline'!$A$2:$A$2047,$A26,'city centre offline'!$B$2:$B$2047,D$2))</f>
        <v>0.43735242031095101</v>
      </c>
      <c r="E26" s="6">
        <f>(SUMIFS('city centre offline'!$I$2:$I$2047,'overall city offline'!$A$2:$A$2047,$A26,'city centre offline'!$B$2:$B$2047,E$3)*SUMIFS('city centre offline'!$C$2:$C$2047,'city centre offline'!$A$2:$A$2047,$A26,'city centre offline'!$B$2:$B$2047,E$3))/(SUMIFS('city centre offline'!$I$2:$I$2047,'city centre offline'!$A$2:$A$2047,$A26,'city centre offline'!$B$2:$B$2047,E$2))</f>
        <v>9.876254677715952E-3</v>
      </c>
      <c r="F26" s="6">
        <f>(SUMIFS('city centre offline'!$I$2:$I$2047,'overall city offline'!$A$2:$A$2047,$A26,'city centre offline'!$B$2:$B$2047,F$3)*SUMIFS('city centre offline'!$C$2:$C$2047,'city centre offline'!$A$2:$A$2047,$A26,'city centre offline'!$B$2:$B$2047,F$3))/(SUMIFS('city centre offline'!$I$2:$I$2047,'city centre offline'!$A$2:$A$2047,$A26,'city centre offline'!$B$2:$B$2047,F$2))</f>
        <v>1.604670931166784E-2</v>
      </c>
      <c r="G26" s="6">
        <f>(SUMIFS('city centre offline'!$I$2:$I$2047,'overall city offline'!$A$2:$A$2047,$A26,'city centre offline'!$B$2:$B$2047,G$3)*SUMIFS('city centre offline'!$C$2:$C$2047,'city centre offline'!$A$2:$A$2047,$A26,'city centre offline'!$B$2:$B$2047,G$3))/(SUMIFS('city centre offline'!$I$2:$I$2047,'city centre offline'!$A$2:$A$2047,$A26,'city centre offline'!$B$2:$B$2047,G$2))</f>
        <v>0.34015949578323085</v>
      </c>
      <c r="H26" s="6">
        <f>(SUMIFS('city centre offline'!$I$2:$I$2047,'overall city offline'!$A$2:$A$2047,$A26,'city centre offline'!$B$2:$B$2047,H$3)*SUMIFS('city centre offline'!$C$2:$C$2047,'city centre offline'!$A$2:$A$2047,$A26,'city centre offline'!$B$2:$B$2047,H$3))/(SUMIFS('city centre offline'!$I$2:$I$2047,'city centre offline'!$A$2:$A$2047,$A26,'city centre offline'!$B$2:$B$2047,H$2))</f>
        <v>0.75771283518986343</v>
      </c>
      <c r="I26" s="6">
        <f>(SUMIFS('city centre offline'!$I$2:$I$2047,'overall city offline'!$A$2:$A$2047,$A26,'city centre offline'!$B$2:$B$2047,I$3)*SUMIFS('city centre offline'!$C$2:$C$2047,'city centre offline'!$A$2:$A$2047,$A26,'city centre offline'!$B$2:$B$2047,I$3))/(SUMIFS('city centre offline'!$I$2:$I$2047,'city centre offline'!$A$2:$A$2047,$A26,'city centre offline'!$B$2:$B$2047,I$2))</f>
        <v>0.85926657640755322</v>
      </c>
      <c r="J26" s="6">
        <f>(SUMIFS('city centre offline'!$I$2:$I$2047,'overall city offline'!$A$2:$A$2047,$A26,'city centre offline'!$B$2:$B$2047,J$3)*SUMIFS('city centre offline'!$C$2:$C$2047,'city centre offline'!$A$2:$A$2047,$A26,'city centre offline'!$B$2:$B$2047,J$3))/(SUMIFS('city centre offline'!$I$2:$I$2047,'city centre offline'!$A$2:$A$2047,$A26,'city centre offline'!$B$2:$B$2047,J$2))</f>
        <v>0.87666584605027598</v>
      </c>
      <c r="K26" s="6">
        <f>(SUMIFS('city centre offline'!$I$2:$I$2047,'overall city offline'!$A$2:$A$2047,$A26,'city centre offline'!$B$2:$B$2047,K$3)*SUMIFS('city centre offline'!$C$2:$C$2047,'city centre offline'!$A$2:$A$2047,$A26,'city centre offline'!$B$2:$B$2047,K$3))/(SUMIFS('city centre offline'!$I$2:$I$2047,'city centre offline'!$A$2:$A$2047,$A26,'city centre offline'!$B$2:$B$2047,K$2))</f>
        <v>0.81268735692333438</v>
      </c>
      <c r="L26" s="6">
        <f>(SUMIFS('city centre offline'!$I$2:$I$2047,'overall city offline'!$A$2:$A$2047,$A26,'city centre offline'!$B$2:$B$2047,L$3)*SUMIFS('city centre offline'!$C$2:$C$2047,'city centre offline'!$A$2:$A$2047,$A26,'city centre offline'!$B$2:$B$2047,L$3))/(SUMIFS('city centre offline'!$I$2:$I$2047,'city centre offline'!$A$2:$A$2047,$A26,'city centre offline'!$B$2:$B$2047,L$2))</f>
        <v>0.17192678784042459</v>
      </c>
      <c r="M26" s="6">
        <f>(SUMIFS('city centre offline'!$I$2:$I$2047,'overall city offline'!$A$2:$A$2047,$A26,'city centre offline'!$B$2:$B$2047,M$3)*SUMIFS('city centre offline'!$C$2:$C$2047,'city centre offline'!$A$2:$A$2047,$A26,'city centre offline'!$B$2:$B$2047,M$3))/(SUMIFS('city centre offline'!$I$2:$I$2047,'city centre offline'!$A$2:$A$2047,$A26,'city centre offline'!$B$2:$B$2047,M$2))</f>
        <v>1.190665793622147</v>
      </c>
      <c r="N26" s="6">
        <f>(SUMIFS('city centre offline'!$I$2:$I$2047,'overall city offline'!$A$2:$A$2047,$A26,'city centre offline'!$B$2:$B$2047,N$3)*SUMIFS('city centre offline'!$C$2:$C$2047,'city centre offline'!$A$2:$A$2047,$A26,'city centre offline'!$B$2:$B$2047,N$3))/(SUMIFS('city centre offline'!$I$2:$I$2047,'city centre offline'!$A$2:$A$2047,$A26,'city centre offline'!$B$2:$B$2047,N$2))</f>
        <v>8.935949165219334E-2</v>
      </c>
      <c r="O26" s="6">
        <f>(SUMIFS('city centre offline'!$I$2:$I$2047,'overall city offline'!$A$2:$A$2047,$A26,'city centre offline'!$B$2:$B$2047,O$3)*SUMIFS('city centre offline'!$C$2:$C$2047,'city centre offline'!$A$2:$A$2047,$A26,'city centre offline'!$B$2:$B$2047,O$3))/(SUMIFS('city centre offline'!$I$2:$I$2047,'city centre offline'!$A$2:$A$2047,$A26,'city centre offline'!$B$2:$B$2047,O$2))</f>
        <v>3.3076200645852399E-2</v>
      </c>
      <c r="P26" s="6">
        <f>(SUMIFS('city centre offline'!$I$2:$I$2047,'overall city offline'!$A$2:$A$2047,$A26,'city centre offline'!$B$2:$B$2047,P$3)*SUMIFS('city centre offline'!$C$2:$C$2047,'city centre offline'!$A$2:$A$2047,$A26,'city centre offline'!$B$2:$B$2047,P$3))/(SUMIFS('city centre offline'!$I$2:$I$2047,'city centre offline'!$A$2:$A$2047,$A26,'city centre offline'!$B$2:$B$2047,P$2))</f>
        <v>3.9839146708599886E-2</v>
      </c>
      <c r="Q26" s="6">
        <f>(SUMIFS('city centre offline'!$I$2:$I$2047,'overall city offline'!$A$2:$A$2047,$A26,'city centre offline'!$B$2:$B$2047,Q$3)*SUMIFS('city centre offline'!$C$2:$C$2047,'city centre offline'!$A$2:$A$2047,$A26,'city centre offline'!$B$2:$B$2047,Q$3))/(SUMIFS('city centre offline'!$I$2:$I$2047,'city centre offline'!$A$2:$A$2047,$A26,'city centre offline'!$B$2:$B$2047,Q$2))</f>
        <v>0.75494681754632043</v>
      </c>
      <c r="R26" s="6">
        <f>(SUMIFS('city centre offline'!$I$2:$I$2047,'overall city offline'!$A$2:$A$2047,$A26,'city centre offline'!$B$2:$B$2047,R$3)*SUMIFS('city centre offline'!$C$2:$C$2047,'city centre offline'!$A$2:$A$2047,$A26,'city centre offline'!$B$2:$B$2047,R$3))/(SUMIFS('city centre offline'!$I$2:$I$2047,'city centre offline'!$A$2:$A$2047,$A26,'city centre offline'!$B$2:$B$2047,R$2))</f>
        <v>0.96499604298710495</v>
      </c>
      <c r="S26" s="6">
        <f>(SUMIFS('city centre offline'!$I$2:$I$2047,'overall city offline'!$A$2:$A$2047,$A26,'city centre offline'!$B$2:$B$2047,S$3)*SUMIFS('city centre offline'!$C$2:$C$2047,'city centre offline'!$A$2:$A$2047,$A26,'city centre offline'!$B$2:$B$2047,S$3))/(SUMIFS('city centre offline'!$I$2:$I$2047,'city centre offline'!$A$2:$A$2047,$A26,'city centre offline'!$B$2:$B$2047,S$2))</f>
        <v>0.94379169681721242</v>
      </c>
      <c r="T26" s="6">
        <f>(SUMIFS('city centre offline'!$I$2:$I$2047,'overall city offline'!$A$2:$A$2047,$A26,'city centre offline'!$B$2:$B$2047,T$3)*SUMIFS('city centre offline'!$C$2:$C$2047,'city centre offline'!$A$2:$A$2047,$A26,'city centre offline'!$B$2:$B$2047,T$3))/(SUMIFS('city centre offline'!$I$2:$I$2047,'city centre offline'!$A$2:$A$2047,$A26,'city centre offline'!$B$2:$B$2047,T$2))</f>
        <v>0.94422262309230287</v>
      </c>
      <c r="U26" s="6">
        <f>(SUMIFS('city centre offline'!$I$2:$I$2047,'overall city offline'!$A$2:$A$2047,$A26,'city centre offline'!$B$2:$B$2047,U$3)*SUMIFS('city centre offline'!$C$2:$C$2047,'city centre offline'!$A$2:$A$2047,$A26,'city centre offline'!$B$2:$B$2047,U$3))/(SUMIFS('city centre offline'!$I$2:$I$2047,'city centre offline'!$A$2:$A$2047,$A26,'city centre offline'!$B$2:$B$2047,U$2))</f>
        <v>0.92633521968609434</v>
      </c>
      <c r="V26" s="6">
        <f>(SUMIFS('city centre offline'!$I$2:$I$2047,'overall city offline'!$A$2:$A$2047,$A26,'city centre offline'!$B$2:$B$2047,V$3)*SUMIFS('city centre offline'!$C$2:$C$2047,'city centre offline'!$A$2:$A$2047,$A26,'city centre offline'!$B$2:$B$2047,V$3))/(SUMIFS('city centre offline'!$I$2:$I$2047,'city centre offline'!$A$2:$A$2047,$A26,'city centre offline'!$B$2:$B$2047,V$2))</f>
        <v>0.97165054116787819</v>
      </c>
      <c r="W26" s="32"/>
      <c r="X26" s="32"/>
      <c r="Y26" s="32"/>
      <c r="Z26" s="32"/>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row>
    <row r="27" spans="1:63" x14ac:dyDescent="0.25">
      <c r="A27" s="5" t="s">
        <v>30</v>
      </c>
      <c r="B27" s="6">
        <f>(SUMIFS('city centre offline'!$I$2:$I$2047,'overall city offline'!$A$2:$A$2047,$A27,'city centre offline'!$B$2:$B$2047,B$3)*SUMIFS('city centre offline'!$C$2:$C$2047,'city centre offline'!$A$2:$A$2047,$A27,'city centre offline'!$B$2:$B$2047,B$3))/(SUMIFS('city centre offline'!$I$2:$I$2047,'city centre offline'!$A$2:$A$2047,$A27,'city centre offline'!$B$2:$B$2047,B$2))</f>
        <v>0.70869275747470117</v>
      </c>
      <c r="C27" s="6">
        <f>(SUMIFS('city centre offline'!$I$2:$I$2047,'overall city offline'!$A$2:$A$2047,$A27,'city centre offline'!$B$2:$B$2047,C$3)*SUMIFS('city centre offline'!$C$2:$C$2047,'city centre offline'!$A$2:$A$2047,$A27,'city centre offline'!$B$2:$B$2047,C$3))/(SUMIFS('city centre offline'!$I$2:$I$2047,'city centre offline'!$A$2:$A$2047,$A27,'city centre offline'!$B$2:$B$2047,C$2))</f>
        <v>0.74416287753704902</v>
      </c>
      <c r="D27" s="6">
        <f>(SUMIFS('city centre offline'!$I$2:$I$2047,'overall city offline'!$A$2:$A$2047,$A27,'city centre offline'!$B$2:$B$2047,D$3)*SUMIFS('city centre offline'!$C$2:$C$2047,'city centre offline'!$A$2:$A$2047,$A27,'city centre offline'!$B$2:$B$2047,D$3))/(SUMIFS('city centre offline'!$I$2:$I$2047,'city centre offline'!$A$2:$A$2047,$A27,'city centre offline'!$B$2:$B$2047,D$2))</f>
        <v>0.46222876479241254</v>
      </c>
      <c r="E27" s="6">
        <f>(SUMIFS('city centre offline'!$I$2:$I$2047,'overall city offline'!$A$2:$A$2047,$A27,'city centre offline'!$B$2:$B$2047,E$3)*SUMIFS('city centre offline'!$C$2:$C$2047,'city centre offline'!$A$2:$A$2047,$A27,'city centre offline'!$B$2:$B$2047,E$3))/(SUMIFS('city centre offline'!$I$2:$I$2047,'city centre offline'!$A$2:$A$2047,$A27,'city centre offline'!$B$2:$B$2047,E$2))</f>
        <v>2.2416143067127983E-2</v>
      </c>
      <c r="F27" s="6">
        <f>(SUMIFS('city centre offline'!$I$2:$I$2047,'overall city offline'!$A$2:$A$2047,$A27,'city centre offline'!$B$2:$B$2047,F$3)*SUMIFS('city centre offline'!$C$2:$C$2047,'city centre offline'!$A$2:$A$2047,$A27,'city centre offline'!$B$2:$B$2047,F$3))/(SUMIFS('city centre offline'!$I$2:$I$2047,'city centre offline'!$A$2:$A$2047,$A27,'city centre offline'!$B$2:$B$2047,F$2))</f>
        <v>2.7415748216976399E-2</v>
      </c>
      <c r="G27" s="6">
        <f>(SUMIFS('city centre offline'!$I$2:$I$2047,'overall city offline'!$A$2:$A$2047,$A27,'city centre offline'!$B$2:$B$2047,G$3)*SUMIFS('city centre offline'!$C$2:$C$2047,'city centre offline'!$A$2:$A$2047,$A27,'city centre offline'!$B$2:$B$2047,G$3))/(SUMIFS('city centre offline'!$I$2:$I$2047,'city centre offline'!$A$2:$A$2047,$A27,'city centre offline'!$B$2:$B$2047,G$2))</f>
        <v>7.5668040895816496E-2</v>
      </c>
      <c r="H27" s="6">
        <f>(SUMIFS('city centre offline'!$I$2:$I$2047,'overall city offline'!$A$2:$A$2047,$A27,'city centre offline'!$B$2:$B$2047,H$3)*SUMIFS('city centre offline'!$C$2:$C$2047,'city centre offline'!$A$2:$A$2047,$A27,'city centre offline'!$B$2:$B$2047,H$3))/(SUMIFS('city centre offline'!$I$2:$I$2047,'city centre offline'!$A$2:$A$2047,$A27,'city centre offline'!$B$2:$B$2047,H$2))</f>
        <v>0.69907978566627393</v>
      </c>
      <c r="I27" s="6">
        <f>(SUMIFS('city centre offline'!$I$2:$I$2047,'overall city offline'!$A$2:$A$2047,$A27,'city centre offline'!$B$2:$B$2047,I$3)*SUMIFS('city centre offline'!$C$2:$C$2047,'city centre offline'!$A$2:$A$2047,$A27,'city centre offline'!$B$2:$B$2047,I$3))/(SUMIFS('city centre offline'!$I$2:$I$2047,'city centre offline'!$A$2:$A$2047,$A27,'city centre offline'!$B$2:$B$2047,I$2))</f>
        <v>0.75144555246159894</v>
      </c>
      <c r="J27" s="6">
        <f>(SUMIFS('city centre offline'!$I$2:$I$2047,'overall city offline'!$A$2:$A$2047,$A27,'city centre offline'!$B$2:$B$2047,J$3)*SUMIFS('city centre offline'!$C$2:$C$2047,'city centre offline'!$A$2:$A$2047,$A27,'city centre offline'!$B$2:$B$2047,J$3))/(SUMIFS('city centre offline'!$I$2:$I$2047,'city centre offline'!$A$2:$A$2047,$A27,'city centre offline'!$B$2:$B$2047,J$2))</f>
        <v>0.72077284530623831</v>
      </c>
      <c r="K27" s="6">
        <f>(SUMIFS('city centre offline'!$I$2:$I$2047,'overall city offline'!$A$2:$A$2047,$A27,'city centre offline'!$B$2:$B$2047,K$3)*SUMIFS('city centre offline'!$C$2:$C$2047,'city centre offline'!$A$2:$A$2047,$A27,'city centre offline'!$B$2:$B$2047,K$3))/(SUMIFS('city centre offline'!$I$2:$I$2047,'city centre offline'!$A$2:$A$2047,$A27,'city centre offline'!$B$2:$B$2047,K$2))</f>
        <v>0.71058690110859779</v>
      </c>
      <c r="L27" s="6">
        <f>(SUMIFS('city centre offline'!$I$2:$I$2047,'overall city offline'!$A$2:$A$2047,$A27,'city centre offline'!$B$2:$B$2047,L$3)*SUMIFS('city centre offline'!$C$2:$C$2047,'city centre offline'!$A$2:$A$2047,$A27,'city centre offline'!$B$2:$B$2047,L$3))/(SUMIFS('city centre offline'!$I$2:$I$2047,'city centre offline'!$A$2:$A$2047,$A27,'city centre offline'!$B$2:$B$2047,L$2))</f>
        <v>0.56920492721918703</v>
      </c>
      <c r="M27" s="6">
        <f>(SUMIFS('city centre offline'!$I$2:$I$2047,'overall city offline'!$A$2:$A$2047,$A27,'city centre offline'!$B$2:$B$2047,M$3)*SUMIFS('city centre offline'!$C$2:$C$2047,'city centre offline'!$A$2:$A$2047,$A27,'city centre offline'!$B$2:$B$2047,M$3))/(SUMIFS('city centre offline'!$I$2:$I$2047,'city centre offline'!$A$2:$A$2047,$A27,'city centre offline'!$B$2:$B$2047,M$2))</f>
        <v>0.76249998852352963</v>
      </c>
      <c r="N27" s="6">
        <f>(SUMIFS('city centre offline'!$I$2:$I$2047,'overall city offline'!$A$2:$A$2047,$A27,'city centre offline'!$B$2:$B$2047,N$3)*SUMIFS('city centre offline'!$C$2:$C$2047,'city centre offline'!$A$2:$A$2047,$A27,'city centre offline'!$B$2:$B$2047,N$3))/(SUMIFS('city centre offline'!$I$2:$I$2047,'city centre offline'!$A$2:$A$2047,$A27,'city centre offline'!$B$2:$B$2047,N$2))</f>
        <v>2.9950861369634353E-2</v>
      </c>
      <c r="O27" s="6">
        <f>(SUMIFS('city centre offline'!$I$2:$I$2047,'overall city offline'!$A$2:$A$2047,$A27,'city centre offline'!$B$2:$B$2047,O$3)*SUMIFS('city centre offline'!$C$2:$C$2047,'city centre offline'!$A$2:$A$2047,$A27,'city centre offline'!$B$2:$B$2047,O$3))/(SUMIFS('city centre offline'!$I$2:$I$2047,'city centre offline'!$A$2:$A$2047,$A27,'city centre offline'!$B$2:$B$2047,O$2))</f>
        <v>3.9296372648126847E-2</v>
      </c>
      <c r="P27" s="6">
        <f>(SUMIFS('city centre offline'!$I$2:$I$2047,'overall city offline'!$A$2:$A$2047,$A27,'city centre offline'!$B$2:$B$2047,P$3)*SUMIFS('city centre offline'!$C$2:$C$2047,'city centre offline'!$A$2:$A$2047,$A27,'city centre offline'!$B$2:$B$2047,P$3))/(SUMIFS('city centre offline'!$I$2:$I$2047,'city centre offline'!$A$2:$A$2047,$A27,'city centre offline'!$B$2:$B$2047,P$2))</f>
        <v>5.4166509078137998E-2</v>
      </c>
      <c r="Q27" s="6">
        <f>(SUMIFS('city centre offline'!$I$2:$I$2047,'overall city offline'!$A$2:$A$2047,$A27,'city centre offline'!$B$2:$B$2047,Q$3)*SUMIFS('city centre offline'!$C$2:$C$2047,'city centre offline'!$A$2:$A$2047,$A27,'city centre offline'!$B$2:$B$2047,Q$3))/(SUMIFS('city centre offline'!$I$2:$I$2047,'city centre offline'!$A$2:$A$2047,$A27,'city centre offline'!$B$2:$B$2047,Q$2))</f>
        <v>0.30673912284693311</v>
      </c>
      <c r="R27" s="6">
        <f>(SUMIFS('city centre offline'!$I$2:$I$2047,'overall city offline'!$A$2:$A$2047,$A27,'city centre offline'!$B$2:$B$2047,R$3)*SUMIFS('city centre offline'!$C$2:$C$2047,'city centre offline'!$A$2:$A$2047,$A27,'city centre offline'!$B$2:$B$2047,R$3))/(SUMIFS('city centre offline'!$I$2:$I$2047,'city centre offline'!$A$2:$A$2047,$A27,'city centre offline'!$B$2:$B$2047,R$2))</f>
        <v>0.91463998212765218</v>
      </c>
      <c r="S27" s="6">
        <f>(SUMIFS('city centre offline'!$I$2:$I$2047,'overall city offline'!$A$2:$A$2047,$A27,'city centre offline'!$B$2:$B$2047,S$3)*SUMIFS('city centre offline'!$C$2:$C$2047,'city centre offline'!$A$2:$A$2047,$A27,'city centre offline'!$B$2:$B$2047,S$3))/(SUMIFS('city centre offline'!$I$2:$I$2047,'city centre offline'!$A$2:$A$2047,$A27,'city centre offline'!$B$2:$B$2047,S$2))</f>
        <v>0.76954739286048301</v>
      </c>
      <c r="T27" s="6">
        <f>(SUMIFS('city centre offline'!$I$2:$I$2047,'overall city offline'!$A$2:$A$2047,$A27,'city centre offline'!$B$2:$B$2047,T$3)*SUMIFS('city centre offline'!$C$2:$C$2047,'city centre offline'!$A$2:$A$2047,$A27,'city centre offline'!$B$2:$B$2047,T$3))/(SUMIFS('city centre offline'!$I$2:$I$2047,'city centre offline'!$A$2:$A$2047,$A27,'city centre offline'!$B$2:$B$2047,T$2))</f>
        <v>0.87025817591968058</v>
      </c>
      <c r="U27" s="6">
        <f>(SUMIFS('city centre offline'!$I$2:$I$2047,'overall city offline'!$A$2:$A$2047,$A27,'city centre offline'!$B$2:$B$2047,U$3)*SUMIFS('city centre offline'!$C$2:$C$2047,'city centre offline'!$A$2:$A$2047,$A27,'city centre offline'!$B$2:$B$2047,U$3))/(SUMIFS('city centre offline'!$I$2:$I$2047,'city centre offline'!$A$2:$A$2047,$A27,'city centre offline'!$B$2:$B$2047,U$2))</f>
        <v>0.88593686318561848</v>
      </c>
      <c r="V27" s="6">
        <f>(SUMIFS('city centre offline'!$I$2:$I$2047,'overall city offline'!$A$2:$A$2047,$A27,'city centre offline'!$B$2:$B$2047,V$3)*SUMIFS('city centre offline'!$C$2:$C$2047,'city centre offline'!$A$2:$A$2047,$A27,'city centre offline'!$B$2:$B$2047,V$3))/(SUMIFS('city centre offline'!$I$2:$I$2047,'city centre offline'!$A$2:$A$2047,$A27,'city centre offline'!$B$2:$B$2047,V$2))</f>
        <v>0.87713592537499863</v>
      </c>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row>
    <row r="28" spans="1:63" x14ac:dyDescent="0.25">
      <c r="A28" s="5" t="s">
        <v>31</v>
      </c>
      <c r="B28" s="6">
        <f>(SUMIFS('city centre offline'!$I$2:$I$2047,'overall city offline'!$A$2:$A$2047,$A28,'city centre offline'!$B$2:$B$2047,B$3)*SUMIFS('city centre offline'!$C$2:$C$2047,'city centre offline'!$A$2:$A$2047,$A28,'city centre offline'!$B$2:$B$2047,B$3))/(SUMIFS('city centre offline'!$I$2:$I$2047,'city centre offline'!$A$2:$A$2047,$A28,'city centre offline'!$B$2:$B$2047,B$2))</f>
        <v>0.80636698642211302</v>
      </c>
      <c r="C28" s="6">
        <f>(SUMIFS('city centre offline'!$I$2:$I$2047,'overall city offline'!$A$2:$A$2047,$A28,'city centre offline'!$B$2:$B$2047,C$3)*SUMIFS('city centre offline'!$C$2:$C$2047,'city centre offline'!$A$2:$A$2047,$A28,'city centre offline'!$B$2:$B$2047,C$3))/(SUMIFS('city centre offline'!$I$2:$I$2047,'city centre offline'!$A$2:$A$2047,$A28,'city centre offline'!$B$2:$B$2047,C$2))</f>
        <v>0.81743086188163372</v>
      </c>
      <c r="D28" s="6">
        <f>(SUMIFS('city centre offline'!$I$2:$I$2047,'overall city offline'!$A$2:$A$2047,$A28,'city centre offline'!$B$2:$B$2047,D$3)*SUMIFS('city centre offline'!$C$2:$C$2047,'city centre offline'!$A$2:$A$2047,$A28,'city centre offline'!$B$2:$B$2047,D$3))/(SUMIFS('city centre offline'!$I$2:$I$2047,'city centre offline'!$A$2:$A$2047,$A28,'city centre offline'!$B$2:$B$2047,D$2))</f>
        <v>0.52815839472750647</v>
      </c>
      <c r="E28" s="6">
        <f>(SUMIFS('city centre offline'!$I$2:$I$2047,'overall city offline'!$A$2:$A$2047,$A28,'city centre offline'!$B$2:$B$2047,E$3)*SUMIFS('city centre offline'!$C$2:$C$2047,'city centre offline'!$A$2:$A$2047,$A28,'city centre offline'!$B$2:$B$2047,E$3))/(SUMIFS('city centre offline'!$I$2:$I$2047,'city centre offline'!$A$2:$A$2047,$A28,'city centre offline'!$B$2:$B$2047,E$2))</f>
        <v>5.9090891310365608E-2</v>
      </c>
      <c r="F28" s="6">
        <f>(SUMIFS('city centre offline'!$I$2:$I$2047,'overall city offline'!$A$2:$A$2047,$A28,'city centre offline'!$B$2:$B$2047,F$3)*SUMIFS('city centre offline'!$C$2:$C$2047,'city centre offline'!$A$2:$A$2047,$A28,'city centre offline'!$B$2:$B$2047,F$3))/(SUMIFS('city centre offline'!$I$2:$I$2047,'city centre offline'!$A$2:$A$2047,$A28,'city centre offline'!$B$2:$B$2047,F$2))</f>
        <v>9.1001030905926511E-2</v>
      </c>
      <c r="G28" s="6">
        <f>(SUMIFS('city centre offline'!$I$2:$I$2047,'overall city offline'!$A$2:$A$2047,$A28,'city centre offline'!$B$2:$B$2047,G$3)*SUMIFS('city centre offline'!$C$2:$C$2047,'city centre offline'!$A$2:$A$2047,$A28,'city centre offline'!$B$2:$B$2047,G$3))/(SUMIFS('city centre offline'!$I$2:$I$2047,'city centre offline'!$A$2:$A$2047,$A28,'city centre offline'!$B$2:$B$2047,G$2))</f>
        <v>0.48561723760436276</v>
      </c>
      <c r="H28" s="6">
        <f>(SUMIFS('city centre offline'!$I$2:$I$2047,'overall city offline'!$A$2:$A$2047,$A28,'city centre offline'!$B$2:$B$2047,H$3)*SUMIFS('city centre offline'!$C$2:$C$2047,'city centre offline'!$A$2:$A$2047,$A28,'city centre offline'!$B$2:$B$2047,H$3))/(SUMIFS('city centre offline'!$I$2:$I$2047,'city centre offline'!$A$2:$A$2047,$A28,'city centre offline'!$B$2:$B$2047,H$2))</f>
        <v>0.82339102153807697</v>
      </c>
      <c r="I28" s="6">
        <f>(SUMIFS('city centre offline'!$I$2:$I$2047,'overall city offline'!$A$2:$A$2047,$A28,'city centre offline'!$B$2:$B$2047,I$3)*SUMIFS('city centre offline'!$C$2:$C$2047,'city centre offline'!$A$2:$A$2047,$A28,'city centre offline'!$B$2:$B$2047,I$3))/(SUMIFS('city centre offline'!$I$2:$I$2047,'city centre offline'!$A$2:$A$2047,$A28,'city centre offline'!$B$2:$B$2047,I$2))</f>
        <v>0.89297916748709405</v>
      </c>
      <c r="J28" s="6">
        <f>(SUMIFS('city centre offline'!$I$2:$I$2047,'overall city offline'!$A$2:$A$2047,$A28,'city centre offline'!$B$2:$B$2047,J$3)*SUMIFS('city centre offline'!$C$2:$C$2047,'city centre offline'!$A$2:$A$2047,$A28,'city centre offline'!$B$2:$B$2047,J$3))/(SUMIFS('city centre offline'!$I$2:$I$2047,'city centre offline'!$A$2:$A$2047,$A28,'city centre offline'!$B$2:$B$2047,J$2))</f>
        <v>0.83701816365266701</v>
      </c>
      <c r="K28" s="6">
        <f>(SUMIFS('city centre offline'!$I$2:$I$2047,'overall city offline'!$A$2:$A$2047,$A28,'city centre offline'!$B$2:$B$2047,K$3)*SUMIFS('city centre offline'!$C$2:$C$2047,'city centre offline'!$A$2:$A$2047,$A28,'city centre offline'!$B$2:$B$2047,K$3))/(SUMIFS('city centre offline'!$I$2:$I$2047,'city centre offline'!$A$2:$A$2047,$A28,'city centre offline'!$B$2:$B$2047,K$2))</f>
        <v>0.93484349756528728</v>
      </c>
      <c r="L28" s="6">
        <f>(SUMIFS('city centre offline'!$I$2:$I$2047,'overall city offline'!$A$2:$A$2047,$A28,'city centre offline'!$B$2:$B$2047,L$3)*SUMIFS('city centre offline'!$C$2:$C$2047,'city centre offline'!$A$2:$A$2047,$A28,'city centre offline'!$B$2:$B$2047,L$3))/(SUMIFS('city centre offline'!$I$2:$I$2047,'city centre offline'!$A$2:$A$2047,$A28,'city centre offline'!$B$2:$B$2047,L$2))</f>
        <v>0.28380970438092823</v>
      </c>
      <c r="M28" s="6">
        <f>(SUMIFS('city centre offline'!$I$2:$I$2047,'overall city offline'!$A$2:$A$2047,$A28,'city centre offline'!$B$2:$B$2047,M$3)*SUMIFS('city centre offline'!$C$2:$C$2047,'city centre offline'!$A$2:$A$2047,$A28,'city centre offline'!$B$2:$B$2047,M$3))/(SUMIFS('city centre offline'!$I$2:$I$2047,'city centre offline'!$A$2:$A$2047,$A28,'city centre offline'!$B$2:$B$2047,M$2))</f>
        <v>1.0845737941606872</v>
      </c>
      <c r="N28" s="6">
        <f>(SUMIFS('city centre offline'!$I$2:$I$2047,'overall city offline'!$A$2:$A$2047,$A28,'city centre offline'!$B$2:$B$2047,N$3)*SUMIFS('city centre offline'!$C$2:$C$2047,'city centre offline'!$A$2:$A$2047,$A28,'city centre offline'!$B$2:$B$2047,N$3))/(SUMIFS('city centre offline'!$I$2:$I$2047,'city centre offline'!$A$2:$A$2047,$A28,'city centre offline'!$B$2:$B$2047,N$2))</f>
        <v>0.10719688332375402</v>
      </c>
      <c r="O28" s="6">
        <f>(SUMIFS('city centre offline'!$I$2:$I$2047,'overall city offline'!$A$2:$A$2047,$A28,'city centre offline'!$B$2:$B$2047,O$3)*SUMIFS('city centre offline'!$C$2:$C$2047,'city centre offline'!$A$2:$A$2047,$A28,'city centre offline'!$B$2:$B$2047,O$3))/(SUMIFS('city centre offline'!$I$2:$I$2047,'city centre offline'!$A$2:$A$2047,$A28,'city centre offline'!$B$2:$B$2047,O$2))</f>
        <v>0.14612245533373819</v>
      </c>
      <c r="P28" s="6">
        <f>(SUMIFS('city centre offline'!$I$2:$I$2047,'overall city offline'!$A$2:$A$2047,$A28,'city centre offline'!$B$2:$B$2047,P$3)*SUMIFS('city centre offline'!$C$2:$C$2047,'city centre offline'!$A$2:$A$2047,$A28,'city centre offline'!$B$2:$B$2047,P$3))/(SUMIFS('city centre offline'!$I$2:$I$2047,'city centre offline'!$A$2:$A$2047,$A28,'city centre offline'!$B$2:$B$2047,P$2))</f>
        <v>0.21949211559599263</v>
      </c>
      <c r="Q28" s="6">
        <f>(SUMIFS('city centre offline'!$I$2:$I$2047,'overall city offline'!$A$2:$A$2047,$A28,'city centre offline'!$B$2:$B$2047,Q$3)*SUMIFS('city centre offline'!$C$2:$C$2047,'city centre offline'!$A$2:$A$2047,$A28,'city centre offline'!$B$2:$B$2047,Q$3))/(SUMIFS('city centre offline'!$I$2:$I$2047,'city centre offline'!$A$2:$A$2047,$A28,'city centre offline'!$B$2:$B$2047,Q$2))</f>
        <v>0.89789877116550354</v>
      </c>
      <c r="R28" s="6">
        <f>(SUMIFS('city centre offline'!$I$2:$I$2047,'overall city offline'!$A$2:$A$2047,$A28,'city centre offline'!$B$2:$B$2047,R$3)*SUMIFS('city centre offline'!$C$2:$C$2047,'city centre offline'!$A$2:$A$2047,$A28,'city centre offline'!$B$2:$B$2047,R$3))/(SUMIFS('city centre offline'!$I$2:$I$2047,'city centre offline'!$A$2:$A$2047,$A28,'city centre offline'!$B$2:$B$2047,R$2))</f>
        <v>1.0685503299815171</v>
      </c>
      <c r="S28" s="6">
        <f>(SUMIFS('city centre offline'!$I$2:$I$2047,'overall city offline'!$A$2:$A$2047,$A28,'city centre offline'!$B$2:$B$2047,S$3)*SUMIFS('city centre offline'!$C$2:$C$2047,'city centre offline'!$A$2:$A$2047,$A28,'city centre offline'!$B$2:$B$2047,S$3))/(SUMIFS('city centre offline'!$I$2:$I$2047,'city centre offline'!$A$2:$A$2047,$A28,'city centre offline'!$B$2:$B$2047,S$2))</f>
        <v>0.99078088929073671</v>
      </c>
      <c r="T28" s="6">
        <f>(SUMIFS('city centre offline'!$I$2:$I$2047,'overall city offline'!$A$2:$A$2047,$A28,'city centre offline'!$B$2:$B$2047,T$3)*SUMIFS('city centre offline'!$C$2:$C$2047,'city centre offline'!$A$2:$A$2047,$A28,'city centre offline'!$B$2:$B$2047,T$3))/(SUMIFS('city centre offline'!$I$2:$I$2047,'city centre offline'!$A$2:$A$2047,$A28,'city centre offline'!$B$2:$B$2047,T$2))</f>
        <v>0.99694289822146387</v>
      </c>
      <c r="U28" s="6">
        <f>(SUMIFS('city centre offline'!$I$2:$I$2047,'overall city offline'!$A$2:$A$2047,$A28,'city centre offline'!$B$2:$B$2047,U$3)*SUMIFS('city centre offline'!$C$2:$C$2047,'city centre offline'!$A$2:$A$2047,$A28,'city centre offline'!$B$2:$B$2047,U$3))/(SUMIFS('city centre offline'!$I$2:$I$2047,'city centre offline'!$A$2:$A$2047,$A28,'city centre offline'!$B$2:$B$2047,U$2))</f>
        <v>1.0578247361559985</v>
      </c>
      <c r="V28" s="6">
        <f>(SUMIFS('city centre offline'!$I$2:$I$2047,'overall city offline'!$A$2:$A$2047,$A28,'city centre offline'!$B$2:$B$2047,V$3)*SUMIFS('city centre offline'!$C$2:$C$2047,'city centre offline'!$A$2:$A$2047,$A28,'city centre offline'!$B$2:$B$2047,V$3))/(SUMIFS('city centre offline'!$I$2:$I$2047,'city centre offline'!$A$2:$A$2047,$A28,'city centre offline'!$B$2:$B$2047,V$2))</f>
        <v>0.95784652552014449</v>
      </c>
      <c r="W28" s="32"/>
      <c r="X28" s="32"/>
      <c r="Y28" s="32"/>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row>
    <row r="29" spans="1:63" x14ac:dyDescent="0.25">
      <c r="A29" s="5" t="s">
        <v>32</v>
      </c>
      <c r="B29" s="6">
        <f>(SUMIFS('city centre offline'!$I$2:$I$2047,'overall city offline'!$A$2:$A$2047,$A29,'city centre offline'!$B$2:$B$2047,B$3)*SUMIFS('city centre offline'!$C$2:$C$2047,'city centre offline'!$A$2:$A$2047,$A29,'city centre offline'!$B$2:$B$2047,B$3))/(SUMIFS('city centre offline'!$I$2:$I$2047,'city centre offline'!$A$2:$A$2047,$A29,'city centre offline'!$B$2:$B$2047,B$2))</f>
        <v>0.74073283103427079</v>
      </c>
      <c r="C29" s="6">
        <f>(SUMIFS('city centre offline'!$I$2:$I$2047,'overall city offline'!$A$2:$A$2047,$A29,'city centre offline'!$B$2:$B$2047,C$3)*SUMIFS('city centre offline'!$C$2:$C$2047,'city centre offline'!$A$2:$A$2047,$A29,'city centre offline'!$B$2:$B$2047,C$3))/(SUMIFS('city centre offline'!$I$2:$I$2047,'city centre offline'!$A$2:$A$2047,$A29,'city centre offline'!$B$2:$B$2047,C$2))</f>
        <v>0.76722906759438647</v>
      </c>
      <c r="D29" s="6">
        <f>(SUMIFS('city centre offline'!$I$2:$I$2047,'overall city offline'!$A$2:$A$2047,$A29,'city centre offline'!$B$2:$B$2047,D$3)*SUMIFS('city centre offline'!$C$2:$C$2047,'city centre offline'!$A$2:$A$2047,$A29,'city centre offline'!$B$2:$B$2047,D$3))/(SUMIFS('city centre offline'!$I$2:$I$2047,'city centre offline'!$A$2:$A$2047,$A29,'city centre offline'!$B$2:$B$2047,D$2))</f>
        <v>0.41468109636385037</v>
      </c>
      <c r="E29" s="6">
        <f>(SUMIFS('city centre offline'!$I$2:$I$2047,'overall city offline'!$A$2:$A$2047,$A29,'city centre offline'!$B$2:$B$2047,E$3)*SUMIFS('city centre offline'!$C$2:$C$2047,'city centre offline'!$A$2:$A$2047,$A29,'city centre offline'!$B$2:$B$2047,E$3))/(SUMIFS('city centre offline'!$I$2:$I$2047,'city centre offline'!$A$2:$A$2047,$A29,'city centre offline'!$B$2:$B$2047,E$2))</f>
        <v>6.9926940847525746E-3</v>
      </c>
      <c r="F29" s="6">
        <f>(SUMIFS('city centre offline'!$I$2:$I$2047,'overall city offline'!$A$2:$A$2047,$A29,'city centre offline'!$B$2:$B$2047,F$3)*SUMIFS('city centre offline'!$C$2:$C$2047,'city centre offline'!$A$2:$A$2047,$A29,'city centre offline'!$B$2:$B$2047,F$3))/(SUMIFS('city centre offline'!$I$2:$I$2047,'city centre offline'!$A$2:$A$2047,$A29,'city centre offline'!$B$2:$B$2047,F$2))</f>
        <v>1.7587771688988611E-2</v>
      </c>
      <c r="G29" s="6">
        <f>(SUMIFS('city centre offline'!$I$2:$I$2047,'overall city offline'!$A$2:$A$2047,$A29,'city centre offline'!$B$2:$B$2047,G$3)*SUMIFS('city centre offline'!$C$2:$C$2047,'city centre offline'!$A$2:$A$2047,$A29,'city centre offline'!$B$2:$B$2047,G$3))/(SUMIFS('city centre offline'!$I$2:$I$2047,'city centre offline'!$A$2:$A$2047,$A29,'city centre offline'!$B$2:$B$2047,G$2))</f>
        <v>0.54318252661115918</v>
      </c>
      <c r="H29" s="6">
        <f>(SUMIFS('city centre offline'!$I$2:$I$2047,'overall city offline'!$A$2:$A$2047,$A29,'city centre offline'!$B$2:$B$2047,H$3)*SUMIFS('city centre offline'!$C$2:$C$2047,'city centre offline'!$A$2:$A$2047,$A29,'city centre offline'!$B$2:$B$2047,H$3))/(SUMIFS('city centre offline'!$I$2:$I$2047,'city centre offline'!$A$2:$A$2047,$A29,'city centre offline'!$B$2:$B$2047,H$2))</f>
        <v>0.88118460472315163</v>
      </c>
      <c r="I29" s="6">
        <f>(SUMIFS('city centre offline'!$I$2:$I$2047,'overall city offline'!$A$2:$A$2047,$A29,'city centre offline'!$B$2:$B$2047,I$3)*SUMIFS('city centre offline'!$C$2:$C$2047,'city centre offline'!$A$2:$A$2047,$A29,'city centre offline'!$B$2:$B$2047,I$3))/(SUMIFS('city centre offline'!$I$2:$I$2047,'city centre offline'!$A$2:$A$2047,$A29,'city centre offline'!$B$2:$B$2047,I$2))</f>
        <v>0.95344468801891447</v>
      </c>
      <c r="J29" s="6">
        <f>(SUMIFS('city centre offline'!$I$2:$I$2047,'overall city offline'!$A$2:$A$2047,$A29,'city centre offline'!$B$2:$B$2047,J$3)*SUMIFS('city centre offline'!$C$2:$C$2047,'city centre offline'!$A$2:$A$2047,$A29,'city centre offline'!$B$2:$B$2047,J$3))/(SUMIFS('city centre offline'!$I$2:$I$2047,'city centre offline'!$A$2:$A$2047,$A29,'city centre offline'!$B$2:$B$2047,J$2))</f>
        <v>0.89849550262287681</v>
      </c>
      <c r="K29" s="6">
        <f>(SUMIFS('city centre offline'!$I$2:$I$2047,'overall city offline'!$A$2:$A$2047,$A29,'city centre offline'!$B$2:$B$2047,K$3)*SUMIFS('city centre offline'!$C$2:$C$2047,'city centre offline'!$A$2:$A$2047,$A29,'city centre offline'!$B$2:$B$2047,K$3))/(SUMIFS('city centre offline'!$I$2:$I$2047,'city centre offline'!$A$2:$A$2047,$A29,'city centre offline'!$B$2:$B$2047,K$2))</f>
        <v>0.92152043487478064</v>
      </c>
      <c r="L29" s="6">
        <f>(SUMIFS('city centre offline'!$I$2:$I$2047,'overall city offline'!$A$2:$A$2047,$A29,'city centre offline'!$B$2:$B$2047,L$3)*SUMIFS('city centre offline'!$C$2:$C$2047,'city centre offline'!$A$2:$A$2047,$A29,'city centre offline'!$B$2:$B$2047,L$3))/(SUMIFS('city centre offline'!$I$2:$I$2047,'city centre offline'!$A$2:$A$2047,$A29,'city centre offline'!$B$2:$B$2047,L$2))</f>
        <v>0.16983008777829159</v>
      </c>
      <c r="M29" s="6">
        <f>(SUMIFS('city centre offline'!$I$2:$I$2047,'overall city offline'!$A$2:$A$2047,$A29,'city centre offline'!$B$2:$B$2047,M$3)*SUMIFS('city centre offline'!$C$2:$C$2047,'city centre offline'!$A$2:$A$2047,$A29,'city centre offline'!$B$2:$B$2047,M$3))/(SUMIFS('city centre offline'!$I$2:$I$2047,'city centre offline'!$A$2:$A$2047,$A29,'city centre offline'!$B$2:$B$2047,M$2))</f>
        <v>1.1094729350336257</v>
      </c>
      <c r="N29" s="6">
        <f>(SUMIFS('city centre offline'!$I$2:$I$2047,'overall city offline'!$A$2:$A$2047,$A29,'city centre offline'!$B$2:$B$2047,N$3)*SUMIFS('city centre offline'!$C$2:$C$2047,'city centre offline'!$A$2:$A$2047,$A29,'city centre offline'!$B$2:$B$2047,N$3))/(SUMIFS('city centre offline'!$I$2:$I$2047,'city centre offline'!$A$2:$A$2047,$A29,'city centre offline'!$B$2:$B$2047,N$2))</f>
        <v>0.11099745784967871</v>
      </c>
      <c r="O29" s="6">
        <f>(SUMIFS('city centre offline'!$I$2:$I$2047,'overall city offline'!$A$2:$A$2047,$A29,'city centre offline'!$B$2:$B$2047,O$3)*SUMIFS('city centre offline'!$C$2:$C$2047,'city centre offline'!$A$2:$A$2047,$A29,'city centre offline'!$B$2:$B$2047,O$3))/(SUMIFS('city centre offline'!$I$2:$I$2047,'city centre offline'!$A$2:$A$2047,$A29,'city centre offline'!$B$2:$B$2047,O$2))</f>
        <v>2.2776484490000484E-2</v>
      </c>
      <c r="P29" s="6">
        <f>(SUMIFS('city centre offline'!$I$2:$I$2047,'overall city offline'!$A$2:$A$2047,$A29,'city centre offline'!$B$2:$B$2047,P$3)*SUMIFS('city centre offline'!$C$2:$C$2047,'city centre offline'!$A$2:$A$2047,$A29,'city centre offline'!$B$2:$B$2047,P$3))/(SUMIFS('city centre offline'!$I$2:$I$2047,'city centre offline'!$A$2:$A$2047,$A29,'city centre offline'!$B$2:$B$2047,P$2))</f>
        <v>2.6036751681799968E-2</v>
      </c>
      <c r="Q29" s="6">
        <f>(SUMIFS('city centre offline'!$I$2:$I$2047,'overall city offline'!$A$2:$A$2047,$A29,'city centre offline'!$B$2:$B$2047,Q$3)*SUMIFS('city centre offline'!$C$2:$C$2047,'city centre offline'!$A$2:$A$2047,$A29,'city centre offline'!$B$2:$B$2047,Q$3))/(SUMIFS('city centre offline'!$I$2:$I$2047,'city centre offline'!$A$2:$A$2047,$A29,'city centre offline'!$B$2:$B$2047,Q$2))</f>
        <v>0.8115590017261165</v>
      </c>
      <c r="R29" s="6">
        <f>(SUMIFS('city centre offline'!$I$2:$I$2047,'overall city offline'!$A$2:$A$2047,$A29,'city centre offline'!$B$2:$B$2047,R$3)*SUMIFS('city centre offline'!$C$2:$C$2047,'city centre offline'!$A$2:$A$2047,$A29,'city centre offline'!$B$2:$B$2047,R$3))/(SUMIFS('city centre offline'!$I$2:$I$2047,'city centre offline'!$A$2:$A$2047,$A29,'city centre offline'!$B$2:$B$2047,R$2))</f>
        <v>1.0091645111447327</v>
      </c>
      <c r="S29" s="6">
        <f>(SUMIFS('city centre offline'!$I$2:$I$2047,'overall city offline'!$A$2:$A$2047,$A29,'city centre offline'!$B$2:$B$2047,S$3)*SUMIFS('city centre offline'!$C$2:$C$2047,'city centre offline'!$A$2:$A$2047,$A29,'city centre offline'!$B$2:$B$2047,S$3))/(SUMIFS('city centre offline'!$I$2:$I$2047,'city centre offline'!$A$2:$A$2047,$A29,'city centre offline'!$B$2:$B$2047,S$2))</f>
        <v>0.87645648828842304</v>
      </c>
      <c r="T29" s="6">
        <f>(SUMIFS('city centre offline'!$I$2:$I$2047,'overall city offline'!$A$2:$A$2047,$A29,'city centre offline'!$B$2:$B$2047,T$3)*SUMIFS('city centre offline'!$C$2:$C$2047,'city centre offline'!$A$2:$A$2047,$A29,'city centre offline'!$B$2:$B$2047,T$3))/(SUMIFS('city centre offline'!$I$2:$I$2047,'city centre offline'!$A$2:$A$2047,$A29,'city centre offline'!$B$2:$B$2047,T$2))</f>
        <v>0.9249417248525712</v>
      </c>
      <c r="U29" s="6">
        <f>(SUMIFS('city centre offline'!$I$2:$I$2047,'overall city offline'!$A$2:$A$2047,$A29,'city centre offline'!$B$2:$B$2047,U$3)*SUMIFS('city centre offline'!$C$2:$C$2047,'city centre offline'!$A$2:$A$2047,$A29,'city centre offline'!$B$2:$B$2047,U$3))/(SUMIFS('city centre offline'!$I$2:$I$2047,'city centre offline'!$A$2:$A$2047,$A29,'city centre offline'!$B$2:$B$2047,U$2))</f>
        <v>0.965652918552249</v>
      </c>
      <c r="V29" s="6">
        <f>(SUMIFS('city centre offline'!$I$2:$I$2047,'overall city offline'!$A$2:$A$2047,$A29,'city centre offline'!$B$2:$B$2047,V$3)*SUMIFS('city centre offline'!$C$2:$C$2047,'city centre offline'!$A$2:$A$2047,$A29,'city centre offline'!$B$2:$B$2047,V$3))/(SUMIFS('city centre offline'!$I$2:$I$2047,'city centre offline'!$A$2:$A$2047,$A29,'city centre offline'!$B$2:$B$2047,V$2))</f>
        <v>0.90007506438799323</v>
      </c>
      <c r="W29" s="32"/>
      <c r="X29" s="32"/>
      <c r="Y29" s="32"/>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row>
    <row r="30" spans="1:63" x14ac:dyDescent="0.25">
      <c r="A30" s="5" t="s">
        <v>33</v>
      </c>
      <c r="B30" s="6">
        <f>(SUMIFS('city centre offline'!$I$2:$I$2047,'overall city offline'!$A$2:$A$2047,$A30,'city centre offline'!$B$2:$B$2047,B$3)*SUMIFS('city centre offline'!$C$2:$C$2047,'city centre offline'!$A$2:$A$2047,$A30,'city centre offline'!$B$2:$B$2047,B$3))/(SUMIFS('city centre offline'!$I$2:$I$2047,'city centre offline'!$A$2:$A$2047,$A30,'city centre offline'!$B$2:$B$2047,B$2))</f>
        <v>0.75812161231438924</v>
      </c>
      <c r="C30" s="6">
        <f>(SUMIFS('city centre offline'!$I$2:$I$2047,'overall city offline'!$A$2:$A$2047,$A30,'city centre offline'!$B$2:$B$2047,C$3)*SUMIFS('city centre offline'!$C$2:$C$2047,'city centre offline'!$A$2:$A$2047,$A30,'city centre offline'!$B$2:$B$2047,C$3))/(SUMIFS('city centre offline'!$I$2:$I$2047,'city centre offline'!$A$2:$A$2047,$A30,'city centre offline'!$B$2:$B$2047,C$2))</f>
        <v>0.81275799912240432</v>
      </c>
      <c r="D30" s="6">
        <f>(SUMIFS('city centre offline'!$I$2:$I$2047,'overall city offline'!$A$2:$A$2047,$A30,'city centre offline'!$B$2:$B$2047,D$3)*SUMIFS('city centre offline'!$C$2:$C$2047,'city centre offline'!$A$2:$A$2047,$A30,'city centre offline'!$B$2:$B$2047,D$3))/(SUMIFS('city centre offline'!$I$2:$I$2047,'city centre offline'!$A$2:$A$2047,$A30,'city centre offline'!$B$2:$B$2047,D$2))</f>
        <v>0.44988135959232051</v>
      </c>
      <c r="E30" s="6">
        <f>(SUMIFS('city centre offline'!$I$2:$I$2047,'overall city offline'!$A$2:$A$2047,$A30,'city centre offline'!$B$2:$B$2047,E$3)*SUMIFS('city centre offline'!$C$2:$C$2047,'city centre offline'!$A$2:$A$2047,$A30,'city centre offline'!$B$2:$B$2047,E$3))/(SUMIFS('city centre offline'!$I$2:$I$2047,'city centre offline'!$A$2:$A$2047,$A30,'city centre offline'!$B$2:$B$2047,E$2))</f>
        <v>6.9068263910652397E-4</v>
      </c>
      <c r="F30" s="6">
        <f>(SUMIFS('city centre offline'!$I$2:$I$2047,'overall city offline'!$A$2:$A$2047,$A30,'city centre offline'!$B$2:$B$2047,F$3)*SUMIFS('city centre offline'!$C$2:$C$2047,'city centre offline'!$A$2:$A$2047,$A30,'city centre offline'!$B$2:$B$2047,F$3))/(SUMIFS('city centre offline'!$I$2:$I$2047,'city centre offline'!$A$2:$A$2047,$A30,'city centre offline'!$B$2:$B$2047,F$2))</f>
        <v>1.8190582345021928E-3</v>
      </c>
      <c r="G30" s="6">
        <f>(SUMIFS('city centre offline'!$I$2:$I$2047,'overall city offline'!$A$2:$A$2047,$A30,'city centre offline'!$B$2:$B$2047,G$3)*SUMIFS('city centre offline'!$C$2:$C$2047,'city centre offline'!$A$2:$A$2047,$A30,'city centre offline'!$B$2:$B$2047,G$3))/(SUMIFS('city centre offline'!$I$2:$I$2047,'city centre offline'!$A$2:$A$2047,$A30,'city centre offline'!$B$2:$B$2047,G$2))</f>
        <v>0.46138090442071117</v>
      </c>
      <c r="H30" s="6">
        <f>(SUMIFS('city centre offline'!$I$2:$I$2047,'overall city offline'!$A$2:$A$2047,$A30,'city centre offline'!$B$2:$B$2047,H$3)*SUMIFS('city centre offline'!$C$2:$C$2047,'city centre offline'!$A$2:$A$2047,$A30,'city centre offline'!$B$2:$B$2047,H$3))/(SUMIFS('city centre offline'!$I$2:$I$2047,'city centre offline'!$A$2:$A$2047,$A30,'city centre offline'!$B$2:$B$2047,H$2))</f>
        <v>0.83767087920095296</v>
      </c>
      <c r="I30" s="6">
        <f>(SUMIFS('city centre offline'!$I$2:$I$2047,'overall city offline'!$A$2:$A$2047,$A30,'city centre offline'!$B$2:$B$2047,I$3)*SUMIFS('city centre offline'!$C$2:$C$2047,'city centre offline'!$A$2:$A$2047,$A30,'city centre offline'!$B$2:$B$2047,I$3))/(SUMIFS('city centre offline'!$I$2:$I$2047,'city centre offline'!$A$2:$A$2047,$A30,'city centre offline'!$B$2:$B$2047,I$2))</f>
        <v>0.99774611503748245</v>
      </c>
      <c r="J30" s="6">
        <f>(SUMIFS('city centre offline'!$I$2:$I$2047,'overall city offline'!$A$2:$A$2047,$A30,'city centre offline'!$B$2:$B$2047,J$3)*SUMIFS('city centre offline'!$C$2:$C$2047,'city centre offline'!$A$2:$A$2047,$A30,'city centre offline'!$B$2:$B$2047,J$3))/(SUMIFS('city centre offline'!$I$2:$I$2047,'city centre offline'!$A$2:$A$2047,$A30,'city centre offline'!$B$2:$B$2047,J$2))</f>
        <v>0.96654569432173454</v>
      </c>
      <c r="K30" s="6">
        <f>(SUMIFS('city centre offline'!$I$2:$I$2047,'overall city offline'!$A$2:$A$2047,$A30,'city centre offline'!$B$2:$B$2047,K$3)*SUMIFS('city centre offline'!$C$2:$C$2047,'city centre offline'!$A$2:$A$2047,$A30,'city centre offline'!$B$2:$B$2047,K$3))/(SUMIFS('city centre offline'!$I$2:$I$2047,'city centre offline'!$A$2:$A$2047,$A30,'city centre offline'!$B$2:$B$2047,K$2))</f>
        <v>1.079832227687912</v>
      </c>
      <c r="L30" s="6">
        <f>(SUMIFS('city centre offline'!$I$2:$I$2047,'overall city offline'!$A$2:$A$2047,$A30,'city centre offline'!$B$2:$B$2047,L$3)*SUMIFS('city centre offline'!$C$2:$C$2047,'city centre offline'!$A$2:$A$2047,$A30,'city centre offline'!$B$2:$B$2047,L$3))/(SUMIFS('city centre offline'!$I$2:$I$2047,'city centre offline'!$A$2:$A$2047,$A30,'city centre offline'!$B$2:$B$2047,L$2))</f>
        <v>0.18151938865931921</v>
      </c>
      <c r="M30" s="6">
        <f>(SUMIFS('city centre offline'!$I$2:$I$2047,'overall city offline'!$A$2:$A$2047,$A30,'city centre offline'!$B$2:$B$2047,M$3)*SUMIFS('city centre offline'!$C$2:$C$2047,'city centre offline'!$A$2:$A$2047,$A30,'city centre offline'!$B$2:$B$2047,M$3))/(SUMIFS('city centre offline'!$I$2:$I$2047,'city centre offline'!$A$2:$A$2047,$A30,'city centre offline'!$B$2:$B$2047,M$2))</f>
        <v>1.4178519113876518</v>
      </c>
      <c r="N30" s="6">
        <f>(SUMIFS('city centre offline'!$I$2:$I$2047,'overall city offline'!$A$2:$A$2047,$A30,'city centre offline'!$B$2:$B$2047,N$3)*SUMIFS('city centre offline'!$C$2:$C$2047,'city centre offline'!$A$2:$A$2047,$A30,'city centre offline'!$B$2:$B$2047,N$3))/(SUMIFS('city centre offline'!$I$2:$I$2047,'city centre offline'!$A$2:$A$2047,$A30,'city centre offline'!$B$2:$B$2047,N$2))</f>
        <v>9.2364303890808422E-2</v>
      </c>
      <c r="O30" s="6">
        <f>(SUMIFS('city centre offline'!$I$2:$I$2047,'overall city offline'!$A$2:$A$2047,$A30,'city centre offline'!$B$2:$B$2047,O$3)*SUMIFS('city centre offline'!$C$2:$C$2047,'city centre offline'!$A$2:$A$2047,$A30,'city centre offline'!$B$2:$B$2047,O$3))/(SUMIFS('city centre offline'!$I$2:$I$2047,'city centre offline'!$A$2:$A$2047,$A30,'city centre offline'!$B$2:$B$2047,O$2))</f>
        <v>3.7270884950656773E-2</v>
      </c>
      <c r="P30" s="6">
        <f>(SUMIFS('city centre offline'!$I$2:$I$2047,'overall city offline'!$A$2:$A$2047,$A30,'city centre offline'!$B$2:$B$2047,P$3)*SUMIFS('city centre offline'!$C$2:$C$2047,'city centre offline'!$A$2:$A$2047,$A30,'city centre offline'!$B$2:$B$2047,P$3))/(SUMIFS('city centre offline'!$I$2:$I$2047,'city centre offline'!$A$2:$A$2047,$A30,'city centre offline'!$B$2:$B$2047,P$2))</f>
        <v>9.0477739709666598E-3</v>
      </c>
      <c r="Q30" s="6">
        <f>(SUMIFS('city centre offline'!$I$2:$I$2047,'overall city offline'!$A$2:$A$2047,$A30,'city centre offline'!$B$2:$B$2047,Q$3)*SUMIFS('city centre offline'!$C$2:$C$2047,'city centre offline'!$A$2:$A$2047,$A30,'city centre offline'!$B$2:$B$2047,Q$3))/(SUMIFS('city centre offline'!$I$2:$I$2047,'city centre offline'!$A$2:$A$2047,$A30,'city centre offline'!$B$2:$B$2047,Q$2))</f>
        <v>0.82321392854280062</v>
      </c>
      <c r="R30" s="6">
        <f>(SUMIFS('city centre offline'!$I$2:$I$2047,'overall city offline'!$A$2:$A$2047,$A30,'city centre offline'!$B$2:$B$2047,R$3)*SUMIFS('city centre offline'!$C$2:$C$2047,'city centre offline'!$A$2:$A$2047,$A30,'city centre offline'!$B$2:$B$2047,R$3))/(SUMIFS('city centre offline'!$I$2:$I$2047,'city centre offline'!$A$2:$A$2047,$A30,'city centre offline'!$B$2:$B$2047,R$2))</f>
        <v>1.0486007665078581</v>
      </c>
      <c r="S30" s="6">
        <f>(SUMIFS('city centre offline'!$I$2:$I$2047,'overall city offline'!$A$2:$A$2047,$A30,'city centre offline'!$B$2:$B$2047,S$3)*SUMIFS('city centre offline'!$C$2:$C$2047,'city centre offline'!$A$2:$A$2047,$A30,'city centre offline'!$B$2:$B$2047,S$3))/(SUMIFS('city centre offline'!$I$2:$I$2047,'city centre offline'!$A$2:$A$2047,$A30,'city centre offline'!$B$2:$B$2047,S$2))</f>
        <v>0.94370126360895679</v>
      </c>
      <c r="T30" s="6">
        <f>(SUMIFS('city centre offline'!$I$2:$I$2047,'overall city offline'!$A$2:$A$2047,$A30,'city centre offline'!$B$2:$B$2047,T$3)*SUMIFS('city centre offline'!$C$2:$C$2047,'city centre offline'!$A$2:$A$2047,$A30,'city centre offline'!$B$2:$B$2047,T$3))/(SUMIFS('city centre offline'!$I$2:$I$2047,'city centre offline'!$A$2:$A$2047,$A30,'city centre offline'!$B$2:$B$2047,T$2))</f>
        <v>0.9708973876720246</v>
      </c>
      <c r="U30" s="6">
        <f>(SUMIFS('city centre offline'!$I$2:$I$2047,'overall city offline'!$A$2:$A$2047,$A30,'city centre offline'!$B$2:$B$2047,U$3)*SUMIFS('city centre offline'!$C$2:$C$2047,'city centre offline'!$A$2:$A$2047,$A30,'city centre offline'!$B$2:$B$2047,U$3))/(SUMIFS('city centre offline'!$I$2:$I$2047,'city centre offline'!$A$2:$A$2047,$A30,'city centre offline'!$B$2:$B$2047,U$2))</f>
        <v>1.0115126484685613</v>
      </c>
      <c r="V30" s="6">
        <f>(SUMIFS('city centre offline'!$I$2:$I$2047,'overall city offline'!$A$2:$A$2047,$A30,'city centre offline'!$B$2:$B$2047,V$3)*SUMIFS('city centre offline'!$C$2:$C$2047,'city centre offline'!$A$2:$A$2047,$A30,'city centre offline'!$B$2:$B$2047,V$3))/(SUMIFS('city centre offline'!$I$2:$I$2047,'city centre offline'!$A$2:$A$2047,$A30,'city centre offline'!$B$2:$B$2047,V$2))</f>
        <v>1.0394799063707729</v>
      </c>
      <c r="W30" s="32"/>
      <c r="X30" s="32"/>
      <c r="Y30" s="32"/>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row>
    <row r="31" spans="1:63" x14ac:dyDescent="0.25">
      <c r="A31" s="5" t="s">
        <v>34</v>
      </c>
      <c r="B31" s="6">
        <f>(SUMIFS('city centre offline'!$I$2:$I$2047,'overall city offline'!$A$2:$A$2047,$A31,'city centre offline'!$B$2:$B$2047,B$3)*SUMIFS('city centre offline'!$C$2:$C$2047,'city centre offline'!$A$2:$A$2047,$A31,'city centre offline'!$B$2:$B$2047,B$3))/(SUMIFS('city centre offline'!$I$2:$I$2047,'city centre offline'!$A$2:$A$2047,$A31,'city centre offline'!$B$2:$B$2047,B$2))</f>
        <v>0.8394812480742313</v>
      </c>
      <c r="C31" s="6">
        <f>(SUMIFS('city centre offline'!$I$2:$I$2047,'overall city offline'!$A$2:$A$2047,$A31,'city centre offline'!$B$2:$B$2047,C$3)*SUMIFS('city centre offline'!$C$2:$C$2047,'city centre offline'!$A$2:$A$2047,$A31,'city centre offline'!$B$2:$B$2047,C$3))/(SUMIFS('city centre offline'!$I$2:$I$2047,'city centre offline'!$A$2:$A$2047,$A31,'city centre offline'!$B$2:$B$2047,C$2))</f>
        <v>1.039935958177916</v>
      </c>
      <c r="D31" s="6">
        <f>(SUMIFS('city centre offline'!$I$2:$I$2047,'overall city offline'!$A$2:$A$2047,$A31,'city centre offline'!$B$2:$B$2047,D$3)*SUMIFS('city centre offline'!$C$2:$C$2047,'city centre offline'!$A$2:$A$2047,$A31,'city centre offline'!$B$2:$B$2047,D$3))/(SUMIFS('city centre offline'!$I$2:$I$2047,'city centre offline'!$A$2:$A$2047,$A31,'city centre offline'!$B$2:$B$2047,D$2))</f>
        <v>0.51663477212393372</v>
      </c>
      <c r="E31" s="6">
        <f>(SUMIFS('city centre offline'!$I$2:$I$2047,'overall city offline'!$A$2:$A$2047,$A31,'city centre offline'!$B$2:$B$2047,E$3)*SUMIFS('city centre offline'!$C$2:$C$2047,'city centre offline'!$A$2:$A$2047,$A31,'city centre offline'!$B$2:$B$2047,E$3))/(SUMIFS('city centre offline'!$I$2:$I$2047,'city centre offline'!$A$2:$A$2047,$A31,'city centre offline'!$B$2:$B$2047,E$2))</f>
        <v>7.3695566943896867E-2</v>
      </c>
      <c r="F31" s="6">
        <f>(SUMIFS('city centre offline'!$I$2:$I$2047,'overall city offline'!$A$2:$A$2047,$A31,'city centre offline'!$B$2:$B$2047,F$3)*SUMIFS('city centre offline'!$C$2:$C$2047,'city centre offline'!$A$2:$A$2047,$A31,'city centre offline'!$B$2:$B$2047,F$3))/(SUMIFS('city centre offline'!$I$2:$I$2047,'city centre offline'!$A$2:$A$2047,$A31,'city centre offline'!$B$2:$B$2047,F$2))</f>
        <v>9.7359561442935352E-2</v>
      </c>
      <c r="G31" s="6">
        <f>(SUMIFS('city centre offline'!$I$2:$I$2047,'overall city offline'!$A$2:$A$2047,$A31,'city centre offline'!$B$2:$B$2047,G$3)*SUMIFS('city centre offline'!$C$2:$C$2047,'city centre offline'!$A$2:$A$2047,$A31,'city centre offline'!$B$2:$B$2047,G$3))/(SUMIFS('city centre offline'!$I$2:$I$2047,'city centre offline'!$A$2:$A$2047,$A31,'city centre offline'!$B$2:$B$2047,G$2))</f>
        <v>0.58574890246261813</v>
      </c>
      <c r="H31" s="6">
        <f>(SUMIFS('city centre offline'!$I$2:$I$2047,'overall city offline'!$A$2:$A$2047,$A31,'city centre offline'!$B$2:$B$2047,H$3)*SUMIFS('city centre offline'!$C$2:$C$2047,'city centre offline'!$A$2:$A$2047,$A31,'city centre offline'!$B$2:$B$2047,H$3))/(SUMIFS('city centre offline'!$I$2:$I$2047,'city centre offline'!$A$2:$A$2047,$A31,'city centre offline'!$B$2:$B$2047,H$2))</f>
        <v>0.77061184172708042</v>
      </c>
      <c r="I31" s="6">
        <f>(SUMIFS('city centre offline'!$I$2:$I$2047,'overall city offline'!$A$2:$A$2047,$A31,'city centre offline'!$B$2:$B$2047,I$3)*SUMIFS('city centre offline'!$C$2:$C$2047,'city centre offline'!$A$2:$A$2047,$A31,'city centre offline'!$B$2:$B$2047,I$3))/(SUMIFS('city centre offline'!$I$2:$I$2047,'city centre offline'!$A$2:$A$2047,$A31,'city centre offline'!$B$2:$B$2047,I$2))</f>
        <v>0.82480211874569709</v>
      </c>
      <c r="J31" s="6">
        <f>(SUMIFS('city centre offline'!$I$2:$I$2047,'overall city offline'!$A$2:$A$2047,$A31,'city centre offline'!$B$2:$B$2047,J$3)*SUMIFS('city centre offline'!$C$2:$C$2047,'city centre offline'!$A$2:$A$2047,$A31,'city centre offline'!$B$2:$B$2047,J$3))/(SUMIFS('city centre offline'!$I$2:$I$2047,'city centre offline'!$A$2:$A$2047,$A31,'city centre offline'!$B$2:$B$2047,J$2))</f>
        <v>0.81694778301820181</v>
      </c>
      <c r="K31" s="6">
        <f>(SUMIFS('city centre offline'!$I$2:$I$2047,'overall city offline'!$A$2:$A$2047,$A31,'city centre offline'!$B$2:$B$2047,K$3)*SUMIFS('city centre offline'!$C$2:$C$2047,'city centre offline'!$A$2:$A$2047,$A31,'city centre offline'!$B$2:$B$2047,K$3))/(SUMIFS('city centre offline'!$I$2:$I$2047,'city centre offline'!$A$2:$A$2047,$A31,'city centre offline'!$B$2:$B$2047,K$2))</f>
        <v>0.76820884977494375</v>
      </c>
      <c r="L31" s="6">
        <f>(SUMIFS('city centre offline'!$I$2:$I$2047,'overall city offline'!$A$2:$A$2047,$A31,'city centre offline'!$B$2:$B$2047,L$3)*SUMIFS('city centre offline'!$C$2:$C$2047,'city centre offline'!$A$2:$A$2047,$A31,'city centre offline'!$B$2:$B$2047,L$3))/(SUMIFS('city centre offline'!$I$2:$I$2047,'city centre offline'!$A$2:$A$2047,$A31,'city centre offline'!$B$2:$B$2047,L$2))</f>
        <v>0.26480754992958205</v>
      </c>
      <c r="M31" s="6">
        <f>(SUMIFS('city centre offline'!$I$2:$I$2047,'overall city offline'!$A$2:$A$2047,$A31,'city centre offline'!$B$2:$B$2047,M$3)*SUMIFS('city centre offline'!$C$2:$C$2047,'city centre offline'!$A$2:$A$2047,$A31,'city centre offline'!$B$2:$B$2047,M$3))/(SUMIFS('city centre offline'!$I$2:$I$2047,'city centre offline'!$A$2:$A$2047,$A31,'city centre offline'!$B$2:$B$2047,M$2))</f>
        <v>1.1286965657676606</v>
      </c>
      <c r="N31" s="6">
        <f>(SUMIFS('city centre offline'!$I$2:$I$2047,'overall city offline'!$A$2:$A$2047,$A31,'city centre offline'!$B$2:$B$2047,N$3)*SUMIFS('city centre offline'!$C$2:$C$2047,'city centre offline'!$A$2:$A$2047,$A31,'city centre offline'!$B$2:$B$2047,N$3))/(SUMIFS('city centre offline'!$I$2:$I$2047,'city centre offline'!$A$2:$A$2047,$A31,'city centre offline'!$B$2:$B$2047,N$2))</f>
        <v>9.0472399956388436E-2</v>
      </c>
      <c r="O31" s="6">
        <f>(SUMIFS('city centre offline'!$I$2:$I$2047,'overall city offline'!$A$2:$A$2047,$A31,'city centre offline'!$B$2:$B$2047,O$3)*SUMIFS('city centre offline'!$C$2:$C$2047,'city centre offline'!$A$2:$A$2047,$A31,'city centre offline'!$B$2:$B$2047,O$3))/(SUMIFS('city centre offline'!$I$2:$I$2047,'city centre offline'!$A$2:$A$2047,$A31,'city centre offline'!$B$2:$B$2047,O$2))</f>
        <v>0.10511422783285128</v>
      </c>
      <c r="P31" s="6">
        <f>(SUMIFS('city centre offline'!$I$2:$I$2047,'overall city offline'!$A$2:$A$2047,$A31,'city centre offline'!$B$2:$B$2047,P$3)*SUMIFS('city centre offline'!$C$2:$C$2047,'city centre offline'!$A$2:$A$2047,$A31,'city centre offline'!$B$2:$B$2047,P$3))/(SUMIFS('city centre offline'!$I$2:$I$2047,'city centre offline'!$A$2:$A$2047,$A31,'city centre offline'!$B$2:$B$2047,P$2))</f>
        <v>0.22188421386657159</v>
      </c>
      <c r="Q31" s="6">
        <f>(SUMIFS('city centre offline'!$I$2:$I$2047,'overall city offline'!$A$2:$A$2047,$A31,'city centre offline'!$B$2:$B$2047,Q$3)*SUMIFS('city centre offline'!$C$2:$C$2047,'city centre offline'!$A$2:$A$2047,$A31,'city centre offline'!$B$2:$B$2047,Q$3))/(SUMIFS('city centre offline'!$I$2:$I$2047,'city centre offline'!$A$2:$A$2047,$A31,'city centre offline'!$B$2:$B$2047,Q$2))</f>
        <v>0.7662313120624844</v>
      </c>
      <c r="R31" s="6">
        <f>(SUMIFS('city centre offline'!$I$2:$I$2047,'overall city offline'!$A$2:$A$2047,$A31,'city centre offline'!$B$2:$B$2047,R$3)*SUMIFS('city centre offline'!$C$2:$C$2047,'city centre offline'!$A$2:$A$2047,$A31,'city centre offline'!$B$2:$B$2047,R$3))/(SUMIFS('city centre offline'!$I$2:$I$2047,'city centre offline'!$A$2:$A$2047,$A31,'city centre offline'!$B$2:$B$2047,R$2))</f>
        <v>0.87305290924649581</v>
      </c>
      <c r="S31" s="6">
        <f>(SUMIFS('city centre offline'!$I$2:$I$2047,'overall city offline'!$A$2:$A$2047,$A31,'city centre offline'!$B$2:$B$2047,S$3)*SUMIFS('city centre offline'!$C$2:$C$2047,'city centre offline'!$A$2:$A$2047,$A31,'city centre offline'!$B$2:$B$2047,S$3))/(SUMIFS('city centre offline'!$I$2:$I$2047,'city centre offline'!$A$2:$A$2047,$A31,'city centre offline'!$B$2:$B$2047,S$2))</f>
        <v>0.83345902419956353</v>
      </c>
      <c r="T31" s="6">
        <f>(SUMIFS('city centre offline'!$I$2:$I$2047,'overall city offline'!$A$2:$A$2047,$A31,'city centre offline'!$B$2:$B$2047,T$3)*SUMIFS('city centre offline'!$C$2:$C$2047,'city centre offline'!$A$2:$A$2047,$A31,'city centre offline'!$B$2:$B$2047,T$3))/(SUMIFS('city centre offline'!$I$2:$I$2047,'city centre offline'!$A$2:$A$2047,$A31,'city centre offline'!$B$2:$B$2047,T$2))</f>
        <v>0.88271448865585733</v>
      </c>
      <c r="U31" s="6">
        <f>(SUMIFS('city centre offline'!$I$2:$I$2047,'overall city offline'!$A$2:$A$2047,$A31,'city centre offline'!$B$2:$B$2047,U$3)*SUMIFS('city centre offline'!$C$2:$C$2047,'city centre offline'!$A$2:$A$2047,$A31,'city centre offline'!$B$2:$B$2047,U$3))/(SUMIFS('city centre offline'!$I$2:$I$2047,'city centre offline'!$A$2:$A$2047,$A31,'city centre offline'!$B$2:$B$2047,U$2))</f>
        <v>1.0148494940405246</v>
      </c>
      <c r="V31" s="6">
        <f>(SUMIFS('city centre offline'!$I$2:$I$2047,'overall city offline'!$A$2:$A$2047,$A31,'city centre offline'!$B$2:$B$2047,V$3)*SUMIFS('city centre offline'!$C$2:$C$2047,'city centre offline'!$A$2:$A$2047,$A31,'city centre offline'!$B$2:$B$2047,V$3))/(SUMIFS('city centre offline'!$I$2:$I$2047,'city centre offline'!$A$2:$A$2047,$A31,'city centre offline'!$B$2:$B$2047,V$2))</f>
        <v>0.86440348818369883</v>
      </c>
      <c r="W31" s="32"/>
      <c r="X31" s="32"/>
      <c r="Y31" s="32"/>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row>
    <row r="32" spans="1:63" x14ac:dyDescent="0.25">
      <c r="A32" s="5" t="s">
        <v>35</v>
      </c>
      <c r="B32" s="6">
        <f>(SUMIFS('city centre offline'!$I$2:$I$2047,'overall city offline'!$A$2:$A$2047,$A32,'city centre offline'!$B$2:$B$2047,B$3)*SUMIFS('city centre offline'!$C$2:$C$2047,'city centre offline'!$A$2:$A$2047,$A32,'city centre offline'!$B$2:$B$2047,B$3))/(SUMIFS('city centre offline'!$I$2:$I$2047,'city centre offline'!$A$2:$A$2047,$A32,'city centre offline'!$B$2:$B$2047,B$2))</f>
        <v>0.77199456500995933</v>
      </c>
      <c r="C32" s="6">
        <f>(SUMIFS('city centre offline'!$I$2:$I$2047,'overall city offline'!$A$2:$A$2047,$A32,'city centre offline'!$B$2:$B$2047,C$3)*SUMIFS('city centre offline'!$C$2:$C$2047,'city centre offline'!$A$2:$A$2047,$A32,'city centre offline'!$B$2:$B$2047,C$3))/(SUMIFS('city centre offline'!$I$2:$I$2047,'city centre offline'!$A$2:$A$2047,$A32,'city centre offline'!$B$2:$B$2047,C$2))</f>
        <v>0.84478029990822712</v>
      </c>
      <c r="D32" s="6">
        <f>(SUMIFS('city centre offline'!$I$2:$I$2047,'overall city offline'!$A$2:$A$2047,$A32,'city centre offline'!$B$2:$B$2047,D$3)*SUMIFS('city centre offline'!$C$2:$C$2047,'city centre offline'!$A$2:$A$2047,$A32,'city centre offline'!$B$2:$B$2047,D$3))/(SUMIFS('city centre offline'!$I$2:$I$2047,'city centre offline'!$A$2:$A$2047,$A32,'city centre offline'!$B$2:$B$2047,D$2))</f>
        <v>0.53106472780421332</v>
      </c>
      <c r="E32" s="6">
        <f>(SUMIFS('city centre offline'!$I$2:$I$2047,'overall city offline'!$A$2:$A$2047,$A32,'city centre offline'!$B$2:$B$2047,E$3)*SUMIFS('city centre offline'!$C$2:$C$2047,'city centre offline'!$A$2:$A$2047,$A32,'city centre offline'!$B$2:$B$2047,E$3))/(SUMIFS('city centre offline'!$I$2:$I$2047,'city centre offline'!$A$2:$A$2047,$A32,'city centre offline'!$B$2:$B$2047,E$2))</f>
        <v>2.626427772521955E-2</v>
      </c>
      <c r="F32" s="6">
        <f>(SUMIFS('city centre offline'!$I$2:$I$2047,'overall city offline'!$A$2:$A$2047,$A32,'city centre offline'!$B$2:$B$2047,F$3)*SUMIFS('city centre offline'!$C$2:$C$2047,'city centre offline'!$A$2:$A$2047,$A32,'city centre offline'!$B$2:$B$2047,F$3))/(SUMIFS('city centre offline'!$I$2:$I$2047,'city centre offline'!$A$2:$A$2047,$A32,'city centre offline'!$B$2:$B$2047,F$2))</f>
        <v>4.0369641970333998E-2</v>
      </c>
      <c r="G32" s="6">
        <f>(SUMIFS('city centre offline'!$I$2:$I$2047,'overall city offline'!$A$2:$A$2047,$A32,'city centre offline'!$B$2:$B$2047,G$3)*SUMIFS('city centre offline'!$C$2:$C$2047,'city centre offline'!$A$2:$A$2047,$A32,'city centre offline'!$B$2:$B$2047,G$3))/(SUMIFS('city centre offline'!$I$2:$I$2047,'city centre offline'!$A$2:$A$2047,$A32,'city centre offline'!$B$2:$B$2047,G$2))</f>
        <v>0.31212849795949876</v>
      </c>
      <c r="H32" s="6">
        <f>(SUMIFS('city centre offline'!$I$2:$I$2047,'overall city offline'!$A$2:$A$2047,$A32,'city centre offline'!$B$2:$B$2047,H$3)*SUMIFS('city centre offline'!$C$2:$C$2047,'city centre offline'!$A$2:$A$2047,$A32,'city centre offline'!$B$2:$B$2047,H$3))/(SUMIFS('city centre offline'!$I$2:$I$2047,'city centre offline'!$A$2:$A$2047,$A32,'city centre offline'!$B$2:$B$2047,H$2))</f>
        <v>0.64004740777663749</v>
      </c>
      <c r="I32" s="6">
        <f>(SUMIFS('city centre offline'!$I$2:$I$2047,'overall city offline'!$A$2:$A$2047,$A32,'city centre offline'!$B$2:$B$2047,I$3)*SUMIFS('city centre offline'!$C$2:$C$2047,'city centre offline'!$A$2:$A$2047,$A32,'city centre offline'!$B$2:$B$2047,I$3))/(SUMIFS('city centre offline'!$I$2:$I$2047,'city centre offline'!$A$2:$A$2047,$A32,'city centre offline'!$B$2:$B$2047,I$2))</f>
        <v>0.81281747548371541</v>
      </c>
      <c r="J32" s="6">
        <f>(SUMIFS('city centre offline'!$I$2:$I$2047,'overall city offline'!$A$2:$A$2047,$A32,'city centre offline'!$B$2:$B$2047,J$3)*SUMIFS('city centre offline'!$C$2:$C$2047,'city centre offline'!$A$2:$A$2047,$A32,'city centre offline'!$B$2:$B$2047,J$3))/(SUMIFS('city centre offline'!$I$2:$I$2047,'city centre offline'!$A$2:$A$2047,$A32,'city centre offline'!$B$2:$B$2047,J$2))</f>
        <v>0.76929136203621673</v>
      </c>
      <c r="K32" s="6">
        <f>(SUMIFS('city centre offline'!$I$2:$I$2047,'overall city offline'!$A$2:$A$2047,$A32,'city centre offline'!$B$2:$B$2047,K$3)*SUMIFS('city centre offline'!$C$2:$C$2047,'city centre offline'!$A$2:$A$2047,$A32,'city centre offline'!$B$2:$B$2047,K$3))/(SUMIFS('city centre offline'!$I$2:$I$2047,'city centre offline'!$A$2:$A$2047,$A32,'city centre offline'!$B$2:$B$2047,K$2))</f>
        <v>0.80669162148850115</v>
      </c>
      <c r="L32" s="6">
        <f>(SUMIFS('city centre offline'!$I$2:$I$2047,'overall city offline'!$A$2:$A$2047,$A32,'city centre offline'!$B$2:$B$2047,L$3)*SUMIFS('city centre offline'!$C$2:$C$2047,'city centre offline'!$A$2:$A$2047,$A32,'city centre offline'!$B$2:$B$2047,L$3))/(SUMIFS('city centre offline'!$I$2:$I$2047,'city centre offline'!$A$2:$A$2047,$A32,'city centre offline'!$B$2:$B$2047,L$2))</f>
        <v>0.15692369135883277</v>
      </c>
      <c r="M32" s="6">
        <f>(SUMIFS('city centre offline'!$I$2:$I$2047,'overall city offline'!$A$2:$A$2047,$A32,'city centre offline'!$B$2:$B$2047,M$3)*SUMIFS('city centre offline'!$C$2:$C$2047,'city centre offline'!$A$2:$A$2047,$A32,'city centre offline'!$B$2:$B$2047,M$3))/(SUMIFS('city centre offline'!$I$2:$I$2047,'city centre offline'!$A$2:$A$2047,$A32,'city centre offline'!$B$2:$B$2047,M$2))</f>
        <v>1.00296385414879</v>
      </c>
      <c r="N32" s="6">
        <f>(SUMIFS('city centre offline'!$I$2:$I$2047,'overall city offline'!$A$2:$A$2047,$A32,'city centre offline'!$B$2:$B$2047,N$3)*SUMIFS('city centre offline'!$C$2:$C$2047,'city centre offline'!$A$2:$A$2047,$A32,'city centre offline'!$B$2:$B$2047,N$3))/(SUMIFS('city centre offline'!$I$2:$I$2047,'city centre offline'!$A$2:$A$2047,$A32,'city centre offline'!$B$2:$B$2047,N$2))</f>
        <v>0.10178271957440865</v>
      </c>
      <c r="O32" s="6">
        <f>(SUMIFS('city centre offline'!$I$2:$I$2047,'overall city offline'!$A$2:$A$2047,$A32,'city centre offline'!$B$2:$B$2047,O$3)*SUMIFS('city centre offline'!$C$2:$C$2047,'city centre offline'!$A$2:$A$2047,$A32,'city centre offline'!$B$2:$B$2047,O$3))/(SUMIFS('city centre offline'!$I$2:$I$2047,'city centre offline'!$A$2:$A$2047,$A32,'city centre offline'!$B$2:$B$2047,O$2))</f>
        <v>4.3822882150046351E-2</v>
      </c>
      <c r="P32" s="6">
        <f>(SUMIFS('city centre offline'!$I$2:$I$2047,'overall city offline'!$A$2:$A$2047,$A32,'city centre offline'!$B$2:$B$2047,P$3)*SUMIFS('city centre offline'!$C$2:$C$2047,'city centre offline'!$A$2:$A$2047,$A32,'city centre offline'!$B$2:$B$2047,P$3))/(SUMIFS('city centre offline'!$I$2:$I$2047,'city centre offline'!$A$2:$A$2047,$A32,'city centre offline'!$B$2:$B$2047,P$2))</f>
        <v>5.469605575693591E-2</v>
      </c>
      <c r="Q32" s="6">
        <f>(SUMIFS('city centre offline'!$I$2:$I$2047,'overall city offline'!$A$2:$A$2047,$A32,'city centre offline'!$B$2:$B$2047,Q$3)*SUMIFS('city centre offline'!$C$2:$C$2047,'city centre offline'!$A$2:$A$2047,$A32,'city centre offline'!$B$2:$B$2047,Q$3))/(SUMIFS('city centre offline'!$I$2:$I$2047,'city centre offline'!$A$2:$A$2047,$A32,'city centre offline'!$B$2:$B$2047,Q$2))</f>
        <v>0.71651354580582205</v>
      </c>
      <c r="R32" s="6">
        <f>(SUMIFS('city centre offline'!$I$2:$I$2047,'overall city offline'!$A$2:$A$2047,$A32,'city centre offline'!$B$2:$B$2047,R$3)*SUMIFS('city centre offline'!$C$2:$C$2047,'city centre offline'!$A$2:$A$2047,$A32,'city centre offline'!$B$2:$B$2047,R$3))/(SUMIFS('city centre offline'!$I$2:$I$2047,'city centre offline'!$A$2:$A$2047,$A32,'city centre offline'!$B$2:$B$2047,R$2))</f>
        <v>0.91411678220517445</v>
      </c>
      <c r="S32" s="6">
        <f>(SUMIFS('city centre offline'!$I$2:$I$2047,'overall city offline'!$A$2:$A$2047,$A32,'city centre offline'!$B$2:$B$2047,S$3)*SUMIFS('city centre offline'!$C$2:$C$2047,'city centre offline'!$A$2:$A$2047,$A32,'city centre offline'!$B$2:$B$2047,S$3))/(SUMIFS('city centre offline'!$I$2:$I$2047,'city centre offline'!$A$2:$A$2047,$A32,'city centre offline'!$B$2:$B$2047,S$2))</f>
        <v>0.91379837881959936</v>
      </c>
      <c r="T32" s="6">
        <f>(SUMIFS('city centre offline'!$I$2:$I$2047,'overall city offline'!$A$2:$A$2047,$A32,'city centre offline'!$B$2:$B$2047,T$3)*SUMIFS('city centre offline'!$C$2:$C$2047,'city centre offline'!$A$2:$A$2047,$A32,'city centre offline'!$B$2:$B$2047,T$3))/(SUMIFS('city centre offline'!$I$2:$I$2047,'city centre offline'!$A$2:$A$2047,$A32,'city centre offline'!$B$2:$B$2047,T$2))</f>
        <v>0.91505880714295473</v>
      </c>
      <c r="U32" s="6">
        <f>(SUMIFS('city centre offline'!$I$2:$I$2047,'overall city offline'!$A$2:$A$2047,$A32,'city centre offline'!$B$2:$B$2047,U$3)*SUMIFS('city centre offline'!$C$2:$C$2047,'city centre offline'!$A$2:$A$2047,$A32,'city centre offline'!$B$2:$B$2047,U$3))/(SUMIFS('city centre offline'!$I$2:$I$2047,'city centre offline'!$A$2:$A$2047,$A32,'city centre offline'!$B$2:$B$2047,U$2))</f>
        <v>0.94881917883907563</v>
      </c>
      <c r="V32" s="6">
        <f>(SUMIFS('city centre offline'!$I$2:$I$2047,'overall city offline'!$A$2:$A$2047,$A32,'city centre offline'!$B$2:$B$2047,V$3)*SUMIFS('city centre offline'!$C$2:$C$2047,'city centre offline'!$A$2:$A$2047,$A32,'city centre offline'!$B$2:$B$2047,V$3))/(SUMIFS('city centre offline'!$I$2:$I$2047,'city centre offline'!$A$2:$A$2047,$A32,'city centre offline'!$B$2:$B$2047,V$2))</f>
        <v>0.89680348922294273</v>
      </c>
      <c r="W32" s="32"/>
      <c r="X32" s="32"/>
      <c r="Y32" s="32"/>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row>
    <row r="33" spans="1:63" x14ac:dyDescent="0.25">
      <c r="A33" s="5" t="s">
        <v>36</v>
      </c>
      <c r="B33" s="6">
        <f>(SUMIFS('city centre offline'!$I$2:$I$2047,'overall city offline'!$A$2:$A$2047,$A33,'city centre offline'!$B$2:$B$2047,B$3)*SUMIFS('city centre offline'!$C$2:$C$2047,'city centre offline'!$A$2:$A$2047,$A33,'city centre offline'!$B$2:$B$2047,B$3))/(SUMIFS('city centre offline'!$I$2:$I$2047,'city centre offline'!$A$2:$A$2047,$A33,'city centre offline'!$B$2:$B$2047,B$2))</f>
        <v>0.80627826949693848</v>
      </c>
      <c r="C33" s="6">
        <f>(SUMIFS('city centre offline'!$I$2:$I$2047,'overall city offline'!$A$2:$A$2047,$A33,'city centre offline'!$B$2:$B$2047,C$3)*SUMIFS('city centre offline'!$C$2:$C$2047,'city centre offline'!$A$2:$A$2047,$A33,'city centre offline'!$B$2:$B$2047,C$3))/(SUMIFS('city centre offline'!$I$2:$I$2047,'city centre offline'!$A$2:$A$2047,$A33,'city centre offline'!$B$2:$B$2047,C$2))</f>
        <v>0.80131744283414663</v>
      </c>
      <c r="D33" s="6">
        <f>(SUMIFS('city centre offline'!$I$2:$I$2047,'overall city offline'!$A$2:$A$2047,$A33,'city centre offline'!$B$2:$B$2047,D$3)*SUMIFS('city centre offline'!$C$2:$C$2047,'city centre offline'!$A$2:$A$2047,$A33,'city centre offline'!$B$2:$B$2047,D$3))/(SUMIFS('city centre offline'!$I$2:$I$2047,'city centre offline'!$A$2:$A$2047,$A33,'city centre offline'!$B$2:$B$2047,D$2))</f>
        <v>0.43516829284766478</v>
      </c>
      <c r="E33" s="6">
        <f>(SUMIFS('city centre offline'!$I$2:$I$2047,'overall city offline'!$A$2:$A$2047,$A33,'city centre offline'!$B$2:$B$2047,E$3)*SUMIFS('city centre offline'!$C$2:$C$2047,'city centre offline'!$A$2:$A$2047,$A33,'city centre offline'!$B$2:$B$2047,E$3))/(SUMIFS('city centre offline'!$I$2:$I$2047,'city centre offline'!$A$2:$A$2047,$A33,'city centre offline'!$B$2:$B$2047,E$2))</f>
        <v>2.5065901609892499E-2</v>
      </c>
      <c r="F33" s="6">
        <f>(SUMIFS('city centre offline'!$I$2:$I$2047,'overall city offline'!$A$2:$A$2047,$A33,'city centre offline'!$B$2:$B$2047,F$3)*SUMIFS('city centre offline'!$C$2:$C$2047,'city centre offline'!$A$2:$A$2047,$A33,'city centre offline'!$B$2:$B$2047,F$3))/(SUMIFS('city centre offline'!$I$2:$I$2047,'city centre offline'!$A$2:$A$2047,$A33,'city centre offline'!$B$2:$B$2047,F$2))</f>
        <v>4.145367099695043E-2</v>
      </c>
      <c r="G33" s="6">
        <f>(SUMIFS('city centre offline'!$I$2:$I$2047,'overall city offline'!$A$2:$A$2047,$A33,'city centre offline'!$B$2:$B$2047,G$3)*SUMIFS('city centre offline'!$C$2:$C$2047,'city centre offline'!$A$2:$A$2047,$A33,'city centre offline'!$B$2:$B$2047,G$3))/(SUMIFS('city centre offline'!$I$2:$I$2047,'city centre offline'!$A$2:$A$2047,$A33,'city centre offline'!$B$2:$B$2047,G$2))</f>
        <v>0.31025339809653707</v>
      </c>
      <c r="H33" s="6">
        <f>(SUMIFS('city centre offline'!$I$2:$I$2047,'overall city offline'!$A$2:$A$2047,$A33,'city centre offline'!$B$2:$B$2047,H$3)*SUMIFS('city centre offline'!$C$2:$C$2047,'city centre offline'!$A$2:$A$2047,$A33,'city centre offline'!$B$2:$B$2047,H$3))/(SUMIFS('city centre offline'!$I$2:$I$2047,'city centre offline'!$A$2:$A$2047,$A33,'city centre offline'!$B$2:$B$2047,H$2))</f>
        <v>0.17161316983417765</v>
      </c>
      <c r="I33" s="6">
        <f>(SUMIFS('city centre offline'!$I$2:$I$2047,'overall city offline'!$A$2:$A$2047,$A33,'city centre offline'!$B$2:$B$2047,I$3)*SUMIFS('city centre offline'!$C$2:$C$2047,'city centre offline'!$A$2:$A$2047,$A33,'city centre offline'!$B$2:$B$2047,I$3))/(SUMIFS('city centre offline'!$I$2:$I$2047,'city centre offline'!$A$2:$A$2047,$A33,'city centre offline'!$B$2:$B$2047,I$2))</f>
        <v>0.6872574886584375</v>
      </c>
      <c r="J33" s="6">
        <f>(SUMIFS('city centre offline'!$I$2:$I$2047,'overall city offline'!$A$2:$A$2047,$A33,'city centre offline'!$B$2:$B$2047,J$3)*SUMIFS('city centre offline'!$C$2:$C$2047,'city centre offline'!$A$2:$A$2047,$A33,'city centre offline'!$B$2:$B$2047,J$3))/(SUMIFS('city centre offline'!$I$2:$I$2047,'city centre offline'!$A$2:$A$2047,$A33,'city centre offline'!$B$2:$B$2047,J$2))</f>
        <v>0.69272427521354618</v>
      </c>
      <c r="K33" s="6">
        <f>(SUMIFS('city centre offline'!$I$2:$I$2047,'overall city offline'!$A$2:$A$2047,$A33,'city centre offline'!$B$2:$B$2047,K$3)*SUMIFS('city centre offline'!$C$2:$C$2047,'city centre offline'!$A$2:$A$2047,$A33,'city centre offline'!$B$2:$B$2047,K$3))/(SUMIFS('city centre offline'!$I$2:$I$2047,'city centre offline'!$A$2:$A$2047,$A33,'city centre offline'!$B$2:$B$2047,K$2))</f>
        <v>0.85270489108279135</v>
      </c>
      <c r="L33" s="6">
        <f>(SUMIFS('city centre offline'!$I$2:$I$2047,'overall city offline'!$A$2:$A$2047,$A33,'city centre offline'!$B$2:$B$2047,L$3)*SUMIFS('city centre offline'!$C$2:$C$2047,'city centre offline'!$A$2:$A$2047,$A33,'city centre offline'!$B$2:$B$2047,L$3))/(SUMIFS('city centre offline'!$I$2:$I$2047,'city centre offline'!$A$2:$A$2047,$A33,'city centre offline'!$B$2:$B$2047,L$2))</f>
        <v>0.19474842630631853</v>
      </c>
      <c r="M33" s="6">
        <f>(SUMIFS('city centre offline'!$I$2:$I$2047,'overall city offline'!$A$2:$A$2047,$A33,'city centre offline'!$B$2:$B$2047,M$3)*SUMIFS('city centre offline'!$C$2:$C$2047,'city centre offline'!$A$2:$A$2047,$A33,'city centre offline'!$B$2:$B$2047,M$3))/(SUMIFS('city centre offline'!$I$2:$I$2047,'city centre offline'!$A$2:$A$2047,$A33,'city centre offline'!$B$2:$B$2047,M$2))</f>
        <v>1.1849470292478803</v>
      </c>
      <c r="N33" s="6">
        <f>(SUMIFS('city centre offline'!$I$2:$I$2047,'overall city offline'!$A$2:$A$2047,$A33,'city centre offline'!$B$2:$B$2047,N$3)*SUMIFS('city centre offline'!$C$2:$C$2047,'city centre offline'!$A$2:$A$2047,$A33,'city centre offline'!$B$2:$B$2047,N$3))/(SUMIFS('city centre offline'!$I$2:$I$2047,'city centre offline'!$A$2:$A$2047,$A33,'city centre offline'!$B$2:$B$2047,N$2))</f>
        <v>5.7797212204181665E-2</v>
      </c>
      <c r="O33" s="6">
        <f>(SUMIFS('city centre offline'!$I$2:$I$2047,'overall city offline'!$A$2:$A$2047,$A33,'city centre offline'!$B$2:$B$2047,O$3)*SUMIFS('city centre offline'!$C$2:$C$2047,'city centre offline'!$A$2:$A$2047,$A33,'city centre offline'!$B$2:$B$2047,O$3))/(SUMIFS('city centre offline'!$I$2:$I$2047,'city centre offline'!$A$2:$A$2047,$A33,'city centre offline'!$B$2:$B$2047,O$2))</f>
        <v>0.12538410038731776</v>
      </c>
      <c r="P33" s="6">
        <f>(SUMIFS('city centre offline'!$I$2:$I$2047,'overall city offline'!$A$2:$A$2047,$A33,'city centre offline'!$B$2:$B$2047,P$3)*SUMIFS('city centre offline'!$C$2:$C$2047,'city centre offline'!$A$2:$A$2047,$A33,'city centre offline'!$B$2:$B$2047,P$3))/(SUMIFS('city centre offline'!$I$2:$I$2047,'city centre offline'!$A$2:$A$2047,$A33,'city centre offline'!$B$2:$B$2047,P$2))</f>
        <v>0.10417224442613243</v>
      </c>
      <c r="Q33" s="6">
        <f>(SUMIFS('city centre offline'!$I$2:$I$2047,'overall city offline'!$A$2:$A$2047,$A33,'city centre offline'!$B$2:$B$2047,Q$3)*SUMIFS('city centre offline'!$C$2:$C$2047,'city centre offline'!$A$2:$A$2047,$A33,'city centre offline'!$B$2:$B$2047,Q$3))/(SUMIFS('city centre offline'!$I$2:$I$2047,'city centre offline'!$A$2:$A$2047,$A33,'city centre offline'!$B$2:$B$2047,Q$2))</f>
        <v>0.61846949221465597</v>
      </c>
      <c r="R33" s="6">
        <f>(SUMIFS('city centre offline'!$I$2:$I$2047,'overall city offline'!$A$2:$A$2047,$A33,'city centre offline'!$B$2:$B$2047,R$3)*SUMIFS('city centre offline'!$C$2:$C$2047,'city centre offline'!$A$2:$A$2047,$A33,'city centre offline'!$B$2:$B$2047,R$3))/(SUMIFS('city centre offline'!$I$2:$I$2047,'city centre offline'!$A$2:$A$2047,$A33,'city centre offline'!$B$2:$B$2047,R$2))</f>
        <v>0.8700917521637741</v>
      </c>
      <c r="S33" s="6">
        <f>(SUMIFS('city centre offline'!$I$2:$I$2047,'overall city offline'!$A$2:$A$2047,$A33,'city centre offline'!$B$2:$B$2047,S$3)*SUMIFS('city centre offline'!$C$2:$C$2047,'city centre offline'!$A$2:$A$2047,$A33,'city centre offline'!$B$2:$B$2047,S$3))/(SUMIFS('city centre offline'!$I$2:$I$2047,'city centre offline'!$A$2:$A$2047,$A33,'city centre offline'!$B$2:$B$2047,S$2))</f>
        <v>0.79417667437437101</v>
      </c>
      <c r="T33" s="6">
        <f>(SUMIFS('city centre offline'!$I$2:$I$2047,'overall city offline'!$A$2:$A$2047,$A33,'city centre offline'!$B$2:$B$2047,T$3)*SUMIFS('city centre offline'!$C$2:$C$2047,'city centre offline'!$A$2:$A$2047,$A33,'city centre offline'!$B$2:$B$2047,T$3))/(SUMIFS('city centre offline'!$I$2:$I$2047,'city centre offline'!$A$2:$A$2047,$A33,'city centre offline'!$B$2:$B$2047,T$2))</f>
        <v>0.82797004216057035</v>
      </c>
      <c r="U33" s="6">
        <f>(SUMIFS('city centre offline'!$I$2:$I$2047,'overall city offline'!$A$2:$A$2047,$A33,'city centre offline'!$B$2:$B$2047,U$3)*SUMIFS('city centre offline'!$C$2:$C$2047,'city centre offline'!$A$2:$A$2047,$A33,'city centre offline'!$B$2:$B$2047,U$3))/(SUMIFS('city centre offline'!$I$2:$I$2047,'city centre offline'!$A$2:$A$2047,$A33,'city centre offline'!$B$2:$B$2047,U$2))</f>
        <v>0.86070818173212504</v>
      </c>
      <c r="V33" s="6">
        <f>(SUMIFS('city centre offline'!$I$2:$I$2047,'overall city offline'!$A$2:$A$2047,$A33,'city centre offline'!$B$2:$B$2047,V$3)*SUMIFS('city centre offline'!$C$2:$C$2047,'city centre offline'!$A$2:$A$2047,$A33,'city centre offline'!$B$2:$B$2047,V$3))/(SUMIFS('city centre offline'!$I$2:$I$2047,'city centre offline'!$A$2:$A$2047,$A33,'city centre offline'!$B$2:$B$2047,V$2))</f>
        <v>0.74944012231308343</v>
      </c>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row>
    <row r="34" spans="1:63" x14ac:dyDescent="0.25">
      <c r="A34" s="5" t="s">
        <v>37</v>
      </c>
      <c r="B34" s="6">
        <f>(SUMIFS('city centre offline'!$I$2:$I$2047,'overall city offline'!$A$2:$A$2047,$A34,'city centre offline'!$B$2:$B$2047,B$3)*SUMIFS('city centre offline'!$C$2:$C$2047,'city centre offline'!$A$2:$A$2047,$A34,'city centre offline'!$B$2:$B$2047,B$3))/(SUMIFS('city centre offline'!$I$2:$I$2047,'city centre offline'!$A$2:$A$2047,$A34,'city centre offline'!$B$2:$B$2047,B$2))</f>
        <v>0.72071924777219631</v>
      </c>
      <c r="C34" s="6">
        <f>(SUMIFS('city centre offline'!$I$2:$I$2047,'overall city offline'!$A$2:$A$2047,$A34,'city centre offline'!$B$2:$B$2047,C$3)*SUMIFS('city centre offline'!$C$2:$C$2047,'city centre offline'!$A$2:$A$2047,$A34,'city centre offline'!$B$2:$B$2047,C$3))/(SUMIFS('city centre offline'!$I$2:$I$2047,'city centre offline'!$A$2:$A$2047,$A34,'city centre offline'!$B$2:$B$2047,C$2))</f>
        <v>0.80886643537179104</v>
      </c>
      <c r="D34" s="6">
        <f>(SUMIFS('city centre offline'!$I$2:$I$2047,'overall city offline'!$A$2:$A$2047,$A34,'city centre offline'!$B$2:$B$2047,D$3)*SUMIFS('city centre offline'!$C$2:$C$2047,'city centre offline'!$A$2:$A$2047,$A34,'city centre offline'!$B$2:$B$2047,D$3))/(SUMIFS('city centre offline'!$I$2:$I$2047,'city centre offline'!$A$2:$A$2047,$A34,'city centre offline'!$B$2:$B$2047,D$2))</f>
        <v>0.4071428887205924</v>
      </c>
      <c r="E34" s="6">
        <f>(SUMIFS('city centre offline'!$I$2:$I$2047,'overall city offline'!$A$2:$A$2047,$A34,'city centre offline'!$B$2:$B$2047,E$3)*SUMIFS('city centre offline'!$C$2:$C$2047,'city centre offline'!$A$2:$A$2047,$A34,'city centre offline'!$B$2:$B$2047,E$3))/(SUMIFS('city centre offline'!$I$2:$I$2047,'city centre offline'!$A$2:$A$2047,$A34,'city centre offline'!$B$2:$B$2047,E$2))</f>
        <v>1.9060714777475181E-2</v>
      </c>
      <c r="F34" s="6">
        <f>(SUMIFS('city centre offline'!$I$2:$I$2047,'overall city offline'!$A$2:$A$2047,$A34,'city centre offline'!$B$2:$B$2047,F$3)*SUMIFS('city centre offline'!$C$2:$C$2047,'city centre offline'!$A$2:$A$2047,$A34,'city centre offline'!$B$2:$B$2047,F$3))/(SUMIFS('city centre offline'!$I$2:$I$2047,'city centre offline'!$A$2:$A$2047,$A34,'city centre offline'!$B$2:$B$2047,F$2))</f>
        <v>2.6826060027104828E-2</v>
      </c>
      <c r="G34" s="6">
        <f>(SUMIFS('city centre offline'!$I$2:$I$2047,'overall city offline'!$A$2:$A$2047,$A34,'city centre offline'!$B$2:$B$2047,G$3)*SUMIFS('city centre offline'!$C$2:$C$2047,'city centre offline'!$A$2:$A$2047,$A34,'city centre offline'!$B$2:$B$2047,G$3))/(SUMIFS('city centre offline'!$I$2:$I$2047,'city centre offline'!$A$2:$A$2047,$A34,'city centre offline'!$B$2:$B$2047,G$2))</f>
        <v>0.36289949285900724</v>
      </c>
      <c r="H34" s="6">
        <f>(SUMIFS('city centre offline'!$I$2:$I$2047,'overall city offline'!$A$2:$A$2047,$A34,'city centre offline'!$B$2:$B$2047,H$3)*SUMIFS('city centre offline'!$C$2:$C$2047,'city centre offline'!$A$2:$A$2047,$A34,'city centre offline'!$B$2:$B$2047,H$3))/(SUMIFS('city centre offline'!$I$2:$I$2047,'city centre offline'!$A$2:$A$2047,$A34,'city centre offline'!$B$2:$B$2047,H$2))</f>
        <v>0.80159652866704545</v>
      </c>
      <c r="I34" s="6">
        <f>(SUMIFS('city centre offline'!$I$2:$I$2047,'overall city offline'!$A$2:$A$2047,$A34,'city centre offline'!$B$2:$B$2047,I$3)*SUMIFS('city centre offline'!$C$2:$C$2047,'city centre offline'!$A$2:$A$2047,$A34,'city centre offline'!$B$2:$B$2047,I$3))/(SUMIFS('city centre offline'!$I$2:$I$2047,'city centre offline'!$A$2:$A$2047,$A34,'city centre offline'!$B$2:$B$2047,I$2))</f>
        <v>0.98555145251841281</v>
      </c>
      <c r="J34" s="6">
        <f>(SUMIFS('city centre offline'!$I$2:$I$2047,'overall city offline'!$A$2:$A$2047,$A34,'city centre offline'!$B$2:$B$2047,J$3)*SUMIFS('city centre offline'!$C$2:$C$2047,'city centre offline'!$A$2:$A$2047,$A34,'city centre offline'!$B$2:$B$2047,J$3))/(SUMIFS('city centre offline'!$I$2:$I$2047,'city centre offline'!$A$2:$A$2047,$A34,'city centre offline'!$B$2:$B$2047,J$2))</f>
        <v>0.84945844024101169</v>
      </c>
      <c r="K34" s="6">
        <f>(SUMIFS('city centre offline'!$I$2:$I$2047,'overall city offline'!$A$2:$A$2047,$A34,'city centre offline'!$B$2:$B$2047,K$3)*SUMIFS('city centre offline'!$C$2:$C$2047,'city centre offline'!$A$2:$A$2047,$A34,'city centre offline'!$B$2:$B$2047,K$3))/(SUMIFS('city centre offline'!$I$2:$I$2047,'city centre offline'!$A$2:$A$2047,$A34,'city centre offline'!$B$2:$B$2047,K$2))</f>
        <v>0.83825652188662858</v>
      </c>
      <c r="L34" s="6">
        <f>(SUMIFS('city centre offline'!$I$2:$I$2047,'overall city offline'!$A$2:$A$2047,$A34,'city centre offline'!$B$2:$B$2047,L$3)*SUMIFS('city centre offline'!$C$2:$C$2047,'city centre offline'!$A$2:$A$2047,$A34,'city centre offline'!$B$2:$B$2047,L$3))/(SUMIFS('city centre offline'!$I$2:$I$2047,'city centre offline'!$A$2:$A$2047,$A34,'city centre offline'!$B$2:$B$2047,L$2))</f>
        <v>0.21443461724264765</v>
      </c>
      <c r="M34" s="6">
        <f>(SUMIFS('city centre offline'!$I$2:$I$2047,'overall city offline'!$A$2:$A$2047,$A34,'city centre offline'!$B$2:$B$2047,M$3)*SUMIFS('city centre offline'!$C$2:$C$2047,'city centre offline'!$A$2:$A$2047,$A34,'city centre offline'!$B$2:$B$2047,M$3))/(SUMIFS('city centre offline'!$I$2:$I$2047,'city centre offline'!$A$2:$A$2047,$A34,'city centre offline'!$B$2:$B$2047,M$2))</f>
        <v>1.4411153487795028</v>
      </c>
      <c r="N34" s="6">
        <f>(SUMIFS('city centre offline'!$I$2:$I$2047,'overall city offline'!$A$2:$A$2047,$A34,'city centre offline'!$B$2:$B$2047,N$3)*SUMIFS('city centre offline'!$C$2:$C$2047,'city centre offline'!$A$2:$A$2047,$A34,'city centre offline'!$B$2:$B$2047,N$3))/(SUMIFS('city centre offline'!$I$2:$I$2047,'city centre offline'!$A$2:$A$2047,$A34,'city centre offline'!$B$2:$B$2047,N$2))</f>
        <v>0.10787080321420824</v>
      </c>
      <c r="O34" s="6">
        <f>(SUMIFS('city centre offline'!$I$2:$I$2047,'overall city offline'!$A$2:$A$2047,$A34,'city centre offline'!$B$2:$B$2047,O$3)*SUMIFS('city centre offline'!$C$2:$C$2047,'city centre offline'!$A$2:$A$2047,$A34,'city centre offline'!$B$2:$B$2047,O$3))/(SUMIFS('city centre offline'!$I$2:$I$2047,'city centre offline'!$A$2:$A$2047,$A34,'city centre offline'!$B$2:$B$2047,O$2))</f>
        <v>4.0375639559429688E-2</v>
      </c>
      <c r="P34" s="6">
        <f>(SUMIFS('city centre offline'!$I$2:$I$2047,'overall city offline'!$A$2:$A$2047,$A34,'city centre offline'!$B$2:$B$2047,P$3)*SUMIFS('city centre offline'!$C$2:$C$2047,'city centre offline'!$A$2:$A$2047,$A34,'city centre offline'!$B$2:$B$2047,P$3))/(SUMIFS('city centre offline'!$I$2:$I$2047,'city centre offline'!$A$2:$A$2047,$A34,'city centre offline'!$B$2:$B$2047,P$2))</f>
        <v>5.1817377263455325E-2</v>
      </c>
      <c r="Q34" s="6">
        <f>(SUMIFS('city centre offline'!$I$2:$I$2047,'overall city offline'!$A$2:$A$2047,$A34,'city centre offline'!$B$2:$B$2047,Q$3)*SUMIFS('city centre offline'!$C$2:$C$2047,'city centre offline'!$A$2:$A$2047,$A34,'city centre offline'!$B$2:$B$2047,Q$3))/(SUMIFS('city centre offline'!$I$2:$I$2047,'city centre offline'!$A$2:$A$2047,$A34,'city centre offline'!$B$2:$B$2047,Q$2))</f>
        <v>0.75745494680179082</v>
      </c>
      <c r="R34" s="6">
        <f>(SUMIFS('city centre offline'!$I$2:$I$2047,'overall city offline'!$A$2:$A$2047,$A34,'city centre offline'!$B$2:$B$2047,R$3)*SUMIFS('city centre offline'!$C$2:$C$2047,'city centre offline'!$A$2:$A$2047,$A34,'city centre offline'!$B$2:$B$2047,R$3))/(SUMIFS('city centre offline'!$I$2:$I$2047,'city centre offline'!$A$2:$A$2047,$A34,'city centre offline'!$B$2:$B$2047,R$2))</f>
        <v>0.96336225838307488</v>
      </c>
      <c r="S34" s="6">
        <f>(SUMIFS('city centre offline'!$I$2:$I$2047,'overall city offline'!$A$2:$A$2047,$A34,'city centre offline'!$B$2:$B$2047,S$3)*SUMIFS('city centre offline'!$C$2:$C$2047,'city centre offline'!$A$2:$A$2047,$A34,'city centre offline'!$B$2:$B$2047,S$3))/(SUMIFS('city centre offline'!$I$2:$I$2047,'city centre offline'!$A$2:$A$2047,$A34,'city centre offline'!$B$2:$B$2047,S$2))</f>
        <v>0.97369858111538776</v>
      </c>
      <c r="T34" s="6">
        <f>(SUMIFS('city centre offline'!$I$2:$I$2047,'overall city offline'!$A$2:$A$2047,$A34,'city centre offline'!$B$2:$B$2047,T$3)*SUMIFS('city centre offline'!$C$2:$C$2047,'city centre offline'!$A$2:$A$2047,$A34,'city centre offline'!$B$2:$B$2047,T$3))/(SUMIFS('city centre offline'!$I$2:$I$2047,'city centre offline'!$A$2:$A$2047,$A34,'city centre offline'!$B$2:$B$2047,T$2))</f>
        <v>1.010817242463683</v>
      </c>
      <c r="U34" s="6">
        <f>(SUMIFS('city centre offline'!$I$2:$I$2047,'overall city offline'!$A$2:$A$2047,$A34,'city centre offline'!$B$2:$B$2047,U$3)*SUMIFS('city centre offline'!$C$2:$C$2047,'city centre offline'!$A$2:$A$2047,$A34,'city centre offline'!$B$2:$B$2047,U$3))/(SUMIFS('city centre offline'!$I$2:$I$2047,'city centre offline'!$A$2:$A$2047,$A34,'city centre offline'!$B$2:$B$2047,U$2))</f>
        <v>1.0932554759317095</v>
      </c>
      <c r="V34" s="6">
        <f>(SUMIFS('city centre offline'!$I$2:$I$2047,'overall city offline'!$A$2:$A$2047,$A34,'city centre offline'!$B$2:$B$2047,V$3)*SUMIFS('city centre offline'!$C$2:$C$2047,'city centre offline'!$A$2:$A$2047,$A34,'city centre offline'!$B$2:$B$2047,V$3))/(SUMIFS('city centre offline'!$I$2:$I$2047,'city centre offline'!$A$2:$A$2047,$A34,'city centre offline'!$B$2:$B$2047,V$2))</f>
        <v>0.95275421764070312</v>
      </c>
      <c r="W34" s="32"/>
      <c r="X34" s="32"/>
      <c r="Y34" s="32"/>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row>
    <row r="35" spans="1:63" x14ac:dyDescent="0.25">
      <c r="A35" s="5" t="s">
        <v>38</v>
      </c>
      <c r="B35" s="6">
        <f>(SUMIFS('city centre offline'!$I$2:$I$2047,'overall city offline'!$A$2:$A$2047,$A35,'city centre offline'!$B$2:$B$2047,B$3)*SUMIFS('city centre offline'!$C$2:$C$2047,'city centre offline'!$A$2:$A$2047,$A35,'city centre offline'!$B$2:$B$2047,B$3))/(SUMIFS('city centre offline'!$I$2:$I$2047,'city centre offline'!$A$2:$A$2047,$A35,'city centre offline'!$B$2:$B$2047,B$2))</f>
        <v>0.80477552975119704</v>
      </c>
      <c r="C35" s="6">
        <f>(SUMIFS('city centre offline'!$I$2:$I$2047,'overall city offline'!$A$2:$A$2047,$A35,'city centre offline'!$B$2:$B$2047,C$3)*SUMIFS('city centre offline'!$C$2:$C$2047,'city centre offline'!$A$2:$A$2047,$A35,'city centre offline'!$B$2:$B$2047,C$3))/(SUMIFS('city centre offline'!$I$2:$I$2047,'city centre offline'!$A$2:$A$2047,$A35,'city centre offline'!$B$2:$B$2047,C$2))</f>
        <v>0.82150207094314598</v>
      </c>
      <c r="D35" s="6">
        <f>(SUMIFS('city centre offline'!$I$2:$I$2047,'overall city offline'!$A$2:$A$2047,$A35,'city centre offline'!$B$2:$B$2047,D$3)*SUMIFS('city centre offline'!$C$2:$C$2047,'city centre offline'!$A$2:$A$2047,$A35,'city centre offline'!$B$2:$B$2047,D$3))/(SUMIFS('city centre offline'!$I$2:$I$2047,'city centre offline'!$A$2:$A$2047,$A35,'city centre offline'!$B$2:$B$2047,D$2))</f>
        <v>0.4212091134494399</v>
      </c>
      <c r="E35" s="6">
        <f>(SUMIFS('city centre offline'!$I$2:$I$2047,'overall city offline'!$A$2:$A$2047,$A35,'city centre offline'!$B$2:$B$2047,E$3)*SUMIFS('city centre offline'!$C$2:$C$2047,'city centre offline'!$A$2:$A$2047,$A35,'city centre offline'!$B$2:$B$2047,E$3))/(SUMIFS('city centre offline'!$I$2:$I$2047,'city centre offline'!$A$2:$A$2047,$A35,'city centre offline'!$B$2:$B$2047,E$2))</f>
        <v>3.7653787441936218E-2</v>
      </c>
      <c r="F35" s="6">
        <f>(SUMIFS('city centre offline'!$I$2:$I$2047,'overall city offline'!$A$2:$A$2047,$A35,'city centre offline'!$B$2:$B$2047,F$3)*SUMIFS('city centre offline'!$C$2:$C$2047,'city centre offline'!$A$2:$A$2047,$A35,'city centre offline'!$B$2:$B$2047,F$3))/(SUMIFS('city centre offline'!$I$2:$I$2047,'city centre offline'!$A$2:$A$2047,$A35,'city centre offline'!$B$2:$B$2047,F$2))</f>
        <v>5.0096324864442494E-2</v>
      </c>
      <c r="G35" s="6">
        <f>(SUMIFS('city centre offline'!$I$2:$I$2047,'overall city offline'!$A$2:$A$2047,$A35,'city centre offline'!$B$2:$B$2047,G$3)*SUMIFS('city centre offline'!$C$2:$C$2047,'city centre offline'!$A$2:$A$2047,$A35,'city centre offline'!$B$2:$B$2047,G$3))/(SUMIFS('city centre offline'!$I$2:$I$2047,'city centre offline'!$A$2:$A$2047,$A35,'city centre offline'!$B$2:$B$2047,G$2))</f>
        <v>0.2041672513317781</v>
      </c>
      <c r="H35" s="6">
        <f>(SUMIFS('city centre offline'!$I$2:$I$2047,'overall city offline'!$A$2:$A$2047,$A35,'city centre offline'!$B$2:$B$2047,H$3)*SUMIFS('city centre offline'!$C$2:$C$2047,'city centre offline'!$A$2:$A$2047,$A35,'city centre offline'!$B$2:$B$2047,H$3))/(SUMIFS('city centre offline'!$I$2:$I$2047,'city centre offline'!$A$2:$A$2047,$A35,'city centre offline'!$B$2:$B$2047,H$2))</f>
        <v>0.44092992873437697</v>
      </c>
      <c r="I35" s="6">
        <f>(SUMIFS('city centre offline'!$I$2:$I$2047,'overall city offline'!$A$2:$A$2047,$A35,'city centre offline'!$B$2:$B$2047,I$3)*SUMIFS('city centre offline'!$C$2:$C$2047,'city centre offline'!$A$2:$A$2047,$A35,'city centre offline'!$B$2:$B$2047,I$3))/(SUMIFS('city centre offline'!$I$2:$I$2047,'city centre offline'!$A$2:$A$2047,$A35,'city centre offline'!$B$2:$B$2047,I$2))</f>
        <v>0.54167443766063494</v>
      </c>
      <c r="J35" s="6">
        <f>(SUMIFS('city centre offline'!$I$2:$I$2047,'overall city offline'!$A$2:$A$2047,$A35,'city centre offline'!$B$2:$B$2047,J$3)*SUMIFS('city centre offline'!$C$2:$C$2047,'city centre offline'!$A$2:$A$2047,$A35,'city centre offline'!$B$2:$B$2047,J$3))/(SUMIFS('city centre offline'!$I$2:$I$2047,'city centre offline'!$A$2:$A$2047,$A35,'city centre offline'!$B$2:$B$2047,J$2))</f>
        <v>0.5474537497696883</v>
      </c>
      <c r="K35" s="6">
        <f>(SUMIFS('city centre offline'!$I$2:$I$2047,'overall city offline'!$A$2:$A$2047,$A35,'city centre offline'!$B$2:$B$2047,K$3)*SUMIFS('city centre offline'!$C$2:$C$2047,'city centre offline'!$A$2:$A$2047,$A35,'city centre offline'!$B$2:$B$2047,K$3))/(SUMIFS('city centre offline'!$I$2:$I$2047,'city centre offline'!$A$2:$A$2047,$A35,'city centre offline'!$B$2:$B$2047,K$2))</f>
        <v>0.5911112919359317</v>
      </c>
      <c r="L35" s="6">
        <f>(SUMIFS('city centre offline'!$I$2:$I$2047,'overall city offline'!$A$2:$A$2047,$A35,'city centre offline'!$B$2:$B$2047,L$3)*SUMIFS('city centre offline'!$C$2:$C$2047,'city centre offline'!$A$2:$A$2047,$A35,'city centre offline'!$B$2:$B$2047,L$3))/(SUMIFS('city centre offline'!$I$2:$I$2047,'city centre offline'!$A$2:$A$2047,$A35,'city centre offline'!$B$2:$B$2047,L$2))</f>
        <v>0.15341340891009547</v>
      </c>
      <c r="M35" s="6">
        <f>(SUMIFS('city centre offline'!$I$2:$I$2047,'overall city offline'!$A$2:$A$2047,$A35,'city centre offline'!$B$2:$B$2047,M$3)*SUMIFS('city centre offline'!$C$2:$C$2047,'city centre offline'!$A$2:$A$2047,$A35,'city centre offline'!$B$2:$B$2047,M$3))/(SUMIFS('city centre offline'!$I$2:$I$2047,'city centre offline'!$A$2:$A$2047,$A35,'city centre offline'!$B$2:$B$2047,M$2))</f>
        <v>0.47650818039388337</v>
      </c>
      <c r="N35" s="6">
        <f>(SUMIFS('city centre offline'!$I$2:$I$2047,'overall city offline'!$A$2:$A$2047,$A35,'city centre offline'!$B$2:$B$2047,N$3)*SUMIFS('city centre offline'!$C$2:$C$2047,'city centre offline'!$A$2:$A$2047,$A35,'city centre offline'!$B$2:$B$2047,N$3))/(SUMIFS('city centre offline'!$I$2:$I$2047,'city centre offline'!$A$2:$A$2047,$A35,'city centre offline'!$B$2:$B$2047,N$2))</f>
        <v>5.1670675297998285E-2</v>
      </c>
      <c r="O35" s="6">
        <f>(SUMIFS('city centre offline'!$I$2:$I$2047,'overall city offline'!$A$2:$A$2047,$A35,'city centre offline'!$B$2:$B$2047,O$3)*SUMIFS('city centre offline'!$C$2:$C$2047,'city centre offline'!$A$2:$A$2047,$A35,'city centre offline'!$B$2:$B$2047,O$3))/(SUMIFS('city centre offline'!$I$2:$I$2047,'city centre offline'!$A$2:$A$2047,$A35,'city centre offline'!$B$2:$B$2047,O$2))</f>
        <v>6.5345894023849438E-2</v>
      </c>
      <c r="P35" s="6">
        <f>(SUMIFS('city centre offline'!$I$2:$I$2047,'overall city offline'!$A$2:$A$2047,$A35,'city centre offline'!$B$2:$B$2047,P$3)*SUMIFS('city centre offline'!$C$2:$C$2047,'city centre offline'!$A$2:$A$2047,$A35,'city centre offline'!$B$2:$B$2047,P$3))/(SUMIFS('city centre offline'!$I$2:$I$2047,'city centre offline'!$A$2:$A$2047,$A35,'city centre offline'!$B$2:$B$2047,P$2))</f>
        <v>8.5616404020249059E-2</v>
      </c>
      <c r="Q35" s="6">
        <f>(SUMIFS('city centre offline'!$I$2:$I$2047,'overall city offline'!$A$2:$A$2047,$A35,'city centre offline'!$B$2:$B$2047,Q$3)*SUMIFS('city centre offline'!$C$2:$C$2047,'city centre offline'!$A$2:$A$2047,$A35,'city centre offline'!$B$2:$B$2047,Q$3))/(SUMIFS('city centre offline'!$I$2:$I$2047,'city centre offline'!$A$2:$A$2047,$A35,'city centre offline'!$B$2:$B$2047,Q$2))</f>
        <v>0.49117572595780645</v>
      </c>
      <c r="R35" s="6">
        <f>(SUMIFS('city centre offline'!$I$2:$I$2047,'overall city offline'!$A$2:$A$2047,$A35,'city centre offline'!$B$2:$B$2047,R$3)*SUMIFS('city centre offline'!$C$2:$C$2047,'city centre offline'!$A$2:$A$2047,$A35,'city centre offline'!$B$2:$B$2047,R$3))/(SUMIFS('city centre offline'!$I$2:$I$2047,'city centre offline'!$A$2:$A$2047,$A35,'city centre offline'!$B$2:$B$2047,R$2))</f>
        <v>0.64205242114064998</v>
      </c>
      <c r="S35" s="6">
        <f>(SUMIFS('city centre offline'!$I$2:$I$2047,'overall city offline'!$A$2:$A$2047,$A35,'city centre offline'!$B$2:$B$2047,S$3)*SUMIFS('city centre offline'!$C$2:$C$2047,'city centre offline'!$A$2:$A$2047,$A35,'city centre offline'!$B$2:$B$2047,S$3))/(SUMIFS('city centre offline'!$I$2:$I$2047,'city centre offline'!$A$2:$A$2047,$A35,'city centre offline'!$B$2:$B$2047,S$2))</f>
        <v>0.6247743544815012</v>
      </c>
      <c r="T35" s="6">
        <f>(SUMIFS('city centre offline'!$I$2:$I$2047,'overall city offline'!$A$2:$A$2047,$A35,'city centre offline'!$B$2:$B$2047,T$3)*SUMIFS('city centre offline'!$C$2:$C$2047,'city centre offline'!$A$2:$A$2047,$A35,'city centre offline'!$B$2:$B$2047,T$3))/(SUMIFS('city centre offline'!$I$2:$I$2047,'city centre offline'!$A$2:$A$2047,$A35,'city centre offline'!$B$2:$B$2047,T$2))</f>
        <v>0.68003434642804339</v>
      </c>
      <c r="U35" s="6">
        <f>(SUMIFS('city centre offline'!$I$2:$I$2047,'overall city offline'!$A$2:$A$2047,$A35,'city centre offline'!$B$2:$B$2047,U$3)*SUMIFS('city centre offline'!$C$2:$C$2047,'city centre offline'!$A$2:$A$2047,$A35,'city centre offline'!$B$2:$B$2047,U$3))/(SUMIFS('city centre offline'!$I$2:$I$2047,'city centre offline'!$A$2:$A$2047,$A35,'city centre offline'!$B$2:$B$2047,U$2))</f>
        <v>0.76253837143221115</v>
      </c>
      <c r="V35" s="6">
        <f>(SUMIFS('city centre offline'!$I$2:$I$2047,'overall city offline'!$A$2:$A$2047,$A35,'city centre offline'!$B$2:$B$2047,V$3)*SUMIFS('city centre offline'!$C$2:$C$2047,'city centre offline'!$A$2:$A$2047,$A35,'city centre offline'!$B$2:$B$2047,V$3))/(SUMIFS('city centre offline'!$I$2:$I$2047,'city centre offline'!$A$2:$A$2047,$A35,'city centre offline'!$B$2:$B$2047,V$2))</f>
        <v>0.71561847161551007</v>
      </c>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c r="BA35" s="32"/>
      <c r="BB35" s="32"/>
      <c r="BC35" s="32"/>
      <c r="BD35" s="32"/>
      <c r="BE35" s="32"/>
      <c r="BF35" s="32"/>
      <c r="BG35" s="32"/>
      <c r="BH35" s="32"/>
      <c r="BI35" s="32"/>
      <c r="BJ35" s="32"/>
      <c r="BK35" s="32"/>
    </row>
    <row r="36" spans="1:63" x14ac:dyDescent="0.25">
      <c r="A36" s="5" t="s">
        <v>39</v>
      </c>
      <c r="B36" s="6">
        <f>(SUMIFS('city centre offline'!$I$2:$I$2047,'overall city offline'!$A$2:$A$2047,$A36,'city centre offline'!$B$2:$B$2047,B$3)*SUMIFS('city centre offline'!$C$2:$C$2047,'city centre offline'!$A$2:$A$2047,$A36,'city centre offline'!$B$2:$B$2047,B$3))/(SUMIFS('city centre offline'!$I$2:$I$2047,'city centre offline'!$A$2:$A$2047,$A36,'city centre offline'!$B$2:$B$2047,B$2))</f>
        <v>0.67664705596090191</v>
      </c>
      <c r="C36" s="6">
        <f>(SUMIFS('city centre offline'!$I$2:$I$2047,'overall city offline'!$A$2:$A$2047,$A36,'city centre offline'!$B$2:$B$2047,C$3)*SUMIFS('city centre offline'!$C$2:$C$2047,'city centre offline'!$A$2:$A$2047,$A36,'city centre offline'!$B$2:$B$2047,C$3))/(SUMIFS('city centre offline'!$I$2:$I$2047,'city centre offline'!$A$2:$A$2047,$A36,'city centre offline'!$B$2:$B$2047,C$2))</f>
        <v>0.63718032919310885</v>
      </c>
      <c r="D36" s="6">
        <f>(SUMIFS('city centre offline'!$I$2:$I$2047,'overall city offline'!$A$2:$A$2047,$A36,'city centre offline'!$B$2:$B$2047,D$3)*SUMIFS('city centre offline'!$C$2:$C$2047,'city centre offline'!$A$2:$A$2047,$A36,'city centre offline'!$B$2:$B$2047,D$3))/(SUMIFS('city centre offline'!$I$2:$I$2047,'city centre offline'!$A$2:$A$2047,$A36,'city centre offline'!$B$2:$B$2047,D$2))</f>
        <v>0.34175392749922262</v>
      </c>
      <c r="E36" s="6">
        <f>(SUMIFS('city centre offline'!$I$2:$I$2047,'overall city offline'!$A$2:$A$2047,$A36,'city centre offline'!$B$2:$B$2047,E$3)*SUMIFS('city centre offline'!$C$2:$C$2047,'city centre offline'!$A$2:$A$2047,$A36,'city centre offline'!$B$2:$B$2047,E$3))/(SUMIFS('city centre offline'!$I$2:$I$2047,'city centre offline'!$A$2:$A$2047,$A36,'city centre offline'!$B$2:$B$2047,E$2))</f>
        <v>2.2302714432564374E-4</v>
      </c>
      <c r="F36" s="6">
        <f>(SUMIFS('city centre offline'!$I$2:$I$2047,'overall city offline'!$A$2:$A$2047,$A36,'city centre offline'!$B$2:$B$2047,F$3)*SUMIFS('city centre offline'!$C$2:$C$2047,'city centre offline'!$A$2:$A$2047,$A36,'city centre offline'!$B$2:$B$2047,F$3))/(SUMIFS('city centre offline'!$I$2:$I$2047,'city centre offline'!$A$2:$A$2047,$A36,'city centre offline'!$B$2:$B$2047,F$2))</f>
        <v>7.7378016822388401E-2</v>
      </c>
      <c r="G36" s="6">
        <f>(SUMIFS('city centre offline'!$I$2:$I$2047,'overall city offline'!$A$2:$A$2047,$A36,'city centre offline'!$B$2:$B$2047,G$3)*SUMIFS('city centre offline'!$C$2:$C$2047,'city centre offline'!$A$2:$A$2047,$A36,'city centre offline'!$B$2:$B$2047,G$3))/(SUMIFS('city centre offline'!$I$2:$I$2047,'city centre offline'!$A$2:$A$2047,$A36,'city centre offline'!$B$2:$B$2047,G$2))</f>
        <v>0.40655915749882016</v>
      </c>
      <c r="H36" s="6">
        <f>(SUMIFS('city centre offline'!$I$2:$I$2047,'overall city offline'!$A$2:$A$2047,$A36,'city centre offline'!$B$2:$B$2047,H$3)*SUMIFS('city centre offline'!$C$2:$C$2047,'city centre offline'!$A$2:$A$2047,$A36,'city centre offline'!$B$2:$B$2047,H$3))/(SUMIFS('city centre offline'!$I$2:$I$2047,'city centre offline'!$A$2:$A$2047,$A36,'city centre offline'!$B$2:$B$2047,H$2))</f>
        <v>0.72468804047988922</v>
      </c>
      <c r="I36" s="6">
        <f>(SUMIFS('city centre offline'!$I$2:$I$2047,'overall city offline'!$A$2:$A$2047,$A36,'city centre offline'!$B$2:$B$2047,I$3)*SUMIFS('city centre offline'!$C$2:$C$2047,'city centre offline'!$A$2:$A$2047,$A36,'city centre offline'!$B$2:$B$2047,I$3))/(SUMIFS('city centre offline'!$I$2:$I$2047,'city centre offline'!$A$2:$A$2047,$A36,'city centre offline'!$B$2:$B$2047,I$2))</f>
        <v>0.78505261058233089</v>
      </c>
      <c r="J36" s="6">
        <f>(SUMIFS('city centre offline'!$I$2:$I$2047,'overall city offline'!$A$2:$A$2047,$A36,'city centre offline'!$B$2:$B$2047,J$3)*SUMIFS('city centre offline'!$C$2:$C$2047,'city centre offline'!$A$2:$A$2047,$A36,'city centre offline'!$B$2:$B$2047,J$3))/(SUMIFS('city centre offline'!$I$2:$I$2047,'city centre offline'!$A$2:$A$2047,$A36,'city centre offline'!$B$2:$B$2047,J$2))</f>
        <v>0.73485054123147497</v>
      </c>
      <c r="K36" s="6">
        <f>(SUMIFS('city centre offline'!$I$2:$I$2047,'overall city offline'!$A$2:$A$2047,$A36,'city centre offline'!$B$2:$B$2047,K$3)*SUMIFS('city centre offline'!$C$2:$C$2047,'city centre offline'!$A$2:$A$2047,$A36,'city centre offline'!$B$2:$B$2047,K$3))/(SUMIFS('city centre offline'!$I$2:$I$2047,'city centre offline'!$A$2:$A$2047,$A36,'city centre offline'!$B$2:$B$2047,K$2))</f>
        <v>0.77893425188337317</v>
      </c>
      <c r="L36" s="6">
        <f>(SUMIFS('city centre offline'!$I$2:$I$2047,'overall city offline'!$A$2:$A$2047,$A36,'city centre offline'!$B$2:$B$2047,L$3)*SUMIFS('city centre offline'!$C$2:$C$2047,'city centre offline'!$A$2:$A$2047,$A36,'city centre offline'!$B$2:$B$2047,L$3))/(SUMIFS('city centre offline'!$I$2:$I$2047,'city centre offline'!$A$2:$A$2047,$A36,'city centre offline'!$B$2:$B$2047,L$2))</f>
        <v>0.12953731096284082</v>
      </c>
      <c r="M36" s="6">
        <f>(SUMIFS('city centre offline'!$I$2:$I$2047,'overall city offline'!$A$2:$A$2047,$A36,'city centre offline'!$B$2:$B$2047,M$3)*SUMIFS('city centre offline'!$C$2:$C$2047,'city centre offline'!$A$2:$A$2047,$A36,'city centre offline'!$B$2:$B$2047,M$3))/(SUMIFS('city centre offline'!$I$2:$I$2047,'city centre offline'!$A$2:$A$2047,$A36,'city centre offline'!$B$2:$B$2047,M$2))</f>
        <v>0.64498673610270929</v>
      </c>
      <c r="N36" s="6">
        <f>(SUMIFS('city centre offline'!$I$2:$I$2047,'overall city offline'!$A$2:$A$2047,$A36,'city centre offline'!$B$2:$B$2047,N$3)*SUMIFS('city centre offline'!$C$2:$C$2047,'city centre offline'!$A$2:$A$2047,$A36,'city centre offline'!$B$2:$B$2047,N$3))/(SUMIFS('city centre offline'!$I$2:$I$2047,'city centre offline'!$A$2:$A$2047,$A36,'city centre offline'!$B$2:$B$2047,N$2))</f>
        <v>4.8110029034038621E-4</v>
      </c>
      <c r="O36" s="6">
        <f>(SUMIFS('city centre offline'!$I$2:$I$2047,'overall city offline'!$A$2:$A$2047,$A36,'city centre offline'!$B$2:$B$2047,O$3)*SUMIFS('city centre offline'!$C$2:$C$2047,'city centre offline'!$A$2:$A$2047,$A36,'city centre offline'!$B$2:$B$2047,O$3))/(SUMIFS('city centre offline'!$I$2:$I$2047,'city centre offline'!$A$2:$A$2047,$A36,'city centre offline'!$B$2:$B$2047,O$2))</f>
        <v>1.1266425875041896E-3</v>
      </c>
      <c r="P36" s="6">
        <f>(SUMIFS('city centre offline'!$I$2:$I$2047,'overall city offline'!$A$2:$A$2047,$A36,'city centre offline'!$B$2:$B$2047,P$3)*SUMIFS('city centre offline'!$C$2:$C$2047,'city centre offline'!$A$2:$A$2047,$A36,'city centre offline'!$B$2:$B$2047,P$3))/(SUMIFS('city centre offline'!$I$2:$I$2047,'city centre offline'!$A$2:$A$2047,$A36,'city centre offline'!$B$2:$B$2047,P$2))</f>
        <v>4.3688712294560591E-4</v>
      </c>
      <c r="Q36" s="6">
        <f>(SUMIFS('city centre offline'!$I$2:$I$2047,'overall city offline'!$A$2:$A$2047,$A36,'city centre offline'!$B$2:$B$2047,Q$3)*SUMIFS('city centre offline'!$C$2:$C$2047,'city centre offline'!$A$2:$A$2047,$A36,'city centre offline'!$B$2:$B$2047,Q$3))/(SUMIFS('city centre offline'!$I$2:$I$2047,'city centre offline'!$A$2:$A$2047,$A36,'city centre offline'!$B$2:$B$2047,Q$2))</f>
        <v>0.62603879991751943</v>
      </c>
      <c r="R36" s="6">
        <f>(SUMIFS('city centre offline'!$I$2:$I$2047,'overall city offline'!$A$2:$A$2047,$A36,'city centre offline'!$B$2:$B$2047,R$3)*SUMIFS('city centre offline'!$C$2:$C$2047,'city centre offline'!$A$2:$A$2047,$A36,'city centre offline'!$B$2:$B$2047,R$3))/(SUMIFS('city centre offline'!$I$2:$I$2047,'city centre offline'!$A$2:$A$2047,$A36,'city centre offline'!$B$2:$B$2047,R$2))</f>
        <v>0.92171776911368053</v>
      </c>
      <c r="S36" s="6">
        <f>(SUMIFS('city centre offline'!$I$2:$I$2047,'overall city offline'!$A$2:$A$2047,$A36,'city centre offline'!$B$2:$B$2047,S$3)*SUMIFS('city centre offline'!$C$2:$C$2047,'city centre offline'!$A$2:$A$2047,$A36,'city centre offline'!$B$2:$B$2047,S$3))/(SUMIFS('city centre offline'!$I$2:$I$2047,'city centre offline'!$A$2:$A$2047,$A36,'city centre offline'!$B$2:$B$2047,S$2))</f>
        <v>0.78876105489027215</v>
      </c>
      <c r="T36" s="6">
        <f>(SUMIFS('city centre offline'!$I$2:$I$2047,'overall city offline'!$A$2:$A$2047,$A36,'city centre offline'!$B$2:$B$2047,T$3)*SUMIFS('city centre offline'!$C$2:$C$2047,'city centre offline'!$A$2:$A$2047,$A36,'city centre offline'!$B$2:$B$2047,T$3))/(SUMIFS('city centre offline'!$I$2:$I$2047,'city centre offline'!$A$2:$A$2047,$A36,'city centre offline'!$B$2:$B$2047,T$2))</f>
        <v>0.87853059529849675</v>
      </c>
      <c r="U36" s="6">
        <f>(SUMIFS('city centre offline'!$I$2:$I$2047,'overall city offline'!$A$2:$A$2047,$A36,'city centre offline'!$B$2:$B$2047,U$3)*SUMIFS('city centre offline'!$C$2:$C$2047,'city centre offline'!$A$2:$A$2047,$A36,'city centre offline'!$B$2:$B$2047,U$3))/(SUMIFS('city centre offline'!$I$2:$I$2047,'city centre offline'!$A$2:$A$2047,$A36,'city centre offline'!$B$2:$B$2047,U$2))</f>
        <v>0.88005928853310511</v>
      </c>
      <c r="V36" s="6">
        <f>(SUMIFS('city centre offline'!$I$2:$I$2047,'overall city offline'!$A$2:$A$2047,$A36,'city centre offline'!$B$2:$B$2047,V$3)*SUMIFS('city centre offline'!$C$2:$C$2047,'city centre offline'!$A$2:$A$2047,$A36,'city centre offline'!$B$2:$B$2047,V$3))/(SUMIFS('city centre offline'!$I$2:$I$2047,'city centre offline'!$A$2:$A$2047,$A36,'city centre offline'!$B$2:$B$2047,V$2))</f>
        <v>0.76449157235256193</v>
      </c>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32"/>
    </row>
    <row r="37" spans="1:63" x14ac:dyDescent="0.25">
      <c r="A37" s="5" t="s">
        <v>40</v>
      </c>
      <c r="B37" s="6">
        <f>(SUMIFS('city centre offline'!$I$2:$I$2047,'overall city offline'!$A$2:$A$2047,$A37,'city centre offline'!$B$2:$B$2047,B$3)*SUMIFS('city centre offline'!$C$2:$C$2047,'city centre offline'!$A$2:$A$2047,$A37,'city centre offline'!$B$2:$B$2047,B$3))/(SUMIFS('city centre offline'!$I$2:$I$2047,'city centre offline'!$A$2:$A$2047,$A37,'city centre offline'!$B$2:$B$2047,B$2))</f>
        <v>0.78122891541663064</v>
      </c>
      <c r="C37" s="6">
        <f>(SUMIFS('city centre offline'!$I$2:$I$2047,'overall city offline'!$A$2:$A$2047,$A37,'city centre offline'!$B$2:$B$2047,C$3)*SUMIFS('city centre offline'!$C$2:$C$2047,'city centre offline'!$A$2:$A$2047,$A37,'city centre offline'!$B$2:$B$2047,C$3))/(SUMIFS('city centre offline'!$I$2:$I$2047,'city centre offline'!$A$2:$A$2047,$A37,'city centre offline'!$B$2:$B$2047,C$2))</f>
        <v>0.82757111978452469</v>
      </c>
      <c r="D37" s="6">
        <f>(SUMIFS('city centre offline'!$I$2:$I$2047,'overall city offline'!$A$2:$A$2047,$A37,'city centre offline'!$B$2:$B$2047,D$3)*SUMIFS('city centre offline'!$C$2:$C$2047,'city centre offline'!$A$2:$A$2047,$A37,'city centre offline'!$B$2:$B$2047,D$3))/(SUMIFS('city centre offline'!$I$2:$I$2047,'city centre offline'!$A$2:$A$2047,$A37,'city centre offline'!$B$2:$B$2047,D$2))</f>
        <v>0.45953390503683733</v>
      </c>
      <c r="E37" s="6">
        <f>(SUMIFS('city centre offline'!$I$2:$I$2047,'overall city offline'!$A$2:$A$2047,$A37,'city centre offline'!$B$2:$B$2047,E$3)*SUMIFS('city centre offline'!$C$2:$C$2047,'city centre offline'!$A$2:$A$2047,$A37,'city centre offline'!$B$2:$B$2047,E$3))/(SUMIFS('city centre offline'!$I$2:$I$2047,'city centre offline'!$A$2:$A$2047,$A37,'city centre offline'!$B$2:$B$2047,E$2))</f>
        <v>3.2742278741421181E-2</v>
      </c>
      <c r="F37" s="6">
        <f>(SUMIFS('city centre offline'!$I$2:$I$2047,'overall city offline'!$A$2:$A$2047,$A37,'city centre offline'!$B$2:$B$2047,F$3)*SUMIFS('city centre offline'!$C$2:$C$2047,'city centre offline'!$A$2:$A$2047,$A37,'city centre offline'!$B$2:$B$2047,F$3))/(SUMIFS('city centre offline'!$I$2:$I$2047,'city centre offline'!$A$2:$A$2047,$A37,'city centre offline'!$B$2:$B$2047,F$2))</f>
        <v>4.3009696137456505E-2</v>
      </c>
      <c r="G37" s="6">
        <f>(SUMIFS('city centre offline'!$I$2:$I$2047,'overall city offline'!$A$2:$A$2047,$A37,'city centre offline'!$B$2:$B$2047,G$3)*SUMIFS('city centre offline'!$C$2:$C$2047,'city centre offline'!$A$2:$A$2047,$A37,'city centre offline'!$B$2:$B$2047,G$3))/(SUMIFS('city centre offline'!$I$2:$I$2047,'city centre offline'!$A$2:$A$2047,$A37,'city centre offline'!$B$2:$B$2047,G$2))</f>
        <v>0.29495143648927391</v>
      </c>
      <c r="H37" s="6">
        <f>(SUMIFS('city centre offline'!$I$2:$I$2047,'overall city offline'!$A$2:$A$2047,$A37,'city centre offline'!$B$2:$B$2047,H$3)*SUMIFS('city centre offline'!$C$2:$C$2047,'city centre offline'!$A$2:$A$2047,$A37,'city centre offline'!$B$2:$B$2047,H$3))/(SUMIFS('city centre offline'!$I$2:$I$2047,'city centre offline'!$A$2:$A$2047,$A37,'city centre offline'!$B$2:$B$2047,H$2))</f>
        <v>0.6362825844848311</v>
      </c>
      <c r="I37" s="6">
        <f>(SUMIFS('city centre offline'!$I$2:$I$2047,'overall city offline'!$A$2:$A$2047,$A37,'city centre offline'!$B$2:$B$2047,I$3)*SUMIFS('city centre offline'!$C$2:$C$2047,'city centre offline'!$A$2:$A$2047,$A37,'city centre offline'!$B$2:$B$2047,I$3))/(SUMIFS('city centre offline'!$I$2:$I$2047,'city centre offline'!$A$2:$A$2047,$A37,'city centre offline'!$B$2:$B$2047,I$2))</f>
        <v>0.69567395947348531</v>
      </c>
      <c r="J37" s="6">
        <f>(SUMIFS('city centre offline'!$I$2:$I$2047,'overall city offline'!$A$2:$A$2047,$A37,'city centre offline'!$B$2:$B$2047,J$3)*SUMIFS('city centre offline'!$C$2:$C$2047,'city centre offline'!$A$2:$A$2047,$A37,'city centre offline'!$B$2:$B$2047,J$3))/(SUMIFS('city centre offline'!$I$2:$I$2047,'city centre offline'!$A$2:$A$2047,$A37,'city centre offline'!$B$2:$B$2047,J$2))</f>
        <v>0.65284925356082879</v>
      </c>
      <c r="K37" s="6">
        <f>(SUMIFS('city centre offline'!$I$2:$I$2047,'overall city offline'!$A$2:$A$2047,$A37,'city centre offline'!$B$2:$B$2047,K$3)*SUMIFS('city centre offline'!$C$2:$C$2047,'city centre offline'!$A$2:$A$2047,$A37,'city centre offline'!$B$2:$B$2047,K$3))/(SUMIFS('city centre offline'!$I$2:$I$2047,'city centre offline'!$A$2:$A$2047,$A37,'city centre offline'!$B$2:$B$2047,K$2))</f>
        <v>0.71076423831676505</v>
      </c>
      <c r="L37" s="6">
        <f>(SUMIFS('city centre offline'!$I$2:$I$2047,'overall city offline'!$A$2:$A$2047,$A37,'city centre offline'!$B$2:$B$2047,L$3)*SUMIFS('city centre offline'!$C$2:$C$2047,'city centre offline'!$A$2:$A$2047,$A37,'city centre offline'!$B$2:$B$2047,L$3))/(SUMIFS('city centre offline'!$I$2:$I$2047,'city centre offline'!$A$2:$A$2047,$A37,'city centre offline'!$B$2:$B$2047,L$2))</f>
        <v>0.15802827611543954</v>
      </c>
      <c r="M37" s="6">
        <f>(SUMIFS('city centre offline'!$I$2:$I$2047,'overall city offline'!$A$2:$A$2047,$A37,'city centre offline'!$B$2:$B$2047,M$3)*SUMIFS('city centre offline'!$C$2:$C$2047,'city centre offline'!$A$2:$A$2047,$A37,'city centre offline'!$B$2:$B$2047,M$3))/(SUMIFS('city centre offline'!$I$2:$I$2047,'city centre offline'!$A$2:$A$2047,$A37,'city centre offline'!$B$2:$B$2047,M$2))</f>
        <v>0.93989454671880213</v>
      </c>
      <c r="N37" s="6">
        <f>(SUMIFS('city centre offline'!$I$2:$I$2047,'overall city offline'!$A$2:$A$2047,$A37,'city centre offline'!$B$2:$B$2047,N$3)*SUMIFS('city centre offline'!$C$2:$C$2047,'city centre offline'!$A$2:$A$2047,$A37,'city centre offline'!$B$2:$B$2047,N$3))/(SUMIFS('city centre offline'!$I$2:$I$2047,'city centre offline'!$A$2:$A$2047,$A37,'city centre offline'!$B$2:$B$2047,N$2))</f>
        <v>5.4746300460201083E-2</v>
      </c>
      <c r="O37" s="6">
        <f>(SUMIFS('city centre offline'!$I$2:$I$2047,'overall city offline'!$A$2:$A$2047,$A37,'city centre offline'!$B$2:$B$2047,O$3)*SUMIFS('city centre offline'!$C$2:$C$2047,'city centre offline'!$A$2:$A$2047,$A37,'city centre offline'!$B$2:$B$2047,O$3))/(SUMIFS('city centre offline'!$I$2:$I$2047,'city centre offline'!$A$2:$A$2047,$A37,'city centre offline'!$B$2:$B$2047,O$2))</f>
        <v>6.8396533836691781E-2</v>
      </c>
      <c r="P37" s="6">
        <f>(SUMIFS('city centre offline'!$I$2:$I$2047,'overall city offline'!$A$2:$A$2047,$A37,'city centre offline'!$B$2:$B$2047,P$3)*SUMIFS('city centre offline'!$C$2:$C$2047,'city centre offline'!$A$2:$A$2047,$A37,'city centre offline'!$B$2:$B$2047,P$3))/(SUMIFS('city centre offline'!$I$2:$I$2047,'city centre offline'!$A$2:$A$2047,$A37,'city centre offline'!$B$2:$B$2047,P$2))</f>
        <v>0.10231502625674249</v>
      </c>
      <c r="Q37" s="6">
        <f>(SUMIFS('city centre offline'!$I$2:$I$2047,'overall city offline'!$A$2:$A$2047,$A37,'city centre offline'!$B$2:$B$2047,Q$3)*SUMIFS('city centre offline'!$C$2:$C$2047,'city centre offline'!$A$2:$A$2047,$A37,'city centre offline'!$B$2:$B$2047,Q$3))/(SUMIFS('city centre offline'!$I$2:$I$2047,'city centre offline'!$A$2:$A$2047,$A37,'city centre offline'!$B$2:$B$2047,Q$2))</f>
        <v>0.66238688456278283</v>
      </c>
      <c r="R37" s="6">
        <f>(SUMIFS('city centre offline'!$I$2:$I$2047,'overall city offline'!$A$2:$A$2047,$A37,'city centre offline'!$B$2:$B$2047,R$3)*SUMIFS('city centre offline'!$C$2:$C$2047,'city centre offline'!$A$2:$A$2047,$A37,'city centre offline'!$B$2:$B$2047,R$3))/(SUMIFS('city centre offline'!$I$2:$I$2047,'city centre offline'!$A$2:$A$2047,$A37,'city centre offline'!$B$2:$B$2047,R$2))</f>
        <v>0.83523701691331298</v>
      </c>
      <c r="S37" s="6">
        <f>(SUMIFS('city centre offline'!$I$2:$I$2047,'overall city offline'!$A$2:$A$2047,$A37,'city centre offline'!$B$2:$B$2047,S$3)*SUMIFS('city centre offline'!$C$2:$C$2047,'city centre offline'!$A$2:$A$2047,$A37,'city centre offline'!$B$2:$B$2047,S$3))/(SUMIFS('city centre offline'!$I$2:$I$2047,'city centre offline'!$A$2:$A$2047,$A37,'city centre offline'!$B$2:$B$2047,S$2))</f>
        <v>0.79742060234300383</v>
      </c>
      <c r="T37" s="6">
        <f>(SUMIFS('city centre offline'!$I$2:$I$2047,'overall city offline'!$A$2:$A$2047,$A37,'city centre offline'!$B$2:$B$2047,T$3)*SUMIFS('city centre offline'!$C$2:$C$2047,'city centre offline'!$A$2:$A$2047,$A37,'city centre offline'!$B$2:$B$2047,T$3))/(SUMIFS('city centre offline'!$I$2:$I$2047,'city centre offline'!$A$2:$A$2047,$A37,'city centre offline'!$B$2:$B$2047,T$2))</f>
        <v>0.79436254653683969</v>
      </c>
      <c r="U37" s="6">
        <f>(SUMIFS('city centre offline'!$I$2:$I$2047,'overall city offline'!$A$2:$A$2047,$A37,'city centre offline'!$B$2:$B$2047,U$3)*SUMIFS('city centre offline'!$C$2:$C$2047,'city centre offline'!$A$2:$A$2047,$A37,'city centre offline'!$B$2:$B$2047,U$3))/(SUMIFS('city centre offline'!$I$2:$I$2047,'city centre offline'!$A$2:$A$2047,$A37,'city centre offline'!$B$2:$B$2047,U$2))</f>
        <v>0.89279213418292058</v>
      </c>
      <c r="V37" s="6">
        <f>(SUMIFS('city centre offline'!$I$2:$I$2047,'overall city offline'!$A$2:$A$2047,$A37,'city centre offline'!$B$2:$B$2047,V$3)*SUMIFS('city centre offline'!$C$2:$C$2047,'city centre offline'!$A$2:$A$2047,$A37,'city centre offline'!$B$2:$B$2047,V$3))/(SUMIFS('city centre offline'!$I$2:$I$2047,'city centre offline'!$A$2:$A$2047,$A37,'city centre offline'!$B$2:$B$2047,V$2))</f>
        <v>0.83180909195098818</v>
      </c>
      <c r="W37" s="32"/>
      <c r="X37" s="32"/>
      <c r="Y37" s="32"/>
      <c r="Z37" s="32"/>
      <c r="AA37" s="32"/>
      <c r="AB37" s="32"/>
      <c r="AC37" s="32"/>
      <c r="AD37" s="32"/>
      <c r="AE37" s="32"/>
      <c r="AF37" s="32"/>
      <c r="AG37" s="32"/>
      <c r="AH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F37" s="32"/>
      <c r="BG37" s="32"/>
      <c r="BH37" s="32"/>
      <c r="BI37" s="32"/>
      <c r="BJ37" s="32"/>
      <c r="BK37" s="32"/>
    </row>
    <row r="38" spans="1:63" x14ac:dyDescent="0.25">
      <c r="A38" s="5" t="s">
        <v>41</v>
      </c>
      <c r="B38" s="6">
        <f>(SUMIFS('city centre offline'!$I$2:$I$2047,'overall city offline'!$A$2:$A$2047,$A38,'city centre offline'!$B$2:$B$2047,B$3)*SUMIFS('city centre offline'!$C$2:$C$2047,'city centre offline'!$A$2:$A$2047,$A38,'city centre offline'!$B$2:$B$2047,B$3))/(SUMIFS('city centre offline'!$I$2:$I$2047,'city centre offline'!$A$2:$A$2047,$A38,'city centre offline'!$B$2:$B$2047,B$2))</f>
        <v>0.83020018982718857</v>
      </c>
      <c r="C38" s="6">
        <f>(SUMIFS('city centre offline'!$I$2:$I$2047,'overall city offline'!$A$2:$A$2047,$A38,'city centre offline'!$B$2:$B$2047,C$3)*SUMIFS('city centre offline'!$C$2:$C$2047,'city centre offline'!$A$2:$A$2047,$A38,'city centre offline'!$B$2:$B$2047,C$3))/(SUMIFS('city centre offline'!$I$2:$I$2047,'city centre offline'!$A$2:$A$2047,$A38,'city centre offline'!$B$2:$B$2047,C$2))</f>
        <v>0.84466679131511535</v>
      </c>
      <c r="D38" s="6">
        <f>(SUMIFS('city centre offline'!$I$2:$I$2047,'overall city offline'!$A$2:$A$2047,$A38,'city centre offline'!$B$2:$B$2047,D$3)*SUMIFS('city centre offline'!$C$2:$C$2047,'city centre offline'!$A$2:$A$2047,$A38,'city centre offline'!$B$2:$B$2047,D$3))/(SUMIFS('city centre offline'!$I$2:$I$2047,'city centre offline'!$A$2:$A$2047,$A38,'city centre offline'!$B$2:$B$2047,D$2))</f>
        <v>0.52711812537749769</v>
      </c>
      <c r="E38" s="6">
        <f>(SUMIFS('city centre offline'!$I$2:$I$2047,'overall city offline'!$A$2:$A$2047,$A38,'city centre offline'!$B$2:$B$2047,E$3)*SUMIFS('city centre offline'!$C$2:$C$2047,'city centre offline'!$A$2:$A$2047,$A38,'city centre offline'!$B$2:$B$2047,E$3))/(SUMIFS('city centre offline'!$I$2:$I$2047,'city centre offline'!$A$2:$A$2047,$A38,'city centre offline'!$B$2:$B$2047,E$2))</f>
        <v>6.9098988350228277E-2</v>
      </c>
      <c r="F38" s="6">
        <f>(SUMIFS('city centre offline'!$I$2:$I$2047,'overall city offline'!$A$2:$A$2047,$A38,'city centre offline'!$B$2:$B$2047,F$3)*SUMIFS('city centre offline'!$C$2:$C$2047,'city centre offline'!$A$2:$A$2047,$A38,'city centre offline'!$B$2:$B$2047,F$3))/(SUMIFS('city centre offline'!$I$2:$I$2047,'city centre offline'!$A$2:$A$2047,$A38,'city centre offline'!$B$2:$B$2047,F$2))</f>
        <v>9.321484567220796E-2</v>
      </c>
      <c r="G38" s="6">
        <f>(SUMIFS('city centre offline'!$I$2:$I$2047,'overall city offline'!$A$2:$A$2047,$A38,'city centre offline'!$B$2:$B$2047,G$3)*SUMIFS('city centre offline'!$C$2:$C$2047,'city centre offline'!$A$2:$A$2047,$A38,'city centre offline'!$B$2:$B$2047,G$3))/(SUMIFS('city centre offline'!$I$2:$I$2047,'city centre offline'!$A$2:$A$2047,$A38,'city centre offline'!$B$2:$B$2047,G$2))</f>
        <v>0.55894176008527807</v>
      </c>
      <c r="H38" s="6">
        <f>(SUMIFS('city centre offline'!$I$2:$I$2047,'overall city offline'!$A$2:$A$2047,$A38,'city centre offline'!$B$2:$B$2047,H$3)*SUMIFS('city centre offline'!$C$2:$C$2047,'city centre offline'!$A$2:$A$2047,$A38,'city centre offline'!$B$2:$B$2047,H$3))/(SUMIFS('city centre offline'!$I$2:$I$2047,'city centre offline'!$A$2:$A$2047,$A38,'city centre offline'!$B$2:$B$2047,H$2))</f>
        <v>0.93225077567584269</v>
      </c>
      <c r="I38" s="6">
        <f>(SUMIFS('city centre offline'!$I$2:$I$2047,'overall city offline'!$A$2:$A$2047,$A38,'city centre offline'!$B$2:$B$2047,I$3)*SUMIFS('city centre offline'!$C$2:$C$2047,'city centre offline'!$A$2:$A$2047,$A38,'city centre offline'!$B$2:$B$2047,I$3))/(SUMIFS('city centre offline'!$I$2:$I$2047,'city centre offline'!$A$2:$A$2047,$A38,'city centre offline'!$B$2:$B$2047,I$2))</f>
        <v>1.0060861191300339</v>
      </c>
      <c r="J38" s="6">
        <f>(SUMIFS('city centre offline'!$I$2:$I$2047,'overall city offline'!$A$2:$A$2047,$A38,'city centre offline'!$B$2:$B$2047,J$3)*SUMIFS('city centre offline'!$C$2:$C$2047,'city centre offline'!$A$2:$A$2047,$A38,'city centre offline'!$B$2:$B$2047,J$3))/(SUMIFS('city centre offline'!$I$2:$I$2047,'city centre offline'!$A$2:$A$2047,$A38,'city centre offline'!$B$2:$B$2047,J$2))</f>
        <v>0.88591899297370713</v>
      </c>
      <c r="K38" s="6">
        <f>(SUMIFS('city centre offline'!$I$2:$I$2047,'overall city offline'!$A$2:$A$2047,$A38,'city centre offline'!$B$2:$B$2047,K$3)*SUMIFS('city centre offline'!$C$2:$C$2047,'city centre offline'!$A$2:$A$2047,$A38,'city centre offline'!$B$2:$B$2047,K$3))/(SUMIFS('city centre offline'!$I$2:$I$2047,'city centre offline'!$A$2:$A$2047,$A38,'city centre offline'!$B$2:$B$2047,K$2))</f>
        <v>0.97346542191310759</v>
      </c>
      <c r="L38" s="6">
        <f>(SUMIFS('city centre offline'!$I$2:$I$2047,'overall city offline'!$A$2:$A$2047,$A38,'city centre offline'!$B$2:$B$2047,L$3)*SUMIFS('city centre offline'!$C$2:$C$2047,'city centre offline'!$A$2:$A$2047,$A38,'city centre offline'!$B$2:$B$2047,L$3))/(SUMIFS('city centre offline'!$I$2:$I$2047,'city centre offline'!$A$2:$A$2047,$A38,'city centre offline'!$B$2:$B$2047,L$2))</f>
        <v>0.29078692223160529</v>
      </c>
      <c r="M38" s="6">
        <f>(SUMIFS('city centre offline'!$I$2:$I$2047,'overall city offline'!$A$2:$A$2047,$A38,'city centre offline'!$B$2:$B$2047,M$3)*SUMIFS('city centre offline'!$C$2:$C$2047,'city centre offline'!$A$2:$A$2047,$A38,'city centre offline'!$B$2:$B$2047,M$3))/(SUMIFS('city centre offline'!$I$2:$I$2047,'city centre offline'!$A$2:$A$2047,$A38,'city centre offline'!$B$2:$B$2047,M$2))</f>
        <v>1.3936288878735132</v>
      </c>
      <c r="N38" s="6">
        <f>(SUMIFS('city centre offline'!$I$2:$I$2047,'overall city offline'!$A$2:$A$2047,$A38,'city centre offline'!$B$2:$B$2047,N$3)*SUMIFS('city centre offline'!$C$2:$C$2047,'city centre offline'!$A$2:$A$2047,$A38,'city centre offline'!$B$2:$B$2047,N$3))/(SUMIFS('city centre offline'!$I$2:$I$2047,'city centre offline'!$A$2:$A$2047,$A38,'city centre offline'!$B$2:$B$2047,N$2))</f>
        <v>0.10864315863077034</v>
      </c>
      <c r="O38" s="6">
        <f>(SUMIFS('city centre offline'!$I$2:$I$2047,'overall city offline'!$A$2:$A$2047,$A38,'city centre offline'!$B$2:$B$2047,O$3)*SUMIFS('city centre offline'!$C$2:$C$2047,'city centre offline'!$A$2:$A$2047,$A38,'city centre offline'!$B$2:$B$2047,O$3))/(SUMIFS('city centre offline'!$I$2:$I$2047,'city centre offline'!$A$2:$A$2047,$A38,'city centre offline'!$B$2:$B$2047,O$2))</f>
        <v>0.10947026841341205</v>
      </c>
      <c r="P38" s="6">
        <f>(SUMIFS('city centre offline'!$I$2:$I$2047,'overall city offline'!$A$2:$A$2047,$A38,'city centre offline'!$B$2:$B$2047,P$3)*SUMIFS('city centre offline'!$C$2:$C$2047,'city centre offline'!$A$2:$A$2047,$A38,'city centre offline'!$B$2:$B$2047,P$3))/(SUMIFS('city centre offline'!$I$2:$I$2047,'city centre offline'!$A$2:$A$2047,$A38,'city centre offline'!$B$2:$B$2047,P$2))</f>
        <v>0.12763993371373725</v>
      </c>
      <c r="Q38" s="6">
        <f>(SUMIFS('city centre offline'!$I$2:$I$2047,'overall city offline'!$A$2:$A$2047,$A38,'city centre offline'!$B$2:$B$2047,Q$3)*SUMIFS('city centre offline'!$C$2:$C$2047,'city centre offline'!$A$2:$A$2047,$A38,'city centre offline'!$B$2:$B$2047,Q$3))/(SUMIFS('city centre offline'!$I$2:$I$2047,'city centre offline'!$A$2:$A$2047,$A38,'city centre offline'!$B$2:$B$2047,Q$2))</f>
        <v>0.88273034973141717</v>
      </c>
      <c r="R38" s="6">
        <f>(SUMIFS('city centre offline'!$I$2:$I$2047,'overall city offline'!$A$2:$A$2047,$A38,'city centre offline'!$B$2:$B$2047,R$3)*SUMIFS('city centre offline'!$C$2:$C$2047,'city centre offline'!$A$2:$A$2047,$A38,'city centre offline'!$B$2:$B$2047,R$3))/(SUMIFS('city centre offline'!$I$2:$I$2047,'city centre offline'!$A$2:$A$2047,$A38,'city centre offline'!$B$2:$B$2047,R$2))</f>
        <v>1.0297333781716214</v>
      </c>
      <c r="S38" s="6">
        <f>(SUMIFS('city centre offline'!$I$2:$I$2047,'overall city offline'!$A$2:$A$2047,$A38,'city centre offline'!$B$2:$B$2047,S$3)*SUMIFS('city centre offline'!$C$2:$C$2047,'city centre offline'!$A$2:$A$2047,$A38,'city centre offline'!$B$2:$B$2047,S$3))/(SUMIFS('city centre offline'!$I$2:$I$2047,'city centre offline'!$A$2:$A$2047,$A38,'city centre offline'!$B$2:$B$2047,S$2))</f>
        <v>0.91215852133567077</v>
      </c>
      <c r="T38" s="6">
        <f>(SUMIFS('city centre offline'!$I$2:$I$2047,'overall city offline'!$A$2:$A$2047,$A38,'city centre offline'!$B$2:$B$2047,T$3)*SUMIFS('city centre offline'!$C$2:$C$2047,'city centre offline'!$A$2:$A$2047,$A38,'city centre offline'!$B$2:$B$2047,T$3))/(SUMIFS('city centre offline'!$I$2:$I$2047,'city centre offline'!$A$2:$A$2047,$A38,'city centre offline'!$B$2:$B$2047,T$2))</f>
        <v>0.93249281676308526</v>
      </c>
      <c r="U38" s="6">
        <f>(SUMIFS('city centre offline'!$I$2:$I$2047,'overall city offline'!$A$2:$A$2047,$A38,'city centre offline'!$B$2:$B$2047,U$3)*SUMIFS('city centre offline'!$C$2:$C$2047,'city centre offline'!$A$2:$A$2047,$A38,'city centre offline'!$B$2:$B$2047,U$3))/(SUMIFS('city centre offline'!$I$2:$I$2047,'city centre offline'!$A$2:$A$2047,$A38,'city centre offline'!$B$2:$B$2047,U$2))</f>
        <v>0.95577369706445614</v>
      </c>
      <c r="V38" s="6">
        <f>(SUMIFS('city centre offline'!$I$2:$I$2047,'overall city offline'!$A$2:$A$2047,$A38,'city centre offline'!$B$2:$B$2047,V$3)*SUMIFS('city centre offline'!$C$2:$C$2047,'city centre offline'!$A$2:$A$2047,$A38,'city centre offline'!$B$2:$B$2047,V$3))/(SUMIFS('city centre offline'!$I$2:$I$2047,'city centre offline'!$A$2:$A$2047,$A38,'city centre offline'!$B$2:$B$2047,V$2))</f>
        <v>0.87034709909768537</v>
      </c>
    </row>
    <row r="39" spans="1:63" x14ac:dyDescent="0.25">
      <c r="A39" s="5" t="s">
        <v>42</v>
      </c>
      <c r="B39" s="6">
        <f>(SUMIFS('city centre offline'!$I$2:$I$2047,'overall city offline'!$A$2:$A$2047,$A39,'city centre offline'!$B$2:$B$2047,B$3)*SUMIFS('city centre offline'!$C$2:$C$2047,'city centre offline'!$A$2:$A$2047,$A39,'city centre offline'!$B$2:$B$2047,B$3))/(SUMIFS('city centre offline'!$I$2:$I$2047,'city centre offline'!$A$2:$A$2047,$A39,'city centre offline'!$B$2:$B$2047,B$2))</f>
        <v>0.77426368457068384</v>
      </c>
      <c r="C39" s="6">
        <f>(SUMIFS('city centre offline'!$I$2:$I$2047,'overall city offline'!$A$2:$A$2047,$A39,'city centre offline'!$B$2:$B$2047,C$3)*SUMIFS('city centre offline'!$C$2:$C$2047,'city centre offline'!$A$2:$A$2047,$A39,'city centre offline'!$B$2:$B$2047,C$3))/(SUMIFS('city centre offline'!$I$2:$I$2047,'city centre offline'!$A$2:$A$2047,$A39,'city centre offline'!$B$2:$B$2047,C$2))</f>
        <v>0.80320641204071663</v>
      </c>
      <c r="D39" s="6">
        <f>(SUMIFS('city centre offline'!$I$2:$I$2047,'overall city offline'!$A$2:$A$2047,$A39,'city centre offline'!$B$2:$B$2047,D$3)*SUMIFS('city centre offline'!$C$2:$C$2047,'city centre offline'!$A$2:$A$2047,$A39,'city centre offline'!$B$2:$B$2047,D$3))/(SUMIFS('city centre offline'!$I$2:$I$2047,'city centre offline'!$A$2:$A$2047,$A39,'city centre offline'!$B$2:$B$2047,D$2))</f>
        <v>0.44843564047127193</v>
      </c>
      <c r="E39" s="6">
        <f>(SUMIFS('city centre offline'!$I$2:$I$2047,'overall city offline'!$A$2:$A$2047,$A39,'city centre offline'!$B$2:$B$2047,E$3)*SUMIFS('city centre offline'!$C$2:$C$2047,'city centre offline'!$A$2:$A$2047,$A39,'city centre offline'!$B$2:$B$2047,E$3))/(SUMIFS('city centre offline'!$I$2:$I$2047,'city centre offline'!$A$2:$A$2047,$A39,'city centre offline'!$B$2:$B$2047,E$2))</f>
        <v>0</v>
      </c>
      <c r="F39" s="6">
        <f>(SUMIFS('city centre offline'!$I$2:$I$2047,'overall city offline'!$A$2:$A$2047,$A39,'city centre offline'!$B$2:$B$2047,F$3)*SUMIFS('city centre offline'!$C$2:$C$2047,'city centre offline'!$A$2:$A$2047,$A39,'city centre offline'!$B$2:$B$2047,F$3))/(SUMIFS('city centre offline'!$I$2:$I$2047,'city centre offline'!$A$2:$A$2047,$A39,'city centre offline'!$B$2:$B$2047,F$2))</f>
        <v>4.4798957275344754E-5</v>
      </c>
      <c r="G39" s="6">
        <f>(SUMIFS('city centre offline'!$I$2:$I$2047,'overall city offline'!$A$2:$A$2047,$A39,'city centre offline'!$B$2:$B$2047,G$3)*SUMIFS('city centre offline'!$C$2:$C$2047,'city centre offline'!$A$2:$A$2047,$A39,'city centre offline'!$B$2:$B$2047,G$3))/(SUMIFS('city centre offline'!$I$2:$I$2047,'city centre offline'!$A$2:$A$2047,$A39,'city centre offline'!$B$2:$B$2047,G$2))</f>
        <v>0.45958886232840079</v>
      </c>
      <c r="H39" s="6">
        <f>(SUMIFS('city centre offline'!$I$2:$I$2047,'overall city offline'!$A$2:$A$2047,$A39,'city centre offline'!$B$2:$B$2047,H$3)*SUMIFS('city centre offline'!$C$2:$C$2047,'city centre offline'!$A$2:$A$2047,$A39,'city centre offline'!$B$2:$B$2047,H$3))/(SUMIFS('city centre offline'!$I$2:$I$2047,'city centre offline'!$A$2:$A$2047,$A39,'city centre offline'!$B$2:$B$2047,H$2))</f>
        <v>0.8467018447396264</v>
      </c>
      <c r="I39" s="6">
        <f>(SUMIFS('city centre offline'!$I$2:$I$2047,'overall city offline'!$A$2:$A$2047,$A39,'city centre offline'!$B$2:$B$2047,I$3)*SUMIFS('city centre offline'!$C$2:$C$2047,'city centre offline'!$A$2:$A$2047,$A39,'city centre offline'!$B$2:$B$2047,I$3))/(SUMIFS('city centre offline'!$I$2:$I$2047,'city centre offline'!$A$2:$A$2047,$A39,'city centre offline'!$B$2:$B$2047,I$2))</f>
        <v>0.95148348904999025</v>
      </c>
      <c r="J39" s="6">
        <f>(SUMIFS('city centre offline'!$I$2:$I$2047,'overall city offline'!$A$2:$A$2047,$A39,'city centre offline'!$B$2:$B$2047,J$3)*SUMIFS('city centre offline'!$C$2:$C$2047,'city centre offline'!$A$2:$A$2047,$A39,'city centre offline'!$B$2:$B$2047,J$3))/(SUMIFS('city centre offline'!$I$2:$I$2047,'city centre offline'!$A$2:$A$2047,$A39,'city centre offline'!$B$2:$B$2047,J$2))</f>
        <v>0.74272141518298496</v>
      </c>
      <c r="K39" s="6">
        <f>(SUMIFS('city centre offline'!$I$2:$I$2047,'overall city offline'!$A$2:$A$2047,$A39,'city centre offline'!$B$2:$B$2047,K$3)*SUMIFS('city centre offline'!$C$2:$C$2047,'city centre offline'!$A$2:$A$2047,$A39,'city centre offline'!$B$2:$B$2047,K$3))/(SUMIFS('city centre offline'!$I$2:$I$2047,'city centre offline'!$A$2:$A$2047,$A39,'city centre offline'!$B$2:$B$2047,K$2))</f>
        <v>0.88887503019529168</v>
      </c>
      <c r="L39" s="6">
        <f>(SUMIFS('city centre offline'!$I$2:$I$2047,'overall city offline'!$A$2:$A$2047,$A39,'city centre offline'!$B$2:$B$2047,L$3)*SUMIFS('city centre offline'!$C$2:$C$2047,'city centre offline'!$A$2:$A$2047,$A39,'city centre offline'!$B$2:$B$2047,L$3))/(SUMIFS('city centre offline'!$I$2:$I$2047,'city centre offline'!$A$2:$A$2047,$A39,'city centre offline'!$B$2:$B$2047,L$2))</f>
        <v>0.1924280753624486</v>
      </c>
      <c r="M39" s="6">
        <f>(SUMIFS('city centre offline'!$I$2:$I$2047,'overall city offline'!$A$2:$A$2047,$A39,'city centre offline'!$B$2:$B$2047,M$3)*SUMIFS('city centre offline'!$C$2:$C$2047,'city centre offline'!$A$2:$A$2047,$A39,'city centre offline'!$B$2:$B$2047,M$3))/(SUMIFS('city centre offline'!$I$2:$I$2047,'city centre offline'!$A$2:$A$2047,$A39,'city centre offline'!$B$2:$B$2047,M$2))</f>
        <v>1.7126956224782461</v>
      </c>
      <c r="N39" s="6">
        <f>(SUMIFS('city centre offline'!$I$2:$I$2047,'overall city offline'!$A$2:$A$2047,$A39,'city centre offline'!$B$2:$B$2047,N$3)*SUMIFS('city centre offline'!$C$2:$C$2047,'city centre offline'!$A$2:$A$2047,$A39,'city centre offline'!$B$2:$B$2047,N$3))/(SUMIFS('city centre offline'!$I$2:$I$2047,'city centre offline'!$A$2:$A$2047,$A39,'city centre offline'!$B$2:$B$2047,N$2))</f>
        <v>5.1777392589019624E-4</v>
      </c>
      <c r="O39" s="6">
        <f>(SUMIFS('city centre offline'!$I$2:$I$2047,'overall city offline'!$A$2:$A$2047,$A39,'city centre offline'!$B$2:$B$2047,O$3)*SUMIFS('city centre offline'!$C$2:$C$2047,'city centre offline'!$A$2:$A$2047,$A39,'city centre offline'!$B$2:$B$2047,O$3))/(SUMIFS('city centre offline'!$I$2:$I$2047,'city centre offline'!$A$2:$A$2047,$A39,'city centre offline'!$B$2:$B$2047,O$2))</f>
        <v>1.1082616768435727E-3</v>
      </c>
      <c r="P39" s="6">
        <f>(SUMIFS('city centre offline'!$I$2:$I$2047,'overall city offline'!$A$2:$A$2047,$A39,'city centre offline'!$B$2:$B$2047,P$3)*SUMIFS('city centre offline'!$C$2:$C$2047,'city centre offline'!$A$2:$A$2047,$A39,'city centre offline'!$B$2:$B$2047,P$3))/(SUMIFS('city centre offline'!$I$2:$I$2047,'city centre offline'!$A$2:$A$2047,$A39,'city centre offline'!$B$2:$B$2047,P$2))</f>
        <v>9.7265923589729113E-4</v>
      </c>
      <c r="Q39" s="6">
        <f>(SUMIFS('city centre offline'!$I$2:$I$2047,'overall city offline'!$A$2:$A$2047,$A39,'city centre offline'!$B$2:$B$2047,Q$3)*SUMIFS('city centre offline'!$C$2:$C$2047,'city centre offline'!$A$2:$A$2047,$A39,'city centre offline'!$B$2:$B$2047,Q$3))/(SUMIFS('city centre offline'!$I$2:$I$2047,'city centre offline'!$A$2:$A$2047,$A39,'city centre offline'!$B$2:$B$2047,Q$2))</f>
        <v>0.74509724161789315</v>
      </c>
      <c r="R39" s="6">
        <f>(SUMIFS('city centre offline'!$I$2:$I$2047,'overall city offline'!$A$2:$A$2047,$A39,'city centre offline'!$B$2:$B$2047,R$3)*SUMIFS('city centre offline'!$C$2:$C$2047,'city centre offline'!$A$2:$A$2047,$A39,'city centre offline'!$B$2:$B$2047,R$3))/(SUMIFS('city centre offline'!$I$2:$I$2047,'city centre offline'!$A$2:$A$2047,$A39,'city centre offline'!$B$2:$B$2047,R$2))</f>
        <v>0.91125799493444137</v>
      </c>
      <c r="S39" s="6">
        <f>(SUMIFS('city centre offline'!$I$2:$I$2047,'overall city offline'!$A$2:$A$2047,$A39,'city centre offline'!$B$2:$B$2047,S$3)*SUMIFS('city centre offline'!$C$2:$C$2047,'city centre offline'!$A$2:$A$2047,$A39,'city centre offline'!$B$2:$B$2047,S$3))/(SUMIFS('city centre offline'!$I$2:$I$2047,'city centre offline'!$A$2:$A$2047,$A39,'city centre offline'!$B$2:$B$2047,S$2))</f>
        <v>0.8546161633126077</v>
      </c>
      <c r="T39" s="6">
        <f>(SUMIFS('city centre offline'!$I$2:$I$2047,'overall city offline'!$A$2:$A$2047,$A39,'city centre offline'!$B$2:$B$2047,T$3)*SUMIFS('city centre offline'!$C$2:$C$2047,'city centre offline'!$A$2:$A$2047,$A39,'city centre offline'!$B$2:$B$2047,T$3))/(SUMIFS('city centre offline'!$I$2:$I$2047,'city centre offline'!$A$2:$A$2047,$A39,'city centre offline'!$B$2:$B$2047,T$2))</f>
        <v>0.87059656475532055</v>
      </c>
      <c r="U39" s="6">
        <f>(SUMIFS('city centre offline'!$I$2:$I$2047,'overall city offline'!$A$2:$A$2047,$A39,'city centre offline'!$B$2:$B$2047,U$3)*SUMIFS('city centre offline'!$C$2:$C$2047,'city centre offline'!$A$2:$A$2047,$A39,'city centre offline'!$B$2:$B$2047,U$3))/(SUMIFS('city centre offline'!$I$2:$I$2047,'city centre offline'!$A$2:$A$2047,$A39,'city centre offline'!$B$2:$B$2047,U$2))</f>
        <v>0.84081332248805951</v>
      </c>
      <c r="V39" s="6">
        <f>(SUMIFS('city centre offline'!$I$2:$I$2047,'overall city offline'!$A$2:$A$2047,$A39,'city centre offline'!$B$2:$B$2047,V$3)*SUMIFS('city centre offline'!$C$2:$C$2047,'city centre offline'!$A$2:$A$2047,$A39,'city centre offline'!$B$2:$B$2047,V$3))/(SUMIFS('city centre offline'!$I$2:$I$2047,'city centre offline'!$A$2:$A$2047,$A39,'city centre offline'!$B$2:$B$2047,V$2))</f>
        <v>0.74234712707722206</v>
      </c>
    </row>
    <row r="40" spans="1:63" x14ac:dyDescent="0.25">
      <c r="A40" s="5" t="s">
        <v>43</v>
      </c>
      <c r="B40" s="6">
        <f>(SUMIFS('city centre offline'!$I$2:$I$2047,'overall city offline'!$A$2:$A$2047,$A40,'city centre offline'!$B$2:$B$2047,B$3)*SUMIFS('city centre offline'!$C$2:$C$2047,'city centre offline'!$A$2:$A$2047,$A40,'city centre offline'!$B$2:$B$2047,B$3))/(SUMIFS('city centre offline'!$I$2:$I$2047,'city centre offline'!$A$2:$A$2047,$A40,'city centre offline'!$B$2:$B$2047,B$2))</f>
        <v>0.86961794352677058</v>
      </c>
      <c r="C40" s="6">
        <f>(SUMIFS('city centre offline'!$I$2:$I$2047,'overall city offline'!$A$2:$A$2047,$A40,'city centre offline'!$B$2:$B$2047,C$3)*SUMIFS('city centre offline'!$C$2:$C$2047,'city centre offline'!$A$2:$A$2047,$A40,'city centre offline'!$B$2:$B$2047,C$3))/(SUMIFS('city centre offline'!$I$2:$I$2047,'city centre offline'!$A$2:$A$2047,$A40,'city centre offline'!$B$2:$B$2047,C$2))</f>
        <v>0.89412740195245832</v>
      </c>
      <c r="D40" s="6">
        <f>(SUMIFS('city centre offline'!$I$2:$I$2047,'overall city offline'!$A$2:$A$2047,$A40,'city centre offline'!$B$2:$B$2047,D$3)*SUMIFS('city centre offline'!$C$2:$C$2047,'city centre offline'!$A$2:$A$2047,$A40,'city centre offline'!$B$2:$B$2047,D$3))/(SUMIFS('city centre offline'!$I$2:$I$2047,'city centre offline'!$A$2:$A$2047,$A40,'city centre offline'!$B$2:$B$2047,D$2))</f>
        <v>0.47896894833626991</v>
      </c>
      <c r="E40" s="6">
        <f>(SUMIFS('city centre offline'!$I$2:$I$2047,'overall city offline'!$A$2:$A$2047,$A40,'city centre offline'!$B$2:$B$2047,E$3)*SUMIFS('city centre offline'!$C$2:$C$2047,'city centre offline'!$A$2:$A$2047,$A40,'city centre offline'!$B$2:$B$2047,E$3))/(SUMIFS('city centre offline'!$I$2:$I$2047,'city centre offline'!$A$2:$A$2047,$A40,'city centre offline'!$B$2:$B$2047,E$2))</f>
        <v>6.7130540099316224E-2</v>
      </c>
      <c r="F40" s="6">
        <f>(SUMIFS('city centre offline'!$I$2:$I$2047,'overall city offline'!$A$2:$A$2047,$A40,'city centre offline'!$B$2:$B$2047,F$3)*SUMIFS('city centre offline'!$C$2:$C$2047,'city centre offline'!$A$2:$A$2047,$A40,'city centre offline'!$B$2:$B$2047,F$3))/(SUMIFS('city centre offline'!$I$2:$I$2047,'city centre offline'!$A$2:$A$2047,$A40,'city centre offline'!$B$2:$B$2047,F$2))</f>
        <v>8.5441712234982509E-2</v>
      </c>
      <c r="G40" s="6">
        <f>(SUMIFS('city centre offline'!$I$2:$I$2047,'overall city offline'!$A$2:$A$2047,$A40,'city centre offline'!$B$2:$B$2047,G$3)*SUMIFS('city centre offline'!$C$2:$C$2047,'city centre offline'!$A$2:$A$2047,$A40,'city centre offline'!$B$2:$B$2047,G$3))/(SUMIFS('city centre offline'!$I$2:$I$2047,'city centre offline'!$A$2:$A$2047,$A40,'city centre offline'!$B$2:$B$2047,G$2))</f>
        <v>0.34906492950112333</v>
      </c>
      <c r="H40" s="6">
        <f>(SUMIFS('city centre offline'!$I$2:$I$2047,'overall city offline'!$A$2:$A$2047,$A40,'city centre offline'!$B$2:$B$2047,H$3)*SUMIFS('city centre offline'!$C$2:$C$2047,'city centre offline'!$A$2:$A$2047,$A40,'city centre offline'!$B$2:$B$2047,H$3))/(SUMIFS('city centre offline'!$I$2:$I$2047,'city centre offline'!$A$2:$A$2047,$A40,'city centre offline'!$B$2:$B$2047,H$2))</f>
        <v>0.62971828343036451</v>
      </c>
      <c r="I40" s="6">
        <f>(SUMIFS('city centre offline'!$I$2:$I$2047,'overall city offline'!$A$2:$A$2047,$A40,'city centre offline'!$B$2:$B$2047,I$3)*SUMIFS('city centre offline'!$C$2:$C$2047,'city centre offline'!$A$2:$A$2047,$A40,'city centre offline'!$B$2:$B$2047,I$3))/(SUMIFS('city centre offline'!$I$2:$I$2047,'city centre offline'!$A$2:$A$2047,$A40,'city centre offline'!$B$2:$B$2047,I$2))</f>
        <v>0.78994981395331776</v>
      </c>
      <c r="J40" s="6">
        <f>(SUMIFS('city centre offline'!$I$2:$I$2047,'overall city offline'!$A$2:$A$2047,$A40,'city centre offline'!$B$2:$B$2047,J$3)*SUMIFS('city centre offline'!$C$2:$C$2047,'city centre offline'!$A$2:$A$2047,$A40,'city centre offline'!$B$2:$B$2047,J$3))/(SUMIFS('city centre offline'!$I$2:$I$2047,'city centre offline'!$A$2:$A$2047,$A40,'city centre offline'!$B$2:$B$2047,J$2))</f>
        <v>0.69854611326463034</v>
      </c>
      <c r="K40" s="6">
        <f>(SUMIFS('city centre offline'!$I$2:$I$2047,'overall city offline'!$A$2:$A$2047,$A40,'city centre offline'!$B$2:$B$2047,K$3)*SUMIFS('city centre offline'!$C$2:$C$2047,'city centre offline'!$A$2:$A$2047,$A40,'city centre offline'!$B$2:$B$2047,K$3))/(SUMIFS('city centre offline'!$I$2:$I$2047,'city centre offline'!$A$2:$A$2047,$A40,'city centre offline'!$B$2:$B$2047,K$2))</f>
        <v>0.86816398503676084</v>
      </c>
      <c r="L40" s="6">
        <f>(SUMIFS('city centre offline'!$I$2:$I$2047,'overall city offline'!$A$2:$A$2047,$A40,'city centre offline'!$B$2:$B$2047,L$3)*SUMIFS('city centre offline'!$C$2:$C$2047,'city centre offline'!$A$2:$A$2047,$A40,'city centre offline'!$B$2:$B$2047,L$3))/(SUMIFS('city centre offline'!$I$2:$I$2047,'city centre offline'!$A$2:$A$2047,$A40,'city centre offline'!$B$2:$B$2047,L$2))</f>
        <v>0.21940740261176853</v>
      </c>
      <c r="M40" s="6">
        <f>(SUMIFS('city centre offline'!$I$2:$I$2047,'overall city offline'!$A$2:$A$2047,$A40,'city centre offline'!$B$2:$B$2047,M$3)*SUMIFS('city centre offline'!$C$2:$C$2047,'city centre offline'!$A$2:$A$2047,$A40,'city centre offline'!$B$2:$B$2047,M$3))/(SUMIFS('city centre offline'!$I$2:$I$2047,'city centre offline'!$A$2:$A$2047,$A40,'city centre offline'!$B$2:$B$2047,M$2))</f>
        <v>0.96956102886753093</v>
      </c>
      <c r="N40" s="6">
        <f>(SUMIFS('city centre offline'!$I$2:$I$2047,'overall city offline'!$A$2:$A$2047,$A40,'city centre offline'!$B$2:$B$2047,N$3)*SUMIFS('city centre offline'!$C$2:$C$2047,'city centre offline'!$A$2:$A$2047,$A40,'city centre offline'!$B$2:$B$2047,N$3))/(SUMIFS('city centre offline'!$I$2:$I$2047,'city centre offline'!$A$2:$A$2047,$A40,'city centre offline'!$B$2:$B$2047,N$2))</f>
        <v>8.7152904530482619E-2</v>
      </c>
      <c r="O40" s="6">
        <f>(SUMIFS('city centre offline'!$I$2:$I$2047,'overall city offline'!$A$2:$A$2047,$A40,'city centre offline'!$B$2:$B$2047,O$3)*SUMIFS('city centre offline'!$C$2:$C$2047,'city centre offline'!$A$2:$A$2047,$A40,'city centre offline'!$B$2:$B$2047,O$3))/(SUMIFS('city centre offline'!$I$2:$I$2047,'city centre offline'!$A$2:$A$2047,$A40,'city centre offline'!$B$2:$B$2047,O$2))</f>
        <v>0.1043466954270981</v>
      </c>
      <c r="P40" s="6">
        <f>(SUMIFS('city centre offline'!$I$2:$I$2047,'overall city offline'!$A$2:$A$2047,$A40,'city centre offline'!$B$2:$B$2047,P$3)*SUMIFS('city centre offline'!$C$2:$C$2047,'city centre offline'!$A$2:$A$2047,$A40,'city centre offline'!$B$2:$B$2047,P$3))/(SUMIFS('city centre offline'!$I$2:$I$2047,'city centre offline'!$A$2:$A$2047,$A40,'city centre offline'!$B$2:$B$2047,P$2))</f>
        <v>0.12978674241315541</v>
      </c>
      <c r="Q40" s="6">
        <f>(SUMIFS('city centre offline'!$I$2:$I$2047,'overall city offline'!$A$2:$A$2047,$A40,'city centre offline'!$B$2:$B$2047,Q$3)*SUMIFS('city centre offline'!$C$2:$C$2047,'city centre offline'!$A$2:$A$2047,$A40,'city centre offline'!$B$2:$B$2047,Q$3))/(SUMIFS('city centre offline'!$I$2:$I$2047,'city centre offline'!$A$2:$A$2047,$A40,'city centre offline'!$B$2:$B$2047,Q$2))</f>
        <v>0.6973089039544399</v>
      </c>
      <c r="R40" s="6">
        <f>(SUMIFS('city centre offline'!$I$2:$I$2047,'overall city offline'!$A$2:$A$2047,$A40,'city centre offline'!$B$2:$B$2047,R$3)*SUMIFS('city centre offline'!$C$2:$C$2047,'city centre offline'!$A$2:$A$2047,$A40,'city centre offline'!$B$2:$B$2047,R$3))/(SUMIFS('city centre offline'!$I$2:$I$2047,'city centre offline'!$A$2:$A$2047,$A40,'city centre offline'!$B$2:$B$2047,R$2))</f>
        <v>0.93583869213108917</v>
      </c>
      <c r="S40" s="6">
        <f>(SUMIFS('city centre offline'!$I$2:$I$2047,'overall city offline'!$A$2:$A$2047,$A40,'city centre offline'!$B$2:$B$2047,S$3)*SUMIFS('city centre offline'!$C$2:$C$2047,'city centre offline'!$A$2:$A$2047,$A40,'city centre offline'!$B$2:$B$2047,S$3))/(SUMIFS('city centre offline'!$I$2:$I$2047,'city centre offline'!$A$2:$A$2047,$A40,'city centre offline'!$B$2:$B$2047,S$2))</f>
        <v>0.79105683810683003</v>
      </c>
      <c r="T40" s="6">
        <f>(SUMIFS('city centre offline'!$I$2:$I$2047,'overall city offline'!$A$2:$A$2047,$A40,'city centre offline'!$B$2:$B$2047,T$3)*SUMIFS('city centre offline'!$C$2:$C$2047,'city centre offline'!$A$2:$A$2047,$A40,'city centre offline'!$B$2:$B$2047,T$3))/(SUMIFS('city centre offline'!$I$2:$I$2047,'city centre offline'!$A$2:$A$2047,$A40,'city centre offline'!$B$2:$B$2047,T$2))</f>
        <v>0.87448093634268209</v>
      </c>
      <c r="U40" s="6">
        <f>(SUMIFS('city centre offline'!$I$2:$I$2047,'overall city offline'!$A$2:$A$2047,$A40,'city centre offline'!$B$2:$B$2047,U$3)*SUMIFS('city centre offline'!$C$2:$C$2047,'city centre offline'!$A$2:$A$2047,$A40,'city centre offline'!$B$2:$B$2047,U$3))/(SUMIFS('city centre offline'!$I$2:$I$2047,'city centre offline'!$A$2:$A$2047,$A40,'city centre offline'!$B$2:$B$2047,U$2))</f>
        <v>0.96296955350804903</v>
      </c>
      <c r="V40" s="6">
        <f>(SUMIFS('city centre offline'!$I$2:$I$2047,'overall city offline'!$A$2:$A$2047,$A40,'city centre offline'!$B$2:$B$2047,V$3)*SUMIFS('city centre offline'!$C$2:$C$2047,'city centre offline'!$A$2:$A$2047,$A40,'city centre offline'!$B$2:$B$2047,V$3))/(SUMIFS('city centre offline'!$I$2:$I$2047,'city centre offline'!$A$2:$A$2047,$A40,'city centre offline'!$B$2:$B$2047,V$2))</f>
        <v>0.83474194944722324</v>
      </c>
    </row>
    <row r="41" spans="1:63" x14ac:dyDescent="0.25">
      <c r="A41" s="5" t="s">
        <v>44</v>
      </c>
      <c r="B41" s="6">
        <f>(SUMIFS('city centre offline'!$I$2:$I$2047,'overall city offline'!$A$2:$A$2047,$A41,'city centre offline'!$B$2:$B$2047,B$3)*SUMIFS('city centre offline'!$C$2:$C$2047,'city centre offline'!$A$2:$A$2047,$A41,'city centre offline'!$B$2:$B$2047,B$3))/(SUMIFS('city centre offline'!$I$2:$I$2047,'city centre offline'!$A$2:$A$2047,$A41,'city centre offline'!$B$2:$B$2047,B$2))</f>
        <v>0.78424363349526494</v>
      </c>
      <c r="C41" s="6">
        <f>(SUMIFS('city centre offline'!$I$2:$I$2047,'overall city offline'!$A$2:$A$2047,$A41,'city centre offline'!$B$2:$B$2047,C$3)*SUMIFS('city centre offline'!$C$2:$C$2047,'city centre offline'!$A$2:$A$2047,$A41,'city centre offline'!$B$2:$B$2047,C$3))/(SUMIFS('city centre offline'!$I$2:$I$2047,'city centre offline'!$A$2:$A$2047,$A41,'city centre offline'!$B$2:$B$2047,C$2))</f>
        <v>0.92771972302645922</v>
      </c>
      <c r="D41" s="6">
        <f>(SUMIFS('city centre offline'!$I$2:$I$2047,'overall city offline'!$A$2:$A$2047,$A41,'city centre offline'!$B$2:$B$2047,D$3)*SUMIFS('city centre offline'!$C$2:$C$2047,'city centre offline'!$A$2:$A$2047,$A41,'city centre offline'!$B$2:$B$2047,D$3))/(SUMIFS('city centre offline'!$I$2:$I$2047,'city centre offline'!$A$2:$A$2047,$A41,'city centre offline'!$B$2:$B$2047,D$2))</f>
        <v>0.52712994917655087</v>
      </c>
      <c r="E41" s="6">
        <f>(SUMIFS('city centre offline'!$I$2:$I$2047,'overall city offline'!$A$2:$A$2047,$A41,'city centre offline'!$B$2:$B$2047,E$3)*SUMIFS('city centre offline'!$C$2:$C$2047,'city centre offline'!$A$2:$A$2047,$A41,'city centre offline'!$B$2:$B$2047,E$3))/(SUMIFS('city centre offline'!$I$2:$I$2047,'city centre offline'!$A$2:$A$2047,$A41,'city centre offline'!$B$2:$B$2047,E$2))</f>
        <v>4.1900906554696075E-2</v>
      </c>
      <c r="F41" s="6">
        <f>(SUMIFS('city centre offline'!$I$2:$I$2047,'overall city offline'!$A$2:$A$2047,$A41,'city centre offline'!$B$2:$B$2047,F$3)*SUMIFS('city centre offline'!$C$2:$C$2047,'city centre offline'!$A$2:$A$2047,$A41,'city centre offline'!$B$2:$B$2047,F$3))/(SUMIFS('city centre offline'!$I$2:$I$2047,'city centre offline'!$A$2:$A$2047,$A41,'city centre offline'!$B$2:$B$2047,F$2))</f>
        <v>5.8305116019313333E-2</v>
      </c>
      <c r="G41" s="6">
        <f>(SUMIFS('city centre offline'!$I$2:$I$2047,'overall city offline'!$A$2:$A$2047,$A41,'city centre offline'!$B$2:$B$2047,G$3)*SUMIFS('city centre offline'!$C$2:$C$2047,'city centre offline'!$A$2:$A$2047,$A41,'city centre offline'!$B$2:$B$2047,G$3))/(SUMIFS('city centre offline'!$I$2:$I$2047,'city centre offline'!$A$2:$A$2047,$A41,'city centre offline'!$B$2:$B$2047,G$2))</f>
        <v>0.32444377816444392</v>
      </c>
      <c r="H41" s="6">
        <f>(SUMIFS('city centre offline'!$I$2:$I$2047,'overall city offline'!$A$2:$A$2047,$A41,'city centre offline'!$B$2:$B$2047,H$3)*SUMIFS('city centre offline'!$C$2:$C$2047,'city centre offline'!$A$2:$A$2047,$A41,'city centre offline'!$B$2:$B$2047,H$3))/(SUMIFS('city centre offline'!$I$2:$I$2047,'city centre offline'!$A$2:$A$2047,$A41,'city centre offline'!$B$2:$B$2047,H$2))</f>
        <v>0.62374575662146614</v>
      </c>
      <c r="I41" s="6">
        <f>(SUMIFS('city centre offline'!$I$2:$I$2047,'overall city offline'!$A$2:$A$2047,$A41,'city centre offline'!$B$2:$B$2047,I$3)*SUMIFS('city centre offline'!$C$2:$C$2047,'city centre offline'!$A$2:$A$2047,$A41,'city centre offline'!$B$2:$B$2047,I$3))/(SUMIFS('city centre offline'!$I$2:$I$2047,'city centre offline'!$A$2:$A$2047,$A41,'city centre offline'!$B$2:$B$2047,I$2))</f>
        <v>0.74460579536153126</v>
      </c>
      <c r="J41" s="6">
        <f>(SUMIFS('city centre offline'!$I$2:$I$2047,'overall city offline'!$A$2:$A$2047,$A41,'city centre offline'!$B$2:$B$2047,J$3)*SUMIFS('city centre offline'!$C$2:$C$2047,'city centre offline'!$A$2:$A$2047,$A41,'city centre offline'!$B$2:$B$2047,J$3))/(SUMIFS('city centre offline'!$I$2:$I$2047,'city centre offline'!$A$2:$A$2047,$A41,'city centre offline'!$B$2:$B$2047,J$2))</f>
        <v>0.69909959071420502</v>
      </c>
      <c r="K41" s="6">
        <f>(SUMIFS('city centre offline'!$I$2:$I$2047,'overall city offline'!$A$2:$A$2047,$A41,'city centre offline'!$B$2:$B$2047,K$3)*SUMIFS('city centre offline'!$C$2:$C$2047,'city centre offline'!$A$2:$A$2047,$A41,'city centre offline'!$B$2:$B$2047,K$3))/(SUMIFS('city centre offline'!$I$2:$I$2047,'city centre offline'!$A$2:$A$2047,$A41,'city centre offline'!$B$2:$B$2047,K$2))</f>
        <v>0.77769402426682532</v>
      </c>
      <c r="L41" s="6">
        <f>(SUMIFS('city centre offline'!$I$2:$I$2047,'overall city offline'!$A$2:$A$2047,$A41,'city centre offline'!$B$2:$B$2047,L$3)*SUMIFS('city centre offline'!$C$2:$C$2047,'city centre offline'!$A$2:$A$2047,$A41,'city centre offline'!$B$2:$B$2047,L$3))/(SUMIFS('city centre offline'!$I$2:$I$2047,'city centre offline'!$A$2:$A$2047,$A41,'city centre offline'!$B$2:$B$2047,L$2))</f>
        <v>0.22067565209470533</v>
      </c>
      <c r="M41" s="6">
        <f>(SUMIFS('city centre offline'!$I$2:$I$2047,'overall city offline'!$A$2:$A$2047,$A41,'city centre offline'!$B$2:$B$2047,M$3)*SUMIFS('city centre offline'!$C$2:$C$2047,'city centre offline'!$A$2:$A$2047,$A41,'city centre offline'!$B$2:$B$2047,M$3))/(SUMIFS('city centre offline'!$I$2:$I$2047,'city centre offline'!$A$2:$A$2047,$A41,'city centre offline'!$B$2:$B$2047,M$2))</f>
        <v>1.1546767247192655</v>
      </c>
      <c r="N41" s="6">
        <f>(SUMIFS('city centre offline'!$I$2:$I$2047,'overall city offline'!$A$2:$A$2047,$A41,'city centre offline'!$B$2:$B$2047,N$3)*SUMIFS('city centre offline'!$C$2:$C$2047,'city centre offline'!$A$2:$A$2047,$A41,'city centre offline'!$B$2:$B$2047,N$3))/(SUMIFS('city centre offline'!$I$2:$I$2047,'city centre offline'!$A$2:$A$2047,$A41,'city centre offline'!$B$2:$B$2047,N$2))</f>
        <v>5.7881997183379413E-2</v>
      </c>
      <c r="O41" s="6">
        <f>(SUMIFS('city centre offline'!$I$2:$I$2047,'overall city offline'!$A$2:$A$2047,$A41,'city centre offline'!$B$2:$B$2047,O$3)*SUMIFS('city centre offline'!$C$2:$C$2047,'city centre offline'!$A$2:$A$2047,$A41,'city centre offline'!$B$2:$B$2047,O$3))/(SUMIFS('city centre offline'!$I$2:$I$2047,'city centre offline'!$A$2:$A$2047,$A41,'city centre offline'!$B$2:$B$2047,O$2))</f>
        <v>6.5265689914762032E-2</v>
      </c>
      <c r="P41" s="6">
        <f>(SUMIFS('city centre offline'!$I$2:$I$2047,'overall city offline'!$A$2:$A$2047,$A41,'city centre offline'!$B$2:$B$2047,P$3)*SUMIFS('city centre offline'!$C$2:$C$2047,'city centre offline'!$A$2:$A$2047,$A41,'city centre offline'!$B$2:$B$2047,P$3))/(SUMIFS('city centre offline'!$I$2:$I$2047,'city centre offline'!$A$2:$A$2047,$A41,'city centre offline'!$B$2:$B$2047,P$2))</f>
        <v>7.6835103820993789E-2</v>
      </c>
      <c r="Q41" s="6">
        <f>(SUMIFS('city centre offline'!$I$2:$I$2047,'overall city offline'!$A$2:$A$2047,$A41,'city centre offline'!$B$2:$B$2047,Q$3)*SUMIFS('city centre offline'!$C$2:$C$2047,'city centre offline'!$A$2:$A$2047,$A41,'city centre offline'!$B$2:$B$2047,Q$3))/(SUMIFS('city centre offline'!$I$2:$I$2047,'city centre offline'!$A$2:$A$2047,$A41,'city centre offline'!$B$2:$B$2047,Q$2))</f>
        <v>0.70457126252567426</v>
      </c>
      <c r="R41" s="6">
        <f>(SUMIFS('city centre offline'!$I$2:$I$2047,'overall city offline'!$A$2:$A$2047,$A41,'city centre offline'!$B$2:$B$2047,R$3)*SUMIFS('city centre offline'!$C$2:$C$2047,'city centre offline'!$A$2:$A$2047,$A41,'city centre offline'!$B$2:$B$2047,R$3))/(SUMIFS('city centre offline'!$I$2:$I$2047,'city centre offline'!$A$2:$A$2047,$A41,'city centre offline'!$B$2:$B$2047,R$2))</f>
        <v>0.94451351010346229</v>
      </c>
      <c r="S41" s="6">
        <f>(SUMIFS('city centre offline'!$I$2:$I$2047,'overall city offline'!$A$2:$A$2047,$A41,'city centre offline'!$B$2:$B$2047,S$3)*SUMIFS('city centre offline'!$C$2:$C$2047,'city centre offline'!$A$2:$A$2047,$A41,'city centre offline'!$B$2:$B$2047,S$3))/(SUMIFS('city centre offline'!$I$2:$I$2047,'city centre offline'!$A$2:$A$2047,$A41,'city centre offline'!$B$2:$B$2047,S$2))</f>
        <v>0.78483757783983843</v>
      </c>
      <c r="T41" s="6">
        <f>(SUMIFS('city centre offline'!$I$2:$I$2047,'overall city offline'!$A$2:$A$2047,$A41,'city centre offline'!$B$2:$B$2047,T$3)*SUMIFS('city centre offline'!$C$2:$C$2047,'city centre offline'!$A$2:$A$2047,$A41,'city centre offline'!$B$2:$B$2047,T$3))/(SUMIFS('city centre offline'!$I$2:$I$2047,'city centre offline'!$A$2:$A$2047,$A41,'city centre offline'!$B$2:$B$2047,T$2))</f>
        <v>0.8017470881513723</v>
      </c>
      <c r="U41" s="6">
        <f>(SUMIFS('city centre offline'!$I$2:$I$2047,'overall city offline'!$A$2:$A$2047,$A41,'city centre offline'!$B$2:$B$2047,U$3)*SUMIFS('city centre offline'!$C$2:$C$2047,'city centre offline'!$A$2:$A$2047,$A41,'city centre offline'!$B$2:$B$2047,U$3))/(SUMIFS('city centre offline'!$I$2:$I$2047,'city centre offline'!$A$2:$A$2047,$A41,'city centre offline'!$B$2:$B$2047,U$2))</f>
        <v>0.90102643808685234</v>
      </c>
      <c r="V41" s="6">
        <f>(SUMIFS('city centre offline'!$I$2:$I$2047,'overall city offline'!$A$2:$A$2047,$A41,'city centre offline'!$B$2:$B$2047,V$3)*SUMIFS('city centre offline'!$C$2:$C$2047,'city centre offline'!$A$2:$A$2047,$A41,'city centre offline'!$B$2:$B$2047,V$3))/(SUMIFS('city centre offline'!$I$2:$I$2047,'city centre offline'!$A$2:$A$2047,$A41,'city centre offline'!$B$2:$B$2047,V$2))</f>
        <v>0.89400425369380354</v>
      </c>
    </row>
    <row r="42" spans="1:63" x14ac:dyDescent="0.25">
      <c r="A42" s="5" t="s">
        <v>45</v>
      </c>
      <c r="B42" s="6">
        <f>(SUMIFS('city centre offline'!$I$2:$I$2047,'overall city offline'!$A$2:$A$2047,$A42,'city centre offline'!$B$2:$B$2047,B$3)*SUMIFS('city centre offline'!$C$2:$C$2047,'city centre offline'!$A$2:$A$2047,$A42,'city centre offline'!$B$2:$B$2047,B$3))/(SUMIFS('city centre offline'!$I$2:$I$2047,'city centre offline'!$A$2:$A$2047,$A42,'city centre offline'!$B$2:$B$2047,B$2))</f>
        <v>0.78632175641160917</v>
      </c>
      <c r="C42" s="6">
        <f>(SUMIFS('city centre offline'!$I$2:$I$2047,'overall city offline'!$A$2:$A$2047,$A42,'city centre offline'!$B$2:$B$2047,C$3)*SUMIFS('city centre offline'!$C$2:$C$2047,'city centre offline'!$A$2:$A$2047,$A42,'city centre offline'!$B$2:$B$2047,C$3))/(SUMIFS('city centre offline'!$I$2:$I$2047,'city centre offline'!$A$2:$A$2047,$A42,'city centre offline'!$B$2:$B$2047,C$2))</f>
        <v>0.82252876283028908</v>
      </c>
      <c r="D42" s="6">
        <f>(SUMIFS('city centre offline'!$I$2:$I$2047,'overall city offline'!$A$2:$A$2047,$A42,'city centre offline'!$B$2:$B$2047,D$3)*SUMIFS('city centre offline'!$C$2:$C$2047,'city centre offline'!$A$2:$A$2047,$A42,'city centre offline'!$B$2:$B$2047,D$3))/(SUMIFS('city centre offline'!$I$2:$I$2047,'city centre offline'!$A$2:$A$2047,$A42,'city centre offline'!$B$2:$B$2047,D$2))</f>
        <v>0.50978649527153386</v>
      </c>
      <c r="E42" s="6">
        <f>(SUMIFS('city centre offline'!$I$2:$I$2047,'overall city offline'!$A$2:$A$2047,$A42,'city centre offline'!$B$2:$B$2047,E$3)*SUMIFS('city centre offline'!$C$2:$C$2047,'city centre offline'!$A$2:$A$2047,$A42,'city centre offline'!$B$2:$B$2047,E$3))/(SUMIFS('city centre offline'!$I$2:$I$2047,'city centre offline'!$A$2:$A$2047,$A42,'city centre offline'!$B$2:$B$2047,E$2))</f>
        <v>9.1608185505826875E-2</v>
      </c>
      <c r="F42" s="6">
        <f>(SUMIFS('city centre offline'!$I$2:$I$2047,'overall city offline'!$A$2:$A$2047,$A42,'city centre offline'!$B$2:$B$2047,F$3)*SUMIFS('city centre offline'!$C$2:$C$2047,'city centre offline'!$A$2:$A$2047,$A42,'city centre offline'!$B$2:$B$2047,F$3))/(SUMIFS('city centre offline'!$I$2:$I$2047,'city centre offline'!$A$2:$A$2047,$A42,'city centre offline'!$B$2:$B$2047,F$2))</f>
        <v>0.11075460991100239</v>
      </c>
      <c r="G42" s="6">
        <f>(SUMIFS('city centre offline'!$I$2:$I$2047,'overall city offline'!$A$2:$A$2047,$A42,'city centre offline'!$B$2:$B$2047,G$3)*SUMIFS('city centre offline'!$C$2:$C$2047,'city centre offline'!$A$2:$A$2047,$A42,'city centre offline'!$B$2:$B$2047,G$3))/(SUMIFS('city centre offline'!$I$2:$I$2047,'city centre offline'!$A$2:$A$2047,$A42,'city centre offline'!$B$2:$B$2047,G$2))</f>
        <v>0.3500380803870104</v>
      </c>
      <c r="H42" s="6">
        <f>(SUMIFS('city centre offline'!$I$2:$I$2047,'overall city offline'!$A$2:$A$2047,$A42,'city centre offline'!$B$2:$B$2047,H$3)*SUMIFS('city centre offline'!$C$2:$C$2047,'city centre offline'!$A$2:$A$2047,$A42,'city centre offline'!$B$2:$B$2047,H$3))/(SUMIFS('city centre offline'!$I$2:$I$2047,'city centre offline'!$A$2:$A$2047,$A42,'city centre offline'!$B$2:$B$2047,H$2))</f>
        <v>0.91515077347565188</v>
      </c>
      <c r="I42" s="6">
        <f>(SUMIFS('city centre offline'!$I$2:$I$2047,'overall city offline'!$A$2:$A$2047,$A42,'city centre offline'!$B$2:$B$2047,I$3)*SUMIFS('city centre offline'!$C$2:$C$2047,'city centre offline'!$A$2:$A$2047,$A42,'city centre offline'!$B$2:$B$2047,I$3))/(SUMIFS('city centre offline'!$I$2:$I$2047,'city centre offline'!$A$2:$A$2047,$A42,'city centre offline'!$B$2:$B$2047,I$2))</f>
        <v>1.0287351990480034</v>
      </c>
      <c r="J42" s="6">
        <f>(SUMIFS('city centre offline'!$I$2:$I$2047,'overall city offline'!$A$2:$A$2047,$A42,'city centre offline'!$B$2:$B$2047,J$3)*SUMIFS('city centre offline'!$C$2:$C$2047,'city centre offline'!$A$2:$A$2047,$A42,'city centre offline'!$B$2:$B$2047,J$3))/(SUMIFS('city centre offline'!$I$2:$I$2047,'city centre offline'!$A$2:$A$2047,$A42,'city centre offline'!$B$2:$B$2047,J$2))</f>
        <v>0.91035937070525275</v>
      </c>
      <c r="K42" s="6">
        <f>(SUMIFS('city centre offline'!$I$2:$I$2047,'overall city offline'!$A$2:$A$2047,$A42,'city centre offline'!$B$2:$B$2047,K$3)*SUMIFS('city centre offline'!$C$2:$C$2047,'city centre offline'!$A$2:$A$2047,$A42,'city centre offline'!$B$2:$B$2047,K$3))/(SUMIFS('city centre offline'!$I$2:$I$2047,'city centre offline'!$A$2:$A$2047,$A42,'city centre offline'!$B$2:$B$2047,K$2))</f>
        <v>0.75361108250824382</v>
      </c>
      <c r="L42" s="6">
        <f>(SUMIFS('city centre offline'!$I$2:$I$2047,'overall city offline'!$A$2:$A$2047,$A42,'city centre offline'!$B$2:$B$2047,L$3)*SUMIFS('city centre offline'!$C$2:$C$2047,'city centre offline'!$A$2:$A$2047,$A42,'city centre offline'!$B$2:$B$2047,L$3))/(SUMIFS('city centre offline'!$I$2:$I$2047,'city centre offline'!$A$2:$A$2047,$A42,'city centre offline'!$B$2:$B$2047,L$2))</f>
        <v>0.83917609213410937</v>
      </c>
      <c r="M42" s="6">
        <f>(SUMIFS('city centre offline'!$I$2:$I$2047,'overall city offline'!$A$2:$A$2047,$A42,'city centre offline'!$B$2:$B$2047,M$3)*SUMIFS('city centre offline'!$C$2:$C$2047,'city centre offline'!$A$2:$A$2047,$A42,'city centre offline'!$B$2:$B$2047,M$3))/(SUMIFS('city centre offline'!$I$2:$I$2047,'city centre offline'!$A$2:$A$2047,$A42,'city centre offline'!$B$2:$B$2047,M$2))</f>
        <v>0.80343106112221752</v>
      </c>
      <c r="N42" s="6">
        <f>(SUMIFS('city centre offline'!$I$2:$I$2047,'overall city offline'!$A$2:$A$2047,$A42,'city centre offline'!$B$2:$B$2047,N$3)*SUMIFS('city centre offline'!$C$2:$C$2047,'city centre offline'!$A$2:$A$2047,$A42,'city centre offline'!$B$2:$B$2047,N$3))/(SUMIFS('city centre offline'!$I$2:$I$2047,'city centre offline'!$A$2:$A$2047,$A42,'city centre offline'!$B$2:$B$2047,N$2))</f>
        <v>8.7025964394969457E-2</v>
      </c>
      <c r="O42" s="6">
        <f>(SUMIFS('city centre offline'!$I$2:$I$2047,'overall city offline'!$A$2:$A$2047,$A42,'city centre offline'!$B$2:$B$2047,O$3)*SUMIFS('city centre offline'!$C$2:$C$2047,'city centre offline'!$A$2:$A$2047,$A42,'city centre offline'!$B$2:$B$2047,O$3))/(SUMIFS('city centre offline'!$I$2:$I$2047,'city centre offline'!$A$2:$A$2047,$A42,'city centre offline'!$B$2:$B$2047,O$2))</f>
        <v>0.10504939532118052</v>
      </c>
      <c r="P42" s="6">
        <f>(SUMIFS('city centre offline'!$I$2:$I$2047,'overall city offline'!$A$2:$A$2047,$A42,'city centre offline'!$B$2:$B$2047,P$3)*SUMIFS('city centre offline'!$C$2:$C$2047,'city centre offline'!$A$2:$A$2047,$A42,'city centre offline'!$B$2:$B$2047,P$3))/(SUMIFS('city centre offline'!$I$2:$I$2047,'city centre offline'!$A$2:$A$2047,$A42,'city centre offline'!$B$2:$B$2047,P$2))</f>
        <v>0.11654328317863395</v>
      </c>
      <c r="Q42" s="6">
        <f>(SUMIFS('city centre offline'!$I$2:$I$2047,'overall city offline'!$A$2:$A$2047,$A42,'city centre offline'!$B$2:$B$2047,Q$3)*SUMIFS('city centre offline'!$C$2:$C$2047,'city centre offline'!$A$2:$A$2047,$A42,'city centre offline'!$B$2:$B$2047,Q$3))/(SUMIFS('city centre offline'!$I$2:$I$2047,'city centre offline'!$A$2:$A$2047,$A42,'city centre offline'!$B$2:$B$2047,Q$2))</f>
        <v>1.0647912844793814</v>
      </c>
      <c r="R42" s="6">
        <f>(SUMIFS('city centre offline'!$I$2:$I$2047,'overall city offline'!$A$2:$A$2047,$A42,'city centre offline'!$B$2:$B$2047,R$3)*SUMIFS('city centre offline'!$C$2:$C$2047,'city centre offline'!$A$2:$A$2047,$A42,'city centre offline'!$B$2:$B$2047,R$3))/(SUMIFS('city centre offline'!$I$2:$I$2047,'city centre offline'!$A$2:$A$2047,$A42,'city centre offline'!$B$2:$B$2047,R$2))</f>
        <v>1.0163823674139085</v>
      </c>
      <c r="S42" s="6">
        <f>(SUMIFS('city centre offline'!$I$2:$I$2047,'overall city offline'!$A$2:$A$2047,$A42,'city centre offline'!$B$2:$B$2047,S$3)*SUMIFS('city centre offline'!$C$2:$C$2047,'city centre offline'!$A$2:$A$2047,$A42,'city centre offline'!$B$2:$B$2047,S$3))/(SUMIFS('city centre offline'!$I$2:$I$2047,'city centre offline'!$A$2:$A$2047,$A42,'city centre offline'!$B$2:$B$2047,S$2))</f>
        <v>0.92039208172624842</v>
      </c>
      <c r="T42" s="6">
        <f>(SUMIFS('city centre offline'!$I$2:$I$2047,'overall city offline'!$A$2:$A$2047,$A42,'city centre offline'!$B$2:$B$2047,T$3)*SUMIFS('city centre offline'!$C$2:$C$2047,'city centre offline'!$A$2:$A$2047,$A42,'city centre offline'!$B$2:$B$2047,T$3))/(SUMIFS('city centre offline'!$I$2:$I$2047,'city centre offline'!$A$2:$A$2047,$A42,'city centre offline'!$B$2:$B$2047,T$2))</f>
        <v>0.96741534686263186</v>
      </c>
      <c r="U42" s="6">
        <f>(SUMIFS('city centre offline'!$I$2:$I$2047,'overall city offline'!$A$2:$A$2047,$A42,'city centre offline'!$B$2:$B$2047,U$3)*SUMIFS('city centre offline'!$C$2:$C$2047,'city centre offline'!$A$2:$A$2047,$A42,'city centre offline'!$B$2:$B$2047,U$3))/(SUMIFS('city centre offline'!$I$2:$I$2047,'city centre offline'!$A$2:$A$2047,$A42,'city centre offline'!$B$2:$B$2047,U$2))</f>
        <v>0.82517856455002103</v>
      </c>
      <c r="V42" s="6">
        <f>(SUMIFS('city centre offline'!$I$2:$I$2047,'overall city offline'!$A$2:$A$2047,$A42,'city centre offline'!$B$2:$B$2047,V$3)*SUMIFS('city centre offline'!$C$2:$C$2047,'city centre offline'!$A$2:$A$2047,$A42,'city centre offline'!$B$2:$B$2047,V$3))/(SUMIFS('city centre offline'!$I$2:$I$2047,'city centre offline'!$A$2:$A$2047,$A42,'city centre offline'!$B$2:$B$2047,V$2))</f>
        <v>0.82193790140355849</v>
      </c>
    </row>
    <row r="43" spans="1:63" x14ac:dyDescent="0.25">
      <c r="A43" s="5" t="s">
        <v>46</v>
      </c>
      <c r="B43" s="6">
        <f>(SUMIFS('city centre offline'!$I$2:$I$2047,'overall city offline'!$A$2:$A$2047,$A43,'city centre offline'!$B$2:$B$2047,B$3)*SUMIFS('city centre offline'!$C$2:$C$2047,'city centre offline'!$A$2:$A$2047,$A43,'city centre offline'!$B$2:$B$2047,B$3))/(SUMIFS('city centre offline'!$I$2:$I$2047,'city centre offline'!$A$2:$A$2047,$A43,'city centre offline'!$B$2:$B$2047,B$2))</f>
        <v>0.75395638987435498</v>
      </c>
      <c r="C43" s="6">
        <f>(SUMIFS('city centre offline'!$I$2:$I$2047,'overall city offline'!$A$2:$A$2047,$A43,'city centre offline'!$B$2:$B$2047,C$3)*SUMIFS('city centre offline'!$C$2:$C$2047,'city centre offline'!$A$2:$A$2047,$A43,'city centre offline'!$B$2:$B$2047,C$3))/(SUMIFS('city centre offline'!$I$2:$I$2047,'city centre offline'!$A$2:$A$2047,$A43,'city centre offline'!$B$2:$B$2047,C$2))</f>
        <v>0.80688168968273022</v>
      </c>
      <c r="D43" s="6">
        <f>(SUMIFS('city centre offline'!$I$2:$I$2047,'overall city offline'!$A$2:$A$2047,$A43,'city centre offline'!$B$2:$B$2047,D$3)*SUMIFS('city centre offline'!$C$2:$C$2047,'city centre offline'!$A$2:$A$2047,$A43,'city centre offline'!$B$2:$B$2047,D$3))/(SUMIFS('city centre offline'!$I$2:$I$2047,'city centre offline'!$A$2:$A$2047,$A43,'city centre offline'!$B$2:$B$2047,D$2))</f>
        <v>0.40004158165095516</v>
      </c>
      <c r="E43" s="6">
        <f>(SUMIFS('city centre offline'!$I$2:$I$2047,'overall city offline'!$A$2:$A$2047,$A43,'city centre offline'!$B$2:$B$2047,E$3)*SUMIFS('city centre offline'!$C$2:$C$2047,'city centre offline'!$A$2:$A$2047,$A43,'city centre offline'!$B$2:$B$2047,E$3))/(SUMIFS('city centre offline'!$I$2:$I$2047,'city centre offline'!$A$2:$A$2047,$A43,'city centre offline'!$B$2:$B$2047,E$2))</f>
        <v>1.8604141873192594E-3</v>
      </c>
      <c r="F43" s="6">
        <f>(SUMIFS('city centre offline'!$I$2:$I$2047,'overall city offline'!$A$2:$A$2047,$A43,'city centre offline'!$B$2:$B$2047,F$3)*SUMIFS('city centre offline'!$C$2:$C$2047,'city centre offline'!$A$2:$A$2047,$A43,'city centre offline'!$B$2:$B$2047,F$3))/(SUMIFS('city centre offline'!$I$2:$I$2047,'city centre offline'!$A$2:$A$2047,$A43,'city centre offline'!$B$2:$B$2047,F$2))</f>
        <v>1.6473904615199143E-2</v>
      </c>
      <c r="G43" s="6">
        <f>(SUMIFS('city centre offline'!$I$2:$I$2047,'overall city offline'!$A$2:$A$2047,$A43,'city centre offline'!$B$2:$B$2047,G$3)*SUMIFS('city centre offline'!$C$2:$C$2047,'city centre offline'!$A$2:$A$2047,$A43,'city centre offline'!$B$2:$B$2047,G$3))/(SUMIFS('city centre offline'!$I$2:$I$2047,'city centre offline'!$A$2:$A$2047,$A43,'city centre offline'!$B$2:$B$2047,G$2))</f>
        <v>0.53815136446121226</v>
      </c>
      <c r="H43" s="6">
        <f>(SUMIFS('city centre offline'!$I$2:$I$2047,'overall city offline'!$A$2:$A$2047,$A43,'city centre offline'!$B$2:$B$2047,H$3)*SUMIFS('city centre offline'!$C$2:$C$2047,'city centre offline'!$A$2:$A$2047,$A43,'city centre offline'!$B$2:$B$2047,H$3))/(SUMIFS('city centre offline'!$I$2:$I$2047,'city centre offline'!$A$2:$A$2047,$A43,'city centre offline'!$B$2:$B$2047,H$2))</f>
        <v>0.8487264254565331</v>
      </c>
      <c r="I43" s="6">
        <f>(SUMIFS('city centre offline'!$I$2:$I$2047,'overall city offline'!$A$2:$A$2047,$A43,'city centre offline'!$B$2:$B$2047,I$3)*SUMIFS('city centre offline'!$C$2:$C$2047,'city centre offline'!$A$2:$A$2047,$A43,'city centre offline'!$B$2:$B$2047,I$3))/(SUMIFS('city centre offline'!$I$2:$I$2047,'city centre offline'!$A$2:$A$2047,$A43,'city centre offline'!$B$2:$B$2047,I$2))</f>
        <v>0.78899485116825541</v>
      </c>
      <c r="J43" s="6">
        <f>(SUMIFS('city centre offline'!$I$2:$I$2047,'overall city offline'!$A$2:$A$2047,$A43,'city centre offline'!$B$2:$B$2047,J$3)*SUMIFS('city centre offline'!$C$2:$C$2047,'city centre offline'!$A$2:$A$2047,$A43,'city centre offline'!$B$2:$B$2047,J$3))/(SUMIFS('city centre offline'!$I$2:$I$2047,'city centre offline'!$A$2:$A$2047,$A43,'city centre offline'!$B$2:$B$2047,J$2))</f>
        <v>0.93039232555642237</v>
      </c>
      <c r="K43" s="6">
        <f>(SUMIFS('city centre offline'!$I$2:$I$2047,'overall city offline'!$A$2:$A$2047,$A43,'city centre offline'!$B$2:$B$2047,K$3)*SUMIFS('city centre offline'!$C$2:$C$2047,'city centre offline'!$A$2:$A$2047,$A43,'city centre offline'!$B$2:$B$2047,K$3))/(SUMIFS('city centre offline'!$I$2:$I$2047,'city centre offline'!$A$2:$A$2047,$A43,'city centre offline'!$B$2:$B$2047,K$2))</f>
        <v>0.86982369373493762</v>
      </c>
      <c r="L43" s="6">
        <f>(SUMIFS('city centre offline'!$I$2:$I$2047,'overall city offline'!$A$2:$A$2047,$A43,'city centre offline'!$B$2:$B$2047,L$3)*SUMIFS('city centre offline'!$C$2:$C$2047,'city centre offline'!$A$2:$A$2047,$A43,'city centre offline'!$B$2:$B$2047,L$3))/(SUMIFS('city centre offline'!$I$2:$I$2047,'city centre offline'!$A$2:$A$2047,$A43,'city centre offline'!$B$2:$B$2047,L$2))</f>
        <v>0.14583789856511994</v>
      </c>
      <c r="M43" s="6">
        <f>(SUMIFS('city centre offline'!$I$2:$I$2047,'overall city offline'!$A$2:$A$2047,$A43,'city centre offline'!$B$2:$B$2047,M$3)*SUMIFS('city centre offline'!$C$2:$C$2047,'city centre offline'!$A$2:$A$2047,$A43,'city centre offline'!$B$2:$B$2047,M$3))/(SUMIFS('city centre offline'!$I$2:$I$2047,'city centre offline'!$A$2:$A$2047,$A43,'city centre offline'!$B$2:$B$2047,M$2))</f>
        <v>1.1672514527709983</v>
      </c>
      <c r="N43" s="6">
        <f>(SUMIFS('city centre offline'!$I$2:$I$2047,'overall city offline'!$A$2:$A$2047,$A43,'city centre offline'!$B$2:$B$2047,N$3)*SUMIFS('city centre offline'!$C$2:$C$2047,'city centre offline'!$A$2:$A$2047,$A43,'city centre offline'!$B$2:$B$2047,N$3))/(SUMIFS('city centre offline'!$I$2:$I$2047,'city centre offline'!$A$2:$A$2047,$A43,'city centre offline'!$B$2:$B$2047,N$2))</f>
        <v>2.2042369097986644E-3</v>
      </c>
      <c r="O43" s="6">
        <f>(SUMIFS('city centre offline'!$I$2:$I$2047,'overall city offline'!$A$2:$A$2047,$A43,'city centre offline'!$B$2:$B$2047,O$3)*SUMIFS('city centre offline'!$C$2:$C$2047,'city centre offline'!$A$2:$A$2047,$A43,'city centre offline'!$B$2:$B$2047,O$3))/(SUMIFS('city centre offline'!$I$2:$I$2047,'city centre offline'!$A$2:$A$2047,$A43,'city centre offline'!$B$2:$B$2047,O$2))</f>
        <v>3.7430801564811043E-3</v>
      </c>
      <c r="P43" s="6">
        <f>(SUMIFS('city centre offline'!$I$2:$I$2047,'overall city offline'!$A$2:$A$2047,$A43,'city centre offline'!$B$2:$B$2047,P$3)*SUMIFS('city centre offline'!$C$2:$C$2047,'city centre offline'!$A$2:$A$2047,$A43,'city centre offline'!$B$2:$B$2047,P$3))/(SUMIFS('city centre offline'!$I$2:$I$2047,'city centre offline'!$A$2:$A$2047,$A43,'city centre offline'!$B$2:$B$2047,P$2))</f>
        <v>9.1327562858906294E-3</v>
      </c>
      <c r="Q43" s="6">
        <f>(SUMIFS('city centre offline'!$I$2:$I$2047,'overall city offline'!$A$2:$A$2047,$A43,'city centre offline'!$B$2:$B$2047,Q$3)*SUMIFS('city centre offline'!$C$2:$C$2047,'city centre offline'!$A$2:$A$2047,$A43,'city centre offline'!$B$2:$B$2047,Q$3))/(SUMIFS('city centre offline'!$I$2:$I$2047,'city centre offline'!$A$2:$A$2047,$A43,'city centre offline'!$B$2:$B$2047,Q$2))</f>
        <v>0.91533836178578531</v>
      </c>
      <c r="R43" s="6">
        <f>(SUMIFS('city centre offline'!$I$2:$I$2047,'overall city offline'!$A$2:$A$2047,$A43,'city centre offline'!$B$2:$B$2047,R$3)*SUMIFS('city centre offline'!$C$2:$C$2047,'city centre offline'!$A$2:$A$2047,$A43,'city centre offline'!$B$2:$B$2047,R$3))/(SUMIFS('city centre offline'!$I$2:$I$2047,'city centre offline'!$A$2:$A$2047,$A43,'city centre offline'!$B$2:$B$2047,R$2))</f>
        <v>1.0182979305936788</v>
      </c>
      <c r="S43" s="6">
        <f>(SUMIFS('city centre offline'!$I$2:$I$2047,'overall city offline'!$A$2:$A$2047,$A43,'city centre offline'!$B$2:$B$2047,S$3)*SUMIFS('city centre offline'!$C$2:$C$2047,'city centre offline'!$A$2:$A$2047,$A43,'city centre offline'!$B$2:$B$2047,S$3))/(SUMIFS('city centre offline'!$I$2:$I$2047,'city centre offline'!$A$2:$A$2047,$A43,'city centre offline'!$B$2:$B$2047,S$2))</f>
        <v>0.84708101240443023</v>
      </c>
      <c r="T43" s="6">
        <f>(SUMIFS('city centre offline'!$I$2:$I$2047,'overall city offline'!$A$2:$A$2047,$A43,'city centre offline'!$B$2:$B$2047,T$3)*SUMIFS('city centre offline'!$C$2:$C$2047,'city centre offline'!$A$2:$A$2047,$A43,'city centre offline'!$B$2:$B$2047,T$3))/(SUMIFS('city centre offline'!$I$2:$I$2047,'city centre offline'!$A$2:$A$2047,$A43,'city centre offline'!$B$2:$B$2047,T$2))</f>
        <v>0.90836828927620472</v>
      </c>
      <c r="U43" s="6">
        <f>(SUMIFS('city centre offline'!$I$2:$I$2047,'overall city offline'!$A$2:$A$2047,$A43,'city centre offline'!$B$2:$B$2047,U$3)*SUMIFS('city centre offline'!$C$2:$C$2047,'city centre offline'!$A$2:$A$2047,$A43,'city centre offline'!$B$2:$B$2047,U$3))/(SUMIFS('city centre offline'!$I$2:$I$2047,'city centre offline'!$A$2:$A$2047,$A43,'city centre offline'!$B$2:$B$2047,U$2))</f>
        <v>0.96682086212210916</v>
      </c>
      <c r="V43" s="6">
        <f>(SUMIFS('city centre offline'!$I$2:$I$2047,'overall city offline'!$A$2:$A$2047,$A43,'city centre offline'!$B$2:$B$2047,V$3)*SUMIFS('city centre offline'!$C$2:$C$2047,'city centre offline'!$A$2:$A$2047,$A43,'city centre offline'!$B$2:$B$2047,V$3))/(SUMIFS('city centre offline'!$I$2:$I$2047,'city centre offline'!$A$2:$A$2047,$A43,'city centre offline'!$B$2:$B$2047,V$2))</f>
        <v>0.87606071218141812</v>
      </c>
    </row>
    <row r="44" spans="1:63" x14ac:dyDescent="0.25">
      <c r="A44" s="5" t="s">
        <v>47</v>
      </c>
      <c r="B44" s="6">
        <f>(SUMIFS('city centre offline'!$I$2:$I$2047,'overall city offline'!$A$2:$A$2047,$A44,'city centre offline'!$B$2:$B$2047,B$3)*SUMIFS('city centre offline'!$C$2:$C$2047,'city centre offline'!$A$2:$A$2047,$A44,'city centre offline'!$B$2:$B$2047,B$3))/(SUMIFS('city centre offline'!$I$2:$I$2047,'city centre offline'!$A$2:$A$2047,$A44,'city centre offline'!$B$2:$B$2047,B$2))</f>
        <v>0.87017213970543861</v>
      </c>
      <c r="C44" s="6">
        <f>(SUMIFS('city centre offline'!$I$2:$I$2047,'overall city offline'!$A$2:$A$2047,$A44,'city centre offline'!$B$2:$B$2047,C$3)*SUMIFS('city centre offline'!$C$2:$C$2047,'city centre offline'!$A$2:$A$2047,$A44,'city centre offline'!$B$2:$B$2047,C$3))/(SUMIFS('city centre offline'!$I$2:$I$2047,'city centre offline'!$A$2:$A$2047,$A44,'city centre offline'!$B$2:$B$2047,C$2))</f>
        <v>0.84278315954666927</v>
      </c>
      <c r="D44" s="6">
        <f>(SUMIFS('city centre offline'!$I$2:$I$2047,'overall city offline'!$A$2:$A$2047,$A44,'city centre offline'!$B$2:$B$2047,D$3)*SUMIFS('city centre offline'!$C$2:$C$2047,'city centre offline'!$A$2:$A$2047,$A44,'city centre offline'!$B$2:$B$2047,D$3))/(SUMIFS('city centre offline'!$I$2:$I$2047,'city centre offline'!$A$2:$A$2047,$A44,'city centre offline'!$B$2:$B$2047,D$2))</f>
        <v>0.49912548675237034</v>
      </c>
      <c r="E44" s="6">
        <f>(SUMIFS('city centre offline'!$I$2:$I$2047,'overall city offline'!$A$2:$A$2047,$A44,'city centre offline'!$B$2:$B$2047,E$3)*SUMIFS('city centre offline'!$C$2:$C$2047,'city centre offline'!$A$2:$A$2047,$A44,'city centre offline'!$B$2:$B$2047,E$3))/(SUMIFS('city centre offline'!$I$2:$I$2047,'city centre offline'!$A$2:$A$2047,$A44,'city centre offline'!$B$2:$B$2047,E$2))</f>
        <v>5.8235761482642485E-2</v>
      </c>
      <c r="F44" s="6">
        <f>(SUMIFS('city centre offline'!$I$2:$I$2047,'overall city offline'!$A$2:$A$2047,$A44,'city centre offline'!$B$2:$B$2047,F$3)*SUMIFS('city centre offline'!$C$2:$C$2047,'city centre offline'!$A$2:$A$2047,$A44,'city centre offline'!$B$2:$B$2047,F$3))/(SUMIFS('city centre offline'!$I$2:$I$2047,'city centre offline'!$A$2:$A$2047,$A44,'city centre offline'!$B$2:$B$2047,F$2))</f>
        <v>7.0890589465078771E-2</v>
      </c>
      <c r="G44" s="6">
        <f>(SUMIFS('city centre offline'!$I$2:$I$2047,'overall city offline'!$A$2:$A$2047,$A44,'city centre offline'!$B$2:$B$2047,G$3)*SUMIFS('city centre offline'!$C$2:$C$2047,'city centre offline'!$A$2:$A$2047,$A44,'city centre offline'!$B$2:$B$2047,G$3))/(SUMIFS('city centre offline'!$I$2:$I$2047,'city centre offline'!$A$2:$A$2047,$A44,'city centre offline'!$B$2:$B$2047,G$2))</f>
        <v>0.38420000693051015</v>
      </c>
      <c r="H44" s="6">
        <f>(SUMIFS('city centre offline'!$I$2:$I$2047,'overall city offline'!$A$2:$A$2047,$A44,'city centre offline'!$B$2:$B$2047,H$3)*SUMIFS('city centre offline'!$C$2:$C$2047,'city centre offline'!$A$2:$A$2047,$A44,'city centre offline'!$B$2:$B$2047,H$3))/(SUMIFS('city centre offline'!$I$2:$I$2047,'city centre offline'!$A$2:$A$2047,$A44,'city centre offline'!$B$2:$B$2047,H$2))</f>
        <v>0.7918233718194615</v>
      </c>
      <c r="I44" s="6">
        <f>(SUMIFS('city centre offline'!$I$2:$I$2047,'overall city offline'!$A$2:$A$2047,$A44,'city centre offline'!$B$2:$B$2047,I$3)*SUMIFS('city centre offline'!$C$2:$C$2047,'city centre offline'!$A$2:$A$2047,$A44,'city centre offline'!$B$2:$B$2047,I$3))/(SUMIFS('city centre offline'!$I$2:$I$2047,'city centre offline'!$A$2:$A$2047,$A44,'city centre offline'!$B$2:$B$2047,I$2))</f>
        <v>0.87939842247863731</v>
      </c>
      <c r="J44" s="6">
        <f>(SUMIFS('city centre offline'!$I$2:$I$2047,'overall city offline'!$A$2:$A$2047,$A44,'city centre offline'!$B$2:$B$2047,J$3)*SUMIFS('city centre offline'!$C$2:$C$2047,'city centre offline'!$A$2:$A$2047,$A44,'city centre offline'!$B$2:$B$2047,J$3))/(SUMIFS('city centre offline'!$I$2:$I$2047,'city centre offline'!$A$2:$A$2047,$A44,'city centre offline'!$B$2:$B$2047,J$2))</f>
        <v>0.80404060859894089</v>
      </c>
      <c r="K44" s="6">
        <f>(SUMIFS('city centre offline'!$I$2:$I$2047,'overall city offline'!$A$2:$A$2047,$A44,'city centre offline'!$B$2:$B$2047,K$3)*SUMIFS('city centre offline'!$C$2:$C$2047,'city centre offline'!$A$2:$A$2047,$A44,'city centre offline'!$B$2:$B$2047,K$3))/(SUMIFS('city centre offline'!$I$2:$I$2047,'city centre offline'!$A$2:$A$2047,$A44,'city centre offline'!$B$2:$B$2047,K$2))</f>
        <v>0.97197280296582067</v>
      </c>
      <c r="L44" s="6">
        <f>(SUMIFS('city centre offline'!$I$2:$I$2047,'overall city offline'!$A$2:$A$2047,$A44,'city centre offline'!$B$2:$B$2047,L$3)*SUMIFS('city centre offline'!$C$2:$C$2047,'city centre offline'!$A$2:$A$2047,$A44,'city centre offline'!$B$2:$B$2047,L$3))/(SUMIFS('city centre offline'!$I$2:$I$2047,'city centre offline'!$A$2:$A$2047,$A44,'city centre offline'!$B$2:$B$2047,L$2))</f>
        <v>0.25765209226849528</v>
      </c>
      <c r="M44" s="6">
        <f>(SUMIFS('city centre offline'!$I$2:$I$2047,'overall city offline'!$A$2:$A$2047,$A44,'city centre offline'!$B$2:$B$2047,M$3)*SUMIFS('city centre offline'!$C$2:$C$2047,'city centre offline'!$A$2:$A$2047,$A44,'city centre offline'!$B$2:$B$2047,M$3))/(SUMIFS('city centre offline'!$I$2:$I$2047,'city centre offline'!$A$2:$A$2047,$A44,'city centre offline'!$B$2:$B$2047,M$2))</f>
        <v>1.1445447021029154</v>
      </c>
      <c r="N44" s="6">
        <f>(SUMIFS('city centre offline'!$I$2:$I$2047,'overall city offline'!$A$2:$A$2047,$A44,'city centre offline'!$B$2:$B$2047,N$3)*SUMIFS('city centre offline'!$C$2:$C$2047,'city centre offline'!$A$2:$A$2047,$A44,'city centre offline'!$B$2:$B$2047,N$3))/(SUMIFS('city centre offline'!$I$2:$I$2047,'city centre offline'!$A$2:$A$2047,$A44,'city centre offline'!$B$2:$B$2047,N$2))</f>
        <v>7.1124154767617132E-2</v>
      </c>
      <c r="O44" s="6">
        <f>(SUMIFS('city centre offline'!$I$2:$I$2047,'overall city offline'!$A$2:$A$2047,$A44,'city centre offline'!$B$2:$B$2047,O$3)*SUMIFS('city centre offline'!$C$2:$C$2047,'city centre offline'!$A$2:$A$2047,$A44,'city centre offline'!$B$2:$B$2047,O$3))/(SUMIFS('city centre offline'!$I$2:$I$2047,'city centre offline'!$A$2:$A$2047,$A44,'city centre offline'!$B$2:$B$2047,O$2))</f>
        <v>8.0920273564151421E-2</v>
      </c>
      <c r="P44" s="6">
        <f>(SUMIFS('city centre offline'!$I$2:$I$2047,'overall city offline'!$A$2:$A$2047,$A44,'city centre offline'!$B$2:$B$2047,P$3)*SUMIFS('city centre offline'!$C$2:$C$2047,'city centre offline'!$A$2:$A$2047,$A44,'city centre offline'!$B$2:$B$2047,P$3))/(SUMIFS('city centre offline'!$I$2:$I$2047,'city centre offline'!$A$2:$A$2047,$A44,'city centre offline'!$B$2:$B$2047,P$2))</f>
        <v>0.12658384743100612</v>
      </c>
      <c r="Q44" s="6">
        <f>(SUMIFS('city centre offline'!$I$2:$I$2047,'overall city offline'!$A$2:$A$2047,$A44,'city centre offline'!$B$2:$B$2047,Q$3)*SUMIFS('city centre offline'!$C$2:$C$2047,'city centre offline'!$A$2:$A$2047,$A44,'city centre offline'!$B$2:$B$2047,Q$3))/(SUMIFS('city centre offline'!$I$2:$I$2047,'city centre offline'!$A$2:$A$2047,$A44,'city centre offline'!$B$2:$B$2047,Q$2))</f>
        <v>0.80721696534770748</v>
      </c>
      <c r="R44" s="6">
        <f>(SUMIFS('city centre offline'!$I$2:$I$2047,'overall city offline'!$A$2:$A$2047,$A44,'city centre offline'!$B$2:$B$2047,R$3)*SUMIFS('city centre offline'!$C$2:$C$2047,'city centre offline'!$A$2:$A$2047,$A44,'city centre offline'!$B$2:$B$2047,R$3))/(SUMIFS('city centre offline'!$I$2:$I$2047,'city centre offline'!$A$2:$A$2047,$A44,'city centre offline'!$B$2:$B$2047,R$2))</f>
        <v>1.0519294194153099</v>
      </c>
      <c r="S44" s="6">
        <f>(SUMIFS('city centre offline'!$I$2:$I$2047,'overall city offline'!$A$2:$A$2047,$A44,'city centre offline'!$B$2:$B$2047,S$3)*SUMIFS('city centre offline'!$C$2:$C$2047,'city centre offline'!$A$2:$A$2047,$A44,'city centre offline'!$B$2:$B$2047,S$3))/(SUMIFS('city centre offline'!$I$2:$I$2047,'city centre offline'!$A$2:$A$2047,$A44,'city centre offline'!$B$2:$B$2047,S$2))</f>
        <v>0.99479015809445814</v>
      </c>
      <c r="T44" s="6">
        <f>(SUMIFS('city centre offline'!$I$2:$I$2047,'overall city offline'!$A$2:$A$2047,$A44,'city centre offline'!$B$2:$B$2047,T$3)*SUMIFS('city centre offline'!$C$2:$C$2047,'city centre offline'!$A$2:$A$2047,$A44,'city centre offline'!$B$2:$B$2047,T$3))/(SUMIFS('city centre offline'!$I$2:$I$2047,'city centre offline'!$A$2:$A$2047,$A44,'city centre offline'!$B$2:$B$2047,T$2))</f>
        <v>1.008747665047997</v>
      </c>
      <c r="U44" s="6">
        <f>(SUMIFS('city centre offline'!$I$2:$I$2047,'overall city offline'!$A$2:$A$2047,$A44,'city centre offline'!$B$2:$B$2047,U$3)*SUMIFS('city centre offline'!$C$2:$C$2047,'city centre offline'!$A$2:$A$2047,$A44,'city centre offline'!$B$2:$B$2047,U$3))/(SUMIFS('city centre offline'!$I$2:$I$2047,'city centre offline'!$A$2:$A$2047,$A44,'city centre offline'!$B$2:$B$2047,U$2))</f>
        <v>1.0836641987825457</v>
      </c>
      <c r="V44" s="6">
        <f>(SUMIFS('city centre offline'!$I$2:$I$2047,'overall city offline'!$A$2:$A$2047,$A44,'city centre offline'!$B$2:$B$2047,V$3)*SUMIFS('city centre offline'!$C$2:$C$2047,'city centre offline'!$A$2:$A$2047,$A44,'city centre offline'!$B$2:$B$2047,V$3))/(SUMIFS('city centre offline'!$I$2:$I$2047,'city centre offline'!$A$2:$A$2047,$A44,'city centre offline'!$B$2:$B$2047,V$2))</f>
        <v>0.91445768061400856</v>
      </c>
    </row>
    <row r="45" spans="1:63" x14ac:dyDescent="0.25">
      <c r="A45" s="5" t="s">
        <v>48</v>
      </c>
      <c r="B45" s="6">
        <f>(SUMIFS('city centre offline'!$I$2:$I$2047,'overall city offline'!$A$2:$A$2047,$A45,'city centre offline'!$B$2:$B$2047,B$3)*SUMIFS('city centre offline'!$C$2:$C$2047,'city centre offline'!$A$2:$A$2047,$A45,'city centre offline'!$B$2:$B$2047,B$3))/(SUMIFS('city centre offline'!$I$2:$I$2047,'city centre offline'!$A$2:$A$2047,$A45,'city centre offline'!$B$2:$B$2047,B$2))</f>
        <v>0.79525076626379276</v>
      </c>
      <c r="C45" s="6">
        <f>(SUMIFS('city centre offline'!$I$2:$I$2047,'overall city offline'!$A$2:$A$2047,$A45,'city centre offline'!$B$2:$B$2047,C$3)*SUMIFS('city centre offline'!$C$2:$C$2047,'city centre offline'!$A$2:$A$2047,$A45,'city centre offline'!$B$2:$B$2047,C$3))/(SUMIFS('city centre offline'!$I$2:$I$2047,'city centre offline'!$A$2:$A$2047,$A45,'city centre offline'!$B$2:$B$2047,C$2))</f>
        <v>0.86174437828495476</v>
      </c>
      <c r="D45" s="6">
        <f>(SUMIFS('city centre offline'!$I$2:$I$2047,'overall city offline'!$A$2:$A$2047,$A45,'city centre offline'!$B$2:$B$2047,D$3)*SUMIFS('city centre offline'!$C$2:$C$2047,'city centre offline'!$A$2:$A$2047,$A45,'city centre offline'!$B$2:$B$2047,D$3))/(SUMIFS('city centre offline'!$I$2:$I$2047,'city centre offline'!$A$2:$A$2047,$A45,'city centre offline'!$B$2:$B$2047,D$2))</f>
        <v>0.45424016578433823</v>
      </c>
      <c r="E45" s="6">
        <f>(SUMIFS('city centre offline'!$I$2:$I$2047,'overall city offline'!$A$2:$A$2047,$A45,'city centre offline'!$B$2:$B$2047,E$3)*SUMIFS('city centre offline'!$C$2:$C$2047,'city centre offline'!$A$2:$A$2047,$A45,'city centre offline'!$B$2:$B$2047,E$3))/(SUMIFS('city centre offline'!$I$2:$I$2047,'city centre offline'!$A$2:$A$2047,$A45,'city centre offline'!$B$2:$B$2047,E$2))</f>
        <v>2.0888079454011624E-2</v>
      </c>
      <c r="F45" s="6">
        <f>(SUMIFS('city centre offline'!$I$2:$I$2047,'overall city offline'!$A$2:$A$2047,$A45,'city centre offline'!$B$2:$B$2047,F$3)*SUMIFS('city centre offline'!$C$2:$C$2047,'city centre offline'!$A$2:$A$2047,$A45,'city centre offline'!$B$2:$B$2047,F$3))/(SUMIFS('city centre offline'!$I$2:$I$2047,'city centre offline'!$A$2:$A$2047,$A45,'city centre offline'!$B$2:$B$2047,F$2))</f>
        <v>5.1375480426841681E-2</v>
      </c>
      <c r="G45" s="6">
        <f>(SUMIFS('city centre offline'!$I$2:$I$2047,'overall city offline'!$A$2:$A$2047,$A45,'city centre offline'!$B$2:$B$2047,G$3)*SUMIFS('city centre offline'!$C$2:$C$2047,'city centre offline'!$A$2:$A$2047,$A45,'city centre offline'!$B$2:$B$2047,G$3))/(SUMIFS('city centre offline'!$I$2:$I$2047,'city centre offline'!$A$2:$A$2047,$A45,'city centre offline'!$B$2:$B$2047,G$2))</f>
        <v>0.30902734011271671</v>
      </c>
      <c r="H45" s="6">
        <f>(SUMIFS('city centre offline'!$I$2:$I$2047,'overall city offline'!$A$2:$A$2047,$A45,'city centre offline'!$B$2:$B$2047,H$3)*SUMIFS('city centre offline'!$C$2:$C$2047,'city centre offline'!$A$2:$A$2047,$A45,'city centre offline'!$B$2:$B$2047,H$3))/(SUMIFS('city centre offline'!$I$2:$I$2047,'city centre offline'!$A$2:$A$2047,$A45,'city centre offline'!$B$2:$B$2047,H$2))</f>
        <v>0.64233310544588651</v>
      </c>
      <c r="I45" s="6">
        <f>(SUMIFS('city centre offline'!$I$2:$I$2047,'overall city offline'!$A$2:$A$2047,$A45,'city centre offline'!$B$2:$B$2047,I$3)*SUMIFS('city centre offline'!$C$2:$C$2047,'city centre offline'!$A$2:$A$2047,$A45,'city centre offline'!$B$2:$B$2047,I$3))/(SUMIFS('city centre offline'!$I$2:$I$2047,'city centre offline'!$A$2:$A$2047,$A45,'city centre offline'!$B$2:$B$2047,I$2))</f>
        <v>0.72319547487520963</v>
      </c>
      <c r="J45" s="6">
        <f>(SUMIFS('city centre offline'!$I$2:$I$2047,'overall city offline'!$A$2:$A$2047,$A45,'city centre offline'!$B$2:$B$2047,J$3)*SUMIFS('city centre offline'!$C$2:$C$2047,'city centre offline'!$A$2:$A$2047,$A45,'city centre offline'!$B$2:$B$2047,J$3))/(SUMIFS('city centre offline'!$I$2:$I$2047,'city centre offline'!$A$2:$A$2047,$A45,'city centre offline'!$B$2:$B$2047,J$2))</f>
        <v>0.73628941702202733</v>
      </c>
      <c r="K45" s="6">
        <f>(SUMIFS('city centre offline'!$I$2:$I$2047,'overall city offline'!$A$2:$A$2047,$A45,'city centre offline'!$B$2:$B$2047,K$3)*SUMIFS('city centre offline'!$C$2:$C$2047,'city centre offline'!$A$2:$A$2047,$A45,'city centre offline'!$B$2:$B$2047,K$3))/(SUMIFS('city centre offline'!$I$2:$I$2047,'city centre offline'!$A$2:$A$2047,$A45,'city centre offline'!$B$2:$B$2047,K$2))</f>
        <v>0.67754456898702065</v>
      </c>
      <c r="L45" s="6">
        <f>(SUMIFS('city centre offline'!$I$2:$I$2047,'overall city offline'!$A$2:$A$2047,$A45,'city centre offline'!$B$2:$B$2047,L$3)*SUMIFS('city centre offline'!$C$2:$C$2047,'city centre offline'!$A$2:$A$2047,$A45,'city centre offline'!$B$2:$B$2047,L$3))/(SUMIFS('city centre offline'!$I$2:$I$2047,'city centre offline'!$A$2:$A$2047,$A45,'city centre offline'!$B$2:$B$2047,L$2))</f>
        <v>0.14536471146286647</v>
      </c>
      <c r="M45" s="6">
        <f>(SUMIFS('city centre offline'!$I$2:$I$2047,'overall city offline'!$A$2:$A$2047,$A45,'city centre offline'!$B$2:$B$2047,M$3)*SUMIFS('city centre offline'!$C$2:$C$2047,'city centre offline'!$A$2:$A$2047,$A45,'city centre offline'!$B$2:$B$2047,M$3))/(SUMIFS('city centre offline'!$I$2:$I$2047,'city centre offline'!$A$2:$A$2047,$A45,'city centre offline'!$B$2:$B$2047,M$2))</f>
        <v>0.96069302796348077</v>
      </c>
      <c r="N45" s="6">
        <f>(SUMIFS('city centre offline'!$I$2:$I$2047,'overall city offline'!$A$2:$A$2047,$A45,'city centre offline'!$B$2:$B$2047,N$3)*SUMIFS('city centre offline'!$C$2:$C$2047,'city centre offline'!$A$2:$A$2047,$A45,'city centre offline'!$B$2:$B$2047,N$3))/(SUMIFS('city centre offline'!$I$2:$I$2047,'city centre offline'!$A$2:$A$2047,$A45,'city centre offline'!$B$2:$B$2047,N$2))</f>
        <v>3.2976811709035013E-2</v>
      </c>
      <c r="O45" s="6">
        <f>(SUMIFS('city centre offline'!$I$2:$I$2047,'overall city offline'!$A$2:$A$2047,$A45,'city centre offline'!$B$2:$B$2047,O$3)*SUMIFS('city centre offline'!$C$2:$C$2047,'city centre offline'!$A$2:$A$2047,$A45,'city centre offline'!$B$2:$B$2047,O$3))/(SUMIFS('city centre offline'!$I$2:$I$2047,'city centre offline'!$A$2:$A$2047,$A45,'city centre offline'!$B$2:$B$2047,O$2))</f>
        <v>7.758148532666459E-2</v>
      </c>
      <c r="P45" s="6">
        <f>(SUMIFS('city centre offline'!$I$2:$I$2047,'overall city offline'!$A$2:$A$2047,$A45,'city centre offline'!$B$2:$B$2047,P$3)*SUMIFS('city centre offline'!$C$2:$C$2047,'city centre offline'!$A$2:$A$2047,$A45,'city centre offline'!$B$2:$B$2047,P$3))/(SUMIFS('city centre offline'!$I$2:$I$2047,'city centre offline'!$A$2:$A$2047,$A45,'city centre offline'!$B$2:$B$2047,P$2))</f>
        <v>7.1986137301779385E-2</v>
      </c>
      <c r="Q45" s="6">
        <f>(SUMIFS('city centre offline'!$I$2:$I$2047,'overall city offline'!$A$2:$A$2047,$A45,'city centre offline'!$B$2:$B$2047,Q$3)*SUMIFS('city centre offline'!$C$2:$C$2047,'city centre offline'!$A$2:$A$2047,$A45,'city centre offline'!$B$2:$B$2047,Q$3))/(SUMIFS('city centre offline'!$I$2:$I$2047,'city centre offline'!$A$2:$A$2047,$A45,'city centre offline'!$B$2:$B$2047,Q$2))</f>
        <v>0.68751242587084649</v>
      </c>
      <c r="R45" s="6">
        <f>(SUMIFS('city centre offline'!$I$2:$I$2047,'overall city offline'!$A$2:$A$2047,$A45,'city centre offline'!$B$2:$B$2047,R$3)*SUMIFS('city centre offline'!$C$2:$C$2047,'city centre offline'!$A$2:$A$2047,$A45,'city centre offline'!$B$2:$B$2047,R$3))/(SUMIFS('city centre offline'!$I$2:$I$2047,'city centre offline'!$A$2:$A$2047,$A45,'city centre offline'!$B$2:$B$2047,R$2))</f>
        <v>0.86281369643805172</v>
      </c>
      <c r="S45" s="6">
        <f>(SUMIFS('city centre offline'!$I$2:$I$2047,'overall city offline'!$A$2:$A$2047,$A45,'city centre offline'!$B$2:$B$2047,S$3)*SUMIFS('city centre offline'!$C$2:$C$2047,'city centre offline'!$A$2:$A$2047,$A45,'city centre offline'!$B$2:$B$2047,S$3))/(SUMIFS('city centre offline'!$I$2:$I$2047,'city centre offline'!$A$2:$A$2047,$A45,'city centre offline'!$B$2:$B$2047,S$2))</f>
        <v>0.78623072913000869</v>
      </c>
      <c r="T45" s="6">
        <f>(SUMIFS('city centre offline'!$I$2:$I$2047,'overall city offline'!$A$2:$A$2047,$A45,'city centre offline'!$B$2:$B$2047,T$3)*SUMIFS('city centre offline'!$C$2:$C$2047,'city centre offline'!$A$2:$A$2047,$A45,'city centre offline'!$B$2:$B$2047,T$3))/(SUMIFS('city centre offline'!$I$2:$I$2047,'city centre offline'!$A$2:$A$2047,$A45,'city centre offline'!$B$2:$B$2047,T$2))</f>
        <v>0.79368378987272137</v>
      </c>
      <c r="U45" s="6">
        <f>(SUMIFS('city centre offline'!$I$2:$I$2047,'overall city offline'!$A$2:$A$2047,$A45,'city centre offline'!$B$2:$B$2047,U$3)*SUMIFS('city centre offline'!$C$2:$C$2047,'city centre offline'!$A$2:$A$2047,$A45,'city centre offline'!$B$2:$B$2047,U$3))/(SUMIFS('city centre offline'!$I$2:$I$2047,'city centre offline'!$A$2:$A$2047,$A45,'city centre offline'!$B$2:$B$2047,U$2))</f>
        <v>0.84010212566843623</v>
      </c>
      <c r="V45" s="6">
        <f>(SUMIFS('city centre offline'!$I$2:$I$2047,'overall city offline'!$A$2:$A$2047,$A45,'city centre offline'!$B$2:$B$2047,V$3)*SUMIFS('city centre offline'!$C$2:$C$2047,'city centre offline'!$A$2:$A$2047,$A45,'city centre offline'!$B$2:$B$2047,V$3))/(SUMIFS('city centre offline'!$I$2:$I$2047,'city centre offline'!$A$2:$A$2047,$A45,'city centre offline'!$B$2:$B$2047,V$2))</f>
        <v>0.84732968741894632</v>
      </c>
    </row>
    <row r="46" spans="1:63" x14ac:dyDescent="0.25">
      <c r="A46" s="5" t="s">
        <v>49</v>
      </c>
      <c r="B46" s="6">
        <f>(SUMIFS('city centre offline'!$I$2:$I$2047,'overall city offline'!$A$2:$A$2047,$A46,'city centre offline'!$B$2:$B$2047,B$3)*SUMIFS('city centre offline'!$C$2:$C$2047,'city centre offline'!$A$2:$A$2047,$A46,'city centre offline'!$B$2:$B$2047,B$3))/(SUMIFS('city centre offline'!$I$2:$I$2047,'city centre offline'!$A$2:$A$2047,$A46,'city centre offline'!$B$2:$B$2047,B$2))</f>
        <v>0.86060850425059054</v>
      </c>
      <c r="C46" s="6">
        <f>(SUMIFS('city centre offline'!$I$2:$I$2047,'overall city offline'!$A$2:$A$2047,$A46,'city centre offline'!$B$2:$B$2047,C$3)*SUMIFS('city centre offline'!$C$2:$C$2047,'city centre offline'!$A$2:$A$2047,$A46,'city centre offline'!$B$2:$B$2047,C$3))/(SUMIFS('city centre offline'!$I$2:$I$2047,'city centre offline'!$A$2:$A$2047,$A46,'city centre offline'!$B$2:$B$2047,C$2))</f>
        <v>0.88636353069728546</v>
      </c>
      <c r="D46" s="6">
        <f>(SUMIFS('city centre offline'!$I$2:$I$2047,'overall city offline'!$A$2:$A$2047,$A46,'city centre offline'!$B$2:$B$2047,D$3)*SUMIFS('city centre offline'!$C$2:$C$2047,'city centre offline'!$A$2:$A$2047,$A46,'city centre offline'!$B$2:$B$2047,D$3))/(SUMIFS('city centre offline'!$I$2:$I$2047,'city centre offline'!$A$2:$A$2047,$A46,'city centre offline'!$B$2:$B$2047,D$2))</f>
        <v>0.48393527903720901</v>
      </c>
      <c r="E46" s="6">
        <f>(SUMIFS('city centre offline'!$I$2:$I$2047,'overall city offline'!$A$2:$A$2047,$A46,'city centre offline'!$B$2:$B$2047,E$3)*SUMIFS('city centre offline'!$C$2:$C$2047,'city centre offline'!$A$2:$A$2047,$A46,'city centre offline'!$B$2:$B$2047,E$3))/(SUMIFS('city centre offline'!$I$2:$I$2047,'city centre offline'!$A$2:$A$2047,$A46,'city centre offline'!$B$2:$B$2047,E$2))</f>
        <v>7.02131454529209E-2</v>
      </c>
      <c r="F46" s="6">
        <f>(SUMIFS('city centre offline'!$I$2:$I$2047,'overall city offline'!$A$2:$A$2047,$A46,'city centre offline'!$B$2:$B$2047,F$3)*SUMIFS('city centre offline'!$C$2:$C$2047,'city centre offline'!$A$2:$A$2047,$A46,'city centre offline'!$B$2:$B$2047,F$3))/(SUMIFS('city centre offline'!$I$2:$I$2047,'city centre offline'!$A$2:$A$2047,$A46,'city centre offline'!$B$2:$B$2047,F$2))</f>
        <v>0.10734948759910552</v>
      </c>
      <c r="G46" s="6">
        <f>(SUMIFS('city centre offline'!$I$2:$I$2047,'overall city offline'!$A$2:$A$2047,$A46,'city centre offline'!$B$2:$B$2047,G$3)*SUMIFS('city centre offline'!$C$2:$C$2047,'city centre offline'!$A$2:$A$2047,$A46,'city centre offline'!$B$2:$B$2047,G$3))/(SUMIFS('city centre offline'!$I$2:$I$2047,'city centre offline'!$A$2:$A$2047,$A46,'city centre offline'!$B$2:$B$2047,G$2))</f>
        <v>0.30906274838324621</v>
      </c>
      <c r="H46" s="6">
        <f>(SUMIFS('city centre offline'!$I$2:$I$2047,'overall city offline'!$A$2:$A$2047,$A46,'city centre offline'!$B$2:$B$2047,H$3)*SUMIFS('city centre offline'!$C$2:$C$2047,'city centre offline'!$A$2:$A$2047,$A46,'city centre offline'!$B$2:$B$2047,H$3))/(SUMIFS('city centre offline'!$I$2:$I$2047,'city centre offline'!$A$2:$A$2047,$A46,'city centre offline'!$B$2:$B$2047,H$2))</f>
        <v>0.5504714133456623</v>
      </c>
      <c r="I46" s="6">
        <f>(SUMIFS('city centre offline'!$I$2:$I$2047,'overall city offline'!$A$2:$A$2047,$A46,'city centre offline'!$B$2:$B$2047,I$3)*SUMIFS('city centre offline'!$C$2:$C$2047,'city centre offline'!$A$2:$A$2047,$A46,'city centre offline'!$B$2:$B$2047,I$3))/(SUMIFS('city centre offline'!$I$2:$I$2047,'city centre offline'!$A$2:$A$2047,$A46,'city centre offline'!$B$2:$B$2047,I$2))</f>
        <v>0.73408002973732789</v>
      </c>
      <c r="J46" s="6">
        <f>(SUMIFS('city centre offline'!$I$2:$I$2047,'overall city offline'!$A$2:$A$2047,$A46,'city centre offline'!$B$2:$B$2047,J$3)*SUMIFS('city centre offline'!$C$2:$C$2047,'city centre offline'!$A$2:$A$2047,$A46,'city centre offline'!$B$2:$B$2047,J$3))/(SUMIFS('city centre offline'!$I$2:$I$2047,'city centre offline'!$A$2:$A$2047,$A46,'city centre offline'!$B$2:$B$2047,J$2))</f>
        <v>0.62137662216624845</v>
      </c>
      <c r="K46" s="6">
        <f>(SUMIFS('city centre offline'!$I$2:$I$2047,'overall city offline'!$A$2:$A$2047,$A46,'city centre offline'!$B$2:$B$2047,K$3)*SUMIFS('city centre offline'!$C$2:$C$2047,'city centre offline'!$A$2:$A$2047,$A46,'city centre offline'!$B$2:$B$2047,K$3))/(SUMIFS('city centre offline'!$I$2:$I$2047,'city centre offline'!$A$2:$A$2047,$A46,'city centre offline'!$B$2:$B$2047,K$2))</f>
        <v>0.76738671028202876</v>
      </c>
      <c r="L46" s="6">
        <f>(SUMIFS('city centre offline'!$I$2:$I$2047,'overall city offline'!$A$2:$A$2047,$A46,'city centre offline'!$B$2:$B$2047,L$3)*SUMIFS('city centre offline'!$C$2:$C$2047,'city centre offline'!$A$2:$A$2047,$A46,'city centre offline'!$B$2:$B$2047,L$3))/(SUMIFS('city centre offline'!$I$2:$I$2047,'city centre offline'!$A$2:$A$2047,$A46,'city centre offline'!$B$2:$B$2047,L$2))</f>
        <v>0.22686719169852493</v>
      </c>
      <c r="M46" s="6">
        <f>(SUMIFS('city centre offline'!$I$2:$I$2047,'overall city offline'!$A$2:$A$2047,$A46,'city centre offline'!$B$2:$B$2047,M$3)*SUMIFS('city centre offline'!$C$2:$C$2047,'city centre offline'!$A$2:$A$2047,$A46,'city centre offline'!$B$2:$B$2047,M$3))/(SUMIFS('city centre offline'!$I$2:$I$2047,'city centre offline'!$A$2:$A$2047,$A46,'city centre offline'!$B$2:$B$2047,M$2))</f>
        <v>0.88495934419692079</v>
      </c>
      <c r="N46" s="6">
        <f>(SUMIFS('city centre offline'!$I$2:$I$2047,'overall city offline'!$A$2:$A$2047,$A46,'city centre offline'!$B$2:$B$2047,N$3)*SUMIFS('city centre offline'!$C$2:$C$2047,'city centre offline'!$A$2:$A$2047,$A46,'city centre offline'!$B$2:$B$2047,N$3))/(SUMIFS('city centre offline'!$I$2:$I$2047,'city centre offline'!$A$2:$A$2047,$A46,'city centre offline'!$B$2:$B$2047,N$2))</f>
        <v>0.11308396617212596</v>
      </c>
      <c r="O46" s="6">
        <f>(SUMIFS('city centre offline'!$I$2:$I$2047,'overall city offline'!$A$2:$A$2047,$A46,'city centre offline'!$B$2:$B$2047,O$3)*SUMIFS('city centre offline'!$C$2:$C$2047,'city centre offline'!$A$2:$A$2047,$A46,'city centre offline'!$B$2:$B$2047,O$3))/(SUMIFS('city centre offline'!$I$2:$I$2047,'city centre offline'!$A$2:$A$2047,$A46,'city centre offline'!$B$2:$B$2047,O$2))</f>
        <v>0.14531508069220173</v>
      </c>
      <c r="P46" s="6">
        <f>(SUMIFS('city centre offline'!$I$2:$I$2047,'overall city offline'!$A$2:$A$2047,$A46,'city centre offline'!$B$2:$B$2047,P$3)*SUMIFS('city centre offline'!$C$2:$C$2047,'city centre offline'!$A$2:$A$2047,$A46,'city centre offline'!$B$2:$B$2047,P$3))/(SUMIFS('city centre offline'!$I$2:$I$2047,'city centre offline'!$A$2:$A$2047,$A46,'city centre offline'!$B$2:$B$2047,P$2))</f>
        <v>0.1750911366204827</v>
      </c>
      <c r="Q46" s="6">
        <f>(SUMIFS('city centre offline'!$I$2:$I$2047,'overall city offline'!$A$2:$A$2047,$A46,'city centre offline'!$B$2:$B$2047,Q$3)*SUMIFS('city centre offline'!$C$2:$C$2047,'city centre offline'!$A$2:$A$2047,$A46,'city centre offline'!$B$2:$B$2047,Q$3))/(SUMIFS('city centre offline'!$I$2:$I$2047,'city centre offline'!$A$2:$A$2047,$A46,'city centre offline'!$B$2:$B$2047,Q$2))</f>
        <v>0.6137025874952079</v>
      </c>
      <c r="R46" s="6">
        <f>(SUMIFS('city centre offline'!$I$2:$I$2047,'overall city offline'!$A$2:$A$2047,$A46,'city centre offline'!$B$2:$B$2047,R$3)*SUMIFS('city centre offline'!$C$2:$C$2047,'city centre offline'!$A$2:$A$2047,$A46,'city centre offline'!$B$2:$B$2047,R$3))/(SUMIFS('city centre offline'!$I$2:$I$2047,'city centre offline'!$A$2:$A$2047,$A46,'city centre offline'!$B$2:$B$2047,R$2))</f>
        <v>0.7990925589679736</v>
      </c>
      <c r="S46" s="6">
        <f>(SUMIFS('city centre offline'!$I$2:$I$2047,'overall city offline'!$A$2:$A$2047,$A46,'city centre offline'!$B$2:$B$2047,S$3)*SUMIFS('city centre offline'!$C$2:$C$2047,'city centre offline'!$A$2:$A$2047,$A46,'city centre offline'!$B$2:$B$2047,S$3))/(SUMIFS('city centre offline'!$I$2:$I$2047,'city centre offline'!$A$2:$A$2047,$A46,'city centre offline'!$B$2:$B$2047,S$2))</f>
        <v>0.81084946083975118</v>
      </c>
      <c r="T46" s="6">
        <f>(SUMIFS('city centre offline'!$I$2:$I$2047,'overall city offline'!$A$2:$A$2047,$A46,'city centre offline'!$B$2:$B$2047,T$3)*SUMIFS('city centre offline'!$C$2:$C$2047,'city centre offline'!$A$2:$A$2047,$A46,'city centre offline'!$B$2:$B$2047,T$3))/(SUMIFS('city centre offline'!$I$2:$I$2047,'city centre offline'!$A$2:$A$2047,$A46,'city centre offline'!$B$2:$B$2047,T$2))</f>
        <v>0.70053504152111123</v>
      </c>
      <c r="U46" s="6">
        <f>(SUMIFS('city centre offline'!$I$2:$I$2047,'overall city offline'!$A$2:$A$2047,$A46,'city centre offline'!$B$2:$B$2047,U$3)*SUMIFS('city centre offline'!$C$2:$C$2047,'city centre offline'!$A$2:$A$2047,$A46,'city centre offline'!$B$2:$B$2047,U$3))/(SUMIFS('city centre offline'!$I$2:$I$2047,'city centre offline'!$A$2:$A$2047,$A46,'city centre offline'!$B$2:$B$2047,U$2))</f>
        <v>0.81229943601066767</v>
      </c>
      <c r="V46" s="6">
        <f>(SUMIFS('city centre offline'!$I$2:$I$2047,'overall city offline'!$A$2:$A$2047,$A46,'city centre offline'!$B$2:$B$2047,V$3)*SUMIFS('city centre offline'!$C$2:$C$2047,'city centre offline'!$A$2:$A$2047,$A46,'city centre offline'!$B$2:$B$2047,V$3))/(SUMIFS('city centre offline'!$I$2:$I$2047,'city centre offline'!$A$2:$A$2047,$A46,'city centre offline'!$B$2:$B$2047,V$2))</f>
        <v>0.71092404475384774</v>
      </c>
    </row>
    <row r="47" spans="1:63" x14ac:dyDescent="0.25">
      <c r="A47" s="5" t="s">
        <v>50</v>
      </c>
      <c r="B47" s="6">
        <f>(SUMIFS('city centre offline'!$I$2:$I$2047,'overall city offline'!$A$2:$A$2047,$A47,'city centre offline'!$B$2:$B$2047,B$3)*SUMIFS('city centre offline'!$C$2:$C$2047,'city centre offline'!$A$2:$A$2047,$A47,'city centre offline'!$B$2:$B$2047,B$3))/(SUMIFS('city centre offline'!$I$2:$I$2047,'city centre offline'!$A$2:$A$2047,$A47,'city centre offline'!$B$2:$B$2047,B$2))</f>
        <v>0.81812403670624934</v>
      </c>
      <c r="C47" s="6">
        <f>(SUMIFS('city centre offline'!$I$2:$I$2047,'overall city offline'!$A$2:$A$2047,$A47,'city centre offline'!$B$2:$B$2047,C$3)*SUMIFS('city centre offline'!$C$2:$C$2047,'city centre offline'!$A$2:$A$2047,$A47,'city centre offline'!$B$2:$B$2047,C$3))/(SUMIFS('city centre offline'!$I$2:$I$2047,'city centre offline'!$A$2:$A$2047,$A47,'city centre offline'!$B$2:$B$2047,C$2))</f>
        <v>0.86476706888343502</v>
      </c>
      <c r="D47" s="6">
        <f>(SUMIFS('city centre offline'!$I$2:$I$2047,'overall city offline'!$A$2:$A$2047,$A47,'city centre offline'!$B$2:$B$2047,D$3)*SUMIFS('city centre offline'!$C$2:$C$2047,'city centre offline'!$A$2:$A$2047,$A47,'city centre offline'!$B$2:$B$2047,D$3))/(SUMIFS('city centre offline'!$I$2:$I$2047,'city centre offline'!$A$2:$A$2047,$A47,'city centre offline'!$B$2:$B$2047,D$2))</f>
        <v>0.45547465477925236</v>
      </c>
      <c r="E47" s="6">
        <f>(SUMIFS('city centre offline'!$I$2:$I$2047,'overall city offline'!$A$2:$A$2047,$A47,'city centre offline'!$B$2:$B$2047,E$3)*SUMIFS('city centre offline'!$C$2:$C$2047,'city centre offline'!$A$2:$A$2047,$A47,'city centre offline'!$B$2:$B$2047,E$3))/(SUMIFS('city centre offline'!$I$2:$I$2047,'city centre offline'!$A$2:$A$2047,$A47,'city centre offline'!$B$2:$B$2047,E$2))</f>
        <v>2.0059778584677158E-2</v>
      </c>
      <c r="F47" s="6">
        <f>(SUMIFS('city centre offline'!$I$2:$I$2047,'overall city offline'!$A$2:$A$2047,$A47,'city centre offline'!$B$2:$B$2047,F$3)*SUMIFS('city centre offline'!$C$2:$C$2047,'city centre offline'!$A$2:$A$2047,$A47,'city centre offline'!$B$2:$B$2047,F$3))/(SUMIFS('city centre offline'!$I$2:$I$2047,'city centre offline'!$A$2:$A$2047,$A47,'city centre offline'!$B$2:$B$2047,F$2))</f>
        <v>2.3030487273615136E-2</v>
      </c>
      <c r="G47" s="6">
        <f>(SUMIFS('city centre offline'!$I$2:$I$2047,'overall city offline'!$A$2:$A$2047,$A47,'city centre offline'!$B$2:$B$2047,G$3)*SUMIFS('city centre offline'!$C$2:$C$2047,'city centre offline'!$A$2:$A$2047,$A47,'city centre offline'!$B$2:$B$2047,G$3))/(SUMIFS('city centre offline'!$I$2:$I$2047,'city centre offline'!$A$2:$A$2047,$A47,'city centre offline'!$B$2:$B$2047,G$2))</f>
        <v>0.35270614039295162</v>
      </c>
      <c r="H47" s="6">
        <f>(SUMIFS('city centre offline'!$I$2:$I$2047,'overall city offline'!$A$2:$A$2047,$A47,'city centre offline'!$B$2:$B$2047,H$3)*SUMIFS('city centre offline'!$C$2:$C$2047,'city centre offline'!$A$2:$A$2047,$A47,'city centre offline'!$B$2:$B$2047,H$3))/(SUMIFS('city centre offline'!$I$2:$I$2047,'city centre offline'!$A$2:$A$2047,$A47,'city centre offline'!$B$2:$B$2047,H$2))</f>
        <v>0.63965761209918393</v>
      </c>
      <c r="I47" s="6">
        <f>(SUMIFS('city centre offline'!$I$2:$I$2047,'overall city offline'!$A$2:$A$2047,$A47,'city centre offline'!$B$2:$B$2047,I$3)*SUMIFS('city centre offline'!$C$2:$C$2047,'city centre offline'!$A$2:$A$2047,$A47,'city centre offline'!$B$2:$B$2047,I$3))/(SUMIFS('city centre offline'!$I$2:$I$2047,'city centre offline'!$A$2:$A$2047,$A47,'city centre offline'!$B$2:$B$2047,I$2))</f>
        <v>0.78895364951220337</v>
      </c>
      <c r="J47" s="6">
        <f>(SUMIFS('city centre offline'!$I$2:$I$2047,'overall city offline'!$A$2:$A$2047,$A47,'city centre offline'!$B$2:$B$2047,J$3)*SUMIFS('city centre offline'!$C$2:$C$2047,'city centre offline'!$A$2:$A$2047,$A47,'city centre offline'!$B$2:$B$2047,J$3))/(SUMIFS('city centre offline'!$I$2:$I$2047,'city centre offline'!$A$2:$A$2047,$A47,'city centre offline'!$B$2:$B$2047,J$2))</f>
        <v>0.67308731879069583</v>
      </c>
      <c r="K47" s="6">
        <f>(SUMIFS('city centre offline'!$I$2:$I$2047,'overall city offline'!$A$2:$A$2047,$A47,'city centre offline'!$B$2:$B$2047,K$3)*SUMIFS('city centre offline'!$C$2:$C$2047,'city centre offline'!$A$2:$A$2047,$A47,'city centre offline'!$B$2:$B$2047,K$3))/(SUMIFS('city centre offline'!$I$2:$I$2047,'city centre offline'!$A$2:$A$2047,$A47,'city centre offline'!$B$2:$B$2047,K$2))</f>
        <v>0.72924597732448437</v>
      </c>
      <c r="L47" s="6">
        <f>(SUMIFS('city centre offline'!$I$2:$I$2047,'overall city offline'!$A$2:$A$2047,$A47,'city centre offline'!$B$2:$B$2047,L$3)*SUMIFS('city centre offline'!$C$2:$C$2047,'city centre offline'!$A$2:$A$2047,$A47,'city centre offline'!$B$2:$B$2047,L$3))/(SUMIFS('city centre offline'!$I$2:$I$2047,'city centre offline'!$A$2:$A$2047,$A47,'city centre offline'!$B$2:$B$2047,L$2))</f>
        <v>0.16480036523526967</v>
      </c>
      <c r="M47" s="6">
        <f>(SUMIFS('city centre offline'!$I$2:$I$2047,'overall city offline'!$A$2:$A$2047,$A47,'city centre offline'!$B$2:$B$2047,M$3)*SUMIFS('city centre offline'!$C$2:$C$2047,'city centre offline'!$A$2:$A$2047,$A47,'city centre offline'!$B$2:$B$2047,M$3))/(SUMIFS('city centre offline'!$I$2:$I$2047,'city centre offline'!$A$2:$A$2047,$A47,'city centre offline'!$B$2:$B$2047,M$2))</f>
        <v>0.80634827663181718</v>
      </c>
      <c r="N47" s="6">
        <f>(SUMIFS('city centre offline'!$I$2:$I$2047,'overall city offline'!$A$2:$A$2047,$A47,'city centre offline'!$B$2:$B$2047,N$3)*SUMIFS('city centre offline'!$C$2:$C$2047,'city centre offline'!$A$2:$A$2047,$A47,'city centre offline'!$B$2:$B$2047,N$3))/(SUMIFS('city centre offline'!$I$2:$I$2047,'city centre offline'!$A$2:$A$2047,$A47,'city centre offline'!$B$2:$B$2047,N$2))</f>
        <v>2.0938452717768192E-2</v>
      </c>
      <c r="O47" s="6">
        <f>(SUMIFS('city centre offline'!$I$2:$I$2047,'overall city offline'!$A$2:$A$2047,$A47,'city centre offline'!$B$2:$B$2047,O$3)*SUMIFS('city centre offline'!$C$2:$C$2047,'city centre offline'!$A$2:$A$2047,$A47,'city centre offline'!$B$2:$B$2047,O$3))/(SUMIFS('city centre offline'!$I$2:$I$2047,'city centre offline'!$A$2:$A$2047,$A47,'city centre offline'!$B$2:$B$2047,O$2))</f>
        <v>2.0384606906300178E-3</v>
      </c>
      <c r="P47" s="6">
        <f>(SUMIFS('city centre offline'!$I$2:$I$2047,'overall city offline'!$A$2:$A$2047,$A47,'city centre offline'!$B$2:$B$2047,P$3)*SUMIFS('city centre offline'!$C$2:$C$2047,'city centre offline'!$A$2:$A$2047,$A47,'city centre offline'!$B$2:$B$2047,P$3))/(SUMIFS('city centre offline'!$I$2:$I$2047,'city centre offline'!$A$2:$A$2047,$A47,'city centre offline'!$B$2:$B$2047,P$2))</f>
        <v>1.0010932286240132E-3</v>
      </c>
      <c r="Q47" s="6">
        <f>(SUMIFS('city centre offline'!$I$2:$I$2047,'overall city offline'!$A$2:$A$2047,$A47,'city centre offline'!$B$2:$B$2047,Q$3)*SUMIFS('city centre offline'!$C$2:$C$2047,'city centre offline'!$A$2:$A$2047,$A47,'city centre offline'!$B$2:$B$2047,Q$3))/(SUMIFS('city centre offline'!$I$2:$I$2047,'city centre offline'!$A$2:$A$2047,$A47,'city centre offline'!$B$2:$B$2047,Q$2))</f>
        <v>0.60195021882256783</v>
      </c>
      <c r="R47" s="6">
        <f>(SUMIFS('city centre offline'!$I$2:$I$2047,'overall city offline'!$A$2:$A$2047,$A47,'city centre offline'!$B$2:$B$2047,R$3)*SUMIFS('city centre offline'!$C$2:$C$2047,'city centre offline'!$A$2:$A$2047,$A47,'city centre offline'!$B$2:$B$2047,R$3))/(SUMIFS('city centre offline'!$I$2:$I$2047,'city centre offline'!$A$2:$A$2047,$A47,'city centre offline'!$B$2:$B$2047,R$2))</f>
        <v>0.74519033922235944</v>
      </c>
      <c r="S47" s="6">
        <f>(SUMIFS('city centre offline'!$I$2:$I$2047,'overall city offline'!$A$2:$A$2047,$A47,'city centre offline'!$B$2:$B$2047,S$3)*SUMIFS('city centre offline'!$C$2:$C$2047,'city centre offline'!$A$2:$A$2047,$A47,'city centre offline'!$B$2:$B$2047,S$3))/(SUMIFS('city centre offline'!$I$2:$I$2047,'city centre offline'!$A$2:$A$2047,$A47,'city centre offline'!$B$2:$B$2047,S$2))</f>
        <v>0.73900294267265754</v>
      </c>
      <c r="T47" s="6">
        <f>(SUMIFS('city centre offline'!$I$2:$I$2047,'overall city offline'!$A$2:$A$2047,$A47,'city centre offline'!$B$2:$B$2047,T$3)*SUMIFS('city centre offline'!$C$2:$C$2047,'city centre offline'!$A$2:$A$2047,$A47,'city centre offline'!$B$2:$B$2047,T$3))/(SUMIFS('city centre offline'!$I$2:$I$2047,'city centre offline'!$A$2:$A$2047,$A47,'city centre offline'!$B$2:$B$2047,T$2))</f>
        <v>0.80005498060347313</v>
      </c>
      <c r="U47" s="6">
        <f>(SUMIFS('city centre offline'!$I$2:$I$2047,'overall city offline'!$A$2:$A$2047,$A47,'city centre offline'!$B$2:$B$2047,U$3)*SUMIFS('city centre offline'!$C$2:$C$2047,'city centre offline'!$A$2:$A$2047,$A47,'city centre offline'!$B$2:$B$2047,U$3))/(SUMIFS('city centre offline'!$I$2:$I$2047,'city centre offline'!$A$2:$A$2047,$A47,'city centre offline'!$B$2:$B$2047,U$2))</f>
        <v>0.80402555283641719</v>
      </c>
      <c r="V47" s="6">
        <f>(SUMIFS('city centre offline'!$I$2:$I$2047,'overall city offline'!$A$2:$A$2047,$A47,'city centre offline'!$B$2:$B$2047,V$3)*SUMIFS('city centre offline'!$C$2:$C$2047,'city centre offline'!$A$2:$A$2047,$A47,'city centre offline'!$B$2:$B$2047,V$3))/(SUMIFS('city centre offline'!$I$2:$I$2047,'city centre offline'!$A$2:$A$2047,$A47,'city centre offline'!$B$2:$B$2047,V$2))</f>
        <v>0.72409092115716889</v>
      </c>
    </row>
    <row r="48" spans="1:63" x14ac:dyDescent="0.25">
      <c r="A48" s="5" t="s">
        <v>51</v>
      </c>
      <c r="B48" s="6">
        <f>(SUMIFS('city centre offline'!$I$2:$I$2047,'overall city offline'!$A$2:$A$2047,$A48,'city centre offline'!$B$2:$B$2047,B$3)*SUMIFS('city centre offline'!$C$2:$C$2047,'city centre offline'!$A$2:$A$2047,$A48,'city centre offline'!$B$2:$B$2047,B$3))/(SUMIFS('city centre offline'!$I$2:$I$2047,'city centre offline'!$A$2:$A$2047,$A48,'city centre offline'!$B$2:$B$2047,B$2))</f>
        <v>0.81540236374635844</v>
      </c>
      <c r="C48" s="6">
        <f>(SUMIFS('city centre offline'!$I$2:$I$2047,'overall city offline'!$A$2:$A$2047,$A48,'city centre offline'!$B$2:$B$2047,C$3)*SUMIFS('city centre offline'!$C$2:$C$2047,'city centre offline'!$A$2:$A$2047,$A48,'city centre offline'!$B$2:$B$2047,C$3))/(SUMIFS('city centre offline'!$I$2:$I$2047,'city centre offline'!$A$2:$A$2047,$A48,'city centre offline'!$B$2:$B$2047,C$2))</f>
        <v>0.88256472182165213</v>
      </c>
      <c r="D48" s="6">
        <f>(SUMIFS('city centre offline'!$I$2:$I$2047,'overall city offline'!$A$2:$A$2047,$A48,'city centre offline'!$B$2:$B$2047,D$3)*SUMIFS('city centre offline'!$C$2:$C$2047,'city centre offline'!$A$2:$A$2047,$A48,'city centre offline'!$B$2:$B$2047,D$3))/(SUMIFS('city centre offline'!$I$2:$I$2047,'city centre offline'!$A$2:$A$2047,$A48,'city centre offline'!$B$2:$B$2047,D$2))</f>
        <v>0.50271643655007658</v>
      </c>
      <c r="E48" s="6">
        <f>(SUMIFS('city centre offline'!$I$2:$I$2047,'overall city offline'!$A$2:$A$2047,$A48,'city centre offline'!$B$2:$B$2047,E$3)*SUMIFS('city centre offline'!$C$2:$C$2047,'city centre offline'!$A$2:$A$2047,$A48,'city centre offline'!$B$2:$B$2047,E$3))/(SUMIFS('city centre offline'!$I$2:$I$2047,'city centre offline'!$A$2:$A$2047,$A48,'city centre offline'!$B$2:$B$2047,E$2))</f>
        <v>4.6514999867524755E-2</v>
      </c>
      <c r="F48" s="6">
        <f>(SUMIFS('city centre offline'!$I$2:$I$2047,'overall city offline'!$A$2:$A$2047,$A48,'city centre offline'!$B$2:$B$2047,F$3)*SUMIFS('city centre offline'!$C$2:$C$2047,'city centre offline'!$A$2:$A$2047,$A48,'city centre offline'!$B$2:$B$2047,F$3))/(SUMIFS('city centre offline'!$I$2:$I$2047,'city centre offline'!$A$2:$A$2047,$A48,'city centre offline'!$B$2:$B$2047,F$2))</f>
        <v>6.615775693603973E-2</v>
      </c>
      <c r="G48" s="6">
        <f>(SUMIFS('city centre offline'!$I$2:$I$2047,'overall city offline'!$A$2:$A$2047,$A48,'city centre offline'!$B$2:$B$2047,G$3)*SUMIFS('city centre offline'!$C$2:$C$2047,'city centre offline'!$A$2:$A$2047,$A48,'city centre offline'!$B$2:$B$2047,G$3))/(SUMIFS('city centre offline'!$I$2:$I$2047,'city centre offline'!$A$2:$A$2047,$A48,'city centre offline'!$B$2:$B$2047,G$2))</f>
        <v>0.40069956519919547</v>
      </c>
      <c r="H48" s="6">
        <f>(SUMIFS('city centre offline'!$I$2:$I$2047,'overall city offline'!$A$2:$A$2047,$A48,'city centre offline'!$B$2:$B$2047,H$3)*SUMIFS('city centre offline'!$C$2:$C$2047,'city centre offline'!$A$2:$A$2047,$A48,'city centre offline'!$B$2:$B$2047,H$3))/(SUMIFS('city centre offline'!$I$2:$I$2047,'city centre offline'!$A$2:$A$2047,$A48,'city centre offline'!$B$2:$B$2047,H$2))</f>
        <v>0.78786297815108763</v>
      </c>
      <c r="I48" s="6">
        <f>(SUMIFS('city centre offline'!$I$2:$I$2047,'overall city offline'!$A$2:$A$2047,$A48,'city centre offline'!$B$2:$B$2047,I$3)*SUMIFS('city centre offline'!$C$2:$C$2047,'city centre offline'!$A$2:$A$2047,$A48,'city centre offline'!$B$2:$B$2047,I$3))/(SUMIFS('city centre offline'!$I$2:$I$2047,'city centre offline'!$A$2:$A$2047,$A48,'city centre offline'!$B$2:$B$2047,I$2))</f>
        <v>0.87090792889204882</v>
      </c>
      <c r="J48" s="6">
        <f>(SUMIFS('city centre offline'!$I$2:$I$2047,'overall city offline'!$A$2:$A$2047,$A48,'city centre offline'!$B$2:$B$2047,J$3)*SUMIFS('city centre offline'!$C$2:$C$2047,'city centre offline'!$A$2:$A$2047,$A48,'city centre offline'!$B$2:$B$2047,J$3))/(SUMIFS('city centre offline'!$I$2:$I$2047,'city centre offline'!$A$2:$A$2047,$A48,'city centre offline'!$B$2:$B$2047,J$2))</f>
        <v>0.84521048103242646</v>
      </c>
      <c r="K48" s="6">
        <f>(SUMIFS('city centre offline'!$I$2:$I$2047,'overall city offline'!$A$2:$A$2047,$A48,'city centre offline'!$B$2:$B$2047,K$3)*SUMIFS('city centre offline'!$C$2:$C$2047,'city centre offline'!$A$2:$A$2047,$A48,'city centre offline'!$B$2:$B$2047,K$3))/(SUMIFS('city centre offline'!$I$2:$I$2047,'city centre offline'!$A$2:$A$2047,$A48,'city centre offline'!$B$2:$B$2047,K$2))</f>
        <v>0.92217146875221911</v>
      </c>
      <c r="L48" s="6">
        <f>(SUMIFS('city centre offline'!$I$2:$I$2047,'overall city offline'!$A$2:$A$2047,$A48,'city centre offline'!$B$2:$B$2047,L$3)*SUMIFS('city centre offline'!$C$2:$C$2047,'city centre offline'!$A$2:$A$2047,$A48,'city centre offline'!$B$2:$B$2047,L$3))/(SUMIFS('city centre offline'!$I$2:$I$2047,'city centre offline'!$A$2:$A$2047,$A48,'city centre offline'!$B$2:$B$2047,L$2))</f>
        <v>0.23303171674198694</v>
      </c>
      <c r="M48" s="6">
        <f>(SUMIFS('city centre offline'!$I$2:$I$2047,'overall city offline'!$A$2:$A$2047,$A48,'city centre offline'!$B$2:$B$2047,M$3)*SUMIFS('city centre offline'!$C$2:$C$2047,'city centre offline'!$A$2:$A$2047,$A48,'city centre offline'!$B$2:$B$2047,M$3))/(SUMIFS('city centre offline'!$I$2:$I$2047,'city centre offline'!$A$2:$A$2047,$A48,'city centre offline'!$B$2:$B$2047,M$2))</f>
        <v>1.3210537533108115</v>
      </c>
      <c r="N48" s="6">
        <f>(SUMIFS('city centre offline'!$I$2:$I$2047,'overall city offline'!$A$2:$A$2047,$A48,'city centre offline'!$B$2:$B$2047,N$3)*SUMIFS('city centre offline'!$C$2:$C$2047,'city centre offline'!$A$2:$A$2047,$A48,'city centre offline'!$B$2:$B$2047,N$3))/(SUMIFS('city centre offline'!$I$2:$I$2047,'city centre offline'!$A$2:$A$2047,$A48,'city centre offline'!$B$2:$B$2047,N$2))</f>
        <v>0.1326966855663958</v>
      </c>
      <c r="O48" s="6">
        <f>(SUMIFS('city centre offline'!$I$2:$I$2047,'overall city offline'!$A$2:$A$2047,$A48,'city centre offline'!$B$2:$B$2047,O$3)*SUMIFS('city centre offline'!$C$2:$C$2047,'city centre offline'!$A$2:$A$2047,$A48,'city centre offline'!$B$2:$B$2047,O$3))/(SUMIFS('city centre offline'!$I$2:$I$2047,'city centre offline'!$A$2:$A$2047,$A48,'city centre offline'!$B$2:$B$2047,O$2))</f>
        <v>0.10611830313466315</v>
      </c>
      <c r="P48" s="6">
        <f>(SUMIFS('city centre offline'!$I$2:$I$2047,'overall city offline'!$A$2:$A$2047,$A48,'city centre offline'!$B$2:$B$2047,P$3)*SUMIFS('city centre offline'!$C$2:$C$2047,'city centre offline'!$A$2:$A$2047,$A48,'city centre offline'!$B$2:$B$2047,P$3))/(SUMIFS('city centre offline'!$I$2:$I$2047,'city centre offline'!$A$2:$A$2047,$A48,'city centre offline'!$B$2:$B$2047,P$2))</f>
        <v>0.12478387037692079</v>
      </c>
      <c r="Q48" s="6">
        <f>(SUMIFS('city centre offline'!$I$2:$I$2047,'overall city offline'!$A$2:$A$2047,$A48,'city centre offline'!$B$2:$B$2047,Q$3)*SUMIFS('city centre offline'!$C$2:$C$2047,'city centre offline'!$A$2:$A$2047,$A48,'city centre offline'!$B$2:$B$2047,Q$3))/(SUMIFS('city centre offline'!$I$2:$I$2047,'city centre offline'!$A$2:$A$2047,$A48,'city centre offline'!$B$2:$B$2047,Q$2))</f>
        <v>0.7960146496707684</v>
      </c>
      <c r="R48" s="6">
        <f>(SUMIFS('city centre offline'!$I$2:$I$2047,'overall city offline'!$A$2:$A$2047,$A48,'city centre offline'!$B$2:$B$2047,R$3)*SUMIFS('city centre offline'!$C$2:$C$2047,'city centre offline'!$A$2:$A$2047,$A48,'city centre offline'!$B$2:$B$2047,R$3))/(SUMIFS('city centre offline'!$I$2:$I$2047,'city centre offline'!$A$2:$A$2047,$A48,'city centre offline'!$B$2:$B$2047,R$2))</f>
        <v>0.96638560849991662</v>
      </c>
      <c r="S48" s="6">
        <f>(SUMIFS('city centre offline'!$I$2:$I$2047,'overall city offline'!$A$2:$A$2047,$A48,'city centre offline'!$B$2:$B$2047,S$3)*SUMIFS('city centre offline'!$C$2:$C$2047,'city centre offline'!$A$2:$A$2047,$A48,'city centre offline'!$B$2:$B$2047,S$3))/(SUMIFS('city centre offline'!$I$2:$I$2047,'city centre offline'!$A$2:$A$2047,$A48,'city centre offline'!$B$2:$B$2047,S$2))</f>
        <v>0.91000839696515323</v>
      </c>
      <c r="T48" s="6">
        <f>(SUMIFS('city centre offline'!$I$2:$I$2047,'overall city offline'!$A$2:$A$2047,$A48,'city centre offline'!$B$2:$B$2047,T$3)*SUMIFS('city centre offline'!$C$2:$C$2047,'city centre offline'!$A$2:$A$2047,$A48,'city centre offline'!$B$2:$B$2047,T$3))/(SUMIFS('city centre offline'!$I$2:$I$2047,'city centre offline'!$A$2:$A$2047,$A48,'city centre offline'!$B$2:$B$2047,T$2))</f>
        <v>0.92271450145017919</v>
      </c>
      <c r="U48" s="6">
        <f>(SUMIFS('city centre offline'!$I$2:$I$2047,'overall city offline'!$A$2:$A$2047,$A48,'city centre offline'!$B$2:$B$2047,U$3)*SUMIFS('city centre offline'!$C$2:$C$2047,'city centre offline'!$A$2:$A$2047,$A48,'city centre offline'!$B$2:$B$2047,U$3))/(SUMIFS('city centre offline'!$I$2:$I$2047,'city centre offline'!$A$2:$A$2047,$A48,'city centre offline'!$B$2:$B$2047,U$2))</f>
        <v>0.92146873796936135</v>
      </c>
      <c r="V48" s="6">
        <f>(SUMIFS('city centre offline'!$I$2:$I$2047,'overall city offline'!$A$2:$A$2047,$A48,'city centre offline'!$B$2:$B$2047,V$3)*SUMIFS('city centre offline'!$C$2:$C$2047,'city centre offline'!$A$2:$A$2047,$A48,'city centre offline'!$B$2:$B$2047,V$3))/(SUMIFS('city centre offline'!$I$2:$I$2047,'city centre offline'!$A$2:$A$2047,$A48,'city centre offline'!$B$2:$B$2047,V$2))</f>
        <v>0.9011604313755549</v>
      </c>
    </row>
    <row r="49" spans="1:22" x14ac:dyDescent="0.25">
      <c r="A49" s="5" t="s">
        <v>52</v>
      </c>
      <c r="B49" s="6">
        <f>(SUMIFS('city centre offline'!$I$2:$I$2047,'overall city offline'!$A$2:$A$2047,$A49,'city centre offline'!$B$2:$B$2047,B$3)*SUMIFS('city centre offline'!$C$2:$C$2047,'city centre offline'!$A$2:$A$2047,$A49,'city centre offline'!$B$2:$B$2047,B$3))/(SUMIFS('city centre offline'!$I$2:$I$2047,'city centre offline'!$A$2:$A$2047,$A49,'city centre offline'!$B$2:$B$2047,B$2))</f>
        <v>0.80617019265359657</v>
      </c>
      <c r="C49" s="6">
        <f>(SUMIFS('city centre offline'!$I$2:$I$2047,'overall city offline'!$A$2:$A$2047,$A49,'city centre offline'!$B$2:$B$2047,C$3)*SUMIFS('city centre offline'!$C$2:$C$2047,'city centre offline'!$A$2:$A$2047,$A49,'city centre offline'!$B$2:$B$2047,C$3))/(SUMIFS('city centre offline'!$I$2:$I$2047,'city centre offline'!$A$2:$A$2047,$A49,'city centre offline'!$B$2:$B$2047,C$2))</f>
        <v>0.85893217349699746</v>
      </c>
      <c r="D49" s="6">
        <f>(SUMIFS('city centre offline'!$I$2:$I$2047,'overall city offline'!$A$2:$A$2047,$A49,'city centre offline'!$B$2:$B$2047,D$3)*SUMIFS('city centre offline'!$C$2:$C$2047,'city centre offline'!$A$2:$A$2047,$A49,'city centre offline'!$B$2:$B$2047,D$3))/(SUMIFS('city centre offline'!$I$2:$I$2047,'city centre offline'!$A$2:$A$2047,$A49,'city centre offline'!$B$2:$B$2047,D$2))</f>
        <v>0.48452766299468114</v>
      </c>
      <c r="E49" s="6">
        <f>(SUMIFS('city centre offline'!$I$2:$I$2047,'overall city offline'!$A$2:$A$2047,$A49,'city centre offline'!$B$2:$B$2047,E$3)*SUMIFS('city centre offline'!$C$2:$C$2047,'city centre offline'!$A$2:$A$2047,$A49,'city centre offline'!$B$2:$B$2047,E$3))/(SUMIFS('city centre offline'!$I$2:$I$2047,'city centre offline'!$A$2:$A$2047,$A49,'city centre offline'!$B$2:$B$2047,E$2))</f>
        <v>2.5387814190621994E-3</v>
      </c>
      <c r="F49" s="6">
        <f>(SUMIFS('city centre offline'!$I$2:$I$2047,'overall city offline'!$A$2:$A$2047,$A49,'city centre offline'!$B$2:$B$2047,F$3)*SUMIFS('city centre offline'!$C$2:$C$2047,'city centre offline'!$A$2:$A$2047,$A49,'city centre offline'!$B$2:$B$2047,F$3))/(SUMIFS('city centre offline'!$I$2:$I$2047,'city centre offline'!$A$2:$A$2047,$A49,'city centre offline'!$B$2:$B$2047,F$2))</f>
        <v>2.5576289290475634E-3</v>
      </c>
      <c r="G49" s="6">
        <f>(SUMIFS('city centre offline'!$I$2:$I$2047,'overall city offline'!$A$2:$A$2047,$A49,'city centre offline'!$B$2:$B$2047,G$3)*SUMIFS('city centre offline'!$C$2:$C$2047,'city centre offline'!$A$2:$A$2047,$A49,'city centre offline'!$B$2:$B$2047,G$3))/(SUMIFS('city centre offline'!$I$2:$I$2047,'city centre offline'!$A$2:$A$2047,$A49,'city centre offline'!$B$2:$B$2047,G$2))</f>
        <v>0.5241294140624343</v>
      </c>
      <c r="H49" s="6">
        <f>(SUMIFS('city centre offline'!$I$2:$I$2047,'overall city offline'!$A$2:$A$2047,$A49,'city centre offline'!$B$2:$B$2047,H$3)*SUMIFS('city centre offline'!$C$2:$C$2047,'city centre offline'!$A$2:$A$2047,$A49,'city centre offline'!$B$2:$B$2047,H$3))/(SUMIFS('city centre offline'!$I$2:$I$2047,'city centre offline'!$A$2:$A$2047,$A49,'city centre offline'!$B$2:$B$2047,H$2))</f>
        <v>0.97428436764710913</v>
      </c>
      <c r="I49" s="6">
        <f>(SUMIFS('city centre offline'!$I$2:$I$2047,'overall city offline'!$A$2:$A$2047,$A49,'city centre offline'!$B$2:$B$2047,I$3)*SUMIFS('city centre offline'!$C$2:$C$2047,'city centre offline'!$A$2:$A$2047,$A49,'city centre offline'!$B$2:$B$2047,I$3))/(SUMIFS('city centre offline'!$I$2:$I$2047,'city centre offline'!$A$2:$A$2047,$A49,'city centre offline'!$B$2:$B$2047,I$2))</f>
        <v>1.0475670306178415</v>
      </c>
      <c r="J49" s="6">
        <f>(SUMIFS('city centre offline'!$I$2:$I$2047,'overall city offline'!$A$2:$A$2047,$A49,'city centre offline'!$B$2:$B$2047,J$3)*SUMIFS('city centre offline'!$C$2:$C$2047,'city centre offline'!$A$2:$A$2047,$A49,'city centre offline'!$B$2:$B$2047,J$3))/(SUMIFS('city centre offline'!$I$2:$I$2047,'city centre offline'!$A$2:$A$2047,$A49,'city centre offline'!$B$2:$B$2047,J$2))</f>
        <v>0.94059086004258174</v>
      </c>
      <c r="K49" s="6">
        <f>(SUMIFS('city centre offline'!$I$2:$I$2047,'overall city offline'!$A$2:$A$2047,$A49,'city centre offline'!$B$2:$B$2047,K$3)*SUMIFS('city centre offline'!$C$2:$C$2047,'city centre offline'!$A$2:$A$2047,$A49,'city centre offline'!$B$2:$B$2047,K$3))/(SUMIFS('city centre offline'!$I$2:$I$2047,'city centre offline'!$A$2:$A$2047,$A49,'city centre offline'!$B$2:$B$2047,K$2))</f>
        <v>1.1792938394601808</v>
      </c>
      <c r="L49" s="6">
        <f>(SUMIFS('city centre offline'!$I$2:$I$2047,'overall city offline'!$A$2:$A$2047,$A49,'city centre offline'!$B$2:$B$2047,L$3)*SUMIFS('city centre offline'!$C$2:$C$2047,'city centre offline'!$A$2:$A$2047,$A49,'city centre offline'!$B$2:$B$2047,L$3))/(SUMIFS('city centre offline'!$I$2:$I$2047,'city centre offline'!$A$2:$A$2047,$A49,'city centre offline'!$B$2:$B$2047,L$2))</f>
        <v>0.23241065729743357</v>
      </c>
      <c r="M49" s="6">
        <f>(SUMIFS('city centre offline'!$I$2:$I$2047,'overall city offline'!$A$2:$A$2047,$A49,'city centre offline'!$B$2:$B$2047,M$3)*SUMIFS('city centre offline'!$C$2:$C$2047,'city centre offline'!$A$2:$A$2047,$A49,'city centre offline'!$B$2:$B$2047,M$3))/(SUMIFS('city centre offline'!$I$2:$I$2047,'city centre offline'!$A$2:$A$2047,$A49,'city centre offline'!$B$2:$B$2047,M$2))</f>
        <v>1.0199392274407006</v>
      </c>
      <c r="N49" s="6">
        <f>(SUMIFS('city centre offline'!$I$2:$I$2047,'overall city offline'!$A$2:$A$2047,$A49,'city centre offline'!$B$2:$B$2047,N$3)*SUMIFS('city centre offline'!$C$2:$C$2047,'city centre offline'!$A$2:$A$2047,$A49,'city centre offline'!$B$2:$B$2047,N$3))/(SUMIFS('city centre offline'!$I$2:$I$2047,'city centre offline'!$A$2:$A$2047,$A49,'city centre offline'!$B$2:$B$2047,N$2))</f>
        <v>2.1908651261700485E-2</v>
      </c>
      <c r="O49" s="6">
        <f>(SUMIFS('city centre offline'!$I$2:$I$2047,'overall city offline'!$A$2:$A$2047,$A49,'city centre offline'!$B$2:$B$2047,O$3)*SUMIFS('city centre offline'!$C$2:$C$2047,'city centre offline'!$A$2:$A$2047,$A49,'city centre offline'!$B$2:$B$2047,O$3))/(SUMIFS('city centre offline'!$I$2:$I$2047,'city centre offline'!$A$2:$A$2047,$A49,'city centre offline'!$B$2:$B$2047,O$2))</f>
        <v>2.3525438982764796E-2</v>
      </c>
      <c r="P49" s="6">
        <f>(SUMIFS('city centre offline'!$I$2:$I$2047,'overall city offline'!$A$2:$A$2047,$A49,'city centre offline'!$B$2:$B$2047,P$3)*SUMIFS('city centre offline'!$C$2:$C$2047,'city centre offline'!$A$2:$A$2047,$A49,'city centre offline'!$B$2:$B$2047,P$3))/(SUMIFS('city centre offline'!$I$2:$I$2047,'city centre offline'!$A$2:$A$2047,$A49,'city centre offline'!$B$2:$B$2047,P$2))</f>
        <v>2.6540654859322558E-2</v>
      </c>
      <c r="Q49" s="6">
        <f>(SUMIFS('city centre offline'!$I$2:$I$2047,'overall city offline'!$A$2:$A$2047,$A49,'city centre offline'!$B$2:$B$2047,Q$3)*SUMIFS('city centre offline'!$C$2:$C$2047,'city centre offline'!$A$2:$A$2047,$A49,'city centre offline'!$B$2:$B$2047,Q$3))/(SUMIFS('city centre offline'!$I$2:$I$2047,'city centre offline'!$A$2:$A$2047,$A49,'city centre offline'!$B$2:$B$2047,Q$2))</f>
        <v>0.96016447853847886</v>
      </c>
      <c r="R49" s="6">
        <f>(SUMIFS('city centre offline'!$I$2:$I$2047,'overall city offline'!$A$2:$A$2047,$A49,'city centre offline'!$B$2:$B$2047,R$3)*SUMIFS('city centre offline'!$C$2:$C$2047,'city centre offline'!$A$2:$A$2047,$A49,'city centre offline'!$B$2:$B$2047,R$3))/(SUMIFS('city centre offline'!$I$2:$I$2047,'city centre offline'!$A$2:$A$2047,$A49,'city centre offline'!$B$2:$B$2047,R$2))</f>
        <v>1.084081232550224</v>
      </c>
      <c r="S49" s="6">
        <f>(SUMIFS('city centre offline'!$I$2:$I$2047,'overall city offline'!$A$2:$A$2047,$A49,'city centre offline'!$B$2:$B$2047,S$3)*SUMIFS('city centre offline'!$C$2:$C$2047,'city centre offline'!$A$2:$A$2047,$A49,'city centre offline'!$B$2:$B$2047,S$3))/(SUMIFS('city centre offline'!$I$2:$I$2047,'city centre offline'!$A$2:$A$2047,$A49,'city centre offline'!$B$2:$B$2047,S$2))</f>
        <v>0.91183835302304861</v>
      </c>
      <c r="T49" s="6">
        <f>(SUMIFS('city centre offline'!$I$2:$I$2047,'overall city offline'!$A$2:$A$2047,$A49,'city centre offline'!$B$2:$B$2047,T$3)*SUMIFS('city centre offline'!$C$2:$C$2047,'city centre offline'!$A$2:$A$2047,$A49,'city centre offline'!$B$2:$B$2047,T$3))/(SUMIFS('city centre offline'!$I$2:$I$2047,'city centre offline'!$A$2:$A$2047,$A49,'city centre offline'!$B$2:$B$2047,T$2))</f>
        <v>0.90713865648202463</v>
      </c>
      <c r="U49" s="6">
        <f>(SUMIFS('city centre offline'!$I$2:$I$2047,'overall city offline'!$A$2:$A$2047,$A49,'city centre offline'!$B$2:$B$2047,U$3)*SUMIFS('city centre offline'!$C$2:$C$2047,'city centre offline'!$A$2:$A$2047,$A49,'city centre offline'!$B$2:$B$2047,U$3))/(SUMIFS('city centre offline'!$I$2:$I$2047,'city centre offline'!$A$2:$A$2047,$A49,'city centre offline'!$B$2:$B$2047,U$2))</f>
        <v>0.97108707261999327</v>
      </c>
      <c r="V49" s="6">
        <f>(SUMIFS('city centre offline'!$I$2:$I$2047,'overall city offline'!$A$2:$A$2047,$A49,'city centre offline'!$B$2:$B$2047,V$3)*SUMIFS('city centre offline'!$C$2:$C$2047,'city centre offline'!$A$2:$A$2047,$A49,'city centre offline'!$B$2:$B$2047,V$3))/(SUMIFS('city centre offline'!$I$2:$I$2047,'city centre offline'!$A$2:$A$2047,$A49,'city centre offline'!$B$2:$B$2047,V$2))</f>
        <v>0.94104518999082831</v>
      </c>
    </row>
    <row r="50" spans="1:22" x14ac:dyDescent="0.25">
      <c r="A50" s="5" t="s">
        <v>53</v>
      </c>
      <c r="B50" s="6">
        <f>(SUMIFS('city centre offline'!$I$2:$I$2047,'overall city offline'!$A$2:$A$2047,$A50,'city centre offline'!$B$2:$B$2047,B$3)*SUMIFS('city centre offline'!$C$2:$C$2047,'city centre offline'!$A$2:$A$2047,$A50,'city centre offline'!$B$2:$B$2047,B$3))/(SUMIFS('city centre offline'!$I$2:$I$2047,'city centre offline'!$A$2:$A$2047,$A50,'city centre offline'!$B$2:$B$2047,B$2))</f>
        <v>0.77350806618583745</v>
      </c>
      <c r="C50" s="6">
        <f>(SUMIFS('city centre offline'!$I$2:$I$2047,'overall city offline'!$A$2:$A$2047,$A50,'city centre offline'!$B$2:$B$2047,C$3)*SUMIFS('city centre offline'!$C$2:$C$2047,'city centre offline'!$A$2:$A$2047,$A50,'city centre offline'!$B$2:$B$2047,C$3))/(SUMIFS('city centre offline'!$I$2:$I$2047,'city centre offline'!$A$2:$A$2047,$A50,'city centre offline'!$B$2:$B$2047,C$2))</f>
        <v>0.92840613541049377</v>
      </c>
      <c r="D50" s="6">
        <f>(SUMIFS('city centre offline'!$I$2:$I$2047,'overall city offline'!$A$2:$A$2047,$A50,'city centre offline'!$B$2:$B$2047,D$3)*SUMIFS('city centre offline'!$C$2:$C$2047,'city centre offline'!$A$2:$A$2047,$A50,'city centre offline'!$B$2:$B$2047,D$3))/(SUMIFS('city centre offline'!$I$2:$I$2047,'city centre offline'!$A$2:$A$2047,$A50,'city centre offline'!$B$2:$B$2047,D$2))</f>
        <v>0.70385068443224175</v>
      </c>
      <c r="E50" s="6">
        <f>(SUMIFS('city centre offline'!$I$2:$I$2047,'overall city offline'!$A$2:$A$2047,$A50,'city centre offline'!$B$2:$B$2047,E$3)*SUMIFS('city centre offline'!$C$2:$C$2047,'city centre offline'!$A$2:$A$2047,$A50,'city centre offline'!$B$2:$B$2047,E$3))/(SUMIFS('city centre offline'!$I$2:$I$2047,'city centre offline'!$A$2:$A$2047,$A50,'city centre offline'!$B$2:$B$2047,E$2))</f>
        <v>4.9152752501676306E-2</v>
      </c>
      <c r="F50" s="6">
        <f>(SUMIFS('city centre offline'!$I$2:$I$2047,'overall city offline'!$A$2:$A$2047,$A50,'city centre offline'!$B$2:$B$2047,F$3)*SUMIFS('city centre offline'!$C$2:$C$2047,'city centre offline'!$A$2:$A$2047,$A50,'city centre offline'!$B$2:$B$2047,F$3))/(SUMIFS('city centre offline'!$I$2:$I$2047,'city centre offline'!$A$2:$A$2047,$A50,'city centre offline'!$B$2:$B$2047,F$2))</f>
        <v>6.1004059049414555E-2</v>
      </c>
      <c r="G50" s="6">
        <f>(SUMIFS('city centre offline'!$I$2:$I$2047,'overall city offline'!$A$2:$A$2047,$A50,'city centre offline'!$B$2:$B$2047,G$3)*SUMIFS('city centre offline'!$C$2:$C$2047,'city centre offline'!$A$2:$A$2047,$A50,'city centre offline'!$B$2:$B$2047,G$3))/(SUMIFS('city centre offline'!$I$2:$I$2047,'city centre offline'!$A$2:$A$2047,$A50,'city centre offline'!$B$2:$B$2047,G$2))</f>
        <v>0.40828713878075701</v>
      </c>
      <c r="H50" s="6">
        <f>(SUMIFS('city centre offline'!$I$2:$I$2047,'overall city offline'!$A$2:$A$2047,$A50,'city centre offline'!$B$2:$B$2047,H$3)*SUMIFS('city centre offline'!$C$2:$C$2047,'city centre offline'!$A$2:$A$2047,$A50,'city centre offline'!$B$2:$B$2047,H$3))/(SUMIFS('city centre offline'!$I$2:$I$2047,'city centre offline'!$A$2:$A$2047,$A50,'city centre offline'!$B$2:$B$2047,H$2))</f>
        <v>0.78420022635022191</v>
      </c>
      <c r="I50" s="6">
        <f>(SUMIFS('city centre offline'!$I$2:$I$2047,'overall city offline'!$A$2:$A$2047,$A50,'city centre offline'!$B$2:$B$2047,I$3)*SUMIFS('city centre offline'!$C$2:$C$2047,'city centre offline'!$A$2:$A$2047,$A50,'city centre offline'!$B$2:$B$2047,I$3))/(SUMIFS('city centre offline'!$I$2:$I$2047,'city centre offline'!$A$2:$A$2047,$A50,'city centre offline'!$B$2:$B$2047,I$2))</f>
        <v>0.7984556820702442</v>
      </c>
      <c r="J50" s="6">
        <f>(SUMIFS('city centre offline'!$I$2:$I$2047,'overall city offline'!$A$2:$A$2047,$A50,'city centre offline'!$B$2:$B$2047,J$3)*SUMIFS('city centre offline'!$C$2:$C$2047,'city centre offline'!$A$2:$A$2047,$A50,'city centre offline'!$B$2:$B$2047,J$3))/(SUMIFS('city centre offline'!$I$2:$I$2047,'city centre offline'!$A$2:$A$2047,$A50,'city centre offline'!$B$2:$B$2047,J$2))</f>
        <v>0.77922040182796848</v>
      </c>
      <c r="K50" s="6">
        <f>(SUMIFS('city centre offline'!$I$2:$I$2047,'overall city offline'!$A$2:$A$2047,$A50,'city centre offline'!$B$2:$B$2047,K$3)*SUMIFS('city centre offline'!$C$2:$C$2047,'city centre offline'!$A$2:$A$2047,$A50,'city centre offline'!$B$2:$B$2047,K$3))/(SUMIFS('city centre offline'!$I$2:$I$2047,'city centre offline'!$A$2:$A$2047,$A50,'city centre offline'!$B$2:$B$2047,K$2))</f>
        <v>0.78182732355036688</v>
      </c>
      <c r="L50" s="6">
        <f>(SUMIFS('city centre offline'!$I$2:$I$2047,'overall city offline'!$A$2:$A$2047,$A50,'city centre offline'!$B$2:$B$2047,L$3)*SUMIFS('city centre offline'!$C$2:$C$2047,'city centre offline'!$A$2:$A$2047,$A50,'city centre offline'!$B$2:$B$2047,L$3))/(SUMIFS('city centre offline'!$I$2:$I$2047,'city centre offline'!$A$2:$A$2047,$A50,'city centre offline'!$B$2:$B$2047,L$2))</f>
        <v>0.22831049378803936</v>
      </c>
      <c r="M50" s="6">
        <f>(SUMIFS('city centre offline'!$I$2:$I$2047,'overall city offline'!$A$2:$A$2047,$A50,'city centre offline'!$B$2:$B$2047,M$3)*SUMIFS('city centre offline'!$C$2:$C$2047,'city centre offline'!$A$2:$A$2047,$A50,'city centre offline'!$B$2:$B$2047,M$3))/(SUMIFS('city centre offline'!$I$2:$I$2047,'city centre offline'!$A$2:$A$2047,$A50,'city centre offline'!$B$2:$B$2047,M$2))</f>
        <v>1.3247070874571696</v>
      </c>
      <c r="N50" s="6">
        <f>(SUMIFS('city centre offline'!$I$2:$I$2047,'overall city offline'!$A$2:$A$2047,$A50,'city centre offline'!$B$2:$B$2047,N$3)*SUMIFS('city centre offline'!$C$2:$C$2047,'city centre offline'!$A$2:$A$2047,$A50,'city centre offline'!$B$2:$B$2047,N$3))/(SUMIFS('city centre offline'!$I$2:$I$2047,'city centre offline'!$A$2:$A$2047,$A50,'city centre offline'!$B$2:$B$2047,N$2))</f>
        <v>6.6863197932875096E-2</v>
      </c>
      <c r="O50" s="6">
        <f>(SUMIFS('city centre offline'!$I$2:$I$2047,'overall city offline'!$A$2:$A$2047,$A50,'city centre offline'!$B$2:$B$2047,O$3)*SUMIFS('city centre offline'!$C$2:$C$2047,'city centre offline'!$A$2:$A$2047,$A50,'city centre offline'!$B$2:$B$2047,O$3))/(SUMIFS('city centre offline'!$I$2:$I$2047,'city centre offline'!$A$2:$A$2047,$A50,'city centre offline'!$B$2:$B$2047,O$2))</f>
        <v>7.0655476863790825E-2</v>
      </c>
      <c r="P50" s="6">
        <f>(SUMIFS('city centre offline'!$I$2:$I$2047,'overall city offline'!$A$2:$A$2047,$A50,'city centre offline'!$B$2:$B$2047,P$3)*SUMIFS('city centre offline'!$C$2:$C$2047,'city centre offline'!$A$2:$A$2047,$A50,'city centre offline'!$B$2:$B$2047,P$3))/(SUMIFS('city centre offline'!$I$2:$I$2047,'city centre offline'!$A$2:$A$2047,$A50,'city centre offline'!$B$2:$B$2047,P$2))</f>
        <v>9.0286064046814163E-2</v>
      </c>
      <c r="Q50" s="6">
        <f>(SUMIFS('city centre offline'!$I$2:$I$2047,'overall city offline'!$A$2:$A$2047,$A50,'city centre offline'!$B$2:$B$2047,Q$3)*SUMIFS('city centre offline'!$C$2:$C$2047,'city centre offline'!$A$2:$A$2047,$A50,'city centre offline'!$B$2:$B$2047,Q$3))/(SUMIFS('city centre offline'!$I$2:$I$2047,'city centre offline'!$A$2:$A$2047,$A50,'city centre offline'!$B$2:$B$2047,Q$2))</f>
        <v>0.82486382046162765</v>
      </c>
      <c r="R50" s="6">
        <f>(SUMIFS('city centre offline'!$I$2:$I$2047,'overall city offline'!$A$2:$A$2047,$A50,'city centre offline'!$B$2:$B$2047,R$3)*SUMIFS('city centre offline'!$C$2:$C$2047,'city centre offline'!$A$2:$A$2047,$A50,'city centre offline'!$B$2:$B$2047,R$3))/(SUMIFS('city centre offline'!$I$2:$I$2047,'city centre offline'!$A$2:$A$2047,$A50,'city centre offline'!$B$2:$B$2047,R$2))</f>
        <v>0.85688197389881338</v>
      </c>
      <c r="S50" s="6">
        <f>(SUMIFS('city centre offline'!$I$2:$I$2047,'overall city offline'!$A$2:$A$2047,$A50,'city centre offline'!$B$2:$B$2047,S$3)*SUMIFS('city centre offline'!$C$2:$C$2047,'city centre offline'!$A$2:$A$2047,$A50,'city centre offline'!$B$2:$B$2047,S$3))/(SUMIFS('city centre offline'!$I$2:$I$2047,'city centre offline'!$A$2:$A$2047,$A50,'city centre offline'!$B$2:$B$2047,S$2))</f>
        <v>0.79877414131223512</v>
      </c>
      <c r="T50" s="6">
        <f>(SUMIFS('city centre offline'!$I$2:$I$2047,'overall city offline'!$A$2:$A$2047,$A50,'city centre offline'!$B$2:$B$2047,T$3)*SUMIFS('city centre offline'!$C$2:$C$2047,'city centre offline'!$A$2:$A$2047,$A50,'city centre offline'!$B$2:$B$2047,T$3))/(SUMIFS('city centre offline'!$I$2:$I$2047,'city centre offline'!$A$2:$A$2047,$A50,'city centre offline'!$B$2:$B$2047,T$2))</f>
        <v>0.84144085513615974</v>
      </c>
      <c r="U50" s="6">
        <f>(SUMIFS('city centre offline'!$I$2:$I$2047,'overall city offline'!$A$2:$A$2047,$A50,'city centre offline'!$B$2:$B$2047,U$3)*SUMIFS('city centre offline'!$C$2:$C$2047,'city centre offline'!$A$2:$A$2047,$A50,'city centre offline'!$B$2:$B$2047,U$3))/(SUMIFS('city centre offline'!$I$2:$I$2047,'city centre offline'!$A$2:$A$2047,$A50,'city centre offline'!$B$2:$B$2047,U$2))</f>
        <v>0.90414736835686826</v>
      </c>
      <c r="V50" s="6">
        <f>(SUMIFS('city centre offline'!$I$2:$I$2047,'overall city offline'!$A$2:$A$2047,$A50,'city centre offline'!$B$2:$B$2047,V$3)*SUMIFS('city centre offline'!$C$2:$C$2047,'city centre offline'!$A$2:$A$2047,$A50,'city centre offline'!$B$2:$B$2047,V$3))/(SUMIFS('city centre offline'!$I$2:$I$2047,'city centre offline'!$A$2:$A$2047,$A50,'city centre offline'!$B$2:$B$2047,V$2))</f>
        <v>0.87915370433827522</v>
      </c>
    </row>
    <row r="51" spans="1:22" x14ac:dyDescent="0.25">
      <c r="A51" s="5" t="s">
        <v>54</v>
      </c>
      <c r="B51" s="6">
        <f>(SUMIFS('city centre offline'!$I$2:$I$2047,'overall city offline'!$A$2:$A$2047,$A51,'city centre offline'!$B$2:$B$2047,B$3)*SUMIFS('city centre offline'!$C$2:$C$2047,'city centre offline'!$A$2:$A$2047,$A51,'city centre offline'!$B$2:$B$2047,B$3))/(SUMIFS('city centre offline'!$I$2:$I$2047,'city centre offline'!$A$2:$A$2047,$A51,'city centre offline'!$B$2:$B$2047,B$2))</f>
        <v>0.75555186192895307</v>
      </c>
      <c r="C51" s="6">
        <f>(SUMIFS('city centre offline'!$I$2:$I$2047,'overall city offline'!$A$2:$A$2047,$A51,'city centre offline'!$B$2:$B$2047,C$3)*SUMIFS('city centre offline'!$C$2:$C$2047,'city centre offline'!$A$2:$A$2047,$A51,'city centre offline'!$B$2:$B$2047,C$3))/(SUMIFS('city centre offline'!$I$2:$I$2047,'city centre offline'!$A$2:$A$2047,$A51,'city centre offline'!$B$2:$B$2047,C$2))</f>
        <v>0.78154670101231183</v>
      </c>
      <c r="D51" s="6">
        <f>(SUMIFS('city centre offline'!$I$2:$I$2047,'overall city offline'!$A$2:$A$2047,$A51,'city centre offline'!$B$2:$B$2047,D$3)*SUMIFS('city centre offline'!$C$2:$C$2047,'city centre offline'!$A$2:$A$2047,$A51,'city centre offline'!$B$2:$B$2047,D$3))/(SUMIFS('city centre offline'!$I$2:$I$2047,'city centre offline'!$A$2:$A$2047,$A51,'city centre offline'!$B$2:$B$2047,D$2))</f>
        <v>0.43022866904612289</v>
      </c>
      <c r="E51" s="6">
        <f>(SUMIFS('city centre offline'!$I$2:$I$2047,'overall city offline'!$A$2:$A$2047,$A51,'city centre offline'!$B$2:$B$2047,E$3)*SUMIFS('city centre offline'!$C$2:$C$2047,'city centre offline'!$A$2:$A$2047,$A51,'city centre offline'!$B$2:$B$2047,E$3))/(SUMIFS('city centre offline'!$I$2:$I$2047,'city centre offline'!$A$2:$A$2047,$A51,'city centre offline'!$B$2:$B$2047,E$2))</f>
        <v>4.7155153144850706E-2</v>
      </c>
      <c r="F51" s="6">
        <f>(SUMIFS('city centre offline'!$I$2:$I$2047,'overall city offline'!$A$2:$A$2047,$A51,'city centre offline'!$B$2:$B$2047,F$3)*SUMIFS('city centre offline'!$C$2:$C$2047,'city centre offline'!$A$2:$A$2047,$A51,'city centre offline'!$B$2:$B$2047,F$3))/(SUMIFS('city centre offline'!$I$2:$I$2047,'city centre offline'!$A$2:$A$2047,$A51,'city centre offline'!$B$2:$B$2047,F$2))</f>
        <v>6.972986520063354E-2</v>
      </c>
      <c r="G51" s="6">
        <f>(SUMIFS('city centre offline'!$I$2:$I$2047,'overall city offline'!$A$2:$A$2047,$A51,'city centre offline'!$B$2:$B$2047,G$3)*SUMIFS('city centre offline'!$C$2:$C$2047,'city centre offline'!$A$2:$A$2047,$A51,'city centre offline'!$B$2:$B$2047,G$3))/(SUMIFS('city centre offline'!$I$2:$I$2047,'city centre offline'!$A$2:$A$2047,$A51,'city centre offline'!$B$2:$B$2047,G$2))</f>
        <v>0.32079592717100525</v>
      </c>
      <c r="H51" s="6">
        <f>(SUMIFS('city centre offline'!$I$2:$I$2047,'overall city offline'!$A$2:$A$2047,$A51,'city centre offline'!$B$2:$B$2047,H$3)*SUMIFS('city centre offline'!$C$2:$C$2047,'city centre offline'!$A$2:$A$2047,$A51,'city centre offline'!$B$2:$B$2047,H$3))/(SUMIFS('city centre offline'!$I$2:$I$2047,'city centre offline'!$A$2:$A$2047,$A51,'city centre offline'!$B$2:$B$2047,H$2))</f>
        <v>0.6342054723036169</v>
      </c>
      <c r="I51" s="6">
        <f>(SUMIFS('city centre offline'!$I$2:$I$2047,'overall city offline'!$A$2:$A$2047,$A51,'city centre offline'!$B$2:$B$2047,I$3)*SUMIFS('city centre offline'!$C$2:$C$2047,'city centre offline'!$A$2:$A$2047,$A51,'city centre offline'!$B$2:$B$2047,I$3))/(SUMIFS('city centre offline'!$I$2:$I$2047,'city centre offline'!$A$2:$A$2047,$A51,'city centre offline'!$B$2:$B$2047,I$2))</f>
        <v>0.76957445645475686</v>
      </c>
      <c r="J51" s="6">
        <f>(SUMIFS('city centre offline'!$I$2:$I$2047,'overall city offline'!$A$2:$A$2047,$A51,'city centre offline'!$B$2:$B$2047,J$3)*SUMIFS('city centre offline'!$C$2:$C$2047,'city centre offline'!$A$2:$A$2047,$A51,'city centre offline'!$B$2:$B$2047,J$3))/(SUMIFS('city centre offline'!$I$2:$I$2047,'city centre offline'!$A$2:$A$2047,$A51,'city centre offline'!$B$2:$B$2047,J$2))</f>
        <v>0.68188100132083518</v>
      </c>
      <c r="K51" s="6">
        <f>(SUMIFS('city centre offline'!$I$2:$I$2047,'overall city offline'!$A$2:$A$2047,$A51,'city centre offline'!$B$2:$B$2047,K$3)*SUMIFS('city centre offline'!$C$2:$C$2047,'city centre offline'!$A$2:$A$2047,$A51,'city centre offline'!$B$2:$B$2047,K$3))/(SUMIFS('city centre offline'!$I$2:$I$2047,'city centre offline'!$A$2:$A$2047,$A51,'city centre offline'!$B$2:$B$2047,K$2))</f>
        <v>0.75921430205344553</v>
      </c>
      <c r="L51" s="6">
        <f>(SUMIFS('city centre offline'!$I$2:$I$2047,'overall city offline'!$A$2:$A$2047,$A51,'city centre offline'!$B$2:$B$2047,L$3)*SUMIFS('city centre offline'!$C$2:$C$2047,'city centre offline'!$A$2:$A$2047,$A51,'city centre offline'!$B$2:$B$2047,L$3))/(SUMIFS('city centre offline'!$I$2:$I$2047,'city centre offline'!$A$2:$A$2047,$A51,'city centre offline'!$B$2:$B$2047,L$2))</f>
        <v>0.20285536876824986</v>
      </c>
      <c r="M51" s="6">
        <f>(SUMIFS('city centre offline'!$I$2:$I$2047,'overall city offline'!$A$2:$A$2047,$A51,'city centre offline'!$B$2:$B$2047,M$3)*SUMIFS('city centre offline'!$C$2:$C$2047,'city centre offline'!$A$2:$A$2047,$A51,'city centre offline'!$B$2:$B$2047,M$3))/(SUMIFS('city centre offline'!$I$2:$I$2047,'city centre offline'!$A$2:$A$2047,$A51,'city centre offline'!$B$2:$B$2047,M$2))</f>
        <v>0.80295101149592485</v>
      </c>
      <c r="N51" s="6">
        <f>(SUMIFS('city centre offline'!$I$2:$I$2047,'overall city offline'!$A$2:$A$2047,$A51,'city centre offline'!$B$2:$B$2047,N$3)*SUMIFS('city centre offline'!$C$2:$C$2047,'city centre offline'!$A$2:$A$2047,$A51,'city centre offline'!$B$2:$B$2047,N$3))/(SUMIFS('city centre offline'!$I$2:$I$2047,'city centre offline'!$A$2:$A$2047,$A51,'city centre offline'!$B$2:$B$2047,N$2))</f>
        <v>7.5281260066847211E-2</v>
      </c>
      <c r="O51" s="6">
        <f>(SUMIFS('city centre offline'!$I$2:$I$2047,'overall city offline'!$A$2:$A$2047,$A51,'city centre offline'!$B$2:$B$2047,O$3)*SUMIFS('city centre offline'!$C$2:$C$2047,'city centre offline'!$A$2:$A$2047,$A51,'city centre offline'!$B$2:$B$2047,O$3))/(SUMIFS('city centre offline'!$I$2:$I$2047,'city centre offline'!$A$2:$A$2047,$A51,'city centre offline'!$B$2:$B$2047,O$2))</f>
        <v>8.6298165856050893E-2</v>
      </c>
      <c r="P51" s="6">
        <f>(SUMIFS('city centre offline'!$I$2:$I$2047,'overall city offline'!$A$2:$A$2047,$A51,'city centre offline'!$B$2:$B$2047,P$3)*SUMIFS('city centre offline'!$C$2:$C$2047,'city centre offline'!$A$2:$A$2047,$A51,'city centre offline'!$B$2:$B$2047,P$3))/(SUMIFS('city centre offline'!$I$2:$I$2047,'city centre offline'!$A$2:$A$2047,$A51,'city centre offline'!$B$2:$B$2047,P$2))</f>
        <v>0.1101485162779014</v>
      </c>
      <c r="Q51" s="6">
        <f>(SUMIFS('city centre offline'!$I$2:$I$2047,'overall city offline'!$A$2:$A$2047,$A51,'city centre offline'!$B$2:$B$2047,Q$3)*SUMIFS('city centre offline'!$C$2:$C$2047,'city centre offline'!$A$2:$A$2047,$A51,'city centre offline'!$B$2:$B$2047,Q$3))/(SUMIFS('city centre offline'!$I$2:$I$2047,'city centre offline'!$A$2:$A$2047,$A51,'city centre offline'!$B$2:$B$2047,Q$2))</f>
        <v>0.68101791083520669</v>
      </c>
      <c r="R51" s="6">
        <f>(SUMIFS('city centre offline'!$I$2:$I$2047,'overall city offline'!$A$2:$A$2047,$A51,'city centre offline'!$B$2:$B$2047,R$3)*SUMIFS('city centre offline'!$C$2:$C$2047,'city centre offline'!$A$2:$A$2047,$A51,'city centre offline'!$B$2:$B$2047,R$3))/(SUMIFS('city centre offline'!$I$2:$I$2047,'city centre offline'!$A$2:$A$2047,$A51,'city centre offline'!$B$2:$B$2047,R$2))</f>
        <v>0.83437364364265276</v>
      </c>
      <c r="S51" s="6">
        <f>(SUMIFS('city centre offline'!$I$2:$I$2047,'overall city offline'!$A$2:$A$2047,$A51,'city centre offline'!$B$2:$B$2047,S$3)*SUMIFS('city centre offline'!$C$2:$C$2047,'city centre offline'!$A$2:$A$2047,$A51,'city centre offline'!$B$2:$B$2047,S$3))/(SUMIFS('city centre offline'!$I$2:$I$2047,'city centre offline'!$A$2:$A$2047,$A51,'city centre offline'!$B$2:$B$2047,S$2))</f>
        <v>0.7243749310096208</v>
      </c>
      <c r="T51" s="6">
        <f>(SUMIFS('city centre offline'!$I$2:$I$2047,'overall city offline'!$A$2:$A$2047,$A51,'city centre offline'!$B$2:$B$2047,T$3)*SUMIFS('city centre offline'!$C$2:$C$2047,'city centre offline'!$A$2:$A$2047,$A51,'city centre offline'!$B$2:$B$2047,T$3))/(SUMIFS('city centre offline'!$I$2:$I$2047,'city centre offline'!$A$2:$A$2047,$A51,'city centre offline'!$B$2:$B$2047,T$2))</f>
        <v>0.80064159163208515</v>
      </c>
      <c r="U51" s="6">
        <f>(SUMIFS('city centre offline'!$I$2:$I$2047,'overall city offline'!$A$2:$A$2047,$A51,'city centre offline'!$B$2:$B$2047,U$3)*SUMIFS('city centre offline'!$C$2:$C$2047,'city centre offline'!$A$2:$A$2047,$A51,'city centre offline'!$B$2:$B$2047,U$3))/(SUMIFS('city centre offline'!$I$2:$I$2047,'city centre offline'!$A$2:$A$2047,$A51,'city centre offline'!$B$2:$B$2047,U$2))</f>
        <v>0.84981017203909504</v>
      </c>
      <c r="V51" s="6">
        <f>(SUMIFS('city centre offline'!$I$2:$I$2047,'overall city offline'!$A$2:$A$2047,$A51,'city centre offline'!$B$2:$B$2047,V$3)*SUMIFS('city centre offline'!$C$2:$C$2047,'city centre offline'!$A$2:$A$2047,$A51,'city centre offline'!$B$2:$B$2047,V$3))/(SUMIFS('city centre offline'!$I$2:$I$2047,'city centre offline'!$A$2:$A$2047,$A51,'city centre offline'!$B$2:$B$2047,V$2))</f>
        <v>0.76045651082592192</v>
      </c>
    </row>
    <row r="52" spans="1:22" x14ac:dyDescent="0.25">
      <c r="A52" s="5" t="s">
        <v>55</v>
      </c>
      <c r="B52" s="6">
        <f>(SUMIFS('city centre offline'!$I$2:$I$2047,'overall city offline'!$A$2:$A$2047,$A52,'city centre offline'!$B$2:$B$2047,B$3)*SUMIFS('city centre offline'!$C$2:$C$2047,'city centre offline'!$A$2:$A$2047,$A52,'city centre offline'!$B$2:$B$2047,B$3))/(SUMIFS('city centre offline'!$I$2:$I$2047,'city centre offline'!$A$2:$A$2047,$A52,'city centre offline'!$B$2:$B$2047,B$2))</f>
        <v>0.80619404253837101</v>
      </c>
      <c r="C52" s="6">
        <f>(SUMIFS('city centre offline'!$I$2:$I$2047,'overall city offline'!$A$2:$A$2047,$A52,'city centre offline'!$B$2:$B$2047,C$3)*SUMIFS('city centre offline'!$C$2:$C$2047,'city centre offline'!$A$2:$A$2047,$A52,'city centre offline'!$B$2:$B$2047,C$3))/(SUMIFS('city centre offline'!$I$2:$I$2047,'city centre offline'!$A$2:$A$2047,$A52,'city centre offline'!$B$2:$B$2047,C$2))</f>
        <v>0.88524337383952512</v>
      </c>
      <c r="D52" s="6">
        <f>(SUMIFS('city centre offline'!$I$2:$I$2047,'overall city offline'!$A$2:$A$2047,$A52,'city centre offline'!$B$2:$B$2047,D$3)*SUMIFS('city centre offline'!$C$2:$C$2047,'city centre offline'!$A$2:$A$2047,$A52,'city centre offline'!$B$2:$B$2047,D$3))/(SUMIFS('city centre offline'!$I$2:$I$2047,'city centre offline'!$A$2:$A$2047,$A52,'city centre offline'!$B$2:$B$2047,D$2))</f>
        <v>0.56191216638786812</v>
      </c>
      <c r="E52" s="6">
        <f>(SUMIFS('city centre offline'!$I$2:$I$2047,'overall city offline'!$A$2:$A$2047,$A52,'city centre offline'!$B$2:$B$2047,E$3)*SUMIFS('city centre offline'!$C$2:$C$2047,'city centre offline'!$A$2:$A$2047,$A52,'city centre offline'!$B$2:$B$2047,E$3))/(SUMIFS('city centre offline'!$I$2:$I$2047,'city centre offline'!$A$2:$A$2047,$A52,'city centre offline'!$B$2:$B$2047,E$2))</f>
        <v>4.7564622724028394E-2</v>
      </c>
      <c r="F52" s="6">
        <f>(SUMIFS('city centre offline'!$I$2:$I$2047,'overall city offline'!$A$2:$A$2047,$A52,'city centre offline'!$B$2:$B$2047,F$3)*SUMIFS('city centre offline'!$C$2:$C$2047,'city centre offline'!$A$2:$A$2047,$A52,'city centre offline'!$B$2:$B$2047,F$3))/(SUMIFS('city centre offline'!$I$2:$I$2047,'city centre offline'!$A$2:$A$2047,$A52,'city centre offline'!$B$2:$B$2047,F$2))</f>
        <v>8.1101950793966954E-2</v>
      </c>
      <c r="G52" s="6">
        <f>(SUMIFS('city centre offline'!$I$2:$I$2047,'overall city offline'!$A$2:$A$2047,$A52,'city centre offline'!$B$2:$B$2047,G$3)*SUMIFS('city centre offline'!$C$2:$C$2047,'city centre offline'!$A$2:$A$2047,$A52,'city centre offline'!$B$2:$B$2047,G$3))/(SUMIFS('city centre offline'!$I$2:$I$2047,'city centre offline'!$A$2:$A$2047,$A52,'city centre offline'!$B$2:$B$2047,G$2))</f>
        <v>0.50073273499845405</v>
      </c>
      <c r="H52" s="6">
        <f>(SUMIFS('city centre offline'!$I$2:$I$2047,'overall city offline'!$A$2:$A$2047,$A52,'city centre offline'!$B$2:$B$2047,H$3)*SUMIFS('city centre offline'!$C$2:$C$2047,'city centre offline'!$A$2:$A$2047,$A52,'city centre offline'!$B$2:$B$2047,H$3))/(SUMIFS('city centre offline'!$I$2:$I$2047,'city centre offline'!$A$2:$A$2047,$A52,'city centre offline'!$B$2:$B$2047,H$2))</f>
        <v>0.80729554380841984</v>
      </c>
      <c r="I52" s="6">
        <f>(SUMIFS('city centre offline'!$I$2:$I$2047,'overall city offline'!$A$2:$A$2047,$A52,'city centre offline'!$B$2:$B$2047,I$3)*SUMIFS('city centre offline'!$C$2:$C$2047,'city centre offline'!$A$2:$A$2047,$A52,'city centre offline'!$B$2:$B$2047,I$3))/(SUMIFS('city centre offline'!$I$2:$I$2047,'city centre offline'!$A$2:$A$2047,$A52,'city centre offline'!$B$2:$B$2047,I$2))</f>
        <v>0.7472597535105967</v>
      </c>
      <c r="J52" s="6">
        <f>(SUMIFS('city centre offline'!$I$2:$I$2047,'overall city offline'!$A$2:$A$2047,$A52,'city centre offline'!$B$2:$B$2047,J$3)*SUMIFS('city centre offline'!$C$2:$C$2047,'city centre offline'!$A$2:$A$2047,$A52,'city centre offline'!$B$2:$B$2047,J$3))/(SUMIFS('city centre offline'!$I$2:$I$2047,'city centre offline'!$A$2:$A$2047,$A52,'city centre offline'!$B$2:$B$2047,J$2))</f>
        <v>0.73670552086752439</v>
      </c>
      <c r="K52" s="6">
        <f>(SUMIFS('city centre offline'!$I$2:$I$2047,'overall city offline'!$A$2:$A$2047,$A52,'city centre offline'!$B$2:$B$2047,K$3)*SUMIFS('city centre offline'!$C$2:$C$2047,'city centre offline'!$A$2:$A$2047,$A52,'city centre offline'!$B$2:$B$2047,K$3))/(SUMIFS('city centre offline'!$I$2:$I$2047,'city centre offline'!$A$2:$A$2047,$A52,'city centre offline'!$B$2:$B$2047,K$2))</f>
        <v>0.77444060668579917</v>
      </c>
      <c r="L52" s="6">
        <f>(SUMIFS('city centre offline'!$I$2:$I$2047,'overall city offline'!$A$2:$A$2047,$A52,'city centre offline'!$B$2:$B$2047,L$3)*SUMIFS('city centre offline'!$C$2:$C$2047,'city centre offline'!$A$2:$A$2047,$A52,'city centre offline'!$B$2:$B$2047,L$3))/(SUMIFS('city centre offline'!$I$2:$I$2047,'city centre offline'!$A$2:$A$2047,$A52,'city centre offline'!$B$2:$B$2047,L$2))</f>
        <v>0.2067101616341013</v>
      </c>
      <c r="M52" s="6">
        <f>(SUMIFS('city centre offline'!$I$2:$I$2047,'overall city offline'!$A$2:$A$2047,$A52,'city centre offline'!$B$2:$B$2047,M$3)*SUMIFS('city centre offline'!$C$2:$C$2047,'city centre offline'!$A$2:$A$2047,$A52,'city centre offline'!$B$2:$B$2047,M$3))/(SUMIFS('city centre offline'!$I$2:$I$2047,'city centre offline'!$A$2:$A$2047,$A52,'city centre offline'!$B$2:$B$2047,M$2))</f>
        <v>0.91875243727686073</v>
      </c>
      <c r="N52" s="6">
        <f>(SUMIFS('city centre offline'!$I$2:$I$2047,'overall city offline'!$A$2:$A$2047,$A52,'city centre offline'!$B$2:$B$2047,N$3)*SUMIFS('city centre offline'!$C$2:$C$2047,'city centre offline'!$A$2:$A$2047,$A52,'city centre offline'!$B$2:$B$2047,N$3))/(SUMIFS('city centre offline'!$I$2:$I$2047,'city centre offline'!$A$2:$A$2047,$A52,'city centre offline'!$B$2:$B$2047,N$2))</f>
        <v>0.13227472659001088</v>
      </c>
      <c r="O52" s="6">
        <f>(SUMIFS('city centre offline'!$I$2:$I$2047,'overall city offline'!$A$2:$A$2047,$A52,'city centre offline'!$B$2:$B$2047,O$3)*SUMIFS('city centre offline'!$C$2:$C$2047,'city centre offline'!$A$2:$A$2047,$A52,'city centre offline'!$B$2:$B$2047,O$3))/(SUMIFS('city centre offline'!$I$2:$I$2047,'city centre offline'!$A$2:$A$2047,$A52,'city centre offline'!$B$2:$B$2047,O$2))</f>
        <v>0.12462510418735769</v>
      </c>
      <c r="P52" s="6">
        <f>(SUMIFS('city centre offline'!$I$2:$I$2047,'overall city offline'!$A$2:$A$2047,$A52,'city centre offline'!$B$2:$B$2047,P$3)*SUMIFS('city centre offline'!$C$2:$C$2047,'city centre offline'!$A$2:$A$2047,$A52,'city centre offline'!$B$2:$B$2047,P$3))/(SUMIFS('city centre offline'!$I$2:$I$2047,'city centre offline'!$A$2:$A$2047,$A52,'city centre offline'!$B$2:$B$2047,P$2))</f>
        <v>0.13607881556836365</v>
      </c>
      <c r="Q52" s="6">
        <f>(SUMIFS('city centre offline'!$I$2:$I$2047,'overall city offline'!$A$2:$A$2047,$A52,'city centre offline'!$B$2:$B$2047,Q$3)*SUMIFS('city centre offline'!$C$2:$C$2047,'city centre offline'!$A$2:$A$2047,$A52,'city centre offline'!$B$2:$B$2047,Q$3))/(SUMIFS('city centre offline'!$I$2:$I$2047,'city centre offline'!$A$2:$A$2047,$A52,'city centre offline'!$B$2:$B$2047,Q$2))</f>
        <v>0.74728260090195575</v>
      </c>
      <c r="R52" s="6">
        <f>(SUMIFS('city centre offline'!$I$2:$I$2047,'overall city offline'!$A$2:$A$2047,$A52,'city centre offline'!$B$2:$B$2047,R$3)*SUMIFS('city centre offline'!$C$2:$C$2047,'city centre offline'!$A$2:$A$2047,$A52,'city centre offline'!$B$2:$B$2047,R$3))/(SUMIFS('city centre offline'!$I$2:$I$2047,'city centre offline'!$A$2:$A$2047,$A52,'city centre offline'!$B$2:$B$2047,R$2))</f>
        <v>0.80425102543456084</v>
      </c>
      <c r="S52" s="6">
        <f>(SUMIFS('city centre offline'!$I$2:$I$2047,'overall city offline'!$A$2:$A$2047,$A52,'city centre offline'!$B$2:$B$2047,S$3)*SUMIFS('city centre offline'!$C$2:$C$2047,'city centre offline'!$A$2:$A$2047,$A52,'city centre offline'!$B$2:$B$2047,S$3))/(SUMIFS('city centre offline'!$I$2:$I$2047,'city centre offline'!$A$2:$A$2047,$A52,'city centre offline'!$B$2:$B$2047,S$2))</f>
        <v>0.81774649255872245</v>
      </c>
      <c r="T52" s="6">
        <f>(SUMIFS('city centre offline'!$I$2:$I$2047,'overall city offline'!$A$2:$A$2047,$A52,'city centre offline'!$B$2:$B$2047,T$3)*SUMIFS('city centre offline'!$C$2:$C$2047,'city centre offline'!$A$2:$A$2047,$A52,'city centre offline'!$B$2:$B$2047,T$3))/(SUMIFS('city centre offline'!$I$2:$I$2047,'city centre offline'!$A$2:$A$2047,$A52,'city centre offline'!$B$2:$B$2047,T$2))</f>
        <v>0.77121825676636147</v>
      </c>
      <c r="U52" s="6">
        <f>(SUMIFS('city centre offline'!$I$2:$I$2047,'overall city offline'!$A$2:$A$2047,$A52,'city centre offline'!$B$2:$B$2047,U$3)*SUMIFS('city centre offline'!$C$2:$C$2047,'city centre offline'!$A$2:$A$2047,$A52,'city centre offline'!$B$2:$B$2047,U$3))/(SUMIFS('city centre offline'!$I$2:$I$2047,'city centre offline'!$A$2:$A$2047,$A52,'city centre offline'!$B$2:$B$2047,U$2))</f>
        <v>0.83064979652440318</v>
      </c>
      <c r="V52" s="6">
        <f>(SUMIFS('city centre offline'!$I$2:$I$2047,'overall city offline'!$A$2:$A$2047,$A52,'city centre offline'!$B$2:$B$2047,V$3)*SUMIFS('city centre offline'!$C$2:$C$2047,'city centre offline'!$A$2:$A$2047,$A52,'city centre offline'!$B$2:$B$2047,V$3))/(SUMIFS('city centre offline'!$I$2:$I$2047,'city centre offline'!$A$2:$A$2047,$A52,'city centre offline'!$B$2:$B$2047,V$2))</f>
        <v>0.76159293162658159</v>
      </c>
    </row>
    <row r="53" spans="1:22" x14ac:dyDescent="0.25">
      <c r="A53" s="5" t="s">
        <v>56</v>
      </c>
      <c r="B53" s="6">
        <f>(SUMIFS('city centre offline'!$I$2:$I$2047,'overall city offline'!$A$2:$A$2047,$A53,'city centre offline'!$B$2:$B$2047,B$3)*SUMIFS('city centre offline'!$C$2:$C$2047,'city centre offline'!$A$2:$A$2047,$A53,'city centre offline'!$B$2:$B$2047,B$3))/(SUMIFS('city centre offline'!$I$2:$I$2047,'city centre offline'!$A$2:$A$2047,$A53,'city centre offline'!$B$2:$B$2047,B$2))</f>
        <v>0.86551085056474231</v>
      </c>
      <c r="C53" s="6">
        <f>(SUMIFS('city centre offline'!$I$2:$I$2047,'overall city offline'!$A$2:$A$2047,$A53,'city centre offline'!$B$2:$B$2047,C$3)*SUMIFS('city centre offline'!$C$2:$C$2047,'city centre offline'!$A$2:$A$2047,$A53,'city centre offline'!$B$2:$B$2047,C$3))/(SUMIFS('city centre offline'!$I$2:$I$2047,'city centre offline'!$A$2:$A$2047,$A53,'city centre offline'!$B$2:$B$2047,C$2))</f>
        <v>0.82687376264695045</v>
      </c>
      <c r="D53" s="6">
        <f>(SUMIFS('city centre offline'!$I$2:$I$2047,'overall city offline'!$A$2:$A$2047,$A53,'city centre offline'!$B$2:$B$2047,D$3)*SUMIFS('city centre offline'!$C$2:$C$2047,'city centre offline'!$A$2:$A$2047,$A53,'city centre offline'!$B$2:$B$2047,D$3))/(SUMIFS('city centre offline'!$I$2:$I$2047,'city centre offline'!$A$2:$A$2047,$A53,'city centre offline'!$B$2:$B$2047,D$2))</f>
        <v>0.43784003493750134</v>
      </c>
      <c r="E53" s="6">
        <f>(SUMIFS('city centre offline'!$I$2:$I$2047,'overall city offline'!$A$2:$A$2047,$A53,'city centre offline'!$B$2:$B$2047,E$3)*SUMIFS('city centre offline'!$C$2:$C$2047,'city centre offline'!$A$2:$A$2047,$A53,'city centre offline'!$B$2:$B$2047,E$3))/(SUMIFS('city centre offline'!$I$2:$I$2047,'city centre offline'!$A$2:$A$2047,$A53,'city centre offline'!$B$2:$B$2047,E$2))</f>
        <v>3.8551685924663672E-3</v>
      </c>
      <c r="F53" s="6">
        <f>(SUMIFS('city centre offline'!$I$2:$I$2047,'overall city offline'!$A$2:$A$2047,$A53,'city centre offline'!$B$2:$B$2047,F$3)*SUMIFS('city centre offline'!$C$2:$C$2047,'city centre offline'!$A$2:$A$2047,$A53,'city centre offline'!$B$2:$B$2047,F$3))/(SUMIFS('city centre offline'!$I$2:$I$2047,'city centre offline'!$A$2:$A$2047,$A53,'city centre offline'!$B$2:$B$2047,F$2))</f>
        <v>4.3644756795141581E-3</v>
      </c>
      <c r="G53" s="6">
        <f>(SUMIFS('city centre offline'!$I$2:$I$2047,'overall city offline'!$A$2:$A$2047,$A53,'city centre offline'!$B$2:$B$2047,G$3)*SUMIFS('city centre offline'!$C$2:$C$2047,'city centre offline'!$A$2:$A$2047,$A53,'city centre offline'!$B$2:$B$2047,G$3))/(SUMIFS('city centre offline'!$I$2:$I$2047,'city centre offline'!$A$2:$A$2047,$A53,'city centre offline'!$B$2:$B$2047,G$2))</f>
        <v>0.54389455522214736</v>
      </c>
      <c r="H53" s="6">
        <f>(SUMIFS('city centre offline'!$I$2:$I$2047,'overall city offline'!$A$2:$A$2047,$A53,'city centre offline'!$B$2:$B$2047,H$3)*SUMIFS('city centre offline'!$C$2:$C$2047,'city centre offline'!$A$2:$A$2047,$A53,'city centre offline'!$B$2:$B$2047,H$3))/(SUMIFS('city centre offline'!$I$2:$I$2047,'city centre offline'!$A$2:$A$2047,$A53,'city centre offline'!$B$2:$B$2047,H$2))</f>
        <v>0.91327391736122043</v>
      </c>
      <c r="I53" s="6">
        <f>(SUMIFS('city centre offline'!$I$2:$I$2047,'overall city offline'!$A$2:$A$2047,$A53,'city centre offline'!$B$2:$B$2047,I$3)*SUMIFS('city centre offline'!$C$2:$C$2047,'city centre offline'!$A$2:$A$2047,$A53,'city centre offline'!$B$2:$B$2047,I$3))/(SUMIFS('city centre offline'!$I$2:$I$2047,'city centre offline'!$A$2:$A$2047,$A53,'city centre offline'!$B$2:$B$2047,I$2))</f>
        <v>0.99867526371935011</v>
      </c>
      <c r="J53" s="6">
        <f>(SUMIFS('city centre offline'!$I$2:$I$2047,'overall city offline'!$A$2:$A$2047,$A53,'city centre offline'!$B$2:$B$2047,J$3)*SUMIFS('city centre offline'!$C$2:$C$2047,'city centre offline'!$A$2:$A$2047,$A53,'city centre offline'!$B$2:$B$2047,J$3))/(SUMIFS('city centre offline'!$I$2:$I$2047,'city centre offline'!$A$2:$A$2047,$A53,'city centre offline'!$B$2:$B$2047,J$2))</f>
        <v>0.9091261891036555</v>
      </c>
      <c r="K53" s="6">
        <f>(SUMIFS('city centre offline'!$I$2:$I$2047,'overall city offline'!$A$2:$A$2047,$A53,'city centre offline'!$B$2:$B$2047,K$3)*SUMIFS('city centre offline'!$C$2:$C$2047,'city centre offline'!$A$2:$A$2047,$A53,'city centre offline'!$B$2:$B$2047,K$3))/(SUMIFS('city centre offline'!$I$2:$I$2047,'city centre offline'!$A$2:$A$2047,$A53,'city centre offline'!$B$2:$B$2047,K$2))</f>
        <v>0.97877351771036314</v>
      </c>
      <c r="L53" s="6">
        <f>(SUMIFS('city centre offline'!$I$2:$I$2047,'overall city offline'!$A$2:$A$2047,$A53,'city centre offline'!$B$2:$B$2047,L$3)*SUMIFS('city centre offline'!$C$2:$C$2047,'city centre offline'!$A$2:$A$2047,$A53,'city centre offline'!$B$2:$B$2047,L$3))/(SUMIFS('city centre offline'!$I$2:$I$2047,'city centre offline'!$A$2:$A$2047,$A53,'city centre offline'!$B$2:$B$2047,L$2))</f>
        <v>0.17571098022468701</v>
      </c>
      <c r="M53" s="6">
        <f>(SUMIFS('city centre offline'!$I$2:$I$2047,'overall city offline'!$A$2:$A$2047,$A53,'city centre offline'!$B$2:$B$2047,M$3)*SUMIFS('city centre offline'!$C$2:$C$2047,'city centre offline'!$A$2:$A$2047,$A53,'city centre offline'!$B$2:$B$2047,M$3))/(SUMIFS('city centre offline'!$I$2:$I$2047,'city centre offline'!$A$2:$A$2047,$A53,'city centre offline'!$B$2:$B$2047,M$2))</f>
        <v>0.75496811411375353</v>
      </c>
      <c r="N53" s="6">
        <f>(SUMIFS('city centre offline'!$I$2:$I$2047,'overall city offline'!$A$2:$A$2047,$A53,'city centre offline'!$B$2:$B$2047,N$3)*SUMIFS('city centre offline'!$C$2:$C$2047,'city centre offline'!$A$2:$A$2047,$A53,'city centre offline'!$B$2:$B$2047,N$3))/(SUMIFS('city centre offline'!$I$2:$I$2047,'city centre offline'!$A$2:$A$2047,$A53,'city centre offline'!$B$2:$B$2047,N$2))</f>
        <v>6.3780413788031235E-3</v>
      </c>
      <c r="O53" s="6">
        <f>(SUMIFS('city centre offline'!$I$2:$I$2047,'overall city offline'!$A$2:$A$2047,$A53,'city centre offline'!$B$2:$B$2047,O$3)*SUMIFS('city centre offline'!$C$2:$C$2047,'city centre offline'!$A$2:$A$2047,$A53,'city centre offline'!$B$2:$B$2047,O$3))/(SUMIFS('city centre offline'!$I$2:$I$2047,'city centre offline'!$A$2:$A$2047,$A53,'city centre offline'!$B$2:$B$2047,O$2))</f>
        <v>5.9079122463857534E-3</v>
      </c>
      <c r="P53" s="6">
        <f>(SUMIFS('city centre offline'!$I$2:$I$2047,'overall city offline'!$A$2:$A$2047,$A53,'city centre offline'!$B$2:$B$2047,P$3)*SUMIFS('city centre offline'!$C$2:$C$2047,'city centre offline'!$A$2:$A$2047,$A53,'city centre offline'!$B$2:$B$2047,P$3))/(SUMIFS('city centre offline'!$I$2:$I$2047,'city centre offline'!$A$2:$A$2047,$A53,'city centre offline'!$B$2:$B$2047,P$2))</f>
        <v>7.3502248237694431E-3</v>
      </c>
      <c r="Q53" s="6">
        <f>(SUMIFS('city centre offline'!$I$2:$I$2047,'overall city offline'!$A$2:$A$2047,$A53,'city centre offline'!$B$2:$B$2047,Q$3)*SUMIFS('city centre offline'!$C$2:$C$2047,'city centre offline'!$A$2:$A$2047,$A53,'city centre offline'!$B$2:$B$2047,Q$3))/(SUMIFS('city centre offline'!$I$2:$I$2047,'city centre offline'!$A$2:$A$2047,$A53,'city centre offline'!$B$2:$B$2047,Q$2))</f>
        <v>0.84717787275187029</v>
      </c>
      <c r="R53" s="6">
        <f>(SUMIFS('city centre offline'!$I$2:$I$2047,'overall city offline'!$A$2:$A$2047,$A53,'city centre offline'!$B$2:$B$2047,R$3)*SUMIFS('city centre offline'!$C$2:$C$2047,'city centre offline'!$A$2:$A$2047,$A53,'city centre offline'!$B$2:$B$2047,R$3))/(SUMIFS('city centre offline'!$I$2:$I$2047,'city centre offline'!$A$2:$A$2047,$A53,'city centre offline'!$B$2:$B$2047,R$2))</f>
        <v>1.009444101936273</v>
      </c>
      <c r="S53" s="6">
        <f>(SUMIFS('city centre offline'!$I$2:$I$2047,'overall city offline'!$A$2:$A$2047,$A53,'city centre offline'!$B$2:$B$2047,S$3)*SUMIFS('city centre offline'!$C$2:$C$2047,'city centre offline'!$A$2:$A$2047,$A53,'city centre offline'!$B$2:$B$2047,S$3))/(SUMIFS('city centre offline'!$I$2:$I$2047,'city centre offline'!$A$2:$A$2047,$A53,'city centre offline'!$B$2:$B$2047,S$2))</f>
        <v>0.88165332687432818</v>
      </c>
      <c r="T53" s="6">
        <f>(SUMIFS('city centre offline'!$I$2:$I$2047,'overall city offline'!$A$2:$A$2047,$A53,'city centre offline'!$B$2:$B$2047,T$3)*SUMIFS('city centre offline'!$C$2:$C$2047,'city centre offline'!$A$2:$A$2047,$A53,'city centre offline'!$B$2:$B$2047,T$3))/(SUMIFS('city centre offline'!$I$2:$I$2047,'city centre offline'!$A$2:$A$2047,$A53,'city centre offline'!$B$2:$B$2047,T$2))</f>
        <v>0.89805602237407745</v>
      </c>
      <c r="U53" s="6">
        <f>(SUMIFS('city centre offline'!$I$2:$I$2047,'overall city offline'!$A$2:$A$2047,$A53,'city centre offline'!$B$2:$B$2047,U$3)*SUMIFS('city centre offline'!$C$2:$C$2047,'city centre offline'!$A$2:$A$2047,$A53,'city centre offline'!$B$2:$B$2047,U$3))/(SUMIFS('city centre offline'!$I$2:$I$2047,'city centre offline'!$A$2:$A$2047,$A53,'city centre offline'!$B$2:$B$2047,U$2))</f>
        <v>0.92908401528938822</v>
      </c>
      <c r="V53" s="6">
        <f>(SUMIFS('city centre offline'!$I$2:$I$2047,'overall city offline'!$A$2:$A$2047,$A53,'city centre offline'!$B$2:$B$2047,V$3)*SUMIFS('city centre offline'!$C$2:$C$2047,'city centre offline'!$A$2:$A$2047,$A53,'city centre offline'!$B$2:$B$2047,V$3))/(SUMIFS('city centre offline'!$I$2:$I$2047,'city centre offline'!$A$2:$A$2047,$A53,'city centre offline'!$B$2:$B$2047,V$2))</f>
        <v>0.86988524322481053</v>
      </c>
    </row>
    <row r="54" spans="1:22" x14ac:dyDescent="0.25">
      <c r="A54" s="5" t="s">
        <v>57</v>
      </c>
      <c r="B54" s="6">
        <f>(SUMIFS('city centre offline'!$I$2:$I$2047,'overall city offline'!$A$2:$A$2047,$A54,'city centre offline'!$B$2:$B$2047,B$3)*SUMIFS('city centre offline'!$C$2:$C$2047,'city centre offline'!$A$2:$A$2047,$A54,'city centre offline'!$B$2:$B$2047,B$3))/(SUMIFS('city centre offline'!$I$2:$I$2047,'city centre offline'!$A$2:$A$2047,$A54,'city centre offline'!$B$2:$B$2047,B$2))</f>
        <v>0.83043198994121703</v>
      </c>
      <c r="C54" s="6">
        <f>(SUMIFS('city centre offline'!$I$2:$I$2047,'overall city offline'!$A$2:$A$2047,$A54,'city centre offline'!$B$2:$B$2047,C$3)*SUMIFS('city centre offline'!$C$2:$C$2047,'city centre offline'!$A$2:$A$2047,$A54,'city centre offline'!$B$2:$B$2047,C$3))/(SUMIFS('city centre offline'!$I$2:$I$2047,'city centre offline'!$A$2:$A$2047,$A54,'city centre offline'!$B$2:$B$2047,C$2))</f>
        <v>0.85010819446620955</v>
      </c>
      <c r="D54" s="6">
        <f>(SUMIFS('city centre offline'!$I$2:$I$2047,'overall city offline'!$A$2:$A$2047,$A54,'city centre offline'!$B$2:$B$2047,D$3)*SUMIFS('city centre offline'!$C$2:$C$2047,'city centre offline'!$A$2:$A$2047,$A54,'city centre offline'!$B$2:$B$2047,D$3))/(SUMIFS('city centre offline'!$I$2:$I$2047,'city centre offline'!$A$2:$A$2047,$A54,'city centre offline'!$B$2:$B$2047,D$2))</f>
        <v>0.45633957505546008</v>
      </c>
      <c r="E54" s="6">
        <f>(SUMIFS('city centre offline'!$I$2:$I$2047,'overall city offline'!$A$2:$A$2047,$A54,'city centre offline'!$B$2:$B$2047,E$3)*SUMIFS('city centre offline'!$C$2:$C$2047,'city centre offline'!$A$2:$A$2047,$A54,'city centre offline'!$B$2:$B$2047,E$3))/(SUMIFS('city centre offline'!$I$2:$I$2047,'city centre offline'!$A$2:$A$2047,$A54,'city centre offline'!$B$2:$B$2047,E$2))</f>
        <v>1.7941338481992721E-2</v>
      </c>
      <c r="F54" s="6">
        <f>(SUMIFS('city centre offline'!$I$2:$I$2047,'overall city offline'!$A$2:$A$2047,$A54,'city centre offline'!$B$2:$B$2047,F$3)*SUMIFS('city centre offline'!$C$2:$C$2047,'city centre offline'!$A$2:$A$2047,$A54,'city centre offline'!$B$2:$B$2047,F$3))/(SUMIFS('city centre offline'!$I$2:$I$2047,'city centre offline'!$A$2:$A$2047,$A54,'city centre offline'!$B$2:$B$2047,F$2))</f>
        <v>2.7063741358905942E-2</v>
      </c>
      <c r="G54" s="6">
        <f>(SUMIFS('city centre offline'!$I$2:$I$2047,'overall city offline'!$A$2:$A$2047,$A54,'city centre offline'!$B$2:$B$2047,G$3)*SUMIFS('city centre offline'!$C$2:$C$2047,'city centre offline'!$A$2:$A$2047,$A54,'city centre offline'!$B$2:$B$2047,G$3))/(SUMIFS('city centre offline'!$I$2:$I$2047,'city centre offline'!$A$2:$A$2047,$A54,'city centre offline'!$B$2:$B$2047,G$2))</f>
        <v>0.40656976973251768</v>
      </c>
      <c r="H54" s="6">
        <f>(SUMIFS('city centre offline'!$I$2:$I$2047,'overall city offline'!$A$2:$A$2047,$A54,'city centre offline'!$B$2:$B$2047,H$3)*SUMIFS('city centre offline'!$C$2:$C$2047,'city centre offline'!$A$2:$A$2047,$A54,'city centre offline'!$B$2:$B$2047,H$3))/(SUMIFS('city centre offline'!$I$2:$I$2047,'city centre offline'!$A$2:$A$2047,$A54,'city centre offline'!$B$2:$B$2047,H$2))</f>
        <v>0.73102220382638039</v>
      </c>
      <c r="I54" s="6">
        <f>(SUMIFS('city centre offline'!$I$2:$I$2047,'overall city offline'!$A$2:$A$2047,$A54,'city centre offline'!$B$2:$B$2047,I$3)*SUMIFS('city centre offline'!$C$2:$C$2047,'city centre offline'!$A$2:$A$2047,$A54,'city centre offline'!$B$2:$B$2047,I$3))/(SUMIFS('city centre offline'!$I$2:$I$2047,'city centre offline'!$A$2:$A$2047,$A54,'city centre offline'!$B$2:$B$2047,I$2))</f>
        <v>0.9327564505928273</v>
      </c>
      <c r="J54" s="6">
        <f>(SUMIFS('city centre offline'!$I$2:$I$2047,'overall city offline'!$A$2:$A$2047,$A54,'city centre offline'!$B$2:$B$2047,J$3)*SUMIFS('city centre offline'!$C$2:$C$2047,'city centre offline'!$A$2:$A$2047,$A54,'city centre offline'!$B$2:$B$2047,J$3))/(SUMIFS('city centre offline'!$I$2:$I$2047,'city centre offline'!$A$2:$A$2047,$A54,'city centre offline'!$B$2:$B$2047,J$2))</f>
        <v>0.76748044393289971</v>
      </c>
      <c r="K54" s="6">
        <f>(SUMIFS('city centre offline'!$I$2:$I$2047,'overall city offline'!$A$2:$A$2047,$A54,'city centre offline'!$B$2:$B$2047,K$3)*SUMIFS('city centre offline'!$C$2:$C$2047,'city centre offline'!$A$2:$A$2047,$A54,'city centre offline'!$B$2:$B$2047,K$3))/(SUMIFS('city centre offline'!$I$2:$I$2047,'city centre offline'!$A$2:$A$2047,$A54,'city centre offline'!$B$2:$B$2047,K$2))</f>
        <v>0.9476292946946725</v>
      </c>
      <c r="L54" s="6">
        <f>(SUMIFS('city centre offline'!$I$2:$I$2047,'overall city offline'!$A$2:$A$2047,$A54,'city centre offline'!$B$2:$B$2047,L$3)*SUMIFS('city centre offline'!$C$2:$C$2047,'city centre offline'!$A$2:$A$2047,$A54,'city centre offline'!$B$2:$B$2047,L$3))/(SUMIFS('city centre offline'!$I$2:$I$2047,'city centre offline'!$A$2:$A$2047,$A54,'city centre offline'!$B$2:$B$2047,L$2))</f>
        <v>0.18167761985425226</v>
      </c>
      <c r="M54" s="6">
        <f>(SUMIFS('city centre offline'!$I$2:$I$2047,'overall city offline'!$A$2:$A$2047,$A54,'city centre offline'!$B$2:$B$2047,M$3)*SUMIFS('city centre offline'!$C$2:$C$2047,'city centre offline'!$A$2:$A$2047,$A54,'city centre offline'!$B$2:$B$2047,M$3))/(SUMIFS('city centre offline'!$I$2:$I$2047,'city centre offline'!$A$2:$A$2047,$A54,'city centre offline'!$B$2:$B$2047,M$2))</f>
        <v>1.0618915693402371</v>
      </c>
      <c r="N54" s="6">
        <f>(SUMIFS('city centre offline'!$I$2:$I$2047,'overall city offline'!$A$2:$A$2047,$A54,'city centre offline'!$B$2:$B$2047,N$3)*SUMIFS('city centre offline'!$C$2:$C$2047,'city centre offline'!$A$2:$A$2047,$A54,'city centre offline'!$B$2:$B$2047,N$3))/(SUMIFS('city centre offline'!$I$2:$I$2047,'city centre offline'!$A$2:$A$2047,$A54,'city centre offline'!$B$2:$B$2047,N$2))</f>
        <v>2.4758681706585579E-2</v>
      </c>
      <c r="O54" s="6">
        <f>(SUMIFS('city centre offline'!$I$2:$I$2047,'overall city offline'!$A$2:$A$2047,$A54,'city centre offline'!$B$2:$B$2047,O$3)*SUMIFS('city centre offline'!$C$2:$C$2047,'city centre offline'!$A$2:$A$2047,$A54,'city centre offline'!$B$2:$B$2047,O$3))/(SUMIFS('city centre offline'!$I$2:$I$2047,'city centre offline'!$A$2:$A$2047,$A54,'city centre offline'!$B$2:$B$2047,O$2))</f>
        <v>2.7721237066285116E-2</v>
      </c>
      <c r="P54" s="6">
        <f>(SUMIFS('city centre offline'!$I$2:$I$2047,'overall city offline'!$A$2:$A$2047,$A54,'city centre offline'!$B$2:$B$2047,P$3)*SUMIFS('city centre offline'!$C$2:$C$2047,'city centre offline'!$A$2:$A$2047,$A54,'city centre offline'!$B$2:$B$2047,P$3))/(SUMIFS('city centre offline'!$I$2:$I$2047,'city centre offline'!$A$2:$A$2047,$A54,'city centre offline'!$B$2:$B$2047,P$2))</f>
        <v>3.123965011356759E-2</v>
      </c>
      <c r="Q54" s="6">
        <f>(SUMIFS('city centre offline'!$I$2:$I$2047,'overall city offline'!$A$2:$A$2047,$A54,'city centre offline'!$B$2:$B$2047,Q$3)*SUMIFS('city centre offline'!$C$2:$C$2047,'city centre offline'!$A$2:$A$2047,$A54,'city centre offline'!$B$2:$B$2047,Q$3))/(SUMIFS('city centre offline'!$I$2:$I$2047,'city centre offline'!$A$2:$A$2047,$A54,'city centre offline'!$B$2:$B$2047,Q$2))</f>
        <v>0.72742395950794192</v>
      </c>
      <c r="R54" s="6">
        <f>(SUMIFS('city centre offline'!$I$2:$I$2047,'overall city offline'!$A$2:$A$2047,$A54,'city centre offline'!$B$2:$B$2047,R$3)*SUMIFS('city centre offline'!$C$2:$C$2047,'city centre offline'!$A$2:$A$2047,$A54,'city centre offline'!$B$2:$B$2047,R$3))/(SUMIFS('city centre offline'!$I$2:$I$2047,'city centre offline'!$A$2:$A$2047,$A54,'city centre offline'!$B$2:$B$2047,R$2))</f>
        <v>0.86905172958676447</v>
      </c>
      <c r="S54" s="6">
        <f>(SUMIFS('city centre offline'!$I$2:$I$2047,'overall city offline'!$A$2:$A$2047,$A54,'city centre offline'!$B$2:$B$2047,S$3)*SUMIFS('city centre offline'!$C$2:$C$2047,'city centre offline'!$A$2:$A$2047,$A54,'city centre offline'!$B$2:$B$2047,S$3))/(SUMIFS('city centre offline'!$I$2:$I$2047,'city centre offline'!$A$2:$A$2047,$A54,'city centre offline'!$B$2:$B$2047,S$2))</f>
        <v>0.7542181255294782</v>
      </c>
      <c r="T54" s="6">
        <f>(SUMIFS('city centre offline'!$I$2:$I$2047,'overall city offline'!$A$2:$A$2047,$A54,'city centre offline'!$B$2:$B$2047,T$3)*SUMIFS('city centre offline'!$C$2:$C$2047,'city centre offline'!$A$2:$A$2047,$A54,'city centre offline'!$B$2:$B$2047,T$3))/(SUMIFS('city centre offline'!$I$2:$I$2047,'city centre offline'!$A$2:$A$2047,$A54,'city centre offline'!$B$2:$B$2047,T$2))</f>
        <v>0.80993851348892332</v>
      </c>
      <c r="U54" s="6">
        <f>(SUMIFS('city centre offline'!$I$2:$I$2047,'overall city offline'!$A$2:$A$2047,$A54,'city centre offline'!$B$2:$B$2047,U$3)*SUMIFS('city centre offline'!$C$2:$C$2047,'city centre offline'!$A$2:$A$2047,$A54,'city centre offline'!$B$2:$B$2047,U$3))/(SUMIFS('city centre offline'!$I$2:$I$2047,'city centre offline'!$A$2:$A$2047,$A54,'city centre offline'!$B$2:$B$2047,U$2))</f>
        <v>0.93689981202030004</v>
      </c>
      <c r="V54" s="6">
        <f>(SUMIFS('city centre offline'!$I$2:$I$2047,'overall city offline'!$A$2:$A$2047,$A54,'city centre offline'!$B$2:$B$2047,V$3)*SUMIFS('city centre offline'!$C$2:$C$2047,'city centre offline'!$A$2:$A$2047,$A54,'city centre offline'!$B$2:$B$2047,V$3))/(SUMIFS('city centre offline'!$I$2:$I$2047,'city centre offline'!$A$2:$A$2047,$A54,'city centre offline'!$B$2:$B$2047,V$2))</f>
        <v>0.8047291769768824</v>
      </c>
    </row>
    <row r="55" spans="1:22" x14ac:dyDescent="0.25">
      <c r="A55" s="5" t="s">
        <v>58</v>
      </c>
      <c r="B55" s="6">
        <f>(SUMIFS('city centre offline'!$I$2:$I$2047,'overall city offline'!$A$2:$A$2047,$A55,'city centre offline'!$B$2:$B$2047,B$3)*SUMIFS('city centre offline'!$C$2:$C$2047,'city centre offline'!$A$2:$A$2047,$A55,'city centre offline'!$B$2:$B$2047,B$3))/(SUMIFS('city centre offline'!$I$2:$I$2047,'city centre offline'!$A$2:$A$2047,$A55,'city centre offline'!$B$2:$B$2047,B$2))</f>
        <v>0.84191516229351993</v>
      </c>
      <c r="C55" s="6">
        <f>(SUMIFS('city centre offline'!$I$2:$I$2047,'overall city offline'!$A$2:$A$2047,$A55,'city centre offline'!$B$2:$B$2047,C$3)*SUMIFS('city centre offline'!$C$2:$C$2047,'city centre offline'!$A$2:$A$2047,$A55,'city centre offline'!$B$2:$B$2047,C$3))/(SUMIFS('city centre offline'!$I$2:$I$2047,'city centre offline'!$A$2:$A$2047,$A55,'city centre offline'!$B$2:$B$2047,C$2))</f>
        <v>0.83077895111343214</v>
      </c>
      <c r="D55" s="6">
        <f>(SUMIFS('city centre offline'!$I$2:$I$2047,'overall city offline'!$A$2:$A$2047,$A55,'city centre offline'!$B$2:$B$2047,D$3)*SUMIFS('city centre offline'!$C$2:$C$2047,'city centre offline'!$A$2:$A$2047,$A55,'city centre offline'!$B$2:$B$2047,D$3))/(SUMIFS('city centre offline'!$I$2:$I$2047,'city centre offline'!$A$2:$A$2047,$A55,'city centre offline'!$B$2:$B$2047,D$2))</f>
        <v>0.53169548257167043</v>
      </c>
      <c r="E55" s="6">
        <f>(SUMIFS('city centre offline'!$I$2:$I$2047,'overall city offline'!$A$2:$A$2047,$A55,'city centre offline'!$B$2:$B$2047,E$3)*SUMIFS('city centre offline'!$C$2:$C$2047,'city centre offline'!$A$2:$A$2047,$A55,'city centre offline'!$B$2:$B$2047,E$3))/(SUMIFS('city centre offline'!$I$2:$I$2047,'city centre offline'!$A$2:$A$2047,$A55,'city centre offline'!$B$2:$B$2047,E$2))</f>
        <v>9.6049393333034541E-2</v>
      </c>
      <c r="F55" s="6">
        <f>(SUMIFS('city centre offline'!$I$2:$I$2047,'overall city offline'!$A$2:$A$2047,$A55,'city centre offline'!$B$2:$B$2047,F$3)*SUMIFS('city centre offline'!$C$2:$C$2047,'city centre offline'!$A$2:$A$2047,$A55,'city centre offline'!$B$2:$B$2047,F$3))/(SUMIFS('city centre offline'!$I$2:$I$2047,'city centre offline'!$A$2:$A$2047,$A55,'city centre offline'!$B$2:$B$2047,F$2))</f>
        <v>0.11990817037000097</v>
      </c>
      <c r="G55" s="6">
        <f>(SUMIFS('city centre offline'!$I$2:$I$2047,'overall city offline'!$A$2:$A$2047,$A55,'city centre offline'!$B$2:$B$2047,G$3)*SUMIFS('city centre offline'!$C$2:$C$2047,'city centre offline'!$A$2:$A$2047,$A55,'city centre offline'!$B$2:$B$2047,G$3))/(SUMIFS('city centre offline'!$I$2:$I$2047,'city centre offline'!$A$2:$A$2047,$A55,'city centre offline'!$B$2:$B$2047,G$2))</f>
        <v>0.46341214533718872</v>
      </c>
      <c r="H55" s="6">
        <f>(SUMIFS('city centre offline'!$I$2:$I$2047,'overall city offline'!$A$2:$A$2047,$A55,'city centre offline'!$B$2:$B$2047,H$3)*SUMIFS('city centre offline'!$C$2:$C$2047,'city centre offline'!$A$2:$A$2047,$A55,'city centre offline'!$B$2:$B$2047,H$3))/(SUMIFS('city centre offline'!$I$2:$I$2047,'city centre offline'!$A$2:$A$2047,$A55,'city centre offline'!$B$2:$B$2047,H$2))</f>
        <v>0.8129710239925011</v>
      </c>
      <c r="I55" s="6">
        <f>(SUMIFS('city centre offline'!$I$2:$I$2047,'overall city offline'!$A$2:$A$2047,$A55,'city centre offline'!$B$2:$B$2047,I$3)*SUMIFS('city centre offline'!$C$2:$C$2047,'city centre offline'!$A$2:$A$2047,$A55,'city centre offline'!$B$2:$B$2047,I$3))/(SUMIFS('city centre offline'!$I$2:$I$2047,'city centre offline'!$A$2:$A$2047,$A55,'city centre offline'!$B$2:$B$2047,I$2))</f>
        <v>0.94196925063286563</v>
      </c>
      <c r="J55" s="6">
        <f>(SUMIFS('city centre offline'!$I$2:$I$2047,'overall city offline'!$A$2:$A$2047,$A55,'city centre offline'!$B$2:$B$2047,J$3)*SUMIFS('city centre offline'!$C$2:$C$2047,'city centre offline'!$A$2:$A$2047,$A55,'city centre offline'!$B$2:$B$2047,J$3))/(SUMIFS('city centre offline'!$I$2:$I$2047,'city centre offline'!$A$2:$A$2047,$A55,'city centre offline'!$B$2:$B$2047,J$2))</f>
        <v>0.89445856992897832</v>
      </c>
      <c r="K55" s="6">
        <f>(SUMIFS('city centre offline'!$I$2:$I$2047,'overall city offline'!$A$2:$A$2047,$A55,'city centre offline'!$B$2:$B$2047,K$3)*SUMIFS('city centre offline'!$C$2:$C$2047,'city centre offline'!$A$2:$A$2047,$A55,'city centre offline'!$B$2:$B$2047,K$3))/(SUMIFS('city centre offline'!$I$2:$I$2047,'city centre offline'!$A$2:$A$2047,$A55,'city centre offline'!$B$2:$B$2047,K$2))</f>
        <v>1.0647371492917821</v>
      </c>
      <c r="L55" s="6">
        <f>(SUMIFS('city centre offline'!$I$2:$I$2047,'overall city offline'!$A$2:$A$2047,$A55,'city centre offline'!$B$2:$B$2047,L$3)*SUMIFS('city centre offline'!$C$2:$C$2047,'city centre offline'!$A$2:$A$2047,$A55,'city centre offline'!$B$2:$B$2047,L$3))/(SUMIFS('city centre offline'!$I$2:$I$2047,'city centre offline'!$A$2:$A$2047,$A55,'city centre offline'!$B$2:$B$2047,L$2))</f>
        <v>0.32495401437913735</v>
      </c>
      <c r="M55" s="6">
        <f>(SUMIFS('city centre offline'!$I$2:$I$2047,'overall city offline'!$A$2:$A$2047,$A55,'city centre offline'!$B$2:$B$2047,M$3)*SUMIFS('city centre offline'!$C$2:$C$2047,'city centre offline'!$A$2:$A$2047,$A55,'city centre offline'!$B$2:$B$2047,M$3))/(SUMIFS('city centre offline'!$I$2:$I$2047,'city centre offline'!$A$2:$A$2047,$A55,'city centre offline'!$B$2:$B$2047,M$2))</f>
        <v>1.0096698738653875</v>
      </c>
      <c r="N55" s="6">
        <f>(SUMIFS('city centre offline'!$I$2:$I$2047,'overall city offline'!$A$2:$A$2047,$A55,'city centre offline'!$B$2:$B$2047,N$3)*SUMIFS('city centre offline'!$C$2:$C$2047,'city centre offline'!$A$2:$A$2047,$A55,'city centre offline'!$B$2:$B$2047,N$3))/(SUMIFS('city centre offline'!$I$2:$I$2047,'city centre offline'!$A$2:$A$2047,$A55,'city centre offline'!$B$2:$B$2047,N$2))</f>
        <v>0.13922576100903294</v>
      </c>
      <c r="O55" s="6">
        <f>(SUMIFS('city centre offline'!$I$2:$I$2047,'overall city offline'!$A$2:$A$2047,$A55,'city centre offline'!$B$2:$B$2047,O$3)*SUMIFS('city centre offline'!$C$2:$C$2047,'city centre offline'!$A$2:$A$2047,$A55,'city centre offline'!$B$2:$B$2047,O$3))/(SUMIFS('city centre offline'!$I$2:$I$2047,'city centre offline'!$A$2:$A$2047,$A55,'city centre offline'!$B$2:$B$2047,O$2))</f>
        <v>0.15384764563309331</v>
      </c>
      <c r="P55" s="6">
        <f>(SUMIFS('city centre offline'!$I$2:$I$2047,'overall city offline'!$A$2:$A$2047,$A55,'city centre offline'!$B$2:$B$2047,P$3)*SUMIFS('city centre offline'!$C$2:$C$2047,'city centre offline'!$A$2:$A$2047,$A55,'city centre offline'!$B$2:$B$2047,P$3))/(SUMIFS('city centre offline'!$I$2:$I$2047,'city centre offline'!$A$2:$A$2047,$A55,'city centre offline'!$B$2:$B$2047,P$2))</f>
        <v>0.19337512715861618</v>
      </c>
      <c r="Q55" s="6">
        <f>(SUMIFS('city centre offline'!$I$2:$I$2047,'overall city offline'!$A$2:$A$2047,$A55,'city centre offline'!$B$2:$B$2047,Q$3)*SUMIFS('city centre offline'!$C$2:$C$2047,'city centre offline'!$A$2:$A$2047,$A55,'city centre offline'!$B$2:$B$2047,Q$3))/(SUMIFS('city centre offline'!$I$2:$I$2047,'city centre offline'!$A$2:$A$2047,$A55,'city centre offline'!$B$2:$B$2047,Q$2))</f>
        <v>0.96792260432620747</v>
      </c>
      <c r="R55" s="6">
        <f>(SUMIFS('city centre offline'!$I$2:$I$2047,'overall city offline'!$A$2:$A$2047,$A55,'city centre offline'!$B$2:$B$2047,R$3)*SUMIFS('city centre offline'!$C$2:$C$2047,'city centre offline'!$A$2:$A$2047,$A55,'city centre offline'!$B$2:$B$2047,R$3))/(SUMIFS('city centre offline'!$I$2:$I$2047,'city centre offline'!$A$2:$A$2047,$A55,'city centre offline'!$B$2:$B$2047,R$2))</f>
        <v>1.0229700741338621</v>
      </c>
      <c r="S55" s="6">
        <f>(SUMIFS('city centre offline'!$I$2:$I$2047,'overall city offline'!$A$2:$A$2047,$A55,'city centre offline'!$B$2:$B$2047,S$3)*SUMIFS('city centre offline'!$C$2:$C$2047,'city centre offline'!$A$2:$A$2047,$A55,'city centre offline'!$B$2:$B$2047,S$3))/(SUMIFS('city centre offline'!$I$2:$I$2047,'city centre offline'!$A$2:$A$2047,$A55,'city centre offline'!$B$2:$B$2047,S$2))</f>
        <v>0.96615320280830153</v>
      </c>
      <c r="T55" s="6">
        <f>(SUMIFS('city centre offline'!$I$2:$I$2047,'overall city offline'!$A$2:$A$2047,$A55,'city centre offline'!$B$2:$B$2047,T$3)*SUMIFS('city centre offline'!$C$2:$C$2047,'city centre offline'!$A$2:$A$2047,$A55,'city centre offline'!$B$2:$B$2047,T$3))/(SUMIFS('city centre offline'!$I$2:$I$2047,'city centre offline'!$A$2:$A$2047,$A55,'city centre offline'!$B$2:$B$2047,T$2))</f>
        <v>1.0197466140595217</v>
      </c>
      <c r="U55" s="6">
        <f>(SUMIFS('city centre offline'!$I$2:$I$2047,'overall city offline'!$A$2:$A$2047,$A55,'city centre offline'!$B$2:$B$2047,U$3)*SUMIFS('city centre offline'!$C$2:$C$2047,'city centre offline'!$A$2:$A$2047,$A55,'city centre offline'!$B$2:$B$2047,U$3))/(SUMIFS('city centre offline'!$I$2:$I$2047,'city centre offline'!$A$2:$A$2047,$A55,'city centre offline'!$B$2:$B$2047,U$2))</f>
        <v>1.0450076371188217</v>
      </c>
      <c r="V55" s="6">
        <f>(SUMIFS('city centre offline'!$I$2:$I$2047,'overall city offline'!$A$2:$A$2047,$A55,'city centre offline'!$B$2:$B$2047,V$3)*SUMIFS('city centre offline'!$C$2:$C$2047,'city centre offline'!$A$2:$A$2047,$A55,'city centre offline'!$B$2:$B$2047,V$3))/(SUMIFS('city centre offline'!$I$2:$I$2047,'city centre offline'!$A$2:$A$2047,$A55,'city centre offline'!$B$2:$B$2047,V$2))</f>
        <v>0.98821689345423003</v>
      </c>
    </row>
    <row r="56" spans="1:22" x14ac:dyDescent="0.25">
      <c r="A56" s="5" t="s">
        <v>59</v>
      </c>
      <c r="B56" s="6">
        <f>(SUMIFS('city centre offline'!$I$2:$I$2047,'overall city offline'!$A$2:$A$2047,$A56,'city centre offline'!$B$2:$B$2047,B$3)*SUMIFS('city centre offline'!$C$2:$C$2047,'city centre offline'!$A$2:$A$2047,$A56,'city centre offline'!$B$2:$B$2047,B$3))/(SUMIFS('city centre offline'!$I$2:$I$2047,'city centre offline'!$A$2:$A$2047,$A56,'city centre offline'!$B$2:$B$2047,B$2))</f>
        <v>0.75623511178596625</v>
      </c>
      <c r="C56" s="6">
        <f>(SUMIFS('city centre offline'!$I$2:$I$2047,'overall city offline'!$A$2:$A$2047,$A56,'city centre offline'!$B$2:$B$2047,C$3)*SUMIFS('city centre offline'!$C$2:$C$2047,'city centre offline'!$A$2:$A$2047,$A56,'city centre offline'!$B$2:$B$2047,C$3))/(SUMIFS('city centre offline'!$I$2:$I$2047,'city centre offline'!$A$2:$A$2047,$A56,'city centre offline'!$B$2:$B$2047,C$2))</f>
        <v>0.79306603356602456</v>
      </c>
      <c r="D56" s="6">
        <f>(SUMIFS('city centre offline'!$I$2:$I$2047,'overall city offline'!$A$2:$A$2047,$A56,'city centre offline'!$B$2:$B$2047,D$3)*SUMIFS('city centre offline'!$C$2:$C$2047,'city centre offline'!$A$2:$A$2047,$A56,'city centre offline'!$B$2:$B$2047,D$3))/(SUMIFS('city centre offline'!$I$2:$I$2047,'city centre offline'!$A$2:$A$2047,$A56,'city centre offline'!$B$2:$B$2047,D$2))</f>
        <v>0.44778481681191884</v>
      </c>
      <c r="E56" s="6">
        <f>(SUMIFS('city centre offline'!$I$2:$I$2047,'overall city offline'!$A$2:$A$2047,$A56,'city centre offline'!$B$2:$B$2047,E$3)*SUMIFS('city centre offline'!$C$2:$C$2047,'city centre offline'!$A$2:$A$2047,$A56,'city centre offline'!$B$2:$B$2047,E$3))/(SUMIFS('city centre offline'!$I$2:$I$2047,'city centre offline'!$A$2:$A$2047,$A56,'city centre offline'!$B$2:$B$2047,E$2))</f>
        <v>3.6889923286052458E-2</v>
      </c>
      <c r="F56" s="6">
        <f>(SUMIFS('city centre offline'!$I$2:$I$2047,'overall city offline'!$A$2:$A$2047,$A56,'city centre offline'!$B$2:$B$2047,F$3)*SUMIFS('city centre offline'!$C$2:$C$2047,'city centre offline'!$A$2:$A$2047,$A56,'city centre offline'!$B$2:$B$2047,F$3))/(SUMIFS('city centre offline'!$I$2:$I$2047,'city centre offline'!$A$2:$A$2047,$A56,'city centre offline'!$B$2:$B$2047,F$2))</f>
        <v>4.9902440887696554E-2</v>
      </c>
      <c r="G56" s="6">
        <f>(SUMIFS('city centre offline'!$I$2:$I$2047,'overall city offline'!$A$2:$A$2047,$A56,'city centre offline'!$B$2:$B$2047,G$3)*SUMIFS('city centre offline'!$C$2:$C$2047,'city centre offline'!$A$2:$A$2047,$A56,'city centre offline'!$B$2:$B$2047,G$3))/(SUMIFS('city centre offline'!$I$2:$I$2047,'city centre offline'!$A$2:$A$2047,$A56,'city centre offline'!$B$2:$B$2047,G$2))</f>
        <v>0.44214350460620616</v>
      </c>
      <c r="H56" s="6">
        <f>(SUMIFS('city centre offline'!$I$2:$I$2047,'overall city offline'!$A$2:$A$2047,$A56,'city centre offline'!$B$2:$B$2047,H$3)*SUMIFS('city centre offline'!$C$2:$C$2047,'city centre offline'!$A$2:$A$2047,$A56,'city centre offline'!$B$2:$B$2047,H$3))/(SUMIFS('city centre offline'!$I$2:$I$2047,'city centre offline'!$A$2:$A$2047,$A56,'city centre offline'!$B$2:$B$2047,H$2))</f>
        <v>0.82665398004634594</v>
      </c>
      <c r="I56" s="6">
        <f>(SUMIFS('city centre offline'!$I$2:$I$2047,'overall city offline'!$A$2:$A$2047,$A56,'city centre offline'!$B$2:$B$2047,I$3)*SUMIFS('city centre offline'!$C$2:$C$2047,'city centre offline'!$A$2:$A$2047,$A56,'city centre offline'!$B$2:$B$2047,I$3))/(SUMIFS('city centre offline'!$I$2:$I$2047,'city centre offline'!$A$2:$A$2047,$A56,'city centre offline'!$B$2:$B$2047,I$2))</f>
        <v>0.85987188300091655</v>
      </c>
      <c r="J56" s="6">
        <f>(SUMIFS('city centre offline'!$I$2:$I$2047,'overall city offline'!$A$2:$A$2047,$A56,'city centre offline'!$B$2:$B$2047,J$3)*SUMIFS('city centre offline'!$C$2:$C$2047,'city centre offline'!$A$2:$A$2047,$A56,'city centre offline'!$B$2:$B$2047,J$3))/(SUMIFS('city centre offline'!$I$2:$I$2047,'city centre offline'!$A$2:$A$2047,$A56,'city centre offline'!$B$2:$B$2047,J$2))</f>
        <v>0.79916644395025827</v>
      </c>
      <c r="K56" s="6">
        <f>(SUMIFS('city centre offline'!$I$2:$I$2047,'overall city offline'!$A$2:$A$2047,$A56,'city centre offline'!$B$2:$B$2047,K$3)*SUMIFS('city centre offline'!$C$2:$C$2047,'city centre offline'!$A$2:$A$2047,$A56,'city centre offline'!$B$2:$B$2047,K$3))/(SUMIFS('city centre offline'!$I$2:$I$2047,'city centre offline'!$A$2:$A$2047,$A56,'city centre offline'!$B$2:$B$2047,K$2))</f>
        <v>0.84199706143254005</v>
      </c>
      <c r="L56" s="6">
        <f>(SUMIFS('city centre offline'!$I$2:$I$2047,'overall city offline'!$A$2:$A$2047,$A56,'city centre offline'!$B$2:$B$2047,L$3)*SUMIFS('city centre offline'!$C$2:$C$2047,'city centre offline'!$A$2:$A$2047,$A56,'city centre offline'!$B$2:$B$2047,L$3))/(SUMIFS('city centre offline'!$I$2:$I$2047,'city centre offline'!$A$2:$A$2047,$A56,'city centre offline'!$B$2:$B$2047,L$2))</f>
        <v>0.20764083606053177</v>
      </c>
      <c r="M56" s="6">
        <f>(SUMIFS('city centre offline'!$I$2:$I$2047,'overall city offline'!$A$2:$A$2047,$A56,'city centre offline'!$B$2:$B$2047,M$3)*SUMIFS('city centre offline'!$C$2:$C$2047,'city centre offline'!$A$2:$A$2047,$A56,'city centre offline'!$B$2:$B$2047,M$3))/(SUMIFS('city centre offline'!$I$2:$I$2047,'city centre offline'!$A$2:$A$2047,$A56,'city centre offline'!$B$2:$B$2047,M$2))</f>
        <v>1.217783325457148</v>
      </c>
      <c r="N56" s="6">
        <f>(SUMIFS('city centre offline'!$I$2:$I$2047,'overall city offline'!$A$2:$A$2047,$A56,'city centre offline'!$B$2:$B$2047,N$3)*SUMIFS('city centre offline'!$C$2:$C$2047,'city centre offline'!$A$2:$A$2047,$A56,'city centre offline'!$B$2:$B$2047,N$3))/(SUMIFS('city centre offline'!$I$2:$I$2047,'city centre offline'!$A$2:$A$2047,$A56,'city centre offline'!$B$2:$B$2047,N$2))</f>
        <v>4.4899612457433478E-2</v>
      </c>
      <c r="O56" s="6">
        <f>(SUMIFS('city centre offline'!$I$2:$I$2047,'overall city offline'!$A$2:$A$2047,$A56,'city centre offline'!$B$2:$B$2047,O$3)*SUMIFS('city centre offline'!$C$2:$C$2047,'city centre offline'!$A$2:$A$2047,$A56,'city centre offline'!$B$2:$B$2047,O$3))/(SUMIFS('city centre offline'!$I$2:$I$2047,'city centre offline'!$A$2:$A$2047,$A56,'city centre offline'!$B$2:$B$2047,O$2))</f>
        <v>5.0912908075623216E-2</v>
      </c>
      <c r="P56" s="6">
        <f>(SUMIFS('city centre offline'!$I$2:$I$2047,'overall city offline'!$A$2:$A$2047,$A56,'city centre offline'!$B$2:$B$2047,P$3)*SUMIFS('city centre offline'!$C$2:$C$2047,'city centre offline'!$A$2:$A$2047,$A56,'city centre offline'!$B$2:$B$2047,P$3))/(SUMIFS('city centre offline'!$I$2:$I$2047,'city centre offline'!$A$2:$A$2047,$A56,'city centre offline'!$B$2:$B$2047,P$2))</f>
        <v>6.3488167357277706E-2</v>
      </c>
      <c r="Q56" s="6">
        <f>(SUMIFS('city centre offline'!$I$2:$I$2047,'overall city offline'!$A$2:$A$2047,$A56,'city centre offline'!$B$2:$B$2047,Q$3)*SUMIFS('city centre offline'!$C$2:$C$2047,'city centre offline'!$A$2:$A$2047,$A56,'city centre offline'!$B$2:$B$2047,Q$3))/(SUMIFS('city centre offline'!$I$2:$I$2047,'city centre offline'!$A$2:$A$2047,$A56,'city centre offline'!$B$2:$B$2047,Q$2))</f>
        <v>0.80250383869838959</v>
      </c>
      <c r="R56" s="6">
        <f>(SUMIFS('city centre offline'!$I$2:$I$2047,'overall city offline'!$A$2:$A$2047,$A56,'city centre offline'!$B$2:$B$2047,R$3)*SUMIFS('city centre offline'!$C$2:$C$2047,'city centre offline'!$A$2:$A$2047,$A56,'city centre offline'!$B$2:$B$2047,R$3))/(SUMIFS('city centre offline'!$I$2:$I$2047,'city centre offline'!$A$2:$A$2047,$A56,'city centre offline'!$B$2:$B$2047,R$2))</f>
        <v>0.86874986953830913</v>
      </c>
      <c r="S56" s="6">
        <f>(SUMIFS('city centre offline'!$I$2:$I$2047,'overall city offline'!$A$2:$A$2047,$A56,'city centre offline'!$B$2:$B$2047,S$3)*SUMIFS('city centre offline'!$C$2:$C$2047,'city centre offline'!$A$2:$A$2047,$A56,'city centre offline'!$B$2:$B$2047,S$3))/(SUMIFS('city centre offline'!$I$2:$I$2047,'city centre offline'!$A$2:$A$2047,$A56,'city centre offline'!$B$2:$B$2047,S$2))</f>
        <v>0.74870370103655914</v>
      </c>
      <c r="T56" s="6">
        <f>(SUMIFS('city centre offline'!$I$2:$I$2047,'overall city offline'!$A$2:$A$2047,$A56,'city centre offline'!$B$2:$B$2047,T$3)*SUMIFS('city centre offline'!$C$2:$C$2047,'city centre offline'!$A$2:$A$2047,$A56,'city centre offline'!$B$2:$B$2047,T$3))/(SUMIFS('city centre offline'!$I$2:$I$2047,'city centre offline'!$A$2:$A$2047,$A56,'city centre offline'!$B$2:$B$2047,T$2))</f>
        <v>0.84710324669901393</v>
      </c>
      <c r="U56" s="6">
        <f>(SUMIFS('city centre offline'!$I$2:$I$2047,'overall city offline'!$A$2:$A$2047,$A56,'city centre offline'!$B$2:$B$2047,U$3)*SUMIFS('city centre offline'!$C$2:$C$2047,'city centre offline'!$A$2:$A$2047,$A56,'city centre offline'!$B$2:$B$2047,U$3))/(SUMIFS('city centre offline'!$I$2:$I$2047,'city centre offline'!$A$2:$A$2047,$A56,'city centre offline'!$B$2:$B$2047,U$2))</f>
        <v>0.80124601363085124</v>
      </c>
      <c r="V56" s="6">
        <f>(SUMIFS('city centre offline'!$I$2:$I$2047,'overall city offline'!$A$2:$A$2047,$A56,'city centre offline'!$B$2:$B$2047,V$3)*SUMIFS('city centre offline'!$C$2:$C$2047,'city centre offline'!$A$2:$A$2047,$A56,'city centre offline'!$B$2:$B$2047,V$3))/(SUMIFS('city centre offline'!$I$2:$I$2047,'city centre offline'!$A$2:$A$2047,$A56,'city centre offline'!$B$2:$B$2047,V$2))</f>
        <v>0.70178285736256285</v>
      </c>
    </row>
    <row r="57" spans="1:22" x14ac:dyDescent="0.25">
      <c r="A57" s="5" t="s">
        <v>60</v>
      </c>
      <c r="B57" s="6">
        <f>(SUMIFS('city centre offline'!$I$2:$I$2047,'overall city offline'!$A$2:$A$2047,$A57,'city centre offline'!$B$2:$B$2047,B$3)*SUMIFS('city centre offline'!$C$2:$C$2047,'city centre offline'!$A$2:$A$2047,$A57,'city centre offline'!$B$2:$B$2047,B$3))/(SUMIFS('city centre offline'!$I$2:$I$2047,'city centre offline'!$A$2:$A$2047,$A57,'city centre offline'!$B$2:$B$2047,B$2))</f>
        <v>0.8464152480103978</v>
      </c>
      <c r="C57" s="6">
        <f>(SUMIFS('city centre offline'!$I$2:$I$2047,'overall city offline'!$A$2:$A$2047,$A57,'city centre offline'!$B$2:$B$2047,C$3)*SUMIFS('city centre offline'!$C$2:$C$2047,'city centre offline'!$A$2:$A$2047,$A57,'city centre offline'!$B$2:$B$2047,C$3))/(SUMIFS('city centre offline'!$I$2:$I$2047,'city centre offline'!$A$2:$A$2047,$A57,'city centre offline'!$B$2:$B$2047,C$2))</f>
        <v>0.84132774239349939</v>
      </c>
      <c r="D57" s="6">
        <f>(SUMIFS('city centre offline'!$I$2:$I$2047,'overall city offline'!$A$2:$A$2047,$A57,'city centre offline'!$B$2:$B$2047,D$3)*SUMIFS('city centre offline'!$C$2:$C$2047,'city centre offline'!$A$2:$A$2047,$A57,'city centre offline'!$B$2:$B$2047,D$3))/(SUMIFS('city centre offline'!$I$2:$I$2047,'city centre offline'!$A$2:$A$2047,$A57,'city centre offline'!$B$2:$B$2047,D$2))</f>
        <v>0.53828069629493813</v>
      </c>
      <c r="E57" s="6">
        <f>(SUMIFS('city centre offline'!$I$2:$I$2047,'overall city offline'!$A$2:$A$2047,$A57,'city centre offline'!$B$2:$B$2047,E$3)*SUMIFS('city centre offline'!$C$2:$C$2047,'city centre offline'!$A$2:$A$2047,$A57,'city centre offline'!$B$2:$B$2047,E$3))/(SUMIFS('city centre offline'!$I$2:$I$2047,'city centre offline'!$A$2:$A$2047,$A57,'city centre offline'!$B$2:$B$2047,E$2))</f>
        <v>0.10345420660544796</v>
      </c>
      <c r="F57" s="6">
        <f>(SUMIFS('city centre offline'!$I$2:$I$2047,'overall city offline'!$A$2:$A$2047,$A57,'city centre offline'!$B$2:$B$2047,F$3)*SUMIFS('city centre offline'!$C$2:$C$2047,'city centre offline'!$A$2:$A$2047,$A57,'city centre offline'!$B$2:$B$2047,F$3))/(SUMIFS('city centre offline'!$I$2:$I$2047,'city centre offline'!$A$2:$A$2047,$A57,'city centre offline'!$B$2:$B$2047,F$2))</f>
        <v>0.12295426288005006</v>
      </c>
      <c r="G57" s="6">
        <f>(SUMIFS('city centre offline'!$I$2:$I$2047,'overall city offline'!$A$2:$A$2047,$A57,'city centre offline'!$B$2:$B$2047,G$3)*SUMIFS('city centre offline'!$C$2:$C$2047,'city centre offline'!$A$2:$A$2047,$A57,'city centre offline'!$B$2:$B$2047,G$3))/(SUMIFS('city centre offline'!$I$2:$I$2047,'city centre offline'!$A$2:$A$2047,$A57,'city centre offline'!$B$2:$B$2047,G$2))</f>
        <v>0.66651963122024571</v>
      </c>
      <c r="H57" s="6">
        <f>(SUMIFS('city centre offline'!$I$2:$I$2047,'overall city offline'!$A$2:$A$2047,$A57,'city centre offline'!$B$2:$B$2047,H$3)*SUMIFS('city centre offline'!$C$2:$C$2047,'city centre offline'!$A$2:$A$2047,$A57,'city centre offline'!$B$2:$B$2047,H$3))/(SUMIFS('city centre offline'!$I$2:$I$2047,'city centre offline'!$A$2:$A$2047,$A57,'city centre offline'!$B$2:$B$2047,H$2))</f>
        <v>0.91186793466737892</v>
      </c>
      <c r="I57" s="6">
        <f>(SUMIFS('city centre offline'!$I$2:$I$2047,'overall city offline'!$A$2:$A$2047,$A57,'city centre offline'!$B$2:$B$2047,I$3)*SUMIFS('city centre offline'!$C$2:$C$2047,'city centre offline'!$A$2:$A$2047,$A57,'city centre offline'!$B$2:$B$2047,I$3))/(SUMIFS('city centre offline'!$I$2:$I$2047,'city centre offline'!$A$2:$A$2047,$A57,'city centre offline'!$B$2:$B$2047,I$2))</f>
        <v>1.0813100616963429</v>
      </c>
      <c r="J57" s="6">
        <f>(SUMIFS('city centre offline'!$I$2:$I$2047,'overall city offline'!$A$2:$A$2047,$A57,'city centre offline'!$B$2:$B$2047,J$3)*SUMIFS('city centre offline'!$C$2:$C$2047,'city centre offline'!$A$2:$A$2047,$A57,'city centre offline'!$B$2:$B$2047,J$3))/(SUMIFS('city centre offline'!$I$2:$I$2047,'city centre offline'!$A$2:$A$2047,$A57,'city centre offline'!$B$2:$B$2047,J$2))</f>
        <v>0.8957387663123475</v>
      </c>
      <c r="K57" s="6">
        <f>(SUMIFS('city centre offline'!$I$2:$I$2047,'overall city offline'!$A$2:$A$2047,$A57,'city centre offline'!$B$2:$B$2047,K$3)*SUMIFS('city centre offline'!$C$2:$C$2047,'city centre offline'!$A$2:$A$2047,$A57,'city centre offline'!$B$2:$B$2047,K$3))/(SUMIFS('city centre offline'!$I$2:$I$2047,'city centre offline'!$A$2:$A$2047,$A57,'city centre offline'!$B$2:$B$2047,K$2))</f>
        <v>0.93153391904508931</v>
      </c>
      <c r="L57" s="6">
        <f>(SUMIFS('city centre offline'!$I$2:$I$2047,'overall city offline'!$A$2:$A$2047,$A57,'city centre offline'!$B$2:$B$2047,L$3)*SUMIFS('city centre offline'!$C$2:$C$2047,'city centre offline'!$A$2:$A$2047,$A57,'city centre offline'!$B$2:$B$2047,L$3))/(SUMIFS('city centre offline'!$I$2:$I$2047,'city centre offline'!$A$2:$A$2047,$A57,'city centre offline'!$B$2:$B$2047,L$2))</f>
        <v>0.31149094334770722</v>
      </c>
      <c r="M57" s="6">
        <f>(SUMIFS('city centre offline'!$I$2:$I$2047,'overall city offline'!$A$2:$A$2047,$A57,'city centre offline'!$B$2:$B$2047,M$3)*SUMIFS('city centre offline'!$C$2:$C$2047,'city centre offline'!$A$2:$A$2047,$A57,'city centre offline'!$B$2:$B$2047,M$3))/(SUMIFS('city centre offline'!$I$2:$I$2047,'city centre offline'!$A$2:$A$2047,$A57,'city centre offline'!$B$2:$B$2047,M$2))</f>
        <v>1.431302945322521</v>
      </c>
      <c r="N57" s="6">
        <f>(SUMIFS('city centre offline'!$I$2:$I$2047,'overall city offline'!$A$2:$A$2047,$A57,'city centre offline'!$B$2:$B$2047,N$3)*SUMIFS('city centre offline'!$C$2:$C$2047,'city centre offline'!$A$2:$A$2047,$A57,'city centre offline'!$B$2:$B$2047,N$3))/(SUMIFS('city centre offline'!$I$2:$I$2047,'city centre offline'!$A$2:$A$2047,$A57,'city centre offline'!$B$2:$B$2047,N$2))</f>
        <v>0.12479673226391129</v>
      </c>
      <c r="O57" s="6">
        <f>(SUMIFS('city centre offline'!$I$2:$I$2047,'overall city offline'!$A$2:$A$2047,$A57,'city centre offline'!$B$2:$B$2047,O$3)*SUMIFS('city centre offline'!$C$2:$C$2047,'city centre offline'!$A$2:$A$2047,$A57,'city centre offline'!$B$2:$B$2047,O$3))/(SUMIFS('city centre offline'!$I$2:$I$2047,'city centre offline'!$A$2:$A$2047,$A57,'city centre offline'!$B$2:$B$2047,O$2))</f>
        <v>0.131395732447736</v>
      </c>
      <c r="P57" s="6">
        <f>(SUMIFS('city centre offline'!$I$2:$I$2047,'overall city offline'!$A$2:$A$2047,$A57,'city centre offline'!$B$2:$B$2047,P$3)*SUMIFS('city centre offline'!$C$2:$C$2047,'city centre offline'!$A$2:$A$2047,$A57,'city centre offline'!$B$2:$B$2047,P$3))/(SUMIFS('city centre offline'!$I$2:$I$2047,'city centre offline'!$A$2:$A$2047,$A57,'city centre offline'!$B$2:$B$2047,P$2))</f>
        <v>0.18126628745609577</v>
      </c>
      <c r="Q57" s="6">
        <f>(SUMIFS('city centre offline'!$I$2:$I$2047,'overall city offline'!$A$2:$A$2047,$A57,'city centre offline'!$B$2:$B$2047,Q$3)*SUMIFS('city centre offline'!$C$2:$C$2047,'city centre offline'!$A$2:$A$2047,$A57,'city centre offline'!$B$2:$B$2047,Q$3))/(SUMIFS('city centre offline'!$I$2:$I$2047,'city centre offline'!$A$2:$A$2047,$A57,'city centre offline'!$B$2:$B$2047,Q$2))</f>
        <v>0.95688606331365833</v>
      </c>
      <c r="R57" s="6">
        <f>(SUMIFS('city centre offline'!$I$2:$I$2047,'overall city offline'!$A$2:$A$2047,$A57,'city centre offline'!$B$2:$B$2047,R$3)*SUMIFS('city centre offline'!$C$2:$C$2047,'city centre offline'!$A$2:$A$2047,$A57,'city centre offline'!$B$2:$B$2047,R$3))/(SUMIFS('city centre offline'!$I$2:$I$2047,'city centre offline'!$A$2:$A$2047,$A57,'city centre offline'!$B$2:$B$2047,R$2))</f>
        <v>1.01842587477549</v>
      </c>
      <c r="S57" s="6">
        <f>(SUMIFS('city centre offline'!$I$2:$I$2047,'overall city offline'!$A$2:$A$2047,$A57,'city centre offline'!$B$2:$B$2047,S$3)*SUMIFS('city centre offline'!$C$2:$C$2047,'city centre offline'!$A$2:$A$2047,$A57,'city centre offline'!$B$2:$B$2047,S$3))/(SUMIFS('city centre offline'!$I$2:$I$2047,'city centre offline'!$A$2:$A$2047,$A57,'city centre offline'!$B$2:$B$2047,S$2))</f>
        <v>0.99067479412850001</v>
      </c>
      <c r="T57" s="6">
        <f>(SUMIFS('city centre offline'!$I$2:$I$2047,'overall city offline'!$A$2:$A$2047,$A57,'city centre offline'!$B$2:$B$2047,T$3)*SUMIFS('city centre offline'!$C$2:$C$2047,'city centre offline'!$A$2:$A$2047,$A57,'city centre offline'!$B$2:$B$2047,T$3))/(SUMIFS('city centre offline'!$I$2:$I$2047,'city centre offline'!$A$2:$A$2047,$A57,'city centre offline'!$B$2:$B$2047,T$2))</f>
        <v>0.97562704447059578</v>
      </c>
      <c r="U57" s="6">
        <f>(SUMIFS('city centre offline'!$I$2:$I$2047,'overall city offline'!$A$2:$A$2047,$A57,'city centre offline'!$B$2:$B$2047,U$3)*SUMIFS('city centre offline'!$C$2:$C$2047,'city centre offline'!$A$2:$A$2047,$A57,'city centre offline'!$B$2:$B$2047,U$3))/(SUMIFS('city centre offline'!$I$2:$I$2047,'city centre offline'!$A$2:$A$2047,$A57,'city centre offline'!$B$2:$B$2047,U$2))</f>
        <v>1.0779433534503187</v>
      </c>
      <c r="V57" s="6">
        <f>(SUMIFS('city centre offline'!$I$2:$I$2047,'overall city offline'!$A$2:$A$2047,$A57,'city centre offline'!$B$2:$B$2047,V$3)*SUMIFS('city centre offline'!$C$2:$C$2047,'city centre offline'!$A$2:$A$2047,$A57,'city centre offline'!$B$2:$B$2047,V$3))/(SUMIFS('city centre offline'!$I$2:$I$2047,'city centre offline'!$A$2:$A$2047,$A57,'city centre offline'!$B$2:$B$2047,V$2))</f>
        <v>1.0068578881088737</v>
      </c>
    </row>
    <row r="58" spans="1:22" x14ac:dyDescent="0.25">
      <c r="A58" s="5" t="s">
        <v>61</v>
      </c>
      <c r="B58" s="6">
        <f>(SUMIFS('city centre offline'!$I$2:$I$2047,'overall city offline'!$A$2:$A$2047,$A58,'city centre offline'!$B$2:$B$2047,B$3)*SUMIFS('city centre offline'!$C$2:$C$2047,'city centre offline'!$A$2:$A$2047,$A58,'city centre offline'!$B$2:$B$2047,B$3))/(SUMIFS('city centre offline'!$I$2:$I$2047,'city centre offline'!$A$2:$A$2047,$A58,'city centre offline'!$B$2:$B$2047,B$2))</f>
        <v>0.80065742394941897</v>
      </c>
      <c r="C58" s="6">
        <f>(SUMIFS('city centre offline'!$I$2:$I$2047,'overall city offline'!$A$2:$A$2047,$A58,'city centre offline'!$B$2:$B$2047,C$3)*SUMIFS('city centre offline'!$C$2:$C$2047,'city centre offline'!$A$2:$A$2047,$A58,'city centre offline'!$B$2:$B$2047,C$3))/(SUMIFS('city centre offline'!$I$2:$I$2047,'city centre offline'!$A$2:$A$2047,$A58,'city centre offline'!$B$2:$B$2047,C$2))</f>
        <v>0.77685746748157547</v>
      </c>
      <c r="D58" s="6">
        <f>(SUMIFS('city centre offline'!$I$2:$I$2047,'overall city offline'!$A$2:$A$2047,$A58,'city centre offline'!$B$2:$B$2047,D$3)*SUMIFS('city centre offline'!$C$2:$C$2047,'city centre offline'!$A$2:$A$2047,$A58,'city centre offline'!$B$2:$B$2047,D$3))/(SUMIFS('city centre offline'!$I$2:$I$2047,'city centre offline'!$A$2:$A$2047,$A58,'city centre offline'!$B$2:$B$2047,D$2))</f>
        <v>0.45872701590608222</v>
      </c>
      <c r="E58" s="6">
        <f>(SUMIFS('city centre offline'!$I$2:$I$2047,'overall city offline'!$A$2:$A$2047,$A58,'city centre offline'!$B$2:$B$2047,E$3)*SUMIFS('city centre offline'!$C$2:$C$2047,'city centre offline'!$A$2:$A$2047,$A58,'city centre offline'!$B$2:$B$2047,E$3))/(SUMIFS('city centre offline'!$I$2:$I$2047,'city centre offline'!$A$2:$A$2047,$A58,'city centre offline'!$B$2:$B$2047,E$2))</f>
        <v>5.6979312685455454E-2</v>
      </c>
      <c r="F58" s="6">
        <f>(SUMIFS('city centre offline'!$I$2:$I$2047,'overall city offline'!$A$2:$A$2047,$A58,'city centre offline'!$B$2:$B$2047,F$3)*SUMIFS('city centre offline'!$C$2:$C$2047,'city centre offline'!$A$2:$A$2047,$A58,'city centre offline'!$B$2:$B$2047,F$3))/(SUMIFS('city centre offline'!$I$2:$I$2047,'city centre offline'!$A$2:$A$2047,$A58,'city centre offline'!$B$2:$B$2047,F$2))</f>
        <v>7.1491986281233266E-2</v>
      </c>
      <c r="G58" s="6">
        <f>(SUMIFS('city centre offline'!$I$2:$I$2047,'overall city offline'!$A$2:$A$2047,$A58,'city centre offline'!$B$2:$B$2047,G$3)*SUMIFS('city centre offline'!$C$2:$C$2047,'city centre offline'!$A$2:$A$2047,$A58,'city centre offline'!$B$2:$B$2047,G$3))/(SUMIFS('city centre offline'!$I$2:$I$2047,'city centre offline'!$A$2:$A$2047,$A58,'city centre offline'!$B$2:$B$2047,G$2))</f>
        <v>0.26720254403582649</v>
      </c>
      <c r="H58" s="6">
        <f>(SUMIFS('city centre offline'!$I$2:$I$2047,'overall city offline'!$A$2:$A$2047,$A58,'city centre offline'!$B$2:$B$2047,H$3)*SUMIFS('city centre offline'!$C$2:$C$2047,'city centre offline'!$A$2:$A$2047,$A58,'city centre offline'!$B$2:$B$2047,H$3))/(SUMIFS('city centre offline'!$I$2:$I$2047,'city centre offline'!$A$2:$A$2047,$A58,'city centre offline'!$B$2:$B$2047,H$2))</f>
        <v>0.85201257405738406</v>
      </c>
      <c r="I58" s="6">
        <f>(SUMIFS('city centre offline'!$I$2:$I$2047,'overall city offline'!$A$2:$A$2047,$A58,'city centre offline'!$B$2:$B$2047,I$3)*SUMIFS('city centre offline'!$C$2:$C$2047,'city centre offline'!$A$2:$A$2047,$A58,'city centre offline'!$B$2:$B$2047,I$3))/(SUMIFS('city centre offline'!$I$2:$I$2047,'city centre offline'!$A$2:$A$2047,$A58,'city centre offline'!$B$2:$B$2047,I$2))</f>
        <v>0.9255898864798644</v>
      </c>
      <c r="J58" s="6">
        <f>(SUMIFS('city centre offline'!$I$2:$I$2047,'overall city offline'!$A$2:$A$2047,$A58,'city centre offline'!$B$2:$B$2047,J$3)*SUMIFS('city centre offline'!$C$2:$C$2047,'city centre offline'!$A$2:$A$2047,$A58,'city centre offline'!$B$2:$B$2047,J$3))/(SUMIFS('city centre offline'!$I$2:$I$2047,'city centre offline'!$A$2:$A$2047,$A58,'city centre offline'!$B$2:$B$2047,J$2))</f>
        <v>0.82429895875757897</v>
      </c>
      <c r="K58" s="6">
        <f>(SUMIFS('city centre offline'!$I$2:$I$2047,'overall city offline'!$A$2:$A$2047,$A58,'city centre offline'!$B$2:$B$2047,K$3)*SUMIFS('city centre offline'!$C$2:$C$2047,'city centre offline'!$A$2:$A$2047,$A58,'city centre offline'!$B$2:$B$2047,K$3))/(SUMIFS('city centre offline'!$I$2:$I$2047,'city centre offline'!$A$2:$A$2047,$A58,'city centre offline'!$B$2:$B$2047,K$2))</f>
        <v>0.60497830154515697</v>
      </c>
      <c r="L58" s="6">
        <f>(SUMIFS('city centre offline'!$I$2:$I$2047,'overall city offline'!$A$2:$A$2047,$A58,'city centre offline'!$B$2:$B$2047,L$3)*SUMIFS('city centre offline'!$C$2:$C$2047,'city centre offline'!$A$2:$A$2047,$A58,'city centre offline'!$B$2:$B$2047,L$3))/(SUMIFS('city centre offline'!$I$2:$I$2047,'city centre offline'!$A$2:$A$2047,$A58,'city centre offline'!$B$2:$B$2047,L$2))</f>
        <v>0.87568009683719239</v>
      </c>
      <c r="M58" s="6">
        <f>(SUMIFS('city centre offline'!$I$2:$I$2047,'overall city offline'!$A$2:$A$2047,$A58,'city centre offline'!$B$2:$B$2047,M$3)*SUMIFS('city centre offline'!$C$2:$C$2047,'city centre offline'!$A$2:$A$2047,$A58,'city centre offline'!$B$2:$B$2047,M$3))/(SUMIFS('city centre offline'!$I$2:$I$2047,'city centre offline'!$A$2:$A$2047,$A58,'city centre offline'!$B$2:$B$2047,M$2))</f>
        <v>0.81460971466023968</v>
      </c>
      <c r="N58" s="6">
        <f>(SUMIFS('city centre offline'!$I$2:$I$2047,'overall city offline'!$A$2:$A$2047,$A58,'city centre offline'!$B$2:$B$2047,N$3)*SUMIFS('city centre offline'!$C$2:$C$2047,'city centre offline'!$A$2:$A$2047,$A58,'city centre offline'!$B$2:$B$2047,N$3))/(SUMIFS('city centre offline'!$I$2:$I$2047,'city centre offline'!$A$2:$A$2047,$A58,'city centre offline'!$B$2:$B$2047,N$2))</f>
        <v>5.9634725501502346E-2</v>
      </c>
      <c r="O58" s="6">
        <f>(SUMIFS('city centre offline'!$I$2:$I$2047,'overall city offline'!$A$2:$A$2047,$A58,'city centre offline'!$B$2:$B$2047,O$3)*SUMIFS('city centre offline'!$C$2:$C$2047,'city centre offline'!$A$2:$A$2047,$A58,'city centre offline'!$B$2:$B$2047,O$3))/(SUMIFS('city centre offline'!$I$2:$I$2047,'city centre offline'!$A$2:$A$2047,$A58,'city centre offline'!$B$2:$B$2047,O$2))</f>
        <v>6.7749922111584704E-2</v>
      </c>
      <c r="P58" s="6">
        <f>(SUMIFS('city centre offline'!$I$2:$I$2047,'overall city offline'!$A$2:$A$2047,$A58,'city centre offline'!$B$2:$B$2047,P$3)*SUMIFS('city centre offline'!$C$2:$C$2047,'city centre offline'!$A$2:$A$2047,$A58,'city centre offline'!$B$2:$B$2047,P$3))/(SUMIFS('city centre offline'!$I$2:$I$2047,'city centre offline'!$A$2:$A$2047,$A58,'city centre offline'!$B$2:$B$2047,P$2))</f>
        <v>9.4554674993902604E-2</v>
      </c>
      <c r="Q58" s="6">
        <f>(SUMIFS('city centre offline'!$I$2:$I$2047,'overall city offline'!$A$2:$A$2047,$A58,'city centre offline'!$B$2:$B$2047,Q$3)*SUMIFS('city centre offline'!$C$2:$C$2047,'city centre offline'!$A$2:$A$2047,$A58,'city centre offline'!$B$2:$B$2047,Q$3))/(SUMIFS('city centre offline'!$I$2:$I$2047,'city centre offline'!$A$2:$A$2047,$A58,'city centre offline'!$B$2:$B$2047,Q$2))</f>
        <v>0.85444856029941785</v>
      </c>
      <c r="R58" s="6">
        <f>(SUMIFS('city centre offline'!$I$2:$I$2047,'overall city offline'!$A$2:$A$2047,$A58,'city centre offline'!$B$2:$B$2047,R$3)*SUMIFS('city centre offline'!$C$2:$C$2047,'city centre offline'!$A$2:$A$2047,$A58,'city centre offline'!$B$2:$B$2047,R$3))/(SUMIFS('city centre offline'!$I$2:$I$2047,'city centre offline'!$A$2:$A$2047,$A58,'city centre offline'!$B$2:$B$2047,R$2))</f>
        <v>0.9895203111478803</v>
      </c>
      <c r="S58" s="6">
        <f>(SUMIFS('city centre offline'!$I$2:$I$2047,'overall city offline'!$A$2:$A$2047,$A58,'city centre offline'!$B$2:$B$2047,S$3)*SUMIFS('city centre offline'!$C$2:$C$2047,'city centre offline'!$A$2:$A$2047,$A58,'city centre offline'!$B$2:$B$2047,S$3))/(SUMIFS('city centre offline'!$I$2:$I$2047,'city centre offline'!$A$2:$A$2047,$A58,'city centre offline'!$B$2:$B$2047,S$2))</f>
        <v>0.96696687434011785</v>
      </c>
      <c r="T58" s="6">
        <f>(SUMIFS('city centre offline'!$I$2:$I$2047,'overall city offline'!$A$2:$A$2047,$A58,'city centre offline'!$B$2:$B$2047,T$3)*SUMIFS('city centre offline'!$C$2:$C$2047,'city centre offline'!$A$2:$A$2047,$A58,'city centre offline'!$B$2:$B$2047,T$3))/(SUMIFS('city centre offline'!$I$2:$I$2047,'city centre offline'!$A$2:$A$2047,$A58,'city centre offline'!$B$2:$B$2047,T$2))</f>
        <v>0.9287965766855355</v>
      </c>
      <c r="U58" s="6">
        <f>(SUMIFS('city centre offline'!$I$2:$I$2047,'overall city offline'!$A$2:$A$2047,$A58,'city centre offline'!$B$2:$B$2047,U$3)*SUMIFS('city centre offline'!$C$2:$C$2047,'city centre offline'!$A$2:$A$2047,$A58,'city centre offline'!$B$2:$B$2047,U$3))/(SUMIFS('city centre offline'!$I$2:$I$2047,'city centre offline'!$A$2:$A$2047,$A58,'city centre offline'!$B$2:$B$2047,U$2))</f>
        <v>0.94032713211832542</v>
      </c>
      <c r="V58" s="6">
        <f>(SUMIFS('city centre offline'!$I$2:$I$2047,'overall city offline'!$A$2:$A$2047,$A58,'city centre offline'!$B$2:$B$2047,V$3)*SUMIFS('city centre offline'!$C$2:$C$2047,'city centre offline'!$A$2:$A$2047,$A58,'city centre offline'!$B$2:$B$2047,V$3))/(SUMIFS('city centre offline'!$I$2:$I$2047,'city centre offline'!$A$2:$A$2047,$A58,'city centre offline'!$B$2:$B$2047,V$2))</f>
        <v>0.93752411837622029</v>
      </c>
    </row>
    <row r="59" spans="1:22" x14ac:dyDescent="0.25">
      <c r="A59" s="5" t="s">
        <v>62</v>
      </c>
      <c r="B59" s="6">
        <f>(SUMIFS('city centre offline'!$I$2:$I$2047,'overall city offline'!$A$2:$A$2047,$A59,'city centre offline'!$B$2:$B$2047,B$3)*SUMIFS('city centre offline'!$C$2:$C$2047,'city centre offline'!$A$2:$A$2047,$A59,'city centre offline'!$B$2:$B$2047,B$3))/(SUMIFS('city centre offline'!$I$2:$I$2047,'city centre offline'!$A$2:$A$2047,$A59,'city centre offline'!$B$2:$B$2047,B$2))</f>
        <v>0.80791667600566042</v>
      </c>
      <c r="C59" s="6">
        <f>(SUMIFS('city centre offline'!$I$2:$I$2047,'overall city offline'!$A$2:$A$2047,$A59,'city centre offline'!$B$2:$B$2047,C$3)*SUMIFS('city centre offline'!$C$2:$C$2047,'city centre offline'!$A$2:$A$2047,$A59,'city centre offline'!$B$2:$B$2047,C$3))/(SUMIFS('city centre offline'!$I$2:$I$2047,'city centre offline'!$A$2:$A$2047,$A59,'city centre offline'!$B$2:$B$2047,C$2))</f>
        <v>0.86071504613200822</v>
      </c>
      <c r="D59" s="6">
        <f>(SUMIFS('city centre offline'!$I$2:$I$2047,'overall city offline'!$A$2:$A$2047,$A59,'city centre offline'!$B$2:$B$2047,D$3)*SUMIFS('city centre offline'!$C$2:$C$2047,'city centre offline'!$A$2:$A$2047,$A59,'city centre offline'!$B$2:$B$2047,D$3))/(SUMIFS('city centre offline'!$I$2:$I$2047,'city centre offline'!$A$2:$A$2047,$A59,'city centre offline'!$B$2:$B$2047,D$2))</f>
        <v>0.5245605692317068</v>
      </c>
      <c r="E59" s="6">
        <f>(SUMIFS('city centre offline'!$I$2:$I$2047,'overall city offline'!$A$2:$A$2047,$A59,'city centre offline'!$B$2:$B$2047,E$3)*SUMIFS('city centre offline'!$C$2:$C$2047,'city centre offline'!$A$2:$A$2047,$A59,'city centre offline'!$B$2:$B$2047,E$3))/(SUMIFS('city centre offline'!$I$2:$I$2047,'city centre offline'!$A$2:$A$2047,$A59,'city centre offline'!$B$2:$B$2047,E$2))</f>
        <v>4.0525819846962831E-2</v>
      </c>
      <c r="F59" s="6">
        <f>(SUMIFS('city centre offline'!$I$2:$I$2047,'overall city offline'!$A$2:$A$2047,$A59,'city centre offline'!$B$2:$B$2047,F$3)*SUMIFS('city centre offline'!$C$2:$C$2047,'city centre offline'!$A$2:$A$2047,$A59,'city centre offline'!$B$2:$B$2047,F$3))/(SUMIFS('city centre offline'!$I$2:$I$2047,'city centre offline'!$A$2:$A$2047,$A59,'city centre offline'!$B$2:$B$2047,F$2))</f>
        <v>6.4890592803793085E-2</v>
      </c>
      <c r="G59" s="6">
        <f>(SUMIFS('city centre offline'!$I$2:$I$2047,'overall city offline'!$A$2:$A$2047,$A59,'city centre offline'!$B$2:$B$2047,G$3)*SUMIFS('city centre offline'!$C$2:$C$2047,'city centre offline'!$A$2:$A$2047,$A59,'city centre offline'!$B$2:$B$2047,G$3))/(SUMIFS('city centre offline'!$I$2:$I$2047,'city centre offline'!$A$2:$A$2047,$A59,'city centre offline'!$B$2:$B$2047,G$2))</f>
        <v>0.55078129011608612</v>
      </c>
      <c r="H59" s="6">
        <f>(SUMIFS('city centre offline'!$I$2:$I$2047,'overall city offline'!$A$2:$A$2047,$A59,'city centre offline'!$B$2:$B$2047,H$3)*SUMIFS('city centre offline'!$C$2:$C$2047,'city centre offline'!$A$2:$A$2047,$A59,'city centre offline'!$B$2:$B$2047,H$3))/(SUMIFS('city centre offline'!$I$2:$I$2047,'city centre offline'!$A$2:$A$2047,$A59,'city centre offline'!$B$2:$B$2047,H$2))</f>
        <v>0.90611443034403338</v>
      </c>
      <c r="I59" s="6">
        <f>(SUMIFS('city centre offline'!$I$2:$I$2047,'overall city offline'!$A$2:$A$2047,$A59,'city centre offline'!$B$2:$B$2047,I$3)*SUMIFS('city centre offline'!$C$2:$C$2047,'city centre offline'!$A$2:$A$2047,$A59,'city centre offline'!$B$2:$B$2047,I$3))/(SUMIFS('city centre offline'!$I$2:$I$2047,'city centre offline'!$A$2:$A$2047,$A59,'city centre offline'!$B$2:$B$2047,I$2))</f>
        <v>0.9045736043074214</v>
      </c>
      <c r="J59" s="6">
        <f>(SUMIFS('city centre offline'!$I$2:$I$2047,'overall city offline'!$A$2:$A$2047,$A59,'city centre offline'!$B$2:$B$2047,J$3)*SUMIFS('city centre offline'!$C$2:$C$2047,'city centre offline'!$A$2:$A$2047,$A59,'city centre offline'!$B$2:$B$2047,J$3))/(SUMIFS('city centre offline'!$I$2:$I$2047,'city centre offline'!$A$2:$A$2047,$A59,'city centre offline'!$B$2:$B$2047,J$2))</f>
        <v>0.86495587712033073</v>
      </c>
      <c r="K59" s="6">
        <f>(SUMIFS('city centre offline'!$I$2:$I$2047,'overall city offline'!$A$2:$A$2047,$A59,'city centre offline'!$B$2:$B$2047,K$3)*SUMIFS('city centre offline'!$C$2:$C$2047,'city centre offline'!$A$2:$A$2047,$A59,'city centre offline'!$B$2:$B$2047,K$3))/(SUMIFS('city centre offline'!$I$2:$I$2047,'city centre offline'!$A$2:$A$2047,$A59,'city centre offline'!$B$2:$B$2047,K$2))</f>
        <v>0.94971177004131657</v>
      </c>
      <c r="L59" s="6">
        <f>(SUMIFS('city centre offline'!$I$2:$I$2047,'overall city offline'!$A$2:$A$2047,$A59,'city centre offline'!$B$2:$B$2047,L$3)*SUMIFS('city centre offline'!$C$2:$C$2047,'city centre offline'!$A$2:$A$2047,$A59,'city centre offline'!$B$2:$B$2047,L$3))/(SUMIFS('city centre offline'!$I$2:$I$2047,'city centre offline'!$A$2:$A$2047,$A59,'city centre offline'!$B$2:$B$2047,L$2))</f>
        <v>0.26227400945742524</v>
      </c>
      <c r="M59" s="6">
        <f>(SUMIFS('city centre offline'!$I$2:$I$2047,'overall city offline'!$A$2:$A$2047,$A59,'city centre offline'!$B$2:$B$2047,M$3)*SUMIFS('city centre offline'!$C$2:$C$2047,'city centre offline'!$A$2:$A$2047,$A59,'city centre offline'!$B$2:$B$2047,M$3))/(SUMIFS('city centre offline'!$I$2:$I$2047,'city centre offline'!$A$2:$A$2047,$A59,'city centre offline'!$B$2:$B$2047,M$2))</f>
        <v>1.2503431043295588</v>
      </c>
      <c r="N59" s="6">
        <f>(SUMIFS('city centre offline'!$I$2:$I$2047,'overall city offline'!$A$2:$A$2047,$A59,'city centre offline'!$B$2:$B$2047,N$3)*SUMIFS('city centre offline'!$C$2:$C$2047,'city centre offline'!$A$2:$A$2047,$A59,'city centre offline'!$B$2:$B$2047,N$3))/(SUMIFS('city centre offline'!$I$2:$I$2047,'city centre offline'!$A$2:$A$2047,$A59,'city centre offline'!$B$2:$B$2047,N$2))</f>
        <v>8.8902391581863874E-2</v>
      </c>
      <c r="O59" s="6">
        <f>(SUMIFS('city centre offline'!$I$2:$I$2047,'overall city offline'!$A$2:$A$2047,$A59,'city centre offline'!$B$2:$B$2047,O$3)*SUMIFS('city centre offline'!$C$2:$C$2047,'city centre offline'!$A$2:$A$2047,$A59,'city centre offline'!$B$2:$B$2047,O$3))/(SUMIFS('city centre offline'!$I$2:$I$2047,'city centre offline'!$A$2:$A$2047,$A59,'city centre offline'!$B$2:$B$2047,O$2))</f>
        <v>8.294925349043776E-2</v>
      </c>
      <c r="P59" s="6">
        <f>(SUMIFS('city centre offline'!$I$2:$I$2047,'overall city offline'!$A$2:$A$2047,$A59,'city centre offline'!$B$2:$B$2047,P$3)*SUMIFS('city centre offline'!$C$2:$C$2047,'city centre offline'!$A$2:$A$2047,$A59,'city centre offline'!$B$2:$B$2047,P$3))/(SUMIFS('city centre offline'!$I$2:$I$2047,'city centre offline'!$A$2:$A$2047,$A59,'city centre offline'!$B$2:$B$2047,P$2))</f>
        <v>9.8703232864508841E-2</v>
      </c>
      <c r="Q59" s="6">
        <f>(SUMIFS('city centre offline'!$I$2:$I$2047,'overall city offline'!$A$2:$A$2047,$A59,'city centre offline'!$B$2:$B$2047,Q$3)*SUMIFS('city centre offline'!$C$2:$C$2047,'city centre offline'!$A$2:$A$2047,$A59,'city centre offline'!$B$2:$B$2047,Q$3))/(SUMIFS('city centre offline'!$I$2:$I$2047,'city centre offline'!$A$2:$A$2047,$A59,'city centre offline'!$B$2:$B$2047,Q$2))</f>
        <v>0.96435336555494788</v>
      </c>
      <c r="R59" s="6">
        <f>(SUMIFS('city centre offline'!$I$2:$I$2047,'overall city offline'!$A$2:$A$2047,$A59,'city centre offline'!$B$2:$B$2047,R$3)*SUMIFS('city centre offline'!$C$2:$C$2047,'city centre offline'!$A$2:$A$2047,$A59,'city centre offline'!$B$2:$B$2047,R$3))/(SUMIFS('city centre offline'!$I$2:$I$2047,'city centre offline'!$A$2:$A$2047,$A59,'city centre offline'!$B$2:$B$2047,R$2))</f>
        <v>1.0365876608214442</v>
      </c>
      <c r="S59" s="6">
        <f>(SUMIFS('city centre offline'!$I$2:$I$2047,'overall city offline'!$A$2:$A$2047,$A59,'city centre offline'!$B$2:$B$2047,S$3)*SUMIFS('city centre offline'!$C$2:$C$2047,'city centre offline'!$A$2:$A$2047,$A59,'city centre offline'!$B$2:$B$2047,S$3))/(SUMIFS('city centre offline'!$I$2:$I$2047,'city centre offline'!$A$2:$A$2047,$A59,'city centre offline'!$B$2:$B$2047,S$2))</f>
        <v>0.94856645730469147</v>
      </c>
      <c r="T59" s="6">
        <f>(SUMIFS('city centre offline'!$I$2:$I$2047,'overall city offline'!$A$2:$A$2047,$A59,'city centre offline'!$B$2:$B$2047,T$3)*SUMIFS('city centre offline'!$C$2:$C$2047,'city centre offline'!$A$2:$A$2047,$A59,'city centre offline'!$B$2:$B$2047,T$3))/(SUMIFS('city centre offline'!$I$2:$I$2047,'city centre offline'!$A$2:$A$2047,$A59,'city centre offline'!$B$2:$B$2047,T$2))</f>
        <v>0.93977830107101124</v>
      </c>
      <c r="U59" s="6">
        <f>(SUMIFS('city centre offline'!$I$2:$I$2047,'overall city offline'!$A$2:$A$2047,$A59,'city centre offline'!$B$2:$B$2047,U$3)*SUMIFS('city centre offline'!$C$2:$C$2047,'city centre offline'!$A$2:$A$2047,$A59,'city centre offline'!$B$2:$B$2047,U$3))/(SUMIFS('city centre offline'!$I$2:$I$2047,'city centre offline'!$A$2:$A$2047,$A59,'city centre offline'!$B$2:$B$2047,U$2))</f>
        <v>0.94299939177087844</v>
      </c>
      <c r="V59" s="6">
        <f>(SUMIFS('city centre offline'!$I$2:$I$2047,'overall city offline'!$A$2:$A$2047,$A59,'city centre offline'!$B$2:$B$2047,V$3)*SUMIFS('city centre offline'!$C$2:$C$2047,'city centre offline'!$A$2:$A$2047,$A59,'city centre offline'!$B$2:$B$2047,V$3))/(SUMIFS('city centre offline'!$I$2:$I$2047,'city centre offline'!$A$2:$A$2047,$A59,'city centre offline'!$B$2:$B$2047,V$2))</f>
        <v>0.87060852144253387</v>
      </c>
    </row>
    <row r="60" spans="1:22" x14ac:dyDescent="0.25">
      <c r="A60" s="5" t="s">
        <v>63</v>
      </c>
      <c r="B60" s="6">
        <f>(SUMIFS('city centre offline'!$I$2:$I$2047,'overall city offline'!$A$2:$A$2047,$A60,'city centre offline'!$B$2:$B$2047,B$3)*SUMIFS('city centre offline'!$C$2:$C$2047,'city centre offline'!$A$2:$A$2047,$A60,'city centre offline'!$B$2:$B$2047,B$3))/(SUMIFS('city centre offline'!$I$2:$I$2047,'city centre offline'!$A$2:$A$2047,$A60,'city centre offline'!$B$2:$B$2047,B$2))</f>
        <v>0.82309649382803685</v>
      </c>
      <c r="C60" s="6">
        <f>(SUMIFS('city centre offline'!$I$2:$I$2047,'overall city offline'!$A$2:$A$2047,$A60,'city centre offline'!$B$2:$B$2047,C$3)*SUMIFS('city centre offline'!$C$2:$C$2047,'city centre offline'!$A$2:$A$2047,$A60,'city centre offline'!$B$2:$B$2047,C$3))/(SUMIFS('city centre offline'!$I$2:$I$2047,'city centre offline'!$A$2:$A$2047,$A60,'city centre offline'!$B$2:$B$2047,C$2))</f>
        <v>0.9299531469381549</v>
      </c>
      <c r="D60" s="6">
        <f>(SUMIFS('city centre offline'!$I$2:$I$2047,'overall city offline'!$A$2:$A$2047,$A60,'city centre offline'!$B$2:$B$2047,D$3)*SUMIFS('city centre offline'!$C$2:$C$2047,'city centre offline'!$A$2:$A$2047,$A60,'city centre offline'!$B$2:$B$2047,D$3))/(SUMIFS('city centre offline'!$I$2:$I$2047,'city centre offline'!$A$2:$A$2047,$A60,'city centre offline'!$B$2:$B$2047,D$2))</f>
        <v>0.50946473452528229</v>
      </c>
      <c r="E60" s="6">
        <f>(SUMIFS('city centre offline'!$I$2:$I$2047,'overall city offline'!$A$2:$A$2047,$A60,'city centre offline'!$B$2:$B$2047,E$3)*SUMIFS('city centre offline'!$C$2:$C$2047,'city centre offline'!$A$2:$A$2047,$A60,'city centre offline'!$B$2:$B$2047,E$3))/(SUMIFS('city centre offline'!$I$2:$I$2047,'city centre offline'!$A$2:$A$2047,$A60,'city centre offline'!$B$2:$B$2047,E$2))</f>
        <v>6.0149699707078431E-2</v>
      </c>
      <c r="F60" s="6">
        <f>(SUMIFS('city centre offline'!$I$2:$I$2047,'overall city offline'!$A$2:$A$2047,$A60,'city centre offline'!$B$2:$B$2047,F$3)*SUMIFS('city centre offline'!$C$2:$C$2047,'city centre offline'!$A$2:$A$2047,$A60,'city centre offline'!$B$2:$B$2047,F$3))/(SUMIFS('city centre offline'!$I$2:$I$2047,'city centre offline'!$A$2:$A$2047,$A60,'city centre offline'!$B$2:$B$2047,F$2))</f>
        <v>0.10118630838148686</v>
      </c>
      <c r="G60" s="6">
        <f>(SUMIFS('city centre offline'!$I$2:$I$2047,'overall city offline'!$A$2:$A$2047,$A60,'city centre offline'!$B$2:$B$2047,G$3)*SUMIFS('city centre offline'!$C$2:$C$2047,'city centre offline'!$A$2:$A$2047,$A60,'city centre offline'!$B$2:$B$2047,G$3))/(SUMIFS('city centre offline'!$I$2:$I$2047,'city centre offline'!$A$2:$A$2047,$A60,'city centre offline'!$B$2:$B$2047,G$2))</f>
        <v>0.51809048852390926</v>
      </c>
      <c r="H60" s="6">
        <f>(SUMIFS('city centre offline'!$I$2:$I$2047,'overall city offline'!$A$2:$A$2047,$A60,'city centre offline'!$B$2:$B$2047,H$3)*SUMIFS('city centre offline'!$C$2:$C$2047,'city centre offline'!$A$2:$A$2047,$A60,'city centre offline'!$B$2:$B$2047,H$3))/(SUMIFS('city centre offline'!$I$2:$I$2047,'city centre offline'!$A$2:$A$2047,$A60,'city centre offline'!$B$2:$B$2047,H$2))</f>
        <v>0.90389908883483783</v>
      </c>
      <c r="I60" s="6">
        <f>(SUMIFS('city centre offline'!$I$2:$I$2047,'overall city offline'!$A$2:$A$2047,$A60,'city centre offline'!$B$2:$B$2047,I$3)*SUMIFS('city centre offline'!$C$2:$C$2047,'city centre offline'!$A$2:$A$2047,$A60,'city centre offline'!$B$2:$B$2047,I$3))/(SUMIFS('city centre offline'!$I$2:$I$2047,'city centre offline'!$A$2:$A$2047,$A60,'city centre offline'!$B$2:$B$2047,I$2))</f>
        <v>1.0184970664111763</v>
      </c>
      <c r="J60" s="6">
        <f>(SUMIFS('city centre offline'!$I$2:$I$2047,'overall city offline'!$A$2:$A$2047,$A60,'city centre offline'!$B$2:$B$2047,J$3)*SUMIFS('city centre offline'!$C$2:$C$2047,'city centre offline'!$A$2:$A$2047,$A60,'city centre offline'!$B$2:$B$2047,J$3))/(SUMIFS('city centre offline'!$I$2:$I$2047,'city centre offline'!$A$2:$A$2047,$A60,'city centre offline'!$B$2:$B$2047,J$2))</f>
        <v>0.89289805737834349</v>
      </c>
      <c r="K60" s="6">
        <f>(SUMIFS('city centre offline'!$I$2:$I$2047,'overall city offline'!$A$2:$A$2047,$A60,'city centre offline'!$B$2:$B$2047,K$3)*SUMIFS('city centre offline'!$C$2:$C$2047,'city centre offline'!$A$2:$A$2047,$A60,'city centre offline'!$B$2:$B$2047,K$3))/(SUMIFS('city centre offline'!$I$2:$I$2047,'city centre offline'!$A$2:$A$2047,$A60,'city centre offline'!$B$2:$B$2047,K$2))</f>
        <v>0.98292354015873806</v>
      </c>
      <c r="L60" s="6">
        <f>(SUMIFS('city centre offline'!$I$2:$I$2047,'overall city offline'!$A$2:$A$2047,$A60,'city centre offline'!$B$2:$B$2047,L$3)*SUMIFS('city centre offline'!$C$2:$C$2047,'city centre offline'!$A$2:$A$2047,$A60,'city centre offline'!$B$2:$B$2047,L$3))/(SUMIFS('city centre offline'!$I$2:$I$2047,'city centre offline'!$A$2:$A$2047,$A60,'city centre offline'!$B$2:$B$2047,L$2))</f>
        <v>0.26370449715306105</v>
      </c>
      <c r="M60" s="6">
        <f>(SUMIFS('city centre offline'!$I$2:$I$2047,'overall city offline'!$A$2:$A$2047,$A60,'city centre offline'!$B$2:$B$2047,M$3)*SUMIFS('city centre offline'!$C$2:$C$2047,'city centre offline'!$A$2:$A$2047,$A60,'city centre offline'!$B$2:$B$2047,M$3))/(SUMIFS('city centre offline'!$I$2:$I$2047,'city centre offline'!$A$2:$A$2047,$A60,'city centre offline'!$B$2:$B$2047,M$2))</f>
        <v>1.4517529254605046</v>
      </c>
      <c r="N60" s="6">
        <f>(SUMIFS('city centre offline'!$I$2:$I$2047,'overall city offline'!$A$2:$A$2047,$A60,'city centre offline'!$B$2:$B$2047,N$3)*SUMIFS('city centre offline'!$C$2:$C$2047,'city centre offline'!$A$2:$A$2047,$A60,'city centre offline'!$B$2:$B$2047,N$3))/(SUMIFS('city centre offline'!$I$2:$I$2047,'city centre offline'!$A$2:$A$2047,$A60,'city centre offline'!$B$2:$B$2047,N$2))</f>
        <v>0.16532387360920911</v>
      </c>
      <c r="O60" s="6">
        <f>(SUMIFS('city centre offline'!$I$2:$I$2047,'overall city offline'!$A$2:$A$2047,$A60,'city centre offline'!$B$2:$B$2047,O$3)*SUMIFS('city centre offline'!$C$2:$C$2047,'city centre offline'!$A$2:$A$2047,$A60,'city centre offline'!$B$2:$B$2047,O$3))/(SUMIFS('city centre offline'!$I$2:$I$2047,'city centre offline'!$A$2:$A$2047,$A60,'city centre offline'!$B$2:$B$2047,O$2))</f>
        <v>0.11792779192175439</v>
      </c>
      <c r="P60" s="6">
        <f>(SUMIFS('city centre offline'!$I$2:$I$2047,'overall city offline'!$A$2:$A$2047,$A60,'city centre offline'!$B$2:$B$2047,P$3)*SUMIFS('city centre offline'!$C$2:$C$2047,'city centre offline'!$A$2:$A$2047,$A60,'city centre offline'!$B$2:$B$2047,P$3))/(SUMIFS('city centre offline'!$I$2:$I$2047,'city centre offline'!$A$2:$A$2047,$A60,'city centre offline'!$B$2:$B$2047,P$2))</f>
        <v>0.1511146723663758</v>
      </c>
      <c r="Q60" s="6">
        <f>(SUMIFS('city centre offline'!$I$2:$I$2047,'overall city offline'!$A$2:$A$2047,$A60,'city centre offline'!$B$2:$B$2047,Q$3)*SUMIFS('city centre offline'!$C$2:$C$2047,'city centre offline'!$A$2:$A$2047,$A60,'city centre offline'!$B$2:$B$2047,Q$3))/(SUMIFS('city centre offline'!$I$2:$I$2047,'city centre offline'!$A$2:$A$2047,$A60,'city centre offline'!$B$2:$B$2047,Q$2))</f>
        <v>0.94079627818200984</v>
      </c>
      <c r="R60" s="6">
        <f>(SUMIFS('city centre offline'!$I$2:$I$2047,'overall city offline'!$A$2:$A$2047,$A60,'city centre offline'!$B$2:$B$2047,R$3)*SUMIFS('city centre offline'!$C$2:$C$2047,'city centre offline'!$A$2:$A$2047,$A60,'city centre offline'!$B$2:$B$2047,R$3))/(SUMIFS('city centre offline'!$I$2:$I$2047,'city centre offline'!$A$2:$A$2047,$A60,'city centre offline'!$B$2:$B$2047,R$2))</f>
        <v>1.158998624369888</v>
      </c>
      <c r="S60" s="6">
        <f>(SUMIFS('city centre offline'!$I$2:$I$2047,'overall city offline'!$A$2:$A$2047,$A60,'city centre offline'!$B$2:$B$2047,S$3)*SUMIFS('city centre offline'!$C$2:$C$2047,'city centre offline'!$A$2:$A$2047,$A60,'city centre offline'!$B$2:$B$2047,S$3))/(SUMIFS('city centre offline'!$I$2:$I$2047,'city centre offline'!$A$2:$A$2047,$A60,'city centre offline'!$B$2:$B$2047,S$2))</f>
        <v>1.026673252155988</v>
      </c>
      <c r="T60" s="6">
        <f>(SUMIFS('city centre offline'!$I$2:$I$2047,'overall city offline'!$A$2:$A$2047,$A60,'city centre offline'!$B$2:$B$2047,T$3)*SUMIFS('city centre offline'!$C$2:$C$2047,'city centre offline'!$A$2:$A$2047,$A60,'city centre offline'!$B$2:$B$2047,T$3))/(SUMIFS('city centre offline'!$I$2:$I$2047,'city centre offline'!$A$2:$A$2047,$A60,'city centre offline'!$B$2:$B$2047,T$2))</f>
        <v>1.0269175403979527</v>
      </c>
      <c r="U60" s="6">
        <f>(SUMIFS('city centre offline'!$I$2:$I$2047,'overall city offline'!$A$2:$A$2047,$A60,'city centre offline'!$B$2:$B$2047,U$3)*SUMIFS('city centre offline'!$C$2:$C$2047,'city centre offline'!$A$2:$A$2047,$A60,'city centre offline'!$B$2:$B$2047,U$3))/(SUMIFS('city centre offline'!$I$2:$I$2047,'city centre offline'!$A$2:$A$2047,$A60,'city centre offline'!$B$2:$B$2047,U$2))</f>
        <v>1.094506254733995</v>
      </c>
      <c r="V60" s="6">
        <f>(SUMIFS('city centre offline'!$I$2:$I$2047,'overall city offline'!$A$2:$A$2047,$A60,'city centre offline'!$B$2:$B$2047,V$3)*SUMIFS('city centre offline'!$C$2:$C$2047,'city centre offline'!$A$2:$A$2047,$A60,'city centre offline'!$B$2:$B$2047,V$3))/(SUMIFS('city centre offline'!$I$2:$I$2047,'city centre offline'!$A$2:$A$2047,$A60,'city centre offline'!$B$2:$B$2047,V$2))</f>
        <v>0.9773654418726363</v>
      </c>
    </row>
    <row r="61" spans="1:22" x14ac:dyDescent="0.25">
      <c r="A61" s="5" t="s">
        <v>64</v>
      </c>
      <c r="B61" s="6">
        <f>(SUMIFS('city centre offline'!$I$2:$I$2047,'overall city offline'!$A$2:$A$2047,$A61,'city centre offline'!$B$2:$B$2047,B$3)*SUMIFS('city centre offline'!$C$2:$C$2047,'city centre offline'!$A$2:$A$2047,$A61,'city centre offline'!$B$2:$B$2047,B$3))/(SUMIFS('city centre offline'!$I$2:$I$2047,'city centre offline'!$A$2:$A$2047,$A61,'city centre offline'!$B$2:$B$2047,B$2))</f>
        <v>0.76981054500788515</v>
      </c>
      <c r="C61" s="6">
        <f>(SUMIFS('city centre offline'!$I$2:$I$2047,'overall city offline'!$A$2:$A$2047,$A61,'city centre offline'!$B$2:$B$2047,C$3)*SUMIFS('city centre offline'!$C$2:$C$2047,'city centre offline'!$A$2:$A$2047,$A61,'city centre offline'!$B$2:$B$2047,C$3))/(SUMIFS('city centre offline'!$I$2:$I$2047,'city centre offline'!$A$2:$A$2047,$A61,'city centre offline'!$B$2:$B$2047,C$2))</f>
        <v>0.78039881533030619</v>
      </c>
      <c r="D61" s="6">
        <f>(SUMIFS('city centre offline'!$I$2:$I$2047,'overall city offline'!$A$2:$A$2047,$A61,'city centre offline'!$B$2:$B$2047,D$3)*SUMIFS('city centre offline'!$C$2:$C$2047,'city centre offline'!$A$2:$A$2047,$A61,'city centre offline'!$B$2:$B$2047,D$3))/(SUMIFS('city centre offline'!$I$2:$I$2047,'city centre offline'!$A$2:$A$2047,$A61,'city centre offline'!$B$2:$B$2047,D$2))</f>
        <v>0.52219462409847195</v>
      </c>
      <c r="E61" s="6">
        <f>(SUMIFS('city centre offline'!$I$2:$I$2047,'overall city offline'!$A$2:$A$2047,$A61,'city centre offline'!$B$2:$B$2047,E$3)*SUMIFS('city centre offline'!$C$2:$C$2047,'city centre offline'!$A$2:$A$2047,$A61,'city centre offline'!$B$2:$B$2047,E$3))/(SUMIFS('city centre offline'!$I$2:$I$2047,'city centre offline'!$A$2:$A$2047,$A61,'city centre offline'!$B$2:$B$2047,E$2))</f>
        <v>7.5199209896214841E-2</v>
      </c>
      <c r="F61" s="6">
        <f>(SUMIFS('city centre offline'!$I$2:$I$2047,'overall city offline'!$A$2:$A$2047,$A61,'city centre offline'!$B$2:$B$2047,F$3)*SUMIFS('city centre offline'!$C$2:$C$2047,'city centre offline'!$A$2:$A$2047,$A61,'city centre offline'!$B$2:$B$2047,F$3))/(SUMIFS('city centre offline'!$I$2:$I$2047,'city centre offline'!$A$2:$A$2047,$A61,'city centre offline'!$B$2:$B$2047,F$2))</f>
        <v>0.11499329980160354</v>
      </c>
      <c r="G61" s="6">
        <f>(SUMIFS('city centre offline'!$I$2:$I$2047,'overall city offline'!$A$2:$A$2047,$A61,'city centre offline'!$B$2:$B$2047,G$3)*SUMIFS('city centre offline'!$C$2:$C$2047,'city centre offline'!$A$2:$A$2047,$A61,'city centre offline'!$B$2:$B$2047,G$3))/(SUMIFS('city centre offline'!$I$2:$I$2047,'city centre offline'!$A$2:$A$2047,$A61,'city centre offline'!$B$2:$B$2047,G$2))</f>
        <v>0.58426229458760437</v>
      </c>
      <c r="H61" s="6">
        <f>(SUMIFS('city centre offline'!$I$2:$I$2047,'overall city offline'!$A$2:$A$2047,$A61,'city centre offline'!$B$2:$B$2047,H$3)*SUMIFS('city centre offline'!$C$2:$C$2047,'city centre offline'!$A$2:$A$2047,$A61,'city centre offline'!$B$2:$B$2047,H$3))/(SUMIFS('city centre offline'!$I$2:$I$2047,'city centre offline'!$A$2:$A$2047,$A61,'city centre offline'!$B$2:$B$2047,H$2))</f>
        <v>0.82915959232506653</v>
      </c>
      <c r="I61" s="6">
        <f>(SUMIFS('city centre offline'!$I$2:$I$2047,'overall city offline'!$A$2:$A$2047,$A61,'city centre offline'!$B$2:$B$2047,I$3)*SUMIFS('city centre offline'!$C$2:$C$2047,'city centre offline'!$A$2:$A$2047,$A61,'city centre offline'!$B$2:$B$2047,I$3))/(SUMIFS('city centre offline'!$I$2:$I$2047,'city centre offline'!$A$2:$A$2047,$A61,'city centre offline'!$B$2:$B$2047,I$2))</f>
        <v>0.93254759448909463</v>
      </c>
      <c r="J61" s="6">
        <f>(SUMIFS('city centre offline'!$I$2:$I$2047,'overall city offline'!$A$2:$A$2047,$A61,'city centre offline'!$B$2:$B$2047,J$3)*SUMIFS('city centre offline'!$C$2:$C$2047,'city centre offline'!$A$2:$A$2047,$A61,'city centre offline'!$B$2:$B$2047,J$3))/(SUMIFS('city centre offline'!$I$2:$I$2047,'city centre offline'!$A$2:$A$2047,$A61,'city centre offline'!$B$2:$B$2047,J$2))</f>
        <v>0.85220605673454164</v>
      </c>
      <c r="K61" s="6">
        <f>(SUMIFS('city centre offline'!$I$2:$I$2047,'overall city offline'!$A$2:$A$2047,$A61,'city centre offline'!$B$2:$B$2047,K$3)*SUMIFS('city centre offline'!$C$2:$C$2047,'city centre offline'!$A$2:$A$2047,$A61,'city centre offline'!$B$2:$B$2047,K$3))/(SUMIFS('city centre offline'!$I$2:$I$2047,'city centre offline'!$A$2:$A$2047,$A61,'city centre offline'!$B$2:$B$2047,K$2))</f>
        <v>0.89584891317835647</v>
      </c>
      <c r="L61" s="6">
        <f>(SUMIFS('city centre offline'!$I$2:$I$2047,'overall city offline'!$A$2:$A$2047,$A61,'city centre offline'!$B$2:$B$2047,L$3)*SUMIFS('city centre offline'!$C$2:$C$2047,'city centre offline'!$A$2:$A$2047,$A61,'city centre offline'!$B$2:$B$2047,L$3))/(SUMIFS('city centre offline'!$I$2:$I$2047,'city centre offline'!$A$2:$A$2047,$A61,'city centre offline'!$B$2:$B$2047,L$2))</f>
        <v>0.23860006679222276</v>
      </c>
      <c r="M61" s="6">
        <f>(SUMIFS('city centre offline'!$I$2:$I$2047,'overall city offline'!$A$2:$A$2047,$A61,'city centre offline'!$B$2:$B$2047,M$3)*SUMIFS('city centre offline'!$C$2:$C$2047,'city centre offline'!$A$2:$A$2047,$A61,'city centre offline'!$B$2:$B$2047,M$3))/(SUMIFS('city centre offline'!$I$2:$I$2047,'city centre offline'!$A$2:$A$2047,$A61,'city centre offline'!$B$2:$B$2047,M$2))</f>
        <v>1.1775486261413972</v>
      </c>
      <c r="N61" s="6">
        <f>(SUMIFS('city centre offline'!$I$2:$I$2047,'overall city offline'!$A$2:$A$2047,$A61,'city centre offline'!$B$2:$B$2047,N$3)*SUMIFS('city centre offline'!$C$2:$C$2047,'city centre offline'!$A$2:$A$2047,$A61,'city centre offline'!$B$2:$B$2047,N$3))/(SUMIFS('city centre offline'!$I$2:$I$2047,'city centre offline'!$A$2:$A$2047,$A61,'city centre offline'!$B$2:$B$2047,N$2))</f>
        <v>0.15931763062297077</v>
      </c>
      <c r="O61" s="6">
        <f>(SUMIFS('city centre offline'!$I$2:$I$2047,'overall city offline'!$A$2:$A$2047,$A61,'city centre offline'!$B$2:$B$2047,O$3)*SUMIFS('city centre offline'!$C$2:$C$2047,'city centre offline'!$A$2:$A$2047,$A61,'city centre offline'!$B$2:$B$2047,O$3))/(SUMIFS('city centre offline'!$I$2:$I$2047,'city centre offline'!$A$2:$A$2047,$A61,'city centre offline'!$B$2:$B$2047,O$2))</f>
        <v>0.12789942604175777</v>
      </c>
      <c r="P61" s="6">
        <f>(SUMIFS('city centre offline'!$I$2:$I$2047,'overall city offline'!$A$2:$A$2047,$A61,'city centre offline'!$B$2:$B$2047,P$3)*SUMIFS('city centre offline'!$C$2:$C$2047,'city centre offline'!$A$2:$A$2047,$A61,'city centre offline'!$B$2:$B$2047,P$3))/(SUMIFS('city centre offline'!$I$2:$I$2047,'city centre offline'!$A$2:$A$2047,$A61,'city centre offline'!$B$2:$B$2047,P$2))</f>
        <v>0.14810066708434386</v>
      </c>
      <c r="Q61" s="6">
        <f>(SUMIFS('city centre offline'!$I$2:$I$2047,'overall city offline'!$A$2:$A$2047,$A61,'city centre offline'!$B$2:$B$2047,Q$3)*SUMIFS('city centre offline'!$C$2:$C$2047,'city centre offline'!$A$2:$A$2047,$A61,'city centre offline'!$B$2:$B$2047,Q$3))/(SUMIFS('city centre offline'!$I$2:$I$2047,'city centre offline'!$A$2:$A$2047,$A61,'city centre offline'!$B$2:$B$2047,Q$2))</f>
        <v>0.90982764919058012</v>
      </c>
      <c r="R61" s="6">
        <f>(SUMIFS('city centre offline'!$I$2:$I$2047,'overall city offline'!$A$2:$A$2047,$A61,'city centre offline'!$B$2:$B$2047,R$3)*SUMIFS('city centre offline'!$C$2:$C$2047,'city centre offline'!$A$2:$A$2047,$A61,'city centre offline'!$B$2:$B$2047,R$3))/(SUMIFS('city centre offline'!$I$2:$I$2047,'city centre offline'!$A$2:$A$2047,$A61,'city centre offline'!$B$2:$B$2047,R$2))</f>
        <v>0.89786550763556017</v>
      </c>
      <c r="S61" s="6">
        <f>(SUMIFS('city centre offline'!$I$2:$I$2047,'overall city offline'!$A$2:$A$2047,$A61,'city centre offline'!$B$2:$B$2047,S$3)*SUMIFS('city centre offline'!$C$2:$C$2047,'city centre offline'!$A$2:$A$2047,$A61,'city centre offline'!$B$2:$B$2047,S$3))/(SUMIFS('city centre offline'!$I$2:$I$2047,'city centre offline'!$A$2:$A$2047,$A61,'city centre offline'!$B$2:$B$2047,S$2))</f>
        <v>0.91853220185678142</v>
      </c>
      <c r="T61" s="6">
        <f>(SUMIFS('city centre offline'!$I$2:$I$2047,'overall city offline'!$A$2:$A$2047,$A61,'city centre offline'!$B$2:$B$2047,T$3)*SUMIFS('city centre offline'!$C$2:$C$2047,'city centre offline'!$A$2:$A$2047,$A61,'city centre offline'!$B$2:$B$2047,T$3))/(SUMIFS('city centre offline'!$I$2:$I$2047,'city centre offline'!$A$2:$A$2047,$A61,'city centre offline'!$B$2:$B$2047,T$2))</f>
        <v>0.84519846656934949</v>
      </c>
      <c r="U61" s="6">
        <f>(SUMIFS('city centre offline'!$I$2:$I$2047,'overall city offline'!$A$2:$A$2047,$A61,'city centre offline'!$B$2:$B$2047,U$3)*SUMIFS('city centre offline'!$C$2:$C$2047,'city centre offline'!$A$2:$A$2047,$A61,'city centre offline'!$B$2:$B$2047,U$3))/(SUMIFS('city centre offline'!$I$2:$I$2047,'city centre offline'!$A$2:$A$2047,$A61,'city centre offline'!$B$2:$B$2047,U$2))</f>
        <v>0.95500621640518391</v>
      </c>
      <c r="V61" s="6">
        <f>(SUMIFS('city centre offline'!$I$2:$I$2047,'overall city offline'!$A$2:$A$2047,$A61,'city centre offline'!$B$2:$B$2047,V$3)*SUMIFS('city centre offline'!$C$2:$C$2047,'city centre offline'!$A$2:$A$2047,$A61,'city centre offline'!$B$2:$B$2047,V$3))/(SUMIFS('city centre offline'!$I$2:$I$2047,'city centre offline'!$A$2:$A$2047,$A61,'city centre offline'!$B$2:$B$2047,V$2))</f>
        <v>0.82655532336681869</v>
      </c>
    </row>
    <row r="62" spans="1:22" x14ac:dyDescent="0.25">
      <c r="A62" s="5" t="s">
        <v>65</v>
      </c>
      <c r="B62" s="6">
        <f>(SUMIFS('city centre offline'!$I$2:$I$2047,'overall city offline'!$A$2:$A$2047,$A62,'city centre offline'!$B$2:$B$2047,B$3)*SUMIFS('city centre offline'!$C$2:$C$2047,'city centre offline'!$A$2:$A$2047,$A62,'city centre offline'!$B$2:$B$2047,B$3))/(SUMIFS('city centre offline'!$I$2:$I$2047,'city centre offline'!$A$2:$A$2047,$A62,'city centre offline'!$B$2:$B$2047,B$2))</f>
        <v>0.83417025105265397</v>
      </c>
      <c r="C62" s="6">
        <f>(SUMIFS('city centre offline'!$I$2:$I$2047,'overall city offline'!$A$2:$A$2047,$A62,'city centre offline'!$B$2:$B$2047,C$3)*SUMIFS('city centre offline'!$C$2:$C$2047,'city centre offline'!$A$2:$A$2047,$A62,'city centre offline'!$B$2:$B$2047,C$3))/(SUMIFS('city centre offline'!$I$2:$I$2047,'city centre offline'!$A$2:$A$2047,$A62,'city centre offline'!$B$2:$B$2047,C$2))</f>
        <v>0.93274436545654782</v>
      </c>
      <c r="D62" s="6">
        <f>(SUMIFS('city centre offline'!$I$2:$I$2047,'overall city offline'!$A$2:$A$2047,$A62,'city centre offline'!$B$2:$B$2047,D$3)*SUMIFS('city centre offline'!$C$2:$C$2047,'city centre offline'!$A$2:$A$2047,$A62,'city centre offline'!$B$2:$B$2047,D$3))/(SUMIFS('city centre offline'!$I$2:$I$2047,'city centre offline'!$A$2:$A$2047,$A62,'city centre offline'!$B$2:$B$2047,D$2))</f>
        <v>0.4779606043585658</v>
      </c>
      <c r="E62" s="6">
        <f>(SUMIFS('city centre offline'!$I$2:$I$2047,'overall city offline'!$A$2:$A$2047,$A62,'city centre offline'!$B$2:$B$2047,E$3)*SUMIFS('city centre offline'!$C$2:$C$2047,'city centre offline'!$A$2:$A$2047,$A62,'city centre offline'!$B$2:$B$2047,E$3))/(SUMIFS('city centre offline'!$I$2:$I$2047,'city centre offline'!$A$2:$A$2047,$A62,'city centre offline'!$B$2:$B$2047,E$2))</f>
        <v>7.0372254767947886E-4</v>
      </c>
      <c r="F62" s="6">
        <f>(SUMIFS('city centre offline'!$I$2:$I$2047,'overall city offline'!$A$2:$A$2047,$A62,'city centre offline'!$B$2:$B$2047,F$3)*SUMIFS('city centre offline'!$C$2:$C$2047,'city centre offline'!$A$2:$A$2047,$A62,'city centre offline'!$B$2:$B$2047,F$3))/(SUMIFS('city centre offline'!$I$2:$I$2047,'city centre offline'!$A$2:$A$2047,$A62,'city centre offline'!$B$2:$B$2047,F$2))</f>
        <v>5.7090427281800155E-3</v>
      </c>
      <c r="G62" s="6">
        <f>(SUMIFS('city centre offline'!$I$2:$I$2047,'overall city offline'!$A$2:$A$2047,$A62,'city centre offline'!$B$2:$B$2047,G$3)*SUMIFS('city centre offline'!$C$2:$C$2047,'city centre offline'!$A$2:$A$2047,$A62,'city centre offline'!$B$2:$B$2047,G$3))/(SUMIFS('city centre offline'!$I$2:$I$2047,'city centre offline'!$A$2:$A$2047,$A62,'city centre offline'!$B$2:$B$2047,G$2))</f>
        <v>0.50797346359412798</v>
      </c>
      <c r="H62" s="6">
        <f>(SUMIFS('city centre offline'!$I$2:$I$2047,'overall city offline'!$A$2:$A$2047,$A62,'city centre offline'!$B$2:$B$2047,H$3)*SUMIFS('city centre offline'!$C$2:$C$2047,'city centre offline'!$A$2:$A$2047,$A62,'city centre offline'!$B$2:$B$2047,H$3))/(SUMIFS('city centre offline'!$I$2:$I$2047,'city centre offline'!$A$2:$A$2047,$A62,'city centre offline'!$B$2:$B$2047,H$2))</f>
        <v>0.99905311725445312</v>
      </c>
      <c r="I62" s="6">
        <f>(SUMIFS('city centre offline'!$I$2:$I$2047,'overall city offline'!$A$2:$A$2047,$A62,'city centre offline'!$B$2:$B$2047,I$3)*SUMIFS('city centre offline'!$C$2:$C$2047,'city centre offline'!$A$2:$A$2047,$A62,'city centre offline'!$B$2:$B$2047,I$3))/(SUMIFS('city centre offline'!$I$2:$I$2047,'city centre offline'!$A$2:$A$2047,$A62,'city centre offline'!$B$2:$B$2047,I$2))</f>
        <v>1.0137175043684179</v>
      </c>
      <c r="J62" s="6">
        <f>(SUMIFS('city centre offline'!$I$2:$I$2047,'overall city offline'!$A$2:$A$2047,$A62,'city centre offline'!$B$2:$B$2047,J$3)*SUMIFS('city centre offline'!$C$2:$C$2047,'city centre offline'!$A$2:$A$2047,$A62,'city centre offline'!$B$2:$B$2047,J$3))/(SUMIFS('city centre offline'!$I$2:$I$2047,'city centre offline'!$A$2:$A$2047,$A62,'city centre offline'!$B$2:$B$2047,J$2))</f>
        <v>0.90165284042565186</v>
      </c>
      <c r="K62" s="6">
        <f>(SUMIFS('city centre offline'!$I$2:$I$2047,'overall city offline'!$A$2:$A$2047,$A62,'city centre offline'!$B$2:$B$2047,K$3)*SUMIFS('city centre offline'!$C$2:$C$2047,'city centre offline'!$A$2:$A$2047,$A62,'city centre offline'!$B$2:$B$2047,K$3))/(SUMIFS('city centre offline'!$I$2:$I$2047,'city centre offline'!$A$2:$A$2047,$A62,'city centre offline'!$B$2:$B$2047,K$2))</f>
        <v>0.94113431548930571</v>
      </c>
      <c r="L62" s="6">
        <f>(SUMIFS('city centre offline'!$I$2:$I$2047,'overall city offline'!$A$2:$A$2047,$A62,'city centre offline'!$B$2:$B$2047,L$3)*SUMIFS('city centre offline'!$C$2:$C$2047,'city centre offline'!$A$2:$A$2047,$A62,'city centre offline'!$B$2:$B$2047,L$3))/(SUMIFS('city centre offline'!$I$2:$I$2047,'city centre offline'!$A$2:$A$2047,$A62,'city centre offline'!$B$2:$B$2047,L$2))</f>
        <v>0.18942893390592933</v>
      </c>
      <c r="M62" s="6">
        <f>(SUMIFS('city centre offline'!$I$2:$I$2047,'overall city offline'!$A$2:$A$2047,$A62,'city centre offline'!$B$2:$B$2047,M$3)*SUMIFS('city centre offline'!$C$2:$C$2047,'city centre offline'!$A$2:$A$2047,$A62,'city centre offline'!$B$2:$B$2047,M$3))/(SUMIFS('city centre offline'!$I$2:$I$2047,'city centre offline'!$A$2:$A$2047,$A62,'city centre offline'!$B$2:$B$2047,M$2))</f>
        <v>1.2646250003361008</v>
      </c>
      <c r="N62" s="6">
        <f>(SUMIFS('city centre offline'!$I$2:$I$2047,'overall city offline'!$A$2:$A$2047,$A62,'city centre offline'!$B$2:$B$2047,N$3)*SUMIFS('city centre offline'!$C$2:$C$2047,'city centre offline'!$A$2:$A$2047,$A62,'city centre offline'!$B$2:$B$2047,N$3))/(SUMIFS('city centre offline'!$I$2:$I$2047,'city centre offline'!$A$2:$A$2047,$A62,'city centre offline'!$B$2:$B$2047,N$2))</f>
        <v>4.6523568752876908E-2</v>
      </c>
      <c r="O62" s="6">
        <f>(SUMIFS('city centre offline'!$I$2:$I$2047,'overall city offline'!$A$2:$A$2047,$A62,'city centre offline'!$B$2:$B$2047,O$3)*SUMIFS('city centre offline'!$C$2:$C$2047,'city centre offline'!$A$2:$A$2047,$A62,'city centre offline'!$B$2:$B$2047,O$3))/(SUMIFS('city centre offline'!$I$2:$I$2047,'city centre offline'!$A$2:$A$2047,$A62,'city centre offline'!$B$2:$B$2047,O$2))</f>
        <v>3.4382833241228948E-2</v>
      </c>
      <c r="P62" s="6">
        <f>(SUMIFS('city centre offline'!$I$2:$I$2047,'overall city offline'!$A$2:$A$2047,$A62,'city centre offline'!$B$2:$B$2047,P$3)*SUMIFS('city centre offline'!$C$2:$C$2047,'city centre offline'!$A$2:$A$2047,$A62,'city centre offline'!$B$2:$B$2047,P$3))/(SUMIFS('city centre offline'!$I$2:$I$2047,'city centre offline'!$A$2:$A$2047,$A62,'city centre offline'!$B$2:$B$2047,P$2))</f>
        <v>3.8955825409474641E-2</v>
      </c>
      <c r="Q62" s="6">
        <f>(SUMIFS('city centre offline'!$I$2:$I$2047,'overall city offline'!$A$2:$A$2047,$A62,'city centre offline'!$B$2:$B$2047,Q$3)*SUMIFS('city centre offline'!$C$2:$C$2047,'city centre offline'!$A$2:$A$2047,$A62,'city centre offline'!$B$2:$B$2047,Q$3))/(SUMIFS('city centre offline'!$I$2:$I$2047,'city centre offline'!$A$2:$A$2047,$A62,'city centre offline'!$B$2:$B$2047,Q$2))</f>
        <v>0.84786657404602794</v>
      </c>
      <c r="R62" s="6">
        <f>(SUMIFS('city centre offline'!$I$2:$I$2047,'overall city offline'!$A$2:$A$2047,$A62,'city centre offline'!$B$2:$B$2047,R$3)*SUMIFS('city centre offline'!$C$2:$C$2047,'city centre offline'!$A$2:$A$2047,$A62,'city centre offline'!$B$2:$B$2047,R$3))/(SUMIFS('city centre offline'!$I$2:$I$2047,'city centre offline'!$A$2:$A$2047,$A62,'city centre offline'!$B$2:$B$2047,R$2))</f>
        <v>0.96503207293703563</v>
      </c>
      <c r="S62" s="6">
        <f>(SUMIFS('city centre offline'!$I$2:$I$2047,'overall city offline'!$A$2:$A$2047,$A62,'city centre offline'!$B$2:$B$2047,S$3)*SUMIFS('city centre offline'!$C$2:$C$2047,'city centre offline'!$A$2:$A$2047,$A62,'city centre offline'!$B$2:$B$2047,S$3))/(SUMIFS('city centre offline'!$I$2:$I$2047,'city centre offline'!$A$2:$A$2047,$A62,'city centre offline'!$B$2:$B$2047,S$2))</f>
        <v>0.86913759269937063</v>
      </c>
      <c r="T62" s="6">
        <f>(SUMIFS('city centre offline'!$I$2:$I$2047,'overall city offline'!$A$2:$A$2047,$A62,'city centre offline'!$B$2:$B$2047,T$3)*SUMIFS('city centre offline'!$C$2:$C$2047,'city centre offline'!$A$2:$A$2047,$A62,'city centre offline'!$B$2:$B$2047,T$3))/(SUMIFS('city centre offline'!$I$2:$I$2047,'city centre offline'!$A$2:$A$2047,$A62,'city centre offline'!$B$2:$B$2047,T$2))</f>
        <v>1.0163541254624056</v>
      </c>
      <c r="U62" s="6">
        <f>(SUMIFS('city centre offline'!$I$2:$I$2047,'overall city offline'!$A$2:$A$2047,$A62,'city centre offline'!$B$2:$B$2047,U$3)*SUMIFS('city centre offline'!$C$2:$C$2047,'city centre offline'!$A$2:$A$2047,$A62,'city centre offline'!$B$2:$B$2047,U$3))/(SUMIFS('city centre offline'!$I$2:$I$2047,'city centre offline'!$A$2:$A$2047,$A62,'city centre offline'!$B$2:$B$2047,U$2))</f>
        <v>0.99262891222281158</v>
      </c>
      <c r="V62" s="6">
        <f>(SUMIFS('city centre offline'!$I$2:$I$2047,'overall city offline'!$A$2:$A$2047,$A62,'city centre offline'!$B$2:$B$2047,V$3)*SUMIFS('city centre offline'!$C$2:$C$2047,'city centre offline'!$A$2:$A$2047,$A62,'city centre offline'!$B$2:$B$2047,V$3))/(SUMIFS('city centre offline'!$I$2:$I$2047,'city centre offline'!$A$2:$A$2047,$A62,'city centre offline'!$B$2:$B$2047,V$2))</f>
        <v>0.89182801153925462</v>
      </c>
    </row>
    <row r="63" spans="1:22" x14ac:dyDescent="0.25">
      <c r="A63" s="5" t="s">
        <v>66</v>
      </c>
      <c r="B63" s="6">
        <f>(SUMIFS('city centre offline'!$I$2:$I$2047,'overall city offline'!$A$2:$A$2047,$A63,'city centre offline'!$B$2:$B$2047,B$3)*SUMIFS('city centre offline'!$C$2:$C$2047,'city centre offline'!$A$2:$A$2047,$A63,'city centre offline'!$B$2:$B$2047,B$3))/(SUMIFS('city centre offline'!$I$2:$I$2047,'city centre offline'!$A$2:$A$2047,$A63,'city centre offline'!$B$2:$B$2047,B$2))</f>
        <v>0.54774169922011962</v>
      </c>
      <c r="C63" s="6">
        <f>(SUMIFS('city centre offline'!$I$2:$I$2047,'overall city offline'!$A$2:$A$2047,$A63,'city centre offline'!$B$2:$B$2047,C$3)*SUMIFS('city centre offline'!$C$2:$C$2047,'city centre offline'!$A$2:$A$2047,$A63,'city centre offline'!$B$2:$B$2047,C$3))/(SUMIFS('city centre offline'!$I$2:$I$2047,'city centre offline'!$A$2:$A$2047,$A63,'city centre offline'!$B$2:$B$2047,C$2))</f>
        <v>0.59452268619496995</v>
      </c>
      <c r="D63" s="6">
        <f>(SUMIFS('city centre offline'!$I$2:$I$2047,'overall city offline'!$A$2:$A$2047,$A63,'city centre offline'!$B$2:$B$2047,D$3)*SUMIFS('city centre offline'!$C$2:$C$2047,'city centre offline'!$A$2:$A$2047,$A63,'city centre offline'!$B$2:$B$2047,D$3))/(SUMIFS('city centre offline'!$I$2:$I$2047,'city centre offline'!$A$2:$A$2047,$A63,'city centre offline'!$B$2:$B$2047,D$2))</f>
        <v>0.33806109005020013</v>
      </c>
      <c r="E63" s="6">
        <f>(SUMIFS('city centre offline'!$I$2:$I$2047,'overall city offline'!$A$2:$A$2047,$A63,'city centre offline'!$B$2:$B$2047,E$3)*SUMIFS('city centre offline'!$C$2:$C$2047,'city centre offline'!$A$2:$A$2047,$A63,'city centre offline'!$B$2:$B$2047,E$3))/(SUMIFS('city centre offline'!$I$2:$I$2047,'city centre offline'!$A$2:$A$2047,$A63,'city centre offline'!$B$2:$B$2047,E$2))</f>
        <v>1.9997395721749678E-8</v>
      </c>
      <c r="F63" s="6">
        <f>(SUMIFS('city centre offline'!$I$2:$I$2047,'overall city offline'!$A$2:$A$2047,$A63,'city centre offline'!$B$2:$B$2047,F$3)*SUMIFS('city centre offline'!$C$2:$C$2047,'city centre offline'!$A$2:$A$2047,$A63,'city centre offline'!$B$2:$B$2047,F$3))/(SUMIFS('city centre offline'!$I$2:$I$2047,'city centre offline'!$A$2:$A$2047,$A63,'city centre offline'!$B$2:$B$2047,F$2))</f>
        <v>0</v>
      </c>
      <c r="G63" s="6">
        <f>(SUMIFS('city centre offline'!$I$2:$I$2047,'overall city offline'!$A$2:$A$2047,$A63,'city centre offline'!$B$2:$B$2047,G$3)*SUMIFS('city centre offline'!$C$2:$C$2047,'city centre offline'!$A$2:$A$2047,$A63,'city centre offline'!$B$2:$B$2047,G$3))/(SUMIFS('city centre offline'!$I$2:$I$2047,'city centre offline'!$A$2:$A$2047,$A63,'city centre offline'!$B$2:$B$2047,G$2))</f>
        <v>0.30450639610472707</v>
      </c>
      <c r="H63" s="6">
        <f>(SUMIFS('city centre offline'!$I$2:$I$2047,'overall city offline'!$A$2:$A$2047,$A63,'city centre offline'!$B$2:$B$2047,H$3)*SUMIFS('city centre offline'!$C$2:$C$2047,'city centre offline'!$A$2:$A$2047,$A63,'city centre offline'!$B$2:$B$2047,H$3))/(SUMIFS('city centre offline'!$I$2:$I$2047,'city centre offline'!$A$2:$A$2047,$A63,'city centre offline'!$B$2:$B$2047,H$2))</f>
        <v>0.61821280958319169</v>
      </c>
      <c r="I63" s="6">
        <f>(SUMIFS('city centre offline'!$I$2:$I$2047,'overall city offline'!$A$2:$A$2047,$A63,'city centre offline'!$B$2:$B$2047,I$3)*SUMIFS('city centre offline'!$C$2:$C$2047,'city centre offline'!$A$2:$A$2047,$A63,'city centre offline'!$B$2:$B$2047,I$3))/(SUMIFS('city centre offline'!$I$2:$I$2047,'city centre offline'!$A$2:$A$2047,$A63,'city centre offline'!$B$2:$B$2047,I$2))</f>
        <v>0.79564078620429934</v>
      </c>
      <c r="J63" s="6">
        <f>(SUMIFS('city centre offline'!$I$2:$I$2047,'overall city offline'!$A$2:$A$2047,$A63,'city centre offline'!$B$2:$B$2047,J$3)*SUMIFS('city centre offline'!$C$2:$C$2047,'city centre offline'!$A$2:$A$2047,$A63,'city centre offline'!$B$2:$B$2047,J$3))/(SUMIFS('city centre offline'!$I$2:$I$2047,'city centre offline'!$A$2:$A$2047,$A63,'city centre offline'!$B$2:$B$2047,J$2))</f>
        <v>0.58844141984356657</v>
      </c>
      <c r="K63" s="6">
        <f>(SUMIFS('city centre offline'!$I$2:$I$2047,'overall city offline'!$A$2:$A$2047,$A63,'city centre offline'!$B$2:$B$2047,K$3)*SUMIFS('city centre offline'!$C$2:$C$2047,'city centre offline'!$A$2:$A$2047,$A63,'city centre offline'!$B$2:$B$2047,K$3))/(SUMIFS('city centre offline'!$I$2:$I$2047,'city centre offline'!$A$2:$A$2047,$A63,'city centre offline'!$B$2:$B$2047,K$2))</f>
        <v>0.55668225513731495</v>
      </c>
      <c r="L63" s="6">
        <f>(SUMIFS('city centre offline'!$I$2:$I$2047,'overall city offline'!$A$2:$A$2047,$A63,'city centre offline'!$B$2:$B$2047,L$3)*SUMIFS('city centre offline'!$C$2:$C$2047,'city centre offline'!$A$2:$A$2047,$A63,'city centre offline'!$B$2:$B$2047,L$3))/(SUMIFS('city centre offline'!$I$2:$I$2047,'city centre offline'!$A$2:$A$2047,$A63,'city centre offline'!$B$2:$B$2047,L$2))</f>
        <v>0.14160098807073399</v>
      </c>
      <c r="M63" s="6">
        <f>(SUMIFS('city centre offline'!$I$2:$I$2047,'overall city offline'!$A$2:$A$2047,$A63,'city centre offline'!$B$2:$B$2047,M$3)*SUMIFS('city centre offline'!$C$2:$C$2047,'city centre offline'!$A$2:$A$2047,$A63,'city centre offline'!$B$2:$B$2047,M$3))/(SUMIFS('city centre offline'!$I$2:$I$2047,'city centre offline'!$A$2:$A$2047,$A63,'city centre offline'!$B$2:$B$2047,M$2))</f>
        <v>1.2247084215340234</v>
      </c>
      <c r="N63" s="6">
        <f>(SUMIFS('city centre offline'!$I$2:$I$2047,'overall city offline'!$A$2:$A$2047,$A63,'city centre offline'!$B$2:$B$2047,N$3)*SUMIFS('city centre offline'!$C$2:$C$2047,'city centre offline'!$A$2:$A$2047,$A63,'city centre offline'!$B$2:$B$2047,N$3))/(SUMIFS('city centre offline'!$I$2:$I$2047,'city centre offline'!$A$2:$A$2047,$A63,'city centre offline'!$B$2:$B$2047,N$2))</f>
        <v>7.6934308232656605E-4</v>
      </c>
      <c r="O63" s="6">
        <f>(SUMIFS('city centre offline'!$I$2:$I$2047,'overall city offline'!$A$2:$A$2047,$A63,'city centre offline'!$B$2:$B$2047,O$3)*SUMIFS('city centre offline'!$C$2:$C$2047,'city centre offline'!$A$2:$A$2047,$A63,'city centre offline'!$B$2:$B$2047,O$3))/(SUMIFS('city centre offline'!$I$2:$I$2047,'city centre offline'!$A$2:$A$2047,$A63,'city centre offline'!$B$2:$B$2047,O$2))</f>
        <v>2.9522015802239322E-2</v>
      </c>
      <c r="P63" s="6">
        <f>(SUMIFS('city centre offline'!$I$2:$I$2047,'overall city offline'!$A$2:$A$2047,$A63,'city centre offline'!$B$2:$B$2047,P$3)*SUMIFS('city centre offline'!$C$2:$C$2047,'city centre offline'!$A$2:$A$2047,$A63,'city centre offline'!$B$2:$B$2047,P$3))/(SUMIFS('city centre offline'!$I$2:$I$2047,'city centre offline'!$A$2:$A$2047,$A63,'city centre offline'!$B$2:$B$2047,P$2))</f>
        <v>8.4722898379446896E-4</v>
      </c>
      <c r="Q63" s="6">
        <f>(SUMIFS('city centre offline'!$I$2:$I$2047,'overall city offline'!$A$2:$A$2047,$A63,'city centre offline'!$B$2:$B$2047,Q$3)*SUMIFS('city centre offline'!$C$2:$C$2047,'city centre offline'!$A$2:$A$2047,$A63,'city centre offline'!$B$2:$B$2047,Q$3))/(SUMIFS('city centre offline'!$I$2:$I$2047,'city centre offline'!$A$2:$A$2047,$A63,'city centre offline'!$B$2:$B$2047,Q$2))</f>
        <v>0.60232473872502112</v>
      </c>
      <c r="R63" s="6">
        <f>(SUMIFS('city centre offline'!$I$2:$I$2047,'overall city offline'!$A$2:$A$2047,$A63,'city centre offline'!$B$2:$B$2047,R$3)*SUMIFS('city centre offline'!$C$2:$C$2047,'city centre offline'!$A$2:$A$2047,$A63,'city centre offline'!$B$2:$B$2047,R$3))/(SUMIFS('city centre offline'!$I$2:$I$2047,'city centre offline'!$A$2:$A$2047,$A63,'city centre offline'!$B$2:$B$2047,R$2))</f>
        <v>0.72850688726160739</v>
      </c>
      <c r="S63" s="6">
        <f>(SUMIFS('city centre offline'!$I$2:$I$2047,'overall city offline'!$A$2:$A$2047,$A63,'city centre offline'!$B$2:$B$2047,S$3)*SUMIFS('city centre offline'!$C$2:$C$2047,'city centre offline'!$A$2:$A$2047,$A63,'city centre offline'!$B$2:$B$2047,S$3))/(SUMIFS('city centre offline'!$I$2:$I$2047,'city centre offline'!$A$2:$A$2047,$A63,'city centre offline'!$B$2:$B$2047,S$2))</f>
        <v>0.66695511048115963</v>
      </c>
      <c r="T63" s="6">
        <f>(SUMIFS('city centre offline'!$I$2:$I$2047,'overall city offline'!$A$2:$A$2047,$A63,'city centre offline'!$B$2:$B$2047,T$3)*SUMIFS('city centre offline'!$C$2:$C$2047,'city centre offline'!$A$2:$A$2047,$A63,'city centre offline'!$B$2:$B$2047,T$3))/(SUMIFS('city centre offline'!$I$2:$I$2047,'city centre offline'!$A$2:$A$2047,$A63,'city centre offline'!$B$2:$B$2047,T$2))</f>
        <v>0.73320838314117442</v>
      </c>
      <c r="U63" s="6">
        <f>(SUMIFS('city centre offline'!$I$2:$I$2047,'overall city offline'!$A$2:$A$2047,$A63,'city centre offline'!$B$2:$B$2047,U$3)*SUMIFS('city centre offline'!$C$2:$C$2047,'city centre offline'!$A$2:$A$2047,$A63,'city centre offline'!$B$2:$B$2047,U$3))/(SUMIFS('city centre offline'!$I$2:$I$2047,'city centre offline'!$A$2:$A$2047,$A63,'city centre offline'!$B$2:$B$2047,U$2))</f>
        <v>0.74213544072212423</v>
      </c>
      <c r="V63" s="6">
        <f>(SUMIFS('city centre offline'!$I$2:$I$2047,'overall city offline'!$A$2:$A$2047,$A63,'city centre offline'!$B$2:$B$2047,V$3)*SUMIFS('city centre offline'!$C$2:$C$2047,'city centre offline'!$A$2:$A$2047,$A63,'city centre offline'!$B$2:$B$2047,V$3))/(SUMIFS('city centre offline'!$I$2:$I$2047,'city centre offline'!$A$2:$A$2047,$A63,'city centre offline'!$B$2:$B$2047,V$2))</f>
        <v>0.62984637663609921</v>
      </c>
    </row>
    <row r="64" spans="1:22" x14ac:dyDescent="0.25">
      <c r="A64" s="5" t="s">
        <v>67</v>
      </c>
      <c r="B64" s="6">
        <f>(SUMIFS('city centre offline'!$I$2:$I$2047,'overall city offline'!$A$2:$A$2047,$A64,'city centre offline'!$B$2:$B$2047,B$3)*SUMIFS('city centre offline'!$C$2:$C$2047,'city centre offline'!$A$2:$A$2047,$A64,'city centre offline'!$B$2:$B$2047,B$3))/(SUMIFS('city centre offline'!$I$2:$I$2047,'city centre offline'!$A$2:$A$2047,$A64,'city centre offline'!$B$2:$B$2047,B$2))</f>
        <v>0.77286390688027373</v>
      </c>
      <c r="C64" s="6">
        <f>(SUMIFS('city centre offline'!$I$2:$I$2047,'overall city offline'!$A$2:$A$2047,$A64,'city centre offline'!$B$2:$B$2047,C$3)*SUMIFS('city centre offline'!$C$2:$C$2047,'city centre offline'!$A$2:$A$2047,$A64,'city centre offline'!$B$2:$B$2047,C$3))/(SUMIFS('city centre offline'!$I$2:$I$2047,'city centre offline'!$A$2:$A$2047,$A64,'city centre offline'!$B$2:$B$2047,C$2))</f>
        <v>0.77710475485167851</v>
      </c>
      <c r="D64" s="6">
        <f>(SUMIFS('city centre offline'!$I$2:$I$2047,'overall city offline'!$A$2:$A$2047,$A64,'city centre offline'!$B$2:$B$2047,D$3)*SUMIFS('city centre offline'!$C$2:$C$2047,'city centre offline'!$A$2:$A$2047,$A64,'city centre offline'!$B$2:$B$2047,D$3))/(SUMIFS('city centre offline'!$I$2:$I$2047,'city centre offline'!$A$2:$A$2047,$A64,'city centre offline'!$B$2:$B$2047,D$2))</f>
        <v>0.58087156803926032</v>
      </c>
      <c r="E64" s="6">
        <f>(SUMIFS('city centre offline'!$I$2:$I$2047,'overall city offline'!$A$2:$A$2047,$A64,'city centre offline'!$B$2:$B$2047,E$3)*SUMIFS('city centre offline'!$C$2:$C$2047,'city centre offline'!$A$2:$A$2047,$A64,'city centre offline'!$B$2:$B$2047,E$3))/(SUMIFS('city centre offline'!$I$2:$I$2047,'city centre offline'!$A$2:$A$2047,$A64,'city centre offline'!$B$2:$B$2047,E$2))</f>
        <v>0.1481510532775164</v>
      </c>
      <c r="F64" s="6">
        <f>(SUMIFS('city centre offline'!$I$2:$I$2047,'overall city offline'!$A$2:$A$2047,$A64,'city centre offline'!$B$2:$B$2047,F$3)*SUMIFS('city centre offline'!$C$2:$C$2047,'city centre offline'!$A$2:$A$2047,$A64,'city centre offline'!$B$2:$B$2047,F$3))/(SUMIFS('city centre offline'!$I$2:$I$2047,'city centre offline'!$A$2:$A$2047,$A64,'city centre offline'!$B$2:$B$2047,F$2))</f>
        <v>0.19777393092889092</v>
      </c>
      <c r="G64" s="6">
        <f>(SUMIFS('city centre offline'!$I$2:$I$2047,'overall city offline'!$A$2:$A$2047,$A64,'city centre offline'!$B$2:$B$2047,G$3)*SUMIFS('city centre offline'!$C$2:$C$2047,'city centre offline'!$A$2:$A$2047,$A64,'city centre offline'!$B$2:$B$2047,G$3))/(SUMIFS('city centre offline'!$I$2:$I$2047,'city centre offline'!$A$2:$A$2047,$A64,'city centre offline'!$B$2:$B$2047,G$2))</f>
        <v>0.50303748647683644</v>
      </c>
      <c r="H64" s="6">
        <f>(SUMIFS('city centre offline'!$I$2:$I$2047,'overall city offline'!$A$2:$A$2047,$A64,'city centre offline'!$B$2:$B$2047,H$3)*SUMIFS('city centre offline'!$C$2:$C$2047,'city centre offline'!$A$2:$A$2047,$A64,'city centre offline'!$B$2:$B$2047,H$3))/(SUMIFS('city centre offline'!$I$2:$I$2047,'city centre offline'!$A$2:$A$2047,$A64,'city centre offline'!$B$2:$B$2047,H$2))</f>
        <v>0.9297539626413267</v>
      </c>
      <c r="I64" s="6">
        <f>(SUMIFS('city centre offline'!$I$2:$I$2047,'overall city offline'!$A$2:$A$2047,$A64,'city centre offline'!$B$2:$B$2047,I$3)*SUMIFS('city centre offline'!$C$2:$C$2047,'city centre offline'!$A$2:$A$2047,$A64,'city centre offline'!$B$2:$B$2047,I$3))/(SUMIFS('city centre offline'!$I$2:$I$2047,'city centre offline'!$A$2:$A$2047,$A64,'city centre offline'!$B$2:$B$2047,I$2))</f>
        <v>1.0494474972514554</v>
      </c>
      <c r="J64" s="6">
        <f>(SUMIFS('city centre offline'!$I$2:$I$2047,'overall city offline'!$A$2:$A$2047,$A64,'city centre offline'!$B$2:$B$2047,J$3)*SUMIFS('city centre offline'!$C$2:$C$2047,'city centre offline'!$A$2:$A$2047,$A64,'city centre offline'!$B$2:$B$2047,J$3))/(SUMIFS('city centre offline'!$I$2:$I$2047,'city centre offline'!$A$2:$A$2047,$A64,'city centre offline'!$B$2:$B$2047,J$2))</f>
        <v>0.89204286856762638</v>
      </c>
      <c r="K64" s="6">
        <f>(SUMIFS('city centre offline'!$I$2:$I$2047,'overall city offline'!$A$2:$A$2047,$A64,'city centre offline'!$B$2:$B$2047,K$3)*SUMIFS('city centre offline'!$C$2:$C$2047,'city centre offline'!$A$2:$A$2047,$A64,'city centre offline'!$B$2:$B$2047,K$3))/(SUMIFS('city centre offline'!$I$2:$I$2047,'city centre offline'!$A$2:$A$2047,$A64,'city centre offline'!$B$2:$B$2047,K$2))</f>
        <v>0.91998155777167556</v>
      </c>
      <c r="L64" s="6">
        <f>(SUMIFS('city centre offline'!$I$2:$I$2047,'overall city offline'!$A$2:$A$2047,$A64,'city centre offline'!$B$2:$B$2047,L$3)*SUMIFS('city centre offline'!$C$2:$C$2047,'city centre offline'!$A$2:$A$2047,$A64,'city centre offline'!$B$2:$B$2047,L$3))/(SUMIFS('city centre offline'!$I$2:$I$2047,'city centre offline'!$A$2:$A$2047,$A64,'city centre offline'!$B$2:$B$2047,L$2))</f>
        <v>0.38190659240844449</v>
      </c>
      <c r="M64" s="6">
        <f>(SUMIFS('city centre offline'!$I$2:$I$2047,'overall city offline'!$A$2:$A$2047,$A64,'city centre offline'!$B$2:$B$2047,M$3)*SUMIFS('city centre offline'!$C$2:$C$2047,'city centre offline'!$A$2:$A$2047,$A64,'city centre offline'!$B$2:$B$2047,M$3))/(SUMIFS('city centre offline'!$I$2:$I$2047,'city centre offline'!$A$2:$A$2047,$A64,'city centre offline'!$B$2:$B$2047,M$2))</f>
        <v>1.1178454019434914</v>
      </c>
      <c r="N64" s="6">
        <f>(SUMIFS('city centre offline'!$I$2:$I$2047,'overall city offline'!$A$2:$A$2047,$A64,'city centre offline'!$B$2:$B$2047,N$3)*SUMIFS('city centre offline'!$C$2:$C$2047,'city centre offline'!$A$2:$A$2047,$A64,'city centre offline'!$B$2:$B$2047,N$3))/(SUMIFS('city centre offline'!$I$2:$I$2047,'city centre offline'!$A$2:$A$2047,$A64,'city centre offline'!$B$2:$B$2047,N$2))</f>
        <v>0.20493784145634578</v>
      </c>
      <c r="O64" s="6">
        <f>(SUMIFS('city centre offline'!$I$2:$I$2047,'overall city offline'!$A$2:$A$2047,$A64,'city centre offline'!$B$2:$B$2047,O$3)*SUMIFS('city centre offline'!$C$2:$C$2047,'city centre offline'!$A$2:$A$2047,$A64,'city centre offline'!$B$2:$B$2047,O$3))/(SUMIFS('city centre offline'!$I$2:$I$2047,'city centre offline'!$A$2:$A$2047,$A64,'city centre offline'!$B$2:$B$2047,O$2))</f>
        <v>0.234191399290546</v>
      </c>
      <c r="P64" s="6">
        <f>(SUMIFS('city centre offline'!$I$2:$I$2047,'overall city offline'!$A$2:$A$2047,$A64,'city centre offline'!$B$2:$B$2047,P$3)*SUMIFS('city centre offline'!$C$2:$C$2047,'city centre offline'!$A$2:$A$2047,$A64,'city centre offline'!$B$2:$B$2047,P$3))/(SUMIFS('city centre offline'!$I$2:$I$2047,'city centre offline'!$A$2:$A$2047,$A64,'city centre offline'!$B$2:$B$2047,P$2))</f>
        <v>0.34999911208309031</v>
      </c>
      <c r="Q64" s="6">
        <f>(SUMIFS('city centre offline'!$I$2:$I$2047,'overall city offline'!$A$2:$A$2047,$A64,'city centre offline'!$B$2:$B$2047,Q$3)*SUMIFS('city centre offline'!$C$2:$C$2047,'city centre offline'!$A$2:$A$2047,$A64,'city centre offline'!$B$2:$B$2047,Q$3))/(SUMIFS('city centre offline'!$I$2:$I$2047,'city centre offline'!$A$2:$A$2047,$A64,'city centre offline'!$B$2:$B$2047,Q$2))</f>
        <v>0.85179902478421932</v>
      </c>
      <c r="R64" s="6">
        <f>(SUMIFS('city centre offline'!$I$2:$I$2047,'overall city offline'!$A$2:$A$2047,$A64,'city centre offline'!$B$2:$B$2047,R$3)*SUMIFS('city centre offline'!$C$2:$C$2047,'city centre offline'!$A$2:$A$2047,$A64,'city centre offline'!$B$2:$B$2047,R$3))/(SUMIFS('city centre offline'!$I$2:$I$2047,'city centre offline'!$A$2:$A$2047,$A64,'city centre offline'!$B$2:$B$2047,R$2))</f>
        <v>1.0781364900127</v>
      </c>
      <c r="S64" s="6">
        <f>(SUMIFS('city centre offline'!$I$2:$I$2047,'overall city offline'!$A$2:$A$2047,$A64,'city centre offline'!$B$2:$B$2047,S$3)*SUMIFS('city centre offline'!$C$2:$C$2047,'city centre offline'!$A$2:$A$2047,$A64,'city centre offline'!$B$2:$B$2047,S$3))/(SUMIFS('city centre offline'!$I$2:$I$2047,'city centre offline'!$A$2:$A$2047,$A64,'city centre offline'!$B$2:$B$2047,S$2))</f>
        <v>0.97120574242619717</v>
      </c>
      <c r="T64" s="6">
        <f>(SUMIFS('city centre offline'!$I$2:$I$2047,'overall city offline'!$A$2:$A$2047,$A64,'city centre offline'!$B$2:$B$2047,T$3)*SUMIFS('city centre offline'!$C$2:$C$2047,'city centre offline'!$A$2:$A$2047,$A64,'city centre offline'!$B$2:$B$2047,T$3))/(SUMIFS('city centre offline'!$I$2:$I$2047,'city centre offline'!$A$2:$A$2047,$A64,'city centre offline'!$B$2:$B$2047,T$2))</f>
        <v>1.0971119595793215</v>
      </c>
      <c r="U64" s="6">
        <f>(SUMIFS('city centre offline'!$I$2:$I$2047,'overall city offline'!$A$2:$A$2047,$A64,'city centre offline'!$B$2:$B$2047,U$3)*SUMIFS('city centre offline'!$C$2:$C$2047,'city centre offline'!$A$2:$A$2047,$A64,'city centre offline'!$B$2:$B$2047,U$3))/(SUMIFS('city centre offline'!$I$2:$I$2047,'city centre offline'!$A$2:$A$2047,$A64,'city centre offline'!$B$2:$B$2047,U$2))</f>
        <v>1.1322538139976159</v>
      </c>
      <c r="V64" s="6">
        <f>(SUMIFS('city centre offline'!$I$2:$I$2047,'overall city offline'!$A$2:$A$2047,$A64,'city centre offline'!$B$2:$B$2047,V$3)*SUMIFS('city centre offline'!$C$2:$C$2047,'city centre offline'!$A$2:$A$2047,$A64,'city centre offline'!$B$2:$B$2047,V$3))/(SUMIFS('city centre offline'!$I$2:$I$2047,'city centre offline'!$A$2:$A$2047,$A64,'city centre offline'!$B$2:$B$2047,V$2))</f>
        <v>0.97276100134467336</v>
      </c>
    </row>
    <row r="65" spans="1:22" x14ac:dyDescent="0.25">
      <c r="A65" s="5" t="s">
        <v>68</v>
      </c>
      <c r="B65" s="6">
        <f>(SUMIFS('city centre offline'!$I$2:$I$2047,'overall city offline'!$A$2:$A$2047,$A65,'city centre offline'!$B$2:$B$2047,B$3)*SUMIFS('city centre offline'!$C$2:$C$2047,'city centre offline'!$A$2:$A$2047,$A65,'city centre offline'!$B$2:$B$2047,B$3))/(SUMIFS('city centre offline'!$I$2:$I$2047,'city centre offline'!$A$2:$A$2047,$A65,'city centre offline'!$B$2:$B$2047,B$2))</f>
        <v>0.78138826152629071</v>
      </c>
      <c r="C65" s="6">
        <f>(SUMIFS('city centre offline'!$I$2:$I$2047,'overall city offline'!$A$2:$A$2047,$A65,'city centre offline'!$B$2:$B$2047,C$3)*SUMIFS('city centre offline'!$C$2:$C$2047,'city centre offline'!$A$2:$A$2047,$A65,'city centre offline'!$B$2:$B$2047,C$3))/(SUMIFS('city centre offline'!$I$2:$I$2047,'city centre offline'!$A$2:$A$2047,$A65,'city centre offline'!$B$2:$B$2047,C$2))</f>
        <v>0.80587469626816588</v>
      </c>
      <c r="D65" s="6">
        <f>(SUMIFS('city centre offline'!$I$2:$I$2047,'overall city offline'!$A$2:$A$2047,$A65,'city centre offline'!$B$2:$B$2047,D$3)*SUMIFS('city centre offline'!$C$2:$C$2047,'city centre offline'!$A$2:$A$2047,$A65,'city centre offline'!$B$2:$B$2047,D$3))/(SUMIFS('city centre offline'!$I$2:$I$2047,'city centre offline'!$A$2:$A$2047,$A65,'city centre offline'!$B$2:$B$2047,D$2))</f>
        <v>0.46606861530532939</v>
      </c>
      <c r="E65" s="6">
        <f>(SUMIFS('city centre offline'!$I$2:$I$2047,'overall city offline'!$A$2:$A$2047,$A65,'city centre offline'!$B$2:$B$2047,E$3)*SUMIFS('city centre offline'!$C$2:$C$2047,'city centre offline'!$A$2:$A$2047,$A65,'city centre offline'!$B$2:$B$2047,E$3))/(SUMIFS('city centre offline'!$I$2:$I$2047,'city centre offline'!$A$2:$A$2047,$A65,'city centre offline'!$B$2:$B$2047,E$2))</f>
        <v>8.1508605035937237E-2</v>
      </c>
      <c r="F65" s="6">
        <f>(SUMIFS('city centre offline'!$I$2:$I$2047,'overall city offline'!$A$2:$A$2047,$A65,'city centre offline'!$B$2:$B$2047,F$3)*SUMIFS('city centre offline'!$C$2:$C$2047,'city centre offline'!$A$2:$A$2047,$A65,'city centre offline'!$B$2:$B$2047,F$3))/(SUMIFS('city centre offline'!$I$2:$I$2047,'city centre offline'!$A$2:$A$2047,$A65,'city centre offline'!$B$2:$B$2047,F$2))</f>
        <v>0.10287154778922972</v>
      </c>
      <c r="G65" s="6">
        <f>(SUMIFS('city centre offline'!$I$2:$I$2047,'overall city offline'!$A$2:$A$2047,$A65,'city centre offline'!$B$2:$B$2047,G$3)*SUMIFS('city centre offline'!$C$2:$C$2047,'city centre offline'!$A$2:$A$2047,$A65,'city centre offline'!$B$2:$B$2047,G$3))/(SUMIFS('city centre offline'!$I$2:$I$2047,'city centre offline'!$A$2:$A$2047,$A65,'city centre offline'!$B$2:$B$2047,G$2))</f>
        <v>0.31368979737003078</v>
      </c>
      <c r="H65" s="6">
        <f>(SUMIFS('city centre offline'!$I$2:$I$2047,'overall city offline'!$A$2:$A$2047,$A65,'city centre offline'!$B$2:$B$2047,H$3)*SUMIFS('city centre offline'!$C$2:$C$2047,'city centre offline'!$A$2:$A$2047,$A65,'city centre offline'!$B$2:$B$2047,H$3))/(SUMIFS('city centre offline'!$I$2:$I$2047,'city centre offline'!$A$2:$A$2047,$A65,'city centre offline'!$B$2:$B$2047,H$2))</f>
        <v>0.71437730693710144</v>
      </c>
      <c r="I65" s="6">
        <f>(SUMIFS('city centre offline'!$I$2:$I$2047,'overall city offline'!$A$2:$A$2047,$A65,'city centre offline'!$B$2:$B$2047,I$3)*SUMIFS('city centre offline'!$C$2:$C$2047,'city centre offline'!$A$2:$A$2047,$A65,'city centre offline'!$B$2:$B$2047,I$3))/(SUMIFS('city centre offline'!$I$2:$I$2047,'city centre offline'!$A$2:$A$2047,$A65,'city centre offline'!$B$2:$B$2047,I$2))</f>
        <v>1.0002831888125734</v>
      </c>
      <c r="J65" s="6">
        <f>(SUMIFS('city centre offline'!$I$2:$I$2047,'overall city offline'!$A$2:$A$2047,$A65,'city centre offline'!$B$2:$B$2047,J$3)*SUMIFS('city centre offline'!$C$2:$C$2047,'city centre offline'!$A$2:$A$2047,$A65,'city centre offline'!$B$2:$B$2047,J$3))/(SUMIFS('city centre offline'!$I$2:$I$2047,'city centre offline'!$A$2:$A$2047,$A65,'city centre offline'!$B$2:$B$2047,J$2))</f>
        <v>0.87523403495423502</v>
      </c>
      <c r="K65" s="6">
        <f>(SUMIFS('city centre offline'!$I$2:$I$2047,'overall city offline'!$A$2:$A$2047,$A65,'city centre offline'!$B$2:$B$2047,K$3)*SUMIFS('city centre offline'!$C$2:$C$2047,'city centre offline'!$A$2:$A$2047,$A65,'city centre offline'!$B$2:$B$2047,K$3))/(SUMIFS('city centre offline'!$I$2:$I$2047,'city centre offline'!$A$2:$A$2047,$A65,'city centre offline'!$B$2:$B$2047,K$2))</f>
        <v>0.85653154228004635</v>
      </c>
      <c r="L65" s="6">
        <f>(SUMIFS('city centre offline'!$I$2:$I$2047,'overall city offline'!$A$2:$A$2047,$A65,'city centre offline'!$B$2:$B$2047,L$3)*SUMIFS('city centre offline'!$C$2:$C$2047,'city centre offline'!$A$2:$A$2047,$A65,'city centre offline'!$B$2:$B$2047,L$3))/(SUMIFS('city centre offline'!$I$2:$I$2047,'city centre offline'!$A$2:$A$2047,$A65,'city centre offline'!$B$2:$B$2047,L$2))</f>
        <v>0.23105958071364482</v>
      </c>
      <c r="M65" s="6">
        <f>(SUMIFS('city centre offline'!$I$2:$I$2047,'overall city offline'!$A$2:$A$2047,$A65,'city centre offline'!$B$2:$B$2047,M$3)*SUMIFS('city centre offline'!$C$2:$C$2047,'city centre offline'!$A$2:$A$2047,$A65,'city centre offline'!$B$2:$B$2047,M$3))/(SUMIFS('city centre offline'!$I$2:$I$2047,'city centre offline'!$A$2:$A$2047,$A65,'city centre offline'!$B$2:$B$2047,M$2))</f>
        <v>1.0000125339978656</v>
      </c>
      <c r="N65" s="6">
        <f>(SUMIFS('city centre offline'!$I$2:$I$2047,'overall city offline'!$A$2:$A$2047,$A65,'city centre offline'!$B$2:$B$2047,N$3)*SUMIFS('city centre offline'!$C$2:$C$2047,'city centre offline'!$A$2:$A$2047,$A65,'city centre offline'!$B$2:$B$2047,N$3))/(SUMIFS('city centre offline'!$I$2:$I$2047,'city centre offline'!$A$2:$A$2047,$A65,'city centre offline'!$B$2:$B$2047,N$2))</f>
        <v>0.15112290801717768</v>
      </c>
      <c r="O65" s="6">
        <f>(SUMIFS('city centre offline'!$I$2:$I$2047,'overall city offline'!$A$2:$A$2047,$A65,'city centre offline'!$B$2:$B$2047,O$3)*SUMIFS('city centre offline'!$C$2:$C$2047,'city centre offline'!$A$2:$A$2047,$A65,'city centre offline'!$B$2:$B$2047,O$3))/(SUMIFS('city centre offline'!$I$2:$I$2047,'city centre offline'!$A$2:$A$2047,$A65,'city centre offline'!$B$2:$B$2047,O$2))</f>
        <v>0.12205435383167279</v>
      </c>
      <c r="P65" s="6">
        <f>(SUMIFS('city centre offline'!$I$2:$I$2047,'overall city offline'!$A$2:$A$2047,$A65,'city centre offline'!$B$2:$B$2047,P$3)*SUMIFS('city centre offline'!$C$2:$C$2047,'city centre offline'!$A$2:$A$2047,$A65,'city centre offline'!$B$2:$B$2047,P$3))/(SUMIFS('city centre offline'!$I$2:$I$2047,'city centre offline'!$A$2:$A$2047,$A65,'city centre offline'!$B$2:$B$2047,P$2))</f>
        <v>0.12643896185800854</v>
      </c>
      <c r="Q65" s="6">
        <f>(SUMIFS('city centre offline'!$I$2:$I$2047,'overall city offline'!$A$2:$A$2047,$A65,'city centre offline'!$B$2:$B$2047,Q$3)*SUMIFS('city centre offline'!$C$2:$C$2047,'city centre offline'!$A$2:$A$2047,$A65,'city centre offline'!$B$2:$B$2047,Q$3))/(SUMIFS('city centre offline'!$I$2:$I$2047,'city centre offline'!$A$2:$A$2047,$A65,'city centre offline'!$B$2:$B$2047,Q$2))</f>
        <v>0.67398598365058882</v>
      </c>
      <c r="R65" s="6">
        <f>(SUMIFS('city centre offline'!$I$2:$I$2047,'overall city offline'!$A$2:$A$2047,$A65,'city centre offline'!$B$2:$B$2047,R$3)*SUMIFS('city centre offline'!$C$2:$C$2047,'city centre offline'!$A$2:$A$2047,$A65,'city centre offline'!$B$2:$B$2047,R$3))/(SUMIFS('city centre offline'!$I$2:$I$2047,'city centre offline'!$A$2:$A$2047,$A65,'city centre offline'!$B$2:$B$2047,R$2))</f>
        <v>0.93738796692151749</v>
      </c>
      <c r="S65" s="6">
        <f>(SUMIFS('city centre offline'!$I$2:$I$2047,'overall city offline'!$A$2:$A$2047,$A65,'city centre offline'!$B$2:$B$2047,S$3)*SUMIFS('city centre offline'!$C$2:$C$2047,'city centre offline'!$A$2:$A$2047,$A65,'city centre offline'!$B$2:$B$2047,S$3))/(SUMIFS('city centre offline'!$I$2:$I$2047,'city centre offline'!$A$2:$A$2047,$A65,'city centre offline'!$B$2:$B$2047,S$2))</f>
        <v>0.92950952310172275</v>
      </c>
      <c r="T65" s="6">
        <f>(SUMIFS('city centre offline'!$I$2:$I$2047,'overall city offline'!$A$2:$A$2047,$A65,'city centre offline'!$B$2:$B$2047,T$3)*SUMIFS('city centre offline'!$C$2:$C$2047,'city centre offline'!$A$2:$A$2047,$A65,'city centre offline'!$B$2:$B$2047,T$3))/(SUMIFS('city centre offline'!$I$2:$I$2047,'city centre offline'!$A$2:$A$2047,$A65,'city centre offline'!$B$2:$B$2047,T$2))</f>
        <v>1.0605294086880377</v>
      </c>
      <c r="U65" s="6">
        <f>(SUMIFS('city centre offline'!$I$2:$I$2047,'overall city offline'!$A$2:$A$2047,$A65,'city centre offline'!$B$2:$B$2047,U$3)*SUMIFS('city centre offline'!$C$2:$C$2047,'city centre offline'!$A$2:$A$2047,$A65,'city centre offline'!$B$2:$B$2047,U$3))/(SUMIFS('city centre offline'!$I$2:$I$2047,'city centre offline'!$A$2:$A$2047,$A65,'city centre offline'!$B$2:$B$2047,U$2))</f>
        <v>1.2126946839649286</v>
      </c>
      <c r="V65" s="6">
        <f>(SUMIFS('city centre offline'!$I$2:$I$2047,'overall city offline'!$A$2:$A$2047,$A65,'city centre offline'!$B$2:$B$2047,V$3)*SUMIFS('city centre offline'!$C$2:$C$2047,'city centre offline'!$A$2:$A$2047,$A65,'city centre offline'!$B$2:$B$2047,V$3))/(SUMIFS('city centre offline'!$I$2:$I$2047,'city centre offline'!$A$2:$A$2047,$A65,'city centre offline'!$B$2:$B$2047,V$2))</f>
        <v>0.9948357588396407</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9446B-3A90-461D-A0D9-CEA48C6DC3DE}">
  <sheetPr>
    <tabColor rgb="FFFFC000"/>
  </sheetPr>
  <dimension ref="A1:BL65"/>
  <sheetViews>
    <sheetView workbookViewId="0">
      <selection activeCell="B4" sqref="B4:V65"/>
    </sheetView>
  </sheetViews>
  <sheetFormatPr defaultRowHeight="15" x14ac:dyDescent="0.25"/>
  <cols>
    <col min="1" max="1" width="21.7109375" customWidth="1"/>
    <col min="2" max="2" width="13.7109375" customWidth="1"/>
  </cols>
  <sheetData>
    <row r="1" spans="1:64" x14ac:dyDescent="0.25">
      <c r="A1" s="31" t="s">
        <v>149</v>
      </c>
    </row>
    <row r="2" spans="1:64" x14ac:dyDescent="0.25">
      <c r="A2" s="28" t="s">
        <v>147</v>
      </c>
      <c r="B2" s="2">
        <v>43466</v>
      </c>
      <c r="C2" s="2">
        <v>43497</v>
      </c>
      <c r="D2" s="2">
        <v>43525</v>
      </c>
      <c r="E2" s="2">
        <v>43556</v>
      </c>
      <c r="F2" s="2">
        <v>43586</v>
      </c>
      <c r="G2" s="2">
        <v>43617</v>
      </c>
      <c r="H2" s="2">
        <v>43647</v>
      </c>
      <c r="I2" s="2">
        <v>43678</v>
      </c>
      <c r="J2" s="2">
        <v>43709</v>
      </c>
      <c r="K2" s="2">
        <v>43739</v>
      </c>
      <c r="L2" s="2">
        <v>43770</v>
      </c>
      <c r="M2" s="2">
        <v>43800</v>
      </c>
      <c r="N2" s="2">
        <v>43466</v>
      </c>
      <c r="O2" s="2">
        <v>43497</v>
      </c>
      <c r="P2" s="2">
        <v>43525</v>
      </c>
      <c r="Q2" s="2">
        <v>43556</v>
      </c>
      <c r="R2" s="2">
        <v>43586</v>
      </c>
      <c r="S2" s="2">
        <v>43617</v>
      </c>
      <c r="T2" s="2">
        <v>43647</v>
      </c>
      <c r="U2" s="2">
        <v>43678</v>
      </c>
      <c r="V2" s="2">
        <v>43709</v>
      </c>
    </row>
    <row r="3" spans="1:64" x14ac:dyDescent="0.25">
      <c r="A3" s="28" t="s">
        <v>148</v>
      </c>
      <c r="B3" s="2">
        <v>43831</v>
      </c>
      <c r="C3" s="2">
        <v>43862</v>
      </c>
      <c r="D3" s="2">
        <v>43891</v>
      </c>
      <c r="E3" s="2">
        <v>43922</v>
      </c>
      <c r="F3" s="2">
        <v>43952</v>
      </c>
      <c r="G3" s="2">
        <v>43983</v>
      </c>
      <c r="H3" s="2">
        <v>44013</v>
      </c>
      <c r="I3" s="2">
        <v>44044</v>
      </c>
      <c r="J3" s="2">
        <v>44075</v>
      </c>
      <c r="K3" s="2">
        <v>44105</v>
      </c>
      <c r="L3" s="2">
        <v>44136</v>
      </c>
      <c r="M3" s="2">
        <v>44166</v>
      </c>
      <c r="N3" s="2">
        <v>44197</v>
      </c>
      <c r="O3" s="2">
        <v>44228</v>
      </c>
      <c r="P3" s="2">
        <v>44256</v>
      </c>
      <c r="Q3" s="2">
        <v>44287</v>
      </c>
      <c r="R3" s="2">
        <v>44317</v>
      </c>
      <c r="S3" s="2">
        <v>44348</v>
      </c>
      <c r="T3" s="2">
        <v>44378</v>
      </c>
      <c r="U3" s="2">
        <v>44409</v>
      </c>
      <c r="V3" s="2">
        <v>44440</v>
      </c>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row>
    <row r="4" spans="1:64" x14ac:dyDescent="0.25">
      <c r="A4" s="5" t="s">
        <v>7</v>
      </c>
      <c r="B4" s="37">
        <f>(SUMIFS('overall city offline'!$I$2:$I$2047,'overall city offline'!$A$2:$A$2047,$A4,'overall city offline'!$B$2:$B$2047,B$3)*(SUMIFS('overall city offline'!$C$2:$C$2047,'overall city offline'!$A$2:$A$2047,$A4,'overall city offline'!$B$2:$B$2047,B$3)))/(SUMIFS('overall city offline'!$I$2:$I$2047,'overall city offline'!$A$2:$A$2047,$A4,'overall city offline'!$B$2:$B$2047,B$2))</f>
        <v>0.826927505127799</v>
      </c>
      <c r="C4" s="37">
        <f>(SUMIFS('overall city offline'!$I$2:$I$2047,'overall city offline'!$A$2:$A$2047,$A4,'overall city offline'!$B$2:$B$2047,C$3)*SUMIFS('overall city offline'!$C$2:$C$2047,'overall city offline'!$A$2:$A$2047,$A4,'overall city offline'!$B$2:$B$2047,C$3))/(SUMIFS('overall city offline'!$I$2:$I$2047,'overall city offline'!$A$2:$A$2047,$A4,'overall city offline'!$B$2:$B$2047,C$2))</f>
        <v>0.88195210119388279</v>
      </c>
      <c r="D4" s="37">
        <f>(SUMIFS('overall city offline'!$I$2:$I$2047,'overall city offline'!$A$2:$A$2047,$A4,'overall city offline'!$B$2:$B$2047,D$3)*SUMIFS('overall city offline'!$C$2:$C$2047,'overall city offline'!$A$2:$A$2047,$A4,'overall city offline'!$B$2:$B$2047,D$3))/(SUMIFS('overall city offline'!$I$2:$I$2047,'overall city offline'!$A$2:$A$2047,$A4,'overall city offline'!$B$2:$B$2047,D$2))</f>
        <v>0.5816128729581943</v>
      </c>
      <c r="E4" s="37">
        <f>(SUMIFS('overall city offline'!$I$2:$I$2047,'overall city offline'!$A$2:$A$2047,$A4,'overall city offline'!$B$2:$B$2047,E$3)*SUMIFS('overall city offline'!$C$2:$C$2047,'overall city offline'!$A$2:$A$2047,$A4,'overall city offline'!$B$2:$B$2047,E$3))/(SUMIFS('overall city offline'!$I$2:$I$2047,'overall city offline'!$A$2:$A$2047,$A4,'overall city offline'!$B$2:$B$2047,E$2))</f>
        <v>0.13091348386791299</v>
      </c>
      <c r="F4" s="37">
        <f>(SUMIFS('overall city offline'!$I$2:$I$2047,'overall city offline'!$A$2:$A$2047,$A4,'overall city offline'!$B$2:$B$2047,F$3)*SUMIFS('overall city offline'!$C$2:$C$2047,'overall city offline'!$A$2:$A$2047,$A4,'overall city offline'!$B$2:$B$2047,F$3))/(SUMIFS('overall city offline'!$I$2:$I$2047,'overall city offline'!$A$2:$A$2047,$A4,'overall city offline'!$B$2:$B$2047,F$2))</f>
        <v>0.14900396850784375</v>
      </c>
      <c r="G4" s="37">
        <f>(SUMIFS('overall city offline'!$I$2:$I$2047,'overall city offline'!$A$2:$A$2047,$A4,'overall city offline'!$B$2:$B$2047,G$3)*SUMIFS('overall city offline'!$C$2:$C$2047,'overall city offline'!$A$2:$A$2047,$A4,'overall city offline'!$B$2:$B$2047,G$3))/(SUMIFS('overall city offline'!$I$2:$I$2047,'overall city offline'!$A$2:$A$2047,$A4,'overall city offline'!$B$2:$B$2047,G$2))</f>
        <v>0.18128075620236922</v>
      </c>
      <c r="H4" s="37">
        <f>(SUMIFS('overall city offline'!$I$2:$I$2047,'overall city offline'!$A$2:$A$2047,$A4,'overall city offline'!$B$2:$B$2047,H$3)*SUMIFS('overall city offline'!$C$2:$C$2047,'overall city offline'!$A$2:$A$2047,$A4,'overall city offline'!$B$2:$B$2047,H$3))/(SUMIFS('overall city offline'!$I$2:$I$2047,'overall city offline'!$A$2:$A$2047,$A4,'overall city offline'!$B$2:$B$2047,H$2))</f>
        <v>0.6797244060447809</v>
      </c>
      <c r="I4" s="37">
        <f>(SUMIFS('overall city offline'!$I$2:$I$2047,'overall city offline'!$A$2:$A$2047,$A4,'overall city offline'!$B$2:$B$2047,I$3)*SUMIFS('overall city offline'!$C$2:$C$2047,'overall city offline'!$A$2:$A$2047,$A4,'overall city offline'!$B$2:$B$2047,I$3))/(SUMIFS('overall city offline'!$I$2:$I$2047,'overall city offline'!$A$2:$A$2047,$A4,'overall city offline'!$B$2:$B$2047,I$2))</f>
        <v>0.5847101604583449</v>
      </c>
      <c r="J4" s="37">
        <f>(SUMIFS('overall city offline'!$I$2:$I$2047,'overall city offline'!$A$2:$A$2047,$A4,'overall city offline'!$B$2:$B$2047,J$3)*SUMIFS('overall city offline'!$C$2:$C$2047,'overall city offline'!$A$2:$A$2047,$A4,'overall city offline'!$B$2:$B$2047,J$3))/(SUMIFS('overall city offline'!$I$2:$I$2047,'overall city offline'!$A$2:$A$2047,$A4,'overall city offline'!$B$2:$B$2047,J$2))</f>
        <v>0.76904829206743219</v>
      </c>
      <c r="K4" s="37">
        <f>(SUMIFS('overall city offline'!$I$2:$I$2047,'overall city offline'!$A$2:$A$2047,$A4,'overall city offline'!$B$2:$B$2047,K$3)*SUMIFS('overall city offline'!$C$2:$C$2047,'overall city offline'!$A$2:$A$2047,$A4,'overall city offline'!$B$2:$B$2047,K$3))/(SUMIFS('overall city offline'!$I$2:$I$2047,'overall city offline'!$A$2:$A$2047,$A4,'overall city offline'!$B$2:$B$2047,K$2))</f>
        <v>0.89583991951750064</v>
      </c>
      <c r="L4" s="37">
        <f>(SUMIFS('overall city offline'!$I$2:$I$2047,'overall city offline'!$A$2:$A$2047,$A4,'overall city offline'!$B$2:$B$2047,L$3)*SUMIFS('overall city offline'!$C$2:$C$2047,'overall city offline'!$A$2:$A$2047,$A4,'overall city offline'!$B$2:$B$2047,L$3))/(SUMIFS('overall city offline'!$I$2:$I$2047,'overall city offline'!$A$2:$A$2047,$A4,'overall city offline'!$B$2:$B$2047,L$2))</f>
        <v>0.85515356333181591</v>
      </c>
      <c r="M4" s="37">
        <f>(SUMIFS('overall city offline'!$I$2:$I$2047,'overall city offline'!$A$2:$A$2047,$A4,'overall city offline'!$B$2:$B$2047,M$3)*SUMIFS('overall city offline'!$C$2:$C$2047,'overall city offline'!$A$2:$A$2047,$A4,'overall city offline'!$B$2:$B$2047,M$3))/(SUMIFS('overall city offline'!$I$2:$I$2047,'overall city offline'!$A$2:$A$2047,$A4,'overall city offline'!$B$2:$B$2047,M$2))</f>
        <v>0.90215319280027895</v>
      </c>
      <c r="N4" s="37">
        <f>(SUMIFS('overall city offline'!$I$2:$I$2047,'overall city offline'!$A$2:$A$2047,$A4,'overall city offline'!$B$2:$B$2047,N$3)*SUMIFS('overall city offline'!$C$2:$C$2047,'overall city offline'!$A$2:$A$2047,$A4,'overall city offline'!$B$2:$B$2047,N$3))/(SUMIFS('overall city offline'!$I$2:$I$2047,'overall city offline'!$A$2:$A$2047,$A4,'overall city offline'!$B$2:$B$2047,N$2))</f>
        <v>0.13976313139256055</v>
      </c>
      <c r="O4" s="37">
        <f>(SUMIFS('overall city offline'!$I$2:$I$2047,'overall city offline'!$A$2:$A$2047,$A4,'overall city offline'!$B$2:$B$2047,O$3)*SUMIFS('overall city offline'!$C$2:$C$2047,'overall city offline'!$A$2:$A$2047,$A4,'overall city offline'!$B$2:$B$2047,O$3))/(SUMIFS('overall city offline'!$I$2:$I$2047,'overall city offline'!$A$2:$A$2047,$A4,'overall city offline'!$B$2:$B$2047,O$2))</f>
        <v>0.17369320015450054</v>
      </c>
      <c r="P4" s="37">
        <f>(SUMIFS('overall city offline'!$I$2:$I$2047,'overall city offline'!$A$2:$A$2047,$A4,'overall city offline'!$B$2:$B$2047,P$3)*SUMIFS('overall city offline'!$C$2:$C$2047,'overall city offline'!$A$2:$A$2047,$A4,'overall city offline'!$B$2:$B$2047,P$3))/(SUMIFS('overall city offline'!$I$2:$I$2047,'overall city offline'!$A$2:$A$2047,$A4,'overall city offline'!$B$2:$B$2047,P$2))</f>
        <v>0.19961435191838636</v>
      </c>
      <c r="Q4" s="37">
        <f>(SUMIFS('overall city offline'!$I$2:$I$2047,'overall city offline'!$A$2:$A$2047,$A4,'overall city offline'!$B$2:$B$2047,Q$3)*SUMIFS('overall city offline'!$C$2:$C$2047,'overall city offline'!$A$2:$A$2047,$A4,'overall city offline'!$B$2:$B$2047,Q$3))/(SUMIFS('overall city offline'!$I$2:$I$2047,'overall city offline'!$A$2:$A$2047,$A4,'overall city offline'!$B$2:$B$2047,Q$2))</f>
        <v>0.41226053682042207</v>
      </c>
      <c r="R4" s="37">
        <f>(SUMIFS('overall city offline'!$I$2:$I$2047,'overall city offline'!$A$2:$A$2047,$A4,'overall city offline'!$B$2:$B$2047,R$3)*SUMIFS('overall city offline'!$C$2:$C$2047,'overall city offline'!$A$2:$A$2047,$A4,'overall city offline'!$B$2:$B$2047,R$3))/(SUMIFS('overall city offline'!$I$2:$I$2047,'overall city offline'!$A$2:$A$2047,$A4,'overall city offline'!$B$2:$B$2047,R$2))</f>
        <v>1.0163822438950936</v>
      </c>
      <c r="S4" s="37">
        <f>(SUMIFS('overall city offline'!$I$2:$I$2047,'overall city offline'!$A$2:$A$2047,$A4,'overall city offline'!$B$2:$B$2047,S$3)*SUMIFS('overall city offline'!$C$2:$C$2047,'overall city offline'!$A$2:$A$2047,$A4,'overall city offline'!$B$2:$B$2047,S$3))/(SUMIFS('overall city offline'!$I$2:$I$2047,'overall city offline'!$A$2:$A$2047,$A4,'overall city offline'!$B$2:$B$2047,S$2))</f>
        <v>0.86636939041316119</v>
      </c>
      <c r="T4" s="37">
        <f>(SUMIFS('overall city offline'!$I$2:$I$2047,'overall city offline'!$A$2:$A$2047,$A4,'overall city offline'!$B$2:$B$2047,T$3)*SUMIFS('overall city offline'!$C$2:$C$2047,'overall city offline'!$A$2:$A$2047,$A4,'overall city offline'!$B$2:$B$2047,T$3))/(SUMIFS('overall city offline'!$I$2:$I$2047,'overall city offline'!$A$2:$A$2047,$A4,'overall city offline'!$B$2:$B$2047,T$2))</f>
        <v>0.88295423156331954</v>
      </c>
      <c r="U4" s="37">
        <f>(SUMIFS('overall city offline'!$I$2:$I$2047,'overall city offline'!$A$2:$A$2047,$A4,'overall city offline'!$B$2:$B$2047,U$3)*SUMIFS('overall city offline'!$C$2:$C$2047,'overall city offline'!$A$2:$A$2047,$A4,'overall city offline'!$B$2:$B$2047,U$3))/(SUMIFS('overall city offline'!$I$2:$I$2047,'overall city offline'!$A$2:$A$2047,$A4,'overall city offline'!$B$2:$B$2047,U$2))</f>
        <v>0.86863289260117105</v>
      </c>
      <c r="V4" s="37">
        <f>(SUMIFS('overall city offline'!$I$2:$I$2047,'overall city offline'!$A$2:$A$2047,$A4,'overall city offline'!$B$2:$B$2047,V$3)*SUMIFS('overall city offline'!$C$2:$C$2047,'overall city offline'!$A$2:$A$2047,$A4,'overall city offline'!$B$2:$B$2047,V$3))/(SUMIFS('overall city offline'!$I$2:$I$2047,'overall city offline'!$A$2:$A$2047,$A4,'overall city offline'!$B$2:$B$2047,V$2))</f>
        <v>0.88752265238766825</v>
      </c>
    </row>
    <row r="5" spans="1:64" x14ac:dyDescent="0.25">
      <c r="A5" s="5" t="s">
        <v>8</v>
      </c>
      <c r="B5" s="37">
        <f>(SUMIFS('overall city offline'!$I$2:$I$2047,'overall city offline'!$A$2:$A$2047,$A5,'overall city offline'!$B$2:$B$2047,B$3)*(SUMIFS('overall city offline'!$C$2:$C$2047,'overall city offline'!$A$2:$A$2047,$A5,'overall city offline'!$B$2:$B$2047,B$3)))/(SUMIFS('overall city offline'!$I$2:$I$2047,'overall city offline'!$A$2:$A$2047,$A5,'overall city offline'!$B$2:$B$2047,B$2))</f>
        <v>0.87652932176190579</v>
      </c>
      <c r="C5" s="37">
        <f>(SUMIFS('overall city offline'!$I$2:$I$2047,'overall city offline'!$A$2:$A$2047,$A5,'overall city offline'!$B$2:$B$2047,C$3)*SUMIFS('overall city offline'!$C$2:$C$2047,'overall city offline'!$A$2:$A$2047,$A5,'overall city offline'!$B$2:$B$2047,C$3))/(SUMIFS('overall city offline'!$I$2:$I$2047,'overall city offline'!$A$2:$A$2047,$A5,'overall city offline'!$B$2:$B$2047,C$2))</f>
        <v>0.89227618278565557</v>
      </c>
      <c r="D5" s="37">
        <f>(SUMIFS('overall city offline'!$I$2:$I$2047,'overall city offline'!$A$2:$A$2047,$A5,'overall city offline'!$B$2:$B$2047,D$3)*SUMIFS('overall city offline'!$C$2:$C$2047,'overall city offline'!$A$2:$A$2047,$A5,'overall city offline'!$B$2:$B$2047,D$3))/(SUMIFS('overall city offline'!$I$2:$I$2047,'overall city offline'!$A$2:$A$2047,$A5,'overall city offline'!$B$2:$B$2047,D$2))</f>
        <v>0.51932921601778925</v>
      </c>
      <c r="E5" s="37">
        <f>(SUMIFS('overall city offline'!$I$2:$I$2047,'overall city offline'!$A$2:$A$2047,$A5,'overall city offline'!$B$2:$B$2047,E$3)*SUMIFS('overall city offline'!$C$2:$C$2047,'overall city offline'!$A$2:$A$2047,$A5,'overall city offline'!$B$2:$B$2047,E$3))/(SUMIFS('overall city offline'!$I$2:$I$2047,'overall city offline'!$A$2:$A$2047,$A5,'overall city offline'!$B$2:$B$2047,E$2))</f>
        <v>3.0420675065047499E-3</v>
      </c>
      <c r="F5" s="37">
        <f>(SUMIFS('overall city offline'!$I$2:$I$2047,'overall city offline'!$A$2:$A$2047,$A5,'overall city offline'!$B$2:$B$2047,F$3)*SUMIFS('overall city offline'!$C$2:$C$2047,'overall city offline'!$A$2:$A$2047,$A5,'overall city offline'!$B$2:$B$2047,F$3))/(SUMIFS('overall city offline'!$I$2:$I$2047,'overall city offline'!$A$2:$A$2047,$A5,'overall city offline'!$B$2:$B$2047,F$2))</f>
        <v>4.2052921227685516E-2</v>
      </c>
      <c r="G5" s="37">
        <f>(SUMIFS('overall city offline'!$I$2:$I$2047,'overall city offline'!$A$2:$A$2047,$A5,'overall city offline'!$B$2:$B$2047,G$3)*SUMIFS('overall city offline'!$C$2:$C$2047,'overall city offline'!$A$2:$A$2047,$A5,'overall city offline'!$B$2:$B$2047,G$3))/(SUMIFS('overall city offline'!$I$2:$I$2047,'overall city offline'!$A$2:$A$2047,$A5,'overall city offline'!$B$2:$B$2047,G$2))</f>
        <v>0.57396569635705208</v>
      </c>
      <c r="H5" s="37">
        <f>(SUMIFS('overall city offline'!$I$2:$I$2047,'overall city offline'!$A$2:$A$2047,$A5,'overall city offline'!$B$2:$B$2047,H$3)*SUMIFS('overall city offline'!$C$2:$C$2047,'overall city offline'!$A$2:$A$2047,$A5,'overall city offline'!$B$2:$B$2047,H$3))/(SUMIFS('overall city offline'!$I$2:$I$2047,'overall city offline'!$A$2:$A$2047,$A5,'overall city offline'!$B$2:$B$2047,H$2))</f>
        <v>0.91054474410695474</v>
      </c>
      <c r="I5" s="37">
        <f>(SUMIFS('overall city offline'!$I$2:$I$2047,'overall city offline'!$A$2:$A$2047,$A5,'overall city offline'!$B$2:$B$2047,I$3)*SUMIFS('overall city offline'!$C$2:$C$2047,'overall city offline'!$A$2:$A$2047,$A5,'overall city offline'!$B$2:$B$2047,I$3))/(SUMIFS('overall city offline'!$I$2:$I$2047,'overall city offline'!$A$2:$A$2047,$A5,'overall city offline'!$B$2:$B$2047,I$2))</f>
        <v>0.9992616724506721</v>
      </c>
      <c r="J5" s="37">
        <f>(SUMIFS('overall city offline'!$I$2:$I$2047,'overall city offline'!$A$2:$A$2047,$A5,'overall city offline'!$B$2:$B$2047,J$3)*SUMIFS('overall city offline'!$C$2:$C$2047,'overall city offline'!$A$2:$A$2047,$A5,'overall city offline'!$B$2:$B$2047,J$3))/(SUMIFS('overall city offline'!$I$2:$I$2047,'overall city offline'!$A$2:$A$2047,$A5,'overall city offline'!$B$2:$B$2047,J$2))</f>
        <v>0.83326008867402912</v>
      </c>
      <c r="K5" s="37">
        <f>(SUMIFS('overall city offline'!$I$2:$I$2047,'overall city offline'!$A$2:$A$2047,$A5,'overall city offline'!$B$2:$B$2047,K$3)*SUMIFS('overall city offline'!$C$2:$C$2047,'overall city offline'!$A$2:$A$2047,$A5,'overall city offline'!$B$2:$B$2047,K$3))/(SUMIFS('overall city offline'!$I$2:$I$2047,'overall city offline'!$A$2:$A$2047,$A5,'overall city offline'!$B$2:$B$2047,K$2))</f>
        <v>0.95335028276753331</v>
      </c>
      <c r="L5" s="37">
        <f>(SUMIFS('overall city offline'!$I$2:$I$2047,'overall city offline'!$A$2:$A$2047,$A5,'overall city offline'!$B$2:$B$2047,L$3)*SUMIFS('overall city offline'!$C$2:$C$2047,'overall city offline'!$A$2:$A$2047,$A5,'overall city offline'!$B$2:$B$2047,L$3))/(SUMIFS('overall city offline'!$I$2:$I$2047,'overall city offline'!$A$2:$A$2047,$A5,'overall city offline'!$B$2:$B$2047,L$2))</f>
        <v>0.16759962274701118</v>
      </c>
      <c r="M5" s="37">
        <f>(SUMIFS('overall city offline'!$I$2:$I$2047,'overall city offline'!$A$2:$A$2047,$A5,'overall city offline'!$B$2:$B$2047,M$3)*SUMIFS('overall city offline'!$C$2:$C$2047,'overall city offline'!$A$2:$A$2047,$A5,'overall city offline'!$B$2:$B$2047,M$3))/(SUMIFS('overall city offline'!$I$2:$I$2047,'overall city offline'!$A$2:$A$2047,$A5,'overall city offline'!$B$2:$B$2047,M$2))</f>
        <v>0.85537216125606308</v>
      </c>
      <c r="N5" s="37">
        <f>(SUMIFS('overall city offline'!$I$2:$I$2047,'overall city offline'!$A$2:$A$2047,$A5,'overall city offline'!$B$2:$B$2047,N$3)*SUMIFS('overall city offline'!$C$2:$C$2047,'overall city offline'!$A$2:$A$2047,$A5,'overall city offline'!$B$2:$B$2047,N$3))/(SUMIFS('overall city offline'!$I$2:$I$2047,'overall city offline'!$A$2:$A$2047,$A5,'overall city offline'!$B$2:$B$2047,N$2))</f>
        <v>1.1297076298390236E-2</v>
      </c>
      <c r="O5" s="37">
        <f>(SUMIFS('overall city offline'!$I$2:$I$2047,'overall city offline'!$A$2:$A$2047,$A5,'overall city offline'!$B$2:$B$2047,O$3)*SUMIFS('overall city offline'!$C$2:$C$2047,'overall city offline'!$A$2:$A$2047,$A5,'overall city offline'!$B$2:$B$2047,O$3))/(SUMIFS('overall city offline'!$I$2:$I$2047,'overall city offline'!$A$2:$A$2047,$A5,'overall city offline'!$B$2:$B$2047,O$2))</f>
        <v>2.4207015156095073E-2</v>
      </c>
      <c r="P5" s="37">
        <f>(SUMIFS('overall city offline'!$I$2:$I$2047,'overall city offline'!$A$2:$A$2047,$A5,'overall city offline'!$B$2:$B$2047,P$3)*SUMIFS('overall city offline'!$C$2:$C$2047,'overall city offline'!$A$2:$A$2047,$A5,'overall city offline'!$B$2:$B$2047,P$3))/(SUMIFS('overall city offline'!$I$2:$I$2047,'overall city offline'!$A$2:$A$2047,$A5,'overall city offline'!$B$2:$B$2047,P$2))</f>
        <v>1.3453333989986214E-2</v>
      </c>
      <c r="Q5" s="37">
        <f>(SUMIFS('overall city offline'!$I$2:$I$2047,'overall city offline'!$A$2:$A$2047,$A5,'overall city offline'!$B$2:$B$2047,Q$3)*SUMIFS('overall city offline'!$C$2:$C$2047,'overall city offline'!$A$2:$A$2047,$A5,'overall city offline'!$B$2:$B$2047,Q$3))/(SUMIFS('overall city offline'!$I$2:$I$2047,'overall city offline'!$A$2:$A$2047,$A5,'overall city offline'!$B$2:$B$2047,Q$2))</f>
        <v>0.91064988677785419</v>
      </c>
      <c r="R5" s="37">
        <f>(SUMIFS('overall city offline'!$I$2:$I$2047,'overall city offline'!$A$2:$A$2047,$A5,'overall city offline'!$B$2:$B$2047,R$3)*SUMIFS('overall city offline'!$C$2:$C$2047,'overall city offline'!$A$2:$A$2047,$A5,'overall city offline'!$B$2:$B$2047,R$3))/(SUMIFS('overall city offline'!$I$2:$I$2047,'overall city offline'!$A$2:$A$2047,$A5,'overall city offline'!$B$2:$B$2047,R$2))</f>
        <v>1.0447544048330115</v>
      </c>
      <c r="S5" s="37">
        <f>(SUMIFS('overall city offline'!$I$2:$I$2047,'overall city offline'!$A$2:$A$2047,$A5,'overall city offline'!$B$2:$B$2047,S$3)*SUMIFS('overall city offline'!$C$2:$C$2047,'overall city offline'!$A$2:$A$2047,$A5,'overall city offline'!$B$2:$B$2047,S$3))/(SUMIFS('overall city offline'!$I$2:$I$2047,'overall city offline'!$A$2:$A$2047,$A5,'overall city offline'!$B$2:$B$2047,S$2))</f>
        <v>0.89976327404193013</v>
      </c>
      <c r="T5" s="37">
        <f>(SUMIFS('overall city offline'!$I$2:$I$2047,'overall city offline'!$A$2:$A$2047,$A5,'overall city offline'!$B$2:$B$2047,T$3)*SUMIFS('overall city offline'!$C$2:$C$2047,'overall city offline'!$A$2:$A$2047,$A5,'overall city offline'!$B$2:$B$2047,T$3))/(SUMIFS('overall city offline'!$I$2:$I$2047,'overall city offline'!$A$2:$A$2047,$A5,'overall city offline'!$B$2:$B$2047,T$2))</f>
        <v>0.93200761358675088</v>
      </c>
      <c r="U5" s="37">
        <f>(SUMIFS('overall city offline'!$I$2:$I$2047,'overall city offline'!$A$2:$A$2047,$A5,'overall city offline'!$B$2:$B$2047,U$3)*SUMIFS('overall city offline'!$C$2:$C$2047,'overall city offline'!$A$2:$A$2047,$A5,'overall city offline'!$B$2:$B$2047,U$3))/(SUMIFS('overall city offline'!$I$2:$I$2047,'overall city offline'!$A$2:$A$2047,$A5,'overall city offline'!$B$2:$B$2047,U$2))</f>
        <v>0.94202655826828985</v>
      </c>
      <c r="V5" s="37">
        <f>(SUMIFS('overall city offline'!$I$2:$I$2047,'overall city offline'!$A$2:$A$2047,$A5,'overall city offline'!$B$2:$B$2047,V$3)*SUMIFS('overall city offline'!$C$2:$C$2047,'overall city offline'!$A$2:$A$2047,$A5,'overall city offline'!$B$2:$B$2047,V$3))/(SUMIFS('overall city offline'!$I$2:$I$2047,'overall city offline'!$A$2:$A$2047,$A5,'overall city offline'!$B$2:$B$2047,V$2))</f>
        <v>0.84600616551950902</v>
      </c>
    </row>
    <row r="6" spans="1:64" x14ac:dyDescent="0.25">
      <c r="A6" s="5" t="s">
        <v>9</v>
      </c>
      <c r="B6" s="37">
        <f>(SUMIFS('overall city offline'!$I$2:$I$2047,'overall city offline'!$A$2:$A$2047,$A6,'overall city offline'!$B$2:$B$2047,B$3)*(SUMIFS('overall city offline'!$C$2:$C$2047,'overall city offline'!$A$2:$A$2047,$A6,'overall city offline'!$B$2:$B$2047,B$3)))/(SUMIFS('overall city offline'!$I$2:$I$2047,'overall city offline'!$A$2:$A$2047,$A6,'overall city offline'!$B$2:$B$2047,B$2))</f>
        <v>0.93436540142394409</v>
      </c>
      <c r="C6" s="37">
        <f>(SUMIFS('overall city offline'!$I$2:$I$2047,'overall city offline'!$A$2:$A$2047,$A6,'overall city offline'!$B$2:$B$2047,C$3)*SUMIFS('overall city offline'!$C$2:$C$2047,'overall city offline'!$A$2:$A$2047,$A6,'overall city offline'!$B$2:$B$2047,C$3))/(SUMIFS('overall city offline'!$I$2:$I$2047,'overall city offline'!$A$2:$A$2047,$A6,'overall city offline'!$B$2:$B$2047,C$2))</f>
        <v>0.99775913312133113</v>
      </c>
      <c r="D6" s="37">
        <f>(SUMIFS('overall city offline'!$I$2:$I$2047,'overall city offline'!$A$2:$A$2047,$A6,'overall city offline'!$B$2:$B$2047,D$3)*SUMIFS('overall city offline'!$C$2:$C$2047,'overall city offline'!$A$2:$A$2047,$A6,'overall city offline'!$B$2:$B$2047,D$3))/(SUMIFS('overall city offline'!$I$2:$I$2047,'overall city offline'!$A$2:$A$2047,$A6,'overall city offline'!$B$2:$B$2047,D$2))</f>
        <v>0.62010561101448902</v>
      </c>
      <c r="E6" s="37">
        <f>(SUMIFS('overall city offline'!$I$2:$I$2047,'overall city offline'!$A$2:$A$2047,$A6,'overall city offline'!$B$2:$B$2047,E$3)*SUMIFS('overall city offline'!$C$2:$C$2047,'overall city offline'!$A$2:$A$2047,$A6,'overall city offline'!$B$2:$B$2047,E$3))/(SUMIFS('overall city offline'!$I$2:$I$2047,'overall city offline'!$A$2:$A$2047,$A6,'overall city offline'!$B$2:$B$2047,E$2))</f>
        <v>9.518693365452259E-2</v>
      </c>
      <c r="F6" s="37">
        <f>(SUMIFS('overall city offline'!$I$2:$I$2047,'overall city offline'!$A$2:$A$2047,$A6,'overall city offline'!$B$2:$B$2047,F$3)*SUMIFS('overall city offline'!$C$2:$C$2047,'overall city offline'!$A$2:$A$2047,$A6,'overall city offline'!$B$2:$B$2047,F$3))/(SUMIFS('overall city offline'!$I$2:$I$2047,'overall city offline'!$A$2:$A$2047,$A6,'overall city offline'!$B$2:$B$2047,F$2))</f>
        <v>0.19848727975022781</v>
      </c>
      <c r="G6" s="37">
        <f>(SUMIFS('overall city offline'!$I$2:$I$2047,'overall city offline'!$A$2:$A$2047,$A6,'overall city offline'!$B$2:$B$2047,G$3)*SUMIFS('overall city offline'!$C$2:$C$2047,'overall city offline'!$A$2:$A$2047,$A6,'overall city offline'!$B$2:$B$2047,G$3))/(SUMIFS('overall city offline'!$I$2:$I$2047,'overall city offline'!$A$2:$A$2047,$A6,'overall city offline'!$B$2:$B$2047,G$2))</f>
        <v>0.78182835841449971</v>
      </c>
      <c r="H6" s="37">
        <f>(SUMIFS('overall city offline'!$I$2:$I$2047,'overall city offline'!$A$2:$A$2047,$A6,'overall city offline'!$B$2:$B$2047,H$3)*SUMIFS('overall city offline'!$C$2:$C$2047,'overall city offline'!$A$2:$A$2047,$A6,'overall city offline'!$B$2:$B$2047,H$3))/(SUMIFS('overall city offline'!$I$2:$I$2047,'overall city offline'!$A$2:$A$2047,$A6,'overall city offline'!$B$2:$B$2047,H$2))</f>
        <v>0.99044768950346895</v>
      </c>
      <c r="I6" s="37">
        <f>(SUMIFS('overall city offline'!$I$2:$I$2047,'overall city offline'!$A$2:$A$2047,$A6,'overall city offline'!$B$2:$B$2047,I$3)*SUMIFS('overall city offline'!$C$2:$C$2047,'overall city offline'!$A$2:$A$2047,$A6,'overall city offline'!$B$2:$B$2047,I$3))/(SUMIFS('overall city offline'!$I$2:$I$2047,'overall city offline'!$A$2:$A$2047,$A6,'overall city offline'!$B$2:$B$2047,I$2))</f>
        <v>1.1747148857874865</v>
      </c>
      <c r="J6" s="37">
        <f>(SUMIFS('overall city offline'!$I$2:$I$2047,'overall city offline'!$A$2:$A$2047,$A6,'overall city offline'!$B$2:$B$2047,J$3)*SUMIFS('overall city offline'!$C$2:$C$2047,'overall city offline'!$A$2:$A$2047,$A6,'overall city offline'!$B$2:$B$2047,J$3))/(SUMIFS('overall city offline'!$I$2:$I$2047,'overall city offline'!$A$2:$A$2047,$A6,'overall city offline'!$B$2:$B$2047,J$2))</f>
        <v>1.0078460870489019</v>
      </c>
      <c r="K6" s="37">
        <f>(SUMIFS('overall city offline'!$I$2:$I$2047,'overall city offline'!$A$2:$A$2047,$A6,'overall city offline'!$B$2:$B$2047,K$3)*SUMIFS('overall city offline'!$C$2:$C$2047,'overall city offline'!$A$2:$A$2047,$A6,'overall city offline'!$B$2:$B$2047,K$3))/(SUMIFS('overall city offline'!$I$2:$I$2047,'overall city offline'!$A$2:$A$2047,$A6,'overall city offline'!$B$2:$B$2047,K$2))</f>
        <v>0.98878455333010296</v>
      </c>
      <c r="L6" s="37">
        <f>(SUMIFS('overall city offline'!$I$2:$I$2047,'overall city offline'!$A$2:$A$2047,$A6,'overall city offline'!$B$2:$B$2047,L$3)*SUMIFS('overall city offline'!$C$2:$C$2047,'overall city offline'!$A$2:$A$2047,$A6,'overall city offline'!$B$2:$B$2047,L$3))/(SUMIFS('overall city offline'!$I$2:$I$2047,'overall city offline'!$A$2:$A$2047,$A6,'overall city offline'!$B$2:$B$2047,L$2))</f>
        <v>0.31516796731425817</v>
      </c>
      <c r="M6" s="37">
        <f>(SUMIFS('overall city offline'!$I$2:$I$2047,'overall city offline'!$A$2:$A$2047,$A6,'overall city offline'!$B$2:$B$2047,M$3)*SUMIFS('overall city offline'!$C$2:$C$2047,'overall city offline'!$A$2:$A$2047,$A6,'overall city offline'!$B$2:$B$2047,M$3))/(SUMIFS('overall city offline'!$I$2:$I$2047,'overall city offline'!$A$2:$A$2047,$A6,'overall city offline'!$B$2:$B$2047,M$2))</f>
        <v>1.1971403237603553</v>
      </c>
      <c r="N6" s="37">
        <f>(SUMIFS('overall city offline'!$I$2:$I$2047,'overall city offline'!$A$2:$A$2047,$A6,'overall city offline'!$B$2:$B$2047,N$3)*SUMIFS('overall city offline'!$C$2:$C$2047,'overall city offline'!$A$2:$A$2047,$A6,'overall city offline'!$B$2:$B$2047,N$3))/(SUMIFS('overall city offline'!$I$2:$I$2047,'overall city offline'!$A$2:$A$2047,$A6,'overall city offline'!$B$2:$B$2047,N$2))</f>
        <v>0.22932453013850684</v>
      </c>
      <c r="O6" s="37">
        <f>(SUMIFS('overall city offline'!$I$2:$I$2047,'overall city offline'!$A$2:$A$2047,$A6,'overall city offline'!$B$2:$B$2047,O$3)*SUMIFS('overall city offline'!$C$2:$C$2047,'overall city offline'!$A$2:$A$2047,$A6,'overall city offline'!$B$2:$B$2047,O$3))/(SUMIFS('overall city offline'!$I$2:$I$2047,'overall city offline'!$A$2:$A$2047,$A6,'overall city offline'!$B$2:$B$2047,O$2))</f>
        <v>0.17060833505627621</v>
      </c>
      <c r="P6" s="37">
        <f>(SUMIFS('overall city offline'!$I$2:$I$2047,'overall city offline'!$A$2:$A$2047,$A6,'overall city offline'!$B$2:$B$2047,P$3)*SUMIFS('overall city offline'!$C$2:$C$2047,'overall city offline'!$A$2:$A$2047,$A6,'overall city offline'!$B$2:$B$2047,P$3))/(SUMIFS('overall city offline'!$I$2:$I$2047,'overall city offline'!$A$2:$A$2047,$A6,'overall city offline'!$B$2:$B$2047,P$2))</f>
        <v>0.19476891165988969</v>
      </c>
      <c r="Q6" s="37">
        <f>(SUMIFS('overall city offline'!$I$2:$I$2047,'overall city offline'!$A$2:$A$2047,$A6,'overall city offline'!$B$2:$B$2047,Q$3)*SUMIFS('overall city offline'!$C$2:$C$2047,'overall city offline'!$A$2:$A$2047,$A6,'overall city offline'!$B$2:$B$2047,Q$3))/(SUMIFS('overall city offline'!$I$2:$I$2047,'overall city offline'!$A$2:$A$2047,$A6,'overall city offline'!$B$2:$B$2047,Q$2))</f>
        <v>1.04068521627719</v>
      </c>
      <c r="R6" s="37">
        <f>(SUMIFS('overall city offline'!$I$2:$I$2047,'overall city offline'!$A$2:$A$2047,$A6,'overall city offline'!$B$2:$B$2047,R$3)*SUMIFS('overall city offline'!$C$2:$C$2047,'overall city offline'!$A$2:$A$2047,$A6,'overall city offline'!$B$2:$B$2047,R$3))/(SUMIFS('overall city offline'!$I$2:$I$2047,'overall city offline'!$A$2:$A$2047,$A6,'overall city offline'!$B$2:$B$2047,R$2))</f>
        <v>1.3049584160847876</v>
      </c>
      <c r="S6" s="37">
        <f>(SUMIFS('overall city offline'!$I$2:$I$2047,'overall city offline'!$A$2:$A$2047,$A6,'overall city offline'!$B$2:$B$2047,S$3)*SUMIFS('overall city offline'!$C$2:$C$2047,'overall city offline'!$A$2:$A$2047,$A6,'overall city offline'!$B$2:$B$2047,S$3))/(SUMIFS('overall city offline'!$I$2:$I$2047,'overall city offline'!$A$2:$A$2047,$A6,'overall city offline'!$B$2:$B$2047,S$2))</f>
        <v>1.2184693574008683</v>
      </c>
      <c r="T6" s="37">
        <f>(SUMIFS('overall city offline'!$I$2:$I$2047,'overall city offline'!$A$2:$A$2047,$A6,'overall city offline'!$B$2:$B$2047,T$3)*SUMIFS('overall city offline'!$C$2:$C$2047,'overall city offline'!$A$2:$A$2047,$A6,'overall city offline'!$B$2:$B$2047,T$3))/(SUMIFS('overall city offline'!$I$2:$I$2047,'overall city offline'!$A$2:$A$2047,$A6,'overall city offline'!$B$2:$B$2047,T$2))</f>
        <v>1.1217107331351566</v>
      </c>
      <c r="U6" s="37">
        <f>(SUMIFS('overall city offline'!$I$2:$I$2047,'overall city offline'!$A$2:$A$2047,$A6,'overall city offline'!$B$2:$B$2047,U$3)*SUMIFS('overall city offline'!$C$2:$C$2047,'overall city offline'!$A$2:$A$2047,$A6,'overall city offline'!$B$2:$B$2047,U$3))/(SUMIFS('overall city offline'!$I$2:$I$2047,'overall city offline'!$A$2:$A$2047,$A6,'overall city offline'!$B$2:$B$2047,U$2))</f>
        <v>1.2012858268901576</v>
      </c>
      <c r="V6" s="37">
        <f>(SUMIFS('overall city offline'!$I$2:$I$2047,'overall city offline'!$A$2:$A$2047,$A6,'overall city offline'!$B$2:$B$2047,V$3)*SUMIFS('overall city offline'!$C$2:$C$2047,'overall city offline'!$A$2:$A$2047,$A6,'overall city offline'!$B$2:$B$2047,V$3))/(SUMIFS('overall city offline'!$I$2:$I$2047,'overall city offline'!$A$2:$A$2047,$A6,'overall city offline'!$B$2:$B$2047,V$2))</f>
        <v>1.1434551248676321</v>
      </c>
    </row>
    <row r="7" spans="1:64" x14ac:dyDescent="0.25">
      <c r="A7" s="5" t="s">
        <v>10</v>
      </c>
      <c r="B7" s="37">
        <f>(SUMIFS('overall city offline'!$I$2:$I$2047,'overall city offline'!$A$2:$A$2047,$A7,'overall city offline'!$B$2:$B$2047,B$3)*(SUMIFS('overall city offline'!$C$2:$C$2047,'overall city offline'!$A$2:$A$2047,$A7,'overall city offline'!$B$2:$B$2047,B$3)))/(SUMIFS('overall city offline'!$I$2:$I$2047,'overall city offline'!$A$2:$A$2047,$A7,'overall city offline'!$B$2:$B$2047,B$2))</f>
        <v>0.88506179435895049</v>
      </c>
      <c r="C7" s="37">
        <f>(SUMIFS('overall city offline'!$I$2:$I$2047,'overall city offline'!$A$2:$A$2047,$A7,'overall city offline'!$B$2:$B$2047,C$3)*SUMIFS('overall city offline'!$C$2:$C$2047,'overall city offline'!$A$2:$A$2047,$A7,'overall city offline'!$B$2:$B$2047,C$3))/(SUMIFS('overall city offline'!$I$2:$I$2047,'overall city offline'!$A$2:$A$2047,$A7,'overall city offline'!$B$2:$B$2047,C$2))</f>
        <v>0.83202166882758699</v>
      </c>
      <c r="D7" s="37">
        <f>(SUMIFS('overall city offline'!$I$2:$I$2047,'overall city offline'!$A$2:$A$2047,$A7,'overall city offline'!$B$2:$B$2047,D$3)*SUMIFS('overall city offline'!$C$2:$C$2047,'overall city offline'!$A$2:$A$2047,$A7,'overall city offline'!$B$2:$B$2047,D$3))/(SUMIFS('overall city offline'!$I$2:$I$2047,'overall city offline'!$A$2:$A$2047,$A7,'overall city offline'!$B$2:$B$2047,D$2))</f>
        <v>0.50277551962296396</v>
      </c>
      <c r="E7" s="37">
        <f>(SUMIFS('overall city offline'!$I$2:$I$2047,'overall city offline'!$A$2:$A$2047,$A7,'overall city offline'!$B$2:$B$2047,E$3)*SUMIFS('overall city offline'!$C$2:$C$2047,'overall city offline'!$A$2:$A$2047,$A7,'overall city offline'!$B$2:$B$2047,E$3))/(SUMIFS('overall city offline'!$I$2:$I$2047,'overall city offline'!$A$2:$A$2047,$A7,'overall city offline'!$B$2:$B$2047,E$2))</f>
        <v>3.882138896641691E-2</v>
      </c>
      <c r="F7" s="37">
        <f>(SUMIFS('overall city offline'!$I$2:$I$2047,'overall city offline'!$A$2:$A$2047,$A7,'overall city offline'!$B$2:$B$2047,F$3)*SUMIFS('overall city offline'!$C$2:$C$2047,'overall city offline'!$A$2:$A$2047,$A7,'overall city offline'!$B$2:$B$2047,F$3))/(SUMIFS('overall city offline'!$I$2:$I$2047,'overall city offline'!$A$2:$A$2047,$A7,'overall city offline'!$B$2:$B$2047,F$2))</f>
        <v>0.11840807256631355</v>
      </c>
      <c r="G7" s="37">
        <f>(SUMIFS('overall city offline'!$I$2:$I$2047,'overall city offline'!$A$2:$A$2047,$A7,'overall city offline'!$B$2:$B$2047,G$3)*SUMIFS('overall city offline'!$C$2:$C$2047,'overall city offline'!$A$2:$A$2047,$A7,'overall city offline'!$B$2:$B$2047,G$3))/(SUMIFS('overall city offline'!$I$2:$I$2047,'overall city offline'!$A$2:$A$2047,$A7,'overall city offline'!$B$2:$B$2047,G$2))</f>
        <v>0.63140760818203845</v>
      </c>
      <c r="H7" s="37">
        <f>(SUMIFS('overall city offline'!$I$2:$I$2047,'overall city offline'!$A$2:$A$2047,$A7,'overall city offline'!$B$2:$B$2047,H$3)*SUMIFS('overall city offline'!$C$2:$C$2047,'overall city offline'!$A$2:$A$2047,$A7,'overall city offline'!$B$2:$B$2047,H$3))/(SUMIFS('overall city offline'!$I$2:$I$2047,'overall city offline'!$A$2:$A$2047,$A7,'overall city offline'!$B$2:$B$2047,H$2))</f>
        <v>0.94746867839591342</v>
      </c>
      <c r="I7" s="37">
        <f>(SUMIFS('overall city offline'!$I$2:$I$2047,'overall city offline'!$A$2:$A$2047,$A7,'overall city offline'!$B$2:$B$2047,I$3)*SUMIFS('overall city offline'!$C$2:$C$2047,'overall city offline'!$A$2:$A$2047,$A7,'overall city offline'!$B$2:$B$2047,I$3))/(SUMIFS('overall city offline'!$I$2:$I$2047,'overall city offline'!$A$2:$A$2047,$A7,'overall city offline'!$B$2:$B$2047,I$2))</f>
        <v>1.0468768205248291</v>
      </c>
      <c r="J7" s="37">
        <f>(SUMIFS('overall city offline'!$I$2:$I$2047,'overall city offline'!$A$2:$A$2047,$A7,'overall city offline'!$B$2:$B$2047,J$3)*SUMIFS('overall city offline'!$C$2:$C$2047,'overall city offline'!$A$2:$A$2047,$A7,'overall city offline'!$B$2:$B$2047,J$3))/(SUMIFS('overall city offline'!$I$2:$I$2047,'overall city offline'!$A$2:$A$2047,$A7,'overall city offline'!$B$2:$B$2047,J$2))</f>
        <v>0.91739299882638536</v>
      </c>
      <c r="K7" s="37">
        <f>(SUMIFS('overall city offline'!$I$2:$I$2047,'overall city offline'!$A$2:$A$2047,$A7,'overall city offline'!$B$2:$B$2047,K$3)*SUMIFS('overall city offline'!$C$2:$C$2047,'overall city offline'!$A$2:$A$2047,$A7,'overall city offline'!$B$2:$B$2047,K$3))/(SUMIFS('overall city offline'!$I$2:$I$2047,'overall city offline'!$A$2:$A$2047,$A7,'overall city offline'!$B$2:$B$2047,K$2))</f>
        <v>0.98471421021542516</v>
      </c>
      <c r="L7" s="37">
        <f>(SUMIFS('overall city offline'!$I$2:$I$2047,'overall city offline'!$A$2:$A$2047,$A7,'overall city offline'!$B$2:$B$2047,L$3)*SUMIFS('overall city offline'!$C$2:$C$2047,'overall city offline'!$A$2:$A$2047,$A7,'overall city offline'!$B$2:$B$2047,L$3))/(SUMIFS('overall city offline'!$I$2:$I$2047,'overall city offline'!$A$2:$A$2047,$A7,'overall city offline'!$B$2:$B$2047,L$2))</f>
        <v>0.23234765460030543</v>
      </c>
      <c r="M7" s="37">
        <f>(SUMIFS('overall city offline'!$I$2:$I$2047,'overall city offline'!$A$2:$A$2047,$A7,'overall city offline'!$B$2:$B$2047,M$3)*SUMIFS('overall city offline'!$C$2:$C$2047,'overall city offline'!$A$2:$A$2047,$A7,'overall city offline'!$B$2:$B$2047,M$3))/(SUMIFS('overall city offline'!$I$2:$I$2047,'overall city offline'!$A$2:$A$2047,$A7,'overall city offline'!$B$2:$B$2047,M$2))</f>
        <v>0.77878803005827435</v>
      </c>
      <c r="N7" s="37">
        <f>(SUMIFS('overall city offline'!$I$2:$I$2047,'overall city offline'!$A$2:$A$2047,$A7,'overall city offline'!$B$2:$B$2047,N$3)*SUMIFS('overall city offline'!$C$2:$C$2047,'overall city offline'!$A$2:$A$2047,$A7,'overall city offline'!$B$2:$B$2047,N$3))/(SUMIFS('overall city offline'!$I$2:$I$2047,'overall city offline'!$A$2:$A$2047,$A7,'overall city offline'!$B$2:$B$2047,N$2))</f>
        <v>7.8991233975389832E-2</v>
      </c>
      <c r="O7" s="37">
        <f>(SUMIFS('overall city offline'!$I$2:$I$2047,'overall city offline'!$A$2:$A$2047,$A7,'overall city offline'!$B$2:$B$2047,O$3)*SUMIFS('overall city offline'!$C$2:$C$2047,'overall city offline'!$A$2:$A$2047,$A7,'overall city offline'!$B$2:$B$2047,O$3))/(SUMIFS('overall city offline'!$I$2:$I$2047,'overall city offline'!$A$2:$A$2047,$A7,'overall city offline'!$B$2:$B$2047,O$2))</f>
        <v>8.324992418863604E-2</v>
      </c>
      <c r="P7" s="37">
        <f>(SUMIFS('overall city offline'!$I$2:$I$2047,'overall city offline'!$A$2:$A$2047,$A7,'overall city offline'!$B$2:$B$2047,P$3)*SUMIFS('overall city offline'!$C$2:$C$2047,'overall city offline'!$A$2:$A$2047,$A7,'overall city offline'!$B$2:$B$2047,P$3))/(SUMIFS('overall city offline'!$I$2:$I$2047,'overall city offline'!$A$2:$A$2047,$A7,'overall city offline'!$B$2:$B$2047,P$2))</f>
        <v>9.4939217406371151E-2</v>
      </c>
      <c r="Q7" s="37">
        <f>(SUMIFS('overall city offline'!$I$2:$I$2047,'overall city offline'!$A$2:$A$2047,$A7,'overall city offline'!$B$2:$B$2047,Q$3)*SUMIFS('overall city offline'!$C$2:$C$2047,'overall city offline'!$A$2:$A$2047,$A7,'overall city offline'!$B$2:$B$2047,Q$3))/(SUMIFS('overall city offline'!$I$2:$I$2047,'overall city offline'!$A$2:$A$2047,$A7,'overall city offline'!$B$2:$B$2047,Q$2))</f>
        <v>0.92842642759066285</v>
      </c>
      <c r="R7" s="37">
        <f>(SUMIFS('overall city offline'!$I$2:$I$2047,'overall city offline'!$A$2:$A$2047,$A7,'overall city offline'!$B$2:$B$2047,R$3)*SUMIFS('overall city offline'!$C$2:$C$2047,'overall city offline'!$A$2:$A$2047,$A7,'overall city offline'!$B$2:$B$2047,R$3))/(SUMIFS('overall city offline'!$I$2:$I$2047,'overall city offline'!$A$2:$A$2047,$A7,'overall city offline'!$B$2:$B$2047,R$2))</f>
        <v>1.1281493715856532</v>
      </c>
      <c r="S7" s="37">
        <f>(SUMIFS('overall city offline'!$I$2:$I$2047,'overall city offline'!$A$2:$A$2047,$A7,'overall city offline'!$B$2:$B$2047,S$3)*SUMIFS('overall city offline'!$C$2:$C$2047,'overall city offline'!$A$2:$A$2047,$A7,'overall city offline'!$B$2:$B$2047,S$3))/(SUMIFS('overall city offline'!$I$2:$I$2047,'overall city offline'!$A$2:$A$2047,$A7,'overall city offline'!$B$2:$B$2047,S$2))</f>
        <v>1.0518006660814498</v>
      </c>
      <c r="T7" s="37">
        <f>(SUMIFS('overall city offline'!$I$2:$I$2047,'overall city offline'!$A$2:$A$2047,$A7,'overall city offline'!$B$2:$B$2047,T$3)*SUMIFS('overall city offline'!$C$2:$C$2047,'overall city offline'!$A$2:$A$2047,$A7,'overall city offline'!$B$2:$B$2047,T$3))/(SUMIFS('overall city offline'!$I$2:$I$2047,'overall city offline'!$A$2:$A$2047,$A7,'overall city offline'!$B$2:$B$2047,T$2))</f>
        <v>0.99747110107983095</v>
      </c>
      <c r="U7" s="37">
        <f>(SUMIFS('overall city offline'!$I$2:$I$2047,'overall city offline'!$A$2:$A$2047,$A7,'overall city offline'!$B$2:$B$2047,U$3)*SUMIFS('overall city offline'!$C$2:$C$2047,'overall city offline'!$A$2:$A$2047,$A7,'overall city offline'!$B$2:$B$2047,U$3))/(SUMIFS('overall city offline'!$I$2:$I$2047,'overall city offline'!$A$2:$A$2047,$A7,'overall city offline'!$B$2:$B$2047,U$2))</f>
        <v>0.98948608448199626</v>
      </c>
      <c r="V7" s="37">
        <f>(SUMIFS('overall city offline'!$I$2:$I$2047,'overall city offline'!$A$2:$A$2047,$A7,'overall city offline'!$B$2:$B$2047,V$3)*SUMIFS('overall city offline'!$C$2:$C$2047,'overall city offline'!$A$2:$A$2047,$A7,'overall city offline'!$B$2:$B$2047,V$3))/(SUMIFS('overall city offline'!$I$2:$I$2047,'overall city offline'!$A$2:$A$2047,$A7,'overall city offline'!$B$2:$B$2047,V$2))</f>
        <v>0.92071059042716452</v>
      </c>
    </row>
    <row r="8" spans="1:64" x14ac:dyDescent="0.25">
      <c r="A8" s="5" t="s">
        <v>11</v>
      </c>
      <c r="B8" s="37">
        <f>(SUMIFS('overall city offline'!$I$2:$I$2047,'overall city offline'!$A$2:$A$2047,$A8,'overall city offline'!$B$2:$B$2047,B$3)*(SUMIFS('overall city offline'!$C$2:$C$2047,'overall city offline'!$A$2:$A$2047,$A8,'overall city offline'!$B$2:$B$2047,B$3)))/(SUMIFS('overall city offline'!$I$2:$I$2047,'overall city offline'!$A$2:$A$2047,$A8,'overall city offline'!$B$2:$B$2047,B$2))</f>
        <v>0.86448581994224116</v>
      </c>
      <c r="C8" s="37">
        <f>(SUMIFS('overall city offline'!$I$2:$I$2047,'overall city offline'!$A$2:$A$2047,$A8,'overall city offline'!$B$2:$B$2047,C$3)*SUMIFS('overall city offline'!$C$2:$C$2047,'overall city offline'!$A$2:$A$2047,$A8,'overall city offline'!$B$2:$B$2047,C$3))/(SUMIFS('overall city offline'!$I$2:$I$2047,'overall city offline'!$A$2:$A$2047,$A8,'overall city offline'!$B$2:$B$2047,C$2))</f>
        <v>0.88762761065907625</v>
      </c>
      <c r="D8" s="37">
        <f>(SUMIFS('overall city offline'!$I$2:$I$2047,'overall city offline'!$A$2:$A$2047,$A8,'overall city offline'!$B$2:$B$2047,D$3)*SUMIFS('overall city offline'!$C$2:$C$2047,'overall city offline'!$A$2:$A$2047,$A8,'overall city offline'!$B$2:$B$2047,D$3))/(SUMIFS('overall city offline'!$I$2:$I$2047,'overall city offline'!$A$2:$A$2047,$A8,'overall city offline'!$B$2:$B$2047,D$2))</f>
        <v>0.6252269788926933</v>
      </c>
      <c r="E8" s="37">
        <f>(SUMIFS('overall city offline'!$I$2:$I$2047,'overall city offline'!$A$2:$A$2047,$A8,'overall city offline'!$B$2:$B$2047,E$3)*SUMIFS('overall city offline'!$C$2:$C$2047,'overall city offline'!$A$2:$A$2047,$A8,'overall city offline'!$B$2:$B$2047,E$3))/(SUMIFS('overall city offline'!$I$2:$I$2047,'overall city offline'!$A$2:$A$2047,$A8,'overall city offline'!$B$2:$B$2047,E$2))</f>
        <v>0.1612695690206318</v>
      </c>
      <c r="F8" s="37">
        <f>(SUMIFS('overall city offline'!$I$2:$I$2047,'overall city offline'!$A$2:$A$2047,$A8,'overall city offline'!$B$2:$B$2047,F$3)*SUMIFS('overall city offline'!$C$2:$C$2047,'overall city offline'!$A$2:$A$2047,$A8,'overall city offline'!$B$2:$B$2047,F$3))/(SUMIFS('overall city offline'!$I$2:$I$2047,'overall city offline'!$A$2:$A$2047,$A8,'overall city offline'!$B$2:$B$2047,F$2))</f>
        <v>0.21734521816933916</v>
      </c>
      <c r="G8" s="37">
        <f>(SUMIFS('overall city offline'!$I$2:$I$2047,'overall city offline'!$A$2:$A$2047,$A8,'overall city offline'!$B$2:$B$2047,G$3)*SUMIFS('overall city offline'!$C$2:$C$2047,'overall city offline'!$A$2:$A$2047,$A8,'overall city offline'!$B$2:$B$2047,G$3))/(SUMIFS('overall city offline'!$I$2:$I$2047,'overall city offline'!$A$2:$A$2047,$A8,'overall city offline'!$B$2:$B$2047,G$2))</f>
        <v>0.74118019598463381</v>
      </c>
      <c r="H8" s="37">
        <f>(SUMIFS('overall city offline'!$I$2:$I$2047,'overall city offline'!$A$2:$A$2047,$A8,'overall city offline'!$B$2:$B$2047,H$3)*SUMIFS('overall city offline'!$C$2:$C$2047,'overall city offline'!$A$2:$A$2047,$A8,'overall city offline'!$B$2:$B$2047,H$3))/(SUMIFS('overall city offline'!$I$2:$I$2047,'overall city offline'!$A$2:$A$2047,$A8,'overall city offline'!$B$2:$B$2047,H$2))</f>
        <v>1.0523335674493519</v>
      </c>
      <c r="I8" s="37">
        <f>(SUMIFS('overall city offline'!$I$2:$I$2047,'overall city offline'!$A$2:$A$2047,$A8,'overall city offline'!$B$2:$B$2047,I$3)*SUMIFS('overall city offline'!$C$2:$C$2047,'overall city offline'!$A$2:$A$2047,$A8,'overall city offline'!$B$2:$B$2047,I$3))/(SUMIFS('overall city offline'!$I$2:$I$2047,'overall city offline'!$A$2:$A$2047,$A8,'overall city offline'!$B$2:$B$2047,I$2))</f>
        <v>1.1032000410696949</v>
      </c>
      <c r="J8" s="37">
        <f>(SUMIFS('overall city offline'!$I$2:$I$2047,'overall city offline'!$A$2:$A$2047,$A8,'overall city offline'!$B$2:$B$2047,J$3)*SUMIFS('overall city offline'!$C$2:$C$2047,'overall city offline'!$A$2:$A$2047,$A8,'overall city offline'!$B$2:$B$2047,J$3))/(SUMIFS('overall city offline'!$I$2:$I$2047,'overall city offline'!$A$2:$A$2047,$A8,'overall city offline'!$B$2:$B$2047,J$2))</f>
        <v>1.0130723566401043</v>
      </c>
      <c r="K8" s="37">
        <f>(SUMIFS('overall city offline'!$I$2:$I$2047,'overall city offline'!$A$2:$A$2047,$A8,'overall city offline'!$B$2:$B$2047,K$3)*SUMIFS('overall city offline'!$C$2:$C$2047,'overall city offline'!$A$2:$A$2047,$A8,'overall city offline'!$B$2:$B$2047,K$3))/(SUMIFS('overall city offline'!$I$2:$I$2047,'overall city offline'!$A$2:$A$2047,$A8,'overall city offline'!$B$2:$B$2047,K$2))</f>
        <v>1.0463738583171378</v>
      </c>
      <c r="L8" s="37">
        <f>(SUMIFS('overall city offline'!$I$2:$I$2047,'overall city offline'!$A$2:$A$2047,$A8,'overall city offline'!$B$2:$B$2047,L$3)*SUMIFS('overall city offline'!$C$2:$C$2047,'overall city offline'!$A$2:$A$2047,$A8,'overall city offline'!$B$2:$B$2047,L$3))/(SUMIFS('overall city offline'!$I$2:$I$2047,'overall city offline'!$A$2:$A$2047,$A8,'overall city offline'!$B$2:$B$2047,L$2))</f>
        <v>0.3761105982441737</v>
      </c>
      <c r="M8" s="37">
        <f>(SUMIFS('overall city offline'!$I$2:$I$2047,'overall city offline'!$A$2:$A$2047,$A8,'overall city offline'!$B$2:$B$2047,M$3)*SUMIFS('overall city offline'!$C$2:$C$2047,'overall city offline'!$A$2:$A$2047,$A8,'overall city offline'!$B$2:$B$2047,M$3))/(SUMIFS('overall city offline'!$I$2:$I$2047,'overall city offline'!$A$2:$A$2047,$A8,'overall city offline'!$B$2:$B$2047,M$2))</f>
        <v>1.2588016589041104</v>
      </c>
      <c r="N8" s="37">
        <f>(SUMIFS('overall city offline'!$I$2:$I$2047,'overall city offline'!$A$2:$A$2047,$A8,'overall city offline'!$B$2:$B$2047,N$3)*SUMIFS('overall city offline'!$C$2:$C$2047,'overall city offline'!$A$2:$A$2047,$A8,'overall city offline'!$B$2:$B$2047,N$3))/(SUMIFS('overall city offline'!$I$2:$I$2047,'overall city offline'!$A$2:$A$2047,$A8,'overall city offline'!$B$2:$B$2047,N$2))</f>
        <v>0.26527915928348933</v>
      </c>
      <c r="O8" s="37">
        <f>(SUMIFS('overall city offline'!$I$2:$I$2047,'overall city offline'!$A$2:$A$2047,$A8,'overall city offline'!$B$2:$B$2047,O$3)*SUMIFS('overall city offline'!$C$2:$C$2047,'overall city offline'!$A$2:$A$2047,$A8,'overall city offline'!$B$2:$B$2047,O$3))/(SUMIFS('overall city offline'!$I$2:$I$2047,'overall city offline'!$A$2:$A$2047,$A8,'overall city offline'!$B$2:$B$2047,O$2))</f>
        <v>0.20699551283839768</v>
      </c>
      <c r="P8" s="37">
        <f>(SUMIFS('overall city offline'!$I$2:$I$2047,'overall city offline'!$A$2:$A$2047,$A8,'overall city offline'!$B$2:$B$2047,P$3)*SUMIFS('overall city offline'!$C$2:$C$2047,'overall city offline'!$A$2:$A$2047,$A8,'overall city offline'!$B$2:$B$2047,P$3))/(SUMIFS('overall city offline'!$I$2:$I$2047,'overall city offline'!$A$2:$A$2047,$A8,'overall city offline'!$B$2:$B$2047,P$2))</f>
        <v>0.22946882000164898</v>
      </c>
      <c r="Q8" s="37">
        <f>(SUMIFS('overall city offline'!$I$2:$I$2047,'overall city offline'!$A$2:$A$2047,$A8,'overall city offline'!$B$2:$B$2047,Q$3)*SUMIFS('overall city offline'!$C$2:$C$2047,'overall city offline'!$A$2:$A$2047,$A8,'overall city offline'!$B$2:$B$2047,Q$3))/(SUMIFS('overall city offline'!$I$2:$I$2047,'overall city offline'!$A$2:$A$2047,$A8,'overall city offline'!$B$2:$B$2047,Q$2))</f>
        <v>1.0067507326551652</v>
      </c>
      <c r="R8" s="37">
        <f>(SUMIFS('overall city offline'!$I$2:$I$2047,'overall city offline'!$A$2:$A$2047,$A8,'overall city offline'!$B$2:$B$2047,R$3)*SUMIFS('overall city offline'!$C$2:$C$2047,'overall city offline'!$A$2:$A$2047,$A8,'overall city offline'!$B$2:$B$2047,R$3))/(SUMIFS('overall city offline'!$I$2:$I$2047,'overall city offline'!$A$2:$A$2047,$A8,'overall city offline'!$B$2:$B$2047,R$2))</f>
        <v>1.0740726042428417</v>
      </c>
      <c r="S8" s="37">
        <f>(SUMIFS('overall city offline'!$I$2:$I$2047,'overall city offline'!$A$2:$A$2047,$A8,'overall city offline'!$B$2:$B$2047,S$3)*SUMIFS('overall city offline'!$C$2:$C$2047,'overall city offline'!$A$2:$A$2047,$A8,'overall city offline'!$B$2:$B$2047,S$3))/(SUMIFS('overall city offline'!$I$2:$I$2047,'overall city offline'!$A$2:$A$2047,$A8,'overall city offline'!$B$2:$B$2047,S$2))</f>
        <v>1.0370817037972713</v>
      </c>
      <c r="T8" s="37">
        <f>(SUMIFS('overall city offline'!$I$2:$I$2047,'overall city offline'!$A$2:$A$2047,$A8,'overall city offline'!$B$2:$B$2047,T$3)*SUMIFS('overall city offline'!$C$2:$C$2047,'overall city offline'!$A$2:$A$2047,$A8,'overall city offline'!$B$2:$B$2047,T$3))/(SUMIFS('overall city offline'!$I$2:$I$2047,'overall city offline'!$A$2:$A$2047,$A8,'overall city offline'!$B$2:$B$2047,T$2))</f>
        <v>1.0601935041039869</v>
      </c>
      <c r="U8" s="37">
        <f>(SUMIFS('overall city offline'!$I$2:$I$2047,'overall city offline'!$A$2:$A$2047,$A8,'overall city offline'!$B$2:$B$2047,U$3)*SUMIFS('overall city offline'!$C$2:$C$2047,'overall city offline'!$A$2:$A$2047,$A8,'overall city offline'!$B$2:$B$2047,U$3))/(SUMIFS('overall city offline'!$I$2:$I$2047,'overall city offline'!$A$2:$A$2047,$A8,'overall city offline'!$B$2:$B$2047,U$2))</f>
        <v>0.97657266719944891</v>
      </c>
      <c r="V8" s="37">
        <f>(SUMIFS('overall city offline'!$I$2:$I$2047,'overall city offline'!$A$2:$A$2047,$A8,'overall city offline'!$B$2:$B$2047,V$3)*SUMIFS('overall city offline'!$C$2:$C$2047,'overall city offline'!$A$2:$A$2047,$A8,'overall city offline'!$B$2:$B$2047,V$3))/(SUMIFS('overall city offline'!$I$2:$I$2047,'overall city offline'!$A$2:$A$2047,$A8,'overall city offline'!$B$2:$B$2047,V$2))</f>
        <v>0.99540394785817343</v>
      </c>
    </row>
    <row r="9" spans="1:64" x14ac:dyDescent="0.25">
      <c r="A9" s="5" t="s">
        <v>12</v>
      </c>
      <c r="B9" s="37">
        <f>(SUMIFS('overall city offline'!$I$2:$I$2047,'overall city offline'!$A$2:$A$2047,$A9,'overall city offline'!$B$2:$B$2047,B$3)*(SUMIFS('overall city offline'!$C$2:$C$2047,'overall city offline'!$A$2:$A$2047,$A9,'overall city offline'!$B$2:$B$2047,B$3)))/(SUMIFS('overall city offline'!$I$2:$I$2047,'overall city offline'!$A$2:$A$2047,$A9,'overall city offline'!$B$2:$B$2047,B$2))</f>
        <v>0.83839247707655651</v>
      </c>
      <c r="C9" s="37">
        <f>(SUMIFS('overall city offline'!$I$2:$I$2047,'overall city offline'!$A$2:$A$2047,$A9,'overall city offline'!$B$2:$B$2047,C$3)*SUMIFS('overall city offline'!$C$2:$C$2047,'overall city offline'!$A$2:$A$2047,$A9,'overall city offline'!$B$2:$B$2047,C$3))/(SUMIFS('overall city offline'!$I$2:$I$2047,'overall city offline'!$A$2:$A$2047,$A9,'overall city offline'!$B$2:$B$2047,C$2))</f>
        <v>0.88662604985374871</v>
      </c>
      <c r="D9" s="37">
        <f>(SUMIFS('overall city offline'!$I$2:$I$2047,'overall city offline'!$A$2:$A$2047,$A9,'overall city offline'!$B$2:$B$2047,D$3)*SUMIFS('overall city offline'!$C$2:$C$2047,'overall city offline'!$A$2:$A$2047,$A9,'overall city offline'!$B$2:$B$2047,D$3))/(SUMIFS('overall city offline'!$I$2:$I$2047,'overall city offline'!$A$2:$A$2047,$A9,'overall city offline'!$B$2:$B$2047,D$2))</f>
        <v>0.51355074087406272</v>
      </c>
      <c r="E9" s="37">
        <f>(SUMIFS('overall city offline'!$I$2:$I$2047,'overall city offline'!$A$2:$A$2047,$A9,'overall city offline'!$B$2:$B$2047,E$3)*SUMIFS('overall city offline'!$C$2:$C$2047,'overall city offline'!$A$2:$A$2047,$A9,'overall city offline'!$B$2:$B$2047,E$3))/(SUMIFS('overall city offline'!$I$2:$I$2047,'overall city offline'!$A$2:$A$2047,$A9,'overall city offline'!$B$2:$B$2047,E$2))</f>
        <v>5.1624391639941848E-2</v>
      </c>
      <c r="F9" s="37">
        <f>(SUMIFS('overall city offline'!$I$2:$I$2047,'overall city offline'!$A$2:$A$2047,$A9,'overall city offline'!$B$2:$B$2047,F$3)*SUMIFS('overall city offline'!$C$2:$C$2047,'overall city offline'!$A$2:$A$2047,$A9,'overall city offline'!$B$2:$B$2047,F$3))/(SUMIFS('overall city offline'!$I$2:$I$2047,'overall city offline'!$A$2:$A$2047,$A9,'overall city offline'!$B$2:$B$2047,F$2))</f>
        <v>7.6911309268986053E-2</v>
      </c>
      <c r="G9" s="37">
        <f>(SUMIFS('overall city offline'!$I$2:$I$2047,'overall city offline'!$A$2:$A$2047,$A9,'overall city offline'!$B$2:$B$2047,G$3)*SUMIFS('overall city offline'!$C$2:$C$2047,'overall city offline'!$A$2:$A$2047,$A9,'overall city offline'!$B$2:$B$2047,G$3))/(SUMIFS('overall city offline'!$I$2:$I$2047,'overall city offline'!$A$2:$A$2047,$A9,'overall city offline'!$B$2:$B$2047,G$2))</f>
        <v>0.45358998280561458</v>
      </c>
      <c r="H9" s="37">
        <f>(SUMIFS('overall city offline'!$I$2:$I$2047,'overall city offline'!$A$2:$A$2047,$A9,'overall city offline'!$B$2:$B$2047,H$3)*SUMIFS('overall city offline'!$C$2:$C$2047,'overall city offline'!$A$2:$A$2047,$A9,'overall city offline'!$B$2:$B$2047,H$3))/(SUMIFS('overall city offline'!$I$2:$I$2047,'overall city offline'!$A$2:$A$2047,$A9,'overall city offline'!$B$2:$B$2047,H$2))</f>
        <v>0.81666697832885005</v>
      </c>
      <c r="I9" s="37">
        <f>(SUMIFS('overall city offline'!$I$2:$I$2047,'overall city offline'!$A$2:$A$2047,$A9,'overall city offline'!$B$2:$B$2047,I$3)*SUMIFS('overall city offline'!$C$2:$C$2047,'overall city offline'!$A$2:$A$2047,$A9,'overall city offline'!$B$2:$B$2047,I$3))/(SUMIFS('overall city offline'!$I$2:$I$2047,'overall city offline'!$A$2:$A$2047,$A9,'overall city offline'!$B$2:$B$2047,I$2))</f>
        <v>0.86955639192113643</v>
      </c>
      <c r="J9" s="37">
        <f>(SUMIFS('overall city offline'!$I$2:$I$2047,'overall city offline'!$A$2:$A$2047,$A9,'overall city offline'!$B$2:$B$2047,J$3)*SUMIFS('overall city offline'!$C$2:$C$2047,'overall city offline'!$A$2:$A$2047,$A9,'overall city offline'!$B$2:$B$2047,J$3))/(SUMIFS('overall city offline'!$I$2:$I$2047,'overall city offline'!$A$2:$A$2047,$A9,'overall city offline'!$B$2:$B$2047,J$2))</f>
        <v>0.79068891401588959</v>
      </c>
      <c r="K9" s="37">
        <f>(SUMIFS('overall city offline'!$I$2:$I$2047,'overall city offline'!$A$2:$A$2047,$A9,'overall city offline'!$B$2:$B$2047,K$3)*SUMIFS('overall city offline'!$C$2:$C$2047,'overall city offline'!$A$2:$A$2047,$A9,'overall city offline'!$B$2:$B$2047,K$3))/(SUMIFS('overall city offline'!$I$2:$I$2047,'overall city offline'!$A$2:$A$2047,$A9,'overall city offline'!$B$2:$B$2047,K$2))</f>
        <v>0.88658678938911217</v>
      </c>
      <c r="L9" s="37">
        <f>(SUMIFS('overall city offline'!$I$2:$I$2047,'overall city offline'!$A$2:$A$2047,$A9,'overall city offline'!$B$2:$B$2047,L$3)*SUMIFS('overall city offline'!$C$2:$C$2047,'overall city offline'!$A$2:$A$2047,$A9,'overall city offline'!$B$2:$B$2047,L$3))/(SUMIFS('overall city offline'!$I$2:$I$2047,'overall city offline'!$A$2:$A$2047,$A9,'overall city offline'!$B$2:$B$2047,L$2))</f>
        <v>0.21507363517572803</v>
      </c>
      <c r="M9" s="37">
        <f>(SUMIFS('overall city offline'!$I$2:$I$2047,'overall city offline'!$A$2:$A$2047,$A9,'overall city offline'!$B$2:$B$2047,M$3)*SUMIFS('overall city offline'!$C$2:$C$2047,'overall city offline'!$A$2:$A$2047,$A9,'overall city offline'!$B$2:$B$2047,M$3))/(SUMIFS('overall city offline'!$I$2:$I$2047,'overall city offline'!$A$2:$A$2047,$A9,'overall city offline'!$B$2:$B$2047,M$2))</f>
        <v>1.0111375249666987</v>
      </c>
      <c r="N9" s="37">
        <f>(SUMIFS('overall city offline'!$I$2:$I$2047,'overall city offline'!$A$2:$A$2047,$A9,'overall city offline'!$B$2:$B$2047,N$3)*SUMIFS('overall city offline'!$C$2:$C$2047,'overall city offline'!$A$2:$A$2047,$A9,'overall city offline'!$B$2:$B$2047,N$3))/(SUMIFS('overall city offline'!$I$2:$I$2047,'overall city offline'!$A$2:$A$2047,$A9,'overall city offline'!$B$2:$B$2047,N$2))</f>
        <v>7.6234550350143884E-2</v>
      </c>
      <c r="O9" s="37">
        <f>(SUMIFS('overall city offline'!$I$2:$I$2047,'overall city offline'!$A$2:$A$2047,$A9,'overall city offline'!$B$2:$B$2047,O$3)*SUMIFS('overall city offline'!$C$2:$C$2047,'overall city offline'!$A$2:$A$2047,$A9,'overall city offline'!$B$2:$B$2047,O$3))/(SUMIFS('overall city offline'!$I$2:$I$2047,'overall city offline'!$A$2:$A$2047,$A9,'overall city offline'!$B$2:$B$2047,O$2))</f>
        <v>9.1670189405072794E-2</v>
      </c>
      <c r="P9" s="37">
        <f>(SUMIFS('overall city offline'!$I$2:$I$2047,'overall city offline'!$A$2:$A$2047,$A9,'overall city offline'!$B$2:$B$2047,P$3)*SUMIFS('overall city offline'!$C$2:$C$2047,'overall city offline'!$A$2:$A$2047,$A9,'overall city offline'!$B$2:$B$2047,P$3))/(SUMIFS('overall city offline'!$I$2:$I$2047,'overall city offline'!$A$2:$A$2047,$A9,'overall city offline'!$B$2:$B$2047,P$2))</f>
        <v>0.12404140596451282</v>
      </c>
      <c r="Q9" s="37">
        <f>(SUMIFS('overall city offline'!$I$2:$I$2047,'overall city offline'!$A$2:$A$2047,$A9,'overall city offline'!$B$2:$B$2047,Q$3)*SUMIFS('overall city offline'!$C$2:$C$2047,'overall city offline'!$A$2:$A$2047,$A9,'overall city offline'!$B$2:$B$2047,Q$3))/(SUMIFS('overall city offline'!$I$2:$I$2047,'overall city offline'!$A$2:$A$2047,$A9,'overall city offline'!$B$2:$B$2047,Q$2))</f>
        <v>0.75923629132525772</v>
      </c>
      <c r="R9" s="37">
        <f>(SUMIFS('overall city offline'!$I$2:$I$2047,'overall city offline'!$A$2:$A$2047,$A9,'overall city offline'!$B$2:$B$2047,R$3)*SUMIFS('overall city offline'!$C$2:$C$2047,'overall city offline'!$A$2:$A$2047,$A9,'overall city offline'!$B$2:$B$2047,R$3))/(SUMIFS('overall city offline'!$I$2:$I$2047,'overall city offline'!$A$2:$A$2047,$A9,'overall city offline'!$B$2:$B$2047,R$2))</f>
        <v>0.98168430097524662</v>
      </c>
      <c r="S9" s="37">
        <f>(SUMIFS('overall city offline'!$I$2:$I$2047,'overall city offline'!$A$2:$A$2047,$A9,'overall city offline'!$B$2:$B$2047,S$3)*SUMIFS('overall city offline'!$C$2:$C$2047,'overall city offline'!$A$2:$A$2047,$A9,'overall city offline'!$B$2:$B$2047,S$3))/(SUMIFS('overall city offline'!$I$2:$I$2047,'overall city offline'!$A$2:$A$2047,$A9,'overall city offline'!$B$2:$B$2047,S$2))</f>
        <v>0.84387269135582599</v>
      </c>
      <c r="T9" s="37">
        <f>(SUMIFS('overall city offline'!$I$2:$I$2047,'overall city offline'!$A$2:$A$2047,$A9,'overall city offline'!$B$2:$B$2047,T$3)*SUMIFS('overall city offline'!$C$2:$C$2047,'overall city offline'!$A$2:$A$2047,$A9,'overall city offline'!$B$2:$B$2047,T$3))/(SUMIFS('overall city offline'!$I$2:$I$2047,'overall city offline'!$A$2:$A$2047,$A9,'overall city offline'!$B$2:$B$2047,T$2))</f>
        <v>0.93093316539132298</v>
      </c>
      <c r="U9" s="37">
        <f>(SUMIFS('overall city offline'!$I$2:$I$2047,'overall city offline'!$A$2:$A$2047,$A9,'overall city offline'!$B$2:$B$2047,U$3)*SUMIFS('overall city offline'!$C$2:$C$2047,'overall city offline'!$A$2:$A$2047,$A9,'overall city offline'!$B$2:$B$2047,U$3))/(SUMIFS('overall city offline'!$I$2:$I$2047,'overall city offline'!$A$2:$A$2047,$A9,'overall city offline'!$B$2:$B$2047,U$2))</f>
        <v>0.93331977954707845</v>
      </c>
      <c r="V9" s="37">
        <f>(SUMIFS('overall city offline'!$I$2:$I$2047,'overall city offline'!$A$2:$A$2047,$A9,'overall city offline'!$B$2:$B$2047,V$3)*SUMIFS('overall city offline'!$C$2:$C$2047,'overall city offline'!$A$2:$A$2047,$A9,'overall city offline'!$B$2:$B$2047,V$3))/(SUMIFS('overall city offline'!$I$2:$I$2047,'overall city offline'!$A$2:$A$2047,$A9,'overall city offline'!$B$2:$B$2047,V$2))</f>
        <v>0.91459662984827605</v>
      </c>
    </row>
    <row r="10" spans="1:64" x14ac:dyDescent="0.25">
      <c r="A10" s="5" t="s">
        <v>13</v>
      </c>
      <c r="B10" s="37">
        <f>(SUMIFS('overall city offline'!$I$2:$I$2047,'overall city offline'!$A$2:$A$2047,$A10,'overall city offline'!$B$2:$B$2047,B$3)*(SUMIFS('overall city offline'!$C$2:$C$2047,'overall city offline'!$A$2:$A$2047,$A10,'overall city offline'!$B$2:$B$2047,B$3)))/(SUMIFS('overall city offline'!$I$2:$I$2047,'overall city offline'!$A$2:$A$2047,$A10,'overall city offline'!$B$2:$B$2047,B$2))</f>
        <v>0.90740042356080231</v>
      </c>
      <c r="C10" s="37">
        <f>(SUMIFS('overall city offline'!$I$2:$I$2047,'overall city offline'!$A$2:$A$2047,$A10,'overall city offline'!$B$2:$B$2047,C$3)*SUMIFS('overall city offline'!$C$2:$C$2047,'overall city offline'!$A$2:$A$2047,$A10,'overall city offline'!$B$2:$B$2047,C$3))/(SUMIFS('overall city offline'!$I$2:$I$2047,'overall city offline'!$A$2:$A$2047,$A10,'overall city offline'!$B$2:$B$2047,C$2))</f>
        <v>0.91471325999225683</v>
      </c>
      <c r="D10" s="37">
        <f>(SUMIFS('overall city offline'!$I$2:$I$2047,'overall city offline'!$A$2:$A$2047,$A10,'overall city offline'!$B$2:$B$2047,D$3)*SUMIFS('overall city offline'!$C$2:$C$2047,'overall city offline'!$A$2:$A$2047,$A10,'overall city offline'!$B$2:$B$2047,D$3))/(SUMIFS('overall city offline'!$I$2:$I$2047,'overall city offline'!$A$2:$A$2047,$A10,'overall city offline'!$B$2:$B$2047,D$2))</f>
        <v>0.52963216290435144</v>
      </c>
      <c r="E10" s="37">
        <f>(SUMIFS('overall city offline'!$I$2:$I$2047,'overall city offline'!$A$2:$A$2047,$A10,'overall city offline'!$B$2:$B$2047,E$3)*SUMIFS('overall city offline'!$C$2:$C$2047,'overall city offline'!$A$2:$A$2047,$A10,'overall city offline'!$B$2:$B$2047,E$3))/(SUMIFS('overall city offline'!$I$2:$I$2047,'overall city offline'!$A$2:$A$2047,$A10,'overall city offline'!$B$2:$B$2047,E$2))</f>
        <v>6.2687366201600578E-2</v>
      </c>
      <c r="F10" s="37">
        <f>(SUMIFS('overall city offline'!$I$2:$I$2047,'overall city offline'!$A$2:$A$2047,$A10,'overall city offline'!$B$2:$B$2047,F$3)*SUMIFS('overall city offline'!$C$2:$C$2047,'overall city offline'!$A$2:$A$2047,$A10,'overall city offline'!$B$2:$B$2047,F$3))/(SUMIFS('overall city offline'!$I$2:$I$2047,'overall city offline'!$A$2:$A$2047,$A10,'overall city offline'!$B$2:$B$2047,F$2))</f>
        <v>0.10205177789724082</v>
      </c>
      <c r="G10" s="37">
        <f>(SUMIFS('overall city offline'!$I$2:$I$2047,'overall city offline'!$A$2:$A$2047,$A10,'overall city offline'!$B$2:$B$2047,G$3)*SUMIFS('overall city offline'!$C$2:$C$2047,'overall city offline'!$A$2:$A$2047,$A10,'overall city offline'!$B$2:$B$2047,G$3))/(SUMIFS('overall city offline'!$I$2:$I$2047,'overall city offline'!$A$2:$A$2047,$A10,'overall city offline'!$B$2:$B$2047,G$2))</f>
        <v>0.62526262386571274</v>
      </c>
      <c r="H10" s="37">
        <f>(SUMIFS('overall city offline'!$I$2:$I$2047,'overall city offline'!$A$2:$A$2047,$A10,'overall city offline'!$B$2:$B$2047,H$3)*SUMIFS('overall city offline'!$C$2:$C$2047,'overall city offline'!$A$2:$A$2047,$A10,'overall city offline'!$B$2:$B$2047,H$3))/(SUMIFS('overall city offline'!$I$2:$I$2047,'overall city offline'!$A$2:$A$2047,$A10,'overall city offline'!$B$2:$B$2047,H$2))</f>
        <v>0.92718684469511892</v>
      </c>
      <c r="I10" s="37">
        <f>(SUMIFS('overall city offline'!$I$2:$I$2047,'overall city offline'!$A$2:$A$2047,$A10,'overall city offline'!$B$2:$B$2047,I$3)*SUMIFS('overall city offline'!$C$2:$C$2047,'overall city offline'!$A$2:$A$2047,$A10,'overall city offline'!$B$2:$B$2047,I$3))/(SUMIFS('overall city offline'!$I$2:$I$2047,'overall city offline'!$A$2:$A$2047,$A10,'overall city offline'!$B$2:$B$2047,I$2))</f>
        <v>0.85862848561719218</v>
      </c>
      <c r="J10" s="37">
        <f>(SUMIFS('overall city offline'!$I$2:$I$2047,'overall city offline'!$A$2:$A$2047,$A10,'overall city offline'!$B$2:$B$2047,J$3)*SUMIFS('overall city offline'!$C$2:$C$2047,'overall city offline'!$A$2:$A$2047,$A10,'overall city offline'!$B$2:$B$2047,J$3))/(SUMIFS('overall city offline'!$I$2:$I$2047,'overall city offline'!$A$2:$A$2047,$A10,'overall city offline'!$B$2:$B$2047,J$2))</f>
        <v>0.86063509329721244</v>
      </c>
      <c r="K10" s="37">
        <f>(SUMIFS('overall city offline'!$I$2:$I$2047,'overall city offline'!$A$2:$A$2047,$A10,'overall city offline'!$B$2:$B$2047,K$3)*SUMIFS('overall city offline'!$C$2:$C$2047,'overall city offline'!$A$2:$A$2047,$A10,'overall city offline'!$B$2:$B$2047,K$3))/(SUMIFS('overall city offline'!$I$2:$I$2047,'overall city offline'!$A$2:$A$2047,$A10,'overall city offline'!$B$2:$B$2047,K$2))</f>
        <v>0.95275011252670583</v>
      </c>
      <c r="L10" s="37">
        <f>(SUMIFS('overall city offline'!$I$2:$I$2047,'overall city offline'!$A$2:$A$2047,$A10,'overall city offline'!$B$2:$B$2047,L$3)*SUMIFS('overall city offline'!$C$2:$C$2047,'overall city offline'!$A$2:$A$2047,$A10,'overall city offline'!$B$2:$B$2047,L$3))/(SUMIFS('overall city offline'!$I$2:$I$2047,'overall city offline'!$A$2:$A$2047,$A10,'overall city offline'!$B$2:$B$2047,L$2))</f>
        <v>0.2729890775534734</v>
      </c>
      <c r="M10" s="37">
        <f>(SUMIFS('overall city offline'!$I$2:$I$2047,'overall city offline'!$A$2:$A$2047,$A10,'overall city offline'!$B$2:$B$2047,M$3)*SUMIFS('overall city offline'!$C$2:$C$2047,'overall city offline'!$A$2:$A$2047,$A10,'overall city offline'!$B$2:$B$2047,M$3))/(SUMIFS('overall city offline'!$I$2:$I$2047,'overall city offline'!$A$2:$A$2047,$A10,'overall city offline'!$B$2:$B$2047,M$2))</f>
        <v>1.1468547885573295</v>
      </c>
      <c r="N10" s="37">
        <f>(SUMIFS('overall city offline'!$I$2:$I$2047,'overall city offline'!$A$2:$A$2047,$A10,'overall city offline'!$B$2:$B$2047,N$3)*SUMIFS('overall city offline'!$C$2:$C$2047,'overall city offline'!$A$2:$A$2047,$A10,'overall city offline'!$B$2:$B$2047,N$3))/(SUMIFS('overall city offline'!$I$2:$I$2047,'overall city offline'!$A$2:$A$2047,$A10,'overall city offline'!$B$2:$B$2047,N$2))</f>
        <v>0.11057688531862619</v>
      </c>
      <c r="O10" s="37">
        <f>(SUMIFS('overall city offline'!$I$2:$I$2047,'overall city offline'!$A$2:$A$2047,$A10,'overall city offline'!$B$2:$B$2047,O$3)*SUMIFS('overall city offline'!$C$2:$C$2047,'overall city offline'!$A$2:$A$2047,$A10,'overall city offline'!$B$2:$B$2047,O$3))/(SUMIFS('overall city offline'!$I$2:$I$2047,'overall city offline'!$A$2:$A$2047,$A10,'overall city offline'!$B$2:$B$2047,O$2))</f>
        <v>0.12902878003221702</v>
      </c>
      <c r="P10" s="37">
        <f>(SUMIFS('overall city offline'!$I$2:$I$2047,'overall city offline'!$A$2:$A$2047,$A10,'overall city offline'!$B$2:$B$2047,P$3)*SUMIFS('overall city offline'!$C$2:$C$2047,'overall city offline'!$A$2:$A$2047,$A10,'overall city offline'!$B$2:$B$2047,P$3))/(SUMIFS('overall city offline'!$I$2:$I$2047,'overall city offline'!$A$2:$A$2047,$A10,'overall city offline'!$B$2:$B$2047,P$2))</f>
        <v>0.1598463265057225</v>
      </c>
      <c r="Q10" s="37">
        <f>(SUMIFS('overall city offline'!$I$2:$I$2047,'overall city offline'!$A$2:$A$2047,$A10,'overall city offline'!$B$2:$B$2047,Q$3)*SUMIFS('overall city offline'!$C$2:$C$2047,'overall city offline'!$A$2:$A$2047,$A10,'overall city offline'!$B$2:$B$2047,Q$3))/(SUMIFS('overall city offline'!$I$2:$I$2047,'overall city offline'!$A$2:$A$2047,$A10,'overall city offline'!$B$2:$B$2047,Q$2))</f>
        <v>0.99384653553184565</v>
      </c>
      <c r="R10" s="37">
        <f>(SUMIFS('overall city offline'!$I$2:$I$2047,'overall city offline'!$A$2:$A$2047,$A10,'overall city offline'!$B$2:$B$2047,R$3)*SUMIFS('overall city offline'!$C$2:$C$2047,'overall city offline'!$A$2:$A$2047,$A10,'overall city offline'!$B$2:$B$2047,R$3))/(SUMIFS('overall city offline'!$I$2:$I$2047,'overall city offline'!$A$2:$A$2047,$A10,'overall city offline'!$B$2:$B$2047,R$2))</f>
        <v>1.1516944310584023</v>
      </c>
      <c r="S10" s="37">
        <f>(SUMIFS('overall city offline'!$I$2:$I$2047,'overall city offline'!$A$2:$A$2047,$A10,'overall city offline'!$B$2:$B$2047,S$3)*SUMIFS('overall city offline'!$C$2:$C$2047,'overall city offline'!$A$2:$A$2047,$A10,'overall city offline'!$B$2:$B$2047,S$3))/(SUMIFS('overall city offline'!$I$2:$I$2047,'overall city offline'!$A$2:$A$2047,$A10,'overall city offline'!$B$2:$B$2047,S$2))</f>
        <v>0.88315721143153303</v>
      </c>
      <c r="T10" s="37">
        <f>(SUMIFS('overall city offline'!$I$2:$I$2047,'overall city offline'!$A$2:$A$2047,$A10,'overall city offline'!$B$2:$B$2047,T$3)*SUMIFS('overall city offline'!$C$2:$C$2047,'overall city offline'!$A$2:$A$2047,$A10,'overall city offline'!$B$2:$B$2047,T$3))/(SUMIFS('overall city offline'!$I$2:$I$2047,'overall city offline'!$A$2:$A$2047,$A10,'overall city offline'!$B$2:$B$2047,T$2))</f>
        <v>1.0605603553415099</v>
      </c>
      <c r="U10" s="37">
        <f>(SUMIFS('overall city offline'!$I$2:$I$2047,'overall city offline'!$A$2:$A$2047,$A10,'overall city offline'!$B$2:$B$2047,U$3)*SUMIFS('overall city offline'!$C$2:$C$2047,'overall city offline'!$A$2:$A$2047,$A10,'overall city offline'!$B$2:$B$2047,U$3))/(SUMIFS('overall city offline'!$I$2:$I$2047,'overall city offline'!$A$2:$A$2047,$A10,'overall city offline'!$B$2:$B$2047,U$2))</f>
        <v>0.97683021141893112</v>
      </c>
      <c r="V10" s="37">
        <f>(SUMIFS('overall city offline'!$I$2:$I$2047,'overall city offline'!$A$2:$A$2047,$A10,'overall city offline'!$B$2:$B$2047,V$3)*SUMIFS('overall city offline'!$C$2:$C$2047,'overall city offline'!$A$2:$A$2047,$A10,'overall city offline'!$B$2:$B$2047,V$3))/(SUMIFS('overall city offline'!$I$2:$I$2047,'overall city offline'!$A$2:$A$2047,$A10,'overall city offline'!$B$2:$B$2047,V$2))</f>
        <v>0.98507864475436491</v>
      </c>
    </row>
    <row r="11" spans="1:64" x14ac:dyDescent="0.25">
      <c r="A11" s="5" t="s">
        <v>14</v>
      </c>
      <c r="B11" s="37">
        <f>(SUMIFS('overall city offline'!$I$2:$I$2047,'overall city offline'!$A$2:$A$2047,$A11,'overall city offline'!$B$2:$B$2047,B$3)*(SUMIFS('overall city offline'!$C$2:$C$2047,'overall city offline'!$A$2:$A$2047,$A11,'overall city offline'!$B$2:$B$2047,B$3)))/(SUMIFS('overall city offline'!$I$2:$I$2047,'overall city offline'!$A$2:$A$2047,$A11,'overall city offline'!$B$2:$B$2047,B$2))</f>
        <v>0.97214538240431736</v>
      </c>
      <c r="C11" s="37">
        <f>(SUMIFS('overall city offline'!$I$2:$I$2047,'overall city offline'!$A$2:$A$2047,$A11,'overall city offline'!$B$2:$B$2047,C$3)*SUMIFS('overall city offline'!$C$2:$C$2047,'overall city offline'!$A$2:$A$2047,$A11,'overall city offline'!$B$2:$B$2047,C$3))/(SUMIFS('overall city offline'!$I$2:$I$2047,'overall city offline'!$A$2:$A$2047,$A11,'overall city offline'!$B$2:$B$2047,C$2))</f>
        <v>0.81001180393532346</v>
      </c>
      <c r="D11" s="37">
        <f>(SUMIFS('overall city offline'!$I$2:$I$2047,'overall city offline'!$A$2:$A$2047,$A11,'overall city offline'!$B$2:$B$2047,D$3)*SUMIFS('overall city offline'!$C$2:$C$2047,'overall city offline'!$A$2:$A$2047,$A11,'overall city offline'!$B$2:$B$2047,D$3))/(SUMIFS('overall city offline'!$I$2:$I$2047,'overall city offline'!$A$2:$A$2047,$A11,'overall city offline'!$B$2:$B$2047,D$2))</f>
        <v>0.5575742165917067</v>
      </c>
      <c r="E11" s="37">
        <f>(SUMIFS('overall city offline'!$I$2:$I$2047,'overall city offline'!$A$2:$A$2047,$A11,'overall city offline'!$B$2:$B$2047,E$3)*SUMIFS('overall city offline'!$C$2:$C$2047,'overall city offline'!$A$2:$A$2047,$A11,'overall city offline'!$B$2:$B$2047,E$3))/(SUMIFS('overall city offline'!$I$2:$I$2047,'overall city offline'!$A$2:$A$2047,$A11,'overall city offline'!$B$2:$B$2047,E$2))</f>
        <v>3.0433818068033976E-2</v>
      </c>
      <c r="F11" s="37">
        <f>(SUMIFS('overall city offline'!$I$2:$I$2047,'overall city offline'!$A$2:$A$2047,$A11,'overall city offline'!$B$2:$B$2047,F$3)*SUMIFS('overall city offline'!$C$2:$C$2047,'overall city offline'!$A$2:$A$2047,$A11,'overall city offline'!$B$2:$B$2047,F$3))/(SUMIFS('overall city offline'!$I$2:$I$2047,'overall city offline'!$A$2:$A$2047,$A11,'overall city offline'!$B$2:$B$2047,F$2))</f>
        <v>5.9788834337400121E-2</v>
      </c>
      <c r="G11" s="37">
        <f>(SUMIFS('overall city offline'!$I$2:$I$2047,'overall city offline'!$A$2:$A$2047,$A11,'overall city offline'!$B$2:$B$2047,G$3)*SUMIFS('overall city offline'!$C$2:$C$2047,'overall city offline'!$A$2:$A$2047,$A11,'overall city offline'!$B$2:$B$2047,G$3))/(SUMIFS('overall city offline'!$I$2:$I$2047,'overall city offline'!$A$2:$A$2047,$A11,'overall city offline'!$B$2:$B$2047,G$2))</f>
        <v>0.56367861696975541</v>
      </c>
      <c r="H11" s="37">
        <f>(SUMIFS('overall city offline'!$I$2:$I$2047,'overall city offline'!$A$2:$A$2047,$A11,'overall city offline'!$B$2:$B$2047,H$3)*SUMIFS('overall city offline'!$C$2:$C$2047,'overall city offline'!$A$2:$A$2047,$A11,'overall city offline'!$B$2:$B$2047,H$3))/(SUMIFS('overall city offline'!$I$2:$I$2047,'overall city offline'!$A$2:$A$2047,$A11,'overall city offline'!$B$2:$B$2047,H$2))</f>
        <v>1.0822113224928769</v>
      </c>
      <c r="I11" s="37">
        <f>(SUMIFS('overall city offline'!$I$2:$I$2047,'overall city offline'!$A$2:$A$2047,$A11,'overall city offline'!$B$2:$B$2047,I$3)*SUMIFS('overall city offline'!$C$2:$C$2047,'overall city offline'!$A$2:$A$2047,$A11,'overall city offline'!$B$2:$B$2047,I$3))/(SUMIFS('overall city offline'!$I$2:$I$2047,'overall city offline'!$A$2:$A$2047,$A11,'overall city offline'!$B$2:$B$2047,I$2))</f>
        <v>1.0596711339220972</v>
      </c>
      <c r="J11" s="37">
        <f>(SUMIFS('overall city offline'!$I$2:$I$2047,'overall city offline'!$A$2:$A$2047,$A11,'overall city offline'!$B$2:$B$2047,J$3)*SUMIFS('overall city offline'!$C$2:$C$2047,'overall city offline'!$A$2:$A$2047,$A11,'overall city offline'!$B$2:$B$2047,J$3))/(SUMIFS('overall city offline'!$I$2:$I$2047,'overall city offline'!$A$2:$A$2047,$A11,'overall city offline'!$B$2:$B$2047,J$2))</f>
        <v>0.98045576281978819</v>
      </c>
      <c r="K11" s="37">
        <f>(SUMIFS('overall city offline'!$I$2:$I$2047,'overall city offline'!$A$2:$A$2047,$A11,'overall city offline'!$B$2:$B$2047,K$3)*SUMIFS('overall city offline'!$C$2:$C$2047,'overall city offline'!$A$2:$A$2047,$A11,'overall city offline'!$B$2:$B$2047,K$3))/(SUMIFS('overall city offline'!$I$2:$I$2047,'overall city offline'!$A$2:$A$2047,$A11,'overall city offline'!$B$2:$B$2047,K$2))</f>
        <v>0.9406658797156946</v>
      </c>
      <c r="L11" s="37">
        <f>(SUMIFS('overall city offline'!$I$2:$I$2047,'overall city offline'!$A$2:$A$2047,$A11,'overall city offline'!$B$2:$B$2047,L$3)*SUMIFS('overall city offline'!$C$2:$C$2047,'overall city offline'!$A$2:$A$2047,$A11,'overall city offline'!$B$2:$B$2047,L$3))/(SUMIFS('overall city offline'!$I$2:$I$2047,'overall city offline'!$A$2:$A$2047,$A11,'overall city offline'!$B$2:$B$2047,L$2))</f>
        <v>0.216169403802106</v>
      </c>
      <c r="M11" s="37">
        <f>(SUMIFS('overall city offline'!$I$2:$I$2047,'overall city offline'!$A$2:$A$2047,$A11,'overall city offline'!$B$2:$B$2047,M$3)*SUMIFS('overall city offline'!$C$2:$C$2047,'overall city offline'!$A$2:$A$2047,$A11,'overall city offline'!$B$2:$B$2047,M$3))/(SUMIFS('overall city offline'!$I$2:$I$2047,'overall city offline'!$A$2:$A$2047,$A11,'overall city offline'!$B$2:$B$2047,M$2))</f>
        <v>1.0688113195623647</v>
      </c>
      <c r="N11" s="37">
        <f>(SUMIFS('overall city offline'!$I$2:$I$2047,'overall city offline'!$A$2:$A$2047,$A11,'overall city offline'!$B$2:$B$2047,N$3)*SUMIFS('overall city offline'!$C$2:$C$2047,'overall city offline'!$A$2:$A$2047,$A11,'overall city offline'!$B$2:$B$2047,N$3))/(SUMIFS('overall city offline'!$I$2:$I$2047,'overall city offline'!$A$2:$A$2047,$A11,'overall city offline'!$B$2:$B$2047,N$2))</f>
        <v>8.106516585482107E-2</v>
      </c>
      <c r="O11" s="37">
        <f>(SUMIFS('overall city offline'!$I$2:$I$2047,'overall city offline'!$A$2:$A$2047,$A11,'overall city offline'!$B$2:$B$2047,O$3)*SUMIFS('overall city offline'!$C$2:$C$2047,'overall city offline'!$A$2:$A$2047,$A11,'overall city offline'!$B$2:$B$2047,O$3))/(SUMIFS('overall city offline'!$I$2:$I$2047,'overall city offline'!$A$2:$A$2047,$A11,'overall city offline'!$B$2:$B$2047,O$2))</f>
        <v>9.0860546658099436E-2</v>
      </c>
      <c r="P11" s="37">
        <f>(SUMIFS('overall city offline'!$I$2:$I$2047,'overall city offline'!$A$2:$A$2047,$A11,'overall city offline'!$B$2:$B$2047,P$3)*SUMIFS('overall city offline'!$C$2:$C$2047,'overall city offline'!$A$2:$A$2047,$A11,'overall city offline'!$B$2:$B$2047,P$3))/(SUMIFS('overall city offline'!$I$2:$I$2047,'overall city offline'!$A$2:$A$2047,$A11,'overall city offline'!$B$2:$B$2047,P$2))</f>
        <v>0.12306855399684326</v>
      </c>
      <c r="Q11" s="37">
        <f>(SUMIFS('overall city offline'!$I$2:$I$2047,'overall city offline'!$A$2:$A$2047,$A11,'overall city offline'!$B$2:$B$2047,Q$3)*SUMIFS('overall city offline'!$C$2:$C$2047,'overall city offline'!$A$2:$A$2047,$A11,'overall city offline'!$B$2:$B$2047,Q$3))/(SUMIFS('overall city offline'!$I$2:$I$2047,'overall city offline'!$A$2:$A$2047,$A11,'overall city offline'!$B$2:$B$2047,Q$2))</f>
        <v>0.93045415532252584</v>
      </c>
      <c r="R11" s="37">
        <f>(SUMIFS('overall city offline'!$I$2:$I$2047,'overall city offline'!$A$2:$A$2047,$A11,'overall city offline'!$B$2:$B$2047,R$3)*SUMIFS('overall city offline'!$C$2:$C$2047,'overall city offline'!$A$2:$A$2047,$A11,'overall city offline'!$B$2:$B$2047,R$3))/(SUMIFS('overall city offline'!$I$2:$I$2047,'overall city offline'!$A$2:$A$2047,$A11,'overall city offline'!$B$2:$B$2047,R$2))</f>
        <v>1.1038293479507399</v>
      </c>
      <c r="S11" s="37">
        <f>(SUMIFS('overall city offline'!$I$2:$I$2047,'overall city offline'!$A$2:$A$2047,$A11,'overall city offline'!$B$2:$B$2047,S$3)*SUMIFS('overall city offline'!$C$2:$C$2047,'overall city offline'!$A$2:$A$2047,$A11,'overall city offline'!$B$2:$B$2047,S$3))/(SUMIFS('overall city offline'!$I$2:$I$2047,'overall city offline'!$A$2:$A$2047,$A11,'overall city offline'!$B$2:$B$2047,S$2))</f>
        <v>1.2671285211141932</v>
      </c>
      <c r="T11" s="37">
        <f>(SUMIFS('overall city offline'!$I$2:$I$2047,'overall city offline'!$A$2:$A$2047,$A11,'overall city offline'!$B$2:$B$2047,T$3)*SUMIFS('overall city offline'!$C$2:$C$2047,'overall city offline'!$A$2:$A$2047,$A11,'overall city offline'!$B$2:$B$2047,T$3))/(SUMIFS('overall city offline'!$I$2:$I$2047,'overall city offline'!$A$2:$A$2047,$A11,'overall city offline'!$B$2:$B$2047,T$2))</f>
        <v>1.2237795819803829</v>
      </c>
      <c r="U11" s="37">
        <f>(SUMIFS('overall city offline'!$I$2:$I$2047,'overall city offline'!$A$2:$A$2047,$A11,'overall city offline'!$B$2:$B$2047,U$3)*SUMIFS('overall city offline'!$C$2:$C$2047,'overall city offline'!$A$2:$A$2047,$A11,'overall city offline'!$B$2:$B$2047,U$3))/(SUMIFS('overall city offline'!$I$2:$I$2047,'overall city offline'!$A$2:$A$2047,$A11,'overall city offline'!$B$2:$B$2047,U$2))</f>
        <v>1.1304983057668523</v>
      </c>
      <c r="V11" s="37">
        <f>(SUMIFS('overall city offline'!$I$2:$I$2047,'overall city offline'!$A$2:$A$2047,$A11,'overall city offline'!$B$2:$B$2047,V$3)*SUMIFS('overall city offline'!$C$2:$C$2047,'overall city offline'!$A$2:$A$2047,$A11,'overall city offline'!$B$2:$B$2047,V$3))/(SUMIFS('overall city offline'!$I$2:$I$2047,'overall city offline'!$A$2:$A$2047,$A11,'overall city offline'!$B$2:$B$2047,V$2))</f>
        <v>1.0220851713841619</v>
      </c>
    </row>
    <row r="12" spans="1:64" x14ac:dyDescent="0.25">
      <c r="A12" s="5" t="s">
        <v>15</v>
      </c>
      <c r="B12" s="37">
        <f>(SUMIFS('overall city offline'!$I$2:$I$2047,'overall city offline'!$A$2:$A$2047,$A12,'overall city offline'!$B$2:$B$2047,B$3)*(SUMIFS('overall city offline'!$C$2:$C$2047,'overall city offline'!$A$2:$A$2047,$A12,'overall city offline'!$B$2:$B$2047,B$3)))/(SUMIFS('overall city offline'!$I$2:$I$2047,'overall city offline'!$A$2:$A$2047,$A12,'overall city offline'!$B$2:$B$2047,B$2))</f>
        <v>0.83530452311802772</v>
      </c>
      <c r="C12" s="37">
        <f>(SUMIFS('overall city offline'!$I$2:$I$2047,'overall city offline'!$A$2:$A$2047,$A12,'overall city offline'!$B$2:$B$2047,C$3)*SUMIFS('overall city offline'!$C$2:$C$2047,'overall city offline'!$A$2:$A$2047,$A12,'overall city offline'!$B$2:$B$2047,C$3))/(SUMIFS('overall city offline'!$I$2:$I$2047,'overall city offline'!$A$2:$A$2047,$A12,'overall city offline'!$B$2:$B$2047,C$2))</f>
        <v>0.85206040886185086</v>
      </c>
      <c r="D12" s="37">
        <f>(SUMIFS('overall city offline'!$I$2:$I$2047,'overall city offline'!$A$2:$A$2047,$A12,'overall city offline'!$B$2:$B$2047,D$3)*SUMIFS('overall city offline'!$C$2:$C$2047,'overall city offline'!$A$2:$A$2047,$A12,'overall city offline'!$B$2:$B$2047,D$3))/(SUMIFS('overall city offline'!$I$2:$I$2047,'overall city offline'!$A$2:$A$2047,$A12,'overall city offline'!$B$2:$B$2047,D$2))</f>
        <v>0.54871369357664523</v>
      </c>
      <c r="E12" s="37">
        <f>(SUMIFS('overall city offline'!$I$2:$I$2047,'overall city offline'!$A$2:$A$2047,$A12,'overall city offline'!$B$2:$B$2047,E$3)*SUMIFS('overall city offline'!$C$2:$C$2047,'overall city offline'!$A$2:$A$2047,$A12,'overall city offline'!$B$2:$B$2047,E$3))/(SUMIFS('overall city offline'!$I$2:$I$2047,'overall city offline'!$A$2:$A$2047,$A12,'overall city offline'!$B$2:$B$2047,E$2))</f>
        <v>6.7106255607581169E-2</v>
      </c>
      <c r="F12" s="37">
        <f>(SUMIFS('overall city offline'!$I$2:$I$2047,'overall city offline'!$A$2:$A$2047,$A12,'overall city offline'!$B$2:$B$2047,F$3)*SUMIFS('overall city offline'!$C$2:$C$2047,'overall city offline'!$A$2:$A$2047,$A12,'overall city offline'!$B$2:$B$2047,F$3))/(SUMIFS('overall city offline'!$I$2:$I$2047,'overall city offline'!$A$2:$A$2047,$A12,'overall city offline'!$B$2:$B$2047,F$2))</f>
        <v>0.11177876766876556</v>
      </c>
      <c r="G12" s="37">
        <f>(SUMIFS('overall city offline'!$I$2:$I$2047,'overall city offline'!$A$2:$A$2047,$A12,'overall city offline'!$B$2:$B$2047,G$3)*SUMIFS('overall city offline'!$C$2:$C$2047,'overall city offline'!$A$2:$A$2047,$A12,'overall city offline'!$B$2:$B$2047,G$3))/(SUMIFS('overall city offline'!$I$2:$I$2047,'overall city offline'!$A$2:$A$2047,$A12,'overall city offline'!$B$2:$B$2047,G$2))</f>
        <v>0.59397919942375832</v>
      </c>
      <c r="H12" s="37">
        <f>(SUMIFS('overall city offline'!$I$2:$I$2047,'overall city offline'!$A$2:$A$2047,$A12,'overall city offline'!$B$2:$B$2047,H$3)*SUMIFS('overall city offline'!$C$2:$C$2047,'overall city offline'!$A$2:$A$2047,$A12,'overall city offline'!$B$2:$B$2047,H$3))/(SUMIFS('overall city offline'!$I$2:$I$2047,'overall city offline'!$A$2:$A$2047,$A12,'overall city offline'!$B$2:$B$2047,H$2))</f>
        <v>0.97262565572833359</v>
      </c>
      <c r="I12" s="37">
        <f>(SUMIFS('overall city offline'!$I$2:$I$2047,'overall city offline'!$A$2:$A$2047,$A12,'overall city offline'!$B$2:$B$2047,I$3)*SUMIFS('overall city offline'!$C$2:$C$2047,'overall city offline'!$A$2:$A$2047,$A12,'overall city offline'!$B$2:$B$2047,I$3))/(SUMIFS('overall city offline'!$I$2:$I$2047,'overall city offline'!$A$2:$A$2047,$A12,'overall city offline'!$B$2:$B$2047,I$2))</f>
        <v>1.1113309522975527</v>
      </c>
      <c r="J12" s="37">
        <f>(SUMIFS('overall city offline'!$I$2:$I$2047,'overall city offline'!$A$2:$A$2047,$A12,'overall city offline'!$B$2:$B$2047,J$3)*SUMIFS('overall city offline'!$C$2:$C$2047,'overall city offline'!$A$2:$A$2047,$A12,'overall city offline'!$B$2:$B$2047,J$3))/(SUMIFS('overall city offline'!$I$2:$I$2047,'overall city offline'!$A$2:$A$2047,$A12,'overall city offline'!$B$2:$B$2047,J$2))</f>
        <v>0.97675221913788901</v>
      </c>
      <c r="K12" s="37">
        <f>(SUMIFS('overall city offline'!$I$2:$I$2047,'overall city offline'!$A$2:$A$2047,$A12,'overall city offline'!$B$2:$B$2047,K$3)*SUMIFS('overall city offline'!$C$2:$C$2047,'overall city offline'!$A$2:$A$2047,$A12,'overall city offline'!$B$2:$B$2047,K$3))/(SUMIFS('overall city offline'!$I$2:$I$2047,'overall city offline'!$A$2:$A$2047,$A12,'overall city offline'!$B$2:$B$2047,K$2))</f>
        <v>0.9800570758502305</v>
      </c>
      <c r="L12" s="37">
        <f>(SUMIFS('overall city offline'!$I$2:$I$2047,'overall city offline'!$A$2:$A$2047,$A12,'overall city offline'!$B$2:$B$2047,L$3)*SUMIFS('overall city offline'!$C$2:$C$2047,'overall city offline'!$A$2:$A$2047,$A12,'overall city offline'!$B$2:$B$2047,L$3))/(SUMIFS('overall city offline'!$I$2:$I$2047,'overall city offline'!$A$2:$A$2047,$A12,'overall city offline'!$B$2:$B$2047,L$2))</f>
        <v>0.29128449612359714</v>
      </c>
      <c r="M12" s="37">
        <f>(SUMIFS('overall city offline'!$I$2:$I$2047,'overall city offline'!$A$2:$A$2047,$A12,'overall city offline'!$B$2:$B$2047,M$3)*SUMIFS('overall city offline'!$C$2:$C$2047,'overall city offline'!$A$2:$A$2047,$A12,'overall city offline'!$B$2:$B$2047,M$3))/(SUMIFS('overall city offline'!$I$2:$I$2047,'overall city offline'!$A$2:$A$2047,$A12,'overall city offline'!$B$2:$B$2047,M$2))</f>
        <v>1.0323379162605437</v>
      </c>
      <c r="N12" s="37">
        <f>(SUMIFS('overall city offline'!$I$2:$I$2047,'overall city offline'!$A$2:$A$2047,$A12,'overall city offline'!$B$2:$B$2047,N$3)*SUMIFS('overall city offline'!$C$2:$C$2047,'overall city offline'!$A$2:$A$2047,$A12,'overall city offline'!$B$2:$B$2047,N$3))/(SUMIFS('overall city offline'!$I$2:$I$2047,'overall city offline'!$A$2:$A$2047,$A12,'overall city offline'!$B$2:$B$2047,N$2))</f>
        <v>0.10503657429860334</v>
      </c>
      <c r="O12" s="37">
        <f>(SUMIFS('overall city offline'!$I$2:$I$2047,'overall city offline'!$A$2:$A$2047,$A12,'overall city offline'!$B$2:$B$2047,O$3)*SUMIFS('overall city offline'!$C$2:$C$2047,'overall city offline'!$A$2:$A$2047,$A12,'overall city offline'!$B$2:$B$2047,O$3))/(SUMIFS('overall city offline'!$I$2:$I$2047,'overall city offline'!$A$2:$A$2047,$A12,'overall city offline'!$B$2:$B$2047,O$2))</f>
        <v>0.11985957985700713</v>
      </c>
      <c r="P12" s="37">
        <f>(SUMIFS('overall city offline'!$I$2:$I$2047,'overall city offline'!$A$2:$A$2047,$A12,'overall city offline'!$B$2:$B$2047,P$3)*SUMIFS('overall city offline'!$C$2:$C$2047,'overall city offline'!$A$2:$A$2047,$A12,'overall city offline'!$B$2:$B$2047,P$3))/(SUMIFS('overall city offline'!$I$2:$I$2047,'overall city offline'!$A$2:$A$2047,$A12,'overall city offline'!$B$2:$B$2047,P$2))</f>
        <v>0.1868326515141954</v>
      </c>
      <c r="Q12" s="37">
        <f>(SUMIFS('overall city offline'!$I$2:$I$2047,'overall city offline'!$A$2:$A$2047,$A12,'overall city offline'!$B$2:$B$2047,Q$3)*SUMIFS('overall city offline'!$C$2:$C$2047,'overall city offline'!$A$2:$A$2047,$A12,'overall city offline'!$B$2:$B$2047,Q$3))/(SUMIFS('overall city offline'!$I$2:$I$2047,'overall city offline'!$A$2:$A$2047,$A12,'overall city offline'!$B$2:$B$2047,Q$2))</f>
        <v>0.93883465562475632</v>
      </c>
      <c r="R12" s="37">
        <f>(SUMIFS('overall city offline'!$I$2:$I$2047,'overall city offline'!$A$2:$A$2047,$A12,'overall city offline'!$B$2:$B$2047,R$3)*SUMIFS('overall city offline'!$C$2:$C$2047,'overall city offline'!$A$2:$A$2047,$A12,'overall city offline'!$B$2:$B$2047,R$3))/(SUMIFS('overall city offline'!$I$2:$I$2047,'overall city offline'!$A$2:$A$2047,$A12,'overall city offline'!$B$2:$B$2047,R$2))</f>
        <v>1.0352895330089995</v>
      </c>
      <c r="S12" s="37">
        <f>(SUMIFS('overall city offline'!$I$2:$I$2047,'overall city offline'!$A$2:$A$2047,$A12,'overall city offline'!$B$2:$B$2047,S$3)*SUMIFS('overall city offline'!$C$2:$C$2047,'overall city offline'!$A$2:$A$2047,$A12,'overall city offline'!$B$2:$B$2047,S$3))/(SUMIFS('overall city offline'!$I$2:$I$2047,'overall city offline'!$A$2:$A$2047,$A12,'overall city offline'!$B$2:$B$2047,S$2))</f>
        <v>0.99109123571633184</v>
      </c>
      <c r="T12" s="37">
        <f>(SUMIFS('overall city offline'!$I$2:$I$2047,'overall city offline'!$A$2:$A$2047,$A12,'overall city offline'!$B$2:$B$2047,T$3)*SUMIFS('overall city offline'!$C$2:$C$2047,'overall city offline'!$A$2:$A$2047,$A12,'overall city offline'!$B$2:$B$2047,T$3))/(SUMIFS('overall city offline'!$I$2:$I$2047,'overall city offline'!$A$2:$A$2047,$A12,'overall city offline'!$B$2:$B$2047,T$2))</f>
        <v>1.1028347344287797</v>
      </c>
      <c r="U12" s="37">
        <f>(SUMIFS('overall city offline'!$I$2:$I$2047,'overall city offline'!$A$2:$A$2047,$A12,'overall city offline'!$B$2:$B$2047,U$3)*SUMIFS('overall city offline'!$C$2:$C$2047,'overall city offline'!$A$2:$A$2047,$A12,'overall city offline'!$B$2:$B$2047,U$3))/(SUMIFS('overall city offline'!$I$2:$I$2047,'overall city offline'!$A$2:$A$2047,$A12,'overall city offline'!$B$2:$B$2047,U$2))</f>
        <v>1.1125721220724845</v>
      </c>
      <c r="V12" s="37">
        <f>(SUMIFS('overall city offline'!$I$2:$I$2047,'overall city offline'!$A$2:$A$2047,$A12,'overall city offline'!$B$2:$B$2047,V$3)*SUMIFS('overall city offline'!$C$2:$C$2047,'overall city offline'!$A$2:$A$2047,$A12,'overall city offline'!$B$2:$B$2047,V$3))/(SUMIFS('overall city offline'!$I$2:$I$2047,'overall city offline'!$A$2:$A$2047,$A12,'overall city offline'!$B$2:$B$2047,V$2))</f>
        <v>0.97425564403215426</v>
      </c>
    </row>
    <row r="13" spans="1:64" x14ac:dyDescent="0.25">
      <c r="A13" s="5" t="s">
        <v>16</v>
      </c>
      <c r="B13" s="37">
        <f>(SUMIFS('overall city offline'!$I$2:$I$2047,'overall city offline'!$A$2:$A$2047,$A13,'overall city offline'!$B$2:$B$2047,B$3)*(SUMIFS('overall city offline'!$C$2:$C$2047,'overall city offline'!$A$2:$A$2047,$A13,'overall city offline'!$B$2:$B$2047,B$3)))/(SUMIFS('overall city offline'!$I$2:$I$2047,'overall city offline'!$A$2:$A$2047,$A13,'overall city offline'!$B$2:$B$2047,B$2))</f>
        <v>0.81965138275726002</v>
      </c>
      <c r="C13" s="37">
        <f>(SUMIFS('overall city offline'!$I$2:$I$2047,'overall city offline'!$A$2:$A$2047,$A13,'overall city offline'!$B$2:$B$2047,C$3)*SUMIFS('overall city offline'!$C$2:$C$2047,'overall city offline'!$A$2:$A$2047,$A13,'overall city offline'!$B$2:$B$2047,C$3))/(SUMIFS('overall city offline'!$I$2:$I$2047,'overall city offline'!$A$2:$A$2047,$A13,'overall city offline'!$B$2:$B$2047,C$2))</f>
        <v>0.86675236743590267</v>
      </c>
      <c r="D13" s="37">
        <f>(SUMIFS('overall city offline'!$I$2:$I$2047,'overall city offline'!$A$2:$A$2047,$A13,'overall city offline'!$B$2:$B$2047,D$3)*SUMIFS('overall city offline'!$C$2:$C$2047,'overall city offline'!$A$2:$A$2047,$A13,'overall city offline'!$B$2:$B$2047,D$3))/(SUMIFS('overall city offline'!$I$2:$I$2047,'overall city offline'!$A$2:$A$2047,$A13,'overall city offline'!$B$2:$B$2047,D$2))</f>
        <v>0.57267199737477725</v>
      </c>
      <c r="E13" s="37">
        <f>(SUMIFS('overall city offline'!$I$2:$I$2047,'overall city offline'!$A$2:$A$2047,$A13,'overall city offline'!$B$2:$B$2047,E$3)*SUMIFS('overall city offline'!$C$2:$C$2047,'overall city offline'!$A$2:$A$2047,$A13,'overall city offline'!$B$2:$B$2047,E$3))/(SUMIFS('overall city offline'!$I$2:$I$2047,'overall city offline'!$A$2:$A$2047,$A13,'overall city offline'!$B$2:$B$2047,E$2))</f>
        <v>5.3962443153268126E-2</v>
      </c>
      <c r="F13" s="37">
        <f>(SUMIFS('overall city offline'!$I$2:$I$2047,'overall city offline'!$A$2:$A$2047,$A13,'overall city offline'!$B$2:$B$2047,F$3)*SUMIFS('overall city offline'!$C$2:$C$2047,'overall city offline'!$A$2:$A$2047,$A13,'overall city offline'!$B$2:$B$2047,F$3))/(SUMIFS('overall city offline'!$I$2:$I$2047,'overall city offline'!$A$2:$A$2047,$A13,'overall city offline'!$B$2:$B$2047,F$2))</f>
        <v>0.10802096609834212</v>
      </c>
      <c r="G13" s="37">
        <f>(SUMIFS('overall city offline'!$I$2:$I$2047,'overall city offline'!$A$2:$A$2047,$A13,'overall city offline'!$B$2:$B$2047,G$3)*SUMIFS('overall city offline'!$C$2:$C$2047,'overall city offline'!$A$2:$A$2047,$A13,'overall city offline'!$B$2:$B$2047,G$3))/(SUMIFS('overall city offline'!$I$2:$I$2047,'overall city offline'!$A$2:$A$2047,$A13,'overall city offline'!$B$2:$B$2047,G$2))</f>
        <v>0.62427149456315201</v>
      </c>
      <c r="H13" s="37">
        <f>(SUMIFS('overall city offline'!$I$2:$I$2047,'overall city offline'!$A$2:$A$2047,$A13,'overall city offline'!$B$2:$B$2047,H$3)*SUMIFS('overall city offline'!$C$2:$C$2047,'overall city offline'!$A$2:$A$2047,$A13,'overall city offline'!$B$2:$B$2047,H$3))/(SUMIFS('overall city offline'!$I$2:$I$2047,'overall city offline'!$A$2:$A$2047,$A13,'overall city offline'!$B$2:$B$2047,H$2))</f>
        <v>1.0846240683936057</v>
      </c>
      <c r="I13" s="37">
        <f>(SUMIFS('overall city offline'!$I$2:$I$2047,'overall city offline'!$A$2:$A$2047,$A13,'overall city offline'!$B$2:$B$2047,I$3)*SUMIFS('overall city offline'!$C$2:$C$2047,'overall city offline'!$A$2:$A$2047,$A13,'overall city offline'!$B$2:$B$2047,I$3))/(SUMIFS('overall city offline'!$I$2:$I$2047,'overall city offline'!$A$2:$A$2047,$A13,'overall city offline'!$B$2:$B$2047,I$2))</f>
        <v>0.96419814265280401</v>
      </c>
      <c r="J13" s="37">
        <f>(SUMIFS('overall city offline'!$I$2:$I$2047,'overall city offline'!$A$2:$A$2047,$A13,'overall city offline'!$B$2:$B$2047,J$3)*SUMIFS('overall city offline'!$C$2:$C$2047,'overall city offline'!$A$2:$A$2047,$A13,'overall city offline'!$B$2:$B$2047,J$3))/(SUMIFS('overall city offline'!$I$2:$I$2047,'overall city offline'!$A$2:$A$2047,$A13,'overall city offline'!$B$2:$B$2047,J$2))</f>
        <v>1.0093713261648805</v>
      </c>
      <c r="K13" s="37">
        <f>(SUMIFS('overall city offline'!$I$2:$I$2047,'overall city offline'!$A$2:$A$2047,$A13,'overall city offline'!$B$2:$B$2047,K$3)*SUMIFS('overall city offline'!$C$2:$C$2047,'overall city offline'!$A$2:$A$2047,$A13,'overall city offline'!$B$2:$B$2047,K$3))/(SUMIFS('overall city offline'!$I$2:$I$2047,'overall city offline'!$A$2:$A$2047,$A13,'overall city offline'!$B$2:$B$2047,K$2))</f>
        <v>0.95678595222167362</v>
      </c>
      <c r="L13" s="37">
        <f>(SUMIFS('overall city offline'!$I$2:$I$2047,'overall city offline'!$A$2:$A$2047,$A13,'overall city offline'!$B$2:$B$2047,L$3)*SUMIFS('overall city offline'!$C$2:$C$2047,'overall city offline'!$A$2:$A$2047,$A13,'overall city offline'!$B$2:$B$2047,L$3))/(SUMIFS('overall city offline'!$I$2:$I$2047,'overall city offline'!$A$2:$A$2047,$A13,'overall city offline'!$B$2:$B$2047,L$2))</f>
        <v>0.21843321047412093</v>
      </c>
      <c r="M13" s="37">
        <f>(SUMIFS('overall city offline'!$I$2:$I$2047,'overall city offline'!$A$2:$A$2047,$A13,'overall city offline'!$B$2:$B$2047,M$3)*SUMIFS('overall city offline'!$C$2:$C$2047,'overall city offline'!$A$2:$A$2047,$A13,'overall city offline'!$B$2:$B$2047,M$3))/(SUMIFS('overall city offline'!$I$2:$I$2047,'overall city offline'!$A$2:$A$2047,$A13,'overall city offline'!$B$2:$B$2047,M$2))</f>
        <v>1.1444862990772171</v>
      </c>
      <c r="N13" s="37">
        <f>(SUMIFS('overall city offline'!$I$2:$I$2047,'overall city offline'!$A$2:$A$2047,$A13,'overall city offline'!$B$2:$B$2047,N$3)*SUMIFS('overall city offline'!$C$2:$C$2047,'overall city offline'!$A$2:$A$2047,$A13,'overall city offline'!$B$2:$B$2047,N$3))/(SUMIFS('overall city offline'!$I$2:$I$2047,'overall city offline'!$A$2:$A$2047,$A13,'overall city offline'!$B$2:$B$2047,N$2))</f>
        <v>0.19935727656627564</v>
      </c>
      <c r="O13" s="37">
        <f>(SUMIFS('overall city offline'!$I$2:$I$2047,'overall city offline'!$A$2:$A$2047,$A13,'overall city offline'!$B$2:$B$2047,O$3)*SUMIFS('overall city offline'!$C$2:$C$2047,'overall city offline'!$A$2:$A$2047,$A13,'overall city offline'!$B$2:$B$2047,O$3))/(SUMIFS('overall city offline'!$I$2:$I$2047,'overall city offline'!$A$2:$A$2047,$A13,'overall city offline'!$B$2:$B$2047,O$2))</f>
        <v>0.12272795105292433</v>
      </c>
      <c r="P13" s="37">
        <f>(SUMIFS('overall city offline'!$I$2:$I$2047,'overall city offline'!$A$2:$A$2047,$A13,'overall city offline'!$B$2:$B$2047,P$3)*SUMIFS('overall city offline'!$C$2:$C$2047,'overall city offline'!$A$2:$A$2047,$A13,'overall city offline'!$B$2:$B$2047,P$3))/(SUMIFS('overall city offline'!$I$2:$I$2047,'overall city offline'!$A$2:$A$2047,$A13,'overall city offline'!$B$2:$B$2047,P$2))</f>
        <v>0.13732466723150002</v>
      </c>
      <c r="Q13" s="37">
        <f>(SUMIFS('overall city offline'!$I$2:$I$2047,'overall city offline'!$A$2:$A$2047,$A13,'overall city offline'!$B$2:$B$2047,Q$3)*SUMIFS('overall city offline'!$C$2:$C$2047,'overall city offline'!$A$2:$A$2047,$A13,'overall city offline'!$B$2:$B$2047,Q$3))/(SUMIFS('overall city offline'!$I$2:$I$2047,'overall city offline'!$A$2:$A$2047,$A13,'overall city offline'!$B$2:$B$2047,Q$2))</f>
        <v>0.9383886096113393</v>
      </c>
      <c r="R13" s="37">
        <f>(SUMIFS('overall city offline'!$I$2:$I$2047,'overall city offline'!$A$2:$A$2047,$A13,'overall city offline'!$B$2:$B$2047,R$3)*SUMIFS('overall city offline'!$C$2:$C$2047,'overall city offline'!$A$2:$A$2047,$A13,'overall city offline'!$B$2:$B$2047,R$3))/(SUMIFS('overall city offline'!$I$2:$I$2047,'overall city offline'!$A$2:$A$2047,$A13,'overall city offline'!$B$2:$B$2047,R$2))</f>
        <v>1.1705224327952746</v>
      </c>
      <c r="S13" s="37">
        <f>(SUMIFS('overall city offline'!$I$2:$I$2047,'overall city offline'!$A$2:$A$2047,$A13,'overall city offline'!$B$2:$B$2047,S$3)*SUMIFS('overall city offline'!$C$2:$C$2047,'overall city offline'!$A$2:$A$2047,$A13,'overall city offline'!$B$2:$B$2047,S$3))/(SUMIFS('overall city offline'!$I$2:$I$2047,'overall city offline'!$A$2:$A$2047,$A13,'overall city offline'!$B$2:$B$2047,S$2))</f>
        <v>1.0755107547249743</v>
      </c>
      <c r="T13" s="37">
        <f>(SUMIFS('overall city offline'!$I$2:$I$2047,'overall city offline'!$A$2:$A$2047,$A13,'overall city offline'!$B$2:$B$2047,T$3)*SUMIFS('overall city offline'!$C$2:$C$2047,'overall city offline'!$A$2:$A$2047,$A13,'overall city offline'!$B$2:$B$2047,T$3))/(SUMIFS('overall city offline'!$I$2:$I$2047,'overall city offline'!$A$2:$A$2047,$A13,'overall city offline'!$B$2:$B$2047,T$2))</f>
        <v>1.1884823616162739</v>
      </c>
      <c r="U13" s="37">
        <f>(SUMIFS('overall city offline'!$I$2:$I$2047,'overall city offline'!$A$2:$A$2047,$A13,'overall city offline'!$B$2:$B$2047,U$3)*SUMIFS('overall city offline'!$C$2:$C$2047,'overall city offline'!$A$2:$A$2047,$A13,'overall city offline'!$B$2:$B$2047,U$3))/(SUMIFS('overall city offline'!$I$2:$I$2047,'overall city offline'!$A$2:$A$2047,$A13,'overall city offline'!$B$2:$B$2047,U$2))</f>
        <v>1.0231508780227037</v>
      </c>
      <c r="V13" s="37">
        <f>(SUMIFS('overall city offline'!$I$2:$I$2047,'overall city offline'!$A$2:$A$2047,$A13,'overall city offline'!$B$2:$B$2047,V$3)*SUMIFS('overall city offline'!$C$2:$C$2047,'overall city offline'!$A$2:$A$2047,$A13,'overall city offline'!$B$2:$B$2047,V$3))/(SUMIFS('overall city offline'!$I$2:$I$2047,'overall city offline'!$A$2:$A$2047,$A13,'overall city offline'!$B$2:$B$2047,V$2))</f>
        <v>1.0829335088818066</v>
      </c>
    </row>
    <row r="14" spans="1:64" x14ac:dyDescent="0.25">
      <c r="A14" s="5" t="s">
        <v>17</v>
      </c>
      <c r="B14" s="37">
        <f>(SUMIFS('overall city offline'!$I$2:$I$2047,'overall city offline'!$A$2:$A$2047,$A14,'overall city offline'!$B$2:$B$2047,B$3)*(SUMIFS('overall city offline'!$C$2:$C$2047,'overall city offline'!$A$2:$A$2047,$A14,'overall city offline'!$B$2:$B$2047,B$3)))/(SUMIFS('overall city offline'!$I$2:$I$2047,'overall city offline'!$A$2:$A$2047,$A14,'overall city offline'!$B$2:$B$2047,B$2))</f>
        <v>0.81436303959562062</v>
      </c>
      <c r="C14" s="37">
        <f>(SUMIFS('overall city offline'!$I$2:$I$2047,'overall city offline'!$A$2:$A$2047,$A14,'overall city offline'!$B$2:$B$2047,C$3)*SUMIFS('overall city offline'!$C$2:$C$2047,'overall city offline'!$A$2:$A$2047,$A14,'overall city offline'!$B$2:$B$2047,C$3))/(SUMIFS('overall city offline'!$I$2:$I$2047,'overall city offline'!$A$2:$A$2047,$A14,'overall city offline'!$B$2:$B$2047,C$2))</f>
        <v>0.83901398382292991</v>
      </c>
      <c r="D14" s="37">
        <f>(SUMIFS('overall city offline'!$I$2:$I$2047,'overall city offline'!$A$2:$A$2047,$A14,'overall city offline'!$B$2:$B$2047,D$3)*SUMIFS('overall city offline'!$C$2:$C$2047,'overall city offline'!$A$2:$A$2047,$A14,'overall city offline'!$B$2:$B$2047,D$3))/(SUMIFS('overall city offline'!$I$2:$I$2047,'overall city offline'!$A$2:$A$2047,$A14,'overall city offline'!$B$2:$B$2047,D$2))</f>
        <v>0.49805240710600079</v>
      </c>
      <c r="E14" s="37">
        <f>(SUMIFS('overall city offline'!$I$2:$I$2047,'overall city offline'!$A$2:$A$2047,$A14,'overall city offline'!$B$2:$B$2047,E$3)*SUMIFS('overall city offline'!$C$2:$C$2047,'overall city offline'!$A$2:$A$2047,$A14,'overall city offline'!$B$2:$B$2047,E$3))/(SUMIFS('overall city offline'!$I$2:$I$2047,'overall city offline'!$A$2:$A$2047,$A14,'overall city offline'!$B$2:$B$2047,E$2))</f>
        <v>9.8587884489671193E-2</v>
      </c>
      <c r="F14" s="37">
        <f>(SUMIFS('overall city offline'!$I$2:$I$2047,'overall city offline'!$A$2:$A$2047,$A14,'overall city offline'!$B$2:$B$2047,F$3)*SUMIFS('overall city offline'!$C$2:$C$2047,'overall city offline'!$A$2:$A$2047,$A14,'overall city offline'!$B$2:$B$2047,F$3))/(SUMIFS('overall city offline'!$I$2:$I$2047,'overall city offline'!$A$2:$A$2047,$A14,'overall city offline'!$B$2:$B$2047,F$2))</f>
        <v>0.15540872196320382</v>
      </c>
      <c r="G14" s="37">
        <f>(SUMIFS('overall city offline'!$I$2:$I$2047,'overall city offline'!$A$2:$A$2047,$A14,'overall city offline'!$B$2:$B$2047,G$3)*SUMIFS('overall city offline'!$C$2:$C$2047,'overall city offline'!$A$2:$A$2047,$A14,'overall city offline'!$B$2:$B$2047,G$3))/(SUMIFS('overall city offline'!$I$2:$I$2047,'overall city offline'!$A$2:$A$2047,$A14,'overall city offline'!$B$2:$B$2047,G$2))</f>
        <v>0.48624045852495146</v>
      </c>
      <c r="H14" s="37">
        <f>(SUMIFS('overall city offline'!$I$2:$I$2047,'overall city offline'!$A$2:$A$2047,$A14,'overall city offline'!$B$2:$B$2047,H$3)*SUMIFS('overall city offline'!$C$2:$C$2047,'overall city offline'!$A$2:$A$2047,$A14,'overall city offline'!$B$2:$B$2047,H$3))/(SUMIFS('overall city offline'!$I$2:$I$2047,'overall city offline'!$A$2:$A$2047,$A14,'overall city offline'!$B$2:$B$2047,H$2))</f>
        <v>0.82221696517503506</v>
      </c>
      <c r="I14" s="37">
        <f>(SUMIFS('overall city offline'!$I$2:$I$2047,'overall city offline'!$A$2:$A$2047,$A14,'overall city offline'!$B$2:$B$2047,I$3)*SUMIFS('overall city offline'!$C$2:$C$2047,'overall city offline'!$A$2:$A$2047,$A14,'overall city offline'!$B$2:$B$2047,I$3))/(SUMIFS('overall city offline'!$I$2:$I$2047,'overall city offline'!$A$2:$A$2047,$A14,'overall city offline'!$B$2:$B$2047,I$2))</f>
        <v>1.0393063491450132</v>
      </c>
      <c r="J14" s="37">
        <f>(SUMIFS('overall city offline'!$I$2:$I$2047,'overall city offline'!$A$2:$A$2047,$A14,'overall city offline'!$B$2:$B$2047,J$3)*SUMIFS('overall city offline'!$C$2:$C$2047,'overall city offline'!$A$2:$A$2047,$A14,'overall city offline'!$B$2:$B$2047,J$3))/(SUMIFS('overall city offline'!$I$2:$I$2047,'overall city offline'!$A$2:$A$2047,$A14,'overall city offline'!$B$2:$B$2047,J$2))</f>
        <v>0.9286112779255038</v>
      </c>
      <c r="K14" s="37">
        <f>(SUMIFS('overall city offline'!$I$2:$I$2047,'overall city offline'!$A$2:$A$2047,$A14,'overall city offline'!$B$2:$B$2047,K$3)*SUMIFS('overall city offline'!$C$2:$C$2047,'overall city offline'!$A$2:$A$2047,$A14,'overall city offline'!$B$2:$B$2047,K$3))/(SUMIFS('overall city offline'!$I$2:$I$2047,'overall city offline'!$A$2:$A$2047,$A14,'overall city offline'!$B$2:$B$2047,K$2))</f>
        <v>0.94419835710939115</v>
      </c>
      <c r="L14" s="37">
        <f>(SUMIFS('overall city offline'!$I$2:$I$2047,'overall city offline'!$A$2:$A$2047,$A14,'overall city offline'!$B$2:$B$2047,L$3)*SUMIFS('overall city offline'!$C$2:$C$2047,'overall city offline'!$A$2:$A$2047,$A14,'overall city offline'!$B$2:$B$2047,L$3))/(SUMIFS('overall city offline'!$I$2:$I$2047,'overall city offline'!$A$2:$A$2047,$A14,'overall city offline'!$B$2:$B$2047,L$2))</f>
        <v>0.30298321075693002</v>
      </c>
      <c r="M14" s="37">
        <f>(SUMIFS('overall city offline'!$I$2:$I$2047,'overall city offline'!$A$2:$A$2047,$A14,'overall city offline'!$B$2:$B$2047,M$3)*SUMIFS('overall city offline'!$C$2:$C$2047,'overall city offline'!$A$2:$A$2047,$A14,'overall city offline'!$B$2:$B$2047,M$3))/(SUMIFS('overall city offline'!$I$2:$I$2047,'overall city offline'!$A$2:$A$2047,$A14,'overall city offline'!$B$2:$B$2047,M$2))</f>
        <v>0.96382400221813957</v>
      </c>
      <c r="N14" s="37">
        <f>(SUMIFS('overall city offline'!$I$2:$I$2047,'overall city offline'!$A$2:$A$2047,$A14,'overall city offline'!$B$2:$B$2047,N$3)*SUMIFS('overall city offline'!$C$2:$C$2047,'overall city offline'!$A$2:$A$2047,$A14,'overall city offline'!$B$2:$B$2047,N$3))/(SUMIFS('overall city offline'!$I$2:$I$2047,'overall city offline'!$A$2:$A$2047,$A14,'overall city offline'!$B$2:$B$2047,N$2))</f>
        <v>0.14203040894737315</v>
      </c>
      <c r="O14" s="37">
        <f>(SUMIFS('overall city offline'!$I$2:$I$2047,'overall city offline'!$A$2:$A$2047,$A14,'overall city offline'!$B$2:$B$2047,O$3)*SUMIFS('overall city offline'!$C$2:$C$2047,'overall city offline'!$A$2:$A$2047,$A14,'overall city offline'!$B$2:$B$2047,O$3))/(SUMIFS('overall city offline'!$I$2:$I$2047,'overall city offline'!$A$2:$A$2047,$A14,'overall city offline'!$B$2:$B$2047,O$2))</f>
        <v>0.1684910961680503</v>
      </c>
      <c r="P14" s="37">
        <f>(SUMIFS('overall city offline'!$I$2:$I$2047,'overall city offline'!$A$2:$A$2047,$A14,'overall city offline'!$B$2:$B$2047,P$3)*SUMIFS('overall city offline'!$C$2:$C$2047,'overall city offline'!$A$2:$A$2047,$A14,'overall city offline'!$B$2:$B$2047,P$3))/(SUMIFS('overall city offline'!$I$2:$I$2047,'overall city offline'!$A$2:$A$2047,$A14,'overall city offline'!$B$2:$B$2047,P$2))</f>
        <v>0.21999554722538919</v>
      </c>
      <c r="Q14" s="37">
        <f>(SUMIFS('overall city offline'!$I$2:$I$2047,'overall city offline'!$A$2:$A$2047,$A14,'overall city offline'!$B$2:$B$2047,Q$3)*SUMIFS('overall city offline'!$C$2:$C$2047,'overall city offline'!$A$2:$A$2047,$A14,'overall city offline'!$B$2:$B$2047,Q$3))/(SUMIFS('overall city offline'!$I$2:$I$2047,'overall city offline'!$A$2:$A$2047,$A14,'overall city offline'!$B$2:$B$2047,Q$2))</f>
        <v>0.8644566036278436</v>
      </c>
      <c r="R14" s="37">
        <f>(SUMIFS('overall city offline'!$I$2:$I$2047,'overall city offline'!$A$2:$A$2047,$A14,'overall city offline'!$B$2:$B$2047,R$3)*SUMIFS('overall city offline'!$C$2:$C$2047,'overall city offline'!$A$2:$A$2047,$A14,'overall city offline'!$B$2:$B$2047,R$3))/(SUMIFS('overall city offline'!$I$2:$I$2047,'overall city offline'!$A$2:$A$2047,$A14,'overall city offline'!$B$2:$B$2047,R$2))</f>
        <v>1.0388589116103966</v>
      </c>
      <c r="S14" s="37">
        <f>(SUMIFS('overall city offline'!$I$2:$I$2047,'overall city offline'!$A$2:$A$2047,$A14,'overall city offline'!$B$2:$B$2047,S$3)*SUMIFS('overall city offline'!$C$2:$C$2047,'overall city offline'!$A$2:$A$2047,$A14,'overall city offline'!$B$2:$B$2047,S$3))/(SUMIFS('overall city offline'!$I$2:$I$2047,'overall city offline'!$A$2:$A$2047,$A14,'overall city offline'!$B$2:$B$2047,S$2))</f>
        <v>1.0040665596644156</v>
      </c>
      <c r="T14" s="37">
        <f>(SUMIFS('overall city offline'!$I$2:$I$2047,'overall city offline'!$A$2:$A$2047,$A14,'overall city offline'!$B$2:$B$2047,T$3)*SUMIFS('overall city offline'!$C$2:$C$2047,'overall city offline'!$A$2:$A$2047,$A14,'overall city offline'!$B$2:$B$2047,T$3))/(SUMIFS('overall city offline'!$I$2:$I$2047,'overall city offline'!$A$2:$A$2047,$A14,'overall city offline'!$B$2:$B$2047,T$2))</f>
        <v>1.0417995225231922</v>
      </c>
      <c r="U14" s="37">
        <f>(SUMIFS('overall city offline'!$I$2:$I$2047,'overall city offline'!$A$2:$A$2047,$A14,'overall city offline'!$B$2:$B$2047,U$3)*SUMIFS('overall city offline'!$C$2:$C$2047,'overall city offline'!$A$2:$A$2047,$A14,'overall city offline'!$B$2:$B$2047,U$3))/(SUMIFS('overall city offline'!$I$2:$I$2047,'overall city offline'!$A$2:$A$2047,$A14,'overall city offline'!$B$2:$B$2047,U$2))</f>
        <v>1.1001203851826424</v>
      </c>
      <c r="V14" s="37">
        <f>(SUMIFS('overall city offline'!$I$2:$I$2047,'overall city offline'!$A$2:$A$2047,$A14,'overall city offline'!$B$2:$B$2047,V$3)*SUMIFS('overall city offline'!$C$2:$C$2047,'overall city offline'!$A$2:$A$2047,$A14,'overall city offline'!$B$2:$B$2047,V$3))/(SUMIFS('overall city offline'!$I$2:$I$2047,'overall city offline'!$A$2:$A$2047,$A14,'overall city offline'!$B$2:$B$2047,V$2))</f>
        <v>0.93453090877083844</v>
      </c>
    </row>
    <row r="15" spans="1:64" x14ac:dyDescent="0.25">
      <c r="A15" s="5" t="s">
        <v>18</v>
      </c>
      <c r="B15" s="37">
        <f>(SUMIFS('overall city offline'!$I$2:$I$2047,'overall city offline'!$A$2:$A$2047,$A15,'overall city offline'!$B$2:$B$2047,B$3)*(SUMIFS('overall city offline'!$C$2:$C$2047,'overall city offline'!$A$2:$A$2047,$A15,'overall city offline'!$B$2:$B$2047,B$3)))/(SUMIFS('overall city offline'!$I$2:$I$2047,'overall city offline'!$A$2:$A$2047,$A15,'overall city offline'!$B$2:$B$2047,B$2))</f>
        <v>0.84892983023975588</v>
      </c>
      <c r="C15" s="37">
        <f>(SUMIFS('overall city offline'!$I$2:$I$2047,'overall city offline'!$A$2:$A$2047,$A15,'overall city offline'!$B$2:$B$2047,C$3)*SUMIFS('overall city offline'!$C$2:$C$2047,'overall city offline'!$A$2:$A$2047,$A15,'overall city offline'!$B$2:$B$2047,C$3))/(SUMIFS('overall city offline'!$I$2:$I$2047,'overall city offline'!$A$2:$A$2047,$A15,'overall city offline'!$B$2:$B$2047,C$2))</f>
        <v>0.88346101430258295</v>
      </c>
      <c r="D15" s="37">
        <f>(SUMIFS('overall city offline'!$I$2:$I$2047,'overall city offline'!$A$2:$A$2047,$A15,'overall city offline'!$B$2:$B$2047,D$3)*SUMIFS('overall city offline'!$C$2:$C$2047,'overall city offline'!$A$2:$A$2047,$A15,'overall city offline'!$B$2:$B$2047,D$3))/(SUMIFS('overall city offline'!$I$2:$I$2047,'overall city offline'!$A$2:$A$2047,$A15,'overall city offline'!$B$2:$B$2047,D$2))</f>
        <v>0.52261176818452471</v>
      </c>
      <c r="E15" s="37">
        <f>(SUMIFS('overall city offline'!$I$2:$I$2047,'overall city offline'!$A$2:$A$2047,$A15,'overall city offline'!$B$2:$B$2047,E$3)*SUMIFS('overall city offline'!$C$2:$C$2047,'overall city offline'!$A$2:$A$2047,$A15,'overall city offline'!$B$2:$B$2047,E$3))/(SUMIFS('overall city offline'!$I$2:$I$2047,'overall city offline'!$A$2:$A$2047,$A15,'overall city offline'!$B$2:$B$2047,E$2))</f>
        <v>9.4080267866079398E-2</v>
      </c>
      <c r="F15" s="37">
        <f>(SUMIFS('overall city offline'!$I$2:$I$2047,'overall city offline'!$A$2:$A$2047,$A15,'overall city offline'!$B$2:$B$2047,F$3)*SUMIFS('overall city offline'!$C$2:$C$2047,'overall city offline'!$A$2:$A$2047,$A15,'overall city offline'!$B$2:$B$2047,F$3))/(SUMIFS('overall city offline'!$I$2:$I$2047,'overall city offline'!$A$2:$A$2047,$A15,'overall city offline'!$B$2:$B$2047,F$2))</f>
        <v>0.13108940593063395</v>
      </c>
      <c r="G15" s="37">
        <f>(SUMIFS('overall city offline'!$I$2:$I$2047,'overall city offline'!$A$2:$A$2047,$A15,'overall city offline'!$B$2:$B$2047,G$3)*SUMIFS('overall city offline'!$C$2:$C$2047,'overall city offline'!$A$2:$A$2047,$A15,'overall city offline'!$B$2:$B$2047,G$3))/(SUMIFS('overall city offline'!$I$2:$I$2047,'overall city offline'!$A$2:$A$2047,$A15,'overall city offline'!$B$2:$B$2047,G$2))</f>
        <v>0.46464733703118105</v>
      </c>
      <c r="H15" s="37">
        <f>(SUMIFS('overall city offline'!$I$2:$I$2047,'overall city offline'!$A$2:$A$2047,$A15,'overall city offline'!$B$2:$B$2047,H$3)*SUMIFS('overall city offline'!$C$2:$C$2047,'overall city offline'!$A$2:$A$2047,$A15,'overall city offline'!$B$2:$B$2047,H$3))/(SUMIFS('overall city offline'!$I$2:$I$2047,'overall city offline'!$A$2:$A$2047,$A15,'overall city offline'!$B$2:$B$2047,H$2))</f>
        <v>0.77741081410680013</v>
      </c>
      <c r="I15" s="37">
        <f>(SUMIFS('overall city offline'!$I$2:$I$2047,'overall city offline'!$A$2:$A$2047,$A15,'overall city offline'!$B$2:$B$2047,I$3)*SUMIFS('overall city offline'!$C$2:$C$2047,'overall city offline'!$A$2:$A$2047,$A15,'overall city offline'!$B$2:$B$2047,I$3))/(SUMIFS('overall city offline'!$I$2:$I$2047,'overall city offline'!$A$2:$A$2047,$A15,'overall city offline'!$B$2:$B$2047,I$2))</f>
        <v>0.89097706144085131</v>
      </c>
      <c r="J15" s="37">
        <f>(SUMIFS('overall city offline'!$I$2:$I$2047,'overall city offline'!$A$2:$A$2047,$A15,'overall city offline'!$B$2:$B$2047,J$3)*SUMIFS('overall city offline'!$C$2:$C$2047,'overall city offline'!$A$2:$A$2047,$A15,'overall city offline'!$B$2:$B$2047,J$3))/(SUMIFS('overall city offline'!$I$2:$I$2047,'overall city offline'!$A$2:$A$2047,$A15,'overall city offline'!$B$2:$B$2047,J$2))</f>
        <v>0.85113798010731279</v>
      </c>
      <c r="K15" s="37">
        <f>(SUMIFS('overall city offline'!$I$2:$I$2047,'overall city offline'!$A$2:$A$2047,$A15,'overall city offline'!$B$2:$B$2047,K$3)*SUMIFS('overall city offline'!$C$2:$C$2047,'overall city offline'!$A$2:$A$2047,$A15,'overall city offline'!$B$2:$B$2047,K$3))/(SUMIFS('overall city offline'!$I$2:$I$2047,'overall city offline'!$A$2:$A$2047,$A15,'overall city offline'!$B$2:$B$2047,K$2))</f>
        <v>0.91369532391770969</v>
      </c>
      <c r="L15" s="37">
        <f>(SUMIFS('overall city offline'!$I$2:$I$2047,'overall city offline'!$A$2:$A$2047,$A15,'overall city offline'!$B$2:$B$2047,L$3)*SUMIFS('overall city offline'!$C$2:$C$2047,'overall city offline'!$A$2:$A$2047,$A15,'overall city offline'!$B$2:$B$2047,L$3))/(SUMIFS('overall city offline'!$I$2:$I$2047,'overall city offline'!$A$2:$A$2047,$A15,'overall city offline'!$B$2:$B$2047,L$2))</f>
        <v>0.25260580232242336</v>
      </c>
      <c r="M15" s="37">
        <f>(SUMIFS('overall city offline'!$I$2:$I$2047,'overall city offline'!$A$2:$A$2047,$A15,'overall city offline'!$B$2:$B$2047,M$3)*SUMIFS('overall city offline'!$C$2:$C$2047,'overall city offline'!$A$2:$A$2047,$A15,'overall city offline'!$B$2:$B$2047,M$3))/(SUMIFS('overall city offline'!$I$2:$I$2047,'overall city offline'!$A$2:$A$2047,$A15,'overall city offline'!$B$2:$B$2047,M$2))</f>
        <v>0.9540069474505678</v>
      </c>
      <c r="N15" s="37">
        <f>(SUMIFS('overall city offline'!$I$2:$I$2047,'overall city offline'!$A$2:$A$2047,$A15,'overall city offline'!$B$2:$B$2047,N$3)*SUMIFS('overall city offline'!$C$2:$C$2047,'overall city offline'!$A$2:$A$2047,$A15,'overall city offline'!$B$2:$B$2047,N$3))/(SUMIFS('overall city offline'!$I$2:$I$2047,'overall city offline'!$A$2:$A$2047,$A15,'overall city offline'!$B$2:$B$2047,N$2))</f>
        <v>0.19286714790289791</v>
      </c>
      <c r="O15" s="37">
        <f>(SUMIFS('overall city offline'!$I$2:$I$2047,'overall city offline'!$A$2:$A$2047,$A15,'overall city offline'!$B$2:$B$2047,O$3)*SUMIFS('overall city offline'!$C$2:$C$2047,'overall city offline'!$A$2:$A$2047,$A15,'overall city offline'!$B$2:$B$2047,O$3))/(SUMIFS('overall city offline'!$I$2:$I$2047,'overall city offline'!$A$2:$A$2047,$A15,'overall city offline'!$B$2:$B$2047,O$2))</f>
        <v>0.14883100234270014</v>
      </c>
      <c r="P15" s="37">
        <f>(SUMIFS('overall city offline'!$I$2:$I$2047,'overall city offline'!$A$2:$A$2047,$A15,'overall city offline'!$B$2:$B$2047,P$3)*SUMIFS('overall city offline'!$C$2:$C$2047,'overall city offline'!$A$2:$A$2047,$A15,'overall city offline'!$B$2:$B$2047,P$3))/(SUMIFS('overall city offline'!$I$2:$I$2047,'overall city offline'!$A$2:$A$2047,$A15,'overall city offline'!$B$2:$B$2047,P$2))</f>
        <v>0.17597991479980998</v>
      </c>
      <c r="Q15" s="37">
        <f>(SUMIFS('overall city offline'!$I$2:$I$2047,'overall city offline'!$A$2:$A$2047,$A15,'overall city offline'!$B$2:$B$2047,Q$3)*SUMIFS('overall city offline'!$C$2:$C$2047,'overall city offline'!$A$2:$A$2047,$A15,'overall city offline'!$B$2:$B$2047,Q$3))/(SUMIFS('overall city offline'!$I$2:$I$2047,'overall city offline'!$A$2:$A$2047,$A15,'overall city offline'!$B$2:$B$2047,Q$2))</f>
        <v>0.79381089553466266</v>
      </c>
      <c r="R15" s="37">
        <f>(SUMIFS('overall city offline'!$I$2:$I$2047,'overall city offline'!$A$2:$A$2047,$A15,'overall city offline'!$B$2:$B$2047,R$3)*SUMIFS('overall city offline'!$C$2:$C$2047,'overall city offline'!$A$2:$A$2047,$A15,'overall city offline'!$B$2:$B$2047,R$3))/(SUMIFS('overall city offline'!$I$2:$I$2047,'overall city offline'!$A$2:$A$2047,$A15,'overall city offline'!$B$2:$B$2047,R$2))</f>
        <v>0.93698264892072658</v>
      </c>
      <c r="S15" s="37">
        <f>(SUMIFS('overall city offline'!$I$2:$I$2047,'overall city offline'!$A$2:$A$2047,$A15,'overall city offline'!$B$2:$B$2047,S$3)*SUMIFS('overall city offline'!$C$2:$C$2047,'overall city offline'!$A$2:$A$2047,$A15,'overall city offline'!$B$2:$B$2047,S$3))/(SUMIFS('overall city offline'!$I$2:$I$2047,'overall city offline'!$A$2:$A$2047,$A15,'overall city offline'!$B$2:$B$2047,S$2))</f>
        <v>0.87185223724717698</v>
      </c>
      <c r="T15" s="37">
        <f>(SUMIFS('overall city offline'!$I$2:$I$2047,'overall city offline'!$A$2:$A$2047,$A15,'overall city offline'!$B$2:$B$2047,T$3)*SUMIFS('overall city offline'!$C$2:$C$2047,'overall city offline'!$A$2:$A$2047,$A15,'overall city offline'!$B$2:$B$2047,T$3))/(SUMIFS('overall city offline'!$I$2:$I$2047,'overall city offline'!$A$2:$A$2047,$A15,'overall city offline'!$B$2:$B$2047,T$2))</f>
        <v>0.88242293261524529</v>
      </c>
      <c r="U15" s="37">
        <f>(SUMIFS('overall city offline'!$I$2:$I$2047,'overall city offline'!$A$2:$A$2047,$A15,'overall city offline'!$B$2:$B$2047,U$3)*SUMIFS('overall city offline'!$C$2:$C$2047,'overall city offline'!$A$2:$A$2047,$A15,'overall city offline'!$B$2:$B$2047,U$3))/(SUMIFS('overall city offline'!$I$2:$I$2047,'overall city offline'!$A$2:$A$2047,$A15,'overall city offline'!$B$2:$B$2047,U$2))</f>
        <v>0.93683878855884961</v>
      </c>
      <c r="V15" s="37">
        <f>(SUMIFS('overall city offline'!$I$2:$I$2047,'overall city offline'!$A$2:$A$2047,$A15,'overall city offline'!$B$2:$B$2047,V$3)*SUMIFS('overall city offline'!$C$2:$C$2047,'overall city offline'!$A$2:$A$2047,$A15,'overall city offline'!$B$2:$B$2047,V$3))/(SUMIFS('overall city offline'!$I$2:$I$2047,'overall city offline'!$A$2:$A$2047,$A15,'overall city offline'!$B$2:$B$2047,V$2))</f>
        <v>0.92410469536314743</v>
      </c>
    </row>
    <row r="16" spans="1:64" x14ac:dyDescent="0.25">
      <c r="A16" s="5" t="s">
        <v>19</v>
      </c>
      <c r="B16" s="37">
        <f>(SUMIFS('overall city offline'!$I$2:$I$2047,'overall city offline'!$A$2:$A$2047,$A16,'overall city offline'!$B$2:$B$2047,B$3)*(SUMIFS('overall city offline'!$C$2:$C$2047,'overall city offline'!$A$2:$A$2047,$A16,'overall city offline'!$B$2:$B$2047,B$3)))/(SUMIFS('overall city offline'!$I$2:$I$2047,'overall city offline'!$A$2:$A$2047,$A16,'overall city offline'!$B$2:$B$2047,B$2))</f>
        <v>0.97359583221590651</v>
      </c>
      <c r="C16" s="37">
        <f>(SUMIFS('overall city offline'!$I$2:$I$2047,'overall city offline'!$A$2:$A$2047,$A16,'overall city offline'!$B$2:$B$2047,C$3)*SUMIFS('overall city offline'!$C$2:$C$2047,'overall city offline'!$A$2:$A$2047,$A16,'overall city offline'!$B$2:$B$2047,C$3))/(SUMIFS('overall city offline'!$I$2:$I$2047,'overall city offline'!$A$2:$A$2047,$A16,'overall city offline'!$B$2:$B$2047,C$2))</f>
        <v>0.91212997355079573</v>
      </c>
      <c r="D16" s="37">
        <f>(SUMIFS('overall city offline'!$I$2:$I$2047,'overall city offline'!$A$2:$A$2047,$A16,'overall city offline'!$B$2:$B$2047,D$3)*SUMIFS('overall city offline'!$C$2:$C$2047,'overall city offline'!$A$2:$A$2047,$A16,'overall city offline'!$B$2:$B$2047,D$3))/(SUMIFS('overall city offline'!$I$2:$I$2047,'overall city offline'!$A$2:$A$2047,$A16,'overall city offline'!$B$2:$B$2047,D$2))</f>
        <v>0.53653779887480824</v>
      </c>
      <c r="E16" s="37">
        <f>(SUMIFS('overall city offline'!$I$2:$I$2047,'overall city offline'!$A$2:$A$2047,$A16,'overall city offline'!$B$2:$B$2047,E$3)*SUMIFS('overall city offline'!$C$2:$C$2047,'overall city offline'!$A$2:$A$2047,$A16,'overall city offline'!$B$2:$B$2047,E$3))/(SUMIFS('overall city offline'!$I$2:$I$2047,'overall city offline'!$A$2:$A$2047,$A16,'overall city offline'!$B$2:$B$2047,E$2))</f>
        <v>7.1206339847751668E-2</v>
      </c>
      <c r="F16" s="37">
        <f>(SUMIFS('overall city offline'!$I$2:$I$2047,'overall city offline'!$A$2:$A$2047,$A16,'overall city offline'!$B$2:$B$2047,F$3)*SUMIFS('overall city offline'!$C$2:$C$2047,'overall city offline'!$A$2:$A$2047,$A16,'overall city offline'!$B$2:$B$2047,F$3))/(SUMIFS('overall city offline'!$I$2:$I$2047,'overall city offline'!$A$2:$A$2047,$A16,'overall city offline'!$B$2:$B$2047,F$2))</f>
        <v>0.10293878988934617</v>
      </c>
      <c r="G16" s="37">
        <f>(SUMIFS('overall city offline'!$I$2:$I$2047,'overall city offline'!$A$2:$A$2047,$A16,'overall city offline'!$B$2:$B$2047,G$3)*SUMIFS('overall city offline'!$C$2:$C$2047,'overall city offline'!$A$2:$A$2047,$A16,'overall city offline'!$B$2:$B$2047,G$3))/(SUMIFS('overall city offline'!$I$2:$I$2047,'overall city offline'!$A$2:$A$2047,$A16,'overall city offline'!$B$2:$B$2047,G$2))</f>
        <v>0.56121817863847245</v>
      </c>
      <c r="H16" s="37">
        <f>(SUMIFS('overall city offline'!$I$2:$I$2047,'overall city offline'!$A$2:$A$2047,$A16,'overall city offline'!$B$2:$B$2047,H$3)*SUMIFS('overall city offline'!$C$2:$C$2047,'overall city offline'!$A$2:$A$2047,$A16,'overall city offline'!$B$2:$B$2047,H$3))/(SUMIFS('overall city offline'!$I$2:$I$2047,'overall city offline'!$A$2:$A$2047,$A16,'overall city offline'!$B$2:$B$2047,H$2))</f>
        <v>0.92477023018450855</v>
      </c>
      <c r="I16" s="37">
        <f>(SUMIFS('overall city offline'!$I$2:$I$2047,'overall city offline'!$A$2:$A$2047,$A16,'overall city offline'!$B$2:$B$2047,I$3)*SUMIFS('overall city offline'!$C$2:$C$2047,'overall city offline'!$A$2:$A$2047,$A16,'overall city offline'!$B$2:$B$2047,I$3))/(SUMIFS('overall city offline'!$I$2:$I$2047,'overall city offline'!$A$2:$A$2047,$A16,'overall city offline'!$B$2:$B$2047,I$2))</f>
        <v>0.99232338709270196</v>
      </c>
      <c r="J16" s="37">
        <f>(SUMIFS('overall city offline'!$I$2:$I$2047,'overall city offline'!$A$2:$A$2047,$A16,'overall city offline'!$B$2:$B$2047,J$3)*SUMIFS('overall city offline'!$C$2:$C$2047,'overall city offline'!$A$2:$A$2047,$A16,'overall city offline'!$B$2:$B$2047,J$3))/(SUMIFS('overall city offline'!$I$2:$I$2047,'overall city offline'!$A$2:$A$2047,$A16,'overall city offline'!$B$2:$B$2047,J$2))</f>
        <v>0.9438438387285355</v>
      </c>
      <c r="K16" s="37">
        <f>(SUMIFS('overall city offline'!$I$2:$I$2047,'overall city offline'!$A$2:$A$2047,$A16,'overall city offline'!$B$2:$B$2047,K$3)*SUMIFS('overall city offline'!$C$2:$C$2047,'overall city offline'!$A$2:$A$2047,$A16,'overall city offline'!$B$2:$B$2047,K$3))/(SUMIFS('overall city offline'!$I$2:$I$2047,'overall city offline'!$A$2:$A$2047,$A16,'overall city offline'!$B$2:$B$2047,K$2))</f>
        <v>0.84222873572199242</v>
      </c>
      <c r="L16" s="37">
        <f>(SUMIFS('overall city offline'!$I$2:$I$2047,'overall city offline'!$A$2:$A$2047,$A16,'overall city offline'!$B$2:$B$2047,L$3)*SUMIFS('overall city offline'!$C$2:$C$2047,'overall city offline'!$A$2:$A$2047,$A16,'overall city offline'!$B$2:$B$2047,L$3))/(SUMIFS('overall city offline'!$I$2:$I$2047,'overall city offline'!$A$2:$A$2047,$A16,'overall city offline'!$B$2:$B$2047,L$2))</f>
        <v>0.21866409603692555</v>
      </c>
      <c r="M16" s="37">
        <f>(SUMIFS('overall city offline'!$I$2:$I$2047,'overall city offline'!$A$2:$A$2047,$A16,'overall city offline'!$B$2:$B$2047,M$3)*SUMIFS('overall city offline'!$C$2:$C$2047,'overall city offline'!$A$2:$A$2047,$A16,'overall city offline'!$B$2:$B$2047,M$3))/(SUMIFS('overall city offline'!$I$2:$I$2047,'overall city offline'!$A$2:$A$2047,$A16,'overall city offline'!$B$2:$B$2047,M$2))</f>
        <v>1.0517125904443685</v>
      </c>
      <c r="N16" s="37">
        <f>(SUMIFS('overall city offline'!$I$2:$I$2047,'overall city offline'!$A$2:$A$2047,$A16,'overall city offline'!$B$2:$B$2047,N$3)*SUMIFS('overall city offline'!$C$2:$C$2047,'overall city offline'!$A$2:$A$2047,$A16,'overall city offline'!$B$2:$B$2047,N$3))/(SUMIFS('overall city offline'!$I$2:$I$2047,'overall city offline'!$A$2:$A$2047,$A16,'overall city offline'!$B$2:$B$2047,N$2))</f>
        <v>8.9676335477704219E-2</v>
      </c>
      <c r="O16" s="37">
        <f>(SUMIFS('overall city offline'!$I$2:$I$2047,'overall city offline'!$A$2:$A$2047,$A16,'overall city offline'!$B$2:$B$2047,O$3)*SUMIFS('overall city offline'!$C$2:$C$2047,'overall city offline'!$A$2:$A$2047,$A16,'overall city offline'!$B$2:$B$2047,O$3))/(SUMIFS('overall city offline'!$I$2:$I$2047,'overall city offline'!$A$2:$A$2047,$A16,'overall city offline'!$B$2:$B$2047,O$2))</f>
        <v>0.1141519250260592</v>
      </c>
      <c r="P16" s="37">
        <f>(SUMIFS('overall city offline'!$I$2:$I$2047,'overall city offline'!$A$2:$A$2047,$A16,'overall city offline'!$B$2:$B$2047,P$3)*SUMIFS('overall city offline'!$C$2:$C$2047,'overall city offline'!$A$2:$A$2047,$A16,'overall city offline'!$B$2:$B$2047,P$3))/(SUMIFS('overall city offline'!$I$2:$I$2047,'overall city offline'!$A$2:$A$2047,$A16,'overall city offline'!$B$2:$B$2047,P$2))</f>
        <v>0.13449739627857482</v>
      </c>
      <c r="Q16" s="37">
        <f>(SUMIFS('overall city offline'!$I$2:$I$2047,'overall city offline'!$A$2:$A$2047,$A16,'overall city offline'!$B$2:$B$2047,Q$3)*SUMIFS('overall city offline'!$C$2:$C$2047,'overall city offline'!$A$2:$A$2047,$A16,'overall city offline'!$B$2:$B$2047,Q$3))/(SUMIFS('overall city offline'!$I$2:$I$2047,'overall city offline'!$A$2:$A$2047,$A16,'overall city offline'!$B$2:$B$2047,Q$2))</f>
        <v>0.92007577540311369</v>
      </c>
      <c r="R16" s="37">
        <f>(SUMIFS('overall city offline'!$I$2:$I$2047,'overall city offline'!$A$2:$A$2047,$A16,'overall city offline'!$B$2:$B$2047,R$3)*SUMIFS('overall city offline'!$C$2:$C$2047,'overall city offline'!$A$2:$A$2047,$A16,'overall city offline'!$B$2:$B$2047,R$3))/(SUMIFS('overall city offline'!$I$2:$I$2047,'overall city offline'!$A$2:$A$2047,$A16,'overall city offline'!$B$2:$B$2047,R$2))</f>
        <v>1.1145577353071998</v>
      </c>
      <c r="S16" s="37">
        <f>(SUMIFS('overall city offline'!$I$2:$I$2047,'overall city offline'!$A$2:$A$2047,$A16,'overall city offline'!$B$2:$B$2047,S$3)*SUMIFS('overall city offline'!$C$2:$C$2047,'overall city offline'!$A$2:$A$2047,$A16,'overall city offline'!$B$2:$B$2047,S$3))/(SUMIFS('overall city offline'!$I$2:$I$2047,'overall city offline'!$A$2:$A$2047,$A16,'overall city offline'!$B$2:$B$2047,S$2))</f>
        <v>0.9684668582914161</v>
      </c>
      <c r="T16" s="37">
        <f>(SUMIFS('overall city offline'!$I$2:$I$2047,'overall city offline'!$A$2:$A$2047,$A16,'overall city offline'!$B$2:$B$2047,T$3)*SUMIFS('overall city offline'!$C$2:$C$2047,'overall city offline'!$A$2:$A$2047,$A16,'overall city offline'!$B$2:$B$2047,T$3))/(SUMIFS('overall city offline'!$I$2:$I$2047,'overall city offline'!$A$2:$A$2047,$A16,'overall city offline'!$B$2:$B$2047,T$2))</f>
        <v>1.0898845619632296</v>
      </c>
      <c r="U16" s="37">
        <f>(SUMIFS('overall city offline'!$I$2:$I$2047,'overall city offline'!$A$2:$A$2047,$A16,'overall city offline'!$B$2:$B$2047,U$3)*SUMIFS('overall city offline'!$C$2:$C$2047,'overall city offline'!$A$2:$A$2047,$A16,'overall city offline'!$B$2:$B$2047,U$3))/(SUMIFS('overall city offline'!$I$2:$I$2047,'overall city offline'!$A$2:$A$2047,$A16,'overall city offline'!$B$2:$B$2047,U$2))</f>
        <v>1.1124904093495704</v>
      </c>
      <c r="V16" s="37">
        <f>(SUMIFS('overall city offline'!$I$2:$I$2047,'overall city offline'!$A$2:$A$2047,$A16,'overall city offline'!$B$2:$B$2047,V$3)*SUMIFS('overall city offline'!$C$2:$C$2047,'overall city offline'!$A$2:$A$2047,$A16,'overall city offline'!$B$2:$B$2047,V$3))/(SUMIFS('overall city offline'!$I$2:$I$2047,'overall city offline'!$A$2:$A$2047,$A16,'overall city offline'!$B$2:$B$2047,V$2))</f>
        <v>1.0401834995932981</v>
      </c>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row>
    <row r="17" spans="1:63" x14ac:dyDescent="0.25">
      <c r="A17" s="5" t="s">
        <v>20</v>
      </c>
      <c r="B17" s="37">
        <f>(SUMIFS('overall city offline'!$I$2:$I$2047,'overall city offline'!$A$2:$A$2047,$A17,'overall city offline'!$B$2:$B$2047,B$3)*(SUMIFS('overall city offline'!$C$2:$C$2047,'overall city offline'!$A$2:$A$2047,$A17,'overall city offline'!$B$2:$B$2047,B$3)))/(SUMIFS('overall city offline'!$I$2:$I$2047,'overall city offline'!$A$2:$A$2047,$A17,'overall city offline'!$B$2:$B$2047,B$2))</f>
        <v>0.80989309215416494</v>
      </c>
      <c r="C17" s="37">
        <f>(SUMIFS('overall city offline'!$I$2:$I$2047,'overall city offline'!$A$2:$A$2047,$A17,'overall city offline'!$B$2:$B$2047,C$3)*SUMIFS('overall city offline'!$C$2:$C$2047,'overall city offline'!$A$2:$A$2047,$A17,'overall city offline'!$B$2:$B$2047,C$3))/(SUMIFS('overall city offline'!$I$2:$I$2047,'overall city offline'!$A$2:$A$2047,$A17,'overall city offline'!$B$2:$B$2047,C$2))</f>
        <v>0.87109584002801399</v>
      </c>
      <c r="D17" s="37">
        <f>(SUMIFS('overall city offline'!$I$2:$I$2047,'overall city offline'!$A$2:$A$2047,$A17,'overall city offline'!$B$2:$B$2047,D$3)*SUMIFS('overall city offline'!$C$2:$C$2047,'overall city offline'!$A$2:$A$2047,$A17,'overall city offline'!$B$2:$B$2047,D$3))/(SUMIFS('overall city offline'!$I$2:$I$2047,'overall city offline'!$A$2:$A$2047,$A17,'overall city offline'!$B$2:$B$2047,D$2))</f>
        <v>0.48313882324309421</v>
      </c>
      <c r="E17" s="37">
        <f>(SUMIFS('overall city offline'!$I$2:$I$2047,'overall city offline'!$A$2:$A$2047,$A17,'overall city offline'!$B$2:$B$2047,E$3)*SUMIFS('overall city offline'!$C$2:$C$2047,'overall city offline'!$A$2:$A$2047,$A17,'overall city offline'!$B$2:$B$2047,E$3))/(SUMIFS('overall city offline'!$I$2:$I$2047,'overall city offline'!$A$2:$A$2047,$A17,'overall city offline'!$B$2:$B$2047,E$2))</f>
        <v>9.8319781481545673E-2</v>
      </c>
      <c r="F17" s="37">
        <f>(SUMIFS('overall city offline'!$I$2:$I$2047,'overall city offline'!$A$2:$A$2047,$A17,'overall city offline'!$B$2:$B$2047,F$3)*SUMIFS('overall city offline'!$C$2:$C$2047,'overall city offline'!$A$2:$A$2047,$A17,'overall city offline'!$B$2:$B$2047,F$3))/(SUMIFS('overall city offline'!$I$2:$I$2047,'overall city offline'!$A$2:$A$2047,$A17,'overall city offline'!$B$2:$B$2047,F$2))</f>
        <v>0.10598913645746626</v>
      </c>
      <c r="G17" s="37">
        <f>(SUMIFS('overall city offline'!$I$2:$I$2047,'overall city offline'!$A$2:$A$2047,$A17,'overall city offline'!$B$2:$B$2047,G$3)*SUMIFS('overall city offline'!$C$2:$C$2047,'overall city offline'!$A$2:$A$2047,$A17,'overall city offline'!$B$2:$B$2047,G$3))/(SUMIFS('overall city offline'!$I$2:$I$2047,'overall city offline'!$A$2:$A$2047,$A17,'overall city offline'!$B$2:$B$2047,G$2))</f>
        <v>0.38249507915771896</v>
      </c>
      <c r="H17" s="37">
        <f>(SUMIFS('overall city offline'!$I$2:$I$2047,'overall city offline'!$A$2:$A$2047,$A17,'overall city offline'!$B$2:$B$2047,H$3)*SUMIFS('overall city offline'!$C$2:$C$2047,'overall city offline'!$A$2:$A$2047,$A17,'overall city offline'!$B$2:$B$2047,H$3))/(SUMIFS('overall city offline'!$I$2:$I$2047,'overall city offline'!$A$2:$A$2047,$A17,'overall city offline'!$B$2:$B$2047,H$2))</f>
        <v>0.73976731524124351</v>
      </c>
      <c r="I17" s="37">
        <f>(SUMIFS('overall city offline'!$I$2:$I$2047,'overall city offline'!$A$2:$A$2047,$A17,'overall city offline'!$B$2:$B$2047,I$3)*SUMIFS('overall city offline'!$C$2:$C$2047,'overall city offline'!$A$2:$A$2047,$A17,'overall city offline'!$B$2:$B$2047,I$3))/(SUMIFS('overall city offline'!$I$2:$I$2047,'overall city offline'!$A$2:$A$2047,$A17,'overall city offline'!$B$2:$B$2047,I$2))</f>
        <v>0.84356914256938287</v>
      </c>
      <c r="J17" s="37">
        <f>(SUMIFS('overall city offline'!$I$2:$I$2047,'overall city offline'!$A$2:$A$2047,$A17,'overall city offline'!$B$2:$B$2047,J$3)*SUMIFS('overall city offline'!$C$2:$C$2047,'overall city offline'!$A$2:$A$2047,$A17,'overall city offline'!$B$2:$B$2047,J$3))/(SUMIFS('overall city offline'!$I$2:$I$2047,'overall city offline'!$A$2:$A$2047,$A17,'overall city offline'!$B$2:$B$2047,J$2))</f>
        <v>0.77703978356220704</v>
      </c>
      <c r="K17" s="37">
        <f>(SUMIFS('overall city offline'!$I$2:$I$2047,'overall city offline'!$A$2:$A$2047,$A17,'overall city offline'!$B$2:$B$2047,K$3)*SUMIFS('overall city offline'!$C$2:$C$2047,'overall city offline'!$A$2:$A$2047,$A17,'overall city offline'!$B$2:$B$2047,K$3))/(SUMIFS('overall city offline'!$I$2:$I$2047,'overall city offline'!$A$2:$A$2047,$A17,'overall city offline'!$B$2:$B$2047,K$2))</f>
        <v>0.88181440834692715</v>
      </c>
      <c r="L17" s="37">
        <f>(SUMIFS('overall city offline'!$I$2:$I$2047,'overall city offline'!$A$2:$A$2047,$A17,'overall city offline'!$B$2:$B$2047,L$3)*SUMIFS('overall city offline'!$C$2:$C$2047,'overall city offline'!$A$2:$A$2047,$A17,'overall city offline'!$B$2:$B$2047,L$3))/(SUMIFS('overall city offline'!$I$2:$I$2047,'overall city offline'!$A$2:$A$2047,$A17,'overall city offline'!$B$2:$B$2047,L$2))</f>
        <v>0.22330013938676158</v>
      </c>
      <c r="M17" s="37">
        <f>(SUMIFS('overall city offline'!$I$2:$I$2047,'overall city offline'!$A$2:$A$2047,$A17,'overall city offline'!$B$2:$B$2047,M$3)*SUMIFS('overall city offline'!$C$2:$C$2047,'overall city offline'!$A$2:$A$2047,$A17,'overall city offline'!$B$2:$B$2047,M$3))/(SUMIFS('overall city offline'!$I$2:$I$2047,'overall city offline'!$A$2:$A$2047,$A17,'overall city offline'!$B$2:$B$2047,M$2))</f>
        <v>0.86693534987108112</v>
      </c>
      <c r="N17" s="37">
        <f>(SUMIFS('overall city offline'!$I$2:$I$2047,'overall city offline'!$A$2:$A$2047,$A17,'overall city offline'!$B$2:$B$2047,N$3)*SUMIFS('overall city offline'!$C$2:$C$2047,'overall city offline'!$A$2:$A$2047,$A17,'overall city offline'!$B$2:$B$2047,N$3))/(SUMIFS('overall city offline'!$I$2:$I$2047,'overall city offline'!$A$2:$A$2047,$A17,'overall city offline'!$B$2:$B$2047,N$2))</f>
        <v>8.8477536981237934E-2</v>
      </c>
      <c r="O17" s="37">
        <f>(SUMIFS('overall city offline'!$I$2:$I$2047,'overall city offline'!$A$2:$A$2047,$A17,'overall city offline'!$B$2:$B$2047,O$3)*SUMIFS('overall city offline'!$C$2:$C$2047,'overall city offline'!$A$2:$A$2047,$A17,'overall city offline'!$B$2:$B$2047,O$3))/(SUMIFS('overall city offline'!$I$2:$I$2047,'overall city offline'!$A$2:$A$2047,$A17,'overall city offline'!$B$2:$B$2047,O$2))</f>
        <v>0.10208442455661912</v>
      </c>
      <c r="P17" s="37">
        <f>(SUMIFS('overall city offline'!$I$2:$I$2047,'overall city offline'!$A$2:$A$2047,$A17,'overall city offline'!$B$2:$B$2047,P$3)*SUMIFS('overall city offline'!$C$2:$C$2047,'overall city offline'!$A$2:$A$2047,$A17,'overall city offline'!$B$2:$B$2047,P$3))/(SUMIFS('overall city offline'!$I$2:$I$2047,'overall city offline'!$A$2:$A$2047,$A17,'overall city offline'!$B$2:$B$2047,P$2))</f>
        <v>0.11765821227092849</v>
      </c>
      <c r="Q17" s="37">
        <f>(SUMIFS('overall city offline'!$I$2:$I$2047,'overall city offline'!$A$2:$A$2047,$A17,'overall city offline'!$B$2:$B$2047,Q$3)*SUMIFS('overall city offline'!$C$2:$C$2047,'overall city offline'!$A$2:$A$2047,$A17,'overall city offline'!$B$2:$B$2047,Q$3))/(SUMIFS('overall city offline'!$I$2:$I$2047,'overall city offline'!$A$2:$A$2047,$A17,'overall city offline'!$B$2:$B$2047,Q$2))</f>
        <v>0.70764386277636848</v>
      </c>
      <c r="R17" s="37">
        <f>(SUMIFS('overall city offline'!$I$2:$I$2047,'overall city offline'!$A$2:$A$2047,$A17,'overall city offline'!$B$2:$B$2047,R$3)*SUMIFS('overall city offline'!$C$2:$C$2047,'overall city offline'!$A$2:$A$2047,$A17,'overall city offline'!$B$2:$B$2047,R$3))/(SUMIFS('overall city offline'!$I$2:$I$2047,'overall city offline'!$A$2:$A$2047,$A17,'overall city offline'!$B$2:$B$2047,R$2))</f>
        <v>0.96629805873752384</v>
      </c>
      <c r="S17" s="37">
        <f>(SUMIFS('overall city offline'!$I$2:$I$2047,'overall city offline'!$A$2:$A$2047,$A17,'overall city offline'!$B$2:$B$2047,S$3)*SUMIFS('overall city offline'!$C$2:$C$2047,'overall city offline'!$A$2:$A$2047,$A17,'overall city offline'!$B$2:$B$2047,S$3))/(SUMIFS('overall city offline'!$I$2:$I$2047,'overall city offline'!$A$2:$A$2047,$A17,'overall city offline'!$B$2:$B$2047,S$2))</f>
        <v>0.89541448054249628</v>
      </c>
      <c r="T17" s="37">
        <f>(SUMIFS('overall city offline'!$I$2:$I$2047,'overall city offline'!$A$2:$A$2047,$A17,'overall city offline'!$B$2:$B$2047,T$3)*SUMIFS('overall city offline'!$C$2:$C$2047,'overall city offline'!$A$2:$A$2047,$A17,'overall city offline'!$B$2:$B$2047,T$3))/(SUMIFS('overall city offline'!$I$2:$I$2047,'overall city offline'!$A$2:$A$2047,$A17,'overall city offline'!$B$2:$B$2047,T$2))</f>
        <v>0.92448332275343603</v>
      </c>
      <c r="U17" s="37">
        <f>(SUMIFS('overall city offline'!$I$2:$I$2047,'overall city offline'!$A$2:$A$2047,$A17,'overall city offline'!$B$2:$B$2047,U$3)*SUMIFS('overall city offline'!$C$2:$C$2047,'overall city offline'!$A$2:$A$2047,$A17,'overall city offline'!$B$2:$B$2047,U$3))/(SUMIFS('overall city offline'!$I$2:$I$2047,'overall city offline'!$A$2:$A$2047,$A17,'overall city offline'!$B$2:$B$2047,U$2))</f>
        <v>0.94558679707274895</v>
      </c>
      <c r="V17" s="37">
        <f>(SUMIFS('overall city offline'!$I$2:$I$2047,'overall city offline'!$A$2:$A$2047,$A17,'overall city offline'!$B$2:$B$2047,V$3)*SUMIFS('overall city offline'!$C$2:$C$2047,'overall city offline'!$A$2:$A$2047,$A17,'overall city offline'!$B$2:$B$2047,V$3))/(SUMIFS('overall city offline'!$I$2:$I$2047,'overall city offline'!$A$2:$A$2047,$A17,'overall city offline'!$B$2:$B$2047,V$2))</f>
        <v>0.83862577558830731</v>
      </c>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row>
    <row r="18" spans="1:63" x14ac:dyDescent="0.25">
      <c r="A18" s="5" t="s">
        <v>21</v>
      </c>
      <c r="B18" s="37">
        <f>(SUMIFS('overall city offline'!$I$2:$I$2047,'overall city offline'!$A$2:$A$2047,$A18,'overall city offline'!$B$2:$B$2047,B$3)*(SUMIFS('overall city offline'!$C$2:$C$2047,'overall city offline'!$A$2:$A$2047,$A18,'overall city offline'!$B$2:$B$2047,B$3)))/(SUMIFS('overall city offline'!$I$2:$I$2047,'overall city offline'!$A$2:$A$2047,$A18,'overall city offline'!$B$2:$B$2047,B$2))</f>
        <v>0.83527198888328957</v>
      </c>
      <c r="C18" s="37">
        <f>(SUMIFS('overall city offline'!$I$2:$I$2047,'overall city offline'!$A$2:$A$2047,$A18,'overall city offline'!$B$2:$B$2047,C$3)*SUMIFS('overall city offline'!$C$2:$C$2047,'overall city offline'!$A$2:$A$2047,$A18,'overall city offline'!$B$2:$B$2047,C$3))/(SUMIFS('overall city offline'!$I$2:$I$2047,'overall city offline'!$A$2:$A$2047,$A18,'overall city offline'!$B$2:$B$2047,C$2))</f>
        <v>0.82198118211860771</v>
      </c>
      <c r="D18" s="37">
        <f>(SUMIFS('overall city offline'!$I$2:$I$2047,'overall city offline'!$A$2:$A$2047,$A18,'overall city offline'!$B$2:$B$2047,D$3)*SUMIFS('overall city offline'!$C$2:$C$2047,'overall city offline'!$A$2:$A$2047,$A18,'overall city offline'!$B$2:$B$2047,D$3))/(SUMIFS('overall city offline'!$I$2:$I$2047,'overall city offline'!$A$2:$A$2047,$A18,'overall city offline'!$B$2:$B$2047,D$2))</f>
        <v>0.49435198556306303</v>
      </c>
      <c r="E18" s="37">
        <f>(SUMIFS('overall city offline'!$I$2:$I$2047,'overall city offline'!$A$2:$A$2047,$A18,'overall city offline'!$B$2:$B$2047,E$3)*SUMIFS('overall city offline'!$C$2:$C$2047,'overall city offline'!$A$2:$A$2047,$A18,'overall city offline'!$B$2:$B$2047,E$3))/(SUMIFS('overall city offline'!$I$2:$I$2047,'overall city offline'!$A$2:$A$2047,$A18,'overall city offline'!$B$2:$B$2047,E$2))</f>
        <v>7.5450646014383865E-2</v>
      </c>
      <c r="F18" s="37">
        <f>(SUMIFS('overall city offline'!$I$2:$I$2047,'overall city offline'!$A$2:$A$2047,$A18,'overall city offline'!$B$2:$B$2047,F$3)*SUMIFS('overall city offline'!$C$2:$C$2047,'overall city offline'!$A$2:$A$2047,$A18,'overall city offline'!$B$2:$B$2047,F$3))/(SUMIFS('overall city offline'!$I$2:$I$2047,'overall city offline'!$A$2:$A$2047,$A18,'overall city offline'!$B$2:$B$2047,F$2))</f>
        <v>9.9227799746998649E-2</v>
      </c>
      <c r="G18" s="37">
        <f>(SUMIFS('overall city offline'!$I$2:$I$2047,'overall city offline'!$A$2:$A$2047,$A18,'overall city offline'!$B$2:$B$2047,G$3)*SUMIFS('overall city offline'!$C$2:$C$2047,'overall city offline'!$A$2:$A$2047,$A18,'overall city offline'!$B$2:$B$2047,G$3))/(SUMIFS('overall city offline'!$I$2:$I$2047,'overall city offline'!$A$2:$A$2047,$A18,'overall city offline'!$B$2:$B$2047,G$2))</f>
        <v>0.24994655999186138</v>
      </c>
      <c r="H18" s="37">
        <f>(SUMIFS('overall city offline'!$I$2:$I$2047,'overall city offline'!$A$2:$A$2047,$A18,'overall city offline'!$B$2:$B$2047,H$3)*SUMIFS('overall city offline'!$C$2:$C$2047,'overall city offline'!$A$2:$A$2047,$A18,'overall city offline'!$B$2:$B$2047,H$3))/(SUMIFS('overall city offline'!$I$2:$I$2047,'overall city offline'!$A$2:$A$2047,$A18,'overall city offline'!$B$2:$B$2047,H$2))</f>
        <v>0.75918833288403553</v>
      </c>
      <c r="I18" s="37">
        <f>(SUMIFS('overall city offline'!$I$2:$I$2047,'overall city offline'!$A$2:$A$2047,$A18,'overall city offline'!$B$2:$B$2047,I$3)*SUMIFS('overall city offline'!$C$2:$C$2047,'overall city offline'!$A$2:$A$2047,$A18,'overall city offline'!$B$2:$B$2047,I$3))/(SUMIFS('overall city offline'!$I$2:$I$2047,'overall city offline'!$A$2:$A$2047,$A18,'overall city offline'!$B$2:$B$2047,I$2))</f>
        <v>0.90902720829836448</v>
      </c>
      <c r="J18" s="37">
        <f>(SUMIFS('overall city offline'!$I$2:$I$2047,'overall city offline'!$A$2:$A$2047,$A18,'overall city offline'!$B$2:$B$2047,J$3)*SUMIFS('overall city offline'!$C$2:$C$2047,'overall city offline'!$A$2:$A$2047,$A18,'overall city offline'!$B$2:$B$2047,J$3))/(SUMIFS('overall city offline'!$I$2:$I$2047,'overall city offline'!$A$2:$A$2047,$A18,'overall city offline'!$B$2:$B$2047,J$2))</f>
        <v>0.77541903271335544</v>
      </c>
      <c r="K18" s="37">
        <f>(SUMIFS('overall city offline'!$I$2:$I$2047,'overall city offline'!$A$2:$A$2047,$A18,'overall city offline'!$B$2:$B$2047,K$3)*SUMIFS('overall city offline'!$C$2:$C$2047,'overall city offline'!$A$2:$A$2047,$A18,'overall city offline'!$B$2:$B$2047,K$3))/(SUMIFS('overall city offline'!$I$2:$I$2047,'overall city offline'!$A$2:$A$2047,$A18,'overall city offline'!$B$2:$B$2047,K$2))</f>
        <v>0.53381770482302737</v>
      </c>
      <c r="L18" s="37">
        <f>(SUMIFS('overall city offline'!$I$2:$I$2047,'overall city offline'!$A$2:$A$2047,$A18,'overall city offline'!$B$2:$B$2047,L$3)*SUMIFS('overall city offline'!$C$2:$C$2047,'overall city offline'!$A$2:$A$2047,$A18,'overall city offline'!$B$2:$B$2047,L$3))/(SUMIFS('overall city offline'!$I$2:$I$2047,'overall city offline'!$A$2:$A$2047,$A18,'overall city offline'!$B$2:$B$2047,L$2))</f>
        <v>0.77586622654177162</v>
      </c>
      <c r="M18" s="37">
        <f>(SUMIFS('overall city offline'!$I$2:$I$2047,'overall city offline'!$A$2:$A$2047,$A18,'overall city offline'!$B$2:$B$2047,M$3)*SUMIFS('overall city offline'!$C$2:$C$2047,'overall city offline'!$A$2:$A$2047,$A18,'overall city offline'!$B$2:$B$2047,M$3))/(SUMIFS('overall city offline'!$I$2:$I$2047,'overall city offline'!$A$2:$A$2047,$A18,'overall city offline'!$B$2:$B$2047,M$2))</f>
        <v>0.68846860961353873</v>
      </c>
      <c r="N18" s="37">
        <f>(SUMIFS('overall city offline'!$I$2:$I$2047,'overall city offline'!$A$2:$A$2047,$A18,'overall city offline'!$B$2:$B$2047,N$3)*SUMIFS('overall city offline'!$C$2:$C$2047,'overall city offline'!$A$2:$A$2047,$A18,'overall city offline'!$B$2:$B$2047,N$3))/(SUMIFS('overall city offline'!$I$2:$I$2047,'overall city offline'!$A$2:$A$2047,$A18,'overall city offline'!$B$2:$B$2047,N$2))</f>
        <v>8.8013600128832178E-2</v>
      </c>
      <c r="O18" s="37">
        <f>(SUMIFS('overall city offline'!$I$2:$I$2047,'overall city offline'!$A$2:$A$2047,$A18,'overall city offline'!$B$2:$B$2047,O$3)*SUMIFS('overall city offline'!$C$2:$C$2047,'overall city offline'!$A$2:$A$2047,$A18,'overall city offline'!$B$2:$B$2047,O$3))/(SUMIFS('overall city offline'!$I$2:$I$2047,'overall city offline'!$A$2:$A$2047,$A18,'overall city offline'!$B$2:$B$2047,O$2))</f>
        <v>9.3507958833388458E-2</v>
      </c>
      <c r="P18" s="37">
        <f>(SUMIFS('overall city offline'!$I$2:$I$2047,'overall city offline'!$A$2:$A$2047,$A18,'overall city offline'!$B$2:$B$2047,P$3)*SUMIFS('overall city offline'!$C$2:$C$2047,'overall city offline'!$A$2:$A$2047,$A18,'overall city offline'!$B$2:$B$2047,P$3))/(SUMIFS('overall city offline'!$I$2:$I$2047,'overall city offline'!$A$2:$A$2047,$A18,'overall city offline'!$B$2:$B$2047,P$2))</f>
        <v>0.15974187833087122</v>
      </c>
      <c r="Q18" s="37">
        <f>(SUMIFS('overall city offline'!$I$2:$I$2047,'overall city offline'!$A$2:$A$2047,$A18,'overall city offline'!$B$2:$B$2047,Q$3)*SUMIFS('overall city offline'!$C$2:$C$2047,'overall city offline'!$A$2:$A$2047,$A18,'overall city offline'!$B$2:$B$2047,Q$3))/(SUMIFS('overall city offline'!$I$2:$I$2047,'overall city offline'!$A$2:$A$2047,$A18,'overall city offline'!$B$2:$B$2047,Q$2))</f>
        <v>0.82971001317949766</v>
      </c>
      <c r="R18" s="37">
        <f>(SUMIFS('overall city offline'!$I$2:$I$2047,'overall city offline'!$A$2:$A$2047,$A18,'overall city offline'!$B$2:$B$2047,R$3)*SUMIFS('overall city offline'!$C$2:$C$2047,'overall city offline'!$A$2:$A$2047,$A18,'overall city offline'!$B$2:$B$2047,R$3))/(SUMIFS('overall city offline'!$I$2:$I$2047,'overall city offline'!$A$2:$A$2047,$A18,'overall city offline'!$B$2:$B$2047,R$2))</f>
        <v>0.92163108652631565</v>
      </c>
      <c r="S18" s="37">
        <f>(SUMIFS('overall city offline'!$I$2:$I$2047,'overall city offline'!$A$2:$A$2047,$A18,'overall city offline'!$B$2:$B$2047,S$3)*SUMIFS('overall city offline'!$C$2:$C$2047,'overall city offline'!$A$2:$A$2047,$A18,'overall city offline'!$B$2:$B$2047,S$3))/(SUMIFS('overall city offline'!$I$2:$I$2047,'overall city offline'!$A$2:$A$2047,$A18,'overall city offline'!$B$2:$B$2047,S$2))</f>
        <v>0.91271213163090348</v>
      </c>
      <c r="T18" s="37">
        <f>(SUMIFS('overall city offline'!$I$2:$I$2047,'overall city offline'!$A$2:$A$2047,$A18,'overall city offline'!$B$2:$B$2047,T$3)*SUMIFS('overall city offline'!$C$2:$C$2047,'overall city offline'!$A$2:$A$2047,$A18,'overall city offline'!$B$2:$B$2047,T$3))/(SUMIFS('overall city offline'!$I$2:$I$2047,'overall city offline'!$A$2:$A$2047,$A18,'overall city offline'!$B$2:$B$2047,T$2))</f>
        <v>0.94765061435635345</v>
      </c>
      <c r="U18" s="37">
        <f>(SUMIFS('overall city offline'!$I$2:$I$2047,'overall city offline'!$A$2:$A$2047,$A18,'overall city offline'!$B$2:$B$2047,U$3)*SUMIFS('overall city offline'!$C$2:$C$2047,'overall city offline'!$A$2:$A$2047,$A18,'overall city offline'!$B$2:$B$2047,U$3))/(SUMIFS('overall city offline'!$I$2:$I$2047,'overall city offline'!$A$2:$A$2047,$A18,'overall city offline'!$B$2:$B$2047,U$2))</f>
        <v>0.98274196082033138</v>
      </c>
      <c r="V18" s="37">
        <f>(SUMIFS('overall city offline'!$I$2:$I$2047,'overall city offline'!$A$2:$A$2047,$A18,'overall city offline'!$B$2:$B$2047,V$3)*SUMIFS('overall city offline'!$C$2:$C$2047,'overall city offline'!$A$2:$A$2047,$A18,'overall city offline'!$B$2:$B$2047,V$3))/(SUMIFS('overall city offline'!$I$2:$I$2047,'overall city offline'!$A$2:$A$2047,$A18,'overall city offline'!$B$2:$B$2047,V$2))</f>
        <v>0.92493138920922002</v>
      </c>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row>
    <row r="19" spans="1:63" x14ac:dyDescent="0.25">
      <c r="A19" s="5" t="s">
        <v>22</v>
      </c>
      <c r="B19" s="37">
        <f>(SUMIFS('overall city offline'!$I$2:$I$2047,'overall city offline'!$A$2:$A$2047,$A19,'overall city offline'!$B$2:$B$2047,B$3)*(SUMIFS('overall city offline'!$C$2:$C$2047,'overall city offline'!$A$2:$A$2047,$A19,'overall city offline'!$B$2:$B$2047,B$3)))/(SUMIFS('overall city offline'!$I$2:$I$2047,'overall city offline'!$A$2:$A$2047,$A19,'overall city offline'!$B$2:$B$2047,B$2))</f>
        <v>0.89115806111051221</v>
      </c>
      <c r="C19" s="37">
        <f>(SUMIFS('overall city offline'!$I$2:$I$2047,'overall city offline'!$A$2:$A$2047,$A19,'overall city offline'!$B$2:$B$2047,C$3)*SUMIFS('overall city offline'!$C$2:$C$2047,'overall city offline'!$A$2:$A$2047,$A19,'overall city offline'!$B$2:$B$2047,C$3))/(SUMIFS('overall city offline'!$I$2:$I$2047,'overall city offline'!$A$2:$A$2047,$A19,'overall city offline'!$B$2:$B$2047,C$2))</f>
        <v>0.97972049106993209</v>
      </c>
      <c r="D19" s="37">
        <f>(SUMIFS('overall city offline'!$I$2:$I$2047,'overall city offline'!$A$2:$A$2047,$A19,'overall city offline'!$B$2:$B$2047,D$3)*SUMIFS('overall city offline'!$C$2:$C$2047,'overall city offline'!$A$2:$A$2047,$A19,'overall city offline'!$B$2:$B$2047,D$3))/(SUMIFS('overall city offline'!$I$2:$I$2047,'overall city offline'!$A$2:$A$2047,$A19,'overall city offline'!$B$2:$B$2047,D$2))</f>
        <v>0.63082881651219014</v>
      </c>
      <c r="E19" s="37">
        <f>(SUMIFS('overall city offline'!$I$2:$I$2047,'overall city offline'!$A$2:$A$2047,$A19,'overall city offline'!$B$2:$B$2047,E$3)*SUMIFS('overall city offline'!$C$2:$C$2047,'overall city offline'!$A$2:$A$2047,$A19,'overall city offline'!$B$2:$B$2047,E$3))/(SUMIFS('overall city offline'!$I$2:$I$2047,'overall city offline'!$A$2:$A$2047,$A19,'overall city offline'!$B$2:$B$2047,E$2))</f>
        <v>0.17305171868771646</v>
      </c>
      <c r="F19" s="37">
        <f>(SUMIFS('overall city offline'!$I$2:$I$2047,'overall city offline'!$A$2:$A$2047,$A19,'overall city offline'!$B$2:$B$2047,F$3)*SUMIFS('overall city offline'!$C$2:$C$2047,'overall city offline'!$A$2:$A$2047,$A19,'overall city offline'!$B$2:$B$2047,F$3))/(SUMIFS('overall city offline'!$I$2:$I$2047,'overall city offline'!$A$2:$A$2047,$A19,'overall city offline'!$B$2:$B$2047,F$2))</f>
        <v>0.21200597276484445</v>
      </c>
      <c r="G19" s="37">
        <f>(SUMIFS('overall city offline'!$I$2:$I$2047,'overall city offline'!$A$2:$A$2047,$A19,'overall city offline'!$B$2:$B$2047,G$3)*SUMIFS('overall city offline'!$C$2:$C$2047,'overall city offline'!$A$2:$A$2047,$A19,'overall city offline'!$B$2:$B$2047,G$3))/(SUMIFS('overall city offline'!$I$2:$I$2047,'overall city offline'!$A$2:$A$2047,$A19,'overall city offline'!$B$2:$B$2047,G$2))</f>
        <v>0.6384344053304517</v>
      </c>
      <c r="H19" s="37">
        <f>(SUMIFS('overall city offline'!$I$2:$I$2047,'overall city offline'!$A$2:$A$2047,$A19,'overall city offline'!$B$2:$B$2047,H$3)*SUMIFS('overall city offline'!$C$2:$C$2047,'overall city offline'!$A$2:$A$2047,$A19,'overall city offline'!$B$2:$B$2047,H$3))/(SUMIFS('overall city offline'!$I$2:$I$2047,'overall city offline'!$A$2:$A$2047,$A19,'overall city offline'!$B$2:$B$2047,H$2))</f>
        <v>0.95150091608238019</v>
      </c>
      <c r="I19" s="37">
        <f>(SUMIFS('overall city offline'!$I$2:$I$2047,'overall city offline'!$A$2:$A$2047,$A19,'overall city offline'!$B$2:$B$2047,I$3)*SUMIFS('overall city offline'!$C$2:$C$2047,'overall city offline'!$A$2:$A$2047,$A19,'overall city offline'!$B$2:$B$2047,I$3))/(SUMIFS('overall city offline'!$I$2:$I$2047,'overall city offline'!$A$2:$A$2047,$A19,'overall city offline'!$B$2:$B$2047,I$2))</f>
        <v>0.97468205360585758</v>
      </c>
      <c r="J19" s="37">
        <f>(SUMIFS('overall city offline'!$I$2:$I$2047,'overall city offline'!$A$2:$A$2047,$A19,'overall city offline'!$B$2:$B$2047,J$3)*SUMIFS('overall city offline'!$C$2:$C$2047,'overall city offline'!$A$2:$A$2047,$A19,'overall city offline'!$B$2:$B$2047,J$3))/(SUMIFS('overall city offline'!$I$2:$I$2047,'overall city offline'!$A$2:$A$2047,$A19,'overall city offline'!$B$2:$B$2047,J$2))</f>
        <v>0.92462534527301476</v>
      </c>
      <c r="K19" s="37">
        <f>(SUMIFS('overall city offline'!$I$2:$I$2047,'overall city offline'!$A$2:$A$2047,$A19,'overall city offline'!$B$2:$B$2047,K$3)*SUMIFS('overall city offline'!$C$2:$C$2047,'overall city offline'!$A$2:$A$2047,$A19,'overall city offline'!$B$2:$B$2047,K$3))/(SUMIFS('overall city offline'!$I$2:$I$2047,'overall city offline'!$A$2:$A$2047,$A19,'overall city offline'!$B$2:$B$2047,K$2))</f>
        <v>0.96296529765857142</v>
      </c>
      <c r="L19" s="37">
        <f>(SUMIFS('overall city offline'!$I$2:$I$2047,'overall city offline'!$A$2:$A$2047,$A19,'overall city offline'!$B$2:$B$2047,L$3)*SUMIFS('overall city offline'!$C$2:$C$2047,'overall city offline'!$A$2:$A$2047,$A19,'overall city offline'!$B$2:$B$2047,L$3))/(SUMIFS('overall city offline'!$I$2:$I$2047,'overall city offline'!$A$2:$A$2047,$A19,'overall city offline'!$B$2:$B$2047,L$2))</f>
        <v>0.34123679334356616</v>
      </c>
      <c r="M19" s="37">
        <f>(SUMIFS('overall city offline'!$I$2:$I$2047,'overall city offline'!$A$2:$A$2047,$A19,'overall city offline'!$B$2:$B$2047,M$3)*SUMIFS('overall city offline'!$C$2:$C$2047,'overall city offline'!$A$2:$A$2047,$A19,'overall city offline'!$B$2:$B$2047,M$3))/(SUMIFS('overall city offline'!$I$2:$I$2047,'overall city offline'!$A$2:$A$2047,$A19,'overall city offline'!$B$2:$B$2047,M$2))</f>
        <v>0.7811472898531503</v>
      </c>
      <c r="N19" s="37">
        <f>(SUMIFS('overall city offline'!$I$2:$I$2047,'overall city offline'!$A$2:$A$2047,$A19,'overall city offline'!$B$2:$B$2047,N$3)*SUMIFS('overall city offline'!$C$2:$C$2047,'overall city offline'!$A$2:$A$2047,$A19,'overall city offline'!$B$2:$B$2047,N$3))/(SUMIFS('overall city offline'!$I$2:$I$2047,'overall city offline'!$A$2:$A$2047,$A19,'overall city offline'!$B$2:$B$2047,N$2))</f>
        <v>0.20680480726187081</v>
      </c>
      <c r="O19" s="37">
        <f>(SUMIFS('overall city offline'!$I$2:$I$2047,'overall city offline'!$A$2:$A$2047,$A19,'overall city offline'!$B$2:$B$2047,O$3)*SUMIFS('overall city offline'!$C$2:$C$2047,'overall city offline'!$A$2:$A$2047,$A19,'overall city offline'!$B$2:$B$2047,O$3))/(SUMIFS('overall city offline'!$I$2:$I$2047,'overall city offline'!$A$2:$A$2047,$A19,'overall city offline'!$B$2:$B$2047,O$2))</f>
        <v>0.21952941741341722</v>
      </c>
      <c r="P19" s="37">
        <f>(SUMIFS('overall city offline'!$I$2:$I$2047,'overall city offline'!$A$2:$A$2047,$A19,'overall city offline'!$B$2:$B$2047,P$3)*SUMIFS('overall city offline'!$C$2:$C$2047,'overall city offline'!$A$2:$A$2047,$A19,'overall city offline'!$B$2:$B$2047,P$3))/(SUMIFS('overall city offline'!$I$2:$I$2047,'overall city offline'!$A$2:$A$2047,$A19,'overall city offline'!$B$2:$B$2047,P$2))</f>
        <v>0.27023211442232042</v>
      </c>
      <c r="Q19" s="37">
        <f>(SUMIFS('overall city offline'!$I$2:$I$2047,'overall city offline'!$A$2:$A$2047,$A19,'overall city offline'!$B$2:$B$2047,Q$3)*SUMIFS('overall city offline'!$C$2:$C$2047,'overall city offline'!$A$2:$A$2047,$A19,'overall city offline'!$B$2:$B$2047,Q$3))/(SUMIFS('overall city offline'!$I$2:$I$2047,'overall city offline'!$A$2:$A$2047,$A19,'overall city offline'!$B$2:$B$2047,Q$2))</f>
        <v>0.97213122457226153</v>
      </c>
      <c r="R19" s="37">
        <f>(SUMIFS('overall city offline'!$I$2:$I$2047,'overall city offline'!$A$2:$A$2047,$A19,'overall city offline'!$B$2:$B$2047,R$3)*SUMIFS('overall city offline'!$C$2:$C$2047,'overall city offline'!$A$2:$A$2047,$A19,'overall city offline'!$B$2:$B$2047,R$3))/(SUMIFS('overall city offline'!$I$2:$I$2047,'overall city offline'!$A$2:$A$2047,$A19,'overall city offline'!$B$2:$B$2047,R$2))</f>
        <v>1.1088994893390813</v>
      </c>
      <c r="S19" s="37">
        <f>(SUMIFS('overall city offline'!$I$2:$I$2047,'overall city offline'!$A$2:$A$2047,$A19,'overall city offline'!$B$2:$B$2047,S$3)*SUMIFS('overall city offline'!$C$2:$C$2047,'overall city offline'!$A$2:$A$2047,$A19,'overall city offline'!$B$2:$B$2047,S$3))/(SUMIFS('overall city offline'!$I$2:$I$2047,'overall city offline'!$A$2:$A$2047,$A19,'overall city offline'!$B$2:$B$2047,S$2))</f>
        <v>1.0251504579470656</v>
      </c>
      <c r="T19" s="37">
        <f>(SUMIFS('overall city offline'!$I$2:$I$2047,'overall city offline'!$A$2:$A$2047,$A19,'overall city offline'!$B$2:$B$2047,T$3)*SUMIFS('overall city offline'!$C$2:$C$2047,'overall city offline'!$A$2:$A$2047,$A19,'overall city offline'!$B$2:$B$2047,T$3))/(SUMIFS('overall city offline'!$I$2:$I$2047,'overall city offline'!$A$2:$A$2047,$A19,'overall city offline'!$B$2:$B$2047,T$2))</f>
        <v>1.0294191338213143</v>
      </c>
      <c r="U19" s="37">
        <f>(SUMIFS('overall city offline'!$I$2:$I$2047,'overall city offline'!$A$2:$A$2047,$A19,'overall city offline'!$B$2:$B$2047,U$3)*SUMIFS('overall city offline'!$C$2:$C$2047,'overall city offline'!$A$2:$A$2047,$A19,'overall city offline'!$B$2:$B$2047,U$3))/(SUMIFS('overall city offline'!$I$2:$I$2047,'overall city offline'!$A$2:$A$2047,$A19,'overall city offline'!$B$2:$B$2047,U$2))</f>
        <v>1.0253762534049968</v>
      </c>
      <c r="V19" s="37">
        <f>(SUMIFS('overall city offline'!$I$2:$I$2047,'overall city offline'!$A$2:$A$2047,$A19,'overall city offline'!$B$2:$B$2047,V$3)*SUMIFS('overall city offline'!$C$2:$C$2047,'overall city offline'!$A$2:$A$2047,$A19,'overall city offline'!$B$2:$B$2047,V$3))/(SUMIFS('overall city offline'!$I$2:$I$2047,'overall city offline'!$A$2:$A$2047,$A19,'overall city offline'!$B$2:$B$2047,V$2))</f>
        <v>0.95565838157559113</v>
      </c>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row>
    <row r="20" spans="1:63" x14ac:dyDescent="0.25">
      <c r="A20" s="5" t="s">
        <v>23</v>
      </c>
      <c r="B20" s="37">
        <f>(SUMIFS('overall city offline'!$I$2:$I$2047,'overall city offline'!$A$2:$A$2047,$A20,'overall city offline'!$B$2:$B$2047,B$3)*(SUMIFS('overall city offline'!$C$2:$C$2047,'overall city offline'!$A$2:$A$2047,$A20,'overall city offline'!$B$2:$B$2047,B$3)))/(SUMIFS('overall city offline'!$I$2:$I$2047,'overall city offline'!$A$2:$A$2047,$A20,'overall city offline'!$B$2:$B$2047,B$2))</f>
        <v>0.90192764625030486</v>
      </c>
      <c r="C20" s="37">
        <f>(SUMIFS('overall city offline'!$I$2:$I$2047,'overall city offline'!$A$2:$A$2047,$A20,'overall city offline'!$B$2:$B$2047,C$3)*SUMIFS('overall city offline'!$C$2:$C$2047,'overall city offline'!$A$2:$A$2047,$A20,'overall city offline'!$B$2:$B$2047,C$3))/(SUMIFS('overall city offline'!$I$2:$I$2047,'overall city offline'!$A$2:$A$2047,$A20,'overall city offline'!$B$2:$B$2047,C$2))</f>
        <v>0.93076886791777103</v>
      </c>
      <c r="D20" s="37">
        <f>(SUMIFS('overall city offline'!$I$2:$I$2047,'overall city offline'!$A$2:$A$2047,$A20,'overall city offline'!$B$2:$B$2047,D$3)*SUMIFS('overall city offline'!$C$2:$C$2047,'overall city offline'!$A$2:$A$2047,$A20,'overall city offline'!$B$2:$B$2047,D$3))/(SUMIFS('overall city offline'!$I$2:$I$2047,'overall city offline'!$A$2:$A$2047,$A20,'overall city offline'!$B$2:$B$2047,D$2))</f>
        <v>0.56146652074529646</v>
      </c>
      <c r="E20" s="37">
        <f>(SUMIFS('overall city offline'!$I$2:$I$2047,'overall city offline'!$A$2:$A$2047,$A20,'overall city offline'!$B$2:$B$2047,E$3)*SUMIFS('overall city offline'!$C$2:$C$2047,'overall city offline'!$A$2:$A$2047,$A20,'overall city offline'!$B$2:$B$2047,E$3))/(SUMIFS('overall city offline'!$I$2:$I$2047,'overall city offline'!$A$2:$A$2047,$A20,'overall city offline'!$B$2:$B$2047,E$2))</f>
        <v>0.12821768565572061</v>
      </c>
      <c r="F20" s="37">
        <f>(SUMIFS('overall city offline'!$I$2:$I$2047,'overall city offline'!$A$2:$A$2047,$A20,'overall city offline'!$B$2:$B$2047,F$3)*SUMIFS('overall city offline'!$C$2:$C$2047,'overall city offline'!$A$2:$A$2047,$A20,'overall city offline'!$B$2:$B$2047,F$3))/(SUMIFS('overall city offline'!$I$2:$I$2047,'overall city offline'!$A$2:$A$2047,$A20,'overall city offline'!$B$2:$B$2047,F$2))</f>
        <v>0.17470535044818614</v>
      </c>
      <c r="G20" s="37">
        <f>(SUMIFS('overall city offline'!$I$2:$I$2047,'overall city offline'!$A$2:$A$2047,$A20,'overall city offline'!$B$2:$B$2047,G$3)*SUMIFS('overall city offline'!$C$2:$C$2047,'overall city offline'!$A$2:$A$2047,$A20,'overall city offline'!$B$2:$B$2047,G$3))/(SUMIFS('overall city offline'!$I$2:$I$2047,'overall city offline'!$A$2:$A$2047,$A20,'overall city offline'!$B$2:$B$2047,G$2))</f>
        <v>0.57852699502319371</v>
      </c>
      <c r="H20" s="37">
        <f>(SUMIFS('overall city offline'!$I$2:$I$2047,'overall city offline'!$A$2:$A$2047,$A20,'overall city offline'!$B$2:$B$2047,H$3)*SUMIFS('overall city offline'!$C$2:$C$2047,'overall city offline'!$A$2:$A$2047,$A20,'overall city offline'!$B$2:$B$2047,H$3))/(SUMIFS('overall city offline'!$I$2:$I$2047,'overall city offline'!$A$2:$A$2047,$A20,'overall city offline'!$B$2:$B$2047,H$2))</f>
        <v>0.91130498348398692</v>
      </c>
      <c r="I20" s="37">
        <f>(SUMIFS('overall city offline'!$I$2:$I$2047,'overall city offline'!$A$2:$A$2047,$A20,'overall city offline'!$B$2:$B$2047,I$3)*SUMIFS('overall city offline'!$C$2:$C$2047,'overall city offline'!$A$2:$A$2047,$A20,'overall city offline'!$B$2:$B$2047,I$3))/(SUMIFS('overall city offline'!$I$2:$I$2047,'overall city offline'!$A$2:$A$2047,$A20,'overall city offline'!$B$2:$B$2047,I$2))</f>
        <v>0.962684978181645</v>
      </c>
      <c r="J20" s="37">
        <f>(SUMIFS('overall city offline'!$I$2:$I$2047,'overall city offline'!$A$2:$A$2047,$A20,'overall city offline'!$B$2:$B$2047,J$3)*SUMIFS('overall city offline'!$C$2:$C$2047,'overall city offline'!$A$2:$A$2047,$A20,'overall city offline'!$B$2:$B$2047,J$3))/(SUMIFS('overall city offline'!$I$2:$I$2047,'overall city offline'!$A$2:$A$2047,$A20,'overall city offline'!$B$2:$B$2047,J$2))</f>
        <v>0.87349159016386901</v>
      </c>
      <c r="K20" s="37">
        <f>(SUMIFS('overall city offline'!$I$2:$I$2047,'overall city offline'!$A$2:$A$2047,$A20,'overall city offline'!$B$2:$B$2047,K$3)*SUMIFS('overall city offline'!$C$2:$C$2047,'overall city offline'!$A$2:$A$2047,$A20,'overall city offline'!$B$2:$B$2047,K$3))/(SUMIFS('overall city offline'!$I$2:$I$2047,'overall city offline'!$A$2:$A$2047,$A20,'overall city offline'!$B$2:$B$2047,K$2))</f>
        <v>0.94667504603506947</v>
      </c>
      <c r="L20" s="37">
        <f>(SUMIFS('overall city offline'!$I$2:$I$2047,'overall city offline'!$A$2:$A$2047,$A20,'overall city offline'!$B$2:$B$2047,L$3)*SUMIFS('overall city offline'!$C$2:$C$2047,'overall city offline'!$A$2:$A$2047,$A20,'overall city offline'!$B$2:$B$2047,L$3))/(SUMIFS('overall city offline'!$I$2:$I$2047,'overall city offline'!$A$2:$A$2047,$A20,'overall city offline'!$B$2:$B$2047,L$2))</f>
        <v>0.31216929255384629</v>
      </c>
      <c r="M20" s="37">
        <f>(SUMIFS('overall city offline'!$I$2:$I$2047,'overall city offline'!$A$2:$A$2047,$A20,'overall city offline'!$B$2:$B$2047,M$3)*SUMIFS('overall city offline'!$C$2:$C$2047,'overall city offline'!$A$2:$A$2047,$A20,'overall city offline'!$B$2:$B$2047,M$3))/(SUMIFS('overall city offline'!$I$2:$I$2047,'overall city offline'!$A$2:$A$2047,$A20,'overall city offline'!$B$2:$B$2047,M$2))</f>
        <v>1.1196602519893724</v>
      </c>
      <c r="N20" s="37">
        <f>(SUMIFS('overall city offline'!$I$2:$I$2047,'overall city offline'!$A$2:$A$2047,$A20,'overall city offline'!$B$2:$B$2047,N$3)*SUMIFS('overall city offline'!$C$2:$C$2047,'overall city offline'!$A$2:$A$2047,$A20,'overall city offline'!$B$2:$B$2047,N$3))/(SUMIFS('overall city offline'!$I$2:$I$2047,'overall city offline'!$A$2:$A$2047,$A20,'overall city offline'!$B$2:$B$2047,N$2))</f>
        <v>0.17290540995336309</v>
      </c>
      <c r="O20" s="37">
        <f>(SUMIFS('overall city offline'!$I$2:$I$2047,'overall city offline'!$A$2:$A$2047,$A20,'overall city offline'!$B$2:$B$2047,O$3)*SUMIFS('overall city offline'!$C$2:$C$2047,'overall city offline'!$A$2:$A$2047,$A20,'overall city offline'!$B$2:$B$2047,O$3))/(SUMIFS('overall city offline'!$I$2:$I$2047,'overall city offline'!$A$2:$A$2047,$A20,'overall city offline'!$B$2:$B$2047,O$2))</f>
        <v>0.1913846030458636</v>
      </c>
      <c r="P20" s="37">
        <f>(SUMIFS('overall city offline'!$I$2:$I$2047,'overall city offline'!$A$2:$A$2047,$A20,'overall city offline'!$B$2:$B$2047,P$3)*SUMIFS('overall city offline'!$C$2:$C$2047,'overall city offline'!$A$2:$A$2047,$A20,'overall city offline'!$B$2:$B$2047,P$3))/(SUMIFS('overall city offline'!$I$2:$I$2047,'overall city offline'!$A$2:$A$2047,$A20,'overall city offline'!$B$2:$B$2047,P$2))</f>
        <v>0.22914222841974979</v>
      </c>
      <c r="Q20" s="37">
        <f>(SUMIFS('overall city offline'!$I$2:$I$2047,'overall city offline'!$A$2:$A$2047,$A20,'overall city offline'!$B$2:$B$2047,Q$3)*SUMIFS('overall city offline'!$C$2:$C$2047,'overall city offline'!$A$2:$A$2047,$A20,'overall city offline'!$B$2:$B$2047,Q$3))/(SUMIFS('overall city offline'!$I$2:$I$2047,'overall city offline'!$A$2:$A$2047,$A20,'overall city offline'!$B$2:$B$2047,Q$2))</f>
        <v>0.95583408989580076</v>
      </c>
      <c r="R20" s="37">
        <f>(SUMIFS('overall city offline'!$I$2:$I$2047,'overall city offline'!$A$2:$A$2047,$A20,'overall city offline'!$B$2:$B$2047,R$3)*SUMIFS('overall city offline'!$C$2:$C$2047,'overall city offline'!$A$2:$A$2047,$A20,'overall city offline'!$B$2:$B$2047,R$3))/(SUMIFS('overall city offline'!$I$2:$I$2047,'overall city offline'!$A$2:$A$2047,$A20,'overall city offline'!$B$2:$B$2047,R$2))</f>
        <v>1.0953282448611246</v>
      </c>
      <c r="S20" s="37">
        <f>(SUMIFS('overall city offline'!$I$2:$I$2047,'overall city offline'!$A$2:$A$2047,$A20,'overall city offline'!$B$2:$B$2047,S$3)*SUMIFS('overall city offline'!$C$2:$C$2047,'overall city offline'!$A$2:$A$2047,$A20,'overall city offline'!$B$2:$B$2047,S$3))/(SUMIFS('overall city offline'!$I$2:$I$2047,'overall city offline'!$A$2:$A$2047,$A20,'overall city offline'!$B$2:$B$2047,S$2))</f>
        <v>0.9697553169941785</v>
      </c>
      <c r="T20" s="37">
        <f>(SUMIFS('overall city offline'!$I$2:$I$2047,'overall city offline'!$A$2:$A$2047,$A20,'overall city offline'!$B$2:$B$2047,T$3)*SUMIFS('overall city offline'!$C$2:$C$2047,'overall city offline'!$A$2:$A$2047,$A20,'overall city offline'!$B$2:$B$2047,T$3))/(SUMIFS('overall city offline'!$I$2:$I$2047,'overall city offline'!$A$2:$A$2047,$A20,'overall city offline'!$B$2:$B$2047,T$2))</f>
        <v>1.0214226087390645</v>
      </c>
      <c r="U20" s="37">
        <f>(SUMIFS('overall city offline'!$I$2:$I$2047,'overall city offline'!$A$2:$A$2047,$A20,'overall city offline'!$B$2:$B$2047,U$3)*SUMIFS('overall city offline'!$C$2:$C$2047,'overall city offline'!$A$2:$A$2047,$A20,'overall city offline'!$B$2:$B$2047,U$3))/(SUMIFS('overall city offline'!$I$2:$I$2047,'overall city offline'!$A$2:$A$2047,$A20,'overall city offline'!$B$2:$B$2047,U$2))</f>
        <v>1.0056256437935698</v>
      </c>
      <c r="V20" s="37">
        <f>(SUMIFS('overall city offline'!$I$2:$I$2047,'overall city offline'!$A$2:$A$2047,$A20,'overall city offline'!$B$2:$B$2047,V$3)*SUMIFS('overall city offline'!$C$2:$C$2047,'overall city offline'!$A$2:$A$2047,$A20,'overall city offline'!$B$2:$B$2047,V$3))/(SUMIFS('overall city offline'!$I$2:$I$2047,'overall city offline'!$A$2:$A$2047,$A20,'overall city offline'!$B$2:$B$2047,V$2))</f>
        <v>0.95493800401224738</v>
      </c>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row>
    <row r="21" spans="1:63" x14ac:dyDescent="0.25">
      <c r="A21" s="5" t="s">
        <v>24</v>
      </c>
      <c r="B21" s="37">
        <f>(SUMIFS('overall city offline'!$I$2:$I$2047,'overall city offline'!$A$2:$A$2047,$A21,'overall city offline'!$B$2:$B$2047,B$3)*(SUMIFS('overall city offline'!$C$2:$C$2047,'overall city offline'!$A$2:$A$2047,$A21,'overall city offline'!$B$2:$B$2047,B$3)))/(SUMIFS('overall city offline'!$I$2:$I$2047,'overall city offline'!$A$2:$A$2047,$A21,'overall city offline'!$B$2:$B$2047,B$2))</f>
        <v>0.82637516187464621</v>
      </c>
      <c r="C21" s="37">
        <f>(SUMIFS('overall city offline'!$I$2:$I$2047,'overall city offline'!$A$2:$A$2047,$A21,'overall city offline'!$B$2:$B$2047,C$3)*SUMIFS('overall city offline'!$C$2:$C$2047,'overall city offline'!$A$2:$A$2047,$A21,'overall city offline'!$B$2:$B$2047,C$3))/(SUMIFS('overall city offline'!$I$2:$I$2047,'overall city offline'!$A$2:$A$2047,$A21,'overall city offline'!$B$2:$B$2047,C$2))</f>
        <v>0.8536660402114371</v>
      </c>
      <c r="D21" s="37">
        <f>(SUMIFS('overall city offline'!$I$2:$I$2047,'overall city offline'!$A$2:$A$2047,$A21,'overall city offline'!$B$2:$B$2047,D$3)*SUMIFS('overall city offline'!$C$2:$C$2047,'overall city offline'!$A$2:$A$2047,$A21,'overall city offline'!$B$2:$B$2047,D$3))/(SUMIFS('overall city offline'!$I$2:$I$2047,'overall city offline'!$A$2:$A$2047,$A21,'overall city offline'!$B$2:$B$2047,D$2))</f>
        <v>0.51384984227611064</v>
      </c>
      <c r="E21" s="37">
        <f>(SUMIFS('overall city offline'!$I$2:$I$2047,'overall city offline'!$A$2:$A$2047,$A21,'overall city offline'!$B$2:$B$2047,E$3)*SUMIFS('overall city offline'!$C$2:$C$2047,'overall city offline'!$A$2:$A$2047,$A21,'overall city offline'!$B$2:$B$2047,E$3))/(SUMIFS('overall city offline'!$I$2:$I$2047,'overall city offline'!$A$2:$A$2047,$A21,'overall city offline'!$B$2:$B$2047,E$2))</f>
        <v>8.2371801331779751E-2</v>
      </c>
      <c r="F21" s="37">
        <f>(SUMIFS('overall city offline'!$I$2:$I$2047,'overall city offline'!$A$2:$A$2047,$A21,'overall city offline'!$B$2:$B$2047,F$3)*SUMIFS('overall city offline'!$C$2:$C$2047,'overall city offline'!$A$2:$A$2047,$A21,'overall city offline'!$B$2:$B$2047,F$3))/(SUMIFS('overall city offline'!$I$2:$I$2047,'overall city offline'!$A$2:$A$2047,$A21,'overall city offline'!$B$2:$B$2047,F$2))</f>
        <v>0.12895432447650651</v>
      </c>
      <c r="G21" s="37">
        <f>(SUMIFS('overall city offline'!$I$2:$I$2047,'overall city offline'!$A$2:$A$2047,$A21,'overall city offline'!$B$2:$B$2047,G$3)*SUMIFS('overall city offline'!$C$2:$C$2047,'overall city offline'!$A$2:$A$2047,$A21,'overall city offline'!$B$2:$B$2047,G$3))/(SUMIFS('overall city offline'!$I$2:$I$2047,'overall city offline'!$A$2:$A$2047,$A21,'overall city offline'!$B$2:$B$2047,G$2))</f>
        <v>0.57861818768137785</v>
      </c>
      <c r="H21" s="37">
        <f>(SUMIFS('overall city offline'!$I$2:$I$2047,'overall city offline'!$A$2:$A$2047,$A21,'overall city offline'!$B$2:$B$2047,H$3)*SUMIFS('overall city offline'!$C$2:$C$2047,'overall city offline'!$A$2:$A$2047,$A21,'overall city offline'!$B$2:$B$2047,H$3))/(SUMIFS('overall city offline'!$I$2:$I$2047,'overall city offline'!$A$2:$A$2047,$A21,'overall city offline'!$B$2:$B$2047,H$2))</f>
        <v>0.89361326520393614</v>
      </c>
      <c r="I21" s="37">
        <f>(SUMIFS('overall city offline'!$I$2:$I$2047,'overall city offline'!$A$2:$A$2047,$A21,'overall city offline'!$B$2:$B$2047,I$3)*SUMIFS('overall city offline'!$C$2:$C$2047,'overall city offline'!$A$2:$A$2047,$A21,'overall city offline'!$B$2:$B$2047,I$3))/(SUMIFS('overall city offline'!$I$2:$I$2047,'overall city offline'!$A$2:$A$2047,$A21,'overall city offline'!$B$2:$B$2047,I$2))</f>
        <v>0.96891313844677807</v>
      </c>
      <c r="J21" s="37">
        <f>(SUMIFS('overall city offline'!$I$2:$I$2047,'overall city offline'!$A$2:$A$2047,$A21,'overall city offline'!$B$2:$B$2047,J$3)*SUMIFS('overall city offline'!$C$2:$C$2047,'overall city offline'!$A$2:$A$2047,$A21,'overall city offline'!$B$2:$B$2047,J$3))/(SUMIFS('overall city offline'!$I$2:$I$2047,'overall city offline'!$A$2:$A$2047,$A21,'overall city offline'!$B$2:$B$2047,J$2))</f>
        <v>0.88262508681019003</v>
      </c>
      <c r="K21" s="37">
        <f>(SUMIFS('overall city offline'!$I$2:$I$2047,'overall city offline'!$A$2:$A$2047,$A21,'overall city offline'!$B$2:$B$2047,K$3)*SUMIFS('overall city offline'!$C$2:$C$2047,'overall city offline'!$A$2:$A$2047,$A21,'overall city offline'!$B$2:$B$2047,K$3))/(SUMIFS('overall city offline'!$I$2:$I$2047,'overall city offline'!$A$2:$A$2047,$A21,'overall city offline'!$B$2:$B$2047,K$2))</f>
        <v>0.89894249847640362</v>
      </c>
      <c r="L21" s="37">
        <f>(SUMIFS('overall city offline'!$I$2:$I$2047,'overall city offline'!$A$2:$A$2047,$A21,'overall city offline'!$B$2:$B$2047,L$3)*SUMIFS('overall city offline'!$C$2:$C$2047,'overall city offline'!$A$2:$A$2047,$A21,'overall city offline'!$B$2:$B$2047,L$3))/(SUMIFS('overall city offline'!$I$2:$I$2047,'overall city offline'!$A$2:$A$2047,$A21,'overall city offline'!$B$2:$B$2047,L$2))</f>
        <v>0.23429183382761823</v>
      </c>
      <c r="M21" s="37">
        <f>(SUMIFS('overall city offline'!$I$2:$I$2047,'overall city offline'!$A$2:$A$2047,$A21,'overall city offline'!$B$2:$B$2047,M$3)*SUMIFS('overall city offline'!$C$2:$C$2047,'overall city offline'!$A$2:$A$2047,$A21,'overall city offline'!$B$2:$B$2047,M$3))/(SUMIFS('overall city offline'!$I$2:$I$2047,'overall city offline'!$A$2:$A$2047,$A21,'overall city offline'!$B$2:$B$2047,M$2))</f>
        <v>0.92486241161259009</v>
      </c>
      <c r="N21" s="37">
        <f>(SUMIFS('overall city offline'!$I$2:$I$2047,'overall city offline'!$A$2:$A$2047,$A21,'overall city offline'!$B$2:$B$2047,N$3)*SUMIFS('overall city offline'!$C$2:$C$2047,'overall city offline'!$A$2:$A$2047,$A21,'overall city offline'!$B$2:$B$2047,N$3))/(SUMIFS('overall city offline'!$I$2:$I$2047,'overall city offline'!$A$2:$A$2047,$A21,'overall city offline'!$B$2:$B$2047,N$2))</f>
        <v>9.7573422210375155E-2</v>
      </c>
      <c r="O21" s="37">
        <f>(SUMIFS('overall city offline'!$I$2:$I$2047,'overall city offline'!$A$2:$A$2047,$A21,'overall city offline'!$B$2:$B$2047,O$3)*SUMIFS('overall city offline'!$C$2:$C$2047,'overall city offline'!$A$2:$A$2047,$A21,'overall city offline'!$B$2:$B$2047,O$3))/(SUMIFS('overall city offline'!$I$2:$I$2047,'overall city offline'!$A$2:$A$2047,$A21,'overall city offline'!$B$2:$B$2047,O$2))</f>
        <v>0.11032067206835812</v>
      </c>
      <c r="P21" s="37">
        <f>(SUMIFS('overall city offline'!$I$2:$I$2047,'overall city offline'!$A$2:$A$2047,$A21,'overall city offline'!$B$2:$B$2047,P$3)*SUMIFS('overall city offline'!$C$2:$C$2047,'overall city offline'!$A$2:$A$2047,$A21,'overall city offline'!$B$2:$B$2047,P$3))/(SUMIFS('overall city offline'!$I$2:$I$2047,'overall city offline'!$A$2:$A$2047,$A21,'overall city offline'!$B$2:$B$2047,P$2))</f>
        <v>0.13186106918286222</v>
      </c>
      <c r="Q21" s="37">
        <f>(SUMIFS('overall city offline'!$I$2:$I$2047,'overall city offline'!$A$2:$A$2047,$A21,'overall city offline'!$B$2:$B$2047,Q$3)*SUMIFS('overall city offline'!$C$2:$C$2047,'overall city offline'!$A$2:$A$2047,$A21,'overall city offline'!$B$2:$B$2047,Q$3))/(SUMIFS('overall city offline'!$I$2:$I$2047,'overall city offline'!$A$2:$A$2047,$A21,'overall city offline'!$B$2:$B$2047,Q$2))</f>
        <v>0.8339364193142158</v>
      </c>
      <c r="R21" s="37">
        <f>(SUMIFS('overall city offline'!$I$2:$I$2047,'overall city offline'!$A$2:$A$2047,$A21,'overall city offline'!$B$2:$B$2047,R$3)*SUMIFS('overall city offline'!$C$2:$C$2047,'overall city offline'!$A$2:$A$2047,$A21,'overall city offline'!$B$2:$B$2047,R$3))/(SUMIFS('overall city offline'!$I$2:$I$2047,'overall city offline'!$A$2:$A$2047,$A21,'overall city offline'!$B$2:$B$2047,R$2))</f>
        <v>1.011147719534438</v>
      </c>
      <c r="S21" s="37">
        <f>(SUMIFS('overall city offline'!$I$2:$I$2047,'overall city offline'!$A$2:$A$2047,$A21,'overall city offline'!$B$2:$B$2047,S$3)*SUMIFS('overall city offline'!$C$2:$C$2047,'overall city offline'!$A$2:$A$2047,$A21,'overall city offline'!$B$2:$B$2047,S$3))/(SUMIFS('overall city offline'!$I$2:$I$2047,'overall city offline'!$A$2:$A$2047,$A21,'overall city offline'!$B$2:$B$2047,S$2))</f>
        <v>0.91057949269654026</v>
      </c>
      <c r="T21" s="37">
        <f>(SUMIFS('overall city offline'!$I$2:$I$2047,'overall city offline'!$A$2:$A$2047,$A21,'overall city offline'!$B$2:$B$2047,T$3)*SUMIFS('overall city offline'!$C$2:$C$2047,'overall city offline'!$A$2:$A$2047,$A21,'overall city offline'!$B$2:$B$2047,T$3))/(SUMIFS('overall city offline'!$I$2:$I$2047,'overall city offline'!$A$2:$A$2047,$A21,'overall city offline'!$B$2:$B$2047,T$2))</f>
        <v>0.89779406465197165</v>
      </c>
      <c r="U21" s="37">
        <f>(SUMIFS('overall city offline'!$I$2:$I$2047,'overall city offline'!$A$2:$A$2047,$A21,'overall city offline'!$B$2:$B$2047,U$3)*SUMIFS('overall city offline'!$C$2:$C$2047,'overall city offline'!$A$2:$A$2047,$A21,'overall city offline'!$B$2:$B$2047,U$3))/(SUMIFS('overall city offline'!$I$2:$I$2047,'overall city offline'!$A$2:$A$2047,$A21,'overall city offline'!$B$2:$B$2047,U$2))</f>
        <v>0.98853358308090666</v>
      </c>
      <c r="V21" s="37">
        <f>(SUMIFS('overall city offline'!$I$2:$I$2047,'overall city offline'!$A$2:$A$2047,$A21,'overall city offline'!$B$2:$B$2047,V$3)*SUMIFS('overall city offline'!$C$2:$C$2047,'overall city offline'!$A$2:$A$2047,$A21,'overall city offline'!$B$2:$B$2047,V$3))/(SUMIFS('overall city offline'!$I$2:$I$2047,'overall city offline'!$A$2:$A$2047,$A21,'overall city offline'!$B$2:$B$2047,V$2))</f>
        <v>0.9079979152191392</v>
      </c>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row>
    <row r="22" spans="1:63" x14ac:dyDescent="0.25">
      <c r="A22" s="5" t="s">
        <v>25</v>
      </c>
      <c r="B22" s="37">
        <f>(SUMIFS('overall city offline'!$I$2:$I$2047,'overall city offline'!$A$2:$A$2047,$A22,'overall city offline'!$B$2:$B$2047,B$3)*(SUMIFS('overall city offline'!$C$2:$C$2047,'overall city offline'!$A$2:$A$2047,$A22,'overall city offline'!$B$2:$B$2047,B$3)))/(SUMIFS('overall city offline'!$I$2:$I$2047,'overall city offline'!$A$2:$A$2047,$A22,'overall city offline'!$B$2:$B$2047,B$2))</f>
        <v>0.82890872469904386</v>
      </c>
      <c r="C22" s="37">
        <f>(SUMIFS('overall city offline'!$I$2:$I$2047,'overall city offline'!$A$2:$A$2047,$A22,'overall city offline'!$B$2:$B$2047,C$3)*SUMIFS('overall city offline'!$C$2:$C$2047,'overall city offline'!$A$2:$A$2047,$A22,'overall city offline'!$B$2:$B$2047,C$3))/(SUMIFS('overall city offline'!$I$2:$I$2047,'overall city offline'!$A$2:$A$2047,$A22,'overall city offline'!$B$2:$B$2047,C$2))</f>
        <v>0.83878031341738246</v>
      </c>
      <c r="D22" s="37">
        <f>(SUMIFS('overall city offline'!$I$2:$I$2047,'overall city offline'!$A$2:$A$2047,$A22,'overall city offline'!$B$2:$B$2047,D$3)*SUMIFS('overall city offline'!$C$2:$C$2047,'overall city offline'!$A$2:$A$2047,$A22,'overall city offline'!$B$2:$B$2047,D$3))/(SUMIFS('overall city offline'!$I$2:$I$2047,'overall city offline'!$A$2:$A$2047,$A22,'overall city offline'!$B$2:$B$2047,D$2))</f>
        <v>0.48289251962558083</v>
      </c>
      <c r="E22" s="37">
        <f>(SUMIFS('overall city offline'!$I$2:$I$2047,'overall city offline'!$A$2:$A$2047,$A22,'overall city offline'!$B$2:$B$2047,E$3)*SUMIFS('overall city offline'!$C$2:$C$2047,'overall city offline'!$A$2:$A$2047,$A22,'overall city offline'!$B$2:$B$2047,E$3))/(SUMIFS('overall city offline'!$I$2:$I$2047,'overall city offline'!$A$2:$A$2047,$A22,'overall city offline'!$B$2:$B$2047,E$2))</f>
        <v>4.0601558510817461E-2</v>
      </c>
      <c r="F22" s="37">
        <f>(SUMIFS('overall city offline'!$I$2:$I$2047,'overall city offline'!$A$2:$A$2047,$A22,'overall city offline'!$B$2:$B$2047,F$3)*SUMIFS('overall city offline'!$C$2:$C$2047,'overall city offline'!$A$2:$A$2047,$A22,'overall city offline'!$B$2:$B$2047,F$3))/(SUMIFS('overall city offline'!$I$2:$I$2047,'overall city offline'!$A$2:$A$2047,$A22,'overall city offline'!$B$2:$B$2047,F$2))</f>
        <v>4.7504033168924452E-2</v>
      </c>
      <c r="G22" s="37">
        <f>(SUMIFS('overall city offline'!$I$2:$I$2047,'overall city offline'!$A$2:$A$2047,$A22,'overall city offline'!$B$2:$B$2047,G$3)*SUMIFS('overall city offline'!$C$2:$C$2047,'overall city offline'!$A$2:$A$2047,$A22,'overall city offline'!$B$2:$B$2047,G$3))/(SUMIFS('overall city offline'!$I$2:$I$2047,'overall city offline'!$A$2:$A$2047,$A22,'overall city offline'!$B$2:$B$2047,G$2))</f>
        <v>0.43842140479196734</v>
      </c>
      <c r="H22" s="37">
        <f>(SUMIFS('overall city offline'!$I$2:$I$2047,'overall city offline'!$A$2:$A$2047,$A22,'overall city offline'!$B$2:$B$2047,H$3)*SUMIFS('overall city offline'!$C$2:$C$2047,'overall city offline'!$A$2:$A$2047,$A22,'overall city offline'!$B$2:$B$2047,H$3))/(SUMIFS('overall city offline'!$I$2:$I$2047,'overall city offline'!$A$2:$A$2047,$A22,'overall city offline'!$B$2:$B$2047,H$2))</f>
        <v>0.80529797496135413</v>
      </c>
      <c r="I22" s="37">
        <f>(SUMIFS('overall city offline'!$I$2:$I$2047,'overall city offline'!$A$2:$A$2047,$A22,'overall city offline'!$B$2:$B$2047,I$3)*SUMIFS('overall city offline'!$C$2:$C$2047,'overall city offline'!$A$2:$A$2047,$A22,'overall city offline'!$B$2:$B$2047,I$3))/(SUMIFS('overall city offline'!$I$2:$I$2047,'overall city offline'!$A$2:$A$2047,$A22,'overall city offline'!$B$2:$B$2047,I$2))</f>
        <v>0.88083090997705493</v>
      </c>
      <c r="J22" s="37">
        <f>(SUMIFS('overall city offline'!$I$2:$I$2047,'overall city offline'!$A$2:$A$2047,$A22,'overall city offline'!$B$2:$B$2047,J$3)*SUMIFS('overall city offline'!$C$2:$C$2047,'overall city offline'!$A$2:$A$2047,$A22,'overall city offline'!$B$2:$B$2047,J$3))/(SUMIFS('overall city offline'!$I$2:$I$2047,'overall city offline'!$A$2:$A$2047,$A22,'overall city offline'!$B$2:$B$2047,J$2))</f>
        <v>0.83401552584683536</v>
      </c>
      <c r="K22" s="37">
        <f>(SUMIFS('overall city offline'!$I$2:$I$2047,'overall city offline'!$A$2:$A$2047,$A22,'overall city offline'!$B$2:$B$2047,K$3)*SUMIFS('overall city offline'!$C$2:$C$2047,'overall city offline'!$A$2:$A$2047,$A22,'overall city offline'!$B$2:$B$2047,K$3))/(SUMIFS('overall city offline'!$I$2:$I$2047,'overall city offline'!$A$2:$A$2047,$A22,'overall city offline'!$B$2:$B$2047,K$2))</f>
        <v>0.88934420160813865</v>
      </c>
      <c r="L22" s="37">
        <f>(SUMIFS('overall city offline'!$I$2:$I$2047,'overall city offline'!$A$2:$A$2047,$A22,'overall city offline'!$B$2:$B$2047,L$3)*SUMIFS('overall city offline'!$C$2:$C$2047,'overall city offline'!$A$2:$A$2047,$A22,'overall city offline'!$B$2:$B$2047,L$3))/(SUMIFS('overall city offline'!$I$2:$I$2047,'overall city offline'!$A$2:$A$2047,$A22,'overall city offline'!$B$2:$B$2047,L$2))</f>
        <v>0.1966154318605598</v>
      </c>
      <c r="M22" s="37">
        <f>(SUMIFS('overall city offline'!$I$2:$I$2047,'overall city offline'!$A$2:$A$2047,$A22,'overall city offline'!$B$2:$B$2047,M$3)*SUMIFS('overall city offline'!$C$2:$C$2047,'overall city offline'!$A$2:$A$2047,$A22,'overall city offline'!$B$2:$B$2047,M$3))/(SUMIFS('overall city offline'!$I$2:$I$2047,'overall city offline'!$A$2:$A$2047,$A22,'overall city offline'!$B$2:$B$2047,M$2))</f>
        <v>1.0069959663988031</v>
      </c>
      <c r="N22" s="37">
        <f>(SUMIFS('overall city offline'!$I$2:$I$2047,'overall city offline'!$A$2:$A$2047,$A22,'overall city offline'!$B$2:$B$2047,N$3)*SUMIFS('overall city offline'!$C$2:$C$2047,'overall city offline'!$A$2:$A$2047,$A22,'overall city offline'!$B$2:$B$2047,N$3))/(SUMIFS('overall city offline'!$I$2:$I$2047,'overall city offline'!$A$2:$A$2047,$A22,'overall city offline'!$B$2:$B$2047,N$2))</f>
        <v>4.9590844967021507E-2</v>
      </c>
      <c r="O22" s="37">
        <f>(SUMIFS('overall city offline'!$I$2:$I$2047,'overall city offline'!$A$2:$A$2047,$A22,'overall city offline'!$B$2:$B$2047,O$3)*SUMIFS('overall city offline'!$C$2:$C$2047,'overall city offline'!$A$2:$A$2047,$A22,'overall city offline'!$B$2:$B$2047,O$3))/(SUMIFS('overall city offline'!$I$2:$I$2047,'overall city offline'!$A$2:$A$2047,$A22,'overall city offline'!$B$2:$B$2047,O$2))</f>
        <v>6.4759974090842207E-2</v>
      </c>
      <c r="P22" s="37">
        <f>(SUMIFS('overall city offline'!$I$2:$I$2047,'overall city offline'!$A$2:$A$2047,$A22,'overall city offline'!$B$2:$B$2047,P$3)*SUMIFS('overall city offline'!$C$2:$C$2047,'overall city offline'!$A$2:$A$2047,$A22,'overall city offline'!$B$2:$B$2047,P$3))/(SUMIFS('overall city offline'!$I$2:$I$2047,'overall city offline'!$A$2:$A$2047,$A22,'overall city offline'!$B$2:$B$2047,P$2))</f>
        <v>8.8612349794859741E-2</v>
      </c>
      <c r="Q22" s="37">
        <f>(SUMIFS('overall city offline'!$I$2:$I$2047,'overall city offline'!$A$2:$A$2047,$A22,'overall city offline'!$B$2:$B$2047,Q$3)*SUMIFS('overall city offline'!$C$2:$C$2047,'overall city offline'!$A$2:$A$2047,$A22,'overall city offline'!$B$2:$B$2047,Q$3))/(SUMIFS('overall city offline'!$I$2:$I$2047,'overall city offline'!$A$2:$A$2047,$A22,'overall city offline'!$B$2:$B$2047,Q$2))</f>
        <v>0.77862639982364867</v>
      </c>
      <c r="R22" s="37">
        <f>(SUMIFS('overall city offline'!$I$2:$I$2047,'overall city offline'!$A$2:$A$2047,$A22,'overall city offline'!$B$2:$B$2047,R$3)*SUMIFS('overall city offline'!$C$2:$C$2047,'overall city offline'!$A$2:$A$2047,$A22,'overall city offline'!$B$2:$B$2047,R$3))/(SUMIFS('overall city offline'!$I$2:$I$2047,'overall city offline'!$A$2:$A$2047,$A22,'overall city offline'!$B$2:$B$2047,R$2))</f>
        <v>0.9802490542128085</v>
      </c>
      <c r="S22" s="37">
        <f>(SUMIFS('overall city offline'!$I$2:$I$2047,'overall city offline'!$A$2:$A$2047,$A22,'overall city offline'!$B$2:$B$2047,S$3)*SUMIFS('overall city offline'!$C$2:$C$2047,'overall city offline'!$A$2:$A$2047,$A22,'overall city offline'!$B$2:$B$2047,S$3))/(SUMIFS('overall city offline'!$I$2:$I$2047,'overall city offline'!$A$2:$A$2047,$A22,'overall city offline'!$B$2:$B$2047,S$2))</f>
        <v>0.91416647349607583</v>
      </c>
      <c r="T22" s="37">
        <f>(SUMIFS('overall city offline'!$I$2:$I$2047,'overall city offline'!$A$2:$A$2047,$A22,'overall city offline'!$B$2:$B$2047,T$3)*SUMIFS('overall city offline'!$C$2:$C$2047,'overall city offline'!$A$2:$A$2047,$A22,'overall city offline'!$B$2:$B$2047,T$3))/(SUMIFS('overall city offline'!$I$2:$I$2047,'overall city offline'!$A$2:$A$2047,$A22,'overall city offline'!$B$2:$B$2047,T$2))</f>
        <v>0.9179756995346523</v>
      </c>
      <c r="U22" s="37">
        <f>(SUMIFS('overall city offline'!$I$2:$I$2047,'overall city offline'!$A$2:$A$2047,$A22,'overall city offline'!$B$2:$B$2047,U$3)*SUMIFS('overall city offline'!$C$2:$C$2047,'overall city offline'!$A$2:$A$2047,$A22,'overall city offline'!$B$2:$B$2047,U$3))/(SUMIFS('overall city offline'!$I$2:$I$2047,'overall city offline'!$A$2:$A$2047,$A22,'overall city offline'!$B$2:$B$2047,U$2))</f>
        <v>0.9651750302982135</v>
      </c>
      <c r="V22" s="37">
        <f>(SUMIFS('overall city offline'!$I$2:$I$2047,'overall city offline'!$A$2:$A$2047,$A22,'overall city offline'!$B$2:$B$2047,V$3)*SUMIFS('overall city offline'!$C$2:$C$2047,'overall city offline'!$A$2:$A$2047,$A22,'overall city offline'!$B$2:$B$2047,V$3))/(SUMIFS('overall city offline'!$I$2:$I$2047,'overall city offline'!$A$2:$A$2047,$A22,'overall city offline'!$B$2:$B$2047,V$2))</f>
        <v>0.89461202565800824</v>
      </c>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row>
    <row r="23" spans="1:63" x14ac:dyDescent="0.25">
      <c r="A23" s="5" t="s">
        <v>26</v>
      </c>
      <c r="B23" s="37">
        <f>(SUMIFS('overall city offline'!$I$2:$I$2047,'overall city offline'!$A$2:$A$2047,$A23,'overall city offline'!$B$2:$B$2047,B$3)*(SUMIFS('overall city offline'!$C$2:$C$2047,'overall city offline'!$A$2:$A$2047,$A23,'overall city offline'!$B$2:$B$2047,B$3)))/(SUMIFS('overall city offline'!$I$2:$I$2047,'overall city offline'!$A$2:$A$2047,$A23,'overall city offline'!$B$2:$B$2047,B$2))</f>
        <v>0.90718834746296528</v>
      </c>
      <c r="C23" s="37">
        <f>(SUMIFS('overall city offline'!$I$2:$I$2047,'overall city offline'!$A$2:$A$2047,$A23,'overall city offline'!$B$2:$B$2047,C$3)*SUMIFS('overall city offline'!$C$2:$C$2047,'overall city offline'!$A$2:$A$2047,$A23,'overall city offline'!$B$2:$B$2047,C$3))/(SUMIFS('overall city offline'!$I$2:$I$2047,'overall city offline'!$A$2:$A$2047,$A23,'overall city offline'!$B$2:$B$2047,C$2))</f>
        <v>0.91640471463044593</v>
      </c>
      <c r="D23" s="37">
        <f>(SUMIFS('overall city offline'!$I$2:$I$2047,'overall city offline'!$A$2:$A$2047,$A23,'overall city offline'!$B$2:$B$2047,D$3)*SUMIFS('overall city offline'!$C$2:$C$2047,'overall city offline'!$A$2:$A$2047,$A23,'overall city offline'!$B$2:$B$2047,D$3))/(SUMIFS('overall city offline'!$I$2:$I$2047,'overall city offline'!$A$2:$A$2047,$A23,'overall city offline'!$B$2:$B$2047,D$2))</f>
        <v>0.57479892462027127</v>
      </c>
      <c r="E23" s="37">
        <f>(SUMIFS('overall city offline'!$I$2:$I$2047,'overall city offline'!$A$2:$A$2047,$A23,'overall city offline'!$B$2:$B$2047,E$3)*SUMIFS('overall city offline'!$C$2:$C$2047,'overall city offline'!$A$2:$A$2047,$A23,'overall city offline'!$B$2:$B$2047,E$3))/(SUMIFS('overall city offline'!$I$2:$I$2047,'overall city offline'!$A$2:$A$2047,$A23,'overall city offline'!$B$2:$B$2047,E$2))</f>
        <v>7.2554621320540066E-2</v>
      </c>
      <c r="F23" s="37">
        <f>(SUMIFS('overall city offline'!$I$2:$I$2047,'overall city offline'!$A$2:$A$2047,$A23,'overall city offline'!$B$2:$B$2047,F$3)*SUMIFS('overall city offline'!$C$2:$C$2047,'overall city offline'!$A$2:$A$2047,$A23,'overall city offline'!$B$2:$B$2047,F$3))/(SUMIFS('overall city offline'!$I$2:$I$2047,'overall city offline'!$A$2:$A$2047,$A23,'overall city offline'!$B$2:$B$2047,F$2))</f>
        <v>0.13899484114470334</v>
      </c>
      <c r="G23" s="37">
        <f>(SUMIFS('overall city offline'!$I$2:$I$2047,'overall city offline'!$A$2:$A$2047,$A23,'overall city offline'!$B$2:$B$2047,G$3)*SUMIFS('overall city offline'!$C$2:$C$2047,'overall city offline'!$A$2:$A$2047,$A23,'overall city offline'!$B$2:$B$2047,G$3))/(SUMIFS('overall city offline'!$I$2:$I$2047,'overall city offline'!$A$2:$A$2047,$A23,'overall city offline'!$B$2:$B$2047,G$2))</f>
        <v>0.64544221408832458</v>
      </c>
      <c r="H23" s="37">
        <f>(SUMIFS('overall city offline'!$I$2:$I$2047,'overall city offline'!$A$2:$A$2047,$A23,'overall city offline'!$B$2:$B$2047,H$3)*SUMIFS('overall city offline'!$C$2:$C$2047,'overall city offline'!$A$2:$A$2047,$A23,'overall city offline'!$B$2:$B$2047,H$3))/(SUMIFS('overall city offline'!$I$2:$I$2047,'overall city offline'!$A$2:$A$2047,$A23,'overall city offline'!$B$2:$B$2047,H$2))</f>
        <v>0.95799699128823268</v>
      </c>
      <c r="I23" s="37">
        <f>(SUMIFS('overall city offline'!$I$2:$I$2047,'overall city offline'!$A$2:$A$2047,$A23,'overall city offline'!$B$2:$B$2047,I$3)*SUMIFS('overall city offline'!$C$2:$C$2047,'overall city offline'!$A$2:$A$2047,$A23,'overall city offline'!$B$2:$B$2047,I$3))/(SUMIFS('overall city offline'!$I$2:$I$2047,'overall city offline'!$A$2:$A$2047,$A23,'overall city offline'!$B$2:$B$2047,I$2))</f>
        <v>1.1051740564343806</v>
      </c>
      <c r="J23" s="37">
        <f>(SUMIFS('overall city offline'!$I$2:$I$2047,'overall city offline'!$A$2:$A$2047,$A23,'overall city offline'!$B$2:$B$2047,J$3)*SUMIFS('overall city offline'!$C$2:$C$2047,'overall city offline'!$A$2:$A$2047,$A23,'overall city offline'!$B$2:$B$2047,J$3))/(SUMIFS('overall city offline'!$I$2:$I$2047,'overall city offline'!$A$2:$A$2047,$A23,'overall city offline'!$B$2:$B$2047,J$2))</f>
        <v>0.94684429827712058</v>
      </c>
      <c r="K23" s="37">
        <f>(SUMIFS('overall city offline'!$I$2:$I$2047,'overall city offline'!$A$2:$A$2047,$A23,'overall city offline'!$B$2:$B$2047,K$3)*SUMIFS('overall city offline'!$C$2:$C$2047,'overall city offline'!$A$2:$A$2047,$A23,'overall city offline'!$B$2:$B$2047,K$3))/(SUMIFS('overall city offline'!$I$2:$I$2047,'overall city offline'!$A$2:$A$2047,$A23,'overall city offline'!$B$2:$B$2047,K$2))</f>
        <v>0.98633963681653669</v>
      </c>
      <c r="L23" s="37">
        <f>(SUMIFS('overall city offline'!$I$2:$I$2047,'overall city offline'!$A$2:$A$2047,$A23,'overall city offline'!$B$2:$B$2047,L$3)*SUMIFS('overall city offline'!$C$2:$C$2047,'overall city offline'!$A$2:$A$2047,$A23,'overall city offline'!$B$2:$B$2047,L$3))/(SUMIFS('overall city offline'!$I$2:$I$2047,'overall city offline'!$A$2:$A$2047,$A23,'overall city offline'!$B$2:$B$2047,L$2))</f>
        <v>0.25840258079432493</v>
      </c>
      <c r="M23" s="37">
        <f>(SUMIFS('overall city offline'!$I$2:$I$2047,'overall city offline'!$A$2:$A$2047,$A23,'overall city offline'!$B$2:$B$2047,M$3)*SUMIFS('overall city offline'!$C$2:$C$2047,'overall city offline'!$A$2:$A$2047,$A23,'overall city offline'!$B$2:$B$2047,M$3))/(SUMIFS('overall city offline'!$I$2:$I$2047,'overall city offline'!$A$2:$A$2047,$A23,'overall city offline'!$B$2:$B$2047,M$2))</f>
        <v>1.1507881914052953</v>
      </c>
      <c r="N23" s="37">
        <f>(SUMIFS('overall city offline'!$I$2:$I$2047,'overall city offline'!$A$2:$A$2047,$A23,'overall city offline'!$B$2:$B$2047,N$3)*SUMIFS('overall city offline'!$C$2:$C$2047,'overall city offline'!$A$2:$A$2047,$A23,'overall city offline'!$B$2:$B$2047,N$3))/(SUMIFS('overall city offline'!$I$2:$I$2047,'overall city offline'!$A$2:$A$2047,$A23,'overall city offline'!$B$2:$B$2047,N$2))</f>
        <v>0.20105397756343904</v>
      </c>
      <c r="O23" s="37">
        <f>(SUMIFS('overall city offline'!$I$2:$I$2047,'overall city offline'!$A$2:$A$2047,$A23,'overall city offline'!$B$2:$B$2047,O$3)*SUMIFS('overall city offline'!$C$2:$C$2047,'overall city offline'!$A$2:$A$2047,$A23,'overall city offline'!$B$2:$B$2047,O$3))/(SUMIFS('overall city offline'!$I$2:$I$2047,'overall city offline'!$A$2:$A$2047,$A23,'overall city offline'!$B$2:$B$2047,O$2))</f>
        <v>0.13074433663118415</v>
      </c>
      <c r="P23" s="37">
        <f>(SUMIFS('overall city offline'!$I$2:$I$2047,'overall city offline'!$A$2:$A$2047,$A23,'overall city offline'!$B$2:$B$2047,P$3)*SUMIFS('overall city offline'!$C$2:$C$2047,'overall city offline'!$A$2:$A$2047,$A23,'overall city offline'!$B$2:$B$2047,P$3))/(SUMIFS('overall city offline'!$I$2:$I$2047,'overall city offline'!$A$2:$A$2047,$A23,'overall city offline'!$B$2:$B$2047,P$2))</f>
        <v>0.1662351445937772</v>
      </c>
      <c r="Q23" s="37">
        <f>(SUMIFS('overall city offline'!$I$2:$I$2047,'overall city offline'!$A$2:$A$2047,$A23,'overall city offline'!$B$2:$B$2047,Q$3)*SUMIFS('overall city offline'!$C$2:$C$2047,'overall city offline'!$A$2:$A$2047,$A23,'overall city offline'!$B$2:$B$2047,Q$3))/(SUMIFS('overall city offline'!$I$2:$I$2047,'overall city offline'!$A$2:$A$2047,$A23,'overall city offline'!$B$2:$B$2047,Q$2))</f>
        <v>0.96469269243625655</v>
      </c>
      <c r="R23" s="37">
        <f>(SUMIFS('overall city offline'!$I$2:$I$2047,'overall city offline'!$A$2:$A$2047,$A23,'overall city offline'!$B$2:$B$2047,R$3)*SUMIFS('overall city offline'!$C$2:$C$2047,'overall city offline'!$A$2:$A$2047,$A23,'overall city offline'!$B$2:$B$2047,R$3))/(SUMIFS('overall city offline'!$I$2:$I$2047,'overall city offline'!$A$2:$A$2047,$A23,'overall city offline'!$B$2:$B$2047,R$2))</f>
        <v>1.1500633852829232</v>
      </c>
      <c r="S23" s="37">
        <f>(SUMIFS('overall city offline'!$I$2:$I$2047,'overall city offline'!$A$2:$A$2047,$A23,'overall city offline'!$B$2:$B$2047,S$3)*SUMIFS('overall city offline'!$C$2:$C$2047,'overall city offline'!$A$2:$A$2047,$A23,'overall city offline'!$B$2:$B$2047,S$3))/(SUMIFS('overall city offline'!$I$2:$I$2047,'overall city offline'!$A$2:$A$2047,$A23,'overall city offline'!$B$2:$B$2047,S$2))</f>
        <v>1.1131626524930709</v>
      </c>
      <c r="T23" s="37">
        <f>(SUMIFS('overall city offline'!$I$2:$I$2047,'overall city offline'!$A$2:$A$2047,$A23,'overall city offline'!$B$2:$B$2047,T$3)*SUMIFS('overall city offline'!$C$2:$C$2047,'overall city offline'!$A$2:$A$2047,$A23,'overall city offline'!$B$2:$B$2047,T$3))/(SUMIFS('overall city offline'!$I$2:$I$2047,'overall city offline'!$A$2:$A$2047,$A23,'overall city offline'!$B$2:$B$2047,T$2))</f>
        <v>1.0892370150777144</v>
      </c>
      <c r="U23" s="37">
        <f>(SUMIFS('overall city offline'!$I$2:$I$2047,'overall city offline'!$A$2:$A$2047,$A23,'overall city offline'!$B$2:$B$2047,U$3)*SUMIFS('overall city offline'!$C$2:$C$2047,'overall city offline'!$A$2:$A$2047,$A23,'overall city offline'!$B$2:$B$2047,U$3))/(SUMIFS('overall city offline'!$I$2:$I$2047,'overall city offline'!$A$2:$A$2047,$A23,'overall city offline'!$B$2:$B$2047,U$2))</f>
        <v>1.1673953663722143</v>
      </c>
      <c r="V23" s="37">
        <f>(SUMIFS('overall city offline'!$I$2:$I$2047,'overall city offline'!$A$2:$A$2047,$A23,'overall city offline'!$B$2:$B$2047,V$3)*SUMIFS('overall city offline'!$C$2:$C$2047,'overall city offline'!$A$2:$A$2047,$A23,'overall city offline'!$B$2:$B$2047,V$3))/(SUMIFS('overall city offline'!$I$2:$I$2047,'overall city offline'!$A$2:$A$2047,$A23,'overall city offline'!$B$2:$B$2047,V$2))</f>
        <v>1.0185572942801062</v>
      </c>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row>
    <row r="24" spans="1:63" x14ac:dyDescent="0.25">
      <c r="A24" s="5" t="s">
        <v>27</v>
      </c>
      <c r="B24" s="37">
        <f>(SUMIFS('overall city offline'!$I$2:$I$2047,'overall city offline'!$A$2:$A$2047,$A24,'overall city offline'!$B$2:$B$2047,B$3)*(SUMIFS('overall city offline'!$C$2:$C$2047,'overall city offline'!$A$2:$A$2047,$A24,'overall city offline'!$B$2:$B$2047,B$3)))/(SUMIFS('overall city offline'!$I$2:$I$2047,'overall city offline'!$A$2:$A$2047,$A24,'overall city offline'!$B$2:$B$2047,B$2))</f>
        <v>0.82407871259804066</v>
      </c>
      <c r="C24" s="37">
        <f>(SUMIFS('overall city offline'!$I$2:$I$2047,'overall city offline'!$A$2:$A$2047,$A24,'overall city offline'!$B$2:$B$2047,C$3)*SUMIFS('overall city offline'!$C$2:$C$2047,'overall city offline'!$A$2:$A$2047,$A24,'overall city offline'!$B$2:$B$2047,C$3))/(SUMIFS('overall city offline'!$I$2:$I$2047,'overall city offline'!$A$2:$A$2047,$A24,'overall city offline'!$B$2:$B$2047,C$2))</f>
        <v>0.85094528156667792</v>
      </c>
      <c r="D24" s="37">
        <f>(SUMIFS('overall city offline'!$I$2:$I$2047,'overall city offline'!$A$2:$A$2047,$A24,'overall city offline'!$B$2:$B$2047,D$3)*SUMIFS('overall city offline'!$C$2:$C$2047,'overall city offline'!$A$2:$A$2047,$A24,'overall city offline'!$B$2:$B$2047,D$3))/(SUMIFS('overall city offline'!$I$2:$I$2047,'overall city offline'!$A$2:$A$2047,$A24,'overall city offline'!$B$2:$B$2047,D$2))</f>
        <v>0.49746391683685287</v>
      </c>
      <c r="E24" s="37">
        <f>(SUMIFS('overall city offline'!$I$2:$I$2047,'overall city offline'!$A$2:$A$2047,$A24,'overall city offline'!$B$2:$B$2047,E$3)*SUMIFS('overall city offline'!$C$2:$C$2047,'overall city offline'!$A$2:$A$2047,$A24,'overall city offline'!$B$2:$B$2047,E$3))/(SUMIFS('overall city offline'!$I$2:$I$2047,'overall city offline'!$A$2:$A$2047,$A24,'overall city offline'!$B$2:$B$2047,E$2))</f>
        <v>2.7955433128957437E-2</v>
      </c>
      <c r="F24" s="37">
        <f>(SUMIFS('overall city offline'!$I$2:$I$2047,'overall city offline'!$A$2:$A$2047,$A24,'overall city offline'!$B$2:$B$2047,F$3)*SUMIFS('overall city offline'!$C$2:$C$2047,'overall city offline'!$A$2:$A$2047,$A24,'overall city offline'!$B$2:$B$2047,F$3))/(SUMIFS('overall city offline'!$I$2:$I$2047,'overall city offline'!$A$2:$A$2047,$A24,'overall city offline'!$B$2:$B$2047,F$2))</f>
        <v>3.64369208634166E-2</v>
      </c>
      <c r="G24" s="37">
        <f>(SUMIFS('overall city offline'!$I$2:$I$2047,'overall city offline'!$A$2:$A$2047,$A24,'overall city offline'!$B$2:$B$2047,G$3)*SUMIFS('overall city offline'!$C$2:$C$2047,'overall city offline'!$A$2:$A$2047,$A24,'overall city offline'!$B$2:$B$2047,G$3))/(SUMIFS('overall city offline'!$I$2:$I$2047,'overall city offline'!$A$2:$A$2047,$A24,'overall city offline'!$B$2:$B$2047,G$2))</f>
        <v>0.16025743514961716</v>
      </c>
      <c r="H24" s="37">
        <f>(SUMIFS('overall city offline'!$I$2:$I$2047,'overall city offline'!$A$2:$A$2047,$A24,'overall city offline'!$B$2:$B$2047,H$3)*SUMIFS('overall city offline'!$C$2:$C$2047,'overall city offline'!$A$2:$A$2047,$A24,'overall city offline'!$B$2:$B$2047,H$3))/(SUMIFS('overall city offline'!$I$2:$I$2047,'overall city offline'!$A$2:$A$2047,$A24,'overall city offline'!$B$2:$B$2047,H$2))</f>
        <v>0.8681630972336476</v>
      </c>
      <c r="I24" s="37">
        <f>(SUMIFS('overall city offline'!$I$2:$I$2047,'overall city offline'!$A$2:$A$2047,$A24,'overall city offline'!$B$2:$B$2047,I$3)*SUMIFS('overall city offline'!$C$2:$C$2047,'overall city offline'!$A$2:$A$2047,$A24,'overall city offline'!$B$2:$B$2047,I$3))/(SUMIFS('overall city offline'!$I$2:$I$2047,'overall city offline'!$A$2:$A$2047,$A24,'overall city offline'!$B$2:$B$2047,I$2))</f>
        <v>0.93847521701413283</v>
      </c>
      <c r="J24" s="37">
        <f>(SUMIFS('overall city offline'!$I$2:$I$2047,'overall city offline'!$A$2:$A$2047,$A24,'overall city offline'!$B$2:$B$2047,J$3)*SUMIFS('overall city offline'!$C$2:$C$2047,'overall city offline'!$A$2:$A$2047,$A24,'overall city offline'!$B$2:$B$2047,J$3))/(SUMIFS('overall city offline'!$I$2:$I$2047,'overall city offline'!$A$2:$A$2047,$A24,'overall city offline'!$B$2:$B$2047,J$2))</f>
        <v>0.92767928828568547</v>
      </c>
      <c r="K24" s="37">
        <f>(SUMIFS('overall city offline'!$I$2:$I$2047,'overall city offline'!$A$2:$A$2047,$A24,'overall city offline'!$B$2:$B$2047,K$3)*SUMIFS('overall city offline'!$C$2:$C$2047,'overall city offline'!$A$2:$A$2047,$A24,'overall city offline'!$B$2:$B$2047,K$3))/(SUMIFS('overall city offline'!$I$2:$I$2047,'overall city offline'!$A$2:$A$2047,$A24,'overall city offline'!$B$2:$B$2047,K$2))</f>
        <v>1.0401465407665078</v>
      </c>
      <c r="L24" s="37">
        <f>(SUMIFS('overall city offline'!$I$2:$I$2047,'overall city offline'!$A$2:$A$2047,$A24,'overall city offline'!$B$2:$B$2047,L$3)*SUMIFS('overall city offline'!$C$2:$C$2047,'overall city offline'!$A$2:$A$2047,$A24,'overall city offline'!$B$2:$B$2047,L$3))/(SUMIFS('overall city offline'!$I$2:$I$2047,'overall city offline'!$A$2:$A$2047,$A24,'overall city offline'!$B$2:$B$2047,L$2))</f>
        <v>0.83345609884236649</v>
      </c>
      <c r="M24" s="37">
        <f>(SUMIFS('overall city offline'!$I$2:$I$2047,'overall city offline'!$A$2:$A$2047,$A24,'overall city offline'!$B$2:$B$2047,M$3)*SUMIFS('overall city offline'!$C$2:$C$2047,'overall city offline'!$A$2:$A$2047,$A24,'overall city offline'!$B$2:$B$2047,M$3))/(SUMIFS('overall city offline'!$I$2:$I$2047,'overall city offline'!$A$2:$A$2047,$A24,'overall city offline'!$B$2:$B$2047,M$2))</f>
        <v>0.93585081429706241</v>
      </c>
      <c r="N24" s="37">
        <f>(SUMIFS('overall city offline'!$I$2:$I$2047,'overall city offline'!$A$2:$A$2047,$A24,'overall city offline'!$B$2:$B$2047,N$3)*SUMIFS('overall city offline'!$C$2:$C$2047,'overall city offline'!$A$2:$A$2047,$A24,'overall city offline'!$B$2:$B$2047,N$3))/(SUMIFS('overall city offline'!$I$2:$I$2047,'overall city offline'!$A$2:$A$2047,$A24,'overall city offline'!$B$2:$B$2047,N$2))</f>
        <v>8.2288460394471158E-2</v>
      </c>
      <c r="O24" s="37">
        <f>(SUMIFS('overall city offline'!$I$2:$I$2047,'overall city offline'!$A$2:$A$2047,$A24,'overall city offline'!$B$2:$B$2047,O$3)*SUMIFS('overall city offline'!$C$2:$C$2047,'overall city offline'!$A$2:$A$2047,$A24,'overall city offline'!$B$2:$B$2047,O$3))/(SUMIFS('overall city offline'!$I$2:$I$2047,'overall city offline'!$A$2:$A$2047,$A24,'overall city offline'!$B$2:$B$2047,O$2))</f>
        <v>0.10186646689973276</v>
      </c>
      <c r="P24" s="37">
        <f>(SUMIFS('overall city offline'!$I$2:$I$2047,'overall city offline'!$A$2:$A$2047,$A24,'overall city offline'!$B$2:$B$2047,P$3)*SUMIFS('overall city offline'!$C$2:$C$2047,'overall city offline'!$A$2:$A$2047,$A24,'overall city offline'!$B$2:$B$2047,P$3))/(SUMIFS('overall city offline'!$I$2:$I$2047,'overall city offline'!$A$2:$A$2047,$A24,'overall city offline'!$B$2:$B$2047,P$2))</f>
        <v>0.12681921482023836</v>
      </c>
      <c r="Q24" s="37">
        <f>(SUMIFS('overall city offline'!$I$2:$I$2047,'overall city offline'!$A$2:$A$2047,$A24,'overall city offline'!$B$2:$B$2047,Q$3)*SUMIFS('overall city offline'!$C$2:$C$2047,'overall city offline'!$A$2:$A$2047,$A24,'overall city offline'!$B$2:$B$2047,Q$3))/(SUMIFS('overall city offline'!$I$2:$I$2047,'overall city offline'!$A$2:$A$2047,$A24,'overall city offline'!$B$2:$B$2047,Q$2))</f>
        <v>0.51278439812980092</v>
      </c>
      <c r="R24" s="37">
        <f>(SUMIFS('overall city offline'!$I$2:$I$2047,'overall city offline'!$A$2:$A$2047,$A24,'overall city offline'!$B$2:$B$2047,R$3)*SUMIFS('overall city offline'!$C$2:$C$2047,'overall city offline'!$A$2:$A$2047,$A24,'overall city offline'!$B$2:$B$2047,R$3))/(SUMIFS('overall city offline'!$I$2:$I$2047,'overall city offline'!$A$2:$A$2047,$A24,'overall city offline'!$B$2:$B$2047,R$2))</f>
        <v>1.2278248523850532</v>
      </c>
      <c r="S24" s="37">
        <f>(SUMIFS('overall city offline'!$I$2:$I$2047,'overall city offline'!$A$2:$A$2047,$A24,'overall city offline'!$B$2:$B$2047,S$3)*SUMIFS('overall city offline'!$C$2:$C$2047,'overall city offline'!$A$2:$A$2047,$A24,'overall city offline'!$B$2:$B$2047,S$3))/(SUMIFS('overall city offline'!$I$2:$I$2047,'overall city offline'!$A$2:$A$2047,$A24,'overall city offline'!$B$2:$B$2047,S$2))</f>
        <v>0.96309787124005575</v>
      </c>
      <c r="T24" s="37">
        <f>(SUMIFS('overall city offline'!$I$2:$I$2047,'overall city offline'!$A$2:$A$2047,$A24,'overall city offline'!$B$2:$B$2047,T$3)*SUMIFS('overall city offline'!$C$2:$C$2047,'overall city offline'!$A$2:$A$2047,$A24,'overall city offline'!$B$2:$B$2047,T$3))/(SUMIFS('overall city offline'!$I$2:$I$2047,'overall city offline'!$A$2:$A$2047,$A24,'overall city offline'!$B$2:$B$2047,T$2))</f>
        <v>1.0052817925673778</v>
      </c>
      <c r="U24" s="37">
        <f>(SUMIFS('overall city offline'!$I$2:$I$2047,'overall city offline'!$A$2:$A$2047,$A24,'overall city offline'!$B$2:$B$2047,U$3)*SUMIFS('overall city offline'!$C$2:$C$2047,'overall city offline'!$A$2:$A$2047,$A24,'overall city offline'!$B$2:$B$2047,U$3))/(SUMIFS('overall city offline'!$I$2:$I$2047,'overall city offline'!$A$2:$A$2047,$A24,'overall city offline'!$B$2:$B$2047,U$2))</f>
        <v>1.0223481991432004</v>
      </c>
      <c r="V24" s="37">
        <f>(SUMIFS('overall city offline'!$I$2:$I$2047,'overall city offline'!$A$2:$A$2047,$A24,'overall city offline'!$B$2:$B$2047,V$3)*SUMIFS('overall city offline'!$C$2:$C$2047,'overall city offline'!$A$2:$A$2047,$A24,'overall city offline'!$B$2:$B$2047,V$3))/(SUMIFS('overall city offline'!$I$2:$I$2047,'overall city offline'!$A$2:$A$2047,$A24,'overall city offline'!$B$2:$B$2047,V$2))</f>
        <v>0.98096192085763423</v>
      </c>
      <c r="W24" s="32"/>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row>
    <row r="25" spans="1:63" x14ac:dyDescent="0.25">
      <c r="A25" s="5" t="s">
        <v>28</v>
      </c>
      <c r="B25" s="37">
        <f>(SUMIFS('overall city offline'!$I$2:$I$2047,'overall city offline'!$A$2:$A$2047,$A25,'overall city offline'!$B$2:$B$2047,B$3)*(SUMIFS('overall city offline'!$C$2:$C$2047,'overall city offline'!$A$2:$A$2047,$A25,'overall city offline'!$B$2:$B$2047,B$3)))/(SUMIFS('overall city offline'!$I$2:$I$2047,'overall city offline'!$A$2:$A$2047,$A25,'overall city offline'!$B$2:$B$2047,B$2))</f>
        <v>0.81086357401294529</v>
      </c>
      <c r="C25" s="37">
        <f>(SUMIFS('overall city offline'!$I$2:$I$2047,'overall city offline'!$A$2:$A$2047,$A25,'overall city offline'!$B$2:$B$2047,C$3)*SUMIFS('overall city offline'!$C$2:$C$2047,'overall city offline'!$A$2:$A$2047,$A25,'overall city offline'!$B$2:$B$2047,C$3))/(SUMIFS('overall city offline'!$I$2:$I$2047,'overall city offline'!$A$2:$A$2047,$A25,'overall city offline'!$B$2:$B$2047,C$2))</f>
        <v>0.84826080561489092</v>
      </c>
      <c r="D25" s="37">
        <f>(SUMIFS('overall city offline'!$I$2:$I$2047,'overall city offline'!$A$2:$A$2047,$A25,'overall city offline'!$B$2:$B$2047,D$3)*SUMIFS('overall city offline'!$C$2:$C$2047,'overall city offline'!$A$2:$A$2047,$A25,'overall city offline'!$B$2:$B$2047,D$3))/(SUMIFS('overall city offline'!$I$2:$I$2047,'overall city offline'!$A$2:$A$2047,$A25,'overall city offline'!$B$2:$B$2047,D$2))</f>
        <v>0.56426753955733455</v>
      </c>
      <c r="E25" s="37">
        <f>(SUMIFS('overall city offline'!$I$2:$I$2047,'overall city offline'!$A$2:$A$2047,$A25,'overall city offline'!$B$2:$B$2047,E$3)*SUMIFS('overall city offline'!$C$2:$C$2047,'overall city offline'!$A$2:$A$2047,$A25,'overall city offline'!$B$2:$B$2047,E$3))/(SUMIFS('overall city offline'!$I$2:$I$2047,'overall city offline'!$A$2:$A$2047,$A25,'overall city offline'!$B$2:$B$2047,E$2))</f>
        <v>0.13495915956747717</v>
      </c>
      <c r="F25" s="37">
        <f>(SUMIFS('overall city offline'!$I$2:$I$2047,'overall city offline'!$A$2:$A$2047,$A25,'overall city offline'!$B$2:$B$2047,F$3)*SUMIFS('overall city offline'!$C$2:$C$2047,'overall city offline'!$A$2:$A$2047,$A25,'overall city offline'!$B$2:$B$2047,F$3))/(SUMIFS('overall city offline'!$I$2:$I$2047,'overall city offline'!$A$2:$A$2047,$A25,'overall city offline'!$B$2:$B$2047,F$2))</f>
        <v>0.16433345784225417</v>
      </c>
      <c r="G25" s="37">
        <f>(SUMIFS('overall city offline'!$I$2:$I$2047,'overall city offline'!$A$2:$A$2047,$A25,'overall city offline'!$B$2:$B$2047,G$3)*SUMIFS('overall city offline'!$C$2:$C$2047,'overall city offline'!$A$2:$A$2047,$A25,'overall city offline'!$B$2:$B$2047,G$3))/(SUMIFS('overall city offline'!$I$2:$I$2047,'overall city offline'!$A$2:$A$2047,$A25,'overall city offline'!$B$2:$B$2047,G$2))</f>
        <v>0.23847272733916267</v>
      </c>
      <c r="H25" s="37">
        <f>(SUMIFS('overall city offline'!$I$2:$I$2047,'overall city offline'!$A$2:$A$2047,$A25,'overall city offline'!$B$2:$B$2047,H$3)*SUMIFS('overall city offline'!$C$2:$C$2047,'overall city offline'!$A$2:$A$2047,$A25,'overall city offline'!$B$2:$B$2047,H$3))/(SUMIFS('overall city offline'!$I$2:$I$2047,'overall city offline'!$A$2:$A$2047,$A25,'overall city offline'!$B$2:$B$2047,H$2))</f>
        <v>0.8027158956717011</v>
      </c>
      <c r="I25" s="37">
        <f>(SUMIFS('overall city offline'!$I$2:$I$2047,'overall city offline'!$A$2:$A$2047,$A25,'overall city offline'!$B$2:$B$2047,I$3)*SUMIFS('overall city offline'!$C$2:$C$2047,'overall city offline'!$A$2:$A$2047,$A25,'overall city offline'!$B$2:$B$2047,I$3))/(SUMIFS('overall city offline'!$I$2:$I$2047,'overall city offline'!$A$2:$A$2047,$A25,'overall city offline'!$B$2:$B$2047,I$2))</f>
        <v>0.95057742496743103</v>
      </c>
      <c r="J25" s="37">
        <f>(SUMIFS('overall city offline'!$I$2:$I$2047,'overall city offline'!$A$2:$A$2047,$A25,'overall city offline'!$B$2:$B$2047,J$3)*SUMIFS('overall city offline'!$C$2:$C$2047,'overall city offline'!$A$2:$A$2047,$A25,'overall city offline'!$B$2:$B$2047,J$3))/(SUMIFS('overall city offline'!$I$2:$I$2047,'overall city offline'!$A$2:$A$2047,$A25,'overall city offline'!$B$2:$B$2047,J$2))</f>
        <v>0.85216381255370088</v>
      </c>
      <c r="K25" s="37">
        <f>(SUMIFS('overall city offline'!$I$2:$I$2047,'overall city offline'!$A$2:$A$2047,$A25,'overall city offline'!$B$2:$B$2047,K$3)*SUMIFS('overall city offline'!$C$2:$C$2047,'overall city offline'!$A$2:$A$2047,$A25,'overall city offline'!$B$2:$B$2047,K$3))/(SUMIFS('overall city offline'!$I$2:$I$2047,'overall city offline'!$A$2:$A$2047,$A25,'overall city offline'!$B$2:$B$2047,K$2))</f>
        <v>0.86333983908817236</v>
      </c>
      <c r="L25" s="37">
        <f>(SUMIFS('overall city offline'!$I$2:$I$2047,'overall city offline'!$A$2:$A$2047,$A25,'overall city offline'!$B$2:$B$2047,L$3)*SUMIFS('overall city offline'!$C$2:$C$2047,'overall city offline'!$A$2:$A$2047,$A25,'overall city offline'!$B$2:$B$2047,L$3))/(SUMIFS('overall city offline'!$I$2:$I$2047,'overall city offline'!$A$2:$A$2047,$A25,'overall city offline'!$B$2:$B$2047,L$2))</f>
        <v>0.82325988723312116</v>
      </c>
      <c r="M25" s="37">
        <f>(SUMIFS('overall city offline'!$I$2:$I$2047,'overall city offline'!$A$2:$A$2047,$A25,'overall city offline'!$B$2:$B$2047,M$3)*SUMIFS('overall city offline'!$C$2:$C$2047,'overall city offline'!$A$2:$A$2047,$A25,'overall city offline'!$B$2:$B$2047,M$3))/(SUMIFS('overall city offline'!$I$2:$I$2047,'overall city offline'!$A$2:$A$2047,$A25,'overall city offline'!$B$2:$B$2047,M$2))</f>
        <v>0.86550950956399131</v>
      </c>
      <c r="N25" s="37">
        <f>(SUMIFS('overall city offline'!$I$2:$I$2047,'overall city offline'!$A$2:$A$2047,$A25,'overall city offline'!$B$2:$B$2047,N$3)*SUMIFS('overall city offline'!$C$2:$C$2047,'overall city offline'!$A$2:$A$2047,$A25,'overall city offline'!$B$2:$B$2047,N$3))/(SUMIFS('overall city offline'!$I$2:$I$2047,'overall city offline'!$A$2:$A$2047,$A25,'overall city offline'!$B$2:$B$2047,N$2))</f>
        <v>0.1689766522353929</v>
      </c>
      <c r="O25" s="37">
        <f>(SUMIFS('overall city offline'!$I$2:$I$2047,'overall city offline'!$A$2:$A$2047,$A25,'overall city offline'!$B$2:$B$2047,O$3)*SUMIFS('overall city offline'!$C$2:$C$2047,'overall city offline'!$A$2:$A$2047,$A25,'overall city offline'!$B$2:$B$2047,O$3))/(SUMIFS('overall city offline'!$I$2:$I$2047,'overall city offline'!$A$2:$A$2047,$A25,'overall city offline'!$B$2:$B$2047,O$2))</f>
        <v>0.19921859048130677</v>
      </c>
      <c r="P25" s="37">
        <f>(SUMIFS('overall city offline'!$I$2:$I$2047,'overall city offline'!$A$2:$A$2047,$A25,'overall city offline'!$B$2:$B$2047,P$3)*SUMIFS('overall city offline'!$C$2:$C$2047,'overall city offline'!$A$2:$A$2047,$A25,'overall city offline'!$B$2:$B$2047,P$3))/(SUMIFS('overall city offline'!$I$2:$I$2047,'overall city offline'!$A$2:$A$2047,$A25,'overall city offline'!$B$2:$B$2047,P$2))</f>
        <v>0.2594482225017945</v>
      </c>
      <c r="Q25" s="37">
        <f>(SUMIFS('overall city offline'!$I$2:$I$2047,'overall city offline'!$A$2:$A$2047,$A25,'overall city offline'!$B$2:$B$2047,Q$3)*SUMIFS('overall city offline'!$C$2:$C$2047,'overall city offline'!$A$2:$A$2047,$A25,'overall city offline'!$B$2:$B$2047,Q$3))/(SUMIFS('overall city offline'!$I$2:$I$2047,'overall city offline'!$A$2:$A$2047,$A25,'overall city offline'!$B$2:$B$2047,Q$2))</f>
        <v>0.50185511700203345</v>
      </c>
      <c r="R25" s="37">
        <f>(SUMIFS('overall city offline'!$I$2:$I$2047,'overall city offline'!$A$2:$A$2047,$A25,'overall city offline'!$B$2:$B$2047,R$3)*SUMIFS('overall city offline'!$C$2:$C$2047,'overall city offline'!$A$2:$A$2047,$A25,'overall city offline'!$B$2:$B$2047,R$3))/(SUMIFS('overall city offline'!$I$2:$I$2047,'overall city offline'!$A$2:$A$2047,$A25,'overall city offline'!$B$2:$B$2047,R$2))</f>
        <v>1.1271758325499843</v>
      </c>
      <c r="S25" s="37">
        <f>(SUMIFS('overall city offline'!$I$2:$I$2047,'overall city offline'!$A$2:$A$2047,$A25,'overall city offline'!$B$2:$B$2047,S$3)*SUMIFS('overall city offline'!$C$2:$C$2047,'overall city offline'!$A$2:$A$2047,$A25,'overall city offline'!$B$2:$B$2047,S$3))/(SUMIFS('overall city offline'!$I$2:$I$2047,'overall city offline'!$A$2:$A$2047,$A25,'overall city offline'!$B$2:$B$2047,S$2))</f>
        <v>0.92221117023923904</v>
      </c>
      <c r="T25" s="37">
        <f>(SUMIFS('overall city offline'!$I$2:$I$2047,'overall city offline'!$A$2:$A$2047,$A25,'overall city offline'!$B$2:$B$2047,T$3)*SUMIFS('overall city offline'!$C$2:$C$2047,'overall city offline'!$A$2:$A$2047,$A25,'overall city offline'!$B$2:$B$2047,T$3))/(SUMIFS('overall city offline'!$I$2:$I$2047,'overall city offline'!$A$2:$A$2047,$A25,'overall city offline'!$B$2:$B$2047,T$2))</f>
        <v>0.98626373049094473</v>
      </c>
      <c r="U25" s="37">
        <f>(SUMIFS('overall city offline'!$I$2:$I$2047,'overall city offline'!$A$2:$A$2047,$A25,'overall city offline'!$B$2:$B$2047,U$3)*SUMIFS('overall city offline'!$C$2:$C$2047,'overall city offline'!$A$2:$A$2047,$A25,'overall city offline'!$B$2:$B$2047,U$3))/(SUMIFS('overall city offline'!$I$2:$I$2047,'overall city offline'!$A$2:$A$2047,$A25,'overall city offline'!$B$2:$B$2047,U$2))</f>
        <v>1.0872693839543692</v>
      </c>
      <c r="V25" s="37">
        <f>(SUMIFS('overall city offline'!$I$2:$I$2047,'overall city offline'!$A$2:$A$2047,$A25,'overall city offline'!$B$2:$B$2047,V$3)*SUMIFS('overall city offline'!$C$2:$C$2047,'overall city offline'!$A$2:$A$2047,$A25,'overall city offline'!$B$2:$B$2047,V$3))/(SUMIFS('overall city offline'!$I$2:$I$2047,'overall city offline'!$A$2:$A$2047,$A25,'overall city offline'!$B$2:$B$2047,V$2))</f>
        <v>0.91559230387773127</v>
      </c>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row>
    <row r="26" spans="1:63" x14ac:dyDescent="0.25">
      <c r="A26" s="5" t="s">
        <v>29</v>
      </c>
      <c r="B26" s="37">
        <f>(SUMIFS('overall city offline'!$I$2:$I$2047,'overall city offline'!$A$2:$A$2047,$A26,'overall city offline'!$B$2:$B$2047,B$3)*(SUMIFS('overall city offline'!$C$2:$C$2047,'overall city offline'!$A$2:$A$2047,$A26,'overall city offline'!$B$2:$B$2047,B$3)))/(SUMIFS('overall city offline'!$I$2:$I$2047,'overall city offline'!$A$2:$A$2047,$A26,'overall city offline'!$B$2:$B$2047,B$2))</f>
        <v>0.86966136204895894</v>
      </c>
      <c r="C26" s="37">
        <f>(SUMIFS('overall city offline'!$I$2:$I$2047,'overall city offline'!$A$2:$A$2047,$A26,'overall city offline'!$B$2:$B$2047,C$3)*SUMIFS('overall city offline'!$C$2:$C$2047,'overall city offline'!$A$2:$A$2047,$A26,'overall city offline'!$B$2:$B$2047,C$3))/(SUMIFS('overall city offline'!$I$2:$I$2047,'overall city offline'!$A$2:$A$2047,$A26,'overall city offline'!$B$2:$B$2047,C$2))</f>
        <v>0.89618407114085175</v>
      </c>
      <c r="D26" s="37">
        <f>(SUMIFS('overall city offline'!$I$2:$I$2047,'overall city offline'!$A$2:$A$2047,$A26,'overall city offline'!$B$2:$B$2047,D$3)*SUMIFS('overall city offline'!$C$2:$C$2047,'overall city offline'!$A$2:$A$2047,$A26,'overall city offline'!$B$2:$B$2047,D$3))/(SUMIFS('overall city offline'!$I$2:$I$2047,'overall city offline'!$A$2:$A$2047,$A26,'overall city offline'!$B$2:$B$2047,D$2))</f>
        <v>0.46574352602377045</v>
      </c>
      <c r="E26" s="37">
        <f>(SUMIFS('overall city offline'!$I$2:$I$2047,'overall city offline'!$A$2:$A$2047,$A26,'overall city offline'!$B$2:$B$2047,E$3)*SUMIFS('overall city offline'!$C$2:$C$2047,'overall city offline'!$A$2:$A$2047,$A26,'overall city offline'!$B$2:$B$2047,E$3))/(SUMIFS('overall city offline'!$I$2:$I$2047,'overall city offline'!$A$2:$A$2047,$A26,'overall city offline'!$B$2:$B$2047,E$2))</f>
        <v>7.7737558534061021E-3</v>
      </c>
      <c r="F26" s="37">
        <f>(SUMIFS('overall city offline'!$I$2:$I$2047,'overall city offline'!$A$2:$A$2047,$A26,'overall city offline'!$B$2:$B$2047,F$3)*SUMIFS('overall city offline'!$C$2:$C$2047,'overall city offline'!$A$2:$A$2047,$A26,'overall city offline'!$B$2:$B$2047,F$3))/(SUMIFS('overall city offline'!$I$2:$I$2047,'overall city offline'!$A$2:$A$2047,$A26,'overall city offline'!$B$2:$B$2047,F$2))</f>
        <v>2.3871400553344958E-2</v>
      </c>
      <c r="G26" s="37">
        <f>(SUMIFS('overall city offline'!$I$2:$I$2047,'overall city offline'!$A$2:$A$2047,$A26,'overall city offline'!$B$2:$B$2047,G$3)*SUMIFS('overall city offline'!$C$2:$C$2047,'overall city offline'!$A$2:$A$2047,$A26,'overall city offline'!$B$2:$B$2047,G$3))/(SUMIFS('overall city offline'!$I$2:$I$2047,'overall city offline'!$A$2:$A$2047,$A26,'overall city offline'!$B$2:$B$2047,G$2))</f>
        <v>0.42032728596556818</v>
      </c>
      <c r="H26" s="37">
        <f>(SUMIFS('overall city offline'!$I$2:$I$2047,'overall city offline'!$A$2:$A$2047,$A26,'overall city offline'!$B$2:$B$2047,H$3)*SUMIFS('overall city offline'!$C$2:$C$2047,'overall city offline'!$A$2:$A$2047,$A26,'overall city offline'!$B$2:$B$2047,H$3))/(SUMIFS('overall city offline'!$I$2:$I$2047,'overall city offline'!$A$2:$A$2047,$A26,'overall city offline'!$B$2:$B$2047,H$2))</f>
        <v>0.82974971673089648</v>
      </c>
      <c r="I26" s="37">
        <f>(SUMIFS('overall city offline'!$I$2:$I$2047,'overall city offline'!$A$2:$A$2047,$A26,'overall city offline'!$B$2:$B$2047,I$3)*SUMIFS('overall city offline'!$C$2:$C$2047,'overall city offline'!$A$2:$A$2047,$A26,'overall city offline'!$B$2:$B$2047,I$3))/(SUMIFS('overall city offline'!$I$2:$I$2047,'overall city offline'!$A$2:$A$2047,$A26,'overall city offline'!$B$2:$B$2047,I$2))</f>
        <v>0.90721158757113007</v>
      </c>
      <c r="J26" s="37">
        <f>(SUMIFS('overall city offline'!$I$2:$I$2047,'overall city offline'!$A$2:$A$2047,$A26,'overall city offline'!$B$2:$B$2047,J$3)*SUMIFS('overall city offline'!$C$2:$C$2047,'overall city offline'!$A$2:$A$2047,$A26,'overall city offline'!$B$2:$B$2047,J$3))/(SUMIFS('overall city offline'!$I$2:$I$2047,'overall city offline'!$A$2:$A$2047,$A26,'overall city offline'!$B$2:$B$2047,J$2))</f>
        <v>0.92981800380347801</v>
      </c>
      <c r="K26" s="37">
        <f>(SUMIFS('overall city offline'!$I$2:$I$2047,'overall city offline'!$A$2:$A$2047,$A26,'overall city offline'!$B$2:$B$2047,K$3)*SUMIFS('overall city offline'!$C$2:$C$2047,'overall city offline'!$A$2:$A$2047,$A26,'overall city offline'!$B$2:$B$2047,K$3))/(SUMIFS('overall city offline'!$I$2:$I$2047,'overall city offline'!$A$2:$A$2047,$A26,'overall city offline'!$B$2:$B$2047,K$2))</f>
        <v>0.88627750025257879</v>
      </c>
      <c r="L26" s="37">
        <f>(SUMIFS('overall city offline'!$I$2:$I$2047,'overall city offline'!$A$2:$A$2047,$A26,'overall city offline'!$B$2:$B$2047,L$3)*SUMIFS('overall city offline'!$C$2:$C$2047,'overall city offline'!$A$2:$A$2047,$A26,'overall city offline'!$B$2:$B$2047,L$3))/(SUMIFS('overall city offline'!$I$2:$I$2047,'overall city offline'!$A$2:$A$2047,$A26,'overall city offline'!$B$2:$B$2047,L$2))</f>
        <v>0.17804829464635971</v>
      </c>
      <c r="M26" s="37">
        <f>(SUMIFS('overall city offline'!$I$2:$I$2047,'overall city offline'!$A$2:$A$2047,$A26,'overall city offline'!$B$2:$B$2047,M$3)*SUMIFS('overall city offline'!$C$2:$C$2047,'overall city offline'!$A$2:$A$2047,$A26,'overall city offline'!$B$2:$B$2047,M$3))/(SUMIFS('overall city offline'!$I$2:$I$2047,'overall city offline'!$A$2:$A$2047,$A26,'overall city offline'!$B$2:$B$2047,M$2))</f>
        <v>1.1019831098884765</v>
      </c>
      <c r="N26" s="37">
        <f>(SUMIFS('overall city offline'!$I$2:$I$2047,'overall city offline'!$A$2:$A$2047,$A26,'overall city offline'!$B$2:$B$2047,N$3)*SUMIFS('overall city offline'!$C$2:$C$2047,'overall city offline'!$A$2:$A$2047,$A26,'overall city offline'!$B$2:$B$2047,N$3))/(SUMIFS('overall city offline'!$I$2:$I$2047,'overall city offline'!$A$2:$A$2047,$A26,'overall city offline'!$B$2:$B$2047,N$2))</f>
        <v>0.11073968682669215</v>
      </c>
      <c r="O26" s="37">
        <f>(SUMIFS('overall city offline'!$I$2:$I$2047,'overall city offline'!$A$2:$A$2047,$A26,'overall city offline'!$B$2:$B$2047,O$3)*SUMIFS('overall city offline'!$C$2:$C$2047,'overall city offline'!$A$2:$A$2047,$A26,'overall city offline'!$B$2:$B$2047,O$3))/(SUMIFS('overall city offline'!$I$2:$I$2047,'overall city offline'!$A$2:$A$2047,$A26,'overall city offline'!$B$2:$B$2047,O$2))</f>
        <v>4.0572443890491833E-2</v>
      </c>
      <c r="P26" s="37">
        <f>(SUMIFS('overall city offline'!$I$2:$I$2047,'overall city offline'!$A$2:$A$2047,$A26,'overall city offline'!$B$2:$B$2047,P$3)*SUMIFS('overall city offline'!$C$2:$C$2047,'overall city offline'!$A$2:$A$2047,$A26,'overall city offline'!$B$2:$B$2047,P$3))/(SUMIFS('overall city offline'!$I$2:$I$2047,'overall city offline'!$A$2:$A$2047,$A26,'overall city offline'!$B$2:$B$2047,P$2))</f>
        <v>5.0213136641593353E-2</v>
      </c>
      <c r="Q26" s="37">
        <f>(SUMIFS('overall city offline'!$I$2:$I$2047,'overall city offline'!$A$2:$A$2047,$A26,'overall city offline'!$B$2:$B$2047,Q$3)*SUMIFS('overall city offline'!$C$2:$C$2047,'overall city offline'!$A$2:$A$2047,$A26,'overall city offline'!$B$2:$B$2047,Q$3))/(SUMIFS('overall city offline'!$I$2:$I$2047,'overall city offline'!$A$2:$A$2047,$A26,'overall city offline'!$B$2:$B$2047,Q$2))</f>
        <v>0.84145274034235396</v>
      </c>
      <c r="R26" s="37">
        <f>(SUMIFS('overall city offline'!$I$2:$I$2047,'overall city offline'!$A$2:$A$2047,$A26,'overall city offline'!$B$2:$B$2047,R$3)*SUMIFS('overall city offline'!$C$2:$C$2047,'overall city offline'!$A$2:$A$2047,$A26,'overall city offline'!$B$2:$B$2047,R$3))/(SUMIFS('overall city offline'!$I$2:$I$2047,'overall city offline'!$A$2:$A$2047,$A26,'overall city offline'!$B$2:$B$2047,R$2))</f>
        <v>1.0519367116916525</v>
      </c>
      <c r="S26" s="37">
        <f>(SUMIFS('overall city offline'!$I$2:$I$2047,'overall city offline'!$A$2:$A$2047,$A26,'overall city offline'!$B$2:$B$2047,S$3)*SUMIFS('overall city offline'!$C$2:$C$2047,'overall city offline'!$A$2:$A$2047,$A26,'overall city offline'!$B$2:$B$2047,S$3))/(SUMIFS('overall city offline'!$I$2:$I$2047,'overall city offline'!$A$2:$A$2047,$A26,'overall city offline'!$B$2:$B$2047,S$2))</f>
        <v>1.0054280877061299</v>
      </c>
      <c r="T26" s="37">
        <f>(SUMIFS('overall city offline'!$I$2:$I$2047,'overall city offline'!$A$2:$A$2047,$A26,'overall city offline'!$B$2:$B$2047,T$3)*SUMIFS('overall city offline'!$C$2:$C$2047,'overall city offline'!$A$2:$A$2047,$A26,'overall city offline'!$B$2:$B$2047,T$3))/(SUMIFS('overall city offline'!$I$2:$I$2047,'overall city offline'!$A$2:$A$2047,$A26,'overall city offline'!$B$2:$B$2047,T$2))</f>
        <v>1.0260555603636707</v>
      </c>
      <c r="U26" s="37">
        <f>(SUMIFS('overall city offline'!$I$2:$I$2047,'overall city offline'!$A$2:$A$2047,$A26,'overall city offline'!$B$2:$B$2047,U$3)*SUMIFS('overall city offline'!$C$2:$C$2047,'overall city offline'!$A$2:$A$2047,$A26,'overall city offline'!$B$2:$B$2047,U$3))/(SUMIFS('overall city offline'!$I$2:$I$2047,'overall city offline'!$A$2:$A$2047,$A26,'overall city offline'!$B$2:$B$2047,U$2))</f>
        <v>0.97637778827586774</v>
      </c>
      <c r="V26" s="37">
        <f>(SUMIFS('overall city offline'!$I$2:$I$2047,'overall city offline'!$A$2:$A$2047,$A26,'overall city offline'!$B$2:$B$2047,V$3)*SUMIFS('overall city offline'!$C$2:$C$2047,'overall city offline'!$A$2:$A$2047,$A26,'overall city offline'!$B$2:$B$2047,V$3))/(SUMIFS('overall city offline'!$I$2:$I$2047,'overall city offline'!$A$2:$A$2047,$A26,'overall city offline'!$B$2:$B$2047,V$2))</f>
        <v>1.0176653329778151</v>
      </c>
      <c r="W26" s="32"/>
      <c r="X26" s="32"/>
      <c r="Y26" s="32"/>
      <c r="Z26" s="32"/>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row>
    <row r="27" spans="1:63" x14ac:dyDescent="0.25">
      <c r="A27" s="5" t="s">
        <v>30</v>
      </c>
      <c r="B27" s="37">
        <f>(SUMIFS('overall city offline'!$I$2:$I$2047,'overall city offline'!$A$2:$A$2047,$A27,'overall city offline'!$B$2:$B$2047,B$3)*(SUMIFS('overall city offline'!$C$2:$C$2047,'overall city offline'!$A$2:$A$2047,$A27,'overall city offline'!$B$2:$B$2047,B$3)))/(SUMIFS('overall city offline'!$I$2:$I$2047,'overall city offline'!$A$2:$A$2047,$A27,'overall city offline'!$B$2:$B$2047,B$2))</f>
        <v>0.80474899190428795</v>
      </c>
      <c r="C27" s="37">
        <f>(SUMIFS('overall city offline'!$I$2:$I$2047,'overall city offline'!$A$2:$A$2047,$A27,'overall city offline'!$B$2:$B$2047,C$3)*SUMIFS('overall city offline'!$C$2:$C$2047,'overall city offline'!$A$2:$A$2047,$A27,'overall city offline'!$B$2:$B$2047,C$3))/(SUMIFS('overall city offline'!$I$2:$I$2047,'overall city offline'!$A$2:$A$2047,$A27,'overall city offline'!$B$2:$B$2047,C$2))</f>
        <v>0.82395586842360991</v>
      </c>
      <c r="D27" s="37">
        <f>(SUMIFS('overall city offline'!$I$2:$I$2047,'overall city offline'!$A$2:$A$2047,$A27,'overall city offline'!$B$2:$B$2047,D$3)*SUMIFS('overall city offline'!$C$2:$C$2047,'overall city offline'!$A$2:$A$2047,$A27,'overall city offline'!$B$2:$B$2047,D$3))/(SUMIFS('overall city offline'!$I$2:$I$2047,'overall city offline'!$A$2:$A$2047,$A27,'overall city offline'!$B$2:$B$2047,D$2))</f>
        <v>0.51722868211454387</v>
      </c>
      <c r="E27" s="37">
        <f>(SUMIFS('overall city offline'!$I$2:$I$2047,'overall city offline'!$A$2:$A$2047,$A27,'overall city offline'!$B$2:$B$2047,E$3)*SUMIFS('overall city offline'!$C$2:$C$2047,'overall city offline'!$A$2:$A$2047,$A27,'overall city offline'!$B$2:$B$2047,E$3))/(SUMIFS('overall city offline'!$I$2:$I$2047,'overall city offline'!$A$2:$A$2047,$A27,'overall city offline'!$B$2:$B$2047,E$2))</f>
        <v>6.8122253060659443E-2</v>
      </c>
      <c r="F27" s="37">
        <f>(SUMIFS('overall city offline'!$I$2:$I$2047,'overall city offline'!$A$2:$A$2047,$A27,'overall city offline'!$B$2:$B$2047,F$3)*SUMIFS('overall city offline'!$C$2:$C$2047,'overall city offline'!$A$2:$A$2047,$A27,'overall city offline'!$B$2:$B$2047,F$3))/(SUMIFS('overall city offline'!$I$2:$I$2047,'overall city offline'!$A$2:$A$2047,$A27,'overall city offline'!$B$2:$B$2047,F$2))</f>
        <v>8.9128568455187462E-2</v>
      </c>
      <c r="G27" s="37">
        <f>(SUMIFS('overall city offline'!$I$2:$I$2047,'overall city offline'!$A$2:$A$2047,$A27,'overall city offline'!$B$2:$B$2047,G$3)*SUMIFS('overall city offline'!$C$2:$C$2047,'overall city offline'!$A$2:$A$2047,$A27,'overall city offline'!$B$2:$B$2047,G$3))/(SUMIFS('overall city offline'!$I$2:$I$2047,'overall city offline'!$A$2:$A$2047,$A27,'overall city offline'!$B$2:$B$2047,G$2))</f>
        <v>0.17277491523897126</v>
      </c>
      <c r="H27" s="37">
        <f>(SUMIFS('overall city offline'!$I$2:$I$2047,'overall city offline'!$A$2:$A$2047,$A27,'overall city offline'!$B$2:$B$2047,H$3)*SUMIFS('overall city offline'!$C$2:$C$2047,'overall city offline'!$A$2:$A$2047,$A27,'overall city offline'!$B$2:$B$2047,H$3))/(SUMIFS('overall city offline'!$I$2:$I$2047,'overall city offline'!$A$2:$A$2047,$A27,'overall city offline'!$B$2:$B$2047,H$2))</f>
        <v>0.81388974972047012</v>
      </c>
      <c r="I27" s="37">
        <f>(SUMIFS('overall city offline'!$I$2:$I$2047,'overall city offline'!$A$2:$A$2047,$A27,'overall city offline'!$B$2:$B$2047,I$3)*SUMIFS('overall city offline'!$C$2:$C$2047,'overall city offline'!$A$2:$A$2047,$A27,'overall city offline'!$B$2:$B$2047,I$3))/(SUMIFS('overall city offline'!$I$2:$I$2047,'overall city offline'!$A$2:$A$2047,$A27,'overall city offline'!$B$2:$B$2047,I$2))</f>
        <v>0.88657284467193831</v>
      </c>
      <c r="J27" s="37">
        <f>(SUMIFS('overall city offline'!$I$2:$I$2047,'overall city offline'!$A$2:$A$2047,$A27,'overall city offline'!$B$2:$B$2047,J$3)*SUMIFS('overall city offline'!$C$2:$C$2047,'overall city offline'!$A$2:$A$2047,$A27,'overall city offline'!$B$2:$B$2047,J$3))/(SUMIFS('overall city offline'!$I$2:$I$2047,'overall city offline'!$A$2:$A$2047,$A27,'overall city offline'!$B$2:$B$2047,J$2))</f>
        <v>0.84083970323204282</v>
      </c>
      <c r="K27" s="37">
        <f>(SUMIFS('overall city offline'!$I$2:$I$2047,'overall city offline'!$A$2:$A$2047,$A27,'overall city offline'!$B$2:$B$2047,K$3)*SUMIFS('overall city offline'!$C$2:$C$2047,'overall city offline'!$A$2:$A$2047,$A27,'overall city offline'!$B$2:$B$2047,K$3))/(SUMIFS('overall city offline'!$I$2:$I$2047,'overall city offline'!$A$2:$A$2047,$A27,'overall city offline'!$B$2:$B$2047,K$2))</f>
        <v>0.87164012363892152</v>
      </c>
      <c r="L27" s="37">
        <f>(SUMIFS('overall city offline'!$I$2:$I$2047,'overall city offline'!$A$2:$A$2047,$A27,'overall city offline'!$B$2:$B$2047,L$3)*SUMIFS('overall city offline'!$C$2:$C$2047,'overall city offline'!$A$2:$A$2047,$A27,'overall city offline'!$B$2:$B$2047,L$3))/(SUMIFS('overall city offline'!$I$2:$I$2047,'overall city offline'!$A$2:$A$2047,$A27,'overall city offline'!$B$2:$B$2047,L$2))</f>
        <v>0.66412273784777553</v>
      </c>
      <c r="M27" s="37">
        <f>(SUMIFS('overall city offline'!$I$2:$I$2047,'overall city offline'!$A$2:$A$2047,$A27,'overall city offline'!$B$2:$B$2047,M$3)*SUMIFS('overall city offline'!$C$2:$C$2047,'overall city offline'!$A$2:$A$2047,$A27,'overall city offline'!$B$2:$B$2047,M$3))/(SUMIFS('overall city offline'!$I$2:$I$2047,'overall city offline'!$A$2:$A$2047,$A27,'overall city offline'!$B$2:$B$2047,M$2))</f>
        <v>0.72467481892734176</v>
      </c>
      <c r="N27" s="37">
        <f>(SUMIFS('overall city offline'!$I$2:$I$2047,'overall city offline'!$A$2:$A$2047,$A27,'overall city offline'!$B$2:$B$2047,N$3)*SUMIFS('overall city offline'!$C$2:$C$2047,'overall city offline'!$A$2:$A$2047,$A27,'overall city offline'!$B$2:$B$2047,N$3))/(SUMIFS('overall city offline'!$I$2:$I$2047,'overall city offline'!$A$2:$A$2047,$A27,'overall city offline'!$B$2:$B$2047,N$2))</f>
        <v>9.1677296378916404E-2</v>
      </c>
      <c r="O27" s="37">
        <f>(SUMIFS('overall city offline'!$I$2:$I$2047,'overall city offline'!$A$2:$A$2047,$A27,'overall city offline'!$B$2:$B$2047,O$3)*SUMIFS('overall city offline'!$C$2:$C$2047,'overall city offline'!$A$2:$A$2047,$A27,'overall city offline'!$B$2:$B$2047,O$3))/(SUMIFS('overall city offline'!$I$2:$I$2047,'overall city offline'!$A$2:$A$2047,$A27,'overall city offline'!$B$2:$B$2047,O$2))</f>
        <v>0.10787652993018339</v>
      </c>
      <c r="P27" s="37">
        <f>(SUMIFS('overall city offline'!$I$2:$I$2047,'overall city offline'!$A$2:$A$2047,$A27,'overall city offline'!$B$2:$B$2047,P$3)*SUMIFS('overall city offline'!$C$2:$C$2047,'overall city offline'!$A$2:$A$2047,$A27,'overall city offline'!$B$2:$B$2047,P$3))/(SUMIFS('overall city offline'!$I$2:$I$2047,'overall city offline'!$A$2:$A$2047,$A27,'overall city offline'!$B$2:$B$2047,P$2))</f>
        <v>0.13601926421970115</v>
      </c>
      <c r="Q27" s="37">
        <f>(SUMIFS('overall city offline'!$I$2:$I$2047,'overall city offline'!$A$2:$A$2047,$A27,'overall city offline'!$B$2:$B$2047,Q$3)*SUMIFS('overall city offline'!$C$2:$C$2047,'overall city offline'!$A$2:$A$2047,$A27,'overall city offline'!$B$2:$B$2047,Q$3))/(SUMIFS('overall city offline'!$I$2:$I$2047,'overall city offline'!$A$2:$A$2047,$A27,'overall city offline'!$B$2:$B$2047,Q$2))</f>
        <v>0.44324565725014031</v>
      </c>
      <c r="R27" s="37">
        <f>(SUMIFS('overall city offline'!$I$2:$I$2047,'overall city offline'!$A$2:$A$2047,$A27,'overall city offline'!$B$2:$B$2047,R$3)*SUMIFS('overall city offline'!$C$2:$C$2047,'overall city offline'!$A$2:$A$2047,$A27,'overall city offline'!$B$2:$B$2047,R$3))/(SUMIFS('overall city offline'!$I$2:$I$2047,'overall city offline'!$A$2:$A$2047,$A27,'overall city offline'!$B$2:$B$2047,R$2))</f>
        <v>1.0793597207501739</v>
      </c>
      <c r="S27" s="37">
        <f>(SUMIFS('overall city offline'!$I$2:$I$2047,'overall city offline'!$A$2:$A$2047,$A27,'overall city offline'!$B$2:$B$2047,S$3)*SUMIFS('overall city offline'!$C$2:$C$2047,'overall city offline'!$A$2:$A$2047,$A27,'overall city offline'!$B$2:$B$2047,S$3))/(SUMIFS('overall city offline'!$I$2:$I$2047,'overall city offline'!$A$2:$A$2047,$A27,'overall city offline'!$B$2:$B$2047,S$2))</f>
        <v>0.91096938111758152</v>
      </c>
      <c r="T27" s="37">
        <f>(SUMIFS('overall city offline'!$I$2:$I$2047,'overall city offline'!$A$2:$A$2047,$A27,'overall city offline'!$B$2:$B$2047,T$3)*SUMIFS('overall city offline'!$C$2:$C$2047,'overall city offline'!$A$2:$A$2047,$A27,'overall city offline'!$B$2:$B$2047,T$3))/(SUMIFS('overall city offline'!$I$2:$I$2047,'overall city offline'!$A$2:$A$2047,$A27,'overall city offline'!$B$2:$B$2047,T$2))</f>
        <v>0.98916501573265503</v>
      </c>
      <c r="U27" s="37">
        <f>(SUMIFS('overall city offline'!$I$2:$I$2047,'overall city offline'!$A$2:$A$2047,$A27,'overall city offline'!$B$2:$B$2047,U$3)*SUMIFS('overall city offline'!$C$2:$C$2047,'overall city offline'!$A$2:$A$2047,$A27,'overall city offline'!$B$2:$B$2047,U$3))/(SUMIFS('overall city offline'!$I$2:$I$2047,'overall city offline'!$A$2:$A$2047,$A27,'overall city offline'!$B$2:$B$2047,U$2))</f>
        <v>0.99294420686865226</v>
      </c>
      <c r="V27" s="37">
        <f>(SUMIFS('overall city offline'!$I$2:$I$2047,'overall city offline'!$A$2:$A$2047,$A27,'overall city offline'!$B$2:$B$2047,V$3)*SUMIFS('overall city offline'!$C$2:$C$2047,'overall city offline'!$A$2:$A$2047,$A27,'overall city offline'!$B$2:$B$2047,V$3))/(SUMIFS('overall city offline'!$I$2:$I$2047,'overall city offline'!$A$2:$A$2047,$A27,'overall city offline'!$B$2:$B$2047,V$2))</f>
        <v>0.97392534251481855</v>
      </c>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row>
    <row r="28" spans="1:63" x14ac:dyDescent="0.25">
      <c r="A28" s="5" t="s">
        <v>31</v>
      </c>
      <c r="B28" s="37">
        <f>(SUMIFS('overall city offline'!$I$2:$I$2047,'overall city offline'!$A$2:$A$2047,$A28,'overall city offline'!$B$2:$B$2047,B$3)*(SUMIFS('overall city offline'!$C$2:$C$2047,'overall city offline'!$A$2:$A$2047,$A28,'overall city offline'!$B$2:$B$2047,B$3)))/(SUMIFS('overall city offline'!$I$2:$I$2047,'overall city offline'!$A$2:$A$2047,$A28,'overall city offline'!$B$2:$B$2047,B$2))</f>
        <v>0.83176331816413385</v>
      </c>
      <c r="C28" s="37">
        <f>(SUMIFS('overall city offline'!$I$2:$I$2047,'overall city offline'!$A$2:$A$2047,$A28,'overall city offline'!$B$2:$B$2047,C$3)*SUMIFS('overall city offline'!$C$2:$C$2047,'overall city offline'!$A$2:$A$2047,$A28,'overall city offline'!$B$2:$B$2047,C$3))/(SUMIFS('overall city offline'!$I$2:$I$2047,'overall city offline'!$A$2:$A$2047,$A28,'overall city offline'!$B$2:$B$2047,C$2))</f>
        <v>0.81847080720138954</v>
      </c>
      <c r="D28" s="37">
        <f>(SUMIFS('overall city offline'!$I$2:$I$2047,'overall city offline'!$A$2:$A$2047,$A28,'overall city offline'!$B$2:$B$2047,D$3)*SUMIFS('overall city offline'!$C$2:$C$2047,'overall city offline'!$A$2:$A$2047,$A28,'overall city offline'!$B$2:$B$2047,D$3))/(SUMIFS('overall city offline'!$I$2:$I$2047,'overall city offline'!$A$2:$A$2047,$A28,'overall city offline'!$B$2:$B$2047,D$2))</f>
        <v>0.4646377056324511</v>
      </c>
      <c r="E28" s="37">
        <f>(SUMIFS('overall city offline'!$I$2:$I$2047,'overall city offline'!$A$2:$A$2047,$A28,'overall city offline'!$B$2:$B$2047,E$3)*SUMIFS('overall city offline'!$C$2:$C$2047,'overall city offline'!$A$2:$A$2047,$A28,'overall city offline'!$B$2:$B$2047,E$3))/(SUMIFS('overall city offline'!$I$2:$I$2047,'overall city offline'!$A$2:$A$2047,$A28,'overall city offline'!$B$2:$B$2047,E$2))</f>
        <v>3.235613508084114E-2</v>
      </c>
      <c r="F28" s="37">
        <f>(SUMIFS('overall city offline'!$I$2:$I$2047,'overall city offline'!$A$2:$A$2047,$A28,'overall city offline'!$B$2:$B$2047,F$3)*SUMIFS('overall city offline'!$C$2:$C$2047,'overall city offline'!$A$2:$A$2047,$A28,'overall city offline'!$B$2:$B$2047,F$3))/(SUMIFS('overall city offline'!$I$2:$I$2047,'overall city offline'!$A$2:$A$2047,$A28,'overall city offline'!$B$2:$B$2047,F$2))</f>
        <v>8.0569439508235821E-2</v>
      </c>
      <c r="G28" s="37">
        <f>(SUMIFS('overall city offline'!$I$2:$I$2047,'overall city offline'!$A$2:$A$2047,$A28,'overall city offline'!$B$2:$B$2047,G$3)*SUMIFS('overall city offline'!$C$2:$C$2047,'overall city offline'!$A$2:$A$2047,$A28,'overall city offline'!$B$2:$B$2047,G$3))/(SUMIFS('overall city offline'!$I$2:$I$2047,'overall city offline'!$A$2:$A$2047,$A28,'overall city offline'!$B$2:$B$2047,G$2))</f>
        <v>0.47941881209034193</v>
      </c>
      <c r="H28" s="37">
        <f>(SUMIFS('overall city offline'!$I$2:$I$2047,'overall city offline'!$A$2:$A$2047,$A28,'overall city offline'!$B$2:$B$2047,H$3)*SUMIFS('overall city offline'!$C$2:$C$2047,'overall city offline'!$A$2:$A$2047,$A28,'overall city offline'!$B$2:$B$2047,H$3))/(SUMIFS('overall city offline'!$I$2:$I$2047,'overall city offline'!$A$2:$A$2047,$A28,'overall city offline'!$B$2:$B$2047,H$2))</f>
        <v>0.83396807969505904</v>
      </c>
      <c r="I28" s="37">
        <f>(SUMIFS('overall city offline'!$I$2:$I$2047,'overall city offline'!$A$2:$A$2047,$A28,'overall city offline'!$B$2:$B$2047,I$3)*SUMIFS('overall city offline'!$C$2:$C$2047,'overall city offline'!$A$2:$A$2047,$A28,'overall city offline'!$B$2:$B$2047,I$3))/(SUMIFS('overall city offline'!$I$2:$I$2047,'overall city offline'!$A$2:$A$2047,$A28,'overall city offline'!$B$2:$B$2047,I$2))</f>
        <v>1.0318060956509834</v>
      </c>
      <c r="J28" s="37">
        <f>(SUMIFS('overall city offline'!$I$2:$I$2047,'overall city offline'!$A$2:$A$2047,$A28,'overall city offline'!$B$2:$B$2047,J$3)*SUMIFS('overall city offline'!$C$2:$C$2047,'overall city offline'!$A$2:$A$2047,$A28,'overall city offline'!$B$2:$B$2047,J$3))/(SUMIFS('overall city offline'!$I$2:$I$2047,'overall city offline'!$A$2:$A$2047,$A28,'overall city offline'!$B$2:$B$2047,J$2))</f>
        <v>0.84663436788973578</v>
      </c>
      <c r="K28" s="37">
        <f>(SUMIFS('overall city offline'!$I$2:$I$2047,'overall city offline'!$A$2:$A$2047,$A28,'overall city offline'!$B$2:$B$2047,K$3)*SUMIFS('overall city offline'!$C$2:$C$2047,'overall city offline'!$A$2:$A$2047,$A28,'overall city offline'!$B$2:$B$2047,K$3))/(SUMIFS('overall city offline'!$I$2:$I$2047,'overall city offline'!$A$2:$A$2047,$A28,'overall city offline'!$B$2:$B$2047,K$2))</f>
        <v>0.93928549400612671</v>
      </c>
      <c r="L28" s="37">
        <f>(SUMIFS('overall city offline'!$I$2:$I$2047,'overall city offline'!$A$2:$A$2047,$A28,'overall city offline'!$B$2:$B$2047,L$3)*SUMIFS('overall city offline'!$C$2:$C$2047,'overall city offline'!$A$2:$A$2047,$A28,'overall city offline'!$B$2:$B$2047,L$3))/(SUMIFS('overall city offline'!$I$2:$I$2047,'overall city offline'!$A$2:$A$2047,$A28,'overall city offline'!$B$2:$B$2047,L$2))</f>
        <v>0.22304815462741884</v>
      </c>
      <c r="M28" s="37">
        <f>(SUMIFS('overall city offline'!$I$2:$I$2047,'overall city offline'!$A$2:$A$2047,$A28,'overall city offline'!$B$2:$B$2047,M$3)*SUMIFS('overall city offline'!$C$2:$C$2047,'overall city offline'!$A$2:$A$2047,$A28,'overall city offline'!$B$2:$B$2047,M$3))/(SUMIFS('overall city offline'!$I$2:$I$2047,'overall city offline'!$A$2:$A$2047,$A28,'overall city offline'!$B$2:$B$2047,M$2))</f>
        <v>0.98089374788962092</v>
      </c>
      <c r="N28" s="37">
        <f>(SUMIFS('overall city offline'!$I$2:$I$2047,'overall city offline'!$A$2:$A$2047,$A28,'overall city offline'!$B$2:$B$2047,N$3)*SUMIFS('overall city offline'!$C$2:$C$2047,'overall city offline'!$A$2:$A$2047,$A28,'overall city offline'!$B$2:$B$2047,N$3))/(SUMIFS('overall city offline'!$I$2:$I$2047,'overall city offline'!$A$2:$A$2047,$A28,'overall city offline'!$B$2:$B$2047,N$2))</f>
        <v>6.5721919999910908E-2</v>
      </c>
      <c r="O28" s="37">
        <f>(SUMIFS('overall city offline'!$I$2:$I$2047,'overall city offline'!$A$2:$A$2047,$A28,'overall city offline'!$B$2:$B$2047,O$3)*SUMIFS('overall city offline'!$C$2:$C$2047,'overall city offline'!$A$2:$A$2047,$A28,'overall city offline'!$B$2:$B$2047,O$3))/(SUMIFS('overall city offline'!$I$2:$I$2047,'overall city offline'!$A$2:$A$2047,$A28,'overall city offline'!$B$2:$B$2047,O$2))</f>
        <v>8.6319794554191948E-2</v>
      </c>
      <c r="P28" s="37">
        <f>(SUMIFS('overall city offline'!$I$2:$I$2047,'overall city offline'!$A$2:$A$2047,$A28,'overall city offline'!$B$2:$B$2047,P$3)*SUMIFS('overall city offline'!$C$2:$C$2047,'overall city offline'!$A$2:$A$2047,$A28,'overall city offline'!$B$2:$B$2047,P$3))/(SUMIFS('overall city offline'!$I$2:$I$2047,'overall city offline'!$A$2:$A$2047,$A28,'overall city offline'!$B$2:$B$2047,P$2))</f>
        <v>0.1223406455637706</v>
      </c>
      <c r="Q28" s="37">
        <f>(SUMIFS('overall city offline'!$I$2:$I$2047,'overall city offline'!$A$2:$A$2047,$A28,'overall city offline'!$B$2:$B$2047,Q$3)*SUMIFS('overall city offline'!$C$2:$C$2047,'overall city offline'!$A$2:$A$2047,$A28,'overall city offline'!$B$2:$B$2047,Q$3))/(SUMIFS('overall city offline'!$I$2:$I$2047,'overall city offline'!$A$2:$A$2047,$A28,'overall city offline'!$B$2:$B$2047,Q$2))</f>
        <v>0.7759407411864232</v>
      </c>
      <c r="R28" s="37">
        <f>(SUMIFS('overall city offline'!$I$2:$I$2047,'overall city offline'!$A$2:$A$2047,$A28,'overall city offline'!$B$2:$B$2047,R$3)*SUMIFS('overall city offline'!$C$2:$C$2047,'overall city offline'!$A$2:$A$2047,$A28,'overall city offline'!$B$2:$B$2047,R$3))/(SUMIFS('overall city offline'!$I$2:$I$2047,'overall city offline'!$A$2:$A$2047,$A28,'overall city offline'!$B$2:$B$2047,R$2))</f>
        <v>1.0644154914454809</v>
      </c>
      <c r="S28" s="37">
        <f>(SUMIFS('overall city offline'!$I$2:$I$2047,'overall city offline'!$A$2:$A$2047,$A28,'overall city offline'!$B$2:$B$2047,S$3)*SUMIFS('overall city offline'!$C$2:$C$2047,'overall city offline'!$A$2:$A$2047,$A28,'overall city offline'!$B$2:$B$2047,S$3))/(SUMIFS('overall city offline'!$I$2:$I$2047,'overall city offline'!$A$2:$A$2047,$A28,'overall city offline'!$B$2:$B$2047,S$2))</f>
        <v>0.98548634351525943</v>
      </c>
      <c r="T28" s="37">
        <f>(SUMIFS('overall city offline'!$I$2:$I$2047,'overall city offline'!$A$2:$A$2047,$A28,'overall city offline'!$B$2:$B$2047,T$3)*SUMIFS('overall city offline'!$C$2:$C$2047,'overall city offline'!$A$2:$A$2047,$A28,'overall city offline'!$B$2:$B$2047,T$3))/(SUMIFS('overall city offline'!$I$2:$I$2047,'overall city offline'!$A$2:$A$2047,$A28,'overall city offline'!$B$2:$B$2047,T$2))</f>
        <v>0.99473522574123996</v>
      </c>
      <c r="U28" s="37">
        <f>(SUMIFS('overall city offline'!$I$2:$I$2047,'overall city offline'!$A$2:$A$2047,$A28,'overall city offline'!$B$2:$B$2047,U$3)*SUMIFS('overall city offline'!$C$2:$C$2047,'overall city offline'!$A$2:$A$2047,$A28,'overall city offline'!$B$2:$B$2047,U$3))/(SUMIFS('overall city offline'!$I$2:$I$2047,'overall city offline'!$A$2:$A$2047,$A28,'overall city offline'!$B$2:$B$2047,U$2))</f>
        <v>1.1340353157005933</v>
      </c>
      <c r="V28" s="37">
        <f>(SUMIFS('overall city offline'!$I$2:$I$2047,'overall city offline'!$A$2:$A$2047,$A28,'overall city offline'!$B$2:$B$2047,V$3)*SUMIFS('overall city offline'!$C$2:$C$2047,'overall city offline'!$A$2:$A$2047,$A28,'overall city offline'!$B$2:$B$2047,V$3))/(SUMIFS('overall city offline'!$I$2:$I$2047,'overall city offline'!$A$2:$A$2047,$A28,'overall city offline'!$B$2:$B$2047,V$2))</f>
        <v>0.94319177014972999</v>
      </c>
      <c r="W28" s="32"/>
      <c r="X28" s="32"/>
      <c r="Y28" s="32"/>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row>
    <row r="29" spans="1:63" x14ac:dyDescent="0.25">
      <c r="A29" s="5" t="s">
        <v>32</v>
      </c>
      <c r="B29" s="37">
        <f>(SUMIFS('overall city offline'!$I$2:$I$2047,'overall city offline'!$A$2:$A$2047,$A29,'overall city offline'!$B$2:$B$2047,B$3)*(SUMIFS('overall city offline'!$C$2:$C$2047,'overall city offline'!$A$2:$A$2047,$A29,'overall city offline'!$B$2:$B$2047,B$3)))/(SUMIFS('overall city offline'!$I$2:$I$2047,'overall city offline'!$A$2:$A$2047,$A29,'overall city offline'!$B$2:$B$2047,B$2))</f>
        <v>0.79640163526920482</v>
      </c>
      <c r="C29" s="37">
        <f>(SUMIFS('overall city offline'!$I$2:$I$2047,'overall city offline'!$A$2:$A$2047,$A29,'overall city offline'!$B$2:$B$2047,C$3)*SUMIFS('overall city offline'!$C$2:$C$2047,'overall city offline'!$A$2:$A$2047,$A29,'overall city offline'!$B$2:$B$2047,C$3))/(SUMIFS('overall city offline'!$I$2:$I$2047,'overall city offline'!$A$2:$A$2047,$A29,'overall city offline'!$B$2:$B$2047,C$2))</f>
        <v>0.7965863524687582</v>
      </c>
      <c r="D29" s="37">
        <f>(SUMIFS('overall city offline'!$I$2:$I$2047,'overall city offline'!$A$2:$A$2047,$A29,'overall city offline'!$B$2:$B$2047,D$3)*SUMIFS('overall city offline'!$C$2:$C$2047,'overall city offline'!$A$2:$A$2047,$A29,'overall city offline'!$B$2:$B$2047,D$3))/(SUMIFS('overall city offline'!$I$2:$I$2047,'overall city offline'!$A$2:$A$2047,$A29,'overall city offline'!$B$2:$B$2047,D$2))</f>
        <v>0.47884293354486307</v>
      </c>
      <c r="E29" s="37">
        <f>(SUMIFS('overall city offline'!$I$2:$I$2047,'overall city offline'!$A$2:$A$2047,$A29,'overall city offline'!$B$2:$B$2047,E$3)*SUMIFS('overall city offline'!$C$2:$C$2047,'overall city offline'!$A$2:$A$2047,$A29,'overall city offline'!$B$2:$B$2047,E$3))/(SUMIFS('overall city offline'!$I$2:$I$2047,'overall city offline'!$A$2:$A$2047,$A29,'overall city offline'!$B$2:$B$2047,E$2))</f>
        <v>2.6756635249974649E-2</v>
      </c>
      <c r="F29" s="37">
        <f>(SUMIFS('overall city offline'!$I$2:$I$2047,'overall city offline'!$A$2:$A$2047,$A29,'overall city offline'!$B$2:$B$2047,F$3)*SUMIFS('overall city offline'!$C$2:$C$2047,'overall city offline'!$A$2:$A$2047,$A29,'overall city offline'!$B$2:$B$2047,F$3))/(SUMIFS('overall city offline'!$I$2:$I$2047,'overall city offline'!$A$2:$A$2047,$A29,'overall city offline'!$B$2:$B$2047,F$2))</f>
        <v>4.2682541039814906E-2</v>
      </c>
      <c r="G29" s="37">
        <f>(SUMIFS('overall city offline'!$I$2:$I$2047,'overall city offline'!$A$2:$A$2047,$A29,'overall city offline'!$B$2:$B$2047,G$3)*SUMIFS('overall city offline'!$C$2:$C$2047,'overall city offline'!$A$2:$A$2047,$A29,'overall city offline'!$B$2:$B$2047,G$3))/(SUMIFS('overall city offline'!$I$2:$I$2047,'overall city offline'!$A$2:$A$2047,$A29,'overall city offline'!$B$2:$B$2047,G$2))</f>
        <v>0.55859017498166263</v>
      </c>
      <c r="H29" s="37">
        <f>(SUMIFS('overall city offline'!$I$2:$I$2047,'overall city offline'!$A$2:$A$2047,$A29,'overall city offline'!$B$2:$B$2047,H$3)*SUMIFS('overall city offline'!$C$2:$C$2047,'overall city offline'!$A$2:$A$2047,$A29,'overall city offline'!$B$2:$B$2047,H$3))/(SUMIFS('overall city offline'!$I$2:$I$2047,'overall city offline'!$A$2:$A$2047,$A29,'overall city offline'!$B$2:$B$2047,H$2))</f>
        <v>0.93308134771694229</v>
      </c>
      <c r="I29" s="37">
        <f>(SUMIFS('overall city offline'!$I$2:$I$2047,'overall city offline'!$A$2:$A$2047,$A29,'overall city offline'!$B$2:$B$2047,I$3)*SUMIFS('overall city offline'!$C$2:$C$2047,'overall city offline'!$A$2:$A$2047,$A29,'overall city offline'!$B$2:$B$2047,I$3))/(SUMIFS('overall city offline'!$I$2:$I$2047,'overall city offline'!$A$2:$A$2047,$A29,'overall city offline'!$B$2:$B$2047,I$2))</f>
        <v>0.9771362280531789</v>
      </c>
      <c r="J29" s="37">
        <f>(SUMIFS('overall city offline'!$I$2:$I$2047,'overall city offline'!$A$2:$A$2047,$A29,'overall city offline'!$B$2:$B$2047,J$3)*SUMIFS('overall city offline'!$C$2:$C$2047,'overall city offline'!$A$2:$A$2047,$A29,'overall city offline'!$B$2:$B$2047,J$3))/(SUMIFS('overall city offline'!$I$2:$I$2047,'overall city offline'!$A$2:$A$2047,$A29,'overall city offline'!$B$2:$B$2047,J$2))</f>
        <v>0.95179807542798767</v>
      </c>
      <c r="K29" s="37">
        <f>(SUMIFS('overall city offline'!$I$2:$I$2047,'overall city offline'!$A$2:$A$2047,$A29,'overall city offline'!$B$2:$B$2047,K$3)*SUMIFS('overall city offline'!$C$2:$C$2047,'overall city offline'!$A$2:$A$2047,$A29,'overall city offline'!$B$2:$B$2047,K$3))/(SUMIFS('overall city offline'!$I$2:$I$2047,'overall city offline'!$A$2:$A$2047,$A29,'overall city offline'!$B$2:$B$2047,K$2))</f>
        <v>1.0211714394256302</v>
      </c>
      <c r="L29" s="37">
        <f>(SUMIFS('overall city offline'!$I$2:$I$2047,'overall city offline'!$A$2:$A$2047,$A29,'overall city offline'!$B$2:$B$2047,L$3)*SUMIFS('overall city offline'!$C$2:$C$2047,'overall city offline'!$A$2:$A$2047,$A29,'overall city offline'!$B$2:$B$2047,L$3))/(SUMIFS('overall city offline'!$I$2:$I$2047,'overall city offline'!$A$2:$A$2047,$A29,'overall city offline'!$B$2:$B$2047,L$2))</f>
        <v>0.22376072733087524</v>
      </c>
      <c r="M29" s="37">
        <f>(SUMIFS('overall city offline'!$I$2:$I$2047,'overall city offline'!$A$2:$A$2047,$A29,'overall city offline'!$B$2:$B$2047,M$3)*SUMIFS('overall city offline'!$C$2:$C$2047,'overall city offline'!$A$2:$A$2047,$A29,'overall city offline'!$B$2:$B$2047,M$3))/(SUMIFS('overall city offline'!$I$2:$I$2047,'overall city offline'!$A$2:$A$2047,$A29,'overall city offline'!$B$2:$B$2047,M$2))</f>
        <v>1.0559948264681329</v>
      </c>
      <c r="N29" s="37">
        <f>(SUMIFS('overall city offline'!$I$2:$I$2047,'overall city offline'!$A$2:$A$2047,$A29,'overall city offline'!$B$2:$B$2047,N$3)*SUMIFS('overall city offline'!$C$2:$C$2047,'overall city offline'!$A$2:$A$2047,$A29,'overall city offline'!$B$2:$B$2047,N$3))/(SUMIFS('overall city offline'!$I$2:$I$2047,'overall city offline'!$A$2:$A$2047,$A29,'overall city offline'!$B$2:$B$2047,N$2))</f>
        <v>0.15159812099325759</v>
      </c>
      <c r="O29" s="37">
        <f>(SUMIFS('overall city offline'!$I$2:$I$2047,'overall city offline'!$A$2:$A$2047,$A29,'overall city offline'!$B$2:$B$2047,O$3)*SUMIFS('overall city offline'!$C$2:$C$2047,'overall city offline'!$A$2:$A$2047,$A29,'overall city offline'!$B$2:$B$2047,O$3))/(SUMIFS('overall city offline'!$I$2:$I$2047,'overall city offline'!$A$2:$A$2047,$A29,'overall city offline'!$B$2:$B$2047,O$2))</f>
        <v>7.8751718405078622E-2</v>
      </c>
      <c r="P29" s="37">
        <f>(SUMIFS('overall city offline'!$I$2:$I$2047,'overall city offline'!$A$2:$A$2047,$A29,'overall city offline'!$B$2:$B$2047,P$3)*SUMIFS('overall city offline'!$C$2:$C$2047,'overall city offline'!$A$2:$A$2047,$A29,'overall city offline'!$B$2:$B$2047,P$3))/(SUMIFS('overall city offline'!$I$2:$I$2047,'overall city offline'!$A$2:$A$2047,$A29,'overall city offline'!$B$2:$B$2047,P$2))</f>
        <v>8.7653721019355715E-2</v>
      </c>
      <c r="Q29" s="37">
        <f>(SUMIFS('overall city offline'!$I$2:$I$2047,'overall city offline'!$A$2:$A$2047,$A29,'overall city offline'!$B$2:$B$2047,Q$3)*SUMIFS('overall city offline'!$C$2:$C$2047,'overall city offline'!$A$2:$A$2047,$A29,'overall city offline'!$B$2:$B$2047,Q$3))/(SUMIFS('overall city offline'!$I$2:$I$2047,'overall city offline'!$A$2:$A$2047,$A29,'overall city offline'!$B$2:$B$2047,Q$2))</f>
        <v>0.86600679475549847</v>
      </c>
      <c r="R29" s="37">
        <f>(SUMIFS('overall city offline'!$I$2:$I$2047,'overall city offline'!$A$2:$A$2047,$A29,'overall city offline'!$B$2:$B$2047,R$3)*SUMIFS('overall city offline'!$C$2:$C$2047,'overall city offline'!$A$2:$A$2047,$A29,'overall city offline'!$B$2:$B$2047,R$3))/(SUMIFS('overall city offline'!$I$2:$I$2047,'overall city offline'!$A$2:$A$2047,$A29,'overall city offline'!$B$2:$B$2047,R$2))</f>
        <v>1.0885766232357159</v>
      </c>
      <c r="S29" s="37">
        <f>(SUMIFS('overall city offline'!$I$2:$I$2047,'overall city offline'!$A$2:$A$2047,$A29,'overall city offline'!$B$2:$B$2047,S$3)*SUMIFS('overall city offline'!$C$2:$C$2047,'overall city offline'!$A$2:$A$2047,$A29,'overall city offline'!$B$2:$B$2047,S$3))/(SUMIFS('overall city offline'!$I$2:$I$2047,'overall city offline'!$A$2:$A$2047,$A29,'overall city offline'!$B$2:$B$2047,S$2))</f>
        <v>0.96554344339343645</v>
      </c>
      <c r="T29" s="37">
        <f>(SUMIFS('overall city offline'!$I$2:$I$2047,'overall city offline'!$A$2:$A$2047,$A29,'overall city offline'!$B$2:$B$2047,T$3)*SUMIFS('overall city offline'!$C$2:$C$2047,'overall city offline'!$A$2:$A$2047,$A29,'overall city offline'!$B$2:$B$2047,T$3))/(SUMIFS('overall city offline'!$I$2:$I$2047,'overall city offline'!$A$2:$A$2047,$A29,'overall city offline'!$B$2:$B$2047,T$2))</f>
        <v>1.0328527127800833</v>
      </c>
      <c r="U29" s="37">
        <f>(SUMIFS('overall city offline'!$I$2:$I$2047,'overall city offline'!$A$2:$A$2047,$A29,'overall city offline'!$B$2:$B$2047,U$3)*SUMIFS('overall city offline'!$C$2:$C$2047,'overall city offline'!$A$2:$A$2047,$A29,'overall city offline'!$B$2:$B$2047,U$3))/(SUMIFS('overall city offline'!$I$2:$I$2047,'overall city offline'!$A$2:$A$2047,$A29,'overall city offline'!$B$2:$B$2047,U$2))</f>
        <v>1.0401925306164008</v>
      </c>
      <c r="V29" s="37">
        <f>(SUMIFS('overall city offline'!$I$2:$I$2047,'overall city offline'!$A$2:$A$2047,$A29,'overall city offline'!$B$2:$B$2047,V$3)*SUMIFS('overall city offline'!$C$2:$C$2047,'overall city offline'!$A$2:$A$2047,$A29,'overall city offline'!$B$2:$B$2047,V$3))/(SUMIFS('overall city offline'!$I$2:$I$2047,'overall city offline'!$A$2:$A$2047,$A29,'overall city offline'!$B$2:$B$2047,V$2))</f>
        <v>0.99546180392545947</v>
      </c>
      <c r="W29" s="32"/>
      <c r="X29" s="32"/>
      <c r="Y29" s="32"/>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row>
    <row r="30" spans="1:63" x14ac:dyDescent="0.25">
      <c r="A30" s="5" t="s">
        <v>33</v>
      </c>
      <c r="B30" s="37">
        <f>(SUMIFS('overall city offline'!$I$2:$I$2047,'overall city offline'!$A$2:$A$2047,$A30,'overall city offline'!$B$2:$B$2047,B$3)*(SUMIFS('overall city offline'!$C$2:$C$2047,'overall city offline'!$A$2:$A$2047,$A30,'overall city offline'!$B$2:$B$2047,B$3)))/(SUMIFS('overall city offline'!$I$2:$I$2047,'overall city offline'!$A$2:$A$2047,$A30,'overall city offline'!$B$2:$B$2047,B$2))</f>
        <v>0.83223710759267755</v>
      </c>
      <c r="C30" s="37">
        <f>(SUMIFS('overall city offline'!$I$2:$I$2047,'overall city offline'!$A$2:$A$2047,$A30,'overall city offline'!$B$2:$B$2047,C$3)*SUMIFS('overall city offline'!$C$2:$C$2047,'overall city offline'!$A$2:$A$2047,$A30,'overall city offline'!$B$2:$B$2047,C$3))/(SUMIFS('overall city offline'!$I$2:$I$2047,'overall city offline'!$A$2:$A$2047,$A30,'overall city offline'!$B$2:$B$2047,C$2))</f>
        <v>0.86544780754886885</v>
      </c>
      <c r="D30" s="37">
        <f>(SUMIFS('overall city offline'!$I$2:$I$2047,'overall city offline'!$A$2:$A$2047,$A30,'overall city offline'!$B$2:$B$2047,D$3)*SUMIFS('overall city offline'!$C$2:$C$2047,'overall city offline'!$A$2:$A$2047,$A30,'overall city offline'!$B$2:$B$2047,D$3))/(SUMIFS('overall city offline'!$I$2:$I$2047,'overall city offline'!$A$2:$A$2047,$A30,'overall city offline'!$B$2:$B$2047,D$2))</f>
        <v>0.50477965195604602</v>
      </c>
      <c r="E30" s="37">
        <f>(SUMIFS('overall city offline'!$I$2:$I$2047,'overall city offline'!$A$2:$A$2047,$A30,'overall city offline'!$B$2:$B$2047,E$3)*SUMIFS('overall city offline'!$C$2:$C$2047,'overall city offline'!$A$2:$A$2047,$A30,'overall city offline'!$B$2:$B$2047,E$3))/(SUMIFS('overall city offline'!$I$2:$I$2047,'overall city offline'!$A$2:$A$2047,$A30,'overall city offline'!$B$2:$B$2047,E$2))</f>
        <v>1.3301631341698258E-2</v>
      </c>
      <c r="F30" s="37">
        <f>(SUMIFS('overall city offline'!$I$2:$I$2047,'overall city offline'!$A$2:$A$2047,$A30,'overall city offline'!$B$2:$B$2047,F$3)*SUMIFS('overall city offline'!$C$2:$C$2047,'overall city offline'!$A$2:$A$2047,$A30,'overall city offline'!$B$2:$B$2047,F$3))/(SUMIFS('overall city offline'!$I$2:$I$2047,'overall city offline'!$A$2:$A$2047,$A30,'overall city offline'!$B$2:$B$2047,F$2))</f>
        <v>3.907019300438664E-2</v>
      </c>
      <c r="G30" s="37">
        <f>(SUMIFS('overall city offline'!$I$2:$I$2047,'overall city offline'!$A$2:$A$2047,$A30,'overall city offline'!$B$2:$B$2047,G$3)*SUMIFS('overall city offline'!$C$2:$C$2047,'overall city offline'!$A$2:$A$2047,$A30,'overall city offline'!$B$2:$B$2047,G$3))/(SUMIFS('overall city offline'!$I$2:$I$2047,'overall city offline'!$A$2:$A$2047,$A30,'overall city offline'!$B$2:$B$2047,G$2))</f>
        <v>0.56049963821464588</v>
      </c>
      <c r="H30" s="37">
        <f>(SUMIFS('overall city offline'!$I$2:$I$2047,'overall city offline'!$A$2:$A$2047,$A30,'overall city offline'!$B$2:$B$2047,H$3)*SUMIFS('overall city offline'!$C$2:$C$2047,'overall city offline'!$A$2:$A$2047,$A30,'overall city offline'!$B$2:$B$2047,H$3))/(SUMIFS('overall city offline'!$I$2:$I$2047,'overall city offline'!$A$2:$A$2047,$A30,'overall city offline'!$B$2:$B$2047,H$2))</f>
        <v>0.86412334833732818</v>
      </c>
      <c r="I30" s="37">
        <f>(SUMIFS('overall city offline'!$I$2:$I$2047,'overall city offline'!$A$2:$A$2047,$A30,'overall city offline'!$B$2:$B$2047,I$3)*SUMIFS('overall city offline'!$C$2:$C$2047,'overall city offline'!$A$2:$A$2047,$A30,'overall city offline'!$B$2:$B$2047,I$3))/(SUMIFS('overall city offline'!$I$2:$I$2047,'overall city offline'!$A$2:$A$2047,$A30,'overall city offline'!$B$2:$B$2047,I$2))</f>
        <v>1.0171729228163158</v>
      </c>
      <c r="J30" s="37">
        <f>(SUMIFS('overall city offline'!$I$2:$I$2047,'overall city offline'!$A$2:$A$2047,$A30,'overall city offline'!$B$2:$B$2047,J$3)*SUMIFS('overall city offline'!$C$2:$C$2047,'overall city offline'!$A$2:$A$2047,$A30,'overall city offline'!$B$2:$B$2047,J$3))/(SUMIFS('overall city offline'!$I$2:$I$2047,'overall city offline'!$A$2:$A$2047,$A30,'overall city offline'!$B$2:$B$2047,J$2))</f>
        <v>1.0041090938360873</v>
      </c>
      <c r="K30" s="37">
        <f>(SUMIFS('overall city offline'!$I$2:$I$2047,'overall city offline'!$A$2:$A$2047,$A30,'overall city offline'!$B$2:$B$2047,K$3)*SUMIFS('overall city offline'!$C$2:$C$2047,'overall city offline'!$A$2:$A$2047,$A30,'overall city offline'!$B$2:$B$2047,K$3))/(SUMIFS('overall city offline'!$I$2:$I$2047,'overall city offline'!$A$2:$A$2047,$A30,'overall city offline'!$B$2:$B$2047,K$2))</f>
        <v>1.0789090985851288</v>
      </c>
      <c r="L30" s="37">
        <f>(SUMIFS('overall city offline'!$I$2:$I$2047,'overall city offline'!$A$2:$A$2047,$A30,'overall city offline'!$B$2:$B$2047,L$3)*SUMIFS('overall city offline'!$C$2:$C$2047,'overall city offline'!$A$2:$A$2047,$A30,'overall city offline'!$B$2:$B$2047,L$3))/(SUMIFS('overall city offline'!$I$2:$I$2047,'overall city offline'!$A$2:$A$2047,$A30,'overall city offline'!$B$2:$B$2047,L$2))</f>
        <v>0.20098375772416613</v>
      </c>
      <c r="M30" s="37">
        <f>(SUMIFS('overall city offline'!$I$2:$I$2047,'overall city offline'!$A$2:$A$2047,$A30,'overall city offline'!$B$2:$B$2047,M$3)*SUMIFS('overall city offline'!$C$2:$C$2047,'overall city offline'!$A$2:$A$2047,$A30,'overall city offline'!$B$2:$B$2047,M$3))/(SUMIFS('overall city offline'!$I$2:$I$2047,'overall city offline'!$A$2:$A$2047,$A30,'overall city offline'!$B$2:$B$2047,M$2))</f>
        <v>1.1649613726802726</v>
      </c>
      <c r="N30" s="37">
        <f>(SUMIFS('overall city offline'!$I$2:$I$2047,'overall city offline'!$A$2:$A$2047,$A30,'overall city offline'!$B$2:$B$2047,N$3)*SUMIFS('overall city offline'!$C$2:$C$2047,'overall city offline'!$A$2:$A$2047,$A30,'overall city offline'!$B$2:$B$2047,N$3))/(SUMIFS('overall city offline'!$I$2:$I$2047,'overall city offline'!$A$2:$A$2047,$A30,'overall city offline'!$B$2:$B$2047,N$2))</f>
        <v>0.13197884896276624</v>
      </c>
      <c r="O30" s="37">
        <f>(SUMIFS('overall city offline'!$I$2:$I$2047,'overall city offline'!$A$2:$A$2047,$A30,'overall city offline'!$B$2:$B$2047,O$3)*SUMIFS('overall city offline'!$C$2:$C$2047,'overall city offline'!$A$2:$A$2047,$A30,'overall city offline'!$B$2:$B$2047,O$3))/(SUMIFS('overall city offline'!$I$2:$I$2047,'overall city offline'!$A$2:$A$2047,$A30,'overall city offline'!$B$2:$B$2047,O$2))</f>
        <v>5.805963247787807E-2</v>
      </c>
      <c r="P30" s="37">
        <f>(SUMIFS('overall city offline'!$I$2:$I$2047,'overall city offline'!$A$2:$A$2047,$A30,'overall city offline'!$B$2:$B$2047,P$3)*SUMIFS('overall city offline'!$C$2:$C$2047,'overall city offline'!$A$2:$A$2047,$A30,'overall city offline'!$B$2:$B$2047,P$3))/(SUMIFS('overall city offline'!$I$2:$I$2047,'overall city offline'!$A$2:$A$2047,$A30,'overall city offline'!$B$2:$B$2047,P$2))</f>
        <v>6.092135707161677E-2</v>
      </c>
      <c r="Q30" s="37">
        <f>(SUMIFS('overall city offline'!$I$2:$I$2047,'overall city offline'!$A$2:$A$2047,$A30,'overall city offline'!$B$2:$B$2047,Q$3)*SUMIFS('overall city offline'!$C$2:$C$2047,'overall city offline'!$A$2:$A$2047,$A30,'overall city offline'!$B$2:$B$2047,Q$3))/(SUMIFS('overall city offline'!$I$2:$I$2047,'overall city offline'!$A$2:$A$2047,$A30,'overall city offline'!$B$2:$B$2047,Q$2))</f>
        <v>0.89591485045211383</v>
      </c>
      <c r="R30" s="37">
        <f>(SUMIFS('overall city offline'!$I$2:$I$2047,'overall city offline'!$A$2:$A$2047,$A30,'overall city offline'!$B$2:$B$2047,R$3)*SUMIFS('overall city offline'!$C$2:$C$2047,'overall city offline'!$A$2:$A$2047,$A30,'overall city offline'!$B$2:$B$2047,R$3))/(SUMIFS('overall city offline'!$I$2:$I$2047,'overall city offline'!$A$2:$A$2047,$A30,'overall city offline'!$B$2:$B$2047,R$2))</f>
        <v>1.1190815336378486</v>
      </c>
      <c r="S30" s="37">
        <f>(SUMIFS('overall city offline'!$I$2:$I$2047,'overall city offline'!$A$2:$A$2047,$A30,'overall city offline'!$B$2:$B$2047,S$3)*SUMIFS('overall city offline'!$C$2:$C$2047,'overall city offline'!$A$2:$A$2047,$A30,'overall city offline'!$B$2:$B$2047,S$3))/(SUMIFS('overall city offline'!$I$2:$I$2047,'overall city offline'!$A$2:$A$2047,$A30,'overall city offline'!$B$2:$B$2047,S$2))</f>
        <v>0.99944596356314708</v>
      </c>
      <c r="T30" s="37">
        <f>(SUMIFS('overall city offline'!$I$2:$I$2047,'overall city offline'!$A$2:$A$2047,$A30,'overall city offline'!$B$2:$B$2047,T$3)*SUMIFS('overall city offline'!$C$2:$C$2047,'overall city offline'!$A$2:$A$2047,$A30,'overall city offline'!$B$2:$B$2047,T$3))/(SUMIFS('overall city offline'!$I$2:$I$2047,'overall city offline'!$A$2:$A$2047,$A30,'overall city offline'!$B$2:$B$2047,T$2))</f>
        <v>1.0072438171542155</v>
      </c>
      <c r="U30" s="37">
        <f>(SUMIFS('overall city offline'!$I$2:$I$2047,'overall city offline'!$A$2:$A$2047,$A30,'overall city offline'!$B$2:$B$2047,U$3)*SUMIFS('overall city offline'!$C$2:$C$2047,'overall city offline'!$A$2:$A$2047,$A30,'overall city offline'!$B$2:$B$2047,U$3))/(SUMIFS('overall city offline'!$I$2:$I$2047,'overall city offline'!$A$2:$A$2047,$A30,'overall city offline'!$B$2:$B$2047,U$2))</f>
        <v>1.032646234111366</v>
      </c>
      <c r="V30" s="37">
        <f>(SUMIFS('overall city offline'!$I$2:$I$2047,'overall city offline'!$A$2:$A$2047,$A30,'overall city offline'!$B$2:$B$2047,V$3)*SUMIFS('overall city offline'!$C$2:$C$2047,'overall city offline'!$A$2:$A$2047,$A30,'overall city offline'!$B$2:$B$2047,V$3))/(SUMIFS('overall city offline'!$I$2:$I$2047,'overall city offline'!$A$2:$A$2047,$A30,'overall city offline'!$B$2:$B$2047,V$2))</f>
        <v>1.0680518290980952</v>
      </c>
      <c r="W30" s="32"/>
      <c r="X30" s="32"/>
      <c r="Y30" s="32"/>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row>
    <row r="31" spans="1:63" x14ac:dyDescent="0.25">
      <c r="A31" s="5" t="s">
        <v>34</v>
      </c>
      <c r="B31" s="37">
        <f>(SUMIFS('overall city offline'!$I$2:$I$2047,'overall city offline'!$A$2:$A$2047,$A31,'overall city offline'!$B$2:$B$2047,B$3)*(SUMIFS('overall city offline'!$C$2:$C$2047,'overall city offline'!$A$2:$A$2047,$A31,'overall city offline'!$B$2:$B$2047,B$3)))/(SUMIFS('overall city offline'!$I$2:$I$2047,'overall city offline'!$A$2:$A$2047,$A31,'overall city offline'!$B$2:$B$2047,B$2))</f>
        <v>0.86972860308626598</v>
      </c>
      <c r="C31" s="37">
        <f>(SUMIFS('overall city offline'!$I$2:$I$2047,'overall city offline'!$A$2:$A$2047,$A31,'overall city offline'!$B$2:$B$2047,C$3)*SUMIFS('overall city offline'!$C$2:$C$2047,'overall city offline'!$A$2:$A$2047,$A31,'overall city offline'!$B$2:$B$2047,C$3))/(SUMIFS('overall city offline'!$I$2:$I$2047,'overall city offline'!$A$2:$A$2047,$A31,'overall city offline'!$B$2:$B$2047,C$2))</f>
        <v>1.0472074365780699</v>
      </c>
      <c r="D31" s="37">
        <f>(SUMIFS('overall city offline'!$I$2:$I$2047,'overall city offline'!$A$2:$A$2047,$A31,'overall city offline'!$B$2:$B$2047,D$3)*SUMIFS('overall city offline'!$C$2:$C$2047,'overall city offline'!$A$2:$A$2047,$A31,'overall city offline'!$B$2:$B$2047,D$3))/(SUMIFS('overall city offline'!$I$2:$I$2047,'overall city offline'!$A$2:$A$2047,$A31,'overall city offline'!$B$2:$B$2047,D$2))</f>
        <v>0.52109878779505703</v>
      </c>
      <c r="E31" s="37">
        <f>(SUMIFS('overall city offline'!$I$2:$I$2047,'overall city offline'!$A$2:$A$2047,$A31,'overall city offline'!$B$2:$B$2047,E$3)*SUMIFS('overall city offline'!$C$2:$C$2047,'overall city offline'!$A$2:$A$2047,$A31,'overall city offline'!$B$2:$B$2047,E$3))/(SUMIFS('overall city offline'!$I$2:$I$2047,'overall city offline'!$A$2:$A$2047,$A31,'overall city offline'!$B$2:$B$2047,E$2))</f>
        <v>5.6656056191135916E-2</v>
      </c>
      <c r="F31" s="37">
        <f>(SUMIFS('overall city offline'!$I$2:$I$2047,'overall city offline'!$A$2:$A$2047,$A31,'overall city offline'!$B$2:$B$2047,F$3)*SUMIFS('overall city offline'!$C$2:$C$2047,'overall city offline'!$A$2:$A$2047,$A31,'overall city offline'!$B$2:$B$2047,F$3))/(SUMIFS('overall city offline'!$I$2:$I$2047,'overall city offline'!$A$2:$A$2047,$A31,'overall city offline'!$B$2:$B$2047,F$2))</f>
        <v>7.7442437650760518E-2</v>
      </c>
      <c r="G31" s="37">
        <f>(SUMIFS('overall city offline'!$I$2:$I$2047,'overall city offline'!$A$2:$A$2047,$A31,'overall city offline'!$B$2:$B$2047,G$3)*SUMIFS('overall city offline'!$C$2:$C$2047,'overall city offline'!$A$2:$A$2047,$A31,'overall city offline'!$B$2:$B$2047,G$3))/(SUMIFS('overall city offline'!$I$2:$I$2047,'overall city offline'!$A$2:$A$2047,$A31,'overall city offline'!$B$2:$B$2047,G$2))</f>
        <v>0.58630946958723529</v>
      </c>
      <c r="H31" s="37">
        <f>(SUMIFS('overall city offline'!$I$2:$I$2047,'overall city offline'!$A$2:$A$2047,$A31,'overall city offline'!$B$2:$B$2047,H$3)*SUMIFS('overall city offline'!$C$2:$C$2047,'overall city offline'!$A$2:$A$2047,$A31,'overall city offline'!$B$2:$B$2047,H$3))/(SUMIFS('overall city offline'!$I$2:$I$2047,'overall city offline'!$A$2:$A$2047,$A31,'overall city offline'!$B$2:$B$2047,H$2))</f>
        <v>0.79380086822238882</v>
      </c>
      <c r="I31" s="37">
        <f>(SUMIFS('overall city offline'!$I$2:$I$2047,'overall city offline'!$A$2:$A$2047,$A31,'overall city offline'!$B$2:$B$2047,I$3)*SUMIFS('overall city offline'!$C$2:$C$2047,'overall city offline'!$A$2:$A$2047,$A31,'overall city offline'!$B$2:$B$2047,I$3))/(SUMIFS('overall city offline'!$I$2:$I$2047,'overall city offline'!$A$2:$A$2047,$A31,'overall city offline'!$B$2:$B$2047,I$2))</f>
        <v>0.89552160152794169</v>
      </c>
      <c r="J31" s="37">
        <f>(SUMIFS('overall city offline'!$I$2:$I$2047,'overall city offline'!$A$2:$A$2047,$A31,'overall city offline'!$B$2:$B$2047,J$3)*SUMIFS('overall city offline'!$C$2:$C$2047,'overall city offline'!$A$2:$A$2047,$A31,'overall city offline'!$B$2:$B$2047,J$3))/(SUMIFS('overall city offline'!$I$2:$I$2047,'overall city offline'!$A$2:$A$2047,$A31,'overall city offline'!$B$2:$B$2047,J$2))</f>
        <v>0.88053813548752546</v>
      </c>
      <c r="K31" s="37">
        <f>(SUMIFS('overall city offline'!$I$2:$I$2047,'overall city offline'!$A$2:$A$2047,$A31,'overall city offline'!$B$2:$B$2047,K$3)*SUMIFS('overall city offline'!$C$2:$C$2047,'overall city offline'!$A$2:$A$2047,$A31,'overall city offline'!$B$2:$B$2047,K$3))/(SUMIFS('overall city offline'!$I$2:$I$2047,'overall city offline'!$A$2:$A$2047,$A31,'overall city offline'!$B$2:$B$2047,K$2))</f>
        <v>0.84699824672940038</v>
      </c>
      <c r="L31" s="37">
        <f>(SUMIFS('overall city offline'!$I$2:$I$2047,'overall city offline'!$A$2:$A$2047,$A31,'overall city offline'!$B$2:$B$2047,L$3)*SUMIFS('overall city offline'!$C$2:$C$2047,'overall city offline'!$A$2:$A$2047,$A31,'overall city offline'!$B$2:$B$2047,L$3))/(SUMIFS('overall city offline'!$I$2:$I$2047,'overall city offline'!$A$2:$A$2047,$A31,'overall city offline'!$B$2:$B$2047,L$2))</f>
        <v>0.25666629461552742</v>
      </c>
      <c r="M31" s="37">
        <f>(SUMIFS('overall city offline'!$I$2:$I$2047,'overall city offline'!$A$2:$A$2047,$A31,'overall city offline'!$B$2:$B$2047,M$3)*SUMIFS('overall city offline'!$C$2:$C$2047,'overall city offline'!$A$2:$A$2047,$A31,'overall city offline'!$B$2:$B$2047,M$3))/(SUMIFS('overall city offline'!$I$2:$I$2047,'overall city offline'!$A$2:$A$2047,$A31,'overall city offline'!$B$2:$B$2047,M$2))</f>
        <v>0.98118234717085073</v>
      </c>
      <c r="N31" s="37">
        <f>(SUMIFS('overall city offline'!$I$2:$I$2047,'overall city offline'!$A$2:$A$2047,$A31,'overall city offline'!$B$2:$B$2047,N$3)*SUMIFS('overall city offline'!$C$2:$C$2047,'overall city offline'!$A$2:$A$2047,$A31,'overall city offline'!$B$2:$B$2047,N$3))/(SUMIFS('overall city offline'!$I$2:$I$2047,'overall city offline'!$A$2:$A$2047,$A31,'overall city offline'!$B$2:$B$2047,N$2))</f>
        <v>8.4005784780778095E-2</v>
      </c>
      <c r="O31" s="37">
        <f>(SUMIFS('overall city offline'!$I$2:$I$2047,'overall city offline'!$A$2:$A$2047,$A31,'overall city offline'!$B$2:$B$2047,O$3)*SUMIFS('overall city offline'!$C$2:$C$2047,'overall city offline'!$A$2:$A$2047,$A31,'overall city offline'!$B$2:$B$2047,O$3))/(SUMIFS('overall city offline'!$I$2:$I$2047,'overall city offline'!$A$2:$A$2047,$A31,'overall city offline'!$B$2:$B$2047,O$2))</f>
        <v>9.8468374847959395E-2</v>
      </c>
      <c r="P31" s="37">
        <f>(SUMIFS('overall city offline'!$I$2:$I$2047,'overall city offline'!$A$2:$A$2047,$A31,'overall city offline'!$B$2:$B$2047,P$3)*SUMIFS('overall city offline'!$C$2:$C$2047,'overall city offline'!$A$2:$A$2047,$A31,'overall city offline'!$B$2:$B$2047,P$3))/(SUMIFS('overall city offline'!$I$2:$I$2047,'overall city offline'!$A$2:$A$2047,$A31,'overall city offline'!$B$2:$B$2047,P$2))</f>
        <v>0.19770439744561277</v>
      </c>
      <c r="Q31" s="37">
        <f>(SUMIFS('overall city offline'!$I$2:$I$2047,'overall city offline'!$A$2:$A$2047,$A31,'overall city offline'!$B$2:$B$2047,Q$3)*SUMIFS('overall city offline'!$C$2:$C$2047,'overall city offline'!$A$2:$A$2047,$A31,'overall city offline'!$B$2:$B$2047,Q$3))/(SUMIFS('overall city offline'!$I$2:$I$2047,'overall city offline'!$A$2:$A$2047,$A31,'overall city offline'!$B$2:$B$2047,Q$2))</f>
        <v>0.82988934101237322</v>
      </c>
      <c r="R31" s="37">
        <f>(SUMIFS('overall city offline'!$I$2:$I$2047,'overall city offline'!$A$2:$A$2047,$A31,'overall city offline'!$B$2:$B$2047,R$3)*SUMIFS('overall city offline'!$C$2:$C$2047,'overall city offline'!$A$2:$A$2047,$A31,'overall city offline'!$B$2:$B$2047,R$3))/(SUMIFS('overall city offline'!$I$2:$I$2047,'overall city offline'!$A$2:$A$2047,$A31,'overall city offline'!$B$2:$B$2047,R$2))</f>
        <v>0.91915405481962653</v>
      </c>
      <c r="S31" s="37">
        <f>(SUMIFS('overall city offline'!$I$2:$I$2047,'overall city offline'!$A$2:$A$2047,$A31,'overall city offline'!$B$2:$B$2047,S$3)*SUMIFS('overall city offline'!$C$2:$C$2047,'overall city offline'!$A$2:$A$2047,$A31,'overall city offline'!$B$2:$B$2047,S$3))/(SUMIFS('overall city offline'!$I$2:$I$2047,'overall city offline'!$A$2:$A$2047,$A31,'overall city offline'!$B$2:$B$2047,S$2))</f>
        <v>0.84411895027346517</v>
      </c>
      <c r="T31" s="37">
        <f>(SUMIFS('overall city offline'!$I$2:$I$2047,'overall city offline'!$A$2:$A$2047,$A31,'overall city offline'!$B$2:$B$2047,T$3)*SUMIFS('overall city offline'!$C$2:$C$2047,'overall city offline'!$A$2:$A$2047,$A31,'overall city offline'!$B$2:$B$2047,T$3))/(SUMIFS('overall city offline'!$I$2:$I$2047,'overall city offline'!$A$2:$A$2047,$A31,'overall city offline'!$B$2:$B$2047,T$2))</f>
        <v>0.86893680995097777</v>
      </c>
      <c r="U31" s="37">
        <f>(SUMIFS('overall city offline'!$I$2:$I$2047,'overall city offline'!$A$2:$A$2047,$A31,'overall city offline'!$B$2:$B$2047,U$3)*SUMIFS('overall city offline'!$C$2:$C$2047,'overall city offline'!$A$2:$A$2047,$A31,'overall city offline'!$B$2:$B$2047,U$3))/(SUMIFS('overall city offline'!$I$2:$I$2047,'overall city offline'!$A$2:$A$2047,$A31,'overall city offline'!$B$2:$B$2047,U$2))</f>
        <v>0.95956653096988731</v>
      </c>
      <c r="V31" s="37">
        <f>(SUMIFS('overall city offline'!$I$2:$I$2047,'overall city offline'!$A$2:$A$2047,$A31,'overall city offline'!$B$2:$B$2047,V$3)*SUMIFS('overall city offline'!$C$2:$C$2047,'overall city offline'!$A$2:$A$2047,$A31,'overall city offline'!$B$2:$B$2047,V$3))/(SUMIFS('overall city offline'!$I$2:$I$2047,'overall city offline'!$A$2:$A$2047,$A31,'overall city offline'!$B$2:$B$2047,V$2))</f>
        <v>0.86911735396887502</v>
      </c>
      <c r="W31" s="32"/>
      <c r="X31" s="32"/>
      <c r="Y31" s="32"/>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row>
    <row r="32" spans="1:63" x14ac:dyDescent="0.25">
      <c r="A32" s="5" t="s">
        <v>35</v>
      </c>
      <c r="B32" s="37">
        <f>(SUMIFS('overall city offline'!$I$2:$I$2047,'overall city offline'!$A$2:$A$2047,$A32,'overall city offline'!$B$2:$B$2047,B$3)*(SUMIFS('overall city offline'!$C$2:$C$2047,'overall city offline'!$A$2:$A$2047,$A32,'overall city offline'!$B$2:$B$2047,B$3)))/(SUMIFS('overall city offline'!$I$2:$I$2047,'overall city offline'!$A$2:$A$2047,$A32,'overall city offline'!$B$2:$B$2047,B$2))</f>
        <v>0.84453446558181666</v>
      </c>
      <c r="C32" s="37">
        <f>(SUMIFS('overall city offline'!$I$2:$I$2047,'overall city offline'!$A$2:$A$2047,$A32,'overall city offline'!$B$2:$B$2047,C$3)*SUMIFS('overall city offline'!$C$2:$C$2047,'overall city offline'!$A$2:$A$2047,$A32,'overall city offline'!$B$2:$B$2047,C$3))/(SUMIFS('overall city offline'!$I$2:$I$2047,'overall city offline'!$A$2:$A$2047,$A32,'overall city offline'!$B$2:$B$2047,C$2))</f>
        <v>0.87908569570040596</v>
      </c>
      <c r="D32" s="37">
        <f>(SUMIFS('overall city offline'!$I$2:$I$2047,'overall city offline'!$A$2:$A$2047,$A32,'overall city offline'!$B$2:$B$2047,D$3)*SUMIFS('overall city offline'!$C$2:$C$2047,'overall city offline'!$A$2:$A$2047,$A32,'overall city offline'!$B$2:$B$2047,D$3))/(SUMIFS('overall city offline'!$I$2:$I$2047,'overall city offline'!$A$2:$A$2047,$A32,'overall city offline'!$B$2:$B$2047,D$2))</f>
        <v>0.56159692553614449</v>
      </c>
      <c r="E32" s="37">
        <f>(SUMIFS('overall city offline'!$I$2:$I$2047,'overall city offline'!$A$2:$A$2047,$A32,'overall city offline'!$B$2:$B$2047,E$3)*SUMIFS('overall city offline'!$C$2:$C$2047,'overall city offline'!$A$2:$A$2047,$A32,'overall city offline'!$B$2:$B$2047,E$3))/(SUMIFS('overall city offline'!$I$2:$I$2047,'overall city offline'!$A$2:$A$2047,$A32,'overall city offline'!$B$2:$B$2047,E$2))</f>
        <v>7.802678520650895E-2</v>
      </c>
      <c r="F32" s="37">
        <f>(SUMIFS('overall city offline'!$I$2:$I$2047,'overall city offline'!$A$2:$A$2047,$A32,'overall city offline'!$B$2:$B$2047,F$3)*SUMIFS('overall city offline'!$C$2:$C$2047,'overall city offline'!$A$2:$A$2047,$A32,'overall city offline'!$B$2:$B$2047,F$3))/(SUMIFS('overall city offline'!$I$2:$I$2047,'overall city offline'!$A$2:$A$2047,$A32,'overall city offline'!$B$2:$B$2047,F$2))</f>
        <v>0.11015975867745366</v>
      </c>
      <c r="G32" s="37">
        <f>(SUMIFS('overall city offline'!$I$2:$I$2047,'overall city offline'!$A$2:$A$2047,$A32,'overall city offline'!$B$2:$B$2047,G$3)*SUMIFS('overall city offline'!$C$2:$C$2047,'overall city offline'!$A$2:$A$2047,$A32,'overall city offline'!$B$2:$B$2047,G$3))/(SUMIFS('overall city offline'!$I$2:$I$2047,'overall city offline'!$A$2:$A$2047,$A32,'overall city offline'!$B$2:$B$2047,G$2))</f>
        <v>0.44978504514646328</v>
      </c>
      <c r="H32" s="37">
        <f>(SUMIFS('overall city offline'!$I$2:$I$2047,'overall city offline'!$A$2:$A$2047,$A32,'overall city offline'!$B$2:$B$2047,H$3)*SUMIFS('overall city offline'!$C$2:$C$2047,'overall city offline'!$A$2:$A$2047,$A32,'overall city offline'!$B$2:$B$2047,H$3))/(SUMIFS('overall city offline'!$I$2:$I$2047,'overall city offline'!$A$2:$A$2047,$A32,'overall city offline'!$B$2:$B$2047,H$2))</f>
        <v>0.77865930124987282</v>
      </c>
      <c r="I32" s="37">
        <f>(SUMIFS('overall city offline'!$I$2:$I$2047,'overall city offline'!$A$2:$A$2047,$A32,'overall city offline'!$B$2:$B$2047,I$3)*SUMIFS('overall city offline'!$C$2:$C$2047,'overall city offline'!$A$2:$A$2047,$A32,'overall city offline'!$B$2:$B$2047,I$3))/(SUMIFS('overall city offline'!$I$2:$I$2047,'overall city offline'!$A$2:$A$2047,$A32,'overall city offline'!$B$2:$B$2047,I$2))</f>
        <v>0.8940949429743027</v>
      </c>
      <c r="J32" s="37">
        <f>(SUMIFS('overall city offline'!$I$2:$I$2047,'overall city offline'!$A$2:$A$2047,$A32,'overall city offline'!$B$2:$B$2047,J$3)*SUMIFS('overall city offline'!$C$2:$C$2047,'overall city offline'!$A$2:$A$2047,$A32,'overall city offline'!$B$2:$B$2047,J$3))/(SUMIFS('overall city offline'!$I$2:$I$2047,'overall city offline'!$A$2:$A$2047,$A32,'overall city offline'!$B$2:$B$2047,J$2))</f>
        <v>0.85928853527704074</v>
      </c>
      <c r="K32" s="37">
        <f>(SUMIFS('overall city offline'!$I$2:$I$2047,'overall city offline'!$A$2:$A$2047,$A32,'overall city offline'!$B$2:$B$2047,K$3)*SUMIFS('overall city offline'!$C$2:$C$2047,'overall city offline'!$A$2:$A$2047,$A32,'overall city offline'!$B$2:$B$2047,K$3))/(SUMIFS('overall city offline'!$I$2:$I$2047,'overall city offline'!$A$2:$A$2047,$A32,'overall city offline'!$B$2:$B$2047,K$2))</f>
        <v>0.88058317525259611</v>
      </c>
      <c r="L32" s="37">
        <f>(SUMIFS('overall city offline'!$I$2:$I$2047,'overall city offline'!$A$2:$A$2047,$A32,'overall city offline'!$B$2:$B$2047,L$3)*SUMIFS('overall city offline'!$C$2:$C$2047,'overall city offline'!$A$2:$A$2047,$A32,'overall city offline'!$B$2:$B$2047,L$3))/(SUMIFS('overall city offline'!$I$2:$I$2047,'overall city offline'!$A$2:$A$2047,$A32,'overall city offline'!$B$2:$B$2047,L$2))</f>
        <v>0.24840723605474946</v>
      </c>
      <c r="M32" s="37">
        <f>(SUMIFS('overall city offline'!$I$2:$I$2047,'overall city offline'!$A$2:$A$2047,$A32,'overall city offline'!$B$2:$B$2047,M$3)*SUMIFS('overall city offline'!$C$2:$C$2047,'overall city offline'!$A$2:$A$2047,$A32,'overall city offline'!$B$2:$B$2047,M$3))/(SUMIFS('overall city offline'!$I$2:$I$2047,'overall city offline'!$A$2:$A$2047,$A32,'overall city offline'!$B$2:$B$2047,M$2))</f>
        <v>1.0332699933602307</v>
      </c>
      <c r="N32" s="37">
        <f>(SUMIFS('overall city offline'!$I$2:$I$2047,'overall city offline'!$A$2:$A$2047,$A32,'overall city offline'!$B$2:$B$2047,N$3)*SUMIFS('overall city offline'!$C$2:$C$2047,'overall city offline'!$A$2:$A$2047,$A32,'overall city offline'!$B$2:$B$2047,N$3))/(SUMIFS('overall city offline'!$I$2:$I$2047,'overall city offline'!$A$2:$A$2047,$A32,'overall city offline'!$B$2:$B$2047,N$2))</f>
        <v>0.19670740784446661</v>
      </c>
      <c r="O32" s="37">
        <f>(SUMIFS('overall city offline'!$I$2:$I$2047,'overall city offline'!$A$2:$A$2047,$A32,'overall city offline'!$B$2:$B$2047,O$3)*SUMIFS('overall city offline'!$C$2:$C$2047,'overall city offline'!$A$2:$A$2047,$A32,'overall city offline'!$B$2:$B$2047,O$3))/(SUMIFS('overall city offline'!$I$2:$I$2047,'overall city offline'!$A$2:$A$2047,$A32,'overall city offline'!$B$2:$B$2047,O$2))</f>
        <v>0.13888349911761091</v>
      </c>
      <c r="P32" s="37">
        <f>(SUMIFS('overall city offline'!$I$2:$I$2047,'overall city offline'!$A$2:$A$2047,$A32,'overall city offline'!$B$2:$B$2047,P$3)*SUMIFS('overall city offline'!$C$2:$C$2047,'overall city offline'!$A$2:$A$2047,$A32,'overall city offline'!$B$2:$B$2047,P$3))/(SUMIFS('overall city offline'!$I$2:$I$2047,'overall city offline'!$A$2:$A$2047,$A32,'overall city offline'!$B$2:$B$2047,P$2))</f>
        <v>0.17451199512901919</v>
      </c>
      <c r="Q32" s="37">
        <f>(SUMIFS('overall city offline'!$I$2:$I$2047,'overall city offline'!$A$2:$A$2047,$A32,'overall city offline'!$B$2:$B$2047,Q$3)*SUMIFS('overall city offline'!$C$2:$C$2047,'overall city offline'!$A$2:$A$2047,$A32,'overall city offline'!$B$2:$B$2047,Q$3))/(SUMIFS('overall city offline'!$I$2:$I$2047,'overall city offline'!$A$2:$A$2047,$A32,'overall city offline'!$B$2:$B$2047,Q$2))</f>
        <v>0.81279228051331587</v>
      </c>
      <c r="R32" s="37">
        <f>(SUMIFS('overall city offline'!$I$2:$I$2047,'overall city offline'!$A$2:$A$2047,$A32,'overall city offline'!$B$2:$B$2047,R$3)*SUMIFS('overall city offline'!$C$2:$C$2047,'overall city offline'!$A$2:$A$2047,$A32,'overall city offline'!$B$2:$B$2047,R$3))/(SUMIFS('overall city offline'!$I$2:$I$2047,'overall city offline'!$A$2:$A$2047,$A32,'overall city offline'!$B$2:$B$2047,R$2))</f>
        <v>0.9999438200665921</v>
      </c>
      <c r="S32" s="37">
        <f>(SUMIFS('overall city offline'!$I$2:$I$2047,'overall city offline'!$A$2:$A$2047,$A32,'overall city offline'!$B$2:$B$2047,S$3)*SUMIFS('overall city offline'!$C$2:$C$2047,'overall city offline'!$A$2:$A$2047,$A32,'overall city offline'!$B$2:$B$2047,S$3))/(SUMIFS('overall city offline'!$I$2:$I$2047,'overall city offline'!$A$2:$A$2047,$A32,'overall city offline'!$B$2:$B$2047,S$2))</f>
        <v>0.96533456970280773</v>
      </c>
      <c r="T32" s="37">
        <f>(SUMIFS('overall city offline'!$I$2:$I$2047,'overall city offline'!$A$2:$A$2047,$A32,'overall city offline'!$B$2:$B$2047,T$3)*SUMIFS('overall city offline'!$C$2:$C$2047,'overall city offline'!$A$2:$A$2047,$A32,'overall city offline'!$B$2:$B$2047,T$3))/(SUMIFS('overall city offline'!$I$2:$I$2047,'overall city offline'!$A$2:$A$2047,$A32,'overall city offline'!$B$2:$B$2047,T$2))</f>
        <v>0.9994006034054892</v>
      </c>
      <c r="U32" s="37">
        <f>(SUMIFS('overall city offline'!$I$2:$I$2047,'overall city offline'!$A$2:$A$2047,$A32,'overall city offline'!$B$2:$B$2047,U$3)*SUMIFS('overall city offline'!$C$2:$C$2047,'overall city offline'!$A$2:$A$2047,$A32,'overall city offline'!$B$2:$B$2047,U$3))/(SUMIFS('overall city offline'!$I$2:$I$2047,'overall city offline'!$A$2:$A$2047,$A32,'overall city offline'!$B$2:$B$2047,U$2))</f>
        <v>1.0200579642928753</v>
      </c>
      <c r="V32" s="37">
        <f>(SUMIFS('overall city offline'!$I$2:$I$2047,'overall city offline'!$A$2:$A$2047,$A32,'overall city offline'!$B$2:$B$2047,V$3)*SUMIFS('overall city offline'!$C$2:$C$2047,'overall city offline'!$A$2:$A$2047,$A32,'overall city offline'!$B$2:$B$2047,V$3))/(SUMIFS('overall city offline'!$I$2:$I$2047,'overall city offline'!$A$2:$A$2047,$A32,'overall city offline'!$B$2:$B$2047,V$2))</f>
        <v>0.96813018628302272</v>
      </c>
      <c r="W32" s="32"/>
      <c r="X32" s="32"/>
      <c r="Y32" s="32"/>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row>
    <row r="33" spans="1:63" x14ac:dyDescent="0.25">
      <c r="A33" s="5" t="s">
        <v>36</v>
      </c>
      <c r="B33" s="37">
        <f>(SUMIFS('overall city offline'!$I$2:$I$2047,'overall city offline'!$A$2:$A$2047,$A33,'overall city offline'!$B$2:$B$2047,B$3)*(SUMIFS('overall city offline'!$C$2:$C$2047,'overall city offline'!$A$2:$A$2047,$A33,'overall city offline'!$B$2:$B$2047,B$3)))/(SUMIFS('overall city offline'!$I$2:$I$2047,'overall city offline'!$A$2:$A$2047,$A33,'overall city offline'!$B$2:$B$2047,B$2))</f>
        <v>0.8585395358656398</v>
      </c>
      <c r="C33" s="37">
        <f>(SUMIFS('overall city offline'!$I$2:$I$2047,'overall city offline'!$A$2:$A$2047,$A33,'overall city offline'!$B$2:$B$2047,C$3)*SUMIFS('overall city offline'!$C$2:$C$2047,'overall city offline'!$A$2:$A$2047,$A33,'overall city offline'!$B$2:$B$2047,C$3))/(SUMIFS('overall city offline'!$I$2:$I$2047,'overall city offline'!$A$2:$A$2047,$A33,'overall city offline'!$B$2:$B$2047,C$2))</f>
        <v>0.8895317974234116</v>
      </c>
      <c r="D33" s="37">
        <f>(SUMIFS('overall city offline'!$I$2:$I$2047,'overall city offline'!$A$2:$A$2047,$A33,'overall city offline'!$B$2:$B$2047,D$3)*SUMIFS('overall city offline'!$C$2:$C$2047,'overall city offline'!$A$2:$A$2047,$A33,'overall city offline'!$B$2:$B$2047,D$3))/(SUMIFS('overall city offline'!$I$2:$I$2047,'overall city offline'!$A$2:$A$2047,$A33,'overall city offline'!$B$2:$B$2047,D$2))</f>
        <v>0.51186000019736688</v>
      </c>
      <c r="E33" s="37">
        <f>(SUMIFS('overall city offline'!$I$2:$I$2047,'overall city offline'!$A$2:$A$2047,$A33,'overall city offline'!$B$2:$B$2047,E$3)*SUMIFS('overall city offline'!$C$2:$C$2047,'overall city offline'!$A$2:$A$2047,$A33,'overall city offline'!$B$2:$B$2047,E$3))/(SUMIFS('overall city offline'!$I$2:$I$2047,'overall city offline'!$A$2:$A$2047,$A33,'overall city offline'!$B$2:$B$2047,E$2))</f>
        <v>6.030091046771411E-2</v>
      </c>
      <c r="F33" s="37">
        <f>(SUMIFS('overall city offline'!$I$2:$I$2047,'overall city offline'!$A$2:$A$2047,$A33,'overall city offline'!$B$2:$B$2047,F$3)*SUMIFS('overall city offline'!$C$2:$C$2047,'overall city offline'!$A$2:$A$2047,$A33,'overall city offline'!$B$2:$B$2047,F$3))/(SUMIFS('overall city offline'!$I$2:$I$2047,'overall city offline'!$A$2:$A$2047,$A33,'overall city offline'!$B$2:$B$2047,F$2))</f>
        <v>8.4586251018017464E-2</v>
      </c>
      <c r="G33" s="37">
        <f>(SUMIFS('overall city offline'!$I$2:$I$2047,'overall city offline'!$A$2:$A$2047,$A33,'overall city offline'!$B$2:$B$2047,G$3)*SUMIFS('overall city offline'!$C$2:$C$2047,'overall city offline'!$A$2:$A$2047,$A33,'overall city offline'!$B$2:$B$2047,G$3))/(SUMIFS('overall city offline'!$I$2:$I$2047,'overall city offline'!$A$2:$A$2047,$A33,'overall city offline'!$B$2:$B$2047,G$2))</f>
        <v>0.43164516190954827</v>
      </c>
      <c r="H33" s="37">
        <f>(SUMIFS('overall city offline'!$I$2:$I$2047,'overall city offline'!$A$2:$A$2047,$A33,'overall city offline'!$B$2:$B$2047,H$3)*SUMIFS('overall city offline'!$C$2:$C$2047,'overall city offline'!$A$2:$A$2047,$A33,'overall city offline'!$B$2:$B$2047,H$3))/(SUMIFS('overall city offline'!$I$2:$I$2047,'overall city offline'!$A$2:$A$2047,$A33,'overall city offline'!$B$2:$B$2047,H$2))</f>
        <v>0.28196463044903058</v>
      </c>
      <c r="I33" s="37">
        <f>(SUMIFS('overall city offline'!$I$2:$I$2047,'overall city offline'!$A$2:$A$2047,$A33,'overall city offline'!$B$2:$B$2047,I$3)*SUMIFS('overall city offline'!$C$2:$C$2047,'overall city offline'!$A$2:$A$2047,$A33,'overall city offline'!$B$2:$B$2047,I$3))/(SUMIFS('overall city offline'!$I$2:$I$2047,'overall city offline'!$A$2:$A$2047,$A33,'overall city offline'!$B$2:$B$2047,I$2))</f>
        <v>0.86173648315582096</v>
      </c>
      <c r="J33" s="37">
        <f>(SUMIFS('overall city offline'!$I$2:$I$2047,'overall city offline'!$A$2:$A$2047,$A33,'overall city offline'!$B$2:$B$2047,J$3)*SUMIFS('overall city offline'!$C$2:$C$2047,'overall city offline'!$A$2:$A$2047,$A33,'overall city offline'!$B$2:$B$2047,J$3))/(SUMIFS('overall city offline'!$I$2:$I$2047,'overall city offline'!$A$2:$A$2047,$A33,'overall city offline'!$B$2:$B$2047,J$2))</f>
        <v>0.79096335937933404</v>
      </c>
      <c r="K33" s="37">
        <f>(SUMIFS('overall city offline'!$I$2:$I$2047,'overall city offline'!$A$2:$A$2047,$A33,'overall city offline'!$B$2:$B$2047,K$3)*SUMIFS('overall city offline'!$C$2:$C$2047,'overall city offline'!$A$2:$A$2047,$A33,'overall city offline'!$B$2:$B$2047,K$3))/(SUMIFS('overall city offline'!$I$2:$I$2047,'overall city offline'!$A$2:$A$2047,$A33,'overall city offline'!$B$2:$B$2047,K$2))</f>
        <v>0.84724895401926492</v>
      </c>
      <c r="L33" s="37">
        <f>(SUMIFS('overall city offline'!$I$2:$I$2047,'overall city offline'!$A$2:$A$2047,$A33,'overall city offline'!$B$2:$B$2047,L$3)*SUMIFS('overall city offline'!$C$2:$C$2047,'overall city offline'!$A$2:$A$2047,$A33,'overall city offline'!$B$2:$B$2047,L$3))/(SUMIFS('overall city offline'!$I$2:$I$2047,'overall city offline'!$A$2:$A$2047,$A33,'overall city offline'!$B$2:$B$2047,L$2))</f>
        <v>0.28344975889236146</v>
      </c>
      <c r="M33" s="37">
        <f>(SUMIFS('overall city offline'!$I$2:$I$2047,'overall city offline'!$A$2:$A$2047,$A33,'overall city offline'!$B$2:$B$2047,M$3)*SUMIFS('overall city offline'!$C$2:$C$2047,'overall city offline'!$A$2:$A$2047,$A33,'overall city offline'!$B$2:$B$2047,M$3))/(SUMIFS('overall city offline'!$I$2:$I$2047,'overall city offline'!$A$2:$A$2047,$A33,'overall city offline'!$B$2:$B$2047,M$2))</f>
        <v>1.0810999920149746</v>
      </c>
      <c r="N33" s="37">
        <f>(SUMIFS('overall city offline'!$I$2:$I$2047,'overall city offline'!$A$2:$A$2047,$A33,'overall city offline'!$B$2:$B$2047,N$3)*SUMIFS('overall city offline'!$C$2:$C$2047,'overall city offline'!$A$2:$A$2047,$A33,'overall city offline'!$B$2:$B$2047,N$3))/(SUMIFS('overall city offline'!$I$2:$I$2047,'overall city offline'!$A$2:$A$2047,$A33,'overall city offline'!$B$2:$B$2047,N$2))</f>
        <v>0.10068122713974741</v>
      </c>
      <c r="O33" s="37">
        <f>(SUMIFS('overall city offline'!$I$2:$I$2047,'overall city offline'!$A$2:$A$2047,$A33,'overall city offline'!$B$2:$B$2047,O$3)*SUMIFS('overall city offline'!$C$2:$C$2047,'overall city offline'!$A$2:$A$2047,$A33,'overall city offline'!$B$2:$B$2047,O$3))/(SUMIFS('overall city offline'!$I$2:$I$2047,'overall city offline'!$A$2:$A$2047,$A33,'overall city offline'!$B$2:$B$2047,O$2))</f>
        <v>0.13700772260132799</v>
      </c>
      <c r="P33" s="37">
        <f>(SUMIFS('overall city offline'!$I$2:$I$2047,'overall city offline'!$A$2:$A$2047,$A33,'overall city offline'!$B$2:$B$2047,P$3)*SUMIFS('overall city offline'!$C$2:$C$2047,'overall city offline'!$A$2:$A$2047,$A33,'overall city offline'!$B$2:$B$2047,P$3))/(SUMIFS('overall city offline'!$I$2:$I$2047,'overall city offline'!$A$2:$A$2047,$A33,'overall city offline'!$B$2:$B$2047,P$2))</f>
        <v>0.14817900893054239</v>
      </c>
      <c r="Q33" s="37">
        <f>(SUMIFS('overall city offline'!$I$2:$I$2047,'overall city offline'!$A$2:$A$2047,$A33,'overall city offline'!$B$2:$B$2047,Q$3)*SUMIFS('overall city offline'!$C$2:$C$2047,'overall city offline'!$A$2:$A$2047,$A33,'overall city offline'!$B$2:$B$2047,Q$3))/(SUMIFS('overall city offline'!$I$2:$I$2047,'overall city offline'!$A$2:$A$2047,$A33,'overall city offline'!$B$2:$B$2047,Q$2))</f>
        <v>0.80683987639147203</v>
      </c>
      <c r="R33" s="37">
        <f>(SUMIFS('overall city offline'!$I$2:$I$2047,'overall city offline'!$A$2:$A$2047,$A33,'overall city offline'!$B$2:$B$2047,R$3)*SUMIFS('overall city offline'!$C$2:$C$2047,'overall city offline'!$A$2:$A$2047,$A33,'overall city offline'!$B$2:$B$2047,R$3))/(SUMIFS('overall city offline'!$I$2:$I$2047,'overall city offline'!$A$2:$A$2047,$A33,'overall city offline'!$B$2:$B$2047,R$2))</f>
        <v>0.95833229047612456</v>
      </c>
      <c r="S33" s="37">
        <f>(SUMIFS('overall city offline'!$I$2:$I$2047,'overall city offline'!$A$2:$A$2047,$A33,'overall city offline'!$B$2:$B$2047,S$3)*SUMIFS('overall city offline'!$C$2:$C$2047,'overall city offline'!$A$2:$A$2047,$A33,'overall city offline'!$B$2:$B$2047,S$3))/(SUMIFS('overall city offline'!$I$2:$I$2047,'overall city offline'!$A$2:$A$2047,$A33,'overall city offline'!$B$2:$B$2047,S$2))</f>
        <v>0.88290040874190912</v>
      </c>
      <c r="T33" s="37">
        <f>(SUMIFS('overall city offline'!$I$2:$I$2047,'overall city offline'!$A$2:$A$2047,$A33,'overall city offline'!$B$2:$B$2047,T$3)*SUMIFS('overall city offline'!$C$2:$C$2047,'overall city offline'!$A$2:$A$2047,$A33,'overall city offline'!$B$2:$B$2047,T$3))/(SUMIFS('overall city offline'!$I$2:$I$2047,'overall city offline'!$A$2:$A$2047,$A33,'overall city offline'!$B$2:$B$2047,T$2))</f>
        <v>0.8934077283572418</v>
      </c>
      <c r="U33" s="37">
        <f>(SUMIFS('overall city offline'!$I$2:$I$2047,'overall city offline'!$A$2:$A$2047,$A33,'overall city offline'!$B$2:$B$2047,U$3)*SUMIFS('overall city offline'!$C$2:$C$2047,'overall city offline'!$A$2:$A$2047,$A33,'overall city offline'!$B$2:$B$2047,U$3))/(SUMIFS('overall city offline'!$I$2:$I$2047,'overall city offline'!$A$2:$A$2047,$A33,'overall city offline'!$B$2:$B$2047,U$2))</f>
        <v>0.90018015106758631</v>
      </c>
      <c r="V33" s="37">
        <f>(SUMIFS('overall city offline'!$I$2:$I$2047,'overall city offline'!$A$2:$A$2047,$A33,'overall city offline'!$B$2:$B$2047,V$3)*SUMIFS('overall city offline'!$C$2:$C$2047,'overall city offline'!$A$2:$A$2047,$A33,'overall city offline'!$B$2:$B$2047,V$3))/(SUMIFS('overall city offline'!$I$2:$I$2047,'overall city offline'!$A$2:$A$2047,$A33,'overall city offline'!$B$2:$B$2047,V$2))</f>
        <v>0.77483318612865237</v>
      </c>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row>
    <row r="34" spans="1:63" x14ac:dyDescent="0.25">
      <c r="A34" s="5" t="s">
        <v>37</v>
      </c>
      <c r="B34" s="37">
        <f>(SUMIFS('overall city offline'!$I$2:$I$2047,'overall city offline'!$A$2:$A$2047,$A34,'overall city offline'!$B$2:$B$2047,B$3)*(SUMIFS('overall city offline'!$C$2:$C$2047,'overall city offline'!$A$2:$A$2047,$A34,'overall city offline'!$B$2:$B$2047,B$3)))/(SUMIFS('overall city offline'!$I$2:$I$2047,'overall city offline'!$A$2:$A$2047,$A34,'overall city offline'!$B$2:$B$2047,B$2))</f>
        <v>0.82624977932712385</v>
      </c>
      <c r="C34" s="37">
        <f>(SUMIFS('overall city offline'!$I$2:$I$2047,'overall city offline'!$A$2:$A$2047,$A34,'overall city offline'!$B$2:$B$2047,C$3)*SUMIFS('overall city offline'!$C$2:$C$2047,'overall city offline'!$A$2:$A$2047,$A34,'overall city offline'!$B$2:$B$2047,C$3))/(SUMIFS('overall city offline'!$I$2:$I$2047,'overall city offline'!$A$2:$A$2047,$A34,'overall city offline'!$B$2:$B$2047,C$2))</f>
        <v>0.85925397722836605</v>
      </c>
      <c r="D34" s="37">
        <f>(SUMIFS('overall city offline'!$I$2:$I$2047,'overall city offline'!$A$2:$A$2047,$A34,'overall city offline'!$B$2:$B$2047,D$3)*SUMIFS('overall city offline'!$C$2:$C$2047,'overall city offline'!$A$2:$A$2047,$A34,'overall city offline'!$B$2:$B$2047,D$3))/(SUMIFS('overall city offline'!$I$2:$I$2047,'overall city offline'!$A$2:$A$2047,$A34,'overall city offline'!$B$2:$B$2047,D$2))</f>
        <v>0.47723263837414182</v>
      </c>
      <c r="E34" s="37">
        <f>(SUMIFS('overall city offline'!$I$2:$I$2047,'overall city offline'!$A$2:$A$2047,$A34,'overall city offline'!$B$2:$B$2047,E$3)*SUMIFS('overall city offline'!$C$2:$C$2047,'overall city offline'!$A$2:$A$2047,$A34,'overall city offline'!$B$2:$B$2047,E$3))/(SUMIFS('overall city offline'!$I$2:$I$2047,'overall city offline'!$A$2:$A$2047,$A34,'overall city offline'!$B$2:$B$2047,E$2))</f>
        <v>4.8594691831805106E-2</v>
      </c>
      <c r="F34" s="37">
        <f>(SUMIFS('overall city offline'!$I$2:$I$2047,'overall city offline'!$A$2:$A$2047,$A34,'overall city offline'!$B$2:$B$2047,F$3)*SUMIFS('overall city offline'!$C$2:$C$2047,'overall city offline'!$A$2:$A$2047,$A34,'overall city offline'!$B$2:$B$2047,F$3))/(SUMIFS('overall city offline'!$I$2:$I$2047,'overall city offline'!$A$2:$A$2047,$A34,'overall city offline'!$B$2:$B$2047,F$2))</f>
        <v>7.3496193417421196E-2</v>
      </c>
      <c r="G34" s="37">
        <f>(SUMIFS('overall city offline'!$I$2:$I$2047,'overall city offline'!$A$2:$A$2047,$A34,'overall city offline'!$B$2:$B$2047,G$3)*SUMIFS('overall city offline'!$C$2:$C$2047,'overall city offline'!$A$2:$A$2047,$A34,'overall city offline'!$B$2:$B$2047,G$3))/(SUMIFS('overall city offline'!$I$2:$I$2047,'overall city offline'!$A$2:$A$2047,$A34,'overall city offline'!$B$2:$B$2047,G$2))</f>
        <v>0.47314174354864358</v>
      </c>
      <c r="H34" s="37">
        <f>(SUMIFS('overall city offline'!$I$2:$I$2047,'overall city offline'!$A$2:$A$2047,$A34,'overall city offline'!$B$2:$B$2047,H$3)*SUMIFS('overall city offline'!$C$2:$C$2047,'overall city offline'!$A$2:$A$2047,$A34,'overall city offline'!$B$2:$B$2047,H$3))/(SUMIFS('overall city offline'!$I$2:$I$2047,'overall city offline'!$A$2:$A$2047,$A34,'overall city offline'!$B$2:$B$2047,H$2))</f>
        <v>0.87904049963801167</v>
      </c>
      <c r="I34" s="37">
        <f>(SUMIFS('overall city offline'!$I$2:$I$2047,'overall city offline'!$A$2:$A$2047,$A34,'overall city offline'!$B$2:$B$2047,I$3)*SUMIFS('overall city offline'!$C$2:$C$2047,'overall city offline'!$A$2:$A$2047,$A34,'overall city offline'!$B$2:$B$2047,I$3))/(SUMIFS('overall city offline'!$I$2:$I$2047,'overall city offline'!$A$2:$A$2047,$A34,'overall city offline'!$B$2:$B$2047,I$2))</f>
        <v>1.0358250521028598</v>
      </c>
      <c r="J34" s="37">
        <f>(SUMIFS('overall city offline'!$I$2:$I$2047,'overall city offline'!$A$2:$A$2047,$A34,'overall city offline'!$B$2:$B$2047,J$3)*SUMIFS('overall city offline'!$C$2:$C$2047,'overall city offline'!$A$2:$A$2047,$A34,'overall city offline'!$B$2:$B$2047,J$3))/(SUMIFS('overall city offline'!$I$2:$I$2047,'overall city offline'!$A$2:$A$2047,$A34,'overall city offline'!$B$2:$B$2047,J$2))</f>
        <v>0.90726589540978897</v>
      </c>
      <c r="K34" s="37">
        <f>(SUMIFS('overall city offline'!$I$2:$I$2047,'overall city offline'!$A$2:$A$2047,$A34,'overall city offline'!$B$2:$B$2047,K$3)*SUMIFS('overall city offline'!$C$2:$C$2047,'overall city offline'!$A$2:$A$2047,$A34,'overall city offline'!$B$2:$B$2047,K$3))/(SUMIFS('overall city offline'!$I$2:$I$2047,'overall city offline'!$A$2:$A$2047,$A34,'overall city offline'!$B$2:$B$2047,K$2))</f>
        <v>0.88277601114095006</v>
      </c>
      <c r="L34" s="37">
        <f>(SUMIFS('overall city offline'!$I$2:$I$2047,'overall city offline'!$A$2:$A$2047,$A34,'overall city offline'!$B$2:$B$2047,L$3)*SUMIFS('overall city offline'!$C$2:$C$2047,'overall city offline'!$A$2:$A$2047,$A34,'overall city offline'!$B$2:$B$2047,L$3))/(SUMIFS('overall city offline'!$I$2:$I$2047,'overall city offline'!$A$2:$A$2047,$A34,'overall city offline'!$B$2:$B$2047,L$2))</f>
        <v>0.23852388899894172</v>
      </c>
      <c r="M34" s="37">
        <f>(SUMIFS('overall city offline'!$I$2:$I$2047,'overall city offline'!$A$2:$A$2047,$A34,'overall city offline'!$B$2:$B$2047,M$3)*SUMIFS('overall city offline'!$C$2:$C$2047,'overall city offline'!$A$2:$A$2047,$A34,'overall city offline'!$B$2:$B$2047,M$3))/(SUMIFS('overall city offline'!$I$2:$I$2047,'overall city offline'!$A$2:$A$2047,$A34,'overall city offline'!$B$2:$B$2047,M$2))</f>
        <v>1.2710156063523499</v>
      </c>
      <c r="N34" s="37">
        <f>(SUMIFS('overall city offline'!$I$2:$I$2047,'overall city offline'!$A$2:$A$2047,$A34,'overall city offline'!$B$2:$B$2047,N$3)*SUMIFS('overall city offline'!$C$2:$C$2047,'overall city offline'!$A$2:$A$2047,$A34,'overall city offline'!$B$2:$B$2047,N$3))/(SUMIFS('overall city offline'!$I$2:$I$2047,'overall city offline'!$A$2:$A$2047,$A34,'overall city offline'!$B$2:$B$2047,N$2))</f>
        <v>0.16720668665816932</v>
      </c>
      <c r="O34" s="37">
        <f>(SUMIFS('overall city offline'!$I$2:$I$2047,'overall city offline'!$A$2:$A$2047,$A34,'overall city offline'!$B$2:$B$2047,O$3)*SUMIFS('overall city offline'!$C$2:$C$2047,'overall city offline'!$A$2:$A$2047,$A34,'overall city offline'!$B$2:$B$2047,O$3))/(SUMIFS('overall city offline'!$I$2:$I$2047,'overall city offline'!$A$2:$A$2047,$A34,'overall city offline'!$B$2:$B$2047,O$2))</f>
        <v>8.7980785357936422E-2</v>
      </c>
      <c r="P34" s="37">
        <f>(SUMIFS('overall city offline'!$I$2:$I$2047,'overall city offline'!$A$2:$A$2047,$A34,'overall city offline'!$B$2:$B$2047,P$3)*SUMIFS('overall city offline'!$C$2:$C$2047,'overall city offline'!$A$2:$A$2047,$A34,'overall city offline'!$B$2:$B$2047,P$3))/(SUMIFS('overall city offline'!$I$2:$I$2047,'overall city offline'!$A$2:$A$2047,$A34,'overall city offline'!$B$2:$B$2047,P$2))</f>
        <v>0.10633731313890075</v>
      </c>
      <c r="Q34" s="37">
        <f>(SUMIFS('overall city offline'!$I$2:$I$2047,'overall city offline'!$A$2:$A$2047,$A34,'overall city offline'!$B$2:$B$2047,Q$3)*SUMIFS('overall city offline'!$C$2:$C$2047,'overall city offline'!$A$2:$A$2047,$A34,'overall city offline'!$B$2:$B$2047,Q$3))/(SUMIFS('overall city offline'!$I$2:$I$2047,'overall city offline'!$A$2:$A$2047,$A34,'overall city offline'!$B$2:$B$2047,Q$2))</f>
        <v>0.83043751064766891</v>
      </c>
      <c r="R34" s="37">
        <f>(SUMIFS('overall city offline'!$I$2:$I$2047,'overall city offline'!$A$2:$A$2047,$A34,'overall city offline'!$B$2:$B$2047,R$3)*SUMIFS('overall city offline'!$C$2:$C$2047,'overall city offline'!$A$2:$A$2047,$A34,'overall city offline'!$B$2:$B$2047,R$3))/(SUMIFS('overall city offline'!$I$2:$I$2047,'overall city offline'!$A$2:$A$2047,$A34,'overall city offline'!$B$2:$B$2047,R$2))</f>
        <v>1.0173285560999747</v>
      </c>
      <c r="S34" s="37">
        <f>(SUMIFS('overall city offline'!$I$2:$I$2047,'overall city offline'!$A$2:$A$2047,$A34,'overall city offline'!$B$2:$B$2047,S$3)*SUMIFS('overall city offline'!$C$2:$C$2047,'overall city offline'!$A$2:$A$2047,$A34,'overall city offline'!$B$2:$B$2047,S$3))/(SUMIFS('overall city offline'!$I$2:$I$2047,'overall city offline'!$A$2:$A$2047,$A34,'overall city offline'!$B$2:$B$2047,S$2))</f>
        <v>1.0117629065277205</v>
      </c>
      <c r="T34" s="37">
        <f>(SUMIFS('overall city offline'!$I$2:$I$2047,'overall city offline'!$A$2:$A$2047,$A34,'overall city offline'!$B$2:$B$2047,T$3)*SUMIFS('overall city offline'!$C$2:$C$2047,'overall city offline'!$A$2:$A$2047,$A34,'overall city offline'!$B$2:$B$2047,T$3))/(SUMIFS('overall city offline'!$I$2:$I$2047,'overall city offline'!$A$2:$A$2047,$A34,'overall city offline'!$B$2:$B$2047,T$2))</f>
        <v>1.0633325640671165</v>
      </c>
      <c r="U34" s="37">
        <f>(SUMIFS('overall city offline'!$I$2:$I$2047,'overall city offline'!$A$2:$A$2047,$A34,'overall city offline'!$B$2:$B$2047,U$3)*SUMIFS('overall city offline'!$C$2:$C$2047,'overall city offline'!$A$2:$A$2047,$A34,'overall city offline'!$B$2:$B$2047,U$3))/(SUMIFS('overall city offline'!$I$2:$I$2047,'overall city offline'!$A$2:$A$2047,$A34,'overall city offline'!$B$2:$B$2047,U$2))</f>
        <v>1.0933431862176068</v>
      </c>
      <c r="V34" s="37">
        <f>(SUMIFS('overall city offline'!$I$2:$I$2047,'overall city offline'!$A$2:$A$2047,$A34,'overall city offline'!$B$2:$B$2047,V$3)*SUMIFS('overall city offline'!$C$2:$C$2047,'overall city offline'!$A$2:$A$2047,$A34,'overall city offline'!$B$2:$B$2047,V$3))/(SUMIFS('overall city offline'!$I$2:$I$2047,'overall city offline'!$A$2:$A$2047,$A34,'overall city offline'!$B$2:$B$2047,V$2))</f>
        <v>0.98051370087119405</v>
      </c>
      <c r="W34" s="32"/>
      <c r="X34" s="32"/>
      <c r="Y34" s="32"/>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row>
    <row r="35" spans="1:63" x14ac:dyDescent="0.25">
      <c r="A35" s="5" t="s">
        <v>38</v>
      </c>
      <c r="B35" s="37">
        <f>(SUMIFS('overall city offline'!$I$2:$I$2047,'overall city offline'!$A$2:$A$2047,$A35,'overall city offline'!$B$2:$B$2047,B$3)*(SUMIFS('overall city offline'!$C$2:$C$2047,'overall city offline'!$A$2:$A$2047,$A35,'overall city offline'!$B$2:$B$2047,B$3)))/(SUMIFS('overall city offline'!$I$2:$I$2047,'overall city offline'!$A$2:$A$2047,$A35,'overall city offline'!$B$2:$B$2047,B$2))</f>
        <v>0.84380594427237532</v>
      </c>
      <c r="C35" s="37">
        <f>(SUMIFS('overall city offline'!$I$2:$I$2047,'overall city offline'!$A$2:$A$2047,$A35,'overall city offline'!$B$2:$B$2047,C$3)*SUMIFS('overall city offline'!$C$2:$C$2047,'overall city offline'!$A$2:$A$2047,$A35,'overall city offline'!$B$2:$B$2047,C$3))/(SUMIFS('overall city offline'!$I$2:$I$2047,'overall city offline'!$A$2:$A$2047,$A35,'overall city offline'!$B$2:$B$2047,C$2))</f>
        <v>0.88018274731741497</v>
      </c>
      <c r="D35" s="37">
        <f>(SUMIFS('overall city offline'!$I$2:$I$2047,'overall city offline'!$A$2:$A$2047,$A35,'overall city offline'!$B$2:$B$2047,D$3)*SUMIFS('overall city offline'!$C$2:$C$2047,'overall city offline'!$A$2:$A$2047,$A35,'overall city offline'!$B$2:$B$2047,D$3))/(SUMIFS('overall city offline'!$I$2:$I$2047,'overall city offline'!$A$2:$A$2047,$A35,'overall city offline'!$B$2:$B$2047,D$2))</f>
        <v>0.53477313893336276</v>
      </c>
      <c r="E35" s="37">
        <f>(SUMIFS('overall city offline'!$I$2:$I$2047,'overall city offline'!$A$2:$A$2047,$A35,'overall city offline'!$B$2:$B$2047,E$3)*SUMIFS('overall city offline'!$C$2:$C$2047,'overall city offline'!$A$2:$A$2047,$A35,'overall city offline'!$B$2:$B$2047,E$3))/(SUMIFS('overall city offline'!$I$2:$I$2047,'overall city offline'!$A$2:$A$2047,$A35,'overall city offline'!$B$2:$B$2047,E$2))</f>
        <v>0.12131921973354977</v>
      </c>
      <c r="F35" s="37">
        <f>(SUMIFS('overall city offline'!$I$2:$I$2047,'overall city offline'!$A$2:$A$2047,$A35,'overall city offline'!$B$2:$B$2047,F$3)*SUMIFS('overall city offline'!$C$2:$C$2047,'overall city offline'!$A$2:$A$2047,$A35,'overall city offline'!$B$2:$B$2047,F$3))/(SUMIFS('overall city offline'!$I$2:$I$2047,'overall city offline'!$A$2:$A$2047,$A35,'overall city offline'!$B$2:$B$2047,F$2))</f>
        <v>0.15805276642009974</v>
      </c>
      <c r="G35" s="37">
        <f>(SUMIFS('overall city offline'!$I$2:$I$2047,'overall city offline'!$A$2:$A$2047,$A35,'overall city offline'!$B$2:$B$2047,G$3)*SUMIFS('overall city offline'!$C$2:$C$2047,'overall city offline'!$A$2:$A$2047,$A35,'overall city offline'!$B$2:$B$2047,G$3))/(SUMIFS('overall city offline'!$I$2:$I$2047,'overall city offline'!$A$2:$A$2047,$A35,'overall city offline'!$B$2:$B$2047,G$2))</f>
        <v>0.48966222518905494</v>
      </c>
      <c r="H35" s="37">
        <f>(SUMIFS('overall city offline'!$I$2:$I$2047,'overall city offline'!$A$2:$A$2047,$A35,'overall city offline'!$B$2:$B$2047,H$3)*SUMIFS('overall city offline'!$C$2:$C$2047,'overall city offline'!$A$2:$A$2047,$A35,'overall city offline'!$B$2:$B$2047,H$3))/(SUMIFS('overall city offline'!$I$2:$I$2047,'overall city offline'!$A$2:$A$2047,$A35,'overall city offline'!$B$2:$B$2047,H$2))</f>
        <v>0.79382560390898638</v>
      </c>
      <c r="I35" s="37">
        <f>(SUMIFS('overall city offline'!$I$2:$I$2047,'overall city offline'!$A$2:$A$2047,$A35,'overall city offline'!$B$2:$B$2047,I$3)*SUMIFS('overall city offline'!$C$2:$C$2047,'overall city offline'!$A$2:$A$2047,$A35,'overall city offline'!$B$2:$B$2047,I$3))/(SUMIFS('overall city offline'!$I$2:$I$2047,'overall city offline'!$A$2:$A$2047,$A35,'overall city offline'!$B$2:$B$2047,I$2))</f>
        <v>0.87311087283888988</v>
      </c>
      <c r="J35" s="37">
        <f>(SUMIFS('overall city offline'!$I$2:$I$2047,'overall city offline'!$A$2:$A$2047,$A35,'overall city offline'!$B$2:$B$2047,J$3)*SUMIFS('overall city offline'!$C$2:$C$2047,'overall city offline'!$A$2:$A$2047,$A35,'overall city offline'!$B$2:$B$2047,J$3))/(SUMIFS('overall city offline'!$I$2:$I$2047,'overall city offline'!$A$2:$A$2047,$A35,'overall city offline'!$B$2:$B$2047,J$2))</f>
        <v>0.82791982931741093</v>
      </c>
      <c r="K35" s="37">
        <f>(SUMIFS('overall city offline'!$I$2:$I$2047,'overall city offline'!$A$2:$A$2047,$A35,'overall city offline'!$B$2:$B$2047,K$3)*SUMIFS('overall city offline'!$C$2:$C$2047,'overall city offline'!$A$2:$A$2047,$A35,'overall city offline'!$B$2:$B$2047,K$3))/(SUMIFS('overall city offline'!$I$2:$I$2047,'overall city offline'!$A$2:$A$2047,$A35,'overall city offline'!$B$2:$B$2047,K$2))</f>
        <v>0.84270055481400397</v>
      </c>
      <c r="L35" s="37">
        <f>(SUMIFS('overall city offline'!$I$2:$I$2047,'overall city offline'!$A$2:$A$2047,$A35,'overall city offline'!$B$2:$B$2047,L$3)*SUMIFS('overall city offline'!$C$2:$C$2047,'overall city offline'!$A$2:$A$2047,$A35,'overall city offline'!$B$2:$B$2047,L$3))/(SUMIFS('overall city offline'!$I$2:$I$2047,'overall city offline'!$A$2:$A$2047,$A35,'overall city offline'!$B$2:$B$2047,L$2))</f>
        <v>0.28262272346197442</v>
      </c>
      <c r="M35" s="37">
        <f>(SUMIFS('overall city offline'!$I$2:$I$2047,'overall city offline'!$A$2:$A$2047,$A35,'overall city offline'!$B$2:$B$2047,M$3)*SUMIFS('overall city offline'!$C$2:$C$2047,'overall city offline'!$A$2:$A$2047,$A35,'overall city offline'!$B$2:$B$2047,M$3))/(SUMIFS('overall city offline'!$I$2:$I$2047,'overall city offline'!$A$2:$A$2047,$A35,'overall city offline'!$B$2:$B$2047,M$2))</f>
        <v>0.71829865756258215</v>
      </c>
      <c r="N35" s="37">
        <f>(SUMIFS('overall city offline'!$I$2:$I$2047,'overall city offline'!$A$2:$A$2047,$A35,'overall city offline'!$B$2:$B$2047,N$3)*SUMIFS('overall city offline'!$C$2:$C$2047,'overall city offline'!$A$2:$A$2047,$A35,'overall city offline'!$B$2:$B$2047,N$3))/(SUMIFS('overall city offline'!$I$2:$I$2047,'overall city offline'!$A$2:$A$2047,$A35,'overall city offline'!$B$2:$B$2047,N$2))</f>
        <v>0.15668469695541698</v>
      </c>
      <c r="O35" s="37">
        <f>(SUMIFS('overall city offline'!$I$2:$I$2047,'overall city offline'!$A$2:$A$2047,$A35,'overall city offline'!$B$2:$B$2047,O$3)*SUMIFS('overall city offline'!$C$2:$C$2047,'overall city offline'!$A$2:$A$2047,$A35,'overall city offline'!$B$2:$B$2047,O$3))/(SUMIFS('overall city offline'!$I$2:$I$2047,'overall city offline'!$A$2:$A$2047,$A35,'overall city offline'!$B$2:$B$2047,O$2))</f>
        <v>0.17396574393110836</v>
      </c>
      <c r="P35" s="37">
        <f>(SUMIFS('overall city offline'!$I$2:$I$2047,'overall city offline'!$A$2:$A$2047,$A35,'overall city offline'!$B$2:$B$2047,P$3)*SUMIFS('overall city offline'!$C$2:$C$2047,'overall city offline'!$A$2:$A$2047,$A35,'overall city offline'!$B$2:$B$2047,P$3))/(SUMIFS('overall city offline'!$I$2:$I$2047,'overall city offline'!$A$2:$A$2047,$A35,'overall city offline'!$B$2:$B$2047,P$2))</f>
        <v>0.21644866441123661</v>
      </c>
      <c r="Q35" s="37">
        <f>(SUMIFS('overall city offline'!$I$2:$I$2047,'overall city offline'!$A$2:$A$2047,$A35,'overall city offline'!$B$2:$B$2047,Q$3)*SUMIFS('overall city offline'!$C$2:$C$2047,'overall city offline'!$A$2:$A$2047,$A35,'overall city offline'!$B$2:$B$2047,Q$3))/(SUMIFS('overall city offline'!$I$2:$I$2047,'overall city offline'!$A$2:$A$2047,$A35,'overall city offline'!$B$2:$B$2047,Q$2))</f>
        <v>0.79490866974804919</v>
      </c>
      <c r="R35" s="37">
        <f>(SUMIFS('overall city offline'!$I$2:$I$2047,'overall city offline'!$A$2:$A$2047,$A35,'overall city offline'!$B$2:$B$2047,R$3)*SUMIFS('overall city offline'!$C$2:$C$2047,'overall city offline'!$A$2:$A$2047,$A35,'overall city offline'!$B$2:$B$2047,R$3))/(SUMIFS('overall city offline'!$I$2:$I$2047,'overall city offline'!$A$2:$A$2047,$A35,'overall city offline'!$B$2:$B$2047,R$2))</f>
        <v>0.97040787425227237</v>
      </c>
      <c r="S35" s="37">
        <f>(SUMIFS('overall city offline'!$I$2:$I$2047,'overall city offline'!$A$2:$A$2047,$A35,'overall city offline'!$B$2:$B$2047,S$3)*SUMIFS('overall city offline'!$C$2:$C$2047,'overall city offline'!$A$2:$A$2047,$A35,'overall city offline'!$B$2:$B$2047,S$3))/(SUMIFS('overall city offline'!$I$2:$I$2047,'overall city offline'!$A$2:$A$2047,$A35,'overall city offline'!$B$2:$B$2047,S$2))</f>
        <v>0.88527691529254526</v>
      </c>
      <c r="T35" s="37">
        <f>(SUMIFS('overall city offline'!$I$2:$I$2047,'overall city offline'!$A$2:$A$2047,$A35,'overall city offline'!$B$2:$B$2047,T$3)*SUMIFS('overall city offline'!$C$2:$C$2047,'overall city offline'!$A$2:$A$2047,$A35,'overall city offline'!$B$2:$B$2047,T$3))/(SUMIFS('overall city offline'!$I$2:$I$2047,'overall city offline'!$A$2:$A$2047,$A35,'overall city offline'!$B$2:$B$2047,T$2))</f>
        <v>0.93101402400209143</v>
      </c>
      <c r="U35" s="37">
        <f>(SUMIFS('overall city offline'!$I$2:$I$2047,'overall city offline'!$A$2:$A$2047,$A35,'overall city offline'!$B$2:$B$2047,U$3)*SUMIFS('overall city offline'!$C$2:$C$2047,'overall city offline'!$A$2:$A$2047,$A35,'overall city offline'!$B$2:$B$2047,U$3))/(SUMIFS('overall city offline'!$I$2:$I$2047,'overall city offline'!$A$2:$A$2047,$A35,'overall city offline'!$B$2:$B$2047,U$2))</f>
        <v>0.95040391138161162</v>
      </c>
      <c r="V35" s="37">
        <f>(SUMIFS('overall city offline'!$I$2:$I$2047,'overall city offline'!$A$2:$A$2047,$A35,'overall city offline'!$B$2:$B$2047,V$3)*SUMIFS('overall city offline'!$C$2:$C$2047,'overall city offline'!$A$2:$A$2047,$A35,'overall city offline'!$B$2:$B$2047,V$3))/(SUMIFS('overall city offline'!$I$2:$I$2047,'overall city offline'!$A$2:$A$2047,$A35,'overall city offline'!$B$2:$B$2047,V$2))</f>
        <v>0.88242119640438188</v>
      </c>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c r="BA35" s="32"/>
      <c r="BB35" s="32"/>
      <c r="BC35" s="32"/>
      <c r="BD35" s="32"/>
      <c r="BE35" s="32"/>
      <c r="BF35" s="32"/>
      <c r="BG35" s="32"/>
      <c r="BH35" s="32"/>
      <c r="BI35" s="32"/>
      <c r="BJ35" s="32"/>
      <c r="BK35" s="32"/>
    </row>
    <row r="36" spans="1:63" x14ac:dyDescent="0.25">
      <c r="A36" s="5" t="s">
        <v>39</v>
      </c>
      <c r="B36" s="37">
        <f>(SUMIFS('overall city offline'!$I$2:$I$2047,'overall city offline'!$A$2:$A$2047,$A36,'overall city offline'!$B$2:$B$2047,B$3)*(SUMIFS('overall city offline'!$C$2:$C$2047,'overall city offline'!$A$2:$A$2047,$A36,'overall city offline'!$B$2:$B$2047,B$3)))/(SUMIFS('overall city offline'!$I$2:$I$2047,'overall city offline'!$A$2:$A$2047,$A36,'overall city offline'!$B$2:$B$2047,B$2))</f>
        <v>0.68812628922610763</v>
      </c>
      <c r="C36" s="37">
        <f>(SUMIFS('overall city offline'!$I$2:$I$2047,'overall city offline'!$A$2:$A$2047,$A36,'overall city offline'!$B$2:$B$2047,C$3)*SUMIFS('overall city offline'!$C$2:$C$2047,'overall city offline'!$A$2:$A$2047,$A36,'overall city offline'!$B$2:$B$2047,C$3))/(SUMIFS('overall city offline'!$I$2:$I$2047,'overall city offline'!$A$2:$A$2047,$A36,'overall city offline'!$B$2:$B$2047,C$2))</f>
        <v>0.66634986391939321</v>
      </c>
      <c r="D36" s="37">
        <f>(SUMIFS('overall city offline'!$I$2:$I$2047,'overall city offline'!$A$2:$A$2047,$A36,'overall city offline'!$B$2:$B$2047,D$3)*SUMIFS('overall city offline'!$C$2:$C$2047,'overall city offline'!$A$2:$A$2047,$A36,'overall city offline'!$B$2:$B$2047,D$3))/(SUMIFS('overall city offline'!$I$2:$I$2047,'overall city offline'!$A$2:$A$2047,$A36,'overall city offline'!$B$2:$B$2047,D$2))</f>
        <v>0.35086225729199855</v>
      </c>
      <c r="E36" s="37">
        <f>(SUMIFS('overall city offline'!$I$2:$I$2047,'overall city offline'!$A$2:$A$2047,$A36,'overall city offline'!$B$2:$B$2047,E$3)*SUMIFS('overall city offline'!$C$2:$C$2047,'overall city offline'!$A$2:$A$2047,$A36,'overall city offline'!$B$2:$B$2047,E$3))/(SUMIFS('overall city offline'!$I$2:$I$2047,'overall city offline'!$A$2:$A$2047,$A36,'overall city offline'!$B$2:$B$2047,E$2))</f>
        <v>4.4175467962588198E-3</v>
      </c>
      <c r="F36" s="37">
        <f>(SUMIFS('overall city offline'!$I$2:$I$2047,'overall city offline'!$A$2:$A$2047,$A36,'overall city offline'!$B$2:$B$2047,F$3)*SUMIFS('overall city offline'!$C$2:$C$2047,'overall city offline'!$A$2:$A$2047,$A36,'overall city offline'!$B$2:$B$2047,F$3))/(SUMIFS('overall city offline'!$I$2:$I$2047,'overall city offline'!$A$2:$A$2047,$A36,'overall city offline'!$B$2:$B$2047,F$2))</f>
        <v>7.1691736369670869E-2</v>
      </c>
      <c r="G36" s="37">
        <f>(SUMIFS('overall city offline'!$I$2:$I$2047,'overall city offline'!$A$2:$A$2047,$A36,'overall city offline'!$B$2:$B$2047,G$3)*SUMIFS('overall city offline'!$C$2:$C$2047,'overall city offline'!$A$2:$A$2047,$A36,'overall city offline'!$B$2:$B$2047,G$3))/(SUMIFS('overall city offline'!$I$2:$I$2047,'overall city offline'!$A$2:$A$2047,$A36,'overall city offline'!$B$2:$B$2047,G$2))</f>
        <v>0.41262563925859902</v>
      </c>
      <c r="H36" s="37">
        <f>(SUMIFS('overall city offline'!$I$2:$I$2047,'overall city offline'!$A$2:$A$2047,$A36,'overall city offline'!$B$2:$B$2047,H$3)*SUMIFS('overall city offline'!$C$2:$C$2047,'overall city offline'!$A$2:$A$2047,$A36,'overall city offline'!$B$2:$B$2047,H$3))/(SUMIFS('overall city offline'!$I$2:$I$2047,'overall city offline'!$A$2:$A$2047,$A36,'overall city offline'!$B$2:$B$2047,H$2))</f>
        <v>0.80921990109535691</v>
      </c>
      <c r="I36" s="37">
        <f>(SUMIFS('overall city offline'!$I$2:$I$2047,'overall city offline'!$A$2:$A$2047,$A36,'overall city offline'!$B$2:$B$2047,I$3)*SUMIFS('overall city offline'!$C$2:$C$2047,'overall city offline'!$A$2:$A$2047,$A36,'overall city offline'!$B$2:$B$2047,I$3))/(SUMIFS('overall city offline'!$I$2:$I$2047,'overall city offline'!$A$2:$A$2047,$A36,'overall city offline'!$B$2:$B$2047,I$2))</f>
        <v>0.82876003970026402</v>
      </c>
      <c r="J36" s="37">
        <f>(SUMIFS('overall city offline'!$I$2:$I$2047,'overall city offline'!$A$2:$A$2047,$A36,'overall city offline'!$B$2:$B$2047,J$3)*SUMIFS('overall city offline'!$C$2:$C$2047,'overall city offline'!$A$2:$A$2047,$A36,'overall city offline'!$B$2:$B$2047,J$3))/(SUMIFS('overall city offline'!$I$2:$I$2047,'overall city offline'!$A$2:$A$2047,$A36,'overall city offline'!$B$2:$B$2047,J$2))</f>
        <v>0.93736898294840165</v>
      </c>
      <c r="K36" s="37">
        <f>(SUMIFS('overall city offline'!$I$2:$I$2047,'overall city offline'!$A$2:$A$2047,$A36,'overall city offline'!$B$2:$B$2047,K$3)*SUMIFS('overall city offline'!$C$2:$C$2047,'overall city offline'!$A$2:$A$2047,$A36,'overall city offline'!$B$2:$B$2047,K$3))/(SUMIFS('overall city offline'!$I$2:$I$2047,'overall city offline'!$A$2:$A$2047,$A36,'overall city offline'!$B$2:$B$2047,K$2))</f>
        <v>0.78559353821700151</v>
      </c>
      <c r="L36" s="37">
        <f>(SUMIFS('overall city offline'!$I$2:$I$2047,'overall city offline'!$A$2:$A$2047,$A36,'overall city offline'!$B$2:$B$2047,L$3)*SUMIFS('overall city offline'!$C$2:$C$2047,'overall city offline'!$A$2:$A$2047,$A36,'overall city offline'!$B$2:$B$2047,L$3))/(SUMIFS('overall city offline'!$I$2:$I$2047,'overall city offline'!$A$2:$A$2047,$A36,'overall city offline'!$B$2:$B$2047,L$2))</f>
        <v>0.13225752902884033</v>
      </c>
      <c r="M36" s="37">
        <f>(SUMIFS('overall city offline'!$I$2:$I$2047,'overall city offline'!$A$2:$A$2047,$A36,'overall city offline'!$B$2:$B$2047,M$3)*SUMIFS('overall city offline'!$C$2:$C$2047,'overall city offline'!$A$2:$A$2047,$A36,'overall city offline'!$B$2:$B$2047,M$3))/(SUMIFS('overall city offline'!$I$2:$I$2047,'overall city offline'!$A$2:$A$2047,$A36,'overall city offline'!$B$2:$B$2047,M$2))</f>
        <v>0.53959275999875767</v>
      </c>
      <c r="N36" s="37">
        <f>(SUMIFS('overall city offline'!$I$2:$I$2047,'overall city offline'!$A$2:$A$2047,$A36,'overall city offline'!$B$2:$B$2047,N$3)*SUMIFS('overall city offline'!$C$2:$C$2047,'overall city offline'!$A$2:$A$2047,$A36,'overall city offline'!$B$2:$B$2047,N$3))/(SUMIFS('overall city offline'!$I$2:$I$2047,'overall city offline'!$A$2:$A$2047,$A36,'overall city offline'!$B$2:$B$2047,N$2))</f>
        <v>2.3822871627932839E-3</v>
      </c>
      <c r="O36" s="37">
        <f>(SUMIFS('overall city offline'!$I$2:$I$2047,'overall city offline'!$A$2:$A$2047,$A36,'overall city offline'!$B$2:$B$2047,O$3)*SUMIFS('overall city offline'!$C$2:$C$2047,'overall city offline'!$A$2:$A$2047,$A36,'overall city offline'!$B$2:$B$2047,O$3))/(SUMIFS('overall city offline'!$I$2:$I$2047,'overall city offline'!$A$2:$A$2047,$A36,'overall city offline'!$B$2:$B$2047,O$2))</f>
        <v>7.1226950278322227E-3</v>
      </c>
      <c r="P36" s="37">
        <f>(SUMIFS('overall city offline'!$I$2:$I$2047,'overall city offline'!$A$2:$A$2047,$A36,'overall city offline'!$B$2:$B$2047,P$3)*SUMIFS('overall city offline'!$C$2:$C$2047,'overall city offline'!$A$2:$A$2047,$A36,'overall city offline'!$B$2:$B$2047,P$3))/(SUMIFS('overall city offline'!$I$2:$I$2047,'overall city offline'!$A$2:$A$2047,$A36,'overall city offline'!$B$2:$B$2047,P$2))</f>
        <v>9.4723305367866925E-3</v>
      </c>
      <c r="Q36" s="37">
        <f>(SUMIFS('overall city offline'!$I$2:$I$2047,'overall city offline'!$A$2:$A$2047,$A36,'overall city offline'!$B$2:$B$2047,Q$3)*SUMIFS('overall city offline'!$C$2:$C$2047,'overall city offline'!$A$2:$A$2047,$A36,'overall city offline'!$B$2:$B$2047,Q$3))/(SUMIFS('overall city offline'!$I$2:$I$2047,'overall city offline'!$A$2:$A$2047,$A36,'overall city offline'!$B$2:$B$2047,Q$2))</f>
        <v>0.60699559996917951</v>
      </c>
      <c r="R36" s="37">
        <f>(SUMIFS('overall city offline'!$I$2:$I$2047,'overall city offline'!$A$2:$A$2047,$A36,'overall city offline'!$B$2:$B$2047,R$3)*SUMIFS('overall city offline'!$C$2:$C$2047,'overall city offline'!$A$2:$A$2047,$A36,'overall city offline'!$B$2:$B$2047,R$3))/(SUMIFS('overall city offline'!$I$2:$I$2047,'overall city offline'!$A$2:$A$2047,$A36,'overall city offline'!$B$2:$B$2047,R$2))</f>
        <v>0.93030797253234643</v>
      </c>
      <c r="S36" s="37">
        <f>(SUMIFS('overall city offline'!$I$2:$I$2047,'overall city offline'!$A$2:$A$2047,$A36,'overall city offline'!$B$2:$B$2047,S$3)*SUMIFS('overall city offline'!$C$2:$C$2047,'overall city offline'!$A$2:$A$2047,$A36,'overall city offline'!$B$2:$B$2047,S$3))/(SUMIFS('overall city offline'!$I$2:$I$2047,'overall city offline'!$A$2:$A$2047,$A36,'overall city offline'!$B$2:$B$2047,S$2))</f>
        <v>0.78705306764838467</v>
      </c>
      <c r="T36" s="37">
        <f>(SUMIFS('overall city offline'!$I$2:$I$2047,'overall city offline'!$A$2:$A$2047,$A36,'overall city offline'!$B$2:$B$2047,T$3)*SUMIFS('overall city offline'!$C$2:$C$2047,'overall city offline'!$A$2:$A$2047,$A36,'overall city offline'!$B$2:$B$2047,T$3))/(SUMIFS('overall city offline'!$I$2:$I$2047,'overall city offline'!$A$2:$A$2047,$A36,'overall city offline'!$B$2:$B$2047,T$2))</f>
        <v>0.94331061244625836</v>
      </c>
      <c r="U36" s="37">
        <f>(SUMIFS('overall city offline'!$I$2:$I$2047,'overall city offline'!$A$2:$A$2047,$A36,'overall city offline'!$B$2:$B$2047,U$3)*SUMIFS('overall city offline'!$C$2:$C$2047,'overall city offline'!$A$2:$A$2047,$A36,'overall city offline'!$B$2:$B$2047,U$3))/(SUMIFS('overall city offline'!$I$2:$I$2047,'overall city offline'!$A$2:$A$2047,$A36,'overall city offline'!$B$2:$B$2047,U$2))</f>
        <v>0.95823283272174864</v>
      </c>
      <c r="V36" s="37">
        <f>(SUMIFS('overall city offline'!$I$2:$I$2047,'overall city offline'!$A$2:$A$2047,$A36,'overall city offline'!$B$2:$B$2047,V$3)*SUMIFS('overall city offline'!$C$2:$C$2047,'overall city offline'!$A$2:$A$2047,$A36,'overall city offline'!$B$2:$B$2047,V$3))/(SUMIFS('overall city offline'!$I$2:$I$2047,'overall city offline'!$A$2:$A$2047,$A36,'overall city offline'!$B$2:$B$2047,V$2))</f>
        <v>0.89284958908551626</v>
      </c>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32"/>
    </row>
    <row r="37" spans="1:63" x14ac:dyDescent="0.25">
      <c r="A37" s="5" t="s">
        <v>40</v>
      </c>
      <c r="B37" s="37">
        <f>(SUMIFS('overall city offline'!$I$2:$I$2047,'overall city offline'!$A$2:$A$2047,$A37,'overall city offline'!$B$2:$B$2047,B$3)*(SUMIFS('overall city offline'!$C$2:$C$2047,'overall city offline'!$A$2:$A$2047,$A37,'overall city offline'!$B$2:$B$2047,B$3)))/(SUMIFS('overall city offline'!$I$2:$I$2047,'overall city offline'!$A$2:$A$2047,$A37,'overall city offline'!$B$2:$B$2047,B$2))</f>
        <v>0.83938968312233653</v>
      </c>
      <c r="C37" s="37">
        <f>(SUMIFS('overall city offline'!$I$2:$I$2047,'overall city offline'!$A$2:$A$2047,$A37,'overall city offline'!$B$2:$B$2047,C$3)*SUMIFS('overall city offline'!$C$2:$C$2047,'overall city offline'!$A$2:$A$2047,$A37,'overall city offline'!$B$2:$B$2047,C$3))/(SUMIFS('overall city offline'!$I$2:$I$2047,'overall city offline'!$A$2:$A$2047,$A37,'overall city offline'!$B$2:$B$2047,C$2))</f>
        <v>0.86472526918548731</v>
      </c>
      <c r="D37" s="37">
        <f>(SUMIFS('overall city offline'!$I$2:$I$2047,'overall city offline'!$A$2:$A$2047,$A37,'overall city offline'!$B$2:$B$2047,D$3)*SUMIFS('overall city offline'!$C$2:$C$2047,'overall city offline'!$A$2:$A$2047,$A37,'overall city offline'!$B$2:$B$2047,D$3))/(SUMIFS('overall city offline'!$I$2:$I$2047,'overall city offline'!$A$2:$A$2047,$A37,'overall city offline'!$B$2:$B$2047,D$2))</f>
        <v>0.51242775196302126</v>
      </c>
      <c r="E37" s="37">
        <f>(SUMIFS('overall city offline'!$I$2:$I$2047,'overall city offline'!$A$2:$A$2047,$A37,'overall city offline'!$B$2:$B$2047,E$3)*SUMIFS('overall city offline'!$C$2:$C$2047,'overall city offline'!$A$2:$A$2047,$A37,'overall city offline'!$B$2:$B$2047,E$3))/(SUMIFS('overall city offline'!$I$2:$I$2047,'overall city offline'!$A$2:$A$2047,$A37,'overall city offline'!$B$2:$B$2047,E$2))</f>
        <v>6.8268732769910981E-2</v>
      </c>
      <c r="F37" s="37">
        <f>(SUMIFS('overall city offline'!$I$2:$I$2047,'overall city offline'!$A$2:$A$2047,$A37,'overall city offline'!$B$2:$B$2047,F$3)*SUMIFS('overall city offline'!$C$2:$C$2047,'overall city offline'!$A$2:$A$2047,$A37,'overall city offline'!$B$2:$B$2047,F$3))/(SUMIFS('overall city offline'!$I$2:$I$2047,'overall city offline'!$A$2:$A$2047,$A37,'overall city offline'!$B$2:$B$2047,F$2))</f>
        <v>9.7451047220035003E-2</v>
      </c>
      <c r="G37" s="37">
        <f>(SUMIFS('overall city offline'!$I$2:$I$2047,'overall city offline'!$A$2:$A$2047,$A37,'overall city offline'!$B$2:$B$2047,G$3)*SUMIFS('overall city offline'!$C$2:$C$2047,'overall city offline'!$A$2:$A$2047,$A37,'overall city offline'!$B$2:$B$2047,G$3))/(SUMIFS('overall city offline'!$I$2:$I$2047,'overall city offline'!$A$2:$A$2047,$A37,'overall city offline'!$B$2:$B$2047,G$2))</f>
        <v>0.50467972576155051</v>
      </c>
      <c r="H37" s="37">
        <f>(SUMIFS('overall city offline'!$I$2:$I$2047,'overall city offline'!$A$2:$A$2047,$A37,'overall city offline'!$B$2:$B$2047,H$3)*SUMIFS('overall city offline'!$C$2:$C$2047,'overall city offline'!$A$2:$A$2047,$A37,'overall city offline'!$B$2:$B$2047,H$3))/(SUMIFS('overall city offline'!$I$2:$I$2047,'overall city offline'!$A$2:$A$2047,$A37,'overall city offline'!$B$2:$B$2047,H$2))</f>
        <v>0.87002361083546065</v>
      </c>
      <c r="I37" s="37">
        <f>(SUMIFS('overall city offline'!$I$2:$I$2047,'overall city offline'!$A$2:$A$2047,$A37,'overall city offline'!$B$2:$B$2047,I$3)*SUMIFS('overall city offline'!$C$2:$C$2047,'overall city offline'!$A$2:$A$2047,$A37,'overall city offline'!$B$2:$B$2047,I$3))/(SUMIFS('overall city offline'!$I$2:$I$2047,'overall city offline'!$A$2:$A$2047,$A37,'overall city offline'!$B$2:$B$2047,I$2))</f>
        <v>0.89392699785704366</v>
      </c>
      <c r="J37" s="37">
        <f>(SUMIFS('overall city offline'!$I$2:$I$2047,'overall city offline'!$A$2:$A$2047,$A37,'overall city offline'!$B$2:$B$2047,J$3)*SUMIFS('overall city offline'!$C$2:$C$2047,'overall city offline'!$A$2:$A$2047,$A37,'overall city offline'!$B$2:$B$2047,J$3))/(SUMIFS('overall city offline'!$I$2:$I$2047,'overall city offline'!$A$2:$A$2047,$A37,'overall city offline'!$B$2:$B$2047,J$2))</f>
        <v>0.84255767744662236</v>
      </c>
      <c r="K37" s="37">
        <f>(SUMIFS('overall city offline'!$I$2:$I$2047,'overall city offline'!$A$2:$A$2047,$A37,'overall city offline'!$B$2:$B$2047,K$3)*SUMIFS('overall city offline'!$C$2:$C$2047,'overall city offline'!$A$2:$A$2047,$A37,'overall city offline'!$B$2:$B$2047,K$3))/(SUMIFS('overall city offline'!$I$2:$I$2047,'overall city offline'!$A$2:$A$2047,$A37,'overall city offline'!$B$2:$B$2047,K$2))</f>
        <v>0.89344736631157329</v>
      </c>
      <c r="L37" s="37">
        <f>(SUMIFS('overall city offline'!$I$2:$I$2047,'overall city offline'!$A$2:$A$2047,$A37,'overall city offline'!$B$2:$B$2047,L$3)*SUMIFS('overall city offline'!$C$2:$C$2047,'overall city offline'!$A$2:$A$2047,$A37,'overall city offline'!$B$2:$B$2047,L$3))/(SUMIFS('overall city offline'!$I$2:$I$2047,'overall city offline'!$A$2:$A$2047,$A37,'overall city offline'!$B$2:$B$2047,L$2))</f>
        <v>0.24050077790755933</v>
      </c>
      <c r="M37" s="37">
        <f>(SUMIFS('overall city offline'!$I$2:$I$2047,'overall city offline'!$A$2:$A$2047,$A37,'overall city offline'!$B$2:$B$2047,M$3)*SUMIFS('overall city offline'!$C$2:$C$2047,'overall city offline'!$A$2:$A$2047,$A37,'overall city offline'!$B$2:$B$2047,M$3))/(SUMIFS('overall city offline'!$I$2:$I$2047,'overall city offline'!$A$2:$A$2047,$A37,'overall city offline'!$B$2:$B$2047,M$2))</f>
        <v>1.0398495706025035</v>
      </c>
      <c r="N37" s="37">
        <f>(SUMIFS('overall city offline'!$I$2:$I$2047,'overall city offline'!$A$2:$A$2047,$A37,'overall city offline'!$B$2:$B$2047,N$3)*SUMIFS('overall city offline'!$C$2:$C$2047,'overall city offline'!$A$2:$A$2047,$A37,'overall city offline'!$B$2:$B$2047,N$3))/(SUMIFS('overall city offline'!$I$2:$I$2047,'overall city offline'!$A$2:$A$2047,$A37,'overall city offline'!$B$2:$B$2047,N$2))</f>
        <v>0.11203812074904311</v>
      </c>
      <c r="O37" s="37">
        <f>(SUMIFS('overall city offline'!$I$2:$I$2047,'overall city offline'!$A$2:$A$2047,$A37,'overall city offline'!$B$2:$B$2047,O$3)*SUMIFS('overall city offline'!$C$2:$C$2047,'overall city offline'!$A$2:$A$2047,$A37,'overall city offline'!$B$2:$B$2047,O$3))/(SUMIFS('overall city offline'!$I$2:$I$2047,'overall city offline'!$A$2:$A$2047,$A37,'overall city offline'!$B$2:$B$2047,O$2))</f>
        <v>0.12844292633231288</v>
      </c>
      <c r="P37" s="37">
        <f>(SUMIFS('overall city offline'!$I$2:$I$2047,'overall city offline'!$A$2:$A$2047,$A37,'overall city offline'!$B$2:$B$2047,P$3)*SUMIFS('overall city offline'!$C$2:$C$2047,'overall city offline'!$A$2:$A$2047,$A37,'overall city offline'!$B$2:$B$2047,P$3))/(SUMIFS('overall city offline'!$I$2:$I$2047,'overall city offline'!$A$2:$A$2047,$A37,'overall city offline'!$B$2:$B$2047,P$2))</f>
        <v>0.1690439120418023</v>
      </c>
      <c r="Q37" s="37">
        <f>(SUMIFS('overall city offline'!$I$2:$I$2047,'overall city offline'!$A$2:$A$2047,$A37,'overall city offline'!$B$2:$B$2047,Q$3)*SUMIFS('overall city offline'!$C$2:$C$2047,'overall city offline'!$A$2:$A$2047,$A37,'overall city offline'!$B$2:$B$2047,Q$3))/(SUMIFS('overall city offline'!$I$2:$I$2047,'overall city offline'!$A$2:$A$2047,$A37,'overall city offline'!$B$2:$B$2047,Q$2))</f>
        <v>0.82044922901800232</v>
      </c>
      <c r="R37" s="37">
        <f>(SUMIFS('overall city offline'!$I$2:$I$2047,'overall city offline'!$A$2:$A$2047,$A37,'overall city offline'!$B$2:$B$2047,R$3)*SUMIFS('overall city offline'!$C$2:$C$2047,'overall city offline'!$A$2:$A$2047,$A37,'overall city offline'!$B$2:$B$2047,R$3))/(SUMIFS('overall city offline'!$I$2:$I$2047,'overall city offline'!$A$2:$A$2047,$A37,'overall city offline'!$B$2:$B$2047,R$2))</f>
        <v>0.98042040333302349</v>
      </c>
      <c r="S37" s="37">
        <f>(SUMIFS('overall city offline'!$I$2:$I$2047,'overall city offline'!$A$2:$A$2047,$A37,'overall city offline'!$B$2:$B$2047,S$3)*SUMIFS('overall city offline'!$C$2:$C$2047,'overall city offline'!$A$2:$A$2047,$A37,'overall city offline'!$B$2:$B$2047,S$3))/(SUMIFS('overall city offline'!$I$2:$I$2047,'overall city offline'!$A$2:$A$2047,$A37,'overall city offline'!$B$2:$B$2047,S$2))</f>
        <v>0.91436735440594907</v>
      </c>
      <c r="T37" s="37">
        <f>(SUMIFS('overall city offline'!$I$2:$I$2047,'overall city offline'!$A$2:$A$2047,$A37,'overall city offline'!$B$2:$B$2047,T$3)*SUMIFS('overall city offline'!$C$2:$C$2047,'overall city offline'!$A$2:$A$2047,$A37,'overall city offline'!$B$2:$B$2047,T$3))/(SUMIFS('overall city offline'!$I$2:$I$2047,'overall city offline'!$A$2:$A$2047,$A37,'overall city offline'!$B$2:$B$2047,T$2))</f>
        <v>0.98156732008904635</v>
      </c>
      <c r="U37" s="37">
        <f>(SUMIFS('overall city offline'!$I$2:$I$2047,'overall city offline'!$A$2:$A$2047,$A37,'overall city offline'!$B$2:$B$2047,U$3)*SUMIFS('overall city offline'!$C$2:$C$2047,'overall city offline'!$A$2:$A$2047,$A37,'overall city offline'!$B$2:$B$2047,U$3))/(SUMIFS('overall city offline'!$I$2:$I$2047,'overall city offline'!$A$2:$A$2047,$A37,'overall city offline'!$B$2:$B$2047,U$2))</f>
        <v>1.0073831699477491</v>
      </c>
      <c r="V37" s="37">
        <f>(SUMIFS('overall city offline'!$I$2:$I$2047,'overall city offline'!$A$2:$A$2047,$A37,'overall city offline'!$B$2:$B$2047,V$3)*SUMIFS('overall city offline'!$C$2:$C$2047,'overall city offline'!$A$2:$A$2047,$A37,'overall city offline'!$B$2:$B$2047,V$3))/(SUMIFS('overall city offline'!$I$2:$I$2047,'overall city offline'!$A$2:$A$2047,$A37,'overall city offline'!$B$2:$B$2047,V$2))</f>
        <v>0.95271794116720143</v>
      </c>
      <c r="W37" s="32"/>
      <c r="X37" s="32"/>
      <c r="Y37" s="32"/>
      <c r="Z37" s="32"/>
      <c r="AA37" s="32"/>
      <c r="AB37" s="32"/>
      <c r="AC37" s="32"/>
      <c r="AD37" s="32"/>
      <c r="AE37" s="32"/>
      <c r="AF37" s="32"/>
      <c r="AG37" s="32"/>
      <c r="AH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F37" s="32"/>
      <c r="BG37" s="32"/>
      <c r="BH37" s="32"/>
      <c r="BI37" s="32"/>
      <c r="BJ37" s="32"/>
      <c r="BK37" s="32"/>
    </row>
    <row r="38" spans="1:63" x14ac:dyDescent="0.25">
      <c r="A38" s="5" t="s">
        <v>41</v>
      </c>
      <c r="B38" s="37">
        <f>(SUMIFS('overall city offline'!$I$2:$I$2047,'overall city offline'!$A$2:$A$2047,$A38,'overall city offline'!$B$2:$B$2047,B$3)*(SUMIFS('overall city offline'!$C$2:$C$2047,'overall city offline'!$A$2:$A$2047,$A38,'overall city offline'!$B$2:$B$2047,B$3)))/(SUMIFS('overall city offline'!$I$2:$I$2047,'overall city offline'!$A$2:$A$2047,$A38,'overall city offline'!$B$2:$B$2047,B$2))</f>
        <v>0.90005794943928552</v>
      </c>
      <c r="C38" s="37">
        <f>(SUMIFS('overall city offline'!$I$2:$I$2047,'overall city offline'!$A$2:$A$2047,$A38,'overall city offline'!$B$2:$B$2047,C$3)*SUMIFS('overall city offline'!$C$2:$C$2047,'overall city offline'!$A$2:$A$2047,$A38,'overall city offline'!$B$2:$B$2047,C$3))/(SUMIFS('overall city offline'!$I$2:$I$2047,'overall city offline'!$A$2:$A$2047,$A38,'overall city offline'!$B$2:$B$2047,C$2))</f>
        <v>0.9714436056360336</v>
      </c>
      <c r="D38" s="37">
        <f>(SUMIFS('overall city offline'!$I$2:$I$2047,'overall city offline'!$A$2:$A$2047,$A38,'overall city offline'!$B$2:$B$2047,D$3)*SUMIFS('overall city offline'!$C$2:$C$2047,'overall city offline'!$A$2:$A$2047,$A38,'overall city offline'!$B$2:$B$2047,D$3))/(SUMIFS('overall city offline'!$I$2:$I$2047,'overall city offline'!$A$2:$A$2047,$A38,'overall city offline'!$B$2:$B$2047,D$2))</f>
        <v>0.58630092437169534</v>
      </c>
      <c r="E38" s="37">
        <f>(SUMIFS('overall city offline'!$I$2:$I$2047,'overall city offline'!$A$2:$A$2047,$A38,'overall city offline'!$B$2:$B$2047,E$3)*SUMIFS('overall city offline'!$C$2:$C$2047,'overall city offline'!$A$2:$A$2047,$A38,'overall city offline'!$B$2:$B$2047,E$3))/(SUMIFS('overall city offline'!$I$2:$I$2047,'overall city offline'!$A$2:$A$2047,$A38,'overall city offline'!$B$2:$B$2047,E$2))</f>
        <v>7.1483735111184901E-2</v>
      </c>
      <c r="F38" s="37">
        <f>(SUMIFS('overall city offline'!$I$2:$I$2047,'overall city offline'!$A$2:$A$2047,$A38,'overall city offline'!$B$2:$B$2047,F$3)*SUMIFS('overall city offline'!$C$2:$C$2047,'overall city offline'!$A$2:$A$2047,$A38,'overall city offline'!$B$2:$B$2047,F$3))/(SUMIFS('overall city offline'!$I$2:$I$2047,'overall city offline'!$A$2:$A$2047,$A38,'overall city offline'!$B$2:$B$2047,F$2))</f>
        <v>0.12268586735655666</v>
      </c>
      <c r="G38" s="37">
        <f>(SUMIFS('overall city offline'!$I$2:$I$2047,'overall city offline'!$A$2:$A$2047,$A38,'overall city offline'!$B$2:$B$2047,G$3)*SUMIFS('overall city offline'!$C$2:$C$2047,'overall city offline'!$A$2:$A$2047,$A38,'overall city offline'!$B$2:$B$2047,G$3))/(SUMIFS('overall city offline'!$I$2:$I$2047,'overall city offline'!$A$2:$A$2047,$A38,'overall city offline'!$B$2:$B$2047,G$2))</f>
        <v>0.6349143232511818</v>
      </c>
      <c r="H38" s="37">
        <f>(SUMIFS('overall city offline'!$I$2:$I$2047,'overall city offline'!$A$2:$A$2047,$A38,'overall city offline'!$B$2:$B$2047,H$3)*SUMIFS('overall city offline'!$C$2:$C$2047,'overall city offline'!$A$2:$A$2047,$A38,'overall city offline'!$B$2:$B$2047,H$3))/(SUMIFS('overall city offline'!$I$2:$I$2047,'overall city offline'!$A$2:$A$2047,$A38,'overall city offline'!$B$2:$B$2047,H$2))</f>
        <v>0.94208567596277515</v>
      </c>
      <c r="I38" s="37">
        <f>(SUMIFS('overall city offline'!$I$2:$I$2047,'overall city offline'!$A$2:$A$2047,$A38,'overall city offline'!$B$2:$B$2047,I$3)*SUMIFS('overall city offline'!$C$2:$C$2047,'overall city offline'!$A$2:$A$2047,$A38,'overall city offline'!$B$2:$B$2047,I$3))/(SUMIFS('overall city offline'!$I$2:$I$2047,'overall city offline'!$A$2:$A$2047,$A38,'overall city offline'!$B$2:$B$2047,I$2))</f>
        <v>0.997763665174077</v>
      </c>
      <c r="J38" s="37">
        <f>(SUMIFS('overall city offline'!$I$2:$I$2047,'overall city offline'!$A$2:$A$2047,$A38,'overall city offline'!$B$2:$B$2047,J$3)*SUMIFS('overall city offline'!$C$2:$C$2047,'overall city offline'!$A$2:$A$2047,$A38,'overall city offline'!$B$2:$B$2047,J$3))/(SUMIFS('overall city offline'!$I$2:$I$2047,'overall city offline'!$A$2:$A$2047,$A38,'overall city offline'!$B$2:$B$2047,J$2))</f>
        <v>0.94950097820328472</v>
      </c>
      <c r="K38" s="37">
        <f>(SUMIFS('overall city offline'!$I$2:$I$2047,'overall city offline'!$A$2:$A$2047,$A38,'overall city offline'!$B$2:$B$2047,K$3)*SUMIFS('overall city offline'!$C$2:$C$2047,'overall city offline'!$A$2:$A$2047,$A38,'overall city offline'!$B$2:$B$2047,K$3))/(SUMIFS('overall city offline'!$I$2:$I$2047,'overall city offline'!$A$2:$A$2047,$A38,'overall city offline'!$B$2:$B$2047,K$2))</f>
        <v>0.97068684480133116</v>
      </c>
      <c r="L38" s="37">
        <f>(SUMIFS('overall city offline'!$I$2:$I$2047,'overall city offline'!$A$2:$A$2047,$A38,'overall city offline'!$B$2:$B$2047,L$3)*SUMIFS('overall city offline'!$C$2:$C$2047,'overall city offline'!$A$2:$A$2047,$A38,'overall city offline'!$B$2:$B$2047,L$3))/(SUMIFS('overall city offline'!$I$2:$I$2047,'overall city offline'!$A$2:$A$2047,$A38,'overall city offline'!$B$2:$B$2047,L$2))</f>
        <v>0.25820332493987053</v>
      </c>
      <c r="M38" s="37">
        <f>(SUMIFS('overall city offline'!$I$2:$I$2047,'overall city offline'!$A$2:$A$2047,$A38,'overall city offline'!$B$2:$B$2047,M$3)*SUMIFS('overall city offline'!$C$2:$C$2047,'overall city offline'!$A$2:$A$2047,$A38,'overall city offline'!$B$2:$B$2047,M$3))/(SUMIFS('overall city offline'!$I$2:$I$2047,'overall city offline'!$A$2:$A$2047,$A38,'overall city offline'!$B$2:$B$2047,M$2))</f>
        <v>1.0198343785050266</v>
      </c>
      <c r="N38" s="37">
        <f>(SUMIFS('overall city offline'!$I$2:$I$2047,'overall city offline'!$A$2:$A$2047,$A38,'overall city offline'!$B$2:$B$2047,N$3)*SUMIFS('overall city offline'!$C$2:$C$2047,'overall city offline'!$A$2:$A$2047,$A38,'overall city offline'!$B$2:$B$2047,N$3))/(SUMIFS('overall city offline'!$I$2:$I$2047,'overall city offline'!$A$2:$A$2047,$A38,'overall city offline'!$B$2:$B$2047,N$2))</f>
        <v>0.11117301706685656</v>
      </c>
      <c r="O38" s="37">
        <f>(SUMIFS('overall city offline'!$I$2:$I$2047,'overall city offline'!$A$2:$A$2047,$A38,'overall city offline'!$B$2:$B$2047,O$3)*SUMIFS('overall city offline'!$C$2:$C$2047,'overall city offline'!$A$2:$A$2047,$A38,'overall city offline'!$B$2:$B$2047,O$3))/(SUMIFS('overall city offline'!$I$2:$I$2047,'overall city offline'!$A$2:$A$2047,$A38,'overall city offline'!$B$2:$B$2047,O$2))</f>
        <v>0.11918823253146321</v>
      </c>
      <c r="P38" s="37">
        <f>(SUMIFS('overall city offline'!$I$2:$I$2047,'overall city offline'!$A$2:$A$2047,$A38,'overall city offline'!$B$2:$B$2047,P$3)*SUMIFS('overall city offline'!$C$2:$C$2047,'overall city offline'!$A$2:$A$2047,$A38,'overall city offline'!$B$2:$B$2047,P$3))/(SUMIFS('overall city offline'!$I$2:$I$2047,'overall city offline'!$A$2:$A$2047,$A38,'overall city offline'!$B$2:$B$2047,P$2))</f>
        <v>0.15549473938804592</v>
      </c>
      <c r="Q38" s="37">
        <f>(SUMIFS('overall city offline'!$I$2:$I$2047,'overall city offline'!$A$2:$A$2047,$A38,'overall city offline'!$B$2:$B$2047,Q$3)*SUMIFS('overall city offline'!$C$2:$C$2047,'overall city offline'!$A$2:$A$2047,$A38,'overall city offline'!$B$2:$B$2047,Q$3))/(SUMIFS('overall city offline'!$I$2:$I$2047,'overall city offline'!$A$2:$A$2047,$A38,'overall city offline'!$B$2:$B$2047,Q$2))</f>
        <v>0.96799285741083807</v>
      </c>
      <c r="R38" s="37">
        <f>(SUMIFS('overall city offline'!$I$2:$I$2047,'overall city offline'!$A$2:$A$2047,$A38,'overall city offline'!$B$2:$B$2047,R$3)*SUMIFS('overall city offline'!$C$2:$C$2047,'overall city offline'!$A$2:$A$2047,$A38,'overall city offline'!$B$2:$B$2047,R$3))/(SUMIFS('overall city offline'!$I$2:$I$2047,'overall city offline'!$A$2:$A$2047,$A38,'overall city offline'!$B$2:$B$2047,R$2))</f>
        <v>1.1052072021910746</v>
      </c>
      <c r="S38" s="37">
        <f>(SUMIFS('overall city offline'!$I$2:$I$2047,'overall city offline'!$A$2:$A$2047,$A38,'overall city offline'!$B$2:$B$2047,S$3)*SUMIFS('overall city offline'!$C$2:$C$2047,'overall city offline'!$A$2:$A$2047,$A38,'overall city offline'!$B$2:$B$2047,S$3))/(SUMIFS('overall city offline'!$I$2:$I$2047,'overall city offline'!$A$2:$A$2047,$A38,'overall city offline'!$B$2:$B$2047,S$2))</f>
        <v>0.97495481879188128</v>
      </c>
      <c r="T38" s="37">
        <f>(SUMIFS('overall city offline'!$I$2:$I$2047,'overall city offline'!$A$2:$A$2047,$A38,'overall city offline'!$B$2:$B$2047,T$3)*SUMIFS('overall city offline'!$C$2:$C$2047,'overall city offline'!$A$2:$A$2047,$A38,'overall city offline'!$B$2:$B$2047,T$3))/(SUMIFS('overall city offline'!$I$2:$I$2047,'overall city offline'!$A$2:$A$2047,$A38,'overall city offline'!$B$2:$B$2047,T$2))</f>
        <v>0.94563972002448748</v>
      </c>
      <c r="U38" s="37">
        <f>(SUMIFS('overall city offline'!$I$2:$I$2047,'overall city offline'!$A$2:$A$2047,$A38,'overall city offline'!$B$2:$B$2047,U$3)*SUMIFS('overall city offline'!$C$2:$C$2047,'overall city offline'!$A$2:$A$2047,$A38,'overall city offline'!$B$2:$B$2047,U$3))/(SUMIFS('overall city offline'!$I$2:$I$2047,'overall city offline'!$A$2:$A$2047,$A38,'overall city offline'!$B$2:$B$2047,U$2))</f>
        <v>0.94796010281207665</v>
      </c>
      <c r="V38" s="37">
        <f>(SUMIFS('overall city offline'!$I$2:$I$2047,'overall city offline'!$A$2:$A$2047,$A38,'overall city offline'!$B$2:$B$2047,V$3)*SUMIFS('overall city offline'!$C$2:$C$2047,'overall city offline'!$A$2:$A$2047,$A38,'overall city offline'!$B$2:$B$2047,V$3))/(SUMIFS('overall city offline'!$I$2:$I$2047,'overall city offline'!$A$2:$A$2047,$A38,'overall city offline'!$B$2:$B$2047,V$2))</f>
        <v>0.89568800396562376</v>
      </c>
    </row>
    <row r="39" spans="1:63" x14ac:dyDescent="0.25">
      <c r="A39" s="5" t="s">
        <v>42</v>
      </c>
      <c r="B39" s="37">
        <f>(SUMIFS('overall city offline'!$I$2:$I$2047,'overall city offline'!$A$2:$A$2047,$A39,'overall city offline'!$B$2:$B$2047,B$3)*(SUMIFS('overall city offline'!$C$2:$C$2047,'overall city offline'!$A$2:$A$2047,$A39,'overall city offline'!$B$2:$B$2047,B$3)))/(SUMIFS('overall city offline'!$I$2:$I$2047,'overall city offline'!$A$2:$A$2047,$A39,'overall city offline'!$B$2:$B$2047,B$2))</f>
        <v>0.87577150954181393</v>
      </c>
      <c r="C39" s="37">
        <f>(SUMIFS('overall city offline'!$I$2:$I$2047,'overall city offline'!$A$2:$A$2047,$A39,'overall city offline'!$B$2:$B$2047,C$3)*SUMIFS('overall city offline'!$C$2:$C$2047,'overall city offline'!$A$2:$A$2047,$A39,'overall city offline'!$B$2:$B$2047,C$3))/(SUMIFS('overall city offline'!$I$2:$I$2047,'overall city offline'!$A$2:$A$2047,$A39,'overall city offline'!$B$2:$B$2047,C$2))</f>
        <v>0.90637843237512994</v>
      </c>
      <c r="D39" s="37">
        <f>(SUMIFS('overall city offline'!$I$2:$I$2047,'overall city offline'!$A$2:$A$2047,$A39,'overall city offline'!$B$2:$B$2047,D$3)*SUMIFS('overall city offline'!$C$2:$C$2047,'overall city offline'!$A$2:$A$2047,$A39,'overall city offline'!$B$2:$B$2047,D$3))/(SUMIFS('overall city offline'!$I$2:$I$2047,'overall city offline'!$A$2:$A$2047,$A39,'overall city offline'!$B$2:$B$2047,D$2))</f>
        <v>0.55348385042191994</v>
      </c>
      <c r="E39" s="37">
        <f>(SUMIFS('overall city offline'!$I$2:$I$2047,'overall city offline'!$A$2:$A$2047,$A39,'overall city offline'!$B$2:$B$2047,E$3)*SUMIFS('overall city offline'!$C$2:$C$2047,'overall city offline'!$A$2:$A$2047,$A39,'overall city offline'!$B$2:$B$2047,E$3))/(SUMIFS('overall city offline'!$I$2:$I$2047,'overall city offline'!$A$2:$A$2047,$A39,'overall city offline'!$B$2:$B$2047,E$2))</f>
        <v>8.9662053311841475E-2</v>
      </c>
      <c r="F39" s="37">
        <f>(SUMIFS('overall city offline'!$I$2:$I$2047,'overall city offline'!$A$2:$A$2047,$A39,'overall city offline'!$B$2:$B$2047,F$3)*SUMIFS('overall city offline'!$C$2:$C$2047,'overall city offline'!$A$2:$A$2047,$A39,'overall city offline'!$B$2:$B$2047,F$3))/(SUMIFS('overall city offline'!$I$2:$I$2047,'overall city offline'!$A$2:$A$2047,$A39,'overall city offline'!$B$2:$B$2047,F$2))</f>
        <v>0.1425468348822177</v>
      </c>
      <c r="G39" s="37">
        <f>(SUMIFS('overall city offline'!$I$2:$I$2047,'overall city offline'!$A$2:$A$2047,$A39,'overall city offline'!$B$2:$B$2047,G$3)*SUMIFS('overall city offline'!$C$2:$C$2047,'overall city offline'!$A$2:$A$2047,$A39,'overall city offline'!$B$2:$B$2047,G$3))/(SUMIFS('overall city offline'!$I$2:$I$2047,'overall city offline'!$A$2:$A$2047,$A39,'overall city offline'!$B$2:$B$2047,G$2))</f>
        <v>0.58868060215677864</v>
      </c>
      <c r="H39" s="37">
        <f>(SUMIFS('overall city offline'!$I$2:$I$2047,'overall city offline'!$A$2:$A$2047,$A39,'overall city offline'!$B$2:$B$2047,H$3)*SUMIFS('overall city offline'!$C$2:$C$2047,'overall city offline'!$A$2:$A$2047,$A39,'overall city offline'!$B$2:$B$2047,H$3))/(SUMIFS('overall city offline'!$I$2:$I$2047,'overall city offline'!$A$2:$A$2047,$A39,'overall city offline'!$B$2:$B$2047,H$2))</f>
        <v>0.94350235577854635</v>
      </c>
      <c r="I39" s="37">
        <f>(SUMIFS('overall city offline'!$I$2:$I$2047,'overall city offline'!$A$2:$A$2047,$A39,'overall city offline'!$B$2:$B$2047,I$3)*SUMIFS('overall city offline'!$C$2:$C$2047,'overall city offline'!$A$2:$A$2047,$A39,'overall city offline'!$B$2:$B$2047,I$3))/(SUMIFS('overall city offline'!$I$2:$I$2047,'overall city offline'!$A$2:$A$2047,$A39,'overall city offline'!$B$2:$B$2047,I$2))</f>
        <v>1.0076913028000225</v>
      </c>
      <c r="J39" s="37">
        <f>(SUMIFS('overall city offline'!$I$2:$I$2047,'overall city offline'!$A$2:$A$2047,$A39,'overall city offline'!$B$2:$B$2047,J$3)*SUMIFS('overall city offline'!$C$2:$C$2047,'overall city offline'!$A$2:$A$2047,$A39,'overall city offline'!$B$2:$B$2047,J$3))/(SUMIFS('overall city offline'!$I$2:$I$2047,'overall city offline'!$A$2:$A$2047,$A39,'overall city offline'!$B$2:$B$2047,J$2))</f>
        <v>0.90504000536521045</v>
      </c>
      <c r="K39" s="37">
        <f>(SUMIFS('overall city offline'!$I$2:$I$2047,'overall city offline'!$A$2:$A$2047,$A39,'overall city offline'!$B$2:$B$2047,K$3)*SUMIFS('overall city offline'!$C$2:$C$2047,'overall city offline'!$A$2:$A$2047,$A39,'overall city offline'!$B$2:$B$2047,K$3))/(SUMIFS('overall city offline'!$I$2:$I$2047,'overall city offline'!$A$2:$A$2047,$A39,'overall city offline'!$B$2:$B$2047,K$2))</f>
        <v>0.95381315276721346</v>
      </c>
      <c r="L39" s="37">
        <f>(SUMIFS('overall city offline'!$I$2:$I$2047,'overall city offline'!$A$2:$A$2047,$A39,'overall city offline'!$B$2:$B$2047,L$3)*SUMIFS('overall city offline'!$C$2:$C$2047,'overall city offline'!$A$2:$A$2047,$A39,'overall city offline'!$B$2:$B$2047,L$3))/(SUMIFS('overall city offline'!$I$2:$I$2047,'overall city offline'!$A$2:$A$2047,$A39,'overall city offline'!$B$2:$B$2047,L$2))</f>
        <v>0.29952813923605975</v>
      </c>
      <c r="M39" s="37">
        <f>(SUMIFS('overall city offline'!$I$2:$I$2047,'overall city offline'!$A$2:$A$2047,$A39,'overall city offline'!$B$2:$B$2047,M$3)*SUMIFS('overall city offline'!$C$2:$C$2047,'overall city offline'!$A$2:$A$2047,$A39,'overall city offline'!$B$2:$B$2047,M$3))/(SUMIFS('overall city offline'!$I$2:$I$2047,'overall city offline'!$A$2:$A$2047,$A39,'overall city offline'!$B$2:$B$2047,M$2))</f>
        <v>1.1707428607966099</v>
      </c>
      <c r="N39" s="37">
        <f>(SUMIFS('overall city offline'!$I$2:$I$2047,'overall city offline'!$A$2:$A$2047,$A39,'overall city offline'!$B$2:$B$2047,N$3)*SUMIFS('overall city offline'!$C$2:$C$2047,'overall city offline'!$A$2:$A$2047,$A39,'overall city offline'!$B$2:$B$2047,N$3))/(SUMIFS('overall city offline'!$I$2:$I$2047,'overall city offline'!$A$2:$A$2047,$A39,'overall city offline'!$B$2:$B$2047,N$2))</f>
        <v>0.16180832899325531</v>
      </c>
      <c r="O39" s="37">
        <f>(SUMIFS('overall city offline'!$I$2:$I$2047,'overall city offline'!$A$2:$A$2047,$A39,'overall city offline'!$B$2:$B$2047,O$3)*SUMIFS('overall city offline'!$C$2:$C$2047,'overall city offline'!$A$2:$A$2047,$A39,'overall city offline'!$B$2:$B$2047,O$3))/(SUMIFS('overall city offline'!$I$2:$I$2047,'overall city offline'!$A$2:$A$2047,$A39,'overall city offline'!$B$2:$B$2047,O$2))</f>
        <v>0.16761171128803753</v>
      </c>
      <c r="P39" s="37">
        <f>(SUMIFS('overall city offline'!$I$2:$I$2047,'overall city offline'!$A$2:$A$2047,$A39,'overall city offline'!$B$2:$B$2047,P$3)*SUMIFS('overall city offline'!$C$2:$C$2047,'overall city offline'!$A$2:$A$2047,$A39,'overall city offline'!$B$2:$B$2047,P$3))/(SUMIFS('overall city offline'!$I$2:$I$2047,'overall city offline'!$A$2:$A$2047,$A39,'overall city offline'!$B$2:$B$2047,P$2))</f>
        <v>0.20416148419751692</v>
      </c>
      <c r="Q39" s="37">
        <f>(SUMIFS('overall city offline'!$I$2:$I$2047,'overall city offline'!$A$2:$A$2047,$A39,'overall city offline'!$B$2:$B$2047,Q$3)*SUMIFS('overall city offline'!$C$2:$C$2047,'overall city offline'!$A$2:$A$2047,$A39,'overall city offline'!$B$2:$B$2047,Q$3))/(SUMIFS('overall city offline'!$I$2:$I$2047,'overall city offline'!$A$2:$A$2047,$A39,'overall city offline'!$B$2:$B$2047,Q$2))</f>
        <v>0.95703309915053369</v>
      </c>
      <c r="R39" s="37">
        <f>(SUMIFS('overall city offline'!$I$2:$I$2047,'overall city offline'!$A$2:$A$2047,$A39,'overall city offline'!$B$2:$B$2047,R$3)*SUMIFS('overall city offline'!$C$2:$C$2047,'overall city offline'!$A$2:$A$2047,$A39,'overall city offline'!$B$2:$B$2047,R$3))/(SUMIFS('overall city offline'!$I$2:$I$2047,'overall city offline'!$A$2:$A$2047,$A39,'overall city offline'!$B$2:$B$2047,R$2))</f>
        <v>1.0653848548276439</v>
      </c>
      <c r="S39" s="37">
        <f>(SUMIFS('overall city offline'!$I$2:$I$2047,'overall city offline'!$A$2:$A$2047,$A39,'overall city offline'!$B$2:$B$2047,S$3)*SUMIFS('overall city offline'!$C$2:$C$2047,'overall city offline'!$A$2:$A$2047,$A39,'overall city offline'!$B$2:$B$2047,S$3))/(SUMIFS('overall city offline'!$I$2:$I$2047,'overall city offline'!$A$2:$A$2047,$A39,'overall city offline'!$B$2:$B$2047,S$2))</f>
        <v>1.032311832882667</v>
      </c>
      <c r="T39" s="37">
        <f>(SUMIFS('overall city offline'!$I$2:$I$2047,'overall city offline'!$A$2:$A$2047,$A39,'overall city offline'!$B$2:$B$2047,T$3)*SUMIFS('overall city offline'!$C$2:$C$2047,'overall city offline'!$A$2:$A$2047,$A39,'overall city offline'!$B$2:$B$2047,T$3))/(SUMIFS('overall city offline'!$I$2:$I$2047,'overall city offline'!$A$2:$A$2047,$A39,'overall city offline'!$B$2:$B$2047,T$2))</f>
        <v>1.0490487305475857</v>
      </c>
      <c r="U39" s="37">
        <f>(SUMIFS('overall city offline'!$I$2:$I$2047,'overall city offline'!$A$2:$A$2047,$A39,'overall city offline'!$B$2:$B$2047,U$3)*SUMIFS('overall city offline'!$C$2:$C$2047,'overall city offline'!$A$2:$A$2047,$A39,'overall city offline'!$B$2:$B$2047,U$3))/(SUMIFS('overall city offline'!$I$2:$I$2047,'overall city offline'!$A$2:$A$2047,$A39,'overall city offline'!$B$2:$B$2047,U$2))</f>
        <v>1.0379743167816513</v>
      </c>
      <c r="V39" s="37">
        <f>(SUMIFS('overall city offline'!$I$2:$I$2047,'overall city offline'!$A$2:$A$2047,$A39,'overall city offline'!$B$2:$B$2047,V$3)*SUMIFS('overall city offline'!$C$2:$C$2047,'overall city offline'!$A$2:$A$2047,$A39,'overall city offline'!$B$2:$B$2047,V$3))/(SUMIFS('overall city offline'!$I$2:$I$2047,'overall city offline'!$A$2:$A$2047,$A39,'overall city offline'!$B$2:$B$2047,V$2))</f>
        <v>0.98874995482947192</v>
      </c>
    </row>
    <row r="40" spans="1:63" x14ac:dyDescent="0.25">
      <c r="A40" s="5" t="s">
        <v>43</v>
      </c>
      <c r="B40" s="37">
        <f>(SUMIFS('overall city offline'!$I$2:$I$2047,'overall city offline'!$A$2:$A$2047,$A40,'overall city offline'!$B$2:$B$2047,B$3)*(SUMIFS('overall city offline'!$C$2:$C$2047,'overall city offline'!$A$2:$A$2047,$A40,'overall city offline'!$B$2:$B$2047,B$3)))/(SUMIFS('overall city offline'!$I$2:$I$2047,'overall city offline'!$A$2:$A$2047,$A40,'overall city offline'!$B$2:$B$2047,B$2))</f>
        <v>0.87796711893562485</v>
      </c>
      <c r="C40" s="37">
        <f>(SUMIFS('overall city offline'!$I$2:$I$2047,'overall city offline'!$A$2:$A$2047,$A40,'overall city offline'!$B$2:$B$2047,C$3)*SUMIFS('overall city offline'!$C$2:$C$2047,'overall city offline'!$A$2:$A$2047,$A40,'overall city offline'!$B$2:$B$2047,C$3))/(SUMIFS('overall city offline'!$I$2:$I$2047,'overall city offline'!$A$2:$A$2047,$A40,'overall city offline'!$B$2:$B$2047,C$2))</f>
        <v>0.89431705048313725</v>
      </c>
      <c r="D40" s="37">
        <f>(SUMIFS('overall city offline'!$I$2:$I$2047,'overall city offline'!$A$2:$A$2047,$A40,'overall city offline'!$B$2:$B$2047,D$3)*SUMIFS('overall city offline'!$C$2:$C$2047,'overall city offline'!$A$2:$A$2047,$A40,'overall city offline'!$B$2:$B$2047,D$3))/(SUMIFS('overall city offline'!$I$2:$I$2047,'overall city offline'!$A$2:$A$2047,$A40,'overall city offline'!$B$2:$B$2047,D$2))</f>
        <v>0.48883593448525248</v>
      </c>
      <c r="E40" s="37">
        <f>(SUMIFS('overall city offline'!$I$2:$I$2047,'overall city offline'!$A$2:$A$2047,$A40,'overall city offline'!$B$2:$B$2047,E$3)*SUMIFS('overall city offline'!$C$2:$C$2047,'overall city offline'!$A$2:$A$2047,$A40,'overall city offline'!$B$2:$B$2047,E$3))/(SUMIFS('overall city offline'!$I$2:$I$2047,'overall city offline'!$A$2:$A$2047,$A40,'overall city offline'!$B$2:$B$2047,E$2))</f>
        <v>7.2229781917636862E-2</v>
      </c>
      <c r="F40" s="37">
        <f>(SUMIFS('overall city offline'!$I$2:$I$2047,'overall city offline'!$A$2:$A$2047,$A40,'overall city offline'!$B$2:$B$2047,F$3)*SUMIFS('overall city offline'!$C$2:$C$2047,'overall city offline'!$A$2:$A$2047,$A40,'overall city offline'!$B$2:$B$2047,F$3))/(SUMIFS('overall city offline'!$I$2:$I$2047,'overall city offline'!$A$2:$A$2047,$A40,'overall city offline'!$B$2:$B$2047,F$2))</f>
        <v>0.11538799266424739</v>
      </c>
      <c r="G40" s="37">
        <f>(SUMIFS('overall city offline'!$I$2:$I$2047,'overall city offline'!$A$2:$A$2047,$A40,'overall city offline'!$B$2:$B$2047,G$3)*SUMIFS('overall city offline'!$C$2:$C$2047,'overall city offline'!$A$2:$A$2047,$A40,'overall city offline'!$B$2:$B$2047,G$3))/(SUMIFS('overall city offline'!$I$2:$I$2047,'overall city offline'!$A$2:$A$2047,$A40,'overall city offline'!$B$2:$B$2047,G$2))</f>
        <v>0.45392351127967634</v>
      </c>
      <c r="H40" s="37">
        <f>(SUMIFS('overall city offline'!$I$2:$I$2047,'overall city offline'!$A$2:$A$2047,$A40,'overall city offline'!$B$2:$B$2047,H$3)*SUMIFS('overall city offline'!$C$2:$C$2047,'overall city offline'!$A$2:$A$2047,$A40,'overall city offline'!$B$2:$B$2047,H$3))/(SUMIFS('overall city offline'!$I$2:$I$2047,'overall city offline'!$A$2:$A$2047,$A40,'overall city offline'!$B$2:$B$2047,H$2))</f>
        <v>0.74935776510928587</v>
      </c>
      <c r="I40" s="37">
        <f>(SUMIFS('overall city offline'!$I$2:$I$2047,'overall city offline'!$A$2:$A$2047,$A40,'overall city offline'!$B$2:$B$2047,I$3)*SUMIFS('overall city offline'!$C$2:$C$2047,'overall city offline'!$A$2:$A$2047,$A40,'overall city offline'!$B$2:$B$2047,I$3))/(SUMIFS('overall city offline'!$I$2:$I$2047,'overall city offline'!$A$2:$A$2047,$A40,'overall city offline'!$B$2:$B$2047,I$2))</f>
        <v>0.85971045713467076</v>
      </c>
      <c r="J40" s="37">
        <f>(SUMIFS('overall city offline'!$I$2:$I$2047,'overall city offline'!$A$2:$A$2047,$A40,'overall city offline'!$B$2:$B$2047,J$3)*SUMIFS('overall city offline'!$C$2:$C$2047,'overall city offline'!$A$2:$A$2047,$A40,'overall city offline'!$B$2:$B$2047,J$3))/(SUMIFS('overall city offline'!$I$2:$I$2047,'overall city offline'!$A$2:$A$2047,$A40,'overall city offline'!$B$2:$B$2047,J$2))</f>
        <v>0.78600932327903283</v>
      </c>
      <c r="K40" s="37">
        <f>(SUMIFS('overall city offline'!$I$2:$I$2047,'overall city offline'!$A$2:$A$2047,$A40,'overall city offline'!$B$2:$B$2047,K$3)*SUMIFS('overall city offline'!$C$2:$C$2047,'overall city offline'!$A$2:$A$2047,$A40,'overall city offline'!$B$2:$B$2047,K$3))/(SUMIFS('overall city offline'!$I$2:$I$2047,'overall city offline'!$A$2:$A$2047,$A40,'overall city offline'!$B$2:$B$2047,K$2))</f>
        <v>0.87438838616557246</v>
      </c>
      <c r="L40" s="37">
        <f>(SUMIFS('overall city offline'!$I$2:$I$2047,'overall city offline'!$A$2:$A$2047,$A40,'overall city offline'!$B$2:$B$2047,L$3)*SUMIFS('overall city offline'!$C$2:$C$2047,'overall city offline'!$A$2:$A$2047,$A40,'overall city offline'!$B$2:$B$2047,L$3))/(SUMIFS('overall city offline'!$I$2:$I$2047,'overall city offline'!$A$2:$A$2047,$A40,'overall city offline'!$B$2:$B$2047,L$2))</f>
        <v>0.23499235928853346</v>
      </c>
      <c r="M40" s="37">
        <f>(SUMIFS('overall city offline'!$I$2:$I$2047,'overall city offline'!$A$2:$A$2047,$A40,'overall city offline'!$B$2:$B$2047,M$3)*SUMIFS('overall city offline'!$C$2:$C$2047,'overall city offline'!$A$2:$A$2047,$A40,'overall city offline'!$B$2:$B$2047,M$3))/(SUMIFS('overall city offline'!$I$2:$I$2047,'overall city offline'!$A$2:$A$2047,$A40,'overall city offline'!$B$2:$B$2047,M$2))</f>
        <v>0.76337588211228435</v>
      </c>
      <c r="N40" s="37">
        <f>(SUMIFS('overall city offline'!$I$2:$I$2047,'overall city offline'!$A$2:$A$2047,$A40,'overall city offline'!$B$2:$B$2047,N$3)*SUMIFS('overall city offline'!$C$2:$C$2047,'overall city offline'!$A$2:$A$2047,$A40,'overall city offline'!$B$2:$B$2047,N$3))/(SUMIFS('overall city offline'!$I$2:$I$2047,'overall city offline'!$A$2:$A$2047,$A40,'overall city offline'!$B$2:$B$2047,N$2))</f>
        <v>0.10057408405753805</v>
      </c>
      <c r="O40" s="37">
        <f>(SUMIFS('overall city offline'!$I$2:$I$2047,'overall city offline'!$A$2:$A$2047,$A40,'overall city offline'!$B$2:$B$2047,O$3)*SUMIFS('overall city offline'!$C$2:$C$2047,'overall city offline'!$A$2:$A$2047,$A40,'overall city offline'!$B$2:$B$2047,O$3))/(SUMIFS('overall city offline'!$I$2:$I$2047,'overall city offline'!$A$2:$A$2047,$A40,'overall city offline'!$B$2:$B$2047,O$2))</f>
        <v>0.12143461899995986</v>
      </c>
      <c r="P40" s="37">
        <f>(SUMIFS('overall city offline'!$I$2:$I$2047,'overall city offline'!$A$2:$A$2047,$A40,'overall city offline'!$B$2:$B$2047,P$3)*SUMIFS('overall city offline'!$C$2:$C$2047,'overall city offline'!$A$2:$A$2047,$A40,'overall city offline'!$B$2:$B$2047,P$3))/(SUMIFS('overall city offline'!$I$2:$I$2047,'overall city offline'!$A$2:$A$2047,$A40,'overall city offline'!$B$2:$B$2047,P$2))</f>
        <v>0.15447234260375858</v>
      </c>
      <c r="Q40" s="37">
        <f>(SUMIFS('overall city offline'!$I$2:$I$2047,'overall city offline'!$A$2:$A$2047,$A40,'overall city offline'!$B$2:$B$2047,Q$3)*SUMIFS('overall city offline'!$C$2:$C$2047,'overall city offline'!$A$2:$A$2047,$A40,'overall city offline'!$B$2:$B$2047,Q$3))/(SUMIFS('overall city offline'!$I$2:$I$2047,'overall city offline'!$A$2:$A$2047,$A40,'overall city offline'!$B$2:$B$2047,Q$2))</f>
        <v>0.78908008685745756</v>
      </c>
      <c r="R40" s="37">
        <f>(SUMIFS('overall city offline'!$I$2:$I$2047,'overall city offline'!$A$2:$A$2047,$A40,'overall city offline'!$B$2:$B$2047,R$3)*SUMIFS('overall city offline'!$C$2:$C$2047,'overall city offline'!$A$2:$A$2047,$A40,'overall city offline'!$B$2:$B$2047,R$3))/(SUMIFS('overall city offline'!$I$2:$I$2047,'overall city offline'!$A$2:$A$2047,$A40,'overall city offline'!$B$2:$B$2047,R$2))</f>
        <v>0.98768716331377571</v>
      </c>
      <c r="S40" s="37">
        <f>(SUMIFS('overall city offline'!$I$2:$I$2047,'overall city offline'!$A$2:$A$2047,$A40,'overall city offline'!$B$2:$B$2047,S$3)*SUMIFS('overall city offline'!$C$2:$C$2047,'overall city offline'!$A$2:$A$2047,$A40,'overall city offline'!$B$2:$B$2047,S$3))/(SUMIFS('overall city offline'!$I$2:$I$2047,'overall city offline'!$A$2:$A$2047,$A40,'overall city offline'!$B$2:$B$2047,S$2))</f>
        <v>0.84210605610103106</v>
      </c>
      <c r="T40" s="37">
        <f>(SUMIFS('overall city offline'!$I$2:$I$2047,'overall city offline'!$A$2:$A$2047,$A40,'overall city offline'!$B$2:$B$2047,T$3)*SUMIFS('overall city offline'!$C$2:$C$2047,'overall city offline'!$A$2:$A$2047,$A40,'overall city offline'!$B$2:$B$2047,T$3))/(SUMIFS('overall city offline'!$I$2:$I$2047,'overall city offline'!$A$2:$A$2047,$A40,'overall city offline'!$B$2:$B$2047,T$2))</f>
        <v>0.91471817928021415</v>
      </c>
      <c r="U40" s="37">
        <f>(SUMIFS('overall city offline'!$I$2:$I$2047,'overall city offline'!$A$2:$A$2047,$A40,'overall city offline'!$B$2:$B$2047,U$3)*SUMIFS('overall city offline'!$C$2:$C$2047,'overall city offline'!$A$2:$A$2047,$A40,'overall city offline'!$B$2:$B$2047,U$3))/(SUMIFS('overall city offline'!$I$2:$I$2047,'overall city offline'!$A$2:$A$2047,$A40,'overall city offline'!$B$2:$B$2047,U$2))</f>
        <v>0.96749789378462192</v>
      </c>
      <c r="V40" s="37">
        <f>(SUMIFS('overall city offline'!$I$2:$I$2047,'overall city offline'!$A$2:$A$2047,$A40,'overall city offline'!$B$2:$B$2047,V$3)*SUMIFS('overall city offline'!$C$2:$C$2047,'overall city offline'!$A$2:$A$2047,$A40,'overall city offline'!$B$2:$B$2047,V$3))/(SUMIFS('overall city offline'!$I$2:$I$2047,'overall city offline'!$A$2:$A$2047,$A40,'overall city offline'!$B$2:$B$2047,V$2))</f>
        <v>0.87127898494104794</v>
      </c>
    </row>
    <row r="41" spans="1:63" x14ac:dyDescent="0.25">
      <c r="A41" s="5" t="s">
        <v>44</v>
      </c>
      <c r="B41" s="37">
        <f>(SUMIFS('overall city offline'!$I$2:$I$2047,'overall city offline'!$A$2:$A$2047,$A41,'overall city offline'!$B$2:$B$2047,B$3)*(SUMIFS('overall city offline'!$C$2:$C$2047,'overall city offline'!$A$2:$A$2047,$A41,'overall city offline'!$B$2:$B$2047,B$3)))/(SUMIFS('overall city offline'!$I$2:$I$2047,'overall city offline'!$A$2:$A$2047,$A41,'overall city offline'!$B$2:$B$2047,B$2))</f>
        <v>0.84490346798551386</v>
      </c>
      <c r="C41" s="37">
        <f>(SUMIFS('overall city offline'!$I$2:$I$2047,'overall city offline'!$A$2:$A$2047,$A41,'overall city offline'!$B$2:$B$2047,C$3)*SUMIFS('overall city offline'!$C$2:$C$2047,'overall city offline'!$A$2:$A$2047,$A41,'overall city offline'!$B$2:$B$2047,C$3))/(SUMIFS('overall city offline'!$I$2:$I$2047,'overall city offline'!$A$2:$A$2047,$A41,'overall city offline'!$B$2:$B$2047,C$2))</f>
        <v>0.91072990173488766</v>
      </c>
      <c r="D41" s="37">
        <f>(SUMIFS('overall city offline'!$I$2:$I$2047,'overall city offline'!$A$2:$A$2047,$A41,'overall city offline'!$B$2:$B$2047,D$3)*SUMIFS('overall city offline'!$C$2:$C$2047,'overall city offline'!$A$2:$A$2047,$A41,'overall city offline'!$B$2:$B$2047,D$3))/(SUMIFS('overall city offline'!$I$2:$I$2047,'overall city offline'!$A$2:$A$2047,$A41,'overall city offline'!$B$2:$B$2047,D$2))</f>
        <v>0.55730933366916369</v>
      </c>
      <c r="E41" s="37">
        <f>(SUMIFS('overall city offline'!$I$2:$I$2047,'overall city offline'!$A$2:$A$2047,$A41,'overall city offline'!$B$2:$B$2047,E$3)*SUMIFS('overall city offline'!$C$2:$C$2047,'overall city offline'!$A$2:$A$2047,$A41,'overall city offline'!$B$2:$B$2047,E$3))/(SUMIFS('overall city offline'!$I$2:$I$2047,'overall city offline'!$A$2:$A$2047,$A41,'overall city offline'!$B$2:$B$2047,E$2))</f>
        <v>8.5449069295061172E-2</v>
      </c>
      <c r="F41" s="37">
        <f>(SUMIFS('overall city offline'!$I$2:$I$2047,'overall city offline'!$A$2:$A$2047,$A41,'overall city offline'!$B$2:$B$2047,F$3)*SUMIFS('overall city offline'!$C$2:$C$2047,'overall city offline'!$A$2:$A$2047,$A41,'overall city offline'!$B$2:$B$2047,F$3))/(SUMIFS('overall city offline'!$I$2:$I$2047,'overall city offline'!$A$2:$A$2047,$A41,'overall city offline'!$B$2:$B$2047,F$2))</f>
        <v>0.11274737957334352</v>
      </c>
      <c r="G41" s="37">
        <f>(SUMIFS('overall city offline'!$I$2:$I$2047,'overall city offline'!$A$2:$A$2047,$A41,'overall city offline'!$B$2:$B$2047,G$3)*SUMIFS('overall city offline'!$C$2:$C$2047,'overall city offline'!$A$2:$A$2047,$A41,'overall city offline'!$B$2:$B$2047,G$3))/(SUMIFS('overall city offline'!$I$2:$I$2047,'overall city offline'!$A$2:$A$2047,$A41,'overall city offline'!$B$2:$B$2047,G$2))</f>
        <v>0.49593665604699672</v>
      </c>
      <c r="H41" s="37">
        <f>(SUMIFS('overall city offline'!$I$2:$I$2047,'overall city offline'!$A$2:$A$2047,$A41,'overall city offline'!$B$2:$B$2047,H$3)*SUMIFS('overall city offline'!$C$2:$C$2047,'overall city offline'!$A$2:$A$2047,$A41,'overall city offline'!$B$2:$B$2047,H$3))/(SUMIFS('overall city offline'!$I$2:$I$2047,'overall city offline'!$A$2:$A$2047,$A41,'overall city offline'!$B$2:$B$2047,H$2))</f>
        <v>0.82444464545410412</v>
      </c>
      <c r="I41" s="37">
        <f>(SUMIFS('overall city offline'!$I$2:$I$2047,'overall city offline'!$A$2:$A$2047,$A41,'overall city offline'!$B$2:$B$2047,I$3)*SUMIFS('overall city offline'!$C$2:$C$2047,'overall city offline'!$A$2:$A$2047,$A41,'overall city offline'!$B$2:$B$2047,I$3))/(SUMIFS('overall city offline'!$I$2:$I$2047,'overall city offline'!$A$2:$A$2047,$A41,'overall city offline'!$B$2:$B$2047,I$2))</f>
        <v>0.91126132197058141</v>
      </c>
      <c r="J41" s="37">
        <f>(SUMIFS('overall city offline'!$I$2:$I$2047,'overall city offline'!$A$2:$A$2047,$A41,'overall city offline'!$B$2:$B$2047,J$3)*SUMIFS('overall city offline'!$C$2:$C$2047,'overall city offline'!$A$2:$A$2047,$A41,'overall city offline'!$B$2:$B$2047,J$3))/(SUMIFS('overall city offline'!$I$2:$I$2047,'overall city offline'!$A$2:$A$2047,$A41,'overall city offline'!$B$2:$B$2047,J$2))</f>
        <v>0.85570001758846181</v>
      </c>
      <c r="K41" s="37">
        <f>(SUMIFS('overall city offline'!$I$2:$I$2047,'overall city offline'!$A$2:$A$2047,$A41,'overall city offline'!$B$2:$B$2047,K$3)*SUMIFS('overall city offline'!$C$2:$C$2047,'overall city offline'!$A$2:$A$2047,$A41,'overall city offline'!$B$2:$B$2047,K$3))/(SUMIFS('overall city offline'!$I$2:$I$2047,'overall city offline'!$A$2:$A$2047,$A41,'overall city offline'!$B$2:$B$2047,K$2))</f>
        <v>0.93493947627280694</v>
      </c>
      <c r="L41" s="37">
        <f>(SUMIFS('overall city offline'!$I$2:$I$2047,'overall city offline'!$A$2:$A$2047,$A41,'overall city offline'!$B$2:$B$2047,L$3)*SUMIFS('overall city offline'!$C$2:$C$2047,'overall city offline'!$A$2:$A$2047,$A41,'overall city offline'!$B$2:$B$2047,L$3))/(SUMIFS('overall city offline'!$I$2:$I$2047,'overall city offline'!$A$2:$A$2047,$A41,'overall city offline'!$B$2:$B$2047,L$2))</f>
        <v>0.27472865916344158</v>
      </c>
      <c r="M41" s="37">
        <f>(SUMIFS('overall city offline'!$I$2:$I$2047,'overall city offline'!$A$2:$A$2047,$A41,'overall city offline'!$B$2:$B$2047,M$3)*SUMIFS('overall city offline'!$C$2:$C$2047,'overall city offline'!$A$2:$A$2047,$A41,'overall city offline'!$B$2:$B$2047,M$3))/(SUMIFS('overall city offline'!$I$2:$I$2047,'overall city offline'!$A$2:$A$2047,$A41,'overall city offline'!$B$2:$B$2047,M$2))</f>
        <v>1.1031439809655059</v>
      </c>
      <c r="N41" s="37">
        <f>(SUMIFS('overall city offline'!$I$2:$I$2047,'overall city offline'!$A$2:$A$2047,$A41,'overall city offline'!$B$2:$B$2047,N$3)*SUMIFS('overall city offline'!$C$2:$C$2047,'overall city offline'!$A$2:$A$2047,$A41,'overall city offline'!$B$2:$B$2047,N$3))/(SUMIFS('overall city offline'!$I$2:$I$2047,'overall city offline'!$A$2:$A$2047,$A41,'overall city offline'!$B$2:$B$2047,N$2))</f>
        <v>0.12342305439319613</v>
      </c>
      <c r="O41" s="37">
        <f>(SUMIFS('overall city offline'!$I$2:$I$2047,'overall city offline'!$A$2:$A$2047,$A41,'overall city offline'!$B$2:$B$2047,O$3)*SUMIFS('overall city offline'!$C$2:$C$2047,'overall city offline'!$A$2:$A$2047,$A41,'overall city offline'!$B$2:$B$2047,O$3))/(SUMIFS('overall city offline'!$I$2:$I$2047,'overall city offline'!$A$2:$A$2047,$A41,'overall city offline'!$B$2:$B$2047,O$2))</f>
        <v>0.13944962545104789</v>
      </c>
      <c r="P41" s="37">
        <f>(SUMIFS('overall city offline'!$I$2:$I$2047,'overall city offline'!$A$2:$A$2047,$A41,'overall city offline'!$B$2:$B$2047,P$3)*SUMIFS('overall city offline'!$C$2:$C$2047,'overall city offline'!$A$2:$A$2047,$A41,'overall city offline'!$B$2:$B$2047,P$3))/(SUMIFS('overall city offline'!$I$2:$I$2047,'overall city offline'!$A$2:$A$2047,$A41,'overall city offline'!$B$2:$B$2047,P$2))</f>
        <v>0.18236397206751012</v>
      </c>
      <c r="Q41" s="37">
        <f>(SUMIFS('overall city offline'!$I$2:$I$2047,'overall city offline'!$A$2:$A$2047,$A41,'overall city offline'!$B$2:$B$2047,Q$3)*SUMIFS('overall city offline'!$C$2:$C$2047,'overall city offline'!$A$2:$A$2047,$A41,'overall city offline'!$B$2:$B$2047,Q$3))/(SUMIFS('overall city offline'!$I$2:$I$2047,'overall city offline'!$A$2:$A$2047,$A41,'overall city offline'!$B$2:$B$2047,Q$2))</f>
        <v>0.87462830507719769</v>
      </c>
      <c r="R41" s="37">
        <f>(SUMIFS('overall city offline'!$I$2:$I$2047,'overall city offline'!$A$2:$A$2047,$A41,'overall city offline'!$B$2:$B$2047,R$3)*SUMIFS('overall city offline'!$C$2:$C$2047,'overall city offline'!$A$2:$A$2047,$A41,'overall city offline'!$B$2:$B$2047,R$3))/(SUMIFS('overall city offline'!$I$2:$I$2047,'overall city offline'!$A$2:$A$2047,$A41,'overall city offline'!$B$2:$B$2047,R$2))</f>
        <v>1.0529744700257586</v>
      </c>
      <c r="S41" s="37">
        <f>(SUMIFS('overall city offline'!$I$2:$I$2047,'overall city offline'!$A$2:$A$2047,$A41,'overall city offline'!$B$2:$B$2047,S$3)*SUMIFS('overall city offline'!$C$2:$C$2047,'overall city offline'!$A$2:$A$2047,$A41,'overall city offline'!$B$2:$B$2047,S$3))/(SUMIFS('overall city offline'!$I$2:$I$2047,'overall city offline'!$A$2:$A$2047,$A41,'overall city offline'!$B$2:$B$2047,S$2))</f>
        <v>0.94033372507597091</v>
      </c>
      <c r="T41" s="37">
        <f>(SUMIFS('overall city offline'!$I$2:$I$2047,'overall city offline'!$A$2:$A$2047,$A41,'overall city offline'!$B$2:$B$2047,T$3)*SUMIFS('overall city offline'!$C$2:$C$2047,'overall city offline'!$A$2:$A$2047,$A41,'overall city offline'!$B$2:$B$2047,T$3))/(SUMIFS('overall city offline'!$I$2:$I$2047,'overall city offline'!$A$2:$A$2047,$A41,'overall city offline'!$B$2:$B$2047,T$2))</f>
        <v>0.99543796607991841</v>
      </c>
      <c r="U41" s="37">
        <f>(SUMIFS('overall city offline'!$I$2:$I$2047,'overall city offline'!$A$2:$A$2047,$A41,'overall city offline'!$B$2:$B$2047,U$3)*SUMIFS('overall city offline'!$C$2:$C$2047,'overall city offline'!$A$2:$A$2047,$A41,'overall city offline'!$B$2:$B$2047,U$3))/(SUMIFS('overall city offline'!$I$2:$I$2047,'overall city offline'!$A$2:$A$2047,$A41,'overall city offline'!$B$2:$B$2047,U$2))</f>
        <v>1.0572198924139753</v>
      </c>
      <c r="V41" s="37">
        <f>(SUMIFS('overall city offline'!$I$2:$I$2047,'overall city offline'!$A$2:$A$2047,$A41,'overall city offline'!$B$2:$B$2047,V$3)*SUMIFS('overall city offline'!$C$2:$C$2047,'overall city offline'!$A$2:$A$2047,$A41,'overall city offline'!$B$2:$B$2047,V$3))/(SUMIFS('overall city offline'!$I$2:$I$2047,'overall city offline'!$A$2:$A$2047,$A41,'overall city offline'!$B$2:$B$2047,V$2))</f>
        <v>1.005319583121751</v>
      </c>
    </row>
    <row r="42" spans="1:63" x14ac:dyDescent="0.25">
      <c r="A42" s="5" t="s">
        <v>45</v>
      </c>
      <c r="B42" s="37">
        <f>(SUMIFS('overall city offline'!$I$2:$I$2047,'overall city offline'!$A$2:$A$2047,$A42,'overall city offline'!$B$2:$B$2047,B$3)*(SUMIFS('overall city offline'!$C$2:$C$2047,'overall city offline'!$A$2:$A$2047,$A42,'overall city offline'!$B$2:$B$2047,B$3)))/(SUMIFS('overall city offline'!$I$2:$I$2047,'overall city offline'!$A$2:$A$2047,$A42,'overall city offline'!$B$2:$B$2047,B$2))</f>
        <v>0.82417101719046237</v>
      </c>
      <c r="C42" s="37">
        <f>(SUMIFS('overall city offline'!$I$2:$I$2047,'overall city offline'!$A$2:$A$2047,$A42,'overall city offline'!$B$2:$B$2047,C$3)*SUMIFS('overall city offline'!$C$2:$C$2047,'overall city offline'!$A$2:$A$2047,$A42,'overall city offline'!$B$2:$B$2047,C$3))/(SUMIFS('overall city offline'!$I$2:$I$2047,'overall city offline'!$A$2:$A$2047,$A42,'overall city offline'!$B$2:$B$2047,C$2))</f>
        <v>0.81386820887475386</v>
      </c>
      <c r="D42" s="37">
        <f>(SUMIFS('overall city offline'!$I$2:$I$2047,'overall city offline'!$A$2:$A$2047,$A42,'overall city offline'!$B$2:$B$2047,D$3)*SUMIFS('overall city offline'!$C$2:$C$2047,'overall city offline'!$A$2:$A$2047,$A42,'overall city offline'!$B$2:$B$2047,D$3))/(SUMIFS('overall city offline'!$I$2:$I$2047,'overall city offline'!$A$2:$A$2047,$A42,'overall city offline'!$B$2:$B$2047,D$2))</f>
        <v>0.4957241471461083</v>
      </c>
      <c r="E42" s="37">
        <f>(SUMIFS('overall city offline'!$I$2:$I$2047,'overall city offline'!$A$2:$A$2047,$A42,'overall city offline'!$B$2:$B$2047,E$3)*SUMIFS('overall city offline'!$C$2:$C$2047,'overall city offline'!$A$2:$A$2047,$A42,'overall city offline'!$B$2:$B$2047,E$3))/(SUMIFS('overall city offline'!$I$2:$I$2047,'overall city offline'!$A$2:$A$2047,$A42,'overall city offline'!$B$2:$B$2047,E$2))</f>
        <v>7.5511932041246579E-2</v>
      </c>
      <c r="F42" s="37">
        <f>(SUMIFS('overall city offline'!$I$2:$I$2047,'overall city offline'!$A$2:$A$2047,$A42,'overall city offline'!$B$2:$B$2047,F$3)*SUMIFS('overall city offline'!$C$2:$C$2047,'overall city offline'!$A$2:$A$2047,$A42,'overall city offline'!$B$2:$B$2047,F$3))/(SUMIFS('overall city offline'!$I$2:$I$2047,'overall city offline'!$A$2:$A$2047,$A42,'overall city offline'!$B$2:$B$2047,F$2))</f>
        <v>9.4776220463994712E-2</v>
      </c>
      <c r="G42" s="37">
        <f>(SUMIFS('overall city offline'!$I$2:$I$2047,'overall city offline'!$A$2:$A$2047,$A42,'overall city offline'!$B$2:$B$2047,G$3)*SUMIFS('overall city offline'!$C$2:$C$2047,'overall city offline'!$A$2:$A$2047,$A42,'overall city offline'!$B$2:$B$2047,G$3))/(SUMIFS('overall city offline'!$I$2:$I$2047,'overall city offline'!$A$2:$A$2047,$A42,'overall city offline'!$B$2:$B$2047,G$2))</f>
        <v>0.32763502264592509</v>
      </c>
      <c r="H42" s="37">
        <f>(SUMIFS('overall city offline'!$I$2:$I$2047,'overall city offline'!$A$2:$A$2047,$A42,'overall city offline'!$B$2:$B$2047,H$3)*SUMIFS('overall city offline'!$C$2:$C$2047,'overall city offline'!$A$2:$A$2047,$A42,'overall city offline'!$B$2:$B$2047,H$3))/(SUMIFS('overall city offline'!$I$2:$I$2047,'overall city offline'!$A$2:$A$2047,$A42,'overall city offline'!$B$2:$B$2047,H$2))</f>
        <v>1.0230821706001754</v>
      </c>
      <c r="I42" s="37">
        <f>(SUMIFS('overall city offline'!$I$2:$I$2047,'overall city offline'!$A$2:$A$2047,$A42,'overall city offline'!$B$2:$B$2047,I$3)*SUMIFS('overall city offline'!$C$2:$C$2047,'overall city offline'!$A$2:$A$2047,$A42,'overall city offline'!$B$2:$B$2047,I$3))/(SUMIFS('overall city offline'!$I$2:$I$2047,'overall city offline'!$A$2:$A$2047,$A42,'overall city offline'!$B$2:$B$2047,I$2))</f>
        <v>1.0652708064083236</v>
      </c>
      <c r="J42" s="37">
        <f>(SUMIFS('overall city offline'!$I$2:$I$2047,'overall city offline'!$A$2:$A$2047,$A42,'overall city offline'!$B$2:$B$2047,J$3)*SUMIFS('overall city offline'!$C$2:$C$2047,'overall city offline'!$A$2:$A$2047,$A42,'overall city offline'!$B$2:$B$2047,J$3))/(SUMIFS('overall city offline'!$I$2:$I$2047,'overall city offline'!$A$2:$A$2047,$A42,'overall city offline'!$B$2:$B$2047,J$2))</f>
        <v>0.90657119330537506</v>
      </c>
      <c r="K42" s="37">
        <f>(SUMIFS('overall city offline'!$I$2:$I$2047,'overall city offline'!$A$2:$A$2047,$A42,'overall city offline'!$B$2:$B$2047,K$3)*SUMIFS('overall city offline'!$C$2:$C$2047,'overall city offline'!$A$2:$A$2047,$A42,'overall city offline'!$B$2:$B$2047,K$3))/(SUMIFS('overall city offline'!$I$2:$I$2047,'overall city offline'!$A$2:$A$2047,$A42,'overall city offline'!$B$2:$B$2047,K$2))</f>
        <v>0.69060073187697268</v>
      </c>
      <c r="L42" s="37">
        <f>(SUMIFS('overall city offline'!$I$2:$I$2047,'overall city offline'!$A$2:$A$2047,$A42,'overall city offline'!$B$2:$B$2047,L$3)*SUMIFS('overall city offline'!$C$2:$C$2047,'overall city offline'!$A$2:$A$2047,$A42,'overall city offline'!$B$2:$B$2047,L$3))/(SUMIFS('overall city offline'!$I$2:$I$2047,'overall city offline'!$A$2:$A$2047,$A42,'overall city offline'!$B$2:$B$2047,L$2))</f>
        <v>0.85018353700929283</v>
      </c>
      <c r="M42" s="37">
        <f>(SUMIFS('overall city offline'!$I$2:$I$2047,'overall city offline'!$A$2:$A$2047,$A42,'overall city offline'!$B$2:$B$2047,M$3)*SUMIFS('overall city offline'!$C$2:$C$2047,'overall city offline'!$A$2:$A$2047,$A42,'overall city offline'!$B$2:$B$2047,M$3))/(SUMIFS('overall city offline'!$I$2:$I$2047,'overall city offline'!$A$2:$A$2047,$A42,'overall city offline'!$B$2:$B$2047,M$2))</f>
        <v>0.73988822181291802</v>
      </c>
      <c r="N42" s="37">
        <f>(SUMIFS('overall city offline'!$I$2:$I$2047,'overall city offline'!$A$2:$A$2047,$A42,'overall city offline'!$B$2:$B$2047,N$3)*SUMIFS('overall city offline'!$C$2:$C$2047,'overall city offline'!$A$2:$A$2047,$A42,'overall city offline'!$B$2:$B$2047,N$3))/(SUMIFS('overall city offline'!$I$2:$I$2047,'overall city offline'!$A$2:$A$2047,$A42,'overall city offline'!$B$2:$B$2047,N$2))</f>
        <v>8.7792000997389846E-2</v>
      </c>
      <c r="O42" s="37">
        <f>(SUMIFS('overall city offline'!$I$2:$I$2047,'overall city offline'!$A$2:$A$2047,$A42,'overall city offline'!$B$2:$B$2047,O$3)*SUMIFS('overall city offline'!$C$2:$C$2047,'overall city offline'!$A$2:$A$2047,$A42,'overall city offline'!$B$2:$B$2047,O$3))/(SUMIFS('overall city offline'!$I$2:$I$2047,'overall city offline'!$A$2:$A$2047,$A42,'overall city offline'!$B$2:$B$2047,O$2))</f>
        <v>9.2406196621001191E-2</v>
      </c>
      <c r="P42" s="37">
        <f>(SUMIFS('overall city offline'!$I$2:$I$2047,'overall city offline'!$A$2:$A$2047,$A42,'overall city offline'!$B$2:$B$2047,P$3)*SUMIFS('overall city offline'!$C$2:$C$2047,'overall city offline'!$A$2:$A$2047,$A42,'overall city offline'!$B$2:$B$2047,P$3))/(SUMIFS('overall city offline'!$I$2:$I$2047,'overall city offline'!$A$2:$A$2047,$A42,'overall city offline'!$B$2:$B$2047,P$2))</f>
        <v>0.12714606886792115</v>
      </c>
      <c r="Q42" s="37">
        <f>(SUMIFS('overall city offline'!$I$2:$I$2047,'overall city offline'!$A$2:$A$2047,$A42,'overall city offline'!$B$2:$B$2047,Q$3)*SUMIFS('overall city offline'!$C$2:$C$2047,'overall city offline'!$A$2:$A$2047,$A42,'overall city offline'!$B$2:$B$2047,Q$3))/(SUMIFS('overall city offline'!$I$2:$I$2047,'overall city offline'!$A$2:$A$2047,$A42,'overall city offline'!$B$2:$B$2047,Q$2))</f>
        <v>0.98762522000353381</v>
      </c>
      <c r="R42" s="37">
        <f>(SUMIFS('overall city offline'!$I$2:$I$2047,'overall city offline'!$A$2:$A$2047,$A42,'overall city offline'!$B$2:$B$2047,R$3)*SUMIFS('overall city offline'!$C$2:$C$2047,'overall city offline'!$A$2:$A$2047,$A42,'overall city offline'!$B$2:$B$2047,R$3))/(SUMIFS('overall city offline'!$I$2:$I$2047,'overall city offline'!$A$2:$A$2047,$A42,'overall city offline'!$B$2:$B$2047,R$2))</f>
        <v>1.0860809430042089</v>
      </c>
      <c r="S42" s="37">
        <f>(SUMIFS('overall city offline'!$I$2:$I$2047,'overall city offline'!$A$2:$A$2047,$A42,'overall city offline'!$B$2:$B$2047,S$3)*SUMIFS('overall city offline'!$C$2:$C$2047,'overall city offline'!$A$2:$A$2047,$A42,'overall city offline'!$B$2:$B$2047,S$3))/(SUMIFS('overall city offline'!$I$2:$I$2047,'overall city offline'!$A$2:$A$2047,$A42,'overall city offline'!$B$2:$B$2047,S$2))</f>
        <v>0.98468099206466164</v>
      </c>
      <c r="T42" s="37">
        <f>(SUMIFS('overall city offline'!$I$2:$I$2047,'overall city offline'!$A$2:$A$2047,$A42,'overall city offline'!$B$2:$B$2047,T$3)*SUMIFS('overall city offline'!$C$2:$C$2047,'overall city offline'!$A$2:$A$2047,$A42,'overall city offline'!$B$2:$B$2047,T$3))/(SUMIFS('overall city offline'!$I$2:$I$2047,'overall city offline'!$A$2:$A$2047,$A42,'overall city offline'!$B$2:$B$2047,T$2))</f>
        <v>1.0470910722418338</v>
      </c>
      <c r="U42" s="37">
        <f>(SUMIFS('overall city offline'!$I$2:$I$2047,'overall city offline'!$A$2:$A$2047,$A42,'overall city offline'!$B$2:$B$2047,U$3)*SUMIFS('overall city offline'!$C$2:$C$2047,'overall city offline'!$A$2:$A$2047,$A42,'overall city offline'!$B$2:$B$2047,U$3))/(SUMIFS('overall city offline'!$I$2:$I$2047,'overall city offline'!$A$2:$A$2047,$A42,'overall city offline'!$B$2:$B$2047,U$2))</f>
        <v>0.9800142440097297</v>
      </c>
      <c r="V42" s="37">
        <f>(SUMIFS('overall city offline'!$I$2:$I$2047,'overall city offline'!$A$2:$A$2047,$A42,'overall city offline'!$B$2:$B$2047,V$3)*SUMIFS('overall city offline'!$C$2:$C$2047,'overall city offline'!$A$2:$A$2047,$A42,'overall city offline'!$B$2:$B$2047,V$3))/(SUMIFS('overall city offline'!$I$2:$I$2047,'overall city offline'!$A$2:$A$2047,$A42,'overall city offline'!$B$2:$B$2047,V$2))</f>
        <v>0.92642298007638491</v>
      </c>
    </row>
    <row r="43" spans="1:63" x14ac:dyDescent="0.25">
      <c r="A43" s="5" t="s">
        <v>46</v>
      </c>
      <c r="B43" s="37">
        <f>(SUMIFS('overall city offline'!$I$2:$I$2047,'overall city offline'!$A$2:$A$2047,$A43,'overall city offline'!$B$2:$B$2047,B$3)*(SUMIFS('overall city offline'!$C$2:$C$2047,'overall city offline'!$A$2:$A$2047,$A43,'overall city offline'!$B$2:$B$2047,B$3)))/(SUMIFS('overall city offline'!$I$2:$I$2047,'overall city offline'!$A$2:$A$2047,$A43,'overall city offline'!$B$2:$B$2047,B$2))</f>
        <v>0.80088334892729618</v>
      </c>
      <c r="C43" s="37">
        <f>(SUMIFS('overall city offline'!$I$2:$I$2047,'overall city offline'!$A$2:$A$2047,$A43,'overall city offline'!$B$2:$B$2047,C$3)*SUMIFS('overall city offline'!$C$2:$C$2047,'overall city offline'!$A$2:$A$2047,$A43,'overall city offline'!$B$2:$B$2047,C$3))/(SUMIFS('overall city offline'!$I$2:$I$2047,'overall city offline'!$A$2:$A$2047,$A43,'overall city offline'!$B$2:$B$2047,C$2))</f>
        <v>0.873201263905095</v>
      </c>
      <c r="D43" s="37">
        <f>(SUMIFS('overall city offline'!$I$2:$I$2047,'overall city offline'!$A$2:$A$2047,$A43,'overall city offline'!$B$2:$B$2047,D$3)*SUMIFS('overall city offline'!$C$2:$C$2047,'overall city offline'!$A$2:$A$2047,$A43,'overall city offline'!$B$2:$B$2047,D$3))/(SUMIFS('overall city offline'!$I$2:$I$2047,'overall city offline'!$A$2:$A$2047,$A43,'overall city offline'!$B$2:$B$2047,D$2))</f>
        <v>0.44344567142655733</v>
      </c>
      <c r="E43" s="37">
        <f>(SUMIFS('overall city offline'!$I$2:$I$2047,'overall city offline'!$A$2:$A$2047,$A43,'overall city offline'!$B$2:$B$2047,E$3)*SUMIFS('overall city offline'!$C$2:$C$2047,'overall city offline'!$A$2:$A$2047,$A43,'overall city offline'!$B$2:$B$2047,E$3))/(SUMIFS('overall city offline'!$I$2:$I$2047,'overall city offline'!$A$2:$A$2047,$A43,'overall city offline'!$B$2:$B$2047,E$2))</f>
        <v>2.4536365322760621E-3</v>
      </c>
      <c r="F43" s="37">
        <f>(SUMIFS('overall city offline'!$I$2:$I$2047,'overall city offline'!$A$2:$A$2047,$A43,'overall city offline'!$B$2:$B$2047,F$3)*SUMIFS('overall city offline'!$C$2:$C$2047,'overall city offline'!$A$2:$A$2047,$A43,'overall city offline'!$B$2:$B$2047,F$3))/(SUMIFS('overall city offline'!$I$2:$I$2047,'overall city offline'!$A$2:$A$2047,$A43,'overall city offline'!$B$2:$B$2047,F$2))</f>
        <v>3.6555430727313452E-2</v>
      </c>
      <c r="G43" s="37">
        <f>(SUMIFS('overall city offline'!$I$2:$I$2047,'overall city offline'!$A$2:$A$2047,$A43,'overall city offline'!$B$2:$B$2047,G$3)*SUMIFS('overall city offline'!$C$2:$C$2047,'overall city offline'!$A$2:$A$2047,$A43,'overall city offline'!$B$2:$B$2047,G$3))/(SUMIFS('overall city offline'!$I$2:$I$2047,'overall city offline'!$A$2:$A$2047,$A43,'overall city offline'!$B$2:$B$2047,G$2))</f>
        <v>0.50486778096732376</v>
      </c>
      <c r="H43" s="37">
        <f>(SUMIFS('overall city offline'!$I$2:$I$2047,'overall city offline'!$A$2:$A$2047,$A43,'overall city offline'!$B$2:$B$2047,H$3)*SUMIFS('overall city offline'!$C$2:$C$2047,'overall city offline'!$A$2:$A$2047,$A43,'overall city offline'!$B$2:$B$2047,H$3))/(SUMIFS('overall city offline'!$I$2:$I$2047,'overall city offline'!$A$2:$A$2047,$A43,'overall city offline'!$B$2:$B$2047,H$2))</f>
        <v>0.8274233195674332</v>
      </c>
      <c r="I43" s="37">
        <f>(SUMIFS('overall city offline'!$I$2:$I$2047,'overall city offline'!$A$2:$A$2047,$A43,'overall city offline'!$B$2:$B$2047,I$3)*SUMIFS('overall city offline'!$C$2:$C$2047,'overall city offline'!$A$2:$A$2047,$A43,'overall city offline'!$B$2:$B$2047,I$3))/(SUMIFS('overall city offline'!$I$2:$I$2047,'overall city offline'!$A$2:$A$2047,$A43,'overall city offline'!$B$2:$B$2047,I$2))</f>
        <v>0.80793386103243714</v>
      </c>
      <c r="J43" s="37">
        <f>(SUMIFS('overall city offline'!$I$2:$I$2047,'overall city offline'!$A$2:$A$2047,$A43,'overall city offline'!$B$2:$B$2047,J$3)*SUMIFS('overall city offline'!$C$2:$C$2047,'overall city offline'!$A$2:$A$2047,$A43,'overall city offline'!$B$2:$B$2047,J$3))/(SUMIFS('overall city offline'!$I$2:$I$2047,'overall city offline'!$A$2:$A$2047,$A43,'overall city offline'!$B$2:$B$2047,J$2))</f>
        <v>0.92440398450179706</v>
      </c>
      <c r="K43" s="37">
        <f>(SUMIFS('overall city offline'!$I$2:$I$2047,'overall city offline'!$A$2:$A$2047,$A43,'overall city offline'!$B$2:$B$2047,K$3)*SUMIFS('overall city offline'!$C$2:$C$2047,'overall city offline'!$A$2:$A$2047,$A43,'overall city offline'!$B$2:$B$2047,K$3))/(SUMIFS('overall city offline'!$I$2:$I$2047,'overall city offline'!$A$2:$A$2047,$A43,'overall city offline'!$B$2:$B$2047,K$2))</f>
        <v>0.85711446203399699</v>
      </c>
      <c r="L43" s="37">
        <f>(SUMIFS('overall city offline'!$I$2:$I$2047,'overall city offline'!$A$2:$A$2047,$A43,'overall city offline'!$B$2:$B$2047,L$3)*SUMIFS('overall city offline'!$C$2:$C$2047,'overall city offline'!$A$2:$A$2047,$A43,'overall city offline'!$B$2:$B$2047,L$3))/(SUMIFS('overall city offline'!$I$2:$I$2047,'overall city offline'!$A$2:$A$2047,$A43,'overall city offline'!$B$2:$B$2047,L$2))</f>
        <v>0.14556697866449667</v>
      </c>
      <c r="M43" s="37">
        <f>(SUMIFS('overall city offline'!$I$2:$I$2047,'overall city offline'!$A$2:$A$2047,$A43,'overall city offline'!$B$2:$B$2047,M$3)*SUMIFS('overall city offline'!$C$2:$C$2047,'overall city offline'!$A$2:$A$2047,$A43,'overall city offline'!$B$2:$B$2047,M$3))/(SUMIFS('overall city offline'!$I$2:$I$2047,'overall city offline'!$A$2:$A$2047,$A43,'overall city offline'!$B$2:$B$2047,M$2))</f>
        <v>0.97850641393984417</v>
      </c>
      <c r="N43" s="37">
        <f>(SUMIFS('overall city offline'!$I$2:$I$2047,'overall city offline'!$A$2:$A$2047,$A43,'overall city offline'!$B$2:$B$2047,N$3)*SUMIFS('overall city offline'!$C$2:$C$2047,'overall city offline'!$A$2:$A$2047,$A43,'overall city offline'!$B$2:$B$2047,N$3))/(SUMIFS('overall city offline'!$I$2:$I$2047,'overall city offline'!$A$2:$A$2047,$A43,'overall city offline'!$B$2:$B$2047,N$2))</f>
        <v>4.702329360557346E-3</v>
      </c>
      <c r="O43" s="37">
        <f>(SUMIFS('overall city offline'!$I$2:$I$2047,'overall city offline'!$A$2:$A$2047,$A43,'overall city offline'!$B$2:$B$2047,O$3)*SUMIFS('overall city offline'!$C$2:$C$2047,'overall city offline'!$A$2:$A$2047,$A43,'overall city offline'!$B$2:$B$2047,O$3))/(SUMIFS('overall city offline'!$I$2:$I$2047,'overall city offline'!$A$2:$A$2047,$A43,'overall city offline'!$B$2:$B$2047,O$2))</f>
        <v>9.7731967563937129E-3</v>
      </c>
      <c r="P43" s="37">
        <f>(SUMIFS('overall city offline'!$I$2:$I$2047,'overall city offline'!$A$2:$A$2047,$A43,'overall city offline'!$B$2:$B$2047,P$3)*SUMIFS('overall city offline'!$C$2:$C$2047,'overall city offline'!$A$2:$A$2047,$A43,'overall city offline'!$B$2:$B$2047,P$3))/(SUMIFS('overall city offline'!$I$2:$I$2047,'overall city offline'!$A$2:$A$2047,$A43,'overall city offline'!$B$2:$B$2047,P$2))</f>
        <v>3.345310928357223E-2</v>
      </c>
      <c r="Q43" s="37">
        <f>(SUMIFS('overall city offline'!$I$2:$I$2047,'overall city offline'!$A$2:$A$2047,$A43,'overall city offline'!$B$2:$B$2047,Q$3)*SUMIFS('overall city offline'!$C$2:$C$2047,'overall city offline'!$A$2:$A$2047,$A43,'overall city offline'!$B$2:$B$2047,Q$3))/(SUMIFS('overall city offline'!$I$2:$I$2047,'overall city offline'!$A$2:$A$2047,$A43,'overall city offline'!$B$2:$B$2047,Q$2))</f>
        <v>0.771793013186995</v>
      </c>
      <c r="R43" s="37">
        <f>(SUMIFS('overall city offline'!$I$2:$I$2047,'overall city offline'!$A$2:$A$2047,$A43,'overall city offline'!$B$2:$B$2047,R$3)*SUMIFS('overall city offline'!$C$2:$C$2047,'overall city offline'!$A$2:$A$2047,$A43,'overall city offline'!$B$2:$B$2047,R$3))/(SUMIFS('overall city offline'!$I$2:$I$2047,'overall city offline'!$A$2:$A$2047,$A43,'overall city offline'!$B$2:$B$2047,R$2))</f>
        <v>0.95098984910871753</v>
      </c>
      <c r="S43" s="37">
        <f>(SUMIFS('overall city offline'!$I$2:$I$2047,'overall city offline'!$A$2:$A$2047,$A43,'overall city offline'!$B$2:$B$2047,S$3)*SUMIFS('overall city offline'!$C$2:$C$2047,'overall city offline'!$A$2:$A$2047,$A43,'overall city offline'!$B$2:$B$2047,S$3))/(SUMIFS('overall city offline'!$I$2:$I$2047,'overall city offline'!$A$2:$A$2047,$A43,'overall city offline'!$B$2:$B$2047,S$2))</f>
        <v>0.86589758652690785</v>
      </c>
      <c r="T43" s="37">
        <f>(SUMIFS('overall city offline'!$I$2:$I$2047,'overall city offline'!$A$2:$A$2047,$A43,'overall city offline'!$B$2:$B$2047,T$3)*SUMIFS('overall city offline'!$C$2:$C$2047,'overall city offline'!$A$2:$A$2047,$A43,'overall city offline'!$B$2:$B$2047,T$3))/(SUMIFS('overall city offline'!$I$2:$I$2047,'overall city offline'!$A$2:$A$2047,$A43,'overall city offline'!$B$2:$B$2047,T$2))</f>
        <v>0.93051637506958307</v>
      </c>
      <c r="U43" s="37">
        <f>(SUMIFS('overall city offline'!$I$2:$I$2047,'overall city offline'!$A$2:$A$2047,$A43,'overall city offline'!$B$2:$B$2047,U$3)*SUMIFS('overall city offline'!$C$2:$C$2047,'overall city offline'!$A$2:$A$2047,$A43,'overall city offline'!$B$2:$B$2047,U$3))/(SUMIFS('overall city offline'!$I$2:$I$2047,'overall city offline'!$A$2:$A$2047,$A43,'overall city offline'!$B$2:$B$2047,U$2))</f>
        <v>0.88586916505661328</v>
      </c>
      <c r="V43" s="37">
        <f>(SUMIFS('overall city offline'!$I$2:$I$2047,'overall city offline'!$A$2:$A$2047,$A43,'overall city offline'!$B$2:$B$2047,V$3)*SUMIFS('overall city offline'!$C$2:$C$2047,'overall city offline'!$A$2:$A$2047,$A43,'overall city offline'!$B$2:$B$2047,V$3))/(SUMIFS('overall city offline'!$I$2:$I$2047,'overall city offline'!$A$2:$A$2047,$A43,'overall city offline'!$B$2:$B$2047,V$2))</f>
        <v>0.87996903805595095</v>
      </c>
    </row>
    <row r="44" spans="1:63" x14ac:dyDescent="0.25">
      <c r="A44" s="5" t="s">
        <v>47</v>
      </c>
      <c r="B44" s="37">
        <f>(SUMIFS('overall city offline'!$I$2:$I$2047,'overall city offline'!$A$2:$A$2047,$A44,'overall city offline'!$B$2:$B$2047,B$3)*(SUMIFS('overall city offline'!$C$2:$C$2047,'overall city offline'!$A$2:$A$2047,$A44,'overall city offline'!$B$2:$B$2047,B$3)))/(SUMIFS('overall city offline'!$I$2:$I$2047,'overall city offline'!$A$2:$A$2047,$A44,'overall city offline'!$B$2:$B$2047,B$2))</f>
        <v>0.92425325603397035</v>
      </c>
      <c r="C44" s="37">
        <f>(SUMIFS('overall city offline'!$I$2:$I$2047,'overall city offline'!$A$2:$A$2047,$A44,'overall city offline'!$B$2:$B$2047,C$3)*SUMIFS('overall city offline'!$C$2:$C$2047,'overall city offline'!$A$2:$A$2047,$A44,'overall city offline'!$B$2:$B$2047,C$3))/(SUMIFS('overall city offline'!$I$2:$I$2047,'overall city offline'!$A$2:$A$2047,$A44,'overall city offline'!$B$2:$B$2047,C$2))</f>
        <v>0.91607134058600348</v>
      </c>
      <c r="D44" s="37">
        <f>(SUMIFS('overall city offline'!$I$2:$I$2047,'overall city offline'!$A$2:$A$2047,$A44,'overall city offline'!$B$2:$B$2047,D$3)*SUMIFS('overall city offline'!$C$2:$C$2047,'overall city offline'!$A$2:$A$2047,$A44,'overall city offline'!$B$2:$B$2047,D$3))/(SUMIFS('overall city offline'!$I$2:$I$2047,'overall city offline'!$A$2:$A$2047,$A44,'overall city offline'!$B$2:$B$2047,D$2))</f>
        <v>0.53715444887442287</v>
      </c>
      <c r="E44" s="37">
        <f>(SUMIFS('overall city offline'!$I$2:$I$2047,'overall city offline'!$A$2:$A$2047,$A44,'overall city offline'!$B$2:$B$2047,E$3)*SUMIFS('overall city offline'!$C$2:$C$2047,'overall city offline'!$A$2:$A$2047,$A44,'overall city offline'!$B$2:$B$2047,E$3))/(SUMIFS('overall city offline'!$I$2:$I$2047,'overall city offline'!$A$2:$A$2047,$A44,'overall city offline'!$B$2:$B$2047,E$2))</f>
        <v>6.9925174890577521E-2</v>
      </c>
      <c r="F44" s="37">
        <f>(SUMIFS('overall city offline'!$I$2:$I$2047,'overall city offline'!$A$2:$A$2047,$A44,'overall city offline'!$B$2:$B$2047,F$3)*SUMIFS('overall city offline'!$C$2:$C$2047,'overall city offline'!$A$2:$A$2047,$A44,'overall city offline'!$B$2:$B$2047,F$3))/(SUMIFS('overall city offline'!$I$2:$I$2047,'overall city offline'!$A$2:$A$2047,$A44,'overall city offline'!$B$2:$B$2047,F$2))</f>
        <v>9.4035725978918933E-2</v>
      </c>
      <c r="G44" s="37">
        <f>(SUMIFS('overall city offline'!$I$2:$I$2047,'overall city offline'!$A$2:$A$2047,$A44,'overall city offline'!$B$2:$B$2047,G$3)*SUMIFS('overall city offline'!$C$2:$C$2047,'overall city offline'!$A$2:$A$2047,$A44,'overall city offline'!$B$2:$B$2047,G$3))/(SUMIFS('overall city offline'!$I$2:$I$2047,'overall city offline'!$A$2:$A$2047,$A44,'overall city offline'!$B$2:$B$2047,G$2))</f>
        <v>0.45148606146717163</v>
      </c>
      <c r="H44" s="37">
        <f>(SUMIFS('overall city offline'!$I$2:$I$2047,'overall city offline'!$A$2:$A$2047,$A44,'overall city offline'!$B$2:$B$2047,H$3)*SUMIFS('overall city offline'!$C$2:$C$2047,'overall city offline'!$A$2:$A$2047,$A44,'overall city offline'!$B$2:$B$2047,H$3))/(SUMIFS('overall city offline'!$I$2:$I$2047,'overall city offline'!$A$2:$A$2047,$A44,'overall city offline'!$B$2:$B$2047,H$2))</f>
        <v>0.85854080996432358</v>
      </c>
      <c r="I44" s="37">
        <f>(SUMIFS('overall city offline'!$I$2:$I$2047,'overall city offline'!$A$2:$A$2047,$A44,'overall city offline'!$B$2:$B$2047,I$3)*SUMIFS('overall city offline'!$C$2:$C$2047,'overall city offline'!$A$2:$A$2047,$A44,'overall city offline'!$B$2:$B$2047,I$3))/(SUMIFS('overall city offline'!$I$2:$I$2047,'overall city offline'!$A$2:$A$2047,$A44,'overall city offline'!$B$2:$B$2047,I$2))</f>
        <v>0.96243340950586342</v>
      </c>
      <c r="J44" s="37">
        <f>(SUMIFS('overall city offline'!$I$2:$I$2047,'overall city offline'!$A$2:$A$2047,$A44,'overall city offline'!$B$2:$B$2047,J$3)*SUMIFS('overall city offline'!$C$2:$C$2047,'overall city offline'!$A$2:$A$2047,$A44,'overall city offline'!$B$2:$B$2047,J$3))/(SUMIFS('overall city offline'!$I$2:$I$2047,'overall city offline'!$A$2:$A$2047,$A44,'overall city offline'!$B$2:$B$2047,J$2))</f>
        <v>0.88360706120730503</v>
      </c>
      <c r="K44" s="37">
        <f>(SUMIFS('overall city offline'!$I$2:$I$2047,'overall city offline'!$A$2:$A$2047,$A44,'overall city offline'!$B$2:$B$2047,K$3)*SUMIFS('overall city offline'!$C$2:$C$2047,'overall city offline'!$A$2:$A$2047,$A44,'overall city offline'!$B$2:$B$2047,K$3))/(SUMIFS('overall city offline'!$I$2:$I$2047,'overall city offline'!$A$2:$A$2047,$A44,'overall city offline'!$B$2:$B$2047,K$2))</f>
        <v>0.99518887185342275</v>
      </c>
      <c r="L44" s="37">
        <f>(SUMIFS('overall city offline'!$I$2:$I$2047,'overall city offline'!$A$2:$A$2047,$A44,'overall city offline'!$B$2:$B$2047,L$3)*SUMIFS('overall city offline'!$C$2:$C$2047,'overall city offline'!$A$2:$A$2047,$A44,'overall city offline'!$B$2:$B$2047,L$3))/(SUMIFS('overall city offline'!$I$2:$I$2047,'overall city offline'!$A$2:$A$2047,$A44,'overall city offline'!$B$2:$B$2047,L$2))</f>
        <v>0.25718490065310518</v>
      </c>
      <c r="M44" s="37">
        <f>(SUMIFS('overall city offline'!$I$2:$I$2047,'overall city offline'!$A$2:$A$2047,$A44,'overall city offline'!$B$2:$B$2047,M$3)*SUMIFS('overall city offline'!$C$2:$C$2047,'overall city offline'!$A$2:$A$2047,$A44,'overall city offline'!$B$2:$B$2047,M$3))/(SUMIFS('overall city offline'!$I$2:$I$2047,'overall city offline'!$A$2:$A$2047,$A44,'overall city offline'!$B$2:$B$2047,M$2))</f>
        <v>0.9387305606771229</v>
      </c>
      <c r="N44" s="37">
        <f>(SUMIFS('overall city offline'!$I$2:$I$2047,'overall city offline'!$A$2:$A$2047,$A44,'overall city offline'!$B$2:$B$2047,N$3)*SUMIFS('overall city offline'!$C$2:$C$2047,'overall city offline'!$A$2:$A$2047,$A44,'overall city offline'!$B$2:$B$2047,N$3))/(SUMIFS('overall city offline'!$I$2:$I$2047,'overall city offline'!$A$2:$A$2047,$A44,'overall city offline'!$B$2:$B$2047,N$2))</f>
        <v>9.7014616059696232E-2</v>
      </c>
      <c r="O44" s="37">
        <f>(SUMIFS('overall city offline'!$I$2:$I$2047,'overall city offline'!$A$2:$A$2047,$A44,'overall city offline'!$B$2:$B$2047,O$3)*SUMIFS('overall city offline'!$C$2:$C$2047,'overall city offline'!$A$2:$A$2047,$A44,'overall city offline'!$B$2:$B$2047,O$3))/(SUMIFS('overall city offline'!$I$2:$I$2047,'overall city offline'!$A$2:$A$2047,$A44,'overall city offline'!$B$2:$B$2047,O$2))</f>
        <v>0.11533853782841344</v>
      </c>
      <c r="P44" s="37">
        <f>(SUMIFS('overall city offline'!$I$2:$I$2047,'overall city offline'!$A$2:$A$2047,$A44,'overall city offline'!$B$2:$B$2047,P$3)*SUMIFS('overall city offline'!$C$2:$C$2047,'overall city offline'!$A$2:$A$2047,$A44,'overall city offline'!$B$2:$B$2047,P$3))/(SUMIFS('overall city offline'!$I$2:$I$2047,'overall city offline'!$A$2:$A$2047,$A44,'overall city offline'!$B$2:$B$2047,P$2))</f>
        <v>0.15614154401210373</v>
      </c>
      <c r="Q44" s="37">
        <f>(SUMIFS('overall city offline'!$I$2:$I$2047,'overall city offline'!$A$2:$A$2047,$A44,'overall city offline'!$B$2:$B$2047,Q$3)*SUMIFS('overall city offline'!$C$2:$C$2047,'overall city offline'!$A$2:$A$2047,$A44,'overall city offline'!$B$2:$B$2047,Q$3))/(SUMIFS('overall city offline'!$I$2:$I$2047,'overall city offline'!$A$2:$A$2047,$A44,'overall city offline'!$B$2:$B$2047,Q$2))</f>
        <v>0.8916888901086385</v>
      </c>
      <c r="R44" s="37">
        <f>(SUMIFS('overall city offline'!$I$2:$I$2047,'overall city offline'!$A$2:$A$2047,$A44,'overall city offline'!$B$2:$B$2047,R$3)*SUMIFS('overall city offline'!$C$2:$C$2047,'overall city offline'!$A$2:$A$2047,$A44,'overall city offline'!$B$2:$B$2047,R$3))/(SUMIFS('overall city offline'!$I$2:$I$2047,'overall city offline'!$A$2:$A$2047,$A44,'overall city offline'!$B$2:$B$2047,R$2))</f>
        <v>1.1193442695603615</v>
      </c>
      <c r="S44" s="37">
        <f>(SUMIFS('overall city offline'!$I$2:$I$2047,'overall city offline'!$A$2:$A$2047,$A44,'overall city offline'!$B$2:$B$2047,S$3)*SUMIFS('overall city offline'!$C$2:$C$2047,'overall city offline'!$A$2:$A$2047,$A44,'overall city offline'!$B$2:$B$2047,S$3))/(SUMIFS('overall city offline'!$I$2:$I$2047,'overall city offline'!$A$2:$A$2047,$A44,'overall city offline'!$B$2:$B$2047,S$2))</f>
        <v>1.0450429465075659</v>
      </c>
      <c r="T44" s="37">
        <f>(SUMIFS('overall city offline'!$I$2:$I$2047,'overall city offline'!$A$2:$A$2047,$A44,'overall city offline'!$B$2:$B$2047,T$3)*SUMIFS('overall city offline'!$C$2:$C$2047,'overall city offline'!$A$2:$A$2047,$A44,'overall city offline'!$B$2:$B$2047,T$3))/(SUMIFS('overall city offline'!$I$2:$I$2047,'overall city offline'!$A$2:$A$2047,$A44,'overall city offline'!$B$2:$B$2047,T$2))</f>
        <v>1.0658696083301593</v>
      </c>
      <c r="U44" s="37">
        <f>(SUMIFS('overall city offline'!$I$2:$I$2047,'overall city offline'!$A$2:$A$2047,$A44,'overall city offline'!$B$2:$B$2047,U$3)*SUMIFS('overall city offline'!$C$2:$C$2047,'overall city offline'!$A$2:$A$2047,$A44,'overall city offline'!$B$2:$B$2047,U$3))/(SUMIFS('overall city offline'!$I$2:$I$2047,'overall city offline'!$A$2:$A$2047,$A44,'overall city offline'!$B$2:$B$2047,U$2))</f>
        <v>1.1485478066391994</v>
      </c>
      <c r="V44" s="37">
        <f>(SUMIFS('overall city offline'!$I$2:$I$2047,'overall city offline'!$A$2:$A$2047,$A44,'overall city offline'!$B$2:$B$2047,V$3)*SUMIFS('overall city offline'!$C$2:$C$2047,'overall city offline'!$A$2:$A$2047,$A44,'overall city offline'!$B$2:$B$2047,V$3))/(SUMIFS('overall city offline'!$I$2:$I$2047,'overall city offline'!$A$2:$A$2047,$A44,'overall city offline'!$B$2:$B$2047,V$2))</f>
        <v>0.97583619567643076</v>
      </c>
    </row>
    <row r="45" spans="1:63" x14ac:dyDescent="0.25">
      <c r="A45" s="5" t="s">
        <v>48</v>
      </c>
      <c r="B45" s="37">
        <f>(SUMIFS('overall city offline'!$I$2:$I$2047,'overall city offline'!$A$2:$A$2047,$A45,'overall city offline'!$B$2:$B$2047,B$3)*(SUMIFS('overall city offline'!$C$2:$C$2047,'overall city offline'!$A$2:$A$2047,$A45,'overall city offline'!$B$2:$B$2047,B$3)))/(SUMIFS('overall city offline'!$I$2:$I$2047,'overall city offline'!$A$2:$A$2047,$A45,'overall city offline'!$B$2:$B$2047,B$2))</f>
        <v>0.83464972918139924</v>
      </c>
      <c r="C45" s="37">
        <f>(SUMIFS('overall city offline'!$I$2:$I$2047,'overall city offline'!$A$2:$A$2047,$A45,'overall city offline'!$B$2:$B$2047,C$3)*SUMIFS('overall city offline'!$C$2:$C$2047,'overall city offline'!$A$2:$A$2047,$A45,'overall city offline'!$B$2:$B$2047,C$3))/(SUMIFS('overall city offline'!$I$2:$I$2047,'overall city offline'!$A$2:$A$2047,$A45,'overall city offline'!$B$2:$B$2047,C$2))</f>
        <v>0.8576237107743615</v>
      </c>
      <c r="D45" s="37">
        <f>(SUMIFS('overall city offline'!$I$2:$I$2047,'overall city offline'!$A$2:$A$2047,$A45,'overall city offline'!$B$2:$B$2047,D$3)*SUMIFS('overall city offline'!$C$2:$C$2047,'overall city offline'!$A$2:$A$2047,$A45,'overall city offline'!$B$2:$B$2047,D$3))/(SUMIFS('overall city offline'!$I$2:$I$2047,'overall city offline'!$A$2:$A$2047,$A45,'overall city offline'!$B$2:$B$2047,D$2))</f>
        <v>0.4998817252091024</v>
      </c>
      <c r="E45" s="37">
        <f>(SUMIFS('overall city offline'!$I$2:$I$2047,'overall city offline'!$A$2:$A$2047,$A45,'overall city offline'!$B$2:$B$2047,E$3)*SUMIFS('overall city offline'!$C$2:$C$2047,'overall city offline'!$A$2:$A$2047,$A45,'overall city offline'!$B$2:$B$2047,E$3))/(SUMIFS('overall city offline'!$I$2:$I$2047,'overall city offline'!$A$2:$A$2047,$A45,'overall city offline'!$B$2:$B$2047,E$2))</f>
        <v>5.4186629021467002E-2</v>
      </c>
      <c r="F45" s="37">
        <f>(SUMIFS('overall city offline'!$I$2:$I$2047,'overall city offline'!$A$2:$A$2047,$A45,'overall city offline'!$B$2:$B$2047,F$3)*SUMIFS('overall city offline'!$C$2:$C$2047,'overall city offline'!$A$2:$A$2047,$A45,'overall city offline'!$B$2:$B$2047,F$3))/(SUMIFS('overall city offline'!$I$2:$I$2047,'overall city offline'!$A$2:$A$2047,$A45,'overall city offline'!$B$2:$B$2047,F$2))</f>
        <v>8.7557804485742879E-2</v>
      </c>
      <c r="G45" s="37">
        <f>(SUMIFS('overall city offline'!$I$2:$I$2047,'overall city offline'!$A$2:$A$2047,$A45,'overall city offline'!$B$2:$B$2047,G$3)*SUMIFS('overall city offline'!$C$2:$C$2047,'overall city offline'!$A$2:$A$2047,$A45,'overall city offline'!$B$2:$B$2047,G$3))/(SUMIFS('overall city offline'!$I$2:$I$2047,'overall city offline'!$A$2:$A$2047,$A45,'overall city offline'!$B$2:$B$2047,G$2))</f>
        <v>0.47429080894828057</v>
      </c>
      <c r="H45" s="37">
        <f>(SUMIFS('overall city offline'!$I$2:$I$2047,'overall city offline'!$A$2:$A$2047,$A45,'overall city offline'!$B$2:$B$2047,H$3)*SUMIFS('overall city offline'!$C$2:$C$2047,'overall city offline'!$A$2:$A$2047,$A45,'overall city offline'!$B$2:$B$2047,H$3))/(SUMIFS('overall city offline'!$I$2:$I$2047,'overall city offline'!$A$2:$A$2047,$A45,'overall city offline'!$B$2:$B$2047,H$2))</f>
        <v>0.80830704218151006</v>
      </c>
      <c r="I45" s="37">
        <f>(SUMIFS('overall city offline'!$I$2:$I$2047,'overall city offline'!$A$2:$A$2047,$A45,'overall city offline'!$B$2:$B$2047,I$3)*SUMIFS('overall city offline'!$C$2:$C$2047,'overall city offline'!$A$2:$A$2047,$A45,'overall city offline'!$B$2:$B$2047,I$3))/(SUMIFS('overall city offline'!$I$2:$I$2047,'overall city offline'!$A$2:$A$2047,$A45,'overall city offline'!$B$2:$B$2047,I$2))</f>
        <v>0.84470674160138193</v>
      </c>
      <c r="J45" s="37">
        <f>(SUMIFS('overall city offline'!$I$2:$I$2047,'overall city offline'!$A$2:$A$2047,$A45,'overall city offline'!$B$2:$B$2047,J$3)*SUMIFS('overall city offline'!$C$2:$C$2047,'overall city offline'!$A$2:$A$2047,$A45,'overall city offline'!$B$2:$B$2047,J$3))/(SUMIFS('overall city offline'!$I$2:$I$2047,'overall city offline'!$A$2:$A$2047,$A45,'overall city offline'!$B$2:$B$2047,J$2))</f>
        <v>0.82671428887339438</v>
      </c>
      <c r="K45" s="37">
        <f>(SUMIFS('overall city offline'!$I$2:$I$2047,'overall city offline'!$A$2:$A$2047,$A45,'overall city offline'!$B$2:$B$2047,K$3)*SUMIFS('overall city offline'!$C$2:$C$2047,'overall city offline'!$A$2:$A$2047,$A45,'overall city offline'!$B$2:$B$2047,K$3))/(SUMIFS('overall city offline'!$I$2:$I$2047,'overall city offline'!$A$2:$A$2047,$A45,'overall city offline'!$B$2:$B$2047,K$2))</f>
        <v>0.76819993823305432</v>
      </c>
      <c r="L45" s="37">
        <f>(SUMIFS('overall city offline'!$I$2:$I$2047,'overall city offline'!$A$2:$A$2047,$A45,'overall city offline'!$B$2:$B$2047,L$3)*SUMIFS('overall city offline'!$C$2:$C$2047,'overall city offline'!$A$2:$A$2047,$A45,'overall city offline'!$B$2:$B$2047,L$3))/(SUMIFS('overall city offline'!$I$2:$I$2047,'overall city offline'!$A$2:$A$2047,$A45,'overall city offline'!$B$2:$B$2047,L$2))</f>
        <v>0.19197388318407466</v>
      </c>
      <c r="M45" s="37">
        <f>(SUMIFS('overall city offline'!$I$2:$I$2047,'overall city offline'!$A$2:$A$2047,$A45,'overall city offline'!$B$2:$B$2047,M$3)*SUMIFS('overall city offline'!$C$2:$C$2047,'overall city offline'!$A$2:$A$2047,$A45,'overall city offline'!$B$2:$B$2047,M$3))/(SUMIFS('overall city offline'!$I$2:$I$2047,'overall city offline'!$A$2:$A$2047,$A45,'overall city offline'!$B$2:$B$2047,M$2))</f>
        <v>0.89975718730475762</v>
      </c>
      <c r="N45" s="37">
        <f>(SUMIFS('overall city offline'!$I$2:$I$2047,'overall city offline'!$A$2:$A$2047,$A45,'overall city offline'!$B$2:$B$2047,N$3)*SUMIFS('overall city offline'!$C$2:$C$2047,'overall city offline'!$A$2:$A$2047,$A45,'overall city offline'!$B$2:$B$2047,N$3))/(SUMIFS('overall city offline'!$I$2:$I$2047,'overall city offline'!$A$2:$A$2047,$A45,'overall city offline'!$B$2:$B$2047,N$2))</f>
        <v>8.4353727670069323E-2</v>
      </c>
      <c r="O45" s="37">
        <f>(SUMIFS('overall city offline'!$I$2:$I$2047,'overall city offline'!$A$2:$A$2047,$A45,'overall city offline'!$B$2:$B$2047,O$3)*SUMIFS('overall city offline'!$C$2:$C$2047,'overall city offline'!$A$2:$A$2047,$A45,'overall city offline'!$B$2:$B$2047,O$3))/(SUMIFS('overall city offline'!$I$2:$I$2047,'overall city offline'!$A$2:$A$2047,$A45,'overall city offline'!$B$2:$B$2047,O$2))</f>
        <v>0.11339638018639768</v>
      </c>
      <c r="P45" s="37">
        <f>(SUMIFS('overall city offline'!$I$2:$I$2047,'overall city offline'!$A$2:$A$2047,$A45,'overall city offline'!$B$2:$B$2047,P$3)*SUMIFS('overall city offline'!$C$2:$C$2047,'overall city offline'!$A$2:$A$2047,$A45,'overall city offline'!$B$2:$B$2047,P$3))/(SUMIFS('overall city offline'!$I$2:$I$2047,'overall city offline'!$A$2:$A$2047,$A45,'overall city offline'!$B$2:$B$2047,P$2))</f>
        <v>0.12930098468527718</v>
      </c>
      <c r="Q45" s="37">
        <f>(SUMIFS('overall city offline'!$I$2:$I$2047,'overall city offline'!$A$2:$A$2047,$A45,'overall city offline'!$B$2:$B$2047,Q$3)*SUMIFS('overall city offline'!$C$2:$C$2047,'overall city offline'!$A$2:$A$2047,$A45,'overall city offline'!$B$2:$B$2047,Q$3))/(SUMIFS('overall city offline'!$I$2:$I$2047,'overall city offline'!$A$2:$A$2047,$A45,'overall city offline'!$B$2:$B$2047,Q$2))</f>
        <v>0.78183877013594094</v>
      </c>
      <c r="R45" s="37">
        <f>(SUMIFS('overall city offline'!$I$2:$I$2047,'overall city offline'!$A$2:$A$2047,$A45,'overall city offline'!$B$2:$B$2047,R$3)*SUMIFS('overall city offline'!$C$2:$C$2047,'overall city offline'!$A$2:$A$2047,$A45,'overall city offline'!$B$2:$B$2047,R$3))/(SUMIFS('overall city offline'!$I$2:$I$2047,'overall city offline'!$A$2:$A$2047,$A45,'overall city offline'!$B$2:$B$2047,R$2))</f>
        <v>0.9410457876101832</v>
      </c>
      <c r="S45" s="37">
        <f>(SUMIFS('overall city offline'!$I$2:$I$2047,'overall city offline'!$A$2:$A$2047,$A45,'overall city offline'!$B$2:$B$2047,S$3)*SUMIFS('overall city offline'!$C$2:$C$2047,'overall city offline'!$A$2:$A$2047,$A45,'overall city offline'!$B$2:$B$2047,S$3))/(SUMIFS('overall city offline'!$I$2:$I$2047,'overall city offline'!$A$2:$A$2047,$A45,'overall city offline'!$B$2:$B$2047,S$2))</f>
        <v>0.85468077374283846</v>
      </c>
      <c r="T45" s="37">
        <f>(SUMIFS('overall city offline'!$I$2:$I$2047,'overall city offline'!$A$2:$A$2047,$A45,'overall city offline'!$B$2:$B$2047,T$3)*SUMIFS('overall city offline'!$C$2:$C$2047,'overall city offline'!$A$2:$A$2047,$A45,'overall city offline'!$B$2:$B$2047,T$3))/(SUMIFS('overall city offline'!$I$2:$I$2047,'overall city offline'!$A$2:$A$2047,$A45,'overall city offline'!$B$2:$B$2047,T$2))</f>
        <v>0.88238896565172331</v>
      </c>
      <c r="U45" s="37">
        <f>(SUMIFS('overall city offline'!$I$2:$I$2047,'overall city offline'!$A$2:$A$2047,$A45,'overall city offline'!$B$2:$B$2047,U$3)*SUMIFS('overall city offline'!$C$2:$C$2047,'overall city offline'!$A$2:$A$2047,$A45,'overall city offline'!$B$2:$B$2047,U$3))/(SUMIFS('overall city offline'!$I$2:$I$2047,'overall city offline'!$A$2:$A$2047,$A45,'overall city offline'!$B$2:$B$2047,U$2))</f>
        <v>0.91421332663301824</v>
      </c>
      <c r="V45" s="37">
        <f>(SUMIFS('overall city offline'!$I$2:$I$2047,'overall city offline'!$A$2:$A$2047,$A45,'overall city offline'!$B$2:$B$2047,V$3)*SUMIFS('overall city offline'!$C$2:$C$2047,'overall city offline'!$A$2:$A$2047,$A45,'overall city offline'!$B$2:$B$2047,V$3))/(SUMIFS('overall city offline'!$I$2:$I$2047,'overall city offline'!$A$2:$A$2047,$A45,'overall city offline'!$B$2:$B$2047,V$2))</f>
        <v>0.89161979973497285</v>
      </c>
    </row>
    <row r="46" spans="1:63" x14ac:dyDescent="0.25">
      <c r="A46" s="5" t="s">
        <v>49</v>
      </c>
      <c r="B46" s="37">
        <f>(SUMIFS('overall city offline'!$I$2:$I$2047,'overall city offline'!$A$2:$A$2047,$A46,'overall city offline'!$B$2:$B$2047,B$3)*(SUMIFS('overall city offline'!$C$2:$C$2047,'overall city offline'!$A$2:$A$2047,$A46,'overall city offline'!$B$2:$B$2047,B$3)))/(SUMIFS('overall city offline'!$I$2:$I$2047,'overall city offline'!$A$2:$A$2047,$A46,'overall city offline'!$B$2:$B$2047,B$2))</f>
        <v>0.79895300560614879</v>
      </c>
      <c r="C46" s="37">
        <f>(SUMIFS('overall city offline'!$I$2:$I$2047,'overall city offline'!$A$2:$A$2047,$A46,'overall city offline'!$B$2:$B$2047,C$3)*SUMIFS('overall city offline'!$C$2:$C$2047,'overall city offline'!$A$2:$A$2047,$A46,'overall city offline'!$B$2:$B$2047,C$3))/(SUMIFS('overall city offline'!$I$2:$I$2047,'overall city offline'!$A$2:$A$2047,$A46,'overall city offline'!$B$2:$B$2047,C$2))</f>
        <v>0.88285236177523618</v>
      </c>
      <c r="D46" s="37">
        <f>(SUMIFS('overall city offline'!$I$2:$I$2047,'overall city offline'!$A$2:$A$2047,$A46,'overall city offline'!$B$2:$B$2047,D$3)*SUMIFS('overall city offline'!$C$2:$C$2047,'overall city offline'!$A$2:$A$2047,$A46,'overall city offline'!$B$2:$B$2047,D$3))/(SUMIFS('overall city offline'!$I$2:$I$2047,'overall city offline'!$A$2:$A$2047,$A46,'overall city offline'!$B$2:$B$2047,D$2))</f>
        <v>0.48148804080700047</v>
      </c>
      <c r="E46" s="37">
        <f>(SUMIFS('overall city offline'!$I$2:$I$2047,'overall city offline'!$A$2:$A$2047,$A46,'overall city offline'!$B$2:$B$2047,E$3)*SUMIFS('overall city offline'!$C$2:$C$2047,'overall city offline'!$A$2:$A$2047,$A46,'overall city offline'!$B$2:$B$2047,E$3))/(SUMIFS('overall city offline'!$I$2:$I$2047,'overall city offline'!$A$2:$A$2047,$A46,'overall city offline'!$B$2:$B$2047,E$2))</f>
        <v>4.7470528101184302E-2</v>
      </c>
      <c r="F46" s="37">
        <f>(SUMIFS('overall city offline'!$I$2:$I$2047,'overall city offline'!$A$2:$A$2047,$A46,'overall city offline'!$B$2:$B$2047,F$3)*SUMIFS('overall city offline'!$C$2:$C$2047,'overall city offline'!$A$2:$A$2047,$A46,'overall city offline'!$B$2:$B$2047,F$3))/(SUMIFS('overall city offline'!$I$2:$I$2047,'overall city offline'!$A$2:$A$2047,$A46,'overall city offline'!$B$2:$B$2047,F$2))</f>
        <v>7.665352654736228E-2</v>
      </c>
      <c r="G46" s="37">
        <f>(SUMIFS('overall city offline'!$I$2:$I$2047,'overall city offline'!$A$2:$A$2047,$A46,'overall city offline'!$B$2:$B$2047,G$3)*SUMIFS('overall city offline'!$C$2:$C$2047,'overall city offline'!$A$2:$A$2047,$A46,'overall city offline'!$B$2:$B$2047,G$3))/(SUMIFS('overall city offline'!$I$2:$I$2047,'overall city offline'!$A$2:$A$2047,$A46,'overall city offline'!$B$2:$B$2047,G$2))</f>
        <v>0.41253543101634171</v>
      </c>
      <c r="H46" s="37">
        <f>(SUMIFS('overall city offline'!$I$2:$I$2047,'overall city offline'!$A$2:$A$2047,$A46,'overall city offline'!$B$2:$B$2047,H$3)*SUMIFS('overall city offline'!$C$2:$C$2047,'overall city offline'!$A$2:$A$2047,$A46,'overall city offline'!$B$2:$B$2047,H$3))/(SUMIFS('overall city offline'!$I$2:$I$2047,'overall city offline'!$A$2:$A$2047,$A46,'overall city offline'!$B$2:$B$2047,H$2))</f>
        <v>0.76457220277282012</v>
      </c>
      <c r="I46" s="37">
        <f>(SUMIFS('overall city offline'!$I$2:$I$2047,'overall city offline'!$A$2:$A$2047,$A46,'overall city offline'!$B$2:$B$2047,I$3)*SUMIFS('overall city offline'!$C$2:$C$2047,'overall city offline'!$A$2:$A$2047,$A46,'overall city offline'!$B$2:$B$2047,I$3))/(SUMIFS('overall city offline'!$I$2:$I$2047,'overall city offline'!$A$2:$A$2047,$A46,'overall city offline'!$B$2:$B$2047,I$2))</f>
        <v>0.85318742767269506</v>
      </c>
      <c r="J46" s="37">
        <f>(SUMIFS('overall city offline'!$I$2:$I$2047,'overall city offline'!$A$2:$A$2047,$A46,'overall city offline'!$B$2:$B$2047,J$3)*SUMIFS('overall city offline'!$C$2:$C$2047,'overall city offline'!$A$2:$A$2047,$A46,'overall city offline'!$B$2:$B$2047,J$3))/(SUMIFS('overall city offline'!$I$2:$I$2047,'overall city offline'!$A$2:$A$2047,$A46,'overall city offline'!$B$2:$B$2047,J$2))</f>
        <v>0.74037514634174062</v>
      </c>
      <c r="K46" s="37">
        <f>(SUMIFS('overall city offline'!$I$2:$I$2047,'overall city offline'!$A$2:$A$2047,$A46,'overall city offline'!$B$2:$B$2047,K$3)*SUMIFS('overall city offline'!$C$2:$C$2047,'overall city offline'!$A$2:$A$2047,$A46,'overall city offline'!$B$2:$B$2047,K$3))/(SUMIFS('overall city offline'!$I$2:$I$2047,'overall city offline'!$A$2:$A$2047,$A46,'overall city offline'!$B$2:$B$2047,K$2))</f>
        <v>0.83290419055963527</v>
      </c>
      <c r="L46" s="37">
        <f>(SUMIFS('overall city offline'!$I$2:$I$2047,'overall city offline'!$A$2:$A$2047,$A46,'overall city offline'!$B$2:$B$2047,L$3)*SUMIFS('overall city offline'!$C$2:$C$2047,'overall city offline'!$A$2:$A$2047,$A46,'overall city offline'!$B$2:$B$2047,L$3))/(SUMIFS('overall city offline'!$I$2:$I$2047,'overall city offline'!$A$2:$A$2047,$A46,'overall city offline'!$B$2:$B$2047,L$2))</f>
        <v>0.18978179542373697</v>
      </c>
      <c r="M46" s="37">
        <f>(SUMIFS('overall city offline'!$I$2:$I$2047,'overall city offline'!$A$2:$A$2047,$A46,'overall city offline'!$B$2:$B$2047,M$3)*SUMIFS('overall city offline'!$C$2:$C$2047,'overall city offline'!$A$2:$A$2047,$A46,'overall city offline'!$B$2:$B$2047,M$3))/(SUMIFS('overall city offline'!$I$2:$I$2047,'overall city offline'!$A$2:$A$2047,$A46,'overall city offline'!$B$2:$B$2047,M$2))</f>
        <v>0.83871895021110821</v>
      </c>
      <c r="N46" s="37">
        <f>(SUMIFS('overall city offline'!$I$2:$I$2047,'overall city offline'!$A$2:$A$2047,$A46,'overall city offline'!$B$2:$B$2047,N$3)*SUMIFS('overall city offline'!$C$2:$C$2047,'overall city offline'!$A$2:$A$2047,$A46,'overall city offline'!$B$2:$B$2047,N$3))/(SUMIFS('overall city offline'!$I$2:$I$2047,'overall city offline'!$A$2:$A$2047,$A46,'overall city offline'!$B$2:$B$2047,N$2))</f>
        <v>6.9577922952334295E-2</v>
      </c>
      <c r="O46" s="37">
        <f>(SUMIFS('overall city offline'!$I$2:$I$2047,'overall city offline'!$A$2:$A$2047,$A46,'overall city offline'!$B$2:$B$2047,O$3)*SUMIFS('overall city offline'!$C$2:$C$2047,'overall city offline'!$A$2:$A$2047,$A46,'overall city offline'!$B$2:$B$2047,O$3))/(SUMIFS('overall city offline'!$I$2:$I$2047,'overall city offline'!$A$2:$A$2047,$A46,'overall city offline'!$B$2:$B$2047,O$2))</f>
        <v>8.4409554683325158E-2</v>
      </c>
      <c r="P46" s="37">
        <f>(SUMIFS('overall city offline'!$I$2:$I$2047,'overall city offline'!$A$2:$A$2047,$A46,'overall city offline'!$B$2:$B$2047,P$3)*SUMIFS('overall city offline'!$C$2:$C$2047,'overall city offline'!$A$2:$A$2047,$A46,'overall city offline'!$B$2:$B$2047,P$3))/(SUMIFS('overall city offline'!$I$2:$I$2047,'overall city offline'!$A$2:$A$2047,$A46,'overall city offline'!$B$2:$B$2047,P$2))</f>
        <v>0.11015447165354098</v>
      </c>
      <c r="Q46" s="37">
        <f>(SUMIFS('overall city offline'!$I$2:$I$2047,'overall city offline'!$A$2:$A$2047,$A46,'overall city offline'!$B$2:$B$2047,Q$3)*SUMIFS('overall city offline'!$C$2:$C$2047,'overall city offline'!$A$2:$A$2047,$A46,'overall city offline'!$B$2:$B$2047,Q$3))/(SUMIFS('overall city offline'!$I$2:$I$2047,'overall city offline'!$A$2:$A$2047,$A46,'overall city offline'!$B$2:$B$2047,Q$2))</f>
        <v>0.7042058491478983</v>
      </c>
      <c r="R46" s="37">
        <f>(SUMIFS('overall city offline'!$I$2:$I$2047,'overall city offline'!$A$2:$A$2047,$A46,'overall city offline'!$B$2:$B$2047,R$3)*SUMIFS('overall city offline'!$C$2:$C$2047,'overall city offline'!$A$2:$A$2047,$A46,'overall city offline'!$B$2:$B$2047,R$3))/(SUMIFS('overall city offline'!$I$2:$I$2047,'overall city offline'!$A$2:$A$2047,$A46,'overall city offline'!$B$2:$B$2047,R$2))</f>
        <v>0.91683801127979914</v>
      </c>
      <c r="S46" s="37">
        <f>(SUMIFS('overall city offline'!$I$2:$I$2047,'overall city offline'!$A$2:$A$2047,$A46,'overall city offline'!$B$2:$B$2047,S$3)*SUMIFS('overall city offline'!$C$2:$C$2047,'overall city offline'!$A$2:$A$2047,$A46,'overall city offline'!$B$2:$B$2047,S$3))/(SUMIFS('overall city offline'!$I$2:$I$2047,'overall city offline'!$A$2:$A$2047,$A46,'overall city offline'!$B$2:$B$2047,S$2))</f>
        <v>0.84345846942869518</v>
      </c>
      <c r="T46" s="37">
        <f>(SUMIFS('overall city offline'!$I$2:$I$2047,'overall city offline'!$A$2:$A$2047,$A46,'overall city offline'!$B$2:$B$2047,T$3)*SUMIFS('overall city offline'!$C$2:$C$2047,'overall city offline'!$A$2:$A$2047,$A46,'overall city offline'!$B$2:$B$2047,T$3))/(SUMIFS('overall city offline'!$I$2:$I$2047,'overall city offline'!$A$2:$A$2047,$A46,'overall city offline'!$B$2:$B$2047,T$2))</f>
        <v>0.865880101481456</v>
      </c>
      <c r="U46" s="37">
        <f>(SUMIFS('overall city offline'!$I$2:$I$2047,'overall city offline'!$A$2:$A$2047,$A46,'overall city offline'!$B$2:$B$2047,U$3)*SUMIFS('overall city offline'!$C$2:$C$2047,'overall city offline'!$A$2:$A$2047,$A46,'overall city offline'!$B$2:$B$2047,U$3))/(SUMIFS('overall city offline'!$I$2:$I$2047,'overall city offline'!$A$2:$A$2047,$A46,'overall city offline'!$B$2:$B$2047,U$2))</f>
        <v>0.91510633665889085</v>
      </c>
      <c r="V46" s="37">
        <f>(SUMIFS('overall city offline'!$I$2:$I$2047,'overall city offline'!$A$2:$A$2047,$A46,'overall city offline'!$B$2:$B$2047,V$3)*SUMIFS('overall city offline'!$C$2:$C$2047,'overall city offline'!$A$2:$A$2047,$A46,'overall city offline'!$B$2:$B$2047,V$3))/(SUMIFS('overall city offline'!$I$2:$I$2047,'overall city offline'!$A$2:$A$2047,$A46,'overall city offline'!$B$2:$B$2047,V$2))</f>
        <v>0.79931478040207704</v>
      </c>
    </row>
    <row r="47" spans="1:63" x14ac:dyDescent="0.25">
      <c r="A47" s="5" t="s">
        <v>50</v>
      </c>
      <c r="B47" s="37">
        <f>(SUMIFS('overall city offline'!$I$2:$I$2047,'overall city offline'!$A$2:$A$2047,$A47,'overall city offline'!$B$2:$B$2047,B$3)*(SUMIFS('overall city offline'!$C$2:$C$2047,'overall city offline'!$A$2:$A$2047,$A47,'overall city offline'!$B$2:$B$2047,B$3)))/(SUMIFS('overall city offline'!$I$2:$I$2047,'overall city offline'!$A$2:$A$2047,$A47,'overall city offline'!$B$2:$B$2047,B$2))</f>
        <v>0.84462748489471695</v>
      </c>
      <c r="C47" s="37">
        <f>(SUMIFS('overall city offline'!$I$2:$I$2047,'overall city offline'!$A$2:$A$2047,$A47,'overall city offline'!$B$2:$B$2047,C$3)*SUMIFS('overall city offline'!$C$2:$C$2047,'overall city offline'!$A$2:$A$2047,$A47,'overall city offline'!$B$2:$B$2047,C$3))/(SUMIFS('overall city offline'!$I$2:$I$2047,'overall city offline'!$A$2:$A$2047,$A47,'overall city offline'!$B$2:$B$2047,C$2))</f>
        <v>0.88563831127068759</v>
      </c>
      <c r="D47" s="37">
        <f>(SUMIFS('overall city offline'!$I$2:$I$2047,'overall city offline'!$A$2:$A$2047,$A47,'overall city offline'!$B$2:$B$2047,D$3)*SUMIFS('overall city offline'!$C$2:$C$2047,'overall city offline'!$A$2:$A$2047,$A47,'overall city offline'!$B$2:$B$2047,D$3))/(SUMIFS('overall city offline'!$I$2:$I$2047,'overall city offline'!$A$2:$A$2047,$A47,'overall city offline'!$B$2:$B$2047,D$2))</f>
        <v>0.50167609993577977</v>
      </c>
      <c r="E47" s="37">
        <f>(SUMIFS('overall city offline'!$I$2:$I$2047,'overall city offline'!$A$2:$A$2047,$A47,'overall city offline'!$B$2:$B$2047,E$3)*SUMIFS('overall city offline'!$C$2:$C$2047,'overall city offline'!$A$2:$A$2047,$A47,'overall city offline'!$B$2:$B$2047,E$3))/(SUMIFS('overall city offline'!$I$2:$I$2047,'overall city offline'!$A$2:$A$2047,$A47,'overall city offline'!$B$2:$B$2047,E$2))</f>
        <v>5.989269839769433E-2</v>
      </c>
      <c r="F47" s="37">
        <f>(SUMIFS('overall city offline'!$I$2:$I$2047,'overall city offline'!$A$2:$A$2047,$A47,'overall city offline'!$B$2:$B$2047,F$3)*SUMIFS('overall city offline'!$C$2:$C$2047,'overall city offline'!$A$2:$A$2047,$A47,'overall city offline'!$B$2:$B$2047,F$3))/(SUMIFS('overall city offline'!$I$2:$I$2047,'overall city offline'!$A$2:$A$2047,$A47,'overall city offline'!$B$2:$B$2047,F$2))</f>
        <v>8.7637520711232944E-2</v>
      </c>
      <c r="G47" s="37">
        <f>(SUMIFS('overall city offline'!$I$2:$I$2047,'overall city offline'!$A$2:$A$2047,$A47,'overall city offline'!$B$2:$B$2047,G$3)*SUMIFS('overall city offline'!$C$2:$C$2047,'overall city offline'!$A$2:$A$2047,$A47,'overall city offline'!$B$2:$B$2047,G$3))/(SUMIFS('overall city offline'!$I$2:$I$2047,'overall city offline'!$A$2:$A$2047,$A47,'overall city offline'!$B$2:$B$2047,G$2))</f>
        <v>0.47130320235261919</v>
      </c>
      <c r="H47" s="37">
        <f>(SUMIFS('overall city offline'!$I$2:$I$2047,'overall city offline'!$A$2:$A$2047,$A47,'overall city offline'!$B$2:$B$2047,H$3)*SUMIFS('overall city offline'!$C$2:$C$2047,'overall city offline'!$A$2:$A$2047,$A47,'overall city offline'!$B$2:$B$2047,H$3))/(SUMIFS('overall city offline'!$I$2:$I$2047,'overall city offline'!$A$2:$A$2047,$A47,'overall city offline'!$B$2:$B$2047,H$2))</f>
        <v>0.7655436281475253</v>
      </c>
      <c r="I47" s="37">
        <f>(SUMIFS('overall city offline'!$I$2:$I$2047,'overall city offline'!$A$2:$A$2047,$A47,'overall city offline'!$B$2:$B$2047,I$3)*SUMIFS('overall city offline'!$C$2:$C$2047,'overall city offline'!$A$2:$A$2047,$A47,'overall city offline'!$B$2:$B$2047,I$3))/(SUMIFS('overall city offline'!$I$2:$I$2047,'overall city offline'!$A$2:$A$2047,$A47,'overall city offline'!$B$2:$B$2047,I$2))</f>
        <v>0.8836046673174387</v>
      </c>
      <c r="J47" s="37">
        <f>(SUMIFS('overall city offline'!$I$2:$I$2047,'overall city offline'!$A$2:$A$2047,$A47,'overall city offline'!$B$2:$B$2047,J$3)*SUMIFS('overall city offline'!$C$2:$C$2047,'overall city offline'!$A$2:$A$2047,$A47,'overall city offline'!$B$2:$B$2047,J$3))/(SUMIFS('overall city offline'!$I$2:$I$2047,'overall city offline'!$A$2:$A$2047,$A47,'overall city offline'!$B$2:$B$2047,J$2))</f>
        <v>0.84820153768164785</v>
      </c>
      <c r="K47" s="37">
        <f>(SUMIFS('overall city offline'!$I$2:$I$2047,'overall city offline'!$A$2:$A$2047,$A47,'overall city offline'!$B$2:$B$2047,K$3)*SUMIFS('overall city offline'!$C$2:$C$2047,'overall city offline'!$A$2:$A$2047,$A47,'overall city offline'!$B$2:$B$2047,K$3))/(SUMIFS('overall city offline'!$I$2:$I$2047,'overall city offline'!$A$2:$A$2047,$A47,'overall city offline'!$B$2:$B$2047,K$2))</f>
        <v>0.8506139749102879</v>
      </c>
      <c r="L47" s="37">
        <f>(SUMIFS('overall city offline'!$I$2:$I$2047,'overall city offline'!$A$2:$A$2047,$A47,'overall city offline'!$B$2:$B$2047,L$3)*SUMIFS('overall city offline'!$C$2:$C$2047,'overall city offline'!$A$2:$A$2047,$A47,'overall city offline'!$B$2:$B$2047,L$3))/(SUMIFS('overall city offline'!$I$2:$I$2047,'overall city offline'!$A$2:$A$2047,$A47,'overall city offline'!$B$2:$B$2047,L$2))</f>
        <v>0.20670212181445874</v>
      </c>
      <c r="M47" s="37">
        <f>(SUMIFS('overall city offline'!$I$2:$I$2047,'overall city offline'!$A$2:$A$2047,$A47,'overall city offline'!$B$2:$B$2047,M$3)*SUMIFS('overall city offline'!$C$2:$C$2047,'overall city offline'!$A$2:$A$2047,$A47,'overall city offline'!$B$2:$B$2047,M$3))/(SUMIFS('overall city offline'!$I$2:$I$2047,'overall city offline'!$A$2:$A$2047,$A47,'overall city offline'!$B$2:$B$2047,M$2))</f>
        <v>0.69387158797150739</v>
      </c>
      <c r="N47" s="37">
        <f>(SUMIFS('overall city offline'!$I$2:$I$2047,'overall city offline'!$A$2:$A$2047,$A47,'overall city offline'!$B$2:$B$2047,N$3)*SUMIFS('overall city offline'!$C$2:$C$2047,'overall city offline'!$A$2:$A$2047,$A47,'overall city offline'!$B$2:$B$2047,N$3))/(SUMIFS('overall city offline'!$I$2:$I$2047,'overall city offline'!$A$2:$A$2047,$A47,'overall city offline'!$B$2:$B$2047,N$2))</f>
        <v>8.411746769939546E-2</v>
      </c>
      <c r="O47" s="37">
        <f>(SUMIFS('overall city offline'!$I$2:$I$2047,'overall city offline'!$A$2:$A$2047,$A47,'overall city offline'!$B$2:$B$2047,O$3)*SUMIFS('overall city offline'!$C$2:$C$2047,'overall city offline'!$A$2:$A$2047,$A47,'overall city offline'!$B$2:$B$2047,O$3))/(SUMIFS('overall city offline'!$I$2:$I$2047,'overall city offline'!$A$2:$A$2047,$A47,'overall city offline'!$B$2:$B$2047,O$2))</f>
        <v>9.347908771405572E-2</v>
      </c>
      <c r="P47" s="37">
        <f>(SUMIFS('overall city offline'!$I$2:$I$2047,'overall city offline'!$A$2:$A$2047,$A47,'overall city offline'!$B$2:$B$2047,P$3)*SUMIFS('overall city offline'!$C$2:$C$2047,'overall city offline'!$A$2:$A$2047,$A47,'overall city offline'!$B$2:$B$2047,P$3))/(SUMIFS('overall city offline'!$I$2:$I$2047,'overall city offline'!$A$2:$A$2047,$A47,'overall city offline'!$B$2:$B$2047,P$2))</f>
        <v>0.10959651297362595</v>
      </c>
      <c r="Q47" s="37">
        <f>(SUMIFS('overall city offline'!$I$2:$I$2047,'overall city offline'!$A$2:$A$2047,$A47,'overall city offline'!$B$2:$B$2047,Q$3)*SUMIFS('overall city offline'!$C$2:$C$2047,'overall city offline'!$A$2:$A$2047,$A47,'overall city offline'!$B$2:$B$2047,Q$3))/(SUMIFS('overall city offline'!$I$2:$I$2047,'overall city offline'!$A$2:$A$2047,$A47,'overall city offline'!$B$2:$B$2047,Q$2))</f>
        <v>0.71049232611268254</v>
      </c>
      <c r="R47" s="37">
        <f>(SUMIFS('overall city offline'!$I$2:$I$2047,'overall city offline'!$A$2:$A$2047,$A47,'overall city offline'!$B$2:$B$2047,R$3)*SUMIFS('overall city offline'!$C$2:$C$2047,'overall city offline'!$A$2:$A$2047,$A47,'overall city offline'!$B$2:$B$2047,R$3))/(SUMIFS('overall city offline'!$I$2:$I$2047,'overall city offline'!$A$2:$A$2047,$A47,'overall city offline'!$B$2:$B$2047,R$2))</f>
        <v>0.85895580501732671</v>
      </c>
      <c r="S47" s="37">
        <f>(SUMIFS('overall city offline'!$I$2:$I$2047,'overall city offline'!$A$2:$A$2047,$A47,'overall city offline'!$B$2:$B$2047,S$3)*SUMIFS('overall city offline'!$C$2:$C$2047,'overall city offline'!$A$2:$A$2047,$A47,'overall city offline'!$B$2:$B$2047,S$3))/(SUMIFS('overall city offline'!$I$2:$I$2047,'overall city offline'!$A$2:$A$2047,$A47,'overall city offline'!$B$2:$B$2047,S$2))</f>
        <v>0.84437824715252208</v>
      </c>
      <c r="T47" s="37">
        <f>(SUMIFS('overall city offline'!$I$2:$I$2047,'overall city offline'!$A$2:$A$2047,$A47,'overall city offline'!$B$2:$B$2047,T$3)*SUMIFS('overall city offline'!$C$2:$C$2047,'overall city offline'!$A$2:$A$2047,$A47,'overall city offline'!$B$2:$B$2047,T$3))/(SUMIFS('overall city offline'!$I$2:$I$2047,'overall city offline'!$A$2:$A$2047,$A47,'overall city offline'!$B$2:$B$2047,T$2))</f>
        <v>0.90854417851645608</v>
      </c>
      <c r="U47" s="37">
        <f>(SUMIFS('overall city offline'!$I$2:$I$2047,'overall city offline'!$A$2:$A$2047,$A47,'overall city offline'!$B$2:$B$2047,U$3)*SUMIFS('overall city offline'!$C$2:$C$2047,'overall city offline'!$A$2:$A$2047,$A47,'overall city offline'!$B$2:$B$2047,U$3))/(SUMIFS('overall city offline'!$I$2:$I$2047,'overall city offline'!$A$2:$A$2047,$A47,'overall city offline'!$B$2:$B$2047,U$2))</f>
        <v>0.91447150195762128</v>
      </c>
      <c r="V47" s="37">
        <f>(SUMIFS('overall city offline'!$I$2:$I$2047,'overall city offline'!$A$2:$A$2047,$A47,'overall city offline'!$B$2:$B$2047,V$3)*SUMIFS('overall city offline'!$C$2:$C$2047,'overall city offline'!$A$2:$A$2047,$A47,'overall city offline'!$B$2:$B$2047,V$3))/(SUMIFS('overall city offline'!$I$2:$I$2047,'overall city offline'!$A$2:$A$2047,$A47,'overall city offline'!$B$2:$B$2047,V$2))</f>
        <v>0.86217084214343598</v>
      </c>
    </row>
    <row r="48" spans="1:63" x14ac:dyDescent="0.25">
      <c r="A48" s="5" t="s">
        <v>51</v>
      </c>
      <c r="B48" s="37">
        <f>(SUMIFS('overall city offline'!$I$2:$I$2047,'overall city offline'!$A$2:$A$2047,$A48,'overall city offline'!$B$2:$B$2047,B$3)*(SUMIFS('overall city offline'!$C$2:$C$2047,'overall city offline'!$A$2:$A$2047,$A48,'overall city offline'!$B$2:$B$2047,B$3)))/(SUMIFS('overall city offline'!$I$2:$I$2047,'overall city offline'!$A$2:$A$2047,$A48,'overall city offline'!$B$2:$B$2047,B$2))</f>
        <v>0.87856323174045126</v>
      </c>
      <c r="C48" s="37">
        <f>(SUMIFS('overall city offline'!$I$2:$I$2047,'overall city offline'!$A$2:$A$2047,$A48,'overall city offline'!$B$2:$B$2047,C$3)*SUMIFS('overall city offline'!$C$2:$C$2047,'overall city offline'!$A$2:$A$2047,$A48,'overall city offline'!$B$2:$B$2047,C$3))/(SUMIFS('overall city offline'!$I$2:$I$2047,'overall city offline'!$A$2:$A$2047,$A48,'overall city offline'!$B$2:$B$2047,C$2))</f>
        <v>0.91701870425168219</v>
      </c>
      <c r="D48" s="37">
        <f>(SUMIFS('overall city offline'!$I$2:$I$2047,'overall city offline'!$A$2:$A$2047,$A48,'overall city offline'!$B$2:$B$2047,D$3)*SUMIFS('overall city offline'!$C$2:$C$2047,'overall city offline'!$A$2:$A$2047,$A48,'overall city offline'!$B$2:$B$2047,D$3))/(SUMIFS('overall city offline'!$I$2:$I$2047,'overall city offline'!$A$2:$A$2047,$A48,'overall city offline'!$B$2:$B$2047,D$2))</f>
        <v>0.51435959816287946</v>
      </c>
      <c r="E48" s="37">
        <f>(SUMIFS('overall city offline'!$I$2:$I$2047,'overall city offline'!$A$2:$A$2047,$A48,'overall city offline'!$B$2:$B$2047,E$3)*SUMIFS('overall city offline'!$C$2:$C$2047,'overall city offline'!$A$2:$A$2047,$A48,'overall city offline'!$B$2:$B$2047,E$3))/(SUMIFS('overall city offline'!$I$2:$I$2047,'overall city offline'!$A$2:$A$2047,$A48,'overall city offline'!$B$2:$B$2047,E$2))</f>
        <v>5.3976174608349262E-2</v>
      </c>
      <c r="F48" s="37">
        <f>(SUMIFS('overall city offline'!$I$2:$I$2047,'overall city offline'!$A$2:$A$2047,$A48,'overall city offline'!$B$2:$B$2047,F$3)*SUMIFS('overall city offline'!$C$2:$C$2047,'overall city offline'!$A$2:$A$2047,$A48,'overall city offline'!$B$2:$B$2047,F$3))/(SUMIFS('overall city offline'!$I$2:$I$2047,'overall city offline'!$A$2:$A$2047,$A48,'overall city offline'!$B$2:$B$2047,F$2))</f>
        <v>8.7501436296576307E-2</v>
      </c>
      <c r="G48" s="37">
        <f>(SUMIFS('overall city offline'!$I$2:$I$2047,'overall city offline'!$A$2:$A$2047,$A48,'overall city offline'!$B$2:$B$2047,G$3)*SUMIFS('overall city offline'!$C$2:$C$2047,'overall city offline'!$A$2:$A$2047,$A48,'overall city offline'!$B$2:$B$2047,G$3))/(SUMIFS('overall city offline'!$I$2:$I$2047,'overall city offline'!$A$2:$A$2047,$A48,'overall city offline'!$B$2:$B$2047,G$2))</f>
        <v>0.47500594433204668</v>
      </c>
      <c r="H48" s="37">
        <f>(SUMIFS('overall city offline'!$I$2:$I$2047,'overall city offline'!$A$2:$A$2047,$A48,'overall city offline'!$B$2:$B$2047,H$3)*SUMIFS('overall city offline'!$C$2:$C$2047,'overall city offline'!$A$2:$A$2047,$A48,'overall city offline'!$B$2:$B$2047,H$3))/(SUMIFS('overall city offline'!$I$2:$I$2047,'overall city offline'!$A$2:$A$2047,$A48,'overall city offline'!$B$2:$B$2047,H$2))</f>
        <v>0.84742182200550042</v>
      </c>
      <c r="I48" s="37">
        <f>(SUMIFS('overall city offline'!$I$2:$I$2047,'overall city offline'!$A$2:$A$2047,$A48,'overall city offline'!$B$2:$B$2047,I$3)*SUMIFS('overall city offline'!$C$2:$C$2047,'overall city offline'!$A$2:$A$2047,$A48,'overall city offline'!$B$2:$B$2047,I$3))/(SUMIFS('overall city offline'!$I$2:$I$2047,'overall city offline'!$A$2:$A$2047,$A48,'overall city offline'!$B$2:$B$2047,I$2))</f>
        <v>0.94114187109231406</v>
      </c>
      <c r="J48" s="37">
        <f>(SUMIFS('overall city offline'!$I$2:$I$2047,'overall city offline'!$A$2:$A$2047,$A48,'overall city offline'!$B$2:$B$2047,J$3)*SUMIFS('overall city offline'!$C$2:$C$2047,'overall city offline'!$A$2:$A$2047,$A48,'overall city offline'!$B$2:$B$2047,J$3))/(SUMIFS('overall city offline'!$I$2:$I$2047,'overall city offline'!$A$2:$A$2047,$A48,'overall city offline'!$B$2:$B$2047,J$2))</f>
        <v>0.90935556366600245</v>
      </c>
      <c r="K48" s="37">
        <f>(SUMIFS('overall city offline'!$I$2:$I$2047,'overall city offline'!$A$2:$A$2047,$A48,'overall city offline'!$B$2:$B$2047,K$3)*SUMIFS('overall city offline'!$C$2:$C$2047,'overall city offline'!$A$2:$A$2047,$A48,'overall city offline'!$B$2:$B$2047,K$3))/(SUMIFS('overall city offline'!$I$2:$I$2047,'overall city offline'!$A$2:$A$2047,$A48,'overall city offline'!$B$2:$B$2047,K$2))</f>
        <v>0.97217011388492347</v>
      </c>
      <c r="L48" s="37">
        <f>(SUMIFS('overall city offline'!$I$2:$I$2047,'overall city offline'!$A$2:$A$2047,$A48,'overall city offline'!$B$2:$B$2047,L$3)*SUMIFS('overall city offline'!$C$2:$C$2047,'overall city offline'!$A$2:$A$2047,$A48,'overall city offline'!$B$2:$B$2047,L$3))/(SUMIFS('overall city offline'!$I$2:$I$2047,'overall city offline'!$A$2:$A$2047,$A48,'overall city offline'!$B$2:$B$2047,L$2))</f>
        <v>0.24216507585335445</v>
      </c>
      <c r="M48" s="37">
        <f>(SUMIFS('overall city offline'!$I$2:$I$2047,'overall city offline'!$A$2:$A$2047,$A48,'overall city offline'!$B$2:$B$2047,M$3)*SUMIFS('overall city offline'!$C$2:$C$2047,'overall city offline'!$A$2:$A$2047,$A48,'overall city offline'!$B$2:$B$2047,M$3))/(SUMIFS('overall city offline'!$I$2:$I$2047,'overall city offline'!$A$2:$A$2047,$A48,'overall city offline'!$B$2:$B$2047,M$2))</f>
        <v>1.0822720945895747</v>
      </c>
      <c r="N48" s="37">
        <f>(SUMIFS('overall city offline'!$I$2:$I$2047,'overall city offline'!$A$2:$A$2047,$A48,'overall city offline'!$B$2:$B$2047,N$3)*SUMIFS('overall city offline'!$C$2:$C$2047,'overall city offline'!$A$2:$A$2047,$A48,'overall city offline'!$B$2:$B$2047,N$3))/(SUMIFS('overall city offline'!$I$2:$I$2047,'overall city offline'!$A$2:$A$2047,$A48,'overall city offline'!$B$2:$B$2047,N$2))</f>
        <v>0.16844802937188874</v>
      </c>
      <c r="O48" s="37">
        <f>(SUMIFS('overall city offline'!$I$2:$I$2047,'overall city offline'!$A$2:$A$2047,$A48,'overall city offline'!$B$2:$B$2047,O$3)*SUMIFS('overall city offline'!$C$2:$C$2047,'overall city offline'!$A$2:$A$2047,$A48,'overall city offline'!$B$2:$B$2047,O$3))/(SUMIFS('overall city offline'!$I$2:$I$2047,'overall city offline'!$A$2:$A$2047,$A48,'overall city offline'!$B$2:$B$2047,O$2))</f>
        <v>0.12384095448969949</v>
      </c>
      <c r="P48" s="37">
        <f>(SUMIFS('overall city offline'!$I$2:$I$2047,'overall city offline'!$A$2:$A$2047,$A48,'overall city offline'!$B$2:$B$2047,P$3)*SUMIFS('overall city offline'!$C$2:$C$2047,'overall city offline'!$A$2:$A$2047,$A48,'overall city offline'!$B$2:$B$2047,P$3))/(SUMIFS('overall city offline'!$I$2:$I$2047,'overall city offline'!$A$2:$A$2047,$A48,'overall city offline'!$B$2:$B$2047,P$2))</f>
        <v>0.15583181422071443</v>
      </c>
      <c r="Q48" s="37">
        <f>(SUMIFS('overall city offline'!$I$2:$I$2047,'overall city offline'!$A$2:$A$2047,$A48,'overall city offline'!$B$2:$B$2047,Q$3)*SUMIFS('overall city offline'!$C$2:$C$2047,'overall city offline'!$A$2:$A$2047,$A48,'overall city offline'!$B$2:$B$2047,Q$3))/(SUMIFS('overall city offline'!$I$2:$I$2047,'overall city offline'!$A$2:$A$2047,$A48,'overall city offline'!$B$2:$B$2047,Q$2))</f>
        <v>0.86896120883951022</v>
      </c>
      <c r="R48" s="37">
        <f>(SUMIFS('overall city offline'!$I$2:$I$2047,'overall city offline'!$A$2:$A$2047,$A48,'overall city offline'!$B$2:$B$2047,R$3)*SUMIFS('overall city offline'!$C$2:$C$2047,'overall city offline'!$A$2:$A$2047,$A48,'overall city offline'!$B$2:$B$2047,R$3))/(SUMIFS('overall city offline'!$I$2:$I$2047,'overall city offline'!$A$2:$A$2047,$A48,'overall city offline'!$B$2:$B$2047,R$2))</f>
        <v>1.0046484486194551</v>
      </c>
      <c r="S48" s="37">
        <f>(SUMIFS('overall city offline'!$I$2:$I$2047,'overall city offline'!$A$2:$A$2047,$A48,'overall city offline'!$B$2:$B$2047,S$3)*SUMIFS('overall city offline'!$C$2:$C$2047,'overall city offline'!$A$2:$A$2047,$A48,'overall city offline'!$B$2:$B$2047,S$3))/(SUMIFS('overall city offline'!$I$2:$I$2047,'overall city offline'!$A$2:$A$2047,$A48,'overall city offline'!$B$2:$B$2047,S$2))</f>
        <v>0.94541609275919858</v>
      </c>
      <c r="T48" s="37">
        <f>(SUMIFS('overall city offline'!$I$2:$I$2047,'overall city offline'!$A$2:$A$2047,$A48,'overall city offline'!$B$2:$B$2047,T$3)*SUMIFS('overall city offline'!$C$2:$C$2047,'overall city offline'!$A$2:$A$2047,$A48,'overall city offline'!$B$2:$B$2047,T$3))/(SUMIFS('overall city offline'!$I$2:$I$2047,'overall city offline'!$A$2:$A$2047,$A48,'overall city offline'!$B$2:$B$2047,T$2))</f>
        <v>0.99557501149081218</v>
      </c>
      <c r="U48" s="37">
        <f>(SUMIFS('overall city offline'!$I$2:$I$2047,'overall city offline'!$A$2:$A$2047,$A48,'overall city offline'!$B$2:$B$2047,U$3)*SUMIFS('overall city offline'!$C$2:$C$2047,'overall city offline'!$A$2:$A$2047,$A48,'overall city offline'!$B$2:$B$2047,U$3))/(SUMIFS('overall city offline'!$I$2:$I$2047,'overall city offline'!$A$2:$A$2047,$A48,'overall city offline'!$B$2:$B$2047,U$2))</f>
        <v>0.97376353313057495</v>
      </c>
      <c r="V48" s="37">
        <f>(SUMIFS('overall city offline'!$I$2:$I$2047,'overall city offline'!$A$2:$A$2047,$A48,'overall city offline'!$B$2:$B$2047,V$3)*SUMIFS('overall city offline'!$C$2:$C$2047,'overall city offline'!$A$2:$A$2047,$A48,'overall city offline'!$B$2:$B$2047,V$3))/(SUMIFS('overall city offline'!$I$2:$I$2047,'overall city offline'!$A$2:$A$2047,$A48,'overall city offline'!$B$2:$B$2047,V$2))</f>
        <v>0.94807248950381717</v>
      </c>
    </row>
    <row r="49" spans="1:22" x14ac:dyDescent="0.25">
      <c r="A49" s="5" t="s">
        <v>52</v>
      </c>
      <c r="B49" s="37">
        <f>(SUMIFS('overall city offline'!$I$2:$I$2047,'overall city offline'!$A$2:$A$2047,$A49,'overall city offline'!$B$2:$B$2047,B$3)*(SUMIFS('overall city offline'!$C$2:$C$2047,'overall city offline'!$A$2:$A$2047,$A49,'overall city offline'!$B$2:$B$2047,B$3)))/(SUMIFS('overall city offline'!$I$2:$I$2047,'overall city offline'!$A$2:$A$2047,$A49,'overall city offline'!$B$2:$B$2047,B$2))</f>
        <v>0.76628427027211798</v>
      </c>
      <c r="C49" s="37">
        <f>(SUMIFS('overall city offline'!$I$2:$I$2047,'overall city offline'!$A$2:$A$2047,$A49,'overall city offline'!$B$2:$B$2047,C$3)*SUMIFS('overall city offline'!$C$2:$C$2047,'overall city offline'!$A$2:$A$2047,$A49,'overall city offline'!$B$2:$B$2047,C$3))/(SUMIFS('overall city offline'!$I$2:$I$2047,'overall city offline'!$A$2:$A$2047,$A49,'overall city offline'!$B$2:$B$2047,C$2))</f>
        <v>0.84775958652506966</v>
      </c>
      <c r="D49" s="37">
        <f>(SUMIFS('overall city offline'!$I$2:$I$2047,'overall city offline'!$A$2:$A$2047,$A49,'overall city offline'!$B$2:$B$2047,D$3)*SUMIFS('overall city offline'!$C$2:$C$2047,'overall city offline'!$A$2:$A$2047,$A49,'overall city offline'!$B$2:$B$2047,D$3))/(SUMIFS('overall city offline'!$I$2:$I$2047,'overall city offline'!$A$2:$A$2047,$A49,'overall city offline'!$B$2:$B$2047,D$2))</f>
        <v>0.50410859288662879</v>
      </c>
      <c r="E49" s="37">
        <f>(SUMIFS('overall city offline'!$I$2:$I$2047,'overall city offline'!$A$2:$A$2047,$A49,'overall city offline'!$B$2:$B$2047,E$3)*SUMIFS('overall city offline'!$C$2:$C$2047,'overall city offline'!$A$2:$A$2047,$A49,'overall city offline'!$B$2:$B$2047,E$3))/(SUMIFS('overall city offline'!$I$2:$I$2047,'overall city offline'!$A$2:$A$2047,$A49,'overall city offline'!$B$2:$B$2047,E$2))</f>
        <v>7.9910988021106438E-2</v>
      </c>
      <c r="F49" s="37">
        <f>(SUMIFS('overall city offline'!$I$2:$I$2047,'overall city offline'!$A$2:$A$2047,$A49,'overall city offline'!$B$2:$B$2047,F$3)*SUMIFS('overall city offline'!$C$2:$C$2047,'overall city offline'!$A$2:$A$2047,$A49,'overall city offline'!$B$2:$B$2047,F$3))/(SUMIFS('overall city offline'!$I$2:$I$2047,'overall city offline'!$A$2:$A$2047,$A49,'overall city offline'!$B$2:$B$2047,F$2))</f>
        <v>0.12921644855398653</v>
      </c>
      <c r="G49" s="37">
        <f>(SUMIFS('overall city offline'!$I$2:$I$2047,'overall city offline'!$A$2:$A$2047,$A49,'overall city offline'!$B$2:$B$2047,G$3)*SUMIFS('overall city offline'!$C$2:$C$2047,'overall city offline'!$A$2:$A$2047,$A49,'overall city offline'!$B$2:$B$2047,G$3))/(SUMIFS('overall city offline'!$I$2:$I$2047,'overall city offline'!$A$2:$A$2047,$A49,'overall city offline'!$B$2:$B$2047,G$2))</f>
        <v>0.52005244117263938</v>
      </c>
      <c r="H49" s="37">
        <f>(SUMIFS('overall city offline'!$I$2:$I$2047,'overall city offline'!$A$2:$A$2047,$A49,'overall city offline'!$B$2:$B$2047,H$3)*SUMIFS('overall city offline'!$C$2:$C$2047,'overall city offline'!$A$2:$A$2047,$A49,'overall city offline'!$B$2:$B$2047,H$3))/(SUMIFS('overall city offline'!$I$2:$I$2047,'overall city offline'!$A$2:$A$2047,$A49,'overall city offline'!$B$2:$B$2047,H$2))</f>
        <v>0.88883410560862608</v>
      </c>
      <c r="I49" s="37">
        <f>(SUMIFS('overall city offline'!$I$2:$I$2047,'overall city offline'!$A$2:$A$2047,$A49,'overall city offline'!$B$2:$B$2047,I$3)*SUMIFS('overall city offline'!$C$2:$C$2047,'overall city offline'!$A$2:$A$2047,$A49,'overall city offline'!$B$2:$B$2047,I$3))/(SUMIFS('overall city offline'!$I$2:$I$2047,'overall city offline'!$A$2:$A$2047,$A49,'overall city offline'!$B$2:$B$2047,I$2))</f>
        <v>0.98947809555436816</v>
      </c>
      <c r="J49" s="37">
        <f>(SUMIFS('overall city offline'!$I$2:$I$2047,'overall city offline'!$A$2:$A$2047,$A49,'overall city offline'!$B$2:$B$2047,J$3)*SUMIFS('overall city offline'!$C$2:$C$2047,'overall city offline'!$A$2:$A$2047,$A49,'overall city offline'!$B$2:$B$2047,J$3))/(SUMIFS('overall city offline'!$I$2:$I$2047,'overall city offline'!$A$2:$A$2047,$A49,'overall city offline'!$B$2:$B$2047,J$2))</f>
        <v>0.85580010816139584</v>
      </c>
      <c r="K49" s="37">
        <f>(SUMIFS('overall city offline'!$I$2:$I$2047,'overall city offline'!$A$2:$A$2047,$A49,'overall city offline'!$B$2:$B$2047,K$3)*SUMIFS('overall city offline'!$C$2:$C$2047,'overall city offline'!$A$2:$A$2047,$A49,'overall city offline'!$B$2:$B$2047,K$3))/(SUMIFS('overall city offline'!$I$2:$I$2047,'overall city offline'!$A$2:$A$2047,$A49,'overall city offline'!$B$2:$B$2047,K$2))</f>
        <v>0.91397526796516504</v>
      </c>
      <c r="L49" s="37">
        <f>(SUMIFS('overall city offline'!$I$2:$I$2047,'overall city offline'!$A$2:$A$2047,$A49,'overall city offline'!$B$2:$B$2047,L$3)*SUMIFS('overall city offline'!$C$2:$C$2047,'overall city offline'!$A$2:$A$2047,$A49,'overall city offline'!$B$2:$B$2047,L$3))/(SUMIFS('overall city offline'!$I$2:$I$2047,'overall city offline'!$A$2:$A$2047,$A49,'overall city offline'!$B$2:$B$2047,L$2))</f>
        <v>0.23888843278653302</v>
      </c>
      <c r="M49" s="37">
        <f>(SUMIFS('overall city offline'!$I$2:$I$2047,'overall city offline'!$A$2:$A$2047,$A49,'overall city offline'!$B$2:$B$2047,M$3)*SUMIFS('overall city offline'!$C$2:$C$2047,'overall city offline'!$A$2:$A$2047,$A49,'overall city offline'!$B$2:$B$2047,M$3))/(SUMIFS('overall city offline'!$I$2:$I$2047,'overall city offline'!$A$2:$A$2047,$A49,'overall city offline'!$B$2:$B$2047,M$2))</f>
        <v>0.78791373258199981</v>
      </c>
      <c r="N49" s="37">
        <f>(SUMIFS('overall city offline'!$I$2:$I$2047,'overall city offline'!$A$2:$A$2047,$A49,'overall city offline'!$B$2:$B$2047,N$3)*SUMIFS('overall city offline'!$C$2:$C$2047,'overall city offline'!$A$2:$A$2047,$A49,'overall city offline'!$B$2:$B$2047,N$3))/(SUMIFS('overall city offline'!$I$2:$I$2047,'overall city offline'!$A$2:$A$2047,$A49,'overall city offline'!$B$2:$B$2047,N$2))</f>
        <v>0.10391682383814976</v>
      </c>
      <c r="O49" s="37">
        <f>(SUMIFS('overall city offline'!$I$2:$I$2047,'overall city offline'!$A$2:$A$2047,$A49,'overall city offline'!$B$2:$B$2047,O$3)*SUMIFS('overall city offline'!$C$2:$C$2047,'overall city offline'!$A$2:$A$2047,$A49,'overall city offline'!$B$2:$B$2047,O$3))/(SUMIFS('overall city offline'!$I$2:$I$2047,'overall city offline'!$A$2:$A$2047,$A49,'overall city offline'!$B$2:$B$2047,O$2))</f>
        <v>0.13317015678385502</v>
      </c>
      <c r="P49" s="37">
        <f>(SUMIFS('overall city offline'!$I$2:$I$2047,'overall city offline'!$A$2:$A$2047,$A49,'overall city offline'!$B$2:$B$2047,P$3)*SUMIFS('overall city offline'!$C$2:$C$2047,'overall city offline'!$A$2:$A$2047,$A49,'overall city offline'!$B$2:$B$2047,P$3))/(SUMIFS('overall city offline'!$I$2:$I$2047,'overall city offline'!$A$2:$A$2047,$A49,'overall city offline'!$B$2:$B$2047,P$2))</f>
        <v>0.16888729718294959</v>
      </c>
      <c r="Q49" s="37">
        <f>(SUMIFS('overall city offline'!$I$2:$I$2047,'overall city offline'!$A$2:$A$2047,$A49,'overall city offline'!$B$2:$B$2047,Q$3)*SUMIFS('overall city offline'!$C$2:$C$2047,'overall city offline'!$A$2:$A$2047,$A49,'overall city offline'!$B$2:$B$2047,Q$3))/(SUMIFS('overall city offline'!$I$2:$I$2047,'overall city offline'!$A$2:$A$2047,$A49,'overall city offline'!$B$2:$B$2047,Q$2))</f>
        <v>0.78850778143822253</v>
      </c>
      <c r="R49" s="37">
        <f>(SUMIFS('overall city offline'!$I$2:$I$2047,'overall city offline'!$A$2:$A$2047,$A49,'overall city offline'!$B$2:$B$2047,R$3)*SUMIFS('overall city offline'!$C$2:$C$2047,'overall city offline'!$A$2:$A$2047,$A49,'overall city offline'!$B$2:$B$2047,R$3))/(SUMIFS('overall city offline'!$I$2:$I$2047,'overall city offline'!$A$2:$A$2047,$A49,'overall city offline'!$B$2:$B$2047,R$2))</f>
        <v>0.96388876775155297</v>
      </c>
      <c r="S49" s="37">
        <f>(SUMIFS('overall city offline'!$I$2:$I$2047,'overall city offline'!$A$2:$A$2047,$A49,'overall city offline'!$B$2:$B$2047,S$3)*SUMIFS('overall city offline'!$C$2:$C$2047,'overall city offline'!$A$2:$A$2047,$A49,'overall city offline'!$B$2:$B$2047,S$3))/(SUMIFS('overall city offline'!$I$2:$I$2047,'overall city offline'!$A$2:$A$2047,$A49,'overall city offline'!$B$2:$B$2047,S$2))</f>
        <v>0.91074863509893156</v>
      </c>
      <c r="T49" s="37">
        <f>(SUMIFS('overall city offline'!$I$2:$I$2047,'overall city offline'!$A$2:$A$2047,$A49,'overall city offline'!$B$2:$B$2047,T$3)*SUMIFS('overall city offline'!$C$2:$C$2047,'overall city offline'!$A$2:$A$2047,$A49,'overall city offline'!$B$2:$B$2047,T$3))/(SUMIFS('overall city offline'!$I$2:$I$2047,'overall city offline'!$A$2:$A$2047,$A49,'overall city offline'!$B$2:$B$2047,T$2))</f>
        <v>0.92439205681287007</v>
      </c>
      <c r="U49" s="37">
        <f>(SUMIFS('overall city offline'!$I$2:$I$2047,'overall city offline'!$A$2:$A$2047,$A49,'overall city offline'!$B$2:$B$2047,U$3)*SUMIFS('overall city offline'!$C$2:$C$2047,'overall city offline'!$A$2:$A$2047,$A49,'overall city offline'!$B$2:$B$2047,U$3))/(SUMIFS('overall city offline'!$I$2:$I$2047,'overall city offline'!$A$2:$A$2047,$A49,'overall city offline'!$B$2:$B$2047,U$2))</f>
        <v>0.94580328811531289</v>
      </c>
      <c r="V49" s="37">
        <f>(SUMIFS('overall city offline'!$I$2:$I$2047,'overall city offline'!$A$2:$A$2047,$A49,'overall city offline'!$B$2:$B$2047,V$3)*SUMIFS('overall city offline'!$C$2:$C$2047,'overall city offline'!$A$2:$A$2047,$A49,'overall city offline'!$B$2:$B$2047,V$3))/(SUMIFS('overall city offline'!$I$2:$I$2047,'overall city offline'!$A$2:$A$2047,$A49,'overall city offline'!$B$2:$B$2047,V$2))</f>
        <v>0.8711188356238051</v>
      </c>
    </row>
    <row r="50" spans="1:22" x14ac:dyDescent="0.25">
      <c r="A50" s="5" t="s">
        <v>53</v>
      </c>
      <c r="B50" s="37">
        <f>(SUMIFS('overall city offline'!$I$2:$I$2047,'overall city offline'!$A$2:$A$2047,$A50,'overall city offline'!$B$2:$B$2047,B$3)*(SUMIFS('overall city offline'!$C$2:$C$2047,'overall city offline'!$A$2:$A$2047,$A50,'overall city offline'!$B$2:$B$2047,B$3)))/(SUMIFS('overall city offline'!$I$2:$I$2047,'overall city offline'!$A$2:$A$2047,$A50,'overall city offline'!$B$2:$B$2047,B$2))</f>
        <v>0.86982072407386979</v>
      </c>
      <c r="C50" s="37">
        <f>(SUMIFS('overall city offline'!$I$2:$I$2047,'overall city offline'!$A$2:$A$2047,$A50,'overall city offline'!$B$2:$B$2047,C$3)*SUMIFS('overall city offline'!$C$2:$C$2047,'overall city offline'!$A$2:$A$2047,$A50,'overall city offline'!$B$2:$B$2047,C$3))/(SUMIFS('overall city offline'!$I$2:$I$2047,'overall city offline'!$A$2:$A$2047,$A50,'overall city offline'!$B$2:$B$2047,C$2))</f>
        <v>0.97376311042675134</v>
      </c>
      <c r="D50" s="37">
        <f>(SUMIFS('overall city offline'!$I$2:$I$2047,'overall city offline'!$A$2:$A$2047,$A50,'overall city offline'!$B$2:$B$2047,D$3)*SUMIFS('overall city offline'!$C$2:$C$2047,'overall city offline'!$A$2:$A$2047,$A50,'overall city offline'!$B$2:$B$2047,D$3))/(SUMIFS('overall city offline'!$I$2:$I$2047,'overall city offline'!$A$2:$A$2047,$A50,'overall city offline'!$B$2:$B$2047,D$2))</f>
        <v>0.65944783902268134</v>
      </c>
      <c r="E50" s="37">
        <f>(SUMIFS('overall city offline'!$I$2:$I$2047,'overall city offline'!$A$2:$A$2047,$A50,'overall city offline'!$B$2:$B$2047,E$3)*SUMIFS('overall city offline'!$C$2:$C$2047,'overall city offline'!$A$2:$A$2047,$A50,'overall city offline'!$B$2:$B$2047,E$3))/(SUMIFS('overall city offline'!$I$2:$I$2047,'overall city offline'!$A$2:$A$2047,$A50,'overall city offline'!$B$2:$B$2047,E$2))</f>
        <v>8.9391302324099864E-2</v>
      </c>
      <c r="F50" s="37">
        <f>(SUMIFS('overall city offline'!$I$2:$I$2047,'overall city offline'!$A$2:$A$2047,$A50,'overall city offline'!$B$2:$B$2047,F$3)*SUMIFS('overall city offline'!$C$2:$C$2047,'overall city offline'!$A$2:$A$2047,$A50,'overall city offline'!$B$2:$B$2047,F$3))/(SUMIFS('overall city offline'!$I$2:$I$2047,'overall city offline'!$A$2:$A$2047,$A50,'overall city offline'!$B$2:$B$2047,F$2))</f>
        <v>0.1234123702636271</v>
      </c>
      <c r="G50" s="37">
        <f>(SUMIFS('overall city offline'!$I$2:$I$2047,'overall city offline'!$A$2:$A$2047,$A50,'overall city offline'!$B$2:$B$2047,G$3)*SUMIFS('overall city offline'!$C$2:$C$2047,'overall city offline'!$A$2:$A$2047,$A50,'overall city offline'!$B$2:$B$2047,G$3))/(SUMIFS('overall city offline'!$I$2:$I$2047,'overall city offline'!$A$2:$A$2047,$A50,'overall city offline'!$B$2:$B$2047,G$2))</f>
        <v>0.58356169406102298</v>
      </c>
      <c r="H50" s="37">
        <f>(SUMIFS('overall city offline'!$I$2:$I$2047,'overall city offline'!$A$2:$A$2047,$A50,'overall city offline'!$B$2:$B$2047,H$3)*SUMIFS('overall city offline'!$C$2:$C$2047,'overall city offline'!$A$2:$A$2047,$A50,'overall city offline'!$B$2:$B$2047,H$3))/(SUMIFS('overall city offline'!$I$2:$I$2047,'overall city offline'!$A$2:$A$2047,$A50,'overall city offline'!$B$2:$B$2047,H$2))</f>
        <v>0.90895279042609689</v>
      </c>
      <c r="I50" s="37">
        <f>(SUMIFS('overall city offline'!$I$2:$I$2047,'overall city offline'!$A$2:$A$2047,$A50,'overall city offline'!$B$2:$B$2047,I$3)*SUMIFS('overall city offline'!$C$2:$C$2047,'overall city offline'!$A$2:$A$2047,$A50,'overall city offline'!$B$2:$B$2047,I$3))/(SUMIFS('overall city offline'!$I$2:$I$2047,'overall city offline'!$A$2:$A$2047,$A50,'overall city offline'!$B$2:$B$2047,I$2))</f>
        <v>0.9212888284471441</v>
      </c>
      <c r="J50" s="37">
        <f>(SUMIFS('overall city offline'!$I$2:$I$2047,'overall city offline'!$A$2:$A$2047,$A50,'overall city offline'!$B$2:$B$2047,J$3)*SUMIFS('overall city offline'!$C$2:$C$2047,'overall city offline'!$A$2:$A$2047,$A50,'overall city offline'!$B$2:$B$2047,J$3))/(SUMIFS('overall city offline'!$I$2:$I$2047,'overall city offline'!$A$2:$A$2047,$A50,'overall city offline'!$B$2:$B$2047,J$2))</f>
        <v>0.90089074881200881</v>
      </c>
      <c r="K50" s="37">
        <f>(SUMIFS('overall city offline'!$I$2:$I$2047,'overall city offline'!$A$2:$A$2047,$A50,'overall city offline'!$B$2:$B$2047,K$3)*SUMIFS('overall city offline'!$C$2:$C$2047,'overall city offline'!$A$2:$A$2047,$A50,'overall city offline'!$B$2:$B$2047,K$3))/(SUMIFS('overall city offline'!$I$2:$I$2047,'overall city offline'!$A$2:$A$2047,$A50,'overall city offline'!$B$2:$B$2047,K$2))</f>
        <v>0.89973341510250526</v>
      </c>
      <c r="L50" s="37">
        <f>(SUMIFS('overall city offline'!$I$2:$I$2047,'overall city offline'!$A$2:$A$2047,$A50,'overall city offline'!$B$2:$B$2047,L$3)*SUMIFS('overall city offline'!$C$2:$C$2047,'overall city offline'!$A$2:$A$2047,$A50,'overall city offline'!$B$2:$B$2047,L$3))/(SUMIFS('overall city offline'!$I$2:$I$2047,'overall city offline'!$A$2:$A$2047,$A50,'overall city offline'!$B$2:$B$2047,L$2))</f>
        <v>0.27697436247917179</v>
      </c>
      <c r="M50" s="37">
        <f>(SUMIFS('overall city offline'!$I$2:$I$2047,'overall city offline'!$A$2:$A$2047,$A50,'overall city offline'!$B$2:$B$2047,M$3)*SUMIFS('overall city offline'!$C$2:$C$2047,'overall city offline'!$A$2:$A$2047,$A50,'overall city offline'!$B$2:$B$2047,M$3))/(SUMIFS('overall city offline'!$I$2:$I$2047,'overall city offline'!$A$2:$A$2047,$A50,'overall city offline'!$B$2:$B$2047,M$2))</f>
        <v>1.0886791204037325</v>
      </c>
      <c r="N50" s="37">
        <f>(SUMIFS('overall city offline'!$I$2:$I$2047,'overall city offline'!$A$2:$A$2047,$A50,'overall city offline'!$B$2:$B$2047,N$3)*SUMIFS('overall city offline'!$C$2:$C$2047,'overall city offline'!$A$2:$A$2047,$A50,'overall city offline'!$B$2:$B$2047,N$3))/(SUMIFS('overall city offline'!$I$2:$I$2047,'overall city offline'!$A$2:$A$2047,$A50,'overall city offline'!$B$2:$B$2047,N$2))</f>
        <v>0.15004872909739919</v>
      </c>
      <c r="O50" s="37">
        <f>(SUMIFS('overall city offline'!$I$2:$I$2047,'overall city offline'!$A$2:$A$2047,$A50,'overall city offline'!$B$2:$B$2047,O$3)*SUMIFS('overall city offline'!$C$2:$C$2047,'overall city offline'!$A$2:$A$2047,$A50,'overall city offline'!$B$2:$B$2047,O$3))/(SUMIFS('overall city offline'!$I$2:$I$2047,'overall city offline'!$A$2:$A$2047,$A50,'overall city offline'!$B$2:$B$2047,O$2))</f>
        <v>0.16414368392597051</v>
      </c>
      <c r="P50" s="37">
        <f>(SUMIFS('overall city offline'!$I$2:$I$2047,'overall city offline'!$A$2:$A$2047,$A50,'overall city offline'!$B$2:$B$2047,P$3)*SUMIFS('overall city offline'!$C$2:$C$2047,'overall city offline'!$A$2:$A$2047,$A50,'overall city offline'!$B$2:$B$2047,P$3))/(SUMIFS('overall city offline'!$I$2:$I$2047,'overall city offline'!$A$2:$A$2047,$A50,'overall city offline'!$B$2:$B$2047,P$2))</f>
        <v>0.20358286251637378</v>
      </c>
      <c r="Q50" s="37">
        <f>(SUMIFS('overall city offline'!$I$2:$I$2047,'overall city offline'!$A$2:$A$2047,$A50,'overall city offline'!$B$2:$B$2047,Q$3)*SUMIFS('overall city offline'!$C$2:$C$2047,'overall city offline'!$A$2:$A$2047,$A50,'overall city offline'!$B$2:$B$2047,Q$3))/(SUMIFS('overall city offline'!$I$2:$I$2047,'overall city offline'!$A$2:$A$2047,$A50,'overall city offline'!$B$2:$B$2047,Q$2))</f>
        <v>0.93611202890585377</v>
      </c>
      <c r="R50" s="37">
        <f>(SUMIFS('overall city offline'!$I$2:$I$2047,'overall city offline'!$A$2:$A$2047,$A50,'overall city offline'!$B$2:$B$2047,R$3)*SUMIFS('overall city offline'!$C$2:$C$2047,'overall city offline'!$A$2:$A$2047,$A50,'overall city offline'!$B$2:$B$2047,R$3))/(SUMIFS('overall city offline'!$I$2:$I$2047,'overall city offline'!$A$2:$A$2047,$A50,'overall city offline'!$B$2:$B$2047,R$2))</f>
        <v>1.0317176486339017</v>
      </c>
      <c r="S50" s="37">
        <f>(SUMIFS('overall city offline'!$I$2:$I$2047,'overall city offline'!$A$2:$A$2047,$A50,'overall city offline'!$B$2:$B$2047,S$3)*SUMIFS('overall city offline'!$C$2:$C$2047,'overall city offline'!$A$2:$A$2047,$A50,'overall city offline'!$B$2:$B$2047,S$3))/(SUMIFS('overall city offline'!$I$2:$I$2047,'overall city offline'!$A$2:$A$2047,$A50,'overall city offline'!$B$2:$B$2047,S$2))</f>
        <v>0.9705031594148178</v>
      </c>
      <c r="T50" s="37">
        <f>(SUMIFS('overall city offline'!$I$2:$I$2047,'overall city offline'!$A$2:$A$2047,$A50,'overall city offline'!$B$2:$B$2047,T$3)*SUMIFS('overall city offline'!$C$2:$C$2047,'overall city offline'!$A$2:$A$2047,$A50,'overall city offline'!$B$2:$B$2047,T$3))/(SUMIFS('overall city offline'!$I$2:$I$2047,'overall city offline'!$A$2:$A$2047,$A50,'overall city offline'!$B$2:$B$2047,T$2))</f>
        <v>1.0234230897187346</v>
      </c>
      <c r="U50" s="37">
        <f>(SUMIFS('overall city offline'!$I$2:$I$2047,'overall city offline'!$A$2:$A$2047,$A50,'overall city offline'!$B$2:$B$2047,U$3)*SUMIFS('overall city offline'!$C$2:$C$2047,'overall city offline'!$A$2:$A$2047,$A50,'overall city offline'!$B$2:$B$2047,U$3))/(SUMIFS('overall city offline'!$I$2:$I$2047,'overall city offline'!$A$2:$A$2047,$A50,'overall city offline'!$B$2:$B$2047,U$2))</f>
        <v>0.98765570493194033</v>
      </c>
      <c r="V50" s="37">
        <f>(SUMIFS('overall city offline'!$I$2:$I$2047,'overall city offline'!$A$2:$A$2047,$A50,'overall city offline'!$B$2:$B$2047,V$3)*SUMIFS('overall city offline'!$C$2:$C$2047,'overall city offline'!$A$2:$A$2047,$A50,'overall city offline'!$B$2:$B$2047,V$3))/(SUMIFS('overall city offline'!$I$2:$I$2047,'overall city offline'!$A$2:$A$2047,$A50,'overall city offline'!$B$2:$B$2047,V$2))</f>
        <v>0.96376284468122264</v>
      </c>
    </row>
    <row r="51" spans="1:22" x14ac:dyDescent="0.25">
      <c r="A51" s="5" t="s">
        <v>54</v>
      </c>
      <c r="B51" s="37">
        <f>(SUMIFS('overall city offline'!$I$2:$I$2047,'overall city offline'!$A$2:$A$2047,$A51,'overall city offline'!$B$2:$B$2047,B$3)*(SUMIFS('overall city offline'!$C$2:$C$2047,'overall city offline'!$A$2:$A$2047,$A51,'overall city offline'!$B$2:$B$2047,B$3)))/(SUMIFS('overall city offline'!$I$2:$I$2047,'overall city offline'!$A$2:$A$2047,$A51,'overall city offline'!$B$2:$B$2047,B$2))</f>
        <v>0.79299775134860084</v>
      </c>
      <c r="C51" s="37">
        <f>(SUMIFS('overall city offline'!$I$2:$I$2047,'overall city offline'!$A$2:$A$2047,$A51,'overall city offline'!$B$2:$B$2047,C$3)*SUMIFS('overall city offline'!$C$2:$C$2047,'overall city offline'!$A$2:$A$2047,$A51,'overall city offline'!$B$2:$B$2047,C$3))/(SUMIFS('overall city offline'!$I$2:$I$2047,'overall city offline'!$A$2:$A$2047,$A51,'overall city offline'!$B$2:$B$2047,C$2))</f>
        <v>0.83833252215610343</v>
      </c>
      <c r="D51" s="37">
        <f>(SUMIFS('overall city offline'!$I$2:$I$2047,'overall city offline'!$A$2:$A$2047,$A51,'overall city offline'!$B$2:$B$2047,D$3)*SUMIFS('overall city offline'!$C$2:$C$2047,'overall city offline'!$A$2:$A$2047,$A51,'overall city offline'!$B$2:$B$2047,D$3))/(SUMIFS('overall city offline'!$I$2:$I$2047,'overall city offline'!$A$2:$A$2047,$A51,'overall city offline'!$B$2:$B$2047,D$2))</f>
        <v>0.4970724484404262</v>
      </c>
      <c r="E51" s="37">
        <f>(SUMIFS('overall city offline'!$I$2:$I$2047,'overall city offline'!$A$2:$A$2047,$A51,'overall city offline'!$B$2:$B$2047,E$3)*SUMIFS('overall city offline'!$C$2:$C$2047,'overall city offline'!$A$2:$A$2047,$A51,'overall city offline'!$B$2:$B$2047,E$3))/(SUMIFS('overall city offline'!$I$2:$I$2047,'overall city offline'!$A$2:$A$2047,$A51,'overall city offline'!$B$2:$B$2047,E$2))</f>
        <v>7.9497599318587492E-2</v>
      </c>
      <c r="F51" s="37">
        <f>(SUMIFS('overall city offline'!$I$2:$I$2047,'overall city offline'!$A$2:$A$2047,$A51,'overall city offline'!$B$2:$B$2047,F$3)*SUMIFS('overall city offline'!$C$2:$C$2047,'overall city offline'!$A$2:$A$2047,$A51,'overall city offline'!$B$2:$B$2047,F$3))/(SUMIFS('overall city offline'!$I$2:$I$2047,'overall city offline'!$A$2:$A$2047,$A51,'overall city offline'!$B$2:$B$2047,F$2))</f>
        <v>0.13432769397246277</v>
      </c>
      <c r="G51" s="37">
        <f>(SUMIFS('overall city offline'!$I$2:$I$2047,'overall city offline'!$A$2:$A$2047,$A51,'overall city offline'!$B$2:$B$2047,G$3)*SUMIFS('overall city offline'!$C$2:$C$2047,'overall city offline'!$A$2:$A$2047,$A51,'overall city offline'!$B$2:$B$2047,G$3))/(SUMIFS('overall city offline'!$I$2:$I$2047,'overall city offline'!$A$2:$A$2047,$A51,'overall city offline'!$B$2:$B$2047,G$2))</f>
        <v>0.42340667372504015</v>
      </c>
      <c r="H51" s="37">
        <f>(SUMIFS('overall city offline'!$I$2:$I$2047,'overall city offline'!$A$2:$A$2047,$A51,'overall city offline'!$B$2:$B$2047,H$3)*SUMIFS('overall city offline'!$C$2:$C$2047,'overall city offline'!$A$2:$A$2047,$A51,'overall city offline'!$B$2:$B$2047,H$3))/(SUMIFS('overall city offline'!$I$2:$I$2047,'overall city offline'!$A$2:$A$2047,$A51,'overall city offline'!$B$2:$B$2047,H$2))</f>
        <v>0.74915230295820701</v>
      </c>
      <c r="I51" s="37">
        <f>(SUMIFS('overall city offline'!$I$2:$I$2047,'overall city offline'!$A$2:$A$2047,$A51,'overall city offline'!$B$2:$B$2047,I$3)*SUMIFS('overall city offline'!$C$2:$C$2047,'overall city offline'!$A$2:$A$2047,$A51,'overall city offline'!$B$2:$B$2047,I$3))/(SUMIFS('overall city offline'!$I$2:$I$2047,'overall city offline'!$A$2:$A$2047,$A51,'overall city offline'!$B$2:$B$2047,I$2))</f>
        <v>0.83594340666679734</v>
      </c>
      <c r="J51" s="37">
        <f>(SUMIFS('overall city offline'!$I$2:$I$2047,'overall city offline'!$A$2:$A$2047,$A51,'overall city offline'!$B$2:$B$2047,J$3)*SUMIFS('overall city offline'!$C$2:$C$2047,'overall city offline'!$A$2:$A$2047,$A51,'overall city offline'!$B$2:$B$2047,J$3))/(SUMIFS('overall city offline'!$I$2:$I$2047,'overall city offline'!$A$2:$A$2047,$A51,'overall city offline'!$B$2:$B$2047,J$2))</f>
        <v>0.73745258078182707</v>
      </c>
      <c r="K51" s="37">
        <f>(SUMIFS('overall city offline'!$I$2:$I$2047,'overall city offline'!$A$2:$A$2047,$A51,'overall city offline'!$B$2:$B$2047,K$3)*SUMIFS('overall city offline'!$C$2:$C$2047,'overall city offline'!$A$2:$A$2047,$A51,'overall city offline'!$B$2:$B$2047,K$3))/(SUMIFS('overall city offline'!$I$2:$I$2047,'overall city offline'!$A$2:$A$2047,$A51,'overall city offline'!$B$2:$B$2047,K$2))</f>
        <v>0.82396295296633726</v>
      </c>
      <c r="L51" s="37">
        <f>(SUMIFS('overall city offline'!$I$2:$I$2047,'overall city offline'!$A$2:$A$2047,$A51,'overall city offline'!$B$2:$B$2047,L$3)*SUMIFS('overall city offline'!$C$2:$C$2047,'overall city offline'!$A$2:$A$2047,$A51,'overall city offline'!$B$2:$B$2047,L$3))/(SUMIFS('overall city offline'!$I$2:$I$2047,'overall city offline'!$A$2:$A$2047,$A51,'overall city offline'!$B$2:$B$2047,L$2))</f>
        <v>0.24612074238422693</v>
      </c>
      <c r="M51" s="37">
        <f>(SUMIFS('overall city offline'!$I$2:$I$2047,'overall city offline'!$A$2:$A$2047,$A51,'overall city offline'!$B$2:$B$2047,M$3)*SUMIFS('overall city offline'!$C$2:$C$2047,'overall city offline'!$A$2:$A$2047,$A51,'overall city offline'!$B$2:$B$2047,M$3))/(SUMIFS('overall city offline'!$I$2:$I$2047,'overall city offline'!$A$2:$A$2047,$A51,'overall city offline'!$B$2:$B$2047,M$2))</f>
        <v>0.72031871250664969</v>
      </c>
      <c r="N51" s="37">
        <f>(SUMIFS('overall city offline'!$I$2:$I$2047,'overall city offline'!$A$2:$A$2047,$A51,'overall city offline'!$B$2:$B$2047,N$3)*SUMIFS('overall city offline'!$C$2:$C$2047,'overall city offline'!$A$2:$A$2047,$A51,'overall city offline'!$B$2:$B$2047,N$3))/(SUMIFS('overall city offline'!$I$2:$I$2047,'overall city offline'!$A$2:$A$2047,$A51,'overall city offline'!$B$2:$B$2047,N$2))</f>
        <v>0.11944596723380495</v>
      </c>
      <c r="O51" s="37">
        <f>(SUMIFS('overall city offline'!$I$2:$I$2047,'overall city offline'!$A$2:$A$2047,$A51,'overall city offline'!$B$2:$B$2047,O$3)*SUMIFS('overall city offline'!$C$2:$C$2047,'overall city offline'!$A$2:$A$2047,$A51,'overall city offline'!$B$2:$B$2047,O$3))/(SUMIFS('overall city offline'!$I$2:$I$2047,'overall city offline'!$A$2:$A$2047,$A51,'overall city offline'!$B$2:$B$2047,O$2))</f>
        <v>0.14827742739012909</v>
      </c>
      <c r="P51" s="37">
        <f>(SUMIFS('overall city offline'!$I$2:$I$2047,'overall city offline'!$A$2:$A$2047,$A51,'overall city offline'!$B$2:$B$2047,P$3)*SUMIFS('overall city offline'!$C$2:$C$2047,'overall city offline'!$A$2:$A$2047,$A51,'overall city offline'!$B$2:$B$2047,P$3))/(SUMIFS('overall city offline'!$I$2:$I$2047,'overall city offline'!$A$2:$A$2047,$A51,'overall city offline'!$B$2:$B$2047,P$2))</f>
        <v>0.18626697038973264</v>
      </c>
      <c r="Q51" s="37">
        <f>(SUMIFS('overall city offline'!$I$2:$I$2047,'overall city offline'!$A$2:$A$2047,$A51,'overall city offline'!$B$2:$B$2047,Q$3)*SUMIFS('overall city offline'!$C$2:$C$2047,'overall city offline'!$A$2:$A$2047,$A51,'overall city offline'!$B$2:$B$2047,Q$3))/(SUMIFS('overall city offline'!$I$2:$I$2047,'overall city offline'!$A$2:$A$2047,$A51,'overall city offline'!$B$2:$B$2047,Q$2))</f>
        <v>0.76822491099011669</v>
      </c>
      <c r="R51" s="37">
        <f>(SUMIFS('overall city offline'!$I$2:$I$2047,'overall city offline'!$A$2:$A$2047,$A51,'overall city offline'!$B$2:$B$2047,R$3)*SUMIFS('overall city offline'!$C$2:$C$2047,'overall city offline'!$A$2:$A$2047,$A51,'overall city offline'!$B$2:$B$2047,R$3))/(SUMIFS('overall city offline'!$I$2:$I$2047,'overall city offline'!$A$2:$A$2047,$A51,'overall city offline'!$B$2:$B$2047,R$2))</f>
        <v>0.90475073771757475</v>
      </c>
      <c r="S51" s="37">
        <f>(SUMIFS('overall city offline'!$I$2:$I$2047,'overall city offline'!$A$2:$A$2047,$A51,'overall city offline'!$B$2:$B$2047,S$3)*SUMIFS('overall city offline'!$C$2:$C$2047,'overall city offline'!$A$2:$A$2047,$A51,'overall city offline'!$B$2:$B$2047,S$3))/(SUMIFS('overall city offline'!$I$2:$I$2047,'overall city offline'!$A$2:$A$2047,$A51,'overall city offline'!$B$2:$B$2047,S$2))</f>
        <v>0.79068009702078235</v>
      </c>
      <c r="T51" s="37">
        <f>(SUMIFS('overall city offline'!$I$2:$I$2047,'overall city offline'!$A$2:$A$2047,$A51,'overall city offline'!$B$2:$B$2047,T$3)*SUMIFS('overall city offline'!$C$2:$C$2047,'overall city offline'!$A$2:$A$2047,$A51,'overall city offline'!$B$2:$B$2047,T$3))/(SUMIFS('overall city offline'!$I$2:$I$2047,'overall city offline'!$A$2:$A$2047,$A51,'overall city offline'!$B$2:$B$2047,T$2))</f>
        <v>0.86516616699454163</v>
      </c>
      <c r="U51" s="37">
        <f>(SUMIFS('overall city offline'!$I$2:$I$2047,'overall city offline'!$A$2:$A$2047,$A51,'overall city offline'!$B$2:$B$2047,U$3)*SUMIFS('overall city offline'!$C$2:$C$2047,'overall city offline'!$A$2:$A$2047,$A51,'overall city offline'!$B$2:$B$2047,U$3))/(SUMIFS('overall city offline'!$I$2:$I$2047,'overall city offline'!$A$2:$A$2047,$A51,'overall city offline'!$B$2:$B$2047,U$2))</f>
        <v>0.87822303606257757</v>
      </c>
      <c r="V51" s="37">
        <f>(SUMIFS('overall city offline'!$I$2:$I$2047,'overall city offline'!$A$2:$A$2047,$A51,'overall city offline'!$B$2:$B$2047,V$3)*SUMIFS('overall city offline'!$C$2:$C$2047,'overall city offline'!$A$2:$A$2047,$A51,'overall city offline'!$B$2:$B$2047,V$3))/(SUMIFS('overall city offline'!$I$2:$I$2047,'overall city offline'!$A$2:$A$2047,$A51,'overall city offline'!$B$2:$B$2047,V$2))</f>
        <v>0.8091198202870985</v>
      </c>
    </row>
    <row r="52" spans="1:22" x14ac:dyDescent="0.25">
      <c r="A52" s="5" t="s">
        <v>55</v>
      </c>
      <c r="B52" s="37">
        <f>(SUMIFS('overall city offline'!$I$2:$I$2047,'overall city offline'!$A$2:$A$2047,$A52,'overall city offline'!$B$2:$B$2047,B$3)*(SUMIFS('overall city offline'!$C$2:$C$2047,'overall city offline'!$A$2:$A$2047,$A52,'overall city offline'!$B$2:$B$2047,B$3)))/(SUMIFS('overall city offline'!$I$2:$I$2047,'overall city offline'!$A$2:$A$2047,$A52,'overall city offline'!$B$2:$B$2047,B$2))</f>
        <v>0.83538304462974533</v>
      </c>
      <c r="C52" s="37">
        <f>(SUMIFS('overall city offline'!$I$2:$I$2047,'overall city offline'!$A$2:$A$2047,$A52,'overall city offline'!$B$2:$B$2047,C$3)*SUMIFS('overall city offline'!$C$2:$C$2047,'overall city offline'!$A$2:$A$2047,$A52,'overall city offline'!$B$2:$B$2047,C$3))/(SUMIFS('overall city offline'!$I$2:$I$2047,'overall city offline'!$A$2:$A$2047,$A52,'overall city offline'!$B$2:$B$2047,C$2))</f>
        <v>0.89513241953263689</v>
      </c>
      <c r="D52" s="37">
        <f>(SUMIFS('overall city offline'!$I$2:$I$2047,'overall city offline'!$A$2:$A$2047,$A52,'overall city offline'!$B$2:$B$2047,D$3)*SUMIFS('overall city offline'!$C$2:$C$2047,'overall city offline'!$A$2:$A$2047,$A52,'overall city offline'!$B$2:$B$2047,D$3))/(SUMIFS('overall city offline'!$I$2:$I$2047,'overall city offline'!$A$2:$A$2047,$A52,'overall city offline'!$B$2:$B$2047,D$2))</f>
        <v>0.51647615968135041</v>
      </c>
      <c r="E52" s="37">
        <f>(SUMIFS('overall city offline'!$I$2:$I$2047,'overall city offline'!$A$2:$A$2047,$A52,'overall city offline'!$B$2:$B$2047,E$3)*SUMIFS('overall city offline'!$C$2:$C$2047,'overall city offline'!$A$2:$A$2047,$A52,'overall city offline'!$B$2:$B$2047,E$3))/(SUMIFS('overall city offline'!$I$2:$I$2047,'overall city offline'!$A$2:$A$2047,$A52,'overall city offline'!$B$2:$B$2047,E$2))</f>
        <v>5.4987914356280074E-2</v>
      </c>
      <c r="F52" s="37">
        <f>(SUMIFS('overall city offline'!$I$2:$I$2047,'overall city offline'!$A$2:$A$2047,$A52,'overall city offline'!$B$2:$B$2047,F$3)*SUMIFS('overall city offline'!$C$2:$C$2047,'overall city offline'!$A$2:$A$2047,$A52,'overall city offline'!$B$2:$B$2047,F$3))/(SUMIFS('overall city offline'!$I$2:$I$2047,'overall city offline'!$A$2:$A$2047,$A52,'overall city offline'!$B$2:$B$2047,F$2))</f>
        <v>9.2246204484652067E-2</v>
      </c>
      <c r="G52" s="37">
        <f>(SUMIFS('overall city offline'!$I$2:$I$2047,'overall city offline'!$A$2:$A$2047,$A52,'overall city offline'!$B$2:$B$2047,G$3)*SUMIFS('overall city offline'!$C$2:$C$2047,'overall city offline'!$A$2:$A$2047,$A52,'overall city offline'!$B$2:$B$2047,G$3))/(SUMIFS('overall city offline'!$I$2:$I$2047,'overall city offline'!$A$2:$A$2047,$A52,'overall city offline'!$B$2:$B$2047,G$2))</f>
        <v>0.49462036341423654</v>
      </c>
      <c r="H52" s="37">
        <f>(SUMIFS('overall city offline'!$I$2:$I$2047,'overall city offline'!$A$2:$A$2047,$A52,'overall city offline'!$B$2:$B$2047,H$3)*SUMIFS('overall city offline'!$C$2:$C$2047,'overall city offline'!$A$2:$A$2047,$A52,'overall city offline'!$B$2:$B$2047,H$3))/(SUMIFS('overall city offline'!$I$2:$I$2047,'overall city offline'!$A$2:$A$2047,$A52,'overall city offline'!$B$2:$B$2047,H$2))</f>
        <v>0.85563796371399281</v>
      </c>
      <c r="I52" s="37">
        <f>(SUMIFS('overall city offline'!$I$2:$I$2047,'overall city offline'!$A$2:$A$2047,$A52,'overall city offline'!$B$2:$B$2047,I$3)*SUMIFS('overall city offline'!$C$2:$C$2047,'overall city offline'!$A$2:$A$2047,$A52,'overall city offline'!$B$2:$B$2047,I$3))/(SUMIFS('overall city offline'!$I$2:$I$2047,'overall city offline'!$A$2:$A$2047,$A52,'overall city offline'!$B$2:$B$2047,I$2))</f>
        <v>0.93486428632343499</v>
      </c>
      <c r="J52" s="37">
        <f>(SUMIFS('overall city offline'!$I$2:$I$2047,'overall city offline'!$A$2:$A$2047,$A52,'overall city offline'!$B$2:$B$2047,J$3)*SUMIFS('overall city offline'!$C$2:$C$2047,'overall city offline'!$A$2:$A$2047,$A52,'overall city offline'!$B$2:$B$2047,J$3))/(SUMIFS('overall city offline'!$I$2:$I$2047,'overall city offline'!$A$2:$A$2047,$A52,'overall city offline'!$B$2:$B$2047,J$2))</f>
        <v>0.85947283193464263</v>
      </c>
      <c r="K52" s="37">
        <f>(SUMIFS('overall city offline'!$I$2:$I$2047,'overall city offline'!$A$2:$A$2047,$A52,'overall city offline'!$B$2:$B$2047,K$3)*SUMIFS('overall city offline'!$C$2:$C$2047,'overall city offline'!$A$2:$A$2047,$A52,'overall city offline'!$B$2:$B$2047,K$3))/(SUMIFS('overall city offline'!$I$2:$I$2047,'overall city offline'!$A$2:$A$2047,$A52,'overall city offline'!$B$2:$B$2047,K$2))</f>
        <v>0.89953802978126363</v>
      </c>
      <c r="L52" s="37">
        <f>(SUMIFS('overall city offline'!$I$2:$I$2047,'overall city offline'!$A$2:$A$2047,$A52,'overall city offline'!$B$2:$B$2047,L$3)*SUMIFS('overall city offline'!$C$2:$C$2047,'overall city offline'!$A$2:$A$2047,$A52,'overall city offline'!$B$2:$B$2047,L$3))/(SUMIFS('overall city offline'!$I$2:$I$2047,'overall city offline'!$A$2:$A$2047,$A52,'overall city offline'!$B$2:$B$2047,L$2))</f>
        <v>0.23031894312694121</v>
      </c>
      <c r="M52" s="37">
        <f>(SUMIFS('overall city offline'!$I$2:$I$2047,'overall city offline'!$A$2:$A$2047,$A52,'overall city offline'!$B$2:$B$2047,M$3)*SUMIFS('overall city offline'!$C$2:$C$2047,'overall city offline'!$A$2:$A$2047,$A52,'overall city offline'!$B$2:$B$2047,M$3))/(SUMIFS('overall city offline'!$I$2:$I$2047,'overall city offline'!$A$2:$A$2047,$A52,'overall city offline'!$B$2:$B$2047,M$2))</f>
        <v>1.0598353456207235</v>
      </c>
      <c r="N52" s="37">
        <f>(SUMIFS('overall city offline'!$I$2:$I$2047,'overall city offline'!$A$2:$A$2047,$A52,'overall city offline'!$B$2:$B$2047,N$3)*SUMIFS('overall city offline'!$C$2:$C$2047,'overall city offline'!$A$2:$A$2047,$A52,'overall city offline'!$B$2:$B$2047,N$3))/(SUMIFS('overall city offline'!$I$2:$I$2047,'overall city offline'!$A$2:$A$2047,$A52,'overall city offline'!$B$2:$B$2047,N$2))</f>
        <v>0.15611862698323836</v>
      </c>
      <c r="O52" s="37">
        <f>(SUMIFS('overall city offline'!$I$2:$I$2047,'overall city offline'!$A$2:$A$2047,$A52,'overall city offline'!$B$2:$B$2047,O$3)*SUMIFS('overall city offline'!$C$2:$C$2047,'overall city offline'!$A$2:$A$2047,$A52,'overall city offline'!$B$2:$B$2047,O$3))/(SUMIFS('overall city offline'!$I$2:$I$2047,'overall city offline'!$A$2:$A$2047,$A52,'overall city offline'!$B$2:$B$2047,O$2))</f>
        <v>0.1039559913436898</v>
      </c>
      <c r="P52" s="37">
        <f>(SUMIFS('overall city offline'!$I$2:$I$2047,'overall city offline'!$A$2:$A$2047,$A52,'overall city offline'!$B$2:$B$2047,P$3)*SUMIFS('overall city offline'!$C$2:$C$2047,'overall city offline'!$A$2:$A$2047,$A52,'overall city offline'!$B$2:$B$2047,P$3))/(SUMIFS('overall city offline'!$I$2:$I$2047,'overall city offline'!$A$2:$A$2047,$A52,'overall city offline'!$B$2:$B$2047,P$2))</f>
        <v>0.12613923586915282</v>
      </c>
      <c r="Q52" s="37">
        <f>(SUMIFS('overall city offline'!$I$2:$I$2047,'overall city offline'!$A$2:$A$2047,$A52,'overall city offline'!$B$2:$B$2047,Q$3)*SUMIFS('overall city offline'!$C$2:$C$2047,'overall city offline'!$A$2:$A$2047,$A52,'overall city offline'!$B$2:$B$2047,Q$3))/(SUMIFS('overall city offline'!$I$2:$I$2047,'overall city offline'!$A$2:$A$2047,$A52,'overall city offline'!$B$2:$B$2047,Q$2))</f>
        <v>0.8312310210221997</v>
      </c>
      <c r="R52" s="37">
        <f>(SUMIFS('overall city offline'!$I$2:$I$2047,'overall city offline'!$A$2:$A$2047,$A52,'overall city offline'!$B$2:$B$2047,R$3)*SUMIFS('overall city offline'!$C$2:$C$2047,'overall city offline'!$A$2:$A$2047,$A52,'overall city offline'!$B$2:$B$2047,R$3))/(SUMIFS('overall city offline'!$I$2:$I$2047,'overall city offline'!$A$2:$A$2047,$A52,'overall city offline'!$B$2:$B$2047,R$2))</f>
        <v>0.99323653195162154</v>
      </c>
      <c r="S52" s="37">
        <f>(SUMIFS('overall city offline'!$I$2:$I$2047,'overall city offline'!$A$2:$A$2047,$A52,'overall city offline'!$B$2:$B$2047,S$3)*SUMIFS('overall city offline'!$C$2:$C$2047,'overall city offline'!$A$2:$A$2047,$A52,'overall city offline'!$B$2:$B$2047,S$3))/(SUMIFS('overall city offline'!$I$2:$I$2047,'overall city offline'!$A$2:$A$2047,$A52,'overall city offline'!$B$2:$B$2047,S$2))</f>
        <v>0.94012499928036841</v>
      </c>
      <c r="T52" s="37">
        <f>(SUMIFS('overall city offline'!$I$2:$I$2047,'overall city offline'!$A$2:$A$2047,$A52,'overall city offline'!$B$2:$B$2047,T$3)*SUMIFS('overall city offline'!$C$2:$C$2047,'overall city offline'!$A$2:$A$2047,$A52,'overall city offline'!$B$2:$B$2047,T$3))/(SUMIFS('overall city offline'!$I$2:$I$2047,'overall city offline'!$A$2:$A$2047,$A52,'overall city offline'!$B$2:$B$2047,T$2))</f>
        <v>0.98463282922911788</v>
      </c>
      <c r="U52" s="37">
        <f>(SUMIFS('overall city offline'!$I$2:$I$2047,'overall city offline'!$A$2:$A$2047,$A52,'overall city offline'!$B$2:$B$2047,U$3)*SUMIFS('overall city offline'!$C$2:$C$2047,'overall city offline'!$A$2:$A$2047,$A52,'overall city offline'!$B$2:$B$2047,U$3))/(SUMIFS('overall city offline'!$I$2:$I$2047,'overall city offline'!$A$2:$A$2047,$A52,'overall city offline'!$B$2:$B$2047,U$2))</f>
        <v>1.0529994683621515</v>
      </c>
      <c r="V52" s="37">
        <f>(SUMIFS('overall city offline'!$I$2:$I$2047,'overall city offline'!$A$2:$A$2047,$A52,'overall city offline'!$B$2:$B$2047,V$3)*SUMIFS('overall city offline'!$C$2:$C$2047,'overall city offline'!$A$2:$A$2047,$A52,'overall city offline'!$B$2:$B$2047,V$3))/(SUMIFS('overall city offline'!$I$2:$I$2047,'overall city offline'!$A$2:$A$2047,$A52,'overall city offline'!$B$2:$B$2047,V$2))</f>
        <v>0.96286968776294324</v>
      </c>
    </row>
    <row r="53" spans="1:22" x14ac:dyDescent="0.25">
      <c r="A53" s="5" t="s">
        <v>56</v>
      </c>
      <c r="B53" s="37">
        <f>(SUMIFS('overall city offline'!$I$2:$I$2047,'overall city offline'!$A$2:$A$2047,$A53,'overall city offline'!$B$2:$B$2047,B$3)*(SUMIFS('overall city offline'!$C$2:$C$2047,'overall city offline'!$A$2:$A$2047,$A53,'overall city offline'!$B$2:$B$2047,B$3)))/(SUMIFS('overall city offline'!$I$2:$I$2047,'overall city offline'!$A$2:$A$2047,$A53,'overall city offline'!$B$2:$B$2047,B$2))</f>
        <v>0.83134386001380434</v>
      </c>
      <c r="C53" s="37">
        <f>(SUMIFS('overall city offline'!$I$2:$I$2047,'overall city offline'!$A$2:$A$2047,$A53,'overall city offline'!$B$2:$B$2047,C$3)*SUMIFS('overall city offline'!$C$2:$C$2047,'overall city offline'!$A$2:$A$2047,$A53,'overall city offline'!$B$2:$B$2047,C$3))/(SUMIFS('overall city offline'!$I$2:$I$2047,'overall city offline'!$A$2:$A$2047,$A53,'overall city offline'!$B$2:$B$2047,C$2))</f>
        <v>0.78422646676548957</v>
      </c>
      <c r="D53" s="37">
        <f>(SUMIFS('overall city offline'!$I$2:$I$2047,'overall city offline'!$A$2:$A$2047,$A53,'overall city offline'!$B$2:$B$2047,D$3)*SUMIFS('overall city offline'!$C$2:$C$2047,'overall city offline'!$A$2:$A$2047,$A53,'overall city offline'!$B$2:$B$2047,D$3))/(SUMIFS('overall city offline'!$I$2:$I$2047,'overall city offline'!$A$2:$A$2047,$A53,'overall city offline'!$B$2:$B$2047,D$2))</f>
        <v>0.47431104425920878</v>
      </c>
      <c r="E53" s="37">
        <f>(SUMIFS('overall city offline'!$I$2:$I$2047,'overall city offline'!$A$2:$A$2047,$A53,'overall city offline'!$B$2:$B$2047,E$3)*SUMIFS('overall city offline'!$C$2:$C$2047,'overall city offline'!$A$2:$A$2047,$A53,'overall city offline'!$B$2:$B$2047,E$3))/(SUMIFS('overall city offline'!$I$2:$I$2047,'overall city offline'!$A$2:$A$2047,$A53,'overall city offline'!$B$2:$B$2047,E$2))</f>
        <v>3.622002593288192E-2</v>
      </c>
      <c r="F53" s="37">
        <f>(SUMIFS('overall city offline'!$I$2:$I$2047,'overall city offline'!$A$2:$A$2047,$A53,'overall city offline'!$B$2:$B$2047,F$3)*SUMIFS('overall city offline'!$C$2:$C$2047,'overall city offline'!$A$2:$A$2047,$A53,'overall city offline'!$B$2:$B$2047,F$3))/(SUMIFS('overall city offline'!$I$2:$I$2047,'overall city offline'!$A$2:$A$2047,$A53,'overall city offline'!$B$2:$B$2047,F$2))</f>
        <v>7.2576760508950705E-2</v>
      </c>
      <c r="G53" s="37">
        <f>(SUMIFS('overall city offline'!$I$2:$I$2047,'overall city offline'!$A$2:$A$2047,$A53,'overall city offline'!$B$2:$B$2047,G$3)*SUMIFS('overall city offline'!$C$2:$C$2047,'overall city offline'!$A$2:$A$2047,$A53,'overall city offline'!$B$2:$B$2047,G$3))/(SUMIFS('overall city offline'!$I$2:$I$2047,'overall city offline'!$A$2:$A$2047,$A53,'overall city offline'!$B$2:$B$2047,G$2))</f>
        <v>0.55763703657685049</v>
      </c>
      <c r="H53" s="37">
        <f>(SUMIFS('overall city offline'!$I$2:$I$2047,'overall city offline'!$A$2:$A$2047,$A53,'overall city offline'!$B$2:$B$2047,H$3)*SUMIFS('overall city offline'!$C$2:$C$2047,'overall city offline'!$A$2:$A$2047,$A53,'overall city offline'!$B$2:$B$2047,H$3))/(SUMIFS('overall city offline'!$I$2:$I$2047,'overall city offline'!$A$2:$A$2047,$A53,'overall city offline'!$B$2:$B$2047,H$2))</f>
        <v>0.81817538172816529</v>
      </c>
      <c r="I53" s="37">
        <f>(SUMIFS('overall city offline'!$I$2:$I$2047,'overall city offline'!$A$2:$A$2047,$A53,'overall city offline'!$B$2:$B$2047,I$3)*SUMIFS('overall city offline'!$C$2:$C$2047,'overall city offline'!$A$2:$A$2047,$A53,'overall city offline'!$B$2:$B$2047,I$3))/(SUMIFS('overall city offline'!$I$2:$I$2047,'overall city offline'!$A$2:$A$2047,$A53,'overall city offline'!$B$2:$B$2047,I$2))</f>
        <v>0.93228600633064262</v>
      </c>
      <c r="J53" s="37">
        <f>(SUMIFS('overall city offline'!$I$2:$I$2047,'overall city offline'!$A$2:$A$2047,$A53,'overall city offline'!$B$2:$B$2047,J$3)*SUMIFS('overall city offline'!$C$2:$C$2047,'overall city offline'!$A$2:$A$2047,$A53,'overall city offline'!$B$2:$B$2047,J$3))/(SUMIFS('overall city offline'!$I$2:$I$2047,'overall city offline'!$A$2:$A$2047,$A53,'overall city offline'!$B$2:$B$2047,J$2))</f>
        <v>0.82402855114686568</v>
      </c>
      <c r="K53" s="37">
        <f>(SUMIFS('overall city offline'!$I$2:$I$2047,'overall city offline'!$A$2:$A$2047,$A53,'overall city offline'!$B$2:$B$2047,K$3)*SUMIFS('overall city offline'!$C$2:$C$2047,'overall city offline'!$A$2:$A$2047,$A53,'overall city offline'!$B$2:$B$2047,K$3))/(SUMIFS('overall city offline'!$I$2:$I$2047,'overall city offline'!$A$2:$A$2047,$A53,'overall city offline'!$B$2:$B$2047,K$2))</f>
        <v>0.82542623926578429</v>
      </c>
      <c r="L53" s="37">
        <f>(SUMIFS('overall city offline'!$I$2:$I$2047,'overall city offline'!$A$2:$A$2047,$A53,'overall city offline'!$B$2:$B$2047,L$3)*SUMIFS('overall city offline'!$C$2:$C$2047,'overall city offline'!$A$2:$A$2047,$A53,'overall city offline'!$B$2:$B$2047,L$3))/(SUMIFS('overall city offline'!$I$2:$I$2047,'overall city offline'!$A$2:$A$2047,$A53,'overall city offline'!$B$2:$B$2047,L$2))</f>
        <v>0.1627759115664042</v>
      </c>
      <c r="M53" s="37">
        <f>(SUMIFS('overall city offline'!$I$2:$I$2047,'overall city offline'!$A$2:$A$2047,$A53,'overall city offline'!$B$2:$B$2047,M$3)*SUMIFS('overall city offline'!$C$2:$C$2047,'overall city offline'!$A$2:$A$2047,$A53,'overall city offline'!$B$2:$B$2047,M$3))/(SUMIFS('overall city offline'!$I$2:$I$2047,'overall city offline'!$A$2:$A$2047,$A53,'overall city offline'!$B$2:$B$2047,M$2))</f>
        <v>0.64574507521552249</v>
      </c>
      <c r="N53" s="37">
        <f>(SUMIFS('overall city offline'!$I$2:$I$2047,'overall city offline'!$A$2:$A$2047,$A53,'overall city offline'!$B$2:$B$2047,N$3)*SUMIFS('overall city offline'!$C$2:$C$2047,'overall city offline'!$A$2:$A$2047,$A53,'overall city offline'!$B$2:$B$2047,N$3))/(SUMIFS('overall city offline'!$I$2:$I$2047,'overall city offline'!$A$2:$A$2047,$A53,'overall city offline'!$B$2:$B$2047,N$2))</f>
        <v>5.3798128853585125E-3</v>
      </c>
      <c r="O53" s="37">
        <f>(SUMIFS('overall city offline'!$I$2:$I$2047,'overall city offline'!$A$2:$A$2047,$A53,'overall city offline'!$B$2:$B$2047,O$3)*SUMIFS('overall city offline'!$C$2:$C$2047,'overall city offline'!$A$2:$A$2047,$A53,'overall city offline'!$B$2:$B$2047,O$3))/(SUMIFS('overall city offline'!$I$2:$I$2047,'overall city offline'!$A$2:$A$2047,$A53,'overall city offline'!$B$2:$B$2047,O$2))</f>
        <v>6.5271186478718509E-3</v>
      </c>
      <c r="P53" s="37">
        <f>(SUMIFS('overall city offline'!$I$2:$I$2047,'overall city offline'!$A$2:$A$2047,$A53,'overall city offline'!$B$2:$B$2047,P$3)*SUMIFS('overall city offline'!$C$2:$C$2047,'overall city offline'!$A$2:$A$2047,$A53,'overall city offline'!$B$2:$B$2047,P$3))/(SUMIFS('overall city offline'!$I$2:$I$2047,'overall city offline'!$A$2:$A$2047,$A53,'overall city offline'!$B$2:$B$2047,P$2))</f>
        <v>6.3600385382555896E-3</v>
      </c>
      <c r="Q53" s="37">
        <f>(SUMIFS('overall city offline'!$I$2:$I$2047,'overall city offline'!$A$2:$A$2047,$A53,'overall city offline'!$B$2:$B$2047,Q$3)*SUMIFS('overall city offline'!$C$2:$C$2047,'overall city offline'!$A$2:$A$2047,$A53,'overall city offline'!$B$2:$B$2047,Q$3))/(SUMIFS('overall city offline'!$I$2:$I$2047,'overall city offline'!$A$2:$A$2047,$A53,'overall city offline'!$B$2:$B$2047,Q$2))</f>
        <v>0.78932358513105882</v>
      </c>
      <c r="R53" s="37">
        <f>(SUMIFS('overall city offline'!$I$2:$I$2047,'overall city offline'!$A$2:$A$2047,$A53,'overall city offline'!$B$2:$B$2047,R$3)*SUMIFS('overall city offline'!$C$2:$C$2047,'overall city offline'!$A$2:$A$2047,$A53,'overall city offline'!$B$2:$B$2047,R$3))/(SUMIFS('overall city offline'!$I$2:$I$2047,'overall city offline'!$A$2:$A$2047,$A53,'overall city offline'!$B$2:$B$2047,R$2))</f>
        <v>0.96912051553576573</v>
      </c>
      <c r="S53" s="37">
        <f>(SUMIFS('overall city offline'!$I$2:$I$2047,'overall city offline'!$A$2:$A$2047,$A53,'overall city offline'!$B$2:$B$2047,S$3)*SUMIFS('overall city offline'!$C$2:$C$2047,'overall city offline'!$A$2:$A$2047,$A53,'overall city offline'!$B$2:$B$2047,S$3))/(SUMIFS('overall city offline'!$I$2:$I$2047,'overall city offline'!$A$2:$A$2047,$A53,'overall city offline'!$B$2:$B$2047,S$2))</f>
        <v>0.85649179012815757</v>
      </c>
      <c r="T53" s="37">
        <f>(SUMIFS('overall city offline'!$I$2:$I$2047,'overall city offline'!$A$2:$A$2047,$A53,'overall city offline'!$B$2:$B$2047,T$3)*SUMIFS('overall city offline'!$C$2:$C$2047,'overall city offline'!$A$2:$A$2047,$A53,'overall city offline'!$B$2:$B$2047,T$3))/(SUMIFS('overall city offline'!$I$2:$I$2047,'overall city offline'!$A$2:$A$2047,$A53,'overall city offline'!$B$2:$B$2047,T$2))</f>
        <v>0.87020070496949276</v>
      </c>
      <c r="U53" s="37">
        <f>(SUMIFS('overall city offline'!$I$2:$I$2047,'overall city offline'!$A$2:$A$2047,$A53,'overall city offline'!$B$2:$B$2047,U$3)*SUMIFS('overall city offline'!$C$2:$C$2047,'overall city offline'!$A$2:$A$2047,$A53,'overall city offline'!$B$2:$B$2047,U$3))/(SUMIFS('overall city offline'!$I$2:$I$2047,'overall city offline'!$A$2:$A$2047,$A53,'overall city offline'!$B$2:$B$2047,U$2))</f>
        <v>0.91531783115553866</v>
      </c>
      <c r="V53" s="37">
        <f>(SUMIFS('overall city offline'!$I$2:$I$2047,'overall city offline'!$A$2:$A$2047,$A53,'overall city offline'!$B$2:$B$2047,V$3)*SUMIFS('overall city offline'!$C$2:$C$2047,'overall city offline'!$A$2:$A$2047,$A53,'overall city offline'!$B$2:$B$2047,V$3))/(SUMIFS('overall city offline'!$I$2:$I$2047,'overall city offline'!$A$2:$A$2047,$A53,'overall city offline'!$B$2:$B$2047,V$2))</f>
        <v>0.78976711103776243</v>
      </c>
    </row>
    <row r="54" spans="1:22" x14ac:dyDescent="0.25">
      <c r="A54" s="5" t="s">
        <v>57</v>
      </c>
      <c r="B54" s="37">
        <f>(SUMIFS('overall city offline'!$I$2:$I$2047,'overall city offline'!$A$2:$A$2047,$A54,'overall city offline'!$B$2:$B$2047,B$3)*(SUMIFS('overall city offline'!$C$2:$C$2047,'overall city offline'!$A$2:$A$2047,$A54,'overall city offline'!$B$2:$B$2047,B$3)))/(SUMIFS('overall city offline'!$I$2:$I$2047,'overall city offline'!$A$2:$A$2047,$A54,'overall city offline'!$B$2:$B$2047,B$2))</f>
        <v>0.89514361512238871</v>
      </c>
      <c r="C54" s="37">
        <f>(SUMIFS('overall city offline'!$I$2:$I$2047,'overall city offline'!$A$2:$A$2047,$A54,'overall city offline'!$B$2:$B$2047,C$3)*SUMIFS('overall city offline'!$C$2:$C$2047,'overall city offline'!$A$2:$A$2047,$A54,'overall city offline'!$B$2:$B$2047,C$3))/(SUMIFS('overall city offline'!$I$2:$I$2047,'overall city offline'!$A$2:$A$2047,$A54,'overall city offline'!$B$2:$B$2047,C$2))</f>
        <v>0.92599063954409999</v>
      </c>
      <c r="D54" s="37">
        <f>(SUMIFS('overall city offline'!$I$2:$I$2047,'overall city offline'!$A$2:$A$2047,$A54,'overall city offline'!$B$2:$B$2047,D$3)*SUMIFS('overall city offline'!$C$2:$C$2047,'overall city offline'!$A$2:$A$2047,$A54,'overall city offline'!$B$2:$B$2047,D$3))/(SUMIFS('overall city offline'!$I$2:$I$2047,'overall city offline'!$A$2:$A$2047,$A54,'overall city offline'!$B$2:$B$2047,D$2))</f>
        <v>0.56355995588352348</v>
      </c>
      <c r="E54" s="37">
        <f>(SUMIFS('overall city offline'!$I$2:$I$2047,'overall city offline'!$A$2:$A$2047,$A54,'overall city offline'!$B$2:$B$2047,E$3)*SUMIFS('overall city offline'!$C$2:$C$2047,'overall city offline'!$A$2:$A$2047,$A54,'overall city offline'!$B$2:$B$2047,E$3))/(SUMIFS('overall city offline'!$I$2:$I$2047,'overall city offline'!$A$2:$A$2047,$A54,'overall city offline'!$B$2:$B$2047,E$2))</f>
        <v>0.1256088243048738</v>
      </c>
      <c r="F54" s="37">
        <f>(SUMIFS('overall city offline'!$I$2:$I$2047,'overall city offline'!$A$2:$A$2047,$A54,'overall city offline'!$B$2:$B$2047,F$3)*SUMIFS('overall city offline'!$C$2:$C$2047,'overall city offline'!$A$2:$A$2047,$A54,'overall city offline'!$B$2:$B$2047,F$3))/(SUMIFS('overall city offline'!$I$2:$I$2047,'overall city offline'!$A$2:$A$2047,$A54,'overall city offline'!$B$2:$B$2047,F$2))</f>
        <v>0.17774150935880115</v>
      </c>
      <c r="G54" s="37">
        <f>(SUMIFS('overall city offline'!$I$2:$I$2047,'overall city offline'!$A$2:$A$2047,$A54,'overall city offline'!$B$2:$B$2047,G$3)*SUMIFS('overall city offline'!$C$2:$C$2047,'overall city offline'!$A$2:$A$2047,$A54,'overall city offline'!$B$2:$B$2047,G$3))/(SUMIFS('overall city offline'!$I$2:$I$2047,'overall city offline'!$A$2:$A$2047,$A54,'overall city offline'!$B$2:$B$2047,G$2))</f>
        <v>0.57001387105118584</v>
      </c>
      <c r="H54" s="37">
        <f>(SUMIFS('overall city offline'!$I$2:$I$2047,'overall city offline'!$A$2:$A$2047,$A54,'overall city offline'!$B$2:$B$2047,H$3)*SUMIFS('overall city offline'!$C$2:$C$2047,'overall city offline'!$A$2:$A$2047,$A54,'overall city offline'!$B$2:$B$2047,H$3))/(SUMIFS('overall city offline'!$I$2:$I$2047,'overall city offline'!$A$2:$A$2047,$A54,'overall city offline'!$B$2:$B$2047,H$2))</f>
        <v>0.8524344928909392</v>
      </c>
      <c r="I54" s="37">
        <f>(SUMIFS('overall city offline'!$I$2:$I$2047,'overall city offline'!$A$2:$A$2047,$A54,'overall city offline'!$B$2:$B$2047,I$3)*SUMIFS('overall city offline'!$C$2:$C$2047,'overall city offline'!$A$2:$A$2047,$A54,'overall city offline'!$B$2:$B$2047,I$3))/(SUMIFS('overall city offline'!$I$2:$I$2047,'overall city offline'!$A$2:$A$2047,$A54,'overall city offline'!$B$2:$B$2047,I$2))</f>
        <v>0.98455594087594644</v>
      </c>
      <c r="J54" s="37">
        <f>(SUMIFS('overall city offline'!$I$2:$I$2047,'overall city offline'!$A$2:$A$2047,$A54,'overall city offline'!$B$2:$B$2047,J$3)*SUMIFS('overall city offline'!$C$2:$C$2047,'overall city offline'!$A$2:$A$2047,$A54,'overall city offline'!$B$2:$B$2047,J$3))/(SUMIFS('overall city offline'!$I$2:$I$2047,'overall city offline'!$A$2:$A$2047,$A54,'overall city offline'!$B$2:$B$2047,J$2))</f>
        <v>0.9055284849643368</v>
      </c>
      <c r="K54" s="37">
        <f>(SUMIFS('overall city offline'!$I$2:$I$2047,'overall city offline'!$A$2:$A$2047,$A54,'overall city offline'!$B$2:$B$2047,K$3)*SUMIFS('overall city offline'!$C$2:$C$2047,'overall city offline'!$A$2:$A$2047,$A54,'overall city offline'!$B$2:$B$2047,K$3))/(SUMIFS('overall city offline'!$I$2:$I$2047,'overall city offline'!$A$2:$A$2047,$A54,'overall city offline'!$B$2:$B$2047,K$2))</f>
        <v>0.99780690631800473</v>
      </c>
      <c r="L54" s="37">
        <f>(SUMIFS('overall city offline'!$I$2:$I$2047,'overall city offline'!$A$2:$A$2047,$A54,'overall city offline'!$B$2:$B$2047,L$3)*SUMIFS('overall city offline'!$C$2:$C$2047,'overall city offline'!$A$2:$A$2047,$A54,'overall city offline'!$B$2:$B$2047,L$3))/(SUMIFS('overall city offline'!$I$2:$I$2047,'overall city offline'!$A$2:$A$2047,$A54,'overall city offline'!$B$2:$B$2047,L$2))</f>
        <v>0.32605136908296595</v>
      </c>
      <c r="M54" s="37">
        <f>(SUMIFS('overall city offline'!$I$2:$I$2047,'overall city offline'!$A$2:$A$2047,$A54,'overall city offline'!$B$2:$B$2047,M$3)*SUMIFS('overall city offline'!$C$2:$C$2047,'overall city offline'!$A$2:$A$2047,$A54,'overall city offline'!$B$2:$B$2047,M$3))/(SUMIFS('overall city offline'!$I$2:$I$2047,'overall city offline'!$A$2:$A$2047,$A54,'overall city offline'!$B$2:$B$2047,M$2))</f>
        <v>0.99441575056893317</v>
      </c>
      <c r="N54" s="37">
        <f>(SUMIFS('overall city offline'!$I$2:$I$2047,'overall city offline'!$A$2:$A$2047,$A54,'overall city offline'!$B$2:$B$2047,N$3)*SUMIFS('overall city offline'!$C$2:$C$2047,'overall city offline'!$A$2:$A$2047,$A54,'overall city offline'!$B$2:$B$2047,N$3))/(SUMIFS('overall city offline'!$I$2:$I$2047,'overall city offline'!$A$2:$A$2047,$A54,'overall city offline'!$B$2:$B$2047,N$2))</f>
        <v>0.17508048144654625</v>
      </c>
      <c r="O54" s="37">
        <f>(SUMIFS('overall city offline'!$I$2:$I$2047,'overall city offline'!$A$2:$A$2047,$A54,'overall city offline'!$B$2:$B$2047,O$3)*SUMIFS('overall city offline'!$C$2:$C$2047,'overall city offline'!$A$2:$A$2047,$A54,'overall city offline'!$B$2:$B$2047,O$3))/(SUMIFS('overall city offline'!$I$2:$I$2047,'overall city offline'!$A$2:$A$2047,$A54,'overall city offline'!$B$2:$B$2047,O$2))</f>
        <v>0.20754398147015352</v>
      </c>
      <c r="P54" s="37">
        <f>(SUMIFS('overall city offline'!$I$2:$I$2047,'overall city offline'!$A$2:$A$2047,$A54,'overall city offline'!$B$2:$B$2047,P$3)*SUMIFS('overall city offline'!$C$2:$C$2047,'overall city offline'!$A$2:$A$2047,$A54,'overall city offline'!$B$2:$B$2047,P$3))/(SUMIFS('overall city offline'!$I$2:$I$2047,'overall city offline'!$A$2:$A$2047,$A54,'overall city offline'!$B$2:$B$2047,P$2))</f>
        <v>0.24940535495784649</v>
      </c>
      <c r="Q54" s="37">
        <f>(SUMIFS('overall city offline'!$I$2:$I$2047,'overall city offline'!$A$2:$A$2047,$A54,'overall city offline'!$B$2:$B$2047,Q$3)*SUMIFS('overall city offline'!$C$2:$C$2047,'overall city offline'!$A$2:$A$2047,$A54,'overall city offline'!$B$2:$B$2047,Q$3))/(SUMIFS('overall city offline'!$I$2:$I$2047,'overall city offline'!$A$2:$A$2047,$A54,'overall city offline'!$B$2:$B$2047,Q$2))</f>
        <v>0.86035619688172005</v>
      </c>
      <c r="R54" s="37">
        <f>(SUMIFS('overall city offline'!$I$2:$I$2047,'overall city offline'!$A$2:$A$2047,$A54,'overall city offline'!$B$2:$B$2047,R$3)*SUMIFS('overall city offline'!$C$2:$C$2047,'overall city offline'!$A$2:$A$2047,$A54,'overall city offline'!$B$2:$B$2047,R$3))/(SUMIFS('overall city offline'!$I$2:$I$2047,'overall city offline'!$A$2:$A$2047,$A54,'overall city offline'!$B$2:$B$2047,R$2))</f>
        <v>1.0059878566803775</v>
      </c>
      <c r="S54" s="37">
        <f>(SUMIFS('overall city offline'!$I$2:$I$2047,'overall city offline'!$A$2:$A$2047,$A54,'overall city offline'!$B$2:$B$2047,S$3)*SUMIFS('overall city offline'!$C$2:$C$2047,'overall city offline'!$A$2:$A$2047,$A54,'overall city offline'!$B$2:$B$2047,S$3))/(SUMIFS('overall city offline'!$I$2:$I$2047,'overall city offline'!$A$2:$A$2047,$A54,'overall city offline'!$B$2:$B$2047,S$2))</f>
        <v>0.89673911709274878</v>
      </c>
      <c r="T54" s="37">
        <f>(SUMIFS('overall city offline'!$I$2:$I$2047,'overall city offline'!$A$2:$A$2047,$A54,'overall city offline'!$B$2:$B$2047,T$3)*SUMIFS('overall city offline'!$C$2:$C$2047,'overall city offline'!$A$2:$A$2047,$A54,'overall city offline'!$B$2:$B$2047,T$3))/(SUMIFS('overall city offline'!$I$2:$I$2047,'overall city offline'!$A$2:$A$2047,$A54,'overall city offline'!$B$2:$B$2047,T$2))</f>
        <v>0.95903907675522815</v>
      </c>
      <c r="U54" s="37">
        <f>(SUMIFS('overall city offline'!$I$2:$I$2047,'overall city offline'!$A$2:$A$2047,$A54,'overall city offline'!$B$2:$B$2047,U$3)*SUMIFS('overall city offline'!$C$2:$C$2047,'overall city offline'!$A$2:$A$2047,$A54,'overall city offline'!$B$2:$B$2047,U$3))/(SUMIFS('overall city offline'!$I$2:$I$2047,'overall city offline'!$A$2:$A$2047,$A54,'overall city offline'!$B$2:$B$2047,U$2))</f>
        <v>0.9973768170257441</v>
      </c>
      <c r="V54" s="37">
        <f>(SUMIFS('overall city offline'!$I$2:$I$2047,'overall city offline'!$A$2:$A$2047,$A54,'overall city offline'!$B$2:$B$2047,V$3)*SUMIFS('overall city offline'!$C$2:$C$2047,'overall city offline'!$A$2:$A$2047,$A54,'overall city offline'!$B$2:$B$2047,V$3))/(SUMIFS('overall city offline'!$I$2:$I$2047,'overall city offline'!$A$2:$A$2047,$A54,'overall city offline'!$B$2:$B$2047,V$2))</f>
        <v>0.95646161618364112</v>
      </c>
    </row>
    <row r="55" spans="1:22" x14ac:dyDescent="0.25">
      <c r="A55" s="5" t="s">
        <v>58</v>
      </c>
      <c r="B55" s="37">
        <f>(SUMIFS('overall city offline'!$I$2:$I$2047,'overall city offline'!$A$2:$A$2047,$A55,'overall city offline'!$B$2:$B$2047,B$3)*(SUMIFS('overall city offline'!$C$2:$C$2047,'overall city offline'!$A$2:$A$2047,$A55,'overall city offline'!$B$2:$B$2047,B$3)))/(SUMIFS('overall city offline'!$I$2:$I$2047,'overall city offline'!$A$2:$A$2047,$A55,'overall city offline'!$B$2:$B$2047,B$2))</f>
        <v>0.89881628496641119</v>
      </c>
      <c r="C55" s="37">
        <f>(SUMIFS('overall city offline'!$I$2:$I$2047,'overall city offline'!$A$2:$A$2047,$A55,'overall city offline'!$B$2:$B$2047,C$3)*SUMIFS('overall city offline'!$C$2:$C$2047,'overall city offline'!$A$2:$A$2047,$A55,'overall city offline'!$B$2:$B$2047,C$3))/(SUMIFS('overall city offline'!$I$2:$I$2047,'overall city offline'!$A$2:$A$2047,$A55,'overall city offline'!$B$2:$B$2047,C$2))</f>
        <v>0.87914161576055727</v>
      </c>
      <c r="D55" s="37">
        <f>(SUMIFS('overall city offline'!$I$2:$I$2047,'overall city offline'!$A$2:$A$2047,$A55,'overall city offline'!$B$2:$B$2047,D$3)*SUMIFS('overall city offline'!$C$2:$C$2047,'overall city offline'!$A$2:$A$2047,$A55,'overall city offline'!$B$2:$B$2047,D$3))/(SUMIFS('overall city offline'!$I$2:$I$2047,'overall city offline'!$A$2:$A$2047,$A55,'overall city offline'!$B$2:$B$2047,D$2))</f>
        <v>0.58284187918386832</v>
      </c>
      <c r="E55" s="37">
        <f>(SUMIFS('overall city offline'!$I$2:$I$2047,'overall city offline'!$A$2:$A$2047,$A55,'overall city offline'!$B$2:$B$2047,E$3)*SUMIFS('overall city offline'!$C$2:$C$2047,'overall city offline'!$A$2:$A$2047,$A55,'overall city offline'!$B$2:$B$2047,E$3))/(SUMIFS('overall city offline'!$I$2:$I$2047,'overall city offline'!$A$2:$A$2047,$A55,'overall city offline'!$B$2:$B$2047,E$2))</f>
        <v>8.1646611627595039E-2</v>
      </c>
      <c r="F55" s="37">
        <f>(SUMIFS('overall city offline'!$I$2:$I$2047,'overall city offline'!$A$2:$A$2047,$A55,'overall city offline'!$B$2:$B$2047,F$3)*SUMIFS('overall city offline'!$C$2:$C$2047,'overall city offline'!$A$2:$A$2047,$A55,'overall city offline'!$B$2:$B$2047,F$3))/(SUMIFS('overall city offline'!$I$2:$I$2047,'overall city offline'!$A$2:$A$2047,$A55,'overall city offline'!$B$2:$B$2047,F$2))</f>
        <v>0.11975236535059502</v>
      </c>
      <c r="G55" s="37">
        <f>(SUMIFS('overall city offline'!$I$2:$I$2047,'overall city offline'!$A$2:$A$2047,$A55,'overall city offline'!$B$2:$B$2047,G$3)*SUMIFS('overall city offline'!$C$2:$C$2047,'overall city offline'!$A$2:$A$2047,$A55,'overall city offline'!$B$2:$B$2047,G$3))/(SUMIFS('overall city offline'!$I$2:$I$2047,'overall city offline'!$A$2:$A$2047,$A55,'overall city offline'!$B$2:$B$2047,G$2))</f>
        <v>0.6024657255467375</v>
      </c>
      <c r="H55" s="37">
        <f>(SUMIFS('overall city offline'!$I$2:$I$2047,'overall city offline'!$A$2:$A$2047,$A55,'overall city offline'!$B$2:$B$2047,H$3)*SUMIFS('overall city offline'!$C$2:$C$2047,'overall city offline'!$A$2:$A$2047,$A55,'overall city offline'!$B$2:$B$2047,H$3))/(SUMIFS('overall city offline'!$I$2:$I$2047,'overall city offline'!$A$2:$A$2047,$A55,'overall city offline'!$B$2:$B$2047,H$2))</f>
        <v>0.8281068778870232</v>
      </c>
      <c r="I55" s="37">
        <f>(SUMIFS('overall city offline'!$I$2:$I$2047,'overall city offline'!$A$2:$A$2047,$A55,'overall city offline'!$B$2:$B$2047,I$3)*SUMIFS('overall city offline'!$C$2:$C$2047,'overall city offline'!$A$2:$A$2047,$A55,'overall city offline'!$B$2:$B$2047,I$3))/(SUMIFS('overall city offline'!$I$2:$I$2047,'overall city offline'!$A$2:$A$2047,$A55,'overall city offline'!$B$2:$B$2047,I$2))</f>
        <v>1.0081479717816848</v>
      </c>
      <c r="J55" s="37">
        <f>(SUMIFS('overall city offline'!$I$2:$I$2047,'overall city offline'!$A$2:$A$2047,$A55,'overall city offline'!$B$2:$B$2047,J$3)*SUMIFS('overall city offline'!$C$2:$C$2047,'overall city offline'!$A$2:$A$2047,$A55,'overall city offline'!$B$2:$B$2047,J$3))/(SUMIFS('overall city offline'!$I$2:$I$2047,'overall city offline'!$A$2:$A$2047,$A55,'overall city offline'!$B$2:$B$2047,J$2))</f>
        <v>0.95580665307755175</v>
      </c>
      <c r="K55" s="37">
        <f>(SUMIFS('overall city offline'!$I$2:$I$2047,'overall city offline'!$A$2:$A$2047,$A55,'overall city offline'!$B$2:$B$2047,K$3)*SUMIFS('overall city offline'!$C$2:$C$2047,'overall city offline'!$A$2:$A$2047,$A55,'overall city offline'!$B$2:$B$2047,K$3))/(SUMIFS('overall city offline'!$I$2:$I$2047,'overall city offline'!$A$2:$A$2047,$A55,'overall city offline'!$B$2:$B$2047,K$2))</f>
        <v>1.0067919699728825</v>
      </c>
      <c r="L55" s="37">
        <f>(SUMIFS('overall city offline'!$I$2:$I$2047,'overall city offline'!$A$2:$A$2047,$A55,'overall city offline'!$B$2:$B$2047,L$3)*SUMIFS('overall city offline'!$C$2:$C$2047,'overall city offline'!$A$2:$A$2047,$A55,'overall city offline'!$B$2:$B$2047,L$3))/(SUMIFS('overall city offline'!$I$2:$I$2047,'overall city offline'!$A$2:$A$2047,$A55,'overall city offline'!$B$2:$B$2047,L$2))</f>
        <v>0.28965291133173687</v>
      </c>
      <c r="M55" s="37">
        <f>(SUMIFS('overall city offline'!$I$2:$I$2047,'overall city offline'!$A$2:$A$2047,$A55,'overall city offline'!$B$2:$B$2047,M$3)*SUMIFS('overall city offline'!$C$2:$C$2047,'overall city offline'!$A$2:$A$2047,$A55,'overall city offline'!$B$2:$B$2047,M$3))/(SUMIFS('overall city offline'!$I$2:$I$2047,'overall city offline'!$A$2:$A$2047,$A55,'overall city offline'!$B$2:$B$2047,M$2))</f>
        <v>0.81861010941260526</v>
      </c>
      <c r="N55" s="37">
        <f>(SUMIFS('overall city offline'!$I$2:$I$2047,'overall city offline'!$A$2:$A$2047,$A55,'overall city offline'!$B$2:$B$2047,N$3)*SUMIFS('overall city offline'!$C$2:$C$2047,'overall city offline'!$A$2:$A$2047,$A55,'overall city offline'!$B$2:$B$2047,N$3))/(SUMIFS('overall city offline'!$I$2:$I$2047,'overall city offline'!$A$2:$A$2047,$A55,'overall city offline'!$B$2:$B$2047,N$2))</f>
        <v>0.13240618457849529</v>
      </c>
      <c r="O55" s="37">
        <f>(SUMIFS('overall city offline'!$I$2:$I$2047,'overall city offline'!$A$2:$A$2047,$A55,'overall city offline'!$B$2:$B$2047,O$3)*SUMIFS('overall city offline'!$C$2:$C$2047,'overall city offline'!$A$2:$A$2047,$A55,'overall city offline'!$B$2:$B$2047,O$3))/(SUMIFS('overall city offline'!$I$2:$I$2047,'overall city offline'!$A$2:$A$2047,$A55,'overall city offline'!$B$2:$B$2047,O$2))</f>
        <v>0.13291260031716051</v>
      </c>
      <c r="P55" s="37">
        <f>(SUMIFS('overall city offline'!$I$2:$I$2047,'overall city offline'!$A$2:$A$2047,$A55,'overall city offline'!$B$2:$B$2047,P$3)*SUMIFS('overall city offline'!$C$2:$C$2047,'overall city offline'!$A$2:$A$2047,$A55,'overall city offline'!$B$2:$B$2047,P$3))/(SUMIFS('overall city offline'!$I$2:$I$2047,'overall city offline'!$A$2:$A$2047,$A55,'overall city offline'!$B$2:$B$2047,P$2))</f>
        <v>0.18732061092270916</v>
      </c>
      <c r="Q55" s="37">
        <f>(SUMIFS('overall city offline'!$I$2:$I$2047,'overall city offline'!$A$2:$A$2047,$A55,'overall city offline'!$B$2:$B$2047,Q$3)*SUMIFS('overall city offline'!$C$2:$C$2047,'overall city offline'!$A$2:$A$2047,$A55,'overall city offline'!$B$2:$B$2047,Q$3))/(SUMIFS('overall city offline'!$I$2:$I$2047,'overall city offline'!$A$2:$A$2047,$A55,'overall city offline'!$B$2:$B$2047,Q$2))</f>
        <v>0.98250871892245528</v>
      </c>
      <c r="R55" s="37">
        <f>(SUMIFS('overall city offline'!$I$2:$I$2047,'overall city offline'!$A$2:$A$2047,$A55,'overall city offline'!$B$2:$B$2047,R$3)*SUMIFS('overall city offline'!$C$2:$C$2047,'overall city offline'!$A$2:$A$2047,$A55,'overall city offline'!$B$2:$B$2047,R$3))/(SUMIFS('overall city offline'!$I$2:$I$2047,'overall city offline'!$A$2:$A$2047,$A55,'overall city offline'!$B$2:$B$2047,R$2))</f>
        <v>1.0799208501905198</v>
      </c>
      <c r="S55" s="37">
        <f>(SUMIFS('overall city offline'!$I$2:$I$2047,'overall city offline'!$A$2:$A$2047,$A55,'overall city offline'!$B$2:$B$2047,S$3)*SUMIFS('overall city offline'!$C$2:$C$2047,'overall city offline'!$A$2:$A$2047,$A55,'overall city offline'!$B$2:$B$2047,S$3))/(SUMIFS('overall city offline'!$I$2:$I$2047,'overall city offline'!$A$2:$A$2047,$A55,'overall city offline'!$B$2:$B$2047,S$2))</f>
        <v>1.0991050259598711</v>
      </c>
      <c r="T55" s="37">
        <f>(SUMIFS('overall city offline'!$I$2:$I$2047,'overall city offline'!$A$2:$A$2047,$A55,'overall city offline'!$B$2:$B$2047,T$3)*SUMIFS('overall city offline'!$C$2:$C$2047,'overall city offline'!$A$2:$A$2047,$A55,'overall city offline'!$B$2:$B$2047,T$3))/(SUMIFS('overall city offline'!$I$2:$I$2047,'overall city offline'!$A$2:$A$2047,$A55,'overall city offline'!$B$2:$B$2047,T$2))</f>
        <v>0.9969181687502604</v>
      </c>
      <c r="U55" s="37">
        <f>(SUMIFS('overall city offline'!$I$2:$I$2047,'overall city offline'!$A$2:$A$2047,$A55,'overall city offline'!$B$2:$B$2047,U$3)*SUMIFS('overall city offline'!$C$2:$C$2047,'overall city offline'!$A$2:$A$2047,$A55,'overall city offline'!$B$2:$B$2047,U$3))/(SUMIFS('overall city offline'!$I$2:$I$2047,'overall city offline'!$A$2:$A$2047,$A55,'overall city offline'!$B$2:$B$2047,U$2))</f>
        <v>1.1122188598527201</v>
      </c>
      <c r="V55" s="37">
        <f>(SUMIFS('overall city offline'!$I$2:$I$2047,'overall city offline'!$A$2:$A$2047,$A55,'overall city offline'!$B$2:$B$2047,V$3)*SUMIFS('overall city offline'!$C$2:$C$2047,'overall city offline'!$A$2:$A$2047,$A55,'overall city offline'!$B$2:$B$2047,V$3))/(SUMIFS('overall city offline'!$I$2:$I$2047,'overall city offline'!$A$2:$A$2047,$A55,'overall city offline'!$B$2:$B$2047,V$2))</f>
        <v>1.0051311558305969</v>
      </c>
    </row>
    <row r="56" spans="1:22" x14ac:dyDescent="0.25">
      <c r="A56" s="5" t="s">
        <v>59</v>
      </c>
      <c r="B56" s="37">
        <f>(SUMIFS('overall city offline'!$I$2:$I$2047,'overall city offline'!$A$2:$A$2047,$A56,'overall city offline'!$B$2:$B$2047,B$3)*(SUMIFS('overall city offline'!$C$2:$C$2047,'overall city offline'!$A$2:$A$2047,$A56,'overall city offline'!$B$2:$B$2047,B$3)))/(SUMIFS('overall city offline'!$I$2:$I$2047,'overall city offline'!$A$2:$A$2047,$A56,'overall city offline'!$B$2:$B$2047,B$2))</f>
        <v>0.86551922608447274</v>
      </c>
      <c r="C56" s="37">
        <f>(SUMIFS('overall city offline'!$I$2:$I$2047,'overall city offline'!$A$2:$A$2047,$A56,'overall city offline'!$B$2:$B$2047,C$3)*SUMIFS('overall city offline'!$C$2:$C$2047,'overall city offline'!$A$2:$A$2047,$A56,'overall city offline'!$B$2:$B$2047,C$3))/(SUMIFS('overall city offline'!$I$2:$I$2047,'overall city offline'!$A$2:$A$2047,$A56,'overall city offline'!$B$2:$B$2047,C$2))</f>
        <v>0.86113627823191308</v>
      </c>
      <c r="D56" s="37">
        <f>(SUMIFS('overall city offline'!$I$2:$I$2047,'overall city offline'!$A$2:$A$2047,$A56,'overall city offline'!$B$2:$B$2047,D$3)*SUMIFS('overall city offline'!$C$2:$C$2047,'overall city offline'!$A$2:$A$2047,$A56,'overall city offline'!$B$2:$B$2047,D$3))/(SUMIFS('overall city offline'!$I$2:$I$2047,'overall city offline'!$A$2:$A$2047,$A56,'overall city offline'!$B$2:$B$2047,D$2))</f>
        <v>0.55615736057114507</v>
      </c>
      <c r="E56" s="37">
        <f>(SUMIFS('overall city offline'!$I$2:$I$2047,'overall city offline'!$A$2:$A$2047,$A56,'overall city offline'!$B$2:$B$2047,E$3)*SUMIFS('overall city offline'!$C$2:$C$2047,'overall city offline'!$A$2:$A$2047,$A56,'overall city offline'!$B$2:$B$2047,E$3))/(SUMIFS('overall city offline'!$I$2:$I$2047,'overall city offline'!$A$2:$A$2047,$A56,'overall city offline'!$B$2:$B$2047,E$2))</f>
        <v>8.9743001900941782E-2</v>
      </c>
      <c r="F56" s="37">
        <f>(SUMIFS('overall city offline'!$I$2:$I$2047,'overall city offline'!$A$2:$A$2047,$A56,'overall city offline'!$B$2:$B$2047,F$3)*SUMIFS('overall city offline'!$C$2:$C$2047,'overall city offline'!$A$2:$A$2047,$A56,'overall city offline'!$B$2:$B$2047,F$3))/(SUMIFS('overall city offline'!$I$2:$I$2047,'overall city offline'!$A$2:$A$2047,$A56,'overall city offline'!$B$2:$B$2047,F$2))</f>
        <v>0.14448399038530951</v>
      </c>
      <c r="G56" s="37">
        <f>(SUMIFS('overall city offline'!$I$2:$I$2047,'overall city offline'!$A$2:$A$2047,$A56,'overall city offline'!$B$2:$B$2047,G$3)*SUMIFS('overall city offline'!$C$2:$C$2047,'overall city offline'!$A$2:$A$2047,$A56,'overall city offline'!$B$2:$B$2047,G$3))/(SUMIFS('overall city offline'!$I$2:$I$2047,'overall city offline'!$A$2:$A$2047,$A56,'overall city offline'!$B$2:$B$2047,G$2))</f>
        <v>0.55930140576126552</v>
      </c>
      <c r="H56" s="37">
        <f>(SUMIFS('overall city offline'!$I$2:$I$2047,'overall city offline'!$A$2:$A$2047,$A56,'overall city offline'!$B$2:$B$2047,H$3)*SUMIFS('overall city offline'!$C$2:$C$2047,'overall city offline'!$A$2:$A$2047,$A56,'overall city offline'!$B$2:$B$2047,H$3))/(SUMIFS('overall city offline'!$I$2:$I$2047,'overall city offline'!$A$2:$A$2047,$A56,'overall city offline'!$B$2:$B$2047,H$2))</f>
        <v>0.83294216774156871</v>
      </c>
      <c r="I56" s="37">
        <f>(SUMIFS('overall city offline'!$I$2:$I$2047,'overall city offline'!$A$2:$A$2047,$A56,'overall city offline'!$B$2:$B$2047,I$3)*SUMIFS('overall city offline'!$C$2:$C$2047,'overall city offline'!$A$2:$A$2047,$A56,'overall city offline'!$B$2:$B$2047,I$3))/(SUMIFS('overall city offline'!$I$2:$I$2047,'overall city offline'!$A$2:$A$2047,$A56,'overall city offline'!$B$2:$B$2047,I$2))</f>
        <v>0.93944510058821762</v>
      </c>
      <c r="J56" s="37">
        <f>(SUMIFS('overall city offline'!$I$2:$I$2047,'overall city offline'!$A$2:$A$2047,$A56,'overall city offline'!$B$2:$B$2047,J$3)*SUMIFS('overall city offline'!$C$2:$C$2047,'overall city offline'!$A$2:$A$2047,$A56,'overall city offline'!$B$2:$B$2047,J$3))/(SUMIFS('overall city offline'!$I$2:$I$2047,'overall city offline'!$A$2:$A$2047,$A56,'overall city offline'!$B$2:$B$2047,J$2))</f>
        <v>0.87714376026179808</v>
      </c>
      <c r="K56" s="37">
        <f>(SUMIFS('overall city offline'!$I$2:$I$2047,'overall city offline'!$A$2:$A$2047,$A56,'overall city offline'!$B$2:$B$2047,K$3)*SUMIFS('overall city offline'!$C$2:$C$2047,'overall city offline'!$A$2:$A$2047,$A56,'overall city offline'!$B$2:$B$2047,K$3))/(SUMIFS('overall city offline'!$I$2:$I$2047,'overall city offline'!$A$2:$A$2047,$A56,'overall city offline'!$B$2:$B$2047,K$2))</f>
        <v>0.95991430129964239</v>
      </c>
      <c r="L56" s="37">
        <f>(SUMIFS('overall city offline'!$I$2:$I$2047,'overall city offline'!$A$2:$A$2047,$A56,'overall city offline'!$B$2:$B$2047,L$3)*SUMIFS('overall city offline'!$C$2:$C$2047,'overall city offline'!$A$2:$A$2047,$A56,'overall city offline'!$B$2:$B$2047,L$3))/(SUMIFS('overall city offline'!$I$2:$I$2047,'overall city offline'!$A$2:$A$2047,$A56,'overall city offline'!$B$2:$B$2047,L$2))</f>
        <v>0.2901155730778861</v>
      </c>
      <c r="M56" s="37">
        <f>(SUMIFS('overall city offline'!$I$2:$I$2047,'overall city offline'!$A$2:$A$2047,$A56,'overall city offline'!$B$2:$B$2047,M$3)*SUMIFS('overall city offline'!$C$2:$C$2047,'overall city offline'!$A$2:$A$2047,$A56,'overall city offline'!$B$2:$B$2047,M$3))/(SUMIFS('overall city offline'!$I$2:$I$2047,'overall city offline'!$A$2:$A$2047,$A56,'overall city offline'!$B$2:$B$2047,M$2))</f>
        <v>1.0450443403099416</v>
      </c>
      <c r="N56" s="37">
        <f>(SUMIFS('overall city offline'!$I$2:$I$2047,'overall city offline'!$A$2:$A$2047,$A56,'overall city offline'!$B$2:$B$2047,N$3)*SUMIFS('overall city offline'!$C$2:$C$2047,'overall city offline'!$A$2:$A$2047,$A56,'overall city offline'!$B$2:$B$2047,N$3))/(SUMIFS('overall city offline'!$I$2:$I$2047,'overall city offline'!$A$2:$A$2047,$A56,'overall city offline'!$B$2:$B$2047,N$2))</f>
        <v>0.13313234703085253</v>
      </c>
      <c r="O56" s="37">
        <f>(SUMIFS('overall city offline'!$I$2:$I$2047,'overall city offline'!$A$2:$A$2047,$A56,'overall city offline'!$B$2:$B$2047,O$3)*SUMIFS('overall city offline'!$C$2:$C$2047,'overall city offline'!$A$2:$A$2047,$A56,'overall city offline'!$B$2:$B$2047,O$3))/(SUMIFS('overall city offline'!$I$2:$I$2047,'overall city offline'!$A$2:$A$2047,$A56,'overall city offline'!$B$2:$B$2047,O$2))</f>
        <v>0.15480957224245698</v>
      </c>
      <c r="P56" s="37">
        <f>(SUMIFS('overall city offline'!$I$2:$I$2047,'overall city offline'!$A$2:$A$2047,$A56,'overall city offline'!$B$2:$B$2047,P$3)*SUMIFS('overall city offline'!$C$2:$C$2047,'overall city offline'!$A$2:$A$2047,$A56,'overall city offline'!$B$2:$B$2047,P$3))/(SUMIFS('overall city offline'!$I$2:$I$2047,'overall city offline'!$A$2:$A$2047,$A56,'overall city offline'!$B$2:$B$2047,P$2))</f>
        <v>0.21036677744764523</v>
      </c>
      <c r="Q56" s="37">
        <f>(SUMIFS('overall city offline'!$I$2:$I$2047,'overall city offline'!$A$2:$A$2047,$A56,'overall city offline'!$B$2:$B$2047,Q$3)*SUMIFS('overall city offline'!$C$2:$C$2047,'overall city offline'!$A$2:$A$2047,$A56,'overall city offline'!$B$2:$B$2047,Q$3))/(SUMIFS('overall city offline'!$I$2:$I$2047,'overall city offline'!$A$2:$A$2047,$A56,'overall city offline'!$B$2:$B$2047,Q$2))</f>
        <v>0.91684999933370714</v>
      </c>
      <c r="R56" s="37">
        <f>(SUMIFS('overall city offline'!$I$2:$I$2047,'overall city offline'!$A$2:$A$2047,$A56,'overall city offline'!$B$2:$B$2047,R$3)*SUMIFS('overall city offline'!$C$2:$C$2047,'overall city offline'!$A$2:$A$2047,$A56,'overall city offline'!$B$2:$B$2047,R$3))/(SUMIFS('overall city offline'!$I$2:$I$2047,'overall city offline'!$A$2:$A$2047,$A56,'overall city offline'!$B$2:$B$2047,R$2))</f>
        <v>1.0444194123631692</v>
      </c>
      <c r="S56" s="37">
        <f>(SUMIFS('overall city offline'!$I$2:$I$2047,'overall city offline'!$A$2:$A$2047,$A56,'overall city offline'!$B$2:$B$2047,S$3)*SUMIFS('overall city offline'!$C$2:$C$2047,'overall city offline'!$A$2:$A$2047,$A56,'overall city offline'!$B$2:$B$2047,S$3))/(SUMIFS('overall city offline'!$I$2:$I$2047,'overall city offline'!$A$2:$A$2047,$A56,'overall city offline'!$B$2:$B$2047,S$2))</f>
        <v>0.98537273390101554</v>
      </c>
      <c r="T56" s="37">
        <f>(SUMIFS('overall city offline'!$I$2:$I$2047,'overall city offline'!$A$2:$A$2047,$A56,'overall city offline'!$B$2:$B$2047,T$3)*SUMIFS('overall city offline'!$C$2:$C$2047,'overall city offline'!$A$2:$A$2047,$A56,'overall city offline'!$B$2:$B$2047,T$3))/(SUMIFS('overall city offline'!$I$2:$I$2047,'overall city offline'!$A$2:$A$2047,$A56,'overall city offline'!$B$2:$B$2047,T$2))</f>
        <v>1.0247811550103139</v>
      </c>
      <c r="U56" s="37">
        <f>(SUMIFS('overall city offline'!$I$2:$I$2047,'overall city offline'!$A$2:$A$2047,$A56,'overall city offline'!$B$2:$B$2047,U$3)*SUMIFS('overall city offline'!$C$2:$C$2047,'overall city offline'!$A$2:$A$2047,$A56,'overall city offline'!$B$2:$B$2047,U$3))/(SUMIFS('overall city offline'!$I$2:$I$2047,'overall city offline'!$A$2:$A$2047,$A56,'overall city offline'!$B$2:$B$2047,U$2))</f>
        <v>1.0258579703157165</v>
      </c>
      <c r="V56" s="37">
        <f>(SUMIFS('overall city offline'!$I$2:$I$2047,'overall city offline'!$A$2:$A$2047,$A56,'overall city offline'!$B$2:$B$2047,V$3)*SUMIFS('overall city offline'!$C$2:$C$2047,'overall city offline'!$A$2:$A$2047,$A56,'overall city offline'!$B$2:$B$2047,V$3))/(SUMIFS('overall city offline'!$I$2:$I$2047,'overall city offline'!$A$2:$A$2047,$A56,'overall city offline'!$B$2:$B$2047,V$2))</f>
        <v>0.91502966675076614</v>
      </c>
    </row>
    <row r="57" spans="1:22" x14ac:dyDescent="0.25">
      <c r="A57" s="5" t="s">
        <v>60</v>
      </c>
      <c r="B57" s="37">
        <f>(SUMIFS('overall city offline'!$I$2:$I$2047,'overall city offline'!$A$2:$A$2047,$A57,'overall city offline'!$B$2:$B$2047,B$3)*(SUMIFS('overall city offline'!$C$2:$C$2047,'overall city offline'!$A$2:$A$2047,$A57,'overall city offline'!$B$2:$B$2047,B$3)))/(SUMIFS('overall city offline'!$I$2:$I$2047,'overall city offline'!$A$2:$A$2047,$A57,'overall city offline'!$B$2:$B$2047,B$2))</f>
        <v>0.92945223034782487</v>
      </c>
      <c r="C57" s="37">
        <f>(SUMIFS('overall city offline'!$I$2:$I$2047,'overall city offline'!$A$2:$A$2047,$A57,'overall city offline'!$B$2:$B$2047,C$3)*SUMIFS('overall city offline'!$C$2:$C$2047,'overall city offline'!$A$2:$A$2047,$A57,'overall city offline'!$B$2:$B$2047,C$3))/(SUMIFS('overall city offline'!$I$2:$I$2047,'overall city offline'!$A$2:$A$2047,$A57,'overall city offline'!$B$2:$B$2047,C$2))</f>
        <v>0.92827256410973402</v>
      </c>
      <c r="D57" s="37">
        <f>(SUMIFS('overall city offline'!$I$2:$I$2047,'overall city offline'!$A$2:$A$2047,$A57,'overall city offline'!$B$2:$B$2047,D$3)*SUMIFS('overall city offline'!$C$2:$C$2047,'overall city offline'!$A$2:$A$2047,$A57,'overall city offline'!$B$2:$B$2047,D$3))/(SUMIFS('overall city offline'!$I$2:$I$2047,'overall city offline'!$A$2:$A$2047,$A57,'overall city offline'!$B$2:$B$2047,D$2))</f>
        <v>0.55584659800330172</v>
      </c>
      <c r="E57" s="37">
        <f>(SUMIFS('overall city offline'!$I$2:$I$2047,'overall city offline'!$A$2:$A$2047,$A57,'overall city offline'!$B$2:$B$2047,E$3)*SUMIFS('overall city offline'!$C$2:$C$2047,'overall city offline'!$A$2:$A$2047,$A57,'overall city offline'!$B$2:$B$2047,E$3))/(SUMIFS('overall city offline'!$I$2:$I$2047,'overall city offline'!$A$2:$A$2047,$A57,'overall city offline'!$B$2:$B$2047,E$2))</f>
        <v>6.5602422349935574E-2</v>
      </c>
      <c r="F57" s="37">
        <f>(SUMIFS('overall city offline'!$I$2:$I$2047,'overall city offline'!$A$2:$A$2047,$A57,'overall city offline'!$B$2:$B$2047,F$3)*SUMIFS('overall city offline'!$C$2:$C$2047,'overall city offline'!$A$2:$A$2047,$A57,'overall city offline'!$B$2:$B$2047,F$3))/(SUMIFS('overall city offline'!$I$2:$I$2047,'overall city offline'!$A$2:$A$2047,$A57,'overall city offline'!$B$2:$B$2047,F$2))</f>
        <v>0.11038408273516925</v>
      </c>
      <c r="G57" s="37">
        <f>(SUMIFS('overall city offline'!$I$2:$I$2047,'overall city offline'!$A$2:$A$2047,$A57,'overall city offline'!$B$2:$B$2047,G$3)*SUMIFS('overall city offline'!$C$2:$C$2047,'overall city offline'!$A$2:$A$2047,$A57,'overall city offline'!$B$2:$B$2047,G$3))/(SUMIFS('overall city offline'!$I$2:$I$2047,'overall city offline'!$A$2:$A$2047,$A57,'overall city offline'!$B$2:$B$2047,G$2))</f>
        <v>0.67939405503595418</v>
      </c>
      <c r="H57" s="37">
        <f>(SUMIFS('overall city offline'!$I$2:$I$2047,'overall city offline'!$A$2:$A$2047,$A57,'overall city offline'!$B$2:$B$2047,H$3)*SUMIFS('overall city offline'!$C$2:$C$2047,'overall city offline'!$A$2:$A$2047,$A57,'overall city offline'!$B$2:$B$2047,H$3))/(SUMIFS('overall city offline'!$I$2:$I$2047,'overall city offline'!$A$2:$A$2047,$A57,'overall city offline'!$B$2:$B$2047,H$2))</f>
        <v>0.94544134140011471</v>
      </c>
      <c r="I57" s="37">
        <f>(SUMIFS('overall city offline'!$I$2:$I$2047,'overall city offline'!$A$2:$A$2047,$A57,'overall city offline'!$B$2:$B$2047,I$3)*SUMIFS('overall city offline'!$C$2:$C$2047,'overall city offline'!$A$2:$A$2047,$A57,'overall city offline'!$B$2:$B$2047,I$3))/(SUMIFS('overall city offline'!$I$2:$I$2047,'overall city offline'!$A$2:$A$2047,$A57,'overall city offline'!$B$2:$B$2047,I$2))</f>
        <v>1.1592650501949746</v>
      </c>
      <c r="J57" s="37">
        <f>(SUMIFS('overall city offline'!$I$2:$I$2047,'overall city offline'!$A$2:$A$2047,$A57,'overall city offline'!$B$2:$B$2047,J$3)*SUMIFS('overall city offline'!$C$2:$C$2047,'overall city offline'!$A$2:$A$2047,$A57,'overall city offline'!$B$2:$B$2047,J$3))/(SUMIFS('overall city offline'!$I$2:$I$2047,'overall city offline'!$A$2:$A$2047,$A57,'overall city offline'!$B$2:$B$2047,J$2))</f>
        <v>0.90297675938465571</v>
      </c>
      <c r="K57" s="37">
        <f>(SUMIFS('overall city offline'!$I$2:$I$2047,'overall city offline'!$A$2:$A$2047,$A57,'overall city offline'!$B$2:$B$2047,K$3)*SUMIFS('overall city offline'!$C$2:$C$2047,'overall city offline'!$A$2:$A$2047,$A57,'overall city offline'!$B$2:$B$2047,K$3))/(SUMIFS('overall city offline'!$I$2:$I$2047,'overall city offline'!$A$2:$A$2047,$A57,'overall city offline'!$B$2:$B$2047,K$2))</f>
        <v>0.99426517369009182</v>
      </c>
      <c r="L57" s="37">
        <f>(SUMIFS('overall city offline'!$I$2:$I$2047,'overall city offline'!$A$2:$A$2047,$A57,'overall city offline'!$B$2:$B$2047,L$3)*SUMIFS('overall city offline'!$C$2:$C$2047,'overall city offline'!$A$2:$A$2047,$A57,'overall city offline'!$B$2:$B$2047,L$3))/(SUMIFS('overall city offline'!$I$2:$I$2047,'overall city offline'!$A$2:$A$2047,$A57,'overall city offline'!$B$2:$B$2047,L$2))</f>
        <v>0.27798185973879108</v>
      </c>
      <c r="M57" s="37">
        <f>(SUMIFS('overall city offline'!$I$2:$I$2047,'overall city offline'!$A$2:$A$2047,$A57,'overall city offline'!$B$2:$B$2047,M$3)*SUMIFS('overall city offline'!$C$2:$C$2047,'overall city offline'!$A$2:$A$2047,$A57,'overall city offline'!$B$2:$B$2047,M$3))/(SUMIFS('overall city offline'!$I$2:$I$2047,'overall city offline'!$A$2:$A$2047,$A57,'overall city offline'!$B$2:$B$2047,M$2))</f>
        <v>1.1368685767698017</v>
      </c>
      <c r="N57" s="37">
        <f>(SUMIFS('overall city offline'!$I$2:$I$2047,'overall city offline'!$A$2:$A$2047,$A57,'overall city offline'!$B$2:$B$2047,N$3)*SUMIFS('overall city offline'!$C$2:$C$2047,'overall city offline'!$A$2:$A$2047,$A57,'overall city offline'!$B$2:$B$2047,N$3))/(SUMIFS('overall city offline'!$I$2:$I$2047,'overall city offline'!$A$2:$A$2047,$A57,'overall city offline'!$B$2:$B$2047,N$2))</f>
        <v>0.10821808465605871</v>
      </c>
      <c r="O57" s="37">
        <f>(SUMIFS('overall city offline'!$I$2:$I$2047,'overall city offline'!$A$2:$A$2047,$A57,'overall city offline'!$B$2:$B$2047,O$3)*SUMIFS('overall city offline'!$C$2:$C$2047,'overall city offline'!$A$2:$A$2047,$A57,'overall city offline'!$B$2:$B$2047,O$3))/(SUMIFS('overall city offline'!$I$2:$I$2047,'overall city offline'!$A$2:$A$2047,$A57,'overall city offline'!$B$2:$B$2047,O$2))</f>
        <v>0.11298867184421733</v>
      </c>
      <c r="P57" s="37">
        <f>(SUMIFS('overall city offline'!$I$2:$I$2047,'overall city offline'!$A$2:$A$2047,$A57,'overall city offline'!$B$2:$B$2047,P$3)*SUMIFS('overall city offline'!$C$2:$C$2047,'overall city offline'!$A$2:$A$2047,$A57,'overall city offline'!$B$2:$B$2047,P$3))/(SUMIFS('overall city offline'!$I$2:$I$2047,'overall city offline'!$A$2:$A$2047,$A57,'overall city offline'!$B$2:$B$2047,P$2))</f>
        <v>0.15015672001889974</v>
      </c>
      <c r="Q57" s="37">
        <f>(SUMIFS('overall city offline'!$I$2:$I$2047,'overall city offline'!$A$2:$A$2047,$A57,'overall city offline'!$B$2:$B$2047,Q$3)*SUMIFS('overall city offline'!$C$2:$C$2047,'overall city offline'!$A$2:$A$2047,$A57,'overall city offline'!$B$2:$B$2047,Q$3))/(SUMIFS('overall city offline'!$I$2:$I$2047,'overall city offline'!$A$2:$A$2047,$A57,'overall city offline'!$B$2:$B$2047,Q$2))</f>
        <v>0.97110206994184278</v>
      </c>
      <c r="R57" s="37">
        <f>(SUMIFS('overall city offline'!$I$2:$I$2047,'overall city offline'!$A$2:$A$2047,$A57,'overall city offline'!$B$2:$B$2047,R$3)*SUMIFS('overall city offline'!$C$2:$C$2047,'overall city offline'!$A$2:$A$2047,$A57,'overall city offline'!$B$2:$B$2047,R$3))/(SUMIFS('overall city offline'!$I$2:$I$2047,'overall city offline'!$A$2:$A$2047,$A57,'overall city offline'!$B$2:$B$2047,R$2))</f>
        <v>1.0969107117748431</v>
      </c>
      <c r="S57" s="37">
        <f>(SUMIFS('overall city offline'!$I$2:$I$2047,'overall city offline'!$A$2:$A$2047,$A57,'overall city offline'!$B$2:$B$2047,S$3)*SUMIFS('overall city offline'!$C$2:$C$2047,'overall city offline'!$A$2:$A$2047,$A57,'overall city offline'!$B$2:$B$2047,S$3))/(SUMIFS('overall city offline'!$I$2:$I$2047,'overall city offline'!$A$2:$A$2047,$A57,'overall city offline'!$B$2:$B$2047,S$2))</f>
        <v>1.0252353372489023</v>
      </c>
      <c r="T57" s="37">
        <f>(SUMIFS('overall city offline'!$I$2:$I$2047,'overall city offline'!$A$2:$A$2047,$A57,'overall city offline'!$B$2:$B$2047,T$3)*SUMIFS('overall city offline'!$C$2:$C$2047,'overall city offline'!$A$2:$A$2047,$A57,'overall city offline'!$B$2:$B$2047,T$3))/(SUMIFS('overall city offline'!$I$2:$I$2047,'overall city offline'!$A$2:$A$2047,$A57,'overall city offline'!$B$2:$B$2047,T$2))</f>
        <v>0.99644823795425441</v>
      </c>
      <c r="U57" s="37">
        <f>(SUMIFS('overall city offline'!$I$2:$I$2047,'overall city offline'!$A$2:$A$2047,$A57,'overall city offline'!$B$2:$B$2047,U$3)*SUMIFS('overall city offline'!$C$2:$C$2047,'overall city offline'!$A$2:$A$2047,$A57,'overall city offline'!$B$2:$B$2047,U$3))/(SUMIFS('overall city offline'!$I$2:$I$2047,'overall city offline'!$A$2:$A$2047,$A57,'overall city offline'!$B$2:$B$2047,U$2))</f>
        <v>1.1237583237939444</v>
      </c>
      <c r="V57" s="37">
        <f>(SUMIFS('overall city offline'!$I$2:$I$2047,'overall city offline'!$A$2:$A$2047,$A57,'overall city offline'!$B$2:$B$2047,V$3)*SUMIFS('overall city offline'!$C$2:$C$2047,'overall city offline'!$A$2:$A$2047,$A57,'overall city offline'!$B$2:$B$2047,V$3))/(SUMIFS('overall city offline'!$I$2:$I$2047,'overall city offline'!$A$2:$A$2047,$A57,'overall city offline'!$B$2:$B$2047,V$2))</f>
        <v>0.99080924464971398</v>
      </c>
    </row>
    <row r="58" spans="1:22" x14ac:dyDescent="0.25">
      <c r="A58" s="5" t="s">
        <v>61</v>
      </c>
      <c r="B58" s="37">
        <f>(SUMIFS('overall city offline'!$I$2:$I$2047,'overall city offline'!$A$2:$A$2047,$A58,'overall city offline'!$B$2:$B$2047,B$3)*(SUMIFS('overall city offline'!$C$2:$C$2047,'overall city offline'!$A$2:$A$2047,$A58,'overall city offline'!$B$2:$B$2047,B$3)))/(SUMIFS('overall city offline'!$I$2:$I$2047,'overall city offline'!$A$2:$A$2047,$A58,'overall city offline'!$B$2:$B$2047,B$2))</f>
        <v>0.84612998603704459</v>
      </c>
      <c r="C58" s="37">
        <f>(SUMIFS('overall city offline'!$I$2:$I$2047,'overall city offline'!$A$2:$A$2047,$A58,'overall city offline'!$B$2:$B$2047,C$3)*SUMIFS('overall city offline'!$C$2:$C$2047,'overall city offline'!$A$2:$A$2047,$A58,'overall city offline'!$B$2:$B$2047,C$3))/(SUMIFS('overall city offline'!$I$2:$I$2047,'overall city offline'!$A$2:$A$2047,$A58,'overall city offline'!$B$2:$B$2047,C$2))</f>
        <v>0.82436506177190971</v>
      </c>
      <c r="D58" s="37">
        <f>(SUMIFS('overall city offline'!$I$2:$I$2047,'overall city offline'!$A$2:$A$2047,$A58,'overall city offline'!$B$2:$B$2047,D$3)*SUMIFS('overall city offline'!$C$2:$C$2047,'overall city offline'!$A$2:$A$2047,$A58,'overall city offline'!$B$2:$B$2047,D$3))/(SUMIFS('overall city offline'!$I$2:$I$2047,'overall city offline'!$A$2:$A$2047,$A58,'overall city offline'!$B$2:$B$2047,D$2))</f>
        <v>0.56670594526644891</v>
      </c>
      <c r="E58" s="37">
        <f>(SUMIFS('overall city offline'!$I$2:$I$2047,'overall city offline'!$A$2:$A$2047,$A58,'overall city offline'!$B$2:$B$2047,E$3)*SUMIFS('overall city offline'!$C$2:$C$2047,'overall city offline'!$A$2:$A$2047,$A58,'overall city offline'!$B$2:$B$2047,E$3))/(SUMIFS('overall city offline'!$I$2:$I$2047,'overall city offline'!$A$2:$A$2047,$A58,'overall city offline'!$B$2:$B$2047,E$2))</f>
        <v>0.15785093659979599</v>
      </c>
      <c r="F58" s="37">
        <f>(SUMIFS('overall city offline'!$I$2:$I$2047,'overall city offline'!$A$2:$A$2047,$A58,'overall city offline'!$B$2:$B$2047,F$3)*SUMIFS('overall city offline'!$C$2:$C$2047,'overall city offline'!$A$2:$A$2047,$A58,'overall city offline'!$B$2:$B$2047,F$3))/(SUMIFS('overall city offline'!$I$2:$I$2047,'overall city offline'!$A$2:$A$2047,$A58,'overall city offline'!$B$2:$B$2047,F$2))</f>
        <v>0.16934407004429736</v>
      </c>
      <c r="G58" s="37">
        <f>(SUMIFS('overall city offline'!$I$2:$I$2047,'overall city offline'!$A$2:$A$2047,$A58,'overall city offline'!$B$2:$B$2047,G$3)*SUMIFS('overall city offline'!$C$2:$C$2047,'overall city offline'!$A$2:$A$2047,$A58,'overall city offline'!$B$2:$B$2047,G$3))/(SUMIFS('overall city offline'!$I$2:$I$2047,'overall city offline'!$A$2:$A$2047,$A58,'overall city offline'!$B$2:$B$2047,G$2))</f>
        <v>0.38460076768739421</v>
      </c>
      <c r="H58" s="37">
        <f>(SUMIFS('overall city offline'!$I$2:$I$2047,'overall city offline'!$A$2:$A$2047,$A58,'overall city offline'!$B$2:$B$2047,H$3)*SUMIFS('overall city offline'!$C$2:$C$2047,'overall city offline'!$A$2:$A$2047,$A58,'overall city offline'!$B$2:$B$2047,H$3))/(SUMIFS('overall city offline'!$I$2:$I$2047,'overall city offline'!$A$2:$A$2047,$A58,'overall city offline'!$B$2:$B$2047,H$2))</f>
        <v>0.95385392967373017</v>
      </c>
      <c r="I58" s="37">
        <f>(SUMIFS('overall city offline'!$I$2:$I$2047,'overall city offline'!$A$2:$A$2047,$A58,'overall city offline'!$B$2:$B$2047,I$3)*SUMIFS('overall city offline'!$C$2:$C$2047,'overall city offline'!$A$2:$A$2047,$A58,'overall city offline'!$B$2:$B$2047,I$3))/(SUMIFS('overall city offline'!$I$2:$I$2047,'overall city offline'!$A$2:$A$2047,$A58,'overall city offline'!$B$2:$B$2047,I$2))</f>
        <v>1.046812312701686</v>
      </c>
      <c r="J58" s="37">
        <f>(SUMIFS('overall city offline'!$I$2:$I$2047,'overall city offline'!$A$2:$A$2047,$A58,'overall city offline'!$B$2:$B$2047,J$3)*SUMIFS('overall city offline'!$C$2:$C$2047,'overall city offline'!$A$2:$A$2047,$A58,'overall city offline'!$B$2:$B$2047,J$3))/(SUMIFS('overall city offline'!$I$2:$I$2047,'overall city offline'!$A$2:$A$2047,$A58,'overall city offline'!$B$2:$B$2047,J$2))</f>
        <v>0.94487530541204057</v>
      </c>
      <c r="K58" s="37">
        <f>(SUMIFS('overall city offline'!$I$2:$I$2047,'overall city offline'!$A$2:$A$2047,$A58,'overall city offline'!$B$2:$B$2047,K$3)*SUMIFS('overall city offline'!$C$2:$C$2047,'overall city offline'!$A$2:$A$2047,$A58,'overall city offline'!$B$2:$B$2047,K$3))/(SUMIFS('overall city offline'!$I$2:$I$2047,'overall city offline'!$A$2:$A$2047,$A58,'overall city offline'!$B$2:$B$2047,K$2))</f>
        <v>0.68104456081354159</v>
      </c>
      <c r="L58" s="37">
        <f>(SUMIFS('overall city offline'!$I$2:$I$2047,'overall city offline'!$A$2:$A$2047,$A58,'overall city offline'!$B$2:$B$2047,L$3)*SUMIFS('overall city offline'!$C$2:$C$2047,'overall city offline'!$A$2:$A$2047,$A58,'overall city offline'!$B$2:$B$2047,L$3))/(SUMIFS('overall city offline'!$I$2:$I$2047,'overall city offline'!$A$2:$A$2047,$A58,'overall city offline'!$B$2:$B$2047,L$2))</f>
        <v>0.85859764351827805</v>
      </c>
      <c r="M58" s="37">
        <f>(SUMIFS('overall city offline'!$I$2:$I$2047,'overall city offline'!$A$2:$A$2047,$A58,'overall city offline'!$B$2:$B$2047,M$3)*SUMIFS('overall city offline'!$C$2:$C$2047,'overall city offline'!$A$2:$A$2047,$A58,'overall city offline'!$B$2:$B$2047,M$3))/(SUMIFS('overall city offline'!$I$2:$I$2047,'overall city offline'!$A$2:$A$2047,$A58,'overall city offline'!$B$2:$B$2047,M$2))</f>
        <v>0.74185796233460399</v>
      </c>
      <c r="N58" s="37">
        <f>(SUMIFS('overall city offline'!$I$2:$I$2047,'overall city offline'!$A$2:$A$2047,$A58,'overall city offline'!$B$2:$B$2047,N$3)*SUMIFS('overall city offline'!$C$2:$C$2047,'overall city offline'!$A$2:$A$2047,$A58,'overall city offline'!$B$2:$B$2047,N$3))/(SUMIFS('overall city offline'!$I$2:$I$2047,'overall city offline'!$A$2:$A$2047,$A58,'overall city offline'!$B$2:$B$2047,N$2))</f>
        <v>0.16747020095070078</v>
      </c>
      <c r="O58" s="37">
        <f>(SUMIFS('overall city offline'!$I$2:$I$2047,'overall city offline'!$A$2:$A$2047,$A58,'overall city offline'!$B$2:$B$2047,O$3)*SUMIFS('overall city offline'!$C$2:$C$2047,'overall city offline'!$A$2:$A$2047,$A58,'overall city offline'!$B$2:$B$2047,O$3))/(SUMIFS('overall city offline'!$I$2:$I$2047,'overall city offline'!$A$2:$A$2047,$A58,'overall city offline'!$B$2:$B$2047,O$2))</f>
        <v>0.17047696719906094</v>
      </c>
      <c r="P58" s="37">
        <f>(SUMIFS('overall city offline'!$I$2:$I$2047,'overall city offline'!$A$2:$A$2047,$A58,'overall city offline'!$B$2:$B$2047,P$3)*SUMIFS('overall city offline'!$C$2:$C$2047,'overall city offline'!$A$2:$A$2047,$A58,'overall city offline'!$B$2:$B$2047,P$3))/(SUMIFS('overall city offline'!$I$2:$I$2047,'overall city offline'!$A$2:$A$2047,$A58,'overall city offline'!$B$2:$B$2047,P$2))</f>
        <v>0.23134352196911942</v>
      </c>
      <c r="Q58" s="37">
        <f>(SUMIFS('overall city offline'!$I$2:$I$2047,'overall city offline'!$A$2:$A$2047,$A58,'overall city offline'!$B$2:$B$2047,Q$3)*SUMIFS('overall city offline'!$C$2:$C$2047,'overall city offline'!$A$2:$A$2047,$A58,'overall city offline'!$B$2:$B$2047,Q$3))/(SUMIFS('overall city offline'!$I$2:$I$2047,'overall city offline'!$A$2:$A$2047,$A58,'overall city offline'!$B$2:$B$2047,Q$2))</f>
        <v>0.93669959554927373</v>
      </c>
      <c r="R58" s="37">
        <f>(SUMIFS('overall city offline'!$I$2:$I$2047,'overall city offline'!$A$2:$A$2047,$A58,'overall city offline'!$B$2:$B$2047,R$3)*SUMIFS('overall city offline'!$C$2:$C$2047,'overall city offline'!$A$2:$A$2047,$A58,'overall city offline'!$B$2:$B$2047,R$3))/(SUMIFS('overall city offline'!$I$2:$I$2047,'overall city offline'!$A$2:$A$2047,$A58,'overall city offline'!$B$2:$B$2047,R$2))</f>
        <v>1.0814748470544466</v>
      </c>
      <c r="S58" s="37">
        <f>(SUMIFS('overall city offline'!$I$2:$I$2047,'overall city offline'!$A$2:$A$2047,$A58,'overall city offline'!$B$2:$B$2047,S$3)*SUMIFS('overall city offline'!$C$2:$C$2047,'overall city offline'!$A$2:$A$2047,$A58,'overall city offline'!$B$2:$B$2047,S$3))/(SUMIFS('overall city offline'!$I$2:$I$2047,'overall city offline'!$A$2:$A$2047,$A58,'overall city offline'!$B$2:$B$2047,S$2))</f>
        <v>1.0133346945541553</v>
      </c>
      <c r="T58" s="37">
        <f>(SUMIFS('overall city offline'!$I$2:$I$2047,'overall city offline'!$A$2:$A$2047,$A58,'overall city offline'!$B$2:$B$2047,T$3)*SUMIFS('overall city offline'!$C$2:$C$2047,'overall city offline'!$A$2:$A$2047,$A58,'overall city offline'!$B$2:$B$2047,T$3))/(SUMIFS('overall city offline'!$I$2:$I$2047,'overall city offline'!$A$2:$A$2047,$A58,'overall city offline'!$B$2:$B$2047,T$2))</f>
        <v>1.0404519279715971</v>
      </c>
      <c r="U58" s="37">
        <f>(SUMIFS('overall city offline'!$I$2:$I$2047,'overall city offline'!$A$2:$A$2047,$A58,'overall city offline'!$B$2:$B$2047,U$3)*SUMIFS('overall city offline'!$C$2:$C$2047,'overall city offline'!$A$2:$A$2047,$A58,'overall city offline'!$B$2:$B$2047,U$3))/(SUMIFS('overall city offline'!$I$2:$I$2047,'overall city offline'!$A$2:$A$2047,$A58,'overall city offline'!$B$2:$B$2047,U$2))</f>
        <v>1.0391391724692429</v>
      </c>
      <c r="V58" s="37">
        <f>(SUMIFS('overall city offline'!$I$2:$I$2047,'overall city offline'!$A$2:$A$2047,$A58,'overall city offline'!$B$2:$B$2047,V$3)*SUMIFS('overall city offline'!$C$2:$C$2047,'overall city offline'!$A$2:$A$2047,$A58,'overall city offline'!$B$2:$B$2047,V$3))/(SUMIFS('overall city offline'!$I$2:$I$2047,'overall city offline'!$A$2:$A$2047,$A58,'overall city offline'!$B$2:$B$2047,V$2))</f>
        <v>0.98791283391667717</v>
      </c>
    </row>
    <row r="59" spans="1:22" x14ac:dyDescent="0.25">
      <c r="A59" s="5" t="s">
        <v>62</v>
      </c>
      <c r="B59" s="37">
        <f>(SUMIFS('overall city offline'!$I$2:$I$2047,'overall city offline'!$A$2:$A$2047,$A59,'overall city offline'!$B$2:$B$2047,B$3)*(SUMIFS('overall city offline'!$C$2:$C$2047,'overall city offline'!$A$2:$A$2047,$A59,'overall city offline'!$B$2:$B$2047,B$3)))/(SUMIFS('overall city offline'!$I$2:$I$2047,'overall city offline'!$A$2:$A$2047,$A59,'overall city offline'!$B$2:$B$2047,B$2))</f>
        <v>0.79937493616406574</v>
      </c>
      <c r="C59" s="37">
        <f>(SUMIFS('overall city offline'!$I$2:$I$2047,'overall city offline'!$A$2:$A$2047,$A59,'overall city offline'!$B$2:$B$2047,C$3)*SUMIFS('overall city offline'!$C$2:$C$2047,'overall city offline'!$A$2:$A$2047,$A59,'overall city offline'!$B$2:$B$2047,C$3))/(SUMIFS('overall city offline'!$I$2:$I$2047,'overall city offline'!$A$2:$A$2047,$A59,'overall city offline'!$B$2:$B$2047,C$2))</f>
        <v>0.86334646039945073</v>
      </c>
      <c r="D59" s="37">
        <f>(SUMIFS('overall city offline'!$I$2:$I$2047,'overall city offline'!$A$2:$A$2047,$A59,'overall city offline'!$B$2:$B$2047,D$3)*SUMIFS('overall city offline'!$C$2:$C$2047,'overall city offline'!$A$2:$A$2047,$A59,'overall city offline'!$B$2:$B$2047,D$3))/(SUMIFS('overall city offline'!$I$2:$I$2047,'overall city offline'!$A$2:$A$2047,$A59,'overall city offline'!$B$2:$B$2047,D$2))</f>
        <v>0.49365244424221283</v>
      </c>
      <c r="E59" s="37">
        <f>(SUMIFS('overall city offline'!$I$2:$I$2047,'overall city offline'!$A$2:$A$2047,$A59,'overall city offline'!$B$2:$B$2047,E$3)*SUMIFS('overall city offline'!$C$2:$C$2047,'overall city offline'!$A$2:$A$2047,$A59,'overall city offline'!$B$2:$B$2047,E$3))/(SUMIFS('overall city offline'!$I$2:$I$2047,'overall city offline'!$A$2:$A$2047,$A59,'overall city offline'!$B$2:$B$2047,E$2))</f>
        <v>7.3600202954807833E-2</v>
      </c>
      <c r="F59" s="37">
        <f>(SUMIFS('overall city offline'!$I$2:$I$2047,'overall city offline'!$A$2:$A$2047,$A59,'overall city offline'!$B$2:$B$2047,F$3)*SUMIFS('overall city offline'!$C$2:$C$2047,'overall city offline'!$A$2:$A$2047,$A59,'overall city offline'!$B$2:$B$2047,F$3))/(SUMIFS('overall city offline'!$I$2:$I$2047,'overall city offline'!$A$2:$A$2047,$A59,'overall city offline'!$B$2:$B$2047,F$2))</f>
        <v>0.1312704223904019</v>
      </c>
      <c r="G59" s="37">
        <f>(SUMIFS('overall city offline'!$I$2:$I$2047,'overall city offline'!$A$2:$A$2047,$A59,'overall city offline'!$B$2:$B$2047,G$3)*SUMIFS('overall city offline'!$C$2:$C$2047,'overall city offline'!$A$2:$A$2047,$A59,'overall city offline'!$B$2:$B$2047,G$3))/(SUMIFS('overall city offline'!$I$2:$I$2047,'overall city offline'!$A$2:$A$2047,$A59,'overall city offline'!$B$2:$B$2047,G$2))</f>
        <v>0.49548875407782739</v>
      </c>
      <c r="H59" s="37">
        <f>(SUMIFS('overall city offline'!$I$2:$I$2047,'overall city offline'!$A$2:$A$2047,$A59,'overall city offline'!$B$2:$B$2047,H$3)*SUMIFS('overall city offline'!$C$2:$C$2047,'overall city offline'!$A$2:$A$2047,$A59,'overall city offline'!$B$2:$B$2047,H$3))/(SUMIFS('overall city offline'!$I$2:$I$2047,'overall city offline'!$A$2:$A$2047,$A59,'overall city offline'!$B$2:$B$2047,H$2))</f>
        <v>0.80003065918784755</v>
      </c>
      <c r="I59" s="37">
        <f>(SUMIFS('overall city offline'!$I$2:$I$2047,'overall city offline'!$A$2:$A$2047,$A59,'overall city offline'!$B$2:$B$2047,I$3)*SUMIFS('overall city offline'!$C$2:$C$2047,'overall city offline'!$A$2:$A$2047,$A59,'overall city offline'!$B$2:$B$2047,I$3))/(SUMIFS('overall city offline'!$I$2:$I$2047,'overall city offline'!$A$2:$A$2047,$A59,'overall city offline'!$B$2:$B$2047,I$2))</f>
        <v>0.88614817921717459</v>
      </c>
      <c r="J59" s="37">
        <f>(SUMIFS('overall city offline'!$I$2:$I$2047,'overall city offline'!$A$2:$A$2047,$A59,'overall city offline'!$B$2:$B$2047,J$3)*SUMIFS('overall city offline'!$C$2:$C$2047,'overall city offline'!$A$2:$A$2047,$A59,'overall city offline'!$B$2:$B$2047,J$3))/(SUMIFS('overall city offline'!$I$2:$I$2047,'overall city offline'!$A$2:$A$2047,$A59,'overall city offline'!$B$2:$B$2047,J$2))</f>
        <v>0.77141699756365145</v>
      </c>
      <c r="K59" s="37">
        <f>(SUMIFS('overall city offline'!$I$2:$I$2047,'overall city offline'!$A$2:$A$2047,$A59,'overall city offline'!$B$2:$B$2047,K$3)*SUMIFS('overall city offline'!$C$2:$C$2047,'overall city offline'!$A$2:$A$2047,$A59,'overall city offline'!$B$2:$B$2047,K$3))/(SUMIFS('overall city offline'!$I$2:$I$2047,'overall city offline'!$A$2:$A$2047,$A59,'overall city offline'!$B$2:$B$2047,K$2))</f>
        <v>0.87730964130212741</v>
      </c>
      <c r="L59" s="37">
        <f>(SUMIFS('overall city offline'!$I$2:$I$2047,'overall city offline'!$A$2:$A$2047,$A59,'overall city offline'!$B$2:$B$2047,L$3)*SUMIFS('overall city offline'!$C$2:$C$2047,'overall city offline'!$A$2:$A$2047,$A59,'overall city offline'!$B$2:$B$2047,L$3))/(SUMIFS('overall city offline'!$I$2:$I$2047,'overall city offline'!$A$2:$A$2047,$A59,'overall city offline'!$B$2:$B$2047,L$2))</f>
        <v>0.24956300750113194</v>
      </c>
      <c r="M59" s="37">
        <f>(SUMIFS('overall city offline'!$I$2:$I$2047,'overall city offline'!$A$2:$A$2047,$A59,'overall city offline'!$B$2:$B$2047,M$3)*SUMIFS('overall city offline'!$C$2:$C$2047,'overall city offline'!$A$2:$A$2047,$A59,'overall city offline'!$B$2:$B$2047,M$3))/(SUMIFS('overall city offline'!$I$2:$I$2047,'overall city offline'!$A$2:$A$2047,$A59,'overall city offline'!$B$2:$B$2047,M$2))</f>
        <v>0.93980018217960415</v>
      </c>
      <c r="N59" s="37">
        <f>(SUMIFS('overall city offline'!$I$2:$I$2047,'overall city offline'!$A$2:$A$2047,$A59,'overall city offline'!$B$2:$B$2047,N$3)*SUMIFS('overall city offline'!$C$2:$C$2047,'overall city offline'!$A$2:$A$2047,$A59,'overall city offline'!$B$2:$B$2047,N$3))/(SUMIFS('overall city offline'!$I$2:$I$2047,'overall city offline'!$A$2:$A$2047,$A59,'overall city offline'!$B$2:$B$2047,N$2))</f>
        <v>0.12980055645055472</v>
      </c>
      <c r="O59" s="37">
        <f>(SUMIFS('overall city offline'!$I$2:$I$2047,'overall city offline'!$A$2:$A$2047,$A59,'overall city offline'!$B$2:$B$2047,O$3)*SUMIFS('overall city offline'!$C$2:$C$2047,'overall city offline'!$A$2:$A$2047,$A59,'overall city offline'!$B$2:$B$2047,O$3))/(SUMIFS('overall city offline'!$I$2:$I$2047,'overall city offline'!$A$2:$A$2047,$A59,'overall city offline'!$B$2:$B$2047,O$2))</f>
        <v>0.1403856598729803</v>
      </c>
      <c r="P59" s="37">
        <f>(SUMIFS('overall city offline'!$I$2:$I$2047,'overall city offline'!$A$2:$A$2047,$A59,'overall city offline'!$B$2:$B$2047,P$3)*SUMIFS('overall city offline'!$C$2:$C$2047,'overall city offline'!$A$2:$A$2047,$A59,'overall city offline'!$B$2:$B$2047,P$3))/(SUMIFS('overall city offline'!$I$2:$I$2047,'overall city offline'!$A$2:$A$2047,$A59,'overall city offline'!$B$2:$B$2047,P$2))</f>
        <v>0.17858067076819839</v>
      </c>
      <c r="Q59" s="37">
        <f>(SUMIFS('overall city offline'!$I$2:$I$2047,'overall city offline'!$A$2:$A$2047,$A59,'overall city offline'!$B$2:$B$2047,Q$3)*SUMIFS('overall city offline'!$C$2:$C$2047,'overall city offline'!$A$2:$A$2047,$A59,'overall city offline'!$B$2:$B$2047,Q$3))/(SUMIFS('overall city offline'!$I$2:$I$2047,'overall city offline'!$A$2:$A$2047,$A59,'overall city offline'!$B$2:$B$2047,Q$2))</f>
        <v>0.78512655008433596</v>
      </c>
      <c r="R59" s="37">
        <f>(SUMIFS('overall city offline'!$I$2:$I$2047,'overall city offline'!$A$2:$A$2047,$A59,'overall city offline'!$B$2:$B$2047,R$3)*SUMIFS('overall city offline'!$C$2:$C$2047,'overall city offline'!$A$2:$A$2047,$A59,'overall city offline'!$B$2:$B$2047,R$3))/(SUMIFS('overall city offline'!$I$2:$I$2047,'overall city offline'!$A$2:$A$2047,$A59,'overall city offline'!$B$2:$B$2047,R$2))</f>
        <v>0.95343464934901723</v>
      </c>
      <c r="S59" s="37">
        <f>(SUMIFS('overall city offline'!$I$2:$I$2047,'overall city offline'!$A$2:$A$2047,$A59,'overall city offline'!$B$2:$B$2047,S$3)*SUMIFS('overall city offline'!$C$2:$C$2047,'overall city offline'!$A$2:$A$2047,$A59,'overall city offline'!$B$2:$B$2047,S$3))/(SUMIFS('overall city offline'!$I$2:$I$2047,'overall city offline'!$A$2:$A$2047,$A59,'overall city offline'!$B$2:$B$2047,S$2))</f>
        <v>0.85085831127843037</v>
      </c>
      <c r="T59" s="37">
        <f>(SUMIFS('overall city offline'!$I$2:$I$2047,'overall city offline'!$A$2:$A$2047,$A59,'overall city offline'!$B$2:$B$2047,T$3)*SUMIFS('overall city offline'!$C$2:$C$2047,'overall city offline'!$A$2:$A$2047,$A59,'overall city offline'!$B$2:$B$2047,T$3))/(SUMIFS('overall city offline'!$I$2:$I$2047,'overall city offline'!$A$2:$A$2047,$A59,'overall city offline'!$B$2:$B$2047,T$2))</f>
        <v>0.88683362209175287</v>
      </c>
      <c r="U59" s="37">
        <f>(SUMIFS('overall city offline'!$I$2:$I$2047,'overall city offline'!$A$2:$A$2047,$A59,'overall city offline'!$B$2:$B$2047,U$3)*SUMIFS('overall city offline'!$C$2:$C$2047,'overall city offline'!$A$2:$A$2047,$A59,'overall city offline'!$B$2:$B$2047,U$3))/(SUMIFS('overall city offline'!$I$2:$I$2047,'overall city offline'!$A$2:$A$2047,$A59,'overall city offline'!$B$2:$B$2047,U$2))</f>
        <v>0.92761332927815665</v>
      </c>
      <c r="V59" s="37">
        <f>(SUMIFS('overall city offline'!$I$2:$I$2047,'overall city offline'!$A$2:$A$2047,$A59,'overall city offline'!$B$2:$B$2047,V$3)*SUMIFS('overall city offline'!$C$2:$C$2047,'overall city offline'!$A$2:$A$2047,$A59,'overall city offline'!$B$2:$B$2047,V$3))/(SUMIFS('overall city offline'!$I$2:$I$2047,'overall city offline'!$A$2:$A$2047,$A59,'overall city offline'!$B$2:$B$2047,V$2))</f>
        <v>0.80457345983525075</v>
      </c>
    </row>
    <row r="60" spans="1:22" x14ac:dyDescent="0.25">
      <c r="A60" s="5" t="s">
        <v>63</v>
      </c>
      <c r="B60" s="37">
        <f>(SUMIFS('overall city offline'!$I$2:$I$2047,'overall city offline'!$A$2:$A$2047,$A60,'overall city offline'!$B$2:$B$2047,B$3)*(SUMIFS('overall city offline'!$C$2:$C$2047,'overall city offline'!$A$2:$A$2047,$A60,'overall city offline'!$B$2:$B$2047,B$3)))/(SUMIFS('overall city offline'!$I$2:$I$2047,'overall city offline'!$A$2:$A$2047,$A60,'overall city offline'!$B$2:$B$2047,B$2))</f>
        <v>0.83013617185325661</v>
      </c>
      <c r="C60" s="37">
        <f>(SUMIFS('overall city offline'!$I$2:$I$2047,'overall city offline'!$A$2:$A$2047,$A60,'overall city offline'!$B$2:$B$2047,C$3)*SUMIFS('overall city offline'!$C$2:$C$2047,'overall city offline'!$A$2:$A$2047,$A60,'overall city offline'!$B$2:$B$2047,C$3))/(SUMIFS('overall city offline'!$I$2:$I$2047,'overall city offline'!$A$2:$A$2047,$A60,'overall city offline'!$B$2:$B$2047,C$2))</f>
        <v>0.91121735072689269</v>
      </c>
      <c r="D60" s="37">
        <f>(SUMIFS('overall city offline'!$I$2:$I$2047,'overall city offline'!$A$2:$A$2047,$A60,'overall city offline'!$B$2:$B$2047,D$3)*SUMIFS('overall city offline'!$C$2:$C$2047,'overall city offline'!$A$2:$A$2047,$A60,'overall city offline'!$B$2:$B$2047,D$3))/(SUMIFS('overall city offline'!$I$2:$I$2047,'overall city offline'!$A$2:$A$2047,$A60,'overall city offline'!$B$2:$B$2047,D$2))</f>
        <v>0.50291156835482842</v>
      </c>
      <c r="E60" s="37">
        <f>(SUMIFS('overall city offline'!$I$2:$I$2047,'overall city offline'!$A$2:$A$2047,$A60,'overall city offline'!$B$2:$B$2047,E$3)*SUMIFS('overall city offline'!$C$2:$C$2047,'overall city offline'!$A$2:$A$2047,$A60,'overall city offline'!$B$2:$B$2047,E$3))/(SUMIFS('overall city offline'!$I$2:$I$2047,'overall city offline'!$A$2:$A$2047,$A60,'overall city offline'!$B$2:$B$2047,E$2))</f>
        <v>4.9923787823010594E-2</v>
      </c>
      <c r="F60" s="37">
        <f>(SUMIFS('overall city offline'!$I$2:$I$2047,'overall city offline'!$A$2:$A$2047,$A60,'overall city offline'!$B$2:$B$2047,F$3)*SUMIFS('overall city offline'!$C$2:$C$2047,'overall city offline'!$A$2:$A$2047,$A60,'overall city offline'!$B$2:$B$2047,F$3))/(SUMIFS('overall city offline'!$I$2:$I$2047,'overall city offline'!$A$2:$A$2047,$A60,'overall city offline'!$B$2:$B$2047,F$2))</f>
        <v>0.10927168765358522</v>
      </c>
      <c r="G60" s="37">
        <f>(SUMIFS('overall city offline'!$I$2:$I$2047,'overall city offline'!$A$2:$A$2047,$A60,'overall city offline'!$B$2:$B$2047,G$3)*SUMIFS('overall city offline'!$C$2:$C$2047,'overall city offline'!$A$2:$A$2047,$A60,'overall city offline'!$B$2:$B$2047,G$3))/(SUMIFS('overall city offline'!$I$2:$I$2047,'overall city offline'!$A$2:$A$2047,$A60,'overall city offline'!$B$2:$B$2047,G$2))</f>
        <v>0.56629633896252607</v>
      </c>
      <c r="H60" s="37">
        <f>(SUMIFS('overall city offline'!$I$2:$I$2047,'overall city offline'!$A$2:$A$2047,$A60,'overall city offline'!$B$2:$B$2047,H$3)*SUMIFS('overall city offline'!$C$2:$C$2047,'overall city offline'!$A$2:$A$2047,$A60,'overall city offline'!$B$2:$B$2047,H$3))/(SUMIFS('overall city offline'!$I$2:$I$2047,'overall city offline'!$A$2:$A$2047,$A60,'overall city offline'!$B$2:$B$2047,H$2))</f>
        <v>0.90908667686918299</v>
      </c>
      <c r="I60" s="37">
        <f>(SUMIFS('overall city offline'!$I$2:$I$2047,'overall city offline'!$A$2:$A$2047,$A60,'overall city offline'!$B$2:$B$2047,I$3)*SUMIFS('overall city offline'!$C$2:$C$2047,'overall city offline'!$A$2:$A$2047,$A60,'overall city offline'!$B$2:$B$2047,I$3))/(SUMIFS('overall city offline'!$I$2:$I$2047,'overall city offline'!$A$2:$A$2047,$A60,'overall city offline'!$B$2:$B$2047,I$2))</f>
        <v>1.03506402288675</v>
      </c>
      <c r="J60" s="37">
        <f>(SUMIFS('overall city offline'!$I$2:$I$2047,'overall city offline'!$A$2:$A$2047,$A60,'overall city offline'!$B$2:$B$2047,J$3)*SUMIFS('overall city offline'!$C$2:$C$2047,'overall city offline'!$A$2:$A$2047,$A60,'overall city offline'!$B$2:$B$2047,J$3))/(SUMIFS('overall city offline'!$I$2:$I$2047,'overall city offline'!$A$2:$A$2047,$A60,'overall city offline'!$B$2:$B$2047,J$2))</f>
        <v>0.90244696089683318</v>
      </c>
      <c r="K60" s="37">
        <f>(SUMIFS('overall city offline'!$I$2:$I$2047,'overall city offline'!$A$2:$A$2047,$A60,'overall city offline'!$B$2:$B$2047,K$3)*SUMIFS('overall city offline'!$C$2:$C$2047,'overall city offline'!$A$2:$A$2047,$A60,'overall city offline'!$B$2:$B$2047,K$3))/(SUMIFS('overall city offline'!$I$2:$I$2047,'overall city offline'!$A$2:$A$2047,$A60,'overall city offline'!$B$2:$B$2047,K$2))</f>
        <v>0.97574365525906559</v>
      </c>
      <c r="L60" s="37">
        <f>(SUMIFS('overall city offline'!$I$2:$I$2047,'overall city offline'!$A$2:$A$2047,$A60,'overall city offline'!$B$2:$B$2047,L$3)*SUMIFS('overall city offline'!$C$2:$C$2047,'overall city offline'!$A$2:$A$2047,$A60,'overall city offline'!$B$2:$B$2047,L$3))/(SUMIFS('overall city offline'!$I$2:$I$2047,'overall city offline'!$A$2:$A$2047,$A60,'overall city offline'!$B$2:$B$2047,L$2))</f>
        <v>0.23232868400114426</v>
      </c>
      <c r="M60" s="37">
        <f>(SUMIFS('overall city offline'!$I$2:$I$2047,'overall city offline'!$A$2:$A$2047,$A60,'overall city offline'!$B$2:$B$2047,M$3)*SUMIFS('overall city offline'!$C$2:$C$2047,'overall city offline'!$A$2:$A$2047,$A60,'overall city offline'!$B$2:$B$2047,M$3))/(SUMIFS('overall city offline'!$I$2:$I$2047,'overall city offline'!$A$2:$A$2047,$A60,'overall city offline'!$B$2:$B$2047,M$2))</f>
        <v>1.2049280093081582</v>
      </c>
      <c r="N60" s="37">
        <f>(SUMIFS('overall city offline'!$I$2:$I$2047,'overall city offline'!$A$2:$A$2047,$A60,'overall city offline'!$B$2:$B$2047,N$3)*SUMIFS('overall city offline'!$C$2:$C$2047,'overall city offline'!$A$2:$A$2047,$A60,'overall city offline'!$B$2:$B$2047,N$3))/(SUMIFS('overall city offline'!$I$2:$I$2047,'overall city offline'!$A$2:$A$2047,$A60,'overall city offline'!$B$2:$B$2047,N$2))</f>
        <v>0.15272519342774005</v>
      </c>
      <c r="O60" s="37">
        <f>(SUMIFS('overall city offline'!$I$2:$I$2047,'overall city offline'!$A$2:$A$2047,$A60,'overall city offline'!$B$2:$B$2047,O$3)*SUMIFS('overall city offline'!$C$2:$C$2047,'overall city offline'!$A$2:$A$2047,$A60,'overall city offline'!$B$2:$B$2047,O$3))/(SUMIFS('overall city offline'!$I$2:$I$2047,'overall city offline'!$A$2:$A$2047,$A60,'overall city offline'!$B$2:$B$2047,O$2))</f>
        <v>0.10228918192122331</v>
      </c>
      <c r="P60" s="37">
        <f>(SUMIFS('overall city offline'!$I$2:$I$2047,'overall city offline'!$A$2:$A$2047,$A60,'overall city offline'!$B$2:$B$2047,P$3)*SUMIFS('overall city offline'!$C$2:$C$2047,'overall city offline'!$A$2:$A$2047,$A60,'overall city offline'!$B$2:$B$2047,P$3))/(SUMIFS('overall city offline'!$I$2:$I$2047,'overall city offline'!$A$2:$A$2047,$A60,'overall city offline'!$B$2:$B$2047,P$2))</f>
        <v>0.13394003715068262</v>
      </c>
      <c r="Q60" s="37">
        <f>(SUMIFS('overall city offline'!$I$2:$I$2047,'overall city offline'!$A$2:$A$2047,$A60,'overall city offline'!$B$2:$B$2047,Q$3)*SUMIFS('overall city offline'!$C$2:$C$2047,'overall city offline'!$A$2:$A$2047,$A60,'overall city offline'!$B$2:$B$2047,Q$3))/(SUMIFS('overall city offline'!$I$2:$I$2047,'overall city offline'!$A$2:$A$2047,$A60,'overall city offline'!$B$2:$B$2047,Q$2))</f>
        <v>0.95007761685689185</v>
      </c>
      <c r="R60" s="37">
        <f>(SUMIFS('overall city offline'!$I$2:$I$2047,'overall city offline'!$A$2:$A$2047,$A60,'overall city offline'!$B$2:$B$2047,R$3)*SUMIFS('overall city offline'!$C$2:$C$2047,'overall city offline'!$A$2:$A$2047,$A60,'overall city offline'!$B$2:$B$2047,R$3))/(SUMIFS('overall city offline'!$I$2:$I$2047,'overall city offline'!$A$2:$A$2047,$A60,'overall city offline'!$B$2:$B$2047,R$2))</f>
        <v>1.1709003166108674</v>
      </c>
      <c r="S60" s="37">
        <f>(SUMIFS('overall city offline'!$I$2:$I$2047,'overall city offline'!$A$2:$A$2047,$A60,'overall city offline'!$B$2:$B$2047,S$3)*SUMIFS('overall city offline'!$C$2:$C$2047,'overall city offline'!$A$2:$A$2047,$A60,'overall city offline'!$B$2:$B$2047,S$3))/(SUMIFS('overall city offline'!$I$2:$I$2047,'overall city offline'!$A$2:$A$2047,$A60,'overall city offline'!$B$2:$B$2047,S$2))</f>
        <v>1.0578710008706611</v>
      </c>
      <c r="T60" s="37">
        <f>(SUMIFS('overall city offline'!$I$2:$I$2047,'overall city offline'!$A$2:$A$2047,$A60,'overall city offline'!$B$2:$B$2047,T$3)*SUMIFS('overall city offline'!$C$2:$C$2047,'overall city offline'!$A$2:$A$2047,$A60,'overall city offline'!$B$2:$B$2047,T$3))/(SUMIFS('overall city offline'!$I$2:$I$2047,'overall city offline'!$A$2:$A$2047,$A60,'overall city offline'!$B$2:$B$2047,T$2))</f>
        <v>1.0512509886349064</v>
      </c>
      <c r="U60" s="37">
        <f>(SUMIFS('overall city offline'!$I$2:$I$2047,'overall city offline'!$A$2:$A$2047,$A60,'overall city offline'!$B$2:$B$2047,U$3)*SUMIFS('overall city offline'!$C$2:$C$2047,'overall city offline'!$A$2:$A$2047,$A60,'overall city offline'!$B$2:$B$2047,U$3))/(SUMIFS('overall city offline'!$I$2:$I$2047,'overall city offline'!$A$2:$A$2047,$A60,'overall city offline'!$B$2:$B$2047,U$2))</f>
        <v>1.0908824773971846</v>
      </c>
      <c r="V60" s="37">
        <f>(SUMIFS('overall city offline'!$I$2:$I$2047,'overall city offline'!$A$2:$A$2047,$A60,'overall city offline'!$B$2:$B$2047,V$3)*SUMIFS('overall city offline'!$C$2:$C$2047,'overall city offline'!$A$2:$A$2047,$A60,'overall city offline'!$B$2:$B$2047,V$3))/(SUMIFS('overall city offline'!$I$2:$I$2047,'overall city offline'!$A$2:$A$2047,$A60,'overall city offline'!$B$2:$B$2047,V$2))</f>
        <v>0.98734835221154038</v>
      </c>
    </row>
    <row r="61" spans="1:22" x14ac:dyDescent="0.25">
      <c r="A61" s="5" t="s">
        <v>64</v>
      </c>
      <c r="B61" s="37">
        <f>(SUMIFS('overall city offline'!$I$2:$I$2047,'overall city offline'!$A$2:$A$2047,$A61,'overall city offline'!$B$2:$B$2047,B$3)*(SUMIFS('overall city offline'!$C$2:$C$2047,'overall city offline'!$A$2:$A$2047,$A61,'overall city offline'!$B$2:$B$2047,B$3)))/(SUMIFS('overall city offline'!$I$2:$I$2047,'overall city offline'!$A$2:$A$2047,$A61,'overall city offline'!$B$2:$B$2047,B$2))</f>
        <v>0.82028286753554858</v>
      </c>
      <c r="C61" s="37">
        <f>(SUMIFS('overall city offline'!$I$2:$I$2047,'overall city offline'!$A$2:$A$2047,$A61,'overall city offline'!$B$2:$B$2047,C$3)*SUMIFS('overall city offline'!$C$2:$C$2047,'overall city offline'!$A$2:$A$2047,$A61,'overall city offline'!$B$2:$B$2047,C$3))/(SUMIFS('overall city offline'!$I$2:$I$2047,'overall city offline'!$A$2:$A$2047,$A61,'overall city offline'!$B$2:$B$2047,C$2))</f>
        <v>0.84949414989126848</v>
      </c>
      <c r="D61" s="37">
        <f>(SUMIFS('overall city offline'!$I$2:$I$2047,'overall city offline'!$A$2:$A$2047,$A61,'overall city offline'!$B$2:$B$2047,D$3)*SUMIFS('overall city offline'!$C$2:$C$2047,'overall city offline'!$A$2:$A$2047,$A61,'overall city offline'!$B$2:$B$2047,D$3))/(SUMIFS('overall city offline'!$I$2:$I$2047,'overall city offline'!$A$2:$A$2047,$A61,'overall city offline'!$B$2:$B$2047,D$2))</f>
        <v>0.51327737195601897</v>
      </c>
      <c r="E61" s="37">
        <f>(SUMIFS('overall city offline'!$I$2:$I$2047,'overall city offline'!$A$2:$A$2047,$A61,'overall city offline'!$B$2:$B$2047,E$3)*SUMIFS('overall city offline'!$C$2:$C$2047,'overall city offline'!$A$2:$A$2047,$A61,'overall city offline'!$B$2:$B$2047,E$3))/(SUMIFS('overall city offline'!$I$2:$I$2047,'overall city offline'!$A$2:$A$2047,$A61,'overall city offline'!$B$2:$B$2047,E$2))</f>
        <v>4.4854526350991651E-2</v>
      </c>
      <c r="F61" s="37">
        <f>(SUMIFS('overall city offline'!$I$2:$I$2047,'overall city offline'!$A$2:$A$2047,$A61,'overall city offline'!$B$2:$B$2047,F$3)*SUMIFS('overall city offline'!$C$2:$C$2047,'overall city offline'!$A$2:$A$2047,$A61,'overall city offline'!$B$2:$B$2047,F$3))/(SUMIFS('overall city offline'!$I$2:$I$2047,'overall city offline'!$A$2:$A$2047,$A61,'overall city offline'!$B$2:$B$2047,F$2))</f>
        <v>7.5976040409608911E-2</v>
      </c>
      <c r="G61" s="37">
        <f>(SUMIFS('overall city offline'!$I$2:$I$2047,'overall city offline'!$A$2:$A$2047,$A61,'overall city offline'!$B$2:$B$2047,G$3)*SUMIFS('overall city offline'!$C$2:$C$2047,'overall city offline'!$A$2:$A$2047,$A61,'overall city offline'!$B$2:$B$2047,G$3))/(SUMIFS('overall city offline'!$I$2:$I$2047,'overall city offline'!$A$2:$A$2047,$A61,'overall city offline'!$B$2:$B$2047,G$2))</f>
        <v>0.52999769082823556</v>
      </c>
      <c r="H61" s="37">
        <f>(SUMIFS('overall city offline'!$I$2:$I$2047,'overall city offline'!$A$2:$A$2047,$A61,'overall city offline'!$B$2:$B$2047,H$3)*SUMIFS('overall city offline'!$C$2:$C$2047,'overall city offline'!$A$2:$A$2047,$A61,'overall city offline'!$B$2:$B$2047,H$3))/(SUMIFS('overall city offline'!$I$2:$I$2047,'overall city offline'!$A$2:$A$2047,$A61,'overall city offline'!$B$2:$B$2047,H$2))</f>
        <v>0.82313072246492824</v>
      </c>
      <c r="I61" s="37">
        <f>(SUMIFS('overall city offline'!$I$2:$I$2047,'overall city offline'!$A$2:$A$2047,$A61,'overall city offline'!$B$2:$B$2047,I$3)*SUMIFS('overall city offline'!$C$2:$C$2047,'overall city offline'!$A$2:$A$2047,$A61,'overall city offline'!$B$2:$B$2047,I$3))/(SUMIFS('overall city offline'!$I$2:$I$2047,'overall city offline'!$A$2:$A$2047,$A61,'overall city offline'!$B$2:$B$2047,I$2))</f>
        <v>0.93670863938167792</v>
      </c>
      <c r="J61" s="37">
        <f>(SUMIFS('overall city offline'!$I$2:$I$2047,'overall city offline'!$A$2:$A$2047,$A61,'overall city offline'!$B$2:$B$2047,J$3)*SUMIFS('overall city offline'!$C$2:$C$2047,'overall city offline'!$A$2:$A$2047,$A61,'overall city offline'!$B$2:$B$2047,J$3))/(SUMIFS('overall city offline'!$I$2:$I$2047,'overall city offline'!$A$2:$A$2047,$A61,'overall city offline'!$B$2:$B$2047,J$2))</f>
        <v>0.8893343861953753</v>
      </c>
      <c r="K61" s="37">
        <f>(SUMIFS('overall city offline'!$I$2:$I$2047,'overall city offline'!$A$2:$A$2047,$A61,'overall city offline'!$B$2:$B$2047,K$3)*SUMIFS('overall city offline'!$C$2:$C$2047,'overall city offline'!$A$2:$A$2047,$A61,'overall city offline'!$B$2:$B$2047,K$3))/(SUMIFS('overall city offline'!$I$2:$I$2047,'overall city offline'!$A$2:$A$2047,$A61,'overall city offline'!$B$2:$B$2047,K$2))</f>
        <v>0.93788614149055838</v>
      </c>
      <c r="L61" s="37">
        <f>(SUMIFS('overall city offline'!$I$2:$I$2047,'overall city offline'!$A$2:$A$2047,$A61,'overall city offline'!$B$2:$B$2047,L$3)*SUMIFS('overall city offline'!$C$2:$C$2047,'overall city offline'!$A$2:$A$2047,$A61,'overall city offline'!$B$2:$B$2047,L$3))/(SUMIFS('overall city offline'!$I$2:$I$2047,'overall city offline'!$A$2:$A$2047,$A61,'overall city offline'!$B$2:$B$2047,L$2))</f>
        <v>0.22625092468904318</v>
      </c>
      <c r="M61" s="37">
        <f>(SUMIFS('overall city offline'!$I$2:$I$2047,'overall city offline'!$A$2:$A$2047,$A61,'overall city offline'!$B$2:$B$2047,M$3)*SUMIFS('overall city offline'!$C$2:$C$2047,'overall city offline'!$A$2:$A$2047,$A61,'overall city offline'!$B$2:$B$2047,M$3))/(SUMIFS('overall city offline'!$I$2:$I$2047,'overall city offline'!$A$2:$A$2047,$A61,'overall city offline'!$B$2:$B$2047,M$2))</f>
        <v>0.96220858322703584</v>
      </c>
      <c r="N61" s="37">
        <f>(SUMIFS('overall city offline'!$I$2:$I$2047,'overall city offline'!$A$2:$A$2047,$A61,'overall city offline'!$B$2:$B$2047,N$3)*SUMIFS('overall city offline'!$C$2:$C$2047,'overall city offline'!$A$2:$A$2047,$A61,'overall city offline'!$B$2:$B$2047,N$3))/(SUMIFS('overall city offline'!$I$2:$I$2047,'overall city offline'!$A$2:$A$2047,$A61,'overall city offline'!$B$2:$B$2047,N$2))</f>
        <v>0.17041198181751702</v>
      </c>
      <c r="O61" s="37">
        <f>(SUMIFS('overall city offline'!$I$2:$I$2047,'overall city offline'!$A$2:$A$2047,$A61,'overall city offline'!$B$2:$B$2047,O$3)*SUMIFS('overall city offline'!$C$2:$C$2047,'overall city offline'!$A$2:$A$2047,$A61,'overall city offline'!$B$2:$B$2047,O$3))/(SUMIFS('overall city offline'!$I$2:$I$2047,'overall city offline'!$A$2:$A$2047,$A61,'overall city offline'!$B$2:$B$2047,O$2))</f>
        <v>0.11009693377481929</v>
      </c>
      <c r="P61" s="37">
        <f>(SUMIFS('overall city offline'!$I$2:$I$2047,'overall city offline'!$A$2:$A$2047,$A61,'overall city offline'!$B$2:$B$2047,P$3)*SUMIFS('overall city offline'!$C$2:$C$2047,'overall city offline'!$A$2:$A$2047,$A61,'overall city offline'!$B$2:$B$2047,P$3))/(SUMIFS('overall city offline'!$I$2:$I$2047,'overall city offline'!$A$2:$A$2047,$A61,'overall city offline'!$B$2:$B$2047,P$2))</f>
        <v>0.14384667649810809</v>
      </c>
      <c r="Q61" s="37">
        <f>(SUMIFS('overall city offline'!$I$2:$I$2047,'overall city offline'!$A$2:$A$2047,$A61,'overall city offline'!$B$2:$B$2047,Q$3)*SUMIFS('overall city offline'!$C$2:$C$2047,'overall city offline'!$A$2:$A$2047,$A61,'overall city offline'!$B$2:$B$2047,Q$3))/(SUMIFS('overall city offline'!$I$2:$I$2047,'overall city offline'!$A$2:$A$2047,$A61,'overall city offline'!$B$2:$B$2047,Q$2))</f>
        <v>0.81374815294002723</v>
      </c>
      <c r="R61" s="37">
        <f>(SUMIFS('overall city offline'!$I$2:$I$2047,'overall city offline'!$A$2:$A$2047,$A61,'overall city offline'!$B$2:$B$2047,R$3)*SUMIFS('overall city offline'!$C$2:$C$2047,'overall city offline'!$A$2:$A$2047,$A61,'overall city offline'!$B$2:$B$2047,R$3))/(SUMIFS('overall city offline'!$I$2:$I$2047,'overall city offline'!$A$2:$A$2047,$A61,'overall city offline'!$B$2:$B$2047,R$2))</f>
        <v>0.98617469437489569</v>
      </c>
      <c r="S61" s="37">
        <f>(SUMIFS('overall city offline'!$I$2:$I$2047,'overall city offline'!$A$2:$A$2047,$A61,'overall city offline'!$B$2:$B$2047,S$3)*SUMIFS('overall city offline'!$C$2:$C$2047,'overall city offline'!$A$2:$A$2047,$A61,'overall city offline'!$B$2:$B$2047,S$3))/(SUMIFS('overall city offline'!$I$2:$I$2047,'overall city offline'!$A$2:$A$2047,$A61,'overall city offline'!$B$2:$B$2047,S$2))</f>
        <v>0.98313959836989195</v>
      </c>
      <c r="T61" s="37">
        <f>(SUMIFS('overall city offline'!$I$2:$I$2047,'overall city offline'!$A$2:$A$2047,$A61,'overall city offline'!$B$2:$B$2047,T$3)*SUMIFS('overall city offline'!$C$2:$C$2047,'overall city offline'!$A$2:$A$2047,$A61,'overall city offline'!$B$2:$B$2047,T$3))/(SUMIFS('overall city offline'!$I$2:$I$2047,'overall city offline'!$A$2:$A$2047,$A61,'overall city offline'!$B$2:$B$2047,T$2))</f>
        <v>0.95672963480118189</v>
      </c>
      <c r="U61" s="37">
        <f>(SUMIFS('overall city offline'!$I$2:$I$2047,'overall city offline'!$A$2:$A$2047,$A61,'overall city offline'!$B$2:$B$2047,U$3)*SUMIFS('overall city offline'!$C$2:$C$2047,'overall city offline'!$A$2:$A$2047,$A61,'overall city offline'!$B$2:$B$2047,U$3))/(SUMIFS('overall city offline'!$I$2:$I$2047,'overall city offline'!$A$2:$A$2047,$A61,'overall city offline'!$B$2:$B$2047,U$2))</f>
        <v>1.0423134858724583</v>
      </c>
      <c r="V61" s="37">
        <f>(SUMIFS('overall city offline'!$I$2:$I$2047,'overall city offline'!$A$2:$A$2047,$A61,'overall city offline'!$B$2:$B$2047,V$3)*SUMIFS('overall city offline'!$C$2:$C$2047,'overall city offline'!$A$2:$A$2047,$A61,'overall city offline'!$B$2:$B$2047,V$3))/(SUMIFS('overall city offline'!$I$2:$I$2047,'overall city offline'!$A$2:$A$2047,$A61,'overall city offline'!$B$2:$B$2047,V$2))</f>
        <v>0.9296557292891422</v>
      </c>
    </row>
    <row r="62" spans="1:22" x14ac:dyDescent="0.25">
      <c r="A62" s="5" t="s">
        <v>65</v>
      </c>
      <c r="B62" s="37">
        <f>(SUMIFS('overall city offline'!$I$2:$I$2047,'overall city offline'!$A$2:$A$2047,$A62,'overall city offline'!$B$2:$B$2047,B$3)*(SUMIFS('overall city offline'!$C$2:$C$2047,'overall city offline'!$A$2:$A$2047,$A62,'overall city offline'!$B$2:$B$2047,B$3)))/(SUMIFS('overall city offline'!$I$2:$I$2047,'overall city offline'!$A$2:$A$2047,$A62,'overall city offline'!$B$2:$B$2047,B$2))</f>
        <v>0.86042812379885136</v>
      </c>
      <c r="C62" s="37">
        <f>(SUMIFS('overall city offline'!$I$2:$I$2047,'overall city offline'!$A$2:$A$2047,$A62,'overall city offline'!$B$2:$B$2047,C$3)*SUMIFS('overall city offline'!$C$2:$C$2047,'overall city offline'!$A$2:$A$2047,$A62,'overall city offline'!$B$2:$B$2047,C$3))/(SUMIFS('overall city offline'!$I$2:$I$2047,'overall city offline'!$A$2:$A$2047,$A62,'overall city offline'!$B$2:$B$2047,C$2))</f>
        <v>0.86826983571037497</v>
      </c>
      <c r="D62" s="37">
        <f>(SUMIFS('overall city offline'!$I$2:$I$2047,'overall city offline'!$A$2:$A$2047,$A62,'overall city offline'!$B$2:$B$2047,D$3)*SUMIFS('overall city offline'!$C$2:$C$2047,'overall city offline'!$A$2:$A$2047,$A62,'overall city offline'!$B$2:$B$2047,D$3))/(SUMIFS('overall city offline'!$I$2:$I$2047,'overall city offline'!$A$2:$A$2047,$A62,'overall city offline'!$B$2:$B$2047,D$2))</f>
        <v>0.59237024374207303</v>
      </c>
      <c r="E62" s="37">
        <f>(SUMIFS('overall city offline'!$I$2:$I$2047,'overall city offline'!$A$2:$A$2047,$A62,'overall city offline'!$B$2:$B$2047,E$3)*SUMIFS('overall city offline'!$C$2:$C$2047,'overall city offline'!$A$2:$A$2047,$A62,'overall city offline'!$B$2:$B$2047,E$3))/(SUMIFS('overall city offline'!$I$2:$I$2047,'overall city offline'!$A$2:$A$2047,$A62,'overall city offline'!$B$2:$B$2047,E$2))</f>
        <v>0.14772362624141458</v>
      </c>
      <c r="F62" s="37">
        <f>(SUMIFS('overall city offline'!$I$2:$I$2047,'overall city offline'!$A$2:$A$2047,$A62,'overall city offline'!$B$2:$B$2047,F$3)*SUMIFS('overall city offline'!$C$2:$C$2047,'overall city offline'!$A$2:$A$2047,$A62,'overall city offline'!$B$2:$B$2047,F$3))/(SUMIFS('overall city offline'!$I$2:$I$2047,'overall city offline'!$A$2:$A$2047,$A62,'overall city offline'!$B$2:$B$2047,F$2))</f>
        <v>0.17492099018939003</v>
      </c>
      <c r="G62" s="37">
        <f>(SUMIFS('overall city offline'!$I$2:$I$2047,'overall city offline'!$A$2:$A$2047,$A62,'overall city offline'!$B$2:$B$2047,G$3)*SUMIFS('overall city offline'!$C$2:$C$2047,'overall city offline'!$A$2:$A$2047,$A62,'overall city offline'!$B$2:$B$2047,G$3))/(SUMIFS('overall city offline'!$I$2:$I$2047,'overall city offline'!$A$2:$A$2047,$A62,'overall city offline'!$B$2:$B$2047,G$2))</f>
        <v>0.58055473326624163</v>
      </c>
      <c r="H62" s="37">
        <f>(SUMIFS('overall city offline'!$I$2:$I$2047,'overall city offline'!$A$2:$A$2047,$A62,'overall city offline'!$B$2:$B$2047,H$3)*SUMIFS('overall city offline'!$C$2:$C$2047,'overall city offline'!$A$2:$A$2047,$A62,'overall city offline'!$B$2:$B$2047,H$3))/(SUMIFS('overall city offline'!$I$2:$I$2047,'overall city offline'!$A$2:$A$2047,$A62,'overall city offline'!$B$2:$B$2047,H$2))</f>
        <v>0.88764654724245673</v>
      </c>
      <c r="I62" s="37">
        <f>(SUMIFS('overall city offline'!$I$2:$I$2047,'overall city offline'!$A$2:$A$2047,$A62,'overall city offline'!$B$2:$B$2047,I$3)*SUMIFS('overall city offline'!$C$2:$C$2047,'overall city offline'!$A$2:$A$2047,$A62,'overall city offline'!$B$2:$B$2047,I$3))/(SUMIFS('overall city offline'!$I$2:$I$2047,'overall city offline'!$A$2:$A$2047,$A62,'overall city offline'!$B$2:$B$2047,I$2))</f>
        <v>0.9027258007785921</v>
      </c>
      <c r="J62" s="37">
        <f>(SUMIFS('overall city offline'!$I$2:$I$2047,'overall city offline'!$A$2:$A$2047,$A62,'overall city offline'!$B$2:$B$2047,J$3)*SUMIFS('overall city offline'!$C$2:$C$2047,'overall city offline'!$A$2:$A$2047,$A62,'overall city offline'!$B$2:$B$2047,J$3))/(SUMIFS('overall city offline'!$I$2:$I$2047,'overall city offline'!$A$2:$A$2047,$A62,'overall city offline'!$B$2:$B$2047,J$2))</f>
        <v>0.84170398977861216</v>
      </c>
      <c r="K62" s="37">
        <f>(SUMIFS('overall city offline'!$I$2:$I$2047,'overall city offline'!$A$2:$A$2047,$A62,'overall city offline'!$B$2:$B$2047,K$3)*SUMIFS('overall city offline'!$C$2:$C$2047,'overall city offline'!$A$2:$A$2047,$A62,'overall city offline'!$B$2:$B$2047,K$3))/(SUMIFS('overall city offline'!$I$2:$I$2047,'overall city offline'!$A$2:$A$2047,$A62,'overall city offline'!$B$2:$B$2047,K$2))</f>
        <v>0.8711519172059381</v>
      </c>
      <c r="L62" s="37">
        <f>(SUMIFS('overall city offline'!$I$2:$I$2047,'overall city offline'!$A$2:$A$2047,$A62,'overall city offline'!$B$2:$B$2047,L$3)*SUMIFS('overall city offline'!$C$2:$C$2047,'overall city offline'!$A$2:$A$2047,$A62,'overall city offline'!$B$2:$B$2047,L$3))/(SUMIFS('overall city offline'!$I$2:$I$2047,'overall city offline'!$A$2:$A$2047,$A62,'overall city offline'!$B$2:$B$2047,L$2))</f>
        <v>0.37661471062899926</v>
      </c>
      <c r="M62" s="37">
        <f>(SUMIFS('overall city offline'!$I$2:$I$2047,'overall city offline'!$A$2:$A$2047,$A62,'overall city offline'!$B$2:$B$2047,M$3)*SUMIFS('overall city offline'!$C$2:$C$2047,'overall city offline'!$A$2:$A$2047,$A62,'overall city offline'!$B$2:$B$2047,M$3))/(SUMIFS('overall city offline'!$I$2:$I$2047,'overall city offline'!$A$2:$A$2047,$A62,'overall city offline'!$B$2:$B$2047,M$2))</f>
        <v>1.0419557348619366</v>
      </c>
      <c r="N62" s="37">
        <f>(SUMIFS('overall city offline'!$I$2:$I$2047,'overall city offline'!$A$2:$A$2047,$A62,'overall city offline'!$B$2:$B$2047,N$3)*SUMIFS('overall city offline'!$C$2:$C$2047,'overall city offline'!$A$2:$A$2047,$A62,'overall city offline'!$B$2:$B$2047,N$3))/(SUMIFS('overall city offline'!$I$2:$I$2047,'overall city offline'!$A$2:$A$2047,$A62,'overall city offline'!$B$2:$B$2047,N$2))</f>
        <v>0.22402695005434597</v>
      </c>
      <c r="O62" s="37">
        <f>(SUMIFS('overall city offline'!$I$2:$I$2047,'overall city offline'!$A$2:$A$2047,$A62,'overall city offline'!$B$2:$B$2047,O$3)*SUMIFS('overall city offline'!$C$2:$C$2047,'overall city offline'!$A$2:$A$2047,$A62,'overall city offline'!$B$2:$B$2047,O$3))/(SUMIFS('overall city offline'!$I$2:$I$2047,'overall city offline'!$A$2:$A$2047,$A62,'overall city offline'!$B$2:$B$2047,O$2))</f>
        <v>0.24925405365063413</v>
      </c>
      <c r="P62" s="37">
        <f>(SUMIFS('overall city offline'!$I$2:$I$2047,'overall city offline'!$A$2:$A$2047,$A62,'overall city offline'!$B$2:$B$2047,P$3)*SUMIFS('overall city offline'!$C$2:$C$2047,'overall city offline'!$A$2:$A$2047,$A62,'overall city offline'!$B$2:$B$2047,P$3))/(SUMIFS('overall city offline'!$I$2:$I$2047,'overall city offline'!$A$2:$A$2047,$A62,'overall city offline'!$B$2:$B$2047,P$2))</f>
        <v>0.33728767361773976</v>
      </c>
      <c r="Q62" s="37">
        <f>(SUMIFS('overall city offline'!$I$2:$I$2047,'overall city offline'!$A$2:$A$2047,$A62,'overall city offline'!$B$2:$B$2047,Q$3)*SUMIFS('overall city offline'!$C$2:$C$2047,'overall city offline'!$A$2:$A$2047,$A62,'overall city offline'!$B$2:$B$2047,Q$3))/(SUMIFS('overall city offline'!$I$2:$I$2047,'overall city offline'!$A$2:$A$2047,$A62,'overall city offline'!$B$2:$B$2047,Q$2))</f>
        <v>0.83355827445003161</v>
      </c>
      <c r="R62" s="37">
        <f>(SUMIFS('overall city offline'!$I$2:$I$2047,'overall city offline'!$A$2:$A$2047,$A62,'overall city offline'!$B$2:$B$2047,R$3)*SUMIFS('overall city offline'!$C$2:$C$2047,'overall city offline'!$A$2:$A$2047,$A62,'overall city offline'!$B$2:$B$2047,R$3))/(SUMIFS('overall city offline'!$I$2:$I$2047,'overall city offline'!$A$2:$A$2047,$A62,'overall city offline'!$B$2:$B$2047,R$2))</f>
        <v>0.98207946187263817</v>
      </c>
      <c r="S62" s="37">
        <f>(SUMIFS('overall city offline'!$I$2:$I$2047,'overall city offline'!$A$2:$A$2047,$A62,'overall city offline'!$B$2:$B$2047,S$3)*SUMIFS('overall city offline'!$C$2:$C$2047,'overall city offline'!$A$2:$A$2047,$A62,'overall city offline'!$B$2:$B$2047,S$3))/(SUMIFS('overall city offline'!$I$2:$I$2047,'overall city offline'!$A$2:$A$2047,$A62,'overall city offline'!$B$2:$B$2047,S$2))</f>
        <v>0.86612647136902765</v>
      </c>
      <c r="T62" s="37">
        <f>(SUMIFS('overall city offline'!$I$2:$I$2047,'overall city offline'!$A$2:$A$2047,$A62,'overall city offline'!$B$2:$B$2047,T$3)*SUMIFS('overall city offline'!$C$2:$C$2047,'overall city offline'!$A$2:$A$2047,$A62,'overall city offline'!$B$2:$B$2047,T$3))/(SUMIFS('overall city offline'!$I$2:$I$2047,'overall city offline'!$A$2:$A$2047,$A62,'overall city offline'!$B$2:$B$2047,T$2))</f>
        <v>0.94565742324015623</v>
      </c>
      <c r="U62" s="37">
        <f>(SUMIFS('overall city offline'!$I$2:$I$2047,'overall city offline'!$A$2:$A$2047,$A62,'overall city offline'!$B$2:$B$2047,U$3)*SUMIFS('overall city offline'!$C$2:$C$2047,'overall city offline'!$A$2:$A$2047,$A62,'overall city offline'!$B$2:$B$2047,U$3))/(SUMIFS('overall city offline'!$I$2:$I$2047,'overall city offline'!$A$2:$A$2047,$A62,'overall city offline'!$B$2:$B$2047,U$2))</f>
        <v>0.93936221450009183</v>
      </c>
      <c r="V62" s="37">
        <f>(SUMIFS('overall city offline'!$I$2:$I$2047,'overall city offline'!$A$2:$A$2047,$A62,'overall city offline'!$B$2:$B$2047,V$3)*SUMIFS('overall city offline'!$C$2:$C$2047,'overall city offline'!$A$2:$A$2047,$A62,'overall city offline'!$B$2:$B$2047,V$3))/(SUMIFS('overall city offline'!$I$2:$I$2047,'overall city offline'!$A$2:$A$2047,$A62,'overall city offline'!$B$2:$B$2047,V$2))</f>
        <v>0.89898164285414328</v>
      </c>
    </row>
    <row r="63" spans="1:22" x14ac:dyDescent="0.25">
      <c r="A63" s="5" t="s">
        <v>66</v>
      </c>
      <c r="B63" s="37">
        <f>(SUMIFS('overall city offline'!$I$2:$I$2047,'overall city offline'!$A$2:$A$2047,$A63,'overall city offline'!$B$2:$B$2047,B$3)*(SUMIFS('overall city offline'!$C$2:$C$2047,'overall city offline'!$A$2:$A$2047,$A63,'overall city offline'!$B$2:$B$2047,B$3)))/(SUMIFS('overall city offline'!$I$2:$I$2047,'overall city offline'!$A$2:$A$2047,$A63,'overall city offline'!$B$2:$B$2047,B$2))</f>
        <v>0.7935030373824461</v>
      </c>
      <c r="C63" s="37">
        <f>(SUMIFS('overall city offline'!$I$2:$I$2047,'overall city offline'!$A$2:$A$2047,$A63,'overall city offline'!$B$2:$B$2047,C$3)*SUMIFS('overall city offline'!$C$2:$C$2047,'overall city offline'!$A$2:$A$2047,$A63,'overall city offline'!$B$2:$B$2047,C$3))/(SUMIFS('overall city offline'!$I$2:$I$2047,'overall city offline'!$A$2:$A$2047,$A63,'overall city offline'!$B$2:$B$2047,C$2))</f>
        <v>0.81649074879427197</v>
      </c>
      <c r="D63" s="37">
        <f>(SUMIFS('overall city offline'!$I$2:$I$2047,'overall city offline'!$A$2:$A$2047,$A63,'overall city offline'!$B$2:$B$2047,D$3)*SUMIFS('overall city offline'!$C$2:$C$2047,'overall city offline'!$A$2:$A$2047,$A63,'overall city offline'!$B$2:$B$2047,D$3))/(SUMIFS('overall city offline'!$I$2:$I$2047,'overall city offline'!$A$2:$A$2047,$A63,'overall city offline'!$B$2:$B$2047,D$2))</f>
        <v>0.48414107792262667</v>
      </c>
      <c r="E63" s="37">
        <f>(SUMIFS('overall city offline'!$I$2:$I$2047,'overall city offline'!$A$2:$A$2047,$A63,'overall city offline'!$B$2:$B$2047,E$3)*SUMIFS('overall city offline'!$C$2:$C$2047,'overall city offline'!$A$2:$A$2047,$A63,'overall city offline'!$B$2:$B$2047,E$3))/(SUMIFS('overall city offline'!$I$2:$I$2047,'overall city offline'!$A$2:$A$2047,$A63,'overall city offline'!$B$2:$B$2047,E$2))</f>
        <v>2.3179011462801248E-2</v>
      </c>
      <c r="F63" s="37">
        <f>(SUMIFS('overall city offline'!$I$2:$I$2047,'overall city offline'!$A$2:$A$2047,$A63,'overall city offline'!$B$2:$B$2047,F$3)*SUMIFS('overall city offline'!$C$2:$C$2047,'overall city offline'!$A$2:$A$2047,$A63,'overall city offline'!$B$2:$B$2047,F$3))/(SUMIFS('overall city offline'!$I$2:$I$2047,'overall city offline'!$A$2:$A$2047,$A63,'overall city offline'!$B$2:$B$2047,F$2))</f>
        <v>6.4409481328250154E-2</v>
      </c>
      <c r="G63" s="37">
        <f>(SUMIFS('overall city offline'!$I$2:$I$2047,'overall city offline'!$A$2:$A$2047,$A63,'overall city offline'!$B$2:$B$2047,G$3)*SUMIFS('overall city offline'!$C$2:$C$2047,'overall city offline'!$A$2:$A$2047,$A63,'overall city offline'!$B$2:$B$2047,G$3))/(SUMIFS('overall city offline'!$I$2:$I$2047,'overall city offline'!$A$2:$A$2047,$A63,'overall city offline'!$B$2:$B$2047,G$2))</f>
        <v>0.58605665703259424</v>
      </c>
      <c r="H63" s="37">
        <f>(SUMIFS('overall city offline'!$I$2:$I$2047,'overall city offline'!$A$2:$A$2047,$A63,'overall city offline'!$B$2:$B$2047,H$3)*SUMIFS('overall city offline'!$C$2:$C$2047,'overall city offline'!$A$2:$A$2047,$A63,'overall city offline'!$B$2:$B$2047,H$3))/(SUMIFS('overall city offline'!$I$2:$I$2047,'overall city offline'!$A$2:$A$2047,$A63,'overall city offline'!$B$2:$B$2047,H$2))</f>
        <v>0.9320957466112878</v>
      </c>
      <c r="I63" s="37">
        <f>(SUMIFS('overall city offline'!$I$2:$I$2047,'overall city offline'!$A$2:$A$2047,$A63,'overall city offline'!$B$2:$B$2047,I$3)*SUMIFS('overall city offline'!$C$2:$C$2047,'overall city offline'!$A$2:$A$2047,$A63,'overall city offline'!$B$2:$B$2047,I$3))/(SUMIFS('overall city offline'!$I$2:$I$2047,'overall city offline'!$A$2:$A$2047,$A63,'overall city offline'!$B$2:$B$2047,I$2))</f>
        <v>1.0295592779330396</v>
      </c>
      <c r="J63" s="37">
        <f>(SUMIFS('overall city offline'!$I$2:$I$2047,'overall city offline'!$A$2:$A$2047,$A63,'overall city offline'!$B$2:$B$2047,J$3)*SUMIFS('overall city offline'!$C$2:$C$2047,'overall city offline'!$A$2:$A$2047,$A63,'overall city offline'!$B$2:$B$2047,J$3))/(SUMIFS('overall city offline'!$I$2:$I$2047,'overall city offline'!$A$2:$A$2047,$A63,'overall city offline'!$B$2:$B$2047,J$2))</f>
        <v>0.89033868528341731</v>
      </c>
      <c r="K63" s="37">
        <f>(SUMIFS('overall city offline'!$I$2:$I$2047,'overall city offline'!$A$2:$A$2047,$A63,'overall city offline'!$B$2:$B$2047,K$3)*SUMIFS('overall city offline'!$C$2:$C$2047,'overall city offline'!$A$2:$A$2047,$A63,'overall city offline'!$B$2:$B$2047,K$3))/(SUMIFS('overall city offline'!$I$2:$I$2047,'overall city offline'!$A$2:$A$2047,$A63,'overall city offline'!$B$2:$B$2047,K$2))</f>
        <v>0.86742419791489911</v>
      </c>
      <c r="L63" s="37">
        <f>(SUMIFS('overall city offline'!$I$2:$I$2047,'overall city offline'!$A$2:$A$2047,$A63,'overall city offline'!$B$2:$B$2047,L$3)*SUMIFS('overall city offline'!$C$2:$C$2047,'overall city offline'!$A$2:$A$2047,$A63,'overall city offline'!$B$2:$B$2047,L$3))/(SUMIFS('overall city offline'!$I$2:$I$2047,'overall city offline'!$A$2:$A$2047,$A63,'overall city offline'!$B$2:$B$2047,L$2))</f>
        <v>0.21997409348364344</v>
      </c>
      <c r="M63" s="37">
        <f>(SUMIFS('overall city offline'!$I$2:$I$2047,'overall city offline'!$A$2:$A$2047,$A63,'overall city offline'!$B$2:$B$2047,M$3)*SUMIFS('overall city offline'!$C$2:$C$2047,'overall city offline'!$A$2:$A$2047,$A63,'overall city offline'!$B$2:$B$2047,M$3))/(SUMIFS('overall city offline'!$I$2:$I$2047,'overall city offline'!$A$2:$A$2047,$A63,'overall city offline'!$B$2:$B$2047,M$2))</f>
        <v>1.1925347785674343</v>
      </c>
      <c r="N63" s="37">
        <f>(SUMIFS('overall city offline'!$I$2:$I$2047,'overall city offline'!$A$2:$A$2047,$A63,'overall city offline'!$B$2:$B$2047,N$3)*SUMIFS('overall city offline'!$C$2:$C$2047,'overall city offline'!$A$2:$A$2047,$A63,'overall city offline'!$B$2:$B$2047,N$3))/(SUMIFS('overall city offline'!$I$2:$I$2047,'overall city offline'!$A$2:$A$2047,$A63,'overall city offline'!$B$2:$B$2047,N$2))</f>
        <v>9.4371522487045015E-2</v>
      </c>
      <c r="O63" s="37">
        <f>(SUMIFS('overall city offline'!$I$2:$I$2047,'overall city offline'!$A$2:$A$2047,$A63,'overall city offline'!$B$2:$B$2047,O$3)*SUMIFS('overall city offline'!$C$2:$C$2047,'overall city offline'!$A$2:$A$2047,$A63,'overall city offline'!$B$2:$B$2047,O$3))/(SUMIFS('overall city offline'!$I$2:$I$2047,'overall city offline'!$A$2:$A$2047,$A63,'overall city offline'!$B$2:$B$2047,O$2))</f>
        <v>9.8495734264743368E-2</v>
      </c>
      <c r="P63" s="37">
        <f>(SUMIFS('overall city offline'!$I$2:$I$2047,'overall city offline'!$A$2:$A$2047,$A63,'overall city offline'!$B$2:$B$2047,P$3)*SUMIFS('overall city offline'!$C$2:$C$2047,'overall city offline'!$A$2:$A$2047,$A63,'overall city offline'!$B$2:$B$2047,P$3))/(SUMIFS('overall city offline'!$I$2:$I$2047,'overall city offline'!$A$2:$A$2047,$A63,'overall city offline'!$B$2:$B$2047,P$2))</f>
        <v>0.10247913391880631</v>
      </c>
      <c r="Q63" s="37">
        <f>(SUMIFS('overall city offline'!$I$2:$I$2047,'overall city offline'!$A$2:$A$2047,$A63,'overall city offline'!$B$2:$B$2047,Q$3)*SUMIFS('overall city offline'!$C$2:$C$2047,'overall city offline'!$A$2:$A$2047,$A63,'overall city offline'!$B$2:$B$2047,Q$3))/(SUMIFS('overall city offline'!$I$2:$I$2047,'overall city offline'!$A$2:$A$2047,$A63,'overall city offline'!$B$2:$B$2047,Q$2))</f>
        <v>0.90602698340504817</v>
      </c>
      <c r="R63" s="37">
        <f>(SUMIFS('overall city offline'!$I$2:$I$2047,'overall city offline'!$A$2:$A$2047,$A63,'overall city offline'!$B$2:$B$2047,R$3)*SUMIFS('overall city offline'!$C$2:$C$2047,'overall city offline'!$A$2:$A$2047,$A63,'overall city offline'!$B$2:$B$2047,R$3))/(SUMIFS('overall city offline'!$I$2:$I$2047,'overall city offline'!$A$2:$A$2047,$A63,'overall city offline'!$B$2:$B$2047,R$2))</f>
        <v>1.0304867859715459</v>
      </c>
      <c r="S63" s="37">
        <f>(SUMIFS('overall city offline'!$I$2:$I$2047,'overall city offline'!$A$2:$A$2047,$A63,'overall city offline'!$B$2:$B$2047,S$3)*SUMIFS('overall city offline'!$C$2:$C$2047,'overall city offline'!$A$2:$A$2047,$A63,'overall city offline'!$B$2:$B$2047,S$3))/(SUMIFS('overall city offline'!$I$2:$I$2047,'overall city offline'!$A$2:$A$2047,$A63,'overall city offline'!$B$2:$B$2047,S$2))</f>
        <v>0.97775678485888529</v>
      </c>
      <c r="T63" s="37">
        <f>(SUMIFS('overall city offline'!$I$2:$I$2047,'overall city offline'!$A$2:$A$2047,$A63,'overall city offline'!$B$2:$B$2047,T$3)*SUMIFS('overall city offline'!$C$2:$C$2047,'overall city offline'!$A$2:$A$2047,$A63,'overall city offline'!$B$2:$B$2047,T$3))/(SUMIFS('overall city offline'!$I$2:$I$2047,'overall city offline'!$A$2:$A$2047,$A63,'overall city offline'!$B$2:$B$2047,T$2))</f>
        <v>1.0126131625124424</v>
      </c>
      <c r="U63" s="37">
        <f>(SUMIFS('overall city offline'!$I$2:$I$2047,'overall city offline'!$A$2:$A$2047,$A63,'overall city offline'!$B$2:$B$2047,U$3)*SUMIFS('overall city offline'!$C$2:$C$2047,'overall city offline'!$A$2:$A$2047,$A63,'overall city offline'!$B$2:$B$2047,U$3))/(SUMIFS('overall city offline'!$I$2:$I$2047,'overall city offline'!$A$2:$A$2047,$A63,'overall city offline'!$B$2:$B$2047,U$2))</f>
        <v>1.0197075734413217</v>
      </c>
      <c r="V63" s="37">
        <f>(SUMIFS('overall city offline'!$I$2:$I$2047,'overall city offline'!$A$2:$A$2047,$A63,'overall city offline'!$B$2:$B$2047,V$3)*SUMIFS('overall city offline'!$C$2:$C$2047,'overall city offline'!$A$2:$A$2047,$A63,'overall city offline'!$B$2:$B$2047,V$3))/(SUMIFS('overall city offline'!$I$2:$I$2047,'overall city offline'!$A$2:$A$2047,$A63,'overall city offline'!$B$2:$B$2047,V$2))</f>
        <v>0.95239244547288671</v>
      </c>
    </row>
    <row r="64" spans="1:22" x14ac:dyDescent="0.25">
      <c r="A64" s="5" t="s">
        <v>67</v>
      </c>
      <c r="B64" s="37">
        <f>(SUMIFS('overall city offline'!$I$2:$I$2047,'overall city offline'!$A$2:$A$2047,$A64,'overall city offline'!$B$2:$B$2047,B$3)*(SUMIFS('overall city offline'!$C$2:$C$2047,'overall city offline'!$A$2:$A$2047,$A64,'overall city offline'!$B$2:$B$2047,B$3)))/(SUMIFS('overall city offline'!$I$2:$I$2047,'overall city offline'!$A$2:$A$2047,$A64,'overall city offline'!$B$2:$B$2047,B$2))</f>
        <v>0.949192148493194</v>
      </c>
      <c r="C64" s="37">
        <f>(SUMIFS('overall city offline'!$I$2:$I$2047,'overall city offline'!$A$2:$A$2047,$A64,'overall city offline'!$B$2:$B$2047,C$3)*SUMIFS('overall city offline'!$C$2:$C$2047,'overall city offline'!$A$2:$A$2047,$A64,'overall city offline'!$B$2:$B$2047,C$3))/(SUMIFS('overall city offline'!$I$2:$I$2047,'overall city offline'!$A$2:$A$2047,$A64,'overall city offline'!$B$2:$B$2047,C$2))</f>
        <v>0.91440199499401054</v>
      </c>
      <c r="D64" s="37">
        <f>(SUMIFS('overall city offline'!$I$2:$I$2047,'overall city offline'!$A$2:$A$2047,$A64,'overall city offline'!$B$2:$B$2047,D$3)*SUMIFS('overall city offline'!$C$2:$C$2047,'overall city offline'!$A$2:$A$2047,$A64,'overall city offline'!$B$2:$B$2047,D$3))/(SUMIFS('overall city offline'!$I$2:$I$2047,'overall city offline'!$A$2:$A$2047,$A64,'overall city offline'!$B$2:$B$2047,D$2))</f>
        <v>0.65551491599585276</v>
      </c>
      <c r="E64" s="37">
        <f>(SUMIFS('overall city offline'!$I$2:$I$2047,'overall city offline'!$A$2:$A$2047,$A64,'overall city offline'!$B$2:$B$2047,E$3)*SUMIFS('overall city offline'!$C$2:$C$2047,'overall city offline'!$A$2:$A$2047,$A64,'overall city offline'!$B$2:$B$2047,E$3))/(SUMIFS('overall city offline'!$I$2:$I$2047,'overall city offline'!$A$2:$A$2047,$A64,'overall city offline'!$B$2:$B$2047,E$2))</f>
        <v>0.10691930232379269</v>
      </c>
      <c r="F64" s="37">
        <f>(SUMIFS('overall city offline'!$I$2:$I$2047,'overall city offline'!$A$2:$A$2047,$A64,'overall city offline'!$B$2:$B$2047,F$3)*SUMIFS('overall city offline'!$C$2:$C$2047,'overall city offline'!$A$2:$A$2047,$A64,'overall city offline'!$B$2:$B$2047,F$3))/(SUMIFS('overall city offline'!$I$2:$I$2047,'overall city offline'!$A$2:$A$2047,$A64,'overall city offline'!$B$2:$B$2047,F$2))</f>
        <v>0.16225027590229013</v>
      </c>
      <c r="G64" s="37">
        <f>(SUMIFS('overall city offline'!$I$2:$I$2047,'overall city offline'!$A$2:$A$2047,$A64,'overall city offline'!$B$2:$B$2047,G$3)*SUMIFS('overall city offline'!$C$2:$C$2047,'overall city offline'!$A$2:$A$2047,$A64,'overall city offline'!$B$2:$B$2047,G$3))/(SUMIFS('overall city offline'!$I$2:$I$2047,'overall city offline'!$A$2:$A$2047,$A64,'overall city offline'!$B$2:$B$2047,G$2))</f>
        <v>0.67165729932732177</v>
      </c>
      <c r="H64" s="37">
        <f>(SUMIFS('overall city offline'!$I$2:$I$2047,'overall city offline'!$A$2:$A$2047,$A64,'overall city offline'!$B$2:$B$2047,H$3)*SUMIFS('overall city offline'!$C$2:$C$2047,'overall city offline'!$A$2:$A$2047,$A64,'overall city offline'!$B$2:$B$2047,H$3))/(SUMIFS('overall city offline'!$I$2:$I$2047,'overall city offline'!$A$2:$A$2047,$A64,'overall city offline'!$B$2:$B$2047,H$2))</f>
        <v>1.2084266651864992</v>
      </c>
      <c r="I64" s="37">
        <f>(SUMIFS('overall city offline'!$I$2:$I$2047,'overall city offline'!$A$2:$A$2047,$A64,'overall city offline'!$B$2:$B$2047,I$3)*SUMIFS('overall city offline'!$C$2:$C$2047,'overall city offline'!$A$2:$A$2047,$A64,'overall city offline'!$B$2:$B$2047,I$3))/(SUMIFS('overall city offline'!$I$2:$I$2047,'overall city offline'!$A$2:$A$2047,$A64,'overall city offline'!$B$2:$B$2047,I$2))</f>
        <v>1.0349707894751055</v>
      </c>
      <c r="J64" s="37">
        <f>(SUMIFS('overall city offline'!$I$2:$I$2047,'overall city offline'!$A$2:$A$2047,$A64,'overall city offline'!$B$2:$B$2047,J$3)*SUMIFS('overall city offline'!$C$2:$C$2047,'overall city offline'!$A$2:$A$2047,$A64,'overall city offline'!$B$2:$B$2047,J$3))/(SUMIFS('overall city offline'!$I$2:$I$2047,'overall city offline'!$A$2:$A$2047,$A64,'overall city offline'!$B$2:$B$2047,J$2))</f>
        <v>1.3398127419466506</v>
      </c>
      <c r="K64" s="37">
        <f>(SUMIFS('overall city offline'!$I$2:$I$2047,'overall city offline'!$A$2:$A$2047,$A64,'overall city offline'!$B$2:$B$2047,K$3)*SUMIFS('overall city offline'!$C$2:$C$2047,'overall city offline'!$A$2:$A$2047,$A64,'overall city offline'!$B$2:$B$2047,K$3))/(SUMIFS('overall city offline'!$I$2:$I$2047,'overall city offline'!$A$2:$A$2047,$A64,'overall city offline'!$B$2:$B$2047,K$2))</f>
        <v>1.0124858825642242</v>
      </c>
      <c r="L64" s="37">
        <f>(SUMIFS('overall city offline'!$I$2:$I$2047,'overall city offline'!$A$2:$A$2047,$A64,'overall city offline'!$B$2:$B$2047,L$3)*SUMIFS('overall city offline'!$C$2:$C$2047,'overall city offline'!$A$2:$A$2047,$A64,'overall city offline'!$B$2:$B$2047,L$3))/(SUMIFS('overall city offline'!$I$2:$I$2047,'overall city offline'!$A$2:$A$2047,$A64,'overall city offline'!$B$2:$B$2047,L$2))</f>
        <v>0.41422621876838073</v>
      </c>
      <c r="M64" s="37">
        <f>(SUMIFS('overall city offline'!$I$2:$I$2047,'overall city offline'!$A$2:$A$2047,$A64,'overall city offline'!$B$2:$B$2047,M$3)*SUMIFS('overall city offline'!$C$2:$C$2047,'overall city offline'!$A$2:$A$2047,$A64,'overall city offline'!$B$2:$B$2047,M$3))/(SUMIFS('overall city offline'!$I$2:$I$2047,'overall city offline'!$A$2:$A$2047,$A64,'overall city offline'!$B$2:$B$2047,M$2))</f>
        <v>1.0187007918106852</v>
      </c>
      <c r="N64" s="37">
        <f>(SUMIFS('overall city offline'!$I$2:$I$2047,'overall city offline'!$A$2:$A$2047,$A64,'overall city offline'!$B$2:$B$2047,N$3)*SUMIFS('overall city offline'!$C$2:$C$2047,'overall city offline'!$A$2:$A$2047,$A64,'overall city offline'!$B$2:$B$2047,N$3))/(SUMIFS('overall city offline'!$I$2:$I$2047,'overall city offline'!$A$2:$A$2047,$A64,'overall city offline'!$B$2:$B$2047,N$2))</f>
        <v>0.20274773293689052</v>
      </c>
      <c r="O64" s="37">
        <f>(SUMIFS('overall city offline'!$I$2:$I$2047,'overall city offline'!$A$2:$A$2047,$A64,'overall city offline'!$B$2:$B$2047,O$3)*SUMIFS('overall city offline'!$C$2:$C$2047,'overall city offline'!$A$2:$A$2047,$A64,'overall city offline'!$B$2:$B$2047,O$3))/(SUMIFS('overall city offline'!$I$2:$I$2047,'overall city offline'!$A$2:$A$2047,$A64,'overall city offline'!$B$2:$B$2047,O$2))</f>
        <v>0.27004182246030684</v>
      </c>
      <c r="P64" s="37">
        <f>(SUMIFS('overall city offline'!$I$2:$I$2047,'overall city offline'!$A$2:$A$2047,$A64,'overall city offline'!$B$2:$B$2047,P$3)*SUMIFS('overall city offline'!$C$2:$C$2047,'overall city offline'!$A$2:$A$2047,$A64,'overall city offline'!$B$2:$B$2047,P$3))/(SUMIFS('overall city offline'!$I$2:$I$2047,'overall city offline'!$A$2:$A$2047,$A64,'overall city offline'!$B$2:$B$2047,P$2))</f>
        <v>0.40224942823325827</v>
      </c>
      <c r="Q64" s="37">
        <f>(SUMIFS('overall city offline'!$I$2:$I$2047,'overall city offline'!$A$2:$A$2047,$A64,'overall city offline'!$B$2:$B$2047,Q$3)*SUMIFS('overall city offline'!$C$2:$C$2047,'overall city offline'!$A$2:$A$2047,$A64,'overall city offline'!$B$2:$B$2047,Q$3))/(SUMIFS('overall city offline'!$I$2:$I$2047,'overall city offline'!$A$2:$A$2047,$A64,'overall city offline'!$B$2:$B$2047,Q$2))</f>
        <v>1.0701934452620654</v>
      </c>
      <c r="R64" s="37">
        <f>(SUMIFS('overall city offline'!$I$2:$I$2047,'overall city offline'!$A$2:$A$2047,$A64,'overall city offline'!$B$2:$B$2047,R$3)*SUMIFS('overall city offline'!$C$2:$C$2047,'overall city offline'!$A$2:$A$2047,$A64,'overall city offline'!$B$2:$B$2047,R$3))/(SUMIFS('overall city offline'!$I$2:$I$2047,'overall city offline'!$A$2:$A$2047,$A64,'overall city offline'!$B$2:$B$2047,R$2))</f>
        <v>1.1444595368192618</v>
      </c>
      <c r="S64" s="37">
        <f>(SUMIFS('overall city offline'!$I$2:$I$2047,'overall city offline'!$A$2:$A$2047,$A64,'overall city offline'!$B$2:$B$2047,S$3)*SUMIFS('overall city offline'!$C$2:$C$2047,'overall city offline'!$A$2:$A$2047,$A64,'overall city offline'!$B$2:$B$2047,S$3))/(SUMIFS('overall city offline'!$I$2:$I$2047,'overall city offline'!$A$2:$A$2047,$A64,'overall city offline'!$B$2:$B$2047,S$2))</f>
        <v>1.1382162639537026</v>
      </c>
      <c r="T64" s="37">
        <f>(SUMIFS('overall city offline'!$I$2:$I$2047,'overall city offline'!$A$2:$A$2047,$A64,'overall city offline'!$B$2:$B$2047,T$3)*SUMIFS('overall city offline'!$C$2:$C$2047,'overall city offline'!$A$2:$A$2047,$A64,'overall city offline'!$B$2:$B$2047,T$3))/(SUMIFS('overall city offline'!$I$2:$I$2047,'overall city offline'!$A$2:$A$2047,$A64,'overall city offline'!$B$2:$B$2047,T$2))</f>
        <v>1.2142756933277192</v>
      </c>
      <c r="U64" s="37">
        <f>(SUMIFS('overall city offline'!$I$2:$I$2047,'overall city offline'!$A$2:$A$2047,$A64,'overall city offline'!$B$2:$B$2047,U$3)*SUMIFS('overall city offline'!$C$2:$C$2047,'overall city offline'!$A$2:$A$2047,$A64,'overall city offline'!$B$2:$B$2047,U$3))/(SUMIFS('overall city offline'!$I$2:$I$2047,'overall city offline'!$A$2:$A$2047,$A64,'overall city offline'!$B$2:$B$2047,U$2))</f>
        <v>1.1059598386914697</v>
      </c>
      <c r="V64" s="37">
        <f>(SUMIFS('overall city offline'!$I$2:$I$2047,'overall city offline'!$A$2:$A$2047,$A64,'overall city offline'!$B$2:$B$2047,V$3)*SUMIFS('overall city offline'!$C$2:$C$2047,'overall city offline'!$A$2:$A$2047,$A64,'overall city offline'!$B$2:$B$2047,V$3))/(SUMIFS('overall city offline'!$I$2:$I$2047,'overall city offline'!$A$2:$A$2047,$A64,'overall city offline'!$B$2:$B$2047,V$2))</f>
        <v>1.1100478955760584</v>
      </c>
    </row>
    <row r="65" spans="1:22" x14ac:dyDescent="0.25">
      <c r="A65" s="5" t="s">
        <v>68</v>
      </c>
      <c r="B65" s="37">
        <f>(SUMIFS('overall city offline'!$I$2:$I$2047,'overall city offline'!$A$2:$A$2047,$A65,'overall city offline'!$B$2:$B$2047,B$3)*(SUMIFS('overall city offline'!$C$2:$C$2047,'overall city offline'!$A$2:$A$2047,$A65,'overall city offline'!$B$2:$B$2047,B$3)))/(SUMIFS('overall city offline'!$I$2:$I$2047,'overall city offline'!$A$2:$A$2047,$A65,'overall city offline'!$B$2:$B$2047,B$2))</f>
        <v>0.77888553710609509</v>
      </c>
      <c r="C65" s="37">
        <f>(SUMIFS('overall city offline'!$I$2:$I$2047,'overall city offline'!$A$2:$A$2047,$A65,'overall city offline'!$B$2:$B$2047,C$3)*SUMIFS('overall city offline'!$C$2:$C$2047,'overall city offline'!$A$2:$A$2047,$A65,'overall city offline'!$B$2:$B$2047,C$3))/(SUMIFS('overall city offline'!$I$2:$I$2047,'overall city offline'!$A$2:$A$2047,$A65,'overall city offline'!$B$2:$B$2047,C$2))</f>
        <v>0.7505527139525795</v>
      </c>
      <c r="D65" s="37">
        <f>(SUMIFS('overall city offline'!$I$2:$I$2047,'overall city offline'!$A$2:$A$2047,$A65,'overall city offline'!$B$2:$B$2047,D$3)*SUMIFS('overall city offline'!$C$2:$C$2047,'overall city offline'!$A$2:$A$2047,$A65,'overall city offline'!$B$2:$B$2047,D$3))/(SUMIFS('overall city offline'!$I$2:$I$2047,'overall city offline'!$A$2:$A$2047,$A65,'overall city offline'!$B$2:$B$2047,D$2))</f>
        <v>0.46729201443098495</v>
      </c>
      <c r="E65" s="37">
        <f>(SUMIFS('overall city offline'!$I$2:$I$2047,'overall city offline'!$A$2:$A$2047,$A65,'overall city offline'!$B$2:$B$2047,E$3)*SUMIFS('overall city offline'!$C$2:$C$2047,'overall city offline'!$A$2:$A$2047,$A65,'overall city offline'!$B$2:$B$2047,E$3))/(SUMIFS('overall city offline'!$I$2:$I$2047,'overall city offline'!$A$2:$A$2047,$A65,'overall city offline'!$B$2:$B$2047,E$2))</f>
        <v>8.4246230832381697E-2</v>
      </c>
      <c r="F65" s="37">
        <f>(SUMIFS('overall city offline'!$I$2:$I$2047,'overall city offline'!$A$2:$A$2047,$A65,'overall city offline'!$B$2:$B$2047,F$3)*SUMIFS('overall city offline'!$C$2:$C$2047,'overall city offline'!$A$2:$A$2047,$A65,'overall city offline'!$B$2:$B$2047,F$3))/(SUMIFS('overall city offline'!$I$2:$I$2047,'overall city offline'!$A$2:$A$2047,$A65,'overall city offline'!$B$2:$B$2047,F$2))</f>
        <v>0.10428602944933429</v>
      </c>
      <c r="G65" s="37">
        <f>(SUMIFS('overall city offline'!$I$2:$I$2047,'overall city offline'!$A$2:$A$2047,$A65,'overall city offline'!$B$2:$B$2047,G$3)*SUMIFS('overall city offline'!$C$2:$C$2047,'overall city offline'!$A$2:$A$2047,$A65,'overall city offline'!$B$2:$B$2047,G$3))/(SUMIFS('overall city offline'!$I$2:$I$2047,'overall city offline'!$A$2:$A$2047,$A65,'overall city offline'!$B$2:$B$2047,G$2))</f>
        <v>0.40289610618510457</v>
      </c>
      <c r="H65" s="37">
        <f>(SUMIFS('overall city offline'!$I$2:$I$2047,'overall city offline'!$A$2:$A$2047,$A65,'overall city offline'!$B$2:$B$2047,H$3)*SUMIFS('overall city offline'!$C$2:$C$2047,'overall city offline'!$A$2:$A$2047,$A65,'overall city offline'!$B$2:$B$2047,H$3))/(SUMIFS('overall city offline'!$I$2:$I$2047,'overall city offline'!$A$2:$A$2047,$A65,'overall city offline'!$B$2:$B$2047,H$2))</f>
        <v>0.76829352464828049</v>
      </c>
      <c r="I65" s="37">
        <f>(SUMIFS('overall city offline'!$I$2:$I$2047,'overall city offline'!$A$2:$A$2047,$A65,'overall city offline'!$B$2:$B$2047,I$3)*SUMIFS('overall city offline'!$C$2:$C$2047,'overall city offline'!$A$2:$A$2047,$A65,'overall city offline'!$B$2:$B$2047,I$3))/(SUMIFS('overall city offline'!$I$2:$I$2047,'overall city offline'!$A$2:$A$2047,$A65,'overall city offline'!$B$2:$B$2047,I$2))</f>
        <v>0.94570676617276939</v>
      </c>
      <c r="J65" s="37">
        <f>(SUMIFS('overall city offline'!$I$2:$I$2047,'overall city offline'!$A$2:$A$2047,$A65,'overall city offline'!$B$2:$B$2047,J$3)*SUMIFS('overall city offline'!$C$2:$C$2047,'overall city offline'!$A$2:$A$2047,$A65,'overall city offline'!$B$2:$B$2047,J$3))/(SUMIFS('overall city offline'!$I$2:$I$2047,'overall city offline'!$A$2:$A$2047,$A65,'overall city offline'!$B$2:$B$2047,J$2))</f>
        <v>0.85218357685989077</v>
      </c>
      <c r="K65" s="37">
        <f>(SUMIFS('overall city offline'!$I$2:$I$2047,'overall city offline'!$A$2:$A$2047,$A65,'overall city offline'!$B$2:$B$2047,K$3)*SUMIFS('overall city offline'!$C$2:$C$2047,'overall city offline'!$A$2:$A$2047,$A65,'overall city offline'!$B$2:$B$2047,K$3))/(SUMIFS('overall city offline'!$I$2:$I$2047,'overall city offline'!$A$2:$A$2047,$A65,'overall city offline'!$B$2:$B$2047,K$2))</f>
        <v>0.84600381265831137</v>
      </c>
      <c r="L65" s="37">
        <f>(SUMIFS('overall city offline'!$I$2:$I$2047,'overall city offline'!$A$2:$A$2047,$A65,'overall city offline'!$B$2:$B$2047,L$3)*SUMIFS('overall city offline'!$C$2:$C$2047,'overall city offline'!$A$2:$A$2047,$A65,'overall city offline'!$B$2:$B$2047,L$3))/(SUMIFS('overall city offline'!$I$2:$I$2047,'overall city offline'!$A$2:$A$2047,$A65,'overall city offline'!$B$2:$B$2047,L$2))</f>
        <v>0.23506205387795165</v>
      </c>
      <c r="M65" s="37">
        <f>(SUMIFS('overall city offline'!$I$2:$I$2047,'overall city offline'!$A$2:$A$2047,$A65,'overall city offline'!$B$2:$B$2047,M$3)*SUMIFS('overall city offline'!$C$2:$C$2047,'overall city offline'!$A$2:$A$2047,$A65,'overall city offline'!$B$2:$B$2047,M$3))/(SUMIFS('overall city offline'!$I$2:$I$2047,'overall city offline'!$A$2:$A$2047,$A65,'overall city offline'!$B$2:$B$2047,M$2))</f>
        <v>0.95262309841920123</v>
      </c>
      <c r="N65" s="37">
        <f>(SUMIFS('overall city offline'!$I$2:$I$2047,'overall city offline'!$A$2:$A$2047,$A65,'overall city offline'!$B$2:$B$2047,N$3)*SUMIFS('overall city offline'!$C$2:$C$2047,'overall city offline'!$A$2:$A$2047,$A65,'overall city offline'!$B$2:$B$2047,N$3))/(SUMIFS('overall city offline'!$I$2:$I$2047,'overall city offline'!$A$2:$A$2047,$A65,'overall city offline'!$B$2:$B$2047,N$2))</f>
        <v>0.15801257051095044</v>
      </c>
      <c r="O65" s="37">
        <f>(SUMIFS('overall city offline'!$I$2:$I$2047,'overall city offline'!$A$2:$A$2047,$A65,'overall city offline'!$B$2:$B$2047,O$3)*SUMIFS('overall city offline'!$C$2:$C$2047,'overall city offline'!$A$2:$A$2047,$A65,'overall city offline'!$B$2:$B$2047,O$3))/(SUMIFS('overall city offline'!$I$2:$I$2047,'overall city offline'!$A$2:$A$2047,$A65,'overall city offline'!$B$2:$B$2047,O$2))</f>
        <v>0.1068228410073645</v>
      </c>
      <c r="P65" s="37">
        <f>(SUMIFS('overall city offline'!$I$2:$I$2047,'overall city offline'!$A$2:$A$2047,$A65,'overall city offline'!$B$2:$B$2047,P$3)*SUMIFS('overall city offline'!$C$2:$C$2047,'overall city offline'!$A$2:$A$2047,$A65,'overall city offline'!$B$2:$B$2047,P$3))/(SUMIFS('overall city offline'!$I$2:$I$2047,'overall city offline'!$A$2:$A$2047,$A65,'overall city offline'!$B$2:$B$2047,P$2))</f>
        <v>0.13840974968479802</v>
      </c>
      <c r="Q65" s="37">
        <f>(SUMIFS('overall city offline'!$I$2:$I$2047,'overall city offline'!$A$2:$A$2047,$A65,'overall city offline'!$B$2:$B$2047,Q$3)*SUMIFS('overall city offline'!$C$2:$C$2047,'overall city offline'!$A$2:$A$2047,$A65,'overall city offline'!$B$2:$B$2047,Q$3))/(SUMIFS('overall city offline'!$I$2:$I$2047,'overall city offline'!$A$2:$A$2047,$A65,'overall city offline'!$B$2:$B$2047,Q$2))</f>
        <v>0.68903933907542159</v>
      </c>
      <c r="R65" s="37">
        <f>(SUMIFS('overall city offline'!$I$2:$I$2047,'overall city offline'!$A$2:$A$2047,$A65,'overall city offline'!$B$2:$B$2047,R$3)*SUMIFS('overall city offline'!$C$2:$C$2047,'overall city offline'!$A$2:$A$2047,$A65,'overall city offline'!$B$2:$B$2047,R$3))/(SUMIFS('overall city offline'!$I$2:$I$2047,'overall city offline'!$A$2:$A$2047,$A65,'overall city offline'!$B$2:$B$2047,R$2))</f>
        <v>0.91763735475687447</v>
      </c>
      <c r="S65" s="37">
        <f>(SUMIFS('overall city offline'!$I$2:$I$2047,'overall city offline'!$A$2:$A$2047,$A65,'overall city offline'!$B$2:$B$2047,S$3)*SUMIFS('overall city offline'!$C$2:$C$2047,'overall city offline'!$A$2:$A$2047,$A65,'overall city offline'!$B$2:$B$2047,S$3))/(SUMIFS('overall city offline'!$I$2:$I$2047,'overall city offline'!$A$2:$A$2047,$A65,'overall city offline'!$B$2:$B$2047,S$2))</f>
        <v>0.88591075857749468</v>
      </c>
      <c r="T65" s="37">
        <f>(SUMIFS('overall city offline'!$I$2:$I$2047,'overall city offline'!$A$2:$A$2047,$A65,'overall city offline'!$B$2:$B$2047,T$3)*SUMIFS('overall city offline'!$C$2:$C$2047,'overall city offline'!$A$2:$A$2047,$A65,'overall city offline'!$B$2:$B$2047,T$3))/(SUMIFS('overall city offline'!$I$2:$I$2047,'overall city offline'!$A$2:$A$2047,$A65,'overall city offline'!$B$2:$B$2047,T$2))</f>
        <v>0.96318994992271778</v>
      </c>
      <c r="U65" s="37">
        <f>(SUMIFS('overall city offline'!$I$2:$I$2047,'overall city offline'!$A$2:$A$2047,$A65,'overall city offline'!$B$2:$B$2047,U$3)*SUMIFS('overall city offline'!$C$2:$C$2047,'overall city offline'!$A$2:$A$2047,$A65,'overall city offline'!$B$2:$B$2047,U$3))/(SUMIFS('overall city offline'!$I$2:$I$2047,'overall city offline'!$A$2:$A$2047,$A65,'overall city offline'!$B$2:$B$2047,U$2))</f>
        <v>1.0598848413879722</v>
      </c>
      <c r="V65" s="37">
        <f>(SUMIFS('overall city offline'!$I$2:$I$2047,'overall city offline'!$A$2:$A$2047,$A65,'overall city offline'!$B$2:$B$2047,V$3)*SUMIFS('overall city offline'!$C$2:$C$2047,'overall city offline'!$A$2:$A$2047,$A65,'overall city offline'!$B$2:$B$2047,V$3))/(SUMIFS('overall city offline'!$I$2:$I$2047,'overall city offline'!$A$2:$A$2047,$A65,'overall city offline'!$B$2:$B$2047,V$2))</f>
        <v>0.93960469376877054</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F4CC5-FCDB-4E00-82CD-5623D87882F8}">
  <sheetPr>
    <tabColor rgb="FFFFC000"/>
  </sheetPr>
  <dimension ref="A1"/>
  <sheetViews>
    <sheetView workbookViewId="0"/>
  </sheetViews>
  <sheetFormatPr defaultRowHeight="1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7F41E-606B-411A-9EF3-29DC31B7CEEA}">
  <sheetPr>
    <tabColor rgb="FFFFC000"/>
  </sheetPr>
  <dimension ref="A1:BL67"/>
  <sheetViews>
    <sheetView tabSelected="1" topLeftCell="V66" zoomScale="106" zoomScaleNormal="106" workbookViewId="0">
      <selection activeCell="AO86" sqref="AO86"/>
    </sheetView>
  </sheetViews>
  <sheetFormatPr defaultRowHeight="15" x14ac:dyDescent="0.25"/>
  <cols>
    <col min="1" max="1" width="21.7109375" customWidth="1"/>
    <col min="2" max="2" width="13.7109375" customWidth="1"/>
    <col min="3" max="7" width="10.7109375" bestFit="1" customWidth="1"/>
    <col min="8" max="22" width="11.42578125" customWidth="1"/>
  </cols>
  <sheetData>
    <row r="1" spans="1:64" x14ac:dyDescent="0.25">
      <c r="A1" s="31" t="s">
        <v>149</v>
      </c>
    </row>
    <row r="2" spans="1:64" x14ac:dyDescent="0.25">
      <c r="A2" s="28" t="s">
        <v>147</v>
      </c>
      <c r="B2" s="2">
        <v>43466</v>
      </c>
      <c r="C2" s="2">
        <v>43497</v>
      </c>
      <c r="D2" s="2">
        <v>43525</v>
      </c>
      <c r="E2" s="2">
        <v>43556</v>
      </c>
      <c r="F2" s="2">
        <v>43586</v>
      </c>
      <c r="G2" s="2">
        <v>43617</v>
      </c>
      <c r="H2" s="2">
        <v>43647</v>
      </c>
      <c r="I2" s="2">
        <v>43678</v>
      </c>
      <c r="J2" s="2">
        <v>43709</v>
      </c>
      <c r="K2" s="2">
        <v>43739</v>
      </c>
      <c r="L2" s="2">
        <v>43770</v>
      </c>
      <c r="M2" s="2">
        <v>43800</v>
      </c>
      <c r="N2" s="2">
        <v>43466</v>
      </c>
      <c r="O2" s="2">
        <v>43497</v>
      </c>
      <c r="P2" s="2">
        <v>43525</v>
      </c>
      <c r="Q2" s="2">
        <v>43556</v>
      </c>
      <c r="R2" s="2">
        <v>43586</v>
      </c>
      <c r="S2" s="2">
        <v>43617</v>
      </c>
      <c r="T2" s="2">
        <v>43647</v>
      </c>
      <c r="U2" s="2">
        <v>43678</v>
      </c>
      <c r="V2" s="2">
        <v>43709</v>
      </c>
    </row>
    <row r="3" spans="1:64" x14ac:dyDescent="0.25">
      <c r="A3" s="28" t="s">
        <v>148</v>
      </c>
      <c r="B3" s="2">
        <v>43831</v>
      </c>
      <c r="C3" s="2">
        <v>43862</v>
      </c>
      <c r="D3" s="2">
        <v>43891</v>
      </c>
      <c r="E3" s="2">
        <v>43922</v>
      </c>
      <c r="F3" s="2">
        <v>43952</v>
      </c>
      <c r="G3" s="2">
        <v>43983</v>
      </c>
      <c r="H3" s="2">
        <v>44013</v>
      </c>
      <c r="I3" s="2">
        <v>44044</v>
      </c>
      <c r="J3" s="2">
        <v>44075</v>
      </c>
      <c r="K3" s="2">
        <v>44105</v>
      </c>
      <c r="L3" s="2">
        <v>44136</v>
      </c>
      <c r="M3" s="2">
        <v>44166</v>
      </c>
      <c r="N3" s="2">
        <v>44197</v>
      </c>
      <c r="O3" s="2">
        <v>44228</v>
      </c>
      <c r="P3" s="2">
        <v>44256</v>
      </c>
      <c r="Q3" s="2">
        <v>44287</v>
      </c>
      <c r="R3" s="2">
        <v>44317</v>
      </c>
      <c r="S3" s="2">
        <v>44348</v>
      </c>
      <c r="T3" s="2">
        <v>44378</v>
      </c>
      <c r="U3" s="2">
        <v>44409</v>
      </c>
      <c r="V3" s="2">
        <v>44440</v>
      </c>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row>
    <row r="4" spans="1:64" x14ac:dyDescent="0.25">
      <c r="A4" s="5" t="s">
        <v>7</v>
      </c>
      <c r="B4" s="6">
        <f>(SUMIFS('city centre offline'!$J$2:$J$2047,'overall city offline'!$A$2:$A$2047,$A4,'city centre offline'!$B$2:$B$2047,B$3)*SUMIFS('city centre offline'!$C$2:$C$2047,'city centre offline'!$A$2:$A$2047,$A4,'city centre offline'!$B$2:$B$2047,B$3))/(SUMIFS('city centre offline'!$J$2:$J$2047,'city centre offline'!$A$2:$A$2047,$A4,'city centre offline'!$B$2:$B$2047,B$2))</f>
        <v>0.95017715876223741</v>
      </c>
      <c r="C4" s="6">
        <f>(SUMIFS('city centre offline'!$J$2:$J$2047,'overall city offline'!$A$2:$A$2047,$A4,'city centre offline'!$B$2:$B$2047,C$3)*SUMIFS('city centre offline'!$C$2:$C$2047,'city centre offline'!$A$2:$A$2047,$A4,'city centre offline'!$B$2:$B$2047,C$3))/(SUMIFS('city centre offline'!$J$2:$J$2047,'city centre offline'!$A$2:$A$2047,$A4,'city centre offline'!$B$2:$B$2047,C$2))</f>
        <v>1.0423739211969518</v>
      </c>
      <c r="D4" s="6">
        <f>(SUMIFS('city centre offline'!$J$2:$J$2047,'overall city offline'!$A$2:$A$2047,$A4,'city centre offline'!$B$2:$B$2047,D$3)*SUMIFS('city centre offline'!$C$2:$C$2047,'city centre offline'!$A$2:$A$2047,$A4,'city centre offline'!$B$2:$B$2047,D$3))/(SUMIFS('city centre offline'!$J$2:$J$2047,'city centre offline'!$A$2:$A$2047,$A4,'city centre offline'!$B$2:$B$2047,D$2))</f>
        <v>0.58544505611332831</v>
      </c>
      <c r="E4" s="6">
        <f>(SUMIFS('city centre offline'!$J$2:$J$2047,'overall city offline'!$A$2:$A$2047,$A4,'city centre offline'!$B$2:$B$2047,E$3)*SUMIFS('city centre offline'!$C$2:$C$2047,'city centre offline'!$A$2:$A$2047,$A4,'city centre offline'!$B$2:$B$2047,E$3))/(SUMIFS('city centre offline'!$J$2:$J$2047,'city centre offline'!$A$2:$A$2047,$A4,'city centre offline'!$B$2:$B$2047,E$2))</f>
        <v>1.6847524405059711E-2</v>
      </c>
      <c r="F4" s="6">
        <f>(SUMIFS('city centre offline'!$J$2:$J$2047,'overall city offline'!$A$2:$A$2047,$A4,'city centre offline'!$B$2:$B$2047,F$3)*SUMIFS('city centre offline'!$C$2:$C$2047,'city centre offline'!$A$2:$A$2047,$A4,'city centre offline'!$B$2:$B$2047,F$3))/(SUMIFS('city centre offline'!$J$2:$J$2047,'city centre offline'!$A$2:$A$2047,$A4,'city centre offline'!$B$2:$B$2047,F$2))</f>
        <v>2.4332012477756893E-2</v>
      </c>
      <c r="G4" s="6">
        <f>(SUMIFS('city centre offline'!$J$2:$J$2047,'overall city offline'!$A$2:$A$2047,$A4,'city centre offline'!$B$2:$B$2047,G$3)*SUMIFS('city centre offline'!$C$2:$C$2047,'city centre offline'!$A$2:$A$2047,$A4,'city centre offline'!$B$2:$B$2047,G$3))/(SUMIFS('city centre offline'!$J$2:$J$2047,'city centre offline'!$A$2:$A$2047,$A4,'city centre offline'!$B$2:$B$2047,G$2))</f>
        <v>6.4299818433347783E-2</v>
      </c>
      <c r="H4" s="6">
        <f>(SUMIFS('city centre offline'!$J$2:$J$2047,'overall city offline'!$A$2:$A$2047,$A4,'city centre offline'!$B$2:$B$2047,H$3)*SUMIFS('city centre offline'!$C$2:$C$2047,'city centre offline'!$A$2:$A$2047,$A4,'city centre offline'!$B$2:$B$2047,H$3))/(SUMIFS('city centre offline'!$J$2:$J$2047,'city centre offline'!$A$2:$A$2047,$A4,'city centre offline'!$B$2:$B$2047,H$2))</f>
        <v>0.51929847953927188</v>
      </c>
      <c r="I4" s="6">
        <f>(SUMIFS('city centre offline'!$J$2:$J$2047,'overall city offline'!$A$2:$A$2047,$A4,'city centre offline'!$B$2:$B$2047,I$3)*SUMIFS('city centre offline'!$C$2:$C$2047,'city centre offline'!$A$2:$A$2047,$A4,'city centre offline'!$B$2:$B$2047,I$3))/(SUMIFS('city centre offline'!$J$2:$J$2047,'city centre offline'!$A$2:$A$2047,$A4,'city centre offline'!$B$2:$B$2047,I$2))</f>
        <v>0.30727691475330576</v>
      </c>
      <c r="J4" s="6">
        <f>(SUMIFS('city centre offline'!$J$2:$J$2047,'overall city offline'!$A$2:$A$2047,$A4,'city centre offline'!$B$2:$B$2047,J$3)*SUMIFS('city centre offline'!$C$2:$C$2047,'city centre offline'!$A$2:$A$2047,$A4,'city centre offline'!$B$2:$B$2047,J$3))/(SUMIFS('city centre offline'!$J$2:$J$2047,'city centre offline'!$A$2:$A$2047,$A4,'city centre offline'!$B$2:$B$2047,J$2))</f>
        <v>0.5602878313980092</v>
      </c>
      <c r="K4" s="6">
        <f>(SUMIFS('city centre offline'!$J$2:$J$2047,'overall city offline'!$A$2:$A$2047,$A4,'city centre offline'!$B$2:$B$2047,K$3)*SUMIFS('city centre offline'!$C$2:$C$2047,'city centre offline'!$A$2:$A$2047,$A4,'city centre offline'!$B$2:$B$2047,K$3))/(SUMIFS('city centre offline'!$J$2:$J$2047,'city centre offline'!$A$2:$A$2047,$A4,'city centre offline'!$B$2:$B$2047,K$2))</f>
        <v>0.48779643106975734</v>
      </c>
      <c r="L4" s="6">
        <f>(SUMIFS('city centre offline'!$J$2:$J$2047,'overall city offline'!$A$2:$A$2047,$A4,'city centre offline'!$B$2:$B$2047,L$3)*SUMIFS('city centre offline'!$C$2:$C$2047,'city centre offline'!$A$2:$A$2047,$A4,'city centre offline'!$B$2:$B$2047,L$3))/(SUMIFS('city centre offline'!$J$2:$J$2047,'city centre offline'!$A$2:$A$2047,$A4,'city centre offline'!$B$2:$B$2047,L$2))</f>
        <v>0.58139683333558656</v>
      </c>
      <c r="M4" s="6">
        <f>(SUMIFS('city centre offline'!$J$2:$J$2047,'overall city offline'!$A$2:$A$2047,$A4,'city centre offline'!$B$2:$B$2047,M$3)*SUMIFS('city centre offline'!$C$2:$C$2047,'city centre offline'!$A$2:$A$2047,$A4,'city centre offline'!$B$2:$B$2047,M$3))/(SUMIFS('city centre offline'!$J$2:$J$2047,'city centre offline'!$A$2:$A$2047,$A4,'city centre offline'!$B$2:$B$2047,M$2))</f>
        <v>0.52270359141238598</v>
      </c>
      <c r="N4" s="6">
        <f>(SUMIFS('city centre offline'!$J$2:$J$2047,'overall city offline'!$A$2:$A$2047,$A4,'city centre offline'!$B$2:$B$2047,N$3)*SUMIFS('city centre offline'!$C$2:$C$2047,'city centre offline'!$A$2:$A$2047,$A4,'city centre offline'!$B$2:$B$2047,N$3))/(SUMIFS('city centre offline'!$J$2:$J$2047,'city centre offline'!$A$2:$A$2047,$A4,'city centre offline'!$B$2:$B$2047,N$2))</f>
        <v>6.9521057549150195E-2</v>
      </c>
      <c r="O4" s="6">
        <f>(SUMIFS('city centre offline'!$J$2:$J$2047,'overall city offline'!$A$2:$A$2047,$A4,'city centre offline'!$B$2:$B$2047,O$3)*SUMIFS('city centre offline'!$C$2:$C$2047,'city centre offline'!$A$2:$A$2047,$A4,'city centre offline'!$B$2:$B$2047,O$3))/(SUMIFS('city centre offline'!$J$2:$J$2047,'city centre offline'!$A$2:$A$2047,$A4,'city centre offline'!$B$2:$B$2047,O$2))</f>
        <v>6.3406936349598597E-2</v>
      </c>
      <c r="P4" s="6">
        <f>(SUMIFS('city centre offline'!$J$2:$J$2047,'overall city offline'!$A$2:$A$2047,$A4,'city centre offline'!$B$2:$B$2047,P$3)*SUMIFS('city centre offline'!$C$2:$C$2047,'city centre offline'!$A$2:$A$2047,$A4,'city centre offline'!$B$2:$B$2047,P$3))/(SUMIFS('city centre offline'!$J$2:$J$2047,'city centre offline'!$A$2:$A$2047,$A4,'city centre offline'!$B$2:$B$2047,P$2))</f>
        <v>8.6967121606982126E-2</v>
      </c>
      <c r="Q4" s="6">
        <f>(SUMIFS('city centre offline'!$J$2:$J$2047,'overall city offline'!$A$2:$A$2047,$A4,'city centre offline'!$B$2:$B$2047,Q$3)*SUMIFS('city centre offline'!$C$2:$C$2047,'city centre offline'!$A$2:$A$2047,$A4,'city centre offline'!$B$2:$B$2047,Q$3))/(SUMIFS('city centre offline'!$J$2:$J$2047,'city centre offline'!$A$2:$A$2047,$A4,'city centre offline'!$B$2:$B$2047,Q$2))</f>
        <v>0.16780368102926174</v>
      </c>
      <c r="R4" s="6">
        <f>(SUMIFS('city centre offline'!$J$2:$J$2047,'overall city offline'!$A$2:$A$2047,$A4,'city centre offline'!$B$2:$B$2047,R$3)*SUMIFS('city centre offline'!$C$2:$C$2047,'city centre offline'!$A$2:$A$2047,$A4,'city centre offline'!$B$2:$B$2047,R$3))/(SUMIFS('city centre offline'!$J$2:$J$2047,'city centre offline'!$A$2:$A$2047,$A4,'city centre offline'!$B$2:$B$2047,R$2))</f>
        <v>0.71213012411824805</v>
      </c>
      <c r="S4" s="6">
        <f>(SUMIFS('city centre offline'!$J$2:$J$2047,'overall city offline'!$A$2:$A$2047,$A4,'city centre offline'!$B$2:$B$2047,S$3)*SUMIFS('city centre offline'!$C$2:$C$2047,'city centre offline'!$A$2:$A$2047,$A4,'city centre offline'!$B$2:$B$2047,S$3))/(SUMIFS('city centre offline'!$J$2:$J$2047,'city centre offline'!$A$2:$A$2047,$A4,'city centre offline'!$B$2:$B$2047,S$2))</f>
        <v>0.74058346566189615</v>
      </c>
      <c r="T4" s="6">
        <f>(SUMIFS('city centre offline'!$J$2:$J$2047,'overall city offline'!$A$2:$A$2047,$A4,'city centre offline'!$B$2:$B$2047,T$3)*SUMIFS('city centre offline'!$C$2:$C$2047,'city centre offline'!$A$2:$A$2047,$A4,'city centre offline'!$B$2:$B$2047,T$3))/(SUMIFS('city centre offline'!$J$2:$J$2047,'city centre offline'!$A$2:$A$2047,$A4,'city centre offline'!$B$2:$B$2047,T$2))</f>
        <v>0.88178252674688529</v>
      </c>
      <c r="U4" s="6">
        <f>(SUMIFS('city centre offline'!$J$2:$J$2047,'overall city offline'!$A$2:$A$2047,$A4,'city centre offline'!$B$2:$B$2047,U$3)*SUMIFS('city centre offline'!$C$2:$C$2047,'city centre offline'!$A$2:$A$2047,$A4,'city centre offline'!$B$2:$B$2047,U$3))/(SUMIFS('city centre offline'!$J$2:$J$2047,'city centre offline'!$A$2:$A$2047,$A4,'city centre offline'!$B$2:$B$2047,U$2))</f>
        <v>1.0709109996056325</v>
      </c>
      <c r="V4" s="6">
        <f>(SUMIFS('city centre offline'!$J$2:$J$2047,'overall city offline'!$A$2:$A$2047,$A4,'city centre offline'!$B$2:$B$2047,V$3)*SUMIFS('city centre offline'!$C$2:$C$2047,'city centre offline'!$A$2:$A$2047,$A4,'city centre offline'!$B$2:$B$2047,V$3))/(SUMIFS('city centre offline'!$J$2:$J$2047,'city centre offline'!$A$2:$A$2047,$A4,'city centre offline'!$B$2:$B$2047,V$2))</f>
        <v>1.1253559961399862</v>
      </c>
    </row>
    <row r="5" spans="1:64" x14ac:dyDescent="0.25">
      <c r="A5" s="5" t="s">
        <v>8</v>
      </c>
      <c r="B5" s="6">
        <f>(SUMIFS('city centre offline'!$J$2:$J$2047,'overall city offline'!$A$2:$A$2047,$A5,'city centre offline'!$B$2:$B$2047,B$3)*SUMIFS('city centre offline'!$C$2:$C$2047,'city centre offline'!$A$2:$A$2047,$A5,'city centre offline'!$B$2:$B$2047,B$3))/(SUMIFS('city centre offline'!$J$2:$J$2047,'city centre offline'!$A$2:$A$2047,$A5,'city centre offline'!$B$2:$B$2047,B$2))</f>
        <v>1.0153609022304992</v>
      </c>
      <c r="C5" s="6">
        <f>(SUMIFS('city centre offline'!$J$2:$J$2047,'overall city offline'!$A$2:$A$2047,$A5,'city centre offline'!$B$2:$B$2047,C$3)*SUMIFS('city centre offline'!$C$2:$C$2047,'city centre offline'!$A$2:$A$2047,$A5,'city centre offline'!$B$2:$B$2047,C$3))/(SUMIFS('city centre offline'!$J$2:$J$2047,'city centre offline'!$A$2:$A$2047,$A5,'city centre offline'!$B$2:$B$2047,C$2))</f>
        <v>1.3198544882229553</v>
      </c>
      <c r="D5" s="6">
        <f>(SUMIFS('city centre offline'!$J$2:$J$2047,'overall city offline'!$A$2:$A$2047,$A5,'city centre offline'!$B$2:$B$2047,D$3)*SUMIFS('city centre offline'!$C$2:$C$2047,'city centre offline'!$A$2:$A$2047,$A5,'city centre offline'!$B$2:$B$2047,D$3))/(SUMIFS('city centre offline'!$J$2:$J$2047,'city centre offline'!$A$2:$A$2047,$A5,'city centre offline'!$B$2:$B$2047,D$2))</f>
        <v>0.63774631631977352</v>
      </c>
      <c r="E5" s="6">
        <f>(SUMIFS('city centre offline'!$J$2:$J$2047,'overall city offline'!$A$2:$A$2047,$A5,'city centre offline'!$B$2:$B$2047,E$3)*SUMIFS('city centre offline'!$C$2:$C$2047,'city centre offline'!$A$2:$A$2047,$A5,'city centre offline'!$B$2:$B$2047,E$3))/(SUMIFS('city centre offline'!$J$2:$J$2047,'city centre offline'!$A$2:$A$2047,$A5,'city centre offline'!$B$2:$B$2047,E$2))</f>
        <v>0.21783740103316621</v>
      </c>
      <c r="F5" s="6">
        <f>(SUMIFS('city centre offline'!$J$2:$J$2047,'overall city offline'!$A$2:$A$2047,$A5,'city centre offline'!$B$2:$B$2047,F$3)*SUMIFS('city centre offline'!$C$2:$C$2047,'city centre offline'!$A$2:$A$2047,$A5,'city centre offline'!$B$2:$B$2047,F$3))/(SUMIFS('city centre offline'!$J$2:$J$2047,'city centre offline'!$A$2:$A$2047,$A5,'city centre offline'!$B$2:$B$2047,F$2))</f>
        <v>0.32170145960911556</v>
      </c>
      <c r="G5" s="6">
        <f>(SUMIFS('city centre offline'!$J$2:$J$2047,'overall city offline'!$A$2:$A$2047,$A5,'city centre offline'!$B$2:$B$2047,G$3)*SUMIFS('city centre offline'!$C$2:$C$2047,'city centre offline'!$A$2:$A$2047,$A5,'city centre offline'!$B$2:$B$2047,G$3))/(SUMIFS('city centre offline'!$J$2:$J$2047,'city centre offline'!$A$2:$A$2047,$A5,'city centre offline'!$B$2:$B$2047,G$2))</f>
        <v>0.44151146594006779</v>
      </c>
      <c r="H5" s="6">
        <f>(SUMIFS('city centre offline'!$J$2:$J$2047,'overall city offline'!$A$2:$A$2047,$A5,'city centre offline'!$B$2:$B$2047,H$3)*SUMIFS('city centre offline'!$C$2:$C$2047,'city centre offline'!$A$2:$A$2047,$A5,'city centre offline'!$B$2:$B$2047,H$3))/(SUMIFS('city centre offline'!$J$2:$J$2047,'city centre offline'!$A$2:$A$2047,$A5,'city centre offline'!$B$2:$B$2047,H$2))</f>
        <v>0.95143659237847844</v>
      </c>
      <c r="I5" s="6">
        <f>(SUMIFS('city centre offline'!$J$2:$J$2047,'overall city offline'!$A$2:$A$2047,$A5,'city centre offline'!$B$2:$B$2047,I$3)*SUMIFS('city centre offline'!$C$2:$C$2047,'city centre offline'!$A$2:$A$2047,$A5,'city centre offline'!$B$2:$B$2047,I$3))/(SUMIFS('city centre offline'!$J$2:$J$2047,'city centre offline'!$A$2:$A$2047,$A5,'city centre offline'!$B$2:$B$2047,I$2))</f>
        <v>1.2790832041226643</v>
      </c>
      <c r="J5" s="6">
        <f>(SUMIFS('city centre offline'!$J$2:$J$2047,'overall city offline'!$A$2:$A$2047,$A5,'city centre offline'!$B$2:$B$2047,J$3)*SUMIFS('city centre offline'!$C$2:$C$2047,'city centre offline'!$A$2:$A$2047,$A5,'city centre offline'!$B$2:$B$2047,J$3))/(SUMIFS('city centre offline'!$J$2:$J$2047,'city centre offline'!$A$2:$A$2047,$A5,'city centre offline'!$B$2:$B$2047,J$2))</f>
        <v>1.0484953076990229</v>
      </c>
      <c r="K5" s="6">
        <f>(SUMIFS('city centre offline'!$J$2:$J$2047,'overall city offline'!$A$2:$A$2047,$A5,'city centre offline'!$B$2:$B$2047,K$3)*SUMIFS('city centre offline'!$C$2:$C$2047,'city centre offline'!$A$2:$A$2047,$A5,'city centre offline'!$B$2:$B$2047,K$3))/(SUMIFS('city centre offline'!$J$2:$J$2047,'city centre offline'!$A$2:$A$2047,$A5,'city centre offline'!$B$2:$B$2047,K$2))</f>
        <v>1.3472996120510392</v>
      </c>
      <c r="L5" s="6">
        <f>(SUMIFS('city centre offline'!$J$2:$J$2047,'overall city offline'!$A$2:$A$2047,$A5,'city centre offline'!$B$2:$B$2047,L$3)*SUMIFS('city centre offline'!$C$2:$C$2047,'city centre offline'!$A$2:$A$2047,$A5,'city centre offline'!$B$2:$B$2047,L$3))/(SUMIFS('city centre offline'!$J$2:$J$2047,'city centre offline'!$A$2:$A$2047,$A5,'city centre offline'!$B$2:$B$2047,L$2))</f>
        <v>0.51066399077766844</v>
      </c>
      <c r="M5" s="6">
        <f>(SUMIFS('city centre offline'!$J$2:$J$2047,'overall city offline'!$A$2:$A$2047,$A5,'city centre offline'!$B$2:$B$2047,M$3)*SUMIFS('city centre offline'!$C$2:$C$2047,'city centre offline'!$A$2:$A$2047,$A5,'city centre offline'!$B$2:$B$2047,M$3))/(SUMIFS('city centre offline'!$J$2:$J$2047,'city centre offline'!$A$2:$A$2047,$A5,'city centre offline'!$B$2:$B$2047,M$2))</f>
        <v>0.62414592240921773</v>
      </c>
      <c r="N5" s="6">
        <f>(SUMIFS('city centre offline'!$J$2:$J$2047,'overall city offline'!$A$2:$A$2047,$A5,'city centre offline'!$B$2:$B$2047,N$3)*SUMIFS('city centre offline'!$C$2:$C$2047,'city centre offline'!$A$2:$A$2047,$A5,'city centre offline'!$B$2:$B$2047,N$3))/(SUMIFS('city centre offline'!$J$2:$J$2047,'city centre offline'!$A$2:$A$2047,$A5,'city centre offline'!$B$2:$B$2047,N$2))</f>
        <v>0.42391572056711252</v>
      </c>
      <c r="O5" s="6">
        <f>(SUMIFS('city centre offline'!$J$2:$J$2047,'overall city offline'!$A$2:$A$2047,$A5,'city centre offline'!$B$2:$B$2047,O$3)*SUMIFS('city centre offline'!$C$2:$C$2047,'city centre offline'!$A$2:$A$2047,$A5,'city centre offline'!$B$2:$B$2047,O$3))/(SUMIFS('city centre offline'!$J$2:$J$2047,'city centre offline'!$A$2:$A$2047,$A5,'city centre offline'!$B$2:$B$2047,O$2))</f>
        <v>0.5757584756376487</v>
      </c>
      <c r="P5" s="6">
        <f>(SUMIFS('city centre offline'!$J$2:$J$2047,'overall city offline'!$A$2:$A$2047,$A5,'city centre offline'!$B$2:$B$2047,P$3)*SUMIFS('city centre offline'!$C$2:$C$2047,'city centre offline'!$A$2:$A$2047,$A5,'city centre offline'!$B$2:$B$2047,P$3))/(SUMIFS('city centre offline'!$J$2:$J$2047,'city centre offline'!$A$2:$A$2047,$A5,'city centre offline'!$B$2:$B$2047,P$2))</f>
        <v>0.52743411403063611</v>
      </c>
      <c r="Q5" s="6">
        <f>(SUMIFS('city centre offline'!$J$2:$J$2047,'overall city offline'!$A$2:$A$2047,$A5,'city centre offline'!$B$2:$B$2047,Q$3)*SUMIFS('city centre offline'!$C$2:$C$2047,'city centre offline'!$A$2:$A$2047,$A5,'city centre offline'!$B$2:$B$2047,Q$3))/(SUMIFS('city centre offline'!$J$2:$J$2047,'city centre offline'!$A$2:$A$2047,$A5,'city centre offline'!$B$2:$B$2047,Q$2))</f>
        <v>0.65163093114641324</v>
      </c>
      <c r="R5" s="6">
        <f>(SUMIFS('city centre offline'!$J$2:$J$2047,'overall city offline'!$A$2:$A$2047,$A5,'city centre offline'!$B$2:$B$2047,R$3)*SUMIFS('city centre offline'!$C$2:$C$2047,'city centre offline'!$A$2:$A$2047,$A5,'city centre offline'!$B$2:$B$2047,R$3))/(SUMIFS('city centre offline'!$J$2:$J$2047,'city centre offline'!$A$2:$A$2047,$A5,'city centre offline'!$B$2:$B$2047,R$2))</f>
        <v>0.75738156586125238</v>
      </c>
      <c r="S5" s="6">
        <f>(SUMIFS('city centre offline'!$J$2:$J$2047,'overall city offline'!$A$2:$A$2047,$A5,'city centre offline'!$B$2:$B$2047,S$3)*SUMIFS('city centre offline'!$C$2:$C$2047,'city centre offline'!$A$2:$A$2047,$A5,'city centre offline'!$B$2:$B$2047,S$3))/(SUMIFS('city centre offline'!$J$2:$J$2047,'city centre offline'!$A$2:$A$2047,$A5,'city centre offline'!$B$2:$B$2047,S$2))</f>
        <v>0.95144168342186264</v>
      </c>
      <c r="T5" s="6">
        <f>(SUMIFS('city centre offline'!$J$2:$J$2047,'overall city offline'!$A$2:$A$2047,$A5,'city centre offline'!$B$2:$B$2047,T$3)*SUMIFS('city centre offline'!$C$2:$C$2047,'city centre offline'!$A$2:$A$2047,$A5,'city centre offline'!$B$2:$B$2047,T$3))/(SUMIFS('city centre offline'!$J$2:$J$2047,'city centre offline'!$A$2:$A$2047,$A5,'city centre offline'!$B$2:$B$2047,T$2))</f>
        <v>1.337850455522543</v>
      </c>
      <c r="U5" s="6">
        <f>(SUMIFS('city centre offline'!$J$2:$J$2047,'overall city offline'!$A$2:$A$2047,$A5,'city centre offline'!$B$2:$B$2047,U$3)*SUMIFS('city centre offline'!$C$2:$C$2047,'city centre offline'!$A$2:$A$2047,$A5,'city centre offline'!$B$2:$B$2047,U$3))/(SUMIFS('city centre offline'!$J$2:$J$2047,'city centre offline'!$A$2:$A$2047,$A5,'city centre offline'!$B$2:$B$2047,U$2))</f>
        <v>1.275345069791165</v>
      </c>
      <c r="V5" s="6">
        <f>(SUMIFS('city centre offline'!$J$2:$J$2047,'overall city offline'!$A$2:$A$2047,$A5,'city centre offline'!$B$2:$B$2047,V$3)*SUMIFS('city centre offline'!$C$2:$C$2047,'city centre offline'!$A$2:$A$2047,$A5,'city centre offline'!$B$2:$B$2047,V$3))/(SUMIFS('city centre offline'!$J$2:$J$2047,'city centre offline'!$A$2:$A$2047,$A5,'city centre offline'!$B$2:$B$2047,V$2))</f>
        <v>1.3550003781556916</v>
      </c>
    </row>
    <row r="6" spans="1:64" x14ac:dyDescent="0.25">
      <c r="A6" s="5" t="s">
        <v>9</v>
      </c>
      <c r="B6" s="6">
        <f>(SUMIFS('city centre offline'!$J$2:$J$2047,'overall city offline'!$A$2:$A$2047,$A6,'city centre offline'!$B$2:$B$2047,B$3)*SUMIFS('city centre offline'!$C$2:$C$2047,'city centre offline'!$A$2:$A$2047,$A6,'city centre offline'!$B$2:$B$2047,B$3))/(SUMIFS('city centre offline'!$J$2:$J$2047,'city centre offline'!$A$2:$A$2047,$A6,'city centre offline'!$B$2:$B$2047,B$2))</f>
        <v>1.1071294356111718</v>
      </c>
      <c r="C6" s="6">
        <f>(SUMIFS('city centre offline'!$J$2:$J$2047,'overall city offline'!$A$2:$A$2047,$A6,'city centre offline'!$B$2:$B$2047,C$3)*SUMIFS('city centre offline'!$C$2:$C$2047,'city centre offline'!$A$2:$A$2047,$A6,'city centre offline'!$B$2:$B$2047,C$3))/(SUMIFS('city centre offline'!$J$2:$J$2047,'city centre offline'!$A$2:$A$2047,$A6,'city centre offline'!$B$2:$B$2047,C$2))</f>
        <v>1.0481963069965741</v>
      </c>
      <c r="D6" s="6">
        <f>(SUMIFS('city centre offline'!$J$2:$J$2047,'overall city offline'!$A$2:$A$2047,$A6,'city centre offline'!$B$2:$B$2047,D$3)*SUMIFS('city centre offline'!$C$2:$C$2047,'city centre offline'!$A$2:$A$2047,$A6,'city centre offline'!$B$2:$B$2047,D$3))/(SUMIFS('city centre offline'!$J$2:$J$2047,'city centre offline'!$A$2:$A$2047,$A6,'city centre offline'!$B$2:$B$2047,D$2))</f>
        <v>0.64228160068504303</v>
      </c>
      <c r="E6" s="6">
        <f>(SUMIFS('city centre offline'!$J$2:$J$2047,'overall city offline'!$A$2:$A$2047,$A6,'city centre offline'!$B$2:$B$2047,E$3)*SUMIFS('city centre offline'!$C$2:$C$2047,'city centre offline'!$A$2:$A$2047,$A6,'city centre offline'!$B$2:$B$2047,E$3))/(SUMIFS('city centre offline'!$J$2:$J$2047,'city centre offline'!$A$2:$A$2047,$A6,'city centre offline'!$B$2:$B$2047,E$2))</f>
        <v>3.349864253086858E-2</v>
      </c>
      <c r="F6" s="6">
        <f>(SUMIFS('city centre offline'!$J$2:$J$2047,'overall city offline'!$A$2:$A$2047,$A6,'city centre offline'!$B$2:$B$2047,F$3)*SUMIFS('city centre offline'!$C$2:$C$2047,'city centre offline'!$A$2:$A$2047,$A6,'city centre offline'!$B$2:$B$2047,F$3))/(SUMIFS('city centre offline'!$J$2:$J$2047,'city centre offline'!$A$2:$A$2047,$A6,'city centre offline'!$B$2:$B$2047,F$2))</f>
        <v>9.2924998869057432E-2</v>
      </c>
      <c r="G6" s="6">
        <f>(SUMIFS('city centre offline'!$J$2:$J$2047,'overall city offline'!$A$2:$A$2047,$A6,'city centre offline'!$B$2:$B$2047,G$3)*SUMIFS('city centre offline'!$C$2:$C$2047,'city centre offline'!$A$2:$A$2047,$A6,'city centre offline'!$B$2:$B$2047,G$3))/(SUMIFS('city centre offline'!$J$2:$J$2047,'city centre offline'!$A$2:$A$2047,$A6,'city centre offline'!$B$2:$B$2047,G$2))</f>
        <v>0.35550714124298838</v>
      </c>
      <c r="H6" s="6">
        <f>(SUMIFS('city centre offline'!$J$2:$J$2047,'overall city offline'!$A$2:$A$2047,$A6,'city centre offline'!$B$2:$B$2047,H$3)*SUMIFS('city centre offline'!$C$2:$C$2047,'city centre offline'!$A$2:$A$2047,$A6,'city centre offline'!$B$2:$B$2047,H$3))/(SUMIFS('city centre offline'!$J$2:$J$2047,'city centre offline'!$A$2:$A$2047,$A6,'city centre offline'!$B$2:$B$2047,H$2))</f>
        <v>0.95854248078994253</v>
      </c>
      <c r="I6" s="6">
        <f>(SUMIFS('city centre offline'!$J$2:$J$2047,'overall city offline'!$A$2:$A$2047,$A6,'city centre offline'!$B$2:$B$2047,I$3)*SUMIFS('city centre offline'!$C$2:$C$2047,'city centre offline'!$A$2:$A$2047,$A6,'city centre offline'!$B$2:$B$2047,I$3))/(SUMIFS('city centre offline'!$J$2:$J$2047,'city centre offline'!$A$2:$A$2047,$A6,'city centre offline'!$B$2:$B$2047,I$2))</f>
        <v>1.2574755562256483</v>
      </c>
      <c r="J6" s="6">
        <f>(SUMIFS('city centre offline'!$J$2:$J$2047,'overall city offline'!$A$2:$A$2047,$A6,'city centre offline'!$B$2:$B$2047,J$3)*SUMIFS('city centre offline'!$C$2:$C$2047,'city centre offline'!$A$2:$A$2047,$A6,'city centre offline'!$B$2:$B$2047,J$3))/(SUMIFS('city centre offline'!$J$2:$J$2047,'city centre offline'!$A$2:$A$2047,$A6,'city centre offline'!$B$2:$B$2047,J$2))</f>
        <v>1.0502954991343727</v>
      </c>
      <c r="K6" s="6">
        <f>(SUMIFS('city centre offline'!$J$2:$J$2047,'overall city offline'!$A$2:$A$2047,$A6,'city centre offline'!$B$2:$B$2047,K$3)*SUMIFS('city centre offline'!$C$2:$C$2047,'city centre offline'!$A$2:$A$2047,$A6,'city centre offline'!$B$2:$B$2047,K$3))/(SUMIFS('city centre offline'!$J$2:$J$2047,'city centre offline'!$A$2:$A$2047,$A6,'city centre offline'!$B$2:$B$2047,K$2))</f>
        <v>0.88796337588307772</v>
      </c>
      <c r="L6" s="6">
        <f>(SUMIFS('city centre offline'!$J$2:$J$2047,'overall city offline'!$A$2:$A$2047,$A6,'city centre offline'!$B$2:$B$2047,L$3)*SUMIFS('city centre offline'!$C$2:$C$2047,'city centre offline'!$A$2:$A$2047,$A6,'city centre offline'!$B$2:$B$2047,L$3))/(SUMIFS('city centre offline'!$J$2:$J$2047,'city centre offline'!$A$2:$A$2047,$A6,'city centre offline'!$B$2:$B$2047,L$2))</f>
        <v>0.53119990473335577</v>
      </c>
      <c r="M6" s="6">
        <f>(SUMIFS('city centre offline'!$J$2:$J$2047,'overall city offline'!$A$2:$A$2047,$A6,'city centre offline'!$B$2:$B$2047,M$3)*SUMIFS('city centre offline'!$C$2:$C$2047,'city centre offline'!$A$2:$A$2047,$A6,'city centre offline'!$B$2:$B$2047,M$3))/(SUMIFS('city centre offline'!$J$2:$J$2047,'city centre offline'!$A$2:$A$2047,$A6,'city centre offline'!$B$2:$B$2047,M$2))</f>
        <v>0.62078985567087086</v>
      </c>
      <c r="N6" s="6">
        <f>(SUMIFS('city centre offline'!$J$2:$J$2047,'overall city offline'!$A$2:$A$2047,$A6,'city centre offline'!$B$2:$B$2047,N$3)*SUMIFS('city centre offline'!$C$2:$C$2047,'city centre offline'!$A$2:$A$2047,$A6,'city centre offline'!$B$2:$B$2047,N$3))/(SUMIFS('city centre offline'!$J$2:$J$2047,'city centre offline'!$A$2:$A$2047,$A6,'city centre offline'!$B$2:$B$2047,N$2))</f>
        <v>0.46476801662299366</v>
      </c>
      <c r="O6" s="6">
        <f>(SUMIFS('city centre offline'!$J$2:$J$2047,'overall city offline'!$A$2:$A$2047,$A6,'city centre offline'!$B$2:$B$2047,O$3)*SUMIFS('city centre offline'!$C$2:$C$2047,'city centre offline'!$A$2:$A$2047,$A6,'city centre offline'!$B$2:$B$2047,O$3))/(SUMIFS('city centre offline'!$J$2:$J$2047,'city centre offline'!$A$2:$A$2047,$A6,'city centre offline'!$B$2:$B$2047,O$2))</f>
        <v>0.3924652705833464</v>
      </c>
      <c r="P6" s="6">
        <f>(SUMIFS('city centre offline'!$J$2:$J$2047,'overall city offline'!$A$2:$A$2047,$A6,'city centre offline'!$B$2:$B$2047,P$3)*SUMIFS('city centre offline'!$C$2:$C$2047,'city centre offline'!$A$2:$A$2047,$A6,'city centre offline'!$B$2:$B$2047,P$3))/(SUMIFS('city centre offline'!$J$2:$J$2047,'city centre offline'!$A$2:$A$2047,$A6,'city centre offline'!$B$2:$B$2047,P$2))</f>
        <v>0.47783177465216453</v>
      </c>
      <c r="Q6" s="6">
        <f>(SUMIFS('city centre offline'!$J$2:$J$2047,'overall city offline'!$A$2:$A$2047,$A6,'city centre offline'!$B$2:$B$2047,Q$3)*SUMIFS('city centre offline'!$C$2:$C$2047,'city centre offline'!$A$2:$A$2047,$A6,'city centre offline'!$B$2:$B$2047,Q$3))/(SUMIFS('city centre offline'!$J$2:$J$2047,'city centre offline'!$A$2:$A$2047,$A6,'city centre offline'!$B$2:$B$2047,Q$2))</f>
        <v>0.74643412824691524</v>
      </c>
      <c r="R6" s="6">
        <f>(SUMIFS('city centre offline'!$J$2:$J$2047,'overall city offline'!$A$2:$A$2047,$A6,'city centre offline'!$B$2:$B$2047,R$3)*SUMIFS('city centre offline'!$C$2:$C$2047,'city centre offline'!$A$2:$A$2047,$A6,'city centre offline'!$B$2:$B$2047,R$3))/(SUMIFS('city centre offline'!$J$2:$J$2047,'city centre offline'!$A$2:$A$2047,$A6,'city centre offline'!$B$2:$B$2047,R$2))</f>
        <v>1.1967788323333006</v>
      </c>
      <c r="S6" s="6">
        <f>(SUMIFS('city centre offline'!$J$2:$J$2047,'overall city offline'!$A$2:$A$2047,$A6,'city centre offline'!$B$2:$B$2047,S$3)*SUMIFS('city centre offline'!$C$2:$C$2047,'city centre offline'!$A$2:$A$2047,$A6,'city centre offline'!$B$2:$B$2047,S$3))/(SUMIFS('city centre offline'!$J$2:$J$2047,'city centre offline'!$A$2:$A$2047,$A6,'city centre offline'!$B$2:$B$2047,S$2))</f>
        <v>1.2246811564000828</v>
      </c>
      <c r="T6" s="6">
        <f>(SUMIFS('city centre offline'!$J$2:$J$2047,'overall city offline'!$A$2:$A$2047,$A6,'city centre offline'!$B$2:$B$2047,T$3)*SUMIFS('city centre offline'!$C$2:$C$2047,'city centre offline'!$A$2:$A$2047,$A6,'city centre offline'!$B$2:$B$2047,T$3))/(SUMIFS('city centre offline'!$J$2:$J$2047,'city centre offline'!$A$2:$A$2047,$A6,'city centre offline'!$B$2:$B$2047,T$2))</f>
        <v>1.4505702981235389</v>
      </c>
      <c r="U6" s="6">
        <f>(SUMIFS('city centre offline'!$J$2:$J$2047,'overall city offline'!$A$2:$A$2047,$A6,'city centre offline'!$B$2:$B$2047,U$3)*SUMIFS('city centre offline'!$C$2:$C$2047,'city centre offline'!$A$2:$A$2047,$A6,'city centre offline'!$B$2:$B$2047,U$3))/(SUMIFS('city centre offline'!$J$2:$J$2047,'city centre offline'!$A$2:$A$2047,$A6,'city centre offline'!$B$2:$B$2047,U$2))</f>
        <v>1.5358446204384353</v>
      </c>
      <c r="V6" s="6">
        <f>(SUMIFS('city centre offline'!$J$2:$J$2047,'overall city offline'!$A$2:$A$2047,$A6,'city centre offline'!$B$2:$B$2047,V$3)*SUMIFS('city centre offline'!$C$2:$C$2047,'city centre offline'!$A$2:$A$2047,$A6,'city centre offline'!$B$2:$B$2047,V$3))/(SUMIFS('city centre offline'!$J$2:$J$2047,'city centre offline'!$A$2:$A$2047,$A6,'city centre offline'!$B$2:$B$2047,V$2))</f>
        <v>1.3858617591612512</v>
      </c>
    </row>
    <row r="7" spans="1:64" x14ac:dyDescent="0.25">
      <c r="A7" s="5" t="s">
        <v>10</v>
      </c>
      <c r="B7" s="6">
        <f>(SUMIFS('city centre offline'!$J$2:$J$2047,'overall city offline'!$A$2:$A$2047,$A7,'city centre offline'!$B$2:$B$2047,B$3)*SUMIFS('city centre offline'!$C$2:$C$2047,'city centre offline'!$A$2:$A$2047,$A7,'city centre offline'!$B$2:$B$2047,B$3))/(SUMIFS('city centre offline'!$J$2:$J$2047,'city centre offline'!$A$2:$A$2047,$A7,'city centre offline'!$B$2:$B$2047,B$2))</f>
        <v>0.92263738327498712</v>
      </c>
      <c r="C7" s="6">
        <f>(SUMIFS('city centre offline'!$J$2:$J$2047,'overall city offline'!$A$2:$A$2047,$A7,'city centre offline'!$B$2:$B$2047,C$3)*SUMIFS('city centre offline'!$C$2:$C$2047,'city centre offline'!$A$2:$A$2047,$A7,'city centre offline'!$B$2:$B$2047,C$3))/(SUMIFS('city centre offline'!$J$2:$J$2047,'city centre offline'!$A$2:$A$2047,$A7,'city centre offline'!$B$2:$B$2047,C$2))</f>
        <v>0.84489149857204793</v>
      </c>
      <c r="D7" s="6">
        <f>(SUMIFS('city centre offline'!$J$2:$J$2047,'overall city offline'!$A$2:$A$2047,$A7,'city centre offline'!$B$2:$B$2047,D$3)*SUMIFS('city centre offline'!$C$2:$C$2047,'city centre offline'!$A$2:$A$2047,$A7,'city centre offline'!$B$2:$B$2047,D$3))/(SUMIFS('city centre offline'!$J$2:$J$2047,'city centre offline'!$A$2:$A$2047,$A7,'city centre offline'!$B$2:$B$2047,D$2))</f>
        <v>0.57690095240310058</v>
      </c>
      <c r="E7" s="6">
        <f>(SUMIFS('city centre offline'!$J$2:$J$2047,'overall city offline'!$A$2:$A$2047,$A7,'city centre offline'!$B$2:$B$2047,E$3)*SUMIFS('city centre offline'!$C$2:$C$2047,'city centre offline'!$A$2:$A$2047,$A7,'city centre offline'!$B$2:$B$2047,E$3))/(SUMIFS('city centre offline'!$J$2:$J$2047,'city centre offline'!$A$2:$A$2047,$A7,'city centre offline'!$B$2:$B$2047,E$2))</f>
        <v>0.11700619201853298</v>
      </c>
      <c r="F7" s="6">
        <f>(SUMIFS('city centre offline'!$J$2:$J$2047,'overall city offline'!$A$2:$A$2047,$A7,'city centre offline'!$B$2:$B$2047,F$3)*SUMIFS('city centre offline'!$C$2:$C$2047,'city centre offline'!$A$2:$A$2047,$A7,'city centre offline'!$B$2:$B$2047,F$3))/(SUMIFS('city centre offline'!$J$2:$J$2047,'city centre offline'!$A$2:$A$2047,$A7,'city centre offline'!$B$2:$B$2047,F$2))</f>
        <v>0.17261931680050041</v>
      </c>
      <c r="G7" s="6">
        <f>(SUMIFS('city centre offline'!$J$2:$J$2047,'overall city offline'!$A$2:$A$2047,$A7,'city centre offline'!$B$2:$B$2047,G$3)*SUMIFS('city centre offline'!$C$2:$C$2047,'city centre offline'!$A$2:$A$2047,$A7,'city centre offline'!$B$2:$B$2047,G$3))/(SUMIFS('city centre offline'!$J$2:$J$2047,'city centre offline'!$A$2:$A$2047,$A7,'city centre offline'!$B$2:$B$2047,G$2))</f>
        <v>0.29901811409713652</v>
      </c>
      <c r="H7" s="6">
        <f>(SUMIFS('city centre offline'!$J$2:$J$2047,'overall city offline'!$A$2:$A$2047,$A7,'city centre offline'!$B$2:$B$2047,H$3)*SUMIFS('city centre offline'!$C$2:$C$2047,'city centre offline'!$A$2:$A$2047,$A7,'city centre offline'!$B$2:$B$2047,H$3))/(SUMIFS('city centre offline'!$J$2:$J$2047,'city centre offline'!$A$2:$A$2047,$A7,'city centre offline'!$B$2:$B$2047,H$2))</f>
        <v>0.66855959908147822</v>
      </c>
      <c r="I7" s="6">
        <f>(SUMIFS('city centre offline'!$J$2:$J$2047,'overall city offline'!$A$2:$A$2047,$A7,'city centre offline'!$B$2:$B$2047,I$3)*SUMIFS('city centre offline'!$C$2:$C$2047,'city centre offline'!$A$2:$A$2047,$A7,'city centre offline'!$B$2:$B$2047,I$3))/(SUMIFS('city centre offline'!$J$2:$J$2047,'city centre offline'!$A$2:$A$2047,$A7,'city centre offline'!$B$2:$B$2047,I$2))</f>
        <v>0.71268841968524799</v>
      </c>
      <c r="J7" s="6">
        <f>(SUMIFS('city centre offline'!$J$2:$J$2047,'overall city offline'!$A$2:$A$2047,$A7,'city centre offline'!$B$2:$B$2047,J$3)*SUMIFS('city centre offline'!$C$2:$C$2047,'city centre offline'!$A$2:$A$2047,$A7,'city centre offline'!$B$2:$B$2047,J$3))/(SUMIFS('city centre offline'!$J$2:$J$2047,'city centre offline'!$A$2:$A$2047,$A7,'city centre offline'!$B$2:$B$2047,J$2))</f>
        <v>0.74115329174246714</v>
      </c>
      <c r="K7" s="6">
        <f>(SUMIFS('city centre offline'!$J$2:$J$2047,'overall city offline'!$A$2:$A$2047,$A7,'city centre offline'!$B$2:$B$2047,K$3)*SUMIFS('city centre offline'!$C$2:$C$2047,'city centre offline'!$A$2:$A$2047,$A7,'city centre offline'!$B$2:$B$2047,K$3))/(SUMIFS('city centre offline'!$J$2:$J$2047,'city centre offline'!$A$2:$A$2047,$A7,'city centre offline'!$B$2:$B$2047,K$2))</f>
        <v>0.84992184067683585</v>
      </c>
      <c r="L7" s="6">
        <f>(SUMIFS('city centre offline'!$J$2:$J$2047,'overall city offline'!$A$2:$A$2047,$A7,'city centre offline'!$B$2:$B$2047,L$3)*SUMIFS('city centre offline'!$C$2:$C$2047,'city centre offline'!$A$2:$A$2047,$A7,'city centre offline'!$B$2:$B$2047,L$3))/(SUMIFS('city centre offline'!$J$2:$J$2047,'city centre offline'!$A$2:$A$2047,$A7,'city centre offline'!$B$2:$B$2047,L$2))</f>
        <v>0.43648094453565345</v>
      </c>
      <c r="M7" s="6">
        <f>(SUMIFS('city centre offline'!$J$2:$J$2047,'overall city offline'!$A$2:$A$2047,$A7,'city centre offline'!$B$2:$B$2047,M$3)*SUMIFS('city centre offline'!$C$2:$C$2047,'city centre offline'!$A$2:$A$2047,$A7,'city centre offline'!$B$2:$B$2047,M$3))/(SUMIFS('city centre offline'!$J$2:$J$2047,'city centre offline'!$A$2:$A$2047,$A7,'city centre offline'!$B$2:$B$2047,M$2))</f>
        <v>0.68937609690994972</v>
      </c>
      <c r="N7" s="6">
        <f>(SUMIFS('city centre offline'!$J$2:$J$2047,'overall city offline'!$A$2:$A$2047,$A7,'city centre offline'!$B$2:$B$2047,N$3)*SUMIFS('city centre offline'!$C$2:$C$2047,'city centre offline'!$A$2:$A$2047,$A7,'city centre offline'!$B$2:$B$2047,N$3))/(SUMIFS('city centre offline'!$J$2:$J$2047,'city centre offline'!$A$2:$A$2047,$A7,'city centre offline'!$B$2:$B$2047,N$2))</f>
        <v>0.29605058593049338</v>
      </c>
      <c r="O7" s="6">
        <f>(SUMIFS('city centre offline'!$J$2:$J$2047,'overall city offline'!$A$2:$A$2047,$A7,'city centre offline'!$B$2:$B$2047,O$3)*SUMIFS('city centre offline'!$C$2:$C$2047,'city centre offline'!$A$2:$A$2047,$A7,'city centre offline'!$B$2:$B$2047,O$3))/(SUMIFS('city centre offline'!$J$2:$J$2047,'city centre offline'!$A$2:$A$2047,$A7,'city centre offline'!$B$2:$B$2047,O$2))</f>
        <v>0.2761945840451539</v>
      </c>
      <c r="P7" s="6">
        <f>(SUMIFS('city centre offline'!$J$2:$J$2047,'overall city offline'!$A$2:$A$2047,$A7,'city centre offline'!$B$2:$B$2047,P$3)*SUMIFS('city centre offline'!$C$2:$C$2047,'city centre offline'!$A$2:$A$2047,$A7,'city centre offline'!$B$2:$B$2047,P$3))/(SUMIFS('city centre offline'!$J$2:$J$2047,'city centre offline'!$A$2:$A$2047,$A7,'city centre offline'!$B$2:$B$2047,P$2))</f>
        <v>0.37738534108172617</v>
      </c>
      <c r="Q7" s="6">
        <f>(SUMIFS('city centre offline'!$J$2:$J$2047,'overall city offline'!$A$2:$A$2047,$A7,'city centre offline'!$B$2:$B$2047,Q$3)*SUMIFS('city centre offline'!$C$2:$C$2047,'city centre offline'!$A$2:$A$2047,$A7,'city centre offline'!$B$2:$B$2047,Q$3))/(SUMIFS('city centre offline'!$J$2:$J$2047,'city centre offline'!$A$2:$A$2047,$A7,'city centre offline'!$B$2:$B$2047,Q$2))</f>
        <v>0.56704386690953468</v>
      </c>
      <c r="R7" s="6">
        <f>(SUMIFS('city centre offline'!$J$2:$J$2047,'overall city offline'!$A$2:$A$2047,$A7,'city centre offline'!$B$2:$B$2047,R$3)*SUMIFS('city centre offline'!$C$2:$C$2047,'city centre offline'!$A$2:$A$2047,$A7,'city centre offline'!$B$2:$B$2047,R$3))/(SUMIFS('city centre offline'!$J$2:$J$2047,'city centre offline'!$A$2:$A$2047,$A7,'city centre offline'!$B$2:$B$2047,R$2))</f>
        <v>0.7532602830945988</v>
      </c>
      <c r="S7" s="6">
        <f>(SUMIFS('city centre offline'!$J$2:$J$2047,'overall city offline'!$A$2:$A$2047,$A7,'city centre offline'!$B$2:$B$2047,S$3)*SUMIFS('city centre offline'!$C$2:$C$2047,'city centre offline'!$A$2:$A$2047,$A7,'city centre offline'!$B$2:$B$2047,S$3))/(SUMIFS('city centre offline'!$J$2:$J$2047,'city centre offline'!$A$2:$A$2047,$A7,'city centre offline'!$B$2:$B$2047,S$2))</f>
        <v>0.76120435564330424</v>
      </c>
      <c r="T7" s="6">
        <f>(SUMIFS('city centre offline'!$J$2:$J$2047,'overall city offline'!$A$2:$A$2047,$A7,'city centre offline'!$B$2:$B$2047,T$3)*SUMIFS('city centre offline'!$C$2:$C$2047,'city centre offline'!$A$2:$A$2047,$A7,'city centre offline'!$B$2:$B$2047,T$3))/(SUMIFS('city centre offline'!$J$2:$J$2047,'city centre offline'!$A$2:$A$2047,$A7,'city centre offline'!$B$2:$B$2047,T$2))</f>
        <v>0.87003196017745532</v>
      </c>
      <c r="U7" s="6">
        <f>(SUMIFS('city centre offline'!$J$2:$J$2047,'overall city offline'!$A$2:$A$2047,$A7,'city centre offline'!$B$2:$B$2047,U$3)*SUMIFS('city centre offline'!$C$2:$C$2047,'city centre offline'!$A$2:$A$2047,$A7,'city centre offline'!$B$2:$B$2047,U$3))/(SUMIFS('city centre offline'!$J$2:$J$2047,'city centre offline'!$A$2:$A$2047,$A7,'city centre offline'!$B$2:$B$2047,U$2))</f>
        <v>0.88766309102856833</v>
      </c>
      <c r="V7" s="6">
        <f>(SUMIFS('city centre offline'!$J$2:$J$2047,'overall city offline'!$A$2:$A$2047,$A7,'city centre offline'!$B$2:$B$2047,V$3)*SUMIFS('city centre offline'!$C$2:$C$2047,'city centre offline'!$A$2:$A$2047,$A7,'city centre offline'!$B$2:$B$2047,V$3))/(SUMIFS('city centre offline'!$J$2:$J$2047,'city centre offline'!$A$2:$A$2047,$A7,'city centre offline'!$B$2:$B$2047,V$2))</f>
        <v>0.92343828404075201</v>
      </c>
    </row>
    <row r="8" spans="1:64" x14ac:dyDescent="0.25">
      <c r="A8" s="5" t="s">
        <v>11</v>
      </c>
      <c r="B8" s="6">
        <f>(SUMIFS('city centre offline'!$J$2:$J$2047,'overall city offline'!$A$2:$A$2047,$A8,'city centre offline'!$B$2:$B$2047,B$3)*SUMIFS('city centre offline'!$C$2:$C$2047,'city centre offline'!$A$2:$A$2047,$A8,'city centre offline'!$B$2:$B$2047,B$3))/(SUMIFS('city centre offline'!$J$2:$J$2047,'city centre offline'!$A$2:$A$2047,$A8,'city centre offline'!$B$2:$B$2047,B$2))</f>
        <v>0.85573276019132827</v>
      </c>
      <c r="C8" s="6">
        <f>(SUMIFS('city centre offline'!$J$2:$J$2047,'overall city offline'!$A$2:$A$2047,$A8,'city centre offline'!$B$2:$B$2047,C$3)*SUMIFS('city centre offline'!$C$2:$C$2047,'city centre offline'!$A$2:$A$2047,$A8,'city centre offline'!$B$2:$B$2047,C$3))/(SUMIFS('city centre offline'!$J$2:$J$2047,'city centre offline'!$A$2:$A$2047,$A8,'city centre offline'!$B$2:$B$2047,C$2))</f>
        <v>0.94068105042717942</v>
      </c>
      <c r="D8" s="6">
        <f>(SUMIFS('city centre offline'!$J$2:$J$2047,'overall city offline'!$A$2:$A$2047,$A8,'city centre offline'!$B$2:$B$2047,D$3)*SUMIFS('city centre offline'!$C$2:$C$2047,'city centre offline'!$A$2:$A$2047,$A8,'city centre offline'!$B$2:$B$2047,D$3))/(SUMIFS('city centre offline'!$J$2:$J$2047,'city centre offline'!$A$2:$A$2047,$A8,'city centre offline'!$B$2:$B$2047,D$2))</f>
        <v>0.66673339149455657</v>
      </c>
      <c r="E8" s="6">
        <f>(SUMIFS('city centre offline'!$J$2:$J$2047,'overall city offline'!$A$2:$A$2047,$A8,'city centre offline'!$B$2:$B$2047,E$3)*SUMIFS('city centre offline'!$C$2:$C$2047,'city centre offline'!$A$2:$A$2047,$A8,'city centre offline'!$B$2:$B$2047,E$3))/(SUMIFS('city centre offline'!$J$2:$J$2047,'city centre offline'!$A$2:$A$2047,$A8,'city centre offline'!$B$2:$B$2047,E$2))</f>
        <v>1.2127445379821414E-2</v>
      </c>
      <c r="F8" s="6">
        <f>(SUMIFS('city centre offline'!$J$2:$J$2047,'overall city offline'!$A$2:$A$2047,$A8,'city centre offline'!$B$2:$B$2047,F$3)*SUMIFS('city centre offline'!$C$2:$C$2047,'city centre offline'!$A$2:$A$2047,$A8,'city centre offline'!$B$2:$B$2047,F$3))/(SUMIFS('city centre offline'!$J$2:$J$2047,'city centre offline'!$A$2:$A$2047,$A8,'city centre offline'!$B$2:$B$2047,F$2))</f>
        <v>1.590339575559617E-2</v>
      </c>
      <c r="G8" s="6">
        <f>(SUMIFS('city centre offline'!$J$2:$J$2047,'overall city offline'!$A$2:$A$2047,$A8,'city centre offline'!$B$2:$B$2047,G$3)*SUMIFS('city centre offline'!$C$2:$C$2047,'city centre offline'!$A$2:$A$2047,$A8,'city centre offline'!$B$2:$B$2047,G$3))/(SUMIFS('city centre offline'!$J$2:$J$2047,'city centre offline'!$A$2:$A$2047,$A8,'city centre offline'!$B$2:$B$2047,G$2))</f>
        <v>0.23764518055813819</v>
      </c>
      <c r="H8" s="6">
        <f>(SUMIFS('city centre offline'!$J$2:$J$2047,'overall city offline'!$A$2:$A$2047,$A8,'city centre offline'!$B$2:$B$2047,H$3)*SUMIFS('city centre offline'!$C$2:$C$2047,'city centre offline'!$A$2:$A$2047,$A8,'city centre offline'!$B$2:$B$2047,H$3))/(SUMIFS('city centre offline'!$J$2:$J$2047,'city centre offline'!$A$2:$A$2047,$A8,'city centre offline'!$B$2:$B$2047,H$2))</f>
        <v>1.0399419957630189</v>
      </c>
      <c r="I8" s="6">
        <f>(SUMIFS('city centre offline'!$J$2:$J$2047,'overall city offline'!$A$2:$A$2047,$A8,'city centre offline'!$B$2:$B$2047,I$3)*SUMIFS('city centre offline'!$C$2:$C$2047,'city centre offline'!$A$2:$A$2047,$A8,'city centre offline'!$B$2:$B$2047,I$3))/(SUMIFS('city centre offline'!$J$2:$J$2047,'city centre offline'!$A$2:$A$2047,$A8,'city centre offline'!$B$2:$B$2047,I$2))</f>
        <v>1.2463923543782602</v>
      </c>
      <c r="J8" s="6">
        <f>(SUMIFS('city centre offline'!$J$2:$J$2047,'overall city offline'!$A$2:$A$2047,$A8,'city centre offline'!$B$2:$B$2047,J$3)*SUMIFS('city centre offline'!$C$2:$C$2047,'city centre offline'!$A$2:$A$2047,$A8,'city centre offline'!$B$2:$B$2047,J$3))/(SUMIFS('city centre offline'!$J$2:$J$2047,'city centre offline'!$A$2:$A$2047,$A8,'city centre offline'!$B$2:$B$2047,J$2))</f>
        <v>1.1747035694759913</v>
      </c>
      <c r="K8" s="6">
        <f>(SUMIFS('city centre offline'!$J$2:$J$2047,'overall city offline'!$A$2:$A$2047,$A8,'city centre offline'!$B$2:$B$2047,K$3)*SUMIFS('city centre offline'!$C$2:$C$2047,'city centre offline'!$A$2:$A$2047,$A8,'city centre offline'!$B$2:$B$2047,K$3))/(SUMIFS('city centre offline'!$J$2:$J$2047,'city centre offline'!$A$2:$A$2047,$A8,'city centre offline'!$B$2:$B$2047,K$2))</f>
        <v>1.1262452823057014</v>
      </c>
      <c r="L8" s="6">
        <f>(SUMIFS('city centre offline'!$J$2:$J$2047,'overall city offline'!$A$2:$A$2047,$A8,'city centre offline'!$B$2:$B$2047,L$3)*SUMIFS('city centre offline'!$C$2:$C$2047,'city centre offline'!$A$2:$A$2047,$A8,'city centre offline'!$B$2:$B$2047,L$3))/(SUMIFS('city centre offline'!$J$2:$J$2047,'city centre offline'!$A$2:$A$2047,$A8,'city centre offline'!$B$2:$B$2047,L$2))</f>
        <v>0.62748552482642683</v>
      </c>
      <c r="M8" s="6">
        <f>(SUMIFS('city centre offline'!$J$2:$J$2047,'overall city offline'!$A$2:$A$2047,$A8,'city centre offline'!$B$2:$B$2047,M$3)*SUMIFS('city centre offline'!$C$2:$C$2047,'city centre offline'!$A$2:$A$2047,$A8,'city centre offline'!$B$2:$B$2047,M$3))/(SUMIFS('city centre offline'!$J$2:$J$2047,'city centre offline'!$A$2:$A$2047,$A8,'city centre offline'!$B$2:$B$2047,M$2))</f>
        <v>1.8011947636338108</v>
      </c>
      <c r="N8" s="6">
        <f>(SUMIFS('city centre offline'!$J$2:$J$2047,'overall city offline'!$A$2:$A$2047,$A8,'city centre offline'!$B$2:$B$2047,N$3)*SUMIFS('city centre offline'!$C$2:$C$2047,'city centre offline'!$A$2:$A$2047,$A8,'city centre offline'!$B$2:$B$2047,N$3))/(SUMIFS('city centre offline'!$J$2:$J$2047,'city centre offline'!$A$2:$A$2047,$A8,'city centre offline'!$B$2:$B$2047,N$2))</f>
        <v>0.46694570946210107</v>
      </c>
      <c r="O8" s="6">
        <f>(SUMIFS('city centre offline'!$J$2:$J$2047,'overall city offline'!$A$2:$A$2047,$A8,'city centre offline'!$B$2:$B$2047,O$3)*SUMIFS('city centre offline'!$C$2:$C$2047,'city centre offline'!$A$2:$A$2047,$A8,'city centre offline'!$B$2:$B$2047,O$3))/(SUMIFS('city centre offline'!$J$2:$J$2047,'city centre offline'!$A$2:$A$2047,$A8,'city centre offline'!$B$2:$B$2047,O$2))</f>
        <v>0.44782443216739448</v>
      </c>
      <c r="P8" s="6">
        <f>(SUMIFS('city centre offline'!$J$2:$J$2047,'overall city offline'!$A$2:$A$2047,$A8,'city centre offline'!$B$2:$B$2047,P$3)*SUMIFS('city centre offline'!$C$2:$C$2047,'city centre offline'!$A$2:$A$2047,$A8,'city centre offline'!$B$2:$B$2047,P$3))/(SUMIFS('city centre offline'!$J$2:$J$2047,'city centre offline'!$A$2:$A$2047,$A8,'city centre offline'!$B$2:$B$2047,P$2))</f>
        <v>0.40103368418065427</v>
      </c>
      <c r="Q8" s="6">
        <f>(SUMIFS('city centre offline'!$J$2:$J$2047,'overall city offline'!$A$2:$A$2047,$A8,'city centre offline'!$B$2:$B$2047,Q$3)*SUMIFS('city centre offline'!$C$2:$C$2047,'city centre offline'!$A$2:$A$2047,$A8,'city centre offline'!$B$2:$B$2047,Q$3))/(SUMIFS('city centre offline'!$J$2:$J$2047,'city centre offline'!$A$2:$A$2047,$A8,'city centre offline'!$B$2:$B$2047,Q$2))</f>
        <v>0.69915161893369848</v>
      </c>
      <c r="R8" s="6">
        <f>(SUMIFS('city centre offline'!$J$2:$J$2047,'overall city offline'!$A$2:$A$2047,$A8,'city centre offline'!$B$2:$B$2047,R$3)*SUMIFS('city centre offline'!$C$2:$C$2047,'city centre offline'!$A$2:$A$2047,$A8,'city centre offline'!$B$2:$B$2047,R$3))/(SUMIFS('city centre offline'!$J$2:$J$2047,'city centre offline'!$A$2:$A$2047,$A8,'city centre offline'!$B$2:$B$2047,R$2))</f>
        <v>1.0134996036874413</v>
      </c>
      <c r="S8" s="6">
        <f>(SUMIFS('city centre offline'!$J$2:$J$2047,'overall city offline'!$A$2:$A$2047,$A8,'city centre offline'!$B$2:$B$2047,S$3)*SUMIFS('city centre offline'!$C$2:$C$2047,'city centre offline'!$A$2:$A$2047,$A8,'city centre offline'!$B$2:$B$2047,S$3))/(SUMIFS('city centre offline'!$J$2:$J$2047,'city centre offline'!$A$2:$A$2047,$A8,'city centre offline'!$B$2:$B$2047,S$2))</f>
        <v>1.2022247570849462</v>
      </c>
      <c r="T8" s="6">
        <f>(SUMIFS('city centre offline'!$J$2:$J$2047,'overall city offline'!$A$2:$A$2047,$A8,'city centre offline'!$B$2:$B$2047,T$3)*SUMIFS('city centre offline'!$C$2:$C$2047,'city centre offline'!$A$2:$A$2047,$A8,'city centre offline'!$B$2:$B$2047,T$3))/(SUMIFS('city centre offline'!$J$2:$J$2047,'city centre offline'!$A$2:$A$2047,$A8,'city centre offline'!$B$2:$B$2047,T$2))</f>
        <v>1.1752307512824669</v>
      </c>
      <c r="U8" s="6">
        <f>(SUMIFS('city centre offline'!$J$2:$J$2047,'overall city offline'!$A$2:$A$2047,$A8,'city centre offline'!$B$2:$B$2047,U$3)*SUMIFS('city centre offline'!$C$2:$C$2047,'city centre offline'!$A$2:$A$2047,$A8,'city centre offline'!$B$2:$B$2047,U$3))/(SUMIFS('city centre offline'!$J$2:$J$2047,'city centre offline'!$A$2:$A$2047,$A8,'city centre offline'!$B$2:$B$2047,U$2))</f>
        <v>1.2625160715791039</v>
      </c>
      <c r="V8" s="6">
        <f>(SUMIFS('city centre offline'!$J$2:$J$2047,'overall city offline'!$A$2:$A$2047,$A8,'city centre offline'!$B$2:$B$2047,V$3)*SUMIFS('city centre offline'!$C$2:$C$2047,'city centre offline'!$A$2:$A$2047,$A8,'city centre offline'!$B$2:$B$2047,V$3))/(SUMIFS('city centre offline'!$J$2:$J$2047,'city centre offline'!$A$2:$A$2047,$A8,'city centre offline'!$B$2:$B$2047,V$2))</f>
        <v>1.2260268261793192</v>
      </c>
    </row>
    <row r="9" spans="1:64" x14ac:dyDescent="0.25">
      <c r="A9" s="5" t="s">
        <v>12</v>
      </c>
      <c r="B9" s="6">
        <f>(SUMIFS('city centre offline'!$J$2:$J$2047,'overall city offline'!$A$2:$A$2047,$A9,'city centre offline'!$B$2:$B$2047,B$3)*SUMIFS('city centre offline'!$C$2:$C$2047,'city centre offline'!$A$2:$A$2047,$A9,'city centre offline'!$B$2:$B$2047,B$3))/(SUMIFS('city centre offline'!$J$2:$J$2047,'city centre offline'!$A$2:$A$2047,$A9,'city centre offline'!$B$2:$B$2047,B$2))</f>
        <v>0.90723115460042425</v>
      </c>
      <c r="C9" s="6">
        <f>(SUMIFS('city centre offline'!$J$2:$J$2047,'overall city offline'!$A$2:$A$2047,$A9,'city centre offline'!$B$2:$B$2047,C$3)*SUMIFS('city centre offline'!$C$2:$C$2047,'city centre offline'!$A$2:$A$2047,$A9,'city centre offline'!$B$2:$B$2047,C$3))/(SUMIFS('city centre offline'!$J$2:$J$2047,'city centre offline'!$A$2:$A$2047,$A9,'city centre offline'!$B$2:$B$2047,C$2))</f>
        <v>0.91780444329842259</v>
      </c>
      <c r="D9" s="6">
        <f>(SUMIFS('city centre offline'!$J$2:$J$2047,'overall city offline'!$A$2:$A$2047,$A9,'city centre offline'!$B$2:$B$2047,D$3)*SUMIFS('city centre offline'!$C$2:$C$2047,'city centre offline'!$A$2:$A$2047,$A9,'city centre offline'!$B$2:$B$2047,D$3))/(SUMIFS('city centre offline'!$J$2:$J$2047,'city centre offline'!$A$2:$A$2047,$A9,'city centre offline'!$B$2:$B$2047,D$2))</f>
        <v>0.4765533408459513</v>
      </c>
      <c r="E9" s="6">
        <f>(SUMIFS('city centre offline'!$J$2:$J$2047,'overall city offline'!$A$2:$A$2047,$A9,'city centre offline'!$B$2:$B$2047,E$3)*SUMIFS('city centre offline'!$C$2:$C$2047,'city centre offline'!$A$2:$A$2047,$A9,'city centre offline'!$B$2:$B$2047,E$3))/(SUMIFS('city centre offline'!$J$2:$J$2047,'city centre offline'!$A$2:$A$2047,$A9,'city centre offline'!$B$2:$B$2047,E$2))</f>
        <v>4.8449805212401409E-3</v>
      </c>
      <c r="F9" s="6">
        <f>(SUMIFS('city centre offline'!$J$2:$J$2047,'overall city offline'!$A$2:$A$2047,$A9,'city centre offline'!$B$2:$B$2047,F$3)*SUMIFS('city centre offline'!$C$2:$C$2047,'city centre offline'!$A$2:$A$2047,$A9,'city centre offline'!$B$2:$B$2047,F$3))/(SUMIFS('city centre offline'!$J$2:$J$2047,'city centre offline'!$A$2:$A$2047,$A9,'city centre offline'!$B$2:$B$2047,F$2))</f>
        <v>9.7550520727529063E-3</v>
      </c>
      <c r="G9" s="6">
        <f>(SUMIFS('city centre offline'!$J$2:$J$2047,'overall city offline'!$A$2:$A$2047,$A9,'city centre offline'!$B$2:$B$2047,G$3)*SUMIFS('city centre offline'!$C$2:$C$2047,'city centre offline'!$A$2:$A$2047,$A9,'city centre offline'!$B$2:$B$2047,G$3))/(SUMIFS('city centre offline'!$J$2:$J$2047,'city centre offline'!$A$2:$A$2047,$A9,'city centre offline'!$B$2:$B$2047,G$2))</f>
        <v>4.88825395144626E-2</v>
      </c>
      <c r="H9" s="6">
        <f>(SUMIFS('city centre offline'!$J$2:$J$2047,'overall city offline'!$A$2:$A$2047,$A9,'city centre offline'!$B$2:$B$2047,H$3)*SUMIFS('city centre offline'!$C$2:$C$2047,'city centre offline'!$A$2:$A$2047,$A9,'city centre offline'!$B$2:$B$2047,H$3))/(SUMIFS('city centre offline'!$J$2:$J$2047,'city centre offline'!$A$2:$A$2047,$A9,'city centre offline'!$B$2:$B$2047,H$2))</f>
        <v>0.37425569358316768</v>
      </c>
      <c r="I9" s="6">
        <f>(SUMIFS('city centre offline'!$J$2:$J$2047,'overall city offline'!$A$2:$A$2047,$A9,'city centre offline'!$B$2:$B$2047,I$3)*SUMIFS('city centre offline'!$C$2:$C$2047,'city centre offline'!$A$2:$A$2047,$A9,'city centre offline'!$B$2:$B$2047,I$3))/(SUMIFS('city centre offline'!$J$2:$J$2047,'city centre offline'!$A$2:$A$2047,$A9,'city centre offline'!$B$2:$B$2047,I$2))</f>
        <v>0.62426399164101154</v>
      </c>
      <c r="J9" s="6">
        <f>(SUMIFS('city centre offline'!$J$2:$J$2047,'overall city offline'!$A$2:$A$2047,$A9,'city centre offline'!$B$2:$B$2047,J$3)*SUMIFS('city centre offline'!$C$2:$C$2047,'city centre offline'!$A$2:$A$2047,$A9,'city centre offline'!$B$2:$B$2047,J$3))/(SUMIFS('city centre offline'!$J$2:$J$2047,'city centre offline'!$A$2:$A$2047,$A9,'city centre offline'!$B$2:$B$2047,J$2))</f>
        <v>0.52883900860327382</v>
      </c>
      <c r="K9" s="6">
        <f>(SUMIFS('city centre offline'!$J$2:$J$2047,'overall city offline'!$A$2:$A$2047,$A9,'city centre offline'!$B$2:$B$2047,K$3)*SUMIFS('city centre offline'!$C$2:$C$2047,'city centre offline'!$A$2:$A$2047,$A9,'city centre offline'!$B$2:$B$2047,K$3))/(SUMIFS('city centre offline'!$J$2:$J$2047,'city centre offline'!$A$2:$A$2047,$A9,'city centre offline'!$B$2:$B$2047,K$2))</f>
        <v>0.54626359604193897</v>
      </c>
      <c r="L9" s="6">
        <f>(SUMIFS('city centre offline'!$J$2:$J$2047,'overall city offline'!$A$2:$A$2047,$A9,'city centre offline'!$B$2:$B$2047,L$3)*SUMIFS('city centre offline'!$C$2:$C$2047,'city centre offline'!$A$2:$A$2047,$A9,'city centre offline'!$B$2:$B$2047,L$3))/(SUMIFS('city centre offline'!$J$2:$J$2047,'city centre offline'!$A$2:$A$2047,$A9,'city centre offline'!$B$2:$B$2047,L$2))</f>
        <v>0.13411110867036719</v>
      </c>
      <c r="M9" s="6">
        <f>(SUMIFS('city centre offline'!$J$2:$J$2047,'overall city offline'!$A$2:$A$2047,$A9,'city centre offline'!$B$2:$B$2047,M$3)*SUMIFS('city centre offline'!$C$2:$C$2047,'city centre offline'!$A$2:$A$2047,$A9,'city centre offline'!$B$2:$B$2047,M$3))/(SUMIFS('city centre offline'!$J$2:$J$2047,'city centre offline'!$A$2:$A$2047,$A9,'city centre offline'!$B$2:$B$2047,M$2))</f>
        <v>0.19946516179191517</v>
      </c>
      <c r="N9" s="6">
        <f>(SUMIFS('city centre offline'!$J$2:$J$2047,'overall city offline'!$A$2:$A$2047,$A9,'city centre offline'!$B$2:$B$2047,N$3)*SUMIFS('city centre offline'!$C$2:$C$2047,'city centre offline'!$A$2:$A$2047,$A9,'city centre offline'!$B$2:$B$2047,N$3))/(SUMIFS('city centre offline'!$J$2:$J$2047,'city centre offline'!$A$2:$A$2047,$A9,'city centre offline'!$B$2:$B$2047,N$2))</f>
        <v>4.705852536429507E-2</v>
      </c>
      <c r="O9" s="6">
        <f>(SUMIFS('city centre offline'!$J$2:$J$2047,'overall city offline'!$A$2:$A$2047,$A9,'city centre offline'!$B$2:$B$2047,O$3)*SUMIFS('city centre offline'!$C$2:$C$2047,'city centre offline'!$A$2:$A$2047,$A9,'city centre offline'!$B$2:$B$2047,O$3))/(SUMIFS('city centre offline'!$J$2:$J$2047,'city centre offline'!$A$2:$A$2047,$A9,'city centre offline'!$B$2:$B$2047,O$2))</f>
        <v>4.6547886416460287E-2</v>
      </c>
      <c r="P9" s="6">
        <f>(SUMIFS('city centre offline'!$J$2:$J$2047,'overall city offline'!$A$2:$A$2047,$A9,'city centre offline'!$B$2:$B$2047,P$3)*SUMIFS('city centre offline'!$C$2:$C$2047,'city centre offline'!$A$2:$A$2047,$A9,'city centre offline'!$B$2:$B$2047,P$3))/(SUMIFS('city centre offline'!$J$2:$J$2047,'city centre offline'!$A$2:$A$2047,$A9,'city centre offline'!$B$2:$B$2047,P$2))</f>
        <v>7.1819310644293463E-2</v>
      </c>
      <c r="Q9" s="6">
        <f>(SUMIFS('city centre offline'!$J$2:$J$2047,'overall city offline'!$A$2:$A$2047,$A9,'city centre offline'!$B$2:$B$2047,Q$3)*SUMIFS('city centre offline'!$C$2:$C$2047,'city centre offline'!$A$2:$A$2047,$A9,'city centre offline'!$B$2:$B$2047,Q$3))/(SUMIFS('city centre offline'!$J$2:$J$2047,'city centre offline'!$A$2:$A$2047,$A9,'city centre offline'!$B$2:$B$2047,Q$2))</f>
        <v>0.23341072033748206</v>
      </c>
      <c r="R9" s="6">
        <f>(SUMIFS('city centre offline'!$J$2:$J$2047,'overall city offline'!$A$2:$A$2047,$A9,'city centre offline'!$B$2:$B$2047,R$3)*SUMIFS('city centre offline'!$C$2:$C$2047,'city centre offline'!$A$2:$A$2047,$A9,'city centre offline'!$B$2:$B$2047,R$3))/(SUMIFS('city centre offline'!$J$2:$J$2047,'city centre offline'!$A$2:$A$2047,$A9,'city centre offline'!$B$2:$B$2047,R$2))</f>
        <v>0.56141877388497108</v>
      </c>
      <c r="S9" s="6">
        <f>(SUMIFS('city centre offline'!$J$2:$J$2047,'overall city offline'!$A$2:$A$2047,$A9,'city centre offline'!$B$2:$B$2047,S$3)*SUMIFS('city centre offline'!$C$2:$C$2047,'city centre offline'!$A$2:$A$2047,$A9,'city centre offline'!$B$2:$B$2047,S$3))/(SUMIFS('city centre offline'!$J$2:$J$2047,'city centre offline'!$A$2:$A$2047,$A9,'city centre offline'!$B$2:$B$2047,S$2))</f>
        <v>0.76449100158676919</v>
      </c>
      <c r="T9" s="6">
        <f>(SUMIFS('city centre offline'!$J$2:$J$2047,'overall city offline'!$A$2:$A$2047,$A9,'city centre offline'!$B$2:$B$2047,T$3)*SUMIFS('city centre offline'!$C$2:$C$2047,'city centre offline'!$A$2:$A$2047,$A9,'city centre offline'!$B$2:$B$2047,T$3))/(SUMIFS('city centre offline'!$J$2:$J$2047,'city centre offline'!$A$2:$A$2047,$A9,'city centre offline'!$B$2:$B$2047,T$2))</f>
        <v>0.88450469777056362</v>
      </c>
      <c r="U9" s="6">
        <f>(SUMIFS('city centre offline'!$J$2:$J$2047,'overall city offline'!$A$2:$A$2047,$A9,'city centre offline'!$B$2:$B$2047,U$3)*SUMIFS('city centre offline'!$C$2:$C$2047,'city centre offline'!$A$2:$A$2047,$A9,'city centre offline'!$B$2:$B$2047,U$3))/(SUMIFS('city centre offline'!$J$2:$J$2047,'city centre offline'!$A$2:$A$2047,$A9,'city centre offline'!$B$2:$B$2047,U$2))</f>
        <v>0.97206937948461192</v>
      </c>
      <c r="V9" s="6">
        <f>(SUMIFS('city centre offline'!$J$2:$J$2047,'overall city offline'!$A$2:$A$2047,$A9,'city centre offline'!$B$2:$B$2047,V$3)*SUMIFS('city centre offline'!$C$2:$C$2047,'city centre offline'!$A$2:$A$2047,$A9,'city centre offline'!$B$2:$B$2047,V$3))/(SUMIFS('city centre offline'!$J$2:$J$2047,'city centre offline'!$A$2:$A$2047,$A9,'city centre offline'!$B$2:$B$2047,V$2))</f>
        <v>1.010856859143286</v>
      </c>
    </row>
    <row r="10" spans="1:64" x14ac:dyDescent="0.25">
      <c r="A10" s="5" t="s">
        <v>13</v>
      </c>
      <c r="B10" s="6">
        <f>(SUMIFS('city centre offline'!$J$2:$J$2047,'overall city offline'!$A$2:$A$2047,$A10,'city centre offline'!$B$2:$B$2047,B$3)*SUMIFS('city centre offline'!$C$2:$C$2047,'city centre offline'!$A$2:$A$2047,$A10,'city centre offline'!$B$2:$B$2047,B$3))/(SUMIFS('city centre offline'!$J$2:$J$2047,'city centre offline'!$A$2:$A$2047,$A10,'city centre offline'!$B$2:$B$2047,B$2))</f>
        <v>0.96030261937391059</v>
      </c>
      <c r="C10" s="6">
        <f>(SUMIFS('city centre offline'!$J$2:$J$2047,'overall city offline'!$A$2:$A$2047,$A10,'city centre offline'!$B$2:$B$2047,C$3)*SUMIFS('city centre offline'!$C$2:$C$2047,'city centre offline'!$A$2:$A$2047,$A10,'city centre offline'!$B$2:$B$2047,C$3))/(SUMIFS('city centre offline'!$J$2:$J$2047,'city centre offline'!$A$2:$A$2047,$A10,'city centre offline'!$B$2:$B$2047,C$2))</f>
        <v>0.86505605245498307</v>
      </c>
      <c r="D10" s="6">
        <f>(SUMIFS('city centre offline'!$J$2:$J$2047,'overall city offline'!$A$2:$A$2047,$A10,'city centre offline'!$B$2:$B$2047,D$3)*SUMIFS('city centre offline'!$C$2:$C$2047,'city centre offline'!$A$2:$A$2047,$A10,'city centre offline'!$B$2:$B$2047,D$3))/(SUMIFS('city centre offline'!$J$2:$J$2047,'city centre offline'!$A$2:$A$2047,$A10,'city centre offline'!$B$2:$B$2047,D$2))</f>
        <v>0.58086100076586167</v>
      </c>
      <c r="E10" s="6">
        <f>(SUMIFS('city centre offline'!$J$2:$J$2047,'overall city offline'!$A$2:$A$2047,$A10,'city centre offline'!$B$2:$B$2047,E$3)*SUMIFS('city centre offline'!$C$2:$C$2047,'city centre offline'!$A$2:$A$2047,$A10,'city centre offline'!$B$2:$B$2047,E$3))/(SUMIFS('city centre offline'!$J$2:$J$2047,'city centre offline'!$A$2:$A$2047,$A10,'city centre offline'!$B$2:$B$2047,E$2))</f>
        <v>7.0303934308756227E-2</v>
      </c>
      <c r="F10" s="6">
        <f>(SUMIFS('city centre offline'!$J$2:$J$2047,'overall city offline'!$A$2:$A$2047,$A10,'city centre offline'!$B$2:$B$2047,F$3)*SUMIFS('city centre offline'!$C$2:$C$2047,'city centre offline'!$A$2:$A$2047,$A10,'city centre offline'!$B$2:$B$2047,F$3))/(SUMIFS('city centre offline'!$J$2:$J$2047,'city centre offline'!$A$2:$A$2047,$A10,'city centre offline'!$B$2:$B$2047,F$2))</f>
        <v>0.1756259402575101</v>
      </c>
      <c r="G10" s="6">
        <f>(SUMIFS('city centre offline'!$J$2:$J$2047,'overall city offline'!$A$2:$A$2047,$A10,'city centre offline'!$B$2:$B$2047,G$3)*SUMIFS('city centre offline'!$C$2:$C$2047,'city centre offline'!$A$2:$A$2047,$A10,'city centre offline'!$B$2:$B$2047,G$3))/(SUMIFS('city centre offline'!$J$2:$J$2047,'city centre offline'!$A$2:$A$2047,$A10,'city centre offline'!$B$2:$B$2047,G$2))</f>
        <v>0.33802696053686981</v>
      </c>
      <c r="H10" s="6">
        <f>(SUMIFS('city centre offline'!$J$2:$J$2047,'overall city offline'!$A$2:$A$2047,$A10,'city centre offline'!$B$2:$B$2047,H$3)*SUMIFS('city centre offline'!$C$2:$C$2047,'city centre offline'!$A$2:$A$2047,$A10,'city centre offline'!$B$2:$B$2047,H$3))/(SUMIFS('city centre offline'!$J$2:$J$2047,'city centre offline'!$A$2:$A$2047,$A10,'city centre offline'!$B$2:$B$2047,H$2))</f>
        <v>0.52786462267457324</v>
      </c>
      <c r="I10" s="6">
        <f>(SUMIFS('city centre offline'!$J$2:$J$2047,'overall city offline'!$A$2:$A$2047,$A10,'city centre offline'!$B$2:$B$2047,I$3)*SUMIFS('city centre offline'!$C$2:$C$2047,'city centre offline'!$A$2:$A$2047,$A10,'city centre offline'!$B$2:$B$2047,I$3))/(SUMIFS('city centre offline'!$J$2:$J$2047,'city centre offline'!$A$2:$A$2047,$A10,'city centre offline'!$B$2:$B$2047,I$2))</f>
        <v>0.68977332409676062</v>
      </c>
      <c r="J10" s="6">
        <f>(SUMIFS('city centre offline'!$J$2:$J$2047,'overall city offline'!$A$2:$A$2047,$A10,'city centre offline'!$B$2:$B$2047,J$3)*SUMIFS('city centre offline'!$C$2:$C$2047,'city centre offline'!$A$2:$A$2047,$A10,'city centre offline'!$B$2:$B$2047,J$3))/(SUMIFS('city centre offline'!$J$2:$J$2047,'city centre offline'!$A$2:$A$2047,$A10,'city centre offline'!$B$2:$B$2047,J$2))</f>
        <v>0.6416032270782035</v>
      </c>
      <c r="K10" s="6">
        <f>(SUMIFS('city centre offline'!$J$2:$J$2047,'overall city offline'!$A$2:$A$2047,$A10,'city centre offline'!$B$2:$B$2047,K$3)*SUMIFS('city centre offline'!$C$2:$C$2047,'city centre offline'!$A$2:$A$2047,$A10,'city centre offline'!$B$2:$B$2047,K$3))/(SUMIFS('city centre offline'!$J$2:$J$2047,'city centre offline'!$A$2:$A$2047,$A10,'city centre offline'!$B$2:$B$2047,K$2))</f>
        <v>0.65029155419170448</v>
      </c>
      <c r="L10" s="6">
        <f>(SUMIFS('city centre offline'!$J$2:$J$2047,'overall city offline'!$A$2:$A$2047,$A10,'city centre offline'!$B$2:$B$2047,L$3)*SUMIFS('city centre offline'!$C$2:$C$2047,'city centre offline'!$A$2:$A$2047,$A10,'city centre offline'!$B$2:$B$2047,L$3))/(SUMIFS('city centre offline'!$J$2:$J$2047,'city centre offline'!$A$2:$A$2047,$A10,'city centre offline'!$B$2:$B$2047,L$2))</f>
        <v>0.38141723044801745</v>
      </c>
      <c r="M10" s="6">
        <f>(SUMIFS('city centre offline'!$J$2:$J$2047,'overall city offline'!$A$2:$A$2047,$A10,'city centre offline'!$B$2:$B$2047,M$3)*SUMIFS('city centre offline'!$C$2:$C$2047,'city centre offline'!$A$2:$A$2047,$A10,'city centre offline'!$B$2:$B$2047,M$3))/(SUMIFS('city centre offline'!$J$2:$J$2047,'city centre offline'!$A$2:$A$2047,$A10,'city centre offline'!$B$2:$B$2047,M$2))</f>
        <v>0.58756279222803831</v>
      </c>
      <c r="N10" s="6">
        <f>(SUMIFS('city centre offline'!$J$2:$J$2047,'overall city offline'!$A$2:$A$2047,$A10,'city centre offline'!$B$2:$B$2047,N$3)*SUMIFS('city centre offline'!$C$2:$C$2047,'city centre offline'!$A$2:$A$2047,$A10,'city centre offline'!$B$2:$B$2047,N$3))/(SUMIFS('city centre offline'!$J$2:$J$2047,'city centre offline'!$A$2:$A$2047,$A10,'city centre offline'!$B$2:$B$2047,N$2))</f>
        <v>0.25639511406138399</v>
      </c>
      <c r="O10" s="6">
        <f>(SUMIFS('city centre offline'!$J$2:$J$2047,'overall city offline'!$A$2:$A$2047,$A10,'city centre offline'!$B$2:$B$2047,O$3)*SUMIFS('city centre offline'!$C$2:$C$2047,'city centre offline'!$A$2:$A$2047,$A10,'city centre offline'!$B$2:$B$2047,O$3))/(SUMIFS('city centre offline'!$J$2:$J$2047,'city centre offline'!$A$2:$A$2047,$A10,'city centre offline'!$B$2:$B$2047,O$2))</f>
        <v>0.23233072384641359</v>
      </c>
      <c r="P10" s="6">
        <f>(SUMIFS('city centre offline'!$J$2:$J$2047,'overall city offline'!$A$2:$A$2047,$A10,'city centre offline'!$B$2:$B$2047,P$3)*SUMIFS('city centre offline'!$C$2:$C$2047,'city centre offline'!$A$2:$A$2047,$A10,'city centre offline'!$B$2:$B$2047,P$3))/(SUMIFS('city centre offline'!$J$2:$J$2047,'city centre offline'!$A$2:$A$2047,$A10,'city centre offline'!$B$2:$B$2047,P$2))</f>
        <v>0.32736663641115832</v>
      </c>
      <c r="Q10" s="6">
        <f>(SUMIFS('city centre offline'!$J$2:$J$2047,'overall city offline'!$A$2:$A$2047,$A10,'city centre offline'!$B$2:$B$2047,Q$3)*SUMIFS('city centre offline'!$C$2:$C$2047,'city centre offline'!$A$2:$A$2047,$A10,'city centre offline'!$B$2:$B$2047,Q$3))/(SUMIFS('city centre offline'!$J$2:$J$2047,'city centre offline'!$A$2:$A$2047,$A10,'city centre offline'!$B$2:$B$2047,Q$2))</f>
        <v>0.51845469122369048</v>
      </c>
      <c r="R10" s="6">
        <f>(SUMIFS('city centre offline'!$J$2:$J$2047,'overall city offline'!$A$2:$A$2047,$A10,'city centre offline'!$B$2:$B$2047,R$3)*SUMIFS('city centre offline'!$C$2:$C$2047,'city centre offline'!$A$2:$A$2047,$A10,'city centre offline'!$B$2:$B$2047,R$3))/(SUMIFS('city centre offline'!$J$2:$J$2047,'city centre offline'!$A$2:$A$2047,$A10,'city centre offline'!$B$2:$B$2047,R$2))</f>
        <v>0.87243505668533161</v>
      </c>
      <c r="S10" s="6">
        <f>(SUMIFS('city centre offline'!$J$2:$J$2047,'overall city offline'!$A$2:$A$2047,$A10,'city centre offline'!$B$2:$B$2047,S$3)*SUMIFS('city centre offline'!$C$2:$C$2047,'city centre offline'!$A$2:$A$2047,$A10,'city centre offline'!$B$2:$B$2047,S$3))/(SUMIFS('city centre offline'!$J$2:$J$2047,'city centre offline'!$A$2:$A$2047,$A10,'city centre offline'!$B$2:$B$2047,S$2))</f>
        <v>0.85854426922420679</v>
      </c>
      <c r="T10" s="6">
        <f>(SUMIFS('city centre offline'!$J$2:$J$2047,'overall city offline'!$A$2:$A$2047,$A10,'city centre offline'!$B$2:$B$2047,T$3)*SUMIFS('city centre offline'!$C$2:$C$2047,'city centre offline'!$A$2:$A$2047,$A10,'city centre offline'!$B$2:$B$2047,T$3))/(SUMIFS('city centre offline'!$J$2:$J$2047,'city centre offline'!$A$2:$A$2047,$A10,'city centre offline'!$B$2:$B$2047,T$2))</f>
        <v>1.0085109365313647</v>
      </c>
      <c r="U10" s="6">
        <f>(SUMIFS('city centre offline'!$J$2:$J$2047,'overall city offline'!$A$2:$A$2047,$A10,'city centre offline'!$B$2:$B$2047,U$3)*SUMIFS('city centre offline'!$C$2:$C$2047,'city centre offline'!$A$2:$A$2047,$A10,'city centre offline'!$B$2:$B$2047,U$3))/(SUMIFS('city centre offline'!$J$2:$J$2047,'city centre offline'!$A$2:$A$2047,$A10,'city centre offline'!$B$2:$B$2047,U$2))</f>
        <v>1.0263436871684524</v>
      </c>
      <c r="V10" s="6">
        <f>(SUMIFS('city centre offline'!$J$2:$J$2047,'overall city offline'!$A$2:$A$2047,$A10,'city centre offline'!$B$2:$B$2047,V$3)*SUMIFS('city centre offline'!$C$2:$C$2047,'city centre offline'!$A$2:$A$2047,$A10,'city centre offline'!$B$2:$B$2047,V$3))/(SUMIFS('city centre offline'!$J$2:$J$2047,'city centre offline'!$A$2:$A$2047,$A10,'city centre offline'!$B$2:$B$2047,V$2))</f>
        <v>0.97882256560977665</v>
      </c>
    </row>
    <row r="11" spans="1:64" x14ac:dyDescent="0.25">
      <c r="A11" s="5" t="s">
        <v>14</v>
      </c>
      <c r="B11" s="6">
        <f>(SUMIFS('city centre offline'!$J$2:$J$2047,'overall city offline'!$A$2:$A$2047,$A11,'city centre offline'!$B$2:$B$2047,B$3)*SUMIFS('city centre offline'!$C$2:$C$2047,'city centre offline'!$A$2:$A$2047,$A11,'city centre offline'!$B$2:$B$2047,B$3))/(SUMIFS('city centre offline'!$J$2:$J$2047,'city centre offline'!$A$2:$A$2047,$A11,'city centre offline'!$B$2:$B$2047,B$2))</f>
        <v>0.89237983254211839</v>
      </c>
      <c r="C11" s="6">
        <f>(SUMIFS('city centre offline'!$J$2:$J$2047,'overall city offline'!$A$2:$A$2047,$A11,'city centre offline'!$B$2:$B$2047,C$3)*SUMIFS('city centre offline'!$C$2:$C$2047,'city centre offline'!$A$2:$A$2047,$A11,'city centre offline'!$B$2:$B$2047,C$3))/(SUMIFS('city centre offline'!$J$2:$J$2047,'city centre offline'!$A$2:$A$2047,$A11,'city centre offline'!$B$2:$B$2047,C$2))</f>
        <v>0.86174776017547805</v>
      </c>
      <c r="D11" s="6">
        <f>(SUMIFS('city centre offline'!$J$2:$J$2047,'overall city offline'!$A$2:$A$2047,$A11,'city centre offline'!$B$2:$B$2047,D$3)*SUMIFS('city centre offline'!$C$2:$C$2047,'city centre offline'!$A$2:$A$2047,$A11,'city centre offline'!$B$2:$B$2047,D$3))/(SUMIFS('city centre offline'!$J$2:$J$2047,'city centre offline'!$A$2:$A$2047,$A11,'city centre offline'!$B$2:$B$2047,D$2))</f>
        <v>0.53629322184642891</v>
      </c>
      <c r="E11" s="6">
        <f>(SUMIFS('city centre offline'!$J$2:$J$2047,'overall city offline'!$A$2:$A$2047,$A11,'city centre offline'!$B$2:$B$2047,E$3)*SUMIFS('city centre offline'!$C$2:$C$2047,'city centre offline'!$A$2:$A$2047,$A11,'city centre offline'!$B$2:$B$2047,E$3))/(SUMIFS('city centre offline'!$J$2:$J$2047,'city centre offline'!$A$2:$A$2047,$A11,'city centre offline'!$B$2:$B$2047,E$2))</f>
        <v>1.9761400362864074E-2</v>
      </c>
      <c r="F11" s="6">
        <f>(SUMIFS('city centre offline'!$J$2:$J$2047,'overall city offline'!$A$2:$A$2047,$A11,'city centre offline'!$B$2:$B$2047,F$3)*SUMIFS('city centre offline'!$C$2:$C$2047,'city centre offline'!$A$2:$A$2047,$A11,'city centre offline'!$B$2:$B$2047,F$3))/(SUMIFS('city centre offline'!$J$2:$J$2047,'city centre offline'!$A$2:$A$2047,$A11,'city centre offline'!$B$2:$B$2047,F$2))</f>
        <v>3.6006267362525345E-2</v>
      </c>
      <c r="G11" s="6">
        <f>(SUMIFS('city centre offline'!$J$2:$J$2047,'overall city offline'!$A$2:$A$2047,$A11,'city centre offline'!$B$2:$B$2047,G$3)*SUMIFS('city centre offline'!$C$2:$C$2047,'city centre offline'!$A$2:$A$2047,$A11,'city centre offline'!$B$2:$B$2047,G$3))/(SUMIFS('city centre offline'!$J$2:$J$2047,'city centre offline'!$A$2:$A$2047,$A11,'city centre offline'!$B$2:$B$2047,G$2))</f>
        <v>9.3008427462883014E-2</v>
      </c>
      <c r="H11" s="6">
        <f>(SUMIFS('city centre offline'!$J$2:$J$2047,'overall city offline'!$A$2:$A$2047,$A11,'city centre offline'!$B$2:$B$2047,H$3)*SUMIFS('city centre offline'!$C$2:$C$2047,'city centre offline'!$A$2:$A$2047,$A11,'city centre offline'!$B$2:$B$2047,H$3))/(SUMIFS('city centre offline'!$J$2:$J$2047,'city centre offline'!$A$2:$A$2047,$A11,'city centre offline'!$B$2:$B$2047,H$2))</f>
        <v>0.82753329022877609</v>
      </c>
      <c r="I11" s="6">
        <f>(SUMIFS('city centre offline'!$J$2:$J$2047,'overall city offline'!$A$2:$A$2047,$A11,'city centre offline'!$B$2:$B$2047,I$3)*SUMIFS('city centre offline'!$C$2:$C$2047,'city centre offline'!$A$2:$A$2047,$A11,'city centre offline'!$B$2:$B$2047,I$3))/(SUMIFS('city centre offline'!$J$2:$J$2047,'city centre offline'!$A$2:$A$2047,$A11,'city centre offline'!$B$2:$B$2047,I$2))</f>
        <v>1.2361103563261369</v>
      </c>
      <c r="J11" s="6">
        <f>(SUMIFS('city centre offline'!$J$2:$J$2047,'overall city offline'!$A$2:$A$2047,$A11,'city centre offline'!$B$2:$B$2047,J$3)*SUMIFS('city centre offline'!$C$2:$C$2047,'city centre offline'!$A$2:$A$2047,$A11,'city centre offline'!$B$2:$B$2047,J$3))/(SUMIFS('city centre offline'!$J$2:$J$2047,'city centre offline'!$A$2:$A$2047,$A11,'city centre offline'!$B$2:$B$2047,J$2))</f>
        <v>1.0642864463530839</v>
      </c>
      <c r="K11" s="6">
        <f>(SUMIFS('city centre offline'!$J$2:$J$2047,'overall city offline'!$A$2:$A$2047,$A11,'city centre offline'!$B$2:$B$2047,K$3)*SUMIFS('city centre offline'!$C$2:$C$2047,'city centre offline'!$A$2:$A$2047,$A11,'city centre offline'!$B$2:$B$2047,K$3))/(SUMIFS('city centre offline'!$J$2:$J$2047,'city centre offline'!$A$2:$A$2047,$A11,'city centre offline'!$B$2:$B$2047,K$2))</f>
        <v>0.68602227719937192</v>
      </c>
      <c r="L11" s="6">
        <f>(SUMIFS('city centre offline'!$J$2:$J$2047,'overall city offline'!$A$2:$A$2047,$A11,'city centre offline'!$B$2:$B$2047,L$3)*SUMIFS('city centre offline'!$C$2:$C$2047,'city centre offline'!$A$2:$A$2047,$A11,'city centre offline'!$B$2:$B$2047,L$3))/(SUMIFS('city centre offline'!$J$2:$J$2047,'city centre offline'!$A$2:$A$2047,$A11,'city centre offline'!$B$2:$B$2047,L$2))</f>
        <v>0.15053323040529237</v>
      </c>
      <c r="M11" s="6">
        <f>(SUMIFS('city centre offline'!$J$2:$J$2047,'overall city offline'!$A$2:$A$2047,$A11,'city centre offline'!$B$2:$B$2047,M$3)*SUMIFS('city centre offline'!$C$2:$C$2047,'city centre offline'!$A$2:$A$2047,$A11,'city centre offline'!$B$2:$B$2047,M$3))/(SUMIFS('city centre offline'!$J$2:$J$2047,'city centre offline'!$A$2:$A$2047,$A11,'city centre offline'!$B$2:$B$2047,M$2))</f>
        <v>0.27844635472422385</v>
      </c>
      <c r="N11" s="6">
        <f>(SUMIFS('city centre offline'!$J$2:$J$2047,'overall city offline'!$A$2:$A$2047,$A11,'city centre offline'!$B$2:$B$2047,N$3)*SUMIFS('city centre offline'!$C$2:$C$2047,'city centre offline'!$A$2:$A$2047,$A11,'city centre offline'!$B$2:$B$2047,N$3))/(SUMIFS('city centre offline'!$J$2:$J$2047,'city centre offline'!$A$2:$A$2047,$A11,'city centre offline'!$B$2:$B$2047,N$2))</f>
        <v>7.4876712396953343E-2</v>
      </c>
      <c r="O11" s="6">
        <f>(SUMIFS('city centre offline'!$J$2:$J$2047,'overall city offline'!$A$2:$A$2047,$A11,'city centre offline'!$B$2:$B$2047,O$3)*SUMIFS('city centre offline'!$C$2:$C$2047,'city centre offline'!$A$2:$A$2047,$A11,'city centre offline'!$B$2:$B$2047,O$3))/(SUMIFS('city centre offline'!$J$2:$J$2047,'city centre offline'!$A$2:$A$2047,$A11,'city centre offline'!$B$2:$B$2047,O$2))</f>
        <v>8.2172081418273119E-2</v>
      </c>
      <c r="P11" s="6">
        <f>(SUMIFS('city centre offline'!$J$2:$J$2047,'overall city offline'!$A$2:$A$2047,$A11,'city centre offline'!$B$2:$B$2047,P$3)*SUMIFS('city centre offline'!$C$2:$C$2047,'city centre offline'!$A$2:$A$2047,$A11,'city centre offline'!$B$2:$B$2047,P$3))/(SUMIFS('city centre offline'!$J$2:$J$2047,'city centre offline'!$A$2:$A$2047,$A11,'city centre offline'!$B$2:$B$2047,P$2))</f>
        <v>0.10127520342686888</v>
      </c>
      <c r="Q11" s="6">
        <f>(SUMIFS('city centre offline'!$J$2:$J$2047,'overall city offline'!$A$2:$A$2047,$A11,'city centre offline'!$B$2:$B$2047,Q$3)*SUMIFS('city centre offline'!$C$2:$C$2047,'city centre offline'!$A$2:$A$2047,$A11,'city centre offline'!$B$2:$B$2047,Q$3))/(SUMIFS('city centre offline'!$J$2:$J$2047,'city centre offline'!$A$2:$A$2047,$A11,'city centre offline'!$B$2:$B$2047,Q$2))</f>
        <v>0.26606053826301373</v>
      </c>
      <c r="R11" s="6">
        <f>(SUMIFS('city centre offline'!$J$2:$J$2047,'overall city offline'!$A$2:$A$2047,$A11,'city centre offline'!$B$2:$B$2047,R$3)*SUMIFS('city centre offline'!$C$2:$C$2047,'city centre offline'!$A$2:$A$2047,$A11,'city centre offline'!$B$2:$B$2047,R$3))/(SUMIFS('city centre offline'!$J$2:$J$2047,'city centre offline'!$A$2:$A$2047,$A11,'city centre offline'!$B$2:$B$2047,R$2))</f>
        <v>0.7531277114515188</v>
      </c>
      <c r="S11" s="6">
        <f>(SUMIFS('city centre offline'!$J$2:$J$2047,'overall city offline'!$A$2:$A$2047,$A11,'city centre offline'!$B$2:$B$2047,S$3)*SUMIFS('city centre offline'!$C$2:$C$2047,'city centre offline'!$A$2:$A$2047,$A11,'city centre offline'!$B$2:$B$2047,S$3))/(SUMIFS('city centre offline'!$J$2:$J$2047,'city centre offline'!$A$2:$A$2047,$A11,'city centre offline'!$B$2:$B$2047,S$2))</f>
        <v>1.3670887670750302</v>
      </c>
      <c r="T11" s="6">
        <f>(SUMIFS('city centre offline'!$J$2:$J$2047,'overall city offline'!$A$2:$A$2047,$A11,'city centre offline'!$B$2:$B$2047,T$3)*SUMIFS('city centre offline'!$C$2:$C$2047,'city centre offline'!$A$2:$A$2047,$A11,'city centre offline'!$B$2:$B$2047,T$3))/(SUMIFS('city centre offline'!$J$2:$J$2047,'city centre offline'!$A$2:$A$2047,$A11,'city centre offline'!$B$2:$B$2047,T$2))</f>
        <v>2.1252917467708015</v>
      </c>
      <c r="U11" s="6">
        <f>(SUMIFS('city centre offline'!$J$2:$J$2047,'overall city offline'!$A$2:$A$2047,$A11,'city centre offline'!$B$2:$B$2047,U$3)*SUMIFS('city centre offline'!$C$2:$C$2047,'city centre offline'!$A$2:$A$2047,$A11,'city centre offline'!$B$2:$B$2047,U$3))/(SUMIFS('city centre offline'!$J$2:$J$2047,'city centre offline'!$A$2:$A$2047,$A11,'city centre offline'!$B$2:$B$2047,U$2))</f>
        <v>2.2417703339165169</v>
      </c>
      <c r="V11" s="6">
        <f>(SUMIFS('city centre offline'!$J$2:$J$2047,'overall city offline'!$A$2:$A$2047,$A11,'city centre offline'!$B$2:$B$2047,V$3)*SUMIFS('city centre offline'!$C$2:$C$2047,'city centre offline'!$A$2:$A$2047,$A11,'city centre offline'!$B$2:$B$2047,V$3))/(SUMIFS('city centre offline'!$J$2:$J$2047,'city centre offline'!$A$2:$A$2047,$A11,'city centre offline'!$B$2:$B$2047,V$2))</f>
        <v>1.7896017143857863</v>
      </c>
    </row>
    <row r="12" spans="1:64" x14ac:dyDescent="0.25">
      <c r="A12" s="5" t="s">
        <v>15</v>
      </c>
      <c r="B12" s="6">
        <f>(SUMIFS('city centre offline'!$J$2:$J$2047,'overall city offline'!$A$2:$A$2047,$A12,'city centre offline'!$B$2:$B$2047,B$3)*SUMIFS('city centre offline'!$C$2:$C$2047,'city centre offline'!$A$2:$A$2047,$A12,'city centre offline'!$B$2:$B$2047,B$3))/(SUMIFS('city centre offline'!$J$2:$J$2047,'city centre offline'!$A$2:$A$2047,$A12,'city centre offline'!$B$2:$B$2047,B$2))</f>
        <v>0.76516128216501822</v>
      </c>
      <c r="C12" s="6">
        <f>(SUMIFS('city centre offline'!$J$2:$J$2047,'overall city offline'!$A$2:$A$2047,$A12,'city centre offline'!$B$2:$B$2047,C$3)*SUMIFS('city centre offline'!$C$2:$C$2047,'city centre offline'!$A$2:$A$2047,$A12,'city centre offline'!$B$2:$B$2047,C$3))/(SUMIFS('city centre offline'!$J$2:$J$2047,'city centre offline'!$A$2:$A$2047,$A12,'city centre offline'!$B$2:$B$2047,C$2))</f>
        <v>0.86392754569748831</v>
      </c>
      <c r="D12" s="6">
        <f>(SUMIFS('city centre offline'!$J$2:$J$2047,'overall city offline'!$A$2:$A$2047,$A12,'city centre offline'!$B$2:$B$2047,D$3)*SUMIFS('city centre offline'!$C$2:$C$2047,'city centre offline'!$A$2:$A$2047,$A12,'city centre offline'!$B$2:$B$2047,D$3))/(SUMIFS('city centre offline'!$J$2:$J$2047,'city centre offline'!$A$2:$A$2047,$A12,'city centre offline'!$B$2:$B$2047,D$2))</f>
        <v>0.45583526811640607</v>
      </c>
      <c r="E12" s="6">
        <f>(SUMIFS('city centre offline'!$J$2:$J$2047,'overall city offline'!$A$2:$A$2047,$A12,'city centre offline'!$B$2:$B$2047,E$3)*SUMIFS('city centre offline'!$C$2:$C$2047,'city centre offline'!$A$2:$A$2047,$A12,'city centre offline'!$B$2:$B$2047,E$3))/(SUMIFS('city centre offline'!$J$2:$J$2047,'city centre offline'!$A$2:$A$2047,$A12,'city centre offline'!$B$2:$B$2047,E$2))</f>
        <v>1.6267330728747462E-3</v>
      </c>
      <c r="F12" s="6">
        <f>(SUMIFS('city centre offline'!$J$2:$J$2047,'overall city offline'!$A$2:$A$2047,$A12,'city centre offline'!$B$2:$B$2047,F$3)*SUMIFS('city centre offline'!$C$2:$C$2047,'city centre offline'!$A$2:$A$2047,$A12,'city centre offline'!$B$2:$B$2047,F$3))/(SUMIFS('city centre offline'!$J$2:$J$2047,'city centre offline'!$A$2:$A$2047,$A12,'city centre offline'!$B$2:$B$2047,F$2))</f>
        <v>2.7865625933691546E-2</v>
      </c>
      <c r="G12" s="6">
        <f>(SUMIFS('city centre offline'!$J$2:$J$2047,'overall city offline'!$A$2:$A$2047,$A12,'city centre offline'!$B$2:$B$2047,G$3)*SUMIFS('city centre offline'!$C$2:$C$2047,'city centre offline'!$A$2:$A$2047,$A12,'city centre offline'!$B$2:$B$2047,G$3))/(SUMIFS('city centre offline'!$J$2:$J$2047,'city centre offline'!$A$2:$A$2047,$A12,'city centre offline'!$B$2:$B$2047,G$2))</f>
        <v>7.6127183271856552E-2</v>
      </c>
      <c r="H12" s="6">
        <f>(SUMIFS('city centre offline'!$J$2:$J$2047,'overall city offline'!$A$2:$A$2047,$A12,'city centre offline'!$B$2:$B$2047,H$3)*SUMIFS('city centre offline'!$C$2:$C$2047,'city centre offline'!$A$2:$A$2047,$A12,'city centre offline'!$B$2:$B$2047,H$3))/(SUMIFS('city centre offline'!$J$2:$J$2047,'city centre offline'!$A$2:$A$2047,$A12,'city centre offline'!$B$2:$B$2047,H$2))</f>
        <v>0.62000165460294521</v>
      </c>
      <c r="I12" s="6">
        <f>(SUMIFS('city centre offline'!$J$2:$J$2047,'overall city offline'!$A$2:$A$2047,$A12,'city centre offline'!$B$2:$B$2047,I$3)*SUMIFS('city centre offline'!$C$2:$C$2047,'city centre offline'!$A$2:$A$2047,$A12,'city centre offline'!$B$2:$B$2047,I$3))/(SUMIFS('city centre offline'!$J$2:$J$2047,'city centre offline'!$A$2:$A$2047,$A12,'city centre offline'!$B$2:$B$2047,I$2))</f>
        <v>1.1290651128144507</v>
      </c>
      <c r="J12" s="6">
        <f>(SUMIFS('city centre offline'!$J$2:$J$2047,'overall city offline'!$A$2:$A$2047,$A12,'city centre offline'!$B$2:$B$2047,J$3)*SUMIFS('city centre offline'!$C$2:$C$2047,'city centre offline'!$A$2:$A$2047,$A12,'city centre offline'!$B$2:$B$2047,J$3))/(SUMIFS('city centre offline'!$J$2:$J$2047,'city centre offline'!$A$2:$A$2047,$A12,'city centre offline'!$B$2:$B$2047,J$2))</f>
        <v>0.91575039537013136</v>
      </c>
      <c r="K12" s="6">
        <f>(SUMIFS('city centre offline'!$J$2:$J$2047,'overall city offline'!$A$2:$A$2047,$A12,'city centre offline'!$B$2:$B$2047,K$3)*SUMIFS('city centre offline'!$C$2:$C$2047,'city centre offline'!$A$2:$A$2047,$A12,'city centre offline'!$B$2:$B$2047,K$3))/(SUMIFS('city centre offline'!$J$2:$J$2047,'city centre offline'!$A$2:$A$2047,$A12,'city centre offline'!$B$2:$B$2047,K$2))</f>
        <v>0.78950420725076431</v>
      </c>
      <c r="L12" s="6">
        <f>(SUMIFS('city centre offline'!$J$2:$J$2047,'overall city offline'!$A$2:$A$2047,$A12,'city centre offline'!$B$2:$B$2047,L$3)*SUMIFS('city centre offline'!$C$2:$C$2047,'city centre offline'!$A$2:$A$2047,$A12,'city centre offline'!$B$2:$B$2047,L$3))/(SUMIFS('city centre offline'!$J$2:$J$2047,'city centre offline'!$A$2:$A$2047,$A12,'city centre offline'!$B$2:$B$2047,L$2))</f>
        <v>0.15651191851935062</v>
      </c>
      <c r="M12" s="6">
        <f>(SUMIFS('city centre offline'!$J$2:$J$2047,'overall city offline'!$A$2:$A$2047,$A12,'city centre offline'!$B$2:$B$2047,M$3)*SUMIFS('city centre offline'!$C$2:$C$2047,'city centre offline'!$A$2:$A$2047,$A12,'city centre offline'!$B$2:$B$2047,M$3))/(SUMIFS('city centre offline'!$J$2:$J$2047,'city centre offline'!$A$2:$A$2047,$A12,'city centre offline'!$B$2:$B$2047,M$2))</f>
        <v>0.59812878513598289</v>
      </c>
      <c r="N12" s="6">
        <f>(SUMIFS('city centre offline'!$J$2:$J$2047,'overall city offline'!$A$2:$A$2047,$A12,'city centre offline'!$B$2:$B$2047,N$3)*SUMIFS('city centre offline'!$C$2:$C$2047,'city centre offline'!$A$2:$A$2047,$A12,'city centre offline'!$B$2:$B$2047,N$3))/(SUMIFS('city centre offline'!$J$2:$J$2047,'city centre offline'!$A$2:$A$2047,$A12,'city centre offline'!$B$2:$B$2047,N$2))</f>
        <v>4.5838393121666918E-2</v>
      </c>
      <c r="O12" s="6">
        <f>(SUMIFS('city centre offline'!$J$2:$J$2047,'overall city offline'!$A$2:$A$2047,$A12,'city centre offline'!$B$2:$B$2047,O$3)*SUMIFS('city centre offline'!$C$2:$C$2047,'city centre offline'!$A$2:$A$2047,$A12,'city centre offline'!$B$2:$B$2047,O$3))/(SUMIFS('city centre offline'!$J$2:$J$2047,'city centre offline'!$A$2:$A$2047,$A12,'city centre offline'!$B$2:$B$2047,O$2))</f>
        <v>4.8812008878911996E-2</v>
      </c>
      <c r="P12" s="6">
        <f>(SUMIFS('city centre offline'!$J$2:$J$2047,'overall city offline'!$A$2:$A$2047,$A12,'city centre offline'!$B$2:$B$2047,P$3)*SUMIFS('city centre offline'!$C$2:$C$2047,'city centre offline'!$A$2:$A$2047,$A12,'city centre offline'!$B$2:$B$2047,P$3))/(SUMIFS('city centre offline'!$J$2:$J$2047,'city centre offline'!$A$2:$A$2047,$A12,'city centre offline'!$B$2:$B$2047,P$2))</f>
        <v>7.4178091585010333E-2</v>
      </c>
      <c r="Q12" s="6">
        <f>(SUMIFS('city centre offline'!$J$2:$J$2047,'overall city offline'!$A$2:$A$2047,$A12,'city centre offline'!$B$2:$B$2047,Q$3)*SUMIFS('city centre offline'!$C$2:$C$2047,'city centre offline'!$A$2:$A$2047,$A12,'city centre offline'!$B$2:$B$2047,Q$3))/(SUMIFS('city centre offline'!$J$2:$J$2047,'city centre offline'!$A$2:$A$2047,$A12,'city centre offline'!$B$2:$B$2047,Q$2))</f>
        <v>0.33229646937962454</v>
      </c>
      <c r="R12" s="6">
        <f>(SUMIFS('city centre offline'!$J$2:$J$2047,'overall city offline'!$A$2:$A$2047,$A12,'city centre offline'!$B$2:$B$2047,R$3)*SUMIFS('city centre offline'!$C$2:$C$2047,'city centre offline'!$A$2:$A$2047,$A12,'city centre offline'!$B$2:$B$2047,R$3))/(SUMIFS('city centre offline'!$J$2:$J$2047,'city centre offline'!$A$2:$A$2047,$A12,'city centre offline'!$B$2:$B$2047,R$2))</f>
        <v>0.77997954509529932</v>
      </c>
      <c r="S12" s="6">
        <f>(SUMIFS('city centre offline'!$J$2:$J$2047,'overall city offline'!$A$2:$A$2047,$A12,'city centre offline'!$B$2:$B$2047,S$3)*SUMIFS('city centre offline'!$C$2:$C$2047,'city centre offline'!$A$2:$A$2047,$A12,'city centre offline'!$B$2:$B$2047,S$3))/(SUMIFS('city centre offline'!$J$2:$J$2047,'city centre offline'!$A$2:$A$2047,$A12,'city centre offline'!$B$2:$B$2047,S$2))</f>
        <v>1.079376341737786</v>
      </c>
      <c r="T12" s="6">
        <f>(SUMIFS('city centre offline'!$J$2:$J$2047,'overall city offline'!$A$2:$A$2047,$A12,'city centre offline'!$B$2:$B$2047,T$3)*SUMIFS('city centre offline'!$C$2:$C$2047,'city centre offline'!$A$2:$A$2047,$A12,'city centre offline'!$B$2:$B$2047,T$3))/(SUMIFS('city centre offline'!$J$2:$J$2047,'city centre offline'!$A$2:$A$2047,$A12,'city centre offline'!$B$2:$B$2047,T$2))</f>
        <v>1.5134406680881065</v>
      </c>
      <c r="U12" s="6">
        <f>(SUMIFS('city centre offline'!$J$2:$J$2047,'overall city offline'!$A$2:$A$2047,$A12,'city centre offline'!$B$2:$B$2047,U$3)*SUMIFS('city centre offline'!$C$2:$C$2047,'city centre offline'!$A$2:$A$2047,$A12,'city centre offline'!$B$2:$B$2047,U$3))/(SUMIFS('city centre offline'!$J$2:$J$2047,'city centre offline'!$A$2:$A$2047,$A12,'city centre offline'!$B$2:$B$2047,U$2))</f>
        <v>1.6563357117365964</v>
      </c>
      <c r="V12" s="6">
        <f>(SUMIFS('city centre offline'!$J$2:$J$2047,'overall city offline'!$A$2:$A$2047,$A12,'city centre offline'!$B$2:$B$2047,V$3)*SUMIFS('city centre offline'!$C$2:$C$2047,'city centre offline'!$A$2:$A$2047,$A12,'city centre offline'!$B$2:$B$2047,V$3))/(SUMIFS('city centre offline'!$J$2:$J$2047,'city centre offline'!$A$2:$A$2047,$A12,'city centre offline'!$B$2:$B$2047,V$2))</f>
        <v>1.3714569948209685</v>
      </c>
    </row>
    <row r="13" spans="1:64" x14ac:dyDescent="0.25">
      <c r="A13" s="5" t="s">
        <v>16</v>
      </c>
      <c r="B13" s="6">
        <f>(SUMIFS('city centre offline'!$J$2:$J$2047,'overall city offline'!$A$2:$A$2047,$A13,'city centre offline'!$B$2:$B$2047,B$3)*SUMIFS('city centre offline'!$C$2:$C$2047,'city centre offline'!$A$2:$A$2047,$A13,'city centre offline'!$B$2:$B$2047,B$3))/(SUMIFS('city centre offline'!$J$2:$J$2047,'city centre offline'!$A$2:$A$2047,$A13,'city centre offline'!$B$2:$B$2047,B$2))</f>
        <v>1.0405697398418936</v>
      </c>
      <c r="C13" s="6">
        <f>(SUMIFS('city centre offline'!$J$2:$J$2047,'overall city offline'!$A$2:$A$2047,$A13,'city centre offline'!$B$2:$B$2047,C$3)*SUMIFS('city centre offline'!$C$2:$C$2047,'city centre offline'!$A$2:$A$2047,$A13,'city centre offline'!$B$2:$B$2047,C$3))/(SUMIFS('city centre offline'!$J$2:$J$2047,'city centre offline'!$A$2:$A$2047,$A13,'city centre offline'!$B$2:$B$2047,C$2))</f>
        <v>1.0368042819028829</v>
      </c>
      <c r="D13" s="6">
        <f>(SUMIFS('city centre offline'!$J$2:$J$2047,'overall city offline'!$A$2:$A$2047,$A13,'city centre offline'!$B$2:$B$2047,D$3)*SUMIFS('city centre offline'!$C$2:$C$2047,'city centre offline'!$A$2:$A$2047,$A13,'city centre offline'!$B$2:$B$2047,D$3))/(SUMIFS('city centre offline'!$J$2:$J$2047,'city centre offline'!$A$2:$A$2047,$A13,'city centre offline'!$B$2:$B$2047,D$2))</f>
        <v>0.60674522919891294</v>
      </c>
      <c r="E13" s="6">
        <f>(SUMIFS('city centre offline'!$J$2:$J$2047,'overall city offline'!$A$2:$A$2047,$A13,'city centre offline'!$B$2:$B$2047,E$3)*SUMIFS('city centre offline'!$C$2:$C$2047,'city centre offline'!$A$2:$A$2047,$A13,'city centre offline'!$B$2:$B$2047,E$3))/(SUMIFS('city centre offline'!$J$2:$J$2047,'city centre offline'!$A$2:$A$2047,$A13,'city centre offline'!$B$2:$B$2047,E$2))</f>
        <v>3.9766060287641375E-2</v>
      </c>
      <c r="F13" s="6">
        <f>(SUMIFS('city centre offline'!$J$2:$J$2047,'overall city offline'!$A$2:$A$2047,$A13,'city centre offline'!$B$2:$B$2047,F$3)*SUMIFS('city centre offline'!$C$2:$C$2047,'city centre offline'!$A$2:$A$2047,$A13,'city centre offline'!$B$2:$B$2047,F$3))/(SUMIFS('city centre offline'!$J$2:$J$2047,'city centre offline'!$A$2:$A$2047,$A13,'city centre offline'!$B$2:$B$2047,F$2))</f>
        <v>6.188838241942364E-2</v>
      </c>
      <c r="G13" s="6">
        <f>(SUMIFS('city centre offline'!$J$2:$J$2047,'overall city offline'!$A$2:$A$2047,$A13,'city centre offline'!$B$2:$B$2047,G$3)*SUMIFS('city centre offline'!$C$2:$C$2047,'city centre offline'!$A$2:$A$2047,$A13,'city centre offline'!$B$2:$B$2047,G$3))/(SUMIFS('city centre offline'!$J$2:$J$2047,'city centre offline'!$A$2:$A$2047,$A13,'city centre offline'!$B$2:$B$2047,G$2))</f>
        <v>0.13888881240029854</v>
      </c>
      <c r="H13" s="6">
        <f>(SUMIFS('city centre offline'!$J$2:$J$2047,'overall city offline'!$A$2:$A$2047,$A13,'city centre offline'!$B$2:$B$2047,H$3)*SUMIFS('city centre offline'!$C$2:$C$2047,'city centre offline'!$A$2:$A$2047,$A13,'city centre offline'!$B$2:$B$2047,H$3))/(SUMIFS('city centre offline'!$J$2:$J$2047,'city centre offline'!$A$2:$A$2047,$A13,'city centre offline'!$B$2:$B$2047,H$2))</f>
        <v>0.5660188568841541</v>
      </c>
      <c r="I13" s="6">
        <f>(SUMIFS('city centre offline'!$J$2:$J$2047,'overall city offline'!$A$2:$A$2047,$A13,'city centre offline'!$B$2:$B$2047,I$3)*SUMIFS('city centre offline'!$C$2:$C$2047,'city centre offline'!$A$2:$A$2047,$A13,'city centre offline'!$B$2:$B$2047,I$3))/(SUMIFS('city centre offline'!$J$2:$J$2047,'city centre offline'!$A$2:$A$2047,$A13,'city centre offline'!$B$2:$B$2047,I$2))</f>
        <v>0.76444670192327524</v>
      </c>
      <c r="J13" s="6">
        <f>(SUMIFS('city centre offline'!$J$2:$J$2047,'overall city offline'!$A$2:$A$2047,$A13,'city centre offline'!$B$2:$B$2047,J$3)*SUMIFS('city centre offline'!$C$2:$C$2047,'city centre offline'!$A$2:$A$2047,$A13,'city centre offline'!$B$2:$B$2047,J$3))/(SUMIFS('city centre offline'!$J$2:$J$2047,'city centre offline'!$A$2:$A$2047,$A13,'city centre offline'!$B$2:$B$2047,J$2))</f>
        <v>0.70758972883510085</v>
      </c>
      <c r="K13" s="6">
        <f>(SUMIFS('city centre offline'!$J$2:$J$2047,'overall city offline'!$A$2:$A$2047,$A13,'city centre offline'!$B$2:$B$2047,K$3)*SUMIFS('city centre offline'!$C$2:$C$2047,'city centre offline'!$A$2:$A$2047,$A13,'city centre offline'!$B$2:$B$2047,K$3))/(SUMIFS('city centre offline'!$J$2:$J$2047,'city centre offline'!$A$2:$A$2047,$A13,'city centre offline'!$B$2:$B$2047,K$2))</f>
        <v>0.71787826981454883</v>
      </c>
      <c r="L13" s="6">
        <f>(SUMIFS('city centre offline'!$J$2:$J$2047,'overall city offline'!$A$2:$A$2047,$A13,'city centre offline'!$B$2:$B$2047,L$3)*SUMIFS('city centre offline'!$C$2:$C$2047,'city centre offline'!$A$2:$A$2047,$A13,'city centre offline'!$B$2:$B$2047,L$3))/(SUMIFS('city centre offline'!$J$2:$J$2047,'city centre offline'!$A$2:$A$2047,$A13,'city centre offline'!$B$2:$B$2047,L$2))</f>
        <v>0.26604902698569405</v>
      </c>
      <c r="M13" s="6">
        <f>(SUMIFS('city centre offline'!$J$2:$J$2047,'overall city offline'!$A$2:$A$2047,$A13,'city centre offline'!$B$2:$B$2047,M$3)*SUMIFS('city centre offline'!$C$2:$C$2047,'city centre offline'!$A$2:$A$2047,$A13,'city centre offline'!$B$2:$B$2047,M$3))/(SUMIFS('city centre offline'!$J$2:$J$2047,'city centre offline'!$A$2:$A$2047,$A13,'city centre offline'!$B$2:$B$2047,M$2))</f>
        <v>0.52974036031524319</v>
      </c>
      <c r="N13" s="6">
        <f>(SUMIFS('city centre offline'!$J$2:$J$2047,'overall city offline'!$A$2:$A$2047,$A13,'city centre offline'!$B$2:$B$2047,N$3)*SUMIFS('city centre offline'!$C$2:$C$2047,'city centre offline'!$A$2:$A$2047,$A13,'city centre offline'!$B$2:$B$2047,N$3))/(SUMIFS('city centre offline'!$J$2:$J$2047,'city centre offline'!$A$2:$A$2047,$A13,'city centre offline'!$B$2:$B$2047,N$2))</f>
        <v>0.17649833325997705</v>
      </c>
      <c r="O13" s="6">
        <f>(SUMIFS('city centre offline'!$J$2:$J$2047,'overall city offline'!$A$2:$A$2047,$A13,'city centre offline'!$B$2:$B$2047,O$3)*SUMIFS('city centre offline'!$C$2:$C$2047,'city centre offline'!$A$2:$A$2047,$A13,'city centre offline'!$B$2:$B$2047,O$3))/(SUMIFS('city centre offline'!$J$2:$J$2047,'city centre offline'!$A$2:$A$2047,$A13,'city centre offline'!$B$2:$B$2047,O$2))</f>
        <v>0.15247903490763134</v>
      </c>
      <c r="P13" s="6">
        <f>(SUMIFS('city centre offline'!$J$2:$J$2047,'overall city offline'!$A$2:$A$2047,$A13,'city centre offline'!$B$2:$B$2047,P$3)*SUMIFS('city centre offline'!$C$2:$C$2047,'city centre offline'!$A$2:$A$2047,$A13,'city centre offline'!$B$2:$B$2047,P$3))/(SUMIFS('city centre offline'!$J$2:$J$2047,'city centre offline'!$A$2:$A$2047,$A13,'city centre offline'!$B$2:$B$2047,P$2))</f>
        <v>0.22202917625581459</v>
      </c>
      <c r="Q13" s="6">
        <f>(SUMIFS('city centre offline'!$J$2:$J$2047,'overall city offline'!$A$2:$A$2047,$A13,'city centre offline'!$B$2:$B$2047,Q$3)*SUMIFS('city centre offline'!$C$2:$C$2047,'city centre offline'!$A$2:$A$2047,$A13,'city centre offline'!$B$2:$B$2047,Q$3))/(SUMIFS('city centre offline'!$J$2:$J$2047,'city centre offline'!$A$2:$A$2047,$A13,'city centre offline'!$B$2:$B$2047,Q$2))</f>
        <v>0.42585290134327308</v>
      </c>
      <c r="R13" s="6">
        <f>(SUMIFS('city centre offline'!$J$2:$J$2047,'overall city offline'!$A$2:$A$2047,$A13,'city centre offline'!$B$2:$B$2047,R$3)*SUMIFS('city centre offline'!$C$2:$C$2047,'city centre offline'!$A$2:$A$2047,$A13,'city centre offline'!$B$2:$B$2047,R$3))/(SUMIFS('city centre offline'!$J$2:$J$2047,'city centre offline'!$A$2:$A$2047,$A13,'city centre offline'!$B$2:$B$2047,R$2))</f>
        <v>0.83197462585547244</v>
      </c>
      <c r="S13" s="6">
        <f>(SUMIFS('city centre offline'!$J$2:$J$2047,'overall city offline'!$A$2:$A$2047,$A13,'city centre offline'!$B$2:$B$2047,S$3)*SUMIFS('city centre offline'!$C$2:$C$2047,'city centre offline'!$A$2:$A$2047,$A13,'city centre offline'!$B$2:$B$2047,S$3))/(SUMIFS('city centre offline'!$J$2:$J$2047,'city centre offline'!$A$2:$A$2047,$A13,'city centre offline'!$B$2:$B$2047,S$2))</f>
        <v>1.0317416666950692</v>
      </c>
      <c r="T13" s="6">
        <f>(SUMIFS('city centre offline'!$J$2:$J$2047,'overall city offline'!$A$2:$A$2047,$A13,'city centre offline'!$B$2:$B$2047,T$3)*SUMIFS('city centre offline'!$C$2:$C$2047,'city centre offline'!$A$2:$A$2047,$A13,'city centre offline'!$B$2:$B$2047,T$3))/(SUMIFS('city centre offline'!$J$2:$J$2047,'city centre offline'!$A$2:$A$2047,$A13,'city centre offline'!$B$2:$B$2047,T$2))</f>
        <v>1.1315360675886148</v>
      </c>
      <c r="U13" s="6">
        <f>(SUMIFS('city centre offline'!$J$2:$J$2047,'overall city offline'!$A$2:$A$2047,$A13,'city centre offline'!$B$2:$B$2047,U$3)*SUMIFS('city centre offline'!$C$2:$C$2047,'city centre offline'!$A$2:$A$2047,$A13,'city centre offline'!$B$2:$B$2047,U$3))/(SUMIFS('city centre offline'!$J$2:$J$2047,'city centre offline'!$A$2:$A$2047,$A13,'city centre offline'!$B$2:$B$2047,U$2))</f>
        <v>1.2567783051725625</v>
      </c>
      <c r="V13" s="6">
        <f>(SUMIFS('city centre offline'!$J$2:$J$2047,'overall city offline'!$A$2:$A$2047,$A13,'city centre offline'!$B$2:$B$2047,V$3)*SUMIFS('city centre offline'!$C$2:$C$2047,'city centre offline'!$A$2:$A$2047,$A13,'city centre offline'!$B$2:$B$2047,V$3))/(SUMIFS('city centre offline'!$J$2:$J$2047,'city centre offline'!$A$2:$A$2047,$A13,'city centre offline'!$B$2:$B$2047,V$2))</f>
        <v>1.0825888069123701</v>
      </c>
    </row>
    <row r="14" spans="1:64" x14ac:dyDescent="0.25">
      <c r="A14" s="5" t="s">
        <v>17</v>
      </c>
      <c r="B14" s="6">
        <f>(SUMIFS('city centre offline'!$J$2:$J$2047,'overall city offline'!$A$2:$A$2047,$A14,'city centre offline'!$B$2:$B$2047,B$3)*SUMIFS('city centre offline'!$C$2:$C$2047,'city centre offline'!$A$2:$A$2047,$A14,'city centre offline'!$B$2:$B$2047,B$3))/(SUMIFS('city centre offline'!$J$2:$J$2047,'city centre offline'!$A$2:$A$2047,$A14,'city centre offline'!$B$2:$B$2047,B$2))</f>
        <v>0.89674915578817715</v>
      </c>
      <c r="C14" s="6">
        <f>(SUMIFS('city centre offline'!$J$2:$J$2047,'overall city offline'!$A$2:$A$2047,$A14,'city centre offline'!$B$2:$B$2047,C$3)*SUMIFS('city centre offline'!$C$2:$C$2047,'city centre offline'!$A$2:$A$2047,$A14,'city centre offline'!$B$2:$B$2047,C$3))/(SUMIFS('city centre offline'!$J$2:$J$2047,'city centre offline'!$A$2:$A$2047,$A14,'city centre offline'!$B$2:$B$2047,C$2))</f>
        <v>0.90419803733557724</v>
      </c>
      <c r="D14" s="6">
        <f>(SUMIFS('city centre offline'!$J$2:$J$2047,'overall city offline'!$A$2:$A$2047,$A14,'city centre offline'!$B$2:$B$2047,D$3)*SUMIFS('city centre offline'!$C$2:$C$2047,'city centre offline'!$A$2:$A$2047,$A14,'city centre offline'!$B$2:$B$2047,D$3))/(SUMIFS('city centre offline'!$J$2:$J$2047,'city centre offline'!$A$2:$A$2047,$A14,'city centre offline'!$B$2:$B$2047,D$2))</f>
        <v>0.49334235692110445</v>
      </c>
      <c r="E14" s="6">
        <f>(SUMIFS('city centre offline'!$J$2:$J$2047,'overall city offline'!$A$2:$A$2047,$A14,'city centre offline'!$B$2:$B$2047,E$3)*SUMIFS('city centre offline'!$C$2:$C$2047,'city centre offline'!$A$2:$A$2047,$A14,'city centre offline'!$B$2:$B$2047,E$3))/(SUMIFS('city centre offline'!$J$2:$J$2047,'city centre offline'!$A$2:$A$2047,$A14,'city centre offline'!$B$2:$B$2047,E$2))</f>
        <v>9.8981883575147041E-3</v>
      </c>
      <c r="F14" s="6">
        <f>(SUMIFS('city centre offline'!$J$2:$J$2047,'overall city offline'!$A$2:$A$2047,$A14,'city centre offline'!$B$2:$B$2047,F$3)*SUMIFS('city centre offline'!$C$2:$C$2047,'city centre offline'!$A$2:$A$2047,$A14,'city centre offline'!$B$2:$B$2047,F$3))/(SUMIFS('city centre offline'!$J$2:$J$2047,'city centre offline'!$A$2:$A$2047,$A14,'city centre offline'!$B$2:$B$2047,F$2))</f>
        <v>5.1071827168340168E-2</v>
      </c>
      <c r="G14" s="6">
        <f>(SUMIFS('city centre offline'!$J$2:$J$2047,'overall city offline'!$A$2:$A$2047,$A14,'city centre offline'!$B$2:$B$2047,G$3)*SUMIFS('city centre offline'!$C$2:$C$2047,'city centre offline'!$A$2:$A$2047,$A14,'city centre offline'!$B$2:$B$2047,G$3))/(SUMIFS('city centre offline'!$J$2:$J$2047,'city centre offline'!$A$2:$A$2047,$A14,'city centre offline'!$B$2:$B$2047,G$2))</f>
        <v>0.11893720584655502</v>
      </c>
      <c r="H14" s="6">
        <f>(SUMIFS('city centre offline'!$J$2:$J$2047,'overall city offline'!$A$2:$A$2047,$A14,'city centre offline'!$B$2:$B$2047,H$3)*SUMIFS('city centre offline'!$C$2:$C$2047,'city centre offline'!$A$2:$A$2047,$A14,'city centre offline'!$B$2:$B$2047,H$3))/(SUMIFS('city centre offline'!$J$2:$J$2047,'city centre offline'!$A$2:$A$2047,$A14,'city centre offline'!$B$2:$B$2047,H$2))</f>
        <v>0.66836654189799527</v>
      </c>
      <c r="I14" s="6">
        <f>(SUMIFS('city centre offline'!$J$2:$J$2047,'overall city offline'!$A$2:$A$2047,$A14,'city centre offline'!$B$2:$B$2047,I$3)*SUMIFS('city centre offline'!$C$2:$C$2047,'city centre offline'!$A$2:$A$2047,$A14,'city centre offline'!$B$2:$B$2047,I$3))/(SUMIFS('city centre offline'!$J$2:$J$2047,'city centre offline'!$A$2:$A$2047,$A14,'city centre offline'!$B$2:$B$2047,I$2))</f>
        <v>1.027685571938024</v>
      </c>
      <c r="J14" s="6">
        <f>(SUMIFS('city centre offline'!$J$2:$J$2047,'overall city offline'!$A$2:$A$2047,$A14,'city centre offline'!$B$2:$B$2047,J$3)*SUMIFS('city centre offline'!$C$2:$C$2047,'city centre offline'!$A$2:$A$2047,$A14,'city centre offline'!$B$2:$B$2047,J$3))/(SUMIFS('city centre offline'!$J$2:$J$2047,'city centre offline'!$A$2:$A$2047,$A14,'city centre offline'!$B$2:$B$2047,J$2))</f>
        <v>0.91184922314700978</v>
      </c>
      <c r="K14" s="6">
        <f>(SUMIFS('city centre offline'!$J$2:$J$2047,'overall city offline'!$A$2:$A$2047,$A14,'city centre offline'!$B$2:$B$2047,K$3)*SUMIFS('city centre offline'!$C$2:$C$2047,'city centre offline'!$A$2:$A$2047,$A14,'city centre offline'!$B$2:$B$2047,K$3))/(SUMIFS('city centre offline'!$J$2:$J$2047,'city centre offline'!$A$2:$A$2047,$A14,'city centre offline'!$B$2:$B$2047,K$2))</f>
        <v>0.7788789041034887</v>
      </c>
      <c r="L14" s="6">
        <f>(SUMIFS('city centre offline'!$J$2:$J$2047,'overall city offline'!$A$2:$A$2047,$A14,'city centre offline'!$B$2:$B$2047,L$3)*SUMIFS('city centre offline'!$C$2:$C$2047,'city centre offline'!$A$2:$A$2047,$A14,'city centre offline'!$B$2:$B$2047,L$3))/(SUMIFS('city centre offline'!$J$2:$J$2047,'city centre offline'!$A$2:$A$2047,$A14,'city centre offline'!$B$2:$B$2047,L$2))</f>
        <v>0.17053463414710676</v>
      </c>
      <c r="M14" s="6">
        <f>(SUMIFS('city centre offline'!$J$2:$J$2047,'overall city offline'!$A$2:$A$2047,$A14,'city centre offline'!$B$2:$B$2047,M$3)*SUMIFS('city centre offline'!$C$2:$C$2047,'city centre offline'!$A$2:$A$2047,$A14,'city centre offline'!$B$2:$B$2047,M$3))/(SUMIFS('city centre offline'!$J$2:$J$2047,'city centre offline'!$A$2:$A$2047,$A14,'city centre offline'!$B$2:$B$2047,M$2))</f>
        <v>0.5658999542068236</v>
      </c>
      <c r="N14" s="6">
        <f>(SUMIFS('city centre offline'!$J$2:$J$2047,'overall city offline'!$A$2:$A$2047,$A14,'city centre offline'!$B$2:$B$2047,N$3)*SUMIFS('city centre offline'!$C$2:$C$2047,'city centre offline'!$A$2:$A$2047,$A14,'city centre offline'!$B$2:$B$2047,N$3))/(SUMIFS('city centre offline'!$J$2:$J$2047,'city centre offline'!$A$2:$A$2047,$A14,'city centre offline'!$B$2:$B$2047,N$2))</f>
        <v>5.9177822670490668E-2</v>
      </c>
      <c r="O14" s="6">
        <f>(SUMIFS('city centre offline'!$J$2:$J$2047,'overall city offline'!$A$2:$A$2047,$A14,'city centre offline'!$B$2:$B$2047,O$3)*SUMIFS('city centre offline'!$C$2:$C$2047,'city centre offline'!$A$2:$A$2047,$A14,'city centre offline'!$B$2:$B$2047,O$3))/(SUMIFS('city centre offline'!$J$2:$J$2047,'city centre offline'!$A$2:$A$2047,$A14,'city centre offline'!$B$2:$B$2047,O$2))</f>
        <v>6.4003408219833205E-2</v>
      </c>
      <c r="P14" s="6">
        <f>(SUMIFS('city centre offline'!$J$2:$J$2047,'overall city offline'!$A$2:$A$2047,$A14,'city centre offline'!$B$2:$B$2047,P$3)*SUMIFS('city centre offline'!$C$2:$C$2047,'city centre offline'!$A$2:$A$2047,$A14,'city centre offline'!$B$2:$B$2047,P$3))/(SUMIFS('city centre offline'!$J$2:$J$2047,'city centre offline'!$A$2:$A$2047,$A14,'city centre offline'!$B$2:$B$2047,P$2))</f>
        <v>9.9491471087796324E-2</v>
      </c>
      <c r="Q14" s="6">
        <f>(SUMIFS('city centre offline'!$J$2:$J$2047,'overall city offline'!$A$2:$A$2047,$A14,'city centre offline'!$B$2:$B$2047,Q$3)*SUMIFS('city centre offline'!$C$2:$C$2047,'city centre offline'!$A$2:$A$2047,$A14,'city centre offline'!$B$2:$B$2047,Q$3))/(SUMIFS('city centre offline'!$J$2:$J$2047,'city centre offline'!$A$2:$A$2047,$A14,'city centre offline'!$B$2:$B$2047,Q$2))</f>
        <v>0.36751220757919223</v>
      </c>
      <c r="R14" s="6">
        <f>(SUMIFS('city centre offline'!$J$2:$J$2047,'overall city offline'!$A$2:$A$2047,$A14,'city centre offline'!$B$2:$B$2047,R$3)*SUMIFS('city centre offline'!$C$2:$C$2047,'city centre offline'!$A$2:$A$2047,$A14,'city centre offline'!$B$2:$B$2047,R$3))/(SUMIFS('city centre offline'!$J$2:$J$2047,'city centre offline'!$A$2:$A$2047,$A14,'city centre offline'!$B$2:$B$2047,R$2))</f>
        <v>0.73065558621649529</v>
      </c>
      <c r="S14" s="6">
        <f>(SUMIFS('city centre offline'!$J$2:$J$2047,'overall city offline'!$A$2:$A$2047,$A14,'city centre offline'!$B$2:$B$2047,S$3)*SUMIFS('city centre offline'!$C$2:$C$2047,'city centre offline'!$A$2:$A$2047,$A14,'city centre offline'!$B$2:$B$2047,S$3))/(SUMIFS('city centre offline'!$J$2:$J$2047,'city centre offline'!$A$2:$A$2047,$A14,'city centre offline'!$B$2:$B$2047,S$2))</f>
        <v>0.96896357459349924</v>
      </c>
      <c r="T14" s="6">
        <f>(SUMIFS('city centre offline'!$J$2:$J$2047,'overall city offline'!$A$2:$A$2047,$A14,'city centre offline'!$B$2:$B$2047,T$3)*SUMIFS('city centre offline'!$C$2:$C$2047,'city centre offline'!$A$2:$A$2047,$A14,'city centre offline'!$B$2:$B$2047,T$3))/(SUMIFS('city centre offline'!$J$2:$J$2047,'city centre offline'!$A$2:$A$2047,$A14,'city centre offline'!$B$2:$B$2047,T$2))</f>
        <v>1.2498634675554472</v>
      </c>
      <c r="U14" s="6">
        <f>(SUMIFS('city centre offline'!$J$2:$J$2047,'overall city offline'!$A$2:$A$2047,$A14,'city centre offline'!$B$2:$B$2047,U$3)*SUMIFS('city centre offline'!$C$2:$C$2047,'city centre offline'!$A$2:$A$2047,$A14,'city centre offline'!$B$2:$B$2047,U$3))/(SUMIFS('city centre offline'!$J$2:$J$2047,'city centre offline'!$A$2:$A$2047,$A14,'city centre offline'!$B$2:$B$2047,U$2))</f>
        <v>1.4199398089835871</v>
      </c>
      <c r="V14" s="6">
        <f>(SUMIFS('city centre offline'!$J$2:$J$2047,'overall city offline'!$A$2:$A$2047,$A14,'city centre offline'!$B$2:$B$2047,V$3)*SUMIFS('city centre offline'!$C$2:$C$2047,'city centre offline'!$A$2:$A$2047,$A14,'city centre offline'!$B$2:$B$2047,V$3))/(SUMIFS('city centre offline'!$J$2:$J$2047,'city centre offline'!$A$2:$A$2047,$A14,'city centre offline'!$B$2:$B$2047,V$2))</f>
        <v>1.2874864753842943</v>
      </c>
    </row>
    <row r="15" spans="1:64" x14ac:dyDescent="0.25">
      <c r="A15" s="5" t="s">
        <v>18</v>
      </c>
      <c r="B15" s="6">
        <f>(SUMIFS('city centre offline'!$J$2:$J$2047,'overall city offline'!$A$2:$A$2047,$A15,'city centre offline'!$B$2:$B$2047,B$3)*SUMIFS('city centre offline'!$C$2:$C$2047,'city centre offline'!$A$2:$A$2047,$A15,'city centre offline'!$B$2:$B$2047,B$3))/(SUMIFS('city centre offline'!$J$2:$J$2047,'city centre offline'!$A$2:$A$2047,$A15,'city centre offline'!$B$2:$B$2047,B$2))</f>
        <v>0.92114798672519604</v>
      </c>
      <c r="C15" s="6">
        <f>(SUMIFS('city centre offline'!$J$2:$J$2047,'overall city offline'!$A$2:$A$2047,$A15,'city centre offline'!$B$2:$B$2047,C$3)*SUMIFS('city centre offline'!$C$2:$C$2047,'city centre offline'!$A$2:$A$2047,$A15,'city centre offline'!$B$2:$B$2047,C$3))/(SUMIFS('city centre offline'!$J$2:$J$2047,'city centre offline'!$A$2:$A$2047,$A15,'city centre offline'!$B$2:$B$2047,C$2))</f>
        <v>0.99210386243073867</v>
      </c>
      <c r="D15" s="6">
        <f>(SUMIFS('city centre offline'!$J$2:$J$2047,'overall city offline'!$A$2:$A$2047,$A15,'city centre offline'!$B$2:$B$2047,D$3)*SUMIFS('city centre offline'!$C$2:$C$2047,'city centre offline'!$A$2:$A$2047,$A15,'city centre offline'!$B$2:$B$2047,D$3))/(SUMIFS('city centre offline'!$J$2:$J$2047,'city centre offline'!$A$2:$A$2047,$A15,'city centre offline'!$B$2:$B$2047,D$2))</f>
        <v>0.51533023396331334</v>
      </c>
      <c r="E15" s="6">
        <f>(SUMIFS('city centre offline'!$J$2:$J$2047,'overall city offline'!$A$2:$A$2047,$A15,'city centre offline'!$B$2:$B$2047,E$3)*SUMIFS('city centre offline'!$C$2:$C$2047,'city centre offline'!$A$2:$A$2047,$A15,'city centre offline'!$B$2:$B$2047,E$3))/(SUMIFS('city centre offline'!$J$2:$J$2047,'city centre offline'!$A$2:$A$2047,$A15,'city centre offline'!$B$2:$B$2047,E$2))</f>
        <v>2.1431141847917737E-2</v>
      </c>
      <c r="F15" s="6">
        <f>(SUMIFS('city centre offline'!$J$2:$J$2047,'overall city offline'!$A$2:$A$2047,$A15,'city centre offline'!$B$2:$B$2047,F$3)*SUMIFS('city centre offline'!$C$2:$C$2047,'city centre offline'!$A$2:$A$2047,$A15,'city centre offline'!$B$2:$B$2047,F$3))/(SUMIFS('city centre offline'!$J$2:$J$2047,'city centre offline'!$A$2:$A$2047,$A15,'city centre offline'!$B$2:$B$2047,F$2))</f>
        <v>4.9621129462598931E-2</v>
      </c>
      <c r="G15" s="6">
        <f>(SUMIFS('city centre offline'!$J$2:$J$2047,'overall city offline'!$A$2:$A$2047,$A15,'city centre offline'!$B$2:$B$2047,G$3)*SUMIFS('city centre offline'!$C$2:$C$2047,'city centre offline'!$A$2:$A$2047,$A15,'city centre offline'!$B$2:$B$2047,G$3))/(SUMIFS('city centre offline'!$J$2:$J$2047,'city centre offline'!$A$2:$A$2047,$A15,'city centre offline'!$B$2:$B$2047,G$2))</f>
        <v>0.10518711826361679</v>
      </c>
      <c r="H15" s="6">
        <f>(SUMIFS('city centre offline'!$J$2:$J$2047,'overall city offline'!$A$2:$A$2047,$A15,'city centre offline'!$B$2:$B$2047,H$3)*SUMIFS('city centre offline'!$C$2:$C$2047,'city centre offline'!$A$2:$A$2047,$A15,'city centre offline'!$B$2:$B$2047,H$3))/(SUMIFS('city centre offline'!$J$2:$J$2047,'city centre offline'!$A$2:$A$2047,$A15,'city centre offline'!$B$2:$B$2047,H$2))</f>
        <v>0.46589284901028677</v>
      </c>
      <c r="I15" s="6">
        <f>(SUMIFS('city centre offline'!$J$2:$J$2047,'overall city offline'!$A$2:$A$2047,$A15,'city centre offline'!$B$2:$B$2047,I$3)*SUMIFS('city centre offline'!$C$2:$C$2047,'city centre offline'!$A$2:$A$2047,$A15,'city centre offline'!$B$2:$B$2047,I$3))/(SUMIFS('city centre offline'!$J$2:$J$2047,'city centre offline'!$A$2:$A$2047,$A15,'city centre offline'!$B$2:$B$2047,I$2))</f>
        <v>0.70839363887490392</v>
      </c>
      <c r="J15" s="6">
        <f>(SUMIFS('city centre offline'!$J$2:$J$2047,'overall city offline'!$A$2:$A$2047,$A15,'city centre offline'!$B$2:$B$2047,J$3)*SUMIFS('city centre offline'!$C$2:$C$2047,'city centre offline'!$A$2:$A$2047,$A15,'city centre offline'!$B$2:$B$2047,J$3))/(SUMIFS('city centre offline'!$J$2:$J$2047,'city centre offline'!$A$2:$A$2047,$A15,'city centre offline'!$B$2:$B$2047,J$2))</f>
        <v>0.62778946078831876</v>
      </c>
      <c r="K15" s="6">
        <f>(SUMIFS('city centre offline'!$J$2:$J$2047,'overall city offline'!$A$2:$A$2047,$A15,'city centre offline'!$B$2:$B$2047,K$3)*SUMIFS('city centre offline'!$C$2:$C$2047,'city centre offline'!$A$2:$A$2047,$A15,'city centre offline'!$B$2:$B$2047,K$3))/(SUMIFS('city centre offline'!$J$2:$J$2047,'city centre offline'!$A$2:$A$2047,$A15,'city centre offline'!$B$2:$B$2047,K$2))</f>
        <v>0.64742168569412417</v>
      </c>
      <c r="L15" s="6">
        <f>(SUMIFS('city centre offline'!$J$2:$J$2047,'overall city offline'!$A$2:$A$2047,$A15,'city centre offline'!$B$2:$B$2047,L$3)*SUMIFS('city centre offline'!$C$2:$C$2047,'city centre offline'!$A$2:$A$2047,$A15,'city centre offline'!$B$2:$B$2047,L$3))/(SUMIFS('city centre offline'!$J$2:$J$2047,'city centre offline'!$A$2:$A$2047,$A15,'city centre offline'!$B$2:$B$2047,L$2))</f>
        <v>0.17366898979477333</v>
      </c>
      <c r="M15" s="6">
        <f>(SUMIFS('city centre offline'!$J$2:$J$2047,'overall city offline'!$A$2:$A$2047,$A15,'city centre offline'!$B$2:$B$2047,M$3)*SUMIFS('city centre offline'!$C$2:$C$2047,'city centre offline'!$A$2:$A$2047,$A15,'city centre offline'!$B$2:$B$2047,M$3))/(SUMIFS('city centre offline'!$J$2:$J$2047,'city centre offline'!$A$2:$A$2047,$A15,'city centre offline'!$B$2:$B$2047,M$2))</f>
        <v>0.29222475101296336</v>
      </c>
      <c r="N15" s="6">
        <f>(SUMIFS('city centre offline'!$J$2:$J$2047,'overall city offline'!$A$2:$A$2047,$A15,'city centre offline'!$B$2:$B$2047,N$3)*SUMIFS('city centre offline'!$C$2:$C$2047,'city centre offline'!$A$2:$A$2047,$A15,'city centre offline'!$B$2:$B$2047,N$3))/(SUMIFS('city centre offline'!$J$2:$J$2047,'city centre offline'!$A$2:$A$2047,$A15,'city centre offline'!$B$2:$B$2047,N$2))</f>
        <v>8.5474640831190593E-2</v>
      </c>
      <c r="O15" s="6">
        <f>(SUMIFS('city centre offline'!$J$2:$J$2047,'overall city offline'!$A$2:$A$2047,$A15,'city centre offline'!$B$2:$B$2047,O$3)*SUMIFS('city centre offline'!$C$2:$C$2047,'city centre offline'!$A$2:$A$2047,$A15,'city centre offline'!$B$2:$B$2047,O$3))/(SUMIFS('city centre offline'!$J$2:$J$2047,'city centre offline'!$A$2:$A$2047,$A15,'city centre offline'!$B$2:$B$2047,O$2))</f>
        <v>8.2158818228744893E-2</v>
      </c>
      <c r="P15" s="6">
        <f>(SUMIFS('city centre offline'!$J$2:$J$2047,'overall city offline'!$A$2:$A$2047,$A15,'city centre offline'!$B$2:$B$2047,P$3)*SUMIFS('city centre offline'!$C$2:$C$2047,'city centre offline'!$A$2:$A$2047,$A15,'city centre offline'!$B$2:$B$2047,P$3))/(SUMIFS('city centre offline'!$J$2:$J$2047,'city centre offline'!$A$2:$A$2047,$A15,'city centre offline'!$B$2:$B$2047,P$2))</f>
        <v>0.11096202350957092</v>
      </c>
      <c r="Q15" s="6">
        <f>(SUMIFS('city centre offline'!$J$2:$J$2047,'overall city offline'!$A$2:$A$2047,$A15,'city centre offline'!$B$2:$B$2047,Q$3)*SUMIFS('city centre offline'!$C$2:$C$2047,'city centre offline'!$A$2:$A$2047,$A15,'city centre offline'!$B$2:$B$2047,Q$3))/(SUMIFS('city centre offline'!$J$2:$J$2047,'city centre offline'!$A$2:$A$2047,$A15,'city centre offline'!$B$2:$B$2047,Q$2))</f>
        <v>0.35838879607235502</v>
      </c>
      <c r="R15" s="6">
        <f>(SUMIFS('city centre offline'!$J$2:$J$2047,'overall city offline'!$A$2:$A$2047,$A15,'city centre offline'!$B$2:$B$2047,R$3)*SUMIFS('city centre offline'!$C$2:$C$2047,'city centre offline'!$A$2:$A$2047,$A15,'city centre offline'!$B$2:$B$2047,R$3))/(SUMIFS('city centre offline'!$J$2:$J$2047,'city centre offline'!$A$2:$A$2047,$A15,'city centre offline'!$B$2:$B$2047,R$2))</f>
        <v>0.6569165898064081</v>
      </c>
      <c r="S15" s="6">
        <f>(SUMIFS('city centre offline'!$J$2:$J$2047,'overall city offline'!$A$2:$A$2047,$A15,'city centre offline'!$B$2:$B$2047,S$3)*SUMIFS('city centre offline'!$C$2:$C$2047,'city centre offline'!$A$2:$A$2047,$A15,'city centre offline'!$B$2:$B$2047,S$3))/(SUMIFS('city centre offline'!$J$2:$J$2047,'city centre offline'!$A$2:$A$2047,$A15,'city centre offline'!$B$2:$B$2047,S$2))</f>
        <v>0.73130507167776027</v>
      </c>
      <c r="T15" s="6">
        <f>(SUMIFS('city centre offline'!$J$2:$J$2047,'overall city offline'!$A$2:$A$2047,$A15,'city centre offline'!$B$2:$B$2047,T$3)*SUMIFS('city centre offline'!$C$2:$C$2047,'city centre offline'!$A$2:$A$2047,$A15,'city centre offline'!$B$2:$B$2047,T$3))/(SUMIFS('city centre offline'!$J$2:$J$2047,'city centre offline'!$A$2:$A$2047,$A15,'city centre offline'!$B$2:$B$2047,T$2))</f>
        <v>0.90753780702818632</v>
      </c>
      <c r="U15" s="6">
        <f>(SUMIFS('city centre offline'!$J$2:$J$2047,'overall city offline'!$A$2:$A$2047,$A15,'city centre offline'!$B$2:$B$2047,U$3)*SUMIFS('city centre offline'!$C$2:$C$2047,'city centre offline'!$A$2:$A$2047,$A15,'city centre offline'!$B$2:$B$2047,U$3))/(SUMIFS('city centre offline'!$J$2:$J$2047,'city centre offline'!$A$2:$A$2047,$A15,'city centre offline'!$B$2:$B$2047,U$2))</f>
        <v>1.0826379649063165</v>
      </c>
      <c r="V15" s="6">
        <f>(SUMIFS('city centre offline'!$J$2:$J$2047,'overall city offline'!$A$2:$A$2047,$A15,'city centre offline'!$B$2:$B$2047,V$3)*SUMIFS('city centre offline'!$C$2:$C$2047,'city centre offline'!$A$2:$A$2047,$A15,'city centre offline'!$B$2:$B$2047,V$3))/(SUMIFS('city centre offline'!$J$2:$J$2047,'city centre offline'!$A$2:$A$2047,$A15,'city centre offline'!$B$2:$B$2047,V$2))</f>
        <v>1.055043745706042</v>
      </c>
    </row>
    <row r="16" spans="1:64" x14ac:dyDescent="0.25">
      <c r="A16" s="5" t="s">
        <v>19</v>
      </c>
      <c r="B16" s="6">
        <f>(SUMIFS('city centre offline'!$J$2:$J$2047,'overall city offline'!$A$2:$A$2047,$A16,'city centre offline'!$B$2:$B$2047,B$3)*SUMIFS('city centre offline'!$C$2:$C$2047,'city centre offline'!$A$2:$A$2047,$A16,'city centre offline'!$B$2:$B$2047,B$3))/(SUMIFS('city centre offline'!$J$2:$J$2047,'city centre offline'!$A$2:$A$2047,$A16,'city centre offline'!$B$2:$B$2047,B$2))</f>
        <v>0.97392418496832311</v>
      </c>
      <c r="C16" s="6">
        <f>(SUMIFS('city centre offline'!$J$2:$J$2047,'overall city offline'!$A$2:$A$2047,$A16,'city centre offline'!$B$2:$B$2047,C$3)*SUMIFS('city centre offline'!$C$2:$C$2047,'city centre offline'!$A$2:$A$2047,$A16,'city centre offline'!$B$2:$B$2047,C$3))/(SUMIFS('city centre offline'!$J$2:$J$2047,'city centre offline'!$A$2:$A$2047,$A16,'city centre offline'!$B$2:$B$2047,C$2))</f>
        <v>0.98122489604123764</v>
      </c>
      <c r="D16" s="6">
        <f>(SUMIFS('city centre offline'!$J$2:$J$2047,'overall city offline'!$A$2:$A$2047,$A16,'city centre offline'!$B$2:$B$2047,D$3)*SUMIFS('city centre offline'!$C$2:$C$2047,'city centre offline'!$A$2:$A$2047,$A16,'city centre offline'!$B$2:$B$2047,D$3))/(SUMIFS('city centre offline'!$J$2:$J$2047,'city centre offline'!$A$2:$A$2047,$A16,'city centre offline'!$B$2:$B$2047,D$2))</f>
        <v>0.64972561841858523</v>
      </c>
      <c r="E16" s="6">
        <f>(SUMIFS('city centre offline'!$J$2:$J$2047,'overall city offline'!$A$2:$A$2047,$A16,'city centre offline'!$B$2:$B$2047,E$3)*SUMIFS('city centre offline'!$C$2:$C$2047,'city centre offline'!$A$2:$A$2047,$A16,'city centre offline'!$B$2:$B$2047,E$3))/(SUMIFS('city centre offline'!$J$2:$J$2047,'city centre offline'!$A$2:$A$2047,$A16,'city centre offline'!$B$2:$B$2047,E$2))</f>
        <v>2.1591640483363893E-2</v>
      </c>
      <c r="F16" s="6">
        <f>(SUMIFS('city centre offline'!$J$2:$J$2047,'overall city offline'!$A$2:$A$2047,$A16,'city centre offline'!$B$2:$B$2047,F$3)*SUMIFS('city centre offline'!$C$2:$C$2047,'city centre offline'!$A$2:$A$2047,$A16,'city centre offline'!$B$2:$B$2047,F$3))/(SUMIFS('city centre offline'!$J$2:$J$2047,'city centre offline'!$A$2:$A$2047,$A16,'city centre offline'!$B$2:$B$2047,F$2))</f>
        <v>6.0882397103402083E-2</v>
      </c>
      <c r="G16" s="6">
        <f>(SUMIFS('city centre offline'!$J$2:$J$2047,'overall city offline'!$A$2:$A$2047,$A16,'city centre offline'!$B$2:$B$2047,G$3)*SUMIFS('city centre offline'!$C$2:$C$2047,'city centre offline'!$A$2:$A$2047,$A16,'city centre offline'!$B$2:$B$2047,G$3))/(SUMIFS('city centre offline'!$J$2:$J$2047,'city centre offline'!$A$2:$A$2047,$A16,'city centre offline'!$B$2:$B$2047,G$2))</f>
        <v>0.65988836923498384</v>
      </c>
      <c r="H16" s="6">
        <f>(SUMIFS('city centre offline'!$J$2:$J$2047,'overall city offline'!$A$2:$A$2047,$A16,'city centre offline'!$B$2:$B$2047,H$3)*SUMIFS('city centre offline'!$C$2:$C$2047,'city centre offline'!$A$2:$A$2047,$A16,'city centre offline'!$B$2:$B$2047,H$3))/(SUMIFS('city centre offline'!$J$2:$J$2047,'city centre offline'!$A$2:$A$2047,$A16,'city centre offline'!$B$2:$B$2047,H$2))</f>
        <v>1.0961744842302978</v>
      </c>
      <c r="I16" s="6">
        <f>(SUMIFS('city centre offline'!$J$2:$J$2047,'overall city offline'!$A$2:$A$2047,$A16,'city centre offline'!$B$2:$B$2047,I$3)*SUMIFS('city centre offline'!$C$2:$C$2047,'city centre offline'!$A$2:$A$2047,$A16,'city centre offline'!$B$2:$B$2047,I$3))/(SUMIFS('city centre offline'!$J$2:$J$2047,'city centre offline'!$A$2:$A$2047,$A16,'city centre offline'!$B$2:$B$2047,I$2))</f>
        <v>1.1807546351669158</v>
      </c>
      <c r="J16" s="6">
        <f>(SUMIFS('city centre offline'!$J$2:$J$2047,'overall city offline'!$A$2:$A$2047,$A16,'city centre offline'!$B$2:$B$2047,J$3)*SUMIFS('city centre offline'!$C$2:$C$2047,'city centre offline'!$A$2:$A$2047,$A16,'city centre offline'!$B$2:$B$2047,J$3))/(SUMIFS('city centre offline'!$J$2:$J$2047,'city centre offline'!$A$2:$A$2047,$A16,'city centre offline'!$B$2:$B$2047,J$2))</f>
        <v>1.0461980945436189</v>
      </c>
      <c r="K16" s="6">
        <f>(SUMIFS('city centre offline'!$J$2:$J$2047,'overall city offline'!$A$2:$A$2047,$A16,'city centre offline'!$B$2:$B$2047,K$3)*SUMIFS('city centre offline'!$C$2:$C$2047,'city centre offline'!$A$2:$A$2047,$A16,'city centre offline'!$B$2:$B$2047,K$3))/(SUMIFS('city centre offline'!$J$2:$J$2047,'city centre offline'!$A$2:$A$2047,$A16,'city centre offline'!$B$2:$B$2047,K$2))</f>
        <v>0.97076046263127125</v>
      </c>
      <c r="L16" s="6">
        <f>(SUMIFS('city centre offline'!$J$2:$J$2047,'overall city offline'!$A$2:$A$2047,$A16,'city centre offline'!$B$2:$B$2047,L$3)*SUMIFS('city centre offline'!$C$2:$C$2047,'city centre offline'!$A$2:$A$2047,$A16,'city centre offline'!$B$2:$B$2047,L$3))/(SUMIFS('city centre offline'!$J$2:$J$2047,'city centre offline'!$A$2:$A$2047,$A16,'city centre offline'!$B$2:$B$2047,L$2))</f>
        <v>0.66238128118326123</v>
      </c>
      <c r="M16" s="6">
        <f>(SUMIFS('city centre offline'!$J$2:$J$2047,'overall city offline'!$A$2:$A$2047,$A16,'city centre offline'!$B$2:$B$2047,M$3)*SUMIFS('city centre offline'!$C$2:$C$2047,'city centre offline'!$A$2:$A$2047,$A16,'city centre offline'!$B$2:$B$2047,M$3))/(SUMIFS('city centre offline'!$J$2:$J$2047,'city centre offline'!$A$2:$A$2047,$A16,'city centre offline'!$B$2:$B$2047,M$2))</f>
        <v>0.85871123847759567</v>
      </c>
      <c r="N16" s="6">
        <f>(SUMIFS('city centre offline'!$J$2:$J$2047,'overall city offline'!$A$2:$A$2047,$A16,'city centre offline'!$B$2:$B$2047,N$3)*SUMIFS('city centre offline'!$C$2:$C$2047,'city centre offline'!$A$2:$A$2047,$A16,'city centre offline'!$B$2:$B$2047,N$3))/(SUMIFS('city centre offline'!$J$2:$J$2047,'city centre offline'!$A$2:$A$2047,$A16,'city centre offline'!$B$2:$B$2047,N$2))</f>
        <v>0.53538883351084521</v>
      </c>
      <c r="O16" s="6">
        <f>(SUMIFS('city centre offline'!$J$2:$J$2047,'overall city offline'!$A$2:$A$2047,$A16,'city centre offline'!$B$2:$B$2047,O$3)*SUMIFS('city centre offline'!$C$2:$C$2047,'city centre offline'!$A$2:$A$2047,$A16,'city centre offline'!$B$2:$B$2047,O$3))/(SUMIFS('city centre offline'!$J$2:$J$2047,'city centre offline'!$A$2:$A$2047,$A16,'city centre offline'!$B$2:$B$2047,O$2))</f>
        <v>0.53870119851546527</v>
      </c>
      <c r="P16" s="6">
        <f>(SUMIFS('city centre offline'!$J$2:$J$2047,'overall city offline'!$A$2:$A$2047,$A16,'city centre offline'!$B$2:$B$2047,P$3)*SUMIFS('city centre offline'!$C$2:$C$2047,'city centre offline'!$A$2:$A$2047,$A16,'city centre offline'!$B$2:$B$2047,P$3))/(SUMIFS('city centre offline'!$J$2:$J$2047,'city centre offline'!$A$2:$A$2047,$A16,'city centre offline'!$B$2:$B$2047,P$2))</f>
        <v>0.60987124707264606</v>
      </c>
      <c r="Q16" s="6">
        <f>(SUMIFS('city centre offline'!$J$2:$J$2047,'overall city offline'!$A$2:$A$2047,$A16,'city centre offline'!$B$2:$B$2047,Q$3)*SUMIFS('city centre offline'!$C$2:$C$2047,'city centre offline'!$A$2:$A$2047,$A16,'city centre offline'!$B$2:$B$2047,Q$3))/(SUMIFS('city centre offline'!$J$2:$J$2047,'city centre offline'!$A$2:$A$2047,$A16,'city centre offline'!$B$2:$B$2047,Q$2))</f>
        <v>0.87620940073936893</v>
      </c>
      <c r="R16" s="6">
        <f>(SUMIFS('city centre offline'!$J$2:$J$2047,'overall city offline'!$A$2:$A$2047,$A16,'city centre offline'!$B$2:$B$2047,R$3)*SUMIFS('city centre offline'!$C$2:$C$2047,'city centre offline'!$A$2:$A$2047,$A16,'city centre offline'!$B$2:$B$2047,R$3))/(SUMIFS('city centre offline'!$J$2:$J$2047,'city centre offline'!$A$2:$A$2047,$A16,'city centre offline'!$B$2:$B$2047,R$2))</f>
        <v>1.1993648512651722</v>
      </c>
      <c r="S16" s="6">
        <f>(SUMIFS('city centre offline'!$J$2:$J$2047,'overall city offline'!$A$2:$A$2047,$A16,'city centre offline'!$B$2:$B$2047,S$3)*SUMIFS('city centre offline'!$C$2:$C$2047,'city centre offline'!$A$2:$A$2047,$A16,'city centre offline'!$B$2:$B$2047,S$3))/(SUMIFS('city centre offline'!$J$2:$J$2047,'city centre offline'!$A$2:$A$2047,$A16,'city centre offline'!$B$2:$B$2047,S$2))</f>
        <v>1.2573904014754667</v>
      </c>
      <c r="T16" s="6">
        <f>(SUMIFS('city centre offline'!$J$2:$J$2047,'overall city offline'!$A$2:$A$2047,$A16,'city centre offline'!$B$2:$B$2047,T$3)*SUMIFS('city centre offline'!$C$2:$C$2047,'city centre offline'!$A$2:$A$2047,$A16,'city centre offline'!$B$2:$B$2047,T$3))/(SUMIFS('city centre offline'!$J$2:$J$2047,'city centre offline'!$A$2:$A$2047,$A16,'city centre offline'!$B$2:$B$2047,T$2))</f>
        <v>1.4910935266569201</v>
      </c>
      <c r="U16" s="6">
        <f>(SUMIFS('city centre offline'!$J$2:$J$2047,'overall city offline'!$A$2:$A$2047,$A16,'city centre offline'!$B$2:$B$2047,U$3)*SUMIFS('city centre offline'!$C$2:$C$2047,'city centre offline'!$A$2:$A$2047,$A16,'city centre offline'!$B$2:$B$2047,U$3))/(SUMIFS('city centre offline'!$J$2:$J$2047,'city centre offline'!$A$2:$A$2047,$A16,'city centre offline'!$B$2:$B$2047,U$2))</f>
        <v>1.4527580118086914</v>
      </c>
      <c r="V16" s="6">
        <f>(SUMIFS('city centre offline'!$J$2:$J$2047,'overall city offline'!$A$2:$A$2047,$A16,'city centre offline'!$B$2:$B$2047,V$3)*SUMIFS('city centre offline'!$C$2:$C$2047,'city centre offline'!$A$2:$A$2047,$A16,'city centre offline'!$B$2:$B$2047,V$3))/(SUMIFS('city centre offline'!$J$2:$J$2047,'city centre offline'!$A$2:$A$2047,$A16,'city centre offline'!$B$2:$B$2047,V$2))</f>
        <v>1.3577823339387192</v>
      </c>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row>
    <row r="17" spans="1:63" x14ac:dyDescent="0.25">
      <c r="A17" s="5" t="s">
        <v>20</v>
      </c>
      <c r="B17" s="6">
        <f>(SUMIFS('city centre offline'!$J$2:$J$2047,'overall city offline'!$A$2:$A$2047,$A17,'city centre offline'!$B$2:$B$2047,B$3)*SUMIFS('city centre offline'!$C$2:$C$2047,'city centre offline'!$A$2:$A$2047,$A17,'city centre offline'!$B$2:$B$2047,B$3))/(SUMIFS('city centre offline'!$J$2:$J$2047,'city centre offline'!$A$2:$A$2047,$A17,'city centre offline'!$B$2:$B$2047,B$2))</f>
        <v>0.88855925052496676</v>
      </c>
      <c r="C17" s="6">
        <f>(SUMIFS('city centre offline'!$J$2:$J$2047,'overall city offline'!$A$2:$A$2047,$A17,'city centre offline'!$B$2:$B$2047,C$3)*SUMIFS('city centre offline'!$C$2:$C$2047,'city centre offline'!$A$2:$A$2047,$A17,'city centre offline'!$B$2:$B$2047,C$3))/(SUMIFS('city centre offline'!$J$2:$J$2047,'city centre offline'!$A$2:$A$2047,$A17,'city centre offline'!$B$2:$B$2047,C$2))</f>
        <v>0.86203376248864805</v>
      </c>
      <c r="D17" s="6">
        <f>(SUMIFS('city centre offline'!$J$2:$J$2047,'overall city offline'!$A$2:$A$2047,$A17,'city centre offline'!$B$2:$B$2047,D$3)*SUMIFS('city centre offline'!$C$2:$C$2047,'city centre offline'!$A$2:$A$2047,$A17,'city centre offline'!$B$2:$B$2047,D$3))/(SUMIFS('city centre offline'!$J$2:$J$2047,'city centre offline'!$A$2:$A$2047,$A17,'city centre offline'!$B$2:$B$2047,D$2))</f>
        <v>0.45580566030059977</v>
      </c>
      <c r="E17" s="6">
        <f>(SUMIFS('city centre offline'!$J$2:$J$2047,'overall city offline'!$A$2:$A$2047,$A17,'city centre offline'!$B$2:$B$2047,E$3)*SUMIFS('city centre offline'!$C$2:$C$2047,'city centre offline'!$A$2:$A$2047,$A17,'city centre offline'!$B$2:$B$2047,E$3))/(SUMIFS('city centre offline'!$J$2:$J$2047,'city centre offline'!$A$2:$A$2047,$A17,'city centre offline'!$B$2:$B$2047,E$2))</f>
        <v>1.1247001619174326E-2</v>
      </c>
      <c r="F17" s="6">
        <f>(SUMIFS('city centre offline'!$J$2:$J$2047,'overall city offline'!$A$2:$A$2047,$A17,'city centre offline'!$B$2:$B$2047,F$3)*SUMIFS('city centre offline'!$C$2:$C$2047,'city centre offline'!$A$2:$A$2047,$A17,'city centre offline'!$B$2:$B$2047,F$3))/(SUMIFS('city centre offline'!$J$2:$J$2047,'city centre offline'!$A$2:$A$2047,$A17,'city centre offline'!$B$2:$B$2047,F$2))</f>
        <v>3.5739817042732117E-2</v>
      </c>
      <c r="G17" s="6">
        <f>(SUMIFS('city centre offline'!$J$2:$J$2047,'overall city offline'!$A$2:$A$2047,$A17,'city centre offline'!$B$2:$B$2047,G$3)*SUMIFS('city centre offline'!$C$2:$C$2047,'city centre offline'!$A$2:$A$2047,$A17,'city centre offline'!$B$2:$B$2047,G$3))/(SUMIFS('city centre offline'!$J$2:$J$2047,'city centre offline'!$A$2:$A$2047,$A17,'city centre offline'!$B$2:$B$2047,G$2))</f>
        <v>0.10839755834615471</v>
      </c>
      <c r="H17" s="6">
        <f>(SUMIFS('city centre offline'!$J$2:$J$2047,'overall city offline'!$A$2:$A$2047,$A17,'city centre offline'!$B$2:$B$2047,H$3)*SUMIFS('city centre offline'!$C$2:$C$2047,'city centre offline'!$A$2:$A$2047,$A17,'city centre offline'!$B$2:$B$2047,H$3))/(SUMIFS('city centre offline'!$J$2:$J$2047,'city centre offline'!$A$2:$A$2047,$A17,'city centre offline'!$B$2:$B$2047,H$2))</f>
        <v>0.3879061744639421</v>
      </c>
      <c r="I17" s="6">
        <f>(SUMIFS('city centre offline'!$J$2:$J$2047,'overall city offline'!$A$2:$A$2047,$A17,'city centre offline'!$B$2:$B$2047,I$3)*SUMIFS('city centre offline'!$C$2:$C$2047,'city centre offline'!$A$2:$A$2047,$A17,'city centre offline'!$B$2:$B$2047,I$3))/(SUMIFS('city centre offline'!$J$2:$J$2047,'city centre offline'!$A$2:$A$2047,$A17,'city centre offline'!$B$2:$B$2047,I$2))</f>
        <v>0.69961254883527491</v>
      </c>
      <c r="J17" s="6">
        <f>(SUMIFS('city centre offline'!$J$2:$J$2047,'overall city offline'!$A$2:$A$2047,$A17,'city centre offline'!$B$2:$B$2047,J$3)*SUMIFS('city centre offline'!$C$2:$C$2047,'city centre offline'!$A$2:$A$2047,$A17,'city centre offline'!$B$2:$B$2047,J$3))/(SUMIFS('city centre offline'!$J$2:$J$2047,'city centre offline'!$A$2:$A$2047,$A17,'city centre offline'!$B$2:$B$2047,J$2))</f>
        <v>0.68129666802769295</v>
      </c>
      <c r="K17" s="6">
        <f>(SUMIFS('city centre offline'!$J$2:$J$2047,'overall city offline'!$A$2:$A$2047,$A17,'city centre offline'!$B$2:$B$2047,K$3)*SUMIFS('city centre offline'!$C$2:$C$2047,'city centre offline'!$A$2:$A$2047,$A17,'city centre offline'!$B$2:$B$2047,K$3))/(SUMIFS('city centre offline'!$J$2:$J$2047,'city centre offline'!$A$2:$A$2047,$A17,'city centre offline'!$B$2:$B$2047,K$2))</f>
        <v>0.76900484695920068</v>
      </c>
      <c r="L17" s="6">
        <f>(SUMIFS('city centre offline'!$J$2:$J$2047,'overall city offline'!$A$2:$A$2047,$A17,'city centre offline'!$B$2:$B$2047,L$3)*SUMIFS('city centre offline'!$C$2:$C$2047,'city centre offline'!$A$2:$A$2047,$A17,'city centre offline'!$B$2:$B$2047,L$3))/(SUMIFS('city centre offline'!$J$2:$J$2047,'city centre offline'!$A$2:$A$2047,$A17,'city centre offline'!$B$2:$B$2047,L$2))</f>
        <v>0.20485745528647031</v>
      </c>
      <c r="M17" s="6">
        <f>(SUMIFS('city centre offline'!$J$2:$J$2047,'overall city offline'!$A$2:$A$2047,$A17,'city centre offline'!$B$2:$B$2047,M$3)*SUMIFS('city centre offline'!$C$2:$C$2047,'city centre offline'!$A$2:$A$2047,$A17,'city centre offline'!$B$2:$B$2047,M$3))/(SUMIFS('city centre offline'!$J$2:$J$2047,'city centre offline'!$A$2:$A$2047,$A17,'city centre offline'!$B$2:$B$2047,M$2))</f>
        <v>0.65507119645244682</v>
      </c>
      <c r="N17" s="6">
        <f>(SUMIFS('city centre offline'!$J$2:$J$2047,'overall city offline'!$A$2:$A$2047,$A17,'city centre offline'!$B$2:$B$2047,N$3)*SUMIFS('city centre offline'!$C$2:$C$2047,'city centre offline'!$A$2:$A$2047,$A17,'city centre offline'!$B$2:$B$2047,N$3))/(SUMIFS('city centre offline'!$J$2:$J$2047,'city centre offline'!$A$2:$A$2047,$A17,'city centre offline'!$B$2:$B$2047,N$2))</f>
        <v>5.7213702437434143E-2</v>
      </c>
      <c r="O17" s="6">
        <f>(SUMIFS('city centre offline'!$J$2:$J$2047,'overall city offline'!$A$2:$A$2047,$A17,'city centre offline'!$B$2:$B$2047,O$3)*SUMIFS('city centre offline'!$C$2:$C$2047,'city centre offline'!$A$2:$A$2047,$A17,'city centre offline'!$B$2:$B$2047,O$3))/(SUMIFS('city centre offline'!$J$2:$J$2047,'city centre offline'!$A$2:$A$2047,$A17,'city centre offline'!$B$2:$B$2047,O$2))</f>
        <v>6.6667164960183364E-2</v>
      </c>
      <c r="P17" s="6">
        <f>(SUMIFS('city centre offline'!$J$2:$J$2047,'overall city offline'!$A$2:$A$2047,$A17,'city centre offline'!$B$2:$B$2047,P$3)*SUMIFS('city centre offline'!$C$2:$C$2047,'city centre offline'!$A$2:$A$2047,$A17,'city centre offline'!$B$2:$B$2047,P$3))/(SUMIFS('city centre offline'!$J$2:$J$2047,'city centre offline'!$A$2:$A$2047,$A17,'city centre offline'!$B$2:$B$2047,P$2))</f>
        <v>0.10130589031180244</v>
      </c>
      <c r="Q17" s="6">
        <f>(SUMIFS('city centre offline'!$J$2:$J$2047,'overall city offline'!$A$2:$A$2047,$A17,'city centre offline'!$B$2:$B$2047,Q$3)*SUMIFS('city centre offline'!$C$2:$C$2047,'city centre offline'!$A$2:$A$2047,$A17,'city centre offline'!$B$2:$B$2047,Q$3))/(SUMIFS('city centre offline'!$J$2:$J$2047,'city centre offline'!$A$2:$A$2047,$A17,'city centre offline'!$B$2:$B$2047,Q$2))</f>
        <v>0.29698087738557716</v>
      </c>
      <c r="R17" s="6">
        <f>(SUMIFS('city centre offline'!$J$2:$J$2047,'overall city offline'!$A$2:$A$2047,$A17,'city centre offline'!$B$2:$B$2047,R$3)*SUMIFS('city centre offline'!$C$2:$C$2047,'city centre offline'!$A$2:$A$2047,$A17,'city centre offline'!$B$2:$B$2047,R$3))/(SUMIFS('city centre offline'!$J$2:$J$2047,'city centre offline'!$A$2:$A$2047,$A17,'city centre offline'!$B$2:$B$2047,R$2))</f>
        <v>0.63180721393004269</v>
      </c>
      <c r="S17" s="6">
        <f>(SUMIFS('city centre offline'!$J$2:$J$2047,'overall city offline'!$A$2:$A$2047,$A17,'city centre offline'!$B$2:$B$2047,S$3)*SUMIFS('city centre offline'!$C$2:$C$2047,'city centre offline'!$A$2:$A$2047,$A17,'city centre offline'!$B$2:$B$2047,S$3))/(SUMIFS('city centre offline'!$J$2:$J$2047,'city centre offline'!$A$2:$A$2047,$A17,'city centre offline'!$B$2:$B$2047,S$2))</f>
        <v>0.82668162968806413</v>
      </c>
      <c r="T17" s="6">
        <f>(SUMIFS('city centre offline'!$J$2:$J$2047,'overall city offline'!$A$2:$A$2047,$A17,'city centre offline'!$B$2:$B$2047,T$3)*SUMIFS('city centre offline'!$C$2:$C$2047,'city centre offline'!$A$2:$A$2047,$A17,'city centre offline'!$B$2:$B$2047,T$3))/(SUMIFS('city centre offline'!$J$2:$J$2047,'city centre offline'!$A$2:$A$2047,$A17,'city centre offline'!$B$2:$B$2047,T$2))</f>
        <v>0.93364601598380625</v>
      </c>
      <c r="U17" s="6">
        <f>(SUMIFS('city centre offline'!$J$2:$J$2047,'overall city offline'!$A$2:$A$2047,$A17,'city centre offline'!$B$2:$B$2047,U$3)*SUMIFS('city centre offline'!$C$2:$C$2047,'city centre offline'!$A$2:$A$2047,$A17,'city centre offline'!$B$2:$B$2047,U$3))/(SUMIFS('city centre offline'!$J$2:$J$2047,'city centre offline'!$A$2:$A$2047,$A17,'city centre offline'!$B$2:$B$2047,U$2))</f>
        <v>1.0729746263492617</v>
      </c>
      <c r="V17" s="6">
        <f>(SUMIFS('city centre offline'!$J$2:$J$2047,'overall city offline'!$A$2:$A$2047,$A17,'city centre offline'!$B$2:$B$2047,V$3)*SUMIFS('city centre offline'!$C$2:$C$2047,'city centre offline'!$A$2:$A$2047,$A17,'city centre offline'!$B$2:$B$2047,V$3))/(SUMIFS('city centre offline'!$J$2:$J$2047,'city centre offline'!$A$2:$A$2047,$A17,'city centre offline'!$B$2:$B$2047,V$2))</f>
        <v>0.9224932257885643</v>
      </c>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row>
    <row r="18" spans="1:63" x14ac:dyDescent="0.25">
      <c r="A18" s="5" t="s">
        <v>21</v>
      </c>
      <c r="B18" s="6">
        <f>(SUMIFS('city centre offline'!$J$2:$J$2047,'overall city offline'!$A$2:$A$2047,$A18,'city centre offline'!$B$2:$B$2047,B$3)*SUMIFS('city centre offline'!$C$2:$C$2047,'city centre offline'!$A$2:$A$2047,$A18,'city centre offline'!$B$2:$B$2047,B$3))/(SUMIFS('city centre offline'!$J$2:$J$2047,'city centre offline'!$A$2:$A$2047,$A18,'city centre offline'!$B$2:$B$2047,B$2))</f>
        <v>0.93285792864048611</v>
      </c>
      <c r="C18" s="6">
        <f>(SUMIFS('city centre offline'!$J$2:$J$2047,'overall city offline'!$A$2:$A$2047,$A18,'city centre offline'!$B$2:$B$2047,C$3)*SUMIFS('city centre offline'!$C$2:$C$2047,'city centre offline'!$A$2:$A$2047,$A18,'city centre offline'!$B$2:$B$2047,C$3))/(SUMIFS('city centre offline'!$J$2:$J$2047,'city centre offline'!$A$2:$A$2047,$A18,'city centre offline'!$B$2:$B$2047,C$2))</f>
        <v>0.93194507426424122</v>
      </c>
      <c r="D18" s="6">
        <f>(SUMIFS('city centre offline'!$J$2:$J$2047,'overall city offline'!$A$2:$A$2047,$A18,'city centre offline'!$B$2:$B$2047,D$3)*SUMIFS('city centre offline'!$C$2:$C$2047,'city centre offline'!$A$2:$A$2047,$A18,'city centre offline'!$B$2:$B$2047,D$3))/(SUMIFS('city centre offline'!$J$2:$J$2047,'city centre offline'!$A$2:$A$2047,$A18,'city centre offline'!$B$2:$B$2047,D$2))</f>
        <v>0.55202657668979649</v>
      </c>
      <c r="E18" s="6">
        <f>(SUMIFS('city centre offline'!$J$2:$J$2047,'overall city offline'!$A$2:$A$2047,$A18,'city centre offline'!$B$2:$B$2047,E$3)*SUMIFS('city centre offline'!$C$2:$C$2047,'city centre offline'!$A$2:$A$2047,$A18,'city centre offline'!$B$2:$B$2047,E$3))/(SUMIFS('city centre offline'!$J$2:$J$2047,'city centre offline'!$A$2:$A$2047,$A18,'city centre offline'!$B$2:$B$2047,E$2))</f>
        <v>2.3632069433810856E-3</v>
      </c>
      <c r="F18" s="6">
        <f>(SUMIFS('city centre offline'!$J$2:$J$2047,'overall city offline'!$A$2:$A$2047,$A18,'city centre offline'!$B$2:$B$2047,F$3)*SUMIFS('city centre offline'!$C$2:$C$2047,'city centre offline'!$A$2:$A$2047,$A18,'city centre offline'!$B$2:$B$2047,F$3))/(SUMIFS('city centre offline'!$J$2:$J$2047,'city centre offline'!$A$2:$A$2047,$A18,'city centre offline'!$B$2:$B$2047,F$2))</f>
        <v>7.6158538077561984E-3</v>
      </c>
      <c r="G18" s="6">
        <f>(SUMIFS('city centre offline'!$J$2:$J$2047,'overall city offline'!$A$2:$A$2047,$A18,'city centre offline'!$B$2:$B$2047,G$3)*SUMIFS('city centre offline'!$C$2:$C$2047,'city centre offline'!$A$2:$A$2047,$A18,'city centre offline'!$B$2:$B$2047,G$3))/(SUMIFS('city centre offline'!$J$2:$J$2047,'city centre offline'!$A$2:$A$2047,$A18,'city centre offline'!$B$2:$B$2047,G$2))</f>
        <v>3.5340776744822937E-2</v>
      </c>
      <c r="H18" s="6">
        <f>(SUMIFS('city centre offline'!$J$2:$J$2047,'overall city offline'!$A$2:$A$2047,$A18,'city centre offline'!$B$2:$B$2047,H$3)*SUMIFS('city centre offline'!$C$2:$C$2047,'city centre offline'!$A$2:$A$2047,$A18,'city centre offline'!$B$2:$B$2047,H$3))/(SUMIFS('city centre offline'!$J$2:$J$2047,'city centre offline'!$A$2:$A$2047,$A18,'city centre offline'!$B$2:$B$2047,H$2))</f>
        <v>0.17916596824425862</v>
      </c>
      <c r="I18" s="6">
        <f>(SUMIFS('city centre offline'!$J$2:$J$2047,'overall city offline'!$A$2:$A$2047,$A18,'city centre offline'!$B$2:$B$2047,I$3)*SUMIFS('city centre offline'!$C$2:$C$2047,'city centre offline'!$A$2:$A$2047,$A18,'city centre offline'!$B$2:$B$2047,I$3))/(SUMIFS('city centre offline'!$J$2:$J$2047,'city centre offline'!$A$2:$A$2047,$A18,'city centre offline'!$B$2:$B$2047,I$2))</f>
        <v>0.61912336985510774</v>
      </c>
      <c r="J18" s="6">
        <f>(SUMIFS('city centre offline'!$J$2:$J$2047,'overall city offline'!$A$2:$A$2047,$A18,'city centre offline'!$B$2:$B$2047,J$3)*SUMIFS('city centre offline'!$C$2:$C$2047,'city centre offline'!$A$2:$A$2047,$A18,'city centre offline'!$B$2:$B$2047,J$3))/(SUMIFS('city centre offline'!$J$2:$J$2047,'city centre offline'!$A$2:$A$2047,$A18,'city centre offline'!$B$2:$B$2047,J$2))</f>
        <v>0.53407524022859376</v>
      </c>
      <c r="K18" s="6">
        <f>(SUMIFS('city centre offline'!$J$2:$J$2047,'overall city offline'!$A$2:$A$2047,$A18,'city centre offline'!$B$2:$B$2047,K$3)*SUMIFS('city centre offline'!$C$2:$C$2047,'city centre offline'!$A$2:$A$2047,$A18,'city centre offline'!$B$2:$B$2047,K$3))/(SUMIFS('city centre offline'!$J$2:$J$2047,'city centre offline'!$A$2:$A$2047,$A18,'city centre offline'!$B$2:$B$2047,K$2))</f>
        <v>0.28401403245491114</v>
      </c>
      <c r="L18" s="6">
        <f>(SUMIFS('city centre offline'!$J$2:$J$2047,'overall city offline'!$A$2:$A$2047,$A18,'city centre offline'!$B$2:$B$2047,L$3)*SUMIFS('city centre offline'!$C$2:$C$2047,'city centre offline'!$A$2:$A$2047,$A18,'city centre offline'!$B$2:$B$2047,L$3))/(SUMIFS('city centre offline'!$J$2:$J$2047,'city centre offline'!$A$2:$A$2047,$A18,'city centre offline'!$B$2:$B$2047,L$2))</f>
        <v>0.49653527959975818</v>
      </c>
      <c r="M18" s="6">
        <f>(SUMIFS('city centre offline'!$J$2:$J$2047,'overall city offline'!$A$2:$A$2047,$A18,'city centre offline'!$B$2:$B$2047,M$3)*SUMIFS('city centre offline'!$C$2:$C$2047,'city centre offline'!$A$2:$A$2047,$A18,'city centre offline'!$B$2:$B$2047,M$3))/(SUMIFS('city centre offline'!$J$2:$J$2047,'city centre offline'!$A$2:$A$2047,$A18,'city centre offline'!$B$2:$B$2047,M$2))</f>
        <v>0.35229669256244434</v>
      </c>
      <c r="N18" s="6">
        <f>(SUMIFS('city centre offline'!$J$2:$J$2047,'overall city offline'!$A$2:$A$2047,$A18,'city centre offline'!$B$2:$B$2047,N$3)*SUMIFS('city centre offline'!$C$2:$C$2047,'city centre offline'!$A$2:$A$2047,$A18,'city centre offline'!$B$2:$B$2047,N$3))/(SUMIFS('city centre offline'!$J$2:$J$2047,'city centre offline'!$A$2:$A$2047,$A18,'city centre offline'!$B$2:$B$2047,N$2))</f>
        <v>3.9236273380288567E-2</v>
      </c>
      <c r="O18" s="6">
        <f>(SUMIFS('city centre offline'!$J$2:$J$2047,'overall city offline'!$A$2:$A$2047,$A18,'city centre offline'!$B$2:$B$2047,O$3)*SUMIFS('city centre offline'!$C$2:$C$2047,'city centre offline'!$A$2:$A$2047,$A18,'city centre offline'!$B$2:$B$2047,O$3))/(SUMIFS('city centre offline'!$J$2:$J$2047,'city centre offline'!$A$2:$A$2047,$A18,'city centre offline'!$B$2:$B$2047,O$2))</f>
        <v>4.0038825540177653E-2</v>
      </c>
      <c r="P18" s="6">
        <f>(SUMIFS('city centre offline'!$J$2:$J$2047,'overall city offline'!$A$2:$A$2047,$A18,'city centre offline'!$B$2:$B$2047,P$3)*SUMIFS('city centre offline'!$C$2:$C$2047,'city centre offline'!$A$2:$A$2047,$A18,'city centre offline'!$B$2:$B$2047,P$3))/(SUMIFS('city centre offline'!$J$2:$J$2047,'city centre offline'!$A$2:$A$2047,$A18,'city centre offline'!$B$2:$B$2047,P$2))</f>
        <v>6.5422409903188497E-2</v>
      </c>
      <c r="Q18" s="6">
        <f>(SUMIFS('city centre offline'!$J$2:$J$2047,'overall city offline'!$A$2:$A$2047,$A18,'city centre offline'!$B$2:$B$2047,Q$3)*SUMIFS('city centre offline'!$C$2:$C$2047,'city centre offline'!$A$2:$A$2047,$A18,'city centre offline'!$B$2:$B$2047,Q$3))/(SUMIFS('city centre offline'!$J$2:$J$2047,'city centre offline'!$A$2:$A$2047,$A18,'city centre offline'!$B$2:$B$2047,Q$2))</f>
        <v>0.17504341930165429</v>
      </c>
      <c r="R18" s="6">
        <f>(SUMIFS('city centre offline'!$J$2:$J$2047,'overall city offline'!$A$2:$A$2047,$A18,'city centre offline'!$B$2:$B$2047,R$3)*SUMIFS('city centre offline'!$C$2:$C$2047,'city centre offline'!$A$2:$A$2047,$A18,'city centre offline'!$B$2:$B$2047,R$3))/(SUMIFS('city centre offline'!$J$2:$J$2047,'city centre offline'!$A$2:$A$2047,$A18,'city centre offline'!$B$2:$B$2047,R$2))</f>
        <v>0.57497370316558671</v>
      </c>
      <c r="S18" s="6">
        <f>(SUMIFS('city centre offline'!$J$2:$J$2047,'overall city offline'!$A$2:$A$2047,$A18,'city centre offline'!$B$2:$B$2047,S$3)*SUMIFS('city centre offline'!$C$2:$C$2047,'city centre offline'!$A$2:$A$2047,$A18,'city centre offline'!$B$2:$B$2047,S$3))/(SUMIFS('city centre offline'!$J$2:$J$2047,'city centre offline'!$A$2:$A$2047,$A18,'city centre offline'!$B$2:$B$2047,S$2))</f>
        <v>0.74840447375982877</v>
      </c>
      <c r="T18" s="6">
        <f>(SUMIFS('city centre offline'!$J$2:$J$2047,'overall city offline'!$A$2:$A$2047,$A18,'city centre offline'!$B$2:$B$2047,T$3)*SUMIFS('city centre offline'!$C$2:$C$2047,'city centre offline'!$A$2:$A$2047,$A18,'city centre offline'!$B$2:$B$2047,T$3))/(SUMIFS('city centre offline'!$J$2:$J$2047,'city centre offline'!$A$2:$A$2047,$A18,'city centre offline'!$B$2:$B$2047,T$2))</f>
        <v>0.87998035819684639</v>
      </c>
      <c r="U18" s="6">
        <f>(SUMIFS('city centre offline'!$J$2:$J$2047,'overall city offline'!$A$2:$A$2047,$A18,'city centre offline'!$B$2:$B$2047,U$3)*SUMIFS('city centre offline'!$C$2:$C$2047,'city centre offline'!$A$2:$A$2047,$A18,'city centre offline'!$B$2:$B$2047,U$3))/(SUMIFS('city centre offline'!$J$2:$J$2047,'city centre offline'!$A$2:$A$2047,$A18,'city centre offline'!$B$2:$B$2047,U$2))</f>
        <v>1.1322026675974066</v>
      </c>
      <c r="V18" s="6">
        <f>(SUMIFS('city centre offline'!$J$2:$J$2047,'overall city offline'!$A$2:$A$2047,$A18,'city centre offline'!$B$2:$B$2047,V$3)*SUMIFS('city centre offline'!$C$2:$C$2047,'city centre offline'!$A$2:$A$2047,$A18,'city centre offline'!$B$2:$B$2047,V$3))/(SUMIFS('city centre offline'!$J$2:$J$2047,'city centre offline'!$A$2:$A$2047,$A18,'city centre offline'!$B$2:$B$2047,V$2))</f>
        <v>1.0838008176339429</v>
      </c>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row>
    <row r="19" spans="1:63" x14ac:dyDescent="0.25">
      <c r="A19" s="5" t="s">
        <v>22</v>
      </c>
      <c r="B19" s="6">
        <f>(SUMIFS('city centre offline'!$J$2:$J$2047,'overall city offline'!$A$2:$A$2047,$A19,'city centre offline'!$B$2:$B$2047,B$3)*SUMIFS('city centre offline'!$C$2:$C$2047,'city centre offline'!$A$2:$A$2047,$A19,'city centre offline'!$B$2:$B$2047,B$3))/(SUMIFS('city centre offline'!$J$2:$J$2047,'city centre offline'!$A$2:$A$2047,$A19,'city centre offline'!$B$2:$B$2047,B$2))</f>
        <v>0.90972301308010473</v>
      </c>
      <c r="C19" s="6">
        <f>(SUMIFS('city centre offline'!$J$2:$J$2047,'overall city offline'!$A$2:$A$2047,$A19,'city centre offline'!$B$2:$B$2047,C$3)*SUMIFS('city centre offline'!$C$2:$C$2047,'city centre offline'!$A$2:$A$2047,$A19,'city centre offline'!$B$2:$B$2047,C$3))/(SUMIFS('city centre offline'!$J$2:$J$2047,'city centre offline'!$A$2:$A$2047,$A19,'city centre offline'!$B$2:$B$2047,C$2))</f>
        <v>0.87751422719627092</v>
      </c>
      <c r="D19" s="6">
        <f>(SUMIFS('city centre offline'!$J$2:$J$2047,'overall city offline'!$A$2:$A$2047,$A19,'city centre offline'!$B$2:$B$2047,D$3)*SUMIFS('city centre offline'!$C$2:$C$2047,'city centre offline'!$A$2:$A$2047,$A19,'city centre offline'!$B$2:$B$2047,D$3))/(SUMIFS('city centre offline'!$J$2:$J$2047,'city centre offline'!$A$2:$A$2047,$A19,'city centre offline'!$B$2:$B$2047,D$2))</f>
        <v>0.50536167449578417</v>
      </c>
      <c r="E19" s="6">
        <f>(SUMIFS('city centre offline'!$J$2:$J$2047,'overall city offline'!$A$2:$A$2047,$A19,'city centre offline'!$B$2:$B$2047,E$3)*SUMIFS('city centre offline'!$C$2:$C$2047,'city centre offline'!$A$2:$A$2047,$A19,'city centre offline'!$B$2:$B$2047,E$3))/(SUMIFS('city centre offline'!$J$2:$J$2047,'city centre offline'!$A$2:$A$2047,$A19,'city centre offline'!$B$2:$B$2047,E$2))</f>
        <v>1.4435764924032141E-2</v>
      </c>
      <c r="F19" s="6">
        <f>(SUMIFS('city centre offline'!$J$2:$J$2047,'overall city offline'!$A$2:$A$2047,$A19,'city centre offline'!$B$2:$B$2047,F$3)*SUMIFS('city centre offline'!$C$2:$C$2047,'city centre offline'!$A$2:$A$2047,$A19,'city centre offline'!$B$2:$B$2047,F$3))/(SUMIFS('city centre offline'!$J$2:$J$2047,'city centre offline'!$A$2:$A$2047,$A19,'city centre offline'!$B$2:$B$2047,F$2))</f>
        <v>4.3560659288493474E-2</v>
      </c>
      <c r="G19" s="6">
        <f>(SUMIFS('city centre offline'!$J$2:$J$2047,'overall city offline'!$A$2:$A$2047,$A19,'city centre offline'!$B$2:$B$2047,G$3)*SUMIFS('city centre offline'!$C$2:$C$2047,'city centre offline'!$A$2:$A$2047,$A19,'city centre offline'!$B$2:$B$2047,G$3))/(SUMIFS('city centre offline'!$J$2:$J$2047,'city centre offline'!$A$2:$A$2047,$A19,'city centre offline'!$B$2:$B$2047,G$2))</f>
        <v>0.15210805894655061</v>
      </c>
      <c r="H19" s="6">
        <f>(SUMIFS('city centre offline'!$J$2:$J$2047,'overall city offline'!$A$2:$A$2047,$A19,'city centre offline'!$B$2:$B$2047,H$3)*SUMIFS('city centre offline'!$C$2:$C$2047,'city centre offline'!$A$2:$A$2047,$A19,'city centre offline'!$B$2:$B$2047,H$3))/(SUMIFS('city centre offline'!$J$2:$J$2047,'city centre offline'!$A$2:$A$2047,$A19,'city centre offline'!$B$2:$B$2047,H$2))</f>
        <v>0.52122394755360957</v>
      </c>
      <c r="I19" s="6">
        <f>(SUMIFS('city centre offline'!$J$2:$J$2047,'overall city offline'!$A$2:$A$2047,$A19,'city centre offline'!$B$2:$B$2047,I$3)*SUMIFS('city centre offline'!$C$2:$C$2047,'city centre offline'!$A$2:$A$2047,$A19,'city centre offline'!$B$2:$B$2047,I$3))/(SUMIFS('city centre offline'!$J$2:$J$2047,'city centre offline'!$A$2:$A$2047,$A19,'city centre offline'!$B$2:$B$2047,I$2))</f>
        <v>0.61313558558460057</v>
      </c>
      <c r="J19" s="6">
        <f>(SUMIFS('city centre offline'!$J$2:$J$2047,'overall city offline'!$A$2:$A$2047,$A19,'city centre offline'!$B$2:$B$2047,J$3)*SUMIFS('city centre offline'!$C$2:$C$2047,'city centre offline'!$A$2:$A$2047,$A19,'city centre offline'!$B$2:$B$2047,J$3))/(SUMIFS('city centre offline'!$J$2:$J$2047,'city centre offline'!$A$2:$A$2047,$A19,'city centre offline'!$B$2:$B$2047,J$2))</f>
        <v>0.69703726412283451</v>
      </c>
      <c r="K19" s="6">
        <f>(SUMIFS('city centre offline'!$J$2:$J$2047,'overall city offline'!$A$2:$A$2047,$A19,'city centre offline'!$B$2:$B$2047,K$3)*SUMIFS('city centre offline'!$C$2:$C$2047,'city centre offline'!$A$2:$A$2047,$A19,'city centre offline'!$B$2:$B$2047,K$3))/(SUMIFS('city centre offline'!$J$2:$J$2047,'city centre offline'!$A$2:$A$2047,$A19,'city centre offline'!$B$2:$B$2047,K$2))</f>
        <v>0.77195878731906109</v>
      </c>
      <c r="L19" s="6">
        <f>(SUMIFS('city centre offline'!$J$2:$J$2047,'overall city offline'!$A$2:$A$2047,$A19,'city centre offline'!$B$2:$B$2047,L$3)*SUMIFS('city centre offline'!$C$2:$C$2047,'city centre offline'!$A$2:$A$2047,$A19,'city centre offline'!$B$2:$B$2047,L$3))/(SUMIFS('city centre offline'!$J$2:$J$2047,'city centre offline'!$A$2:$A$2047,$A19,'city centre offline'!$B$2:$B$2047,L$2))</f>
        <v>0.29498116457722756</v>
      </c>
      <c r="M19" s="6">
        <f>(SUMIFS('city centre offline'!$J$2:$J$2047,'overall city offline'!$A$2:$A$2047,$A19,'city centre offline'!$B$2:$B$2047,M$3)*SUMIFS('city centre offline'!$C$2:$C$2047,'city centre offline'!$A$2:$A$2047,$A19,'city centre offline'!$B$2:$B$2047,M$3))/(SUMIFS('city centre offline'!$J$2:$J$2047,'city centre offline'!$A$2:$A$2047,$A19,'city centre offline'!$B$2:$B$2047,M$2))</f>
        <v>0.35795152615483861</v>
      </c>
      <c r="N19" s="6">
        <f>(SUMIFS('city centre offline'!$J$2:$J$2047,'overall city offline'!$A$2:$A$2047,$A19,'city centre offline'!$B$2:$B$2047,N$3)*SUMIFS('city centre offline'!$C$2:$C$2047,'city centre offline'!$A$2:$A$2047,$A19,'city centre offline'!$B$2:$B$2047,N$3))/(SUMIFS('city centre offline'!$J$2:$J$2047,'city centre offline'!$A$2:$A$2047,$A19,'city centre offline'!$B$2:$B$2047,N$2))</f>
        <v>0.11933127083444312</v>
      </c>
      <c r="O19" s="6">
        <f>(SUMIFS('city centre offline'!$J$2:$J$2047,'overall city offline'!$A$2:$A$2047,$A19,'city centre offline'!$B$2:$B$2047,O$3)*SUMIFS('city centre offline'!$C$2:$C$2047,'city centre offline'!$A$2:$A$2047,$A19,'city centre offline'!$B$2:$B$2047,O$3))/(SUMIFS('city centre offline'!$J$2:$J$2047,'city centre offline'!$A$2:$A$2047,$A19,'city centre offline'!$B$2:$B$2047,O$2))</f>
        <v>0.10803313923074882</v>
      </c>
      <c r="P19" s="6">
        <f>(SUMIFS('city centre offline'!$J$2:$J$2047,'overall city offline'!$A$2:$A$2047,$A19,'city centre offline'!$B$2:$B$2047,P$3)*SUMIFS('city centre offline'!$C$2:$C$2047,'city centre offline'!$A$2:$A$2047,$A19,'city centre offline'!$B$2:$B$2047,P$3))/(SUMIFS('city centre offline'!$J$2:$J$2047,'city centre offline'!$A$2:$A$2047,$A19,'city centre offline'!$B$2:$B$2047,P$2))</f>
        <v>0.18861980074019433</v>
      </c>
      <c r="Q19" s="6">
        <f>(SUMIFS('city centre offline'!$J$2:$J$2047,'overall city offline'!$A$2:$A$2047,$A19,'city centre offline'!$B$2:$B$2047,Q$3)*SUMIFS('city centre offline'!$C$2:$C$2047,'city centre offline'!$A$2:$A$2047,$A19,'city centre offline'!$B$2:$B$2047,Q$3))/(SUMIFS('city centre offline'!$J$2:$J$2047,'city centre offline'!$A$2:$A$2047,$A19,'city centre offline'!$B$2:$B$2047,Q$2))</f>
        <v>0.44368858650496629</v>
      </c>
      <c r="R19" s="6">
        <f>(SUMIFS('city centre offline'!$J$2:$J$2047,'overall city offline'!$A$2:$A$2047,$A19,'city centre offline'!$B$2:$B$2047,R$3)*SUMIFS('city centre offline'!$C$2:$C$2047,'city centre offline'!$A$2:$A$2047,$A19,'city centre offline'!$B$2:$B$2047,R$3))/(SUMIFS('city centre offline'!$J$2:$J$2047,'city centre offline'!$A$2:$A$2047,$A19,'city centre offline'!$B$2:$B$2047,R$2))</f>
        <v>0.72996713145450143</v>
      </c>
      <c r="S19" s="6">
        <f>(SUMIFS('city centre offline'!$J$2:$J$2047,'overall city offline'!$A$2:$A$2047,$A19,'city centre offline'!$B$2:$B$2047,S$3)*SUMIFS('city centre offline'!$C$2:$C$2047,'city centre offline'!$A$2:$A$2047,$A19,'city centre offline'!$B$2:$B$2047,S$3))/(SUMIFS('city centre offline'!$J$2:$J$2047,'city centre offline'!$A$2:$A$2047,$A19,'city centre offline'!$B$2:$B$2047,S$2))</f>
        <v>0.81992412923540425</v>
      </c>
      <c r="T19" s="6">
        <f>(SUMIFS('city centre offline'!$J$2:$J$2047,'overall city offline'!$A$2:$A$2047,$A19,'city centre offline'!$B$2:$B$2047,T$3)*SUMIFS('city centre offline'!$C$2:$C$2047,'city centre offline'!$A$2:$A$2047,$A19,'city centre offline'!$B$2:$B$2047,T$3))/(SUMIFS('city centre offline'!$J$2:$J$2047,'city centre offline'!$A$2:$A$2047,$A19,'city centre offline'!$B$2:$B$2047,T$2))</f>
        <v>0.97236600301134979</v>
      </c>
      <c r="U19" s="6">
        <f>(SUMIFS('city centre offline'!$J$2:$J$2047,'overall city offline'!$A$2:$A$2047,$A19,'city centre offline'!$B$2:$B$2047,U$3)*SUMIFS('city centre offline'!$C$2:$C$2047,'city centre offline'!$A$2:$A$2047,$A19,'city centre offline'!$B$2:$B$2047,U$3))/(SUMIFS('city centre offline'!$J$2:$J$2047,'city centre offline'!$A$2:$A$2047,$A19,'city centre offline'!$B$2:$B$2047,U$2))</f>
        <v>0.98766050619033863</v>
      </c>
      <c r="V19" s="6">
        <f>(SUMIFS('city centre offline'!$J$2:$J$2047,'overall city offline'!$A$2:$A$2047,$A19,'city centre offline'!$B$2:$B$2047,V$3)*SUMIFS('city centre offline'!$C$2:$C$2047,'city centre offline'!$A$2:$A$2047,$A19,'city centre offline'!$B$2:$B$2047,V$3))/(SUMIFS('city centre offline'!$J$2:$J$2047,'city centre offline'!$A$2:$A$2047,$A19,'city centre offline'!$B$2:$B$2047,V$2))</f>
        <v>1.0683879404627112</v>
      </c>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row>
    <row r="20" spans="1:63" x14ac:dyDescent="0.25">
      <c r="A20" s="5" t="s">
        <v>23</v>
      </c>
      <c r="B20" s="6">
        <f>(SUMIFS('city centre offline'!$J$2:$J$2047,'overall city offline'!$A$2:$A$2047,$A20,'city centre offline'!$B$2:$B$2047,B$3)*SUMIFS('city centre offline'!$C$2:$C$2047,'city centre offline'!$A$2:$A$2047,$A20,'city centre offline'!$B$2:$B$2047,B$3))/(SUMIFS('city centre offline'!$J$2:$J$2047,'city centre offline'!$A$2:$A$2047,$A20,'city centre offline'!$B$2:$B$2047,B$2))</f>
        <v>0.86073735942280305</v>
      </c>
      <c r="C20" s="6">
        <f>(SUMIFS('city centre offline'!$J$2:$J$2047,'overall city offline'!$A$2:$A$2047,$A20,'city centre offline'!$B$2:$B$2047,C$3)*SUMIFS('city centre offline'!$C$2:$C$2047,'city centre offline'!$A$2:$A$2047,$A20,'city centre offline'!$B$2:$B$2047,C$3))/(SUMIFS('city centre offline'!$J$2:$J$2047,'city centre offline'!$A$2:$A$2047,$A20,'city centre offline'!$B$2:$B$2047,C$2))</f>
        <v>0.92354612697081684</v>
      </c>
      <c r="D20" s="6">
        <f>(SUMIFS('city centre offline'!$J$2:$J$2047,'overall city offline'!$A$2:$A$2047,$A20,'city centre offline'!$B$2:$B$2047,D$3)*SUMIFS('city centre offline'!$C$2:$C$2047,'city centre offline'!$A$2:$A$2047,$A20,'city centre offline'!$B$2:$B$2047,D$3))/(SUMIFS('city centre offline'!$J$2:$J$2047,'city centre offline'!$A$2:$A$2047,$A20,'city centre offline'!$B$2:$B$2047,D$2))</f>
        <v>0.50293619870717254</v>
      </c>
      <c r="E20" s="6">
        <f>(SUMIFS('city centre offline'!$J$2:$J$2047,'overall city offline'!$A$2:$A$2047,$A20,'city centre offline'!$B$2:$B$2047,E$3)*SUMIFS('city centre offline'!$C$2:$C$2047,'city centre offline'!$A$2:$A$2047,$A20,'city centre offline'!$B$2:$B$2047,E$3))/(SUMIFS('city centre offline'!$J$2:$J$2047,'city centre offline'!$A$2:$A$2047,$A20,'city centre offline'!$B$2:$B$2047,E$2))</f>
        <v>1.1453363459124944E-2</v>
      </c>
      <c r="F20" s="6">
        <f>(SUMIFS('city centre offline'!$J$2:$J$2047,'overall city offline'!$A$2:$A$2047,$A20,'city centre offline'!$B$2:$B$2047,F$3)*SUMIFS('city centre offline'!$C$2:$C$2047,'city centre offline'!$A$2:$A$2047,$A20,'city centre offline'!$B$2:$B$2047,F$3))/(SUMIFS('city centre offline'!$J$2:$J$2047,'city centre offline'!$A$2:$A$2047,$A20,'city centre offline'!$B$2:$B$2047,F$2))</f>
        <v>4.060717163300423E-2</v>
      </c>
      <c r="G20" s="6">
        <f>(SUMIFS('city centre offline'!$J$2:$J$2047,'overall city offline'!$A$2:$A$2047,$A20,'city centre offline'!$B$2:$B$2047,G$3)*SUMIFS('city centre offline'!$C$2:$C$2047,'city centre offline'!$A$2:$A$2047,$A20,'city centre offline'!$B$2:$B$2047,G$3))/(SUMIFS('city centre offline'!$J$2:$J$2047,'city centre offline'!$A$2:$A$2047,$A20,'city centre offline'!$B$2:$B$2047,G$2))</f>
        <v>0.10912501658473764</v>
      </c>
      <c r="H20" s="6">
        <f>(SUMIFS('city centre offline'!$J$2:$J$2047,'overall city offline'!$A$2:$A$2047,$A20,'city centre offline'!$B$2:$B$2047,H$3)*SUMIFS('city centre offline'!$C$2:$C$2047,'city centre offline'!$A$2:$A$2047,$A20,'city centre offline'!$B$2:$B$2047,H$3))/(SUMIFS('city centre offline'!$J$2:$J$2047,'city centre offline'!$A$2:$A$2047,$A20,'city centre offline'!$B$2:$B$2047,H$2))</f>
        <v>0.46996346933727851</v>
      </c>
      <c r="I20" s="6">
        <f>(SUMIFS('city centre offline'!$J$2:$J$2047,'overall city offline'!$A$2:$A$2047,$A20,'city centre offline'!$B$2:$B$2047,I$3)*SUMIFS('city centre offline'!$C$2:$C$2047,'city centre offline'!$A$2:$A$2047,$A20,'city centre offline'!$B$2:$B$2047,I$3))/(SUMIFS('city centre offline'!$J$2:$J$2047,'city centre offline'!$A$2:$A$2047,$A20,'city centre offline'!$B$2:$B$2047,I$2))</f>
        <v>0.84439361008696978</v>
      </c>
      <c r="J20" s="6">
        <f>(SUMIFS('city centre offline'!$J$2:$J$2047,'overall city offline'!$A$2:$A$2047,$A20,'city centre offline'!$B$2:$B$2047,J$3)*SUMIFS('city centre offline'!$C$2:$C$2047,'city centre offline'!$A$2:$A$2047,$A20,'city centre offline'!$B$2:$B$2047,J$3))/(SUMIFS('city centre offline'!$J$2:$J$2047,'city centre offline'!$A$2:$A$2047,$A20,'city centre offline'!$B$2:$B$2047,J$2))</f>
        <v>0.72107403618409238</v>
      </c>
      <c r="K20" s="6">
        <f>(SUMIFS('city centre offline'!$J$2:$J$2047,'overall city offline'!$A$2:$A$2047,$A20,'city centre offline'!$B$2:$B$2047,K$3)*SUMIFS('city centre offline'!$C$2:$C$2047,'city centre offline'!$A$2:$A$2047,$A20,'city centre offline'!$B$2:$B$2047,K$3))/(SUMIFS('city centre offline'!$J$2:$J$2047,'city centre offline'!$A$2:$A$2047,$A20,'city centre offline'!$B$2:$B$2047,K$2))</f>
        <v>0.72326955053075881</v>
      </c>
      <c r="L20" s="6">
        <f>(SUMIFS('city centre offline'!$J$2:$J$2047,'overall city offline'!$A$2:$A$2047,$A20,'city centre offline'!$B$2:$B$2047,L$3)*SUMIFS('city centre offline'!$C$2:$C$2047,'city centre offline'!$A$2:$A$2047,$A20,'city centre offline'!$B$2:$B$2047,L$3))/(SUMIFS('city centre offline'!$J$2:$J$2047,'city centre offline'!$A$2:$A$2047,$A20,'city centre offline'!$B$2:$B$2047,L$2))</f>
        <v>0.22744224906866647</v>
      </c>
      <c r="M20" s="6">
        <f>(SUMIFS('city centre offline'!$J$2:$J$2047,'overall city offline'!$A$2:$A$2047,$A20,'city centre offline'!$B$2:$B$2047,M$3)*SUMIFS('city centre offline'!$C$2:$C$2047,'city centre offline'!$A$2:$A$2047,$A20,'city centre offline'!$B$2:$B$2047,M$3))/(SUMIFS('city centre offline'!$J$2:$J$2047,'city centre offline'!$A$2:$A$2047,$A20,'city centre offline'!$B$2:$B$2047,M$2))</f>
        <v>0.32797249131841216</v>
      </c>
      <c r="N20" s="6">
        <f>(SUMIFS('city centre offline'!$J$2:$J$2047,'overall city offline'!$A$2:$A$2047,$A20,'city centre offline'!$B$2:$B$2047,N$3)*SUMIFS('city centre offline'!$C$2:$C$2047,'city centre offline'!$A$2:$A$2047,$A20,'city centre offline'!$B$2:$B$2047,N$3))/(SUMIFS('city centre offline'!$J$2:$J$2047,'city centre offline'!$A$2:$A$2047,$A20,'city centre offline'!$B$2:$B$2047,N$2))</f>
        <v>9.6136795049540535E-2</v>
      </c>
      <c r="O20" s="6">
        <f>(SUMIFS('city centre offline'!$J$2:$J$2047,'overall city offline'!$A$2:$A$2047,$A20,'city centre offline'!$B$2:$B$2047,O$3)*SUMIFS('city centre offline'!$C$2:$C$2047,'city centre offline'!$A$2:$A$2047,$A20,'city centre offline'!$B$2:$B$2047,O$3))/(SUMIFS('city centre offline'!$J$2:$J$2047,'city centre offline'!$A$2:$A$2047,$A20,'city centre offline'!$B$2:$B$2047,O$2))</f>
        <v>9.8938294458470022E-2</v>
      </c>
      <c r="P20" s="6">
        <f>(SUMIFS('city centre offline'!$J$2:$J$2047,'overall city offline'!$A$2:$A$2047,$A20,'city centre offline'!$B$2:$B$2047,P$3)*SUMIFS('city centre offline'!$C$2:$C$2047,'city centre offline'!$A$2:$A$2047,$A20,'city centre offline'!$B$2:$B$2047,P$3))/(SUMIFS('city centre offline'!$J$2:$J$2047,'city centre offline'!$A$2:$A$2047,$A20,'city centre offline'!$B$2:$B$2047,P$2))</f>
        <v>0.13689124683052656</v>
      </c>
      <c r="Q20" s="6">
        <f>(SUMIFS('city centre offline'!$J$2:$J$2047,'overall city offline'!$A$2:$A$2047,$A20,'city centre offline'!$B$2:$B$2047,Q$3)*SUMIFS('city centre offline'!$C$2:$C$2047,'city centre offline'!$A$2:$A$2047,$A20,'city centre offline'!$B$2:$B$2047,Q$3))/(SUMIFS('city centre offline'!$J$2:$J$2047,'city centre offline'!$A$2:$A$2047,$A20,'city centre offline'!$B$2:$B$2047,Q$2))</f>
        <v>0.3599568600633663</v>
      </c>
      <c r="R20" s="6">
        <f>(SUMIFS('city centre offline'!$J$2:$J$2047,'overall city offline'!$A$2:$A$2047,$A20,'city centre offline'!$B$2:$B$2047,R$3)*SUMIFS('city centre offline'!$C$2:$C$2047,'city centre offline'!$A$2:$A$2047,$A20,'city centre offline'!$B$2:$B$2047,R$3))/(SUMIFS('city centre offline'!$J$2:$J$2047,'city centre offline'!$A$2:$A$2047,$A20,'city centre offline'!$B$2:$B$2047,R$2))</f>
        <v>0.62232514575148234</v>
      </c>
      <c r="S20" s="6">
        <f>(SUMIFS('city centre offline'!$J$2:$J$2047,'overall city offline'!$A$2:$A$2047,$A20,'city centre offline'!$B$2:$B$2047,S$3)*SUMIFS('city centre offline'!$C$2:$C$2047,'city centre offline'!$A$2:$A$2047,$A20,'city centre offline'!$B$2:$B$2047,S$3))/(SUMIFS('city centre offline'!$J$2:$J$2047,'city centre offline'!$A$2:$A$2047,$A20,'city centre offline'!$B$2:$B$2047,S$2))</f>
        <v>0.72672611822770883</v>
      </c>
      <c r="T20" s="6">
        <f>(SUMIFS('city centre offline'!$J$2:$J$2047,'overall city offline'!$A$2:$A$2047,$A20,'city centre offline'!$B$2:$B$2047,T$3)*SUMIFS('city centre offline'!$C$2:$C$2047,'city centre offline'!$A$2:$A$2047,$A20,'city centre offline'!$B$2:$B$2047,T$3))/(SUMIFS('city centre offline'!$J$2:$J$2047,'city centre offline'!$A$2:$A$2047,$A20,'city centre offline'!$B$2:$B$2047,T$2))</f>
        <v>0.95810357198977669</v>
      </c>
      <c r="U20" s="6">
        <f>(SUMIFS('city centre offline'!$J$2:$J$2047,'overall city offline'!$A$2:$A$2047,$A20,'city centre offline'!$B$2:$B$2047,U$3)*SUMIFS('city centre offline'!$C$2:$C$2047,'city centre offline'!$A$2:$A$2047,$A20,'city centre offline'!$B$2:$B$2047,U$3))/(SUMIFS('city centre offline'!$J$2:$J$2047,'city centre offline'!$A$2:$A$2047,$A20,'city centre offline'!$B$2:$B$2047,U$2))</f>
        <v>1.2370509889291152</v>
      </c>
      <c r="V20" s="6">
        <f>(SUMIFS('city centre offline'!$J$2:$J$2047,'overall city offline'!$A$2:$A$2047,$A20,'city centre offline'!$B$2:$B$2047,V$3)*SUMIFS('city centre offline'!$C$2:$C$2047,'city centre offline'!$A$2:$A$2047,$A20,'city centre offline'!$B$2:$B$2047,V$3))/(SUMIFS('city centre offline'!$J$2:$J$2047,'city centre offline'!$A$2:$A$2047,$A20,'city centre offline'!$B$2:$B$2047,V$2))</f>
        <v>1.1577941450650797</v>
      </c>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row>
    <row r="21" spans="1:63" x14ac:dyDescent="0.25">
      <c r="A21" s="5" t="s">
        <v>24</v>
      </c>
      <c r="B21" s="6">
        <f>(SUMIFS('city centre offline'!$J$2:$J$2047,'overall city offline'!$A$2:$A$2047,$A21,'city centre offline'!$B$2:$B$2047,B$3)*SUMIFS('city centre offline'!$C$2:$C$2047,'city centre offline'!$A$2:$A$2047,$A21,'city centre offline'!$B$2:$B$2047,B$3))/(SUMIFS('city centre offline'!$J$2:$J$2047,'city centre offline'!$A$2:$A$2047,$A21,'city centre offline'!$B$2:$B$2047,B$2))</f>
        <v>0.91095451972122454</v>
      </c>
      <c r="C21" s="6">
        <f>(SUMIFS('city centre offline'!$J$2:$J$2047,'overall city offline'!$A$2:$A$2047,$A21,'city centre offline'!$B$2:$B$2047,C$3)*SUMIFS('city centre offline'!$C$2:$C$2047,'city centre offline'!$A$2:$A$2047,$A21,'city centre offline'!$B$2:$B$2047,C$3))/(SUMIFS('city centre offline'!$J$2:$J$2047,'city centre offline'!$A$2:$A$2047,$A21,'city centre offline'!$B$2:$B$2047,C$2))</f>
        <v>0.88477846883724787</v>
      </c>
      <c r="D21" s="6">
        <f>(SUMIFS('city centre offline'!$J$2:$J$2047,'overall city offline'!$A$2:$A$2047,$A21,'city centre offline'!$B$2:$B$2047,D$3)*SUMIFS('city centre offline'!$C$2:$C$2047,'city centre offline'!$A$2:$A$2047,$A21,'city centre offline'!$B$2:$B$2047,D$3))/(SUMIFS('city centre offline'!$J$2:$J$2047,'city centre offline'!$A$2:$A$2047,$A21,'city centre offline'!$B$2:$B$2047,D$2))</f>
        <v>0.4859393852797303</v>
      </c>
      <c r="E21" s="6">
        <f>(SUMIFS('city centre offline'!$J$2:$J$2047,'overall city offline'!$A$2:$A$2047,$A21,'city centre offline'!$B$2:$B$2047,E$3)*SUMIFS('city centre offline'!$C$2:$C$2047,'city centre offline'!$A$2:$A$2047,$A21,'city centre offline'!$B$2:$B$2047,E$3))/(SUMIFS('city centre offline'!$J$2:$J$2047,'city centre offline'!$A$2:$A$2047,$A21,'city centre offline'!$B$2:$B$2047,E$2))</f>
        <v>1.8744066662462897E-2</v>
      </c>
      <c r="F21" s="6">
        <f>(SUMIFS('city centre offline'!$J$2:$J$2047,'overall city offline'!$A$2:$A$2047,$A21,'city centre offline'!$B$2:$B$2047,F$3)*SUMIFS('city centre offline'!$C$2:$C$2047,'city centre offline'!$A$2:$A$2047,$A21,'city centre offline'!$B$2:$B$2047,F$3))/(SUMIFS('city centre offline'!$J$2:$J$2047,'city centre offline'!$A$2:$A$2047,$A21,'city centre offline'!$B$2:$B$2047,F$2))</f>
        <v>4.4685257329308066E-2</v>
      </c>
      <c r="G21" s="6">
        <f>(SUMIFS('city centre offline'!$J$2:$J$2047,'overall city offline'!$A$2:$A$2047,$A21,'city centre offline'!$B$2:$B$2047,G$3)*SUMIFS('city centre offline'!$C$2:$C$2047,'city centre offline'!$A$2:$A$2047,$A21,'city centre offline'!$B$2:$B$2047,G$3))/(SUMIFS('city centre offline'!$J$2:$J$2047,'city centre offline'!$A$2:$A$2047,$A21,'city centre offline'!$B$2:$B$2047,G$2))</f>
        <v>0.15850439231437558</v>
      </c>
      <c r="H21" s="6">
        <f>(SUMIFS('city centre offline'!$J$2:$J$2047,'overall city offline'!$A$2:$A$2047,$A21,'city centre offline'!$B$2:$B$2047,H$3)*SUMIFS('city centre offline'!$C$2:$C$2047,'city centre offline'!$A$2:$A$2047,$A21,'city centre offline'!$B$2:$B$2047,H$3))/(SUMIFS('city centre offline'!$J$2:$J$2047,'city centre offline'!$A$2:$A$2047,$A21,'city centre offline'!$B$2:$B$2047,H$2))</f>
        <v>0.5934184027033601</v>
      </c>
      <c r="I21" s="6">
        <f>(SUMIFS('city centre offline'!$J$2:$J$2047,'overall city offline'!$A$2:$A$2047,$A21,'city centre offline'!$B$2:$B$2047,I$3)*SUMIFS('city centre offline'!$C$2:$C$2047,'city centre offline'!$A$2:$A$2047,$A21,'city centre offline'!$B$2:$B$2047,I$3))/(SUMIFS('city centre offline'!$J$2:$J$2047,'city centre offline'!$A$2:$A$2047,$A21,'city centre offline'!$B$2:$B$2047,I$2))</f>
        <v>0.81531418457186888</v>
      </c>
      <c r="J21" s="6">
        <f>(SUMIFS('city centre offline'!$J$2:$J$2047,'overall city offline'!$A$2:$A$2047,$A21,'city centre offline'!$B$2:$B$2047,J$3)*SUMIFS('city centre offline'!$C$2:$C$2047,'city centre offline'!$A$2:$A$2047,$A21,'city centre offline'!$B$2:$B$2047,J$3))/(SUMIFS('city centre offline'!$J$2:$J$2047,'city centre offline'!$A$2:$A$2047,$A21,'city centre offline'!$B$2:$B$2047,J$2))</f>
        <v>0.71951919938885167</v>
      </c>
      <c r="K21" s="6">
        <f>(SUMIFS('city centre offline'!$J$2:$J$2047,'overall city offline'!$A$2:$A$2047,$A21,'city centre offline'!$B$2:$B$2047,K$3)*SUMIFS('city centre offline'!$C$2:$C$2047,'city centre offline'!$A$2:$A$2047,$A21,'city centre offline'!$B$2:$B$2047,K$3))/(SUMIFS('city centre offline'!$J$2:$J$2047,'city centre offline'!$A$2:$A$2047,$A21,'city centre offline'!$B$2:$B$2047,K$2))</f>
        <v>0.74399901589717155</v>
      </c>
      <c r="L21" s="6">
        <f>(SUMIFS('city centre offline'!$J$2:$J$2047,'overall city offline'!$A$2:$A$2047,$A21,'city centre offline'!$B$2:$B$2047,L$3)*SUMIFS('city centre offline'!$C$2:$C$2047,'city centre offline'!$A$2:$A$2047,$A21,'city centre offline'!$B$2:$B$2047,L$3))/(SUMIFS('city centre offline'!$J$2:$J$2047,'city centre offline'!$A$2:$A$2047,$A21,'city centre offline'!$B$2:$B$2047,L$2))</f>
        <v>0.30184190900612851</v>
      </c>
      <c r="M21" s="6">
        <f>(SUMIFS('city centre offline'!$J$2:$J$2047,'overall city offline'!$A$2:$A$2047,$A21,'city centre offline'!$B$2:$B$2047,M$3)*SUMIFS('city centre offline'!$C$2:$C$2047,'city centre offline'!$A$2:$A$2047,$A21,'city centre offline'!$B$2:$B$2047,M$3))/(SUMIFS('city centre offline'!$J$2:$J$2047,'city centre offline'!$A$2:$A$2047,$A21,'city centre offline'!$B$2:$B$2047,M$2))</f>
        <v>0.73625933730408233</v>
      </c>
      <c r="N21" s="6">
        <f>(SUMIFS('city centre offline'!$J$2:$J$2047,'overall city offline'!$A$2:$A$2047,$A21,'city centre offline'!$B$2:$B$2047,N$3)*SUMIFS('city centre offline'!$C$2:$C$2047,'city centre offline'!$A$2:$A$2047,$A21,'city centre offline'!$B$2:$B$2047,N$3))/(SUMIFS('city centre offline'!$J$2:$J$2047,'city centre offline'!$A$2:$A$2047,$A21,'city centre offline'!$B$2:$B$2047,N$2))</f>
        <v>0.12284225458024496</v>
      </c>
      <c r="O21" s="6">
        <f>(SUMIFS('city centre offline'!$J$2:$J$2047,'overall city offline'!$A$2:$A$2047,$A21,'city centre offline'!$B$2:$B$2047,O$3)*SUMIFS('city centre offline'!$C$2:$C$2047,'city centre offline'!$A$2:$A$2047,$A21,'city centre offline'!$B$2:$B$2047,O$3))/(SUMIFS('city centre offline'!$J$2:$J$2047,'city centre offline'!$A$2:$A$2047,$A21,'city centre offline'!$B$2:$B$2047,O$2))</f>
        <v>0.13218984318752919</v>
      </c>
      <c r="P21" s="6">
        <f>(SUMIFS('city centre offline'!$J$2:$J$2047,'overall city offline'!$A$2:$A$2047,$A21,'city centre offline'!$B$2:$B$2047,P$3)*SUMIFS('city centre offline'!$C$2:$C$2047,'city centre offline'!$A$2:$A$2047,$A21,'city centre offline'!$B$2:$B$2047,P$3))/(SUMIFS('city centre offline'!$J$2:$J$2047,'city centre offline'!$A$2:$A$2047,$A21,'city centre offline'!$B$2:$B$2047,P$2))</f>
        <v>0.18759524808597891</v>
      </c>
      <c r="Q21" s="6">
        <f>(SUMIFS('city centre offline'!$J$2:$J$2047,'overall city offline'!$A$2:$A$2047,$A21,'city centre offline'!$B$2:$B$2047,Q$3)*SUMIFS('city centre offline'!$C$2:$C$2047,'city centre offline'!$A$2:$A$2047,$A21,'city centre offline'!$B$2:$B$2047,Q$3))/(SUMIFS('city centre offline'!$J$2:$J$2047,'city centre offline'!$A$2:$A$2047,$A21,'city centre offline'!$B$2:$B$2047,Q$2))</f>
        <v>0.46722059112000686</v>
      </c>
      <c r="R21" s="6">
        <f>(SUMIFS('city centre offline'!$J$2:$J$2047,'overall city offline'!$A$2:$A$2047,$A21,'city centre offline'!$B$2:$B$2047,R$3)*SUMIFS('city centre offline'!$C$2:$C$2047,'city centre offline'!$A$2:$A$2047,$A21,'city centre offline'!$B$2:$B$2047,R$3))/(SUMIFS('city centre offline'!$J$2:$J$2047,'city centre offline'!$A$2:$A$2047,$A21,'city centre offline'!$B$2:$B$2047,R$2))</f>
        <v>0.7914951687073668</v>
      </c>
      <c r="S21" s="6">
        <f>(SUMIFS('city centre offline'!$J$2:$J$2047,'overall city offline'!$A$2:$A$2047,$A21,'city centre offline'!$B$2:$B$2047,S$3)*SUMIFS('city centre offline'!$C$2:$C$2047,'city centre offline'!$A$2:$A$2047,$A21,'city centre offline'!$B$2:$B$2047,S$3))/(SUMIFS('city centre offline'!$J$2:$J$2047,'city centre offline'!$A$2:$A$2047,$A21,'city centre offline'!$B$2:$B$2047,S$2))</f>
        <v>0.84215289960147499</v>
      </c>
      <c r="T21" s="6">
        <f>(SUMIFS('city centre offline'!$J$2:$J$2047,'overall city offline'!$A$2:$A$2047,$A21,'city centre offline'!$B$2:$B$2047,T$3)*SUMIFS('city centre offline'!$C$2:$C$2047,'city centre offline'!$A$2:$A$2047,$A21,'city centre offline'!$B$2:$B$2047,T$3))/(SUMIFS('city centre offline'!$J$2:$J$2047,'city centre offline'!$A$2:$A$2047,$A21,'city centre offline'!$B$2:$B$2047,T$2))</f>
        <v>0.96673041810785343</v>
      </c>
      <c r="U21" s="6">
        <f>(SUMIFS('city centre offline'!$J$2:$J$2047,'overall city offline'!$A$2:$A$2047,$A21,'city centre offline'!$B$2:$B$2047,U$3)*SUMIFS('city centre offline'!$C$2:$C$2047,'city centre offline'!$A$2:$A$2047,$A21,'city centre offline'!$B$2:$B$2047,U$3))/(SUMIFS('city centre offline'!$J$2:$J$2047,'city centre offline'!$A$2:$A$2047,$A21,'city centre offline'!$B$2:$B$2047,U$2))</f>
        <v>1.0425013845671753</v>
      </c>
      <c r="V21" s="6">
        <f>(SUMIFS('city centre offline'!$J$2:$J$2047,'overall city offline'!$A$2:$A$2047,$A21,'city centre offline'!$B$2:$B$2047,V$3)*SUMIFS('city centre offline'!$C$2:$C$2047,'city centre offline'!$A$2:$A$2047,$A21,'city centre offline'!$B$2:$B$2047,V$3))/(SUMIFS('city centre offline'!$J$2:$J$2047,'city centre offline'!$A$2:$A$2047,$A21,'city centre offline'!$B$2:$B$2047,V$2))</f>
        <v>0.93101855410509493</v>
      </c>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row>
    <row r="22" spans="1:63" x14ac:dyDescent="0.25">
      <c r="A22" s="5" t="s">
        <v>25</v>
      </c>
      <c r="B22" s="6">
        <f>(SUMIFS('city centre offline'!$J$2:$J$2047,'overall city offline'!$A$2:$A$2047,$A22,'city centre offline'!$B$2:$B$2047,B$3)*SUMIFS('city centre offline'!$C$2:$C$2047,'city centre offline'!$A$2:$A$2047,$A22,'city centre offline'!$B$2:$B$2047,B$3))/(SUMIFS('city centre offline'!$J$2:$J$2047,'city centre offline'!$A$2:$A$2047,$A22,'city centre offline'!$B$2:$B$2047,B$2))</f>
        <v>0.89956663959590577</v>
      </c>
      <c r="C22" s="6">
        <f>(SUMIFS('city centre offline'!$J$2:$J$2047,'overall city offline'!$A$2:$A$2047,$A22,'city centre offline'!$B$2:$B$2047,C$3)*SUMIFS('city centre offline'!$C$2:$C$2047,'city centre offline'!$A$2:$A$2047,$A22,'city centre offline'!$B$2:$B$2047,C$3))/(SUMIFS('city centre offline'!$J$2:$J$2047,'city centre offline'!$A$2:$A$2047,$A22,'city centre offline'!$B$2:$B$2047,C$2))</f>
        <v>0.96888897987452671</v>
      </c>
      <c r="D22" s="6">
        <f>(SUMIFS('city centre offline'!$J$2:$J$2047,'overall city offline'!$A$2:$A$2047,$A22,'city centre offline'!$B$2:$B$2047,D$3)*SUMIFS('city centre offline'!$C$2:$C$2047,'city centre offline'!$A$2:$A$2047,$A22,'city centre offline'!$B$2:$B$2047,D$3))/(SUMIFS('city centre offline'!$J$2:$J$2047,'city centre offline'!$A$2:$A$2047,$A22,'city centre offline'!$B$2:$B$2047,D$2))</f>
        <v>0.50695953644000968</v>
      </c>
      <c r="E22" s="6">
        <f>(SUMIFS('city centre offline'!$J$2:$J$2047,'overall city offline'!$A$2:$A$2047,$A22,'city centre offline'!$B$2:$B$2047,E$3)*SUMIFS('city centre offline'!$C$2:$C$2047,'city centre offline'!$A$2:$A$2047,$A22,'city centre offline'!$B$2:$B$2047,E$3))/(SUMIFS('city centre offline'!$J$2:$J$2047,'city centre offline'!$A$2:$A$2047,$A22,'city centre offline'!$B$2:$B$2047,E$2))</f>
        <v>7.5444961833078979E-3</v>
      </c>
      <c r="F22" s="6">
        <f>(SUMIFS('city centre offline'!$J$2:$J$2047,'overall city offline'!$A$2:$A$2047,$A22,'city centre offline'!$B$2:$B$2047,F$3)*SUMIFS('city centre offline'!$C$2:$C$2047,'city centre offline'!$A$2:$A$2047,$A22,'city centre offline'!$B$2:$B$2047,F$3))/(SUMIFS('city centre offline'!$J$2:$J$2047,'city centre offline'!$A$2:$A$2047,$A22,'city centre offline'!$B$2:$B$2047,F$2))</f>
        <v>2.1254292019221927E-2</v>
      </c>
      <c r="G22" s="6">
        <f>(SUMIFS('city centre offline'!$J$2:$J$2047,'overall city offline'!$A$2:$A$2047,$A22,'city centre offline'!$B$2:$B$2047,G$3)*SUMIFS('city centre offline'!$C$2:$C$2047,'city centre offline'!$A$2:$A$2047,$A22,'city centre offline'!$B$2:$B$2047,G$3))/(SUMIFS('city centre offline'!$J$2:$J$2047,'city centre offline'!$A$2:$A$2047,$A22,'city centre offline'!$B$2:$B$2047,G$2))</f>
        <v>8.1346378220950116E-2</v>
      </c>
      <c r="H22" s="6">
        <f>(SUMIFS('city centre offline'!$J$2:$J$2047,'overall city offline'!$A$2:$A$2047,$A22,'city centre offline'!$B$2:$B$2047,H$3)*SUMIFS('city centre offline'!$C$2:$C$2047,'city centre offline'!$A$2:$A$2047,$A22,'city centre offline'!$B$2:$B$2047,H$3))/(SUMIFS('city centre offline'!$J$2:$J$2047,'city centre offline'!$A$2:$A$2047,$A22,'city centre offline'!$B$2:$B$2047,H$2))</f>
        <v>0.52627601734844476</v>
      </c>
      <c r="I22" s="6">
        <f>(SUMIFS('city centre offline'!$J$2:$J$2047,'overall city offline'!$A$2:$A$2047,$A22,'city centre offline'!$B$2:$B$2047,I$3)*SUMIFS('city centre offline'!$C$2:$C$2047,'city centre offline'!$A$2:$A$2047,$A22,'city centre offline'!$B$2:$B$2047,I$3))/(SUMIFS('city centre offline'!$J$2:$J$2047,'city centre offline'!$A$2:$A$2047,$A22,'city centre offline'!$B$2:$B$2047,I$2))</f>
        <v>0.80060424052795975</v>
      </c>
      <c r="J22" s="6">
        <f>(SUMIFS('city centre offline'!$J$2:$J$2047,'overall city offline'!$A$2:$A$2047,$A22,'city centre offline'!$B$2:$B$2047,J$3)*SUMIFS('city centre offline'!$C$2:$C$2047,'city centre offline'!$A$2:$A$2047,$A22,'city centre offline'!$B$2:$B$2047,J$3))/(SUMIFS('city centre offline'!$J$2:$J$2047,'city centre offline'!$A$2:$A$2047,$A22,'city centre offline'!$B$2:$B$2047,J$2))</f>
        <v>0.69742621500181712</v>
      </c>
      <c r="K22" s="6">
        <f>(SUMIFS('city centre offline'!$J$2:$J$2047,'overall city offline'!$A$2:$A$2047,$A22,'city centre offline'!$B$2:$B$2047,K$3)*SUMIFS('city centre offline'!$C$2:$C$2047,'city centre offline'!$A$2:$A$2047,$A22,'city centre offline'!$B$2:$B$2047,K$3))/(SUMIFS('city centre offline'!$J$2:$J$2047,'city centre offline'!$A$2:$A$2047,$A22,'city centre offline'!$B$2:$B$2047,K$2))</f>
        <v>0.77116889642767683</v>
      </c>
      <c r="L22" s="6">
        <f>(SUMIFS('city centre offline'!$J$2:$J$2047,'overall city offline'!$A$2:$A$2047,$A22,'city centre offline'!$B$2:$B$2047,L$3)*SUMIFS('city centre offline'!$C$2:$C$2047,'city centre offline'!$A$2:$A$2047,$A22,'city centre offline'!$B$2:$B$2047,L$3))/(SUMIFS('city centre offline'!$J$2:$J$2047,'city centre offline'!$A$2:$A$2047,$A22,'city centre offline'!$B$2:$B$2047,L$2))</f>
        <v>0.16247949260160968</v>
      </c>
      <c r="M22" s="6">
        <f>(SUMIFS('city centre offline'!$J$2:$J$2047,'overall city offline'!$A$2:$A$2047,$A22,'city centre offline'!$B$2:$B$2047,M$3)*SUMIFS('city centre offline'!$C$2:$C$2047,'city centre offline'!$A$2:$A$2047,$A22,'city centre offline'!$B$2:$B$2047,M$3))/(SUMIFS('city centre offline'!$J$2:$J$2047,'city centre offline'!$A$2:$A$2047,$A22,'city centre offline'!$B$2:$B$2047,M$2))</f>
        <v>0.33871547510820998</v>
      </c>
      <c r="N22" s="6">
        <f>(SUMIFS('city centre offline'!$J$2:$J$2047,'overall city offline'!$A$2:$A$2047,$A22,'city centre offline'!$B$2:$B$2047,N$3)*SUMIFS('city centre offline'!$C$2:$C$2047,'city centre offline'!$A$2:$A$2047,$A22,'city centre offline'!$B$2:$B$2047,N$3))/(SUMIFS('city centre offline'!$J$2:$J$2047,'city centre offline'!$A$2:$A$2047,$A22,'city centre offline'!$B$2:$B$2047,N$2))</f>
        <v>5.6193329537414474E-2</v>
      </c>
      <c r="O22" s="6">
        <f>(SUMIFS('city centre offline'!$J$2:$J$2047,'overall city offline'!$A$2:$A$2047,$A22,'city centre offline'!$B$2:$B$2047,O$3)*SUMIFS('city centre offline'!$C$2:$C$2047,'city centre offline'!$A$2:$A$2047,$A22,'city centre offline'!$B$2:$B$2047,O$3))/(SUMIFS('city centre offline'!$J$2:$J$2047,'city centre offline'!$A$2:$A$2047,$A22,'city centre offline'!$B$2:$B$2047,O$2))</f>
        <v>5.8840699963104037E-2</v>
      </c>
      <c r="P22" s="6">
        <f>(SUMIFS('city centre offline'!$J$2:$J$2047,'overall city offline'!$A$2:$A$2047,$A22,'city centre offline'!$B$2:$B$2047,P$3)*SUMIFS('city centre offline'!$C$2:$C$2047,'city centre offline'!$A$2:$A$2047,$A22,'city centre offline'!$B$2:$B$2047,P$3))/(SUMIFS('city centre offline'!$J$2:$J$2047,'city centre offline'!$A$2:$A$2047,$A22,'city centre offline'!$B$2:$B$2047,P$2))</f>
        <v>8.1459572528154042E-2</v>
      </c>
      <c r="Q22" s="6">
        <f>(SUMIFS('city centre offline'!$J$2:$J$2047,'overall city offline'!$A$2:$A$2047,$A22,'city centre offline'!$B$2:$B$2047,Q$3)*SUMIFS('city centre offline'!$C$2:$C$2047,'city centre offline'!$A$2:$A$2047,$A22,'city centre offline'!$B$2:$B$2047,Q$3))/(SUMIFS('city centre offline'!$J$2:$J$2047,'city centre offline'!$A$2:$A$2047,$A22,'city centre offline'!$B$2:$B$2047,Q$2))</f>
        <v>0.27242084774122283</v>
      </c>
      <c r="R22" s="6">
        <f>(SUMIFS('city centre offline'!$J$2:$J$2047,'overall city offline'!$A$2:$A$2047,$A22,'city centre offline'!$B$2:$B$2047,R$3)*SUMIFS('city centre offline'!$C$2:$C$2047,'city centre offline'!$A$2:$A$2047,$A22,'city centre offline'!$B$2:$B$2047,R$3))/(SUMIFS('city centre offline'!$J$2:$J$2047,'city centre offline'!$A$2:$A$2047,$A22,'city centre offline'!$B$2:$B$2047,R$2))</f>
        <v>0.61558932254038923</v>
      </c>
      <c r="S22" s="6">
        <f>(SUMIFS('city centre offline'!$J$2:$J$2047,'overall city offline'!$A$2:$A$2047,$A22,'city centre offline'!$B$2:$B$2047,S$3)*SUMIFS('city centre offline'!$C$2:$C$2047,'city centre offline'!$A$2:$A$2047,$A22,'city centre offline'!$B$2:$B$2047,S$3))/(SUMIFS('city centre offline'!$J$2:$J$2047,'city centre offline'!$A$2:$A$2047,$A22,'city centre offline'!$B$2:$B$2047,S$2))</f>
        <v>0.76563431526646597</v>
      </c>
      <c r="T22" s="6">
        <f>(SUMIFS('city centre offline'!$J$2:$J$2047,'overall city offline'!$A$2:$A$2047,$A22,'city centre offline'!$B$2:$B$2047,T$3)*SUMIFS('city centre offline'!$C$2:$C$2047,'city centre offline'!$A$2:$A$2047,$A22,'city centre offline'!$B$2:$B$2047,T$3))/(SUMIFS('city centre offline'!$J$2:$J$2047,'city centre offline'!$A$2:$A$2047,$A22,'city centre offline'!$B$2:$B$2047,T$2))</f>
        <v>0.99836373336389062</v>
      </c>
      <c r="U22" s="6">
        <f>(SUMIFS('city centre offline'!$J$2:$J$2047,'overall city offline'!$A$2:$A$2047,$A22,'city centre offline'!$B$2:$B$2047,U$3)*SUMIFS('city centre offline'!$C$2:$C$2047,'city centre offline'!$A$2:$A$2047,$A22,'city centre offline'!$B$2:$B$2047,U$3))/(SUMIFS('city centre offline'!$J$2:$J$2047,'city centre offline'!$A$2:$A$2047,$A22,'city centre offline'!$B$2:$B$2047,U$2))</f>
        <v>1.1364339481468704</v>
      </c>
      <c r="V22" s="6">
        <f>(SUMIFS('city centre offline'!$J$2:$J$2047,'overall city offline'!$A$2:$A$2047,$A22,'city centre offline'!$B$2:$B$2047,V$3)*SUMIFS('city centre offline'!$C$2:$C$2047,'city centre offline'!$A$2:$A$2047,$A22,'city centre offline'!$B$2:$B$2047,V$3))/(SUMIFS('city centre offline'!$J$2:$J$2047,'city centre offline'!$A$2:$A$2047,$A22,'city centre offline'!$B$2:$B$2047,V$2))</f>
        <v>1.073052373310166</v>
      </c>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row>
    <row r="23" spans="1:63" x14ac:dyDescent="0.25">
      <c r="A23" s="5" t="s">
        <v>26</v>
      </c>
      <c r="B23" s="6">
        <f>(SUMIFS('city centre offline'!$J$2:$J$2047,'overall city offline'!$A$2:$A$2047,$A23,'city centre offline'!$B$2:$B$2047,B$3)*SUMIFS('city centre offline'!$C$2:$C$2047,'city centre offline'!$A$2:$A$2047,$A23,'city centre offline'!$B$2:$B$2047,B$3))/(SUMIFS('city centre offline'!$J$2:$J$2047,'city centre offline'!$A$2:$A$2047,$A23,'city centre offline'!$B$2:$B$2047,B$2))</f>
        <v>0.98075200305177157</v>
      </c>
      <c r="C23" s="6">
        <f>(SUMIFS('city centre offline'!$J$2:$J$2047,'overall city offline'!$A$2:$A$2047,$A23,'city centre offline'!$B$2:$B$2047,C$3)*SUMIFS('city centre offline'!$C$2:$C$2047,'city centre offline'!$A$2:$A$2047,$A23,'city centre offline'!$B$2:$B$2047,C$3))/(SUMIFS('city centre offline'!$J$2:$J$2047,'city centre offline'!$A$2:$A$2047,$A23,'city centre offline'!$B$2:$B$2047,C$2))</f>
        <v>1.06998127578971</v>
      </c>
      <c r="D23" s="6">
        <f>(SUMIFS('city centre offline'!$J$2:$J$2047,'overall city offline'!$A$2:$A$2047,$A23,'city centre offline'!$B$2:$B$2047,D$3)*SUMIFS('city centre offline'!$C$2:$C$2047,'city centre offline'!$A$2:$A$2047,$A23,'city centre offline'!$B$2:$B$2047,D$3))/(SUMIFS('city centre offline'!$J$2:$J$2047,'city centre offline'!$A$2:$A$2047,$A23,'city centre offline'!$B$2:$B$2047,D$2))</f>
        <v>0.62767969435953397</v>
      </c>
      <c r="E23" s="6">
        <f>(SUMIFS('city centre offline'!$J$2:$J$2047,'overall city offline'!$A$2:$A$2047,$A23,'city centre offline'!$B$2:$B$2047,E$3)*SUMIFS('city centre offline'!$C$2:$C$2047,'city centre offline'!$A$2:$A$2047,$A23,'city centre offline'!$B$2:$B$2047,E$3))/(SUMIFS('city centre offline'!$J$2:$J$2047,'city centre offline'!$A$2:$A$2047,$A23,'city centre offline'!$B$2:$B$2047,E$2))</f>
        <v>5.2566897867807334E-2</v>
      </c>
      <c r="F23" s="6">
        <f>(SUMIFS('city centre offline'!$J$2:$J$2047,'overall city offline'!$A$2:$A$2047,$A23,'city centre offline'!$B$2:$B$2047,F$3)*SUMIFS('city centre offline'!$C$2:$C$2047,'city centre offline'!$A$2:$A$2047,$A23,'city centre offline'!$B$2:$B$2047,F$3))/(SUMIFS('city centre offline'!$J$2:$J$2047,'city centre offline'!$A$2:$A$2047,$A23,'city centre offline'!$B$2:$B$2047,F$2))</f>
        <v>8.2406527517081274E-2</v>
      </c>
      <c r="G23" s="6">
        <f>(SUMIFS('city centre offline'!$J$2:$J$2047,'overall city offline'!$A$2:$A$2047,$A23,'city centre offline'!$B$2:$B$2047,G$3)*SUMIFS('city centre offline'!$C$2:$C$2047,'city centre offline'!$A$2:$A$2047,$A23,'city centre offline'!$B$2:$B$2047,G$3))/(SUMIFS('city centre offline'!$J$2:$J$2047,'city centre offline'!$A$2:$A$2047,$A23,'city centre offline'!$B$2:$B$2047,G$2))</f>
        <v>0.2249389360146451</v>
      </c>
      <c r="H23" s="6">
        <f>(SUMIFS('city centre offline'!$J$2:$J$2047,'overall city offline'!$A$2:$A$2047,$A23,'city centre offline'!$B$2:$B$2047,H$3)*SUMIFS('city centre offline'!$C$2:$C$2047,'city centre offline'!$A$2:$A$2047,$A23,'city centre offline'!$B$2:$B$2047,H$3))/(SUMIFS('city centre offline'!$J$2:$J$2047,'city centre offline'!$A$2:$A$2047,$A23,'city centre offline'!$B$2:$B$2047,H$2))</f>
        <v>0.86029268575384277</v>
      </c>
      <c r="I23" s="6">
        <f>(SUMIFS('city centre offline'!$J$2:$J$2047,'overall city offline'!$A$2:$A$2047,$A23,'city centre offline'!$B$2:$B$2047,I$3)*SUMIFS('city centre offline'!$C$2:$C$2047,'city centre offline'!$A$2:$A$2047,$A23,'city centre offline'!$B$2:$B$2047,I$3))/(SUMIFS('city centre offline'!$J$2:$J$2047,'city centre offline'!$A$2:$A$2047,$A23,'city centre offline'!$B$2:$B$2047,I$2))</f>
        <v>1.0307207061362935</v>
      </c>
      <c r="J23" s="6">
        <f>(SUMIFS('city centre offline'!$J$2:$J$2047,'overall city offline'!$A$2:$A$2047,$A23,'city centre offline'!$B$2:$B$2047,J$3)*SUMIFS('city centre offline'!$C$2:$C$2047,'city centre offline'!$A$2:$A$2047,$A23,'city centre offline'!$B$2:$B$2047,J$3))/(SUMIFS('city centre offline'!$J$2:$J$2047,'city centre offline'!$A$2:$A$2047,$A23,'city centre offline'!$B$2:$B$2047,J$2))</f>
        <v>0.89743844122829131</v>
      </c>
      <c r="K23" s="6">
        <f>(SUMIFS('city centre offline'!$J$2:$J$2047,'overall city offline'!$A$2:$A$2047,$A23,'city centre offline'!$B$2:$B$2047,K$3)*SUMIFS('city centre offline'!$C$2:$C$2047,'city centre offline'!$A$2:$A$2047,$A23,'city centre offline'!$B$2:$B$2047,K$3))/(SUMIFS('city centre offline'!$J$2:$J$2047,'city centre offline'!$A$2:$A$2047,$A23,'city centre offline'!$B$2:$B$2047,K$2))</f>
        <v>0.77891584512723899</v>
      </c>
      <c r="L23" s="6">
        <f>(SUMIFS('city centre offline'!$J$2:$J$2047,'overall city offline'!$A$2:$A$2047,$A23,'city centre offline'!$B$2:$B$2047,L$3)*SUMIFS('city centre offline'!$C$2:$C$2047,'city centre offline'!$A$2:$A$2047,$A23,'city centre offline'!$B$2:$B$2047,L$3))/(SUMIFS('city centre offline'!$J$2:$J$2047,'city centre offline'!$A$2:$A$2047,$A23,'city centre offline'!$B$2:$B$2047,L$2))</f>
        <v>0.30637863394367554</v>
      </c>
      <c r="M23" s="6">
        <f>(SUMIFS('city centre offline'!$J$2:$J$2047,'overall city offline'!$A$2:$A$2047,$A23,'city centre offline'!$B$2:$B$2047,M$3)*SUMIFS('city centre offline'!$C$2:$C$2047,'city centre offline'!$A$2:$A$2047,$A23,'city centre offline'!$B$2:$B$2047,M$3))/(SUMIFS('city centre offline'!$J$2:$J$2047,'city centre offline'!$A$2:$A$2047,$A23,'city centre offline'!$B$2:$B$2047,M$2))</f>
        <v>0.45630256474409436</v>
      </c>
      <c r="N23" s="6">
        <f>(SUMIFS('city centre offline'!$J$2:$J$2047,'overall city offline'!$A$2:$A$2047,$A23,'city centre offline'!$B$2:$B$2047,N$3)*SUMIFS('city centre offline'!$C$2:$C$2047,'city centre offline'!$A$2:$A$2047,$A23,'city centre offline'!$B$2:$B$2047,N$3))/(SUMIFS('city centre offline'!$J$2:$J$2047,'city centre offline'!$A$2:$A$2047,$A23,'city centre offline'!$B$2:$B$2047,N$2))</f>
        <v>0.226421287535889</v>
      </c>
      <c r="O23" s="6">
        <f>(SUMIFS('city centre offline'!$J$2:$J$2047,'overall city offline'!$A$2:$A$2047,$A23,'city centre offline'!$B$2:$B$2047,O$3)*SUMIFS('city centre offline'!$C$2:$C$2047,'city centre offline'!$A$2:$A$2047,$A23,'city centre offline'!$B$2:$B$2047,O$3))/(SUMIFS('city centre offline'!$J$2:$J$2047,'city centre offline'!$A$2:$A$2047,$A23,'city centre offline'!$B$2:$B$2047,O$2))</f>
        <v>0.20041456334983845</v>
      </c>
      <c r="P23" s="6">
        <f>(SUMIFS('city centre offline'!$J$2:$J$2047,'overall city offline'!$A$2:$A$2047,$A23,'city centre offline'!$B$2:$B$2047,P$3)*SUMIFS('city centre offline'!$C$2:$C$2047,'city centre offline'!$A$2:$A$2047,$A23,'city centre offline'!$B$2:$B$2047,P$3))/(SUMIFS('city centre offline'!$J$2:$J$2047,'city centre offline'!$A$2:$A$2047,$A23,'city centre offline'!$B$2:$B$2047,P$2))</f>
        <v>0.26306783282838808</v>
      </c>
      <c r="Q23" s="6">
        <f>(SUMIFS('city centre offline'!$J$2:$J$2047,'overall city offline'!$A$2:$A$2047,$A23,'city centre offline'!$B$2:$B$2047,Q$3)*SUMIFS('city centre offline'!$C$2:$C$2047,'city centre offline'!$A$2:$A$2047,$A23,'city centre offline'!$B$2:$B$2047,Q$3))/(SUMIFS('city centre offline'!$J$2:$J$2047,'city centre offline'!$A$2:$A$2047,$A23,'city centre offline'!$B$2:$B$2047,Q$2))</f>
        <v>0.53029698624863375</v>
      </c>
      <c r="R23" s="6">
        <f>(SUMIFS('city centre offline'!$J$2:$J$2047,'overall city offline'!$A$2:$A$2047,$A23,'city centre offline'!$B$2:$B$2047,R$3)*SUMIFS('city centre offline'!$C$2:$C$2047,'city centre offline'!$A$2:$A$2047,$A23,'city centre offline'!$B$2:$B$2047,R$3))/(SUMIFS('city centre offline'!$J$2:$J$2047,'city centre offline'!$A$2:$A$2047,$A23,'city centre offline'!$B$2:$B$2047,R$2))</f>
        <v>1.0243467713748362</v>
      </c>
      <c r="S23" s="6">
        <f>(SUMIFS('city centre offline'!$J$2:$J$2047,'overall city offline'!$A$2:$A$2047,$A23,'city centre offline'!$B$2:$B$2047,S$3)*SUMIFS('city centre offline'!$C$2:$C$2047,'city centre offline'!$A$2:$A$2047,$A23,'city centre offline'!$B$2:$B$2047,S$3))/(SUMIFS('city centre offline'!$J$2:$J$2047,'city centre offline'!$A$2:$A$2047,$A23,'city centre offline'!$B$2:$B$2047,S$2))</f>
        <v>1.1752474674700739</v>
      </c>
      <c r="T23" s="6">
        <f>(SUMIFS('city centre offline'!$J$2:$J$2047,'overall city offline'!$A$2:$A$2047,$A23,'city centre offline'!$B$2:$B$2047,T$3)*SUMIFS('city centre offline'!$C$2:$C$2047,'city centre offline'!$A$2:$A$2047,$A23,'city centre offline'!$B$2:$B$2047,T$3))/(SUMIFS('city centre offline'!$J$2:$J$2047,'city centre offline'!$A$2:$A$2047,$A23,'city centre offline'!$B$2:$B$2047,T$2))</f>
        <v>1.3829408873604945</v>
      </c>
      <c r="U23" s="6">
        <f>(SUMIFS('city centre offline'!$J$2:$J$2047,'overall city offline'!$A$2:$A$2047,$A23,'city centre offline'!$B$2:$B$2047,U$3)*SUMIFS('city centre offline'!$C$2:$C$2047,'city centre offline'!$A$2:$A$2047,$A23,'city centre offline'!$B$2:$B$2047,U$3))/(SUMIFS('city centre offline'!$J$2:$J$2047,'city centre offline'!$A$2:$A$2047,$A23,'city centre offline'!$B$2:$B$2047,U$2))</f>
        <v>1.3265396006923331</v>
      </c>
      <c r="V23" s="6">
        <f>(SUMIFS('city centre offline'!$J$2:$J$2047,'overall city offline'!$A$2:$A$2047,$A23,'city centre offline'!$B$2:$B$2047,V$3)*SUMIFS('city centre offline'!$C$2:$C$2047,'city centre offline'!$A$2:$A$2047,$A23,'city centre offline'!$B$2:$B$2047,V$3))/(SUMIFS('city centre offline'!$J$2:$J$2047,'city centre offline'!$A$2:$A$2047,$A23,'city centre offline'!$B$2:$B$2047,V$2))</f>
        <v>1.3148634963959969</v>
      </c>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row>
    <row r="24" spans="1:63" x14ac:dyDescent="0.25">
      <c r="A24" s="5" t="s">
        <v>27</v>
      </c>
      <c r="B24" s="6">
        <f>(SUMIFS('city centre offline'!$J$2:$J$2047,'overall city offline'!$A$2:$A$2047,$A24,'city centre offline'!$B$2:$B$2047,B$3)*SUMIFS('city centre offline'!$C$2:$C$2047,'city centre offline'!$A$2:$A$2047,$A24,'city centre offline'!$B$2:$B$2047,B$3))/(SUMIFS('city centre offline'!$J$2:$J$2047,'city centre offline'!$A$2:$A$2047,$A24,'city centre offline'!$B$2:$B$2047,B$2))</f>
        <v>0.91661202832949817</v>
      </c>
      <c r="C24" s="6">
        <f>(SUMIFS('city centre offline'!$J$2:$J$2047,'overall city offline'!$A$2:$A$2047,$A24,'city centre offline'!$B$2:$B$2047,C$3)*SUMIFS('city centre offline'!$C$2:$C$2047,'city centre offline'!$A$2:$A$2047,$A24,'city centre offline'!$B$2:$B$2047,C$3))/(SUMIFS('city centre offline'!$J$2:$J$2047,'city centre offline'!$A$2:$A$2047,$A24,'city centre offline'!$B$2:$B$2047,C$2))</f>
        <v>0.96155574321503823</v>
      </c>
      <c r="D24" s="6">
        <f>(SUMIFS('city centre offline'!$J$2:$J$2047,'overall city offline'!$A$2:$A$2047,$A24,'city centre offline'!$B$2:$B$2047,D$3)*SUMIFS('city centre offline'!$C$2:$C$2047,'city centre offline'!$A$2:$A$2047,$A24,'city centre offline'!$B$2:$B$2047,D$3))/(SUMIFS('city centre offline'!$J$2:$J$2047,'city centre offline'!$A$2:$A$2047,$A24,'city centre offline'!$B$2:$B$2047,D$2))</f>
        <v>0.55677964918642942</v>
      </c>
      <c r="E24" s="6">
        <f>(SUMIFS('city centre offline'!$J$2:$J$2047,'overall city offline'!$A$2:$A$2047,$A24,'city centre offline'!$B$2:$B$2047,E$3)*SUMIFS('city centre offline'!$C$2:$C$2047,'city centre offline'!$A$2:$A$2047,$A24,'city centre offline'!$B$2:$B$2047,E$3))/(SUMIFS('city centre offline'!$J$2:$J$2047,'city centre offline'!$A$2:$A$2047,$A24,'city centre offline'!$B$2:$B$2047,E$2))</f>
        <v>5.4462432782551029E-3</v>
      </c>
      <c r="F24" s="6">
        <f>(SUMIFS('city centre offline'!$J$2:$J$2047,'overall city offline'!$A$2:$A$2047,$A24,'city centre offline'!$B$2:$B$2047,F$3)*SUMIFS('city centre offline'!$C$2:$C$2047,'city centre offline'!$A$2:$A$2047,$A24,'city centre offline'!$B$2:$B$2047,F$3))/(SUMIFS('city centre offline'!$J$2:$J$2047,'city centre offline'!$A$2:$A$2047,$A24,'city centre offline'!$B$2:$B$2047,F$2))</f>
        <v>1.4526449258940142E-2</v>
      </c>
      <c r="G24" s="6">
        <f>(SUMIFS('city centre offline'!$J$2:$J$2047,'overall city offline'!$A$2:$A$2047,$A24,'city centre offline'!$B$2:$B$2047,G$3)*SUMIFS('city centre offline'!$C$2:$C$2047,'city centre offline'!$A$2:$A$2047,$A24,'city centre offline'!$B$2:$B$2047,G$3))/(SUMIFS('city centre offline'!$J$2:$J$2047,'city centre offline'!$A$2:$A$2047,$A24,'city centre offline'!$B$2:$B$2047,G$2))</f>
        <v>3.6922122922300057E-2</v>
      </c>
      <c r="H24" s="6">
        <f>(SUMIFS('city centre offline'!$J$2:$J$2047,'overall city offline'!$A$2:$A$2047,$A24,'city centre offline'!$B$2:$B$2047,H$3)*SUMIFS('city centre offline'!$C$2:$C$2047,'city centre offline'!$A$2:$A$2047,$A24,'city centre offline'!$B$2:$B$2047,H$3))/(SUMIFS('city centre offline'!$J$2:$J$2047,'city centre offline'!$A$2:$A$2047,$A24,'city centre offline'!$B$2:$B$2047,H$2))</f>
        <v>0.50688230402257595</v>
      </c>
      <c r="I24" s="6">
        <f>(SUMIFS('city centre offline'!$J$2:$J$2047,'overall city offline'!$A$2:$A$2047,$A24,'city centre offline'!$B$2:$B$2047,I$3)*SUMIFS('city centre offline'!$C$2:$C$2047,'city centre offline'!$A$2:$A$2047,$A24,'city centre offline'!$B$2:$B$2047,I$3))/(SUMIFS('city centre offline'!$J$2:$J$2047,'city centre offline'!$A$2:$A$2047,$A24,'city centre offline'!$B$2:$B$2047,I$2))</f>
        <v>0.88041715359684292</v>
      </c>
      <c r="J24" s="6">
        <f>(SUMIFS('city centre offline'!$J$2:$J$2047,'overall city offline'!$A$2:$A$2047,$A24,'city centre offline'!$B$2:$B$2047,J$3)*SUMIFS('city centre offline'!$C$2:$C$2047,'city centre offline'!$A$2:$A$2047,$A24,'city centre offline'!$B$2:$B$2047,J$3))/(SUMIFS('city centre offline'!$J$2:$J$2047,'city centre offline'!$A$2:$A$2047,$A24,'city centre offline'!$B$2:$B$2047,J$2))</f>
        <v>0.80765557603412241</v>
      </c>
      <c r="K24" s="6">
        <f>(SUMIFS('city centre offline'!$J$2:$J$2047,'overall city offline'!$A$2:$A$2047,$A24,'city centre offline'!$B$2:$B$2047,K$3)*SUMIFS('city centre offline'!$C$2:$C$2047,'city centre offline'!$A$2:$A$2047,$A24,'city centre offline'!$B$2:$B$2047,K$3))/(SUMIFS('city centre offline'!$J$2:$J$2047,'city centre offline'!$A$2:$A$2047,$A24,'city centre offline'!$B$2:$B$2047,K$2))</f>
        <v>0.74043880323945899</v>
      </c>
      <c r="L24" s="6">
        <f>(SUMIFS('city centre offline'!$J$2:$J$2047,'overall city offline'!$A$2:$A$2047,$A24,'city centre offline'!$B$2:$B$2047,L$3)*SUMIFS('city centre offline'!$C$2:$C$2047,'city centre offline'!$A$2:$A$2047,$A24,'city centre offline'!$B$2:$B$2047,L$3))/(SUMIFS('city centre offline'!$J$2:$J$2047,'city centre offline'!$A$2:$A$2047,$A24,'city centre offline'!$B$2:$B$2047,L$2))</f>
        <v>0.43013921449835746</v>
      </c>
      <c r="M24" s="6">
        <f>(SUMIFS('city centre offline'!$J$2:$J$2047,'overall city offline'!$A$2:$A$2047,$A24,'city centre offline'!$B$2:$B$2047,M$3)*SUMIFS('city centre offline'!$C$2:$C$2047,'city centre offline'!$A$2:$A$2047,$A24,'city centre offline'!$B$2:$B$2047,M$3))/(SUMIFS('city centre offline'!$J$2:$J$2047,'city centre offline'!$A$2:$A$2047,$A24,'city centre offline'!$B$2:$B$2047,M$2))</f>
        <v>0.52903236875911819</v>
      </c>
      <c r="N24" s="6">
        <f>(SUMIFS('city centre offline'!$J$2:$J$2047,'overall city offline'!$A$2:$A$2047,$A24,'city centre offline'!$B$2:$B$2047,N$3)*SUMIFS('city centre offline'!$C$2:$C$2047,'city centre offline'!$A$2:$A$2047,$A24,'city centre offline'!$B$2:$B$2047,N$3))/(SUMIFS('city centre offline'!$J$2:$J$2047,'city centre offline'!$A$2:$A$2047,$A24,'city centre offline'!$B$2:$B$2047,N$2))</f>
        <v>4.8150021604382559E-2</v>
      </c>
      <c r="O24" s="6">
        <f>(SUMIFS('city centre offline'!$J$2:$J$2047,'overall city offline'!$A$2:$A$2047,$A24,'city centre offline'!$B$2:$B$2047,O$3)*SUMIFS('city centre offline'!$C$2:$C$2047,'city centre offline'!$A$2:$A$2047,$A24,'city centre offline'!$B$2:$B$2047,O$3))/(SUMIFS('city centre offline'!$J$2:$J$2047,'city centre offline'!$A$2:$A$2047,$A24,'city centre offline'!$B$2:$B$2047,O$2))</f>
        <v>3.9129280826047108E-2</v>
      </c>
      <c r="P24" s="6">
        <f>(SUMIFS('city centre offline'!$J$2:$J$2047,'overall city offline'!$A$2:$A$2047,$A24,'city centre offline'!$B$2:$B$2047,P$3)*SUMIFS('city centre offline'!$C$2:$C$2047,'city centre offline'!$A$2:$A$2047,$A24,'city centre offline'!$B$2:$B$2047,P$3))/(SUMIFS('city centre offline'!$J$2:$J$2047,'city centre offline'!$A$2:$A$2047,$A24,'city centre offline'!$B$2:$B$2047,P$2))</f>
        <v>6.5655345716087332E-2</v>
      </c>
      <c r="Q24" s="6">
        <f>(SUMIFS('city centre offline'!$J$2:$J$2047,'overall city offline'!$A$2:$A$2047,$A24,'city centre offline'!$B$2:$B$2047,Q$3)*SUMIFS('city centre offline'!$C$2:$C$2047,'city centre offline'!$A$2:$A$2047,$A24,'city centre offline'!$B$2:$B$2047,Q$3))/(SUMIFS('city centre offline'!$J$2:$J$2047,'city centre offline'!$A$2:$A$2047,$A24,'city centre offline'!$B$2:$B$2047,Q$2))</f>
        <v>0.20192629478670673</v>
      </c>
      <c r="R24" s="6">
        <f>(SUMIFS('city centre offline'!$J$2:$J$2047,'overall city offline'!$A$2:$A$2047,$A24,'city centre offline'!$B$2:$B$2047,R$3)*SUMIFS('city centre offline'!$C$2:$C$2047,'city centre offline'!$A$2:$A$2047,$A24,'city centre offline'!$B$2:$B$2047,R$3))/(SUMIFS('city centre offline'!$J$2:$J$2047,'city centre offline'!$A$2:$A$2047,$A24,'city centre offline'!$B$2:$B$2047,R$2))</f>
        <v>0.99852428454749143</v>
      </c>
      <c r="S24" s="6">
        <f>(SUMIFS('city centre offline'!$J$2:$J$2047,'overall city offline'!$A$2:$A$2047,$A24,'city centre offline'!$B$2:$B$2047,S$3)*SUMIFS('city centre offline'!$C$2:$C$2047,'city centre offline'!$A$2:$A$2047,$A24,'city centre offline'!$B$2:$B$2047,S$3))/(SUMIFS('city centre offline'!$J$2:$J$2047,'city centre offline'!$A$2:$A$2047,$A24,'city centre offline'!$B$2:$B$2047,S$2))</f>
        <v>0.93726039981166154</v>
      </c>
      <c r="T24" s="6">
        <f>(SUMIFS('city centre offline'!$J$2:$J$2047,'overall city offline'!$A$2:$A$2047,$A24,'city centre offline'!$B$2:$B$2047,T$3)*SUMIFS('city centre offline'!$C$2:$C$2047,'city centre offline'!$A$2:$A$2047,$A24,'city centre offline'!$B$2:$B$2047,T$3))/(SUMIFS('city centre offline'!$J$2:$J$2047,'city centre offline'!$A$2:$A$2047,$A24,'city centre offline'!$B$2:$B$2047,T$2))</f>
        <v>1.1039679827869051</v>
      </c>
      <c r="U24" s="6">
        <f>(SUMIFS('city centre offline'!$J$2:$J$2047,'overall city offline'!$A$2:$A$2047,$A24,'city centre offline'!$B$2:$B$2047,U$3)*SUMIFS('city centre offline'!$C$2:$C$2047,'city centre offline'!$A$2:$A$2047,$A24,'city centre offline'!$B$2:$B$2047,U$3))/(SUMIFS('city centre offline'!$J$2:$J$2047,'city centre offline'!$A$2:$A$2047,$A24,'city centre offline'!$B$2:$B$2047,U$2))</f>
        <v>1.2172493076906676</v>
      </c>
      <c r="V24" s="6">
        <f>(SUMIFS('city centre offline'!$J$2:$J$2047,'overall city offline'!$A$2:$A$2047,$A24,'city centre offline'!$B$2:$B$2047,V$3)*SUMIFS('city centre offline'!$C$2:$C$2047,'city centre offline'!$A$2:$A$2047,$A24,'city centre offline'!$B$2:$B$2047,V$3))/(SUMIFS('city centre offline'!$J$2:$J$2047,'city centre offline'!$A$2:$A$2047,$A24,'city centre offline'!$B$2:$B$2047,V$2))</f>
        <v>1.2515870486132443</v>
      </c>
      <c r="W24" s="32"/>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row>
    <row r="25" spans="1:63" x14ac:dyDescent="0.25">
      <c r="A25" s="5" t="s">
        <v>28</v>
      </c>
      <c r="B25" s="6">
        <f>(SUMIFS('city centre offline'!$J$2:$J$2047,'overall city offline'!$A$2:$A$2047,$A25,'city centre offline'!$B$2:$B$2047,B$3)*SUMIFS('city centre offline'!$C$2:$C$2047,'city centre offline'!$A$2:$A$2047,$A25,'city centre offline'!$B$2:$B$2047,B$3))/(SUMIFS('city centre offline'!$J$2:$J$2047,'city centre offline'!$A$2:$A$2047,$A25,'city centre offline'!$B$2:$B$2047,B$2))</f>
        <v>0.89119529458284164</v>
      </c>
      <c r="C25" s="6">
        <f>(SUMIFS('city centre offline'!$J$2:$J$2047,'overall city offline'!$A$2:$A$2047,$A25,'city centre offline'!$B$2:$B$2047,C$3)*SUMIFS('city centre offline'!$C$2:$C$2047,'city centre offline'!$A$2:$A$2047,$A25,'city centre offline'!$B$2:$B$2047,C$3))/(SUMIFS('city centre offline'!$J$2:$J$2047,'city centre offline'!$A$2:$A$2047,$A25,'city centre offline'!$B$2:$B$2047,C$2))</f>
        <v>1.0501452706539103</v>
      </c>
      <c r="D25" s="6">
        <f>(SUMIFS('city centre offline'!$J$2:$J$2047,'overall city offline'!$A$2:$A$2047,$A25,'city centre offline'!$B$2:$B$2047,D$3)*SUMIFS('city centre offline'!$C$2:$C$2047,'city centre offline'!$A$2:$A$2047,$A25,'city centre offline'!$B$2:$B$2047,D$3))/(SUMIFS('city centre offline'!$J$2:$J$2047,'city centre offline'!$A$2:$A$2047,$A25,'city centre offline'!$B$2:$B$2047,D$2))</f>
        <v>0.51254944211919262</v>
      </c>
      <c r="E25" s="6">
        <f>(SUMIFS('city centre offline'!$J$2:$J$2047,'overall city offline'!$A$2:$A$2047,$A25,'city centre offline'!$B$2:$B$2047,E$3)*SUMIFS('city centre offline'!$C$2:$C$2047,'city centre offline'!$A$2:$A$2047,$A25,'city centre offline'!$B$2:$B$2047,E$3))/(SUMIFS('city centre offline'!$J$2:$J$2047,'city centre offline'!$A$2:$A$2047,$A25,'city centre offline'!$B$2:$B$2047,E$2))</f>
        <v>5.230212352646293E-3</v>
      </c>
      <c r="F25" s="6">
        <f>(SUMIFS('city centre offline'!$J$2:$J$2047,'overall city offline'!$A$2:$A$2047,$A25,'city centre offline'!$B$2:$B$2047,F$3)*SUMIFS('city centre offline'!$C$2:$C$2047,'city centre offline'!$A$2:$A$2047,$A25,'city centre offline'!$B$2:$B$2047,F$3))/(SUMIFS('city centre offline'!$J$2:$J$2047,'city centre offline'!$A$2:$A$2047,$A25,'city centre offline'!$B$2:$B$2047,F$2))</f>
        <v>1.0156174537954579E-2</v>
      </c>
      <c r="G25" s="6">
        <f>(SUMIFS('city centre offline'!$J$2:$J$2047,'overall city offline'!$A$2:$A$2047,$A25,'city centre offline'!$B$2:$B$2047,G$3)*SUMIFS('city centre offline'!$C$2:$C$2047,'city centre offline'!$A$2:$A$2047,$A25,'city centre offline'!$B$2:$B$2047,G$3))/(SUMIFS('city centre offline'!$J$2:$J$2047,'city centre offline'!$A$2:$A$2047,$A25,'city centre offline'!$B$2:$B$2047,G$2))</f>
        <v>2.0468567807021994E-2</v>
      </c>
      <c r="H25" s="6">
        <f>(SUMIFS('city centre offline'!$J$2:$J$2047,'overall city offline'!$A$2:$A$2047,$A25,'city centre offline'!$B$2:$B$2047,H$3)*SUMIFS('city centre offline'!$C$2:$C$2047,'city centre offline'!$A$2:$A$2047,$A25,'city centre offline'!$B$2:$B$2047,H$3))/(SUMIFS('city centre offline'!$J$2:$J$2047,'city centre offline'!$A$2:$A$2047,$A25,'city centre offline'!$B$2:$B$2047,H$2))</f>
        <v>0.26415637566977168</v>
      </c>
      <c r="I25" s="6">
        <f>(SUMIFS('city centre offline'!$J$2:$J$2047,'overall city offline'!$A$2:$A$2047,$A25,'city centre offline'!$B$2:$B$2047,I$3)*SUMIFS('city centre offline'!$C$2:$C$2047,'city centre offline'!$A$2:$A$2047,$A25,'city centre offline'!$B$2:$B$2047,I$3))/(SUMIFS('city centre offline'!$J$2:$J$2047,'city centre offline'!$A$2:$A$2047,$A25,'city centre offline'!$B$2:$B$2047,I$2))</f>
        <v>0.69729088347724744</v>
      </c>
      <c r="J25" s="6">
        <f>(SUMIFS('city centre offline'!$J$2:$J$2047,'overall city offline'!$A$2:$A$2047,$A25,'city centre offline'!$B$2:$B$2047,J$3)*SUMIFS('city centre offline'!$C$2:$C$2047,'city centre offline'!$A$2:$A$2047,$A25,'city centre offline'!$B$2:$B$2047,J$3))/(SUMIFS('city centre offline'!$J$2:$J$2047,'city centre offline'!$A$2:$A$2047,$A25,'city centre offline'!$B$2:$B$2047,J$2))</f>
        <v>0.82563733156279884</v>
      </c>
      <c r="K25" s="6">
        <f>(SUMIFS('city centre offline'!$J$2:$J$2047,'overall city offline'!$A$2:$A$2047,$A25,'city centre offline'!$B$2:$B$2047,K$3)*SUMIFS('city centre offline'!$C$2:$C$2047,'city centre offline'!$A$2:$A$2047,$A25,'city centre offline'!$B$2:$B$2047,K$3))/(SUMIFS('city centre offline'!$J$2:$J$2047,'city centre offline'!$A$2:$A$2047,$A25,'city centre offline'!$B$2:$B$2047,K$2))</f>
        <v>0.33042659941599256</v>
      </c>
      <c r="L25" s="6">
        <f>(SUMIFS('city centre offline'!$J$2:$J$2047,'overall city offline'!$A$2:$A$2047,$A25,'city centre offline'!$B$2:$B$2047,L$3)*SUMIFS('city centre offline'!$C$2:$C$2047,'city centre offline'!$A$2:$A$2047,$A25,'city centre offline'!$B$2:$B$2047,L$3))/(SUMIFS('city centre offline'!$J$2:$J$2047,'city centre offline'!$A$2:$A$2047,$A25,'city centre offline'!$B$2:$B$2047,L$2))</f>
        <v>0.17048763331659555</v>
      </c>
      <c r="M25" s="6">
        <f>(SUMIFS('city centre offline'!$J$2:$J$2047,'overall city offline'!$A$2:$A$2047,$A25,'city centre offline'!$B$2:$B$2047,M$3)*SUMIFS('city centre offline'!$C$2:$C$2047,'city centre offline'!$A$2:$A$2047,$A25,'city centre offline'!$B$2:$B$2047,M$3))/(SUMIFS('city centre offline'!$J$2:$J$2047,'city centre offline'!$A$2:$A$2047,$A25,'city centre offline'!$B$2:$B$2047,M$2))</f>
        <v>0.17269777362853481</v>
      </c>
      <c r="N25" s="6">
        <f>(SUMIFS('city centre offline'!$J$2:$J$2047,'overall city offline'!$A$2:$A$2047,$A25,'city centre offline'!$B$2:$B$2047,N$3)*SUMIFS('city centre offline'!$C$2:$C$2047,'city centre offline'!$A$2:$A$2047,$A25,'city centre offline'!$B$2:$B$2047,N$3))/(SUMIFS('city centre offline'!$J$2:$J$2047,'city centre offline'!$A$2:$A$2047,$A25,'city centre offline'!$B$2:$B$2047,N$2))</f>
        <v>2.6078488010925618E-2</v>
      </c>
      <c r="O25" s="6">
        <f>(SUMIFS('city centre offline'!$J$2:$J$2047,'overall city offline'!$A$2:$A$2047,$A25,'city centre offline'!$B$2:$B$2047,O$3)*SUMIFS('city centre offline'!$C$2:$C$2047,'city centre offline'!$A$2:$A$2047,$A25,'city centre offline'!$B$2:$B$2047,O$3))/(SUMIFS('city centre offline'!$J$2:$J$2047,'city centre offline'!$A$2:$A$2047,$A25,'city centre offline'!$B$2:$B$2047,O$2))</f>
        <v>2.365065131094761E-2</v>
      </c>
      <c r="P25" s="6">
        <f>(SUMIFS('city centre offline'!$J$2:$J$2047,'overall city offline'!$A$2:$A$2047,$A25,'city centre offline'!$B$2:$B$2047,P$3)*SUMIFS('city centre offline'!$C$2:$C$2047,'city centre offline'!$A$2:$A$2047,$A25,'city centre offline'!$B$2:$B$2047,P$3))/(SUMIFS('city centre offline'!$J$2:$J$2047,'city centre offline'!$A$2:$A$2047,$A25,'city centre offline'!$B$2:$B$2047,P$2))</f>
        <v>3.6957726765314475E-2</v>
      </c>
      <c r="Q25" s="6">
        <f>(SUMIFS('city centre offline'!$J$2:$J$2047,'overall city offline'!$A$2:$A$2047,$A25,'city centre offline'!$B$2:$B$2047,Q$3)*SUMIFS('city centre offline'!$C$2:$C$2047,'city centre offline'!$A$2:$A$2047,$A25,'city centre offline'!$B$2:$B$2047,Q$3))/(SUMIFS('city centre offline'!$J$2:$J$2047,'city centre offline'!$A$2:$A$2047,$A25,'city centre offline'!$B$2:$B$2047,Q$2))</f>
        <v>0.12848390259574846</v>
      </c>
      <c r="R25" s="6">
        <f>(SUMIFS('city centre offline'!$J$2:$J$2047,'overall city offline'!$A$2:$A$2047,$A25,'city centre offline'!$B$2:$B$2047,R$3)*SUMIFS('city centre offline'!$C$2:$C$2047,'city centre offline'!$A$2:$A$2047,$A25,'city centre offline'!$B$2:$B$2047,R$3))/(SUMIFS('city centre offline'!$J$2:$J$2047,'city centre offline'!$A$2:$A$2047,$A25,'city centre offline'!$B$2:$B$2047,R$2))</f>
        <v>0.83842528668247329</v>
      </c>
      <c r="S25" s="6">
        <f>(SUMIFS('city centre offline'!$J$2:$J$2047,'overall city offline'!$A$2:$A$2047,$A25,'city centre offline'!$B$2:$B$2047,S$3)*SUMIFS('city centre offline'!$C$2:$C$2047,'city centre offline'!$A$2:$A$2047,$A25,'city centre offline'!$B$2:$B$2047,S$3))/(SUMIFS('city centre offline'!$J$2:$J$2047,'city centre offline'!$A$2:$A$2047,$A25,'city centre offline'!$B$2:$B$2047,S$2))</f>
        <v>1.0139930778592374</v>
      </c>
      <c r="T25" s="6">
        <f>(SUMIFS('city centre offline'!$J$2:$J$2047,'overall city offline'!$A$2:$A$2047,$A25,'city centre offline'!$B$2:$B$2047,T$3)*SUMIFS('city centre offline'!$C$2:$C$2047,'city centre offline'!$A$2:$A$2047,$A25,'city centre offline'!$B$2:$B$2047,T$3))/(SUMIFS('city centre offline'!$J$2:$J$2047,'city centre offline'!$A$2:$A$2047,$A25,'city centre offline'!$B$2:$B$2047,T$2))</f>
        <v>1.2486154998583308</v>
      </c>
      <c r="U25" s="6">
        <f>(SUMIFS('city centre offline'!$J$2:$J$2047,'overall city offline'!$A$2:$A$2047,$A25,'city centre offline'!$B$2:$B$2047,U$3)*SUMIFS('city centre offline'!$C$2:$C$2047,'city centre offline'!$A$2:$A$2047,$A25,'city centre offline'!$B$2:$B$2047,U$3))/(SUMIFS('city centre offline'!$J$2:$J$2047,'city centre offline'!$A$2:$A$2047,$A25,'city centre offline'!$B$2:$B$2047,U$2))</f>
        <v>1.5455710808488392</v>
      </c>
      <c r="V25" s="6">
        <f>(SUMIFS('city centre offline'!$J$2:$J$2047,'overall city offline'!$A$2:$A$2047,$A25,'city centre offline'!$B$2:$B$2047,V$3)*SUMIFS('city centre offline'!$C$2:$C$2047,'city centre offline'!$A$2:$A$2047,$A25,'city centre offline'!$B$2:$B$2047,V$3))/(SUMIFS('city centre offline'!$J$2:$J$2047,'city centre offline'!$A$2:$A$2047,$A25,'city centre offline'!$B$2:$B$2047,V$2))</f>
        <v>1.4047525163068937</v>
      </c>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row>
    <row r="26" spans="1:63" x14ac:dyDescent="0.25">
      <c r="A26" s="5" t="s">
        <v>29</v>
      </c>
      <c r="B26" s="6">
        <f>(SUMIFS('city centre offline'!$J$2:$J$2047,'overall city offline'!$A$2:$A$2047,$A26,'city centre offline'!$B$2:$B$2047,B$3)*SUMIFS('city centre offline'!$C$2:$C$2047,'city centre offline'!$A$2:$A$2047,$A26,'city centre offline'!$B$2:$B$2047,B$3))/(SUMIFS('city centre offline'!$J$2:$J$2047,'city centre offline'!$A$2:$A$2047,$A26,'city centre offline'!$B$2:$B$2047,B$2))</f>
        <v>0.82750617854482411</v>
      </c>
      <c r="C26" s="6">
        <f>(SUMIFS('city centre offline'!$J$2:$J$2047,'overall city offline'!$A$2:$A$2047,$A26,'city centre offline'!$B$2:$B$2047,C$3)*SUMIFS('city centre offline'!$C$2:$C$2047,'city centre offline'!$A$2:$A$2047,$A26,'city centre offline'!$B$2:$B$2047,C$3))/(SUMIFS('city centre offline'!$J$2:$J$2047,'city centre offline'!$A$2:$A$2047,$A26,'city centre offline'!$B$2:$B$2047,C$2))</f>
        <v>0.8521905101983096</v>
      </c>
      <c r="D26" s="6">
        <f>(SUMIFS('city centre offline'!$J$2:$J$2047,'overall city offline'!$A$2:$A$2047,$A26,'city centre offline'!$B$2:$B$2047,D$3)*SUMIFS('city centre offline'!$C$2:$C$2047,'city centre offline'!$A$2:$A$2047,$A26,'city centre offline'!$B$2:$B$2047,D$3))/(SUMIFS('city centre offline'!$J$2:$J$2047,'city centre offline'!$A$2:$A$2047,$A26,'city centre offline'!$B$2:$B$2047,D$2))</f>
        <v>0.49740035848509306</v>
      </c>
      <c r="E26" s="6">
        <f>(SUMIFS('city centre offline'!$J$2:$J$2047,'overall city offline'!$A$2:$A$2047,$A26,'city centre offline'!$B$2:$B$2047,E$3)*SUMIFS('city centre offline'!$C$2:$C$2047,'city centre offline'!$A$2:$A$2047,$A26,'city centre offline'!$B$2:$B$2047,E$3))/(SUMIFS('city centre offline'!$J$2:$J$2047,'city centre offline'!$A$2:$A$2047,$A26,'city centre offline'!$B$2:$B$2047,E$2))</f>
        <v>2.9849574856636706E-3</v>
      </c>
      <c r="F26" s="6">
        <f>(SUMIFS('city centre offline'!$J$2:$J$2047,'overall city offline'!$A$2:$A$2047,$A26,'city centre offline'!$B$2:$B$2047,F$3)*SUMIFS('city centre offline'!$C$2:$C$2047,'city centre offline'!$A$2:$A$2047,$A26,'city centre offline'!$B$2:$B$2047,F$3))/(SUMIFS('city centre offline'!$J$2:$J$2047,'city centre offline'!$A$2:$A$2047,$A26,'city centre offline'!$B$2:$B$2047,F$2))</f>
        <v>1.0065813642760485E-2</v>
      </c>
      <c r="G26" s="6">
        <f>(SUMIFS('city centre offline'!$J$2:$J$2047,'overall city offline'!$A$2:$A$2047,$A26,'city centre offline'!$B$2:$B$2047,G$3)*SUMIFS('city centre offline'!$C$2:$C$2047,'city centre offline'!$A$2:$A$2047,$A26,'city centre offline'!$B$2:$B$2047,G$3))/(SUMIFS('city centre offline'!$J$2:$J$2047,'city centre offline'!$A$2:$A$2047,$A26,'city centre offline'!$B$2:$B$2047,G$2))</f>
        <v>5.4159930214250786E-2</v>
      </c>
      <c r="H26" s="6">
        <f>(SUMIFS('city centre offline'!$J$2:$J$2047,'overall city offline'!$A$2:$A$2047,$A26,'city centre offline'!$B$2:$B$2047,H$3)*SUMIFS('city centre offline'!$C$2:$C$2047,'city centre offline'!$A$2:$A$2047,$A26,'city centre offline'!$B$2:$B$2047,H$3))/(SUMIFS('city centre offline'!$J$2:$J$2047,'city centre offline'!$A$2:$A$2047,$A26,'city centre offline'!$B$2:$B$2047,H$2))</f>
        <v>0.41338088589594141</v>
      </c>
      <c r="I26" s="6">
        <f>(SUMIFS('city centre offline'!$J$2:$J$2047,'overall city offline'!$A$2:$A$2047,$A26,'city centre offline'!$B$2:$B$2047,I$3)*SUMIFS('city centre offline'!$C$2:$C$2047,'city centre offline'!$A$2:$A$2047,$A26,'city centre offline'!$B$2:$B$2047,I$3))/(SUMIFS('city centre offline'!$J$2:$J$2047,'city centre offline'!$A$2:$A$2047,$A26,'city centre offline'!$B$2:$B$2047,I$2))</f>
        <v>0.74580555393854953</v>
      </c>
      <c r="J26" s="6">
        <f>(SUMIFS('city centre offline'!$J$2:$J$2047,'overall city offline'!$A$2:$A$2047,$A26,'city centre offline'!$B$2:$B$2047,J$3)*SUMIFS('city centre offline'!$C$2:$C$2047,'city centre offline'!$A$2:$A$2047,$A26,'city centre offline'!$B$2:$B$2047,J$3))/(SUMIFS('city centre offline'!$J$2:$J$2047,'city centre offline'!$A$2:$A$2047,$A26,'city centre offline'!$B$2:$B$2047,J$2))</f>
        <v>0.67359449853068987</v>
      </c>
      <c r="K26" s="6">
        <f>(SUMIFS('city centre offline'!$J$2:$J$2047,'overall city offline'!$A$2:$A$2047,$A26,'city centre offline'!$B$2:$B$2047,K$3)*SUMIFS('city centre offline'!$C$2:$C$2047,'city centre offline'!$A$2:$A$2047,$A26,'city centre offline'!$B$2:$B$2047,K$3))/(SUMIFS('city centre offline'!$J$2:$J$2047,'city centre offline'!$A$2:$A$2047,$A26,'city centre offline'!$B$2:$B$2047,K$2))</f>
        <v>0.60612424944275212</v>
      </c>
      <c r="L26" s="6">
        <f>(SUMIFS('city centre offline'!$J$2:$J$2047,'overall city offline'!$A$2:$A$2047,$A26,'city centre offline'!$B$2:$B$2047,L$3)*SUMIFS('city centre offline'!$C$2:$C$2047,'city centre offline'!$A$2:$A$2047,$A26,'city centre offline'!$B$2:$B$2047,L$3))/(SUMIFS('city centre offline'!$J$2:$J$2047,'city centre offline'!$A$2:$A$2047,$A26,'city centre offline'!$B$2:$B$2047,L$2))</f>
        <v>0.16773468214425424</v>
      </c>
      <c r="M26" s="6">
        <f>(SUMIFS('city centre offline'!$J$2:$J$2047,'overall city offline'!$A$2:$A$2047,$A26,'city centre offline'!$B$2:$B$2047,M$3)*SUMIFS('city centre offline'!$C$2:$C$2047,'city centre offline'!$A$2:$A$2047,$A26,'city centre offline'!$B$2:$B$2047,M$3))/(SUMIFS('city centre offline'!$J$2:$J$2047,'city centre offline'!$A$2:$A$2047,$A26,'city centre offline'!$B$2:$B$2047,M$2))</f>
        <v>0.67345388146447016</v>
      </c>
      <c r="N26" s="6">
        <f>(SUMIFS('city centre offline'!$J$2:$J$2047,'overall city offline'!$A$2:$A$2047,$A26,'city centre offline'!$B$2:$B$2047,N$3)*SUMIFS('city centre offline'!$C$2:$C$2047,'city centre offline'!$A$2:$A$2047,$A26,'city centre offline'!$B$2:$B$2047,N$3))/(SUMIFS('city centre offline'!$J$2:$J$2047,'city centre offline'!$A$2:$A$2047,$A26,'city centre offline'!$B$2:$B$2047,N$2))</f>
        <v>5.2734242552601493E-2</v>
      </c>
      <c r="O26" s="6">
        <f>(SUMIFS('city centre offline'!$J$2:$J$2047,'overall city offline'!$A$2:$A$2047,$A26,'city centre offline'!$B$2:$B$2047,O$3)*SUMIFS('city centre offline'!$C$2:$C$2047,'city centre offline'!$A$2:$A$2047,$A26,'city centre offline'!$B$2:$B$2047,O$3))/(SUMIFS('city centre offline'!$J$2:$J$2047,'city centre offline'!$A$2:$A$2047,$A26,'city centre offline'!$B$2:$B$2047,O$2))</f>
        <v>4.6869998300889636E-2</v>
      </c>
      <c r="P26" s="6">
        <f>(SUMIFS('city centre offline'!$J$2:$J$2047,'overall city offline'!$A$2:$A$2047,$A26,'city centre offline'!$B$2:$B$2047,P$3)*SUMIFS('city centre offline'!$C$2:$C$2047,'city centre offline'!$A$2:$A$2047,$A26,'city centre offline'!$B$2:$B$2047,P$3))/(SUMIFS('city centre offline'!$J$2:$J$2047,'city centre offline'!$A$2:$A$2047,$A26,'city centre offline'!$B$2:$B$2047,P$2))</f>
        <v>8.5998672645703086E-2</v>
      </c>
      <c r="Q26" s="6">
        <f>(SUMIFS('city centre offline'!$J$2:$J$2047,'overall city offline'!$A$2:$A$2047,$A26,'city centre offline'!$B$2:$B$2047,Q$3)*SUMIFS('city centre offline'!$C$2:$C$2047,'city centre offline'!$A$2:$A$2047,$A26,'city centre offline'!$B$2:$B$2047,Q$3))/(SUMIFS('city centre offline'!$J$2:$J$2047,'city centre offline'!$A$2:$A$2047,$A26,'city centre offline'!$B$2:$B$2047,Q$2))</f>
        <v>0.30780523979028374</v>
      </c>
      <c r="R26" s="6">
        <f>(SUMIFS('city centre offline'!$J$2:$J$2047,'overall city offline'!$A$2:$A$2047,$A26,'city centre offline'!$B$2:$B$2047,R$3)*SUMIFS('city centre offline'!$C$2:$C$2047,'city centre offline'!$A$2:$A$2047,$A26,'city centre offline'!$B$2:$B$2047,R$3))/(SUMIFS('city centre offline'!$J$2:$J$2047,'city centre offline'!$A$2:$A$2047,$A26,'city centre offline'!$B$2:$B$2047,R$2))</f>
        <v>0.65835444886721461</v>
      </c>
      <c r="S26" s="6">
        <f>(SUMIFS('city centre offline'!$J$2:$J$2047,'overall city offline'!$A$2:$A$2047,$A26,'city centre offline'!$B$2:$B$2047,S$3)*SUMIFS('city centre offline'!$C$2:$C$2047,'city centre offline'!$A$2:$A$2047,$A26,'city centre offline'!$B$2:$B$2047,S$3))/(SUMIFS('city centre offline'!$J$2:$J$2047,'city centre offline'!$A$2:$A$2047,$A26,'city centre offline'!$B$2:$B$2047,S$2))</f>
        <v>0.88485204247177107</v>
      </c>
      <c r="T26" s="6">
        <f>(SUMIFS('city centre offline'!$J$2:$J$2047,'overall city offline'!$A$2:$A$2047,$A26,'city centre offline'!$B$2:$B$2047,T$3)*SUMIFS('city centre offline'!$C$2:$C$2047,'city centre offline'!$A$2:$A$2047,$A26,'city centre offline'!$B$2:$B$2047,T$3))/(SUMIFS('city centre offline'!$J$2:$J$2047,'city centre offline'!$A$2:$A$2047,$A26,'city centre offline'!$B$2:$B$2047,T$2))</f>
        <v>1.0543972941063746</v>
      </c>
      <c r="U26" s="6">
        <f>(SUMIFS('city centre offline'!$J$2:$J$2047,'overall city offline'!$A$2:$A$2047,$A26,'city centre offline'!$B$2:$B$2047,U$3)*SUMIFS('city centre offline'!$C$2:$C$2047,'city centre offline'!$A$2:$A$2047,$A26,'city centre offline'!$B$2:$B$2047,U$3))/(SUMIFS('city centre offline'!$J$2:$J$2047,'city centre offline'!$A$2:$A$2047,$A26,'city centre offline'!$B$2:$B$2047,U$2))</f>
        <v>1.1322610710999232</v>
      </c>
      <c r="V26" s="6">
        <f>(SUMIFS('city centre offline'!$J$2:$J$2047,'overall city offline'!$A$2:$A$2047,$A26,'city centre offline'!$B$2:$B$2047,V$3)*SUMIFS('city centre offline'!$C$2:$C$2047,'city centre offline'!$A$2:$A$2047,$A26,'city centre offline'!$B$2:$B$2047,V$3))/(SUMIFS('city centre offline'!$J$2:$J$2047,'city centre offline'!$A$2:$A$2047,$A26,'city centre offline'!$B$2:$B$2047,V$2))</f>
        <v>1.1319681096380387</v>
      </c>
      <c r="W26" s="32"/>
      <c r="X26" s="32"/>
      <c r="Y26" s="32"/>
      <c r="Z26" s="32"/>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row>
    <row r="27" spans="1:63" x14ac:dyDescent="0.25">
      <c r="A27" s="5" t="s">
        <v>30</v>
      </c>
      <c r="B27" s="6">
        <f>(SUMIFS('city centre offline'!$J$2:$J$2047,'overall city offline'!$A$2:$A$2047,$A27,'city centre offline'!$B$2:$B$2047,B$3)*SUMIFS('city centre offline'!$C$2:$C$2047,'city centre offline'!$A$2:$A$2047,$A27,'city centre offline'!$B$2:$B$2047,B$3))/(SUMIFS('city centre offline'!$J$2:$J$2047,'city centre offline'!$A$2:$A$2047,$A27,'city centre offline'!$B$2:$B$2047,B$2))</f>
        <v>0.93542915041292063</v>
      </c>
      <c r="C27" s="6">
        <f>(SUMIFS('city centre offline'!$J$2:$J$2047,'overall city offline'!$A$2:$A$2047,$A27,'city centre offline'!$B$2:$B$2047,C$3)*SUMIFS('city centre offline'!$C$2:$C$2047,'city centre offline'!$A$2:$A$2047,$A27,'city centre offline'!$B$2:$B$2047,C$3))/(SUMIFS('city centre offline'!$J$2:$J$2047,'city centre offline'!$A$2:$A$2047,$A27,'city centre offline'!$B$2:$B$2047,C$2))</f>
        <v>0.95953656597391779</v>
      </c>
      <c r="D27" s="6">
        <f>(SUMIFS('city centre offline'!$J$2:$J$2047,'overall city offline'!$A$2:$A$2047,$A27,'city centre offline'!$B$2:$B$2047,D$3)*SUMIFS('city centre offline'!$C$2:$C$2047,'city centre offline'!$A$2:$A$2047,$A27,'city centre offline'!$B$2:$B$2047,D$3))/(SUMIFS('city centre offline'!$J$2:$J$2047,'city centre offline'!$A$2:$A$2047,$A27,'city centre offline'!$B$2:$B$2047,D$2))</f>
        <v>0.52702581808123927</v>
      </c>
      <c r="E27" s="6">
        <f>(SUMIFS('city centre offline'!$J$2:$J$2047,'overall city offline'!$A$2:$A$2047,$A27,'city centre offline'!$B$2:$B$2047,E$3)*SUMIFS('city centre offline'!$C$2:$C$2047,'city centre offline'!$A$2:$A$2047,$A27,'city centre offline'!$B$2:$B$2047,E$3))/(SUMIFS('city centre offline'!$J$2:$J$2047,'city centre offline'!$A$2:$A$2047,$A27,'city centre offline'!$B$2:$B$2047,E$2))</f>
        <v>6.2663183879038539E-3</v>
      </c>
      <c r="F27" s="6">
        <f>(SUMIFS('city centre offline'!$J$2:$J$2047,'overall city offline'!$A$2:$A$2047,$A27,'city centre offline'!$B$2:$B$2047,F$3)*SUMIFS('city centre offline'!$C$2:$C$2047,'city centre offline'!$A$2:$A$2047,$A27,'city centre offline'!$B$2:$B$2047,F$3))/(SUMIFS('city centre offline'!$J$2:$J$2047,'city centre offline'!$A$2:$A$2047,$A27,'city centre offline'!$B$2:$B$2047,F$2))</f>
        <v>2.0763052527882755E-2</v>
      </c>
      <c r="G27" s="6">
        <f>(SUMIFS('city centre offline'!$J$2:$J$2047,'overall city offline'!$A$2:$A$2047,$A27,'city centre offline'!$B$2:$B$2047,G$3)*SUMIFS('city centre offline'!$C$2:$C$2047,'city centre offline'!$A$2:$A$2047,$A27,'city centre offline'!$B$2:$B$2047,G$3))/(SUMIFS('city centre offline'!$J$2:$J$2047,'city centre offline'!$A$2:$A$2047,$A27,'city centre offline'!$B$2:$B$2047,G$2))</f>
        <v>5.6101242194046955E-2</v>
      </c>
      <c r="H27" s="6">
        <f>(SUMIFS('city centre offline'!$J$2:$J$2047,'overall city offline'!$A$2:$A$2047,$A27,'city centre offline'!$B$2:$B$2047,H$3)*SUMIFS('city centre offline'!$C$2:$C$2047,'city centre offline'!$A$2:$A$2047,$A27,'city centre offline'!$B$2:$B$2047,H$3))/(SUMIFS('city centre offline'!$J$2:$J$2047,'city centre offline'!$A$2:$A$2047,$A27,'city centre offline'!$B$2:$B$2047,H$2))</f>
        <v>0.46247860081559217</v>
      </c>
      <c r="I27" s="6">
        <f>(SUMIFS('city centre offline'!$J$2:$J$2047,'overall city offline'!$A$2:$A$2047,$A27,'city centre offline'!$B$2:$B$2047,I$3)*SUMIFS('city centre offline'!$C$2:$C$2047,'city centre offline'!$A$2:$A$2047,$A27,'city centre offline'!$B$2:$B$2047,I$3))/(SUMIFS('city centre offline'!$J$2:$J$2047,'city centre offline'!$A$2:$A$2047,$A27,'city centre offline'!$B$2:$B$2047,I$2))</f>
        <v>0.86119767630878652</v>
      </c>
      <c r="J27" s="6">
        <f>(SUMIFS('city centre offline'!$J$2:$J$2047,'overall city offline'!$A$2:$A$2047,$A27,'city centre offline'!$B$2:$B$2047,J$3)*SUMIFS('city centre offline'!$C$2:$C$2047,'city centre offline'!$A$2:$A$2047,$A27,'city centre offline'!$B$2:$B$2047,J$3))/(SUMIFS('city centre offline'!$J$2:$J$2047,'city centre offline'!$A$2:$A$2047,$A27,'city centre offline'!$B$2:$B$2047,J$2))</f>
        <v>0.72453205594918357</v>
      </c>
      <c r="K27" s="6">
        <f>(SUMIFS('city centre offline'!$J$2:$J$2047,'overall city offline'!$A$2:$A$2047,$A27,'city centre offline'!$B$2:$B$2047,K$3)*SUMIFS('city centre offline'!$C$2:$C$2047,'city centre offline'!$A$2:$A$2047,$A27,'city centre offline'!$B$2:$B$2047,K$3))/(SUMIFS('city centre offline'!$J$2:$J$2047,'city centre offline'!$A$2:$A$2047,$A27,'city centre offline'!$B$2:$B$2047,K$2))</f>
        <v>0.34427493297882378</v>
      </c>
      <c r="L27" s="6">
        <f>(SUMIFS('city centre offline'!$J$2:$J$2047,'overall city offline'!$A$2:$A$2047,$A27,'city centre offline'!$B$2:$B$2047,L$3)*SUMIFS('city centre offline'!$C$2:$C$2047,'city centre offline'!$A$2:$A$2047,$A27,'city centre offline'!$B$2:$B$2047,L$3))/(SUMIFS('city centre offline'!$J$2:$J$2047,'city centre offline'!$A$2:$A$2047,$A27,'city centre offline'!$B$2:$B$2047,L$2))</f>
        <v>0.25616034624328493</v>
      </c>
      <c r="M27" s="6">
        <f>(SUMIFS('city centre offline'!$J$2:$J$2047,'overall city offline'!$A$2:$A$2047,$A27,'city centre offline'!$B$2:$B$2047,M$3)*SUMIFS('city centre offline'!$C$2:$C$2047,'city centre offline'!$A$2:$A$2047,$A27,'city centre offline'!$B$2:$B$2047,M$3))/(SUMIFS('city centre offline'!$J$2:$J$2047,'city centre offline'!$A$2:$A$2047,$A27,'city centre offline'!$B$2:$B$2047,M$2))</f>
        <v>0.34657086373139023</v>
      </c>
      <c r="N27" s="6">
        <f>(SUMIFS('city centre offline'!$J$2:$J$2047,'overall city offline'!$A$2:$A$2047,$A27,'city centre offline'!$B$2:$B$2047,N$3)*SUMIFS('city centre offline'!$C$2:$C$2047,'city centre offline'!$A$2:$A$2047,$A27,'city centre offline'!$B$2:$B$2047,N$3))/(SUMIFS('city centre offline'!$J$2:$J$2047,'city centre offline'!$A$2:$A$2047,$A27,'city centre offline'!$B$2:$B$2047,N$2))</f>
        <v>4.0547352655053992E-2</v>
      </c>
      <c r="O27" s="6">
        <f>(SUMIFS('city centre offline'!$J$2:$J$2047,'overall city offline'!$A$2:$A$2047,$A27,'city centre offline'!$B$2:$B$2047,O$3)*SUMIFS('city centre offline'!$C$2:$C$2047,'city centre offline'!$A$2:$A$2047,$A27,'city centre offline'!$B$2:$B$2047,O$3))/(SUMIFS('city centre offline'!$J$2:$J$2047,'city centre offline'!$A$2:$A$2047,$A27,'city centre offline'!$B$2:$B$2047,O$2))</f>
        <v>4.0078730291028444E-2</v>
      </c>
      <c r="P27" s="6">
        <f>(SUMIFS('city centre offline'!$J$2:$J$2047,'overall city offline'!$A$2:$A$2047,$A27,'city centre offline'!$B$2:$B$2047,P$3)*SUMIFS('city centre offline'!$C$2:$C$2047,'city centre offline'!$A$2:$A$2047,$A27,'city centre offline'!$B$2:$B$2047,P$3))/(SUMIFS('city centre offline'!$J$2:$J$2047,'city centre offline'!$A$2:$A$2047,$A27,'city centre offline'!$B$2:$B$2047,P$2))</f>
        <v>5.8290898949019412E-2</v>
      </c>
      <c r="Q27" s="6">
        <f>(SUMIFS('city centre offline'!$J$2:$J$2047,'overall city offline'!$A$2:$A$2047,$A27,'city centre offline'!$B$2:$B$2047,Q$3)*SUMIFS('city centre offline'!$C$2:$C$2047,'city centre offline'!$A$2:$A$2047,$A27,'city centre offline'!$B$2:$B$2047,Q$3))/(SUMIFS('city centre offline'!$J$2:$J$2047,'city centre offline'!$A$2:$A$2047,$A27,'city centre offline'!$B$2:$B$2047,Q$2))</f>
        <v>0.17053365856709957</v>
      </c>
      <c r="R27" s="6">
        <f>(SUMIFS('city centre offline'!$J$2:$J$2047,'overall city offline'!$A$2:$A$2047,$A27,'city centre offline'!$B$2:$B$2047,R$3)*SUMIFS('city centre offline'!$C$2:$C$2047,'city centre offline'!$A$2:$A$2047,$A27,'city centre offline'!$B$2:$B$2047,R$3))/(SUMIFS('city centre offline'!$J$2:$J$2047,'city centre offline'!$A$2:$A$2047,$A27,'city centre offline'!$B$2:$B$2047,R$2))</f>
        <v>0.68850439937743646</v>
      </c>
      <c r="S27" s="6">
        <f>(SUMIFS('city centre offline'!$J$2:$J$2047,'overall city offline'!$A$2:$A$2047,$A27,'city centre offline'!$B$2:$B$2047,S$3)*SUMIFS('city centre offline'!$C$2:$C$2047,'city centre offline'!$A$2:$A$2047,$A27,'city centre offline'!$B$2:$B$2047,S$3))/(SUMIFS('city centre offline'!$J$2:$J$2047,'city centre offline'!$A$2:$A$2047,$A27,'city centre offline'!$B$2:$B$2047,S$2))</f>
        <v>0.95863841399253857</v>
      </c>
      <c r="T27" s="6">
        <f>(SUMIFS('city centre offline'!$J$2:$J$2047,'overall city offline'!$A$2:$A$2047,$A27,'city centre offline'!$B$2:$B$2047,T$3)*SUMIFS('city centre offline'!$C$2:$C$2047,'city centre offline'!$A$2:$A$2047,$A27,'city centre offline'!$B$2:$B$2047,T$3))/(SUMIFS('city centre offline'!$J$2:$J$2047,'city centre offline'!$A$2:$A$2047,$A27,'city centre offline'!$B$2:$B$2047,T$2))</f>
        <v>1.1582856104063677</v>
      </c>
      <c r="U27" s="6">
        <f>(SUMIFS('city centre offline'!$J$2:$J$2047,'overall city offline'!$A$2:$A$2047,$A27,'city centre offline'!$B$2:$B$2047,U$3)*SUMIFS('city centre offline'!$C$2:$C$2047,'city centre offline'!$A$2:$A$2047,$A27,'city centre offline'!$B$2:$B$2047,U$3))/(SUMIFS('city centre offline'!$J$2:$J$2047,'city centre offline'!$A$2:$A$2047,$A27,'city centre offline'!$B$2:$B$2047,U$2))</f>
        <v>1.2129048905143738</v>
      </c>
      <c r="V27" s="6">
        <f>(SUMIFS('city centre offline'!$J$2:$J$2047,'overall city offline'!$A$2:$A$2047,$A27,'city centre offline'!$B$2:$B$2047,V$3)*SUMIFS('city centre offline'!$C$2:$C$2047,'city centre offline'!$A$2:$A$2047,$A27,'city centre offline'!$B$2:$B$2047,V$3))/(SUMIFS('city centre offline'!$J$2:$J$2047,'city centre offline'!$A$2:$A$2047,$A27,'city centre offline'!$B$2:$B$2047,V$2))</f>
        <v>1.253085264565857</v>
      </c>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row>
    <row r="28" spans="1:63" x14ac:dyDescent="0.25">
      <c r="A28" s="5" t="s">
        <v>31</v>
      </c>
      <c r="B28" s="6">
        <f>(SUMIFS('city centre offline'!$J$2:$J$2047,'overall city offline'!$A$2:$A$2047,$A28,'city centre offline'!$B$2:$B$2047,B$3)*SUMIFS('city centre offline'!$C$2:$C$2047,'city centre offline'!$A$2:$A$2047,$A28,'city centre offline'!$B$2:$B$2047,B$3))/(SUMIFS('city centre offline'!$J$2:$J$2047,'city centre offline'!$A$2:$A$2047,$A28,'city centre offline'!$B$2:$B$2047,B$2))</f>
        <v>1.014193605310163</v>
      </c>
      <c r="C28" s="6">
        <f>(SUMIFS('city centre offline'!$J$2:$J$2047,'overall city offline'!$A$2:$A$2047,$A28,'city centre offline'!$B$2:$B$2047,C$3)*SUMIFS('city centre offline'!$C$2:$C$2047,'city centre offline'!$A$2:$A$2047,$A28,'city centre offline'!$B$2:$B$2047,C$3))/(SUMIFS('city centre offline'!$J$2:$J$2047,'city centre offline'!$A$2:$A$2047,$A28,'city centre offline'!$B$2:$B$2047,C$2))</f>
        <v>0.94811593817619055</v>
      </c>
      <c r="D28" s="6">
        <f>(SUMIFS('city centre offline'!$J$2:$J$2047,'overall city offline'!$A$2:$A$2047,$A28,'city centre offline'!$B$2:$B$2047,D$3)*SUMIFS('city centre offline'!$C$2:$C$2047,'city centre offline'!$A$2:$A$2047,$A28,'city centre offline'!$B$2:$B$2047,D$3))/(SUMIFS('city centre offline'!$J$2:$J$2047,'city centre offline'!$A$2:$A$2047,$A28,'city centre offline'!$B$2:$B$2047,D$2))</f>
        <v>0.68598664968668577</v>
      </c>
      <c r="E28" s="6">
        <f>(SUMIFS('city centre offline'!$J$2:$J$2047,'overall city offline'!$A$2:$A$2047,$A28,'city centre offline'!$B$2:$B$2047,E$3)*SUMIFS('city centre offline'!$C$2:$C$2047,'city centre offline'!$A$2:$A$2047,$A28,'city centre offline'!$B$2:$B$2047,E$3))/(SUMIFS('city centre offline'!$J$2:$J$2047,'city centre offline'!$A$2:$A$2047,$A28,'city centre offline'!$B$2:$B$2047,E$2))</f>
        <v>3.546698583756025E-2</v>
      </c>
      <c r="F28" s="6">
        <f>(SUMIFS('city centre offline'!$J$2:$J$2047,'overall city offline'!$A$2:$A$2047,$A28,'city centre offline'!$B$2:$B$2047,F$3)*SUMIFS('city centre offline'!$C$2:$C$2047,'city centre offline'!$A$2:$A$2047,$A28,'city centre offline'!$B$2:$B$2047,F$3))/(SUMIFS('city centre offline'!$J$2:$J$2047,'city centre offline'!$A$2:$A$2047,$A28,'city centre offline'!$B$2:$B$2047,F$2))</f>
        <v>7.6110736865103334E-2</v>
      </c>
      <c r="G28" s="6">
        <f>(SUMIFS('city centre offline'!$J$2:$J$2047,'overall city offline'!$A$2:$A$2047,$A28,'city centre offline'!$B$2:$B$2047,G$3)*SUMIFS('city centre offline'!$C$2:$C$2047,'city centre offline'!$A$2:$A$2047,$A28,'city centre offline'!$B$2:$B$2047,G$3))/(SUMIFS('city centre offline'!$J$2:$J$2047,'city centre offline'!$A$2:$A$2047,$A28,'city centre offline'!$B$2:$B$2047,G$2))</f>
        <v>0.32722087512995168</v>
      </c>
      <c r="H28" s="6">
        <f>(SUMIFS('city centre offline'!$J$2:$J$2047,'overall city offline'!$A$2:$A$2047,$A28,'city centre offline'!$B$2:$B$2047,H$3)*SUMIFS('city centre offline'!$C$2:$C$2047,'city centre offline'!$A$2:$A$2047,$A28,'city centre offline'!$B$2:$B$2047,H$3))/(SUMIFS('city centre offline'!$J$2:$J$2047,'city centre offline'!$A$2:$A$2047,$A28,'city centre offline'!$B$2:$B$2047,H$2))</f>
        <v>0.70864001001405785</v>
      </c>
      <c r="I28" s="6">
        <f>(SUMIFS('city centre offline'!$J$2:$J$2047,'overall city offline'!$A$2:$A$2047,$A28,'city centre offline'!$B$2:$B$2047,I$3)*SUMIFS('city centre offline'!$C$2:$C$2047,'city centre offline'!$A$2:$A$2047,$A28,'city centre offline'!$B$2:$B$2047,I$3))/(SUMIFS('city centre offline'!$J$2:$J$2047,'city centre offline'!$A$2:$A$2047,$A28,'city centre offline'!$B$2:$B$2047,I$2))</f>
        <v>0.94568862692036249</v>
      </c>
      <c r="J28" s="6">
        <f>(SUMIFS('city centre offline'!$J$2:$J$2047,'overall city offline'!$A$2:$A$2047,$A28,'city centre offline'!$B$2:$B$2047,J$3)*SUMIFS('city centre offline'!$C$2:$C$2047,'city centre offline'!$A$2:$A$2047,$A28,'city centre offline'!$B$2:$B$2047,J$3))/(SUMIFS('city centre offline'!$J$2:$J$2047,'city centre offline'!$A$2:$A$2047,$A28,'city centre offline'!$B$2:$B$2047,J$2))</f>
        <v>0.87122838475656561</v>
      </c>
      <c r="K28" s="6">
        <f>(SUMIFS('city centre offline'!$J$2:$J$2047,'overall city offline'!$A$2:$A$2047,$A28,'city centre offline'!$B$2:$B$2047,K$3)*SUMIFS('city centre offline'!$C$2:$C$2047,'city centre offline'!$A$2:$A$2047,$A28,'city centre offline'!$B$2:$B$2047,K$3))/(SUMIFS('city centre offline'!$J$2:$J$2047,'city centre offline'!$A$2:$A$2047,$A28,'city centre offline'!$B$2:$B$2047,K$2))</f>
        <v>0.81263031052810297</v>
      </c>
      <c r="L28" s="6">
        <f>(SUMIFS('city centre offline'!$J$2:$J$2047,'overall city offline'!$A$2:$A$2047,$A28,'city centre offline'!$B$2:$B$2047,L$3)*SUMIFS('city centre offline'!$C$2:$C$2047,'city centre offline'!$A$2:$A$2047,$A28,'city centre offline'!$B$2:$B$2047,L$3))/(SUMIFS('city centre offline'!$J$2:$J$2047,'city centre offline'!$A$2:$A$2047,$A28,'city centre offline'!$B$2:$B$2047,L$2))</f>
        <v>0.48905049284899921</v>
      </c>
      <c r="M28" s="6">
        <f>(SUMIFS('city centre offline'!$J$2:$J$2047,'overall city offline'!$A$2:$A$2047,$A28,'city centre offline'!$B$2:$B$2047,M$3)*SUMIFS('city centre offline'!$C$2:$C$2047,'city centre offline'!$A$2:$A$2047,$A28,'city centre offline'!$B$2:$B$2047,M$3))/(SUMIFS('city centre offline'!$J$2:$J$2047,'city centre offline'!$A$2:$A$2047,$A28,'city centre offline'!$B$2:$B$2047,M$2))</f>
        <v>0.75993520140962412</v>
      </c>
      <c r="N28" s="6">
        <f>(SUMIFS('city centre offline'!$J$2:$J$2047,'overall city offline'!$A$2:$A$2047,$A28,'city centre offline'!$B$2:$B$2047,N$3)*SUMIFS('city centre offline'!$C$2:$C$2047,'city centre offline'!$A$2:$A$2047,$A28,'city centre offline'!$B$2:$B$2047,N$3))/(SUMIFS('city centre offline'!$J$2:$J$2047,'city centre offline'!$A$2:$A$2047,$A28,'city centre offline'!$B$2:$B$2047,N$2))</f>
        <v>0.33201375885067785</v>
      </c>
      <c r="O28" s="6">
        <f>(SUMIFS('city centre offline'!$J$2:$J$2047,'overall city offline'!$A$2:$A$2047,$A28,'city centre offline'!$B$2:$B$2047,O$3)*SUMIFS('city centre offline'!$C$2:$C$2047,'city centre offline'!$A$2:$A$2047,$A28,'city centre offline'!$B$2:$B$2047,O$3))/(SUMIFS('city centre offline'!$J$2:$J$2047,'city centre offline'!$A$2:$A$2047,$A28,'city centre offline'!$B$2:$B$2047,O$2))</f>
        <v>0.30154926660459663</v>
      </c>
      <c r="P28" s="6">
        <f>(SUMIFS('city centre offline'!$J$2:$J$2047,'overall city offline'!$A$2:$A$2047,$A28,'city centre offline'!$B$2:$B$2047,P$3)*SUMIFS('city centre offline'!$C$2:$C$2047,'city centre offline'!$A$2:$A$2047,$A28,'city centre offline'!$B$2:$B$2047,P$3))/(SUMIFS('city centre offline'!$J$2:$J$2047,'city centre offline'!$A$2:$A$2047,$A28,'city centre offline'!$B$2:$B$2047,P$2))</f>
        <v>0.4423844246285088</v>
      </c>
      <c r="Q28" s="6">
        <f>(SUMIFS('city centre offline'!$J$2:$J$2047,'overall city offline'!$A$2:$A$2047,$A28,'city centre offline'!$B$2:$B$2047,Q$3)*SUMIFS('city centre offline'!$C$2:$C$2047,'city centre offline'!$A$2:$A$2047,$A28,'city centre offline'!$B$2:$B$2047,Q$3))/(SUMIFS('city centre offline'!$J$2:$J$2047,'city centre offline'!$A$2:$A$2047,$A28,'city centre offline'!$B$2:$B$2047,Q$2))</f>
        <v>0.64188681120475344</v>
      </c>
      <c r="R28" s="6">
        <f>(SUMIFS('city centre offline'!$J$2:$J$2047,'overall city offline'!$A$2:$A$2047,$A28,'city centre offline'!$B$2:$B$2047,R$3)*SUMIFS('city centre offline'!$C$2:$C$2047,'city centre offline'!$A$2:$A$2047,$A28,'city centre offline'!$B$2:$B$2047,R$3))/(SUMIFS('city centre offline'!$J$2:$J$2047,'city centre offline'!$A$2:$A$2047,$A28,'city centre offline'!$B$2:$B$2047,R$2))</f>
        <v>0.84676896453751094</v>
      </c>
      <c r="S28" s="6">
        <f>(SUMIFS('city centre offline'!$J$2:$J$2047,'overall city offline'!$A$2:$A$2047,$A28,'city centre offline'!$B$2:$B$2047,S$3)*SUMIFS('city centre offline'!$C$2:$C$2047,'city centre offline'!$A$2:$A$2047,$A28,'city centre offline'!$B$2:$B$2047,S$3))/(SUMIFS('city centre offline'!$J$2:$J$2047,'city centre offline'!$A$2:$A$2047,$A28,'city centre offline'!$B$2:$B$2047,S$2))</f>
        <v>0.94407691127856053</v>
      </c>
      <c r="T28" s="6">
        <f>(SUMIFS('city centre offline'!$J$2:$J$2047,'overall city offline'!$A$2:$A$2047,$A28,'city centre offline'!$B$2:$B$2047,T$3)*SUMIFS('city centre offline'!$C$2:$C$2047,'city centre offline'!$A$2:$A$2047,$A28,'city centre offline'!$B$2:$B$2047,T$3))/(SUMIFS('city centre offline'!$J$2:$J$2047,'city centre offline'!$A$2:$A$2047,$A28,'city centre offline'!$B$2:$B$2047,T$2))</f>
        <v>1.1230446005893997</v>
      </c>
      <c r="U28" s="6">
        <f>(SUMIFS('city centre offline'!$J$2:$J$2047,'overall city offline'!$A$2:$A$2047,$A28,'city centre offline'!$B$2:$B$2047,U$3)*SUMIFS('city centre offline'!$C$2:$C$2047,'city centre offline'!$A$2:$A$2047,$A28,'city centre offline'!$B$2:$B$2047,U$3))/(SUMIFS('city centre offline'!$J$2:$J$2047,'city centre offline'!$A$2:$A$2047,$A28,'city centre offline'!$B$2:$B$2047,U$2))</f>
        <v>1.1827696970610557</v>
      </c>
      <c r="V28" s="6">
        <f>(SUMIFS('city centre offline'!$J$2:$J$2047,'overall city offline'!$A$2:$A$2047,$A28,'city centre offline'!$B$2:$B$2047,V$3)*SUMIFS('city centre offline'!$C$2:$C$2047,'city centre offline'!$A$2:$A$2047,$A28,'city centre offline'!$B$2:$B$2047,V$3))/(SUMIFS('city centre offline'!$J$2:$J$2047,'city centre offline'!$A$2:$A$2047,$A28,'city centre offline'!$B$2:$B$2047,V$2))</f>
        <v>1.1580571672872635</v>
      </c>
      <c r="W28" s="32"/>
      <c r="X28" s="32"/>
      <c r="Y28" s="32"/>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row>
    <row r="29" spans="1:63" x14ac:dyDescent="0.25">
      <c r="A29" s="5" t="s">
        <v>32</v>
      </c>
      <c r="B29" s="6">
        <f>(SUMIFS('city centre offline'!$J$2:$J$2047,'overall city offline'!$A$2:$A$2047,$A29,'city centre offline'!$B$2:$B$2047,B$3)*SUMIFS('city centre offline'!$C$2:$C$2047,'city centre offline'!$A$2:$A$2047,$A29,'city centre offline'!$B$2:$B$2047,B$3))/(SUMIFS('city centre offline'!$J$2:$J$2047,'city centre offline'!$A$2:$A$2047,$A29,'city centre offline'!$B$2:$B$2047,B$2))</f>
        <v>0.99327124030205738</v>
      </c>
      <c r="C29" s="6">
        <f>(SUMIFS('city centre offline'!$J$2:$J$2047,'overall city offline'!$A$2:$A$2047,$A29,'city centre offline'!$B$2:$B$2047,C$3)*SUMIFS('city centre offline'!$C$2:$C$2047,'city centre offline'!$A$2:$A$2047,$A29,'city centre offline'!$B$2:$B$2047,C$3))/(SUMIFS('city centre offline'!$J$2:$J$2047,'city centre offline'!$A$2:$A$2047,$A29,'city centre offline'!$B$2:$B$2047,C$2))</f>
        <v>1.0120725347081192</v>
      </c>
      <c r="D29" s="6">
        <f>(SUMIFS('city centre offline'!$J$2:$J$2047,'overall city offline'!$A$2:$A$2047,$A29,'city centre offline'!$B$2:$B$2047,D$3)*SUMIFS('city centre offline'!$C$2:$C$2047,'city centre offline'!$A$2:$A$2047,$A29,'city centre offline'!$B$2:$B$2047,D$3))/(SUMIFS('city centre offline'!$J$2:$J$2047,'city centre offline'!$A$2:$A$2047,$A29,'city centre offline'!$B$2:$B$2047,D$2))</f>
        <v>0.63142828767242609</v>
      </c>
      <c r="E29" s="6">
        <f>(SUMIFS('city centre offline'!$J$2:$J$2047,'overall city offline'!$A$2:$A$2047,$A29,'city centre offline'!$B$2:$B$2047,E$3)*SUMIFS('city centre offline'!$C$2:$C$2047,'city centre offline'!$A$2:$A$2047,$A29,'city centre offline'!$B$2:$B$2047,E$3))/(SUMIFS('city centre offline'!$J$2:$J$2047,'city centre offline'!$A$2:$A$2047,$A29,'city centre offline'!$B$2:$B$2047,E$2))</f>
        <v>1.9036942424138552E-2</v>
      </c>
      <c r="F29" s="6">
        <f>(SUMIFS('city centre offline'!$J$2:$J$2047,'overall city offline'!$A$2:$A$2047,$A29,'city centre offline'!$B$2:$B$2047,F$3)*SUMIFS('city centre offline'!$C$2:$C$2047,'city centre offline'!$A$2:$A$2047,$A29,'city centre offline'!$B$2:$B$2047,F$3))/(SUMIFS('city centre offline'!$J$2:$J$2047,'city centre offline'!$A$2:$A$2047,$A29,'city centre offline'!$B$2:$B$2047,F$2))</f>
        <v>0.12030924790115279</v>
      </c>
      <c r="G29" s="6">
        <f>(SUMIFS('city centre offline'!$J$2:$J$2047,'overall city offline'!$A$2:$A$2047,$A29,'city centre offline'!$B$2:$B$2047,G$3)*SUMIFS('city centre offline'!$C$2:$C$2047,'city centre offline'!$A$2:$A$2047,$A29,'city centre offline'!$B$2:$B$2047,G$3))/(SUMIFS('city centre offline'!$J$2:$J$2047,'city centre offline'!$A$2:$A$2047,$A29,'city centre offline'!$B$2:$B$2047,G$2))</f>
        <v>0.22780120678931087</v>
      </c>
      <c r="H29" s="6">
        <f>(SUMIFS('city centre offline'!$J$2:$J$2047,'overall city offline'!$A$2:$A$2047,$A29,'city centre offline'!$B$2:$B$2047,H$3)*SUMIFS('city centre offline'!$C$2:$C$2047,'city centre offline'!$A$2:$A$2047,$A29,'city centre offline'!$B$2:$B$2047,H$3))/(SUMIFS('city centre offline'!$J$2:$J$2047,'city centre offline'!$A$2:$A$2047,$A29,'city centre offline'!$B$2:$B$2047,H$2))</f>
        <v>0.64906647743990065</v>
      </c>
      <c r="I29" s="6">
        <f>(SUMIFS('city centre offline'!$J$2:$J$2047,'overall city offline'!$A$2:$A$2047,$A29,'city centre offline'!$B$2:$B$2047,I$3)*SUMIFS('city centre offline'!$C$2:$C$2047,'city centre offline'!$A$2:$A$2047,$A29,'city centre offline'!$B$2:$B$2047,I$3))/(SUMIFS('city centre offline'!$J$2:$J$2047,'city centre offline'!$A$2:$A$2047,$A29,'city centre offline'!$B$2:$B$2047,I$2))</f>
        <v>0.8125566516362005</v>
      </c>
      <c r="J29" s="6">
        <f>(SUMIFS('city centre offline'!$J$2:$J$2047,'overall city offline'!$A$2:$A$2047,$A29,'city centre offline'!$B$2:$B$2047,J$3)*SUMIFS('city centre offline'!$C$2:$C$2047,'city centre offline'!$A$2:$A$2047,$A29,'city centre offline'!$B$2:$B$2047,J$3))/(SUMIFS('city centre offline'!$J$2:$J$2047,'city centre offline'!$A$2:$A$2047,$A29,'city centre offline'!$B$2:$B$2047,J$2))</f>
        <v>0.73569819581727169</v>
      </c>
      <c r="K29" s="6">
        <f>(SUMIFS('city centre offline'!$J$2:$J$2047,'overall city offline'!$A$2:$A$2047,$A29,'city centre offline'!$B$2:$B$2047,K$3)*SUMIFS('city centre offline'!$C$2:$C$2047,'city centre offline'!$A$2:$A$2047,$A29,'city centre offline'!$B$2:$B$2047,K$3))/(SUMIFS('city centre offline'!$J$2:$J$2047,'city centre offline'!$A$2:$A$2047,$A29,'city centre offline'!$B$2:$B$2047,K$2))</f>
        <v>0.65705073973918171</v>
      </c>
      <c r="L29" s="6">
        <f>(SUMIFS('city centre offline'!$J$2:$J$2047,'overall city offline'!$A$2:$A$2047,$A29,'city centre offline'!$B$2:$B$2047,L$3)*SUMIFS('city centre offline'!$C$2:$C$2047,'city centre offline'!$A$2:$A$2047,$A29,'city centre offline'!$B$2:$B$2047,L$3))/(SUMIFS('city centre offline'!$J$2:$J$2047,'city centre offline'!$A$2:$A$2047,$A29,'city centre offline'!$B$2:$B$2047,L$2))</f>
        <v>0.35897284399683999</v>
      </c>
      <c r="M29" s="6">
        <f>(SUMIFS('city centre offline'!$J$2:$J$2047,'overall city offline'!$A$2:$A$2047,$A29,'city centre offline'!$B$2:$B$2047,M$3)*SUMIFS('city centre offline'!$C$2:$C$2047,'city centre offline'!$A$2:$A$2047,$A29,'city centre offline'!$B$2:$B$2047,M$3))/(SUMIFS('city centre offline'!$J$2:$J$2047,'city centre offline'!$A$2:$A$2047,$A29,'city centre offline'!$B$2:$B$2047,M$2))</f>
        <v>0.44049387962046238</v>
      </c>
      <c r="N29" s="6">
        <f>(SUMIFS('city centre offline'!$J$2:$J$2047,'overall city offline'!$A$2:$A$2047,$A29,'city centre offline'!$B$2:$B$2047,N$3)*SUMIFS('city centre offline'!$C$2:$C$2047,'city centre offline'!$A$2:$A$2047,$A29,'city centre offline'!$B$2:$B$2047,N$3))/(SUMIFS('city centre offline'!$J$2:$J$2047,'city centre offline'!$A$2:$A$2047,$A29,'city centre offline'!$B$2:$B$2047,N$2))</f>
        <v>0.27699876920635425</v>
      </c>
      <c r="O29" s="6">
        <f>(SUMIFS('city centre offline'!$J$2:$J$2047,'overall city offline'!$A$2:$A$2047,$A29,'city centre offline'!$B$2:$B$2047,O$3)*SUMIFS('city centre offline'!$C$2:$C$2047,'city centre offline'!$A$2:$A$2047,$A29,'city centre offline'!$B$2:$B$2047,O$3))/(SUMIFS('city centre offline'!$J$2:$J$2047,'city centre offline'!$A$2:$A$2047,$A29,'city centre offline'!$B$2:$B$2047,O$2))</f>
        <v>0.2730389314262171</v>
      </c>
      <c r="P29" s="6">
        <f>(SUMIFS('city centre offline'!$J$2:$J$2047,'overall city offline'!$A$2:$A$2047,$A29,'city centre offline'!$B$2:$B$2047,P$3)*SUMIFS('city centre offline'!$C$2:$C$2047,'city centre offline'!$A$2:$A$2047,$A29,'city centre offline'!$B$2:$B$2047,P$3))/(SUMIFS('city centre offline'!$J$2:$J$2047,'city centre offline'!$A$2:$A$2047,$A29,'city centre offline'!$B$2:$B$2047,P$2))</f>
        <v>0.35149555760695345</v>
      </c>
      <c r="Q29" s="6">
        <f>(SUMIFS('city centre offline'!$J$2:$J$2047,'overall city offline'!$A$2:$A$2047,$A29,'city centre offline'!$B$2:$B$2047,Q$3)*SUMIFS('city centre offline'!$C$2:$C$2047,'city centre offline'!$A$2:$A$2047,$A29,'city centre offline'!$B$2:$B$2047,Q$3))/(SUMIFS('city centre offline'!$J$2:$J$2047,'city centre offline'!$A$2:$A$2047,$A29,'city centre offline'!$B$2:$B$2047,Q$2))</f>
        <v>0.51758655668502707</v>
      </c>
      <c r="R29" s="6">
        <f>(SUMIFS('city centre offline'!$J$2:$J$2047,'overall city offline'!$A$2:$A$2047,$A29,'city centre offline'!$B$2:$B$2047,R$3)*SUMIFS('city centre offline'!$C$2:$C$2047,'city centre offline'!$A$2:$A$2047,$A29,'city centre offline'!$B$2:$B$2047,R$3))/(SUMIFS('city centre offline'!$J$2:$J$2047,'city centre offline'!$A$2:$A$2047,$A29,'city centre offline'!$B$2:$B$2047,R$2))</f>
        <v>0.78995819644935994</v>
      </c>
      <c r="S29" s="6">
        <f>(SUMIFS('city centre offline'!$J$2:$J$2047,'overall city offline'!$A$2:$A$2047,$A29,'city centre offline'!$B$2:$B$2047,S$3)*SUMIFS('city centre offline'!$C$2:$C$2047,'city centre offline'!$A$2:$A$2047,$A29,'city centre offline'!$B$2:$B$2047,S$3))/(SUMIFS('city centre offline'!$J$2:$J$2047,'city centre offline'!$A$2:$A$2047,$A29,'city centre offline'!$B$2:$B$2047,S$2))</f>
        <v>0.8392074464407534</v>
      </c>
      <c r="T29" s="6">
        <f>(SUMIFS('city centre offline'!$J$2:$J$2047,'overall city offline'!$A$2:$A$2047,$A29,'city centre offline'!$B$2:$B$2047,T$3)*SUMIFS('city centre offline'!$C$2:$C$2047,'city centre offline'!$A$2:$A$2047,$A29,'city centre offline'!$B$2:$B$2047,T$3))/(SUMIFS('city centre offline'!$J$2:$J$2047,'city centre offline'!$A$2:$A$2047,$A29,'city centre offline'!$B$2:$B$2047,T$2))</f>
        <v>1.1019266921327551</v>
      </c>
      <c r="U29" s="6">
        <f>(SUMIFS('city centre offline'!$J$2:$J$2047,'overall city offline'!$A$2:$A$2047,$A29,'city centre offline'!$B$2:$B$2047,U$3)*SUMIFS('city centre offline'!$C$2:$C$2047,'city centre offline'!$A$2:$A$2047,$A29,'city centre offline'!$B$2:$B$2047,U$3))/(SUMIFS('city centre offline'!$J$2:$J$2047,'city centre offline'!$A$2:$A$2047,$A29,'city centre offline'!$B$2:$B$2047,U$2))</f>
        <v>1.2739807220952266</v>
      </c>
      <c r="V29" s="6">
        <f>(SUMIFS('city centre offline'!$J$2:$J$2047,'overall city offline'!$A$2:$A$2047,$A29,'city centre offline'!$B$2:$B$2047,V$3)*SUMIFS('city centre offline'!$C$2:$C$2047,'city centre offline'!$A$2:$A$2047,$A29,'city centre offline'!$B$2:$B$2047,V$3))/(SUMIFS('city centre offline'!$J$2:$J$2047,'city centre offline'!$A$2:$A$2047,$A29,'city centre offline'!$B$2:$B$2047,V$2))</f>
        <v>1.1623464870839795</v>
      </c>
      <c r="W29" s="32"/>
      <c r="X29" s="32"/>
      <c r="Y29" s="32"/>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row>
    <row r="30" spans="1:63" x14ac:dyDescent="0.25">
      <c r="A30" s="5" t="s">
        <v>33</v>
      </c>
      <c r="B30" s="6">
        <f>(SUMIFS('city centre offline'!$J$2:$J$2047,'overall city offline'!$A$2:$A$2047,$A30,'city centre offline'!$B$2:$B$2047,B$3)*SUMIFS('city centre offline'!$C$2:$C$2047,'city centre offline'!$A$2:$A$2047,$A30,'city centre offline'!$B$2:$B$2047,B$3))/(SUMIFS('city centre offline'!$J$2:$J$2047,'city centre offline'!$A$2:$A$2047,$A30,'city centre offline'!$B$2:$B$2047,B$2))</f>
        <v>1.0691654480330206</v>
      </c>
      <c r="C30" s="6">
        <f>(SUMIFS('city centre offline'!$J$2:$J$2047,'overall city offline'!$A$2:$A$2047,$A30,'city centre offline'!$B$2:$B$2047,C$3)*SUMIFS('city centre offline'!$C$2:$C$2047,'city centre offline'!$A$2:$A$2047,$A30,'city centre offline'!$B$2:$B$2047,C$3))/(SUMIFS('city centre offline'!$J$2:$J$2047,'city centre offline'!$A$2:$A$2047,$A30,'city centre offline'!$B$2:$B$2047,C$2))</f>
        <v>1.0536405155396893</v>
      </c>
      <c r="D30" s="6">
        <f>(SUMIFS('city centre offline'!$J$2:$J$2047,'overall city offline'!$A$2:$A$2047,$A30,'city centre offline'!$B$2:$B$2047,D$3)*SUMIFS('city centre offline'!$C$2:$C$2047,'city centre offline'!$A$2:$A$2047,$A30,'city centre offline'!$B$2:$B$2047,D$3))/(SUMIFS('city centre offline'!$J$2:$J$2047,'city centre offline'!$A$2:$A$2047,$A30,'city centre offline'!$B$2:$B$2047,D$2))</f>
        <v>0.6056108172334439</v>
      </c>
      <c r="E30" s="6">
        <f>(SUMIFS('city centre offline'!$J$2:$J$2047,'overall city offline'!$A$2:$A$2047,$A30,'city centre offline'!$B$2:$B$2047,E$3)*SUMIFS('city centre offline'!$C$2:$C$2047,'city centre offline'!$A$2:$A$2047,$A30,'city centre offline'!$B$2:$B$2047,E$3))/(SUMIFS('city centre offline'!$J$2:$J$2047,'city centre offline'!$A$2:$A$2047,$A30,'city centre offline'!$B$2:$B$2047,E$2))</f>
        <v>8.0322879310080926E-3</v>
      </c>
      <c r="F30" s="6">
        <f>(SUMIFS('city centre offline'!$J$2:$J$2047,'overall city offline'!$A$2:$A$2047,$A30,'city centre offline'!$B$2:$B$2047,F$3)*SUMIFS('city centre offline'!$C$2:$C$2047,'city centre offline'!$A$2:$A$2047,$A30,'city centre offline'!$B$2:$B$2047,F$3))/(SUMIFS('city centre offline'!$J$2:$J$2047,'city centre offline'!$A$2:$A$2047,$A30,'city centre offline'!$B$2:$B$2047,F$2))</f>
        <v>2.2747489739891637E-2</v>
      </c>
      <c r="G30" s="6">
        <f>(SUMIFS('city centre offline'!$J$2:$J$2047,'overall city offline'!$A$2:$A$2047,$A30,'city centre offline'!$B$2:$B$2047,G$3)*SUMIFS('city centre offline'!$C$2:$C$2047,'city centre offline'!$A$2:$A$2047,$A30,'city centre offline'!$B$2:$B$2047,G$3))/(SUMIFS('city centre offline'!$J$2:$J$2047,'city centre offline'!$A$2:$A$2047,$A30,'city centre offline'!$B$2:$B$2047,G$2))</f>
        <v>8.9028418515903276E-2</v>
      </c>
      <c r="H30" s="6">
        <f>(SUMIFS('city centre offline'!$J$2:$J$2047,'overall city offline'!$A$2:$A$2047,$A30,'city centre offline'!$B$2:$B$2047,H$3)*SUMIFS('city centre offline'!$C$2:$C$2047,'city centre offline'!$A$2:$A$2047,$A30,'city centre offline'!$B$2:$B$2047,H$3))/(SUMIFS('city centre offline'!$J$2:$J$2047,'city centre offline'!$A$2:$A$2047,$A30,'city centre offline'!$B$2:$B$2047,H$2))</f>
        <v>0.58422900058617222</v>
      </c>
      <c r="I30" s="6">
        <f>(SUMIFS('city centre offline'!$J$2:$J$2047,'overall city offline'!$A$2:$A$2047,$A30,'city centre offline'!$B$2:$B$2047,I$3)*SUMIFS('city centre offline'!$C$2:$C$2047,'city centre offline'!$A$2:$A$2047,$A30,'city centre offline'!$B$2:$B$2047,I$3))/(SUMIFS('city centre offline'!$J$2:$J$2047,'city centre offline'!$A$2:$A$2047,$A30,'city centre offline'!$B$2:$B$2047,I$2))</f>
        <v>0.8769859083711411</v>
      </c>
      <c r="J30" s="6">
        <f>(SUMIFS('city centre offline'!$J$2:$J$2047,'overall city offline'!$A$2:$A$2047,$A30,'city centre offline'!$B$2:$B$2047,J$3)*SUMIFS('city centre offline'!$C$2:$C$2047,'city centre offline'!$A$2:$A$2047,$A30,'city centre offline'!$B$2:$B$2047,J$3))/(SUMIFS('city centre offline'!$J$2:$J$2047,'city centre offline'!$A$2:$A$2047,$A30,'city centre offline'!$B$2:$B$2047,J$2))</f>
        <v>0.7473977946568362</v>
      </c>
      <c r="K30" s="6">
        <f>(SUMIFS('city centre offline'!$J$2:$J$2047,'overall city offline'!$A$2:$A$2047,$A30,'city centre offline'!$B$2:$B$2047,K$3)*SUMIFS('city centre offline'!$C$2:$C$2047,'city centre offline'!$A$2:$A$2047,$A30,'city centre offline'!$B$2:$B$2047,K$3))/(SUMIFS('city centre offline'!$J$2:$J$2047,'city centre offline'!$A$2:$A$2047,$A30,'city centre offline'!$B$2:$B$2047,K$2))</f>
        <v>0.72699779081546423</v>
      </c>
      <c r="L30" s="6">
        <f>(SUMIFS('city centre offline'!$J$2:$J$2047,'overall city offline'!$A$2:$A$2047,$A30,'city centre offline'!$B$2:$B$2047,L$3)*SUMIFS('city centre offline'!$C$2:$C$2047,'city centre offline'!$A$2:$A$2047,$A30,'city centre offline'!$B$2:$B$2047,L$3))/(SUMIFS('city centre offline'!$J$2:$J$2047,'city centre offline'!$A$2:$A$2047,$A30,'city centre offline'!$B$2:$B$2047,L$2))</f>
        <v>0.2097252972931436</v>
      </c>
      <c r="M30" s="6">
        <f>(SUMIFS('city centre offline'!$J$2:$J$2047,'overall city offline'!$A$2:$A$2047,$A30,'city centre offline'!$B$2:$B$2047,M$3)*SUMIFS('city centre offline'!$C$2:$C$2047,'city centre offline'!$A$2:$A$2047,$A30,'city centre offline'!$B$2:$B$2047,M$3))/(SUMIFS('city centre offline'!$J$2:$J$2047,'city centre offline'!$A$2:$A$2047,$A30,'city centre offline'!$B$2:$B$2047,M$2))</f>
        <v>0.38328086270118944</v>
      </c>
      <c r="N30" s="6">
        <f>(SUMIFS('city centre offline'!$J$2:$J$2047,'overall city offline'!$A$2:$A$2047,$A30,'city centre offline'!$B$2:$B$2047,N$3)*SUMIFS('city centre offline'!$C$2:$C$2047,'city centre offline'!$A$2:$A$2047,$A30,'city centre offline'!$B$2:$B$2047,N$3))/(SUMIFS('city centre offline'!$J$2:$J$2047,'city centre offline'!$A$2:$A$2047,$A30,'city centre offline'!$B$2:$B$2047,N$2))</f>
        <v>0.13139770100086587</v>
      </c>
      <c r="O30" s="6">
        <f>(SUMIFS('city centre offline'!$J$2:$J$2047,'overall city offline'!$A$2:$A$2047,$A30,'city centre offline'!$B$2:$B$2047,O$3)*SUMIFS('city centre offline'!$C$2:$C$2047,'city centre offline'!$A$2:$A$2047,$A30,'city centre offline'!$B$2:$B$2047,O$3))/(SUMIFS('city centre offline'!$J$2:$J$2047,'city centre offline'!$A$2:$A$2047,$A30,'city centre offline'!$B$2:$B$2047,O$2))</f>
        <v>0.12332256306034657</v>
      </c>
      <c r="P30" s="6">
        <f>(SUMIFS('city centre offline'!$J$2:$J$2047,'overall city offline'!$A$2:$A$2047,$A30,'city centre offline'!$B$2:$B$2047,P$3)*SUMIFS('city centre offline'!$C$2:$C$2047,'city centre offline'!$A$2:$A$2047,$A30,'city centre offline'!$B$2:$B$2047,P$3))/(SUMIFS('city centre offline'!$J$2:$J$2047,'city centre offline'!$A$2:$A$2047,$A30,'city centre offline'!$B$2:$B$2047,P$2))</f>
        <v>0.2039805799563931</v>
      </c>
      <c r="Q30" s="6">
        <f>(SUMIFS('city centre offline'!$J$2:$J$2047,'overall city offline'!$A$2:$A$2047,$A30,'city centre offline'!$B$2:$B$2047,Q$3)*SUMIFS('city centre offline'!$C$2:$C$2047,'city centre offline'!$A$2:$A$2047,$A30,'city centre offline'!$B$2:$B$2047,Q$3))/(SUMIFS('city centre offline'!$J$2:$J$2047,'city centre offline'!$A$2:$A$2047,$A30,'city centre offline'!$B$2:$B$2047,Q$2))</f>
        <v>0.48609192044925781</v>
      </c>
      <c r="R30" s="6">
        <f>(SUMIFS('city centre offline'!$J$2:$J$2047,'overall city offline'!$A$2:$A$2047,$A30,'city centre offline'!$B$2:$B$2047,R$3)*SUMIFS('city centre offline'!$C$2:$C$2047,'city centre offline'!$A$2:$A$2047,$A30,'city centre offline'!$B$2:$B$2047,R$3))/(SUMIFS('city centre offline'!$J$2:$J$2047,'city centre offline'!$A$2:$A$2047,$A30,'city centre offline'!$B$2:$B$2047,R$2))</f>
        <v>0.87401085688657976</v>
      </c>
      <c r="S30" s="6">
        <f>(SUMIFS('city centre offline'!$J$2:$J$2047,'overall city offline'!$A$2:$A$2047,$A30,'city centre offline'!$B$2:$B$2047,S$3)*SUMIFS('city centre offline'!$C$2:$C$2047,'city centre offline'!$A$2:$A$2047,$A30,'city centre offline'!$B$2:$B$2047,S$3))/(SUMIFS('city centre offline'!$J$2:$J$2047,'city centre offline'!$A$2:$A$2047,$A30,'city centre offline'!$B$2:$B$2047,S$2))</f>
        <v>1.1236723303432314</v>
      </c>
      <c r="T30" s="6">
        <f>(SUMIFS('city centre offline'!$J$2:$J$2047,'overall city offline'!$A$2:$A$2047,$A30,'city centre offline'!$B$2:$B$2047,T$3)*SUMIFS('city centre offline'!$C$2:$C$2047,'city centre offline'!$A$2:$A$2047,$A30,'city centre offline'!$B$2:$B$2047,T$3))/(SUMIFS('city centre offline'!$J$2:$J$2047,'city centre offline'!$A$2:$A$2047,$A30,'city centre offline'!$B$2:$B$2047,T$2))</f>
        <v>1.3099756418567705</v>
      </c>
      <c r="U30" s="6">
        <f>(SUMIFS('city centre offline'!$J$2:$J$2047,'overall city offline'!$A$2:$A$2047,$A30,'city centre offline'!$B$2:$B$2047,U$3)*SUMIFS('city centre offline'!$C$2:$C$2047,'city centre offline'!$A$2:$A$2047,$A30,'city centre offline'!$B$2:$B$2047,U$3))/(SUMIFS('city centre offline'!$J$2:$J$2047,'city centre offline'!$A$2:$A$2047,$A30,'city centre offline'!$B$2:$B$2047,U$2))</f>
        <v>1.5248702684001907</v>
      </c>
      <c r="V30" s="6">
        <f>(SUMIFS('city centre offline'!$J$2:$J$2047,'overall city offline'!$A$2:$A$2047,$A30,'city centre offline'!$B$2:$B$2047,V$3)*SUMIFS('city centre offline'!$C$2:$C$2047,'city centre offline'!$A$2:$A$2047,$A30,'city centre offline'!$B$2:$B$2047,V$3))/(SUMIFS('city centre offline'!$J$2:$J$2047,'city centre offline'!$A$2:$A$2047,$A30,'city centre offline'!$B$2:$B$2047,V$2))</f>
        <v>1.3409568101670359</v>
      </c>
      <c r="W30" s="32"/>
      <c r="X30" s="32"/>
      <c r="Y30" s="32"/>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row>
    <row r="31" spans="1:63" x14ac:dyDescent="0.25">
      <c r="A31" s="5" t="s">
        <v>34</v>
      </c>
      <c r="B31" s="6">
        <f>(SUMIFS('city centre offline'!$J$2:$J$2047,'overall city offline'!$A$2:$A$2047,$A31,'city centre offline'!$B$2:$B$2047,B$3)*SUMIFS('city centre offline'!$C$2:$C$2047,'city centre offline'!$A$2:$A$2047,$A31,'city centre offline'!$B$2:$B$2047,B$3))/(SUMIFS('city centre offline'!$J$2:$J$2047,'city centre offline'!$A$2:$A$2047,$A31,'city centre offline'!$B$2:$B$2047,B$2))</f>
        <v>0.94007720937465067</v>
      </c>
      <c r="C31" s="6">
        <f>(SUMIFS('city centre offline'!$J$2:$J$2047,'overall city offline'!$A$2:$A$2047,$A31,'city centre offline'!$B$2:$B$2047,C$3)*SUMIFS('city centre offline'!$C$2:$C$2047,'city centre offline'!$A$2:$A$2047,$A31,'city centre offline'!$B$2:$B$2047,C$3))/(SUMIFS('city centre offline'!$J$2:$J$2047,'city centre offline'!$A$2:$A$2047,$A31,'city centre offline'!$B$2:$B$2047,C$2))</f>
        <v>0.94740287136537338</v>
      </c>
      <c r="D31" s="6">
        <f>(SUMIFS('city centre offline'!$J$2:$J$2047,'overall city offline'!$A$2:$A$2047,$A31,'city centre offline'!$B$2:$B$2047,D$3)*SUMIFS('city centre offline'!$C$2:$C$2047,'city centre offline'!$A$2:$A$2047,$A31,'city centre offline'!$B$2:$B$2047,D$3))/(SUMIFS('city centre offline'!$J$2:$J$2047,'city centre offline'!$A$2:$A$2047,$A31,'city centre offline'!$B$2:$B$2047,D$2))</f>
        <v>0.54772127100357126</v>
      </c>
      <c r="E31" s="6">
        <f>(SUMIFS('city centre offline'!$J$2:$J$2047,'overall city offline'!$A$2:$A$2047,$A31,'city centre offline'!$B$2:$B$2047,E$3)*SUMIFS('city centre offline'!$C$2:$C$2047,'city centre offline'!$A$2:$A$2047,$A31,'city centre offline'!$B$2:$B$2047,E$3))/(SUMIFS('city centre offline'!$J$2:$J$2047,'city centre offline'!$A$2:$A$2047,$A31,'city centre offline'!$B$2:$B$2047,E$2))</f>
        <v>1.2569179308036086E-2</v>
      </c>
      <c r="F31" s="6">
        <f>(SUMIFS('city centre offline'!$J$2:$J$2047,'overall city offline'!$A$2:$A$2047,$A31,'city centre offline'!$B$2:$B$2047,F$3)*SUMIFS('city centre offline'!$C$2:$C$2047,'city centre offline'!$A$2:$A$2047,$A31,'city centre offline'!$B$2:$B$2047,F$3))/(SUMIFS('city centre offline'!$J$2:$J$2047,'city centre offline'!$A$2:$A$2047,$A31,'city centre offline'!$B$2:$B$2047,F$2))</f>
        <v>8.5950616054461998E-2</v>
      </c>
      <c r="G31" s="6">
        <f>(SUMIFS('city centre offline'!$J$2:$J$2047,'overall city offline'!$A$2:$A$2047,$A31,'city centre offline'!$B$2:$B$2047,G$3)*SUMIFS('city centre offline'!$C$2:$C$2047,'city centre offline'!$A$2:$A$2047,$A31,'city centre offline'!$B$2:$B$2047,G$3))/(SUMIFS('city centre offline'!$J$2:$J$2047,'city centre offline'!$A$2:$A$2047,$A31,'city centre offline'!$B$2:$B$2047,G$2))</f>
        <v>0.12405185901064818</v>
      </c>
      <c r="H31" s="6">
        <f>(SUMIFS('city centre offline'!$J$2:$J$2047,'overall city offline'!$A$2:$A$2047,$A31,'city centre offline'!$B$2:$B$2047,H$3)*SUMIFS('city centre offline'!$C$2:$C$2047,'city centre offline'!$A$2:$A$2047,$A31,'city centre offline'!$B$2:$B$2047,H$3))/(SUMIFS('city centre offline'!$J$2:$J$2047,'city centre offline'!$A$2:$A$2047,$A31,'city centre offline'!$B$2:$B$2047,H$2))</f>
        <v>0.48177563479641955</v>
      </c>
      <c r="I31" s="6">
        <f>(SUMIFS('city centre offline'!$J$2:$J$2047,'overall city offline'!$A$2:$A$2047,$A31,'city centre offline'!$B$2:$B$2047,I$3)*SUMIFS('city centre offline'!$C$2:$C$2047,'city centre offline'!$A$2:$A$2047,$A31,'city centre offline'!$B$2:$B$2047,I$3))/(SUMIFS('city centre offline'!$J$2:$J$2047,'city centre offline'!$A$2:$A$2047,$A31,'city centre offline'!$B$2:$B$2047,I$2))</f>
        <v>0.69658728502875444</v>
      </c>
      <c r="J31" s="6">
        <f>(SUMIFS('city centre offline'!$J$2:$J$2047,'overall city offline'!$A$2:$A$2047,$A31,'city centre offline'!$B$2:$B$2047,J$3)*SUMIFS('city centre offline'!$C$2:$C$2047,'city centre offline'!$A$2:$A$2047,$A31,'city centre offline'!$B$2:$B$2047,J$3))/(SUMIFS('city centre offline'!$J$2:$J$2047,'city centre offline'!$A$2:$A$2047,$A31,'city centre offline'!$B$2:$B$2047,J$2))</f>
        <v>0.608024945283689</v>
      </c>
      <c r="K31" s="6">
        <f>(SUMIFS('city centre offline'!$J$2:$J$2047,'overall city offline'!$A$2:$A$2047,$A31,'city centre offline'!$B$2:$B$2047,K$3)*SUMIFS('city centre offline'!$C$2:$C$2047,'city centre offline'!$A$2:$A$2047,$A31,'city centre offline'!$B$2:$B$2047,K$3))/(SUMIFS('city centre offline'!$J$2:$J$2047,'city centre offline'!$A$2:$A$2047,$A31,'city centre offline'!$B$2:$B$2047,K$2))</f>
        <v>0.64983418821558425</v>
      </c>
      <c r="L31" s="6">
        <f>(SUMIFS('city centre offline'!$J$2:$J$2047,'overall city offline'!$A$2:$A$2047,$A31,'city centre offline'!$B$2:$B$2047,L$3)*SUMIFS('city centre offline'!$C$2:$C$2047,'city centre offline'!$A$2:$A$2047,$A31,'city centre offline'!$B$2:$B$2047,L$3))/(SUMIFS('city centre offline'!$J$2:$J$2047,'city centre offline'!$A$2:$A$2047,$A31,'city centre offline'!$B$2:$B$2047,L$2))</f>
        <v>0.24196106984896826</v>
      </c>
      <c r="M31" s="6">
        <f>(SUMIFS('city centre offline'!$J$2:$J$2047,'overall city offline'!$A$2:$A$2047,$A31,'city centre offline'!$B$2:$B$2047,M$3)*SUMIFS('city centre offline'!$C$2:$C$2047,'city centre offline'!$A$2:$A$2047,$A31,'city centre offline'!$B$2:$B$2047,M$3))/(SUMIFS('city centre offline'!$J$2:$J$2047,'city centre offline'!$A$2:$A$2047,$A31,'city centre offline'!$B$2:$B$2047,M$2))</f>
        <v>0.54311966486666741</v>
      </c>
      <c r="N31" s="6">
        <f>(SUMIFS('city centre offline'!$J$2:$J$2047,'overall city offline'!$A$2:$A$2047,$A31,'city centre offline'!$B$2:$B$2047,N$3)*SUMIFS('city centre offline'!$C$2:$C$2047,'city centre offline'!$A$2:$A$2047,$A31,'city centre offline'!$B$2:$B$2047,N$3))/(SUMIFS('city centre offline'!$J$2:$J$2047,'city centre offline'!$A$2:$A$2047,$A31,'city centre offline'!$B$2:$B$2047,N$2))</f>
        <v>0.1336749301699276</v>
      </c>
      <c r="O31" s="6">
        <f>(SUMIFS('city centre offline'!$J$2:$J$2047,'overall city offline'!$A$2:$A$2047,$A31,'city centre offline'!$B$2:$B$2047,O$3)*SUMIFS('city centre offline'!$C$2:$C$2047,'city centre offline'!$A$2:$A$2047,$A31,'city centre offline'!$B$2:$B$2047,O$3))/(SUMIFS('city centre offline'!$J$2:$J$2047,'city centre offline'!$A$2:$A$2047,$A31,'city centre offline'!$B$2:$B$2047,O$2))</f>
        <v>0.12820573723233247</v>
      </c>
      <c r="P31" s="6">
        <f>(SUMIFS('city centre offline'!$J$2:$J$2047,'overall city offline'!$A$2:$A$2047,$A31,'city centre offline'!$B$2:$B$2047,P$3)*SUMIFS('city centre offline'!$C$2:$C$2047,'city centre offline'!$A$2:$A$2047,$A31,'city centre offline'!$B$2:$B$2047,P$3))/(SUMIFS('city centre offline'!$J$2:$J$2047,'city centre offline'!$A$2:$A$2047,$A31,'city centre offline'!$B$2:$B$2047,P$2))</f>
        <v>0.17404739452823034</v>
      </c>
      <c r="Q31" s="6">
        <f>(SUMIFS('city centre offline'!$J$2:$J$2047,'overall city offline'!$A$2:$A$2047,$A31,'city centre offline'!$B$2:$B$2047,Q$3)*SUMIFS('city centre offline'!$C$2:$C$2047,'city centre offline'!$A$2:$A$2047,$A31,'city centre offline'!$B$2:$B$2047,Q$3))/(SUMIFS('city centre offline'!$J$2:$J$2047,'city centre offline'!$A$2:$A$2047,$A31,'city centre offline'!$B$2:$B$2047,Q$2))</f>
        <v>0.30576239726003474</v>
      </c>
      <c r="R31" s="6">
        <f>(SUMIFS('city centre offline'!$J$2:$J$2047,'overall city offline'!$A$2:$A$2047,$A31,'city centre offline'!$B$2:$B$2047,R$3)*SUMIFS('city centre offline'!$C$2:$C$2047,'city centre offline'!$A$2:$A$2047,$A31,'city centre offline'!$B$2:$B$2047,R$3))/(SUMIFS('city centre offline'!$J$2:$J$2047,'city centre offline'!$A$2:$A$2047,$A31,'city centre offline'!$B$2:$B$2047,R$2))</f>
        <v>0.59360152382024911</v>
      </c>
      <c r="S31" s="6">
        <f>(SUMIFS('city centre offline'!$J$2:$J$2047,'overall city offline'!$A$2:$A$2047,$A31,'city centre offline'!$B$2:$B$2047,S$3)*SUMIFS('city centre offline'!$C$2:$C$2047,'city centre offline'!$A$2:$A$2047,$A31,'city centre offline'!$B$2:$B$2047,S$3))/(SUMIFS('city centre offline'!$J$2:$J$2047,'city centre offline'!$A$2:$A$2047,$A31,'city centre offline'!$B$2:$B$2047,S$2))</f>
        <v>0.70621070122896024</v>
      </c>
      <c r="T31" s="6">
        <f>(SUMIFS('city centre offline'!$J$2:$J$2047,'overall city offline'!$A$2:$A$2047,$A31,'city centre offline'!$B$2:$B$2047,T$3)*SUMIFS('city centre offline'!$C$2:$C$2047,'city centre offline'!$A$2:$A$2047,$A31,'city centre offline'!$B$2:$B$2047,T$3))/(SUMIFS('city centre offline'!$J$2:$J$2047,'city centre offline'!$A$2:$A$2047,$A31,'city centre offline'!$B$2:$B$2047,T$2))</f>
        <v>0.91158697000398015</v>
      </c>
      <c r="U31" s="6">
        <f>(SUMIFS('city centre offline'!$J$2:$J$2047,'overall city offline'!$A$2:$A$2047,$A31,'city centre offline'!$B$2:$B$2047,U$3)*SUMIFS('city centre offline'!$C$2:$C$2047,'city centre offline'!$A$2:$A$2047,$A31,'city centre offline'!$B$2:$B$2047,U$3))/(SUMIFS('city centre offline'!$J$2:$J$2047,'city centre offline'!$A$2:$A$2047,$A31,'city centre offline'!$B$2:$B$2047,U$2))</f>
        <v>0.97679627985597228</v>
      </c>
      <c r="V31" s="6">
        <f>(SUMIFS('city centre offline'!$J$2:$J$2047,'overall city offline'!$A$2:$A$2047,$A31,'city centre offline'!$B$2:$B$2047,V$3)*SUMIFS('city centre offline'!$C$2:$C$2047,'city centre offline'!$A$2:$A$2047,$A31,'city centre offline'!$B$2:$B$2047,V$3))/(SUMIFS('city centre offline'!$J$2:$J$2047,'city centre offline'!$A$2:$A$2047,$A31,'city centre offline'!$B$2:$B$2047,V$2))</f>
        <v>0.89934821609952031</v>
      </c>
      <c r="W31" s="32"/>
      <c r="X31" s="32"/>
      <c r="Y31" s="32"/>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row>
    <row r="32" spans="1:63" x14ac:dyDescent="0.25">
      <c r="A32" s="5" t="s">
        <v>35</v>
      </c>
      <c r="B32" s="6">
        <f>(SUMIFS('city centre offline'!$J$2:$J$2047,'overall city offline'!$A$2:$A$2047,$A32,'city centre offline'!$B$2:$B$2047,B$3)*SUMIFS('city centre offline'!$C$2:$C$2047,'city centre offline'!$A$2:$A$2047,$A32,'city centre offline'!$B$2:$B$2047,B$3))/(SUMIFS('city centre offline'!$J$2:$J$2047,'city centre offline'!$A$2:$A$2047,$A32,'city centre offline'!$B$2:$B$2047,B$2))</f>
        <v>0.89382666281035583</v>
      </c>
      <c r="C32" s="6">
        <f>(SUMIFS('city centre offline'!$J$2:$J$2047,'overall city offline'!$A$2:$A$2047,$A32,'city centre offline'!$B$2:$B$2047,C$3)*SUMIFS('city centre offline'!$C$2:$C$2047,'city centre offline'!$A$2:$A$2047,$A32,'city centre offline'!$B$2:$B$2047,C$3))/(SUMIFS('city centre offline'!$J$2:$J$2047,'city centre offline'!$A$2:$A$2047,$A32,'city centre offline'!$B$2:$B$2047,C$2))</f>
        <v>0.99267821595006811</v>
      </c>
      <c r="D32" s="6">
        <f>(SUMIFS('city centre offline'!$J$2:$J$2047,'overall city offline'!$A$2:$A$2047,$A32,'city centre offline'!$B$2:$B$2047,D$3)*SUMIFS('city centre offline'!$C$2:$C$2047,'city centre offline'!$A$2:$A$2047,$A32,'city centre offline'!$B$2:$B$2047,D$3))/(SUMIFS('city centre offline'!$J$2:$J$2047,'city centre offline'!$A$2:$A$2047,$A32,'city centre offline'!$B$2:$B$2047,D$2))</f>
        <v>0.53023747316584835</v>
      </c>
      <c r="E32" s="6">
        <f>(SUMIFS('city centre offline'!$J$2:$J$2047,'overall city offline'!$A$2:$A$2047,$A32,'city centre offline'!$B$2:$B$2047,E$3)*SUMIFS('city centre offline'!$C$2:$C$2047,'city centre offline'!$A$2:$A$2047,$A32,'city centre offline'!$B$2:$B$2047,E$3))/(SUMIFS('city centre offline'!$J$2:$J$2047,'city centre offline'!$A$2:$A$2047,$A32,'city centre offline'!$B$2:$B$2047,E$2))</f>
        <v>7.0695082851228571E-3</v>
      </c>
      <c r="F32" s="6">
        <f>(SUMIFS('city centre offline'!$J$2:$J$2047,'overall city offline'!$A$2:$A$2047,$A32,'city centre offline'!$B$2:$B$2047,F$3)*SUMIFS('city centre offline'!$C$2:$C$2047,'city centre offline'!$A$2:$A$2047,$A32,'city centre offline'!$B$2:$B$2047,F$3))/(SUMIFS('city centre offline'!$J$2:$J$2047,'city centre offline'!$A$2:$A$2047,$A32,'city centre offline'!$B$2:$B$2047,F$2))</f>
        <v>1.5722527621412304E-2</v>
      </c>
      <c r="G32" s="6">
        <f>(SUMIFS('city centre offline'!$J$2:$J$2047,'overall city offline'!$A$2:$A$2047,$A32,'city centre offline'!$B$2:$B$2047,G$3)*SUMIFS('city centre offline'!$C$2:$C$2047,'city centre offline'!$A$2:$A$2047,$A32,'city centre offline'!$B$2:$B$2047,G$3))/(SUMIFS('city centre offline'!$J$2:$J$2047,'city centre offline'!$A$2:$A$2047,$A32,'city centre offline'!$B$2:$B$2047,G$2))</f>
        <v>4.9030723047842277E-2</v>
      </c>
      <c r="H32" s="6">
        <f>(SUMIFS('city centre offline'!$J$2:$J$2047,'overall city offline'!$A$2:$A$2047,$A32,'city centre offline'!$B$2:$B$2047,H$3)*SUMIFS('city centre offline'!$C$2:$C$2047,'city centre offline'!$A$2:$A$2047,$A32,'city centre offline'!$B$2:$B$2047,H$3))/(SUMIFS('city centre offline'!$J$2:$J$2047,'city centre offline'!$A$2:$A$2047,$A32,'city centre offline'!$B$2:$B$2047,H$2))</f>
        <v>0.45901288905768667</v>
      </c>
      <c r="I32" s="6">
        <f>(SUMIFS('city centre offline'!$J$2:$J$2047,'overall city offline'!$A$2:$A$2047,$A32,'city centre offline'!$B$2:$B$2047,I$3)*SUMIFS('city centre offline'!$C$2:$C$2047,'city centre offline'!$A$2:$A$2047,$A32,'city centre offline'!$B$2:$B$2047,I$3))/(SUMIFS('city centre offline'!$J$2:$J$2047,'city centre offline'!$A$2:$A$2047,$A32,'city centre offline'!$B$2:$B$2047,I$2))</f>
        <v>0.72046141706708289</v>
      </c>
      <c r="J32" s="6">
        <f>(SUMIFS('city centre offline'!$J$2:$J$2047,'overall city offline'!$A$2:$A$2047,$A32,'city centre offline'!$B$2:$B$2047,J$3)*SUMIFS('city centre offline'!$C$2:$C$2047,'city centre offline'!$A$2:$A$2047,$A32,'city centre offline'!$B$2:$B$2047,J$3))/(SUMIFS('city centre offline'!$J$2:$J$2047,'city centre offline'!$A$2:$A$2047,$A32,'city centre offline'!$B$2:$B$2047,J$2))</f>
        <v>0.59776135850257817</v>
      </c>
      <c r="K32" s="6">
        <f>(SUMIFS('city centre offline'!$J$2:$J$2047,'overall city offline'!$A$2:$A$2047,$A32,'city centre offline'!$B$2:$B$2047,K$3)*SUMIFS('city centre offline'!$C$2:$C$2047,'city centre offline'!$A$2:$A$2047,$A32,'city centre offline'!$B$2:$B$2047,K$3))/(SUMIFS('city centre offline'!$J$2:$J$2047,'city centre offline'!$A$2:$A$2047,$A32,'city centre offline'!$B$2:$B$2047,K$2))</f>
        <v>0.50676074576695251</v>
      </c>
      <c r="L32" s="6">
        <f>(SUMIFS('city centre offline'!$J$2:$J$2047,'overall city offline'!$A$2:$A$2047,$A32,'city centre offline'!$B$2:$B$2047,L$3)*SUMIFS('city centre offline'!$C$2:$C$2047,'city centre offline'!$A$2:$A$2047,$A32,'city centre offline'!$B$2:$B$2047,L$3))/(SUMIFS('city centre offline'!$J$2:$J$2047,'city centre offline'!$A$2:$A$2047,$A32,'city centre offline'!$B$2:$B$2047,L$2))</f>
        <v>0.13355550567919555</v>
      </c>
      <c r="M32" s="6">
        <f>(SUMIFS('city centre offline'!$J$2:$J$2047,'overall city offline'!$A$2:$A$2047,$A32,'city centre offline'!$B$2:$B$2047,M$3)*SUMIFS('city centre offline'!$C$2:$C$2047,'city centre offline'!$A$2:$A$2047,$A32,'city centre offline'!$B$2:$B$2047,M$3))/(SUMIFS('city centre offline'!$J$2:$J$2047,'city centre offline'!$A$2:$A$2047,$A32,'city centre offline'!$B$2:$B$2047,M$2))</f>
        <v>0.17767224553402142</v>
      </c>
      <c r="N32" s="6">
        <f>(SUMIFS('city centre offline'!$J$2:$J$2047,'overall city offline'!$A$2:$A$2047,$A32,'city centre offline'!$B$2:$B$2047,N$3)*SUMIFS('city centre offline'!$C$2:$C$2047,'city centre offline'!$A$2:$A$2047,$A32,'city centre offline'!$B$2:$B$2047,N$3))/(SUMIFS('city centre offline'!$J$2:$J$2047,'city centre offline'!$A$2:$A$2047,$A32,'city centre offline'!$B$2:$B$2047,N$2))</f>
        <v>5.4154953224007978E-2</v>
      </c>
      <c r="O32" s="6">
        <f>(SUMIFS('city centre offline'!$J$2:$J$2047,'overall city offline'!$A$2:$A$2047,$A32,'city centre offline'!$B$2:$B$2047,O$3)*SUMIFS('city centre offline'!$C$2:$C$2047,'city centre offline'!$A$2:$A$2047,$A32,'city centre offline'!$B$2:$B$2047,O$3))/(SUMIFS('city centre offline'!$J$2:$J$2047,'city centre offline'!$A$2:$A$2047,$A32,'city centre offline'!$B$2:$B$2047,O$2))</f>
        <v>5.2812042235227681E-2</v>
      </c>
      <c r="P32" s="6">
        <f>(SUMIFS('city centre offline'!$J$2:$J$2047,'overall city offline'!$A$2:$A$2047,$A32,'city centre offline'!$B$2:$B$2047,P$3)*SUMIFS('city centre offline'!$C$2:$C$2047,'city centre offline'!$A$2:$A$2047,$A32,'city centre offline'!$B$2:$B$2047,P$3))/(SUMIFS('city centre offline'!$J$2:$J$2047,'city centre offline'!$A$2:$A$2047,$A32,'city centre offline'!$B$2:$B$2047,P$2))</f>
        <v>8.4765749952793526E-2</v>
      </c>
      <c r="Q32" s="6">
        <f>(SUMIFS('city centre offline'!$J$2:$J$2047,'overall city offline'!$A$2:$A$2047,$A32,'city centre offline'!$B$2:$B$2047,Q$3)*SUMIFS('city centre offline'!$C$2:$C$2047,'city centre offline'!$A$2:$A$2047,$A32,'city centre offline'!$B$2:$B$2047,Q$3))/(SUMIFS('city centre offline'!$J$2:$J$2047,'city centre offline'!$A$2:$A$2047,$A32,'city centre offline'!$B$2:$B$2047,Q$2))</f>
        <v>0.26107226561528485</v>
      </c>
      <c r="R32" s="6">
        <f>(SUMIFS('city centre offline'!$J$2:$J$2047,'overall city offline'!$A$2:$A$2047,$A32,'city centre offline'!$B$2:$B$2047,R$3)*SUMIFS('city centre offline'!$C$2:$C$2047,'city centre offline'!$A$2:$A$2047,$A32,'city centre offline'!$B$2:$B$2047,R$3))/(SUMIFS('city centre offline'!$J$2:$J$2047,'city centre offline'!$A$2:$A$2047,$A32,'city centre offline'!$B$2:$B$2047,R$2))</f>
        <v>0.6067512345347168</v>
      </c>
      <c r="S32" s="6">
        <f>(SUMIFS('city centre offline'!$J$2:$J$2047,'overall city offline'!$A$2:$A$2047,$A32,'city centre offline'!$B$2:$B$2047,S$3)*SUMIFS('city centre offline'!$C$2:$C$2047,'city centre offline'!$A$2:$A$2047,$A32,'city centre offline'!$B$2:$B$2047,S$3))/(SUMIFS('city centre offline'!$J$2:$J$2047,'city centre offline'!$A$2:$A$2047,$A32,'city centre offline'!$B$2:$B$2047,S$2))</f>
        <v>0.74468313851030543</v>
      </c>
      <c r="T32" s="6">
        <f>(SUMIFS('city centre offline'!$J$2:$J$2047,'overall city offline'!$A$2:$A$2047,$A32,'city centre offline'!$B$2:$B$2047,T$3)*SUMIFS('city centre offline'!$C$2:$C$2047,'city centre offline'!$A$2:$A$2047,$A32,'city centre offline'!$B$2:$B$2047,T$3))/(SUMIFS('city centre offline'!$J$2:$J$2047,'city centre offline'!$A$2:$A$2047,$A32,'city centre offline'!$B$2:$B$2047,T$2))</f>
        <v>0.92600132510486999</v>
      </c>
      <c r="U32" s="6">
        <f>(SUMIFS('city centre offline'!$J$2:$J$2047,'overall city offline'!$A$2:$A$2047,$A32,'city centre offline'!$B$2:$B$2047,U$3)*SUMIFS('city centre offline'!$C$2:$C$2047,'city centre offline'!$A$2:$A$2047,$A32,'city centre offline'!$B$2:$B$2047,U$3))/(SUMIFS('city centre offline'!$J$2:$J$2047,'city centre offline'!$A$2:$A$2047,$A32,'city centre offline'!$B$2:$B$2047,U$2))</f>
        <v>1.1305781940261956</v>
      </c>
      <c r="V32" s="6">
        <f>(SUMIFS('city centre offline'!$J$2:$J$2047,'overall city offline'!$A$2:$A$2047,$A32,'city centre offline'!$B$2:$B$2047,V$3)*SUMIFS('city centre offline'!$C$2:$C$2047,'city centre offline'!$A$2:$A$2047,$A32,'city centre offline'!$B$2:$B$2047,V$3))/(SUMIFS('city centre offline'!$J$2:$J$2047,'city centre offline'!$A$2:$A$2047,$A32,'city centre offline'!$B$2:$B$2047,V$2))</f>
        <v>1.1676584982898217</v>
      </c>
      <c r="W32" s="32"/>
      <c r="X32" s="32"/>
      <c r="Y32" s="32"/>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row>
    <row r="33" spans="1:63" x14ac:dyDescent="0.25">
      <c r="A33" s="5" t="s">
        <v>36</v>
      </c>
      <c r="B33" s="6">
        <f>(SUMIFS('city centre offline'!$J$2:$J$2047,'overall city offline'!$A$2:$A$2047,$A33,'city centre offline'!$B$2:$B$2047,B$3)*SUMIFS('city centre offline'!$C$2:$C$2047,'city centre offline'!$A$2:$A$2047,$A33,'city centre offline'!$B$2:$B$2047,B$3))/(SUMIFS('city centre offline'!$J$2:$J$2047,'city centre offline'!$A$2:$A$2047,$A33,'city centre offline'!$B$2:$B$2047,B$2))</f>
        <v>0.9850070396249555</v>
      </c>
      <c r="C33" s="6">
        <f>(SUMIFS('city centre offline'!$J$2:$J$2047,'overall city offline'!$A$2:$A$2047,$A33,'city centre offline'!$B$2:$B$2047,C$3)*SUMIFS('city centre offline'!$C$2:$C$2047,'city centre offline'!$A$2:$A$2047,$A33,'city centre offline'!$B$2:$B$2047,C$3))/(SUMIFS('city centre offline'!$J$2:$J$2047,'city centre offline'!$A$2:$A$2047,$A33,'city centre offline'!$B$2:$B$2047,C$2))</f>
        <v>0.96885647030214073</v>
      </c>
      <c r="D33" s="6">
        <f>(SUMIFS('city centre offline'!$J$2:$J$2047,'overall city offline'!$A$2:$A$2047,$A33,'city centre offline'!$B$2:$B$2047,D$3)*SUMIFS('city centre offline'!$C$2:$C$2047,'city centre offline'!$A$2:$A$2047,$A33,'city centre offline'!$B$2:$B$2047,D$3))/(SUMIFS('city centre offline'!$J$2:$J$2047,'city centre offline'!$A$2:$A$2047,$A33,'city centre offline'!$B$2:$B$2047,D$2))</f>
        <v>0.54271264561790777</v>
      </c>
      <c r="E33" s="6">
        <f>(SUMIFS('city centre offline'!$J$2:$J$2047,'overall city offline'!$A$2:$A$2047,$A33,'city centre offline'!$B$2:$B$2047,E$3)*SUMIFS('city centre offline'!$C$2:$C$2047,'city centre offline'!$A$2:$A$2047,$A33,'city centre offline'!$B$2:$B$2047,E$3))/(SUMIFS('city centre offline'!$J$2:$J$2047,'city centre offline'!$A$2:$A$2047,$A33,'city centre offline'!$B$2:$B$2047,E$2))</f>
        <v>1.316165747961839E-2</v>
      </c>
      <c r="F33" s="6">
        <f>(SUMIFS('city centre offline'!$J$2:$J$2047,'overall city offline'!$A$2:$A$2047,$A33,'city centre offline'!$B$2:$B$2047,F$3)*SUMIFS('city centre offline'!$C$2:$C$2047,'city centre offline'!$A$2:$A$2047,$A33,'city centre offline'!$B$2:$B$2047,F$3))/(SUMIFS('city centre offline'!$J$2:$J$2047,'city centre offline'!$A$2:$A$2047,$A33,'city centre offline'!$B$2:$B$2047,F$2))</f>
        <v>2.4604083533537664E-2</v>
      </c>
      <c r="G33" s="6">
        <f>(SUMIFS('city centre offline'!$J$2:$J$2047,'overall city offline'!$A$2:$A$2047,$A33,'city centre offline'!$B$2:$B$2047,G$3)*SUMIFS('city centre offline'!$C$2:$C$2047,'city centre offline'!$A$2:$A$2047,$A33,'city centre offline'!$B$2:$B$2047,G$3))/(SUMIFS('city centre offline'!$J$2:$J$2047,'city centre offline'!$A$2:$A$2047,$A33,'city centre offline'!$B$2:$B$2047,G$2))</f>
        <v>8.5233822480287699E-2</v>
      </c>
      <c r="H33" s="6">
        <f>(SUMIFS('city centre offline'!$J$2:$J$2047,'overall city offline'!$A$2:$A$2047,$A33,'city centre offline'!$B$2:$B$2047,H$3)*SUMIFS('city centre offline'!$C$2:$C$2047,'city centre offline'!$A$2:$A$2047,$A33,'city centre offline'!$B$2:$B$2047,H$3))/(SUMIFS('city centre offline'!$J$2:$J$2047,'city centre offline'!$A$2:$A$2047,$A33,'city centre offline'!$B$2:$B$2047,H$2))</f>
        <v>6.0218379339373573E-2</v>
      </c>
      <c r="I33" s="6">
        <f>(SUMIFS('city centre offline'!$J$2:$J$2047,'overall city offline'!$A$2:$A$2047,$A33,'city centre offline'!$B$2:$B$2047,I$3)*SUMIFS('city centre offline'!$C$2:$C$2047,'city centre offline'!$A$2:$A$2047,$A33,'city centre offline'!$B$2:$B$2047,I$3))/(SUMIFS('city centre offline'!$J$2:$J$2047,'city centre offline'!$A$2:$A$2047,$A33,'city centre offline'!$B$2:$B$2047,I$2))</f>
        <v>0.47276299961443458</v>
      </c>
      <c r="J33" s="6">
        <f>(SUMIFS('city centre offline'!$J$2:$J$2047,'overall city offline'!$A$2:$A$2047,$A33,'city centre offline'!$B$2:$B$2047,J$3)*SUMIFS('city centre offline'!$C$2:$C$2047,'city centre offline'!$A$2:$A$2047,$A33,'city centre offline'!$B$2:$B$2047,J$3))/(SUMIFS('city centre offline'!$J$2:$J$2047,'city centre offline'!$A$2:$A$2047,$A33,'city centre offline'!$B$2:$B$2047,J$2))</f>
        <v>0.5496492182208359</v>
      </c>
      <c r="K33" s="6">
        <f>(SUMIFS('city centre offline'!$J$2:$J$2047,'overall city offline'!$A$2:$A$2047,$A33,'city centre offline'!$B$2:$B$2047,K$3)*SUMIFS('city centre offline'!$C$2:$C$2047,'city centre offline'!$A$2:$A$2047,$A33,'city centre offline'!$B$2:$B$2047,K$3))/(SUMIFS('city centre offline'!$J$2:$J$2047,'city centre offline'!$A$2:$A$2047,$A33,'city centre offline'!$B$2:$B$2047,K$2))</f>
        <v>0.58771076931194743</v>
      </c>
      <c r="L33" s="6">
        <f>(SUMIFS('city centre offline'!$J$2:$J$2047,'overall city offline'!$A$2:$A$2047,$A33,'city centre offline'!$B$2:$B$2047,L$3)*SUMIFS('city centre offline'!$C$2:$C$2047,'city centre offline'!$A$2:$A$2047,$A33,'city centre offline'!$B$2:$B$2047,L$3))/(SUMIFS('city centre offline'!$J$2:$J$2047,'city centre offline'!$A$2:$A$2047,$A33,'city centre offline'!$B$2:$B$2047,L$2))</f>
        <v>0.20088847596608977</v>
      </c>
      <c r="M33" s="6">
        <f>(SUMIFS('city centre offline'!$J$2:$J$2047,'overall city offline'!$A$2:$A$2047,$A33,'city centre offline'!$B$2:$B$2047,M$3)*SUMIFS('city centre offline'!$C$2:$C$2047,'city centre offline'!$A$2:$A$2047,$A33,'city centre offline'!$B$2:$B$2047,M$3))/(SUMIFS('city centre offline'!$J$2:$J$2047,'city centre offline'!$A$2:$A$2047,$A33,'city centre offline'!$B$2:$B$2047,M$2))</f>
        <v>0.34888562548501401</v>
      </c>
      <c r="N33" s="6">
        <f>(SUMIFS('city centre offline'!$J$2:$J$2047,'overall city offline'!$A$2:$A$2047,$A33,'city centre offline'!$B$2:$B$2047,N$3)*SUMIFS('city centre offline'!$C$2:$C$2047,'city centre offline'!$A$2:$A$2047,$A33,'city centre offline'!$B$2:$B$2047,N$3))/(SUMIFS('city centre offline'!$J$2:$J$2047,'city centre offline'!$A$2:$A$2047,$A33,'city centre offline'!$B$2:$B$2047,N$2))</f>
        <v>7.5027570329608217E-2</v>
      </c>
      <c r="O33" s="6">
        <f>(SUMIFS('city centre offline'!$J$2:$J$2047,'overall city offline'!$A$2:$A$2047,$A33,'city centre offline'!$B$2:$B$2047,O$3)*SUMIFS('city centre offline'!$C$2:$C$2047,'city centre offline'!$A$2:$A$2047,$A33,'city centre offline'!$B$2:$B$2047,O$3))/(SUMIFS('city centre offline'!$J$2:$J$2047,'city centre offline'!$A$2:$A$2047,$A33,'city centre offline'!$B$2:$B$2047,O$2))</f>
        <v>7.1535936949694137E-2</v>
      </c>
      <c r="P33" s="6">
        <f>(SUMIFS('city centre offline'!$J$2:$J$2047,'overall city offline'!$A$2:$A$2047,$A33,'city centre offline'!$B$2:$B$2047,P$3)*SUMIFS('city centre offline'!$C$2:$C$2047,'city centre offline'!$A$2:$A$2047,$A33,'city centre offline'!$B$2:$B$2047,P$3))/(SUMIFS('city centre offline'!$J$2:$J$2047,'city centre offline'!$A$2:$A$2047,$A33,'city centre offline'!$B$2:$B$2047,P$2))</f>
        <v>0.10326229450234099</v>
      </c>
      <c r="Q33" s="6">
        <f>(SUMIFS('city centre offline'!$J$2:$J$2047,'overall city offline'!$A$2:$A$2047,$A33,'city centre offline'!$B$2:$B$2047,Q$3)*SUMIFS('city centre offline'!$C$2:$C$2047,'city centre offline'!$A$2:$A$2047,$A33,'city centre offline'!$B$2:$B$2047,Q$3))/(SUMIFS('city centre offline'!$J$2:$J$2047,'city centre offline'!$A$2:$A$2047,$A33,'city centre offline'!$B$2:$B$2047,Q$2))</f>
        <v>0.3004539355473973</v>
      </c>
      <c r="R33" s="6">
        <f>(SUMIFS('city centre offline'!$J$2:$J$2047,'overall city offline'!$A$2:$A$2047,$A33,'city centre offline'!$B$2:$B$2047,R$3)*SUMIFS('city centre offline'!$C$2:$C$2047,'city centre offline'!$A$2:$A$2047,$A33,'city centre offline'!$B$2:$B$2047,R$3))/(SUMIFS('city centre offline'!$J$2:$J$2047,'city centre offline'!$A$2:$A$2047,$A33,'city centre offline'!$B$2:$B$2047,R$2))</f>
        <v>0.62108851041537039</v>
      </c>
      <c r="S33" s="6">
        <f>(SUMIFS('city centre offline'!$J$2:$J$2047,'overall city offline'!$A$2:$A$2047,$A33,'city centre offline'!$B$2:$B$2047,S$3)*SUMIFS('city centre offline'!$C$2:$C$2047,'city centre offline'!$A$2:$A$2047,$A33,'city centre offline'!$B$2:$B$2047,S$3))/(SUMIFS('city centre offline'!$J$2:$J$2047,'city centre offline'!$A$2:$A$2047,$A33,'city centre offline'!$B$2:$B$2047,S$2))</f>
        <v>0.77031877941512539</v>
      </c>
      <c r="T33" s="6">
        <f>(SUMIFS('city centre offline'!$J$2:$J$2047,'overall city offline'!$A$2:$A$2047,$A33,'city centre offline'!$B$2:$B$2047,T$3)*SUMIFS('city centre offline'!$C$2:$C$2047,'city centre offline'!$A$2:$A$2047,$A33,'city centre offline'!$B$2:$B$2047,T$3))/(SUMIFS('city centre offline'!$J$2:$J$2047,'city centre offline'!$A$2:$A$2047,$A33,'city centre offline'!$B$2:$B$2047,T$2))</f>
        <v>0.94183131490202809</v>
      </c>
      <c r="U33" s="6">
        <f>(SUMIFS('city centre offline'!$J$2:$J$2047,'overall city offline'!$A$2:$A$2047,$A33,'city centre offline'!$B$2:$B$2047,U$3)*SUMIFS('city centre offline'!$C$2:$C$2047,'city centre offline'!$A$2:$A$2047,$A33,'city centre offline'!$B$2:$B$2047,U$3))/(SUMIFS('city centre offline'!$J$2:$J$2047,'city centre offline'!$A$2:$A$2047,$A33,'city centre offline'!$B$2:$B$2047,U$2))</f>
        <v>1.0091151496516655</v>
      </c>
      <c r="V33" s="6">
        <f>(SUMIFS('city centre offline'!$J$2:$J$2047,'overall city offline'!$A$2:$A$2047,$A33,'city centre offline'!$B$2:$B$2047,V$3)*SUMIFS('city centre offline'!$C$2:$C$2047,'city centre offline'!$A$2:$A$2047,$A33,'city centre offline'!$B$2:$B$2047,V$3))/(SUMIFS('city centre offline'!$J$2:$J$2047,'city centre offline'!$A$2:$A$2047,$A33,'city centre offline'!$B$2:$B$2047,V$2))</f>
        <v>1.0493568992762727</v>
      </c>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row>
    <row r="34" spans="1:63" x14ac:dyDescent="0.25">
      <c r="A34" s="5" t="s">
        <v>37</v>
      </c>
      <c r="B34" s="6">
        <f>(SUMIFS('city centre offline'!$J$2:$J$2047,'overall city offline'!$A$2:$A$2047,$A34,'city centre offline'!$B$2:$B$2047,B$3)*SUMIFS('city centre offline'!$C$2:$C$2047,'city centre offline'!$A$2:$A$2047,$A34,'city centre offline'!$B$2:$B$2047,B$3))/(SUMIFS('city centre offline'!$J$2:$J$2047,'city centre offline'!$A$2:$A$2047,$A34,'city centre offline'!$B$2:$B$2047,B$2))</f>
        <v>0.86174654854584321</v>
      </c>
      <c r="C34" s="6">
        <f>(SUMIFS('city centre offline'!$J$2:$J$2047,'overall city offline'!$A$2:$A$2047,$A34,'city centre offline'!$B$2:$B$2047,C$3)*SUMIFS('city centre offline'!$C$2:$C$2047,'city centre offline'!$A$2:$A$2047,$A34,'city centre offline'!$B$2:$B$2047,C$3))/(SUMIFS('city centre offline'!$J$2:$J$2047,'city centre offline'!$A$2:$A$2047,$A34,'city centre offline'!$B$2:$B$2047,C$2))</f>
        <v>0.94380955089996144</v>
      </c>
      <c r="D34" s="6">
        <f>(SUMIFS('city centre offline'!$J$2:$J$2047,'overall city offline'!$A$2:$A$2047,$A34,'city centre offline'!$B$2:$B$2047,D$3)*SUMIFS('city centre offline'!$C$2:$C$2047,'city centre offline'!$A$2:$A$2047,$A34,'city centre offline'!$B$2:$B$2047,D$3))/(SUMIFS('city centre offline'!$J$2:$J$2047,'city centre offline'!$A$2:$A$2047,$A34,'city centre offline'!$B$2:$B$2047,D$2))</f>
        <v>0.52477082214148896</v>
      </c>
      <c r="E34" s="6">
        <f>(SUMIFS('city centre offline'!$J$2:$J$2047,'overall city offline'!$A$2:$A$2047,$A34,'city centre offline'!$B$2:$B$2047,E$3)*SUMIFS('city centre offline'!$C$2:$C$2047,'city centre offline'!$A$2:$A$2047,$A34,'city centre offline'!$B$2:$B$2047,E$3))/(SUMIFS('city centre offline'!$J$2:$J$2047,'city centre offline'!$A$2:$A$2047,$A34,'city centre offline'!$B$2:$B$2047,E$2))</f>
        <v>6.8417674114615674E-3</v>
      </c>
      <c r="F34" s="6">
        <f>(SUMIFS('city centre offline'!$J$2:$J$2047,'overall city offline'!$A$2:$A$2047,$A34,'city centre offline'!$B$2:$B$2047,F$3)*SUMIFS('city centre offline'!$C$2:$C$2047,'city centre offline'!$A$2:$A$2047,$A34,'city centre offline'!$B$2:$B$2047,F$3))/(SUMIFS('city centre offline'!$J$2:$J$2047,'city centre offline'!$A$2:$A$2047,$A34,'city centre offline'!$B$2:$B$2047,F$2))</f>
        <v>1.5214811651302326E-2</v>
      </c>
      <c r="G34" s="6">
        <f>(SUMIFS('city centre offline'!$J$2:$J$2047,'overall city offline'!$A$2:$A$2047,$A34,'city centre offline'!$B$2:$B$2047,G$3)*SUMIFS('city centre offline'!$C$2:$C$2047,'city centre offline'!$A$2:$A$2047,$A34,'city centre offline'!$B$2:$B$2047,G$3))/(SUMIFS('city centre offline'!$J$2:$J$2047,'city centre offline'!$A$2:$A$2047,$A34,'city centre offline'!$B$2:$B$2047,G$2))</f>
        <v>7.547707379707834E-2</v>
      </c>
      <c r="H34" s="6">
        <f>(SUMIFS('city centre offline'!$J$2:$J$2047,'overall city offline'!$A$2:$A$2047,$A34,'city centre offline'!$B$2:$B$2047,H$3)*SUMIFS('city centre offline'!$C$2:$C$2047,'city centre offline'!$A$2:$A$2047,$A34,'city centre offline'!$B$2:$B$2047,H$3))/(SUMIFS('city centre offline'!$J$2:$J$2047,'city centre offline'!$A$2:$A$2047,$A34,'city centre offline'!$B$2:$B$2047,H$2))</f>
        <v>0.61801993668894717</v>
      </c>
      <c r="I34" s="6">
        <f>(SUMIFS('city centre offline'!$J$2:$J$2047,'overall city offline'!$A$2:$A$2047,$A34,'city centre offline'!$B$2:$B$2047,I$3)*SUMIFS('city centre offline'!$C$2:$C$2047,'city centre offline'!$A$2:$A$2047,$A34,'city centre offline'!$B$2:$B$2047,I$3))/(SUMIFS('city centre offline'!$J$2:$J$2047,'city centre offline'!$A$2:$A$2047,$A34,'city centre offline'!$B$2:$B$2047,I$2))</f>
        <v>1.0634248583972969</v>
      </c>
      <c r="J34" s="6">
        <f>(SUMIFS('city centre offline'!$J$2:$J$2047,'overall city offline'!$A$2:$A$2047,$A34,'city centre offline'!$B$2:$B$2047,J$3)*SUMIFS('city centre offline'!$C$2:$C$2047,'city centre offline'!$A$2:$A$2047,$A34,'city centre offline'!$B$2:$B$2047,J$3))/(SUMIFS('city centre offline'!$J$2:$J$2047,'city centre offline'!$A$2:$A$2047,$A34,'city centre offline'!$B$2:$B$2047,J$2))</f>
        <v>0.81972484926248601</v>
      </c>
      <c r="K34" s="6">
        <f>(SUMIFS('city centre offline'!$J$2:$J$2047,'overall city offline'!$A$2:$A$2047,$A34,'city centre offline'!$B$2:$B$2047,K$3)*SUMIFS('city centre offline'!$C$2:$C$2047,'city centre offline'!$A$2:$A$2047,$A34,'city centre offline'!$B$2:$B$2047,K$3))/(SUMIFS('city centre offline'!$J$2:$J$2047,'city centre offline'!$A$2:$A$2047,$A34,'city centre offline'!$B$2:$B$2047,K$2))</f>
        <v>0.50388280657078155</v>
      </c>
      <c r="L34" s="6">
        <f>(SUMIFS('city centre offline'!$J$2:$J$2047,'overall city offline'!$A$2:$A$2047,$A34,'city centre offline'!$B$2:$B$2047,L$3)*SUMIFS('city centre offline'!$C$2:$C$2047,'city centre offline'!$A$2:$A$2047,$A34,'city centre offline'!$B$2:$B$2047,L$3))/(SUMIFS('city centre offline'!$J$2:$J$2047,'city centre offline'!$A$2:$A$2047,$A34,'city centre offline'!$B$2:$B$2047,L$2))</f>
        <v>0.16482031982981951</v>
      </c>
      <c r="M34" s="6">
        <f>(SUMIFS('city centre offline'!$J$2:$J$2047,'overall city offline'!$A$2:$A$2047,$A34,'city centre offline'!$B$2:$B$2047,M$3)*SUMIFS('city centre offline'!$C$2:$C$2047,'city centre offline'!$A$2:$A$2047,$A34,'city centre offline'!$B$2:$B$2047,M$3))/(SUMIFS('city centre offline'!$J$2:$J$2047,'city centre offline'!$A$2:$A$2047,$A34,'city centre offline'!$B$2:$B$2047,M$2))</f>
        <v>1.2439782568321158</v>
      </c>
      <c r="N34" s="6">
        <f>(SUMIFS('city centre offline'!$J$2:$J$2047,'overall city offline'!$A$2:$A$2047,$A34,'city centre offline'!$B$2:$B$2047,N$3)*SUMIFS('city centre offline'!$C$2:$C$2047,'city centre offline'!$A$2:$A$2047,$A34,'city centre offline'!$B$2:$B$2047,N$3))/(SUMIFS('city centre offline'!$J$2:$J$2047,'city centre offline'!$A$2:$A$2047,$A34,'city centre offline'!$B$2:$B$2047,N$2))</f>
        <v>6.7370624753789868E-2</v>
      </c>
      <c r="O34" s="6">
        <f>(SUMIFS('city centre offline'!$J$2:$J$2047,'overall city offline'!$A$2:$A$2047,$A34,'city centre offline'!$B$2:$B$2047,O$3)*SUMIFS('city centre offline'!$C$2:$C$2047,'city centre offline'!$A$2:$A$2047,$A34,'city centre offline'!$B$2:$B$2047,O$3))/(SUMIFS('city centre offline'!$J$2:$J$2047,'city centre offline'!$A$2:$A$2047,$A34,'city centre offline'!$B$2:$B$2047,O$2))</f>
        <v>5.9582248403826532E-2</v>
      </c>
      <c r="P34" s="6">
        <f>(SUMIFS('city centre offline'!$J$2:$J$2047,'overall city offline'!$A$2:$A$2047,$A34,'city centre offline'!$B$2:$B$2047,P$3)*SUMIFS('city centre offline'!$C$2:$C$2047,'city centre offline'!$A$2:$A$2047,$A34,'city centre offline'!$B$2:$B$2047,P$3))/(SUMIFS('city centre offline'!$J$2:$J$2047,'city centre offline'!$A$2:$A$2047,$A34,'city centre offline'!$B$2:$B$2047,P$2))</f>
        <v>9.2998770194551494E-2</v>
      </c>
      <c r="Q34" s="6">
        <f>(SUMIFS('city centre offline'!$J$2:$J$2047,'overall city offline'!$A$2:$A$2047,$A34,'city centre offline'!$B$2:$B$2047,Q$3)*SUMIFS('city centre offline'!$C$2:$C$2047,'city centre offline'!$A$2:$A$2047,$A34,'city centre offline'!$B$2:$B$2047,Q$3))/(SUMIFS('city centre offline'!$J$2:$J$2047,'city centre offline'!$A$2:$A$2047,$A34,'city centre offline'!$B$2:$B$2047,Q$2))</f>
        <v>0.45373708775930449</v>
      </c>
      <c r="R34" s="6">
        <f>(SUMIFS('city centre offline'!$J$2:$J$2047,'overall city offline'!$A$2:$A$2047,$A34,'city centre offline'!$B$2:$B$2047,R$3)*SUMIFS('city centre offline'!$C$2:$C$2047,'city centre offline'!$A$2:$A$2047,$A34,'city centre offline'!$B$2:$B$2047,R$3))/(SUMIFS('city centre offline'!$J$2:$J$2047,'city centre offline'!$A$2:$A$2047,$A34,'city centre offline'!$B$2:$B$2047,R$2))</f>
        <v>0.93267306525416316</v>
      </c>
      <c r="S34" s="6">
        <f>(SUMIFS('city centre offline'!$J$2:$J$2047,'overall city offline'!$A$2:$A$2047,$A34,'city centre offline'!$B$2:$B$2047,S$3)*SUMIFS('city centre offline'!$C$2:$C$2047,'city centre offline'!$A$2:$A$2047,$A34,'city centre offline'!$B$2:$B$2047,S$3))/(SUMIFS('city centre offline'!$J$2:$J$2047,'city centre offline'!$A$2:$A$2047,$A34,'city centre offline'!$B$2:$B$2047,S$2))</f>
        <v>1.1508542863173783</v>
      </c>
      <c r="T34" s="6">
        <f>(SUMIFS('city centre offline'!$J$2:$J$2047,'overall city offline'!$A$2:$A$2047,$A34,'city centre offline'!$B$2:$B$2047,T$3)*SUMIFS('city centre offline'!$C$2:$C$2047,'city centre offline'!$A$2:$A$2047,$A34,'city centre offline'!$B$2:$B$2047,T$3))/(SUMIFS('city centre offline'!$J$2:$J$2047,'city centre offline'!$A$2:$A$2047,$A34,'city centre offline'!$B$2:$B$2047,T$2))</f>
        <v>1.4108270676882522</v>
      </c>
      <c r="U34" s="6">
        <f>(SUMIFS('city centre offline'!$J$2:$J$2047,'overall city offline'!$A$2:$A$2047,$A34,'city centre offline'!$B$2:$B$2047,U$3)*SUMIFS('city centre offline'!$C$2:$C$2047,'city centre offline'!$A$2:$A$2047,$A34,'city centre offline'!$B$2:$B$2047,U$3))/(SUMIFS('city centre offline'!$J$2:$J$2047,'city centre offline'!$A$2:$A$2047,$A34,'city centre offline'!$B$2:$B$2047,U$2))</f>
        <v>1.5471579532617643</v>
      </c>
      <c r="V34" s="6">
        <f>(SUMIFS('city centre offline'!$J$2:$J$2047,'overall city offline'!$A$2:$A$2047,$A34,'city centre offline'!$B$2:$B$2047,V$3)*SUMIFS('city centre offline'!$C$2:$C$2047,'city centre offline'!$A$2:$A$2047,$A34,'city centre offline'!$B$2:$B$2047,V$3))/(SUMIFS('city centre offline'!$J$2:$J$2047,'city centre offline'!$A$2:$A$2047,$A34,'city centre offline'!$B$2:$B$2047,V$2))</f>
        <v>1.3728410480051123</v>
      </c>
      <c r="W34" s="32"/>
      <c r="X34" s="32"/>
      <c r="Y34" s="32"/>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row>
    <row r="35" spans="1:63" x14ac:dyDescent="0.25">
      <c r="A35" s="5" t="s">
        <v>38</v>
      </c>
      <c r="B35" s="6">
        <f>(SUMIFS('city centre offline'!$J$2:$J$2047,'overall city offline'!$A$2:$A$2047,$A35,'city centre offline'!$B$2:$B$2047,B$3)*SUMIFS('city centre offline'!$C$2:$C$2047,'city centre offline'!$A$2:$A$2047,$A35,'city centre offline'!$B$2:$B$2047,B$3))/(SUMIFS('city centre offline'!$J$2:$J$2047,'city centre offline'!$A$2:$A$2047,$A35,'city centre offline'!$B$2:$B$2047,B$2))</f>
        <v>0.90601931159888083</v>
      </c>
      <c r="C35" s="6">
        <f>(SUMIFS('city centre offline'!$J$2:$J$2047,'overall city offline'!$A$2:$A$2047,$A35,'city centre offline'!$B$2:$B$2047,C$3)*SUMIFS('city centre offline'!$C$2:$C$2047,'city centre offline'!$A$2:$A$2047,$A35,'city centre offline'!$B$2:$B$2047,C$3))/(SUMIFS('city centre offline'!$J$2:$J$2047,'city centre offline'!$A$2:$A$2047,$A35,'city centre offline'!$B$2:$B$2047,C$2))</f>
        <v>0.91194048099786529</v>
      </c>
      <c r="D35" s="6">
        <f>(SUMIFS('city centre offline'!$J$2:$J$2047,'overall city offline'!$A$2:$A$2047,$A35,'city centre offline'!$B$2:$B$2047,D$3)*SUMIFS('city centre offline'!$C$2:$C$2047,'city centre offline'!$A$2:$A$2047,$A35,'city centre offline'!$B$2:$B$2047,D$3))/(SUMIFS('city centre offline'!$J$2:$J$2047,'city centre offline'!$A$2:$A$2047,$A35,'city centre offline'!$B$2:$B$2047,D$2))</f>
        <v>0.44152668299218062</v>
      </c>
      <c r="E35" s="6">
        <f>(SUMIFS('city centre offline'!$J$2:$J$2047,'overall city offline'!$A$2:$A$2047,$A35,'city centre offline'!$B$2:$B$2047,E$3)*SUMIFS('city centre offline'!$C$2:$C$2047,'city centre offline'!$A$2:$A$2047,$A35,'city centre offline'!$B$2:$B$2047,E$3))/(SUMIFS('city centre offline'!$J$2:$J$2047,'city centre offline'!$A$2:$A$2047,$A35,'city centre offline'!$B$2:$B$2047,E$2))</f>
        <v>9.1786610343237256E-3</v>
      </c>
      <c r="F35" s="6">
        <f>(SUMIFS('city centre offline'!$J$2:$J$2047,'overall city offline'!$A$2:$A$2047,$A35,'city centre offline'!$B$2:$B$2047,F$3)*SUMIFS('city centre offline'!$C$2:$C$2047,'city centre offline'!$A$2:$A$2047,$A35,'city centre offline'!$B$2:$B$2047,F$3))/(SUMIFS('city centre offline'!$J$2:$J$2047,'city centre offline'!$A$2:$A$2047,$A35,'city centre offline'!$B$2:$B$2047,F$2))</f>
        <v>2.2292974741797561E-2</v>
      </c>
      <c r="G35" s="6">
        <f>(SUMIFS('city centre offline'!$J$2:$J$2047,'overall city offline'!$A$2:$A$2047,$A35,'city centre offline'!$B$2:$B$2047,G$3)*SUMIFS('city centre offline'!$C$2:$C$2047,'city centre offline'!$A$2:$A$2047,$A35,'city centre offline'!$B$2:$B$2047,G$3))/(SUMIFS('city centre offline'!$J$2:$J$2047,'city centre offline'!$A$2:$A$2047,$A35,'city centre offline'!$B$2:$B$2047,G$2))</f>
        <v>5.9060764519780089E-2</v>
      </c>
      <c r="H35" s="6">
        <f>(SUMIFS('city centre offline'!$J$2:$J$2047,'overall city offline'!$A$2:$A$2047,$A35,'city centre offline'!$B$2:$B$2047,H$3)*SUMIFS('city centre offline'!$C$2:$C$2047,'city centre offline'!$A$2:$A$2047,$A35,'city centre offline'!$B$2:$B$2047,H$3))/(SUMIFS('city centre offline'!$J$2:$J$2047,'city centre offline'!$A$2:$A$2047,$A35,'city centre offline'!$B$2:$B$2047,H$2))</f>
        <v>0.26815356695020182</v>
      </c>
      <c r="I35" s="6">
        <f>(SUMIFS('city centre offline'!$J$2:$J$2047,'overall city offline'!$A$2:$A$2047,$A35,'city centre offline'!$B$2:$B$2047,I$3)*SUMIFS('city centre offline'!$C$2:$C$2047,'city centre offline'!$A$2:$A$2047,$A35,'city centre offline'!$B$2:$B$2047,I$3))/(SUMIFS('city centre offline'!$J$2:$J$2047,'city centre offline'!$A$2:$A$2047,$A35,'city centre offline'!$B$2:$B$2047,I$2))</f>
        <v>0.41398938985256939</v>
      </c>
      <c r="J35" s="6">
        <f>(SUMIFS('city centre offline'!$J$2:$J$2047,'overall city offline'!$A$2:$A$2047,$A35,'city centre offline'!$B$2:$B$2047,J$3)*SUMIFS('city centre offline'!$C$2:$C$2047,'city centre offline'!$A$2:$A$2047,$A35,'city centre offline'!$B$2:$B$2047,J$3))/(SUMIFS('city centre offline'!$J$2:$J$2047,'city centre offline'!$A$2:$A$2047,$A35,'city centre offline'!$B$2:$B$2047,J$2))</f>
        <v>0.48027479941089851</v>
      </c>
      <c r="K35" s="6">
        <f>(SUMIFS('city centre offline'!$J$2:$J$2047,'overall city offline'!$A$2:$A$2047,$A35,'city centre offline'!$B$2:$B$2047,K$3)*SUMIFS('city centre offline'!$C$2:$C$2047,'city centre offline'!$A$2:$A$2047,$A35,'city centre offline'!$B$2:$B$2047,K$3))/(SUMIFS('city centre offline'!$J$2:$J$2047,'city centre offline'!$A$2:$A$2047,$A35,'city centre offline'!$B$2:$B$2047,K$2))</f>
        <v>0.46051484644106511</v>
      </c>
      <c r="L35" s="6">
        <f>(SUMIFS('city centre offline'!$J$2:$J$2047,'overall city offline'!$A$2:$A$2047,$A35,'city centre offline'!$B$2:$B$2047,L$3)*SUMIFS('city centre offline'!$C$2:$C$2047,'city centre offline'!$A$2:$A$2047,$A35,'city centre offline'!$B$2:$B$2047,L$3))/(SUMIFS('city centre offline'!$J$2:$J$2047,'city centre offline'!$A$2:$A$2047,$A35,'city centre offline'!$B$2:$B$2047,L$2))</f>
        <v>0.13681274608765073</v>
      </c>
      <c r="M35" s="6">
        <f>(SUMIFS('city centre offline'!$J$2:$J$2047,'overall city offline'!$A$2:$A$2047,$A35,'city centre offline'!$B$2:$B$2047,M$3)*SUMIFS('city centre offline'!$C$2:$C$2047,'city centre offline'!$A$2:$A$2047,$A35,'city centre offline'!$B$2:$B$2047,M$3))/(SUMIFS('city centre offline'!$J$2:$J$2047,'city centre offline'!$A$2:$A$2047,$A35,'city centre offline'!$B$2:$B$2047,M$2))</f>
        <v>0.30698602438280503</v>
      </c>
      <c r="N35" s="6">
        <f>(SUMIFS('city centre offline'!$J$2:$J$2047,'overall city offline'!$A$2:$A$2047,$A35,'city centre offline'!$B$2:$B$2047,N$3)*SUMIFS('city centre offline'!$C$2:$C$2047,'city centre offline'!$A$2:$A$2047,$A35,'city centre offline'!$B$2:$B$2047,N$3))/(SUMIFS('city centre offline'!$J$2:$J$2047,'city centre offline'!$A$2:$A$2047,$A35,'city centre offline'!$B$2:$B$2047,N$2))</f>
        <v>4.7618623870709052E-2</v>
      </c>
      <c r="O35" s="6">
        <f>(SUMIFS('city centre offline'!$J$2:$J$2047,'overall city offline'!$A$2:$A$2047,$A35,'city centre offline'!$B$2:$B$2047,O$3)*SUMIFS('city centre offline'!$C$2:$C$2047,'city centre offline'!$A$2:$A$2047,$A35,'city centre offline'!$B$2:$B$2047,O$3))/(SUMIFS('city centre offline'!$J$2:$J$2047,'city centre offline'!$A$2:$A$2047,$A35,'city centre offline'!$B$2:$B$2047,O$2))</f>
        <v>5.1617514353888318E-2</v>
      </c>
      <c r="P35" s="6">
        <f>(SUMIFS('city centre offline'!$J$2:$J$2047,'overall city offline'!$A$2:$A$2047,$A35,'city centre offline'!$B$2:$B$2047,P$3)*SUMIFS('city centre offline'!$C$2:$C$2047,'city centre offline'!$A$2:$A$2047,$A35,'city centre offline'!$B$2:$B$2047,P$3))/(SUMIFS('city centre offline'!$J$2:$J$2047,'city centre offline'!$A$2:$A$2047,$A35,'city centre offline'!$B$2:$B$2047,P$2))</f>
        <v>7.6473462114591828E-2</v>
      </c>
      <c r="Q35" s="6">
        <f>(SUMIFS('city centre offline'!$J$2:$J$2047,'overall city offline'!$A$2:$A$2047,$A35,'city centre offline'!$B$2:$B$2047,Q$3)*SUMIFS('city centre offline'!$C$2:$C$2047,'city centre offline'!$A$2:$A$2047,$A35,'city centre offline'!$B$2:$B$2047,Q$3))/(SUMIFS('city centre offline'!$J$2:$J$2047,'city centre offline'!$A$2:$A$2047,$A35,'city centre offline'!$B$2:$B$2047,Q$2))</f>
        <v>0.25680956086991991</v>
      </c>
      <c r="R35" s="6">
        <f>(SUMIFS('city centre offline'!$J$2:$J$2047,'overall city offline'!$A$2:$A$2047,$A35,'city centre offline'!$B$2:$B$2047,R$3)*SUMIFS('city centre offline'!$C$2:$C$2047,'city centre offline'!$A$2:$A$2047,$A35,'city centre offline'!$B$2:$B$2047,R$3))/(SUMIFS('city centre offline'!$J$2:$J$2047,'city centre offline'!$A$2:$A$2047,$A35,'city centre offline'!$B$2:$B$2047,R$2))</f>
        <v>0.5337976286077365</v>
      </c>
      <c r="S35" s="6">
        <f>(SUMIFS('city centre offline'!$J$2:$J$2047,'overall city offline'!$A$2:$A$2047,$A35,'city centre offline'!$B$2:$B$2047,S$3)*SUMIFS('city centre offline'!$C$2:$C$2047,'city centre offline'!$A$2:$A$2047,$A35,'city centre offline'!$B$2:$B$2047,S$3))/(SUMIFS('city centre offline'!$J$2:$J$2047,'city centre offline'!$A$2:$A$2047,$A35,'city centre offline'!$B$2:$B$2047,S$2))</f>
        <v>0.67421020026629208</v>
      </c>
      <c r="T35" s="6">
        <f>(SUMIFS('city centre offline'!$J$2:$J$2047,'overall city offline'!$A$2:$A$2047,$A35,'city centre offline'!$B$2:$B$2047,T$3)*SUMIFS('city centre offline'!$C$2:$C$2047,'city centre offline'!$A$2:$A$2047,$A35,'city centre offline'!$B$2:$B$2047,T$3))/(SUMIFS('city centre offline'!$J$2:$J$2047,'city centre offline'!$A$2:$A$2047,$A35,'city centre offline'!$B$2:$B$2047,T$2))</f>
        <v>0.77862305863236103</v>
      </c>
      <c r="U35" s="6">
        <f>(SUMIFS('city centre offline'!$J$2:$J$2047,'overall city offline'!$A$2:$A$2047,$A35,'city centre offline'!$B$2:$B$2047,U$3)*SUMIFS('city centre offline'!$C$2:$C$2047,'city centre offline'!$A$2:$A$2047,$A35,'city centre offline'!$B$2:$B$2047,U$3))/(SUMIFS('city centre offline'!$J$2:$J$2047,'city centre offline'!$A$2:$A$2047,$A35,'city centre offline'!$B$2:$B$2047,U$2))</f>
        <v>0.87141253393086637</v>
      </c>
      <c r="V35" s="6">
        <f>(SUMIFS('city centre offline'!$J$2:$J$2047,'overall city offline'!$A$2:$A$2047,$A35,'city centre offline'!$B$2:$B$2047,V$3)*SUMIFS('city centre offline'!$C$2:$C$2047,'city centre offline'!$A$2:$A$2047,$A35,'city centre offline'!$B$2:$B$2047,V$3))/(SUMIFS('city centre offline'!$J$2:$J$2047,'city centre offline'!$A$2:$A$2047,$A35,'city centre offline'!$B$2:$B$2047,V$2))</f>
        <v>0.93517935864454327</v>
      </c>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c r="BA35" s="32"/>
      <c r="BB35" s="32"/>
      <c r="BC35" s="32"/>
      <c r="BD35" s="32"/>
      <c r="BE35" s="32"/>
      <c r="BF35" s="32"/>
      <c r="BG35" s="32"/>
      <c r="BH35" s="32"/>
      <c r="BI35" s="32"/>
      <c r="BJ35" s="32"/>
      <c r="BK35" s="32"/>
    </row>
    <row r="36" spans="1:63" x14ac:dyDescent="0.25">
      <c r="A36" s="5" t="s">
        <v>39</v>
      </c>
      <c r="B36" s="6">
        <f>(SUMIFS('city centre offline'!$J$2:$J$2047,'overall city offline'!$A$2:$A$2047,$A36,'city centre offline'!$B$2:$B$2047,B$3)*SUMIFS('city centre offline'!$C$2:$C$2047,'city centre offline'!$A$2:$A$2047,$A36,'city centre offline'!$B$2:$B$2047,B$3))/(SUMIFS('city centre offline'!$J$2:$J$2047,'city centre offline'!$A$2:$A$2047,$A36,'city centre offline'!$B$2:$B$2047,B$2))</f>
        <v>0.96322910580561061</v>
      </c>
      <c r="C36" s="6">
        <f>(SUMIFS('city centre offline'!$J$2:$J$2047,'overall city offline'!$A$2:$A$2047,$A36,'city centre offline'!$B$2:$B$2047,C$3)*SUMIFS('city centre offline'!$C$2:$C$2047,'city centre offline'!$A$2:$A$2047,$A36,'city centre offline'!$B$2:$B$2047,C$3))/(SUMIFS('city centre offline'!$J$2:$J$2047,'city centre offline'!$A$2:$A$2047,$A36,'city centre offline'!$B$2:$B$2047,C$2))</f>
        <v>0.9862778881627543</v>
      </c>
      <c r="D36" s="6">
        <f>(SUMIFS('city centre offline'!$J$2:$J$2047,'overall city offline'!$A$2:$A$2047,$A36,'city centre offline'!$B$2:$B$2047,D$3)*SUMIFS('city centre offline'!$C$2:$C$2047,'city centre offline'!$A$2:$A$2047,$A36,'city centre offline'!$B$2:$B$2047,D$3))/(SUMIFS('city centre offline'!$J$2:$J$2047,'city centre offline'!$A$2:$A$2047,$A36,'city centre offline'!$B$2:$B$2047,D$2))</f>
        <v>0.62102874979578604</v>
      </c>
      <c r="E36" s="6">
        <f>(SUMIFS('city centre offline'!$J$2:$J$2047,'overall city offline'!$A$2:$A$2047,$A36,'city centre offline'!$B$2:$B$2047,E$3)*SUMIFS('city centre offline'!$C$2:$C$2047,'city centre offline'!$A$2:$A$2047,$A36,'city centre offline'!$B$2:$B$2047,E$3))/(SUMIFS('city centre offline'!$J$2:$J$2047,'city centre offline'!$A$2:$A$2047,$A36,'city centre offline'!$B$2:$B$2047,E$2))</f>
        <v>0.10278287867145298</v>
      </c>
      <c r="F36" s="6">
        <f>(SUMIFS('city centre offline'!$J$2:$J$2047,'overall city offline'!$A$2:$A$2047,$A36,'city centre offline'!$B$2:$B$2047,F$3)*SUMIFS('city centre offline'!$C$2:$C$2047,'city centre offline'!$A$2:$A$2047,$A36,'city centre offline'!$B$2:$B$2047,F$3))/(SUMIFS('city centre offline'!$J$2:$J$2047,'city centre offline'!$A$2:$A$2047,$A36,'city centre offline'!$B$2:$B$2047,F$2))</f>
        <v>0.14609938621910423</v>
      </c>
      <c r="G36" s="6">
        <f>(SUMIFS('city centre offline'!$J$2:$J$2047,'overall city offline'!$A$2:$A$2047,$A36,'city centre offline'!$B$2:$B$2047,G$3)*SUMIFS('city centre offline'!$C$2:$C$2047,'city centre offline'!$A$2:$A$2047,$A36,'city centre offline'!$B$2:$B$2047,G$3))/(SUMIFS('city centre offline'!$J$2:$J$2047,'city centre offline'!$A$2:$A$2047,$A36,'city centre offline'!$B$2:$B$2047,G$2))</f>
        <v>0.23863967590385632</v>
      </c>
      <c r="H36" s="6">
        <f>(SUMIFS('city centre offline'!$J$2:$J$2047,'overall city offline'!$A$2:$A$2047,$A36,'city centre offline'!$B$2:$B$2047,H$3)*SUMIFS('city centre offline'!$C$2:$C$2047,'city centre offline'!$A$2:$A$2047,$A36,'city centre offline'!$B$2:$B$2047,H$3))/(SUMIFS('city centre offline'!$J$2:$J$2047,'city centre offline'!$A$2:$A$2047,$A36,'city centre offline'!$B$2:$B$2047,H$2))</f>
        <v>0.55953908112787132</v>
      </c>
      <c r="I36" s="6">
        <f>(SUMIFS('city centre offline'!$J$2:$J$2047,'overall city offline'!$A$2:$A$2047,$A36,'city centre offline'!$B$2:$B$2047,I$3)*SUMIFS('city centre offline'!$C$2:$C$2047,'city centre offline'!$A$2:$A$2047,$A36,'city centre offline'!$B$2:$B$2047,I$3))/(SUMIFS('city centre offline'!$J$2:$J$2047,'city centre offline'!$A$2:$A$2047,$A36,'city centre offline'!$B$2:$B$2047,I$2))</f>
        <v>0.76584181388079675</v>
      </c>
      <c r="J36" s="6">
        <f>(SUMIFS('city centre offline'!$J$2:$J$2047,'overall city offline'!$A$2:$A$2047,$A36,'city centre offline'!$B$2:$B$2047,J$3)*SUMIFS('city centre offline'!$C$2:$C$2047,'city centre offline'!$A$2:$A$2047,$A36,'city centre offline'!$B$2:$B$2047,J$3))/(SUMIFS('city centre offline'!$J$2:$J$2047,'city centre offline'!$A$2:$A$2047,$A36,'city centre offline'!$B$2:$B$2047,J$2))</f>
        <v>0.65473257366871096</v>
      </c>
      <c r="K36" s="6">
        <f>(SUMIFS('city centre offline'!$J$2:$J$2047,'overall city offline'!$A$2:$A$2047,$A36,'city centre offline'!$B$2:$B$2047,K$3)*SUMIFS('city centre offline'!$C$2:$C$2047,'city centre offline'!$A$2:$A$2047,$A36,'city centre offline'!$B$2:$B$2047,K$3))/(SUMIFS('city centre offline'!$J$2:$J$2047,'city centre offline'!$A$2:$A$2047,$A36,'city centre offline'!$B$2:$B$2047,K$2))</f>
        <v>0.6467524889726034</v>
      </c>
      <c r="L36" s="6">
        <f>(SUMIFS('city centre offline'!$J$2:$J$2047,'overall city offline'!$A$2:$A$2047,$A36,'city centre offline'!$B$2:$B$2047,L$3)*SUMIFS('city centre offline'!$C$2:$C$2047,'city centre offline'!$A$2:$A$2047,$A36,'city centre offline'!$B$2:$B$2047,L$3))/(SUMIFS('city centre offline'!$J$2:$J$2047,'city centre offline'!$A$2:$A$2047,$A36,'city centre offline'!$B$2:$B$2047,L$2))</f>
        <v>0.29045572845333101</v>
      </c>
      <c r="M36" s="6">
        <f>(SUMIFS('city centre offline'!$J$2:$J$2047,'overall city offline'!$A$2:$A$2047,$A36,'city centre offline'!$B$2:$B$2047,M$3)*SUMIFS('city centre offline'!$C$2:$C$2047,'city centre offline'!$A$2:$A$2047,$A36,'city centre offline'!$B$2:$B$2047,M$3))/(SUMIFS('city centre offline'!$J$2:$J$2047,'city centre offline'!$A$2:$A$2047,$A36,'city centre offline'!$B$2:$B$2047,M$2))</f>
        <v>0.51493597226432453</v>
      </c>
      <c r="N36" s="6">
        <f>(SUMIFS('city centre offline'!$J$2:$J$2047,'overall city offline'!$A$2:$A$2047,$A36,'city centre offline'!$B$2:$B$2047,N$3)*SUMIFS('city centre offline'!$C$2:$C$2047,'city centre offline'!$A$2:$A$2047,$A36,'city centre offline'!$B$2:$B$2047,N$3))/(SUMIFS('city centre offline'!$J$2:$J$2047,'city centre offline'!$A$2:$A$2047,$A36,'city centre offline'!$B$2:$B$2047,N$2))</f>
        <v>0.23404220700440423</v>
      </c>
      <c r="O36" s="6">
        <f>(SUMIFS('city centre offline'!$J$2:$J$2047,'overall city offline'!$A$2:$A$2047,$A36,'city centre offline'!$B$2:$B$2047,O$3)*SUMIFS('city centre offline'!$C$2:$C$2047,'city centre offline'!$A$2:$A$2047,$A36,'city centre offline'!$B$2:$B$2047,O$3))/(SUMIFS('city centre offline'!$J$2:$J$2047,'city centre offline'!$A$2:$A$2047,$A36,'city centre offline'!$B$2:$B$2047,O$2))</f>
        <v>0.25812577351976423</v>
      </c>
      <c r="P36" s="6">
        <f>(SUMIFS('city centre offline'!$J$2:$J$2047,'overall city offline'!$A$2:$A$2047,$A36,'city centre offline'!$B$2:$B$2047,P$3)*SUMIFS('city centre offline'!$C$2:$C$2047,'city centre offline'!$A$2:$A$2047,$A36,'city centre offline'!$B$2:$B$2047,P$3))/(SUMIFS('city centre offline'!$J$2:$J$2047,'city centre offline'!$A$2:$A$2047,$A36,'city centre offline'!$B$2:$B$2047,P$2))</f>
        <v>0.3335978808550325</v>
      </c>
      <c r="Q36" s="6">
        <f>(SUMIFS('city centre offline'!$J$2:$J$2047,'overall city offline'!$A$2:$A$2047,$A36,'city centre offline'!$B$2:$B$2047,Q$3)*SUMIFS('city centre offline'!$C$2:$C$2047,'city centre offline'!$A$2:$A$2047,$A36,'city centre offline'!$B$2:$B$2047,Q$3))/(SUMIFS('city centre offline'!$J$2:$J$2047,'city centre offline'!$A$2:$A$2047,$A36,'city centre offline'!$B$2:$B$2047,Q$2))</f>
        <v>0.48796969586569472</v>
      </c>
      <c r="R36" s="6">
        <f>(SUMIFS('city centre offline'!$J$2:$J$2047,'overall city offline'!$A$2:$A$2047,$A36,'city centre offline'!$B$2:$B$2047,R$3)*SUMIFS('city centre offline'!$C$2:$C$2047,'city centre offline'!$A$2:$A$2047,$A36,'city centre offline'!$B$2:$B$2047,R$3))/(SUMIFS('city centre offline'!$J$2:$J$2047,'city centre offline'!$A$2:$A$2047,$A36,'city centre offline'!$B$2:$B$2047,R$2))</f>
        <v>0.73733595760551718</v>
      </c>
      <c r="S36" s="6">
        <f>(SUMIFS('city centre offline'!$J$2:$J$2047,'overall city offline'!$A$2:$A$2047,$A36,'city centre offline'!$B$2:$B$2047,S$3)*SUMIFS('city centre offline'!$C$2:$C$2047,'city centre offline'!$A$2:$A$2047,$A36,'city centre offline'!$B$2:$B$2047,S$3))/(SUMIFS('city centre offline'!$J$2:$J$2047,'city centre offline'!$A$2:$A$2047,$A36,'city centre offline'!$B$2:$B$2047,S$2))</f>
        <v>0.83591926731744759</v>
      </c>
      <c r="T36" s="6">
        <f>(SUMIFS('city centre offline'!$J$2:$J$2047,'overall city offline'!$A$2:$A$2047,$A36,'city centre offline'!$B$2:$B$2047,T$3)*SUMIFS('city centre offline'!$C$2:$C$2047,'city centre offline'!$A$2:$A$2047,$A36,'city centre offline'!$B$2:$B$2047,T$3))/(SUMIFS('city centre offline'!$J$2:$J$2047,'city centre offline'!$A$2:$A$2047,$A36,'city centre offline'!$B$2:$B$2047,T$2))</f>
        <v>0.96572026644000408</v>
      </c>
      <c r="U36" s="6">
        <f>(SUMIFS('city centre offline'!$J$2:$J$2047,'overall city offline'!$A$2:$A$2047,$A36,'city centre offline'!$B$2:$B$2047,U$3)*SUMIFS('city centre offline'!$C$2:$C$2047,'city centre offline'!$A$2:$A$2047,$A36,'city centre offline'!$B$2:$B$2047,U$3))/(SUMIFS('city centre offline'!$J$2:$J$2047,'city centre offline'!$A$2:$A$2047,$A36,'city centre offline'!$B$2:$B$2047,U$2))</f>
        <v>1.0891132774630101</v>
      </c>
      <c r="V36" s="6">
        <f>(SUMIFS('city centre offline'!$J$2:$J$2047,'overall city offline'!$A$2:$A$2047,$A36,'city centre offline'!$B$2:$B$2047,V$3)*SUMIFS('city centre offline'!$C$2:$C$2047,'city centre offline'!$A$2:$A$2047,$A36,'city centre offline'!$B$2:$B$2047,V$3))/(SUMIFS('city centre offline'!$J$2:$J$2047,'city centre offline'!$A$2:$A$2047,$A36,'city centre offline'!$B$2:$B$2047,V$2))</f>
        <v>0.93956804740520361</v>
      </c>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32"/>
    </row>
    <row r="37" spans="1:63" x14ac:dyDescent="0.25">
      <c r="A37" s="5" t="s">
        <v>40</v>
      </c>
      <c r="B37" s="6">
        <f>(SUMIFS('city centre offline'!$J$2:$J$2047,'overall city offline'!$A$2:$A$2047,$A37,'city centre offline'!$B$2:$B$2047,B$3)*SUMIFS('city centre offline'!$C$2:$C$2047,'city centre offline'!$A$2:$A$2047,$A37,'city centre offline'!$B$2:$B$2047,B$3))/(SUMIFS('city centre offline'!$J$2:$J$2047,'city centre offline'!$A$2:$A$2047,$A37,'city centre offline'!$B$2:$B$2047,B$2))</f>
        <v>0.88501589643807721</v>
      </c>
      <c r="C37" s="6">
        <f>(SUMIFS('city centre offline'!$J$2:$J$2047,'overall city offline'!$A$2:$A$2047,$A37,'city centre offline'!$B$2:$B$2047,C$3)*SUMIFS('city centre offline'!$C$2:$C$2047,'city centre offline'!$A$2:$A$2047,$A37,'city centre offline'!$B$2:$B$2047,C$3))/(SUMIFS('city centre offline'!$J$2:$J$2047,'city centre offline'!$A$2:$A$2047,$A37,'city centre offline'!$B$2:$B$2047,C$2))</f>
        <v>0.93057850480224635</v>
      </c>
      <c r="D37" s="6">
        <f>(SUMIFS('city centre offline'!$J$2:$J$2047,'overall city offline'!$A$2:$A$2047,$A37,'city centre offline'!$B$2:$B$2047,D$3)*SUMIFS('city centre offline'!$C$2:$C$2047,'city centre offline'!$A$2:$A$2047,$A37,'city centre offline'!$B$2:$B$2047,D$3))/(SUMIFS('city centre offline'!$J$2:$J$2047,'city centre offline'!$A$2:$A$2047,$A37,'city centre offline'!$B$2:$B$2047,D$2))</f>
        <v>0.48535499442912378</v>
      </c>
      <c r="E37" s="6">
        <f>(SUMIFS('city centre offline'!$J$2:$J$2047,'overall city offline'!$A$2:$A$2047,$A37,'city centre offline'!$B$2:$B$2047,E$3)*SUMIFS('city centre offline'!$C$2:$C$2047,'city centre offline'!$A$2:$A$2047,$A37,'city centre offline'!$B$2:$B$2047,E$3))/(SUMIFS('city centre offline'!$J$2:$J$2047,'city centre offline'!$A$2:$A$2047,$A37,'city centre offline'!$B$2:$B$2047,E$2))</f>
        <v>3.3547195657439785E-3</v>
      </c>
      <c r="F37" s="6">
        <f>(SUMIFS('city centre offline'!$J$2:$J$2047,'overall city offline'!$A$2:$A$2047,$A37,'city centre offline'!$B$2:$B$2047,F$3)*SUMIFS('city centre offline'!$C$2:$C$2047,'city centre offline'!$A$2:$A$2047,$A37,'city centre offline'!$B$2:$B$2047,F$3))/(SUMIFS('city centre offline'!$J$2:$J$2047,'city centre offline'!$A$2:$A$2047,$A37,'city centre offline'!$B$2:$B$2047,F$2))</f>
        <v>1.5330578253730869E-2</v>
      </c>
      <c r="G37" s="6">
        <f>(SUMIFS('city centre offline'!$J$2:$J$2047,'overall city offline'!$A$2:$A$2047,$A37,'city centre offline'!$B$2:$B$2047,G$3)*SUMIFS('city centre offline'!$C$2:$C$2047,'city centre offline'!$A$2:$A$2047,$A37,'city centre offline'!$B$2:$B$2047,G$3))/(SUMIFS('city centre offline'!$J$2:$J$2047,'city centre offline'!$A$2:$A$2047,$A37,'city centre offline'!$B$2:$B$2047,G$2))</f>
        <v>4.9804259539024606E-2</v>
      </c>
      <c r="H37" s="6">
        <f>(SUMIFS('city centre offline'!$J$2:$J$2047,'overall city offline'!$A$2:$A$2047,$A37,'city centre offline'!$B$2:$B$2047,H$3)*SUMIFS('city centre offline'!$C$2:$C$2047,'city centre offline'!$A$2:$A$2047,$A37,'city centre offline'!$B$2:$B$2047,H$3))/(SUMIFS('city centre offline'!$J$2:$J$2047,'city centre offline'!$A$2:$A$2047,$A37,'city centre offline'!$B$2:$B$2047,H$2))</f>
        <v>0.46757014669430724</v>
      </c>
      <c r="I37" s="6">
        <f>(SUMIFS('city centre offline'!$J$2:$J$2047,'overall city offline'!$A$2:$A$2047,$A37,'city centre offline'!$B$2:$B$2047,I$3)*SUMIFS('city centre offline'!$C$2:$C$2047,'city centre offline'!$A$2:$A$2047,$A37,'city centre offline'!$B$2:$B$2047,I$3))/(SUMIFS('city centre offline'!$J$2:$J$2047,'city centre offline'!$A$2:$A$2047,$A37,'city centre offline'!$B$2:$B$2047,I$2))</f>
        <v>0.62507309593185301</v>
      </c>
      <c r="J37" s="6">
        <f>(SUMIFS('city centre offline'!$J$2:$J$2047,'overall city offline'!$A$2:$A$2047,$A37,'city centre offline'!$B$2:$B$2047,J$3)*SUMIFS('city centre offline'!$C$2:$C$2047,'city centre offline'!$A$2:$A$2047,$A37,'city centre offline'!$B$2:$B$2047,J$3))/(SUMIFS('city centre offline'!$J$2:$J$2047,'city centre offline'!$A$2:$A$2047,$A37,'city centre offline'!$B$2:$B$2047,J$2))</f>
        <v>0.55236952561466168</v>
      </c>
      <c r="K37" s="6">
        <f>(SUMIFS('city centre offline'!$J$2:$J$2047,'overall city offline'!$A$2:$A$2047,$A37,'city centre offline'!$B$2:$B$2047,K$3)*SUMIFS('city centre offline'!$C$2:$C$2047,'city centre offline'!$A$2:$A$2047,$A37,'city centre offline'!$B$2:$B$2047,K$3))/(SUMIFS('city centre offline'!$J$2:$J$2047,'city centre offline'!$A$2:$A$2047,$A37,'city centre offline'!$B$2:$B$2047,K$2))</f>
        <v>0.46525528370251296</v>
      </c>
      <c r="L37" s="6">
        <f>(SUMIFS('city centre offline'!$J$2:$J$2047,'overall city offline'!$A$2:$A$2047,$A37,'city centre offline'!$B$2:$B$2047,L$3)*SUMIFS('city centre offline'!$C$2:$C$2047,'city centre offline'!$A$2:$A$2047,$A37,'city centre offline'!$B$2:$B$2047,L$3))/(SUMIFS('city centre offline'!$J$2:$J$2047,'city centre offline'!$A$2:$A$2047,$A37,'city centre offline'!$B$2:$B$2047,L$2))</f>
        <v>0.11193191794509361</v>
      </c>
      <c r="M37" s="6">
        <f>(SUMIFS('city centre offline'!$J$2:$J$2047,'overall city offline'!$A$2:$A$2047,$A37,'city centre offline'!$B$2:$B$2047,M$3)*SUMIFS('city centre offline'!$C$2:$C$2047,'city centre offline'!$A$2:$A$2047,$A37,'city centre offline'!$B$2:$B$2047,M$3))/(SUMIFS('city centre offline'!$J$2:$J$2047,'city centre offline'!$A$2:$A$2047,$A37,'city centre offline'!$B$2:$B$2047,M$2))</f>
        <v>0.14777279922260342</v>
      </c>
      <c r="N37" s="6">
        <f>(SUMIFS('city centre offline'!$J$2:$J$2047,'overall city offline'!$A$2:$A$2047,$A37,'city centre offline'!$B$2:$B$2047,N$3)*SUMIFS('city centre offline'!$C$2:$C$2047,'city centre offline'!$A$2:$A$2047,$A37,'city centre offline'!$B$2:$B$2047,N$3))/(SUMIFS('city centre offline'!$J$2:$J$2047,'city centre offline'!$A$2:$A$2047,$A37,'city centre offline'!$B$2:$B$2047,N$2))</f>
        <v>4.2948037388815835E-2</v>
      </c>
      <c r="O37" s="6">
        <f>(SUMIFS('city centre offline'!$J$2:$J$2047,'overall city offline'!$A$2:$A$2047,$A37,'city centre offline'!$B$2:$B$2047,O$3)*SUMIFS('city centre offline'!$C$2:$C$2047,'city centre offline'!$A$2:$A$2047,$A37,'city centre offline'!$B$2:$B$2047,O$3))/(SUMIFS('city centre offline'!$J$2:$J$2047,'city centre offline'!$A$2:$A$2047,$A37,'city centre offline'!$B$2:$B$2047,O$2))</f>
        <v>4.7280859253134973E-2</v>
      </c>
      <c r="P37" s="6">
        <f>(SUMIFS('city centre offline'!$J$2:$J$2047,'overall city offline'!$A$2:$A$2047,$A37,'city centre offline'!$B$2:$B$2047,P$3)*SUMIFS('city centre offline'!$C$2:$C$2047,'city centre offline'!$A$2:$A$2047,$A37,'city centre offline'!$B$2:$B$2047,P$3))/(SUMIFS('city centre offline'!$J$2:$J$2047,'city centre offline'!$A$2:$A$2047,$A37,'city centre offline'!$B$2:$B$2047,P$2))</f>
        <v>6.6446226198065714E-2</v>
      </c>
      <c r="Q37" s="6">
        <f>(SUMIFS('city centre offline'!$J$2:$J$2047,'overall city offline'!$A$2:$A$2047,$A37,'city centre offline'!$B$2:$B$2047,Q$3)*SUMIFS('city centre offline'!$C$2:$C$2047,'city centre offline'!$A$2:$A$2047,$A37,'city centre offline'!$B$2:$B$2047,Q$3))/(SUMIFS('city centre offline'!$J$2:$J$2047,'city centre offline'!$A$2:$A$2047,$A37,'city centre offline'!$B$2:$B$2047,Q$2))</f>
        <v>0.26871952771826008</v>
      </c>
      <c r="R37" s="6">
        <f>(SUMIFS('city centre offline'!$J$2:$J$2047,'overall city offline'!$A$2:$A$2047,$A37,'city centre offline'!$B$2:$B$2047,R$3)*SUMIFS('city centre offline'!$C$2:$C$2047,'city centre offline'!$A$2:$A$2047,$A37,'city centre offline'!$B$2:$B$2047,R$3))/(SUMIFS('city centre offline'!$J$2:$J$2047,'city centre offline'!$A$2:$A$2047,$A37,'city centre offline'!$B$2:$B$2047,R$2))</f>
        <v>0.60348899375740983</v>
      </c>
      <c r="S37" s="6">
        <f>(SUMIFS('city centre offline'!$J$2:$J$2047,'overall city offline'!$A$2:$A$2047,$A37,'city centre offline'!$B$2:$B$2047,S$3)*SUMIFS('city centre offline'!$C$2:$C$2047,'city centre offline'!$A$2:$A$2047,$A37,'city centre offline'!$B$2:$B$2047,S$3))/(SUMIFS('city centre offline'!$J$2:$J$2047,'city centre offline'!$A$2:$A$2047,$A37,'city centre offline'!$B$2:$B$2047,S$2))</f>
        <v>0.70260469253010638</v>
      </c>
      <c r="T37" s="6">
        <f>(SUMIFS('city centre offline'!$J$2:$J$2047,'overall city offline'!$A$2:$A$2047,$A37,'city centre offline'!$B$2:$B$2047,T$3)*SUMIFS('city centre offline'!$C$2:$C$2047,'city centre offline'!$A$2:$A$2047,$A37,'city centre offline'!$B$2:$B$2047,T$3))/(SUMIFS('city centre offline'!$J$2:$J$2047,'city centre offline'!$A$2:$A$2047,$A37,'city centre offline'!$B$2:$B$2047,T$2))</f>
        <v>0.92443167259916714</v>
      </c>
      <c r="U37" s="6">
        <f>(SUMIFS('city centre offline'!$J$2:$J$2047,'overall city offline'!$A$2:$A$2047,$A37,'city centre offline'!$B$2:$B$2047,U$3)*SUMIFS('city centre offline'!$C$2:$C$2047,'city centre offline'!$A$2:$A$2047,$A37,'city centre offline'!$B$2:$B$2047,U$3))/(SUMIFS('city centre offline'!$J$2:$J$2047,'city centre offline'!$A$2:$A$2047,$A37,'city centre offline'!$B$2:$B$2047,U$2))</f>
        <v>1.1280218299199907</v>
      </c>
      <c r="V37" s="6">
        <f>(SUMIFS('city centre offline'!$J$2:$J$2047,'overall city offline'!$A$2:$A$2047,$A37,'city centre offline'!$B$2:$B$2047,V$3)*SUMIFS('city centre offline'!$C$2:$C$2047,'city centre offline'!$A$2:$A$2047,$A37,'city centre offline'!$B$2:$B$2047,V$3))/(SUMIFS('city centre offline'!$J$2:$J$2047,'city centre offline'!$A$2:$A$2047,$A37,'city centre offline'!$B$2:$B$2047,V$2))</f>
        <v>1.1089615683766672</v>
      </c>
      <c r="W37" s="32"/>
      <c r="X37" s="32"/>
      <c r="Y37" s="32"/>
      <c r="Z37" s="32"/>
      <c r="AA37" s="32"/>
      <c r="AB37" s="32"/>
      <c r="AC37" s="32"/>
      <c r="AD37" s="32"/>
      <c r="AE37" s="32"/>
      <c r="AF37" s="32"/>
      <c r="AG37" s="32"/>
      <c r="AH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F37" s="32"/>
      <c r="BG37" s="32"/>
      <c r="BH37" s="32"/>
      <c r="BI37" s="32"/>
      <c r="BJ37" s="32"/>
      <c r="BK37" s="32"/>
    </row>
    <row r="38" spans="1:63" x14ac:dyDescent="0.25">
      <c r="A38" s="5" t="s">
        <v>41</v>
      </c>
      <c r="B38" s="6">
        <f>(SUMIFS('city centre offline'!$J$2:$J$2047,'overall city offline'!$A$2:$A$2047,$A38,'city centre offline'!$B$2:$B$2047,B$3)*SUMIFS('city centre offline'!$C$2:$C$2047,'city centre offline'!$A$2:$A$2047,$A38,'city centre offline'!$B$2:$B$2047,B$3))/(SUMIFS('city centre offline'!$J$2:$J$2047,'city centre offline'!$A$2:$A$2047,$A38,'city centre offline'!$B$2:$B$2047,B$2))</f>
        <v>1.0445145962154465</v>
      </c>
      <c r="C38" s="6">
        <f>(SUMIFS('city centre offline'!$J$2:$J$2047,'overall city offline'!$A$2:$A$2047,$A38,'city centre offline'!$B$2:$B$2047,C$3)*SUMIFS('city centre offline'!$C$2:$C$2047,'city centre offline'!$A$2:$A$2047,$A38,'city centre offline'!$B$2:$B$2047,C$3))/(SUMIFS('city centre offline'!$J$2:$J$2047,'city centre offline'!$A$2:$A$2047,$A38,'city centre offline'!$B$2:$B$2047,C$2))</f>
        <v>1.0440263367264193</v>
      </c>
      <c r="D38" s="6">
        <f>(SUMIFS('city centre offline'!$J$2:$J$2047,'overall city offline'!$A$2:$A$2047,$A38,'city centre offline'!$B$2:$B$2047,D$3)*SUMIFS('city centre offline'!$C$2:$C$2047,'city centre offline'!$A$2:$A$2047,$A38,'city centre offline'!$B$2:$B$2047,D$3))/(SUMIFS('city centre offline'!$J$2:$J$2047,'city centre offline'!$A$2:$A$2047,$A38,'city centre offline'!$B$2:$B$2047,D$2))</f>
        <v>0.63554498568148798</v>
      </c>
      <c r="E38" s="6">
        <f>(SUMIFS('city centre offline'!$J$2:$J$2047,'overall city offline'!$A$2:$A$2047,$A38,'city centre offline'!$B$2:$B$2047,E$3)*SUMIFS('city centre offline'!$C$2:$C$2047,'city centre offline'!$A$2:$A$2047,$A38,'city centre offline'!$B$2:$B$2047,E$3))/(SUMIFS('city centre offline'!$J$2:$J$2047,'city centre offline'!$A$2:$A$2047,$A38,'city centre offline'!$B$2:$B$2047,E$2))</f>
        <v>3.7125904796400731E-2</v>
      </c>
      <c r="F38" s="6">
        <f>(SUMIFS('city centre offline'!$J$2:$J$2047,'overall city offline'!$A$2:$A$2047,$A38,'city centre offline'!$B$2:$B$2047,F$3)*SUMIFS('city centre offline'!$C$2:$C$2047,'city centre offline'!$A$2:$A$2047,$A38,'city centre offline'!$B$2:$B$2047,F$3))/(SUMIFS('city centre offline'!$J$2:$J$2047,'city centre offline'!$A$2:$A$2047,$A38,'city centre offline'!$B$2:$B$2047,F$2))</f>
        <v>0.17048117543880026</v>
      </c>
      <c r="G38" s="6">
        <f>(SUMIFS('city centre offline'!$J$2:$J$2047,'overall city offline'!$A$2:$A$2047,$A38,'city centre offline'!$B$2:$B$2047,G$3)*SUMIFS('city centre offline'!$C$2:$C$2047,'city centre offline'!$A$2:$A$2047,$A38,'city centre offline'!$B$2:$B$2047,G$3))/(SUMIFS('city centre offline'!$J$2:$J$2047,'city centre offline'!$A$2:$A$2047,$A38,'city centre offline'!$B$2:$B$2047,G$2))</f>
        <v>0.2524123192069484</v>
      </c>
      <c r="H38" s="6">
        <f>(SUMIFS('city centre offline'!$J$2:$J$2047,'overall city offline'!$A$2:$A$2047,$A38,'city centre offline'!$B$2:$B$2047,H$3)*SUMIFS('city centre offline'!$C$2:$C$2047,'city centre offline'!$A$2:$A$2047,$A38,'city centre offline'!$B$2:$B$2047,H$3))/(SUMIFS('city centre offline'!$J$2:$J$2047,'city centre offline'!$A$2:$A$2047,$A38,'city centre offline'!$B$2:$B$2047,H$2))</f>
        <v>0.86589825725024883</v>
      </c>
      <c r="I38" s="6">
        <f>(SUMIFS('city centre offline'!$J$2:$J$2047,'overall city offline'!$A$2:$A$2047,$A38,'city centre offline'!$B$2:$B$2047,I$3)*SUMIFS('city centre offline'!$C$2:$C$2047,'city centre offline'!$A$2:$A$2047,$A38,'city centre offline'!$B$2:$B$2047,I$3))/(SUMIFS('city centre offline'!$J$2:$J$2047,'city centre offline'!$A$2:$A$2047,$A38,'city centre offline'!$B$2:$B$2047,I$2))</f>
        <v>1.0836906897473484</v>
      </c>
      <c r="J38" s="6">
        <f>(SUMIFS('city centre offline'!$J$2:$J$2047,'overall city offline'!$A$2:$A$2047,$A38,'city centre offline'!$B$2:$B$2047,J$3)*SUMIFS('city centre offline'!$C$2:$C$2047,'city centre offline'!$A$2:$A$2047,$A38,'city centre offline'!$B$2:$B$2047,J$3))/(SUMIFS('city centre offline'!$J$2:$J$2047,'city centre offline'!$A$2:$A$2047,$A38,'city centre offline'!$B$2:$B$2047,J$2))</f>
        <v>0.95178223665544281</v>
      </c>
      <c r="K38" s="6">
        <f>(SUMIFS('city centre offline'!$J$2:$J$2047,'overall city offline'!$A$2:$A$2047,$A38,'city centre offline'!$B$2:$B$2047,K$3)*SUMIFS('city centre offline'!$C$2:$C$2047,'city centre offline'!$A$2:$A$2047,$A38,'city centre offline'!$B$2:$B$2047,K$3))/(SUMIFS('city centre offline'!$J$2:$J$2047,'city centre offline'!$A$2:$A$2047,$A38,'city centre offline'!$B$2:$B$2047,K$2))</f>
        <v>0.86015326567939321</v>
      </c>
      <c r="L38" s="6">
        <f>(SUMIFS('city centre offline'!$J$2:$J$2047,'overall city offline'!$A$2:$A$2047,$A38,'city centre offline'!$B$2:$B$2047,L$3)*SUMIFS('city centre offline'!$C$2:$C$2047,'city centre offline'!$A$2:$A$2047,$A38,'city centre offline'!$B$2:$B$2047,L$3))/(SUMIFS('city centre offline'!$J$2:$J$2047,'city centre offline'!$A$2:$A$2047,$A38,'city centre offline'!$B$2:$B$2047,L$2))</f>
        <v>0.36100254812638144</v>
      </c>
      <c r="M38" s="6">
        <f>(SUMIFS('city centre offline'!$J$2:$J$2047,'overall city offline'!$A$2:$A$2047,$A38,'city centre offline'!$B$2:$B$2047,M$3)*SUMIFS('city centre offline'!$C$2:$C$2047,'city centre offline'!$A$2:$A$2047,$A38,'city centre offline'!$B$2:$B$2047,M$3))/(SUMIFS('city centre offline'!$J$2:$J$2047,'city centre offline'!$A$2:$A$2047,$A38,'city centre offline'!$B$2:$B$2047,M$2))</f>
        <v>0.57381098538613051</v>
      </c>
      <c r="N38" s="6">
        <f>(SUMIFS('city centre offline'!$J$2:$J$2047,'overall city offline'!$A$2:$A$2047,$A38,'city centre offline'!$B$2:$B$2047,N$3)*SUMIFS('city centre offline'!$C$2:$C$2047,'city centre offline'!$A$2:$A$2047,$A38,'city centre offline'!$B$2:$B$2047,N$3))/(SUMIFS('city centre offline'!$J$2:$J$2047,'city centre offline'!$A$2:$A$2047,$A38,'city centre offline'!$B$2:$B$2047,N$2))</f>
        <v>0.24958320495464001</v>
      </c>
      <c r="O38" s="6">
        <f>(SUMIFS('city centre offline'!$J$2:$J$2047,'overall city offline'!$A$2:$A$2047,$A38,'city centre offline'!$B$2:$B$2047,O$3)*SUMIFS('city centre offline'!$C$2:$C$2047,'city centre offline'!$A$2:$A$2047,$A38,'city centre offline'!$B$2:$B$2047,O$3))/(SUMIFS('city centre offline'!$J$2:$J$2047,'city centre offline'!$A$2:$A$2047,$A38,'city centre offline'!$B$2:$B$2047,O$2))</f>
        <v>0.24892112662215968</v>
      </c>
      <c r="P38" s="6">
        <f>(SUMIFS('city centre offline'!$J$2:$J$2047,'overall city offline'!$A$2:$A$2047,$A38,'city centre offline'!$B$2:$B$2047,P$3)*SUMIFS('city centre offline'!$C$2:$C$2047,'city centre offline'!$A$2:$A$2047,$A38,'city centre offline'!$B$2:$B$2047,P$3))/(SUMIFS('city centre offline'!$J$2:$J$2047,'city centre offline'!$A$2:$A$2047,$A38,'city centre offline'!$B$2:$B$2047,P$2))</f>
        <v>0.30031015222825957</v>
      </c>
      <c r="Q38" s="6">
        <f>(SUMIFS('city centre offline'!$J$2:$J$2047,'overall city offline'!$A$2:$A$2047,$A38,'city centre offline'!$B$2:$B$2047,Q$3)*SUMIFS('city centre offline'!$C$2:$C$2047,'city centre offline'!$A$2:$A$2047,$A38,'city centre offline'!$B$2:$B$2047,Q$3))/(SUMIFS('city centre offline'!$J$2:$J$2047,'city centre offline'!$A$2:$A$2047,$A38,'city centre offline'!$B$2:$B$2047,Q$2))</f>
        <v>0.69530982848934442</v>
      </c>
      <c r="R38" s="6">
        <f>(SUMIFS('city centre offline'!$J$2:$J$2047,'overall city offline'!$A$2:$A$2047,$A38,'city centre offline'!$B$2:$B$2047,R$3)*SUMIFS('city centre offline'!$C$2:$C$2047,'city centre offline'!$A$2:$A$2047,$A38,'city centre offline'!$B$2:$B$2047,R$3))/(SUMIFS('city centre offline'!$J$2:$J$2047,'city centre offline'!$A$2:$A$2047,$A38,'city centre offline'!$B$2:$B$2047,R$2))</f>
        <v>1.1267414295308487</v>
      </c>
      <c r="S38" s="6">
        <f>(SUMIFS('city centre offline'!$J$2:$J$2047,'overall city offline'!$A$2:$A$2047,$A38,'city centre offline'!$B$2:$B$2047,S$3)*SUMIFS('city centre offline'!$C$2:$C$2047,'city centre offline'!$A$2:$A$2047,$A38,'city centre offline'!$B$2:$B$2047,S$3))/(SUMIFS('city centre offline'!$J$2:$J$2047,'city centre offline'!$A$2:$A$2047,$A38,'city centre offline'!$B$2:$B$2047,S$2))</f>
        <v>1.1953015050427644</v>
      </c>
      <c r="T38" s="6">
        <f>(SUMIFS('city centre offline'!$J$2:$J$2047,'overall city offline'!$A$2:$A$2047,$A38,'city centre offline'!$B$2:$B$2047,T$3)*SUMIFS('city centre offline'!$C$2:$C$2047,'city centre offline'!$A$2:$A$2047,$A38,'city centre offline'!$B$2:$B$2047,T$3))/(SUMIFS('city centre offline'!$J$2:$J$2047,'city centre offline'!$A$2:$A$2047,$A38,'city centre offline'!$B$2:$B$2047,T$2))</f>
        <v>1.4583044474935554</v>
      </c>
      <c r="U38" s="6">
        <f>(SUMIFS('city centre offline'!$J$2:$J$2047,'overall city offline'!$A$2:$A$2047,$A38,'city centre offline'!$B$2:$B$2047,U$3)*SUMIFS('city centre offline'!$C$2:$C$2047,'city centre offline'!$A$2:$A$2047,$A38,'city centre offline'!$B$2:$B$2047,U$3))/(SUMIFS('city centre offline'!$J$2:$J$2047,'city centre offline'!$A$2:$A$2047,$A38,'city centre offline'!$B$2:$B$2047,U$2))</f>
        <v>1.4429436774814681</v>
      </c>
      <c r="V38" s="6">
        <f>(SUMIFS('city centre offline'!$J$2:$J$2047,'overall city offline'!$A$2:$A$2047,$A38,'city centre offline'!$B$2:$B$2047,V$3)*SUMIFS('city centre offline'!$C$2:$C$2047,'city centre offline'!$A$2:$A$2047,$A38,'city centre offline'!$B$2:$B$2047,V$3))/(SUMIFS('city centre offline'!$J$2:$J$2047,'city centre offline'!$A$2:$A$2047,$A38,'city centre offline'!$B$2:$B$2047,V$2))</f>
        <v>1.3290563816319212</v>
      </c>
    </row>
    <row r="39" spans="1:63" x14ac:dyDescent="0.25">
      <c r="A39" s="5" t="s">
        <v>42</v>
      </c>
      <c r="B39" s="6">
        <f>(SUMIFS('city centre offline'!$J$2:$J$2047,'overall city offline'!$A$2:$A$2047,$A39,'city centre offline'!$B$2:$B$2047,B$3)*SUMIFS('city centre offline'!$C$2:$C$2047,'city centre offline'!$A$2:$A$2047,$A39,'city centre offline'!$B$2:$B$2047,B$3))/(SUMIFS('city centre offline'!$J$2:$J$2047,'city centre offline'!$A$2:$A$2047,$A39,'city centre offline'!$B$2:$B$2047,B$2))</f>
        <v>0.82222746418302617</v>
      </c>
      <c r="C39" s="6">
        <f>(SUMIFS('city centre offline'!$J$2:$J$2047,'overall city offline'!$A$2:$A$2047,$A39,'city centre offline'!$B$2:$B$2047,C$3)*SUMIFS('city centre offline'!$C$2:$C$2047,'city centre offline'!$A$2:$A$2047,$A39,'city centre offline'!$B$2:$B$2047,C$3))/(SUMIFS('city centre offline'!$J$2:$J$2047,'city centre offline'!$A$2:$A$2047,$A39,'city centre offline'!$B$2:$B$2047,C$2))</f>
        <v>0.80743754245291888</v>
      </c>
      <c r="D39" s="6">
        <f>(SUMIFS('city centre offline'!$J$2:$J$2047,'overall city offline'!$A$2:$A$2047,$A39,'city centre offline'!$B$2:$B$2047,D$3)*SUMIFS('city centre offline'!$C$2:$C$2047,'city centre offline'!$A$2:$A$2047,$A39,'city centre offline'!$B$2:$B$2047,D$3))/(SUMIFS('city centre offline'!$J$2:$J$2047,'city centre offline'!$A$2:$A$2047,$A39,'city centre offline'!$B$2:$B$2047,D$2))</f>
        <v>0.51283384050156899</v>
      </c>
      <c r="E39" s="6">
        <f>(SUMIFS('city centre offline'!$J$2:$J$2047,'overall city offline'!$A$2:$A$2047,$A39,'city centre offline'!$B$2:$B$2047,E$3)*SUMIFS('city centre offline'!$C$2:$C$2047,'city centre offline'!$A$2:$A$2047,$A39,'city centre offline'!$B$2:$B$2047,E$3))/(SUMIFS('city centre offline'!$J$2:$J$2047,'city centre offline'!$A$2:$A$2047,$A39,'city centre offline'!$B$2:$B$2047,E$2))</f>
        <v>2.7284063114272537E-2</v>
      </c>
      <c r="F39" s="6">
        <f>(SUMIFS('city centre offline'!$J$2:$J$2047,'overall city offline'!$A$2:$A$2047,$A39,'city centre offline'!$B$2:$B$2047,F$3)*SUMIFS('city centre offline'!$C$2:$C$2047,'city centre offline'!$A$2:$A$2047,$A39,'city centre offline'!$B$2:$B$2047,F$3))/(SUMIFS('city centre offline'!$J$2:$J$2047,'city centre offline'!$A$2:$A$2047,$A39,'city centre offline'!$B$2:$B$2047,F$2))</f>
        <v>5.8166210254949467E-2</v>
      </c>
      <c r="G39" s="6">
        <f>(SUMIFS('city centre offline'!$J$2:$J$2047,'overall city offline'!$A$2:$A$2047,$A39,'city centre offline'!$B$2:$B$2047,G$3)*SUMIFS('city centre offline'!$C$2:$C$2047,'city centre offline'!$A$2:$A$2047,$A39,'city centre offline'!$B$2:$B$2047,G$3))/(SUMIFS('city centre offline'!$J$2:$J$2047,'city centre offline'!$A$2:$A$2047,$A39,'city centre offline'!$B$2:$B$2047,G$2))</f>
        <v>9.8101703307103397E-2</v>
      </c>
      <c r="H39" s="6">
        <f>(SUMIFS('city centre offline'!$J$2:$J$2047,'overall city offline'!$A$2:$A$2047,$A39,'city centre offline'!$B$2:$B$2047,H$3)*SUMIFS('city centre offline'!$C$2:$C$2047,'city centre offline'!$A$2:$A$2047,$A39,'city centre offline'!$B$2:$B$2047,H$3))/(SUMIFS('city centre offline'!$J$2:$J$2047,'city centre offline'!$A$2:$A$2047,$A39,'city centre offline'!$B$2:$B$2047,H$2))</f>
        <v>0.73288915105079466</v>
      </c>
      <c r="I39" s="6">
        <f>(SUMIFS('city centre offline'!$J$2:$J$2047,'overall city offline'!$A$2:$A$2047,$A39,'city centre offline'!$B$2:$B$2047,I$3)*SUMIFS('city centre offline'!$C$2:$C$2047,'city centre offline'!$A$2:$A$2047,$A39,'city centre offline'!$B$2:$B$2047,I$3))/(SUMIFS('city centre offline'!$J$2:$J$2047,'city centre offline'!$A$2:$A$2047,$A39,'city centre offline'!$B$2:$B$2047,I$2))</f>
        <v>0.99469662479763721</v>
      </c>
      <c r="J39" s="6">
        <f>(SUMIFS('city centre offline'!$J$2:$J$2047,'overall city offline'!$A$2:$A$2047,$A39,'city centre offline'!$B$2:$B$2047,J$3)*SUMIFS('city centre offline'!$C$2:$C$2047,'city centre offline'!$A$2:$A$2047,$A39,'city centre offline'!$B$2:$B$2047,J$3))/(SUMIFS('city centre offline'!$J$2:$J$2047,'city centre offline'!$A$2:$A$2047,$A39,'city centre offline'!$B$2:$B$2047,J$2))</f>
        <v>0.72165317184337296</v>
      </c>
      <c r="K39" s="6">
        <f>(SUMIFS('city centre offline'!$J$2:$J$2047,'overall city offline'!$A$2:$A$2047,$A39,'city centre offline'!$B$2:$B$2047,K$3)*SUMIFS('city centre offline'!$C$2:$C$2047,'city centre offline'!$A$2:$A$2047,$A39,'city centre offline'!$B$2:$B$2047,K$3))/(SUMIFS('city centre offline'!$J$2:$J$2047,'city centre offline'!$A$2:$A$2047,$A39,'city centre offline'!$B$2:$B$2047,K$2))</f>
        <v>0.67589000552808587</v>
      </c>
      <c r="L39" s="6">
        <f>(SUMIFS('city centre offline'!$J$2:$J$2047,'overall city offline'!$A$2:$A$2047,$A39,'city centre offline'!$B$2:$B$2047,L$3)*SUMIFS('city centre offline'!$C$2:$C$2047,'city centre offline'!$A$2:$A$2047,$A39,'city centre offline'!$B$2:$B$2047,L$3))/(SUMIFS('city centre offline'!$J$2:$J$2047,'city centre offline'!$A$2:$A$2047,$A39,'city centre offline'!$B$2:$B$2047,L$2))</f>
        <v>0.27895485621854815</v>
      </c>
      <c r="M39" s="6">
        <f>(SUMIFS('city centre offline'!$J$2:$J$2047,'overall city offline'!$A$2:$A$2047,$A39,'city centre offline'!$B$2:$B$2047,M$3)*SUMIFS('city centre offline'!$C$2:$C$2047,'city centre offline'!$A$2:$A$2047,$A39,'city centre offline'!$B$2:$B$2047,M$3))/(SUMIFS('city centre offline'!$J$2:$J$2047,'city centre offline'!$A$2:$A$2047,$A39,'city centre offline'!$B$2:$B$2047,M$2))</f>
        <v>0.35008198115241945</v>
      </c>
      <c r="N39" s="6">
        <f>(SUMIFS('city centre offline'!$J$2:$J$2047,'overall city offline'!$A$2:$A$2047,$A39,'city centre offline'!$B$2:$B$2047,N$3)*SUMIFS('city centre offline'!$C$2:$C$2047,'city centre offline'!$A$2:$A$2047,$A39,'city centre offline'!$B$2:$B$2047,N$3))/(SUMIFS('city centre offline'!$J$2:$J$2047,'city centre offline'!$A$2:$A$2047,$A39,'city centre offline'!$B$2:$B$2047,N$2))</f>
        <v>0.12571175862648359</v>
      </c>
      <c r="O39" s="6">
        <f>(SUMIFS('city centre offline'!$J$2:$J$2047,'overall city offline'!$A$2:$A$2047,$A39,'city centre offline'!$B$2:$B$2047,O$3)*SUMIFS('city centre offline'!$C$2:$C$2047,'city centre offline'!$A$2:$A$2047,$A39,'city centre offline'!$B$2:$B$2047,O$3))/(SUMIFS('city centre offline'!$J$2:$J$2047,'city centre offline'!$A$2:$A$2047,$A39,'city centre offline'!$B$2:$B$2047,O$2))</f>
        <v>9.104915610641709E-2</v>
      </c>
      <c r="P39" s="6">
        <f>(SUMIFS('city centre offline'!$J$2:$J$2047,'overall city offline'!$A$2:$A$2047,$A39,'city centre offline'!$B$2:$B$2047,P$3)*SUMIFS('city centre offline'!$C$2:$C$2047,'city centre offline'!$A$2:$A$2047,$A39,'city centre offline'!$B$2:$B$2047,P$3))/(SUMIFS('city centre offline'!$J$2:$J$2047,'city centre offline'!$A$2:$A$2047,$A39,'city centre offline'!$B$2:$B$2047,P$2))</f>
        <v>0.11853140301952229</v>
      </c>
      <c r="Q39" s="6">
        <f>(SUMIFS('city centre offline'!$J$2:$J$2047,'overall city offline'!$A$2:$A$2047,$A39,'city centre offline'!$B$2:$B$2047,Q$3)*SUMIFS('city centre offline'!$C$2:$C$2047,'city centre offline'!$A$2:$A$2047,$A39,'city centre offline'!$B$2:$B$2047,Q$3))/(SUMIFS('city centre offline'!$J$2:$J$2047,'city centre offline'!$A$2:$A$2047,$A39,'city centre offline'!$B$2:$B$2047,Q$2))</f>
        <v>0.53375484264443118</v>
      </c>
      <c r="R39" s="6">
        <f>(SUMIFS('city centre offline'!$J$2:$J$2047,'overall city offline'!$A$2:$A$2047,$A39,'city centre offline'!$B$2:$B$2047,R$3)*SUMIFS('city centre offline'!$C$2:$C$2047,'city centre offline'!$A$2:$A$2047,$A39,'city centre offline'!$B$2:$B$2047,R$3))/(SUMIFS('city centre offline'!$J$2:$J$2047,'city centre offline'!$A$2:$A$2047,$A39,'city centre offline'!$B$2:$B$2047,R$2))</f>
        <v>1.2096788081041743</v>
      </c>
      <c r="S39" s="6">
        <f>(SUMIFS('city centre offline'!$J$2:$J$2047,'overall city offline'!$A$2:$A$2047,$A39,'city centre offline'!$B$2:$B$2047,S$3)*SUMIFS('city centre offline'!$C$2:$C$2047,'city centre offline'!$A$2:$A$2047,$A39,'city centre offline'!$B$2:$B$2047,S$3))/(SUMIFS('city centre offline'!$J$2:$J$2047,'city centre offline'!$A$2:$A$2047,$A39,'city centre offline'!$B$2:$B$2047,S$2))</f>
        <v>1.3092490459837567</v>
      </c>
      <c r="T39" s="6">
        <f>(SUMIFS('city centre offline'!$J$2:$J$2047,'overall city offline'!$A$2:$A$2047,$A39,'city centre offline'!$B$2:$B$2047,T$3)*SUMIFS('city centre offline'!$C$2:$C$2047,'city centre offline'!$A$2:$A$2047,$A39,'city centre offline'!$B$2:$B$2047,T$3))/(SUMIFS('city centre offline'!$J$2:$J$2047,'city centre offline'!$A$2:$A$2047,$A39,'city centre offline'!$B$2:$B$2047,T$2))</f>
        <v>1.432935650605627</v>
      </c>
      <c r="U39" s="6">
        <f>(SUMIFS('city centre offline'!$J$2:$J$2047,'overall city offline'!$A$2:$A$2047,$A39,'city centre offline'!$B$2:$B$2047,U$3)*SUMIFS('city centre offline'!$C$2:$C$2047,'city centre offline'!$A$2:$A$2047,$A39,'city centre offline'!$B$2:$B$2047,U$3))/(SUMIFS('city centre offline'!$J$2:$J$2047,'city centre offline'!$A$2:$A$2047,$A39,'city centre offline'!$B$2:$B$2047,U$2))</f>
        <v>1.6788354925587816</v>
      </c>
      <c r="V39" s="6">
        <f>(SUMIFS('city centre offline'!$J$2:$J$2047,'overall city offline'!$A$2:$A$2047,$A39,'city centre offline'!$B$2:$B$2047,V$3)*SUMIFS('city centre offline'!$C$2:$C$2047,'city centre offline'!$A$2:$A$2047,$A39,'city centre offline'!$B$2:$B$2047,V$3))/(SUMIFS('city centre offline'!$J$2:$J$2047,'city centre offline'!$A$2:$A$2047,$A39,'city centre offline'!$B$2:$B$2047,V$2))</f>
        <v>1.5412482742908282</v>
      </c>
    </row>
    <row r="40" spans="1:63" x14ac:dyDescent="0.25">
      <c r="A40" s="5" t="s">
        <v>43</v>
      </c>
      <c r="B40" s="6">
        <f>(SUMIFS('city centre offline'!$J$2:$J$2047,'overall city offline'!$A$2:$A$2047,$A40,'city centre offline'!$B$2:$B$2047,B$3)*SUMIFS('city centre offline'!$C$2:$C$2047,'city centre offline'!$A$2:$A$2047,$A40,'city centre offline'!$B$2:$B$2047,B$3))/(SUMIFS('city centre offline'!$J$2:$J$2047,'city centre offline'!$A$2:$A$2047,$A40,'city centre offline'!$B$2:$B$2047,B$2))</f>
        <v>0.85499559215256427</v>
      </c>
      <c r="C40" s="6">
        <f>(SUMIFS('city centre offline'!$J$2:$J$2047,'overall city offline'!$A$2:$A$2047,$A40,'city centre offline'!$B$2:$B$2047,C$3)*SUMIFS('city centre offline'!$C$2:$C$2047,'city centre offline'!$A$2:$A$2047,$A40,'city centre offline'!$B$2:$B$2047,C$3))/(SUMIFS('city centre offline'!$J$2:$J$2047,'city centre offline'!$A$2:$A$2047,$A40,'city centre offline'!$B$2:$B$2047,C$2))</f>
        <v>0.86464813129964957</v>
      </c>
      <c r="D40" s="6">
        <f>(SUMIFS('city centre offline'!$J$2:$J$2047,'overall city offline'!$A$2:$A$2047,$A40,'city centre offline'!$B$2:$B$2047,D$3)*SUMIFS('city centre offline'!$C$2:$C$2047,'city centre offline'!$A$2:$A$2047,$A40,'city centre offline'!$B$2:$B$2047,D$3))/(SUMIFS('city centre offline'!$J$2:$J$2047,'city centre offline'!$A$2:$A$2047,$A40,'city centre offline'!$B$2:$B$2047,D$2))</f>
        <v>0.44549029837913612</v>
      </c>
      <c r="E40" s="6">
        <f>(SUMIFS('city centre offline'!$J$2:$J$2047,'overall city offline'!$A$2:$A$2047,$A40,'city centre offline'!$B$2:$B$2047,E$3)*SUMIFS('city centre offline'!$C$2:$C$2047,'city centre offline'!$A$2:$A$2047,$A40,'city centre offline'!$B$2:$B$2047,E$3))/(SUMIFS('city centre offline'!$J$2:$J$2047,'city centre offline'!$A$2:$A$2047,$A40,'city centre offline'!$B$2:$B$2047,E$2))</f>
        <v>5.7819226856195283E-3</v>
      </c>
      <c r="F40" s="6">
        <f>(SUMIFS('city centre offline'!$J$2:$J$2047,'overall city offline'!$A$2:$A$2047,$A40,'city centre offline'!$B$2:$B$2047,F$3)*SUMIFS('city centre offline'!$C$2:$C$2047,'city centre offline'!$A$2:$A$2047,$A40,'city centre offline'!$B$2:$B$2047,F$3))/(SUMIFS('city centre offline'!$J$2:$J$2047,'city centre offline'!$A$2:$A$2047,$A40,'city centre offline'!$B$2:$B$2047,F$2))</f>
        <v>4.6089860083230835E-2</v>
      </c>
      <c r="G40" s="6">
        <f>(SUMIFS('city centre offline'!$J$2:$J$2047,'overall city offline'!$A$2:$A$2047,$A40,'city centre offline'!$B$2:$B$2047,G$3)*SUMIFS('city centre offline'!$C$2:$C$2047,'city centre offline'!$A$2:$A$2047,$A40,'city centre offline'!$B$2:$B$2047,G$3))/(SUMIFS('city centre offline'!$J$2:$J$2047,'city centre offline'!$A$2:$A$2047,$A40,'city centre offline'!$B$2:$B$2047,G$2))</f>
        <v>0.13400248080033147</v>
      </c>
      <c r="H40" s="6">
        <f>(SUMIFS('city centre offline'!$J$2:$J$2047,'overall city offline'!$A$2:$A$2047,$A40,'city centre offline'!$B$2:$B$2047,H$3)*SUMIFS('city centre offline'!$C$2:$C$2047,'city centre offline'!$A$2:$A$2047,$A40,'city centre offline'!$B$2:$B$2047,H$3))/(SUMIFS('city centre offline'!$J$2:$J$2047,'city centre offline'!$A$2:$A$2047,$A40,'city centre offline'!$B$2:$B$2047,H$2))</f>
        <v>0.38363002544809965</v>
      </c>
      <c r="I40" s="6">
        <f>(SUMIFS('city centre offline'!$J$2:$J$2047,'overall city offline'!$A$2:$A$2047,$A40,'city centre offline'!$B$2:$B$2047,I$3)*SUMIFS('city centre offline'!$C$2:$C$2047,'city centre offline'!$A$2:$A$2047,$A40,'city centre offline'!$B$2:$B$2047,I$3))/(SUMIFS('city centre offline'!$J$2:$J$2047,'city centre offline'!$A$2:$A$2047,$A40,'city centre offline'!$B$2:$B$2047,I$2))</f>
        <v>0.63108186942238054</v>
      </c>
      <c r="J40" s="6">
        <f>(SUMIFS('city centre offline'!$J$2:$J$2047,'overall city offline'!$A$2:$A$2047,$A40,'city centre offline'!$B$2:$B$2047,J$3)*SUMIFS('city centre offline'!$C$2:$C$2047,'city centre offline'!$A$2:$A$2047,$A40,'city centre offline'!$B$2:$B$2047,J$3))/(SUMIFS('city centre offline'!$J$2:$J$2047,'city centre offline'!$A$2:$A$2047,$A40,'city centre offline'!$B$2:$B$2047,J$2))</f>
        <v>0.55987423160940564</v>
      </c>
      <c r="K40" s="6">
        <f>(SUMIFS('city centre offline'!$J$2:$J$2047,'overall city offline'!$A$2:$A$2047,$A40,'city centre offline'!$B$2:$B$2047,K$3)*SUMIFS('city centre offline'!$C$2:$C$2047,'city centre offline'!$A$2:$A$2047,$A40,'city centre offline'!$B$2:$B$2047,K$3))/(SUMIFS('city centre offline'!$J$2:$J$2047,'city centre offline'!$A$2:$A$2047,$A40,'city centre offline'!$B$2:$B$2047,K$2))</f>
        <v>0.66074961873770366</v>
      </c>
      <c r="L40" s="6">
        <f>(SUMIFS('city centre offline'!$J$2:$J$2047,'overall city offline'!$A$2:$A$2047,$A40,'city centre offline'!$B$2:$B$2047,L$3)*SUMIFS('city centre offline'!$C$2:$C$2047,'city centre offline'!$A$2:$A$2047,$A40,'city centre offline'!$B$2:$B$2047,L$3))/(SUMIFS('city centre offline'!$J$2:$J$2047,'city centre offline'!$A$2:$A$2047,$A40,'city centre offline'!$B$2:$B$2047,L$2))</f>
        <v>0.24074659248994132</v>
      </c>
      <c r="M40" s="6">
        <f>(SUMIFS('city centre offline'!$J$2:$J$2047,'overall city offline'!$A$2:$A$2047,$A40,'city centre offline'!$B$2:$B$2047,M$3)*SUMIFS('city centre offline'!$C$2:$C$2047,'city centre offline'!$A$2:$A$2047,$A40,'city centre offline'!$B$2:$B$2047,M$3))/(SUMIFS('city centre offline'!$J$2:$J$2047,'city centre offline'!$A$2:$A$2047,$A40,'city centre offline'!$B$2:$B$2047,M$2))</f>
        <v>0.61236292852414076</v>
      </c>
      <c r="N40" s="6">
        <f>(SUMIFS('city centre offline'!$J$2:$J$2047,'overall city offline'!$A$2:$A$2047,$A40,'city centre offline'!$B$2:$B$2047,N$3)*SUMIFS('city centre offline'!$C$2:$C$2047,'city centre offline'!$A$2:$A$2047,$A40,'city centre offline'!$B$2:$B$2047,N$3))/(SUMIFS('city centre offline'!$J$2:$J$2047,'city centre offline'!$A$2:$A$2047,$A40,'city centre offline'!$B$2:$B$2047,N$2))</f>
        <v>0.10552013379073062</v>
      </c>
      <c r="O40" s="6">
        <f>(SUMIFS('city centre offline'!$J$2:$J$2047,'overall city offline'!$A$2:$A$2047,$A40,'city centre offline'!$B$2:$B$2047,O$3)*SUMIFS('city centre offline'!$C$2:$C$2047,'city centre offline'!$A$2:$A$2047,$A40,'city centre offline'!$B$2:$B$2047,O$3))/(SUMIFS('city centre offline'!$J$2:$J$2047,'city centre offline'!$A$2:$A$2047,$A40,'city centre offline'!$B$2:$B$2047,O$2))</f>
        <v>0.1044543252084868</v>
      </c>
      <c r="P40" s="6">
        <f>(SUMIFS('city centre offline'!$J$2:$J$2047,'overall city offline'!$A$2:$A$2047,$A40,'city centre offline'!$B$2:$B$2047,P$3)*SUMIFS('city centre offline'!$C$2:$C$2047,'city centre offline'!$A$2:$A$2047,$A40,'city centre offline'!$B$2:$B$2047,P$3))/(SUMIFS('city centre offline'!$J$2:$J$2047,'city centre offline'!$A$2:$A$2047,$A40,'city centre offline'!$B$2:$B$2047,P$2))</f>
        <v>0.14158234216610124</v>
      </c>
      <c r="Q40" s="6">
        <f>(SUMIFS('city centre offline'!$J$2:$J$2047,'overall city offline'!$A$2:$A$2047,$A40,'city centre offline'!$B$2:$B$2047,Q$3)*SUMIFS('city centre offline'!$C$2:$C$2047,'city centre offline'!$A$2:$A$2047,$A40,'city centre offline'!$B$2:$B$2047,Q$3))/(SUMIFS('city centre offline'!$J$2:$J$2047,'city centre offline'!$A$2:$A$2047,$A40,'city centre offline'!$B$2:$B$2047,Q$2))</f>
        <v>0.31229214522984849</v>
      </c>
      <c r="R40" s="6">
        <f>(SUMIFS('city centre offline'!$J$2:$J$2047,'overall city offline'!$A$2:$A$2047,$A40,'city centre offline'!$B$2:$B$2047,R$3)*SUMIFS('city centre offline'!$C$2:$C$2047,'city centre offline'!$A$2:$A$2047,$A40,'city centre offline'!$B$2:$B$2047,R$3))/(SUMIFS('city centre offline'!$J$2:$J$2047,'city centre offline'!$A$2:$A$2047,$A40,'city centre offline'!$B$2:$B$2047,R$2))</f>
        <v>0.59052432375454456</v>
      </c>
      <c r="S40" s="6">
        <f>(SUMIFS('city centre offline'!$J$2:$J$2047,'overall city offline'!$A$2:$A$2047,$A40,'city centre offline'!$B$2:$B$2047,S$3)*SUMIFS('city centre offline'!$C$2:$C$2047,'city centre offline'!$A$2:$A$2047,$A40,'city centre offline'!$B$2:$B$2047,S$3))/(SUMIFS('city centre offline'!$J$2:$J$2047,'city centre offline'!$A$2:$A$2047,$A40,'city centre offline'!$B$2:$B$2047,S$2))</f>
        <v>0.66101459100091964</v>
      </c>
      <c r="T40" s="6">
        <f>(SUMIFS('city centre offline'!$J$2:$J$2047,'overall city offline'!$A$2:$A$2047,$A40,'city centre offline'!$B$2:$B$2047,T$3)*SUMIFS('city centre offline'!$C$2:$C$2047,'city centre offline'!$A$2:$A$2047,$A40,'city centre offline'!$B$2:$B$2047,T$3))/(SUMIFS('city centre offline'!$J$2:$J$2047,'city centre offline'!$A$2:$A$2047,$A40,'city centre offline'!$B$2:$B$2047,T$2))</f>
        <v>0.83045892423281353</v>
      </c>
      <c r="U40" s="6">
        <f>(SUMIFS('city centre offline'!$J$2:$J$2047,'overall city offline'!$A$2:$A$2047,$A40,'city centre offline'!$B$2:$B$2047,U$3)*SUMIFS('city centre offline'!$C$2:$C$2047,'city centre offline'!$A$2:$A$2047,$A40,'city centre offline'!$B$2:$B$2047,U$3))/(SUMIFS('city centre offline'!$J$2:$J$2047,'city centre offline'!$A$2:$A$2047,$A40,'city centre offline'!$B$2:$B$2047,U$2))</f>
        <v>0.95255166118072621</v>
      </c>
      <c r="V40" s="6">
        <f>(SUMIFS('city centre offline'!$J$2:$J$2047,'overall city offline'!$A$2:$A$2047,$A40,'city centre offline'!$B$2:$B$2047,V$3)*SUMIFS('city centre offline'!$C$2:$C$2047,'city centre offline'!$A$2:$A$2047,$A40,'city centre offline'!$B$2:$B$2047,V$3))/(SUMIFS('city centre offline'!$J$2:$J$2047,'city centre offline'!$A$2:$A$2047,$A40,'city centre offline'!$B$2:$B$2047,V$2))</f>
        <v>0.83871571245629506</v>
      </c>
    </row>
    <row r="41" spans="1:63" x14ac:dyDescent="0.25">
      <c r="A41" s="5" t="s">
        <v>44</v>
      </c>
      <c r="B41" s="6">
        <f>(SUMIFS('city centre offline'!$J$2:$J$2047,'overall city offline'!$A$2:$A$2047,$A41,'city centre offline'!$B$2:$B$2047,B$3)*SUMIFS('city centre offline'!$C$2:$C$2047,'city centre offline'!$A$2:$A$2047,$A41,'city centre offline'!$B$2:$B$2047,B$3))/(SUMIFS('city centre offline'!$J$2:$J$2047,'city centre offline'!$A$2:$A$2047,$A41,'city centre offline'!$B$2:$B$2047,B$2))</f>
        <v>0.91761010193356296</v>
      </c>
      <c r="C41" s="6">
        <f>(SUMIFS('city centre offline'!$J$2:$J$2047,'overall city offline'!$A$2:$A$2047,$A41,'city centre offline'!$B$2:$B$2047,C$3)*SUMIFS('city centre offline'!$C$2:$C$2047,'city centre offline'!$A$2:$A$2047,$A41,'city centre offline'!$B$2:$B$2047,C$3))/(SUMIFS('city centre offline'!$J$2:$J$2047,'city centre offline'!$A$2:$A$2047,$A41,'city centre offline'!$B$2:$B$2047,C$2))</f>
        <v>1.0498916197538992</v>
      </c>
      <c r="D41" s="6">
        <f>(SUMIFS('city centre offline'!$J$2:$J$2047,'overall city offline'!$A$2:$A$2047,$A41,'city centre offline'!$B$2:$B$2047,D$3)*SUMIFS('city centre offline'!$C$2:$C$2047,'city centre offline'!$A$2:$A$2047,$A41,'city centre offline'!$B$2:$B$2047,D$3))/(SUMIFS('city centre offline'!$J$2:$J$2047,'city centre offline'!$A$2:$A$2047,$A41,'city centre offline'!$B$2:$B$2047,D$2))</f>
        <v>0.52952782392855402</v>
      </c>
      <c r="E41" s="6">
        <f>(SUMIFS('city centre offline'!$J$2:$J$2047,'overall city offline'!$A$2:$A$2047,$A41,'city centre offline'!$B$2:$B$2047,E$3)*SUMIFS('city centre offline'!$C$2:$C$2047,'city centre offline'!$A$2:$A$2047,$A41,'city centre offline'!$B$2:$B$2047,E$3))/(SUMIFS('city centre offline'!$J$2:$J$2047,'city centre offline'!$A$2:$A$2047,$A41,'city centre offline'!$B$2:$B$2047,E$2))</f>
        <v>7.2041313946936032E-3</v>
      </c>
      <c r="F41" s="6">
        <f>(SUMIFS('city centre offline'!$J$2:$J$2047,'overall city offline'!$A$2:$A$2047,$A41,'city centre offline'!$B$2:$B$2047,F$3)*SUMIFS('city centre offline'!$C$2:$C$2047,'city centre offline'!$A$2:$A$2047,$A41,'city centre offline'!$B$2:$B$2047,F$3))/(SUMIFS('city centre offline'!$J$2:$J$2047,'city centre offline'!$A$2:$A$2047,$A41,'city centre offline'!$B$2:$B$2047,F$2))</f>
        <v>1.6599123108425762E-2</v>
      </c>
      <c r="G41" s="6">
        <f>(SUMIFS('city centre offline'!$J$2:$J$2047,'overall city offline'!$A$2:$A$2047,$A41,'city centre offline'!$B$2:$B$2047,G$3)*SUMIFS('city centre offline'!$C$2:$C$2047,'city centre offline'!$A$2:$A$2047,$A41,'city centre offline'!$B$2:$B$2047,G$3))/(SUMIFS('city centre offline'!$J$2:$J$2047,'city centre offline'!$A$2:$A$2047,$A41,'city centre offline'!$B$2:$B$2047,G$2))</f>
        <v>4.9190207790626495E-2</v>
      </c>
      <c r="H41" s="6">
        <f>(SUMIFS('city centre offline'!$J$2:$J$2047,'overall city offline'!$A$2:$A$2047,$A41,'city centre offline'!$B$2:$B$2047,H$3)*SUMIFS('city centre offline'!$C$2:$C$2047,'city centre offline'!$A$2:$A$2047,$A41,'city centre offline'!$B$2:$B$2047,H$3))/(SUMIFS('city centre offline'!$J$2:$J$2047,'city centre offline'!$A$2:$A$2047,$A41,'city centre offline'!$B$2:$B$2047,H$2))</f>
        <v>0.483861174949273</v>
      </c>
      <c r="I41" s="6">
        <f>(SUMIFS('city centre offline'!$J$2:$J$2047,'overall city offline'!$A$2:$A$2047,$A41,'city centre offline'!$B$2:$B$2047,I$3)*SUMIFS('city centre offline'!$C$2:$C$2047,'city centre offline'!$A$2:$A$2047,$A41,'city centre offline'!$B$2:$B$2047,I$3))/(SUMIFS('city centre offline'!$J$2:$J$2047,'city centre offline'!$A$2:$A$2047,$A41,'city centre offline'!$B$2:$B$2047,I$2))</f>
        <v>0.81859138195564929</v>
      </c>
      <c r="J41" s="6">
        <f>(SUMIFS('city centre offline'!$J$2:$J$2047,'overall city offline'!$A$2:$A$2047,$A41,'city centre offline'!$B$2:$B$2047,J$3)*SUMIFS('city centre offline'!$C$2:$C$2047,'city centre offline'!$A$2:$A$2047,$A41,'city centre offline'!$B$2:$B$2047,J$3))/(SUMIFS('city centre offline'!$J$2:$J$2047,'city centre offline'!$A$2:$A$2047,$A41,'city centre offline'!$B$2:$B$2047,J$2))</f>
        <v>0.59560799477355963</v>
      </c>
      <c r="K41" s="6">
        <f>(SUMIFS('city centre offline'!$J$2:$J$2047,'overall city offline'!$A$2:$A$2047,$A41,'city centre offline'!$B$2:$B$2047,K$3)*SUMIFS('city centre offline'!$C$2:$C$2047,'city centre offline'!$A$2:$A$2047,$A41,'city centre offline'!$B$2:$B$2047,K$3))/(SUMIFS('city centre offline'!$J$2:$J$2047,'city centre offline'!$A$2:$A$2047,$A41,'city centre offline'!$B$2:$B$2047,K$2))</f>
        <v>0.48760755660982025</v>
      </c>
      <c r="L41" s="6">
        <f>(SUMIFS('city centre offline'!$J$2:$J$2047,'overall city offline'!$A$2:$A$2047,$A41,'city centre offline'!$B$2:$B$2047,L$3)*SUMIFS('city centre offline'!$C$2:$C$2047,'city centre offline'!$A$2:$A$2047,$A41,'city centre offline'!$B$2:$B$2047,L$3))/(SUMIFS('city centre offline'!$J$2:$J$2047,'city centre offline'!$A$2:$A$2047,$A41,'city centre offline'!$B$2:$B$2047,L$2))</f>
        <v>0.15971216433819541</v>
      </c>
      <c r="M41" s="6">
        <f>(SUMIFS('city centre offline'!$J$2:$J$2047,'overall city offline'!$A$2:$A$2047,$A41,'city centre offline'!$B$2:$B$2047,M$3)*SUMIFS('city centre offline'!$C$2:$C$2047,'city centre offline'!$A$2:$A$2047,$A41,'city centre offline'!$B$2:$B$2047,M$3))/(SUMIFS('city centre offline'!$J$2:$J$2047,'city centre offline'!$A$2:$A$2047,$A41,'city centre offline'!$B$2:$B$2047,M$2))</f>
        <v>0.18880733671860686</v>
      </c>
      <c r="N41" s="6">
        <f>(SUMIFS('city centre offline'!$J$2:$J$2047,'overall city offline'!$A$2:$A$2047,$A41,'city centre offline'!$B$2:$B$2047,N$3)*SUMIFS('city centre offline'!$C$2:$C$2047,'city centre offline'!$A$2:$A$2047,$A41,'city centre offline'!$B$2:$B$2047,N$3))/(SUMIFS('city centre offline'!$J$2:$J$2047,'city centre offline'!$A$2:$A$2047,$A41,'city centre offline'!$B$2:$B$2047,N$2))</f>
        <v>5.0441630786788184E-2</v>
      </c>
      <c r="O41" s="6">
        <f>(SUMIFS('city centre offline'!$J$2:$J$2047,'overall city offline'!$A$2:$A$2047,$A41,'city centre offline'!$B$2:$B$2047,O$3)*SUMIFS('city centre offline'!$C$2:$C$2047,'city centre offline'!$A$2:$A$2047,$A41,'city centre offline'!$B$2:$B$2047,O$3))/(SUMIFS('city centre offline'!$J$2:$J$2047,'city centre offline'!$A$2:$A$2047,$A41,'city centre offline'!$B$2:$B$2047,O$2))</f>
        <v>5.4331331023395331E-2</v>
      </c>
      <c r="P41" s="6">
        <f>(SUMIFS('city centre offline'!$J$2:$J$2047,'overall city offline'!$A$2:$A$2047,$A41,'city centre offline'!$B$2:$B$2047,P$3)*SUMIFS('city centre offline'!$C$2:$C$2047,'city centre offline'!$A$2:$A$2047,$A41,'city centre offline'!$B$2:$B$2047,P$3))/(SUMIFS('city centre offline'!$J$2:$J$2047,'city centre offline'!$A$2:$A$2047,$A41,'city centre offline'!$B$2:$B$2047,P$2))</f>
        <v>7.9435322040511847E-2</v>
      </c>
      <c r="Q41" s="6">
        <f>(SUMIFS('city centre offline'!$J$2:$J$2047,'overall city offline'!$A$2:$A$2047,$A41,'city centre offline'!$B$2:$B$2047,Q$3)*SUMIFS('city centre offline'!$C$2:$C$2047,'city centre offline'!$A$2:$A$2047,$A41,'city centre offline'!$B$2:$B$2047,Q$3))/(SUMIFS('city centre offline'!$J$2:$J$2047,'city centre offline'!$A$2:$A$2047,$A41,'city centre offline'!$B$2:$B$2047,Q$2))</f>
        <v>0.30639440814420366</v>
      </c>
      <c r="R41" s="6">
        <f>(SUMIFS('city centre offline'!$J$2:$J$2047,'overall city offline'!$A$2:$A$2047,$A41,'city centre offline'!$B$2:$B$2047,R$3)*SUMIFS('city centre offline'!$C$2:$C$2047,'city centre offline'!$A$2:$A$2047,$A41,'city centre offline'!$B$2:$B$2047,R$3))/(SUMIFS('city centre offline'!$J$2:$J$2047,'city centre offline'!$A$2:$A$2047,$A41,'city centre offline'!$B$2:$B$2047,R$2))</f>
        <v>0.70621420874077434</v>
      </c>
      <c r="S41" s="6">
        <f>(SUMIFS('city centre offline'!$J$2:$J$2047,'overall city offline'!$A$2:$A$2047,$A41,'city centre offline'!$B$2:$B$2047,S$3)*SUMIFS('city centre offline'!$C$2:$C$2047,'city centre offline'!$A$2:$A$2047,$A41,'city centre offline'!$B$2:$B$2047,S$3))/(SUMIFS('city centre offline'!$J$2:$J$2047,'city centre offline'!$A$2:$A$2047,$A41,'city centre offline'!$B$2:$B$2047,S$2))</f>
        <v>0.91109977150990629</v>
      </c>
      <c r="T41" s="6">
        <f>(SUMIFS('city centre offline'!$J$2:$J$2047,'overall city offline'!$A$2:$A$2047,$A41,'city centre offline'!$B$2:$B$2047,T$3)*SUMIFS('city centre offline'!$C$2:$C$2047,'city centre offline'!$A$2:$A$2047,$A41,'city centre offline'!$B$2:$B$2047,T$3))/(SUMIFS('city centre offline'!$J$2:$J$2047,'city centre offline'!$A$2:$A$2047,$A41,'city centre offline'!$B$2:$B$2047,T$2))</f>
        <v>1.2755738258988858</v>
      </c>
      <c r="U41" s="6">
        <f>(SUMIFS('city centre offline'!$J$2:$J$2047,'overall city offline'!$A$2:$A$2047,$A41,'city centre offline'!$B$2:$B$2047,U$3)*SUMIFS('city centre offline'!$C$2:$C$2047,'city centre offline'!$A$2:$A$2047,$A41,'city centre offline'!$B$2:$B$2047,U$3))/(SUMIFS('city centre offline'!$J$2:$J$2047,'city centre offline'!$A$2:$A$2047,$A41,'city centre offline'!$B$2:$B$2047,U$2))</f>
        <v>1.5228955421882517</v>
      </c>
      <c r="V41" s="6">
        <f>(SUMIFS('city centre offline'!$J$2:$J$2047,'overall city offline'!$A$2:$A$2047,$A41,'city centre offline'!$B$2:$B$2047,V$3)*SUMIFS('city centre offline'!$C$2:$C$2047,'city centre offline'!$A$2:$A$2047,$A41,'city centre offline'!$B$2:$B$2047,V$3))/(SUMIFS('city centre offline'!$J$2:$J$2047,'city centre offline'!$A$2:$A$2047,$A41,'city centre offline'!$B$2:$B$2047,V$2))</f>
        <v>1.4954102826469557</v>
      </c>
    </row>
    <row r="42" spans="1:63" x14ac:dyDescent="0.25">
      <c r="A42" s="5" t="s">
        <v>45</v>
      </c>
      <c r="B42" s="6">
        <f>(SUMIFS('city centre offline'!$J$2:$J$2047,'overall city offline'!$A$2:$A$2047,$A42,'city centre offline'!$B$2:$B$2047,B$3)*SUMIFS('city centre offline'!$C$2:$C$2047,'city centre offline'!$A$2:$A$2047,$A42,'city centre offline'!$B$2:$B$2047,B$3))/(SUMIFS('city centre offline'!$J$2:$J$2047,'city centre offline'!$A$2:$A$2047,$A42,'city centre offline'!$B$2:$B$2047,B$2))</f>
        <v>0.9952547821590797</v>
      </c>
      <c r="C42" s="6">
        <f>(SUMIFS('city centre offline'!$J$2:$J$2047,'overall city offline'!$A$2:$A$2047,$A42,'city centre offline'!$B$2:$B$2047,C$3)*SUMIFS('city centre offline'!$C$2:$C$2047,'city centre offline'!$A$2:$A$2047,$A42,'city centre offline'!$B$2:$B$2047,C$3))/(SUMIFS('city centre offline'!$J$2:$J$2047,'city centre offline'!$A$2:$A$2047,$A42,'city centre offline'!$B$2:$B$2047,C$2))</f>
        <v>0.92533395299054444</v>
      </c>
      <c r="D42" s="6">
        <f>(SUMIFS('city centre offline'!$J$2:$J$2047,'overall city offline'!$A$2:$A$2047,$A42,'city centre offline'!$B$2:$B$2047,D$3)*SUMIFS('city centre offline'!$C$2:$C$2047,'city centre offline'!$A$2:$A$2047,$A42,'city centre offline'!$B$2:$B$2047,D$3))/(SUMIFS('city centre offline'!$J$2:$J$2047,'city centre offline'!$A$2:$A$2047,$A42,'city centre offline'!$B$2:$B$2047,D$2))</f>
        <v>0.55243486331082858</v>
      </c>
      <c r="E42" s="6">
        <f>(SUMIFS('city centre offline'!$J$2:$J$2047,'overall city offline'!$A$2:$A$2047,$A42,'city centre offline'!$B$2:$B$2047,E$3)*SUMIFS('city centre offline'!$C$2:$C$2047,'city centre offline'!$A$2:$A$2047,$A42,'city centre offline'!$B$2:$B$2047,E$3))/(SUMIFS('city centre offline'!$J$2:$J$2047,'city centre offline'!$A$2:$A$2047,$A42,'city centre offline'!$B$2:$B$2047,E$2))</f>
        <v>1.3763705465133634E-2</v>
      </c>
      <c r="F42" s="6">
        <f>(SUMIFS('city centre offline'!$J$2:$J$2047,'overall city offline'!$A$2:$A$2047,$A42,'city centre offline'!$B$2:$B$2047,F$3)*SUMIFS('city centre offline'!$C$2:$C$2047,'city centre offline'!$A$2:$A$2047,$A42,'city centre offline'!$B$2:$B$2047,F$3))/(SUMIFS('city centre offline'!$J$2:$J$2047,'city centre offline'!$A$2:$A$2047,$A42,'city centre offline'!$B$2:$B$2047,F$2))</f>
        <v>4.8819185105400668E-2</v>
      </c>
      <c r="G42" s="6">
        <f>(SUMIFS('city centre offline'!$J$2:$J$2047,'overall city offline'!$A$2:$A$2047,$A42,'city centre offline'!$B$2:$B$2047,G$3)*SUMIFS('city centre offline'!$C$2:$C$2047,'city centre offline'!$A$2:$A$2047,$A42,'city centre offline'!$B$2:$B$2047,G$3))/(SUMIFS('city centre offline'!$J$2:$J$2047,'city centre offline'!$A$2:$A$2047,$A42,'city centre offline'!$B$2:$B$2047,G$2))</f>
        <v>0.11098410224791004</v>
      </c>
      <c r="H42" s="6">
        <f>(SUMIFS('city centre offline'!$J$2:$J$2047,'overall city offline'!$A$2:$A$2047,$A42,'city centre offline'!$B$2:$B$2047,H$3)*SUMIFS('city centre offline'!$C$2:$C$2047,'city centre offline'!$A$2:$A$2047,$A42,'city centre offline'!$B$2:$B$2047,H$3))/(SUMIFS('city centre offline'!$J$2:$J$2047,'city centre offline'!$A$2:$A$2047,$A42,'city centre offline'!$B$2:$B$2047,H$2))</f>
        <v>0.2519761226445108</v>
      </c>
      <c r="I42" s="6">
        <f>(SUMIFS('city centre offline'!$J$2:$J$2047,'overall city offline'!$A$2:$A$2047,$A42,'city centre offline'!$B$2:$B$2047,I$3)*SUMIFS('city centre offline'!$C$2:$C$2047,'city centre offline'!$A$2:$A$2047,$A42,'city centre offline'!$B$2:$B$2047,I$3))/(SUMIFS('city centre offline'!$J$2:$J$2047,'city centre offline'!$A$2:$A$2047,$A42,'city centre offline'!$B$2:$B$2047,I$2))</f>
        <v>0.80737054803096919</v>
      </c>
      <c r="J42" s="6">
        <f>(SUMIFS('city centre offline'!$J$2:$J$2047,'overall city offline'!$A$2:$A$2047,$A42,'city centre offline'!$B$2:$B$2047,J$3)*SUMIFS('city centre offline'!$C$2:$C$2047,'city centre offline'!$A$2:$A$2047,$A42,'city centre offline'!$B$2:$B$2047,J$3))/(SUMIFS('city centre offline'!$J$2:$J$2047,'city centre offline'!$A$2:$A$2047,$A42,'city centre offline'!$B$2:$B$2047,J$2))</f>
        <v>0.65901959410547095</v>
      </c>
      <c r="K42" s="6">
        <f>(SUMIFS('city centre offline'!$J$2:$J$2047,'overall city offline'!$A$2:$A$2047,$A42,'city centre offline'!$B$2:$B$2047,K$3)*SUMIFS('city centre offline'!$C$2:$C$2047,'city centre offline'!$A$2:$A$2047,$A42,'city centre offline'!$B$2:$B$2047,K$3))/(SUMIFS('city centre offline'!$J$2:$J$2047,'city centre offline'!$A$2:$A$2047,$A42,'city centre offline'!$B$2:$B$2047,K$2))</f>
        <v>0.43075549354794035</v>
      </c>
      <c r="L42" s="6">
        <f>(SUMIFS('city centre offline'!$J$2:$J$2047,'overall city offline'!$A$2:$A$2047,$A42,'city centre offline'!$B$2:$B$2047,L$3)*SUMIFS('city centre offline'!$C$2:$C$2047,'city centre offline'!$A$2:$A$2047,$A42,'city centre offline'!$B$2:$B$2047,L$3))/(SUMIFS('city centre offline'!$J$2:$J$2047,'city centre offline'!$A$2:$A$2047,$A42,'city centre offline'!$B$2:$B$2047,L$2))</f>
        <v>0.53416383708580173</v>
      </c>
      <c r="M42" s="6">
        <f>(SUMIFS('city centre offline'!$J$2:$J$2047,'overall city offline'!$A$2:$A$2047,$A42,'city centre offline'!$B$2:$B$2047,M$3)*SUMIFS('city centre offline'!$C$2:$C$2047,'city centre offline'!$A$2:$A$2047,$A42,'city centre offline'!$B$2:$B$2047,M$3))/(SUMIFS('city centre offline'!$J$2:$J$2047,'city centre offline'!$A$2:$A$2047,$A42,'city centre offline'!$B$2:$B$2047,M$2))</f>
        <v>0.36730590976997279</v>
      </c>
      <c r="N42" s="6">
        <f>(SUMIFS('city centre offline'!$J$2:$J$2047,'overall city offline'!$A$2:$A$2047,$A42,'city centre offline'!$B$2:$B$2047,N$3)*SUMIFS('city centre offline'!$C$2:$C$2047,'city centre offline'!$A$2:$A$2047,$A42,'city centre offline'!$B$2:$B$2047,N$3))/(SUMIFS('city centre offline'!$J$2:$J$2047,'city centre offline'!$A$2:$A$2047,$A42,'city centre offline'!$B$2:$B$2047,N$2))</f>
        <v>0.10289092880286561</v>
      </c>
      <c r="O42" s="6">
        <f>(SUMIFS('city centre offline'!$J$2:$J$2047,'overall city offline'!$A$2:$A$2047,$A42,'city centre offline'!$B$2:$B$2047,O$3)*SUMIFS('city centre offline'!$C$2:$C$2047,'city centre offline'!$A$2:$A$2047,$A42,'city centre offline'!$B$2:$B$2047,O$3))/(SUMIFS('city centre offline'!$J$2:$J$2047,'city centre offline'!$A$2:$A$2047,$A42,'city centre offline'!$B$2:$B$2047,O$2))</f>
        <v>0.10562153549682494</v>
      </c>
      <c r="P42" s="6">
        <f>(SUMIFS('city centre offline'!$J$2:$J$2047,'overall city offline'!$A$2:$A$2047,$A42,'city centre offline'!$B$2:$B$2047,P$3)*SUMIFS('city centre offline'!$C$2:$C$2047,'city centre offline'!$A$2:$A$2047,$A42,'city centre offline'!$B$2:$B$2047,P$3))/(SUMIFS('city centre offline'!$J$2:$J$2047,'city centre offline'!$A$2:$A$2047,$A42,'city centre offline'!$B$2:$B$2047,P$2))</f>
        <v>0.15541624791002143</v>
      </c>
      <c r="Q42" s="6">
        <f>(SUMIFS('city centre offline'!$J$2:$J$2047,'overall city offline'!$A$2:$A$2047,$A42,'city centre offline'!$B$2:$B$2047,Q$3)*SUMIFS('city centre offline'!$C$2:$C$2047,'city centre offline'!$A$2:$A$2047,$A42,'city centre offline'!$B$2:$B$2047,Q$3))/(SUMIFS('city centre offline'!$J$2:$J$2047,'city centre offline'!$A$2:$A$2047,$A42,'city centre offline'!$B$2:$B$2047,Q$2))</f>
        <v>0.25798097463480896</v>
      </c>
      <c r="R42" s="6">
        <f>(SUMIFS('city centre offline'!$J$2:$J$2047,'overall city offline'!$A$2:$A$2047,$A42,'city centre offline'!$B$2:$B$2047,R$3)*SUMIFS('city centre offline'!$C$2:$C$2047,'city centre offline'!$A$2:$A$2047,$A42,'city centre offline'!$B$2:$B$2047,R$3))/(SUMIFS('city centre offline'!$J$2:$J$2047,'city centre offline'!$A$2:$A$2047,$A42,'city centre offline'!$B$2:$B$2047,R$2))</f>
        <v>0.63768299257553152</v>
      </c>
      <c r="S42" s="6">
        <f>(SUMIFS('city centre offline'!$J$2:$J$2047,'overall city offline'!$A$2:$A$2047,$A42,'city centre offline'!$B$2:$B$2047,S$3)*SUMIFS('city centre offline'!$C$2:$C$2047,'city centre offline'!$A$2:$A$2047,$A42,'city centre offline'!$B$2:$B$2047,S$3))/(SUMIFS('city centre offline'!$J$2:$J$2047,'city centre offline'!$A$2:$A$2047,$A42,'city centre offline'!$B$2:$B$2047,S$2))</f>
        <v>0.84938650733871213</v>
      </c>
      <c r="T42" s="6">
        <f>(SUMIFS('city centre offline'!$J$2:$J$2047,'overall city offline'!$A$2:$A$2047,$A42,'city centre offline'!$B$2:$B$2047,T$3)*SUMIFS('city centre offline'!$C$2:$C$2047,'city centre offline'!$A$2:$A$2047,$A42,'city centre offline'!$B$2:$B$2047,T$3))/(SUMIFS('city centre offline'!$J$2:$J$2047,'city centre offline'!$A$2:$A$2047,$A42,'city centre offline'!$B$2:$B$2047,T$2))</f>
        <v>0.94738169676868178</v>
      </c>
      <c r="U42" s="6">
        <f>(SUMIFS('city centre offline'!$J$2:$J$2047,'overall city offline'!$A$2:$A$2047,$A42,'city centre offline'!$B$2:$B$2047,U$3)*SUMIFS('city centre offline'!$C$2:$C$2047,'city centre offline'!$A$2:$A$2047,$A42,'city centre offline'!$B$2:$B$2047,U$3))/(SUMIFS('city centre offline'!$J$2:$J$2047,'city centre offline'!$A$2:$A$2047,$A42,'city centre offline'!$B$2:$B$2047,U$2))</f>
        <v>1.0283443743759386</v>
      </c>
      <c r="V42" s="6">
        <f>(SUMIFS('city centre offline'!$J$2:$J$2047,'overall city offline'!$A$2:$A$2047,$A42,'city centre offline'!$B$2:$B$2047,V$3)*SUMIFS('city centre offline'!$C$2:$C$2047,'city centre offline'!$A$2:$A$2047,$A42,'city centre offline'!$B$2:$B$2047,V$3))/(SUMIFS('city centre offline'!$J$2:$J$2047,'city centre offline'!$A$2:$A$2047,$A42,'city centre offline'!$B$2:$B$2047,V$2))</f>
        <v>0.96783266389027678</v>
      </c>
    </row>
    <row r="43" spans="1:63" x14ac:dyDescent="0.25">
      <c r="A43" s="5" t="s">
        <v>46</v>
      </c>
      <c r="B43" s="6">
        <f>(SUMIFS('city centre offline'!$J$2:$J$2047,'overall city offline'!$A$2:$A$2047,$A43,'city centre offline'!$B$2:$B$2047,B$3)*SUMIFS('city centre offline'!$C$2:$C$2047,'city centre offline'!$A$2:$A$2047,$A43,'city centre offline'!$B$2:$B$2047,B$3))/(SUMIFS('city centre offline'!$J$2:$J$2047,'city centre offline'!$A$2:$A$2047,$A43,'city centre offline'!$B$2:$B$2047,B$2))</f>
        <v>0.91110798692361827</v>
      </c>
      <c r="C43" s="6">
        <f>(SUMIFS('city centre offline'!$J$2:$J$2047,'overall city offline'!$A$2:$A$2047,$A43,'city centre offline'!$B$2:$B$2047,C$3)*SUMIFS('city centre offline'!$C$2:$C$2047,'city centre offline'!$A$2:$A$2047,$A43,'city centre offline'!$B$2:$B$2047,C$3))/(SUMIFS('city centre offline'!$J$2:$J$2047,'city centre offline'!$A$2:$A$2047,$A43,'city centre offline'!$B$2:$B$2047,C$2))</f>
        <v>0.87424785736432942</v>
      </c>
      <c r="D43" s="6">
        <f>(SUMIFS('city centre offline'!$J$2:$J$2047,'overall city offline'!$A$2:$A$2047,$A43,'city centre offline'!$B$2:$B$2047,D$3)*SUMIFS('city centre offline'!$C$2:$C$2047,'city centre offline'!$A$2:$A$2047,$A43,'city centre offline'!$B$2:$B$2047,D$3))/(SUMIFS('city centre offline'!$J$2:$J$2047,'city centre offline'!$A$2:$A$2047,$A43,'city centre offline'!$B$2:$B$2047,D$2))</f>
        <v>0.55706437665963204</v>
      </c>
      <c r="E43" s="6">
        <f>(SUMIFS('city centre offline'!$J$2:$J$2047,'overall city offline'!$A$2:$A$2047,$A43,'city centre offline'!$B$2:$B$2047,E$3)*SUMIFS('city centre offline'!$C$2:$C$2047,'city centre offline'!$A$2:$A$2047,$A43,'city centre offline'!$B$2:$B$2047,E$3))/(SUMIFS('city centre offline'!$J$2:$J$2047,'city centre offline'!$A$2:$A$2047,$A43,'city centre offline'!$B$2:$B$2047,E$2))</f>
        <v>3.4213992683039401E-2</v>
      </c>
      <c r="F43" s="6">
        <f>(SUMIFS('city centre offline'!$J$2:$J$2047,'overall city offline'!$A$2:$A$2047,$A43,'city centre offline'!$B$2:$B$2047,F$3)*SUMIFS('city centre offline'!$C$2:$C$2047,'city centre offline'!$A$2:$A$2047,$A43,'city centre offline'!$B$2:$B$2047,F$3))/(SUMIFS('city centre offline'!$J$2:$J$2047,'city centre offline'!$A$2:$A$2047,$A43,'city centre offline'!$B$2:$B$2047,F$2))</f>
        <v>0.11478542452005024</v>
      </c>
      <c r="G43" s="6">
        <f>(SUMIFS('city centre offline'!$J$2:$J$2047,'overall city offline'!$A$2:$A$2047,$A43,'city centre offline'!$B$2:$B$2047,G$3)*SUMIFS('city centre offline'!$C$2:$C$2047,'city centre offline'!$A$2:$A$2047,$A43,'city centre offline'!$B$2:$B$2047,G$3))/(SUMIFS('city centre offline'!$J$2:$J$2047,'city centre offline'!$A$2:$A$2047,$A43,'city centre offline'!$B$2:$B$2047,G$2))</f>
        <v>0.2160814584831996</v>
      </c>
      <c r="H43" s="6">
        <f>(SUMIFS('city centre offline'!$J$2:$J$2047,'overall city offline'!$A$2:$A$2047,$A43,'city centre offline'!$B$2:$B$2047,H$3)*SUMIFS('city centre offline'!$C$2:$C$2047,'city centre offline'!$A$2:$A$2047,$A43,'city centre offline'!$B$2:$B$2047,H$3))/(SUMIFS('city centre offline'!$J$2:$J$2047,'city centre offline'!$A$2:$A$2047,$A43,'city centre offline'!$B$2:$B$2047,H$2))</f>
        <v>0.54192900939384081</v>
      </c>
      <c r="I43" s="6">
        <f>(SUMIFS('city centre offline'!$J$2:$J$2047,'overall city offline'!$A$2:$A$2047,$A43,'city centre offline'!$B$2:$B$2047,I$3)*SUMIFS('city centre offline'!$C$2:$C$2047,'city centre offline'!$A$2:$A$2047,$A43,'city centre offline'!$B$2:$B$2047,I$3))/(SUMIFS('city centre offline'!$J$2:$J$2047,'city centre offline'!$A$2:$A$2047,$A43,'city centre offline'!$B$2:$B$2047,I$2))</f>
        <v>0.74607815477706185</v>
      </c>
      <c r="J43" s="6">
        <f>(SUMIFS('city centre offline'!$J$2:$J$2047,'overall city offline'!$A$2:$A$2047,$A43,'city centre offline'!$B$2:$B$2047,J$3)*SUMIFS('city centre offline'!$C$2:$C$2047,'city centre offline'!$A$2:$A$2047,$A43,'city centre offline'!$B$2:$B$2047,J$3))/(SUMIFS('city centre offline'!$J$2:$J$2047,'city centre offline'!$A$2:$A$2047,$A43,'city centre offline'!$B$2:$B$2047,J$2))</f>
        <v>0.667338975822245</v>
      </c>
      <c r="K43" s="6">
        <f>(SUMIFS('city centre offline'!$J$2:$J$2047,'overall city offline'!$A$2:$A$2047,$A43,'city centre offline'!$B$2:$B$2047,K$3)*SUMIFS('city centre offline'!$C$2:$C$2047,'city centre offline'!$A$2:$A$2047,$A43,'city centre offline'!$B$2:$B$2047,K$3))/(SUMIFS('city centre offline'!$J$2:$J$2047,'city centre offline'!$A$2:$A$2047,$A43,'city centre offline'!$B$2:$B$2047,K$2))</f>
        <v>0.69570525771456004</v>
      </c>
      <c r="L43" s="6">
        <f>(SUMIFS('city centre offline'!$J$2:$J$2047,'overall city offline'!$A$2:$A$2047,$A43,'city centre offline'!$B$2:$B$2047,L$3)*SUMIFS('city centre offline'!$C$2:$C$2047,'city centre offline'!$A$2:$A$2047,$A43,'city centre offline'!$B$2:$B$2047,L$3))/(SUMIFS('city centre offline'!$J$2:$J$2047,'city centre offline'!$A$2:$A$2047,$A43,'city centre offline'!$B$2:$B$2047,L$2))</f>
        <v>0.34515954771468887</v>
      </c>
      <c r="M43" s="6">
        <f>(SUMIFS('city centre offline'!$J$2:$J$2047,'overall city offline'!$A$2:$A$2047,$A43,'city centre offline'!$B$2:$B$2047,M$3)*SUMIFS('city centre offline'!$C$2:$C$2047,'city centre offline'!$A$2:$A$2047,$A43,'city centre offline'!$B$2:$B$2047,M$3))/(SUMIFS('city centre offline'!$J$2:$J$2047,'city centre offline'!$A$2:$A$2047,$A43,'city centre offline'!$B$2:$B$2047,M$2))</f>
        <v>0.67990930679571504</v>
      </c>
      <c r="N43" s="6">
        <f>(SUMIFS('city centre offline'!$J$2:$J$2047,'overall city offline'!$A$2:$A$2047,$A43,'city centre offline'!$B$2:$B$2047,N$3)*SUMIFS('city centre offline'!$C$2:$C$2047,'city centre offline'!$A$2:$A$2047,$A43,'city centre offline'!$B$2:$B$2047,N$3))/(SUMIFS('city centre offline'!$J$2:$J$2047,'city centre offline'!$A$2:$A$2047,$A43,'city centre offline'!$B$2:$B$2047,N$2))</f>
        <v>0.22136837053525493</v>
      </c>
      <c r="O43" s="6">
        <f>(SUMIFS('city centre offline'!$J$2:$J$2047,'overall city offline'!$A$2:$A$2047,$A43,'city centre offline'!$B$2:$B$2047,O$3)*SUMIFS('city centre offline'!$C$2:$C$2047,'city centre offline'!$A$2:$A$2047,$A43,'city centre offline'!$B$2:$B$2047,O$3))/(SUMIFS('city centre offline'!$J$2:$J$2047,'city centre offline'!$A$2:$A$2047,$A43,'city centre offline'!$B$2:$B$2047,O$2))</f>
        <v>0.20561619446962598</v>
      </c>
      <c r="P43" s="6">
        <f>(SUMIFS('city centre offline'!$J$2:$J$2047,'overall city offline'!$A$2:$A$2047,$A43,'city centre offline'!$B$2:$B$2047,P$3)*SUMIFS('city centre offline'!$C$2:$C$2047,'city centre offline'!$A$2:$A$2047,$A43,'city centre offline'!$B$2:$B$2047,P$3))/(SUMIFS('city centre offline'!$J$2:$J$2047,'city centre offline'!$A$2:$A$2047,$A43,'city centre offline'!$B$2:$B$2047,P$2))</f>
        <v>0.25260316795098398</v>
      </c>
      <c r="Q43" s="6">
        <f>(SUMIFS('city centre offline'!$J$2:$J$2047,'overall city offline'!$A$2:$A$2047,$A43,'city centre offline'!$B$2:$B$2047,Q$3)*SUMIFS('city centre offline'!$C$2:$C$2047,'city centre offline'!$A$2:$A$2047,$A43,'city centre offline'!$B$2:$B$2047,Q$3))/(SUMIFS('city centre offline'!$J$2:$J$2047,'city centre offline'!$A$2:$A$2047,$A43,'city centre offline'!$B$2:$B$2047,Q$2))</f>
        <v>0.39603978986238797</v>
      </c>
      <c r="R43" s="6">
        <f>(SUMIFS('city centre offline'!$J$2:$J$2047,'overall city offline'!$A$2:$A$2047,$A43,'city centre offline'!$B$2:$B$2047,R$3)*SUMIFS('city centre offline'!$C$2:$C$2047,'city centre offline'!$A$2:$A$2047,$A43,'city centre offline'!$B$2:$B$2047,R$3))/(SUMIFS('city centre offline'!$J$2:$J$2047,'city centre offline'!$A$2:$A$2047,$A43,'city centre offline'!$B$2:$B$2047,R$2))</f>
        <v>0.65075699468716408</v>
      </c>
      <c r="S43" s="6">
        <f>(SUMIFS('city centre offline'!$J$2:$J$2047,'overall city offline'!$A$2:$A$2047,$A43,'city centre offline'!$B$2:$B$2047,S$3)*SUMIFS('city centre offline'!$C$2:$C$2047,'city centre offline'!$A$2:$A$2047,$A43,'city centre offline'!$B$2:$B$2047,S$3))/(SUMIFS('city centre offline'!$J$2:$J$2047,'city centre offline'!$A$2:$A$2047,$A43,'city centre offline'!$B$2:$B$2047,S$2))</f>
        <v>0.70589994818727986</v>
      </c>
      <c r="T43" s="6">
        <f>(SUMIFS('city centre offline'!$J$2:$J$2047,'overall city offline'!$A$2:$A$2047,$A43,'city centre offline'!$B$2:$B$2047,T$3)*SUMIFS('city centre offline'!$C$2:$C$2047,'city centre offline'!$A$2:$A$2047,$A43,'city centre offline'!$B$2:$B$2047,T$3))/(SUMIFS('city centre offline'!$J$2:$J$2047,'city centre offline'!$A$2:$A$2047,$A43,'city centre offline'!$B$2:$B$2047,T$2))</f>
        <v>0.91270672614495862</v>
      </c>
      <c r="U43" s="6">
        <f>(SUMIFS('city centre offline'!$J$2:$J$2047,'overall city offline'!$A$2:$A$2047,$A43,'city centre offline'!$B$2:$B$2047,U$3)*SUMIFS('city centre offline'!$C$2:$C$2047,'city centre offline'!$A$2:$A$2047,$A43,'city centre offline'!$B$2:$B$2047,U$3))/(SUMIFS('city centre offline'!$J$2:$J$2047,'city centre offline'!$A$2:$A$2047,$A43,'city centre offline'!$B$2:$B$2047,U$2))</f>
        <v>1.0626416225796667</v>
      </c>
      <c r="V43" s="6">
        <f>(SUMIFS('city centre offline'!$J$2:$J$2047,'overall city offline'!$A$2:$A$2047,$A43,'city centre offline'!$B$2:$B$2047,V$3)*SUMIFS('city centre offline'!$C$2:$C$2047,'city centre offline'!$A$2:$A$2047,$A43,'city centre offline'!$B$2:$B$2047,V$3))/(SUMIFS('city centre offline'!$J$2:$J$2047,'city centre offline'!$A$2:$A$2047,$A43,'city centre offline'!$B$2:$B$2047,V$2))</f>
        <v>0.97390826011292453</v>
      </c>
    </row>
    <row r="44" spans="1:63" x14ac:dyDescent="0.25">
      <c r="A44" s="5" t="s">
        <v>47</v>
      </c>
      <c r="B44" s="6">
        <f>(SUMIFS('city centre offline'!$J$2:$J$2047,'overall city offline'!$A$2:$A$2047,$A44,'city centre offline'!$B$2:$B$2047,B$3)*SUMIFS('city centre offline'!$C$2:$C$2047,'city centre offline'!$A$2:$A$2047,$A44,'city centre offline'!$B$2:$B$2047,B$3))/(SUMIFS('city centre offline'!$J$2:$J$2047,'city centre offline'!$A$2:$A$2047,$A44,'city centre offline'!$B$2:$B$2047,B$2))</f>
        <v>0.94448318224836714</v>
      </c>
      <c r="C44" s="6">
        <f>(SUMIFS('city centre offline'!$J$2:$J$2047,'overall city offline'!$A$2:$A$2047,$A44,'city centre offline'!$B$2:$B$2047,C$3)*SUMIFS('city centre offline'!$C$2:$C$2047,'city centre offline'!$A$2:$A$2047,$A44,'city centre offline'!$B$2:$B$2047,C$3))/(SUMIFS('city centre offline'!$J$2:$J$2047,'city centre offline'!$A$2:$A$2047,$A44,'city centre offline'!$B$2:$B$2047,C$2))</f>
        <v>0.93813860323778719</v>
      </c>
      <c r="D44" s="6">
        <f>(SUMIFS('city centre offline'!$J$2:$J$2047,'overall city offline'!$A$2:$A$2047,$A44,'city centre offline'!$B$2:$B$2047,D$3)*SUMIFS('city centre offline'!$C$2:$C$2047,'city centre offline'!$A$2:$A$2047,$A44,'city centre offline'!$B$2:$B$2047,D$3))/(SUMIFS('city centre offline'!$J$2:$J$2047,'city centre offline'!$A$2:$A$2047,$A44,'city centre offline'!$B$2:$B$2047,D$2))</f>
        <v>0.50698771365696294</v>
      </c>
      <c r="E44" s="6">
        <f>(SUMIFS('city centre offline'!$J$2:$J$2047,'overall city offline'!$A$2:$A$2047,$A44,'city centre offline'!$B$2:$B$2047,E$3)*SUMIFS('city centre offline'!$C$2:$C$2047,'city centre offline'!$A$2:$A$2047,$A44,'city centre offline'!$B$2:$B$2047,E$3))/(SUMIFS('city centre offline'!$J$2:$J$2047,'city centre offline'!$A$2:$A$2047,$A44,'city centre offline'!$B$2:$B$2047,E$2))</f>
        <v>1.2097812178254194E-2</v>
      </c>
      <c r="F44" s="6">
        <f>(SUMIFS('city centre offline'!$J$2:$J$2047,'overall city offline'!$A$2:$A$2047,$A44,'city centre offline'!$B$2:$B$2047,F$3)*SUMIFS('city centre offline'!$C$2:$C$2047,'city centre offline'!$A$2:$A$2047,$A44,'city centre offline'!$B$2:$B$2047,F$3))/(SUMIFS('city centre offline'!$J$2:$J$2047,'city centre offline'!$A$2:$A$2047,$A44,'city centre offline'!$B$2:$B$2047,F$2))</f>
        <v>3.1936844268419577E-2</v>
      </c>
      <c r="G44" s="6">
        <f>(SUMIFS('city centre offline'!$J$2:$J$2047,'overall city offline'!$A$2:$A$2047,$A44,'city centre offline'!$B$2:$B$2047,G$3)*SUMIFS('city centre offline'!$C$2:$C$2047,'city centre offline'!$A$2:$A$2047,$A44,'city centre offline'!$B$2:$B$2047,G$3))/(SUMIFS('city centre offline'!$J$2:$J$2047,'city centre offline'!$A$2:$A$2047,$A44,'city centre offline'!$B$2:$B$2047,G$2))</f>
        <v>9.144731928059871E-2</v>
      </c>
      <c r="H44" s="6">
        <f>(SUMIFS('city centre offline'!$J$2:$J$2047,'overall city offline'!$A$2:$A$2047,$A44,'city centre offline'!$B$2:$B$2047,H$3)*SUMIFS('city centre offline'!$C$2:$C$2047,'city centre offline'!$A$2:$A$2047,$A44,'city centre offline'!$B$2:$B$2047,H$3))/(SUMIFS('city centre offline'!$J$2:$J$2047,'city centre offline'!$A$2:$A$2047,$A44,'city centre offline'!$B$2:$B$2047,H$2))</f>
        <v>0.5058125190100079</v>
      </c>
      <c r="I44" s="6">
        <f>(SUMIFS('city centre offline'!$J$2:$J$2047,'overall city offline'!$A$2:$A$2047,$A44,'city centre offline'!$B$2:$B$2047,I$3)*SUMIFS('city centre offline'!$C$2:$C$2047,'city centre offline'!$A$2:$A$2047,$A44,'city centre offline'!$B$2:$B$2047,I$3))/(SUMIFS('city centre offline'!$J$2:$J$2047,'city centre offline'!$A$2:$A$2047,$A44,'city centre offline'!$B$2:$B$2047,I$2))</f>
        <v>0.85234898567725448</v>
      </c>
      <c r="J44" s="6">
        <f>(SUMIFS('city centre offline'!$J$2:$J$2047,'overall city offline'!$A$2:$A$2047,$A44,'city centre offline'!$B$2:$B$2047,J$3)*SUMIFS('city centre offline'!$C$2:$C$2047,'city centre offline'!$A$2:$A$2047,$A44,'city centre offline'!$B$2:$B$2047,J$3))/(SUMIFS('city centre offline'!$J$2:$J$2047,'city centre offline'!$A$2:$A$2047,$A44,'city centre offline'!$B$2:$B$2047,J$2))</f>
        <v>0.77174848283466457</v>
      </c>
      <c r="K44" s="6">
        <f>(SUMIFS('city centre offline'!$J$2:$J$2047,'overall city offline'!$A$2:$A$2047,$A44,'city centre offline'!$B$2:$B$2047,K$3)*SUMIFS('city centre offline'!$C$2:$C$2047,'city centre offline'!$A$2:$A$2047,$A44,'city centre offline'!$B$2:$B$2047,K$3))/(SUMIFS('city centre offline'!$J$2:$J$2047,'city centre offline'!$A$2:$A$2047,$A44,'city centre offline'!$B$2:$B$2047,K$2))</f>
        <v>0.82473657300387193</v>
      </c>
      <c r="L44" s="6">
        <f>(SUMIFS('city centre offline'!$J$2:$J$2047,'overall city offline'!$A$2:$A$2047,$A44,'city centre offline'!$B$2:$B$2047,L$3)*SUMIFS('city centre offline'!$C$2:$C$2047,'city centre offline'!$A$2:$A$2047,$A44,'city centre offline'!$B$2:$B$2047,L$3))/(SUMIFS('city centre offline'!$J$2:$J$2047,'city centre offline'!$A$2:$A$2047,$A44,'city centre offline'!$B$2:$B$2047,L$2))</f>
        <v>0.19185343572880695</v>
      </c>
      <c r="M44" s="6">
        <f>(SUMIFS('city centre offline'!$J$2:$J$2047,'overall city offline'!$A$2:$A$2047,$A44,'city centre offline'!$B$2:$B$2047,M$3)*SUMIFS('city centre offline'!$C$2:$C$2047,'city centre offline'!$A$2:$A$2047,$A44,'city centre offline'!$B$2:$B$2047,M$3))/(SUMIFS('city centre offline'!$J$2:$J$2047,'city centre offline'!$A$2:$A$2047,$A44,'city centre offline'!$B$2:$B$2047,M$2))</f>
        <v>0.6960504384544669</v>
      </c>
      <c r="N44" s="6">
        <f>(SUMIFS('city centre offline'!$J$2:$J$2047,'overall city offline'!$A$2:$A$2047,$A44,'city centre offline'!$B$2:$B$2047,N$3)*SUMIFS('city centre offline'!$C$2:$C$2047,'city centre offline'!$A$2:$A$2047,$A44,'city centre offline'!$B$2:$B$2047,N$3))/(SUMIFS('city centre offline'!$J$2:$J$2047,'city centre offline'!$A$2:$A$2047,$A44,'city centre offline'!$B$2:$B$2047,N$2))</f>
        <v>5.7205984566666909E-2</v>
      </c>
      <c r="O44" s="6">
        <f>(SUMIFS('city centre offline'!$J$2:$J$2047,'overall city offline'!$A$2:$A$2047,$A44,'city centre offline'!$B$2:$B$2047,O$3)*SUMIFS('city centre offline'!$C$2:$C$2047,'city centre offline'!$A$2:$A$2047,$A44,'city centre offline'!$B$2:$B$2047,O$3))/(SUMIFS('city centre offline'!$J$2:$J$2047,'city centre offline'!$A$2:$A$2047,$A44,'city centre offline'!$B$2:$B$2047,O$2))</f>
        <v>5.6974895693693128E-2</v>
      </c>
      <c r="P44" s="6">
        <f>(SUMIFS('city centre offline'!$J$2:$J$2047,'overall city offline'!$A$2:$A$2047,$A44,'city centre offline'!$B$2:$B$2047,P$3)*SUMIFS('city centre offline'!$C$2:$C$2047,'city centre offline'!$A$2:$A$2047,$A44,'city centre offline'!$B$2:$B$2047,P$3))/(SUMIFS('city centre offline'!$J$2:$J$2047,'city centre offline'!$A$2:$A$2047,$A44,'city centre offline'!$B$2:$B$2047,P$2))</f>
        <v>8.3180159408001247E-2</v>
      </c>
      <c r="Q44" s="6">
        <f>(SUMIFS('city centre offline'!$J$2:$J$2047,'overall city offline'!$A$2:$A$2047,$A44,'city centre offline'!$B$2:$B$2047,Q$3)*SUMIFS('city centre offline'!$C$2:$C$2047,'city centre offline'!$A$2:$A$2047,$A44,'city centre offline'!$B$2:$B$2047,Q$3))/(SUMIFS('city centre offline'!$J$2:$J$2047,'city centre offline'!$A$2:$A$2047,$A44,'city centre offline'!$B$2:$B$2047,Q$2))</f>
        <v>0.29740225180073326</v>
      </c>
      <c r="R44" s="6">
        <f>(SUMIFS('city centre offline'!$J$2:$J$2047,'overall city offline'!$A$2:$A$2047,$A44,'city centre offline'!$B$2:$B$2047,R$3)*SUMIFS('city centre offline'!$C$2:$C$2047,'city centre offline'!$A$2:$A$2047,$A44,'city centre offline'!$B$2:$B$2047,R$3))/(SUMIFS('city centre offline'!$J$2:$J$2047,'city centre offline'!$A$2:$A$2047,$A44,'city centre offline'!$B$2:$B$2047,R$2))</f>
        <v>0.68509586253778731</v>
      </c>
      <c r="S44" s="6">
        <f>(SUMIFS('city centre offline'!$J$2:$J$2047,'overall city offline'!$A$2:$A$2047,$A44,'city centre offline'!$B$2:$B$2047,S$3)*SUMIFS('city centre offline'!$C$2:$C$2047,'city centre offline'!$A$2:$A$2047,$A44,'city centre offline'!$B$2:$B$2047,S$3))/(SUMIFS('city centre offline'!$J$2:$J$2047,'city centre offline'!$A$2:$A$2047,$A44,'city centre offline'!$B$2:$B$2047,S$2))</f>
        <v>0.91746493786116379</v>
      </c>
      <c r="T44" s="6">
        <f>(SUMIFS('city centre offline'!$J$2:$J$2047,'overall city offline'!$A$2:$A$2047,$A44,'city centre offline'!$B$2:$B$2047,T$3)*SUMIFS('city centre offline'!$C$2:$C$2047,'city centre offline'!$A$2:$A$2047,$A44,'city centre offline'!$B$2:$B$2047,T$3))/(SUMIFS('city centre offline'!$J$2:$J$2047,'city centre offline'!$A$2:$A$2047,$A44,'city centre offline'!$B$2:$B$2047,T$2))</f>
        <v>1.0440998771377403</v>
      </c>
      <c r="U44" s="6">
        <f>(SUMIFS('city centre offline'!$J$2:$J$2047,'overall city offline'!$A$2:$A$2047,$A44,'city centre offline'!$B$2:$B$2047,U$3)*SUMIFS('city centre offline'!$C$2:$C$2047,'city centre offline'!$A$2:$A$2047,$A44,'city centre offline'!$B$2:$B$2047,U$3))/(SUMIFS('city centre offline'!$J$2:$J$2047,'city centre offline'!$A$2:$A$2047,$A44,'city centre offline'!$B$2:$B$2047,U$2))</f>
        <v>1.2391579025734314</v>
      </c>
      <c r="V44" s="6">
        <f>(SUMIFS('city centre offline'!$J$2:$J$2047,'overall city offline'!$A$2:$A$2047,$A44,'city centre offline'!$B$2:$B$2047,V$3)*SUMIFS('city centre offline'!$C$2:$C$2047,'city centre offline'!$A$2:$A$2047,$A44,'city centre offline'!$B$2:$B$2047,V$3))/(SUMIFS('city centre offline'!$J$2:$J$2047,'city centre offline'!$A$2:$A$2047,$A44,'city centre offline'!$B$2:$B$2047,V$2))</f>
        <v>1.1171401006515791</v>
      </c>
    </row>
    <row r="45" spans="1:63" x14ac:dyDescent="0.25">
      <c r="A45" s="5" t="s">
        <v>48</v>
      </c>
      <c r="B45" s="6">
        <f>(SUMIFS('city centre offline'!$J$2:$J$2047,'overall city offline'!$A$2:$A$2047,$A45,'city centre offline'!$B$2:$B$2047,B$3)*SUMIFS('city centre offline'!$C$2:$C$2047,'city centre offline'!$A$2:$A$2047,$A45,'city centre offline'!$B$2:$B$2047,B$3))/(SUMIFS('city centre offline'!$J$2:$J$2047,'city centre offline'!$A$2:$A$2047,$A45,'city centre offline'!$B$2:$B$2047,B$2))</f>
        <v>0.92926907814472648</v>
      </c>
      <c r="C45" s="6">
        <f>(SUMIFS('city centre offline'!$J$2:$J$2047,'overall city offline'!$A$2:$A$2047,$A45,'city centre offline'!$B$2:$B$2047,C$3)*SUMIFS('city centre offline'!$C$2:$C$2047,'city centre offline'!$A$2:$A$2047,$A45,'city centre offline'!$B$2:$B$2047,C$3))/(SUMIFS('city centre offline'!$J$2:$J$2047,'city centre offline'!$A$2:$A$2047,$A45,'city centre offline'!$B$2:$B$2047,C$2))</f>
        <v>0.96398590993648214</v>
      </c>
      <c r="D45" s="6">
        <f>(SUMIFS('city centre offline'!$J$2:$J$2047,'overall city offline'!$A$2:$A$2047,$A45,'city centre offline'!$B$2:$B$2047,D$3)*SUMIFS('city centre offline'!$C$2:$C$2047,'city centre offline'!$A$2:$A$2047,$A45,'city centre offline'!$B$2:$B$2047,D$3))/(SUMIFS('city centre offline'!$J$2:$J$2047,'city centre offline'!$A$2:$A$2047,$A45,'city centre offline'!$B$2:$B$2047,D$2))</f>
        <v>0.52815443287313846</v>
      </c>
      <c r="E45" s="6">
        <f>(SUMIFS('city centre offline'!$J$2:$J$2047,'overall city offline'!$A$2:$A$2047,$A45,'city centre offline'!$B$2:$B$2047,E$3)*SUMIFS('city centre offline'!$C$2:$C$2047,'city centre offline'!$A$2:$A$2047,$A45,'city centre offline'!$B$2:$B$2047,E$3))/(SUMIFS('city centre offline'!$J$2:$J$2047,'city centre offline'!$A$2:$A$2047,$A45,'city centre offline'!$B$2:$B$2047,E$2))</f>
        <v>1.4927230705148136E-2</v>
      </c>
      <c r="F45" s="6">
        <f>(SUMIFS('city centre offline'!$J$2:$J$2047,'overall city offline'!$A$2:$A$2047,$A45,'city centre offline'!$B$2:$B$2047,F$3)*SUMIFS('city centre offline'!$C$2:$C$2047,'city centre offline'!$A$2:$A$2047,$A45,'city centre offline'!$B$2:$B$2047,F$3))/(SUMIFS('city centre offline'!$J$2:$J$2047,'city centre offline'!$A$2:$A$2047,$A45,'city centre offline'!$B$2:$B$2047,F$2))</f>
        <v>3.1250338823069164E-2</v>
      </c>
      <c r="G45" s="6">
        <f>(SUMIFS('city centre offline'!$J$2:$J$2047,'overall city offline'!$A$2:$A$2047,$A45,'city centre offline'!$B$2:$B$2047,G$3)*SUMIFS('city centre offline'!$C$2:$C$2047,'city centre offline'!$A$2:$A$2047,$A45,'city centre offline'!$B$2:$B$2047,G$3))/(SUMIFS('city centre offline'!$J$2:$J$2047,'city centre offline'!$A$2:$A$2047,$A45,'city centre offline'!$B$2:$B$2047,G$2))</f>
        <v>8.3650702422596659E-2</v>
      </c>
      <c r="H45" s="6">
        <f>(SUMIFS('city centre offline'!$J$2:$J$2047,'overall city offline'!$A$2:$A$2047,$A45,'city centre offline'!$B$2:$B$2047,H$3)*SUMIFS('city centre offline'!$C$2:$C$2047,'city centre offline'!$A$2:$A$2047,$A45,'city centre offline'!$B$2:$B$2047,H$3))/(SUMIFS('city centre offline'!$J$2:$J$2047,'city centre offline'!$A$2:$A$2047,$A45,'city centre offline'!$B$2:$B$2047,H$2))</f>
        <v>0.4473055123073032</v>
      </c>
      <c r="I45" s="6">
        <f>(SUMIFS('city centre offline'!$J$2:$J$2047,'overall city offline'!$A$2:$A$2047,$A45,'city centre offline'!$B$2:$B$2047,I$3)*SUMIFS('city centre offline'!$C$2:$C$2047,'city centre offline'!$A$2:$A$2047,$A45,'city centre offline'!$B$2:$B$2047,I$3))/(SUMIFS('city centre offline'!$J$2:$J$2047,'city centre offline'!$A$2:$A$2047,$A45,'city centre offline'!$B$2:$B$2047,I$2))</f>
        <v>0.73236327330244722</v>
      </c>
      <c r="J45" s="6">
        <f>(SUMIFS('city centre offline'!$J$2:$J$2047,'overall city offline'!$A$2:$A$2047,$A45,'city centre offline'!$B$2:$B$2047,J$3)*SUMIFS('city centre offline'!$C$2:$C$2047,'city centre offline'!$A$2:$A$2047,$A45,'city centre offline'!$B$2:$B$2047,J$3))/(SUMIFS('city centre offline'!$J$2:$J$2047,'city centre offline'!$A$2:$A$2047,$A45,'city centre offline'!$B$2:$B$2047,J$2))</f>
        <v>0.66299433505787908</v>
      </c>
      <c r="K45" s="6">
        <f>(SUMIFS('city centre offline'!$J$2:$J$2047,'overall city offline'!$A$2:$A$2047,$A45,'city centre offline'!$B$2:$B$2047,K$3)*SUMIFS('city centre offline'!$C$2:$C$2047,'city centre offline'!$A$2:$A$2047,$A45,'city centre offline'!$B$2:$B$2047,K$3))/(SUMIFS('city centre offline'!$J$2:$J$2047,'city centre offline'!$A$2:$A$2047,$A45,'city centre offline'!$B$2:$B$2047,K$2))</f>
        <v>0.5300089693615444</v>
      </c>
      <c r="L45" s="6">
        <f>(SUMIFS('city centre offline'!$J$2:$J$2047,'overall city offline'!$A$2:$A$2047,$A45,'city centre offline'!$B$2:$B$2047,L$3)*SUMIFS('city centre offline'!$C$2:$C$2047,'city centre offline'!$A$2:$A$2047,$A45,'city centre offline'!$B$2:$B$2047,L$3))/(SUMIFS('city centre offline'!$J$2:$J$2047,'city centre offline'!$A$2:$A$2047,$A45,'city centre offline'!$B$2:$B$2047,L$2))</f>
        <v>0.14848758182991226</v>
      </c>
      <c r="M45" s="6">
        <f>(SUMIFS('city centre offline'!$J$2:$J$2047,'overall city offline'!$A$2:$A$2047,$A45,'city centre offline'!$B$2:$B$2047,M$3)*SUMIFS('city centre offline'!$C$2:$C$2047,'city centre offline'!$A$2:$A$2047,$A45,'city centre offline'!$B$2:$B$2047,M$3))/(SUMIFS('city centre offline'!$J$2:$J$2047,'city centre offline'!$A$2:$A$2047,$A45,'city centre offline'!$B$2:$B$2047,M$2))</f>
        <v>0.23797749055843342</v>
      </c>
      <c r="N45" s="6">
        <f>(SUMIFS('city centre offline'!$J$2:$J$2047,'overall city offline'!$A$2:$A$2047,$A45,'city centre offline'!$B$2:$B$2047,N$3)*SUMIFS('city centre offline'!$C$2:$C$2047,'city centre offline'!$A$2:$A$2047,$A45,'city centre offline'!$B$2:$B$2047,N$3))/(SUMIFS('city centre offline'!$J$2:$J$2047,'city centre offline'!$A$2:$A$2047,$A45,'city centre offline'!$B$2:$B$2047,N$2))</f>
        <v>6.8827818100340138E-2</v>
      </c>
      <c r="O45" s="6">
        <f>(SUMIFS('city centre offline'!$J$2:$J$2047,'overall city offline'!$A$2:$A$2047,$A45,'city centre offline'!$B$2:$B$2047,O$3)*SUMIFS('city centre offline'!$C$2:$C$2047,'city centre offline'!$A$2:$A$2047,$A45,'city centre offline'!$B$2:$B$2047,O$3))/(SUMIFS('city centre offline'!$J$2:$J$2047,'city centre offline'!$A$2:$A$2047,$A45,'city centre offline'!$B$2:$B$2047,O$2))</f>
        <v>6.744934360569689E-2</v>
      </c>
      <c r="P45" s="6">
        <f>(SUMIFS('city centre offline'!$J$2:$J$2047,'overall city offline'!$A$2:$A$2047,$A45,'city centre offline'!$B$2:$B$2047,P$3)*SUMIFS('city centre offline'!$C$2:$C$2047,'city centre offline'!$A$2:$A$2047,$A45,'city centre offline'!$B$2:$B$2047,P$3))/(SUMIFS('city centre offline'!$J$2:$J$2047,'city centre offline'!$A$2:$A$2047,$A45,'city centre offline'!$B$2:$B$2047,P$2))</f>
        <v>9.8602951997642851E-2</v>
      </c>
      <c r="Q45" s="6">
        <f>(SUMIFS('city centre offline'!$J$2:$J$2047,'overall city offline'!$A$2:$A$2047,$A45,'city centre offline'!$B$2:$B$2047,Q$3)*SUMIFS('city centre offline'!$C$2:$C$2047,'city centre offline'!$A$2:$A$2047,$A45,'city centre offline'!$B$2:$B$2047,Q$3))/(SUMIFS('city centre offline'!$J$2:$J$2047,'city centre offline'!$A$2:$A$2047,$A45,'city centre offline'!$B$2:$B$2047,Q$2))</f>
        <v>0.29317195774378801</v>
      </c>
      <c r="R45" s="6">
        <f>(SUMIFS('city centre offline'!$J$2:$J$2047,'overall city offline'!$A$2:$A$2047,$A45,'city centre offline'!$B$2:$B$2047,R$3)*SUMIFS('city centre offline'!$C$2:$C$2047,'city centre offline'!$A$2:$A$2047,$A45,'city centre offline'!$B$2:$B$2047,R$3))/(SUMIFS('city centre offline'!$J$2:$J$2047,'city centre offline'!$A$2:$A$2047,$A45,'city centre offline'!$B$2:$B$2047,R$2))</f>
        <v>0.64722448591373305</v>
      </c>
      <c r="S45" s="6">
        <f>(SUMIFS('city centre offline'!$J$2:$J$2047,'overall city offline'!$A$2:$A$2047,$A45,'city centre offline'!$B$2:$B$2047,S$3)*SUMIFS('city centre offline'!$C$2:$C$2047,'city centre offline'!$A$2:$A$2047,$A45,'city centre offline'!$B$2:$B$2047,S$3))/(SUMIFS('city centre offline'!$J$2:$J$2047,'city centre offline'!$A$2:$A$2047,$A45,'city centre offline'!$B$2:$B$2047,S$2))</f>
        <v>0.79023750315244723</v>
      </c>
      <c r="T45" s="6">
        <f>(SUMIFS('city centre offline'!$J$2:$J$2047,'overall city offline'!$A$2:$A$2047,$A45,'city centre offline'!$B$2:$B$2047,T$3)*SUMIFS('city centre offline'!$C$2:$C$2047,'city centre offline'!$A$2:$A$2047,$A45,'city centre offline'!$B$2:$B$2047,T$3))/(SUMIFS('city centre offline'!$J$2:$J$2047,'city centre offline'!$A$2:$A$2047,$A45,'city centre offline'!$B$2:$B$2047,T$2))</f>
        <v>0.92543407560308033</v>
      </c>
      <c r="U45" s="6">
        <f>(SUMIFS('city centre offline'!$J$2:$J$2047,'overall city offline'!$A$2:$A$2047,$A45,'city centre offline'!$B$2:$B$2047,U$3)*SUMIFS('city centre offline'!$C$2:$C$2047,'city centre offline'!$A$2:$A$2047,$A45,'city centre offline'!$B$2:$B$2047,U$3))/(SUMIFS('city centre offline'!$J$2:$J$2047,'city centre offline'!$A$2:$A$2047,$A45,'city centre offline'!$B$2:$B$2047,U$2))</f>
        <v>1.0692681256217176</v>
      </c>
      <c r="V45" s="6">
        <f>(SUMIFS('city centre offline'!$J$2:$J$2047,'overall city offline'!$A$2:$A$2047,$A45,'city centre offline'!$B$2:$B$2047,V$3)*SUMIFS('city centre offline'!$C$2:$C$2047,'city centre offline'!$A$2:$A$2047,$A45,'city centre offline'!$B$2:$B$2047,V$3))/(SUMIFS('city centre offline'!$J$2:$J$2047,'city centre offline'!$A$2:$A$2047,$A45,'city centre offline'!$B$2:$B$2047,V$2))</f>
        <v>1.1121759668574265</v>
      </c>
    </row>
    <row r="46" spans="1:63" x14ac:dyDescent="0.25">
      <c r="A46" s="5" t="s">
        <v>49</v>
      </c>
      <c r="B46" s="6">
        <f>(SUMIFS('city centre offline'!$J$2:$J$2047,'overall city offline'!$A$2:$A$2047,$A46,'city centre offline'!$B$2:$B$2047,B$3)*SUMIFS('city centre offline'!$C$2:$C$2047,'city centre offline'!$A$2:$A$2047,$A46,'city centre offline'!$B$2:$B$2047,B$3))/(SUMIFS('city centre offline'!$J$2:$J$2047,'city centre offline'!$A$2:$A$2047,$A46,'city centre offline'!$B$2:$B$2047,B$2))</f>
        <v>0.90935462459012262</v>
      </c>
      <c r="C46" s="6">
        <f>(SUMIFS('city centre offline'!$J$2:$J$2047,'overall city offline'!$A$2:$A$2047,$A46,'city centre offline'!$B$2:$B$2047,C$3)*SUMIFS('city centre offline'!$C$2:$C$2047,'city centre offline'!$A$2:$A$2047,$A46,'city centre offline'!$B$2:$B$2047,C$3))/(SUMIFS('city centre offline'!$J$2:$J$2047,'city centre offline'!$A$2:$A$2047,$A46,'city centre offline'!$B$2:$B$2047,C$2))</f>
        <v>1.0113492773295676</v>
      </c>
      <c r="D46" s="6">
        <f>(SUMIFS('city centre offline'!$J$2:$J$2047,'overall city offline'!$A$2:$A$2047,$A46,'city centre offline'!$B$2:$B$2047,D$3)*SUMIFS('city centre offline'!$C$2:$C$2047,'city centre offline'!$A$2:$A$2047,$A46,'city centre offline'!$B$2:$B$2047,D$3))/(SUMIFS('city centre offline'!$J$2:$J$2047,'city centre offline'!$A$2:$A$2047,$A46,'city centre offline'!$B$2:$B$2047,D$2))</f>
        <v>0.55035129175431385</v>
      </c>
      <c r="E46" s="6">
        <f>(SUMIFS('city centre offline'!$J$2:$J$2047,'overall city offline'!$A$2:$A$2047,$A46,'city centre offline'!$B$2:$B$2047,E$3)*SUMIFS('city centre offline'!$C$2:$C$2047,'city centre offline'!$A$2:$A$2047,$A46,'city centre offline'!$B$2:$B$2047,E$3))/(SUMIFS('city centre offline'!$J$2:$J$2047,'city centre offline'!$A$2:$A$2047,$A46,'city centre offline'!$B$2:$B$2047,E$2))</f>
        <v>1.3354870549419379E-2</v>
      </c>
      <c r="F46" s="6">
        <f>(SUMIFS('city centre offline'!$J$2:$J$2047,'overall city offline'!$A$2:$A$2047,$A46,'city centre offline'!$B$2:$B$2047,F$3)*SUMIFS('city centre offline'!$C$2:$C$2047,'city centre offline'!$A$2:$A$2047,$A46,'city centre offline'!$B$2:$B$2047,F$3))/(SUMIFS('city centre offline'!$J$2:$J$2047,'city centre offline'!$A$2:$A$2047,$A46,'city centre offline'!$B$2:$B$2047,F$2))</f>
        <v>2.1153427519117828E-2</v>
      </c>
      <c r="G46" s="6">
        <f>(SUMIFS('city centre offline'!$J$2:$J$2047,'overall city offline'!$A$2:$A$2047,$A46,'city centre offline'!$B$2:$B$2047,G$3)*SUMIFS('city centre offline'!$C$2:$C$2047,'city centre offline'!$A$2:$A$2047,$A46,'city centre offline'!$B$2:$B$2047,G$3))/(SUMIFS('city centre offline'!$J$2:$J$2047,'city centre offline'!$A$2:$A$2047,$A46,'city centre offline'!$B$2:$B$2047,G$2))</f>
        <v>7.0936814086371439E-2</v>
      </c>
      <c r="H46" s="6">
        <f>(SUMIFS('city centre offline'!$J$2:$J$2047,'overall city offline'!$A$2:$A$2047,$A46,'city centre offline'!$B$2:$B$2047,H$3)*SUMIFS('city centre offline'!$C$2:$C$2047,'city centre offline'!$A$2:$A$2047,$A46,'city centre offline'!$B$2:$B$2047,H$3))/(SUMIFS('city centre offline'!$J$2:$J$2047,'city centre offline'!$A$2:$A$2047,$A46,'city centre offline'!$B$2:$B$2047,H$2))</f>
        <v>0.40411820168972667</v>
      </c>
      <c r="I46" s="6">
        <f>(SUMIFS('city centre offline'!$J$2:$J$2047,'overall city offline'!$A$2:$A$2047,$A46,'city centre offline'!$B$2:$B$2047,I$3)*SUMIFS('city centre offline'!$C$2:$C$2047,'city centre offline'!$A$2:$A$2047,$A46,'city centre offline'!$B$2:$B$2047,I$3))/(SUMIFS('city centre offline'!$J$2:$J$2047,'city centre offline'!$A$2:$A$2047,$A46,'city centre offline'!$B$2:$B$2047,I$2))</f>
        <v>0.64914102068627588</v>
      </c>
      <c r="J46" s="6">
        <f>(SUMIFS('city centre offline'!$J$2:$J$2047,'overall city offline'!$A$2:$A$2047,$A46,'city centre offline'!$B$2:$B$2047,J$3)*SUMIFS('city centre offline'!$C$2:$C$2047,'city centre offline'!$A$2:$A$2047,$A46,'city centre offline'!$B$2:$B$2047,J$3))/(SUMIFS('city centre offline'!$J$2:$J$2047,'city centre offline'!$A$2:$A$2047,$A46,'city centre offline'!$B$2:$B$2047,J$2))</f>
        <v>0.59049933732490167</v>
      </c>
      <c r="K46" s="6">
        <f>(SUMIFS('city centre offline'!$J$2:$J$2047,'overall city offline'!$A$2:$A$2047,$A46,'city centre offline'!$B$2:$B$2047,K$3)*SUMIFS('city centre offline'!$C$2:$C$2047,'city centre offline'!$A$2:$A$2047,$A46,'city centre offline'!$B$2:$B$2047,K$3))/(SUMIFS('city centre offline'!$J$2:$J$2047,'city centre offline'!$A$2:$A$2047,$A46,'city centre offline'!$B$2:$B$2047,K$2))</f>
        <v>0.64350426121172188</v>
      </c>
      <c r="L46" s="6">
        <f>(SUMIFS('city centre offline'!$J$2:$J$2047,'overall city offline'!$A$2:$A$2047,$A46,'city centre offline'!$B$2:$B$2047,L$3)*SUMIFS('city centre offline'!$C$2:$C$2047,'city centre offline'!$A$2:$A$2047,$A46,'city centre offline'!$B$2:$B$2047,L$3))/(SUMIFS('city centre offline'!$J$2:$J$2047,'city centre offline'!$A$2:$A$2047,$A46,'city centre offline'!$B$2:$B$2047,L$2))</f>
        <v>0.20678352528670191</v>
      </c>
      <c r="M46" s="6">
        <f>(SUMIFS('city centre offline'!$J$2:$J$2047,'overall city offline'!$A$2:$A$2047,$A46,'city centre offline'!$B$2:$B$2047,M$3)*SUMIFS('city centre offline'!$C$2:$C$2047,'city centre offline'!$A$2:$A$2047,$A46,'city centre offline'!$B$2:$B$2047,M$3))/(SUMIFS('city centre offline'!$J$2:$J$2047,'city centre offline'!$A$2:$A$2047,$A46,'city centre offline'!$B$2:$B$2047,M$2))</f>
        <v>0.53756361206675363</v>
      </c>
      <c r="N46" s="6">
        <f>(SUMIFS('city centre offline'!$J$2:$J$2047,'overall city offline'!$A$2:$A$2047,$A46,'city centre offline'!$B$2:$B$2047,N$3)*SUMIFS('city centre offline'!$C$2:$C$2047,'city centre offline'!$A$2:$A$2047,$A46,'city centre offline'!$B$2:$B$2047,N$3))/(SUMIFS('city centre offline'!$J$2:$J$2047,'city centre offline'!$A$2:$A$2047,$A46,'city centre offline'!$B$2:$B$2047,N$2))</f>
        <v>6.8221731259507756E-2</v>
      </c>
      <c r="O46" s="6">
        <f>(SUMIFS('city centre offline'!$J$2:$J$2047,'overall city offline'!$A$2:$A$2047,$A46,'city centre offline'!$B$2:$B$2047,O$3)*SUMIFS('city centre offline'!$C$2:$C$2047,'city centre offline'!$A$2:$A$2047,$A46,'city centre offline'!$B$2:$B$2047,O$3))/(SUMIFS('city centre offline'!$J$2:$J$2047,'city centre offline'!$A$2:$A$2047,$A46,'city centre offline'!$B$2:$B$2047,O$2))</f>
        <v>7.7910980570701019E-2</v>
      </c>
      <c r="P46" s="6">
        <f>(SUMIFS('city centre offline'!$J$2:$J$2047,'overall city offline'!$A$2:$A$2047,$A46,'city centre offline'!$B$2:$B$2047,P$3)*SUMIFS('city centre offline'!$C$2:$C$2047,'city centre offline'!$A$2:$A$2047,$A46,'city centre offline'!$B$2:$B$2047,P$3))/(SUMIFS('city centre offline'!$J$2:$J$2047,'city centre offline'!$A$2:$A$2047,$A46,'city centre offline'!$B$2:$B$2047,P$2))</f>
        <v>0.12741748379950216</v>
      </c>
      <c r="Q46" s="6">
        <f>(SUMIFS('city centre offline'!$J$2:$J$2047,'overall city offline'!$A$2:$A$2047,$A46,'city centre offline'!$B$2:$B$2047,Q$3)*SUMIFS('city centre offline'!$C$2:$C$2047,'city centre offline'!$A$2:$A$2047,$A46,'city centre offline'!$B$2:$B$2047,Q$3))/(SUMIFS('city centre offline'!$J$2:$J$2047,'city centre offline'!$A$2:$A$2047,$A46,'city centre offline'!$B$2:$B$2047,Q$2))</f>
        <v>0.3164137117352388</v>
      </c>
      <c r="R46" s="6">
        <f>(SUMIFS('city centre offline'!$J$2:$J$2047,'overall city offline'!$A$2:$A$2047,$A46,'city centre offline'!$B$2:$B$2047,R$3)*SUMIFS('city centre offline'!$C$2:$C$2047,'city centre offline'!$A$2:$A$2047,$A46,'city centre offline'!$B$2:$B$2047,R$3))/(SUMIFS('city centre offline'!$J$2:$J$2047,'city centre offline'!$A$2:$A$2047,$A46,'city centre offline'!$B$2:$B$2047,R$2))</f>
        <v>0.59523168353325007</v>
      </c>
      <c r="S46" s="6">
        <f>(SUMIFS('city centre offline'!$J$2:$J$2047,'overall city offline'!$A$2:$A$2047,$A46,'city centre offline'!$B$2:$B$2047,S$3)*SUMIFS('city centre offline'!$C$2:$C$2047,'city centre offline'!$A$2:$A$2047,$A46,'city centre offline'!$B$2:$B$2047,S$3))/(SUMIFS('city centre offline'!$J$2:$J$2047,'city centre offline'!$A$2:$A$2047,$A46,'city centre offline'!$B$2:$B$2047,S$2))</f>
        <v>0.73853687911035759</v>
      </c>
      <c r="T46" s="6">
        <f>(SUMIFS('city centre offline'!$J$2:$J$2047,'overall city offline'!$A$2:$A$2047,$A46,'city centre offline'!$B$2:$B$2047,T$3)*SUMIFS('city centre offline'!$C$2:$C$2047,'city centre offline'!$A$2:$A$2047,$A46,'city centre offline'!$B$2:$B$2047,T$3))/(SUMIFS('city centre offline'!$J$2:$J$2047,'city centre offline'!$A$2:$A$2047,$A46,'city centre offline'!$B$2:$B$2047,T$2))</f>
        <v>0.85622180538257675</v>
      </c>
      <c r="U46" s="6">
        <f>(SUMIFS('city centre offline'!$J$2:$J$2047,'overall city offline'!$A$2:$A$2047,$A46,'city centre offline'!$B$2:$B$2047,U$3)*SUMIFS('city centre offline'!$C$2:$C$2047,'city centre offline'!$A$2:$A$2047,$A46,'city centre offline'!$B$2:$B$2047,U$3))/(SUMIFS('city centre offline'!$J$2:$J$2047,'city centre offline'!$A$2:$A$2047,$A46,'city centre offline'!$B$2:$B$2047,U$2))</f>
        <v>1.0502656284117811</v>
      </c>
      <c r="V46" s="6">
        <f>(SUMIFS('city centre offline'!$J$2:$J$2047,'overall city offline'!$A$2:$A$2047,$A46,'city centre offline'!$B$2:$B$2047,V$3)*SUMIFS('city centre offline'!$C$2:$C$2047,'city centre offline'!$A$2:$A$2047,$A46,'city centre offline'!$B$2:$B$2047,V$3))/(SUMIFS('city centre offline'!$J$2:$J$2047,'city centre offline'!$A$2:$A$2047,$A46,'city centre offline'!$B$2:$B$2047,V$2))</f>
        <v>0.96180011103532115</v>
      </c>
    </row>
    <row r="47" spans="1:63" x14ac:dyDescent="0.25">
      <c r="A47" s="5" t="s">
        <v>50</v>
      </c>
      <c r="B47" s="6">
        <f>(SUMIFS('city centre offline'!$J$2:$J$2047,'overall city offline'!$A$2:$A$2047,$A47,'city centre offline'!$B$2:$B$2047,B$3)*SUMIFS('city centre offline'!$C$2:$C$2047,'city centre offline'!$A$2:$A$2047,$A47,'city centre offline'!$B$2:$B$2047,B$3))/(SUMIFS('city centre offline'!$J$2:$J$2047,'city centre offline'!$A$2:$A$2047,$A47,'city centre offline'!$B$2:$B$2047,B$2))</f>
        <v>0.93851510942442673</v>
      </c>
      <c r="C47" s="6">
        <f>(SUMIFS('city centre offline'!$J$2:$J$2047,'overall city offline'!$A$2:$A$2047,$A47,'city centre offline'!$B$2:$B$2047,C$3)*SUMIFS('city centre offline'!$C$2:$C$2047,'city centre offline'!$A$2:$A$2047,$A47,'city centre offline'!$B$2:$B$2047,C$3))/(SUMIFS('city centre offline'!$J$2:$J$2047,'city centre offline'!$A$2:$A$2047,$A47,'city centre offline'!$B$2:$B$2047,C$2))</f>
        <v>0.98786912855652764</v>
      </c>
      <c r="D47" s="6">
        <f>(SUMIFS('city centre offline'!$J$2:$J$2047,'overall city offline'!$A$2:$A$2047,$A47,'city centre offline'!$B$2:$B$2047,D$3)*SUMIFS('city centre offline'!$C$2:$C$2047,'city centre offline'!$A$2:$A$2047,$A47,'city centre offline'!$B$2:$B$2047,D$3))/(SUMIFS('city centre offline'!$J$2:$J$2047,'city centre offline'!$A$2:$A$2047,$A47,'city centre offline'!$B$2:$B$2047,D$2))</f>
        <v>0.53293100483567202</v>
      </c>
      <c r="E47" s="6">
        <f>(SUMIFS('city centre offline'!$J$2:$J$2047,'overall city offline'!$A$2:$A$2047,$A47,'city centre offline'!$B$2:$B$2047,E$3)*SUMIFS('city centre offline'!$C$2:$C$2047,'city centre offline'!$A$2:$A$2047,$A47,'city centre offline'!$B$2:$B$2047,E$3))/(SUMIFS('city centre offline'!$J$2:$J$2047,'city centre offline'!$A$2:$A$2047,$A47,'city centre offline'!$B$2:$B$2047,E$2))</f>
        <v>2.2820945825973205E-2</v>
      </c>
      <c r="F47" s="6">
        <f>(SUMIFS('city centre offline'!$J$2:$J$2047,'overall city offline'!$A$2:$A$2047,$A47,'city centre offline'!$B$2:$B$2047,F$3)*SUMIFS('city centre offline'!$C$2:$C$2047,'city centre offline'!$A$2:$A$2047,$A47,'city centre offline'!$B$2:$B$2047,F$3))/(SUMIFS('city centre offline'!$J$2:$J$2047,'city centre offline'!$A$2:$A$2047,$A47,'city centre offline'!$B$2:$B$2047,F$2))</f>
        <v>7.6200278405267635E-2</v>
      </c>
      <c r="G47" s="6">
        <f>(SUMIFS('city centre offline'!$J$2:$J$2047,'overall city offline'!$A$2:$A$2047,$A47,'city centre offline'!$B$2:$B$2047,G$3)*SUMIFS('city centre offline'!$C$2:$C$2047,'city centre offline'!$A$2:$A$2047,$A47,'city centre offline'!$B$2:$B$2047,G$3))/(SUMIFS('city centre offline'!$J$2:$J$2047,'city centre offline'!$A$2:$A$2047,$A47,'city centre offline'!$B$2:$B$2047,G$2))</f>
        <v>0.14515978316045355</v>
      </c>
      <c r="H47" s="6">
        <f>(SUMIFS('city centre offline'!$J$2:$J$2047,'overall city offline'!$A$2:$A$2047,$A47,'city centre offline'!$B$2:$B$2047,H$3)*SUMIFS('city centre offline'!$C$2:$C$2047,'city centre offline'!$A$2:$A$2047,$A47,'city centre offline'!$B$2:$B$2047,H$3))/(SUMIFS('city centre offline'!$J$2:$J$2047,'city centre offline'!$A$2:$A$2047,$A47,'city centre offline'!$B$2:$B$2047,H$2))</f>
        <v>0.51658359768373152</v>
      </c>
      <c r="I47" s="6">
        <f>(SUMIFS('city centre offline'!$J$2:$J$2047,'overall city offline'!$A$2:$A$2047,$A47,'city centre offline'!$B$2:$B$2047,I$3)*SUMIFS('city centre offline'!$C$2:$C$2047,'city centre offline'!$A$2:$A$2047,$A47,'city centre offline'!$B$2:$B$2047,I$3))/(SUMIFS('city centre offline'!$J$2:$J$2047,'city centre offline'!$A$2:$A$2047,$A47,'city centre offline'!$B$2:$B$2047,I$2))</f>
        <v>0.75159954991152722</v>
      </c>
      <c r="J47" s="6">
        <f>(SUMIFS('city centre offline'!$J$2:$J$2047,'overall city offline'!$A$2:$A$2047,$A47,'city centre offline'!$B$2:$B$2047,J$3)*SUMIFS('city centre offline'!$C$2:$C$2047,'city centre offline'!$A$2:$A$2047,$A47,'city centre offline'!$B$2:$B$2047,J$3))/(SUMIFS('city centre offline'!$J$2:$J$2047,'city centre offline'!$A$2:$A$2047,$A47,'city centre offline'!$B$2:$B$2047,J$2))</f>
        <v>0.62297573833835629</v>
      </c>
      <c r="K47" s="6">
        <f>(SUMIFS('city centre offline'!$J$2:$J$2047,'overall city offline'!$A$2:$A$2047,$A47,'city centre offline'!$B$2:$B$2047,K$3)*SUMIFS('city centre offline'!$C$2:$C$2047,'city centre offline'!$A$2:$A$2047,$A47,'city centre offline'!$B$2:$B$2047,K$3))/(SUMIFS('city centre offline'!$J$2:$J$2047,'city centre offline'!$A$2:$A$2047,$A47,'city centre offline'!$B$2:$B$2047,K$2))</f>
        <v>0.68902738008457498</v>
      </c>
      <c r="L47" s="6">
        <f>(SUMIFS('city centre offline'!$J$2:$J$2047,'overall city offline'!$A$2:$A$2047,$A47,'city centre offline'!$B$2:$B$2047,L$3)*SUMIFS('city centre offline'!$C$2:$C$2047,'city centre offline'!$A$2:$A$2047,$A47,'city centre offline'!$B$2:$B$2047,L$3))/(SUMIFS('city centre offline'!$J$2:$J$2047,'city centre offline'!$A$2:$A$2047,$A47,'city centre offline'!$B$2:$B$2047,L$2))</f>
        <v>0.22282884631442082</v>
      </c>
      <c r="M47" s="6">
        <f>(SUMIFS('city centre offline'!$J$2:$J$2047,'overall city offline'!$A$2:$A$2047,$A47,'city centre offline'!$B$2:$B$2047,M$3)*SUMIFS('city centre offline'!$C$2:$C$2047,'city centre offline'!$A$2:$A$2047,$A47,'city centre offline'!$B$2:$B$2047,M$3))/(SUMIFS('city centre offline'!$J$2:$J$2047,'city centre offline'!$A$2:$A$2047,$A47,'city centre offline'!$B$2:$B$2047,M$2))</f>
        <v>0.53616371739654356</v>
      </c>
      <c r="N47" s="6">
        <f>(SUMIFS('city centre offline'!$J$2:$J$2047,'overall city offline'!$A$2:$A$2047,$A47,'city centre offline'!$B$2:$B$2047,N$3)*SUMIFS('city centre offline'!$C$2:$C$2047,'city centre offline'!$A$2:$A$2047,$A47,'city centre offline'!$B$2:$B$2047,N$3))/(SUMIFS('city centre offline'!$J$2:$J$2047,'city centre offline'!$A$2:$A$2047,$A47,'city centre offline'!$B$2:$B$2047,N$2))</f>
        <v>0.12488864173625823</v>
      </c>
      <c r="O47" s="6">
        <f>(SUMIFS('city centre offline'!$J$2:$J$2047,'overall city offline'!$A$2:$A$2047,$A47,'city centre offline'!$B$2:$B$2047,O$3)*SUMIFS('city centre offline'!$C$2:$C$2047,'city centre offline'!$A$2:$A$2047,$A47,'city centre offline'!$B$2:$B$2047,O$3))/(SUMIFS('city centre offline'!$J$2:$J$2047,'city centre offline'!$A$2:$A$2047,$A47,'city centre offline'!$B$2:$B$2047,O$2))</f>
        <v>0.12360737312008063</v>
      </c>
      <c r="P47" s="6">
        <f>(SUMIFS('city centre offline'!$J$2:$J$2047,'overall city offline'!$A$2:$A$2047,$A47,'city centre offline'!$B$2:$B$2047,P$3)*SUMIFS('city centre offline'!$C$2:$C$2047,'city centre offline'!$A$2:$A$2047,$A47,'city centre offline'!$B$2:$B$2047,P$3))/(SUMIFS('city centre offline'!$J$2:$J$2047,'city centre offline'!$A$2:$A$2047,$A47,'city centre offline'!$B$2:$B$2047,P$2))</f>
        <v>0.14865703000176581</v>
      </c>
      <c r="Q47" s="6">
        <f>(SUMIFS('city centre offline'!$J$2:$J$2047,'overall city offline'!$A$2:$A$2047,$A47,'city centre offline'!$B$2:$B$2047,Q$3)*SUMIFS('city centre offline'!$C$2:$C$2047,'city centre offline'!$A$2:$A$2047,$A47,'city centre offline'!$B$2:$B$2047,Q$3))/(SUMIFS('city centre offline'!$J$2:$J$2047,'city centre offline'!$A$2:$A$2047,$A47,'city centre offline'!$B$2:$B$2047,Q$2))</f>
        <v>0.32357889586228056</v>
      </c>
      <c r="R47" s="6">
        <f>(SUMIFS('city centre offline'!$J$2:$J$2047,'overall city offline'!$A$2:$A$2047,$A47,'city centre offline'!$B$2:$B$2047,R$3)*SUMIFS('city centre offline'!$C$2:$C$2047,'city centre offline'!$A$2:$A$2047,$A47,'city centre offline'!$B$2:$B$2047,R$3))/(SUMIFS('city centre offline'!$J$2:$J$2047,'city centre offline'!$A$2:$A$2047,$A47,'city centre offline'!$B$2:$B$2047,R$2))</f>
        <v>0.65471581306453353</v>
      </c>
      <c r="S47" s="6">
        <f>(SUMIFS('city centre offline'!$J$2:$J$2047,'overall city offline'!$A$2:$A$2047,$A47,'city centre offline'!$B$2:$B$2047,S$3)*SUMIFS('city centre offline'!$C$2:$C$2047,'city centre offline'!$A$2:$A$2047,$A47,'city centre offline'!$B$2:$B$2047,S$3))/(SUMIFS('city centre offline'!$J$2:$J$2047,'city centre offline'!$A$2:$A$2047,$A47,'city centre offline'!$B$2:$B$2047,S$2))</f>
        <v>0.76166219584343697</v>
      </c>
      <c r="T47" s="6">
        <f>(SUMIFS('city centre offline'!$J$2:$J$2047,'overall city offline'!$A$2:$A$2047,$A47,'city centre offline'!$B$2:$B$2047,T$3)*SUMIFS('city centre offline'!$C$2:$C$2047,'city centre offline'!$A$2:$A$2047,$A47,'city centre offline'!$B$2:$B$2047,T$3))/(SUMIFS('city centre offline'!$J$2:$J$2047,'city centre offline'!$A$2:$A$2047,$A47,'city centre offline'!$B$2:$B$2047,T$2))</f>
        <v>0.94001496886597846</v>
      </c>
      <c r="U47" s="6">
        <f>(SUMIFS('city centre offline'!$J$2:$J$2047,'overall city offline'!$A$2:$A$2047,$A47,'city centre offline'!$B$2:$B$2047,U$3)*SUMIFS('city centre offline'!$C$2:$C$2047,'city centre offline'!$A$2:$A$2047,$A47,'city centre offline'!$B$2:$B$2047,U$3))/(SUMIFS('city centre offline'!$J$2:$J$2047,'city centre offline'!$A$2:$A$2047,$A47,'city centre offline'!$B$2:$B$2047,U$2))</f>
        <v>1.0631840492143079</v>
      </c>
      <c r="V47" s="6">
        <f>(SUMIFS('city centre offline'!$J$2:$J$2047,'overall city offline'!$A$2:$A$2047,$A47,'city centre offline'!$B$2:$B$2047,V$3)*SUMIFS('city centre offline'!$C$2:$C$2047,'city centre offline'!$A$2:$A$2047,$A47,'city centre offline'!$B$2:$B$2047,V$3))/(SUMIFS('city centre offline'!$J$2:$J$2047,'city centre offline'!$A$2:$A$2047,$A47,'city centre offline'!$B$2:$B$2047,V$2))</f>
        <v>0.95781804641440349</v>
      </c>
    </row>
    <row r="48" spans="1:63" x14ac:dyDescent="0.25">
      <c r="A48" s="5" t="s">
        <v>51</v>
      </c>
      <c r="B48" s="6">
        <f>(SUMIFS('city centre offline'!$J$2:$J$2047,'overall city offline'!$A$2:$A$2047,$A48,'city centre offline'!$B$2:$B$2047,B$3)*SUMIFS('city centre offline'!$C$2:$C$2047,'city centre offline'!$A$2:$A$2047,$A48,'city centre offline'!$B$2:$B$2047,B$3))/(SUMIFS('city centre offline'!$J$2:$J$2047,'city centre offline'!$A$2:$A$2047,$A48,'city centre offline'!$B$2:$B$2047,B$2))</f>
        <v>0.9418715445727911</v>
      </c>
      <c r="C48" s="6">
        <f>(SUMIFS('city centre offline'!$J$2:$J$2047,'overall city offline'!$A$2:$A$2047,$A48,'city centre offline'!$B$2:$B$2047,C$3)*SUMIFS('city centre offline'!$C$2:$C$2047,'city centre offline'!$A$2:$A$2047,$A48,'city centre offline'!$B$2:$B$2047,C$3))/(SUMIFS('city centre offline'!$J$2:$J$2047,'city centre offline'!$A$2:$A$2047,$A48,'city centre offline'!$B$2:$B$2047,C$2))</f>
        <v>0.91933189545173255</v>
      </c>
      <c r="D48" s="6">
        <f>(SUMIFS('city centre offline'!$J$2:$J$2047,'overall city offline'!$A$2:$A$2047,$A48,'city centre offline'!$B$2:$B$2047,D$3)*SUMIFS('city centre offline'!$C$2:$C$2047,'city centre offline'!$A$2:$A$2047,$A48,'city centre offline'!$B$2:$B$2047,D$3))/(SUMIFS('city centre offline'!$J$2:$J$2047,'city centre offline'!$A$2:$A$2047,$A48,'city centre offline'!$B$2:$B$2047,D$2))</f>
        <v>0.56897701019501901</v>
      </c>
      <c r="E48" s="6">
        <f>(SUMIFS('city centre offline'!$J$2:$J$2047,'overall city offline'!$A$2:$A$2047,$A48,'city centre offline'!$B$2:$B$2047,E$3)*SUMIFS('city centre offline'!$C$2:$C$2047,'city centre offline'!$A$2:$A$2047,$A48,'city centre offline'!$B$2:$B$2047,E$3))/(SUMIFS('city centre offline'!$J$2:$J$2047,'city centre offline'!$A$2:$A$2047,$A48,'city centre offline'!$B$2:$B$2047,E$2))</f>
        <v>2.3376126538025153E-2</v>
      </c>
      <c r="F48" s="6">
        <f>(SUMIFS('city centre offline'!$J$2:$J$2047,'overall city offline'!$A$2:$A$2047,$A48,'city centre offline'!$B$2:$B$2047,F$3)*SUMIFS('city centre offline'!$C$2:$C$2047,'city centre offline'!$A$2:$A$2047,$A48,'city centre offline'!$B$2:$B$2047,F$3))/(SUMIFS('city centre offline'!$J$2:$J$2047,'city centre offline'!$A$2:$A$2047,$A48,'city centre offline'!$B$2:$B$2047,F$2))</f>
        <v>8.3366355865149386E-2</v>
      </c>
      <c r="G48" s="6">
        <f>(SUMIFS('city centre offline'!$J$2:$J$2047,'overall city offline'!$A$2:$A$2047,$A48,'city centre offline'!$B$2:$B$2047,G$3)*SUMIFS('city centre offline'!$C$2:$C$2047,'city centre offline'!$A$2:$A$2047,$A48,'city centre offline'!$B$2:$B$2047,G$3))/(SUMIFS('city centre offline'!$J$2:$J$2047,'city centre offline'!$A$2:$A$2047,$A48,'city centre offline'!$B$2:$B$2047,G$2))</f>
        <v>0.18548807048187893</v>
      </c>
      <c r="H48" s="6">
        <f>(SUMIFS('city centre offline'!$J$2:$J$2047,'overall city offline'!$A$2:$A$2047,$A48,'city centre offline'!$B$2:$B$2047,H$3)*SUMIFS('city centre offline'!$C$2:$C$2047,'city centre offline'!$A$2:$A$2047,$A48,'city centre offline'!$B$2:$B$2047,H$3))/(SUMIFS('city centre offline'!$J$2:$J$2047,'city centre offline'!$A$2:$A$2047,$A48,'city centre offline'!$B$2:$B$2047,H$2))</f>
        <v>0.7267636809570468</v>
      </c>
      <c r="I48" s="6">
        <f>(SUMIFS('city centre offline'!$J$2:$J$2047,'overall city offline'!$A$2:$A$2047,$A48,'city centre offline'!$B$2:$B$2047,I$3)*SUMIFS('city centre offline'!$C$2:$C$2047,'city centre offline'!$A$2:$A$2047,$A48,'city centre offline'!$B$2:$B$2047,I$3))/(SUMIFS('city centre offline'!$J$2:$J$2047,'city centre offline'!$A$2:$A$2047,$A48,'city centre offline'!$B$2:$B$2047,I$2))</f>
        <v>1.0230439830437679</v>
      </c>
      <c r="J48" s="6">
        <f>(SUMIFS('city centre offline'!$J$2:$J$2047,'overall city offline'!$A$2:$A$2047,$A48,'city centre offline'!$B$2:$B$2047,J$3)*SUMIFS('city centre offline'!$C$2:$C$2047,'city centre offline'!$A$2:$A$2047,$A48,'city centre offline'!$B$2:$B$2047,J$3))/(SUMIFS('city centre offline'!$J$2:$J$2047,'city centre offline'!$A$2:$A$2047,$A48,'city centre offline'!$B$2:$B$2047,J$2))</f>
        <v>0.96014908432812829</v>
      </c>
      <c r="K48" s="6">
        <f>(SUMIFS('city centre offline'!$J$2:$J$2047,'overall city offline'!$A$2:$A$2047,$A48,'city centre offline'!$B$2:$B$2047,K$3)*SUMIFS('city centre offline'!$C$2:$C$2047,'city centre offline'!$A$2:$A$2047,$A48,'city centre offline'!$B$2:$B$2047,K$3))/(SUMIFS('city centre offline'!$J$2:$J$2047,'city centre offline'!$A$2:$A$2047,$A48,'city centre offline'!$B$2:$B$2047,K$2))</f>
        <v>0.87575866432536853</v>
      </c>
      <c r="L48" s="6">
        <f>(SUMIFS('city centre offline'!$J$2:$J$2047,'overall city offline'!$A$2:$A$2047,$A48,'city centre offline'!$B$2:$B$2047,L$3)*SUMIFS('city centre offline'!$C$2:$C$2047,'city centre offline'!$A$2:$A$2047,$A48,'city centre offline'!$B$2:$B$2047,L$3))/(SUMIFS('city centre offline'!$J$2:$J$2047,'city centre offline'!$A$2:$A$2047,$A48,'city centre offline'!$B$2:$B$2047,L$2))</f>
        <v>0.26154843219384344</v>
      </c>
      <c r="M48" s="6">
        <f>(SUMIFS('city centre offline'!$J$2:$J$2047,'overall city offline'!$A$2:$A$2047,$A48,'city centre offline'!$B$2:$B$2047,M$3)*SUMIFS('city centre offline'!$C$2:$C$2047,'city centre offline'!$A$2:$A$2047,$A48,'city centre offline'!$B$2:$B$2047,M$3))/(SUMIFS('city centre offline'!$J$2:$J$2047,'city centre offline'!$A$2:$A$2047,$A48,'city centre offline'!$B$2:$B$2047,M$2))</f>
        <v>0.88723620133799319</v>
      </c>
      <c r="N48" s="6">
        <f>(SUMIFS('city centre offline'!$J$2:$J$2047,'overall city offline'!$A$2:$A$2047,$A48,'city centre offline'!$B$2:$B$2047,N$3)*SUMIFS('city centre offline'!$C$2:$C$2047,'city centre offline'!$A$2:$A$2047,$A48,'city centre offline'!$B$2:$B$2047,N$3))/(SUMIFS('city centre offline'!$J$2:$J$2047,'city centre offline'!$A$2:$A$2047,$A48,'city centre offline'!$B$2:$B$2047,N$2))</f>
        <v>0.13712117581688221</v>
      </c>
      <c r="O48" s="6">
        <f>(SUMIFS('city centre offline'!$J$2:$J$2047,'overall city offline'!$A$2:$A$2047,$A48,'city centre offline'!$B$2:$B$2047,O$3)*SUMIFS('city centre offline'!$C$2:$C$2047,'city centre offline'!$A$2:$A$2047,$A48,'city centre offline'!$B$2:$B$2047,O$3))/(SUMIFS('city centre offline'!$J$2:$J$2047,'city centre offline'!$A$2:$A$2047,$A48,'city centre offline'!$B$2:$B$2047,O$2))</f>
        <v>0.12533337940898115</v>
      </c>
      <c r="P48" s="6">
        <f>(SUMIFS('city centre offline'!$J$2:$J$2047,'overall city offline'!$A$2:$A$2047,$A48,'city centre offline'!$B$2:$B$2047,P$3)*SUMIFS('city centre offline'!$C$2:$C$2047,'city centre offline'!$A$2:$A$2047,$A48,'city centre offline'!$B$2:$B$2047,P$3))/(SUMIFS('city centre offline'!$J$2:$J$2047,'city centre offline'!$A$2:$A$2047,$A48,'city centre offline'!$B$2:$B$2047,P$2))</f>
        <v>0.18862860011379645</v>
      </c>
      <c r="Q48" s="6">
        <f>(SUMIFS('city centre offline'!$J$2:$J$2047,'overall city offline'!$A$2:$A$2047,$A48,'city centre offline'!$B$2:$B$2047,Q$3)*SUMIFS('city centre offline'!$C$2:$C$2047,'city centre offline'!$A$2:$A$2047,$A48,'city centre offline'!$B$2:$B$2047,Q$3))/(SUMIFS('city centre offline'!$J$2:$J$2047,'city centre offline'!$A$2:$A$2047,$A48,'city centre offline'!$B$2:$B$2047,Q$2))</f>
        <v>0.53412737621812167</v>
      </c>
      <c r="R48" s="6">
        <f>(SUMIFS('city centre offline'!$J$2:$J$2047,'overall city offline'!$A$2:$A$2047,$A48,'city centre offline'!$B$2:$B$2047,R$3)*SUMIFS('city centre offline'!$C$2:$C$2047,'city centre offline'!$A$2:$A$2047,$A48,'city centre offline'!$B$2:$B$2047,R$3))/(SUMIFS('city centre offline'!$J$2:$J$2047,'city centre offline'!$A$2:$A$2047,$A48,'city centre offline'!$B$2:$B$2047,R$2))</f>
        <v>0.93896137031922</v>
      </c>
      <c r="S48" s="6">
        <f>(SUMIFS('city centre offline'!$J$2:$J$2047,'overall city offline'!$A$2:$A$2047,$A48,'city centre offline'!$B$2:$B$2047,S$3)*SUMIFS('city centre offline'!$C$2:$C$2047,'city centre offline'!$A$2:$A$2047,$A48,'city centre offline'!$B$2:$B$2047,S$3))/(SUMIFS('city centre offline'!$J$2:$J$2047,'city centre offline'!$A$2:$A$2047,$A48,'city centre offline'!$B$2:$B$2047,S$2))</f>
        <v>1.116872419329169</v>
      </c>
      <c r="T48" s="6">
        <f>(SUMIFS('city centre offline'!$J$2:$J$2047,'overall city offline'!$A$2:$A$2047,$A48,'city centre offline'!$B$2:$B$2047,T$3)*SUMIFS('city centre offline'!$C$2:$C$2047,'city centre offline'!$A$2:$A$2047,$A48,'city centre offline'!$B$2:$B$2047,T$3))/(SUMIFS('city centre offline'!$J$2:$J$2047,'city centre offline'!$A$2:$A$2047,$A48,'city centre offline'!$B$2:$B$2047,T$2))</f>
        <v>1.3050165026197527</v>
      </c>
      <c r="U48" s="6">
        <f>(SUMIFS('city centre offline'!$J$2:$J$2047,'overall city offline'!$A$2:$A$2047,$A48,'city centre offline'!$B$2:$B$2047,U$3)*SUMIFS('city centre offline'!$C$2:$C$2047,'city centre offline'!$A$2:$A$2047,$A48,'city centre offline'!$B$2:$B$2047,U$3))/(SUMIFS('city centre offline'!$J$2:$J$2047,'city centre offline'!$A$2:$A$2047,$A48,'city centre offline'!$B$2:$B$2047,U$2))</f>
        <v>1.3945008115987239</v>
      </c>
      <c r="V48" s="6">
        <f>(SUMIFS('city centre offline'!$J$2:$J$2047,'overall city offline'!$A$2:$A$2047,$A48,'city centre offline'!$B$2:$B$2047,V$3)*SUMIFS('city centre offline'!$C$2:$C$2047,'city centre offline'!$A$2:$A$2047,$A48,'city centre offline'!$B$2:$B$2047,V$3))/(SUMIFS('city centre offline'!$J$2:$J$2047,'city centre offline'!$A$2:$A$2047,$A48,'city centre offline'!$B$2:$B$2047,V$2))</f>
        <v>1.2842174286128138</v>
      </c>
    </row>
    <row r="49" spans="1:22" x14ac:dyDescent="0.25">
      <c r="A49" s="5" t="s">
        <v>52</v>
      </c>
      <c r="B49" s="6">
        <f>(SUMIFS('city centre offline'!$J$2:$J$2047,'overall city offline'!$A$2:$A$2047,$A49,'city centre offline'!$B$2:$B$2047,B$3)*SUMIFS('city centre offline'!$C$2:$C$2047,'city centre offline'!$A$2:$A$2047,$A49,'city centre offline'!$B$2:$B$2047,B$3))/(SUMIFS('city centre offline'!$J$2:$J$2047,'city centre offline'!$A$2:$A$2047,$A49,'city centre offline'!$B$2:$B$2047,B$2))</f>
        <v>0.97268765962563031</v>
      </c>
      <c r="C49" s="6">
        <f>(SUMIFS('city centre offline'!$J$2:$J$2047,'overall city offline'!$A$2:$A$2047,$A49,'city centre offline'!$B$2:$B$2047,C$3)*SUMIFS('city centre offline'!$C$2:$C$2047,'city centre offline'!$A$2:$A$2047,$A49,'city centre offline'!$B$2:$B$2047,C$3))/(SUMIFS('city centre offline'!$J$2:$J$2047,'city centre offline'!$A$2:$A$2047,$A49,'city centre offline'!$B$2:$B$2047,C$2))</f>
        <v>1.0422957556574064</v>
      </c>
      <c r="D49" s="6">
        <f>(SUMIFS('city centre offline'!$J$2:$J$2047,'overall city offline'!$A$2:$A$2047,$A49,'city centre offline'!$B$2:$B$2047,D$3)*SUMIFS('city centre offline'!$C$2:$C$2047,'city centre offline'!$A$2:$A$2047,$A49,'city centre offline'!$B$2:$B$2047,D$3))/(SUMIFS('city centre offline'!$J$2:$J$2047,'city centre offline'!$A$2:$A$2047,$A49,'city centre offline'!$B$2:$B$2047,D$2))</f>
        <v>0.60300218674461881</v>
      </c>
      <c r="E49" s="6">
        <f>(SUMIFS('city centre offline'!$J$2:$J$2047,'overall city offline'!$A$2:$A$2047,$A49,'city centre offline'!$B$2:$B$2047,E$3)*SUMIFS('city centre offline'!$C$2:$C$2047,'city centre offline'!$A$2:$A$2047,$A49,'city centre offline'!$B$2:$B$2047,E$3))/(SUMIFS('city centre offline'!$J$2:$J$2047,'city centre offline'!$A$2:$A$2047,$A49,'city centre offline'!$B$2:$B$2047,E$2))</f>
        <v>3.792683615463172E-3</v>
      </c>
      <c r="F49" s="6">
        <f>(SUMIFS('city centre offline'!$J$2:$J$2047,'overall city offline'!$A$2:$A$2047,$A49,'city centre offline'!$B$2:$B$2047,F$3)*SUMIFS('city centre offline'!$C$2:$C$2047,'city centre offline'!$A$2:$A$2047,$A49,'city centre offline'!$B$2:$B$2047,F$3))/(SUMIFS('city centre offline'!$J$2:$J$2047,'city centre offline'!$A$2:$A$2047,$A49,'city centre offline'!$B$2:$B$2047,F$2))</f>
        <v>1.1526861286167471E-2</v>
      </c>
      <c r="G49" s="6">
        <f>(SUMIFS('city centre offline'!$J$2:$J$2047,'overall city offline'!$A$2:$A$2047,$A49,'city centre offline'!$B$2:$B$2047,G$3)*SUMIFS('city centre offline'!$C$2:$C$2047,'city centre offline'!$A$2:$A$2047,$A49,'city centre offline'!$B$2:$B$2047,G$3))/(SUMIFS('city centre offline'!$J$2:$J$2047,'city centre offline'!$A$2:$A$2047,$A49,'city centre offline'!$B$2:$B$2047,G$2))</f>
        <v>0.22016511544094297</v>
      </c>
      <c r="H49" s="6">
        <f>(SUMIFS('city centre offline'!$J$2:$J$2047,'overall city offline'!$A$2:$A$2047,$A49,'city centre offline'!$B$2:$B$2047,H$3)*SUMIFS('city centre offline'!$C$2:$C$2047,'city centre offline'!$A$2:$A$2047,$A49,'city centre offline'!$B$2:$B$2047,H$3))/(SUMIFS('city centre offline'!$J$2:$J$2047,'city centre offline'!$A$2:$A$2047,$A49,'city centre offline'!$B$2:$B$2047,H$2))</f>
        <v>0.52660158429151416</v>
      </c>
      <c r="I49" s="6">
        <f>(SUMIFS('city centre offline'!$J$2:$J$2047,'overall city offline'!$A$2:$A$2047,$A49,'city centre offline'!$B$2:$B$2047,I$3)*SUMIFS('city centre offline'!$C$2:$C$2047,'city centre offline'!$A$2:$A$2047,$A49,'city centre offline'!$B$2:$B$2047,I$3))/(SUMIFS('city centre offline'!$J$2:$J$2047,'city centre offline'!$A$2:$A$2047,$A49,'city centre offline'!$B$2:$B$2047,I$2))</f>
        <v>0.74098374153407742</v>
      </c>
      <c r="J49" s="6">
        <f>(SUMIFS('city centre offline'!$J$2:$J$2047,'overall city offline'!$A$2:$A$2047,$A49,'city centre offline'!$B$2:$B$2047,J$3)*SUMIFS('city centre offline'!$C$2:$C$2047,'city centre offline'!$A$2:$A$2047,$A49,'city centre offline'!$B$2:$B$2047,J$3))/(SUMIFS('city centre offline'!$J$2:$J$2047,'city centre offline'!$A$2:$A$2047,$A49,'city centre offline'!$B$2:$B$2047,J$2))</f>
        <v>0.66140889123986324</v>
      </c>
      <c r="K49" s="6">
        <f>(SUMIFS('city centre offline'!$J$2:$J$2047,'overall city offline'!$A$2:$A$2047,$A49,'city centre offline'!$B$2:$B$2047,K$3)*SUMIFS('city centre offline'!$C$2:$C$2047,'city centre offline'!$A$2:$A$2047,$A49,'city centre offline'!$B$2:$B$2047,K$3))/(SUMIFS('city centre offline'!$J$2:$J$2047,'city centre offline'!$A$2:$A$2047,$A49,'city centre offline'!$B$2:$B$2047,K$2))</f>
        <v>0.6639180584819766</v>
      </c>
      <c r="L49" s="6">
        <f>(SUMIFS('city centre offline'!$J$2:$J$2047,'overall city offline'!$A$2:$A$2047,$A49,'city centre offline'!$B$2:$B$2047,L$3)*SUMIFS('city centre offline'!$C$2:$C$2047,'city centre offline'!$A$2:$A$2047,$A49,'city centre offline'!$B$2:$B$2047,L$3))/(SUMIFS('city centre offline'!$J$2:$J$2047,'city centre offline'!$A$2:$A$2047,$A49,'city centre offline'!$B$2:$B$2047,L$2))</f>
        <v>0.319542380373944</v>
      </c>
      <c r="M49" s="6">
        <f>(SUMIFS('city centre offline'!$J$2:$J$2047,'overall city offline'!$A$2:$A$2047,$A49,'city centre offline'!$B$2:$B$2047,M$3)*SUMIFS('city centre offline'!$C$2:$C$2047,'city centre offline'!$A$2:$A$2047,$A49,'city centre offline'!$B$2:$B$2047,M$3))/(SUMIFS('city centre offline'!$J$2:$J$2047,'city centre offline'!$A$2:$A$2047,$A49,'city centre offline'!$B$2:$B$2047,M$2))</f>
        <v>0.56229166342109194</v>
      </c>
      <c r="N49" s="6">
        <f>(SUMIFS('city centre offline'!$J$2:$J$2047,'overall city offline'!$A$2:$A$2047,$A49,'city centre offline'!$B$2:$B$2047,N$3)*SUMIFS('city centre offline'!$C$2:$C$2047,'city centre offline'!$A$2:$A$2047,$A49,'city centre offline'!$B$2:$B$2047,N$3))/(SUMIFS('city centre offline'!$J$2:$J$2047,'city centre offline'!$A$2:$A$2047,$A49,'city centre offline'!$B$2:$B$2047,N$2))</f>
        <v>0.19177680122154653</v>
      </c>
      <c r="O49" s="6">
        <f>(SUMIFS('city centre offline'!$J$2:$J$2047,'overall city offline'!$A$2:$A$2047,$A49,'city centre offline'!$B$2:$B$2047,O$3)*SUMIFS('city centre offline'!$C$2:$C$2047,'city centre offline'!$A$2:$A$2047,$A49,'city centre offline'!$B$2:$B$2047,O$3))/(SUMIFS('city centre offline'!$J$2:$J$2047,'city centre offline'!$A$2:$A$2047,$A49,'city centre offline'!$B$2:$B$2047,O$2))</f>
        <v>0.1662490515328649</v>
      </c>
      <c r="P49" s="6">
        <f>(SUMIFS('city centre offline'!$J$2:$J$2047,'overall city offline'!$A$2:$A$2047,$A49,'city centre offline'!$B$2:$B$2047,P$3)*SUMIFS('city centre offline'!$C$2:$C$2047,'city centre offline'!$A$2:$A$2047,$A49,'city centre offline'!$B$2:$B$2047,P$3))/(SUMIFS('city centre offline'!$J$2:$J$2047,'city centre offline'!$A$2:$A$2047,$A49,'city centre offline'!$B$2:$B$2047,P$2))</f>
        <v>0.2236997833495197</v>
      </c>
      <c r="Q49" s="6">
        <f>(SUMIFS('city centre offline'!$J$2:$J$2047,'overall city offline'!$A$2:$A$2047,$A49,'city centre offline'!$B$2:$B$2047,Q$3)*SUMIFS('city centre offline'!$C$2:$C$2047,'city centre offline'!$A$2:$A$2047,$A49,'city centre offline'!$B$2:$B$2047,Q$3))/(SUMIFS('city centre offline'!$J$2:$J$2047,'city centre offline'!$A$2:$A$2047,$A49,'city centre offline'!$B$2:$B$2047,Q$2))</f>
        <v>0.45373980814513637</v>
      </c>
      <c r="R49" s="6">
        <f>(SUMIFS('city centre offline'!$J$2:$J$2047,'overall city offline'!$A$2:$A$2047,$A49,'city centre offline'!$B$2:$B$2047,R$3)*SUMIFS('city centre offline'!$C$2:$C$2047,'city centre offline'!$A$2:$A$2047,$A49,'city centre offline'!$B$2:$B$2047,R$3))/(SUMIFS('city centre offline'!$J$2:$J$2047,'city centre offline'!$A$2:$A$2047,$A49,'city centre offline'!$B$2:$B$2047,R$2))</f>
        <v>0.65868857428455785</v>
      </c>
      <c r="S49" s="6">
        <f>(SUMIFS('city centre offline'!$J$2:$J$2047,'overall city offline'!$A$2:$A$2047,$A49,'city centre offline'!$B$2:$B$2047,S$3)*SUMIFS('city centre offline'!$C$2:$C$2047,'city centre offline'!$A$2:$A$2047,$A49,'city centre offline'!$B$2:$B$2047,S$3))/(SUMIFS('city centre offline'!$J$2:$J$2047,'city centre offline'!$A$2:$A$2047,$A49,'city centre offline'!$B$2:$B$2047,S$2))</f>
        <v>0.69084650200414555</v>
      </c>
      <c r="T49" s="6">
        <f>(SUMIFS('city centre offline'!$J$2:$J$2047,'overall city offline'!$A$2:$A$2047,$A49,'city centre offline'!$B$2:$B$2047,T$3)*SUMIFS('city centre offline'!$C$2:$C$2047,'city centre offline'!$A$2:$A$2047,$A49,'city centre offline'!$B$2:$B$2047,T$3))/(SUMIFS('city centre offline'!$J$2:$J$2047,'city centre offline'!$A$2:$A$2047,$A49,'city centre offline'!$B$2:$B$2047,T$2))</f>
        <v>0.92343443616240861</v>
      </c>
      <c r="U49" s="6">
        <f>(SUMIFS('city centre offline'!$J$2:$J$2047,'overall city offline'!$A$2:$A$2047,$A49,'city centre offline'!$B$2:$B$2047,U$3)*SUMIFS('city centre offline'!$C$2:$C$2047,'city centre offline'!$A$2:$A$2047,$A49,'city centre offline'!$B$2:$B$2047,U$3))/(SUMIFS('city centre offline'!$J$2:$J$2047,'city centre offline'!$A$2:$A$2047,$A49,'city centre offline'!$B$2:$B$2047,U$2))</f>
        <v>0.98118145430992476</v>
      </c>
      <c r="V49" s="6">
        <f>(SUMIFS('city centre offline'!$J$2:$J$2047,'overall city offline'!$A$2:$A$2047,$A49,'city centre offline'!$B$2:$B$2047,V$3)*SUMIFS('city centre offline'!$C$2:$C$2047,'city centre offline'!$A$2:$A$2047,$A49,'city centre offline'!$B$2:$B$2047,V$3))/(SUMIFS('city centre offline'!$J$2:$J$2047,'city centre offline'!$A$2:$A$2047,$A49,'city centre offline'!$B$2:$B$2047,V$2))</f>
        <v>0.9021412961224925</v>
      </c>
    </row>
    <row r="50" spans="1:22" x14ac:dyDescent="0.25">
      <c r="A50" s="5" t="s">
        <v>53</v>
      </c>
      <c r="B50" s="6">
        <f>(SUMIFS('city centre offline'!$J$2:$J$2047,'overall city offline'!$A$2:$A$2047,$A50,'city centre offline'!$B$2:$B$2047,B$3)*SUMIFS('city centre offline'!$C$2:$C$2047,'city centre offline'!$A$2:$A$2047,$A50,'city centre offline'!$B$2:$B$2047,B$3))/(SUMIFS('city centre offline'!$J$2:$J$2047,'city centre offline'!$A$2:$A$2047,$A50,'city centre offline'!$B$2:$B$2047,B$2))</f>
        <v>0.94458052290818784</v>
      </c>
      <c r="C50" s="6">
        <f>(SUMIFS('city centre offline'!$J$2:$J$2047,'overall city offline'!$A$2:$A$2047,$A50,'city centre offline'!$B$2:$B$2047,C$3)*SUMIFS('city centre offline'!$C$2:$C$2047,'city centre offline'!$A$2:$A$2047,$A50,'city centre offline'!$B$2:$B$2047,C$3))/(SUMIFS('city centre offline'!$J$2:$J$2047,'city centre offline'!$A$2:$A$2047,$A50,'city centre offline'!$B$2:$B$2047,C$2))</f>
        <v>0.93745260083414461</v>
      </c>
      <c r="D50" s="6">
        <f>(SUMIFS('city centre offline'!$J$2:$J$2047,'overall city offline'!$A$2:$A$2047,$A50,'city centre offline'!$B$2:$B$2047,D$3)*SUMIFS('city centre offline'!$C$2:$C$2047,'city centre offline'!$A$2:$A$2047,$A50,'city centre offline'!$B$2:$B$2047,D$3))/(SUMIFS('city centre offline'!$J$2:$J$2047,'city centre offline'!$A$2:$A$2047,$A50,'city centre offline'!$B$2:$B$2047,D$2))</f>
        <v>0.57283352855310576</v>
      </c>
      <c r="E50" s="6">
        <f>(SUMIFS('city centre offline'!$J$2:$J$2047,'overall city offline'!$A$2:$A$2047,$A50,'city centre offline'!$B$2:$B$2047,E$3)*SUMIFS('city centre offline'!$C$2:$C$2047,'city centre offline'!$A$2:$A$2047,$A50,'city centre offline'!$B$2:$B$2047,E$3))/(SUMIFS('city centre offline'!$J$2:$J$2047,'city centre offline'!$A$2:$A$2047,$A50,'city centre offline'!$B$2:$B$2047,E$2))</f>
        <v>3.5636512445688807E-2</v>
      </c>
      <c r="F50" s="6">
        <f>(SUMIFS('city centre offline'!$J$2:$J$2047,'overall city offline'!$A$2:$A$2047,$A50,'city centre offline'!$B$2:$B$2047,F$3)*SUMIFS('city centre offline'!$C$2:$C$2047,'city centre offline'!$A$2:$A$2047,$A50,'city centre offline'!$B$2:$B$2047,F$3))/(SUMIFS('city centre offline'!$J$2:$J$2047,'city centre offline'!$A$2:$A$2047,$A50,'city centre offline'!$B$2:$B$2047,F$2))</f>
        <v>7.5317448236604911E-2</v>
      </c>
      <c r="G50" s="6">
        <f>(SUMIFS('city centre offline'!$J$2:$J$2047,'overall city offline'!$A$2:$A$2047,$A50,'city centre offline'!$B$2:$B$2047,G$3)*SUMIFS('city centre offline'!$C$2:$C$2047,'city centre offline'!$A$2:$A$2047,$A50,'city centre offline'!$B$2:$B$2047,G$3))/(SUMIFS('city centre offline'!$J$2:$J$2047,'city centre offline'!$A$2:$A$2047,$A50,'city centre offline'!$B$2:$B$2047,G$2))</f>
        <v>0.17732753561906706</v>
      </c>
      <c r="H50" s="6">
        <f>(SUMIFS('city centre offline'!$J$2:$J$2047,'overall city offline'!$A$2:$A$2047,$A50,'city centre offline'!$B$2:$B$2047,H$3)*SUMIFS('city centre offline'!$C$2:$C$2047,'city centre offline'!$A$2:$A$2047,$A50,'city centre offline'!$B$2:$B$2047,H$3))/(SUMIFS('city centre offline'!$J$2:$J$2047,'city centre offline'!$A$2:$A$2047,$A50,'city centre offline'!$B$2:$B$2047,H$2))</f>
        <v>0.63976861477840041</v>
      </c>
      <c r="I50" s="6">
        <f>(SUMIFS('city centre offline'!$J$2:$J$2047,'overall city offline'!$A$2:$A$2047,$A50,'city centre offline'!$B$2:$B$2047,I$3)*SUMIFS('city centre offline'!$C$2:$C$2047,'city centre offline'!$A$2:$A$2047,$A50,'city centre offline'!$B$2:$B$2047,I$3))/(SUMIFS('city centre offline'!$J$2:$J$2047,'city centre offline'!$A$2:$A$2047,$A50,'city centre offline'!$B$2:$B$2047,I$2))</f>
        <v>0.85505226903616083</v>
      </c>
      <c r="J50" s="6">
        <f>(SUMIFS('city centre offline'!$J$2:$J$2047,'overall city offline'!$A$2:$A$2047,$A50,'city centre offline'!$B$2:$B$2047,J$3)*SUMIFS('city centre offline'!$C$2:$C$2047,'city centre offline'!$A$2:$A$2047,$A50,'city centre offline'!$B$2:$B$2047,J$3))/(SUMIFS('city centre offline'!$J$2:$J$2047,'city centre offline'!$A$2:$A$2047,$A50,'city centre offline'!$B$2:$B$2047,J$2))</f>
        <v>0.68574905492392735</v>
      </c>
      <c r="K50" s="6">
        <f>(SUMIFS('city centre offline'!$J$2:$J$2047,'overall city offline'!$A$2:$A$2047,$A50,'city centre offline'!$B$2:$B$2047,K$3)*SUMIFS('city centre offline'!$C$2:$C$2047,'city centre offline'!$A$2:$A$2047,$A50,'city centre offline'!$B$2:$B$2047,K$3))/(SUMIFS('city centre offline'!$J$2:$J$2047,'city centre offline'!$A$2:$A$2047,$A50,'city centre offline'!$B$2:$B$2047,K$2))</f>
        <v>0.63359211063035792</v>
      </c>
      <c r="L50" s="6">
        <f>(SUMIFS('city centre offline'!$J$2:$J$2047,'overall city offline'!$A$2:$A$2047,$A50,'city centre offline'!$B$2:$B$2047,L$3)*SUMIFS('city centre offline'!$C$2:$C$2047,'city centre offline'!$A$2:$A$2047,$A50,'city centre offline'!$B$2:$B$2047,L$3))/(SUMIFS('city centre offline'!$J$2:$J$2047,'city centre offline'!$A$2:$A$2047,$A50,'city centre offline'!$B$2:$B$2047,L$2))</f>
        <v>0.26512244201291391</v>
      </c>
      <c r="M50" s="6">
        <f>(SUMIFS('city centre offline'!$J$2:$J$2047,'overall city offline'!$A$2:$A$2047,$A50,'city centre offline'!$B$2:$B$2047,M$3)*SUMIFS('city centre offline'!$C$2:$C$2047,'city centre offline'!$A$2:$A$2047,$A50,'city centre offline'!$B$2:$B$2047,M$3))/(SUMIFS('city centre offline'!$J$2:$J$2047,'city centre offline'!$A$2:$A$2047,$A50,'city centre offline'!$B$2:$B$2047,M$2))</f>
        <v>0.38208562395582107</v>
      </c>
      <c r="N50" s="6">
        <f>(SUMIFS('city centre offline'!$J$2:$J$2047,'overall city offline'!$A$2:$A$2047,$A50,'city centre offline'!$B$2:$B$2047,N$3)*SUMIFS('city centre offline'!$C$2:$C$2047,'city centre offline'!$A$2:$A$2047,$A50,'city centre offline'!$B$2:$B$2047,N$3))/(SUMIFS('city centre offline'!$J$2:$J$2047,'city centre offline'!$A$2:$A$2047,$A50,'city centre offline'!$B$2:$B$2047,N$2))</f>
        <v>0.12769875788142826</v>
      </c>
      <c r="O50" s="6">
        <f>(SUMIFS('city centre offline'!$J$2:$J$2047,'overall city offline'!$A$2:$A$2047,$A50,'city centre offline'!$B$2:$B$2047,O$3)*SUMIFS('city centre offline'!$C$2:$C$2047,'city centre offline'!$A$2:$A$2047,$A50,'city centre offline'!$B$2:$B$2047,O$3))/(SUMIFS('city centre offline'!$J$2:$J$2047,'city centre offline'!$A$2:$A$2047,$A50,'city centre offline'!$B$2:$B$2047,O$2))</f>
        <v>0.11990744040329364</v>
      </c>
      <c r="P50" s="6">
        <f>(SUMIFS('city centre offline'!$J$2:$J$2047,'overall city offline'!$A$2:$A$2047,$A50,'city centre offline'!$B$2:$B$2047,P$3)*SUMIFS('city centre offline'!$C$2:$C$2047,'city centre offline'!$A$2:$A$2047,$A50,'city centre offline'!$B$2:$B$2047,P$3))/(SUMIFS('city centre offline'!$J$2:$J$2047,'city centre offline'!$A$2:$A$2047,$A50,'city centre offline'!$B$2:$B$2047,P$2))</f>
        <v>0.17164583755367849</v>
      </c>
      <c r="Q50" s="6">
        <f>(SUMIFS('city centre offline'!$J$2:$J$2047,'overall city offline'!$A$2:$A$2047,$A50,'city centre offline'!$B$2:$B$2047,Q$3)*SUMIFS('city centre offline'!$C$2:$C$2047,'city centre offline'!$A$2:$A$2047,$A50,'city centre offline'!$B$2:$B$2047,Q$3))/(SUMIFS('city centre offline'!$J$2:$J$2047,'city centre offline'!$A$2:$A$2047,$A50,'city centre offline'!$B$2:$B$2047,Q$2))</f>
        <v>0.43082259399571377</v>
      </c>
      <c r="R50" s="6">
        <f>(SUMIFS('city centre offline'!$J$2:$J$2047,'overall city offline'!$A$2:$A$2047,$A50,'city centre offline'!$B$2:$B$2047,R$3)*SUMIFS('city centre offline'!$C$2:$C$2047,'city centre offline'!$A$2:$A$2047,$A50,'city centre offline'!$B$2:$B$2047,R$3))/(SUMIFS('city centre offline'!$J$2:$J$2047,'city centre offline'!$A$2:$A$2047,$A50,'city centre offline'!$B$2:$B$2047,R$2))</f>
        <v>0.83681250117656514</v>
      </c>
      <c r="S50" s="6">
        <f>(SUMIFS('city centre offline'!$J$2:$J$2047,'overall city offline'!$A$2:$A$2047,$A50,'city centre offline'!$B$2:$B$2047,S$3)*SUMIFS('city centre offline'!$C$2:$C$2047,'city centre offline'!$A$2:$A$2047,$A50,'city centre offline'!$B$2:$B$2047,S$3))/(SUMIFS('city centre offline'!$J$2:$J$2047,'city centre offline'!$A$2:$A$2047,$A50,'city centre offline'!$B$2:$B$2047,S$2))</f>
        <v>0.98364351880385936</v>
      </c>
      <c r="T50" s="6">
        <f>(SUMIFS('city centre offline'!$J$2:$J$2047,'overall city offline'!$A$2:$A$2047,$A50,'city centre offline'!$B$2:$B$2047,T$3)*SUMIFS('city centre offline'!$C$2:$C$2047,'city centre offline'!$A$2:$A$2047,$A50,'city centre offline'!$B$2:$B$2047,T$3))/(SUMIFS('city centre offline'!$J$2:$J$2047,'city centre offline'!$A$2:$A$2047,$A50,'city centre offline'!$B$2:$B$2047,T$2))</f>
        <v>1.2132400563472785</v>
      </c>
      <c r="U50" s="6">
        <f>(SUMIFS('city centre offline'!$J$2:$J$2047,'overall city offline'!$A$2:$A$2047,$A50,'city centre offline'!$B$2:$B$2047,U$3)*SUMIFS('city centre offline'!$C$2:$C$2047,'city centre offline'!$A$2:$A$2047,$A50,'city centre offline'!$B$2:$B$2047,U$3))/(SUMIFS('city centre offline'!$J$2:$J$2047,'city centre offline'!$A$2:$A$2047,$A50,'city centre offline'!$B$2:$B$2047,U$2))</f>
        <v>1.3227839169496329</v>
      </c>
      <c r="V50" s="6">
        <f>(SUMIFS('city centre offline'!$J$2:$J$2047,'overall city offline'!$A$2:$A$2047,$A50,'city centre offline'!$B$2:$B$2047,V$3)*SUMIFS('city centre offline'!$C$2:$C$2047,'city centre offline'!$A$2:$A$2047,$A50,'city centre offline'!$B$2:$B$2047,V$3))/(SUMIFS('city centre offline'!$J$2:$J$2047,'city centre offline'!$A$2:$A$2047,$A50,'city centre offline'!$B$2:$B$2047,V$2))</f>
        <v>1.1976802022724986</v>
      </c>
    </row>
    <row r="51" spans="1:22" x14ac:dyDescent="0.25">
      <c r="A51" s="5" t="s">
        <v>54</v>
      </c>
      <c r="B51" s="6">
        <f>(SUMIFS('city centre offline'!$J$2:$J$2047,'overall city offline'!$A$2:$A$2047,$A51,'city centre offline'!$B$2:$B$2047,B$3)*SUMIFS('city centre offline'!$C$2:$C$2047,'city centre offline'!$A$2:$A$2047,$A51,'city centre offline'!$B$2:$B$2047,B$3))/(SUMIFS('city centre offline'!$J$2:$J$2047,'city centre offline'!$A$2:$A$2047,$A51,'city centre offline'!$B$2:$B$2047,B$2))</f>
        <v>0.92588426380779021</v>
      </c>
      <c r="C51" s="6">
        <f>(SUMIFS('city centre offline'!$J$2:$J$2047,'overall city offline'!$A$2:$A$2047,$A51,'city centre offline'!$B$2:$B$2047,C$3)*SUMIFS('city centre offline'!$C$2:$C$2047,'city centre offline'!$A$2:$A$2047,$A51,'city centre offline'!$B$2:$B$2047,C$3))/(SUMIFS('city centre offline'!$J$2:$J$2047,'city centre offline'!$A$2:$A$2047,$A51,'city centre offline'!$B$2:$B$2047,C$2))</f>
        <v>0.8932732366219569</v>
      </c>
      <c r="D51" s="6">
        <f>(SUMIFS('city centre offline'!$J$2:$J$2047,'overall city offline'!$A$2:$A$2047,$A51,'city centre offline'!$B$2:$B$2047,D$3)*SUMIFS('city centre offline'!$C$2:$C$2047,'city centre offline'!$A$2:$A$2047,$A51,'city centre offline'!$B$2:$B$2047,D$3))/(SUMIFS('city centre offline'!$J$2:$J$2047,'city centre offline'!$A$2:$A$2047,$A51,'city centre offline'!$B$2:$B$2047,D$2))</f>
        <v>0.47757870659317997</v>
      </c>
      <c r="E51" s="6">
        <f>(SUMIFS('city centre offline'!$J$2:$J$2047,'overall city offline'!$A$2:$A$2047,$A51,'city centre offline'!$B$2:$B$2047,E$3)*SUMIFS('city centre offline'!$C$2:$C$2047,'city centre offline'!$A$2:$A$2047,$A51,'city centre offline'!$B$2:$B$2047,E$3))/(SUMIFS('city centre offline'!$J$2:$J$2047,'city centre offline'!$A$2:$A$2047,$A51,'city centre offline'!$B$2:$B$2047,E$2))</f>
        <v>1.1503704679463458E-2</v>
      </c>
      <c r="F51" s="6">
        <f>(SUMIFS('city centre offline'!$J$2:$J$2047,'overall city offline'!$A$2:$A$2047,$A51,'city centre offline'!$B$2:$B$2047,F$3)*SUMIFS('city centre offline'!$C$2:$C$2047,'city centre offline'!$A$2:$A$2047,$A51,'city centre offline'!$B$2:$B$2047,F$3))/(SUMIFS('city centre offline'!$J$2:$J$2047,'city centre offline'!$A$2:$A$2047,$A51,'city centre offline'!$B$2:$B$2047,F$2))</f>
        <v>2.2725618826009059E-2</v>
      </c>
      <c r="G51" s="6">
        <f>(SUMIFS('city centre offline'!$J$2:$J$2047,'overall city offline'!$A$2:$A$2047,$A51,'city centre offline'!$B$2:$B$2047,G$3)*SUMIFS('city centre offline'!$C$2:$C$2047,'city centre offline'!$A$2:$A$2047,$A51,'city centre offline'!$B$2:$B$2047,G$3))/(SUMIFS('city centre offline'!$J$2:$J$2047,'city centre offline'!$A$2:$A$2047,$A51,'city centre offline'!$B$2:$B$2047,G$2))</f>
        <v>7.1719593473840756E-2</v>
      </c>
      <c r="H51" s="6">
        <f>(SUMIFS('city centre offline'!$J$2:$J$2047,'overall city offline'!$A$2:$A$2047,$A51,'city centre offline'!$B$2:$B$2047,H$3)*SUMIFS('city centre offline'!$C$2:$C$2047,'city centre offline'!$A$2:$A$2047,$A51,'city centre offline'!$B$2:$B$2047,H$3))/(SUMIFS('city centre offline'!$J$2:$J$2047,'city centre offline'!$A$2:$A$2047,$A51,'city centre offline'!$B$2:$B$2047,H$2))</f>
        <v>0.32625704585739607</v>
      </c>
      <c r="I51" s="6">
        <f>(SUMIFS('city centre offline'!$J$2:$J$2047,'overall city offline'!$A$2:$A$2047,$A51,'city centre offline'!$B$2:$B$2047,I$3)*SUMIFS('city centre offline'!$C$2:$C$2047,'city centre offline'!$A$2:$A$2047,$A51,'city centre offline'!$B$2:$B$2047,I$3))/(SUMIFS('city centre offline'!$J$2:$J$2047,'city centre offline'!$A$2:$A$2047,$A51,'city centre offline'!$B$2:$B$2047,I$2))</f>
        <v>0.57015346425703606</v>
      </c>
      <c r="J51" s="6">
        <f>(SUMIFS('city centre offline'!$J$2:$J$2047,'overall city offline'!$A$2:$A$2047,$A51,'city centre offline'!$B$2:$B$2047,J$3)*SUMIFS('city centre offline'!$C$2:$C$2047,'city centre offline'!$A$2:$A$2047,$A51,'city centre offline'!$B$2:$B$2047,J$3))/(SUMIFS('city centre offline'!$J$2:$J$2047,'city centre offline'!$A$2:$A$2047,$A51,'city centre offline'!$B$2:$B$2047,J$2))</f>
        <v>0.55466182662414876</v>
      </c>
      <c r="K51" s="6">
        <f>(SUMIFS('city centre offline'!$J$2:$J$2047,'overall city offline'!$A$2:$A$2047,$A51,'city centre offline'!$B$2:$B$2047,K$3)*SUMIFS('city centre offline'!$C$2:$C$2047,'city centre offline'!$A$2:$A$2047,$A51,'city centre offline'!$B$2:$B$2047,K$3))/(SUMIFS('city centre offline'!$J$2:$J$2047,'city centre offline'!$A$2:$A$2047,$A51,'city centre offline'!$B$2:$B$2047,K$2))</f>
        <v>0.60326503817465194</v>
      </c>
      <c r="L51" s="6">
        <f>(SUMIFS('city centre offline'!$J$2:$J$2047,'overall city offline'!$A$2:$A$2047,$A51,'city centre offline'!$B$2:$B$2047,L$3)*SUMIFS('city centre offline'!$C$2:$C$2047,'city centre offline'!$A$2:$A$2047,$A51,'city centre offline'!$B$2:$B$2047,L$3))/(SUMIFS('city centre offline'!$J$2:$J$2047,'city centre offline'!$A$2:$A$2047,$A51,'city centre offline'!$B$2:$B$2047,L$2))</f>
        <v>0.16837541347708487</v>
      </c>
      <c r="M51" s="6">
        <f>(SUMIFS('city centre offline'!$J$2:$J$2047,'overall city offline'!$A$2:$A$2047,$A51,'city centre offline'!$B$2:$B$2047,M$3)*SUMIFS('city centre offline'!$C$2:$C$2047,'city centre offline'!$A$2:$A$2047,$A51,'city centre offline'!$B$2:$B$2047,M$3))/(SUMIFS('city centre offline'!$J$2:$J$2047,'city centre offline'!$A$2:$A$2047,$A51,'city centre offline'!$B$2:$B$2047,M$2))</f>
        <v>0.43049524081408508</v>
      </c>
      <c r="N51" s="6">
        <f>(SUMIFS('city centre offline'!$J$2:$J$2047,'overall city offline'!$A$2:$A$2047,$A51,'city centre offline'!$B$2:$B$2047,N$3)*SUMIFS('city centre offline'!$C$2:$C$2047,'city centre offline'!$A$2:$A$2047,$A51,'city centre offline'!$B$2:$B$2047,N$3))/(SUMIFS('city centre offline'!$J$2:$J$2047,'city centre offline'!$A$2:$A$2047,$A51,'city centre offline'!$B$2:$B$2047,N$2))</f>
        <v>6.0160274092182761E-2</v>
      </c>
      <c r="O51" s="6">
        <f>(SUMIFS('city centre offline'!$J$2:$J$2047,'overall city offline'!$A$2:$A$2047,$A51,'city centre offline'!$B$2:$B$2047,O$3)*SUMIFS('city centre offline'!$C$2:$C$2047,'city centre offline'!$A$2:$A$2047,$A51,'city centre offline'!$B$2:$B$2047,O$3))/(SUMIFS('city centre offline'!$J$2:$J$2047,'city centre offline'!$A$2:$A$2047,$A51,'city centre offline'!$B$2:$B$2047,O$2))</f>
        <v>6.042782270270252E-2</v>
      </c>
      <c r="P51" s="6">
        <f>(SUMIFS('city centre offline'!$J$2:$J$2047,'overall city offline'!$A$2:$A$2047,$A51,'city centre offline'!$B$2:$B$2047,P$3)*SUMIFS('city centre offline'!$C$2:$C$2047,'city centre offline'!$A$2:$A$2047,$A51,'city centre offline'!$B$2:$B$2047,P$3))/(SUMIFS('city centre offline'!$J$2:$J$2047,'city centre offline'!$A$2:$A$2047,$A51,'city centre offline'!$B$2:$B$2047,P$2))</f>
        <v>8.372675588421305E-2</v>
      </c>
      <c r="Q51" s="6">
        <f>(SUMIFS('city centre offline'!$J$2:$J$2047,'overall city offline'!$A$2:$A$2047,$A51,'city centre offline'!$B$2:$B$2047,Q$3)*SUMIFS('city centre offline'!$C$2:$C$2047,'city centre offline'!$A$2:$A$2047,$A51,'city centre offline'!$B$2:$B$2047,Q$3))/(SUMIFS('city centre offline'!$J$2:$J$2047,'city centre offline'!$A$2:$A$2047,$A51,'city centre offline'!$B$2:$B$2047,Q$2))</f>
        <v>0.27012566539163718</v>
      </c>
      <c r="R51" s="6">
        <f>(SUMIFS('city centre offline'!$J$2:$J$2047,'overall city offline'!$A$2:$A$2047,$A51,'city centre offline'!$B$2:$B$2047,R$3)*SUMIFS('city centre offline'!$C$2:$C$2047,'city centre offline'!$A$2:$A$2047,$A51,'city centre offline'!$B$2:$B$2047,R$3))/(SUMIFS('city centre offline'!$J$2:$J$2047,'city centre offline'!$A$2:$A$2047,$A51,'city centre offline'!$B$2:$B$2047,R$2))</f>
        <v>0.52760478821062606</v>
      </c>
      <c r="S51" s="6">
        <f>(SUMIFS('city centre offline'!$J$2:$J$2047,'overall city offline'!$A$2:$A$2047,$A51,'city centre offline'!$B$2:$B$2047,S$3)*SUMIFS('city centre offline'!$C$2:$C$2047,'city centre offline'!$A$2:$A$2047,$A51,'city centre offline'!$B$2:$B$2047,S$3))/(SUMIFS('city centre offline'!$J$2:$J$2047,'city centre offline'!$A$2:$A$2047,$A51,'city centre offline'!$B$2:$B$2047,S$2))</f>
        <v>0.62520427014341096</v>
      </c>
      <c r="T51" s="6">
        <f>(SUMIFS('city centre offline'!$J$2:$J$2047,'overall city offline'!$A$2:$A$2047,$A51,'city centre offline'!$B$2:$B$2047,T$3)*SUMIFS('city centre offline'!$C$2:$C$2047,'city centre offline'!$A$2:$A$2047,$A51,'city centre offline'!$B$2:$B$2047,T$3))/(SUMIFS('city centre offline'!$J$2:$J$2047,'city centre offline'!$A$2:$A$2047,$A51,'city centre offline'!$B$2:$B$2047,T$2))</f>
        <v>0.8014857181163243</v>
      </c>
      <c r="U51" s="6">
        <f>(SUMIFS('city centre offline'!$J$2:$J$2047,'overall city offline'!$A$2:$A$2047,$A51,'city centre offline'!$B$2:$B$2047,U$3)*SUMIFS('city centre offline'!$C$2:$C$2047,'city centre offline'!$A$2:$A$2047,$A51,'city centre offline'!$B$2:$B$2047,U$3))/(SUMIFS('city centre offline'!$J$2:$J$2047,'city centre offline'!$A$2:$A$2047,$A51,'city centre offline'!$B$2:$B$2047,U$2))</f>
        <v>0.89799482230917016</v>
      </c>
      <c r="V51" s="6">
        <f>(SUMIFS('city centre offline'!$J$2:$J$2047,'overall city offline'!$A$2:$A$2047,$A51,'city centre offline'!$B$2:$B$2047,V$3)*SUMIFS('city centre offline'!$C$2:$C$2047,'city centre offline'!$A$2:$A$2047,$A51,'city centre offline'!$B$2:$B$2047,V$3))/(SUMIFS('city centre offline'!$J$2:$J$2047,'city centre offline'!$A$2:$A$2047,$A51,'city centre offline'!$B$2:$B$2047,V$2))</f>
        <v>0.89268382155788373</v>
      </c>
    </row>
    <row r="52" spans="1:22" x14ac:dyDescent="0.25">
      <c r="A52" s="5" t="s">
        <v>55</v>
      </c>
      <c r="B52" s="6">
        <f>(SUMIFS('city centre offline'!$J$2:$J$2047,'overall city offline'!$A$2:$A$2047,$A52,'city centre offline'!$B$2:$B$2047,B$3)*SUMIFS('city centre offline'!$C$2:$C$2047,'city centre offline'!$A$2:$A$2047,$A52,'city centre offline'!$B$2:$B$2047,B$3))/(SUMIFS('city centre offline'!$J$2:$J$2047,'city centre offline'!$A$2:$A$2047,$A52,'city centre offline'!$B$2:$B$2047,B$2))</f>
        <v>1.0175825638991847</v>
      </c>
      <c r="C52" s="6">
        <f>(SUMIFS('city centre offline'!$J$2:$J$2047,'overall city offline'!$A$2:$A$2047,$A52,'city centre offline'!$B$2:$B$2047,C$3)*SUMIFS('city centre offline'!$C$2:$C$2047,'city centre offline'!$A$2:$A$2047,$A52,'city centre offline'!$B$2:$B$2047,C$3))/(SUMIFS('city centre offline'!$J$2:$J$2047,'city centre offline'!$A$2:$A$2047,$A52,'city centre offline'!$B$2:$B$2047,C$2))</f>
        <v>1.0306005121439143</v>
      </c>
      <c r="D52" s="6">
        <f>(SUMIFS('city centre offline'!$J$2:$J$2047,'overall city offline'!$A$2:$A$2047,$A52,'city centre offline'!$B$2:$B$2047,D$3)*SUMIFS('city centre offline'!$C$2:$C$2047,'city centre offline'!$A$2:$A$2047,$A52,'city centre offline'!$B$2:$B$2047,D$3))/(SUMIFS('city centre offline'!$J$2:$J$2047,'city centre offline'!$A$2:$A$2047,$A52,'city centre offline'!$B$2:$B$2047,D$2))</f>
        <v>0.57509598186642741</v>
      </c>
      <c r="E52" s="6">
        <f>(SUMIFS('city centre offline'!$J$2:$J$2047,'overall city offline'!$A$2:$A$2047,$A52,'city centre offline'!$B$2:$B$2047,E$3)*SUMIFS('city centre offline'!$C$2:$C$2047,'city centre offline'!$A$2:$A$2047,$A52,'city centre offline'!$B$2:$B$2047,E$3))/(SUMIFS('city centre offline'!$J$2:$J$2047,'city centre offline'!$A$2:$A$2047,$A52,'city centre offline'!$B$2:$B$2047,E$2))</f>
        <v>9.9497417108749108E-3</v>
      </c>
      <c r="F52" s="6">
        <f>(SUMIFS('city centre offline'!$J$2:$J$2047,'overall city offline'!$A$2:$A$2047,$A52,'city centre offline'!$B$2:$B$2047,F$3)*SUMIFS('city centre offline'!$C$2:$C$2047,'city centre offline'!$A$2:$A$2047,$A52,'city centre offline'!$B$2:$B$2047,F$3))/(SUMIFS('city centre offline'!$J$2:$J$2047,'city centre offline'!$A$2:$A$2047,$A52,'city centre offline'!$B$2:$B$2047,F$2))</f>
        <v>2.4711951745608713E-2</v>
      </c>
      <c r="G52" s="6">
        <f>(SUMIFS('city centre offline'!$J$2:$J$2047,'overall city offline'!$A$2:$A$2047,$A52,'city centre offline'!$B$2:$B$2047,G$3)*SUMIFS('city centre offline'!$C$2:$C$2047,'city centre offline'!$A$2:$A$2047,$A52,'city centre offline'!$B$2:$B$2047,G$3))/(SUMIFS('city centre offline'!$J$2:$J$2047,'city centre offline'!$A$2:$A$2047,$A52,'city centre offline'!$B$2:$B$2047,G$2))</f>
        <v>8.6153721044824216E-2</v>
      </c>
      <c r="H52" s="6">
        <f>(SUMIFS('city centre offline'!$J$2:$J$2047,'overall city offline'!$A$2:$A$2047,$A52,'city centre offline'!$B$2:$B$2047,H$3)*SUMIFS('city centre offline'!$C$2:$C$2047,'city centre offline'!$A$2:$A$2047,$A52,'city centre offline'!$B$2:$B$2047,H$3))/(SUMIFS('city centre offline'!$J$2:$J$2047,'city centre offline'!$A$2:$A$2047,$A52,'city centre offline'!$B$2:$B$2047,H$2))</f>
        <v>0.45786540962865241</v>
      </c>
      <c r="I52" s="6">
        <f>(SUMIFS('city centre offline'!$J$2:$J$2047,'overall city offline'!$A$2:$A$2047,$A52,'city centre offline'!$B$2:$B$2047,I$3)*SUMIFS('city centre offline'!$C$2:$C$2047,'city centre offline'!$A$2:$A$2047,$A52,'city centre offline'!$B$2:$B$2047,I$3))/(SUMIFS('city centre offline'!$J$2:$J$2047,'city centre offline'!$A$2:$A$2047,$A52,'city centre offline'!$B$2:$B$2047,I$2))</f>
        <v>0.76803808548916963</v>
      </c>
      <c r="J52" s="6">
        <f>(SUMIFS('city centre offline'!$J$2:$J$2047,'overall city offline'!$A$2:$A$2047,$A52,'city centre offline'!$B$2:$B$2047,J$3)*SUMIFS('city centre offline'!$C$2:$C$2047,'city centre offline'!$A$2:$A$2047,$A52,'city centre offline'!$B$2:$B$2047,J$3))/(SUMIFS('city centre offline'!$J$2:$J$2047,'city centre offline'!$A$2:$A$2047,$A52,'city centre offline'!$B$2:$B$2047,J$2))</f>
        <v>0.66935193296190987</v>
      </c>
      <c r="K52" s="6">
        <f>(SUMIFS('city centre offline'!$J$2:$J$2047,'overall city offline'!$A$2:$A$2047,$A52,'city centre offline'!$B$2:$B$2047,K$3)*SUMIFS('city centre offline'!$C$2:$C$2047,'city centre offline'!$A$2:$A$2047,$A52,'city centre offline'!$B$2:$B$2047,K$3))/(SUMIFS('city centre offline'!$J$2:$J$2047,'city centre offline'!$A$2:$A$2047,$A52,'city centre offline'!$B$2:$B$2047,K$2))</f>
        <v>0.54809208323045244</v>
      </c>
      <c r="L52" s="6">
        <f>(SUMIFS('city centre offline'!$J$2:$J$2047,'overall city offline'!$A$2:$A$2047,$A52,'city centre offline'!$B$2:$B$2047,L$3)*SUMIFS('city centre offline'!$C$2:$C$2047,'city centre offline'!$A$2:$A$2047,$A52,'city centre offline'!$B$2:$B$2047,L$3))/(SUMIFS('city centre offline'!$J$2:$J$2047,'city centre offline'!$A$2:$A$2047,$A52,'city centre offline'!$B$2:$B$2047,L$2))</f>
        <v>0.16700268623472142</v>
      </c>
      <c r="M52" s="6">
        <f>(SUMIFS('city centre offline'!$J$2:$J$2047,'overall city offline'!$A$2:$A$2047,$A52,'city centre offline'!$B$2:$B$2047,M$3)*SUMIFS('city centre offline'!$C$2:$C$2047,'city centre offline'!$A$2:$A$2047,$A52,'city centre offline'!$B$2:$B$2047,M$3))/(SUMIFS('city centre offline'!$J$2:$J$2047,'city centre offline'!$A$2:$A$2047,$A52,'city centre offline'!$B$2:$B$2047,M$2))</f>
        <v>0.21555051099858305</v>
      </c>
      <c r="N52" s="6">
        <f>(SUMIFS('city centre offline'!$J$2:$J$2047,'overall city offline'!$A$2:$A$2047,$A52,'city centre offline'!$B$2:$B$2047,N$3)*SUMIFS('city centre offline'!$C$2:$C$2047,'city centre offline'!$A$2:$A$2047,$A52,'city centre offline'!$B$2:$B$2047,N$3))/(SUMIFS('city centre offline'!$J$2:$J$2047,'city centre offline'!$A$2:$A$2047,$A52,'city centre offline'!$B$2:$B$2047,N$2))</f>
        <v>0.10788177646338072</v>
      </c>
      <c r="O52" s="6">
        <f>(SUMIFS('city centre offline'!$J$2:$J$2047,'overall city offline'!$A$2:$A$2047,$A52,'city centre offline'!$B$2:$B$2047,O$3)*SUMIFS('city centre offline'!$C$2:$C$2047,'city centre offline'!$A$2:$A$2047,$A52,'city centre offline'!$B$2:$B$2047,O$3))/(SUMIFS('city centre offline'!$J$2:$J$2047,'city centre offline'!$A$2:$A$2047,$A52,'city centre offline'!$B$2:$B$2047,O$2))</f>
        <v>9.4427446862220404E-2</v>
      </c>
      <c r="P52" s="6">
        <f>(SUMIFS('city centre offline'!$J$2:$J$2047,'overall city offline'!$A$2:$A$2047,$A52,'city centre offline'!$B$2:$B$2047,P$3)*SUMIFS('city centre offline'!$C$2:$C$2047,'city centre offline'!$A$2:$A$2047,$A52,'city centre offline'!$B$2:$B$2047,P$3))/(SUMIFS('city centre offline'!$J$2:$J$2047,'city centre offline'!$A$2:$A$2047,$A52,'city centre offline'!$B$2:$B$2047,P$2))</f>
        <v>0.1319606834517574</v>
      </c>
      <c r="Q52" s="6">
        <f>(SUMIFS('city centre offline'!$J$2:$J$2047,'overall city offline'!$A$2:$A$2047,$A52,'city centre offline'!$B$2:$B$2047,Q$3)*SUMIFS('city centre offline'!$C$2:$C$2047,'city centre offline'!$A$2:$A$2047,$A52,'city centre offline'!$B$2:$B$2047,Q$3))/(SUMIFS('city centre offline'!$J$2:$J$2047,'city centre offline'!$A$2:$A$2047,$A52,'city centre offline'!$B$2:$B$2047,Q$2))</f>
        <v>0.33171789347841879</v>
      </c>
      <c r="R52" s="6">
        <f>(SUMIFS('city centre offline'!$J$2:$J$2047,'overall city offline'!$A$2:$A$2047,$A52,'city centre offline'!$B$2:$B$2047,R$3)*SUMIFS('city centre offline'!$C$2:$C$2047,'city centre offline'!$A$2:$A$2047,$A52,'city centre offline'!$B$2:$B$2047,R$3))/(SUMIFS('city centre offline'!$J$2:$J$2047,'city centre offline'!$A$2:$A$2047,$A52,'city centre offline'!$B$2:$B$2047,R$2))</f>
        <v>0.64402339695957567</v>
      </c>
      <c r="S52" s="6">
        <f>(SUMIFS('city centre offline'!$J$2:$J$2047,'overall city offline'!$A$2:$A$2047,$A52,'city centre offline'!$B$2:$B$2047,S$3)*SUMIFS('city centre offline'!$C$2:$C$2047,'city centre offline'!$A$2:$A$2047,$A52,'city centre offline'!$B$2:$B$2047,S$3))/(SUMIFS('city centre offline'!$J$2:$J$2047,'city centre offline'!$A$2:$A$2047,$A52,'city centre offline'!$B$2:$B$2047,S$2))</f>
        <v>0.79667029538709377</v>
      </c>
      <c r="T52" s="6">
        <f>(SUMIFS('city centre offline'!$J$2:$J$2047,'overall city offline'!$A$2:$A$2047,$A52,'city centre offline'!$B$2:$B$2047,T$3)*SUMIFS('city centre offline'!$C$2:$C$2047,'city centre offline'!$A$2:$A$2047,$A52,'city centre offline'!$B$2:$B$2047,T$3))/(SUMIFS('city centre offline'!$J$2:$J$2047,'city centre offline'!$A$2:$A$2047,$A52,'city centre offline'!$B$2:$B$2047,T$2))</f>
        <v>1.0355032097745465</v>
      </c>
      <c r="U52" s="6">
        <f>(SUMIFS('city centre offline'!$J$2:$J$2047,'overall city offline'!$A$2:$A$2047,$A52,'city centre offline'!$B$2:$B$2047,U$3)*SUMIFS('city centre offline'!$C$2:$C$2047,'city centre offline'!$A$2:$A$2047,$A52,'city centre offline'!$B$2:$B$2047,U$3))/(SUMIFS('city centre offline'!$J$2:$J$2047,'city centre offline'!$A$2:$A$2047,$A52,'city centre offline'!$B$2:$B$2047,U$2))</f>
        <v>1.2384408601313377</v>
      </c>
      <c r="V52" s="6">
        <f>(SUMIFS('city centre offline'!$J$2:$J$2047,'overall city offline'!$A$2:$A$2047,$A52,'city centre offline'!$B$2:$B$2047,V$3)*SUMIFS('city centre offline'!$C$2:$C$2047,'city centre offline'!$A$2:$A$2047,$A52,'city centre offline'!$B$2:$B$2047,V$3))/(SUMIFS('city centre offline'!$J$2:$J$2047,'city centre offline'!$A$2:$A$2047,$A52,'city centre offline'!$B$2:$B$2047,V$2))</f>
        <v>1.2019448870138483</v>
      </c>
    </row>
    <row r="53" spans="1:22" x14ac:dyDescent="0.25">
      <c r="A53" s="5" t="s">
        <v>56</v>
      </c>
      <c r="B53" s="6">
        <f>(SUMIFS('city centre offline'!$J$2:$J$2047,'overall city offline'!$A$2:$A$2047,$A53,'city centre offline'!$B$2:$B$2047,B$3)*SUMIFS('city centre offline'!$C$2:$C$2047,'city centre offline'!$A$2:$A$2047,$A53,'city centre offline'!$B$2:$B$2047,B$3))/(SUMIFS('city centre offline'!$J$2:$J$2047,'city centre offline'!$A$2:$A$2047,$A53,'city centre offline'!$B$2:$B$2047,B$2))</f>
        <v>0.84408258886297394</v>
      </c>
      <c r="C53" s="6">
        <f>(SUMIFS('city centre offline'!$J$2:$J$2047,'overall city offline'!$A$2:$A$2047,$A53,'city centre offline'!$B$2:$B$2047,C$3)*SUMIFS('city centre offline'!$C$2:$C$2047,'city centre offline'!$A$2:$A$2047,$A53,'city centre offline'!$B$2:$B$2047,C$3))/(SUMIFS('city centre offline'!$J$2:$J$2047,'city centre offline'!$A$2:$A$2047,$A53,'city centre offline'!$B$2:$B$2047,C$2))</f>
        <v>0.83819562102287848</v>
      </c>
      <c r="D53" s="6">
        <f>(SUMIFS('city centre offline'!$J$2:$J$2047,'overall city offline'!$A$2:$A$2047,$A53,'city centre offline'!$B$2:$B$2047,D$3)*SUMIFS('city centre offline'!$C$2:$C$2047,'city centre offline'!$A$2:$A$2047,$A53,'city centre offline'!$B$2:$B$2047,D$3))/(SUMIFS('city centre offline'!$J$2:$J$2047,'city centre offline'!$A$2:$A$2047,$A53,'city centre offline'!$B$2:$B$2047,D$2))</f>
        <v>0.60673125560460794</v>
      </c>
      <c r="E53" s="6">
        <f>(SUMIFS('city centre offline'!$J$2:$J$2047,'overall city offline'!$A$2:$A$2047,$A53,'city centre offline'!$B$2:$B$2047,E$3)*SUMIFS('city centre offline'!$C$2:$C$2047,'city centre offline'!$A$2:$A$2047,$A53,'city centre offline'!$B$2:$B$2047,E$3))/(SUMIFS('city centre offline'!$J$2:$J$2047,'city centre offline'!$A$2:$A$2047,$A53,'city centre offline'!$B$2:$B$2047,E$2))</f>
        <v>0.12057070245869042</v>
      </c>
      <c r="F53" s="6">
        <f>(SUMIFS('city centre offline'!$J$2:$J$2047,'overall city offline'!$A$2:$A$2047,$A53,'city centre offline'!$B$2:$B$2047,F$3)*SUMIFS('city centre offline'!$C$2:$C$2047,'city centre offline'!$A$2:$A$2047,$A53,'city centre offline'!$B$2:$B$2047,F$3))/(SUMIFS('city centre offline'!$J$2:$J$2047,'city centre offline'!$A$2:$A$2047,$A53,'city centre offline'!$B$2:$B$2047,F$2))</f>
        <v>0.16863053377938869</v>
      </c>
      <c r="G53" s="6">
        <f>(SUMIFS('city centre offline'!$J$2:$J$2047,'overall city offline'!$A$2:$A$2047,$A53,'city centre offline'!$B$2:$B$2047,G$3)*SUMIFS('city centre offline'!$C$2:$C$2047,'city centre offline'!$A$2:$A$2047,$A53,'city centre offline'!$B$2:$B$2047,G$3))/(SUMIFS('city centre offline'!$J$2:$J$2047,'city centre offline'!$A$2:$A$2047,$A53,'city centre offline'!$B$2:$B$2047,G$2))</f>
        <v>0.30446243133662654</v>
      </c>
      <c r="H53" s="6">
        <f>(SUMIFS('city centre offline'!$J$2:$J$2047,'overall city offline'!$A$2:$A$2047,$A53,'city centre offline'!$B$2:$B$2047,H$3)*SUMIFS('city centre offline'!$C$2:$C$2047,'city centre offline'!$A$2:$A$2047,$A53,'city centre offline'!$B$2:$B$2047,H$3))/(SUMIFS('city centre offline'!$J$2:$J$2047,'city centre offline'!$A$2:$A$2047,$A53,'city centre offline'!$B$2:$B$2047,H$2))</f>
        <v>0.54401839309737909</v>
      </c>
      <c r="I53" s="6">
        <f>(SUMIFS('city centre offline'!$J$2:$J$2047,'overall city offline'!$A$2:$A$2047,$A53,'city centre offline'!$B$2:$B$2047,I$3)*SUMIFS('city centre offline'!$C$2:$C$2047,'city centre offline'!$A$2:$A$2047,$A53,'city centre offline'!$B$2:$B$2047,I$3))/(SUMIFS('city centre offline'!$J$2:$J$2047,'city centre offline'!$A$2:$A$2047,$A53,'city centre offline'!$B$2:$B$2047,I$2))</f>
        <v>0.73669823006679847</v>
      </c>
      <c r="J53" s="6">
        <f>(SUMIFS('city centre offline'!$J$2:$J$2047,'overall city offline'!$A$2:$A$2047,$A53,'city centre offline'!$B$2:$B$2047,J$3)*SUMIFS('city centre offline'!$C$2:$C$2047,'city centre offline'!$A$2:$A$2047,$A53,'city centre offline'!$B$2:$B$2047,J$3))/(SUMIFS('city centre offline'!$J$2:$J$2047,'city centre offline'!$A$2:$A$2047,$A53,'city centre offline'!$B$2:$B$2047,J$2))</f>
        <v>0.70389706986143719</v>
      </c>
      <c r="K53" s="6">
        <f>(SUMIFS('city centre offline'!$J$2:$J$2047,'overall city offline'!$A$2:$A$2047,$A53,'city centre offline'!$B$2:$B$2047,K$3)*SUMIFS('city centre offline'!$C$2:$C$2047,'city centre offline'!$A$2:$A$2047,$A53,'city centre offline'!$B$2:$B$2047,K$3))/(SUMIFS('city centre offline'!$J$2:$J$2047,'city centre offline'!$A$2:$A$2047,$A53,'city centre offline'!$B$2:$B$2047,K$2))</f>
        <v>0.62004507314665136</v>
      </c>
      <c r="L53" s="6">
        <f>(SUMIFS('city centre offline'!$J$2:$J$2047,'overall city offline'!$A$2:$A$2047,$A53,'city centre offline'!$B$2:$B$2047,L$3)*SUMIFS('city centre offline'!$C$2:$C$2047,'city centre offline'!$A$2:$A$2047,$A53,'city centre offline'!$B$2:$B$2047,L$3))/(SUMIFS('city centre offline'!$J$2:$J$2047,'city centre offline'!$A$2:$A$2047,$A53,'city centre offline'!$B$2:$B$2047,L$2))</f>
        <v>0.39242456755520788</v>
      </c>
      <c r="M53" s="6">
        <f>(SUMIFS('city centre offline'!$J$2:$J$2047,'overall city offline'!$A$2:$A$2047,$A53,'city centre offline'!$B$2:$B$2047,M$3)*SUMIFS('city centre offline'!$C$2:$C$2047,'city centre offline'!$A$2:$A$2047,$A53,'city centre offline'!$B$2:$B$2047,M$3))/(SUMIFS('city centre offline'!$J$2:$J$2047,'city centre offline'!$A$2:$A$2047,$A53,'city centre offline'!$B$2:$B$2047,M$2))</f>
        <v>0.45099327637475323</v>
      </c>
      <c r="N53" s="6">
        <f>(SUMIFS('city centre offline'!$J$2:$J$2047,'overall city offline'!$A$2:$A$2047,$A53,'city centre offline'!$B$2:$B$2047,N$3)*SUMIFS('city centre offline'!$C$2:$C$2047,'city centre offline'!$A$2:$A$2047,$A53,'city centre offline'!$B$2:$B$2047,N$3))/(SUMIFS('city centre offline'!$J$2:$J$2047,'city centre offline'!$A$2:$A$2047,$A53,'city centre offline'!$B$2:$B$2047,N$2))</f>
        <v>0.27100409883558657</v>
      </c>
      <c r="O53" s="6">
        <f>(SUMIFS('city centre offline'!$J$2:$J$2047,'overall city offline'!$A$2:$A$2047,$A53,'city centre offline'!$B$2:$B$2047,O$3)*SUMIFS('city centre offline'!$C$2:$C$2047,'city centre offline'!$A$2:$A$2047,$A53,'city centre offline'!$B$2:$B$2047,O$3))/(SUMIFS('city centre offline'!$J$2:$J$2047,'city centre offline'!$A$2:$A$2047,$A53,'city centre offline'!$B$2:$B$2047,O$2))</f>
        <v>0.27181112324793455</v>
      </c>
      <c r="P53" s="6">
        <f>(SUMIFS('city centre offline'!$J$2:$J$2047,'overall city offline'!$A$2:$A$2047,$A53,'city centre offline'!$B$2:$B$2047,P$3)*SUMIFS('city centre offline'!$C$2:$C$2047,'city centre offline'!$A$2:$A$2047,$A53,'city centre offline'!$B$2:$B$2047,P$3))/(SUMIFS('city centre offline'!$J$2:$J$2047,'city centre offline'!$A$2:$A$2047,$A53,'city centre offline'!$B$2:$B$2047,P$2))</f>
        <v>0.35189506654015523</v>
      </c>
      <c r="Q53" s="6">
        <f>(SUMIFS('city centre offline'!$J$2:$J$2047,'overall city offline'!$A$2:$A$2047,$A53,'city centre offline'!$B$2:$B$2047,Q$3)*SUMIFS('city centre offline'!$C$2:$C$2047,'city centre offline'!$A$2:$A$2047,$A53,'city centre offline'!$B$2:$B$2047,Q$3))/(SUMIFS('city centre offline'!$J$2:$J$2047,'city centre offline'!$A$2:$A$2047,$A53,'city centre offline'!$B$2:$B$2047,Q$2))</f>
        <v>0.42811033899435202</v>
      </c>
      <c r="R53" s="6">
        <f>(SUMIFS('city centre offline'!$J$2:$J$2047,'overall city offline'!$A$2:$A$2047,$A53,'city centre offline'!$B$2:$B$2047,R$3)*SUMIFS('city centre offline'!$C$2:$C$2047,'city centre offline'!$A$2:$A$2047,$A53,'city centre offline'!$B$2:$B$2047,R$3))/(SUMIFS('city centre offline'!$J$2:$J$2047,'city centre offline'!$A$2:$A$2047,$A53,'city centre offline'!$B$2:$B$2047,R$2))</f>
        <v>0.61424827287180161</v>
      </c>
      <c r="S53" s="6">
        <f>(SUMIFS('city centre offline'!$J$2:$J$2047,'overall city offline'!$A$2:$A$2047,$A53,'city centre offline'!$B$2:$B$2047,S$3)*SUMIFS('city centre offline'!$C$2:$C$2047,'city centre offline'!$A$2:$A$2047,$A53,'city centre offline'!$B$2:$B$2047,S$3))/(SUMIFS('city centre offline'!$J$2:$J$2047,'city centre offline'!$A$2:$A$2047,$A53,'city centre offline'!$B$2:$B$2047,S$2))</f>
        <v>0.74502262675902953</v>
      </c>
      <c r="T53" s="6">
        <f>(SUMIFS('city centre offline'!$J$2:$J$2047,'overall city offline'!$A$2:$A$2047,$A53,'city centre offline'!$B$2:$B$2047,T$3)*SUMIFS('city centre offline'!$C$2:$C$2047,'city centre offline'!$A$2:$A$2047,$A53,'city centre offline'!$B$2:$B$2047,T$3))/(SUMIFS('city centre offline'!$J$2:$J$2047,'city centre offline'!$A$2:$A$2047,$A53,'city centre offline'!$B$2:$B$2047,T$2))</f>
        <v>0.77189483443683626</v>
      </c>
      <c r="U53" s="6">
        <f>(SUMIFS('city centre offline'!$J$2:$J$2047,'overall city offline'!$A$2:$A$2047,$A53,'city centre offline'!$B$2:$B$2047,U$3)*SUMIFS('city centre offline'!$C$2:$C$2047,'city centre offline'!$A$2:$A$2047,$A53,'city centre offline'!$B$2:$B$2047,U$3))/(SUMIFS('city centre offline'!$J$2:$J$2047,'city centre offline'!$A$2:$A$2047,$A53,'city centre offline'!$B$2:$B$2047,U$2))</f>
        <v>0.86188508588394919</v>
      </c>
      <c r="V53" s="6">
        <f>(SUMIFS('city centre offline'!$J$2:$J$2047,'overall city offline'!$A$2:$A$2047,$A53,'city centre offline'!$B$2:$B$2047,V$3)*SUMIFS('city centre offline'!$C$2:$C$2047,'city centre offline'!$A$2:$A$2047,$A53,'city centre offline'!$B$2:$B$2047,V$3))/(SUMIFS('city centre offline'!$J$2:$J$2047,'city centre offline'!$A$2:$A$2047,$A53,'city centre offline'!$B$2:$B$2047,V$2))</f>
        <v>0.82215643524710524</v>
      </c>
    </row>
    <row r="54" spans="1:22" x14ac:dyDescent="0.25">
      <c r="A54" s="5" t="s">
        <v>57</v>
      </c>
      <c r="B54" s="6">
        <f>(SUMIFS('city centre offline'!$J$2:$J$2047,'overall city offline'!$A$2:$A$2047,$A54,'city centre offline'!$B$2:$B$2047,B$3)*SUMIFS('city centre offline'!$C$2:$C$2047,'city centre offline'!$A$2:$A$2047,$A54,'city centre offline'!$B$2:$B$2047,B$3))/(SUMIFS('city centre offline'!$J$2:$J$2047,'city centre offline'!$A$2:$A$2047,$A54,'city centre offline'!$B$2:$B$2047,B$2))</f>
        <v>0.94625308330855284</v>
      </c>
      <c r="C54" s="6">
        <f>(SUMIFS('city centre offline'!$J$2:$J$2047,'overall city offline'!$A$2:$A$2047,$A54,'city centre offline'!$B$2:$B$2047,C$3)*SUMIFS('city centre offline'!$C$2:$C$2047,'city centre offline'!$A$2:$A$2047,$A54,'city centre offline'!$B$2:$B$2047,C$3))/(SUMIFS('city centre offline'!$J$2:$J$2047,'city centre offline'!$A$2:$A$2047,$A54,'city centre offline'!$B$2:$B$2047,C$2))</f>
        <v>0.87972483422155134</v>
      </c>
      <c r="D54" s="6">
        <f>(SUMIFS('city centre offline'!$J$2:$J$2047,'overall city offline'!$A$2:$A$2047,$A54,'city centre offline'!$B$2:$B$2047,D$3)*SUMIFS('city centre offline'!$C$2:$C$2047,'city centre offline'!$A$2:$A$2047,$A54,'city centre offline'!$B$2:$B$2047,D$3))/(SUMIFS('city centre offline'!$J$2:$J$2047,'city centre offline'!$A$2:$A$2047,$A54,'city centre offline'!$B$2:$B$2047,D$2))</f>
        <v>0.46430602013410827</v>
      </c>
      <c r="E54" s="6">
        <f>(SUMIFS('city centre offline'!$J$2:$J$2047,'overall city offline'!$A$2:$A$2047,$A54,'city centre offline'!$B$2:$B$2047,E$3)*SUMIFS('city centre offline'!$C$2:$C$2047,'city centre offline'!$A$2:$A$2047,$A54,'city centre offline'!$B$2:$B$2047,E$3))/(SUMIFS('city centre offline'!$J$2:$J$2047,'city centre offline'!$A$2:$A$2047,$A54,'city centre offline'!$B$2:$B$2047,E$2))</f>
        <v>4.8893930075938948E-3</v>
      </c>
      <c r="F54" s="6">
        <f>(SUMIFS('city centre offline'!$J$2:$J$2047,'overall city offline'!$A$2:$A$2047,$A54,'city centre offline'!$B$2:$B$2047,F$3)*SUMIFS('city centre offline'!$C$2:$C$2047,'city centre offline'!$A$2:$A$2047,$A54,'city centre offline'!$B$2:$B$2047,F$3))/(SUMIFS('city centre offline'!$J$2:$J$2047,'city centre offline'!$A$2:$A$2047,$A54,'city centre offline'!$B$2:$B$2047,F$2))</f>
        <v>1.9516473482234169E-2</v>
      </c>
      <c r="G54" s="6">
        <f>(SUMIFS('city centre offline'!$J$2:$J$2047,'overall city offline'!$A$2:$A$2047,$A54,'city centre offline'!$B$2:$B$2047,G$3)*SUMIFS('city centre offline'!$C$2:$C$2047,'city centre offline'!$A$2:$A$2047,$A54,'city centre offline'!$B$2:$B$2047,G$3))/(SUMIFS('city centre offline'!$J$2:$J$2047,'city centre offline'!$A$2:$A$2047,$A54,'city centre offline'!$B$2:$B$2047,G$2))</f>
        <v>9.833061273599536E-2</v>
      </c>
      <c r="H54" s="6">
        <f>(SUMIFS('city centre offline'!$J$2:$J$2047,'overall city offline'!$A$2:$A$2047,$A54,'city centre offline'!$B$2:$B$2047,H$3)*SUMIFS('city centre offline'!$C$2:$C$2047,'city centre offline'!$A$2:$A$2047,$A54,'city centre offline'!$B$2:$B$2047,H$3))/(SUMIFS('city centre offline'!$J$2:$J$2047,'city centre offline'!$A$2:$A$2047,$A54,'city centre offline'!$B$2:$B$2047,H$2))</f>
        <v>0.4522220478856353</v>
      </c>
      <c r="I54" s="6">
        <f>(SUMIFS('city centre offline'!$J$2:$J$2047,'overall city offline'!$A$2:$A$2047,$A54,'city centre offline'!$B$2:$B$2047,I$3)*SUMIFS('city centre offline'!$C$2:$C$2047,'city centre offline'!$A$2:$A$2047,$A54,'city centre offline'!$B$2:$B$2047,I$3))/(SUMIFS('city centre offline'!$J$2:$J$2047,'city centre offline'!$A$2:$A$2047,$A54,'city centre offline'!$B$2:$B$2047,I$2))</f>
        <v>0.82214487568023831</v>
      </c>
      <c r="J54" s="6">
        <f>(SUMIFS('city centre offline'!$J$2:$J$2047,'overall city offline'!$A$2:$A$2047,$A54,'city centre offline'!$B$2:$B$2047,J$3)*SUMIFS('city centre offline'!$C$2:$C$2047,'city centre offline'!$A$2:$A$2047,$A54,'city centre offline'!$B$2:$B$2047,J$3))/(SUMIFS('city centre offline'!$J$2:$J$2047,'city centre offline'!$A$2:$A$2047,$A54,'city centre offline'!$B$2:$B$2047,J$2))</f>
        <v>0.64725512946571573</v>
      </c>
      <c r="K54" s="6">
        <f>(SUMIFS('city centre offline'!$J$2:$J$2047,'overall city offline'!$A$2:$A$2047,$A54,'city centre offline'!$B$2:$B$2047,K$3)*SUMIFS('city centre offline'!$C$2:$C$2047,'city centre offline'!$A$2:$A$2047,$A54,'city centre offline'!$B$2:$B$2047,K$3))/(SUMIFS('city centre offline'!$J$2:$J$2047,'city centre offline'!$A$2:$A$2047,$A54,'city centre offline'!$B$2:$B$2047,K$2))</f>
        <v>0.7235096034045253</v>
      </c>
      <c r="L54" s="6">
        <f>(SUMIFS('city centre offline'!$J$2:$J$2047,'overall city offline'!$A$2:$A$2047,$A54,'city centre offline'!$B$2:$B$2047,L$3)*SUMIFS('city centre offline'!$C$2:$C$2047,'city centre offline'!$A$2:$A$2047,$A54,'city centre offline'!$B$2:$B$2047,L$3))/(SUMIFS('city centre offline'!$J$2:$J$2047,'city centre offline'!$A$2:$A$2047,$A54,'city centre offline'!$B$2:$B$2047,L$2))</f>
        <v>0.18726447391709009</v>
      </c>
      <c r="M54" s="6">
        <f>(SUMIFS('city centre offline'!$J$2:$J$2047,'overall city offline'!$A$2:$A$2047,$A54,'city centre offline'!$B$2:$B$2047,M$3)*SUMIFS('city centre offline'!$C$2:$C$2047,'city centre offline'!$A$2:$A$2047,$A54,'city centre offline'!$B$2:$B$2047,M$3))/(SUMIFS('city centre offline'!$J$2:$J$2047,'city centre offline'!$A$2:$A$2047,$A54,'city centre offline'!$B$2:$B$2047,M$2))</f>
        <v>0.63695705148815285</v>
      </c>
      <c r="N54" s="6">
        <f>(SUMIFS('city centre offline'!$J$2:$J$2047,'overall city offline'!$A$2:$A$2047,$A54,'city centre offline'!$B$2:$B$2047,N$3)*SUMIFS('city centre offline'!$C$2:$C$2047,'city centre offline'!$A$2:$A$2047,$A54,'city centre offline'!$B$2:$B$2047,N$3))/(SUMIFS('city centre offline'!$J$2:$J$2047,'city centre offline'!$A$2:$A$2047,$A54,'city centre offline'!$B$2:$B$2047,N$2))</f>
        <v>6.7198098174617832E-2</v>
      </c>
      <c r="O54" s="6">
        <f>(SUMIFS('city centre offline'!$J$2:$J$2047,'overall city offline'!$A$2:$A$2047,$A54,'city centre offline'!$B$2:$B$2047,O$3)*SUMIFS('city centre offline'!$C$2:$C$2047,'city centre offline'!$A$2:$A$2047,$A54,'city centre offline'!$B$2:$B$2047,O$3))/(SUMIFS('city centre offline'!$J$2:$J$2047,'city centre offline'!$A$2:$A$2047,$A54,'city centre offline'!$B$2:$B$2047,O$2))</f>
        <v>6.5310212237659579E-2</v>
      </c>
      <c r="P54" s="6">
        <f>(SUMIFS('city centre offline'!$J$2:$J$2047,'overall city offline'!$A$2:$A$2047,$A54,'city centre offline'!$B$2:$B$2047,P$3)*SUMIFS('city centre offline'!$C$2:$C$2047,'city centre offline'!$A$2:$A$2047,$A54,'city centre offline'!$B$2:$B$2047,P$3))/(SUMIFS('city centre offline'!$J$2:$J$2047,'city centre offline'!$A$2:$A$2047,$A54,'city centre offline'!$B$2:$B$2047,P$2))</f>
        <v>8.5329211924980719E-2</v>
      </c>
      <c r="Q54" s="6">
        <f>(SUMIFS('city centre offline'!$J$2:$J$2047,'overall city offline'!$A$2:$A$2047,$A54,'city centre offline'!$B$2:$B$2047,Q$3)*SUMIFS('city centre offline'!$C$2:$C$2047,'city centre offline'!$A$2:$A$2047,$A54,'city centre offline'!$B$2:$B$2047,Q$3))/(SUMIFS('city centre offline'!$J$2:$J$2047,'city centre offline'!$A$2:$A$2047,$A54,'city centre offline'!$B$2:$B$2047,Q$2))</f>
        <v>0.33504536247053857</v>
      </c>
      <c r="R54" s="6">
        <f>(SUMIFS('city centre offline'!$J$2:$J$2047,'overall city offline'!$A$2:$A$2047,$A54,'city centre offline'!$B$2:$B$2047,R$3)*SUMIFS('city centre offline'!$C$2:$C$2047,'city centre offline'!$A$2:$A$2047,$A54,'city centre offline'!$B$2:$B$2047,R$3))/(SUMIFS('city centre offline'!$J$2:$J$2047,'city centre offline'!$A$2:$A$2047,$A54,'city centre offline'!$B$2:$B$2047,R$2))</f>
        <v>0.67090999689894115</v>
      </c>
      <c r="S54" s="6">
        <f>(SUMIFS('city centre offline'!$J$2:$J$2047,'overall city offline'!$A$2:$A$2047,$A54,'city centre offline'!$B$2:$B$2047,S$3)*SUMIFS('city centre offline'!$C$2:$C$2047,'city centre offline'!$A$2:$A$2047,$A54,'city centre offline'!$B$2:$B$2047,S$3))/(SUMIFS('city centre offline'!$J$2:$J$2047,'city centre offline'!$A$2:$A$2047,$A54,'city centre offline'!$B$2:$B$2047,S$2))</f>
        <v>0.79447306900119219</v>
      </c>
      <c r="T54" s="6">
        <f>(SUMIFS('city centre offline'!$J$2:$J$2047,'overall city offline'!$A$2:$A$2047,$A54,'city centre offline'!$B$2:$B$2047,T$3)*SUMIFS('city centre offline'!$C$2:$C$2047,'city centre offline'!$A$2:$A$2047,$A54,'city centre offline'!$B$2:$B$2047,T$3))/(SUMIFS('city centre offline'!$J$2:$J$2047,'city centre offline'!$A$2:$A$2047,$A54,'city centre offline'!$B$2:$B$2047,T$2))</f>
        <v>0.96988046886059853</v>
      </c>
      <c r="U54" s="6">
        <f>(SUMIFS('city centre offline'!$J$2:$J$2047,'overall city offline'!$A$2:$A$2047,$A54,'city centre offline'!$B$2:$B$2047,U$3)*SUMIFS('city centre offline'!$C$2:$C$2047,'city centre offline'!$A$2:$A$2047,$A54,'city centre offline'!$B$2:$B$2047,U$3))/(SUMIFS('city centre offline'!$J$2:$J$2047,'city centre offline'!$A$2:$A$2047,$A54,'city centre offline'!$B$2:$B$2047,U$2))</f>
        <v>1.1404501141834646</v>
      </c>
      <c r="V54" s="6">
        <f>(SUMIFS('city centre offline'!$J$2:$J$2047,'overall city offline'!$A$2:$A$2047,$A54,'city centre offline'!$B$2:$B$2047,V$3)*SUMIFS('city centre offline'!$C$2:$C$2047,'city centre offline'!$A$2:$A$2047,$A54,'city centre offline'!$B$2:$B$2047,V$3))/(SUMIFS('city centre offline'!$J$2:$J$2047,'city centre offline'!$A$2:$A$2047,$A54,'city centre offline'!$B$2:$B$2047,V$2))</f>
        <v>0.97258774279457816</v>
      </c>
    </row>
    <row r="55" spans="1:22" x14ac:dyDescent="0.25">
      <c r="A55" s="5" t="s">
        <v>58</v>
      </c>
      <c r="B55" s="6">
        <f>(SUMIFS('city centre offline'!$J$2:$J$2047,'overall city offline'!$A$2:$A$2047,$A55,'city centre offline'!$B$2:$B$2047,B$3)*SUMIFS('city centre offline'!$C$2:$C$2047,'city centre offline'!$A$2:$A$2047,$A55,'city centre offline'!$B$2:$B$2047,B$3))/(SUMIFS('city centre offline'!$J$2:$J$2047,'city centre offline'!$A$2:$A$2047,$A55,'city centre offline'!$B$2:$B$2047,B$2))</f>
        <v>0.93781807571083631</v>
      </c>
      <c r="C55" s="6">
        <f>(SUMIFS('city centre offline'!$J$2:$J$2047,'overall city offline'!$A$2:$A$2047,$A55,'city centre offline'!$B$2:$B$2047,C$3)*SUMIFS('city centre offline'!$C$2:$C$2047,'city centre offline'!$A$2:$A$2047,$A55,'city centre offline'!$B$2:$B$2047,C$3))/(SUMIFS('city centre offline'!$J$2:$J$2047,'city centre offline'!$A$2:$A$2047,$A55,'city centre offline'!$B$2:$B$2047,C$2))</f>
        <v>0.95569291675829804</v>
      </c>
      <c r="D55" s="6">
        <f>(SUMIFS('city centre offline'!$J$2:$J$2047,'overall city offline'!$A$2:$A$2047,$A55,'city centre offline'!$B$2:$B$2047,D$3)*SUMIFS('city centre offline'!$C$2:$C$2047,'city centre offline'!$A$2:$A$2047,$A55,'city centre offline'!$B$2:$B$2047,D$3))/(SUMIFS('city centre offline'!$J$2:$J$2047,'city centre offline'!$A$2:$A$2047,$A55,'city centre offline'!$B$2:$B$2047,D$2))</f>
        <v>0.55783955687614484</v>
      </c>
      <c r="E55" s="6">
        <f>(SUMIFS('city centre offline'!$J$2:$J$2047,'overall city offline'!$A$2:$A$2047,$A55,'city centre offline'!$B$2:$B$2047,E$3)*SUMIFS('city centre offline'!$C$2:$C$2047,'city centre offline'!$A$2:$A$2047,$A55,'city centre offline'!$B$2:$B$2047,E$3))/(SUMIFS('city centre offline'!$J$2:$J$2047,'city centre offline'!$A$2:$A$2047,$A55,'city centre offline'!$B$2:$B$2047,E$2))</f>
        <v>3.0650625883002006E-2</v>
      </c>
      <c r="F55" s="6">
        <f>(SUMIFS('city centre offline'!$J$2:$J$2047,'overall city offline'!$A$2:$A$2047,$A55,'city centre offline'!$B$2:$B$2047,F$3)*SUMIFS('city centre offline'!$C$2:$C$2047,'city centre offline'!$A$2:$A$2047,$A55,'city centre offline'!$B$2:$B$2047,F$3))/(SUMIFS('city centre offline'!$J$2:$J$2047,'city centre offline'!$A$2:$A$2047,$A55,'city centre offline'!$B$2:$B$2047,F$2))</f>
        <v>7.3535452942524629E-2</v>
      </c>
      <c r="G55" s="6">
        <f>(SUMIFS('city centre offline'!$J$2:$J$2047,'overall city offline'!$A$2:$A$2047,$A55,'city centre offline'!$B$2:$B$2047,G$3)*SUMIFS('city centre offline'!$C$2:$C$2047,'city centre offline'!$A$2:$A$2047,$A55,'city centre offline'!$B$2:$B$2047,G$3))/(SUMIFS('city centre offline'!$J$2:$J$2047,'city centre offline'!$A$2:$A$2047,$A55,'city centre offline'!$B$2:$B$2047,G$2))</f>
        <v>0.22220075653835847</v>
      </c>
      <c r="H55" s="6">
        <f>(SUMIFS('city centre offline'!$J$2:$J$2047,'overall city offline'!$A$2:$A$2047,$A55,'city centre offline'!$B$2:$B$2047,H$3)*SUMIFS('city centre offline'!$C$2:$C$2047,'city centre offline'!$A$2:$A$2047,$A55,'city centre offline'!$B$2:$B$2047,H$3))/(SUMIFS('city centre offline'!$J$2:$J$2047,'city centre offline'!$A$2:$A$2047,$A55,'city centre offline'!$B$2:$B$2047,H$2))</f>
        <v>0.53979054959809214</v>
      </c>
      <c r="I55" s="6">
        <f>(SUMIFS('city centre offline'!$J$2:$J$2047,'overall city offline'!$A$2:$A$2047,$A55,'city centre offline'!$B$2:$B$2047,I$3)*SUMIFS('city centre offline'!$C$2:$C$2047,'city centre offline'!$A$2:$A$2047,$A55,'city centre offline'!$B$2:$B$2047,I$3))/(SUMIFS('city centre offline'!$J$2:$J$2047,'city centre offline'!$A$2:$A$2047,$A55,'city centre offline'!$B$2:$B$2047,I$2))</f>
        <v>0.67590131637244866</v>
      </c>
      <c r="J55" s="6">
        <f>(SUMIFS('city centre offline'!$J$2:$J$2047,'overall city offline'!$A$2:$A$2047,$A55,'city centre offline'!$B$2:$B$2047,J$3)*SUMIFS('city centre offline'!$C$2:$C$2047,'city centre offline'!$A$2:$A$2047,$A55,'city centre offline'!$B$2:$B$2047,J$3))/(SUMIFS('city centre offline'!$J$2:$J$2047,'city centre offline'!$A$2:$A$2047,$A55,'city centre offline'!$B$2:$B$2047,J$2))</f>
        <v>0.66407136705344083</v>
      </c>
      <c r="K55" s="6">
        <f>(SUMIFS('city centre offline'!$J$2:$J$2047,'overall city offline'!$A$2:$A$2047,$A55,'city centre offline'!$B$2:$B$2047,K$3)*SUMIFS('city centre offline'!$C$2:$C$2047,'city centre offline'!$A$2:$A$2047,$A55,'city centre offline'!$B$2:$B$2047,K$3))/(SUMIFS('city centre offline'!$J$2:$J$2047,'city centre offline'!$A$2:$A$2047,$A55,'city centre offline'!$B$2:$B$2047,K$2))</f>
        <v>0.63582858575038337</v>
      </c>
      <c r="L55" s="6">
        <f>(SUMIFS('city centre offline'!$J$2:$J$2047,'overall city offline'!$A$2:$A$2047,$A55,'city centre offline'!$B$2:$B$2047,L$3)*SUMIFS('city centre offline'!$C$2:$C$2047,'city centre offline'!$A$2:$A$2047,$A55,'city centre offline'!$B$2:$B$2047,L$3))/(SUMIFS('city centre offline'!$J$2:$J$2047,'city centre offline'!$A$2:$A$2047,$A55,'city centre offline'!$B$2:$B$2047,L$2))</f>
        <v>0.29827855677393406</v>
      </c>
      <c r="M55" s="6">
        <f>(SUMIFS('city centre offline'!$J$2:$J$2047,'overall city offline'!$A$2:$A$2047,$A55,'city centre offline'!$B$2:$B$2047,M$3)*SUMIFS('city centre offline'!$C$2:$C$2047,'city centre offline'!$A$2:$A$2047,$A55,'city centre offline'!$B$2:$B$2047,M$3))/(SUMIFS('city centre offline'!$J$2:$J$2047,'city centre offline'!$A$2:$A$2047,$A55,'city centre offline'!$B$2:$B$2047,M$2))</f>
        <v>0.49414562481815177</v>
      </c>
      <c r="N55" s="6">
        <f>(SUMIFS('city centre offline'!$J$2:$J$2047,'overall city offline'!$A$2:$A$2047,$A55,'city centre offline'!$B$2:$B$2047,N$3)*SUMIFS('city centre offline'!$C$2:$C$2047,'city centre offline'!$A$2:$A$2047,$A55,'city centre offline'!$B$2:$B$2047,N$3))/(SUMIFS('city centre offline'!$J$2:$J$2047,'city centre offline'!$A$2:$A$2047,$A55,'city centre offline'!$B$2:$B$2047,N$2))</f>
        <v>0.1844598636443871</v>
      </c>
      <c r="O55" s="6">
        <f>(SUMIFS('city centre offline'!$J$2:$J$2047,'overall city offline'!$A$2:$A$2047,$A55,'city centre offline'!$B$2:$B$2047,O$3)*SUMIFS('city centre offline'!$C$2:$C$2047,'city centre offline'!$A$2:$A$2047,$A55,'city centre offline'!$B$2:$B$2047,O$3))/(SUMIFS('city centre offline'!$J$2:$J$2047,'city centre offline'!$A$2:$A$2047,$A55,'city centre offline'!$B$2:$B$2047,O$2))</f>
        <v>0.17148553615603276</v>
      </c>
      <c r="P55" s="6">
        <f>(SUMIFS('city centre offline'!$J$2:$J$2047,'overall city offline'!$A$2:$A$2047,$A55,'city centre offline'!$B$2:$B$2047,P$3)*SUMIFS('city centre offline'!$C$2:$C$2047,'city centre offline'!$A$2:$A$2047,$A55,'city centre offline'!$B$2:$B$2047,P$3))/(SUMIFS('city centre offline'!$J$2:$J$2047,'city centre offline'!$A$2:$A$2047,$A55,'city centre offline'!$B$2:$B$2047,P$2))</f>
        <v>0.23300733952975936</v>
      </c>
      <c r="Q55" s="6">
        <f>(SUMIFS('city centre offline'!$J$2:$J$2047,'overall city offline'!$A$2:$A$2047,$A55,'city centre offline'!$B$2:$B$2047,Q$3)*SUMIFS('city centre offline'!$C$2:$C$2047,'city centre offline'!$A$2:$A$2047,$A55,'city centre offline'!$B$2:$B$2047,Q$3))/(SUMIFS('city centre offline'!$J$2:$J$2047,'city centre offline'!$A$2:$A$2047,$A55,'city centre offline'!$B$2:$B$2047,Q$2))</f>
        <v>0.3248724932212354</v>
      </c>
      <c r="R55" s="6">
        <f>(SUMIFS('city centre offline'!$J$2:$J$2047,'overall city offline'!$A$2:$A$2047,$A55,'city centre offline'!$B$2:$B$2047,R$3)*SUMIFS('city centre offline'!$C$2:$C$2047,'city centre offline'!$A$2:$A$2047,$A55,'city centre offline'!$B$2:$B$2047,R$3))/(SUMIFS('city centre offline'!$J$2:$J$2047,'city centre offline'!$A$2:$A$2047,$A55,'city centre offline'!$B$2:$B$2047,R$2))</f>
        <v>0.4680112964206769</v>
      </c>
      <c r="S55" s="6">
        <f>(SUMIFS('city centre offline'!$J$2:$J$2047,'overall city offline'!$A$2:$A$2047,$A55,'city centre offline'!$B$2:$B$2047,S$3)*SUMIFS('city centre offline'!$C$2:$C$2047,'city centre offline'!$A$2:$A$2047,$A55,'city centre offline'!$B$2:$B$2047,S$3))/(SUMIFS('city centre offline'!$J$2:$J$2047,'city centre offline'!$A$2:$A$2047,$A55,'city centre offline'!$B$2:$B$2047,S$2))</f>
        <v>0.62641737269036946</v>
      </c>
      <c r="T55" s="6">
        <f>(SUMIFS('city centre offline'!$J$2:$J$2047,'overall city offline'!$A$2:$A$2047,$A55,'city centre offline'!$B$2:$B$2047,T$3)*SUMIFS('city centre offline'!$C$2:$C$2047,'city centre offline'!$A$2:$A$2047,$A55,'city centre offline'!$B$2:$B$2047,T$3))/(SUMIFS('city centre offline'!$J$2:$J$2047,'city centre offline'!$A$2:$A$2047,$A55,'city centre offline'!$B$2:$B$2047,T$2))</f>
        <v>0.80308317977205479</v>
      </c>
      <c r="U55" s="6">
        <f>(SUMIFS('city centre offline'!$J$2:$J$2047,'overall city offline'!$A$2:$A$2047,$A55,'city centre offline'!$B$2:$B$2047,U$3)*SUMIFS('city centre offline'!$C$2:$C$2047,'city centre offline'!$A$2:$A$2047,$A55,'city centre offline'!$B$2:$B$2047,U$3))/(SUMIFS('city centre offline'!$J$2:$J$2047,'city centre offline'!$A$2:$A$2047,$A55,'city centre offline'!$B$2:$B$2047,U$2))</f>
        <v>0.90490674117367276</v>
      </c>
      <c r="V55" s="6">
        <f>(SUMIFS('city centre offline'!$J$2:$J$2047,'overall city offline'!$A$2:$A$2047,$A55,'city centre offline'!$B$2:$B$2047,V$3)*SUMIFS('city centre offline'!$C$2:$C$2047,'city centre offline'!$A$2:$A$2047,$A55,'city centre offline'!$B$2:$B$2047,V$3))/(SUMIFS('city centre offline'!$J$2:$J$2047,'city centre offline'!$A$2:$A$2047,$A55,'city centre offline'!$B$2:$B$2047,V$2))</f>
        <v>0.84859940838151826</v>
      </c>
    </row>
    <row r="56" spans="1:22" x14ac:dyDescent="0.25">
      <c r="A56" s="5" t="s">
        <v>59</v>
      </c>
      <c r="B56" s="6">
        <f>(SUMIFS('city centre offline'!$J$2:$J$2047,'overall city offline'!$A$2:$A$2047,$A56,'city centre offline'!$B$2:$B$2047,B$3)*SUMIFS('city centre offline'!$C$2:$C$2047,'city centre offline'!$A$2:$A$2047,$A56,'city centre offline'!$B$2:$B$2047,B$3))/(SUMIFS('city centre offline'!$J$2:$J$2047,'city centre offline'!$A$2:$A$2047,$A56,'city centre offline'!$B$2:$B$2047,B$2))</f>
        <v>0.96642542432172152</v>
      </c>
      <c r="C56" s="6">
        <f>(SUMIFS('city centre offline'!$J$2:$J$2047,'overall city offline'!$A$2:$A$2047,$A56,'city centre offline'!$B$2:$B$2047,C$3)*SUMIFS('city centre offline'!$C$2:$C$2047,'city centre offline'!$A$2:$A$2047,$A56,'city centre offline'!$B$2:$B$2047,C$3))/(SUMIFS('city centre offline'!$J$2:$J$2047,'city centre offline'!$A$2:$A$2047,$A56,'city centre offline'!$B$2:$B$2047,C$2))</f>
        <v>0.93541858827814384</v>
      </c>
      <c r="D56" s="6">
        <f>(SUMIFS('city centre offline'!$J$2:$J$2047,'overall city offline'!$A$2:$A$2047,$A56,'city centre offline'!$B$2:$B$2047,D$3)*SUMIFS('city centre offline'!$C$2:$C$2047,'city centre offline'!$A$2:$A$2047,$A56,'city centre offline'!$B$2:$B$2047,D$3))/(SUMIFS('city centre offline'!$J$2:$J$2047,'city centre offline'!$A$2:$A$2047,$A56,'city centre offline'!$B$2:$B$2047,D$2))</f>
        <v>0.51369129317022422</v>
      </c>
      <c r="E56" s="6">
        <f>(SUMIFS('city centre offline'!$J$2:$J$2047,'overall city offline'!$A$2:$A$2047,$A56,'city centre offline'!$B$2:$B$2047,E$3)*SUMIFS('city centre offline'!$C$2:$C$2047,'city centre offline'!$A$2:$A$2047,$A56,'city centre offline'!$B$2:$B$2047,E$3))/(SUMIFS('city centre offline'!$J$2:$J$2047,'city centre offline'!$A$2:$A$2047,$A56,'city centre offline'!$B$2:$B$2047,E$2))</f>
        <v>8.06127492644736E-3</v>
      </c>
      <c r="F56" s="6">
        <f>(SUMIFS('city centre offline'!$J$2:$J$2047,'overall city offline'!$A$2:$A$2047,$A56,'city centre offline'!$B$2:$B$2047,F$3)*SUMIFS('city centre offline'!$C$2:$C$2047,'city centre offline'!$A$2:$A$2047,$A56,'city centre offline'!$B$2:$B$2047,F$3))/(SUMIFS('city centre offline'!$J$2:$J$2047,'city centre offline'!$A$2:$A$2047,$A56,'city centre offline'!$B$2:$B$2047,F$2))</f>
        <v>1.9004188036445557E-2</v>
      </c>
      <c r="G56" s="6">
        <f>(SUMIFS('city centre offline'!$J$2:$J$2047,'overall city offline'!$A$2:$A$2047,$A56,'city centre offline'!$B$2:$B$2047,G$3)*SUMIFS('city centre offline'!$C$2:$C$2047,'city centre offline'!$A$2:$A$2047,$A56,'city centre offline'!$B$2:$B$2047,G$3))/(SUMIFS('city centre offline'!$J$2:$J$2047,'city centre offline'!$A$2:$A$2047,$A56,'city centre offline'!$B$2:$B$2047,G$2))</f>
        <v>7.3918766494823457E-2</v>
      </c>
      <c r="H56" s="6">
        <f>(SUMIFS('city centre offline'!$J$2:$J$2047,'overall city offline'!$A$2:$A$2047,$A56,'city centre offline'!$B$2:$B$2047,H$3)*SUMIFS('city centre offline'!$C$2:$C$2047,'city centre offline'!$A$2:$A$2047,$A56,'city centre offline'!$B$2:$B$2047,H$3))/(SUMIFS('city centre offline'!$J$2:$J$2047,'city centre offline'!$A$2:$A$2047,$A56,'city centre offline'!$B$2:$B$2047,H$2))</f>
        <v>0.42916738348070343</v>
      </c>
      <c r="I56" s="6">
        <f>(SUMIFS('city centre offline'!$J$2:$J$2047,'overall city offline'!$A$2:$A$2047,$A56,'city centre offline'!$B$2:$B$2047,I$3)*SUMIFS('city centre offline'!$C$2:$C$2047,'city centre offline'!$A$2:$A$2047,$A56,'city centre offline'!$B$2:$B$2047,I$3))/(SUMIFS('city centre offline'!$J$2:$J$2047,'city centre offline'!$A$2:$A$2047,$A56,'city centre offline'!$B$2:$B$2047,I$2))</f>
        <v>0.67447371340821394</v>
      </c>
      <c r="J56" s="6">
        <f>(SUMIFS('city centre offline'!$J$2:$J$2047,'overall city offline'!$A$2:$A$2047,$A56,'city centre offline'!$B$2:$B$2047,J$3)*SUMIFS('city centre offline'!$C$2:$C$2047,'city centre offline'!$A$2:$A$2047,$A56,'city centre offline'!$B$2:$B$2047,J$3))/(SUMIFS('city centre offline'!$J$2:$J$2047,'city centre offline'!$A$2:$A$2047,$A56,'city centre offline'!$B$2:$B$2047,J$2))</f>
        <v>0.67996312561695527</v>
      </c>
      <c r="K56" s="6">
        <f>(SUMIFS('city centre offline'!$J$2:$J$2047,'overall city offline'!$A$2:$A$2047,$A56,'city centre offline'!$B$2:$B$2047,K$3)*SUMIFS('city centre offline'!$C$2:$C$2047,'city centre offline'!$A$2:$A$2047,$A56,'city centre offline'!$B$2:$B$2047,K$3))/(SUMIFS('city centre offline'!$J$2:$J$2047,'city centre offline'!$A$2:$A$2047,$A56,'city centre offline'!$B$2:$B$2047,K$2))</f>
        <v>0.5439945017756338</v>
      </c>
      <c r="L56" s="6">
        <f>(SUMIFS('city centre offline'!$J$2:$J$2047,'overall city offline'!$A$2:$A$2047,$A56,'city centre offline'!$B$2:$B$2047,L$3)*SUMIFS('city centre offline'!$C$2:$C$2047,'city centre offline'!$A$2:$A$2047,$A56,'city centre offline'!$B$2:$B$2047,L$3))/(SUMIFS('city centre offline'!$J$2:$J$2047,'city centre offline'!$A$2:$A$2047,$A56,'city centre offline'!$B$2:$B$2047,L$2))</f>
        <v>0.15000473005553808</v>
      </c>
      <c r="M56" s="6">
        <f>(SUMIFS('city centre offline'!$J$2:$J$2047,'overall city offline'!$A$2:$A$2047,$A56,'city centre offline'!$B$2:$B$2047,M$3)*SUMIFS('city centre offline'!$C$2:$C$2047,'city centre offline'!$A$2:$A$2047,$A56,'city centre offline'!$B$2:$B$2047,M$3))/(SUMIFS('city centre offline'!$J$2:$J$2047,'city centre offline'!$A$2:$A$2047,$A56,'city centre offline'!$B$2:$B$2047,M$2))</f>
        <v>0.28486714800784713</v>
      </c>
      <c r="N56" s="6">
        <f>(SUMIFS('city centre offline'!$J$2:$J$2047,'overall city offline'!$A$2:$A$2047,$A56,'city centre offline'!$B$2:$B$2047,N$3)*SUMIFS('city centre offline'!$C$2:$C$2047,'city centre offline'!$A$2:$A$2047,$A56,'city centre offline'!$B$2:$B$2047,N$3))/(SUMIFS('city centre offline'!$J$2:$J$2047,'city centre offline'!$A$2:$A$2047,$A56,'city centre offline'!$B$2:$B$2047,N$2))</f>
        <v>5.9790601353685746E-2</v>
      </c>
      <c r="O56" s="6">
        <f>(SUMIFS('city centre offline'!$J$2:$J$2047,'overall city offline'!$A$2:$A$2047,$A56,'city centre offline'!$B$2:$B$2047,O$3)*SUMIFS('city centre offline'!$C$2:$C$2047,'city centre offline'!$A$2:$A$2047,$A56,'city centre offline'!$B$2:$B$2047,O$3))/(SUMIFS('city centre offline'!$J$2:$J$2047,'city centre offline'!$A$2:$A$2047,$A56,'city centre offline'!$B$2:$B$2047,O$2))</f>
        <v>6.3078048297013703E-2</v>
      </c>
      <c r="P56" s="6">
        <f>(SUMIFS('city centre offline'!$J$2:$J$2047,'overall city offline'!$A$2:$A$2047,$A56,'city centre offline'!$B$2:$B$2047,P$3)*SUMIFS('city centre offline'!$C$2:$C$2047,'city centre offline'!$A$2:$A$2047,$A56,'city centre offline'!$B$2:$B$2047,P$3))/(SUMIFS('city centre offline'!$J$2:$J$2047,'city centre offline'!$A$2:$A$2047,$A56,'city centre offline'!$B$2:$B$2047,P$2))</f>
        <v>8.2321751662005782E-2</v>
      </c>
      <c r="Q56" s="6">
        <f>(SUMIFS('city centre offline'!$J$2:$J$2047,'overall city offline'!$A$2:$A$2047,$A56,'city centre offline'!$B$2:$B$2047,Q$3)*SUMIFS('city centre offline'!$C$2:$C$2047,'city centre offline'!$A$2:$A$2047,$A56,'city centre offline'!$B$2:$B$2047,Q$3))/(SUMIFS('city centre offline'!$J$2:$J$2047,'city centre offline'!$A$2:$A$2047,$A56,'city centre offline'!$B$2:$B$2047,Q$2))</f>
        <v>0.27165124953403902</v>
      </c>
      <c r="R56" s="6">
        <f>(SUMIFS('city centre offline'!$J$2:$J$2047,'overall city offline'!$A$2:$A$2047,$A56,'city centre offline'!$B$2:$B$2047,R$3)*SUMIFS('city centre offline'!$C$2:$C$2047,'city centre offline'!$A$2:$A$2047,$A56,'city centre offline'!$B$2:$B$2047,R$3))/(SUMIFS('city centre offline'!$J$2:$J$2047,'city centre offline'!$A$2:$A$2047,$A56,'city centre offline'!$B$2:$B$2047,R$2))</f>
        <v>0.5643071843561176</v>
      </c>
      <c r="S56" s="6">
        <f>(SUMIFS('city centre offline'!$J$2:$J$2047,'overall city offline'!$A$2:$A$2047,$A56,'city centre offline'!$B$2:$B$2047,S$3)*SUMIFS('city centre offline'!$C$2:$C$2047,'city centre offline'!$A$2:$A$2047,$A56,'city centre offline'!$B$2:$B$2047,S$3))/(SUMIFS('city centre offline'!$J$2:$J$2047,'city centre offline'!$A$2:$A$2047,$A56,'city centre offline'!$B$2:$B$2047,S$2))</f>
        <v>0.69846625624197545</v>
      </c>
      <c r="T56" s="6">
        <f>(SUMIFS('city centre offline'!$J$2:$J$2047,'overall city offline'!$A$2:$A$2047,$A56,'city centre offline'!$B$2:$B$2047,T$3)*SUMIFS('city centre offline'!$C$2:$C$2047,'city centre offline'!$A$2:$A$2047,$A56,'city centre offline'!$B$2:$B$2047,T$3))/(SUMIFS('city centre offline'!$J$2:$J$2047,'city centre offline'!$A$2:$A$2047,$A56,'city centre offline'!$B$2:$B$2047,T$2))</f>
        <v>1.00291638671578</v>
      </c>
      <c r="U56" s="6">
        <f>(SUMIFS('city centre offline'!$J$2:$J$2047,'overall city offline'!$A$2:$A$2047,$A56,'city centre offline'!$B$2:$B$2047,U$3)*SUMIFS('city centre offline'!$C$2:$C$2047,'city centre offline'!$A$2:$A$2047,$A56,'city centre offline'!$B$2:$B$2047,U$3))/(SUMIFS('city centre offline'!$J$2:$J$2047,'city centre offline'!$A$2:$A$2047,$A56,'city centre offline'!$B$2:$B$2047,U$2))</f>
        <v>1.1517765588801969</v>
      </c>
      <c r="V56" s="6">
        <f>(SUMIFS('city centre offline'!$J$2:$J$2047,'overall city offline'!$A$2:$A$2047,$A56,'city centre offline'!$B$2:$B$2047,V$3)*SUMIFS('city centre offline'!$C$2:$C$2047,'city centre offline'!$A$2:$A$2047,$A56,'city centre offline'!$B$2:$B$2047,V$3))/(SUMIFS('city centre offline'!$J$2:$J$2047,'city centre offline'!$A$2:$A$2047,$A56,'city centre offline'!$B$2:$B$2047,V$2))</f>
        <v>1.11410299975363</v>
      </c>
    </row>
    <row r="57" spans="1:22" x14ac:dyDescent="0.25">
      <c r="A57" s="5" t="s">
        <v>60</v>
      </c>
      <c r="B57" s="6">
        <f>(SUMIFS('city centre offline'!$J$2:$J$2047,'overall city offline'!$A$2:$A$2047,$A57,'city centre offline'!$B$2:$B$2047,B$3)*SUMIFS('city centre offline'!$C$2:$C$2047,'city centre offline'!$A$2:$A$2047,$A57,'city centre offline'!$B$2:$B$2047,B$3))/(SUMIFS('city centre offline'!$J$2:$J$2047,'city centre offline'!$A$2:$A$2047,$A57,'city centre offline'!$B$2:$B$2047,B$2))</f>
        <v>0.91526113364786998</v>
      </c>
      <c r="C57" s="6">
        <f>(SUMIFS('city centre offline'!$J$2:$J$2047,'overall city offline'!$A$2:$A$2047,$A57,'city centre offline'!$B$2:$B$2047,C$3)*SUMIFS('city centre offline'!$C$2:$C$2047,'city centre offline'!$A$2:$A$2047,$A57,'city centre offline'!$B$2:$B$2047,C$3))/(SUMIFS('city centre offline'!$J$2:$J$2047,'city centre offline'!$A$2:$A$2047,$A57,'city centre offline'!$B$2:$B$2047,C$2))</f>
        <v>0.92942108226419085</v>
      </c>
      <c r="D57" s="6">
        <f>(SUMIFS('city centre offline'!$J$2:$J$2047,'overall city offline'!$A$2:$A$2047,$A57,'city centre offline'!$B$2:$B$2047,D$3)*SUMIFS('city centre offline'!$C$2:$C$2047,'city centre offline'!$A$2:$A$2047,$A57,'city centre offline'!$B$2:$B$2047,D$3))/(SUMIFS('city centre offline'!$J$2:$J$2047,'city centre offline'!$A$2:$A$2047,$A57,'city centre offline'!$B$2:$B$2047,D$2))</f>
        <v>0.55807780789024886</v>
      </c>
      <c r="E57" s="6">
        <f>(SUMIFS('city centre offline'!$J$2:$J$2047,'overall city offline'!$A$2:$A$2047,$A57,'city centre offline'!$B$2:$B$2047,E$3)*SUMIFS('city centre offline'!$C$2:$C$2047,'city centre offline'!$A$2:$A$2047,$A57,'city centre offline'!$B$2:$B$2047,E$3))/(SUMIFS('city centre offline'!$J$2:$J$2047,'city centre offline'!$A$2:$A$2047,$A57,'city centre offline'!$B$2:$B$2047,E$2))</f>
        <v>2.2054937197712374E-2</v>
      </c>
      <c r="F57" s="6">
        <f>(SUMIFS('city centre offline'!$J$2:$J$2047,'overall city offline'!$A$2:$A$2047,$A57,'city centre offline'!$B$2:$B$2047,F$3)*SUMIFS('city centre offline'!$C$2:$C$2047,'city centre offline'!$A$2:$A$2047,$A57,'city centre offline'!$B$2:$B$2047,F$3))/(SUMIFS('city centre offline'!$J$2:$J$2047,'city centre offline'!$A$2:$A$2047,$A57,'city centre offline'!$B$2:$B$2047,F$2))</f>
        <v>4.9778718217708726E-2</v>
      </c>
      <c r="G57" s="6">
        <f>(SUMIFS('city centre offline'!$J$2:$J$2047,'overall city offline'!$A$2:$A$2047,$A57,'city centre offline'!$B$2:$B$2047,G$3)*SUMIFS('city centre offline'!$C$2:$C$2047,'city centre offline'!$A$2:$A$2047,$A57,'city centre offline'!$B$2:$B$2047,G$3))/(SUMIFS('city centre offline'!$J$2:$J$2047,'city centre offline'!$A$2:$A$2047,$A57,'city centre offline'!$B$2:$B$2047,G$2))</f>
        <v>0.11293866669192583</v>
      </c>
      <c r="H57" s="6">
        <f>(SUMIFS('city centre offline'!$J$2:$J$2047,'overall city offline'!$A$2:$A$2047,$A57,'city centre offline'!$B$2:$B$2047,H$3)*SUMIFS('city centre offline'!$C$2:$C$2047,'city centre offline'!$A$2:$A$2047,$A57,'city centre offline'!$B$2:$B$2047,H$3))/(SUMIFS('city centre offline'!$J$2:$J$2047,'city centre offline'!$A$2:$A$2047,$A57,'city centre offline'!$B$2:$B$2047,H$2))</f>
        <v>0.72463070088822412</v>
      </c>
      <c r="I57" s="6">
        <f>(SUMIFS('city centre offline'!$J$2:$J$2047,'overall city offline'!$A$2:$A$2047,$A57,'city centre offline'!$B$2:$B$2047,I$3)*SUMIFS('city centre offline'!$C$2:$C$2047,'city centre offline'!$A$2:$A$2047,$A57,'city centre offline'!$B$2:$B$2047,I$3))/(SUMIFS('city centre offline'!$J$2:$J$2047,'city centre offline'!$A$2:$A$2047,$A57,'city centre offline'!$B$2:$B$2047,I$2))</f>
        <v>1.0112708196147833</v>
      </c>
      <c r="J57" s="6">
        <f>(SUMIFS('city centre offline'!$J$2:$J$2047,'overall city offline'!$A$2:$A$2047,$A57,'city centre offline'!$B$2:$B$2047,J$3)*SUMIFS('city centre offline'!$C$2:$C$2047,'city centre offline'!$A$2:$A$2047,$A57,'city centre offline'!$B$2:$B$2047,J$3))/(SUMIFS('city centre offline'!$J$2:$J$2047,'city centre offline'!$A$2:$A$2047,$A57,'city centre offline'!$B$2:$B$2047,J$2))</f>
        <v>0.64186084502414664</v>
      </c>
      <c r="K57" s="6">
        <f>(SUMIFS('city centre offline'!$J$2:$J$2047,'overall city offline'!$A$2:$A$2047,$A57,'city centre offline'!$B$2:$B$2047,K$3)*SUMIFS('city centre offline'!$C$2:$C$2047,'city centre offline'!$A$2:$A$2047,$A57,'city centre offline'!$B$2:$B$2047,K$3))/(SUMIFS('city centre offline'!$J$2:$J$2047,'city centre offline'!$A$2:$A$2047,$A57,'city centre offline'!$B$2:$B$2047,K$2))</f>
        <v>0.6426430040663148</v>
      </c>
      <c r="L57" s="6">
        <f>(SUMIFS('city centre offline'!$J$2:$J$2047,'overall city offline'!$A$2:$A$2047,$A57,'city centre offline'!$B$2:$B$2047,L$3)*SUMIFS('city centre offline'!$C$2:$C$2047,'city centre offline'!$A$2:$A$2047,$A57,'city centre offline'!$B$2:$B$2047,L$3))/(SUMIFS('city centre offline'!$J$2:$J$2047,'city centre offline'!$A$2:$A$2047,$A57,'city centre offline'!$B$2:$B$2047,L$2))</f>
        <v>0.24692238047512124</v>
      </c>
      <c r="M57" s="6">
        <f>(SUMIFS('city centre offline'!$J$2:$J$2047,'overall city offline'!$A$2:$A$2047,$A57,'city centre offline'!$B$2:$B$2047,M$3)*SUMIFS('city centre offline'!$C$2:$C$2047,'city centre offline'!$A$2:$A$2047,$A57,'city centre offline'!$B$2:$B$2047,M$3))/(SUMIFS('city centre offline'!$J$2:$J$2047,'city centre offline'!$A$2:$A$2047,$A57,'city centre offline'!$B$2:$B$2047,M$2))</f>
        <v>0.41433388353847539</v>
      </c>
      <c r="N57" s="6">
        <f>(SUMIFS('city centre offline'!$J$2:$J$2047,'overall city offline'!$A$2:$A$2047,$A57,'city centre offline'!$B$2:$B$2047,N$3)*SUMIFS('city centre offline'!$C$2:$C$2047,'city centre offline'!$A$2:$A$2047,$A57,'city centre offline'!$B$2:$B$2047,N$3))/(SUMIFS('city centre offline'!$J$2:$J$2047,'city centre offline'!$A$2:$A$2047,$A57,'city centre offline'!$B$2:$B$2047,N$2))</f>
        <v>0.12027858711663786</v>
      </c>
      <c r="O57" s="6">
        <f>(SUMIFS('city centre offline'!$J$2:$J$2047,'overall city offline'!$A$2:$A$2047,$A57,'city centre offline'!$B$2:$B$2047,O$3)*SUMIFS('city centre offline'!$C$2:$C$2047,'city centre offline'!$A$2:$A$2047,$A57,'city centre offline'!$B$2:$B$2047,O$3))/(SUMIFS('city centre offline'!$J$2:$J$2047,'city centre offline'!$A$2:$A$2047,$A57,'city centre offline'!$B$2:$B$2047,O$2))</f>
        <v>0.12282079905380584</v>
      </c>
      <c r="P57" s="6">
        <f>(SUMIFS('city centre offline'!$J$2:$J$2047,'overall city offline'!$A$2:$A$2047,$A57,'city centre offline'!$B$2:$B$2047,P$3)*SUMIFS('city centre offline'!$C$2:$C$2047,'city centre offline'!$A$2:$A$2047,$A57,'city centre offline'!$B$2:$B$2047,P$3))/(SUMIFS('city centre offline'!$J$2:$J$2047,'city centre offline'!$A$2:$A$2047,$A57,'city centre offline'!$B$2:$B$2047,P$2))</f>
        <v>0.16587206715931277</v>
      </c>
      <c r="Q57" s="6">
        <f>(SUMIFS('city centre offline'!$J$2:$J$2047,'overall city offline'!$A$2:$A$2047,$A57,'city centre offline'!$B$2:$B$2047,Q$3)*SUMIFS('city centre offline'!$C$2:$C$2047,'city centre offline'!$A$2:$A$2047,$A57,'city centre offline'!$B$2:$B$2047,Q$3))/(SUMIFS('city centre offline'!$J$2:$J$2047,'city centre offline'!$A$2:$A$2047,$A57,'city centre offline'!$B$2:$B$2047,Q$2))</f>
        <v>0.40299425851892418</v>
      </c>
      <c r="R57" s="6">
        <f>(SUMIFS('city centre offline'!$J$2:$J$2047,'overall city offline'!$A$2:$A$2047,$A57,'city centre offline'!$B$2:$B$2047,R$3)*SUMIFS('city centre offline'!$C$2:$C$2047,'city centre offline'!$A$2:$A$2047,$A57,'city centre offline'!$B$2:$B$2047,R$3))/(SUMIFS('city centre offline'!$J$2:$J$2047,'city centre offline'!$A$2:$A$2047,$A57,'city centre offline'!$B$2:$B$2047,R$2))</f>
        <v>0.88261724514526818</v>
      </c>
      <c r="S57" s="6">
        <f>(SUMIFS('city centre offline'!$J$2:$J$2047,'overall city offline'!$A$2:$A$2047,$A57,'city centre offline'!$B$2:$B$2047,S$3)*SUMIFS('city centre offline'!$C$2:$C$2047,'city centre offline'!$A$2:$A$2047,$A57,'city centre offline'!$B$2:$B$2047,S$3))/(SUMIFS('city centre offline'!$J$2:$J$2047,'city centre offline'!$A$2:$A$2047,$A57,'city centre offline'!$B$2:$B$2047,S$2))</f>
        <v>1.0563913454026159</v>
      </c>
      <c r="T57" s="6">
        <f>(SUMIFS('city centre offline'!$J$2:$J$2047,'overall city offline'!$A$2:$A$2047,$A57,'city centre offline'!$B$2:$B$2047,T$3)*SUMIFS('city centre offline'!$C$2:$C$2047,'city centre offline'!$A$2:$A$2047,$A57,'city centre offline'!$B$2:$B$2047,T$3))/(SUMIFS('city centre offline'!$J$2:$J$2047,'city centre offline'!$A$2:$A$2047,$A57,'city centre offline'!$B$2:$B$2047,T$2))</f>
        <v>1.2680204714813217</v>
      </c>
      <c r="U57" s="6">
        <f>(SUMIFS('city centre offline'!$J$2:$J$2047,'overall city offline'!$A$2:$A$2047,$A57,'city centre offline'!$B$2:$B$2047,U$3)*SUMIFS('city centre offline'!$C$2:$C$2047,'city centre offline'!$A$2:$A$2047,$A57,'city centre offline'!$B$2:$B$2047,U$3))/(SUMIFS('city centre offline'!$J$2:$J$2047,'city centre offline'!$A$2:$A$2047,$A57,'city centre offline'!$B$2:$B$2047,U$2))</f>
        <v>1.398172477212936</v>
      </c>
      <c r="V57" s="6">
        <f>(SUMIFS('city centre offline'!$J$2:$J$2047,'overall city offline'!$A$2:$A$2047,$A57,'city centre offline'!$B$2:$B$2047,V$3)*SUMIFS('city centre offline'!$C$2:$C$2047,'city centre offline'!$A$2:$A$2047,$A57,'city centre offline'!$B$2:$B$2047,V$3))/(SUMIFS('city centre offline'!$J$2:$J$2047,'city centre offline'!$A$2:$A$2047,$A57,'city centre offline'!$B$2:$B$2047,V$2))</f>
        <v>1.299480941726723</v>
      </c>
    </row>
    <row r="58" spans="1:22" x14ac:dyDescent="0.25">
      <c r="A58" s="5" t="s">
        <v>61</v>
      </c>
      <c r="B58" s="6">
        <f>(SUMIFS('city centre offline'!$J$2:$J$2047,'overall city offline'!$A$2:$A$2047,$A58,'city centre offline'!$B$2:$B$2047,B$3)*SUMIFS('city centre offline'!$C$2:$C$2047,'city centre offline'!$A$2:$A$2047,$A58,'city centre offline'!$B$2:$B$2047,B$3))/(SUMIFS('city centre offline'!$J$2:$J$2047,'city centre offline'!$A$2:$A$2047,$A58,'city centre offline'!$B$2:$B$2047,B$2))</f>
        <v>0.95560096169193975</v>
      </c>
      <c r="C58" s="6">
        <f>(SUMIFS('city centre offline'!$J$2:$J$2047,'overall city offline'!$A$2:$A$2047,$A58,'city centre offline'!$B$2:$B$2047,C$3)*SUMIFS('city centre offline'!$C$2:$C$2047,'city centre offline'!$A$2:$A$2047,$A58,'city centre offline'!$B$2:$B$2047,C$3))/(SUMIFS('city centre offline'!$J$2:$J$2047,'city centre offline'!$A$2:$A$2047,$A58,'city centre offline'!$B$2:$B$2047,C$2))</f>
        <v>1.0305057179560275</v>
      </c>
      <c r="D58" s="6">
        <f>(SUMIFS('city centre offline'!$J$2:$J$2047,'overall city offline'!$A$2:$A$2047,$A58,'city centre offline'!$B$2:$B$2047,D$3)*SUMIFS('city centre offline'!$C$2:$C$2047,'city centre offline'!$A$2:$A$2047,$A58,'city centre offline'!$B$2:$B$2047,D$3))/(SUMIFS('city centre offline'!$J$2:$J$2047,'city centre offline'!$A$2:$A$2047,$A58,'city centre offline'!$B$2:$B$2047,D$2))</f>
        <v>0.55433994640685724</v>
      </c>
      <c r="E58" s="6">
        <f>(SUMIFS('city centre offline'!$J$2:$J$2047,'overall city offline'!$A$2:$A$2047,$A58,'city centre offline'!$B$2:$B$2047,E$3)*SUMIFS('city centre offline'!$C$2:$C$2047,'city centre offline'!$A$2:$A$2047,$A58,'city centre offline'!$B$2:$B$2047,E$3))/(SUMIFS('city centre offline'!$J$2:$J$2047,'city centre offline'!$A$2:$A$2047,$A58,'city centre offline'!$B$2:$B$2047,E$2))</f>
        <v>8.1059540750999526E-3</v>
      </c>
      <c r="F58" s="6">
        <f>(SUMIFS('city centre offline'!$J$2:$J$2047,'overall city offline'!$A$2:$A$2047,$A58,'city centre offline'!$B$2:$B$2047,F$3)*SUMIFS('city centre offline'!$C$2:$C$2047,'city centre offline'!$A$2:$A$2047,$A58,'city centre offline'!$B$2:$B$2047,F$3))/(SUMIFS('city centre offline'!$J$2:$J$2047,'city centre offline'!$A$2:$A$2047,$A58,'city centre offline'!$B$2:$B$2047,F$2))</f>
        <v>2.4528605683122394E-2</v>
      </c>
      <c r="G58" s="6">
        <f>(SUMIFS('city centre offline'!$J$2:$J$2047,'overall city offline'!$A$2:$A$2047,$A58,'city centre offline'!$B$2:$B$2047,G$3)*SUMIFS('city centre offline'!$C$2:$C$2047,'city centre offline'!$A$2:$A$2047,$A58,'city centre offline'!$B$2:$B$2047,G$3))/(SUMIFS('city centre offline'!$J$2:$J$2047,'city centre offline'!$A$2:$A$2047,$A58,'city centre offline'!$B$2:$B$2047,G$2))</f>
        <v>7.989369223813457E-2</v>
      </c>
      <c r="H58" s="6">
        <f>(SUMIFS('city centre offline'!$J$2:$J$2047,'overall city offline'!$A$2:$A$2047,$A58,'city centre offline'!$B$2:$B$2047,H$3)*SUMIFS('city centre offline'!$C$2:$C$2047,'city centre offline'!$A$2:$A$2047,$A58,'city centre offline'!$B$2:$B$2047,H$3))/(SUMIFS('city centre offline'!$J$2:$J$2047,'city centre offline'!$A$2:$A$2047,$A58,'city centre offline'!$B$2:$B$2047,H$2))</f>
        <v>0.25819350368095001</v>
      </c>
      <c r="I58" s="6">
        <f>(SUMIFS('city centre offline'!$J$2:$J$2047,'overall city offline'!$A$2:$A$2047,$A58,'city centre offline'!$B$2:$B$2047,I$3)*SUMIFS('city centre offline'!$C$2:$C$2047,'city centre offline'!$A$2:$A$2047,$A58,'city centre offline'!$B$2:$B$2047,I$3))/(SUMIFS('city centre offline'!$J$2:$J$2047,'city centre offline'!$A$2:$A$2047,$A58,'city centre offline'!$B$2:$B$2047,I$2))</f>
        <v>0.88920949755183354</v>
      </c>
      <c r="J58" s="6">
        <f>(SUMIFS('city centre offline'!$J$2:$J$2047,'overall city offline'!$A$2:$A$2047,$A58,'city centre offline'!$B$2:$B$2047,J$3)*SUMIFS('city centre offline'!$C$2:$C$2047,'city centre offline'!$A$2:$A$2047,$A58,'city centre offline'!$B$2:$B$2047,J$3))/(SUMIFS('city centre offline'!$J$2:$J$2047,'city centre offline'!$A$2:$A$2047,$A58,'city centre offline'!$B$2:$B$2047,J$2))</f>
        <v>0.71922180541766745</v>
      </c>
      <c r="K58" s="6">
        <f>(SUMIFS('city centre offline'!$J$2:$J$2047,'overall city offline'!$A$2:$A$2047,$A58,'city centre offline'!$B$2:$B$2047,K$3)*SUMIFS('city centre offline'!$C$2:$C$2047,'city centre offline'!$A$2:$A$2047,$A58,'city centre offline'!$B$2:$B$2047,K$3))/(SUMIFS('city centre offline'!$J$2:$J$2047,'city centre offline'!$A$2:$A$2047,$A58,'city centre offline'!$B$2:$B$2047,K$2))</f>
        <v>0.37358880956444718</v>
      </c>
      <c r="L58" s="6">
        <f>(SUMIFS('city centre offline'!$J$2:$J$2047,'overall city offline'!$A$2:$A$2047,$A58,'city centre offline'!$B$2:$B$2047,L$3)*SUMIFS('city centre offline'!$C$2:$C$2047,'city centre offline'!$A$2:$A$2047,$A58,'city centre offline'!$B$2:$B$2047,L$3))/(SUMIFS('city centre offline'!$J$2:$J$2047,'city centre offline'!$A$2:$A$2047,$A58,'city centre offline'!$B$2:$B$2047,L$2))</f>
        <v>0.57702668186886452</v>
      </c>
      <c r="M58" s="6">
        <f>(SUMIFS('city centre offline'!$J$2:$J$2047,'overall city offline'!$A$2:$A$2047,$A58,'city centre offline'!$B$2:$B$2047,M$3)*SUMIFS('city centre offline'!$C$2:$C$2047,'city centre offline'!$A$2:$A$2047,$A58,'city centre offline'!$B$2:$B$2047,M$3))/(SUMIFS('city centre offline'!$J$2:$J$2047,'city centre offline'!$A$2:$A$2047,$A58,'city centre offline'!$B$2:$B$2047,M$2))</f>
        <v>0.35592877933038014</v>
      </c>
      <c r="N58" s="6">
        <f>(SUMIFS('city centre offline'!$J$2:$J$2047,'overall city offline'!$A$2:$A$2047,$A58,'city centre offline'!$B$2:$B$2047,N$3)*SUMIFS('city centre offline'!$C$2:$C$2047,'city centre offline'!$A$2:$A$2047,$A58,'city centre offline'!$B$2:$B$2047,N$3))/(SUMIFS('city centre offline'!$J$2:$J$2047,'city centre offline'!$A$2:$A$2047,$A58,'city centre offline'!$B$2:$B$2047,N$2))</f>
        <v>0.10369874879379171</v>
      </c>
      <c r="O58" s="6">
        <f>(SUMIFS('city centre offline'!$J$2:$J$2047,'overall city offline'!$A$2:$A$2047,$A58,'city centre offline'!$B$2:$B$2047,O$3)*SUMIFS('city centre offline'!$C$2:$C$2047,'city centre offline'!$A$2:$A$2047,$A58,'city centre offline'!$B$2:$B$2047,O$3))/(SUMIFS('city centre offline'!$J$2:$J$2047,'city centre offline'!$A$2:$A$2047,$A58,'city centre offline'!$B$2:$B$2047,O$2))</f>
        <v>0.11656597223726008</v>
      </c>
      <c r="P58" s="6">
        <f>(SUMIFS('city centre offline'!$J$2:$J$2047,'overall city offline'!$A$2:$A$2047,$A58,'city centre offline'!$B$2:$B$2047,P$3)*SUMIFS('city centre offline'!$C$2:$C$2047,'city centre offline'!$A$2:$A$2047,$A58,'city centre offline'!$B$2:$B$2047,P$3))/(SUMIFS('city centre offline'!$J$2:$J$2047,'city centre offline'!$A$2:$A$2047,$A58,'city centre offline'!$B$2:$B$2047,P$2))</f>
        <v>0.15618395500140203</v>
      </c>
      <c r="Q58" s="6">
        <f>(SUMIFS('city centre offline'!$J$2:$J$2047,'overall city offline'!$A$2:$A$2047,$A58,'city centre offline'!$B$2:$B$2047,Q$3)*SUMIFS('city centre offline'!$C$2:$C$2047,'city centre offline'!$A$2:$A$2047,$A58,'city centre offline'!$B$2:$B$2047,Q$3))/(SUMIFS('city centre offline'!$J$2:$J$2047,'city centre offline'!$A$2:$A$2047,$A58,'city centre offline'!$B$2:$B$2047,Q$2))</f>
        <v>0.28856731334820429</v>
      </c>
      <c r="R58" s="6">
        <f>(SUMIFS('city centre offline'!$J$2:$J$2047,'overall city offline'!$A$2:$A$2047,$A58,'city centre offline'!$B$2:$B$2047,R$3)*SUMIFS('city centre offline'!$C$2:$C$2047,'city centre offline'!$A$2:$A$2047,$A58,'city centre offline'!$B$2:$B$2047,R$3))/(SUMIFS('city centre offline'!$J$2:$J$2047,'city centre offline'!$A$2:$A$2047,$A58,'city centre offline'!$B$2:$B$2047,R$2))</f>
        <v>0.75072899302986551</v>
      </c>
      <c r="S58" s="6">
        <f>(SUMIFS('city centre offline'!$J$2:$J$2047,'overall city offline'!$A$2:$A$2047,$A58,'city centre offline'!$B$2:$B$2047,S$3)*SUMIFS('city centre offline'!$C$2:$C$2047,'city centre offline'!$A$2:$A$2047,$A58,'city centre offline'!$B$2:$B$2047,S$3))/(SUMIFS('city centre offline'!$J$2:$J$2047,'city centre offline'!$A$2:$A$2047,$A58,'city centre offline'!$B$2:$B$2047,S$2))</f>
        <v>0.96060765350707089</v>
      </c>
      <c r="T58" s="6">
        <f>(SUMIFS('city centre offline'!$J$2:$J$2047,'overall city offline'!$A$2:$A$2047,$A58,'city centre offline'!$B$2:$B$2047,T$3)*SUMIFS('city centre offline'!$C$2:$C$2047,'city centre offline'!$A$2:$A$2047,$A58,'city centre offline'!$B$2:$B$2047,T$3))/(SUMIFS('city centre offline'!$J$2:$J$2047,'city centre offline'!$A$2:$A$2047,$A58,'city centre offline'!$B$2:$B$2047,T$2))</f>
        <v>1.0761888648989557</v>
      </c>
      <c r="U58" s="6">
        <f>(SUMIFS('city centre offline'!$J$2:$J$2047,'overall city offline'!$A$2:$A$2047,$A58,'city centre offline'!$B$2:$B$2047,U$3)*SUMIFS('city centre offline'!$C$2:$C$2047,'city centre offline'!$A$2:$A$2047,$A58,'city centre offline'!$B$2:$B$2047,U$3))/(SUMIFS('city centre offline'!$J$2:$J$2047,'city centre offline'!$A$2:$A$2047,$A58,'city centre offline'!$B$2:$B$2047,U$2))</f>
        <v>1.3668299607050576</v>
      </c>
      <c r="V58" s="6">
        <f>(SUMIFS('city centre offline'!$J$2:$J$2047,'overall city offline'!$A$2:$A$2047,$A58,'city centre offline'!$B$2:$B$2047,V$3)*SUMIFS('city centre offline'!$C$2:$C$2047,'city centre offline'!$A$2:$A$2047,$A58,'city centre offline'!$B$2:$B$2047,V$3))/(SUMIFS('city centre offline'!$J$2:$J$2047,'city centre offline'!$A$2:$A$2047,$A58,'city centre offline'!$B$2:$B$2047,V$2))</f>
        <v>1.3053485704860244</v>
      </c>
    </row>
    <row r="59" spans="1:22" x14ac:dyDescent="0.25">
      <c r="A59" s="5" t="s">
        <v>62</v>
      </c>
      <c r="B59" s="6">
        <f>(SUMIFS('city centre offline'!$J$2:$J$2047,'overall city offline'!$A$2:$A$2047,$A59,'city centre offline'!$B$2:$B$2047,B$3)*SUMIFS('city centre offline'!$C$2:$C$2047,'city centre offline'!$A$2:$A$2047,$A59,'city centre offline'!$B$2:$B$2047,B$3))/(SUMIFS('city centre offline'!$J$2:$J$2047,'city centre offline'!$A$2:$A$2047,$A59,'city centre offline'!$B$2:$B$2047,B$2))</f>
        <v>0.87922029597876539</v>
      </c>
      <c r="C59" s="6">
        <f>(SUMIFS('city centre offline'!$J$2:$J$2047,'overall city offline'!$A$2:$A$2047,$A59,'city centre offline'!$B$2:$B$2047,C$3)*SUMIFS('city centre offline'!$C$2:$C$2047,'city centre offline'!$A$2:$A$2047,$A59,'city centre offline'!$B$2:$B$2047,C$3))/(SUMIFS('city centre offline'!$J$2:$J$2047,'city centre offline'!$A$2:$A$2047,$A59,'city centre offline'!$B$2:$B$2047,C$2))</f>
        <v>0.87294941431402961</v>
      </c>
      <c r="D59" s="6">
        <f>(SUMIFS('city centre offline'!$J$2:$J$2047,'overall city offline'!$A$2:$A$2047,$A59,'city centre offline'!$B$2:$B$2047,D$3)*SUMIFS('city centre offline'!$C$2:$C$2047,'city centre offline'!$A$2:$A$2047,$A59,'city centre offline'!$B$2:$B$2047,D$3))/(SUMIFS('city centre offline'!$J$2:$J$2047,'city centre offline'!$A$2:$A$2047,$A59,'city centre offline'!$B$2:$B$2047,D$2))</f>
        <v>0.52052701450265026</v>
      </c>
      <c r="E59" s="6">
        <f>(SUMIFS('city centre offline'!$J$2:$J$2047,'overall city offline'!$A$2:$A$2047,$A59,'city centre offline'!$B$2:$B$2047,E$3)*SUMIFS('city centre offline'!$C$2:$C$2047,'city centre offline'!$A$2:$A$2047,$A59,'city centre offline'!$B$2:$B$2047,E$3))/(SUMIFS('city centre offline'!$J$2:$J$2047,'city centre offline'!$A$2:$A$2047,$A59,'city centre offline'!$B$2:$B$2047,E$2))</f>
        <v>3.0312823684819617E-2</v>
      </c>
      <c r="F59" s="6">
        <f>(SUMIFS('city centre offline'!$J$2:$J$2047,'overall city offline'!$A$2:$A$2047,$A59,'city centre offline'!$B$2:$B$2047,F$3)*SUMIFS('city centre offline'!$C$2:$C$2047,'city centre offline'!$A$2:$A$2047,$A59,'city centre offline'!$B$2:$B$2047,F$3))/(SUMIFS('city centre offline'!$J$2:$J$2047,'city centre offline'!$A$2:$A$2047,$A59,'city centre offline'!$B$2:$B$2047,F$2))</f>
        <v>5.5517091299070162E-2</v>
      </c>
      <c r="G59" s="6">
        <f>(SUMIFS('city centre offline'!$J$2:$J$2047,'overall city offline'!$A$2:$A$2047,$A59,'city centre offline'!$B$2:$B$2047,G$3)*SUMIFS('city centre offline'!$C$2:$C$2047,'city centre offline'!$A$2:$A$2047,$A59,'city centre offline'!$B$2:$B$2047,G$3))/(SUMIFS('city centre offline'!$J$2:$J$2047,'city centre offline'!$A$2:$A$2047,$A59,'city centre offline'!$B$2:$B$2047,G$2))</f>
        <v>0.19501975173236516</v>
      </c>
      <c r="H59" s="6">
        <f>(SUMIFS('city centre offline'!$J$2:$J$2047,'overall city offline'!$A$2:$A$2047,$A59,'city centre offline'!$B$2:$B$2047,H$3)*SUMIFS('city centre offline'!$C$2:$C$2047,'city centre offline'!$A$2:$A$2047,$A59,'city centre offline'!$B$2:$B$2047,H$3))/(SUMIFS('city centre offline'!$J$2:$J$2047,'city centre offline'!$A$2:$A$2047,$A59,'city centre offline'!$B$2:$B$2047,H$2))</f>
        <v>0.6608001598377643</v>
      </c>
      <c r="I59" s="6">
        <f>(SUMIFS('city centre offline'!$J$2:$J$2047,'overall city offline'!$A$2:$A$2047,$A59,'city centre offline'!$B$2:$B$2047,I$3)*SUMIFS('city centre offline'!$C$2:$C$2047,'city centre offline'!$A$2:$A$2047,$A59,'city centre offline'!$B$2:$B$2047,I$3))/(SUMIFS('city centre offline'!$J$2:$J$2047,'city centre offline'!$A$2:$A$2047,$A59,'city centre offline'!$B$2:$B$2047,I$2))</f>
        <v>0.80947560926898554</v>
      </c>
      <c r="J59" s="6">
        <f>(SUMIFS('city centre offline'!$J$2:$J$2047,'overall city offline'!$A$2:$A$2047,$A59,'city centre offline'!$B$2:$B$2047,J$3)*SUMIFS('city centre offline'!$C$2:$C$2047,'city centre offline'!$A$2:$A$2047,$A59,'city centre offline'!$B$2:$B$2047,J$3))/(SUMIFS('city centre offline'!$J$2:$J$2047,'city centre offline'!$A$2:$A$2047,$A59,'city centre offline'!$B$2:$B$2047,J$2))</f>
        <v>0.75270830809764255</v>
      </c>
      <c r="K59" s="6">
        <f>(SUMIFS('city centre offline'!$J$2:$J$2047,'overall city offline'!$A$2:$A$2047,$A59,'city centre offline'!$B$2:$B$2047,K$3)*SUMIFS('city centre offline'!$C$2:$C$2047,'city centre offline'!$A$2:$A$2047,$A59,'city centre offline'!$B$2:$B$2047,K$3))/(SUMIFS('city centre offline'!$J$2:$J$2047,'city centre offline'!$A$2:$A$2047,$A59,'city centre offline'!$B$2:$B$2047,K$2))</f>
        <v>0.80504035935160978</v>
      </c>
      <c r="L59" s="6">
        <f>(SUMIFS('city centre offline'!$J$2:$J$2047,'overall city offline'!$A$2:$A$2047,$A59,'city centre offline'!$B$2:$B$2047,L$3)*SUMIFS('city centre offline'!$C$2:$C$2047,'city centre offline'!$A$2:$A$2047,$A59,'city centre offline'!$B$2:$B$2047,L$3))/(SUMIFS('city centre offline'!$J$2:$J$2047,'city centre offline'!$A$2:$A$2047,$A59,'city centre offline'!$B$2:$B$2047,L$2))</f>
        <v>0.32936668337006292</v>
      </c>
      <c r="M59" s="6">
        <f>(SUMIFS('city centre offline'!$J$2:$J$2047,'overall city offline'!$A$2:$A$2047,$A59,'city centre offline'!$B$2:$B$2047,M$3)*SUMIFS('city centre offline'!$C$2:$C$2047,'city centre offline'!$A$2:$A$2047,$A59,'city centre offline'!$B$2:$B$2047,M$3))/(SUMIFS('city centre offline'!$J$2:$J$2047,'city centre offline'!$A$2:$A$2047,$A59,'city centre offline'!$B$2:$B$2047,M$2))</f>
        <v>0.69694077312354152</v>
      </c>
      <c r="N59" s="6">
        <f>(SUMIFS('city centre offline'!$J$2:$J$2047,'overall city offline'!$A$2:$A$2047,$A59,'city centre offline'!$B$2:$B$2047,N$3)*SUMIFS('city centre offline'!$C$2:$C$2047,'city centre offline'!$A$2:$A$2047,$A59,'city centre offline'!$B$2:$B$2047,N$3))/(SUMIFS('city centre offline'!$J$2:$J$2047,'city centre offline'!$A$2:$A$2047,$A59,'city centre offline'!$B$2:$B$2047,N$2))</f>
        <v>0.19940675854452738</v>
      </c>
      <c r="O59" s="6">
        <f>(SUMIFS('city centre offline'!$J$2:$J$2047,'overall city offline'!$A$2:$A$2047,$A59,'city centre offline'!$B$2:$B$2047,O$3)*SUMIFS('city centre offline'!$C$2:$C$2047,'city centre offline'!$A$2:$A$2047,$A59,'city centre offline'!$B$2:$B$2047,O$3))/(SUMIFS('city centre offline'!$J$2:$J$2047,'city centre offline'!$A$2:$A$2047,$A59,'city centre offline'!$B$2:$B$2047,O$2))</f>
        <v>0.19482945197603224</v>
      </c>
      <c r="P59" s="6">
        <f>(SUMIFS('city centre offline'!$J$2:$J$2047,'overall city offline'!$A$2:$A$2047,$A59,'city centre offline'!$B$2:$B$2047,P$3)*SUMIFS('city centre offline'!$C$2:$C$2047,'city centre offline'!$A$2:$A$2047,$A59,'city centre offline'!$B$2:$B$2047,P$3))/(SUMIFS('city centre offline'!$J$2:$J$2047,'city centre offline'!$A$2:$A$2047,$A59,'city centre offline'!$B$2:$B$2047,P$2))</f>
        <v>0.22982052657223714</v>
      </c>
      <c r="Q59" s="6">
        <f>(SUMIFS('city centre offline'!$J$2:$J$2047,'overall city offline'!$A$2:$A$2047,$A59,'city centre offline'!$B$2:$B$2047,Q$3)*SUMIFS('city centre offline'!$C$2:$C$2047,'city centre offline'!$A$2:$A$2047,$A59,'city centre offline'!$B$2:$B$2047,Q$3))/(SUMIFS('city centre offline'!$J$2:$J$2047,'city centre offline'!$A$2:$A$2047,$A59,'city centre offline'!$B$2:$B$2047,Q$2))</f>
        <v>0.37951989383259638</v>
      </c>
      <c r="R59" s="6">
        <f>(SUMIFS('city centre offline'!$J$2:$J$2047,'overall city offline'!$A$2:$A$2047,$A59,'city centre offline'!$B$2:$B$2047,R$3)*SUMIFS('city centre offline'!$C$2:$C$2047,'city centre offline'!$A$2:$A$2047,$A59,'city centre offline'!$B$2:$B$2047,R$3))/(SUMIFS('city centre offline'!$J$2:$J$2047,'city centre offline'!$A$2:$A$2047,$A59,'city centre offline'!$B$2:$B$2047,R$2))</f>
        <v>0.67342014292873342</v>
      </c>
      <c r="S59" s="6">
        <f>(SUMIFS('city centre offline'!$J$2:$J$2047,'overall city offline'!$A$2:$A$2047,$A59,'city centre offline'!$B$2:$B$2047,S$3)*SUMIFS('city centre offline'!$C$2:$C$2047,'city centre offline'!$A$2:$A$2047,$A59,'city centre offline'!$B$2:$B$2047,S$3))/(SUMIFS('city centre offline'!$J$2:$J$2047,'city centre offline'!$A$2:$A$2047,$A59,'city centre offline'!$B$2:$B$2047,S$2))</f>
        <v>0.79882094153923633</v>
      </c>
      <c r="T59" s="6">
        <f>(SUMIFS('city centre offline'!$J$2:$J$2047,'overall city offline'!$A$2:$A$2047,$A59,'city centre offline'!$B$2:$B$2047,T$3)*SUMIFS('city centre offline'!$C$2:$C$2047,'city centre offline'!$A$2:$A$2047,$A59,'city centre offline'!$B$2:$B$2047,T$3))/(SUMIFS('city centre offline'!$J$2:$J$2047,'city centre offline'!$A$2:$A$2047,$A59,'city centre offline'!$B$2:$B$2047,T$2))</f>
        <v>0.99953179473386822</v>
      </c>
      <c r="U59" s="6">
        <f>(SUMIFS('city centre offline'!$J$2:$J$2047,'overall city offline'!$A$2:$A$2047,$A59,'city centre offline'!$B$2:$B$2047,U$3)*SUMIFS('city centre offline'!$C$2:$C$2047,'city centre offline'!$A$2:$A$2047,$A59,'city centre offline'!$B$2:$B$2047,U$3))/(SUMIFS('city centre offline'!$J$2:$J$2047,'city centre offline'!$A$2:$A$2047,$A59,'city centre offline'!$B$2:$B$2047,U$2))</f>
        <v>0.95026159378314545</v>
      </c>
      <c r="V59" s="6">
        <f>(SUMIFS('city centre offline'!$J$2:$J$2047,'overall city offline'!$A$2:$A$2047,$A59,'city centre offline'!$B$2:$B$2047,V$3)*SUMIFS('city centre offline'!$C$2:$C$2047,'city centre offline'!$A$2:$A$2047,$A59,'city centre offline'!$B$2:$B$2047,V$3))/(SUMIFS('city centre offline'!$J$2:$J$2047,'city centre offline'!$A$2:$A$2047,$A59,'city centre offline'!$B$2:$B$2047,V$2))</f>
        <v>0.9213487304414788</v>
      </c>
    </row>
    <row r="60" spans="1:22" x14ac:dyDescent="0.25">
      <c r="A60" s="5" t="s">
        <v>63</v>
      </c>
      <c r="B60" s="6">
        <f>(SUMIFS('city centre offline'!$J$2:$J$2047,'overall city offline'!$A$2:$A$2047,$A60,'city centre offline'!$B$2:$B$2047,B$3)*SUMIFS('city centre offline'!$C$2:$C$2047,'city centre offline'!$A$2:$A$2047,$A60,'city centre offline'!$B$2:$B$2047,B$3))/(SUMIFS('city centre offline'!$J$2:$J$2047,'city centre offline'!$A$2:$A$2047,$A60,'city centre offline'!$B$2:$B$2047,B$2))</f>
        <v>0.88297898620106119</v>
      </c>
      <c r="C60" s="6">
        <f>(SUMIFS('city centre offline'!$J$2:$J$2047,'overall city offline'!$A$2:$A$2047,$A60,'city centre offline'!$B$2:$B$2047,C$3)*SUMIFS('city centre offline'!$C$2:$C$2047,'city centre offline'!$A$2:$A$2047,$A60,'city centre offline'!$B$2:$B$2047,C$3))/(SUMIFS('city centre offline'!$J$2:$J$2047,'city centre offline'!$A$2:$A$2047,$A60,'city centre offline'!$B$2:$B$2047,C$2))</f>
        <v>0.91875689670010774</v>
      </c>
      <c r="D60" s="6">
        <f>(SUMIFS('city centre offline'!$J$2:$J$2047,'overall city offline'!$A$2:$A$2047,$A60,'city centre offline'!$B$2:$B$2047,D$3)*SUMIFS('city centre offline'!$C$2:$C$2047,'city centre offline'!$A$2:$A$2047,$A60,'city centre offline'!$B$2:$B$2047,D$3))/(SUMIFS('city centre offline'!$J$2:$J$2047,'city centre offline'!$A$2:$A$2047,$A60,'city centre offline'!$B$2:$B$2047,D$2))</f>
        <v>0.55876183579800609</v>
      </c>
      <c r="E60" s="6">
        <f>(SUMIFS('city centre offline'!$J$2:$J$2047,'overall city offline'!$A$2:$A$2047,$A60,'city centre offline'!$B$2:$B$2047,E$3)*SUMIFS('city centre offline'!$C$2:$C$2047,'city centre offline'!$A$2:$A$2047,$A60,'city centre offline'!$B$2:$B$2047,E$3))/(SUMIFS('city centre offline'!$J$2:$J$2047,'city centre offline'!$A$2:$A$2047,$A60,'city centre offline'!$B$2:$B$2047,E$2))</f>
        <v>1.7933128426671572E-3</v>
      </c>
      <c r="F60" s="6">
        <f>(SUMIFS('city centre offline'!$J$2:$J$2047,'overall city offline'!$A$2:$A$2047,$A60,'city centre offline'!$B$2:$B$2047,F$3)*SUMIFS('city centre offline'!$C$2:$C$2047,'city centre offline'!$A$2:$A$2047,$A60,'city centre offline'!$B$2:$B$2047,F$3))/(SUMIFS('city centre offline'!$J$2:$J$2047,'city centre offline'!$A$2:$A$2047,$A60,'city centre offline'!$B$2:$B$2047,F$2))</f>
        <v>6.0966702233548019E-2</v>
      </c>
      <c r="G60" s="6">
        <f>(SUMIFS('city centre offline'!$J$2:$J$2047,'overall city offline'!$A$2:$A$2047,$A60,'city centre offline'!$B$2:$B$2047,G$3)*SUMIFS('city centre offline'!$C$2:$C$2047,'city centre offline'!$A$2:$A$2047,$A60,'city centre offline'!$B$2:$B$2047,G$3))/(SUMIFS('city centre offline'!$J$2:$J$2047,'city centre offline'!$A$2:$A$2047,$A60,'city centre offline'!$B$2:$B$2047,G$2))</f>
        <v>0.26026215905747985</v>
      </c>
      <c r="H60" s="6">
        <f>(SUMIFS('city centre offline'!$J$2:$J$2047,'overall city offline'!$A$2:$A$2047,$A60,'city centre offline'!$B$2:$B$2047,H$3)*SUMIFS('city centre offline'!$C$2:$C$2047,'city centre offline'!$A$2:$A$2047,$A60,'city centre offline'!$B$2:$B$2047,H$3))/(SUMIFS('city centre offline'!$J$2:$J$2047,'city centre offline'!$A$2:$A$2047,$A60,'city centre offline'!$B$2:$B$2047,H$2))</f>
        <v>0.59076338861074029</v>
      </c>
      <c r="I60" s="6">
        <f>(SUMIFS('city centre offline'!$J$2:$J$2047,'overall city offline'!$A$2:$A$2047,$A60,'city centre offline'!$B$2:$B$2047,I$3)*SUMIFS('city centre offline'!$C$2:$C$2047,'city centre offline'!$A$2:$A$2047,$A60,'city centre offline'!$B$2:$B$2047,I$3))/(SUMIFS('city centre offline'!$J$2:$J$2047,'city centre offline'!$A$2:$A$2047,$A60,'city centre offline'!$B$2:$B$2047,I$2))</f>
        <v>0.77482885106348909</v>
      </c>
      <c r="J60" s="6">
        <f>(SUMIFS('city centre offline'!$J$2:$J$2047,'overall city offline'!$A$2:$A$2047,$A60,'city centre offline'!$B$2:$B$2047,J$3)*SUMIFS('city centre offline'!$C$2:$C$2047,'city centre offline'!$A$2:$A$2047,$A60,'city centre offline'!$B$2:$B$2047,J$3))/(SUMIFS('city centre offline'!$J$2:$J$2047,'city centre offline'!$A$2:$A$2047,$A60,'city centre offline'!$B$2:$B$2047,J$2))</f>
        <v>0.71326722373893103</v>
      </c>
      <c r="K60" s="6">
        <f>(SUMIFS('city centre offline'!$J$2:$J$2047,'overall city offline'!$A$2:$A$2047,$A60,'city centre offline'!$B$2:$B$2047,K$3)*SUMIFS('city centre offline'!$C$2:$C$2047,'city centre offline'!$A$2:$A$2047,$A60,'city centre offline'!$B$2:$B$2047,K$3))/(SUMIFS('city centre offline'!$J$2:$J$2047,'city centre offline'!$A$2:$A$2047,$A60,'city centre offline'!$B$2:$B$2047,K$2))</f>
        <v>0.76250472199030706</v>
      </c>
      <c r="L60" s="6">
        <f>(SUMIFS('city centre offline'!$J$2:$J$2047,'overall city offline'!$A$2:$A$2047,$A60,'city centre offline'!$B$2:$B$2047,L$3)*SUMIFS('city centre offline'!$C$2:$C$2047,'city centre offline'!$A$2:$A$2047,$A60,'city centre offline'!$B$2:$B$2047,L$3))/(SUMIFS('city centre offline'!$J$2:$J$2047,'city centre offline'!$A$2:$A$2047,$A60,'city centre offline'!$B$2:$B$2047,L$2))</f>
        <v>0.36277690714517585</v>
      </c>
      <c r="M60" s="6">
        <f>(SUMIFS('city centre offline'!$J$2:$J$2047,'overall city offline'!$A$2:$A$2047,$A60,'city centre offline'!$B$2:$B$2047,M$3)*SUMIFS('city centre offline'!$C$2:$C$2047,'city centre offline'!$A$2:$A$2047,$A60,'city centre offline'!$B$2:$B$2047,M$3))/(SUMIFS('city centre offline'!$J$2:$J$2047,'city centre offline'!$A$2:$A$2047,$A60,'city centre offline'!$B$2:$B$2047,M$2))</f>
        <v>1.0136302543447056</v>
      </c>
      <c r="N60" s="6">
        <f>(SUMIFS('city centre offline'!$J$2:$J$2047,'overall city offline'!$A$2:$A$2047,$A60,'city centre offline'!$B$2:$B$2047,N$3)*SUMIFS('city centre offline'!$C$2:$C$2047,'city centre offline'!$A$2:$A$2047,$A60,'city centre offline'!$B$2:$B$2047,N$3))/(SUMIFS('city centre offline'!$J$2:$J$2047,'city centre offline'!$A$2:$A$2047,$A60,'city centre offline'!$B$2:$B$2047,N$2))</f>
        <v>0.23205503716402973</v>
      </c>
      <c r="O60" s="6">
        <f>(SUMIFS('city centre offline'!$J$2:$J$2047,'overall city offline'!$A$2:$A$2047,$A60,'city centre offline'!$B$2:$B$2047,O$3)*SUMIFS('city centre offline'!$C$2:$C$2047,'city centre offline'!$A$2:$A$2047,$A60,'city centre offline'!$B$2:$B$2047,O$3))/(SUMIFS('city centre offline'!$J$2:$J$2047,'city centre offline'!$A$2:$A$2047,$A60,'city centre offline'!$B$2:$B$2047,O$2))</f>
        <v>0.21624864603732721</v>
      </c>
      <c r="P60" s="6">
        <f>(SUMIFS('city centre offline'!$J$2:$J$2047,'overall city offline'!$A$2:$A$2047,$A60,'city centre offline'!$B$2:$B$2047,P$3)*SUMIFS('city centre offline'!$C$2:$C$2047,'city centre offline'!$A$2:$A$2047,$A60,'city centre offline'!$B$2:$B$2047,P$3))/(SUMIFS('city centre offline'!$J$2:$J$2047,'city centre offline'!$A$2:$A$2047,$A60,'city centre offline'!$B$2:$B$2047,P$2))</f>
        <v>0.27327997813862648</v>
      </c>
      <c r="Q60" s="6">
        <f>(SUMIFS('city centre offline'!$J$2:$J$2047,'overall city offline'!$A$2:$A$2047,$A60,'city centre offline'!$B$2:$B$2047,Q$3)*SUMIFS('city centre offline'!$C$2:$C$2047,'city centre offline'!$A$2:$A$2047,$A60,'city centre offline'!$B$2:$B$2047,Q$3))/(SUMIFS('city centre offline'!$J$2:$J$2047,'city centre offline'!$A$2:$A$2047,$A60,'city centre offline'!$B$2:$B$2047,Q$2))</f>
        <v>0.42633478623022841</v>
      </c>
      <c r="R60" s="6">
        <f>(SUMIFS('city centre offline'!$J$2:$J$2047,'overall city offline'!$A$2:$A$2047,$A60,'city centre offline'!$B$2:$B$2047,R$3)*SUMIFS('city centre offline'!$C$2:$C$2047,'city centre offline'!$A$2:$A$2047,$A60,'city centre offline'!$B$2:$B$2047,R$3))/(SUMIFS('city centre offline'!$J$2:$J$2047,'city centre offline'!$A$2:$A$2047,$A60,'city centre offline'!$B$2:$B$2047,R$2))</f>
        <v>0.6660728047565122</v>
      </c>
      <c r="S60" s="6">
        <f>(SUMIFS('city centre offline'!$J$2:$J$2047,'overall city offline'!$A$2:$A$2047,$A60,'city centre offline'!$B$2:$B$2047,S$3)*SUMIFS('city centre offline'!$C$2:$C$2047,'city centre offline'!$A$2:$A$2047,$A60,'city centre offline'!$B$2:$B$2047,S$3))/(SUMIFS('city centre offline'!$J$2:$J$2047,'city centre offline'!$A$2:$A$2047,$A60,'city centre offline'!$B$2:$B$2047,S$2))</f>
        <v>0.7163178434690356</v>
      </c>
      <c r="T60" s="6">
        <f>(SUMIFS('city centre offline'!$J$2:$J$2047,'overall city offline'!$A$2:$A$2047,$A60,'city centre offline'!$B$2:$B$2047,T$3)*SUMIFS('city centre offline'!$C$2:$C$2047,'city centre offline'!$A$2:$A$2047,$A60,'city centre offline'!$B$2:$B$2047,T$3))/(SUMIFS('city centre offline'!$J$2:$J$2047,'city centre offline'!$A$2:$A$2047,$A60,'city centre offline'!$B$2:$B$2047,T$2))</f>
        <v>0.90517839248128529</v>
      </c>
      <c r="U60" s="6">
        <f>(SUMIFS('city centre offline'!$J$2:$J$2047,'overall city offline'!$A$2:$A$2047,$A60,'city centre offline'!$B$2:$B$2047,U$3)*SUMIFS('city centre offline'!$C$2:$C$2047,'city centre offline'!$A$2:$A$2047,$A60,'city centre offline'!$B$2:$B$2047,U$3))/(SUMIFS('city centre offline'!$J$2:$J$2047,'city centre offline'!$A$2:$A$2047,$A60,'city centre offline'!$B$2:$B$2047,U$2))</f>
        <v>1.1128032420511844</v>
      </c>
      <c r="V60" s="6">
        <f>(SUMIFS('city centre offline'!$J$2:$J$2047,'overall city offline'!$A$2:$A$2047,$A60,'city centre offline'!$B$2:$B$2047,V$3)*SUMIFS('city centre offline'!$C$2:$C$2047,'city centre offline'!$A$2:$A$2047,$A60,'city centre offline'!$B$2:$B$2047,V$3))/(SUMIFS('city centre offline'!$J$2:$J$2047,'city centre offline'!$A$2:$A$2047,$A60,'city centre offline'!$B$2:$B$2047,V$2))</f>
        <v>0.91787851081489003</v>
      </c>
    </row>
    <row r="61" spans="1:22" x14ac:dyDescent="0.25">
      <c r="A61" s="5" t="s">
        <v>64</v>
      </c>
      <c r="B61" s="6">
        <f>(SUMIFS('city centre offline'!$J$2:$J$2047,'overall city offline'!$A$2:$A$2047,$A61,'city centre offline'!$B$2:$B$2047,B$3)*SUMIFS('city centre offline'!$C$2:$C$2047,'city centre offline'!$A$2:$A$2047,$A61,'city centre offline'!$B$2:$B$2047,B$3))/(SUMIFS('city centre offline'!$J$2:$J$2047,'city centre offline'!$A$2:$A$2047,$A61,'city centre offline'!$B$2:$B$2047,B$2))</f>
        <v>0.7866352976236568</v>
      </c>
      <c r="C61" s="6">
        <f>(SUMIFS('city centre offline'!$J$2:$J$2047,'overall city offline'!$A$2:$A$2047,$A61,'city centre offline'!$B$2:$B$2047,C$3)*SUMIFS('city centre offline'!$C$2:$C$2047,'city centre offline'!$A$2:$A$2047,$A61,'city centre offline'!$B$2:$B$2047,C$3))/(SUMIFS('city centre offline'!$J$2:$J$2047,'city centre offline'!$A$2:$A$2047,$A61,'city centre offline'!$B$2:$B$2047,C$2))</f>
        <v>0.77040383332049478</v>
      </c>
      <c r="D61" s="6">
        <f>(SUMIFS('city centre offline'!$J$2:$J$2047,'overall city offline'!$A$2:$A$2047,$A61,'city centre offline'!$B$2:$B$2047,D$3)*SUMIFS('city centre offline'!$C$2:$C$2047,'city centre offline'!$A$2:$A$2047,$A61,'city centre offline'!$B$2:$B$2047,D$3))/(SUMIFS('city centre offline'!$J$2:$J$2047,'city centre offline'!$A$2:$A$2047,$A61,'city centre offline'!$B$2:$B$2047,D$2))</f>
        <v>0.48100272204794514</v>
      </c>
      <c r="E61" s="6">
        <f>(SUMIFS('city centre offline'!$J$2:$J$2047,'overall city offline'!$A$2:$A$2047,$A61,'city centre offline'!$B$2:$B$2047,E$3)*SUMIFS('city centre offline'!$C$2:$C$2047,'city centre offline'!$A$2:$A$2047,$A61,'city centre offline'!$B$2:$B$2047,E$3))/(SUMIFS('city centre offline'!$J$2:$J$2047,'city centre offline'!$A$2:$A$2047,$A61,'city centre offline'!$B$2:$B$2047,E$2))</f>
        <v>4.4799863902093194E-2</v>
      </c>
      <c r="F61" s="6">
        <f>(SUMIFS('city centre offline'!$J$2:$J$2047,'overall city offline'!$A$2:$A$2047,$A61,'city centre offline'!$B$2:$B$2047,F$3)*SUMIFS('city centre offline'!$C$2:$C$2047,'city centre offline'!$A$2:$A$2047,$A61,'city centre offline'!$B$2:$B$2047,F$3))/(SUMIFS('city centre offline'!$J$2:$J$2047,'city centre offline'!$A$2:$A$2047,$A61,'city centre offline'!$B$2:$B$2047,F$2))</f>
        <v>3.7417754744749392E-2</v>
      </c>
      <c r="G61" s="6">
        <f>(SUMIFS('city centre offline'!$J$2:$J$2047,'overall city offline'!$A$2:$A$2047,$A61,'city centre offline'!$B$2:$B$2047,G$3)*SUMIFS('city centre offline'!$C$2:$C$2047,'city centre offline'!$A$2:$A$2047,$A61,'city centre offline'!$B$2:$B$2047,G$3))/(SUMIFS('city centre offline'!$J$2:$J$2047,'city centre offline'!$A$2:$A$2047,$A61,'city centre offline'!$B$2:$B$2047,G$2))</f>
        <v>9.0510459282106909E-2</v>
      </c>
      <c r="H61" s="6">
        <f>(SUMIFS('city centre offline'!$J$2:$J$2047,'overall city offline'!$A$2:$A$2047,$A61,'city centre offline'!$B$2:$B$2047,H$3)*SUMIFS('city centre offline'!$C$2:$C$2047,'city centre offline'!$A$2:$A$2047,$A61,'city centre offline'!$B$2:$B$2047,H$3))/(SUMIFS('city centre offline'!$J$2:$J$2047,'city centre offline'!$A$2:$A$2047,$A61,'city centre offline'!$B$2:$B$2047,H$2))</f>
        <v>0.68054892848478488</v>
      </c>
      <c r="I61" s="6">
        <f>(SUMIFS('city centre offline'!$J$2:$J$2047,'overall city offline'!$A$2:$A$2047,$A61,'city centre offline'!$B$2:$B$2047,I$3)*SUMIFS('city centre offline'!$C$2:$C$2047,'city centre offline'!$A$2:$A$2047,$A61,'city centre offline'!$B$2:$B$2047,I$3))/(SUMIFS('city centre offline'!$J$2:$J$2047,'city centre offline'!$A$2:$A$2047,$A61,'city centre offline'!$B$2:$B$2047,I$2))</f>
        <v>1.0278100518855611</v>
      </c>
      <c r="J61" s="6">
        <f>(SUMIFS('city centre offline'!$J$2:$J$2047,'overall city offline'!$A$2:$A$2047,$A61,'city centre offline'!$B$2:$B$2047,J$3)*SUMIFS('city centre offline'!$C$2:$C$2047,'city centre offline'!$A$2:$A$2047,$A61,'city centre offline'!$B$2:$B$2047,J$3))/(SUMIFS('city centre offline'!$J$2:$J$2047,'city centre offline'!$A$2:$A$2047,$A61,'city centre offline'!$B$2:$B$2047,J$2))</f>
        <v>0.95369457657237056</v>
      </c>
      <c r="K61" s="6">
        <f>(SUMIFS('city centre offline'!$J$2:$J$2047,'overall city offline'!$A$2:$A$2047,$A61,'city centre offline'!$B$2:$B$2047,K$3)*SUMIFS('city centre offline'!$C$2:$C$2047,'city centre offline'!$A$2:$A$2047,$A61,'city centre offline'!$B$2:$B$2047,K$3))/(SUMIFS('city centre offline'!$J$2:$J$2047,'city centre offline'!$A$2:$A$2047,$A61,'city centre offline'!$B$2:$B$2047,K$2))</f>
        <v>0.90092699727670411</v>
      </c>
      <c r="L61" s="6">
        <f>(SUMIFS('city centre offline'!$J$2:$J$2047,'overall city offline'!$A$2:$A$2047,$A61,'city centre offline'!$B$2:$B$2047,L$3)*SUMIFS('city centre offline'!$C$2:$C$2047,'city centre offline'!$A$2:$A$2047,$A61,'city centre offline'!$B$2:$B$2047,L$3))/(SUMIFS('city centre offline'!$J$2:$J$2047,'city centre offline'!$A$2:$A$2047,$A61,'city centre offline'!$B$2:$B$2047,L$2))</f>
        <v>0.27256892206355043</v>
      </c>
      <c r="M61" s="6">
        <f>(SUMIFS('city centre offline'!$J$2:$J$2047,'overall city offline'!$A$2:$A$2047,$A61,'city centre offline'!$B$2:$B$2047,M$3)*SUMIFS('city centre offline'!$C$2:$C$2047,'city centre offline'!$A$2:$A$2047,$A61,'city centre offline'!$B$2:$B$2047,M$3))/(SUMIFS('city centre offline'!$J$2:$J$2047,'city centre offline'!$A$2:$A$2047,$A61,'city centre offline'!$B$2:$B$2047,M$2))</f>
        <v>0.37237076507438011</v>
      </c>
      <c r="N61" s="6">
        <f>(SUMIFS('city centre offline'!$J$2:$J$2047,'overall city offline'!$A$2:$A$2047,$A61,'city centre offline'!$B$2:$B$2047,N$3)*SUMIFS('city centre offline'!$C$2:$C$2047,'city centre offline'!$A$2:$A$2047,$A61,'city centre offline'!$B$2:$B$2047,N$3))/(SUMIFS('city centre offline'!$J$2:$J$2047,'city centre offline'!$A$2:$A$2047,$A61,'city centre offline'!$B$2:$B$2047,N$2))</f>
        <v>0.12589404616939012</v>
      </c>
      <c r="O61" s="6">
        <f>(SUMIFS('city centre offline'!$J$2:$J$2047,'overall city offline'!$A$2:$A$2047,$A61,'city centre offline'!$B$2:$B$2047,O$3)*SUMIFS('city centre offline'!$C$2:$C$2047,'city centre offline'!$A$2:$A$2047,$A61,'city centre offline'!$B$2:$B$2047,O$3))/(SUMIFS('city centre offline'!$J$2:$J$2047,'city centre offline'!$A$2:$A$2047,$A61,'city centre offline'!$B$2:$B$2047,O$2))</f>
        <v>0.10439584969975006</v>
      </c>
      <c r="P61" s="6">
        <f>(SUMIFS('city centre offline'!$J$2:$J$2047,'overall city offline'!$A$2:$A$2047,$A61,'city centre offline'!$B$2:$B$2047,P$3)*SUMIFS('city centre offline'!$C$2:$C$2047,'city centre offline'!$A$2:$A$2047,$A61,'city centre offline'!$B$2:$B$2047,P$3))/(SUMIFS('city centre offline'!$J$2:$J$2047,'city centre offline'!$A$2:$A$2047,$A61,'city centre offline'!$B$2:$B$2047,P$2))</f>
        <v>0.14384956557063125</v>
      </c>
      <c r="Q61" s="6">
        <f>(SUMIFS('city centre offline'!$J$2:$J$2047,'overall city offline'!$A$2:$A$2047,$A61,'city centre offline'!$B$2:$B$2047,Q$3)*SUMIFS('city centre offline'!$C$2:$C$2047,'city centre offline'!$A$2:$A$2047,$A61,'city centre offline'!$B$2:$B$2047,Q$3))/(SUMIFS('city centre offline'!$J$2:$J$2047,'city centre offline'!$A$2:$A$2047,$A61,'city centre offline'!$B$2:$B$2047,Q$2))</f>
        <v>0.46402121550832259</v>
      </c>
      <c r="R61" s="6">
        <f>(SUMIFS('city centre offline'!$J$2:$J$2047,'overall city offline'!$A$2:$A$2047,$A61,'city centre offline'!$B$2:$B$2047,R$3)*SUMIFS('city centre offline'!$C$2:$C$2047,'city centre offline'!$A$2:$A$2047,$A61,'city centre offline'!$B$2:$B$2047,R$3))/(SUMIFS('city centre offline'!$J$2:$J$2047,'city centre offline'!$A$2:$A$2047,$A61,'city centre offline'!$B$2:$B$2047,R$2))</f>
        <v>0.89183488755965057</v>
      </c>
      <c r="S61" s="6">
        <f>(SUMIFS('city centre offline'!$J$2:$J$2047,'overall city offline'!$A$2:$A$2047,$A61,'city centre offline'!$B$2:$B$2047,S$3)*SUMIFS('city centre offline'!$C$2:$C$2047,'city centre offline'!$A$2:$A$2047,$A61,'city centre offline'!$B$2:$B$2047,S$3))/(SUMIFS('city centre offline'!$J$2:$J$2047,'city centre offline'!$A$2:$A$2047,$A61,'city centre offline'!$B$2:$B$2047,S$2))</f>
        <v>1.1195159280615543</v>
      </c>
      <c r="T61" s="6">
        <f>(SUMIFS('city centre offline'!$J$2:$J$2047,'overall city offline'!$A$2:$A$2047,$A61,'city centre offline'!$B$2:$B$2047,T$3)*SUMIFS('city centre offline'!$C$2:$C$2047,'city centre offline'!$A$2:$A$2047,$A61,'city centre offline'!$B$2:$B$2047,T$3))/(SUMIFS('city centre offline'!$J$2:$J$2047,'city centre offline'!$A$2:$A$2047,$A61,'city centre offline'!$B$2:$B$2047,T$2))</f>
        <v>1.2883227316562473</v>
      </c>
      <c r="U61" s="6">
        <f>(SUMIFS('city centre offline'!$J$2:$J$2047,'overall city offline'!$A$2:$A$2047,$A61,'city centre offline'!$B$2:$B$2047,U$3)*SUMIFS('city centre offline'!$C$2:$C$2047,'city centre offline'!$A$2:$A$2047,$A61,'city centre offline'!$B$2:$B$2047,U$3))/(SUMIFS('city centre offline'!$J$2:$J$2047,'city centre offline'!$A$2:$A$2047,$A61,'city centre offline'!$B$2:$B$2047,U$2))</f>
        <v>1.3553142101069933</v>
      </c>
      <c r="V61" s="6">
        <f>(SUMIFS('city centre offline'!$J$2:$J$2047,'overall city offline'!$A$2:$A$2047,$A61,'city centre offline'!$B$2:$B$2047,V$3)*SUMIFS('city centre offline'!$C$2:$C$2047,'city centre offline'!$A$2:$A$2047,$A61,'city centre offline'!$B$2:$B$2047,V$3))/(SUMIFS('city centre offline'!$J$2:$J$2047,'city centre offline'!$A$2:$A$2047,$A61,'city centre offline'!$B$2:$B$2047,V$2))</f>
        <v>1.4192856102704505</v>
      </c>
    </row>
    <row r="62" spans="1:22" x14ac:dyDescent="0.25">
      <c r="A62" s="5" t="s">
        <v>65</v>
      </c>
      <c r="B62" s="6">
        <f>(SUMIFS('city centre offline'!$J$2:$J$2047,'overall city offline'!$A$2:$A$2047,$A62,'city centre offline'!$B$2:$B$2047,B$3)*SUMIFS('city centre offline'!$C$2:$C$2047,'city centre offline'!$A$2:$A$2047,$A62,'city centre offline'!$B$2:$B$2047,B$3))/(SUMIFS('city centre offline'!$J$2:$J$2047,'city centre offline'!$A$2:$A$2047,$A62,'city centre offline'!$B$2:$B$2047,B$2))</f>
        <v>1.0897784176398615</v>
      </c>
      <c r="C62" s="6">
        <f>(SUMIFS('city centre offline'!$J$2:$J$2047,'overall city offline'!$A$2:$A$2047,$A62,'city centre offline'!$B$2:$B$2047,C$3)*SUMIFS('city centre offline'!$C$2:$C$2047,'city centre offline'!$A$2:$A$2047,$A62,'city centre offline'!$B$2:$B$2047,C$3))/(SUMIFS('city centre offline'!$J$2:$J$2047,'city centre offline'!$A$2:$A$2047,$A62,'city centre offline'!$B$2:$B$2047,C$2))</f>
        <v>1.0152091741030118</v>
      </c>
      <c r="D62" s="6">
        <f>(SUMIFS('city centre offline'!$J$2:$J$2047,'overall city offline'!$A$2:$A$2047,$A62,'city centre offline'!$B$2:$B$2047,D$3)*SUMIFS('city centre offline'!$C$2:$C$2047,'city centre offline'!$A$2:$A$2047,$A62,'city centre offline'!$B$2:$B$2047,D$3))/(SUMIFS('city centre offline'!$J$2:$J$2047,'city centre offline'!$A$2:$A$2047,$A62,'city centre offline'!$B$2:$B$2047,D$2))</f>
        <v>0.605379110343921</v>
      </c>
      <c r="E62" s="6">
        <f>(SUMIFS('city centre offline'!$J$2:$J$2047,'overall city offline'!$A$2:$A$2047,$A62,'city centre offline'!$B$2:$B$2047,E$3)*SUMIFS('city centre offline'!$C$2:$C$2047,'city centre offline'!$A$2:$A$2047,$A62,'city centre offline'!$B$2:$B$2047,E$3))/(SUMIFS('city centre offline'!$J$2:$J$2047,'city centre offline'!$A$2:$A$2047,$A62,'city centre offline'!$B$2:$B$2047,E$2))</f>
        <v>2.6306014340670821E-2</v>
      </c>
      <c r="F62" s="6">
        <f>(SUMIFS('city centre offline'!$J$2:$J$2047,'overall city offline'!$A$2:$A$2047,$A62,'city centre offline'!$B$2:$B$2047,F$3)*SUMIFS('city centre offline'!$C$2:$C$2047,'city centre offline'!$A$2:$A$2047,$A62,'city centre offline'!$B$2:$B$2047,F$3))/(SUMIFS('city centre offline'!$J$2:$J$2047,'city centre offline'!$A$2:$A$2047,$A62,'city centre offline'!$B$2:$B$2047,F$2))</f>
        <v>4.860402984857435E-2</v>
      </c>
      <c r="G62" s="6">
        <f>(SUMIFS('city centre offline'!$J$2:$J$2047,'overall city offline'!$A$2:$A$2047,$A62,'city centre offline'!$B$2:$B$2047,G$3)*SUMIFS('city centre offline'!$C$2:$C$2047,'city centre offline'!$A$2:$A$2047,$A62,'city centre offline'!$B$2:$B$2047,G$3))/(SUMIFS('city centre offline'!$J$2:$J$2047,'city centre offline'!$A$2:$A$2047,$A62,'city centre offline'!$B$2:$B$2047,G$2))</f>
        <v>0.25422317608245065</v>
      </c>
      <c r="H62" s="6">
        <f>(SUMIFS('city centre offline'!$J$2:$J$2047,'overall city offline'!$A$2:$A$2047,$A62,'city centre offline'!$B$2:$B$2047,H$3)*SUMIFS('city centre offline'!$C$2:$C$2047,'city centre offline'!$A$2:$A$2047,$A62,'city centre offline'!$B$2:$B$2047,H$3))/(SUMIFS('city centre offline'!$J$2:$J$2047,'city centre offline'!$A$2:$A$2047,$A62,'city centre offline'!$B$2:$B$2047,H$2))</f>
        <v>0.94530614620351539</v>
      </c>
      <c r="I62" s="6">
        <f>(SUMIFS('city centre offline'!$J$2:$J$2047,'overall city offline'!$A$2:$A$2047,$A62,'city centre offline'!$B$2:$B$2047,I$3)*SUMIFS('city centre offline'!$C$2:$C$2047,'city centre offline'!$A$2:$A$2047,$A62,'city centre offline'!$B$2:$B$2047,I$3))/(SUMIFS('city centre offline'!$J$2:$J$2047,'city centre offline'!$A$2:$A$2047,$A62,'city centre offline'!$B$2:$B$2047,I$2))</f>
        <v>1.2513355327713007</v>
      </c>
      <c r="J62" s="6">
        <f>(SUMIFS('city centre offline'!$J$2:$J$2047,'overall city offline'!$A$2:$A$2047,$A62,'city centre offline'!$B$2:$B$2047,J$3)*SUMIFS('city centre offline'!$C$2:$C$2047,'city centre offline'!$A$2:$A$2047,$A62,'city centre offline'!$B$2:$B$2047,J$3))/(SUMIFS('city centre offline'!$J$2:$J$2047,'city centre offline'!$A$2:$A$2047,$A62,'city centre offline'!$B$2:$B$2047,J$2))</f>
        <v>0.99003116700211402</v>
      </c>
      <c r="K62" s="6">
        <f>(SUMIFS('city centre offline'!$J$2:$J$2047,'overall city offline'!$A$2:$A$2047,$A62,'city centre offline'!$B$2:$B$2047,K$3)*SUMIFS('city centre offline'!$C$2:$C$2047,'city centre offline'!$A$2:$A$2047,$A62,'city centre offline'!$B$2:$B$2047,K$3))/(SUMIFS('city centre offline'!$J$2:$J$2047,'city centre offline'!$A$2:$A$2047,$A62,'city centre offline'!$B$2:$B$2047,K$2))</f>
        <v>0.87961179987677474</v>
      </c>
      <c r="L62" s="6">
        <f>(SUMIFS('city centre offline'!$J$2:$J$2047,'overall city offline'!$A$2:$A$2047,$A62,'city centre offline'!$B$2:$B$2047,L$3)*SUMIFS('city centre offline'!$C$2:$C$2047,'city centre offline'!$A$2:$A$2047,$A62,'city centre offline'!$B$2:$B$2047,L$3))/(SUMIFS('city centre offline'!$J$2:$J$2047,'city centre offline'!$A$2:$A$2047,$A62,'city centre offline'!$B$2:$B$2047,L$2))</f>
        <v>0.36203368192606272</v>
      </c>
      <c r="M62" s="6">
        <f>(SUMIFS('city centre offline'!$J$2:$J$2047,'overall city offline'!$A$2:$A$2047,$A62,'city centre offline'!$B$2:$B$2047,M$3)*SUMIFS('city centre offline'!$C$2:$C$2047,'city centre offline'!$A$2:$A$2047,$A62,'city centre offline'!$B$2:$B$2047,M$3))/(SUMIFS('city centre offline'!$J$2:$J$2047,'city centre offline'!$A$2:$A$2047,$A62,'city centre offline'!$B$2:$B$2047,M$2))</f>
        <v>1.0548140439035825</v>
      </c>
      <c r="N62" s="6">
        <f>(SUMIFS('city centre offline'!$J$2:$J$2047,'overall city offline'!$A$2:$A$2047,$A62,'city centre offline'!$B$2:$B$2047,N$3)*SUMIFS('city centre offline'!$C$2:$C$2047,'city centre offline'!$A$2:$A$2047,$A62,'city centre offline'!$B$2:$B$2047,N$3))/(SUMIFS('city centre offline'!$J$2:$J$2047,'city centre offline'!$A$2:$A$2047,$A62,'city centre offline'!$B$2:$B$2047,N$2))</f>
        <v>0.22931460856745148</v>
      </c>
      <c r="O62" s="6">
        <f>(SUMIFS('city centre offline'!$J$2:$J$2047,'overall city offline'!$A$2:$A$2047,$A62,'city centre offline'!$B$2:$B$2047,O$3)*SUMIFS('city centre offline'!$C$2:$C$2047,'city centre offline'!$A$2:$A$2047,$A62,'city centre offline'!$B$2:$B$2047,O$3))/(SUMIFS('city centre offline'!$J$2:$J$2047,'city centre offline'!$A$2:$A$2047,$A62,'city centre offline'!$B$2:$B$2047,O$2))</f>
        <v>0.20523921621978392</v>
      </c>
      <c r="P62" s="6">
        <f>(SUMIFS('city centre offline'!$J$2:$J$2047,'overall city offline'!$A$2:$A$2047,$A62,'city centre offline'!$B$2:$B$2047,P$3)*SUMIFS('city centre offline'!$C$2:$C$2047,'city centre offline'!$A$2:$A$2047,$A62,'city centre offline'!$B$2:$B$2047,P$3))/(SUMIFS('city centre offline'!$J$2:$J$2047,'city centre offline'!$A$2:$A$2047,$A62,'city centre offline'!$B$2:$B$2047,P$2))</f>
        <v>0.26660062855541378</v>
      </c>
      <c r="Q62" s="6">
        <f>(SUMIFS('city centre offline'!$J$2:$J$2047,'overall city offline'!$A$2:$A$2047,$A62,'city centre offline'!$B$2:$B$2047,Q$3)*SUMIFS('city centre offline'!$C$2:$C$2047,'city centre offline'!$A$2:$A$2047,$A62,'city centre offline'!$B$2:$B$2047,Q$3))/(SUMIFS('city centre offline'!$J$2:$J$2047,'city centre offline'!$A$2:$A$2047,$A62,'city centre offline'!$B$2:$B$2047,Q$2))</f>
        <v>0.58072156841096045</v>
      </c>
      <c r="R62" s="6">
        <f>(SUMIFS('city centre offline'!$J$2:$J$2047,'overall city offline'!$A$2:$A$2047,$A62,'city centre offline'!$B$2:$B$2047,R$3)*SUMIFS('city centre offline'!$C$2:$C$2047,'city centre offline'!$A$2:$A$2047,$A62,'city centre offline'!$B$2:$B$2047,R$3))/(SUMIFS('city centre offline'!$J$2:$J$2047,'city centre offline'!$A$2:$A$2047,$A62,'city centre offline'!$B$2:$B$2047,R$2))</f>
        <v>0.95393733067711606</v>
      </c>
      <c r="S62" s="6">
        <f>(SUMIFS('city centre offline'!$J$2:$J$2047,'overall city offline'!$A$2:$A$2047,$A62,'city centre offline'!$B$2:$B$2047,S$3)*SUMIFS('city centre offline'!$C$2:$C$2047,'city centre offline'!$A$2:$A$2047,$A62,'city centre offline'!$B$2:$B$2047,S$3))/(SUMIFS('city centre offline'!$J$2:$J$2047,'city centre offline'!$A$2:$A$2047,$A62,'city centre offline'!$B$2:$B$2047,S$2))</f>
        <v>1.0652249172906403</v>
      </c>
      <c r="T62" s="6">
        <f>(SUMIFS('city centre offline'!$J$2:$J$2047,'overall city offline'!$A$2:$A$2047,$A62,'city centre offline'!$B$2:$B$2047,T$3)*SUMIFS('city centre offline'!$C$2:$C$2047,'city centre offline'!$A$2:$A$2047,$A62,'city centre offline'!$B$2:$B$2047,T$3))/(SUMIFS('city centre offline'!$J$2:$J$2047,'city centre offline'!$A$2:$A$2047,$A62,'city centre offline'!$B$2:$B$2047,T$2))</f>
        <v>1.3517554525827553</v>
      </c>
      <c r="U62" s="6">
        <f>(SUMIFS('city centre offline'!$J$2:$J$2047,'overall city offline'!$A$2:$A$2047,$A62,'city centre offline'!$B$2:$B$2047,U$3)*SUMIFS('city centre offline'!$C$2:$C$2047,'city centre offline'!$A$2:$A$2047,$A62,'city centre offline'!$B$2:$B$2047,U$3))/(SUMIFS('city centre offline'!$J$2:$J$2047,'city centre offline'!$A$2:$A$2047,$A62,'city centre offline'!$B$2:$B$2047,U$2))</f>
        <v>1.3379448802133407</v>
      </c>
      <c r="V62" s="6">
        <f>(SUMIFS('city centre offline'!$J$2:$J$2047,'overall city offline'!$A$2:$A$2047,$A62,'city centre offline'!$B$2:$B$2047,V$3)*SUMIFS('city centre offline'!$C$2:$C$2047,'city centre offline'!$A$2:$A$2047,$A62,'city centre offline'!$B$2:$B$2047,V$3))/(SUMIFS('city centre offline'!$J$2:$J$2047,'city centre offline'!$A$2:$A$2047,$A62,'city centre offline'!$B$2:$B$2047,V$2))</f>
        <v>1.4132380473249853</v>
      </c>
    </row>
    <row r="63" spans="1:22" x14ac:dyDescent="0.25">
      <c r="A63" s="5" t="s">
        <v>66</v>
      </c>
      <c r="B63" s="6">
        <f>(SUMIFS('city centre offline'!$J$2:$J$2047,'overall city offline'!$A$2:$A$2047,$A63,'city centre offline'!$B$2:$B$2047,B$3)*SUMIFS('city centre offline'!$C$2:$C$2047,'city centre offline'!$A$2:$A$2047,$A63,'city centre offline'!$B$2:$B$2047,B$3))/(SUMIFS('city centre offline'!$J$2:$J$2047,'city centre offline'!$A$2:$A$2047,$A63,'city centre offline'!$B$2:$B$2047,B$2))</f>
        <v>0.91034670635543291</v>
      </c>
      <c r="C63" s="6">
        <f>(SUMIFS('city centre offline'!$J$2:$J$2047,'overall city offline'!$A$2:$A$2047,$A63,'city centre offline'!$B$2:$B$2047,C$3)*SUMIFS('city centre offline'!$C$2:$C$2047,'city centre offline'!$A$2:$A$2047,$A63,'city centre offline'!$B$2:$B$2047,C$3))/(SUMIFS('city centre offline'!$J$2:$J$2047,'city centre offline'!$A$2:$A$2047,$A63,'city centre offline'!$B$2:$B$2047,C$2))</f>
        <v>0.95728221801830671</v>
      </c>
      <c r="D63" s="6">
        <f>(SUMIFS('city centre offline'!$J$2:$J$2047,'overall city offline'!$A$2:$A$2047,$A63,'city centre offline'!$B$2:$B$2047,D$3)*SUMIFS('city centre offline'!$C$2:$C$2047,'city centre offline'!$A$2:$A$2047,$A63,'city centre offline'!$B$2:$B$2047,D$3))/(SUMIFS('city centre offline'!$J$2:$J$2047,'city centre offline'!$A$2:$A$2047,$A63,'city centre offline'!$B$2:$B$2047,D$2))</f>
        <v>0.61256583887521798</v>
      </c>
      <c r="E63" s="6">
        <f>(SUMIFS('city centre offline'!$J$2:$J$2047,'overall city offline'!$A$2:$A$2047,$A63,'city centre offline'!$B$2:$B$2047,E$3)*SUMIFS('city centre offline'!$C$2:$C$2047,'city centre offline'!$A$2:$A$2047,$A63,'city centre offline'!$B$2:$B$2047,E$3))/(SUMIFS('city centre offline'!$J$2:$J$2047,'city centre offline'!$A$2:$A$2047,$A63,'city centre offline'!$B$2:$B$2047,E$2))</f>
        <v>4.408229621978383E-2</v>
      </c>
      <c r="F63" s="6">
        <f>(SUMIFS('city centre offline'!$J$2:$J$2047,'overall city offline'!$A$2:$A$2047,$A63,'city centre offline'!$B$2:$B$2047,F$3)*SUMIFS('city centre offline'!$C$2:$C$2047,'city centre offline'!$A$2:$A$2047,$A63,'city centre offline'!$B$2:$B$2047,F$3))/(SUMIFS('city centre offline'!$J$2:$J$2047,'city centre offline'!$A$2:$A$2047,$A63,'city centre offline'!$B$2:$B$2047,F$2))</f>
        <v>8.7744519474546492E-2</v>
      </c>
      <c r="G63" s="6">
        <f>(SUMIFS('city centre offline'!$J$2:$J$2047,'overall city offline'!$A$2:$A$2047,$A63,'city centre offline'!$B$2:$B$2047,G$3)*SUMIFS('city centre offline'!$C$2:$C$2047,'city centre offline'!$A$2:$A$2047,$A63,'city centre offline'!$B$2:$B$2047,G$3))/(SUMIFS('city centre offline'!$J$2:$J$2047,'city centre offline'!$A$2:$A$2047,$A63,'city centre offline'!$B$2:$B$2047,G$2))</f>
        <v>0.36244582624532629</v>
      </c>
      <c r="H63" s="6">
        <f>(SUMIFS('city centre offline'!$J$2:$J$2047,'overall city offline'!$A$2:$A$2047,$A63,'city centre offline'!$B$2:$B$2047,H$3)*SUMIFS('city centre offline'!$C$2:$C$2047,'city centre offline'!$A$2:$A$2047,$A63,'city centre offline'!$B$2:$B$2047,H$3))/(SUMIFS('city centre offline'!$J$2:$J$2047,'city centre offline'!$A$2:$A$2047,$A63,'city centre offline'!$B$2:$B$2047,H$2))</f>
        <v>0.96743734992624819</v>
      </c>
      <c r="I63" s="6">
        <f>(SUMIFS('city centre offline'!$J$2:$J$2047,'overall city offline'!$A$2:$A$2047,$A63,'city centre offline'!$B$2:$B$2047,I$3)*SUMIFS('city centre offline'!$C$2:$C$2047,'city centre offline'!$A$2:$A$2047,$A63,'city centre offline'!$B$2:$B$2047,I$3))/(SUMIFS('city centre offline'!$J$2:$J$2047,'city centre offline'!$A$2:$A$2047,$A63,'city centre offline'!$B$2:$B$2047,I$2))</f>
        <v>1.2116273758066212</v>
      </c>
      <c r="J63" s="6">
        <f>(SUMIFS('city centre offline'!$J$2:$J$2047,'overall city offline'!$A$2:$A$2047,$A63,'city centre offline'!$B$2:$B$2047,J$3)*SUMIFS('city centre offline'!$C$2:$C$2047,'city centre offline'!$A$2:$A$2047,$A63,'city centre offline'!$B$2:$B$2047,J$3))/(SUMIFS('city centre offline'!$J$2:$J$2047,'city centre offline'!$A$2:$A$2047,$A63,'city centre offline'!$B$2:$B$2047,J$2))</f>
        <v>0.90523746835080654</v>
      </c>
      <c r="K63" s="6">
        <f>(SUMIFS('city centre offline'!$J$2:$J$2047,'overall city offline'!$A$2:$A$2047,$A63,'city centre offline'!$B$2:$B$2047,K$3)*SUMIFS('city centre offline'!$C$2:$C$2047,'city centre offline'!$A$2:$A$2047,$A63,'city centre offline'!$B$2:$B$2047,K$3))/(SUMIFS('city centre offline'!$J$2:$J$2047,'city centre offline'!$A$2:$A$2047,$A63,'city centre offline'!$B$2:$B$2047,K$2))</f>
        <v>0.85259554588303166</v>
      </c>
      <c r="L63" s="6">
        <f>(SUMIFS('city centre offline'!$J$2:$J$2047,'overall city offline'!$A$2:$A$2047,$A63,'city centre offline'!$B$2:$B$2047,L$3)*SUMIFS('city centre offline'!$C$2:$C$2047,'city centre offline'!$A$2:$A$2047,$A63,'city centre offline'!$B$2:$B$2047,L$3))/(SUMIFS('city centre offline'!$J$2:$J$2047,'city centre offline'!$A$2:$A$2047,$A63,'city centre offline'!$B$2:$B$2047,L$2))</f>
        <v>0.39436334295524395</v>
      </c>
      <c r="M63" s="6">
        <f>(SUMIFS('city centre offline'!$J$2:$J$2047,'overall city offline'!$A$2:$A$2047,$A63,'city centre offline'!$B$2:$B$2047,M$3)*SUMIFS('city centre offline'!$C$2:$C$2047,'city centre offline'!$A$2:$A$2047,$A63,'city centre offline'!$B$2:$B$2047,M$3))/(SUMIFS('city centre offline'!$J$2:$J$2047,'city centre offline'!$A$2:$A$2047,$A63,'city centre offline'!$B$2:$B$2047,M$2))</f>
        <v>0.52140557162317669</v>
      </c>
      <c r="N63" s="6">
        <f>(SUMIFS('city centre offline'!$J$2:$J$2047,'overall city offline'!$A$2:$A$2047,$A63,'city centre offline'!$B$2:$B$2047,N$3)*SUMIFS('city centre offline'!$C$2:$C$2047,'city centre offline'!$A$2:$A$2047,$A63,'city centre offline'!$B$2:$B$2047,N$3))/(SUMIFS('city centre offline'!$J$2:$J$2047,'city centre offline'!$A$2:$A$2047,$A63,'city centre offline'!$B$2:$B$2047,N$2))</f>
        <v>0.32638313504504957</v>
      </c>
      <c r="O63" s="6">
        <f>(SUMIFS('city centre offline'!$J$2:$J$2047,'overall city offline'!$A$2:$A$2047,$A63,'city centre offline'!$B$2:$B$2047,O$3)*SUMIFS('city centre offline'!$C$2:$C$2047,'city centre offline'!$A$2:$A$2047,$A63,'city centre offline'!$B$2:$B$2047,O$3))/(SUMIFS('city centre offline'!$J$2:$J$2047,'city centre offline'!$A$2:$A$2047,$A63,'city centre offline'!$B$2:$B$2047,O$2))</f>
        <v>0.29953460793504694</v>
      </c>
      <c r="P63" s="6">
        <f>(SUMIFS('city centre offline'!$J$2:$J$2047,'overall city offline'!$A$2:$A$2047,$A63,'city centre offline'!$B$2:$B$2047,P$3)*SUMIFS('city centre offline'!$C$2:$C$2047,'city centre offline'!$A$2:$A$2047,$A63,'city centre offline'!$B$2:$B$2047,P$3))/(SUMIFS('city centre offline'!$J$2:$J$2047,'city centre offline'!$A$2:$A$2047,$A63,'city centre offline'!$B$2:$B$2047,P$2))</f>
        <v>0.34384202567597361</v>
      </c>
      <c r="Q63" s="6">
        <f>(SUMIFS('city centre offline'!$J$2:$J$2047,'overall city offline'!$A$2:$A$2047,$A63,'city centre offline'!$B$2:$B$2047,Q$3)*SUMIFS('city centre offline'!$C$2:$C$2047,'city centre offline'!$A$2:$A$2047,$A63,'city centre offline'!$B$2:$B$2047,Q$3))/(SUMIFS('city centre offline'!$J$2:$J$2047,'city centre offline'!$A$2:$A$2047,$A63,'city centre offline'!$B$2:$B$2047,Q$2))</f>
        <v>0.60652924313032242</v>
      </c>
      <c r="R63" s="6">
        <f>(SUMIFS('city centre offline'!$J$2:$J$2047,'overall city offline'!$A$2:$A$2047,$A63,'city centre offline'!$B$2:$B$2047,R$3)*SUMIFS('city centre offline'!$C$2:$C$2047,'city centre offline'!$A$2:$A$2047,$A63,'city centre offline'!$B$2:$B$2047,R$3))/(SUMIFS('city centre offline'!$J$2:$J$2047,'city centre offline'!$A$2:$A$2047,$A63,'city centre offline'!$B$2:$B$2047,R$2))</f>
        <v>0.97248550524117927</v>
      </c>
      <c r="S63" s="6">
        <f>(SUMIFS('city centre offline'!$J$2:$J$2047,'overall city offline'!$A$2:$A$2047,$A63,'city centre offline'!$B$2:$B$2047,S$3)*SUMIFS('city centre offline'!$C$2:$C$2047,'city centre offline'!$A$2:$A$2047,$A63,'city centre offline'!$B$2:$B$2047,S$3))/(SUMIFS('city centre offline'!$J$2:$J$2047,'city centre offline'!$A$2:$A$2047,$A63,'city centre offline'!$B$2:$B$2047,S$2))</f>
        <v>1.1868914100629866</v>
      </c>
      <c r="T63" s="6">
        <f>(SUMIFS('city centre offline'!$J$2:$J$2047,'overall city offline'!$A$2:$A$2047,$A63,'city centre offline'!$B$2:$B$2047,T$3)*SUMIFS('city centre offline'!$C$2:$C$2047,'city centre offline'!$A$2:$A$2047,$A63,'city centre offline'!$B$2:$B$2047,T$3))/(SUMIFS('city centre offline'!$J$2:$J$2047,'city centre offline'!$A$2:$A$2047,$A63,'city centre offline'!$B$2:$B$2047,T$2))</f>
        <v>1.6188805592483939</v>
      </c>
      <c r="U63" s="6">
        <f>(SUMIFS('city centre offline'!$J$2:$J$2047,'overall city offline'!$A$2:$A$2047,$A63,'city centre offline'!$B$2:$B$2047,U$3)*SUMIFS('city centre offline'!$C$2:$C$2047,'city centre offline'!$A$2:$A$2047,$A63,'city centre offline'!$B$2:$B$2047,U$3))/(SUMIFS('city centre offline'!$J$2:$J$2047,'city centre offline'!$A$2:$A$2047,$A63,'city centre offline'!$B$2:$B$2047,U$2))</f>
        <v>1.7142389464714538</v>
      </c>
      <c r="V63" s="6">
        <f>(SUMIFS('city centre offline'!$J$2:$J$2047,'overall city offline'!$A$2:$A$2047,$A63,'city centre offline'!$B$2:$B$2047,V$3)*SUMIFS('city centre offline'!$C$2:$C$2047,'city centre offline'!$A$2:$A$2047,$A63,'city centre offline'!$B$2:$B$2047,V$3))/(SUMIFS('city centre offline'!$J$2:$J$2047,'city centre offline'!$A$2:$A$2047,$A63,'city centre offline'!$B$2:$B$2047,V$2))</f>
        <v>1.3120341212794893</v>
      </c>
    </row>
    <row r="64" spans="1:22" x14ac:dyDescent="0.25">
      <c r="A64" s="5" t="s">
        <v>67</v>
      </c>
      <c r="B64" s="6">
        <f>(SUMIFS('city centre offline'!$J$2:$J$2047,'overall city offline'!$A$2:$A$2047,$A64,'city centre offline'!$B$2:$B$2047,B$3)*SUMIFS('city centre offline'!$C$2:$C$2047,'city centre offline'!$A$2:$A$2047,$A64,'city centre offline'!$B$2:$B$2047,B$3))/(SUMIFS('city centre offline'!$J$2:$J$2047,'city centre offline'!$A$2:$A$2047,$A64,'city centre offline'!$B$2:$B$2047,B$2))</f>
        <v>1.0181922573584934</v>
      </c>
      <c r="C64" s="6">
        <f>(SUMIFS('city centre offline'!$J$2:$J$2047,'overall city offline'!$A$2:$A$2047,$A64,'city centre offline'!$B$2:$B$2047,C$3)*SUMIFS('city centre offline'!$C$2:$C$2047,'city centre offline'!$A$2:$A$2047,$A64,'city centre offline'!$B$2:$B$2047,C$3))/(SUMIFS('city centre offline'!$J$2:$J$2047,'city centre offline'!$A$2:$A$2047,$A64,'city centre offline'!$B$2:$B$2047,C$2))</f>
        <v>0.908001564810342</v>
      </c>
      <c r="D64" s="6">
        <f>(SUMIFS('city centre offline'!$J$2:$J$2047,'overall city offline'!$A$2:$A$2047,$A64,'city centre offline'!$B$2:$B$2047,D$3)*SUMIFS('city centre offline'!$C$2:$C$2047,'city centre offline'!$A$2:$A$2047,$A64,'city centre offline'!$B$2:$B$2047,D$3))/(SUMIFS('city centre offline'!$J$2:$J$2047,'city centre offline'!$A$2:$A$2047,$A64,'city centre offline'!$B$2:$B$2047,D$2))</f>
        <v>0.5445689049407797</v>
      </c>
      <c r="E64" s="6">
        <f>(SUMIFS('city centre offline'!$J$2:$J$2047,'overall city offline'!$A$2:$A$2047,$A64,'city centre offline'!$B$2:$B$2047,E$3)*SUMIFS('city centre offline'!$C$2:$C$2047,'city centre offline'!$A$2:$A$2047,$A64,'city centre offline'!$B$2:$B$2047,E$3))/(SUMIFS('city centre offline'!$J$2:$J$2047,'city centre offline'!$A$2:$A$2047,$A64,'city centre offline'!$B$2:$B$2047,E$2))</f>
        <v>5.5226985496039105E-2</v>
      </c>
      <c r="F64" s="6">
        <f>(SUMIFS('city centre offline'!$J$2:$J$2047,'overall city offline'!$A$2:$A$2047,$A64,'city centre offline'!$B$2:$B$2047,F$3)*SUMIFS('city centre offline'!$C$2:$C$2047,'city centre offline'!$A$2:$A$2047,$A64,'city centre offline'!$B$2:$B$2047,F$3))/(SUMIFS('city centre offline'!$J$2:$J$2047,'city centre offline'!$A$2:$A$2047,$A64,'city centre offline'!$B$2:$B$2047,F$2))</f>
        <v>0.11442333706577534</v>
      </c>
      <c r="G64" s="6">
        <f>(SUMIFS('city centre offline'!$J$2:$J$2047,'overall city offline'!$A$2:$A$2047,$A64,'city centre offline'!$B$2:$B$2047,G$3)*SUMIFS('city centre offline'!$C$2:$C$2047,'city centre offline'!$A$2:$A$2047,$A64,'city centre offline'!$B$2:$B$2047,G$3))/(SUMIFS('city centre offline'!$J$2:$J$2047,'city centre offline'!$A$2:$A$2047,$A64,'city centre offline'!$B$2:$B$2047,G$2))</f>
        <v>0.21589517052454107</v>
      </c>
      <c r="H64" s="6">
        <f>(SUMIFS('city centre offline'!$J$2:$J$2047,'overall city offline'!$A$2:$A$2047,$A64,'city centre offline'!$B$2:$B$2047,H$3)*SUMIFS('city centre offline'!$C$2:$C$2047,'city centre offline'!$A$2:$A$2047,$A64,'city centre offline'!$B$2:$B$2047,H$3))/(SUMIFS('city centre offline'!$J$2:$J$2047,'city centre offline'!$A$2:$A$2047,$A64,'city centre offline'!$B$2:$B$2047,H$2))</f>
        <v>0.7241214896527508</v>
      </c>
      <c r="I64" s="6">
        <f>(SUMIFS('city centre offline'!$J$2:$J$2047,'overall city offline'!$A$2:$A$2047,$A64,'city centre offline'!$B$2:$B$2047,I$3)*SUMIFS('city centre offline'!$C$2:$C$2047,'city centre offline'!$A$2:$A$2047,$A64,'city centre offline'!$B$2:$B$2047,I$3))/(SUMIFS('city centre offline'!$J$2:$J$2047,'city centre offline'!$A$2:$A$2047,$A64,'city centre offline'!$B$2:$B$2047,I$2))</f>
        <v>1.0470133623219176</v>
      </c>
      <c r="J64" s="6">
        <f>(SUMIFS('city centre offline'!$J$2:$J$2047,'overall city offline'!$A$2:$A$2047,$A64,'city centre offline'!$B$2:$B$2047,J$3)*SUMIFS('city centre offline'!$C$2:$C$2047,'city centre offline'!$A$2:$A$2047,$A64,'city centre offline'!$B$2:$B$2047,J$3))/(SUMIFS('city centre offline'!$J$2:$J$2047,'city centre offline'!$A$2:$A$2047,$A64,'city centre offline'!$B$2:$B$2047,J$2))</f>
        <v>0.89085927457836667</v>
      </c>
      <c r="K64" s="6">
        <f>(SUMIFS('city centre offline'!$J$2:$J$2047,'overall city offline'!$A$2:$A$2047,$A64,'city centre offline'!$B$2:$B$2047,K$3)*SUMIFS('city centre offline'!$C$2:$C$2047,'city centre offline'!$A$2:$A$2047,$A64,'city centre offline'!$B$2:$B$2047,K$3))/(SUMIFS('city centre offline'!$J$2:$J$2047,'city centre offline'!$A$2:$A$2047,$A64,'city centre offline'!$B$2:$B$2047,K$2))</f>
        <v>0.87140557640481431</v>
      </c>
      <c r="L64" s="6">
        <f>(SUMIFS('city centre offline'!$J$2:$J$2047,'overall city offline'!$A$2:$A$2047,$A64,'city centre offline'!$B$2:$B$2047,L$3)*SUMIFS('city centre offline'!$C$2:$C$2047,'city centre offline'!$A$2:$A$2047,$A64,'city centre offline'!$B$2:$B$2047,L$3))/(SUMIFS('city centre offline'!$J$2:$J$2047,'city centre offline'!$A$2:$A$2047,$A64,'city centre offline'!$B$2:$B$2047,L$2))</f>
        <v>0.33331656154919964</v>
      </c>
      <c r="M64" s="6">
        <f>(SUMIFS('city centre offline'!$J$2:$J$2047,'overall city offline'!$A$2:$A$2047,$A64,'city centre offline'!$B$2:$B$2047,M$3)*SUMIFS('city centre offline'!$C$2:$C$2047,'city centre offline'!$A$2:$A$2047,$A64,'city centre offline'!$B$2:$B$2047,M$3))/(SUMIFS('city centre offline'!$J$2:$J$2047,'city centre offline'!$A$2:$A$2047,$A64,'city centre offline'!$B$2:$B$2047,M$2))</f>
        <v>0.77450688658722677</v>
      </c>
      <c r="N64" s="6">
        <f>(SUMIFS('city centre offline'!$J$2:$J$2047,'overall city offline'!$A$2:$A$2047,$A64,'city centre offline'!$B$2:$B$2047,N$3)*SUMIFS('city centre offline'!$C$2:$C$2047,'city centre offline'!$A$2:$A$2047,$A64,'city centre offline'!$B$2:$B$2047,N$3))/(SUMIFS('city centre offline'!$J$2:$J$2047,'city centre offline'!$A$2:$A$2047,$A64,'city centre offline'!$B$2:$B$2047,N$2))</f>
        <v>0.18393390380254487</v>
      </c>
      <c r="O64" s="6">
        <f>(SUMIFS('city centre offline'!$J$2:$J$2047,'overall city offline'!$A$2:$A$2047,$A64,'city centre offline'!$B$2:$B$2047,O$3)*SUMIFS('city centre offline'!$C$2:$C$2047,'city centre offline'!$A$2:$A$2047,$A64,'city centre offline'!$B$2:$B$2047,O$3))/(SUMIFS('city centre offline'!$J$2:$J$2047,'city centre offline'!$A$2:$A$2047,$A64,'city centre offline'!$B$2:$B$2047,O$2))</f>
        <v>0.17572311199148344</v>
      </c>
      <c r="P64" s="6">
        <f>(SUMIFS('city centre offline'!$J$2:$J$2047,'overall city offline'!$A$2:$A$2047,$A64,'city centre offline'!$B$2:$B$2047,P$3)*SUMIFS('city centre offline'!$C$2:$C$2047,'city centre offline'!$A$2:$A$2047,$A64,'city centre offline'!$B$2:$B$2047,P$3))/(SUMIFS('city centre offline'!$J$2:$J$2047,'city centre offline'!$A$2:$A$2047,$A64,'city centre offline'!$B$2:$B$2047,P$2))</f>
        <v>0.23383657397826504</v>
      </c>
      <c r="Q64" s="6">
        <f>(SUMIFS('city centre offline'!$J$2:$J$2047,'overall city offline'!$A$2:$A$2047,$A64,'city centre offline'!$B$2:$B$2047,Q$3)*SUMIFS('city centre offline'!$C$2:$C$2047,'city centre offline'!$A$2:$A$2047,$A64,'city centre offline'!$B$2:$B$2047,Q$3))/(SUMIFS('city centre offline'!$J$2:$J$2047,'city centre offline'!$A$2:$A$2047,$A64,'city centre offline'!$B$2:$B$2047,Q$2))</f>
        <v>0.47256799132808402</v>
      </c>
      <c r="R64" s="6">
        <f>(SUMIFS('city centre offline'!$J$2:$J$2047,'overall city offline'!$A$2:$A$2047,$A64,'city centre offline'!$B$2:$B$2047,R$3)*SUMIFS('city centre offline'!$C$2:$C$2047,'city centre offline'!$A$2:$A$2047,$A64,'city centre offline'!$B$2:$B$2047,R$3))/(SUMIFS('city centre offline'!$J$2:$J$2047,'city centre offline'!$A$2:$A$2047,$A64,'city centre offline'!$B$2:$B$2047,R$2))</f>
        <v>0.84672905969040102</v>
      </c>
      <c r="S64" s="6">
        <f>(SUMIFS('city centre offline'!$J$2:$J$2047,'overall city offline'!$A$2:$A$2047,$A64,'city centre offline'!$B$2:$B$2047,S$3)*SUMIFS('city centre offline'!$C$2:$C$2047,'city centre offline'!$A$2:$A$2047,$A64,'city centre offline'!$B$2:$B$2047,S$3))/(SUMIFS('city centre offline'!$J$2:$J$2047,'city centre offline'!$A$2:$A$2047,$A64,'city centre offline'!$B$2:$B$2047,S$2))</f>
        <v>1.0204625925961657</v>
      </c>
      <c r="T64" s="6">
        <f>(SUMIFS('city centre offline'!$J$2:$J$2047,'overall city offline'!$A$2:$A$2047,$A64,'city centre offline'!$B$2:$B$2047,T$3)*SUMIFS('city centre offline'!$C$2:$C$2047,'city centre offline'!$A$2:$A$2047,$A64,'city centre offline'!$B$2:$B$2047,T$3))/(SUMIFS('city centre offline'!$J$2:$J$2047,'city centre offline'!$A$2:$A$2047,$A64,'city centre offline'!$B$2:$B$2047,T$2))</f>
        <v>1.1369299424210868</v>
      </c>
      <c r="U64" s="6">
        <f>(SUMIFS('city centre offline'!$J$2:$J$2047,'overall city offline'!$A$2:$A$2047,$A64,'city centre offline'!$B$2:$B$2047,U$3)*SUMIFS('city centre offline'!$C$2:$C$2047,'city centre offline'!$A$2:$A$2047,$A64,'city centre offline'!$B$2:$B$2047,U$3))/(SUMIFS('city centre offline'!$J$2:$J$2047,'city centre offline'!$A$2:$A$2047,$A64,'city centre offline'!$B$2:$B$2047,U$2))</f>
        <v>1.2534463158997575</v>
      </c>
      <c r="V64" s="6">
        <f>(SUMIFS('city centre offline'!$J$2:$J$2047,'overall city offline'!$A$2:$A$2047,$A64,'city centre offline'!$B$2:$B$2047,V$3)*SUMIFS('city centre offline'!$C$2:$C$2047,'city centre offline'!$A$2:$A$2047,$A64,'city centre offline'!$B$2:$B$2047,V$3))/(SUMIFS('city centre offline'!$J$2:$J$2047,'city centre offline'!$A$2:$A$2047,$A64,'city centre offline'!$B$2:$B$2047,V$2))</f>
        <v>1.1284213999524926</v>
      </c>
    </row>
    <row r="65" spans="1:22" x14ac:dyDescent="0.25">
      <c r="A65" s="5" t="s">
        <v>68</v>
      </c>
      <c r="B65" s="6">
        <f>(SUMIFS('city centre offline'!$J$2:$J$2047,'overall city offline'!$A$2:$A$2047,$A65,'city centre offline'!$B$2:$B$2047,B$3)*SUMIFS('city centre offline'!$C$2:$C$2047,'city centre offline'!$A$2:$A$2047,$A65,'city centre offline'!$B$2:$B$2047,B$3))/(SUMIFS('city centre offline'!$J$2:$J$2047,'city centre offline'!$A$2:$A$2047,$A65,'city centre offline'!$B$2:$B$2047,B$2))</f>
        <v>0.88521148034357466</v>
      </c>
      <c r="C65" s="6">
        <f>(SUMIFS('city centre offline'!$J$2:$J$2047,'overall city offline'!$A$2:$A$2047,$A65,'city centre offline'!$B$2:$B$2047,C$3)*SUMIFS('city centre offline'!$C$2:$C$2047,'city centre offline'!$A$2:$A$2047,$A65,'city centre offline'!$B$2:$B$2047,C$3))/(SUMIFS('city centre offline'!$J$2:$J$2047,'city centre offline'!$A$2:$A$2047,$A65,'city centre offline'!$B$2:$B$2047,C$2))</f>
        <v>0.96294222374052885</v>
      </c>
      <c r="D65" s="6">
        <f>(SUMIFS('city centre offline'!$J$2:$J$2047,'overall city offline'!$A$2:$A$2047,$A65,'city centre offline'!$B$2:$B$2047,D$3)*SUMIFS('city centre offline'!$C$2:$C$2047,'city centre offline'!$A$2:$A$2047,$A65,'city centre offline'!$B$2:$B$2047,D$3))/(SUMIFS('city centre offline'!$J$2:$J$2047,'city centre offline'!$A$2:$A$2047,$A65,'city centre offline'!$B$2:$B$2047,D$2))</f>
        <v>0.51945297306632521</v>
      </c>
      <c r="E65" s="6">
        <f>(SUMIFS('city centre offline'!$J$2:$J$2047,'overall city offline'!$A$2:$A$2047,$A65,'city centre offline'!$B$2:$B$2047,E$3)*SUMIFS('city centre offline'!$C$2:$C$2047,'city centre offline'!$A$2:$A$2047,$A65,'city centre offline'!$B$2:$B$2047,E$3))/(SUMIFS('city centre offline'!$J$2:$J$2047,'city centre offline'!$A$2:$A$2047,$A65,'city centre offline'!$B$2:$B$2047,E$2))</f>
        <v>8.9687590309592401E-3</v>
      </c>
      <c r="F65" s="6">
        <f>(SUMIFS('city centre offline'!$J$2:$J$2047,'overall city offline'!$A$2:$A$2047,$A65,'city centre offline'!$B$2:$B$2047,F$3)*SUMIFS('city centre offline'!$C$2:$C$2047,'city centre offline'!$A$2:$A$2047,$A65,'city centre offline'!$B$2:$B$2047,F$3))/(SUMIFS('city centre offline'!$J$2:$J$2047,'city centre offline'!$A$2:$A$2047,$A65,'city centre offline'!$B$2:$B$2047,F$2))</f>
        <v>3.0268575896656515E-2</v>
      </c>
      <c r="G65" s="6">
        <f>(SUMIFS('city centre offline'!$J$2:$J$2047,'overall city offline'!$A$2:$A$2047,$A65,'city centre offline'!$B$2:$B$2047,G$3)*SUMIFS('city centre offline'!$C$2:$C$2047,'city centre offline'!$A$2:$A$2047,$A65,'city centre offline'!$B$2:$B$2047,G$3))/(SUMIFS('city centre offline'!$J$2:$J$2047,'city centre offline'!$A$2:$A$2047,$A65,'city centre offline'!$B$2:$B$2047,G$2))</f>
        <v>7.4505794480577855E-2</v>
      </c>
      <c r="H65" s="6">
        <f>(SUMIFS('city centre offline'!$J$2:$J$2047,'overall city offline'!$A$2:$A$2047,$A65,'city centre offline'!$B$2:$B$2047,H$3)*SUMIFS('city centre offline'!$C$2:$C$2047,'city centre offline'!$A$2:$A$2047,$A65,'city centre offline'!$B$2:$B$2047,H$3))/(SUMIFS('city centre offline'!$J$2:$J$2047,'city centre offline'!$A$2:$A$2047,$A65,'city centre offline'!$B$2:$B$2047,H$2))</f>
        <v>0.67308110417975331</v>
      </c>
      <c r="I65" s="6">
        <f>(SUMIFS('city centre offline'!$J$2:$J$2047,'overall city offline'!$A$2:$A$2047,$A65,'city centre offline'!$B$2:$B$2047,I$3)*SUMIFS('city centre offline'!$C$2:$C$2047,'city centre offline'!$A$2:$A$2047,$A65,'city centre offline'!$B$2:$B$2047,I$3))/(SUMIFS('city centre offline'!$J$2:$J$2047,'city centre offline'!$A$2:$A$2047,$A65,'city centre offline'!$B$2:$B$2047,I$2))</f>
        <v>1.2244246081331349</v>
      </c>
      <c r="J65" s="6">
        <f>(SUMIFS('city centre offline'!$J$2:$J$2047,'overall city offline'!$A$2:$A$2047,$A65,'city centre offline'!$B$2:$B$2047,J$3)*SUMIFS('city centre offline'!$C$2:$C$2047,'city centre offline'!$A$2:$A$2047,$A65,'city centre offline'!$B$2:$B$2047,J$3))/(SUMIFS('city centre offline'!$J$2:$J$2047,'city centre offline'!$A$2:$A$2047,$A65,'city centre offline'!$B$2:$B$2047,J$2))</f>
        <v>1.1157308087675544</v>
      </c>
      <c r="K65" s="6">
        <f>(SUMIFS('city centre offline'!$J$2:$J$2047,'overall city offline'!$A$2:$A$2047,$A65,'city centre offline'!$B$2:$B$2047,K$3)*SUMIFS('city centre offline'!$C$2:$C$2047,'city centre offline'!$A$2:$A$2047,$A65,'city centre offline'!$B$2:$B$2047,K$3))/(SUMIFS('city centre offline'!$J$2:$J$2047,'city centre offline'!$A$2:$A$2047,$A65,'city centre offline'!$B$2:$B$2047,K$2))</f>
        <v>0.8766936520042149</v>
      </c>
      <c r="L65" s="6">
        <f>(SUMIFS('city centre offline'!$J$2:$J$2047,'overall city offline'!$A$2:$A$2047,$A65,'city centre offline'!$B$2:$B$2047,L$3)*SUMIFS('city centre offline'!$C$2:$C$2047,'city centre offline'!$A$2:$A$2047,$A65,'city centre offline'!$B$2:$B$2047,L$3))/(SUMIFS('city centre offline'!$J$2:$J$2047,'city centre offline'!$A$2:$A$2047,$A65,'city centre offline'!$B$2:$B$2047,L$2))</f>
        <v>0.18064327805631047</v>
      </c>
      <c r="M65" s="6">
        <f>(SUMIFS('city centre offline'!$J$2:$J$2047,'overall city offline'!$A$2:$A$2047,$A65,'city centre offline'!$B$2:$B$2047,M$3)*SUMIFS('city centre offline'!$C$2:$C$2047,'city centre offline'!$A$2:$A$2047,$A65,'city centre offline'!$B$2:$B$2047,M$3))/(SUMIFS('city centre offline'!$J$2:$J$2047,'city centre offline'!$A$2:$A$2047,$A65,'city centre offline'!$B$2:$B$2047,M$2))</f>
        <v>0.79228995093848098</v>
      </c>
      <c r="N65" s="6">
        <f>(SUMIFS('city centre offline'!$J$2:$J$2047,'overall city offline'!$A$2:$A$2047,$A65,'city centre offline'!$B$2:$B$2047,N$3)*SUMIFS('city centre offline'!$C$2:$C$2047,'city centre offline'!$A$2:$A$2047,$A65,'city centre offline'!$B$2:$B$2047,N$3))/(SUMIFS('city centre offline'!$J$2:$J$2047,'city centre offline'!$A$2:$A$2047,$A65,'city centre offline'!$B$2:$B$2047,N$2))</f>
        <v>6.1929765329269651E-2</v>
      </c>
      <c r="O65" s="6">
        <f>(SUMIFS('city centre offline'!$J$2:$J$2047,'overall city offline'!$A$2:$A$2047,$A65,'city centre offline'!$B$2:$B$2047,O$3)*SUMIFS('city centre offline'!$C$2:$C$2047,'city centre offline'!$A$2:$A$2047,$A65,'city centre offline'!$B$2:$B$2047,O$3))/(SUMIFS('city centre offline'!$J$2:$J$2047,'city centre offline'!$A$2:$A$2047,$A65,'city centre offline'!$B$2:$B$2047,O$2))</f>
        <v>6.0840985787262526E-2</v>
      </c>
      <c r="P65" s="6">
        <f>(SUMIFS('city centre offline'!$J$2:$J$2047,'overall city offline'!$A$2:$A$2047,$A65,'city centre offline'!$B$2:$B$2047,P$3)*SUMIFS('city centre offline'!$C$2:$C$2047,'city centre offline'!$A$2:$A$2047,$A65,'city centre offline'!$B$2:$B$2047,P$3))/(SUMIFS('city centre offline'!$J$2:$J$2047,'city centre offline'!$A$2:$A$2047,$A65,'city centre offline'!$B$2:$B$2047,P$2))</f>
        <v>9.5461702616602251E-2</v>
      </c>
      <c r="Q65" s="6">
        <f>(SUMIFS('city centre offline'!$J$2:$J$2047,'overall city offline'!$A$2:$A$2047,$A65,'city centre offline'!$B$2:$B$2047,Q$3)*SUMIFS('city centre offline'!$C$2:$C$2047,'city centre offline'!$A$2:$A$2047,$A65,'city centre offline'!$B$2:$B$2047,Q$3))/(SUMIFS('city centre offline'!$J$2:$J$2047,'city centre offline'!$A$2:$A$2047,$A65,'city centre offline'!$B$2:$B$2047,Q$2))</f>
        <v>0.34586469049243934</v>
      </c>
      <c r="R65" s="6">
        <f>(SUMIFS('city centre offline'!$J$2:$J$2047,'overall city offline'!$A$2:$A$2047,$A65,'city centre offline'!$B$2:$B$2047,R$3)*SUMIFS('city centre offline'!$C$2:$C$2047,'city centre offline'!$A$2:$A$2047,$A65,'city centre offline'!$B$2:$B$2047,R$3))/(SUMIFS('city centre offline'!$J$2:$J$2047,'city centre offline'!$A$2:$A$2047,$A65,'city centre offline'!$B$2:$B$2047,R$2))</f>
        <v>0.92719683779745155</v>
      </c>
      <c r="S65" s="6">
        <f>(SUMIFS('city centre offline'!$J$2:$J$2047,'overall city offline'!$A$2:$A$2047,$A65,'city centre offline'!$B$2:$B$2047,S$3)*SUMIFS('city centre offline'!$C$2:$C$2047,'city centre offline'!$A$2:$A$2047,$A65,'city centre offline'!$B$2:$B$2047,S$3))/(SUMIFS('city centre offline'!$J$2:$J$2047,'city centre offline'!$A$2:$A$2047,$A65,'city centre offline'!$B$2:$B$2047,S$2))</f>
        <v>1.3554176995191887</v>
      </c>
      <c r="T65" s="6">
        <f>(SUMIFS('city centre offline'!$J$2:$J$2047,'overall city offline'!$A$2:$A$2047,$A65,'city centre offline'!$B$2:$B$2047,T$3)*SUMIFS('city centre offline'!$C$2:$C$2047,'city centre offline'!$A$2:$A$2047,$A65,'city centre offline'!$B$2:$B$2047,T$3))/(SUMIFS('city centre offline'!$J$2:$J$2047,'city centre offline'!$A$2:$A$2047,$A65,'city centre offline'!$B$2:$B$2047,T$2))</f>
        <v>1.5814201569526676</v>
      </c>
      <c r="U65" s="6">
        <f>(SUMIFS('city centre offline'!$J$2:$J$2047,'overall city offline'!$A$2:$A$2047,$A65,'city centre offline'!$B$2:$B$2047,U$3)*SUMIFS('city centre offline'!$C$2:$C$2047,'city centre offline'!$A$2:$A$2047,$A65,'city centre offline'!$B$2:$B$2047,U$3))/(SUMIFS('city centre offline'!$J$2:$J$2047,'city centre offline'!$A$2:$A$2047,$A65,'city centre offline'!$B$2:$B$2047,U$2))</f>
        <v>1.7494827547898399</v>
      </c>
      <c r="V65" s="6">
        <f>(SUMIFS('city centre offline'!$J$2:$J$2047,'overall city offline'!$A$2:$A$2047,$A65,'city centre offline'!$B$2:$B$2047,V$3)*SUMIFS('city centre offline'!$C$2:$C$2047,'city centre offline'!$A$2:$A$2047,$A65,'city centre offline'!$B$2:$B$2047,V$3))/(SUMIFS('city centre offline'!$J$2:$J$2047,'city centre offline'!$A$2:$A$2047,$A65,'city centre offline'!$B$2:$B$2047,V$2))</f>
        <v>1.538811540057373</v>
      </c>
    </row>
    <row r="67" spans="1:22" x14ac:dyDescent="0.25">
      <c r="B67">
        <v>1</v>
      </c>
      <c r="C67">
        <v>1</v>
      </c>
      <c r="D67">
        <v>1</v>
      </c>
      <c r="E67">
        <v>1</v>
      </c>
      <c r="F67">
        <v>1</v>
      </c>
      <c r="G67">
        <v>1</v>
      </c>
      <c r="H67">
        <v>1</v>
      </c>
      <c r="I67">
        <v>1</v>
      </c>
      <c r="J67">
        <v>1</v>
      </c>
      <c r="K67">
        <v>1</v>
      </c>
      <c r="L67">
        <v>1</v>
      </c>
      <c r="M67">
        <v>1</v>
      </c>
      <c r="N67">
        <v>1</v>
      </c>
      <c r="O67">
        <v>1</v>
      </c>
      <c r="P67">
        <v>1</v>
      </c>
      <c r="Q67">
        <v>1</v>
      </c>
      <c r="R67">
        <v>1</v>
      </c>
      <c r="S67">
        <v>1</v>
      </c>
      <c r="T67">
        <v>1</v>
      </c>
      <c r="U67">
        <v>1</v>
      </c>
      <c r="V67">
        <v>1</v>
      </c>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41C55-5FF5-428D-8CB3-C18CD824E7B1}">
  <sheetPr>
    <tabColor rgb="FFFFC000"/>
  </sheetPr>
  <dimension ref="A1:BL65"/>
  <sheetViews>
    <sheetView topLeftCell="C1" workbookViewId="0">
      <selection activeCell="B4" sqref="B4:V4"/>
    </sheetView>
  </sheetViews>
  <sheetFormatPr defaultRowHeight="15" x14ac:dyDescent="0.25"/>
  <cols>
    <col min="1" max="1" width="21.7109375" customWidth="1"/>
    <col min="2" max="2" width="13.7109375" customWidth="1"/>
    <col min="3" max="7" width="10.7109375" bestFit="1" customWidth="1"/>
    <col min="8" max="22" width="11.42578125" customWidth="1"/>
  </cols>
  <sheetData>
    <row r="1" spans="1:64" x14ac:dyDescent="0.25">
      <c r="A1" s="31" t="s">
        <v>149</v>
      </c>
    </row>
    <row r="2" spans="1:64" x14ac:dyDescent="0.25">
      <c r="A2" s="28" t="s">
        <v>147</v>
      </c>
      <c r="B2" s="2">
        <v>43466</v>
      </c>
      <c r="C2" s="2">
        <v>43497</v>
      </c>
      <c r="D2" s="2">
        <v>43525</v>
      </c>
      <c r="E2" s="2">
        <v>43556</v>
      </c>
      <c r="F2" s="2">
        <v>43586</v>
      </c>
      <c r="G2" s="2">
        <v>43617</v>
      </c>
      <c r="H2" s="2">
        <v>43647</v>
      </c>
      <c r="I2" s="2">
        <v>43678</v>
      </c>
      <c r="J2" s="2">
        <v>43709</v>
      </c>
      <c r="K2" s="2">
        <v>43739</v>
      </c>
      <c r="L2" s="2">
        <v>43770</v>
      </c>
      <c r="M2" s="2">
        <v>43800</v>
      </c>
      <c r="N2" s="2">
        <v>43466</v>
      </c>
      <c r="O2" s="2">
        <v>43497</v>
      </c>
      <c r="P2" s="2">
        <v>43525</v>
      </c>
      <c r="Q2" s="2">
        <v>43556</v>
      </c>
      <c r="R2" s="2">
        <v>43586</v>
      </c>
      <c r="S2" s="2">
        <v>43617</v>
      </c>
      <c r="T2" s="2">
        <v>43647</v>
      </c>
      <c r="U2" s="2">
        <v>43678</v>
      </c>
      <c r="V2" s="2">
        <v>43709</v>
      </c>
    </row>
    <row r="3" spans="1:64" x14ac:dyDescent="0.25">
      <c r="A3" s="28" t="s">
        <v>148</v>
      </c>
      <c r="B3" s="2">
        <v>43831</v>
      </c>
      <c r="C3" s="2">
        <v>43862</v>
      </c>
      <c r="D3" s="2">
        <v>43891</v>
      </c>
      <c r="E3" s="2">
        <v>43922</v>
      </c>
      <c r="F3" s="2">
        <v>43952</v>
      </c>
      <c r="G3" s="2">
        <v>43983</v>
      </c>
      <c r="H3" s="2">
        <v>44013</v>
      </c>
      <c r="I3" s="2">
        <v>44044</v>
      </c>
      <c r="J3" s="2">
        <v>44075</v>
      </c>
      <c r="K3" s="2">
        <v>44105</v>
      </c>
      <c r="L3" s="2">
        <v>44136</v>
      </c>
      <c r="M3" s="2">
        <v>44166</v>
      </c>
      <c r="N3" s="2">
        <v>44197</v>
      </c>
      <c r="O3" s="2">
        <v>44228</v>
      </c>
      <c r="P3" s="2">
        <v>44256</v>
      </c>
      <c r="Q3" s="2">
        <v>44287</v>
      </c>
      <c r="R3" s="2">
        <v>44317</v>
      </c>
      <c r="S3" s="2">
        <v>44348</v>
      </c>
      <c r="T3" s="2">
        <v>44378</v>
      </c>
      <c r="U3" s="2">
        <v>44409</v>
      </c>
      <c r="V3" s="2">
        <v>44440</v>
      </c>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row>
    <row r="4" spans="1:64" x14ac:dyDescent="0.25">
      <c r="A4" s="5" t="s">
        <v>7</v>
      </c>
      <c r="B4" s="6">
        <f>(SUMIFS('overall city offline'!$J$2:$J$2047,'overall city offline'!$A$2:$A$2047,$A4,'overall city offline'!$B$2:$B$2047,B$3)*SUMIFS('overall city offline'!$C$2:$C$2047,'overall city offline'!$A$2:$A$2047,$A4,'overall city offline'!$B$2:$B$2047,B$3))/(SUMIFS('overall city offline'!$J$2:$J$2047,'overall city offline'!$A$2:$A$2047,$A4,'overall city offline'!$B$2:$B$2047,B$2))</f>
        <v>0.99330470986438069</v>
      </c>
      <c r="C4" s="6">
        <f>(SUMIFS('overall city offline'!$J$2:$J$2047,'overall city offline'!$A$2:$A$2047,$A4,'overall city offline'!$B$2:$B$2047,C$3)*SUMIFS('overall city offline'!$C$2:$C$2047,'overall city offline'!$A$2:$A$2047,$A4,'overall city offline'!$B$2:$B$2047,'Food offline outside centre'!C$2))/(SUMIFS('overall city offline'!$J$2:$J$2047,'overall city offline'!$A$2:$A$2047,$A4,'overall city offline'!$B$2:$B$2047,C$2))</f>
        <v>0.96322231689981808</v>
      </c>
      <c r="D4" s="6">
        <f>(SUMIFS('overall city offline'!$J$2:$J$2047,'overall city offline'!$A$2:$A$2047,$A4,'overall city offline'!$B$2:$B$2047,D$3)*SUMIFS('overall city offline'!$C$2:$C$2047,'overall city offline'!$A$2:$A$2047,$A4,'overall city offline'!$B$2:$B$2047,'Food offline outside centre'!D$2))/(SUMIFS('overall city offline'!$J$2:$J$2047,'overall city offline'!$A$2:$A$2047,$A4,'overall city offline'!$B$2:$B$2047,D$2))</f>
        <v>0.81672445234123192</v>
      </c>
      <c r="E4" s="6">
        <f>(SUMIFS('overall city offline'!$J$2:$J$2047,'overall city offline'!$A$2:$A$2047,$A4,'overall city offline'!$B$2:$B$2047,E$3)*SUMIFS('overall city offline'!$C$2:$C$2047,'overall city offline'!$A$2:$A$2047,$A4,'overall city offline'!$B$2:$B$2047,'Food offline outside centre'!E$2))/(SUMIFS('overall city offline'!$J$2:$J$2047,'overall city offline'!$A$2:$A$2047,$A4,'overall city offline'!$B$2:$B$2047,E$2))</f>
        <v>8.0515025828758233E-2</v>
      </c>
      <c r="F4" s="6">
        <f>(SUMIFS('overall city offline'!$J$2:$J$2047,'overall city offline'!$A$2:$A$2047,$A4,'overall city offline'!$B$2:$B$2047,F$3)*SUMIFS('overall city offline'!$C$2:$C$2047,'overall city offline'!$A$2:$A$2047,$A4,'overall city offline'!$B$2:$B$2047,'Food offline outside centre'!F$2))/(SUMIFS('overall city offline'!$J$2:$J$2047,'overall city offline'!$A$2:$A$2047,$A4,'overall city offline'!$B$2:$B$2047,F$2))</f>
        <v>0.1847876273872085</v>
      </c>
      <c r="G4" s="6">
        <f>(SUMIFS('overall city offline'!$J$2:$J$2047,'overall city offline'!$A$2:$A$2047,$A4,'overall city offline'!$B$2:$B$2047,G$3)*SUMIFS('overall city offline'!$C$2:$C$2047,'overall city offline'!$A$2:$A$2047,$A4,'overall city offline'!$B$2:$B$2047,'Food offline outside centre'!G$2))/(SUMIFS('overall city offline'!$J$2:$J$2047,'overall city offline'!$A$2:$A$2047,$A4,'overall city offline'!$B$2:$B$2047,G$2))</f>
        <v>0.35894088921190664</v>
      </c>
      <c r="H4" s="6">
        <f>(SUMIFS('overall city offline'!$J$2:$J$2047,'overall city offline'!$A$2:$A$2047,$A4,'overall city offline'!$B$2:$B$2047,H$3)*SUMIFS('overall city offline'!$C$2:$C$2047,'overall city offline'!$A$2:$A$2047,$A4,'overall city offline'!$B$2:$B$2047,'Food offline outside centre'!H$2))/(SUMIFS('overall city offline'!$J$2:$J$2047,'overall city offline'!$A$2:$A$2047,$A4,'overall city offline'!$B$2:$B$2047,H$2))</f>
        <v>0.65130483469541189</v>
      </c>
      <c r="I4" s="6">
        <f>(SUMIFS('overall city offline'!$J$2:$J$2047,'overall city offline'!$A$2:$A$2047,$A4,'overall city offline'!$B$2:$B$2047,I$3)*SUMIFS('overall city offline'!$C$2:$C$2047,'overall city offline'!$A$2:$A$2047,$A4,'overall city offline'!$B$2:$B$2047,'Food offline outside centre'!I$2))/(SUMIFS('overall city offline'!$J$2:$J$2047,'overall city offline'!$A$2:$A$2047,$A4,'overall city offline'!$B$2:$B$2047,I$2))</f>
        <v>0.52463928716414454</v>
      </c>
      <c r="J4" s="6">
        <f>(SUMIFS('overall city offline'!$J$2:$J$2047,'overall city offline'!$A$2:$A$2047,$A4,'overall city offline'!$B$2:$B$2047,J$3)*SUMIFS('overall city offline'!$C$2:$C$2047,'overall city offline'!$A$2:$A$2047,$A4,'overall city offline'!$B$2:$B$2047,'Food offline outside centre'!J$2))/(SUMIFS('overall city offline'!$J$2:$J$2047,'overall city offline'!$A$2:$A$2047,$A4,'overall city offline'!$B$2:$B$2047,J$2))</f>
        <v>0.72301449559827313</v>
      </c>
      <c r="K4" s="6">
        <f>(SUMIFS('overall city offline'!$J$2:$J$2047,'overall city offline'!$A$2:$A$2047,$A4,'overall city offline'!$B$2:$B$2047,K$3)*SUMIFS('overall city offline'!$C$2:$C$2047,'overall city offline'!$A$2:$A$2047,$A4,'overall city offline'!$B$2:$B$2047,'Food offline outside centre'!K$2))/(SUMIFS('overall city offline'!$J$2:$J$2047,'overall city offline'!$A$2:$A$2047,$A4,'overall city offline'!$B$2:$B$2047,K$2))</f>
        <v>0.67398379022456811</v>
      </c>
      <c r="L4" s="6">
        <f>(SUMIFS('overall city offline'!$J$2:$J$2047,'overall city offline'!$A$2:$A$2047,$A4,'overall city offline'!$B$2:$B$2047,L$3)*SUMIFS('overall city offline'!$C$2:$C$2047,'overall city offline'!$A$2:$A$2047,$A4,'overall city offline'!$B$2:$B$2047,'Food offline outside centre'!L$2))/(SUMIFS('overall city offline'!$J$2:$J$2047,'overall city offline'!$A$2:$A$2047,$A4,'overall city offline'!$B$2:$B$2047,L$2))</f>
        <v>0.71592971042276687</v>
      </c>
      <c r="M4" s="6">
        <f>(SUMIFS('overall city offline'!$J$2:$J$2047,'overall city offline'!$A$2:$A$2047,$A4,'overall city offline'!$B$2:$B$2047,M$3)*SUMIFS('overall city offline'!$C$2:$C$2047,'overall city offline'!$A$2:$A$2047,$A4,'overall city offline'!$B$2:$B$2047,'Food offline outside centre'!M$2))/(SUMIFS('overall city offline'!$J$2:$J$2047,'overall city offline'!$A$2:$A$2047,$A4,'overall city offline'!$B$2:$B$2047,M$2))</f>
        <v>0.76123357715993434</v>
      </c>
      <c r="N4" s="6">
        <f>(SUMIFS('overall city offline'!$J$2:$J$2047,'overall city offline'!$A$2:$A$2047,$A4,'overall city offline'!$B$2:$B$2047,N$3)*SUMIFS('overall city offline'!$C$2:$C$2047,'overall city offline'!$A$2:$A$2047,$A4,'overall city offline'!$B$2:$B$2047,'Food offline outside centre'!N$2))/(SUMIFS('overall city offline'!$J$2:$J$2047,'overall city offline'!$A$2:$A$2047,$A4,'overall city offline'!$B$2:$B$2047,N$2))</f>
        <v>0.34006259830952873</v>
      </c>
      <c r="O4" s="6">
        <f>(SUMIFS('overall city offline'!$J$2:$J$2047,'overall city offline'!$A$2:$A$2047,$A4,'overall city offline'!$B$2:$B$2047,O$3)*SUMIFS('overall city offline'!$C$2:$C$2047,'overall city offline'!$A$2:$A$2047,$A4,'overall city offline'!$B$2:$B$2047,'Food offline outside centre'!O$2))/(SUMIFS('overall city offline'!$J$2:$J$2047,'overall city offline'!$A$2:$A$2047,$A4,'overall city offline'!$B$2:$B$2047,O$2))</f>
        <v>0.31086344614076045</v>
      </c>
      <c r="P4" s="6">
        <f>(SUMIFS('overall city offline'!$J$2:$J$2047,'overall city offline'!$A$2:$A$2047,$A4,'overall city offline'!$B$2:$B$2047,P$3)*SUMIFS('overall city offline'!$C$2:$C$2047,'overall city offline'!$A$2:$A$2047,$A4,'overall city offline'!$B$2:$B$2047,'Food offline outside centre'!P$2))/(SUMIFS('overall city offline'!$J$2:$J$2047,'overall city offline'!$A$2:$A$2047,$A4,'overall city offline'!$B$2:$B$2047,P$2))</f>
        <v>0.38373817405457911</v>
      </c>
      <c r="Q4" s="6">
        <f>(SUMIFS('overall city offline'!$J$2:$J$2047,'overall city offline'!$A$2:$A$2047,$A4,'overall city offline'!$B$2:$B$2047,Q$3)*SUMIFS('overall city offline'!$C$2:$C$2047,'overall city offline'!$A$2:$A$2047,$A4,'overall city offline'!$B$2:$B$2047,'Food offline outside centre'!Q$2))/(SUMIFS('overall city offline'!$J$2:$J$2047,'overall city offline'!$A$2:$A$2047,$A4,'overall city offline'!$B$2:$B$2047,Q$2))</f>
        <v>0.42304965901699759</v>
      </c>
      <c r="R4" s="6">
        <f>(SUMIFS('overall city offline'!$J$2:$J$2047,'overall city offline'!$A$2:$A$2047,$A4,'overall city offline'!$B$2:$B$2047,R$3)*SUMIFS('overall city offline'!$C$2:$C$2047,'overall city offline'!$A$2:$A$2047,$A4,'overall city offline'!$B$2:$B$2047,'Food offline outside centre'!R$2))/(SUMIFS('overall city offline'!$J$2:$J$2047,'overall city offline'!$A$2:$A$2047,$A4,'overall city offline'!$B$2:$B$2047,R$2))</f>
        <v>0.84828641072610378</v>
      </c>
      <c r="S4" s="6">
        <f>(SUMIFS('overall city offline'!$J$2:$J$2047,'overall city offline'!$A$2:$A$2047,$A4,'overall city offline'!$B$2:$B$2047,S$3)*SUMIFS('overall city offline'!$C$2:$C$2047,'overall city offline'!$A$2:$A$2047,$A4,'overall city offline'!$B$2:$B$2047,'Food offline outside centre'!S$2))/(SUMIFS('overall city offline'!$J$2:$J$2047,'overall city offline'!$A$2:$A$2047,$A4,'overall city offline'!$B$2:$B$2047,S$2))</f>
        <v>0.86178121964856447</v>
      </c>
      <c r="T4" s="6">
        <f>(SUMIFS('overall city offline'!$J$2:$J$2047,'overall city offline'!$A$2:$A$2047,$A4,'overall city offline'!$B$2:$B$2047,T$3)*SUMIFS('overall city offline'!$C$2:$C$2047,'overall city offline'!$A$2:$A$2047,$A4,'overall city offline'!$B$2:$B$2047,'Food offline outside centre'!T$2))/(SUMIFS('overall city offline'!$J$2:$J$2047,'overall city offline'!$A$2:$A$2047,$A4,'overall city offline'!$B$2:$B$2047,T$2))</f>
        <v>0.95262519547941971</v>
      </c>
      <c r="U4" s="6">
        <f>(SUMIFS('overall city offline'!$J$2:$J$2047,'overall city offline'!$A$2:$A$2047,$A4,'overall city offline'!$B$2:$B$2047,U$3)*SUMIFS('overall city offline'!$C$2:$C$2047,'overall city offline'!$A$2:$A$2047,$A4,'overall city offline'!$B$2:$B$2047,'Food offline outside centre'!U$2))/(SUMIFS('overall city offline'!$J$2:$J$2047,'overall city offline'!$A$2:$A$2047,$A4,'overall city offline'!$B$2:$B$2047,U$2))</f>
        <v>1.0823637126015078</v>
      </c>
      <c r="V4" s="6">
        <f>(SUMIFS('overall city offline'!$J$2:$J$2047,'overall city offline'!$A$2:$A$2047,$A4,'overall city offline'!$B$2:$B$2047,V$3)*SUMIFS('overall city offline'!$C$2:$C$2047,'overall city offline'!$A$2:$A$2047,$A4,'overall city offline'!$B$2:$B$2047,'Food offline outside centre'!V$2))/(SUMIFS('overall city offline'!$J$2:$J$2047,'overall city offline'!$A$2:$A$2047,$A4,'overall city offline'!$B$2:$B$2047,V$2))</f>
        <v>1.0540381693404468</v>
      </c>
    </row>
    <row r="5" spans="1:64" x14ac:dyDescent="0.25">
      <c r="A5" s="5" t="s">
        <v>8</v>
      </c>
      <c r="B5" s="6">
        <f>(SUMIFS('overall city offline'!$J$2:$J$2047,'overall city offline'!$A$2:$A$2047,$A5,'overall city offline'!$B$2:$B$2047,B$3)*SUMIFS('overall city offline'!$C$2:$C$2047,'overall city offline'!$A$2:$A$2047,$A5,'overall city offline'!$B$2:$B$2047,B$3))/(SUMIFS('overall city offline'!$J$2:$J$2047,'overall city offline'!$A$2:$A$2047,$A5,'overall city offline'!$B$2:$B$2047,B$2))</f>
        <v>0.95123918257652329</v>
      </c>
      <c r="C5" s="6">
        <f>(SUMIFS('overall city offline'!$J$2:$J$2047,'overall city offline'!$A$2:$A$2047,$A5,'overall city offline'!$B$2:$B$2047,C$3)*SUMIFS('overall city offline'!$C$2:$C$2047,'overall city offline'!$A$2:$A$2047,$A5,'overall city offline'!$B$2:$B$2047,'Food offline outside centre'!C$2))/(SUMIFS('overall city offline'!$J$2:$J$2047,'overall city offline'!$A$2:$A$2047,$A5,'overall city offline'!$B$2:$B$2047,C$2))</f>
        <v>0.90525908733560523</v>
      </c>
      <c r="D5" s="6">
        <f>(SUMIFS('overall city offline'!$J$2:$J$2047,'overall city offline'!$A$2:$A$2047,$A5,'overall city offline'!$B$2:$B$2047,D$3)*SUMIFS('overall city offline'!$C$2:$C$2047,'overall city offline'!$A$2:$A$2047,$A5,'overall city offline'!$B$2:$B$2047,'Food offline outside centre'!D$2))/(SUMIFS('overall city offline'!$J$2:$J$2047,'overall city offline'!$A$2:$A$2047,$A5,'overall city offline'!$B$2:$B$2047,D$2))</f>
        <v>0.72632226070159589</v>
      </c>
      <c r="E5" s="6">
        <f>(SUMIFS('overall city offline'!$J$2:$J$2047,'overall city offline'!$A$2:$A$2047,$A5,'overall city offline'!$B$2:$B$2047,E$3)*SUMIFS('overall city offline'!$C$2:$C$2047,'overall city offline'!$A$2:$A$2047,$A5,'overall city offline'!$B$2:$B$2047,'Food offline outside centre'!E$2))/(SUMIFS('overall city offline'!$J$2:$J$2047,'overall city offline'!$A$2:$A$2047,$A5,'overall city offline'!$B$2:$B$2047,E$2))</f>
        <v>9.7065740087241975E-2</v>
      </c>
      <c r="F5" s="6">
        <f>(SUMIFS('overall city offline'!$J$2:$J$2047,'overall city offline'!$A$2:$A$2047,$A5,'overall city offline'!$B$2:$B$2047,F$3)*SUMIFS('overall city offline'!$C$2:$C$2047,'overall city offline'!$A$2:$A$2047,$A5,'overall city offline'!$B$2:$B$2047,'Food offline outside centre'!F$2))/(SUMIFS('overall city offline'!$J$2:$J$2047,'overall city offline'!$A$2:$A$2047,$A5,'overall city offline'!$B$2:$B$2047,F$2))</f>
        <v>0.23753629397163203</v>
      </c>
      <c r="G5" s="6">
        <f>(SUMIFS('overall city offline'!$J$2:$J$2047,'overall city offline'!$A$2:$A$2047,$A5,'overall city offline'!$B$2:$B$2047,G$3)*SUMIFS('overall city offline'!$C$2:$C$2047,'overall city offline'!$A$2:$A$2047,$A5,'overall city offline'!$B$2:$B$2047,'Food offline outside centre'!G$2))/(SUMIFS('overall city offline'!$J$2:$J$2047,'overall city offline'!$A$2:$A$2047,$A5,'overall city offline'!$B$2:$B$2047,G$2))</f>
        <v>0.40362657975153182</v>
      </c>
      <c r="H5" s="6">
        <f>(SUMIFS('overall city offline'!$J$2:$J$2047,'overall city offline'!$A$2:$A$2047,$A5,'overall city offline'!$B$2:$B$2047,H$3)*SUMIFS('overall city offline'!$C$2:$C$2047,'overall city offline'!$A$2:$A$2047,$A5,'overall city offline'!$B$2:$B$2047,'Food offline outside centre'!H$2))/(SUMIFS('overall city offline'!$J$2:$J$2047,'overall city offline'!$A$2:$A$2047,$A5,'overall city offline'!$B$2:$B$2047,H$2))</f>
        <v>0.76485125557017108</v>
      </c>
      <c r="I5" s="6">
        <f>(SUMIFS('overall city offline'!$J$2:$J$2047,'overall city offline'!$A$2:$A$2047,$A5,'overall city offline'!$B$2:$B$2047,I$3)*SUMIFS('overall city offline'!$C$2:$C$2047,'overall city offline'!$A$2:$A$2047,$A5,'overall city offline'!$B$2:$B$2047,'Food offline outside centre'!I$2))/(SUMIFS('overall city offline'!$J$2:$J$2047,'overall city offline'!$A$2:$A$2047,$A5,'overall city offline'!$B$2:$B$2047,I$2))</f>
        <v>0.9090061476324679</v>
      </c>
      <c r="J5" s="6">
        <f>(SUMIFS('overall city offline'!$J$2:$J$2047,'overall city offline'!$A$2:$A$2047,$A5,'overall city offline'!$B$2:$B$2047,J$3)*SUMIFS('overall city offline'!$C$2:$C$2047,'overall city offline'!$A$2:$A$2047,$A5,'overall city offline'!$B$2:$B$2047,'Food offline outside centre'!J$2))/(SUMIFS('overall city offline'!$J$2:$J$2047,'overall city offline'!$A$2:$A$2047,$A5,'overall city offline'!$B$2:$B$2047,J$2))</f>
        <v>0.85706697712642355</v>
      </c>
      <c r="K5" s="6">
        <f>(SUMIFS('overall city offline'!$J$2:$J$2047,'overall city offline'!$A$2:$A$2047,$A5,'overall city offline'!$B$2:$B$2047,K$3)*SUMIFS('overall city offline'!$C$2:$C$2047,'overall city offline'!$A$2:$A$2047,$A5,'overall city offline'!$B$2:$B$2047,'Food offline outside centre'!K$2))/(SUMIFS('overall city offline'!$J$2:$J$2047,'overall city offline'!$A$2:$A$2047,$A5,'overall city offline'!$B$2:$B$2047,K$2))</f>
        <v>0.9300360307385952</v>
      </c>
      <c r="L5" s="6">
        <f>(SUMIFS('overall city offline'!$J$2:$J$2047,'overall city offline'!$A$2:$A$2047,$A5,'overall city offline'!$B$2:$B$2047,L$3)*SUMIFS('overall city offline'!$C$2:$C$2047,'overall city offline'!$A$2:$A$2047,$A5,'overall city offline'!$B$2:$B$2047,'Food offline outside centre'!L$2))/(SUMIFS('overall city offline'!$J$2:$J$2047,'overall city offline'!$A$2:$A$2047,$A5,'overall city offline'!$B$2:$B$2047,L$2))</f>
        <v>0.62161669958566623</v>
      </c>
      <c r="M5" s="6">
        <f>(SUMIFS('overall city offline'!$J$2:$J$2047,'overall city offline'!$A$2:$A$2047,$A5,'overall city offline'!$B$2:$B$2047,M$3)*SUMIFS('overall city offline'!$C$2:$C$2047,'overall city offline'!$A$2:$A$2047,$A5,'overall city offline'!$B$2:$B$2047,'Food offline outside centre'!M$2))/(SUMIFS('overall city offline'!$J$2:$J$2047,'overall city offline'!$A$2:$A$2047,$A5,'overall city offline'!$B$2:$B$2047,M$2))</f>
        <v>0.72762415015483839</v>
      </c>
      <c r="N5" s="6">
        <f>(SUMIFS('overall city offline'!$J$2:$J$2047,'overall city offline'!$A$2:$A$2047,$A5,'overall city offline'!$B$2:$B$2047,N$3)*SUMIFS('overall city offline'!$C$2:$C$2047,'overall city offline'!$A$2:$A$2047,$A5,'overall city offline'!$B$2:$B$2047,'Food offline outside centre'!N$2))/(SUMIFS('overall city offline'!$J$2:$J$2047,'overall city offline'!$A$2:$A$2047,$A5,'overall city offline'!$B$2:$B$2047,N$2))</f>
        <v>0.45910675708666426</v>
      </c>
      <c r="O5" s="6">
        <f>(SUMIFS('overall city offline'!$J$2:$J$2047,'overall city offline'!$A$2:$A$2047,$A5,'overall city offline'!$B$2:$B$2047,O$3)*SUMIFS('overall city offline'!$C$2:$C$2047,'overall city offline'!$A$2:$A$2047,$A5,'overall city offline'!$B$2:$B$2047,'Food offline outside centre'!O$2))/(SUMIFS('overall city offline'!$J$2:$J$2047,'overall city offline'!$A$2:$A$2047,$A5,'overall city offline'!$B$2:$B$2047,O$2))</f>
        <v>0.43654159491644379</v>
      </c>
      <c r="P5" s="6">
        <f>(SUMIFS('overall city offline'!$J$2:$J$2047,'overall city offline'!$A$2:$A$2047,$A5,'overall city offline'!$B$2:$B$2047,P$3)*SUMIFS('overall city offline'!$C$2:$C$2047,'overall city offline'!$A$2:$A$2047,$A5,'overall city offline'!$B$2:$B$2047,'Food offline outside centre'!P$2))/(SUMIFS('overall city offline'!$J$2:$J$2047,'overall city offline'!$A$2:$A$2047,$A5,'overall city offline'!$B$2:$B$2047,P$2))</f>
        <v>0.51048692697190012</v>
      </c>
      <c r="Q5" s="6">
        <f>(SUMIFS('overall city offline'!$J$2:$J$2047,'overall city offline'!$A$2:$A$2047,$A5,'overall city offline'!$B$2:$B$2047,Q$3)*SUMIFS('overall city offline'!$C$2:$C$2047,'overall city offline'!$A$2:$A$2047,$A5,'overall city offline'!$B$2:$B$2047,'Food offline outside centre'!Q$2))/(SUMIFS('overall city offline'!$J$2:$J$2047,'overall city offline'!$A$2:$A$2047,$A5,'overall city offline'!$B$2:$B$2047,Q$2))</f>
        <v>0.64032103090897452</v>
      </c>
      <c r="R5" s="6">
        <f>(SUMIFS('overall city offline'!$J$2:$J$2047,'overall city offline'!$A$2:$A$2047,$A5,'overall city offline'!$B$2:$B$2047,R$3)*SUMIFS('overall city offline'!$C$2:$C$2047,'overall city offline'!$A$2:$A$2047,$A5,'overall city offline'!$B$2:$B$2047,'Food offline outside centre'!R$2))/(SUMIFS('overall city offline'!$J$2:$J$2047,'overall city offline'!$A$2:$A$2047,$A5,'overall city offline'!$B$2:$B$2047,R$2))</f>
        <v>0.82061251479868458</v>
      </c>
      <c r="S5" s="6">
        <f>(SUMIFS('overall city offline'!$J$2:$J$2047,'overall city offline'!$A$2:$A$2047,$A5,'overall city offline'!$B$2:$B$2047,S$3)*SUMIFS('overall city offline'!$C$2:$C$2047,'overall city offline'!$A$2:$A$2047,$A5,'overall city offline'!$B$2:$B$2047,'Food offline outside centre'!S$2))/(SUMIFS('overall city offline'!$J$2:$J$2047,'overall city offline'!$A$2:$A$2047,$A5,'overall city offline'!$B$2:$B$2047,S$2))</f>
        <v>0.87270435653246825</v>
      </c>
      <c r="T5" s="6">
        <f>(SUMIFS('overall city offline'!$J$2:$J$2047,'overall city offline'!$A$2:$A$2047,$A5,'overall city offline'!$B$2:$B$2047,T$3)*SUMIFS('overall city offline'!$C$2:$C$2047,'overall city offline'!$A$2:$A$2047,$A5,'overall city offline'!$B$2:$B$2047,'Food offline outside centre'!T$2))/(SUMIFS('overall city offline'!$J$2:$J$2047,'overall city offline'!$A$2:$A$2047,$A5,'overall city offline'!$B$2:$B$2047,T$2))</f>
        <v>0.99677934050014405</v>
      </c>
      <c r="U5" s="6">
        <f>(SUMIFS('overall city offline'!$J$2:$J$2047,'overall city offline'!$A$2:$A$2047,$A5,'overall city offline'!$B$2:$B$2047,U$3)*SUMIFS('overall city offline'!$C$2:$C$2047,'overall city offline'!$A$2:$A$2047,$A5,'overall city offline'!$B$2:$B$2047,'Food offline outside centre'!U$2))/(SUMIFS('overall city offline'!$J$2:$J$2047,'overall city offline'!$A$2:$A$2047,$A5,'overall city offline'!$B$2:$B$2047,U$2))</f>
        <v>1.0355690462174274</v>
      </c>
      <c r="V5" s="6">
        <f>(SUMIFS('overall city offline'!$J$2:$J$2047,'overall city offline'!$A$2:$A$2047,$A5,'overall city offline'!$B$2:$B$2047,V$3)*SUMIFS('overall city offline'!$C$2:$C$2047,'overall city offline'!$A$2:$A$2047,$A5,'overall city offline'!$B$2:$B$2047,'Food offline outside centre'!V$2))/(SUMIFS('overall city offline'!$J$2:$J$2047,'overall city offline'!$A$2:$A$2047,$A5,'overall city offline'!$B$2:$B$2047,V$2))</f>
        <v>1.0024386045096456</v>
      </c>
    </row>
    <row r="6" spans="1:64" x14ac:dyDescent="0.25">
      <c r="A6" s="5" t="s">
        <v>9</v>
      </c>
      <c r="B6" s="6">
        <f>(SUMIFS('overall city offline'!$J$2:$J$2047,'overall city offline'!$A$2:$A$2047,$A6,'overall city offline'!$B$2:$B$2047,B$3)*SUMIFS('overall city offline'!$C$2:$C$2047,'overall city offline'!$A$2:$A$2047,$A6,'overall city offline'!$B$2:$B$2047,B$3))/(SUMIFS('overall city offline'!$J$2:$J$2047,'overall city offline'!$A$2:$A$2047,$A6,'overall city offline'!$B$2:$B$2047,B$2))</f>
        <v>1.0345535432882214</v>
      </c>
      <c r="C6" s="6">
        <f>(SUMIFS('overall city offline'!$J$2:$J$2047,'overall city offline'!$A$2:$A$2047,$A6,'overall city offline'!$B$2:$B$2047,C$3)*SUMIFS('overall city offline'!$C$2:$C$2047,'overall city offline'!$A$2:$A$2047,$A6,'overall city offline'!$B$2:$B$2047,'Food offline outside centre'!C$2))/(SUMIFS('overall city offline'!$J$2:$J$2047,'overall city offline'!$A$2:$A$2047,$A6,'overall city offline'!$B$2:$B$2047,C$2))</f>
        <v>1.0048119456739901</v>
      </c>
      <c r="D6" s="6">
        <f>(SUMIFS('overall city offline'!$J$2:$J$2047,'overall city offline'!$A$2:$A$2047,$A6,'overall city offline'!$B$2:$B$2047,D$3)*SUMIFS('overall city offline'!$C$2:$C$2047,'overall city offline'!$A$2:$A$2047,$A6,'overall city offline'!$B$2:$B$2047,'Food offline outside centre'!D$2))/(SUMIFS('overall city offline'!$J$2:$J$2047,'overall city offline'!$A$2:$A$2047,$A6,'overall city offline'!$B$2:$B$2047,D$2))</f>
        <v>0.82075854317532793</v>
      </c>
      <c r="E6" s="6">
        <f>(SUMIFS('overall city offline'!$J$2:$J$2047,'overall city offline'!$A$2:$A$2047,$A6,'overall city offline'!$B$2:$B$2047,E$3)*SUMIFS('overall city offline'!$C$2:$C$2047,'overall city offline'!$A$2:$A$2047,$A6,'overall city offline'!$B$2:$B$2047,'Food offline outside centre'!E$2))/(SUMIFS('overall city offline'!$J$2:$J$2047,'overall city offline'!$A$2:$A$2047,$A6,'overall city offline'!$B$2:$B$2047,E$2))</f>
        <v>0.2133007142049238</v>
      </c>
      <c r="F6" s="6">
        <f>(SUMIFS('overall city offline'!$J$2:$J$2047,'overall city offline'!$A$2:$A$2047,$A6,'overall city offline'!$B$2:$B$2047,F$3)*SUMIFS('overall city offline'!$C$2:$C$2047,'overall city offline'!$A$2:$A$2047,$A6,'overall city offline'!$B$2:$B$2047,'Food offline outside centre'!F$2))/(SUMIFS('overall city offline'!$J$2:$J$2047,'overall city offline'!$A$2:$A$2047,$A6,'overall city offline'!$B$2:$B$2047,F$2))</f>
        <v>0.33395462115197777</v>
      </c>
      <c r="G6" s="6">
        <f>(SUMIFS('overall city offline'!$J$2:$J$2047,'overall city offline'!$A$2:$A$2047,$A6,'overall city offline'!$B$2:$B$2047,G$3)*SUMIFS('overall city offline'!$C$2:$C$2047,'overall city offline'!$A$2:$A$2047,$A6,'overall city offline'!$B$2:$B$2047,'Food offline outside centre'!G$2))/(SUMIFS('overall city offline'!$J$2:$J$2047,'overall city offline'!$A$2:$A$2047,$A6,'overall city offline'!$B$2:$B$2047,G$2))</f>
        <v>0.63119097523966849</v>
      </c>
      <c r="H6" s="6">
        <f>(SUMIFS('overall city offline'!$J$2:$J$2047,'overall city offline'!$A$2:$A$2047,$A6,'overall city offline'!$B$2:$B$2047,H$3)*SUMIFS('overall city offline'!$C$2:$C$2047,'overall city offline'!$A$2:$A$2047,$A6,'overall city offline'!$B$2:$B$2047,'Food offline outside centre'!H$2))/(SUMIFS('overall city offline'!$J$2:$J$2047,'overall city offline'!$A$2:$A$2047,$A6,'overall city offline'!$B$2:$B$2047,H$2))</f>
        <v>1.0347333533840226</v>
      </c>
      <c r="I6" s="6">
        <f>(SUMIFS('overall city offline'!$J$2:$J$2047,'overall city offline'!$A$2:$A$2047,$A6,'overall city offline'!$B$2:$B$2047,I$3)*SUMIFS('overall city offline'!$C$2:$C$2047,'overall city offline'!$A$2:$A$2047,$A6,'overall city offline'!$B$2:$B$2047,'Food offline outside centre'!I$2))/(SUMIFS('overall city offline'!$J$2:$J$2047,'overall city offline'!$A$2:$A$2047,$A6,'overall city offline'!$B$2:$B$2047,I$2))</f>
        <v>1.1938584785233779</v>
      </c>
      <c r="J6" s="6">
        <f>(SUMIFS('overall city offline'!$J$2:$J$2047,'overall city offline'!$A$2:$A$2047,$A6,'overall city offline'!$B$2:$B$2047,J$3)*SUMIFS('overall city offline'!$C$2:$C$2047,'overall city offline'!$A$2:$A$2047,$A6,'overall city offline'!$B$2:$B$2047,'Food offline outside centre'!J$2))/(SUMIFS('overall city offline'!$J$2:$J$2047,'overall city offline'!$A$2:$A$2047,$A6,'overall city offline'!$B$2:$B$2047,J$2))</f>
        <v>1.0130091366621732</v>
      </c>
      <c r="K6" s="6">
        <f>(SUMIFS('overall city offline'!$J$2:$J$2047,'overall city offline'!$A$2:$A$2047,$A6,'overall city offline'!$B$2:$B$2047,K$3)*SUMIFS('overall city offline'!$C$2:$C$2047,'overall city offline'!$A$2:$A$2047,$A6,'overall city offline'!$B$2:$B$2047,'Food offline outside centre'!K$2))/(SUMIFS('overall city offline'!$J$2:$J$2047,'overall city offline'!$A$2:$A$2047,$A6,'overall city offline'!$B$2:$B$2047,K$2))</f>
        <v>0.96815090145918858</v>
      </c>
      <c r="L6" s="6">
        <f>(SUMIFS('overall city offline'!$J$2:$J$2047,'overall city offline'!$A$2:$A$2047,$A6,'overall city offline'!$B$2:$B$2047,L$3)*SUMIFS('overall city offline'!$C$2:$C$2047,'overall city offline'!$A$2:$A$2047,$A6,'overall city offline'!$B$2:$B$2047,'Food offline outside centre'!L$2))/(SUMIFS('overall city offline'!$J$2:$J$2047,'overall city offline'!$A$2:$A$2047,$A6,'overall city offline'!$B$2:$B$2047,L$2))</f>
        <v>0.80920445539475949</v>
      </c>
      <c r="M6" s="6">
        <f>(SUMIFS('overall city offline'!$J$2:$J$2047,'overall city offline'!$A$2:$A$2047,$A6,'overall city offline'!$B$2:$B$2047,M$3)*SUMIFS('overall city offline'!$C$2:$C$2047,'overall city offline'!$A$2:$A$2047,$A6,'overall city offline'!$B$2:$B$2047,'Food offline outside centre'!M$2))/(SUMIFS('overall city offline'!$J$2:$J$2047,'overall city offline'!$A$2:$A$2047,$A6,'overall city offline'!$B$2:$B$2047,M$2))</f>
        <v>0.76225430600977817</v>
      </c>
      <c r="N6" s="6">
        <f>(SUMIFS('overall city offline'!$J$2:$J$2047,'overall city offline'!$A$2:$A$2047,$A6,'overall city offline'!$B$2:$B$2047,N$3)*SUMIFS('overall city offline'!$C$2:$C$2047,'overall city offline'!$A$2:$A$2047,$A6,'overall city offline'!$B$2:$B$2047,'Food offline outside centre'!N$2))/(SUMIFS('overall city offline'!$J$2:$J$2047,'overall city offline'!$A$2:$A$2047,$A6,'overall city offline'!$B$2:$B$2047,N$2))</f>
        <v>0.69050768601838708</v>
      </c>
      <c r="O6" s="6">
        <f>(SUMIFS('overall city offline'!$J$2:$J$2047,'overall city offline'!$A$2:$A$2047,$A6,'overall city offline'!$B$2:$B$2047,O$3)*SUMIFS('overall city offline'!$C$2:$C$2047,'overall city offline'!$A$2:$A$2047,$A6,'overall city offline'!$B$2:$B$2047,'Food offline outside centre'!O$2))/(SUMIFS('overall city offline'!$J$2:$J$2047,'overall city offline'!$A$2:$A$2047,$A6,'overall city offline'!$B$2:$B$2047,O$2))</f>
        <v>0.69368242285728554</v>
      </c>
      <c r="P6" s="6">
        <f>(SUMIFS('overall city offline'!$J$2:$J$2047,'overall city offline'!$A$2:$A$2047,$A6,'overall city offline'!$B$2:$B$2047,P$3)*SUMIFS('overall city offline'!$C$2:$C$2047,'overall city offline'!$A$2:$A$2047,$A6,'overall city offline'!$B$2:$B$2047,'Food offline outside centre'!P$2))/(SUMIFS('overall city offline'!$J$2:$J$2047,'overall city offline'!$A$2:$A$2047,$A6,'overall city offline'!$B$2:$B$2047,P$2))</f>
        <v>0.81300906282877572</v>
      </c>
      <c r="Q6" s="6">
        <f>(SUMIFS('overall city offline'!$J$2:$J$2047,'overall city offline'!$A$2:$A$2047,$A6,'overall city offline'!$B$2:$B$2047,Q$3)*SUMIFS('overall city offline'!$C$2:$C$2047,'overall city offline'!$A$2:$A$2047,$A6,'overall city offline'!$B$2:$B$2047,'Food offline outside centre'!Q$2))/(SUMIFS('overall city offline'!$J$2:$J$2047,'overall city offline'!$A$2:$A$2047,$A6,'overall city offline'!$B$2:$B$2047,Q$2))</f>
        <v>0.91474159428167323</v>
      </c>
      <c r="R6" s="6">
        <f>(SUMIFS('overall city offline'!$J$2:$J$2047,'overall city offline'!$A$2:$A$2047,$A6,'overall city offline'!$B$2:$B$2047,R$3)*SUMIFS('overall city offline'!$C$2:$C$2047,'overall city offline'!$A$2:$A$2047,$A6,'overall city offline'!$B$2:$B$2047,'Food offline outside centre'!R$2))/(SUMIFS('overall city offline'!$J$2:$J$2047,'overall city offline'!$A$2:$A$2047,$A6,'overall city offline'!$B$2:$B$2047,R$2))</f>
        <v>1.0671288752400827</v>
      </c>
      <c r="S6" s="6">
        <f>(SUMIFS('overall city offline'!$J$2:$J$2047,'overall city offline'!$A$2:$A$2047,$A6,'overall city offline'!$B$2:$B$2047,S$3)*SUMIFS('overall city offline'!$C$2:$C$2047,'overall city offline'!$A$2:$A$2047,$A6,'overall city offline'!$B$2:$B$2047,'Food offline outside centre'!S$2))/(SUMIFS('overall city offline'!$J$2:$J$2047,'overall city offline'!$A$2:$A$2047,$A6,'overall city offline'!$B$2:$B$2047,S$2))</f>
        <v>1.1588899572548705</v>
      </c>
      <c r="T6" s="6">
        <f>(SUMIFS('overall city offline'!$J$2:$J$2047,'overall city offline'!$A$2:$A$2047,$A6,'overall city offline'!$B$2:$B$2047,T$3)*SUMIFS('overall city offline'!$C$2:$C$2047,'overall city offline'!$A$2:$A$2047,$A6,'overall city offline'!$B$2:$B$2047,'Food offline outside centre'!T$2))/(SUMIFS('overall city offline'!$J$2:$J$2047,'overall city offline'!$A$2:$A$2047,$A6,'overall city offline'!$B$2:$B$2047,T$2))</f>
        <v>1.1801908554455542</v>
      </c>
      <c r="U6" s="6">
        <f>(SUMIFS('overall city offline'!$J$2:$J$2047,'overall city offline'!$A$2:$A$2047,$A6,'overall city offline'!$B$2:$B$2047,U$3)*SUMIFS('overall city offline'!$C$2:$C$2047,'overall city offline'!$A$2:$A$2047,$A6,'overall city offline'!$B$2:$B$2047,'Food offline outside centre'!U$2))/(SUMIFS('overall city offline'!$J$2:$J$2047,'overall city offline'!$A$2:$A$2047,$A6,'overall city offline'!$B$2:$B$2047,U$2))</f>
        <v>1.2391446115363551</v>
      </c>
      <c r="V6" s="6">
        <f>(SUMIFS('overall city offline'!$J$2:$J$2047,'overall city offline'!$A$2:$A$2047,$A6,'overall city offline'!$B$2:$B$2047,V$3)*SUMIFS('overall city offline'!$C$2:$C$2047,'overall city offline'!$A$2:$A$2047,$A6,'overall city offline'!$B$2:$B$2047,'Food offline outside centre'!V$2))/(SUMIFS('overall city offline'!$J$2:$J$2047,'overall city offline'!$A$2:$A$2047,$A6,'overall city offline'!$B$2:$B$2047,V$2))</f>
        <v>1.0749281373267889</v>
      </c>
    </row>
    <row r="7" spans="1:64" x14ac:dyDescent="0.25">
      <c r="A7" s="5" t="s">
        <v>10</v>
      </c>
      <c r="B7" s="6">
        <f>(SUMIFS('overall city offline'!$J$2:$J$2047,'overall city offline'!$A$2:$A$2047,$A7,'overall city offline'!$B$2:$B$2047,B$3)*SUMIFS('overall city offline'!$C$2:$C$2047,'overall city offline'!$A$2:$A$2047,$A7,'overall city offline'!$B$2:$B$2047,B$3))/(SUMIFS('overall city offline'!$J$2:$J$2047,'overall city offline'!$A$2:$A$2047,$A7,'overall city offline'!$B$2:$B$2047,B$2))</f>
        <v>1.00034447444145</v>
      </c>
      <c r="C7" s="6">
        <f>(SUMIFS('overall city offline'!$J$2:$J$2047,'overall city offline'!$A$2:$A$2047,$A7,'overall city offline'!$B$2:$B$2047,C$3)*SUMIFS('overall city offline'!$C$2:$C$2047,'overall city offline'!$A$2:$A$2047,$A7,'overall city offline'!$B$2:$B$2047,'Food offline outside centre'!C$2))/(SUMIFS('overall city offline'!$J$2:$J$2047,'overall city offline'!$A$2:$A$2047,$A7,'overall city offline'!$B$2:$B$2047,C$2))</f>
        <v>0.89253591967446466</v>
      </c>
      <c r="D7" s="6">
        <f>(SUMIFS('overall city offline'!$J$2:$J$2047,'overall city offline'!$A$2:$A$2047,$A7,'overall city offline'!$B$2:$B$2047,D$3)*SUMIFS('overall city offline'!$C$2:$C$2047,'overall city offline'!$A$2:$A$2047,$A7,'overall city offline'!$B$2:$B$2047,'Food offline outside centre'!D$2))/(SUMIFS('overall city offline'!$J$2:$J$2047,'overall city offline'!$A$2:$A$2047,$A7,'overall city offline'!$B$2:$B$2047,D$2))</f>
        <v>0.72925096767032249</v>
      </c>
      <c r="E7" s="6">
        <f>(SUMIFS('overall city offline'!$J$2:$J$2047,'overall city offline'!$A$2:$A$2047,$A7,'overall city offline'!$B$2:$B$2047,E$3)*SUMIFS('overall city offline'!$C$2:$C$2047,'overall city offline'!$A$2:$A$2047,$A7,'overall city offline'!$B$2:$B$2047,'Food offline outside centre'!E$2))/(SUMIFS('overall city offline'!$J$2:$J$2047,'overall city offline'!$A$2:$A$2047,$A7,'overall city offline'!$B$2:$B$2047,E$2))</f>
        <v>0.19264176685914119</v>
      </c>
      <c r="F7" s="6">
        <f>(SUMIFS('overall city offline'!$J$2:$J$2047,'overall city offline'!$A$2:$A$2047,$A7,'overall city offline'!$B$2:$B$2047,F$3)*SUMIFS('overall city offline'!$C$2:$C$2047,'overall city offline'!$A$2:$A$2047,$A7,'overall city offline'!$B$2:$B$2047,'Food offline outside centre'!F$2))/(SUMIFS('overall city offline'!$J$2:$J$2047,'overall city offline'!$A$2:$A$2047,$A7,'overall city offline'!$B$2:$B$2047,F$2))</f>
        <v>0.28325307958139956</v>
      </c>
      <c r="G7" s="6">
        <f>(SUMIFS('overall city offline'!$J$2:$J$2047,'overall city offline'!$A$2:$A$2047,$A7,'overall city offline'!$B$2:$B$2047,G$3)*SUMIFS('overall city offline'!$C$2:$C$2047,'overall city offline'!$A$2:$A$2047,$A7,'overall city offline'!$B$2:$B$2047,'Food offline outside centre'!G$2))/(SUMIFS('overall city offline'!$J$2:$J$2047,'overall city offline'!$A$2:$A$2047,$A7,'overall city offline'!$B$2:$B$2047,G$2))</f>
        <v>0.44146965710736641</v>
      </c>
      <c r="H7" s="6">
        <f>(SUMIFS('overall city offline'!$J$2:$J$2047,'overall city offline'!$A$2:$A$2047,$A7,'overall city offline'!$B$2:$B$2047,H$3)*SUMIFS('overall city offline'!$C$2:$C$2047,'overall city offline'!$A$2:$A$2047,$A7,'overall city offline'!$B$2:$B$2047,'Food offline outside centre'!H$2))/(SUMIFS('overall city offline'!$J$2:$J$2047,'overall city offline'!$A$2:$A$2047,$A7,'overall city offline'!$B$2:$B$2047,H$2))</f>
        <v>0.76910774980177232</v>
      </c>
      <c r="I7" s="6">
        <f>(SUMIFS('overall city offline'!$J$2:$J$2047,'overall city offline'!$A$2:$A$2047,$A7,'overall city offline'!$B$2:$B$2047,I$3)*SUMIFS('overall city offline'!$C$2:$C$2047,'overall city offline'!$A$2:$A$2047,$A7,'overall city offline'!$B$2:$B$2047,'Food offline outside centre'!I$2))/(SUMIFS('overall city offline'!$J$2:$J$2047,'overall city offline'!$A$2:$A$2047,$A7,'overall city offline'!$B$2:$B$2047,I$2))</f>
        <v>0.89953957257300066</v>
      </c>
      <c r="J7" s="6">
        <f>(SUMIFS('overall city offline'!$J$2:$J$2047,'overall city offline'!$A$2:$A$2047,$A7,'overall city offline'!$B$2:$B$2047,J$3)*SUMIFS('overall city offline'!$C$2:$C$2047,'overall city offline'!$A$2:$A$2047,$A7,'overall city offline'!$B$2:$B$2047,'Food offline outside centre'!J$2))/(SUMIFS('overall city offline'!$J$2:$J$2047,'overall city offline'!$A$2:$A$2047,$A7,'overall city offline'!$B$2:$B$2047,J$2))</f>
        <v>0.86439937491581198</v>
      </c>
      <c r="K7" s="6">
        <f>(SUMIFS('overall city offline'!$J$2:$J$2047,'overall city offline'!$A$2:$A$2047,$A7,'overall city offline'!$B$2:$B$2047,K$3)*SUMIFS('overall city offline'!$C$2:$C$2047,'overall city offline'!$A$2:$A$2047,$A7,'overall city offline'!$B$2:$B$2047,'Food offline outside centre'!K$2))/(SUMIFS('overall city offline'!$J$2:$J$2047,'overall city offline'!$A$2:$A$2047,$A7,'overall city offline'!$B$2:$B$2047,K$2))</f>
        <v>0.79803484554821646</v>
      </c>
      <c r="L7" s="6">
        <f>(SUMIFS('overall city offline'!$J$2:$J$2047,'overall city offline'!$A$2:$A$2047,$A7,'overall city offline'!$B$2:$B$2047,L$3)*SUMIFS('overall city offline'!$C$2:$C$2047,'overall city offline'!$A$2:$A$2047,$A7,'overall city offline'!$B$2:$B$2047,'Food offline outside centre'!L$2))/(SUMIFS('overall city offline'!$J$2:$J$2047,'overall city offline'!$A$2:$A$2047,$A7,'overall city offline'!$B$2:$B$2047,L$2))</f>
        <v>0.52092682299473647</v>
      </c>
      <c r="M7" s="6">
        <f>(SUMIFS('overall city offline'!$J$2:$J$2047,'overall city offline'!$A$2:$A$2047,$A7,'overall city offline'!$B$2:$B$2047,M$3)*SUMIFS('overall city offline'!$C$2:$C$2047,'overall city offline'!$A$2:$A$2047,$A7,'overall city offline'!$B$2:$B$2047,'Food offline outside centre'!M$2))/(SUMIFS('overall city offline'!$J$2:$J$2047,'overall city offline'!$A$2:$A$2047,$A7,'overall city offline'!$B$2:$B$2047,M$2))</f>
        <v>0.67609414866495154</v>
      </c>
      <c r="N7" s="6">
        <f>(SUMIFS('overall city offline'!$J$2:$J$2047,'overall city offline'!$A$2:$A$2047,$A7,'overall city offline'!$B$2:$B$2047,N$3)*SUMIFS('overall city offline'!$C$2:$C$2047,'overall city offline'!$A$2:$A$2047,$A7,'overall city offline'!$B$2:$B$2047,'Food offline outside centre'!N$2))/(SUMIFS('overall city offline'!$J$2:$J$2047,'overall city offline'!$A$2:$A$2047,$A7,'overall city offline'!$B$2:$B$2047,N$2))</f>
        <v>0.43883695832320929</v>
      </c>
      <c r="O7" s="6">
        <f>(SUMIFS('overall city offline'!$J$2:$J$2047,'overall city offline'!$A$2:$A$2047,$A7,'overall city offline'!$B$2:$B$2047,O$3)*SUMIFS('overall city offline'!$C$2:$C$2047,'overall city offline'!$A$2:$A$2047,$A7,'overall city offline'!$B$2:$B$2047,'Food offline outside centre'!O$2))/(SUMIFS('overall city offline'!$J$2:$J$2047,'overall city offline'!$A$2:$A$2047,$A7,'overall city offline'!$B$2:$B$2047,O$2))</f>
        <v>0.45341508896222721</v>
      </c>
      <c r="P7" s="6">
        <f>(SUMIFS('overall city offline'!$J$2:$J$2047,'overall city offline'!$A$2:$A$2047,$A7,'overall city offline'!$B$2:$B$2047,P$3)*SUMIFS('overall city offline'!$C$2:$C$2047,'overall city offline'!$A$2:$A$2047,$A7,'overall city offline'!$B$2:$B$2047,'Food offline outside centre'!P$2))/(SUMIFS('overall city offline'!$J$2:$J$2047,'overall city offline'!$A$2:$A$2047,$A7,'overall city offline'!$B$2:$B$2047,P$2))</f>
        <v>0.5001410129650552</v>
      </c>
      <c r="Q7" s="6">
        <f>(SUMIFS('overall city offline'!$J$2:$J$2047,'overall city offline'!$A$2:$A$2047,$A7,'overall city offline'!$B$2:$B$2047,Q$3)*SUMIFS('overall city offline'!$C$2:$C$2047,'overall city offline'!$A$2:$A$2047,$A7,'overall city offline'!$B$2:$B$2047,'Food offline outside centre'!Q$2))/(SUMIFS('overall city offline'!$J$2:$J$2047,'overall city offline'!$A$2:$A$2047,$A7,'overall city offline'!$B$2:$B$2047,Q$2))</f>
        <v>0.60148819334392778</v>
      </c>
      <c r="R7" s="6">
        <f>(SUMIFS('overall city offline'!$J$2:$J$2047,'overall city offline'!$A$2:$A$2047,$A7,'overall city offline'!$B$2:$B$2047,R$3)*SUMIFS('overall city offline'!$C$2:$C$2047,'overall city offline'!$A$2:$A$2047,$A7,'overall city offline'!$B$2:$B$2047,'Food offline outside centre'!R$2))/(SUMIFS('overall city offline'!$J$2:$J$2047,'overall city offline'!$A$2:$A$2047,$A7,'overall city offline'!$B$2:$B$2047,R$2))</f>
        <v>0.82843149221337631</v>
      </c>
      <c r="S7" s="6">
        <f>(SUMIFS('overall city offline'!$J$2:$J$2047,'overall city offline'!$A$2:$A$2047,$A7,'overall city offline'!$B$2:$B$2047,S$3)*SUMIFS('overall city offline'!$C$2:$C$2047,'overall city offline'!$A$2:$A$2047,$A7,'overall city offline'!$B$2:$B$2047,'Food offline outside centre'!S$2))/(SUMIFS('overall city offline'!$J$2:$J$2047,'overall city offline'!$A$2:$A$2047,$A7,'overall city offline'!$B$2:$B$2047,S$2))</f>
        <v>0.87734639140932502</v>
      </c>
      <c r="T7" s="6">
        <f>(SUMIFS('overall city offline'!$J$2:$J$2047,'overall city offline'!$A$2:$A$2047,$A7,'overall city offline'!$B$2:$B$2047,T$3)*SUMIFS('overall city offline'!$C$2:$C$2047,'overall city offline'!$A$2:$A$2047,$A7,'overall city offline'!$B$2:$B$2047,'Food offline outside centre'!T$2))/(SUMIFS('overall city offline'!$J$2:$J$2047,'overall city offline'!$A$2:$A$2047,$A7,'overall city offline'!$B$2:$B$2047,T$2))</f>
        <v>1.0388720211787836</v>
      </c>
      <c r="U7" s="6">
        <f>(SUMIFS('overall city offline'!$J$2:$J$2047,'overall city offline'!$A$2:$A$2047,$A7,'overall city offline'!$B$2:$B$2047,U$3)*SUMIFS('overall city offline'!$C$2:$C$2047,'overall city offline'!$A$2:$A$2047,$A7,'overall city offline'!$B$2:$B$2047,'Food offline outside centre'!U$2))/(SUMIFS('overall city offline'!$J$2:$J$2047,'overall city offline'!$A$2:$A$2047,$A7,'overall city offline'!$B$2:$B$2047,U$2))</f>
        <v>1.0286526774243796</v>
      </c>
      <c r="V7" s="6">
        <f>(SUMIFS('overall city offline'!$J$2:$J$2047,'overall city offline'!$A$2:$A$2047,$A7,'overall city offline'!$B$2:$B$2047,V$3)*SUMIFS('overall city offline'!$C$2:$C$2047,'overall city offline'!$A$2:$A$2047,$A7,'overall city offline'!$B$2:$B$2047,'Food offline outside centre'!V$2))/(SUMIFS('overall city offline'!$J$2:$J$2047,'overall city offline'!$A$2:$A$2047,$A7,'overall city offline'!$B$2:$B$2047,V$2))</f>
        <v>0.99774477017444285</v>
      </c>
    </row>
    <row r="8" spans="1:64" x14ac:dyDescent="0.25">
      <c r="A8" s="5" t="s">
        <v>11</v>
      </c>
      <c r="B8" s="6">
        <f>(SUMIFS('overall city offline'!$J$2:$J$2047,'overall city offline'!$A$2:$A$2047,$A8,'overall city offline'!$B$2:$B$2047,B$3)*SUMIFS('overall city offline'!$C$2:$C$2047,'overall city offline'!$A$2:$A$2047,$A8,'overall city offline'!$B$2:$B$2047,B$3))/(SUMIFS('overall city offline'!$J$2:$J$2047,'overall city offline'!$A$2:$A$2047,$A8,'overall city offline'!$B$2:$B$2047,B$2))</f>
        <v>0.99285183446544856</v>
      </c>
      <c r="C8" s="6">
        <f>(SUMIFS('overall city offline'!$J$2:$J$2047,'overall city offline'!$A$2:$A$2047,$A8,'overall city offline'!$B$2:$B$2047,C$3)*SUMIFS('overall city offline'!$C$2:$C$2047,'overall city offline'!$A$2:$A$2047,$A8,'overall city offline'!$B$2:$B$2047,'Food offline outside centre'!C$2))/(SUMIFS('overall city offline'!$J$2:$J$2047,'overall city offline'!$A$2:$A$2047,$A8,'overall city offline'!$B$2:$B$2047,C$2))</f>
        <v>0.93649548349459755</v>
      </c>
      <c r="D8" s="6">
        <f>(SUMIFS('overall city offline'!$J$2:$J$2047,'overall city offline'!$A$2:$A$2047,$A8,'overall city offline'!$B$2:$B$2047,D$3)*SUMIFS('overall city offline'!$C$2:$C$2047,'overall city offline'!$A$2:$A$2047,$A8,'overall city offline'!$B$2:$B$2047,'Food offline outside centre'!D$2))/(SUMIFS('overall city offline'!$J$2:$J$2047,'overall city offline'!$A$2:$A$2047,$A8,'overall city offline'!$B$2:$B$2047,D$2))</f>
        <v>0.72511188759344114</v>
      </c>
      <c r="E8" s="6">
        <f>(SUMIFS('overall city offline'!$J$2:$J$2047,'overall city offline'!$A$2:$A$2047,$A8,'overall city offline'!$B$2:$B$2047,E$3)*SUMIFS('overall city offline'!$C$2:$C$2047,'overall city offline'!$A$2:$A$2047,$A8,'overall city offline'!$B$2:$B$2047,'Food offline outside centre'!E$2))/(SUMIFS('overall city offline'!$J$2:$J$2047,'overall city offline'!$A$2:$A$2047,$A8,'overall city offline'!$B$2:$B$2047,E$2))</f>
        <v>0.21502220466598845</v>
      </c>
      <c r="F8" s="6">
        <f>(SUMIFS('overall city offline'!$J$2:$J$2047,'overall city offline'!$A$2:$A$2047,$A8,'overall city offline'!$B$2:$B$2047,F$3)*SUMIFS('overall city offline'!$C$2:$C$2047,'overall city offline'!$A$2:$A$2047,$A8,'overall city offline'!$B$2:$B$2047,'Food offline outside centre'!F$2))/(SUMIFS('overall city offline'!$J$2:$J$2047,'overall city offline'!$A$2:$A$2047,$A8,'overall city offline'!$B$2:$B$2047,F$2))</f>
        <v>0.25861391376157128</v>
      </c>
      <c r="G8" s="6">
        <f>(SUMIFS('overall city offline'!$J$2:$J$2047,'overall city offline'!$A$2:$A$2047,$A8,'overall city offline'!$B$2:$B$2047,G$3)*SUMIFS('overall city offline'!$C$2:$C$2047,'overall city offline'!$A$2:$A$2047,$A8,'overall city offline'!$B$2:$B$2047,'Food offline outside centre'!G$2))/(SUMIFS('overall city offline'!$J$2:$J$2047,'overall city offline'!$A$2:$A$2047,$A8,'overall city offline'!$B$2:$B$2047,G$2))</f>
        <v>0.37664429441367414</v>
      </c>
      <c r="H8" s="6">
        <f>(SUMIFS('overall city offline'!$J$2:$J$2047,'overall city offline'!$A$2:$A$2047,$A8,'overall city offline'!$B$2:$B$2047,H$3)*SUMIFS('overall city offline'!$C$2:$C$2047,'overall city offline'!$A$2:$A$2047,$A8,'overall city offline'!$B$2:$B$2047,'Food offline outside centre'!H$2))/(SUMIFS('overall city offline'!$J$2:$J$2047,'overall city offline'!$A$2:$A$2047,$A8,'overall city offline'!$B$2:$B$2047,H$2))</f>
        <v>0.93192618720617748</v>
      </c>
      <c r="I8" s="6">
        <f>(SUMIFS('overall city offline'!$J$2:$J$2047,'overall city offline'!$A$2:$A$2047,$A8,'overall city offline'!$B$2:$B$2047,I$3)*SUMIFS('overall city offline'!$C$2:$C$2047,'overall city offline'!$A$2:$A$2047,$A8,'overall city offline'!$B$2:$B$2047,'Food offline outside centre'!I$2))/(SUMIFS('overall city offline'!$J$2:$J$2047,'overall city offline'!$A$2:$A$2047,$A8,'overall city offline'!$B$2:$B$2047,I$2))</f>
        <v>1.1263099861713426</v>
      </c>
      <c r="J8" s="6">
        <f>(SUMIFS('overall city offline'!$J$2:$J$2047,'overall city offline'!$A$2:$A$2047,$A8,'overall city offline'!$B$2:$B$2047,J$3)*SUMIFS('overall city offline'!$C$2:$C$2047,'overall city offline'!$A$2:$A$2047,$A8,'overall city offline'!$B$2:$B$2047,'Food offline outside centre'!J$2))/(SUMIFS('overall city offline'!$J$2:$J$2047,'overall city offline'!$A$2:$A$2047,$A8,'overall city offline'!$B$2:$B$2047,J$2))</f>
        <v>0.9390480212785286</v>
      </c>
      <c r="K8" s="6">
        <f>(SUMIFS('overall city offline'!$J$2:$J$2047,'overall city offline'!$A$2:$A$2047,$A8,'overall city offline'!$B$2:$B$2047,K$3)*SUMIFS('overall city offline'!$C$2:$C$2047,'overall city offline'!$A$2:$A$2047,$A8,'overall city offline'!$B$2:$B$2047,'Food offline outside centre'!K$2))/(SUMIFS('overall city offline'!$J$2:$J$2047,'overall city offline'!$A$2:$A$2047,$A8,'overall city offline'!$B$2:$B$2047,K$2))</f>
        <v>0.88408970701302192</v>
      </c>
      <c r="L8" s="6">
        <f>(SUMIFS('overall city offline'!$J$2:$J$2047,'overall city offline'!$A$2:$A$2047,$A8,'overall city offline'!$B$2:$B$2047,L$3)*SUMIFS('overall city offline'!$C$2:$C$2047,'overall city offline'!$A$2:$A$2047,$A8,'overall city offline'!$B$2:$B$2047,'Food offline outside centre'!L$2))/(SUMIFS('overall city offline'!$J$2:$J$2047,'overall city offline'!$A$2:$A$2047,$A8,'overall city offline'!$B$2:$B$2047,L$2))</f>
        <v>0.6064923104174077</v>
      </c>
      <c r="M8" s="6">
        <f>(SUMIFS('overall city offline'!$J$2:$J$2047,'overall city offline'!$A$2:$A$2047,$A8,'overall city offline'!$B$2:$B$2047,M$3)*SUMIFS('overall city offline'!$C$2:$C$2047,'overall city offline'!$A$2:$A$2047,$A8,'overall city offline'!$B$2:$B$2047,'Food offline outside centre'!M$2))/(SUMIFS('overall city offline'!$J$2:$J$2047,'overall city offline'!$A$2:$A$2047,$A8,'overall city offline'!$B$2:$B$2047,M$2))</f>
        <v>0.98320225739529687</v>
      </c>
      <c r="N8" s="6">
        <f>(SUMIFS('overall city offline'!$J$2:$J$2047,'overall city offline'!$A$2:$A$2047,$A8,'overall city offline'!$B$2:$B$2047,N$3)*SUMIFS('overall city offline'!$C$2:$C$2047,'overall city offline'!$A$2:$A$2047,$A8,'overall city offline'!$B$2:$B$2047,'Food offline outside centre'!N$2))/(SUMIFS('overall city offline'!$J$2:$J$2047,'overall city offline'!$A$2:$A$2047,$A8,'overall city offline'!$B$2:$B$2047,N$2))</f>
        <v>0.42982257711435268</v>
      </c>
      <c r="O8" s="6">
        <f>(SUMIFS('overall city offline'!$J$2:$J$2047,'overall city offline'!$A$2:$A$2047,$A8,'overall city offline'!$B$2:$B$2047,O$3)*SUMIFS('overall city offline'!$C$2:$C$2047,'overall city offline'!$A$2:$A$2047,$A8,'overall city offline'!$B$2:$B$2047,'Food offline outside centre'!O$2))/(SUMIFS('overall city offline'!$J$2:$J$2047,'overall city offline'!$A$2:$A$2047,$A8,'overall city offline'!$B$2:$B$2047,O$2))</f>
        <v>0.44458183487528408</v>
      </c>
      <c r="P8" s="6">
        <f>(SUMIFS('overall city offline'!$J$2:$J$2047,'overall city offline'!$A$2:$A$2047,$A8,'overall city offline'!$B$2:$B$2047,P$3)*SUMIFS('overall city offline'!$C$2:$C$2047,'overall city offline'!$A$2:$A$2047,$A8,'overall city offline'!$B$2:$B$2047,'Food offline outside centre'!P$2))/(SUMIFS('overall city offline'!$J$2:$J$2047,'overall city offline'!$A$2:$A$2047,$A8,'overall city offline'!$B$2:$B$2047,P$2))</f>
        <v>0.46930126895529911</v>
      </c>
      <c r="Q8" s="6">
        <f>(SUMIFS('overall city offline'!$J$2:$J$2047,'overall city offline'!$A$2:$A$2047,$A8,'overall city offline'!$B$2:$B$2047,Q$3)*SUMIFS('overall city offline'!$C$2:$C$2047,'overall city offline'!$A$2:$A$2047,$A8,'overall city offline'!$B$2:$B$2047,'Food offline outside centre'!Q$2))/(SUMIFS('overall city offline'!$J$2:$J$2047,'overall city offline'!$A$2:$A$2047,$A8,'overall city offline'!$B$2:$B$2047,Q$2))</f>
        <v>0.70188183633468615</v>
      </c>
      <c r="R8" s="6">
        <f>(SUMIFS('overall city offline'!$J$2:$J$2047,'overall city offline'!$A$2:$A$2047,$A8,'overall city offline'!$B$2:$B$2047,R$3)*SUMIFS('overall city offline'!$C$2:$C$2047,'overall city offline'!$A$2:$A$2047,$A8,'overall city offline'!$B$2:$B$2047,'Food offline outside centre'!R$2))/(SUMIFS('overall city offline'!$J$2:$J$2047,'overall city offline'!$A$2:$A$2047,$A8,'overall city offline'!$B$2:$B$2047,R$2))</f>
        <v>0.90187008775084687</v>
      </c>
      <c r="S8" s="6">
        <f>(SUMIFS('overall city offline'!$J$2:$J$2047,'overall city offline'!$A$2:$A$2047,$A8,'overall city offline'!$B$2:$B$2047,S$3)*SUMIFS('overall city offline'!$C$2:$C$2047,'overall city offline'!$A$2:$A$2047,$A8,'overall city offline'!$B$2:$B$2047,'Food offline outside centre'!S$2))/(SUMIFS('overall city offline'!$J$2:$J$2047,'overall city offline'!$A$2:$A$2047,$A8,'overall city offline'!$B$2:$B$2047,S$2))</f>
        <v>0.97917245773794659</v>
      </c>
      <c r="T8" s="6">
        <f>(SUMIFS('overall city offline'!$J$2:$J$2047,'overall city offline'!$A$2:$A$2047,$A8,'overall city offline'!$B$2:$B$2047,T$3)*SUMIFS('overall city offline'!$C$2:$C$2047,'overall city offline'!$A$2:$A$2047,$A8,'overall city offline'!$B$2:$B$2047,'Food offline outside centre'!T$2))/(SUMIFS('overall city offline'!$J$2:$J$2047,'overall city offline'!$A$2:$A$2047,$A8,'overall city offline'!$B$2:$B$2047,T$2))</f>
        <v>1.0963516031338361</v>
      </c>
      <c r="U8" s="6">
        <f>(SUMIFS('overall city offline'!$J$2:$J$2047,'overall city offline'!$A$2:$A$2047,$A8,'overall city offline'!$B$2:$B$2047,U$3)*SUMIFS('overall city offline'!$C$2:$C$2047,'overall city offline'!$A$2:$A$2047,$A8,'overall city offline'!$B$2:$B$2047,'Food offline outside centre'!U$2))/(SUMIFS('overall city offline'!$J$2:$J$2047,'overall city offline'!$A$2:$A$2047,$A8,'overall city offline'!$B$2:$B$2047,U$2))</f>
        <v>1.1543706117215904</v>
      </c>
      <c r="V8" s="6">
        <f>(SUMIFS('overall city offline'!$J$2:$J$2047,'overall city offline'!$A$2:$A$2047,$A8,'overall city offline'!$B$2:$B$2047,V$3)*SUMIFS('overall city offline'!$C$2:$C$2047,'overall city offline'!$A$2:$A$2047,$A8,'overall city offline'!$B$2:$B$2047,'Food offline outside centre'!V$2))/(SUMIFS('overall city offline'!$J$2:$J$2047,'overall city offline'!$A$2:$A$2047,$A8,'overall city offline'!$B$2:$B$2047,V$2))</f>
        <v>1.0296178506622382</v>
      </c>
    </row>
    <row r="9" spans="1:64" x14ac:dyDescent="0.25">
      <c r="A9" s="5" t="s">
        <v>12</v>
      </c>
      <c r="B9" s="6">
        <f>(SUMIFS('overall city offline'!$J$2:$J$2047,'overall city offline'!$A$2:$A$2047,$A9,'overall city offline'!$B$2:$B$2047,B$3)*SUMIFS('overall city offline'!$C$2:$C$2047,'overall city offline'!$A$2:$A$2047,$A9,'overall city offline'!$B$2:$B$2047,B$3))/(SUMIFS('overall city offline'!$J$2:$J$2047,'overall city offline'!$A$2:$A$2047,$A9,'overall city offline'!$B$2:$B$2047,B$2))</f>
        <v>0.97835859456502283</v>
      </c>
      <c r="C9" s="6">
        <f>(SUMIFS('overall city offline'!$J$2:$J$2047,'overall city offline'!$A$2:$A$2047,$A9,'overall city offline'!$B$2:$B$2047,C$3)*SUMIFS('overall city offline'!$C$2:$C$2047,'overall city offline'!$A$2:$A$2047,$A9,'overall city offline'!$B$2:$B$2047,'Food offline outside centre'!C$2))/(SUMIFS('overall city offline'!$J$2:$J$2047,'overall city offline'!$A$2:$A$2047,$A9,'overall city offline'!$B$2:$B$2047,C$2))</f>
        <v>0.89428033669117923</v>
      </c>
      <c r="D9" s="6">
        <f>(SUMIFS('overall city offline'!$J$2:$J$2047,'overall city offline'!$A$2:$A$2047,$A9,'overall city offline'!$B$2:$B$2047,D$3)*SUMIFS('overall city offline'!$C$2:$C$2047,'overall city offline'!$A$2:$A$2047,$A9,'overall city offline'!$B$2:$B$2047,'Food offline outside centre'!D$2))/(SUMIFS('overall city offline'!$J$2:$J$2047,'overall city offline'!$A$2:$A$2047,$A9,'overall city offline'!$B$2:$B$2047,D$2))</f>
        <v>0.72273402058272562</v>
      </c>
      <c r="E9" s="6">
        <f>(SUMIFS('overall city offline'!$J$2:$J$2047,'overall city offline'!$A$2:$A$2047,$A9,'overall city offline'!$B$2:$B$2047,E$3)*SUMIFS('overall city offline'!$C$2:$C$2047,'overall city offline'!$A$2:$A$2047,$A9,'overall city offline'!$B$2:$B$2047,'Food offline outside centre'!E$2))/(SUMIFS('overall city offline'!$J$2:$J$2047,'overall city offline'!$A$2:$A$2047,$A9,'overall city offline'!$B$2:$B$2047,E$2))</f>
        <v>0.17989481546561331</v>
      </c>
      <c r="F9" s="6">
        <f>(SUMIFS('overall city offline'!$J$2:$J$2047,'overall city offline'!$A$2:$A$2047,$A9,'overall city offline'!$B$2:$B$2047,F$3)*SUMIFS('overall city offline'!$C$2:$C$2047,'overall city offline'!$A$2:$A$2047,$A9,'overall city offline'!$B$2:$B$2047,'Food offline outside centre'!F$2))/(SUMIFS('overall city offline'!$J$2:$J$2047,'overall city offline'!$A$2:$A$2047,$A9,'overall city offline'!$B$2:$B$2047,F$2))</f>
        <v>0.26113862832516371</v>
      </c>
      <c r="G9" s="6">
        <f>(SUMIFS('overall city offline'!$J$2:$J$2047,'overall city offline'!$A$2:$A$2047,$A9,'overall city offline'!$B$2:$B$2047,G$3)*SUMIFS('overall city offline'!$C$2:$C$2047,'overall city offline'!$A$2:$A$2047,$A9,'overall city offline'!$B$2:$B$2047,'Food offline outside centre'!G$2))/(SUMIFS('overall city offline'!$J$2:$J$2047,'overall city offline'!$A$2:$A$2047,$A9,'overall city offline'!$B$2:$B$2047,G$2))</f>
        <v>0.35760431127142589</v>
      </c>
      <c r="H9" s="6">
        <f>(SUMIFS('overall city offline'!$J$2:$J$2047,'overall city offline'!$A$2:$A$2047,$A9,'overall city offline'!$B$2:$B$2047,H$3)*SUMIFS('overall city offline'!$C$2:$C$2047,'overall city offline'!$A$2:$A$2047,$A9,'overall city offline'!$B$2:$B$2047,'Food offline outside centre'!H$2))/(SUMIFS('overall city offline'!$J$2:$J$2047,'overall city offline'!$A$2:$A$2047,$A9,'overall city offline'!$B$2:$B$2047,H$2))</f>
        <v>0.74106681929440366</v>
      </c>
      <c r="I9" s="6">
        <f>(SUMIFS('overall city offline'!$J$2:$J$2047,'overall city offline'!$A$2:$A$2047,$A9,'overall city offline'!$B$2:$B$2047,I$3)*SUMIFS('overall city offline'!$C$2:$C$2047,'overall city offline'!$A$2:$A$2047,$A9,'overall city offline'!$B$2:$B$2047,'Food offline outside centre'!I$2))/(SUMIFS('overall city offline'!$J$2:$J$2047,'overall city offline'!$A$2:$A$2047,$A9,'overall city offline'!$B$2:$B$2047,I$2))</f>
        <v>0.90560033645028959</v>
      </c>
      <c r="J9" s="6">
        <f>(SUMIFS('overall city offline'!$J$2:$J$2047,'overall city offline'!$A$2:$A$2047,$A9,'overall city offline'!$B$2:$B$2047,J$3)*SUMIFS('overall city offline'!$C$2:$C$2047,'overall city offline'!$A$2:$A$2047,$A9,'overall city offline'!$B$2:$B$2047,'Food offline outside centre'!J$2))/(SUMIFS('overall city offline'!$J$2:$J$2047,'overall city offline'!$A$2:$A$2047,$A9,'overall city offline'!$B$2:$B$2047,J$2))</f>
        <v>0.80216286162464845</v>
      </c>
      <c r="K9" s="6">
        <f>(SUMIFS('overall city offline'!$J$2:$J$2047,'overall city offline'!$A$2:$A$2047,$A9,'overall city offline'!$B$2:$B$2047,K$3)*SUMIFS('overall city offline'!$C$2:$C$2047,'overall city offline'!$A$2:$A$2047,$A9,'overall city offline'!$B$2:$B$2047,'Food offline outside centre'!K$2))/(SUMIFS('overall city offline'!$J$2:$J$2047,'overall city offline'!$A$2:$A$2047,$A9,'overall city offline'!$B$2:$B$2047,K$2))</f>
        <v>0.81179819190810709</v>
      </c>
      <c r="L9" s="6">
        <f>(SUMIFS('overall city offline'!$J$2:$J$2047,'overall city offline'!$A$2:$A$2047,$A9,'overall city offline'!$B$2:$B$2047,L$3)*SUMIFS('overall city offline'!$C$2:$C$2047,'overall city offline'!$A$2:$A$2047,$A9,'overall city offline'!$B$2:$B$2047,'Food offline outside centre'!L$2))/(SUMIFS('overall city offline'!$J$2:$J$2047,'overall city offline'!$A$2:$A$2047,$A9,'overall city offline'!$B$2:$B$2047,L$2))</f>
        <v>0.52065846361780821</v>
      </c>
      <c r="M9" s="6">
        <f>(SUMIFS('overall city offline'!$J$2:$J$2047,'overall city offline'!$A$2:$A$2047,$A9,'overall city offline'!$B$2:$B$2047,M$3)*SUMIFS('overall city offline'!$C$2:$C$2047,'overall city offline'!$A$2:$A$2047,$A9,'overall city offline'!$B$2:$B$2047,'Food offline outside centre'!M$2))/(SUMIFS('overall city offline'!$J$2:$J$2047,'overall city offline'!$A$2:$A$2047,$A9,'overall city offline'!$B$2:$B$2047,M$2))</f>
        <v>0.48032028549458899</v>
      </c>
      <c r="N9" s="6">
        <f>(SUMIFS('overall city offline'!$J$2:$J$2047,'overall city offline'!$A$2:$A$2047,$A9,'overall city offline'!$B$2:$B$2047,N$3)*SUMIFS('overall city offline'!$C$2:$C$2047,'overall city offline'!$A$2:$A$2047,$A9,'overall city offline'!$B$2:$B$2047,'Food offline outside centre'!N$2))/(SUMIFS('overall city offline'!$J$2:$J$2047,'overall city offline'!$A$2:$A$2047,$A9,'overall city offline'!$B$2:$B$2047,N$2))</f>
        <v>0.39831917452716614</v>
      </c>
      <c r="O9" s="6">
        <f>(SUMIFS('overall city offline'!$J$2:$J$2047,'overall city offline'!$A$2:$A$2047,$A9,'overall city offline'!$B$2:$B$2047,O$3)*SUMIFS('overall city offline'!$C$2:$C$2047,'overall city offline'!$A$2:$A$2047,$A9,'overall city offline'!$B$2:$B$2047,'Food offline outside centre'!O$2))/(SUMIFS('overall city offline'!$J$2:$J$2047,'overall city offline'!$A$2:$A$2047,$A9,'overall city offline'!$B$2:$B$2047,O$2))</f>
        <v>0.37133987106071153</v>
      </c>
      <c r="P9" s="6">
        <f>(SUMIFS('overall city offline'!$J$2:$J$2047,'overall city offline'!$A$2:$A$2047,$A9,'overall city offline'!$B$2:$B$2047,P$3)*SUMIFS('overall city offline'!$C$2:$C$2047,'overall city offline'!$A$2:$A$2047,$A9,'overall city offline'!$B$2:$B$2047,'Food offline outside centre'!P$2))/(SUMIFS('overall city offline'!$J$2:$J$2047,'overall city offline'!$A$2:$A$2047,$A9,'overall city offline'!$B$2:$B$2047,P$2))</f>
        <v>0.45172879031090069</v>
      </c>
      <c r="Q9" s="6">
        <f>(SUMIFS('overall city offline'!$J$2:$J$2047,'overall city offline'!$A$2:$A$2047,$A9,'overall city offline'!$B$2:$B$2047,Q$3)*SUMIFS('overall city offline'!$C$2:$C$2047,'overall city offline'!$A$2:$A$2047,$A9,'overall city offline'!$B$2:$B$2047,'Food offline outside centre'!Q$2))/(SUMIFS('overall city offline'!$J$2:$J$2047,'overall city offline'!$A$2:$A$2047,$A9,'overall city offline'!$B$2:$B$2047,Q$2))</f>
        <v>0.56718003505401193</v>
      </c>
      <c r="R9" s="6">
        <f>(SUMIFS('overall city offline'!$J$2:$J$2047,'overall city offline'!$A$2:$A$2047,$A9,'overall city offline'!$B$2:$B$2047,R$3)*SUMIFS('overall city offline'!$C$2:$C$2047,'overall city offline'!$A$2:$A$2047,$A9,'overall city offline'!$B$2:$B$2047,'Food offline outside centre'!R$2))/(SUMIFS('overall city offline'!$J$2:$J$2047,'overall city offline'!$A$2:$A$2047,$A9,'overall city offline'!$B$2:$B$2047,R$2))</f>
        <v>0.78847271768946159</v>
      </c>
      <c r="S9" s="6">
        <f>(SUMIFS('overall city offline'!$J$2:$J$2047,'overall city offline'!$A$2:$A$2047,$A9,'overall city offline'!$B$2:$B$2047,S$3)*SUMIFS('overall city offline'!$C$2:$C$2047,'overall city offline'!$A$2:$A$2047,$A9,'overall city offline'!$B$2:$B$2047,'Food offline outside centre'!S$2))/(SUMIFS('overall city offline'!$J$2:$J$2047,'overall city offline'!$A$2:$A$2047,$A9,'overall city offline'!$B$2:$B$2047,S$2))</f>
        <v>0.89578426998726757</v>
      </c>
      <c r="T9" s="6">
        <f>(SUMIFS('overall city offline'!$J$2:$J$2047,'overall city offline'!$A$2:$A$2047,$A9,'overall city offline'!$B$2:$B$2047,T$3)*SUMIFS('overall city offline'!$C$2:$C$2047,'overall city offline'!$A$2:$A$2047,$A9,'overall city offline'!$B$2:$B$2047,'Food offline outside centre'!T$2))/(SUMIFS('overall city offline'!$J$2:$J$2047,'overall city offline'!$A$2:$A$2047,$A9,'overall city offline'!$B$2:$B$2047,T$2))</f>
        <v>1.0066188138813548</v>
      </c>
      <c r="U9" s="6">
        <f>(SUMIFS('overall city offline'!$J$2:$J$2047,'overall city offline'!$A$2:$A$2047,$A9,'overall city offline'!$B$2:$B$2047,U$3)*SUMIFS('overall city offline'!$C$2:$C$2047,'overall city offline'!$A$2:$A$2047,$A9,'overall city offline'!$B$2:$B$2047,'Food offline outside centre'!U$2))/(SUMIFS('overall city offline'!$J$2:$J$2047,'overall city offline'!$A$2:$A$2047,$A9,'overall city offline'!$B$2:$B$2047,U$2))</f>
        <v>1.0597997454309454</v>
      </c>
      <c r="V9" s="6">
        <f>(SUMIFS('overall city offline'!$J$2:$J$2047,'overall city offline'!$A$2:$A$2047,$A9,'overall city offline'!$B$2:$B$2047,V$3)*SUMIFS('overall city offline'!$C$2:$C$2047,'overall city offline'!$A$2:$A$2047,$A9,'overall city offline'!$B$2:$B$2047,'Food offline outside centre'!V$2))/(SUMIFS('overall city offline'!$J$2:$J$2047,'overall city offline'!$A$2:$A$2047,$A9,'overall city offline'!$B$2:$B$2047,V$2))</f>
        <v>1.0224021505984053</v>
      </c>
    </row>
    <row r="10" spans="1:64" x14ac:dyDescent="0.25">
      <c r="A10" s="5" t="s">
        <v>13</v>
      </c>
      <c r="B10" s="6">
        <f>(SUMIFS('overall city offline'!$J$2:$J$2047,'overall city offline'!$A$2:$A$2047,$A10,'overall city offline'!$B$2:$B$2047,B$3)*SUMIFS('overall city offline'!$C$2:$C$2047,'overall city offline'!$A$2:$A$2047,$A10,'overall city offline'!$B$2:$B$2047,B$3))/(SUMIFS('overall city offline'!$J$2:$J$2047,'overall city offline'!$A$2:$A$2047,$A10,'overall city offline'!$B$2:$B$2047,B$2))</f>
        <v>1.010229776550728</v>
      </c>
      <c r="C10" s="6">
        <f>(SUMIFS('overall city offline'!$J$2:$J$2047,'overall city offline'!$A$2:$A$2047,$A10,'overall city offline'!$B$2:$B$2047,C$3)*SUMIFS('overall city offline'!$C$2:$C$2047,'overall city offline'!$A$2:$A$2047,$A10,'overall city offline'!$B$2:$B$2047,'Food offline outside centre'!C$2))/(SUMIFS('overall city offline'!$J$2:$J$2047,'overall city offline'!$A$2:$A$2047,$A10,'overall city offline'!$B$2:$B$2047,C$2))</f>
        <v>0.96316072740939274</v>
      </c>
      <c r="D10" s="6">
        <f>(SUMIFS('overall city offline'!$J$2:$J$2047,'overall city offline'!$A$2:$A$2047,$A10,'overall city offline'!$B$2:$B$2047,D$3)*SUMIFS('overall city offline'!$C$2:$C$2047,'overall city offline'!$A$2:$A$2047,$A10,'overall city offline'!$B$2:$B$2047,'Food offline outside centre'!D$2))/(SUMIFS('overall city offline'!$J$2:$J$2047,'overall city offline'!$A$2:$A$2047,$A10,'overall city offline'!$B$2:$B$2047,D$2))</f>
        <v>0.81263109936105959</v>
      </c>
      <c r="E10" s="6">
        <f>(SUMIFS('overall city offline'!$J$2:$J$2047,'overall city offline'!$A$2:$A$2047,$A10,'overall city offline'!$B$2:$B$2047,E$3)*SUMIFS('overall city offline'!$C$2:$C$2047,'overall city offline'!$A$2:$A$2047,$A10,'overall city offline'!$B$2:$B$2047,'Food offline outside centre'!E$2))/(SUMIFS('overall city offline'!$J$2:$J$2047,'overall city offline'!$A$2:$A$2047,$A10,'overall city offline'!$B$2:$B$2047,E$2))</f>
        <v>0.24931840531581145</v>
      </c>
      <c r="F10" s="6">
        <f>(SUMIFS('overall city offline'!$J$2:$J$2047,'overall city offline'!$A$2:$A$2047,$A10,'overall city offline'!$B$2:$B$2047,F$3)*SUMIFS('overall city offline'!$C$2:$C$2047,'overall city offline'!$A$2:$A$2047,$A10,'overall city offline'!$B$2:$B$2047,'Food offline outside centre'!F$2))/(SUMIFS('overall city offline'!$J$2:$J$2047,'overall city offline'!$A$2:$A$2047,$A10,'overall city offline'!$B$2:$B$2047,F$2))</f>
        <v>0.42382098157800308</v>
      </c>
      <c r="G10" s="6">
        <f>(SUMIFS('overall city offline'!$J$2:$J$2047,'overall city offline'!$A$2:$A$2047,$A10,'overall city offline'!$B$2:$B$2047,G$3)*SUMIFS('overall city offline'!$C$2:$C$2047,'overall city offline'!$A$2:$A$2047,$A10,'overall city offline'!$B$2:$B$2047,'Food offline outside centre'!G$2))/(SUMIFS('overall city offline'!$J$2:$J$2047,'overall city offline'!$A$2:$A$2047,$A10,'overall city offline'!$B$2:$B$2047,G$2))</f>
        <v>0.52152441280614725</v>
      </c>
      <c r="H10" s="6">
        <f>(SUMIFS('overall city offline'!$J$2:$J$2047,'overall city offline'!$A$2:$A$2047,$A10,'overall city offline'!$B$2:$B$2047,H$3)*SUMIFS('overall city offline'!$C$2:$C$2047,'overall city offline'!$A$2:$A$2047,$A10,'overall city offline'!$B$2:$B$2047,'Food offline outside centre'!H$2))/(SUMIFS('overall city offline'!$J$2:$J$2047,'overall city offline'!$A$2:$A$2047,$A10,'overall city offline'!$B$2:$B$2047,H$2))</f>
        <v>0.85144633411964588</v>
      </c>
      <c r="I10" s="6">
        <f>(SUMIFS('overall city offline'!$J$2:$J$2047,'overall city offline'!$A$2:$A$2047,$A10,'overall city offline'!$B$2:$B$2047,I$3)*SUMIFS('overall city offline'!$C$2:$C$2047,'overall city offline'!$A$2:$A$2047,$A10,'overall city offline'!$B$2:$B$2047,'Food offline outside centre'!I$2))/(SUMIFS('overall city offline'!$J$2:$J$2047,'overall city offline'!$A$2:$A$2047,$A10,'overall city offline'!$B$2:$B$2047,I$2))</f>
        <v>1.0237545365919074</v>
      </c>
      <c r="J10" s="6">
        <f>(SUMIFS('overall city offline'!$J$2:$J$2047,'overall city offline'!$A$2:$A$2047,$A10,'overall city offline'!$B$2:$B$2047,J$3)*SUMIFS('overall city offline'!$C$2:$C$2047,'overall city offline'!$A$2:$A$2047,$A10,'overall city offline'!$B$2:$B$2047,'Food offline outside centre'!J$2))/(SUMIFS('overall city offline'!$J$2:$J$2047,'overall city offline'!$A$2:$A$2047,$A10,'overall city offline'!$B$2:$B$2047,J$2))</f>
        <v>0.90164584288138516</v>
      </c>
      <c r="K10" s="6">
        <f>(SUMIFS('overall city offline'!$J$2:$J$2047,'overall city offline'!$A$2:$A$2047,$A10,'overall city offline'!$B$2:$B$2047,K$3)*SUMIFS('overall city offline'!$C$2:$C$2047,'overall city offline'!$A$2:$A$2047,$A10,'overall city offline'!$B$2:$B$2047,'Food offline outside centre'!K$2))/(SUMIFS('overall city offline'!$J$2:$J$2047,'overall city offline'!$A$2:$A$2047,$A10,'overall city offline'!$B$2:$B$2047,K$2))</f>
        <v>0.90481343953783955</v>
      </c>
      <c r="L10" s="6">
        <f>(SUMIFS('overall city offline'!$J$2:$J$2047,'overall city offline'!$A$2:$A$2047,$A10,'overall city offline'!$B$2:$B$2047,L$3)*SUMIFS('overall city offline'!$C$2:$C$2047,'overall city offline'!$A$2:$A$2047,$A10,'overall city offline'!$B$2:$B$2047,'Food offline outside centre'!L$2))/(SUMIFS('overall city offline'!$J$2:$J$2047,'overall city offline'!$A$2:$A$2047,$A10,'overall city offline'!$B$2:$B$2047,L$2))</f>
        <v>0.73790464909170816</v>
      </c>
      <c r="M10" s="6">
        <f>(SUMIFS('overall city offline'!$J$2:$J$2047,'overall city offline'!$A$2:$A$2047,$A10,'overall city offline'!$B$2:$B$2047,M$3)*SUMIFS('overall city offline'!$C$2:$C$2047,'overall city offline'!$A$2:$A$2047,$A10,'overall city offline'!$B$2:$B$2047,'Food offline outside centre'!M$2))/(SUMIFS('overall city offline'!$J$2:$J$2047,'overall city offline'!$A$2:$A$2047,$A10,'overall city offline'!$B$2:$B$2047,M$2))</f>
        <v>0.63416561456843246</v>
      </c>
      <c r="N10" s="6">
        <f>(SUMIFS('overall city offline'!$J$2:$J$2047,'overall city offline'!$A$2:$A$2047,$A10,'overall city offline'!$B$2:$B$2047,N$3)*SUMIFS('overall city offline'!$C$2:$C$2047,'overall city offline'!$A$2:$A$2047,$A10,'overall city offline'!$B$2:$B$2047,'Food offline outside centre'!N$2))/(SUMIFS('overall city offline'!$J$2:$J$2047,'overall city offline'!$A$2:$A$2047,$A10,'overall city offline'!$B$2:$B$2047,N$2))</f>
        <v>0.64856349005451097</v>
      </c>
      <c r="O10" s="6">
        <f>(SUMIFS('overall city offline'!$J$2:$J$2047,'overall city offline'!$A$2:$A$2047,$A10,'overall city offline'!$B$2:$B$2047,O$3)*SUMIFS('overall city offline'!$C$2:$C$2047,'overall city offline'!$A$2:$A$2047,$A10,'overall city offline'!$B$2:$B$2047,'Food offline outside centre'!O$2))/(SUMIFS('overall city offline'!$J$2:$J$2047,'overall city offline'!$A$2:$A$2047,$A10,'overall city offline'!$B$2:$B$2047,O$2))</f>
        <v>0.60759306425395099</v>
      </c>
      <c r="P10" s="6">
        <f>(SUMIFS('overall city offline'!$J$2:$J$2047,'overall city offline'!$A$2:$A$2047,$A10,'overall city offline'!$B$2:$B$2047,P$3)*SUMIFS('overall city offline'!$C$2:$C$2047,'overall city offline'!$A$2:$A$2047,$A10,'overall city offline'!$B$2:$B$2047,'Food offline outside centre'!P$2))/(SUMIFS('overall city offline'!$J$2:$J$2047,'overall city offline'!$A$2:$A$2047,$A10,'overall city offline'!$B$2:$B$2047,P$2))</f>
        <v>0.70415221924658611</v>
      </c>
      <c r="Q10" s="6">
        <f>(SUMIFS('overall city offline'!$J$2:$J$2047,'overall city offline'!$A$2:$A$2047,$A10,'overall city offline'!$B$2:$B$2047,Q$3)*SUMIFS('overall city offline'!$C$2:$C$2047,'overall city offline'!$A$2:$A$2047,$A10,'overall city offline'!$B$2:$B$2047,'Food offline outside centre'!Q$2))/(SUMIFS('overall city offline'!$J$2:$J$2047,'overall city offline'!$A$2:$A$2047,$A10,'overall city offline'!$B$2:$B$2047,Q$2))</f>
        <v>0.71098214726779363</v>
      </c>
      <c r="R10" s="6">
        <f>(SUMIFS('overall city offline'!$J$2:$J$2047,'overall city offline'!$A$2:$A$2047,$A10,'overall city offline'!$B$2:$B$2047,R$3)*SUMIFS('overall city offline'!$C$2:$C$2047,'overall city offline'!$A$2:$A$2047,$A10,'overall city offline'!$B$2:$B$2047,'Food offline outside centre'!R$2))/(SUMIFS('overall city offline'!$J$2:$J$2047,'overall city offline'!$A$2:$A$2047,$A10,'overall city offline'!$B$2:$B$2047,R$2))</f>
        <v>0.97345159690676242</v>
      </c>
      <c r="S10" s="6">
        <f>(SUMIFS('overall city offline'!$J$2:$J$2047,'overall city offline'!$A$2:$A$2047,$A10,'overall city offline'!$B$2:$B$2047,S$3)*SUMIFS('overall city offline'!$C$2:$C$2047,'overall city offline'!$A$2:$A$2047,$A10,'overall city offline'!$B$2:$B$2047,'Food offline outside centre'!S$2))/(SUMIFS('overall city offline'!$J$2:$J$2047,'overall city offline'!$A$2:$A$2047,$A10,'overall city offline'!$B$2:$B$2047,S$2))</f>
        <v>0.96599989085462723</v>
      </c>
      <c r="T10" s="6">
        <f>(SUMIFS('overall city offline'!$J$2:$J$2047,'overall city offline'!$A$2:$A$2047,$A10,'overall city offline'!$B$2:$B$2047,T$3)*SUMIFS('overall city offline'!$C$2:$C$2047,'overall city offline'!$A$2:$A$2047,$A10,'overall city offline'!$B$2:$B$2047,'Food offline outside centre'!T$2))/(SUMIFS('overall city offline'!$J$2:$J$2047,'overall city offline'!$A$2:$A$2047,$A10,'overall city offline'!$B$2:$B$2047,T$2))</f>
        <v>1.1033750237755695</v>
      </c>
      <c r="U10" s="6">
        <f>(SUMIFS('overall city offline'!$J$2:$J$2047,'overall city offline'!$A$2:$A$2047,$A10,'overall city offline'!$B$2:$B$2047,U$3)*SUMIFS('overall city offline'!$C$2:$C$2047,'overall city offline'!$A$2:$A$2047,$A10,'overall city offline'!$B$2:$B$2047,'Food offline outside centre'!U$2))/(SUMIFS('overall city offline'!$J$2:$J$2047,'overall city offline'!$A$2:$A$2047,$A10,'overall city offline'!$B$2:$B$2047,U$2))</f>
        <v>1.11182474315127</v>
      </c>
      <c r="V10" s="6">
        <f>(SUMIFS('overall city offline'!$J$2:$J$2047,'overall city offline'!$A$2:$A$2047,$A10,'overall city offline'!$B$2:$B$2047,V$3)*SUMIFS('overall city offline'!$C$2:$C$2047,'overall city offline'!$A$2:$A$2047,$A10,'overall city offline'!$B$2:$B$2047,'Food offline outside centre'!V$2))/(SUMIFS('overall city offline'!$J$2:$J$2047,'overall city offline'!$A$2:$A$2047,$A10,'overall city offline'!$B$2:$B$2047,V$2))</f>
        <v>1.0250578443043079</v>
      </c>
    </row>
    <row r="11" spans="1:64" x14ac:dyDescent="0.25">
      <c r="A11" s="5" t="s">
        <v>14</v>
      </c>
      <c r="B11" s="6">
        <f>(SUMIFS('overall city offline'!$J$2:$J$2047,'overall city offline'!$A$2:$A$2047,$A11,'overall city offline'!$B$2:$B$2047,B$3)*SUMIFS('overall city offline'!$C$2:$C$2047,'overall city offline'!$A$2:$A$2047,$A11,'overall city offline'!$B$2:$B$2047,B$3))/(SUMIFS('overall city offline'!$J$2:$J$2047,'overall city offline'!$A$2:$A$2047,$A11,'overall city offline'!$B$2:$B$2047,B$2))</f>
        <v>0.99760561044620133</v>
      </c>
      <c r="C11" s="6">
        <f>(SUMIFS('overall city offline'!$J$2:$J$2047,'overall city offline'!$A$2:$A$2047,$A11,'overall city offline'!$B$2:$B$2047,C$3)*SUMIFS('overall city offline'!$C$2:$C$2047,'overall city offline'!$A$2:$A$2047,$A11,'overall city offline'!$B$2:$B$2047,'Food offline outside centre'!C$2))/(SUMIFS('overall city offline'!$J$2:$J$2047,'overall city offline'!$A$2:$A$2047,$A11,'overall city offline'!$B$2:$B$2047,C$2))</f>
        <v>0.87345316663033845</v>
      </c>
      <c r="D11" s="6">
        <f>(SUMIFS('overall city offline'!$J$2:$J$2047,'overall city offline'!$A$2:$A$2047,$A11,'overall city offline'!$B$2:$B$2047,D$3)*SUMIFS('overall city offline'!$C$2:$C$2047,'overall city offline'!$A$2:$A$2047,$A11,'overall city offline'!$B$2:$B$2047,'Food offline outside centre'!D$2))/(SUMIFS('overall city offline'!$J$2:$J$2047,'overall city offline'!$A$2:$A$2047,$A11,'overall city offline'!$B$2:$B$2047,D$2))</f>
        <v>0.74936543591209548</v>
      </c>
      <c r="E11" s="6">
        <f>(SUMIFS('overall city offline'!$J$2:$J$2047,'overall city offline'!$A$2:$A$2047,$A11,'overall city offline'!$B$2:$B$2047,E$3)*SUMIFS('overall city offline'!$C$2:$C$2047,'overall city offline'!$A$2:$A$2047,$A11,'overall city offline'!$B$2:$B$2047,'Food offline outside centre'!E$2))/(SUMIFS('overall city offline'!$J$2:$J$2047,'overall city offline'!$A$2:$A$2047,$A11,'overall city offline'!$B$2:$B$2047,E$2))</f>
        <v>0.23966087142632572</v>
      </c>
      <c r="F11" s="6">
        <f>(SUMIFS('overall city offline'!$J$2:$J$2047,'overall city offline'!$A$2:$A$2047,$A11,'overall city offline'!$B$2:$B$2047,F$3)*SUMIFS('overall city offline'!$C$2:$C$2047,'overall city offline'!$A$2:$A$2047,$A11,'overall city offline'!$B$2:$B$2047,'Food offline outside centre'!F$2))/(SUMIFS('overall city offline'!$J$2:$J$2047,'overall city offline'!$A$2:$A$2047,$A11,'overall city offline'!$B$2:$B$2047,F$2))</f>
        <v>0.34487400108734645</v>
      </c>
      <c r="G11" s="6">
        <f>(SUMIFS('overall city offline'!$J$2:$J$2047,'overall city offline'!$A$2:$A$2047,$A11,'overall city offline'!$B$2:$B$2047,G$3)*SUMIFS('overall city offline'!$C$2:$C$2047,'overall city offline'!$A$2:$A$2047,$A11,'overall city offline'!$B$2:$B$2047,'Food offline outside centre'!G$2))/(SUMIFS('overall city offline'!$J$2:$J$2047,'overall city offline'!$A$2:$A$2047,$A11,'overall city offline'!$B$2:$B$2047,G$2))</f>
        <v>0.43667798732152874</v>
      </c>
      <c r="H11" s="6">
        <f>(SUMIFS('overall city offline'!$J$2:$J$2047,'overall city offline'!$A$2:$A$2047,$A11,'overall city offline'!$B$2:$B$2047,H$3)*SUMIFS('overall city offline'!$C$2:$C$2047,'overall city offline'!$A$2:$A$2047,$A11,'overall city offline'!$B$2:$B$2047,'Food offline outside centre'!H$2))/(SUMIFS('overall city offline'!$J$2:$J$2047,'overall city offline'!$A$2:$A$2047,$A11,'overall city offline'!$B$2:$B$2047,H$2))</f>
        <v>0.99217406179782763</v>
      </c>
      <c r="I11" s="6">
        <f>(SUMIFS('overall city offline'!$J$2:$J$2047,'overall city offline'!$A$2:$A$2047,$A11,'overall city offline'!$B$2:$B$2047,I$3)*SUMIFS('overall city offline'!$C$2:$C$2047,'overall city offline'!$A$2:$A$2047,$A11,'overall city offline'!$B$2:$B$2047,'Food offline outside centre'!I$2))/(SUMIFS('overall city offline'!$J$2:$J$2047,'overall city offline'!$A$2:$A$2047,$A11,'overall city offline'!$B$2:$B$2047,I$2))</f>
        <v>1.3126047730867205</v>
      </c>
      <c r="J11" s="6">
        <f>(SUMIFS('overall city offline'!$J$2:$J$2047,'overall city offline'!$A$2:$A$2047,$A11,'overall city offline'!$B$2:$B$2047,J$3)*SUMIFS('overall city offline'!$C$2:$C$2047,'overall city offline'!$A$2:$A$2047,$A11,'overall city offline'!$B$2:$B$2047,'Food offline outside centre'!J$2))/(SUMIFS('overall city offline'!$J$2:$J$2047,'overall city offline'!$A$2:$A$2047,$A11,'overall city offline'!$B$2:$B$2047,J$2))</f>
        <v>1.0405924526117507</v>
      </c>
      <c r="K11" s="6">
        <f>(SUMIFS('overall city offline'!$J$2:$J$2047,'overall city offline'!$A$2:$A$2047,$A11,'overall city offline'!$B$2:$B$2047,K$3)*SUMIFS('overall city offline'!$C$2:$C$2047,'overall city offline'!$A$2:$A$2047,$A11,'overall city offline'!$B$2:$B$2047,'Food offline outside centre'!K$2))/(SUMIFS('overall city offline'!$J$2:$J$2047,'overall city offline'!$A$2:$A$2047,$A11,'overall city offline'!$B$2:$B$2047,K$2))</f>
        <v>0.89724737947936462</v>
      </c>
      <c r="L11" s="6">
        <f>(SUMIFS('overall city offline'!$J$2:$J$2047,'overall city offline'!$A$2:$A$2047,$A11,'overall city offline'!$B$2:$B$2047,L$3)*SUMIFS('overall city offline'!$C$2:$C$2047,'overall city offline'!$A$2:$A$2047,$A11,'overall city offline'!$B$2:$B$2047,'Food offline outside centre'!L$2))/(SUMIFS('overall city offline'!$J$2:$J$2047,'overall city offline'!$A$2:$A$2047,$A11,'overall city offline'!$B$2:$B$2047,L$2))</f>
        <v>0.61685332639977652</v>
      </c>
      <c r="M11" s="6">
        <f>(SUMIFS('overall city offline'!$J$2:$J$2047,'overall city offline'!$A$2:$A$2047,$A11,'overall city offline'!$B$2:$B$2047,M$3)*SUMIFS('overall city offline'!$C$2:$C$2047,'overall city offline'!$A$2:$A$2047,$A11,'overall city offline'!$B$2:$B$2047,'Food offline outside centre'!M$2))/(SUMIFS('overall city offline'!$J$2:$J$2047,'overall city offline'!$A$2:$A$2047,$A11,'overall city offline'!$B$2:$B$2047,M$2))</f>
        <v>0.57225194270163182</v>
      </c>
      <c r="N11" s="6">
        <f>(SUMIFS('overall city offline'!$J$2:$J$2047,'overall city offline'!$A$2:$A$2047,$A11,'overall city offline'!$B$2:$B$2047,N$3)*SUMIFS('overall city offline'!$C$2:$C$2047,'overall city offline'!$A$2:$A$2047,$A11,'overall city offline'!$B$2:$B$2047,'Food offline outside centre'!N$2))/(SUMIFS('overall city offline'!$J$2:$J$2047,'overall city offline'!$A$2:$A$2047,$A11,'overall city offline'!$B$2:$B$2047,N$2))</f>
        <v>0.50820767645005194</v>
      </c>
      <c r="O11" s="6">
        <f>(SUMIFS('overall city offline'!$J$2:$J$2047,'overall city offline'!$A$2:$A$2047,$A11,'overall city offline'!$B$2:$B$2047,O$3)*SUMIFS('overall city offline'!$C$2:$C$2047,'overall city offline'!$A$2:$A$2047,$A11,'overall city offline'!$B$2:$B$2047,'Food offline outside centre'!O$2))/(SUMIFS('overall city offline'!$J$2:$J$2047,'overall city offline'!$A$2:$A$2047,$A11,'overall city offline'!$B$2:$B$2047,O$2))</f>
        <v>0.42712511528992964</v>
      </c>
      <c r="P11" s="6">
        <f>(SUMIFS('overall city offline'!$J$2:$J$2047,'overall city offline'!$A$2:$A$2047,$A11,'overall city offline'!$B$2:$B$2047,P$3)*SUMIFS('overall city offline'!$C$2:$C$2047,'overall city offline'!$A$2:$A$2047,$A11,'overall city offline'!$B$2:$B$2047,'Food offline outside centre'!P$2))/(SUMIFS('overall city offline'!$J$2:$J$2047,'overall city offline'!$A$2:$A$2047,$A11,'overall city offline'!$B$2:$B$2047,P$2))</f>
        <v>0.5519564027382442</v>
      </c>
      <c r="Q11" s="6">
        <f>(SUMIFS('overall city offline'!$J$2:$J$2047,'overall city offline'!$A$2:$A$2047,$A11,'overall city offline'!$B$2:$B$2047,Q$3)*SUMIFS('overall city offline'!$C$2:$C$2047,'overall city offline'!$A$2:$A$2047,$A11,'overall city offline'!$B$2:$B$2047,'Food offline outside centre'!Q$2))/(SUMIFS('overall city offline'!$J$2:$J$2047,'overall city offline'!$A$2:$A$2047,$A11,'overall city offline'!$B$2:$B$2047,Q$2))</f>
        <v>0.76002982993908041</v>
      </c>
      <c r="R11" s="6">
        <f>(SUMIFS('overall city offline'!$J$2:$J$2047,'overall city offline'!$A$2:$A$2047,$A11,'overall city offline'!$B$2:$B$2047,R$3)*SUMIFS('overall city offline'!$C$2:$C$2047,'overall city offline'!$A$2:$A$2047,$A11,'overall city offline'!$B$2:$B$2047,'Food offline outside centre'!R$2))/(SUMIFS('overall city offline'!$J$2:$J$2047,'overall city offline'!$A$2:$A$2047,$A11,'overall city offline'!$B$2:$B$2047,R$2))</f>
        <v>1.0173845213704797</v>
      </c>
      <c r="S11" s="6">
        <f>(SUMIFS('overall city offline'!$J$2:$J$2047,'overall city offline'!$A$2:$A$2047,$A11,'overall city offline'!$B$2:$B$2047,S$3)*SUMIFS('overall city offline'!$C$2:$C$2047,'overall city offline'!$A$2:$A$2047,$A11,'overall city offline'!$B$2:$B$2047,'Food offline outside centre'!S$2))/(SUMIFS('overall city offline'!$J$2:$J$2047,'overall city offline'!$A$2:$A$2047,$A11,'overall city offline'!$B$2:$B$2047,S$2))</f>
        <v>1.1129272564065575</v>
      </c>
      <c r="T11" s="6">
        <f>(SUMIFS('overall city offline'!$J$2:$J$2047,'overall city offline'!$A$2:$A$2047,$A11,'overall city offline'!$B$2:$B$2047,T$3)*SUMIFS('overall city offline'!$C$2:$C$2047,'overall city offline'!$A$2:$A$2047,$A11,'overall city offline'!$B$2:$B$2047,'Food offline outside centre'!T$2))/(SUMIFS('overall city offline'!$J$2:$J$2047,'overall city offline'!$A$2:$A$2047,$A11,'overall city offline'!$B$2:$B$2047,T$2))</f>
        <v>1.3399347956012764</v>
      </c>
      <c r="U11" s="6">
        <f>(SUMIFS('overall city offline'!$J$2:$J$2047,'overall city offline'!$A$2:$A$2047,$A11,'overall city offline'!$B$2:$B$2047,U$3)*SUMIFS('overall city offline'!$C$2:$C$2047,'overall city offline'!$A$2:$A$2047,$A11,'overall city offline'!$B$2:$B$2047,'Food offline outside centre'!U$2))/(SUMIFS('overall city offline'!$J$2:$J$2047,'overall city offline'!$A$2:$A$2047,$A11,'overall city offline'!$B$2:$B$2047,U$2))</f>
        <v>1.5073197106080372</v>
      </c>
      <c r="V11" s="6">
        <f>(SUMIFS('overall city offline'!$J$2:$J$2047,'overall city offline'!$A$2:$A$2047,$A11,'overall city offline'!$B$2:$B$2047,V$3)*SUMIFS('overall city offline'!$C$2:$C$2047,'overall city offline'!$A$2:$A$2047,$A11,'overall city offline'!$B$2:$B$2047,'Food offline outside centre'!V$2))/(SUMIFS('overall city offline'!$J$2:$J$2047,'overall city offline'!$A$2:$A$2047,$A11,'overall city offline'!$B$2:$B$2047,V$2))</f>
        <v>1.2371280656881305</v>
      </c>
    </row>
    <row r="12" spans="1:64" x14ac:dyDescent="0.25">
      <c r="A12" s="5" t="s">
        <v>15</v>
      </c>
      <c r="B12" s="6">
        <f>(SUMIFS('overall city offline'!$J$2:$J$2047,'overall city offline'!$A$2:$A$2047,$A12,'overall city offline'!$B$2:$B$2047,B$3)*SUMIFS('overall city offline'!$C$2:$C$2047,'overall city offline'!$A$2:$A$2047,$A12,'overall city offline'!$B$2:$B$2047,B$3))/(SUMIFS('overall city offline'!$J$2:$J$2047,'overall city offline'!$A$2:$A$2047,$A12,'overall city offline'!$B$2:$B$2047,B$2))</f>
        <v>0.92609306699231442</v>
      </c>
      <c r="C12" s="6">
        <f>(SUMIFS('overall city offline'!$J$2:$J$2047,'overall city offline'!$A$2:$A$2047,$A12,'overall city offline'!$B$2:$B$2047,C$3)*SUMIFS('overall city offline'!$C$2:$C$2047,'overall city offline'!$A$2:$A$2047,$A12,'overall city offline'!$B$2:$B$2047,'Food offline outside centre'!C$2))/(SUMIFS('overall city offline'!$J$2:$J$2047,'overall city offline'!$A$2:$A$2047,$A12,'overall city offline'!$B$2:$B$2047,C$2))</f>
        <v>0.8238552240645427</v>
      </c>
      <c r="D12" s="6">
        <f>(SUMIFS('overall city offline'!$J$2:$J$2047,'overall city offline'!$A$2:$A$2047,$A12,'overall city offline'!$B$2:$B$2047,D$3)*SUMIFS('overall city offline'!$C$2:$C$2047,'overall city offline'!$A$2:$A$2047,$A12,'overall city offline'!$B$2:$B$2047,'Food offline outside centre'!D$2))/(SUMIFS('overall city offline'!$J$2:$J$2047,'overall city offline'!$A$2:$A$2047,$A12,'overall city offline'!$B$2:$B$2047,D$2))</f>
        <v>0.69790391543010477</v>
      </c>
      <c r="E12" s="6">
        <f>(SUMIFS('overall city offline'!$J$2:$J$2047,'overall city offline'!$A$2:$A$2047,$A12,'overall city offline'!$B$2:$B$2047,E$3)*SUMIFS('overall city offline'!$C$2:$C$2047,'overall city offline'!$A$2:$A$2047,$A12,'overall city offline'!$B$2:$B$2047,'Food offline outside centre'!E$2))/(SUMIFS('overall city offline'!$J$2:$J$2047,'overall city offline'!$A$2:$A$2047,$A12,'overall city offline'!$B$2:$B$2047,E$2))</f>
        <v>9.6893069342975244E-2</v>
      </c>
      <c r="F12" s="6">
        <f>(SUMIFS('overall city offline'!$J$2:$J$2047,'overall city offline'!$A$2:$A$2047,$A12,'overall city offline'!$B$2:$B$2047,F$3)*SUMIFS('overall city offline'!$C$2:$C$2047,'overall city offline'!$A$2:$A$2047,$A12,'overall city offline'!$B$2:$B$2047,'Food offline outside centre'!F$2))/(SUMIFS('overall city offline'!$J$2:$J$2047,'overall city offline'!$A$2:$A$2047,$A12,'overall city offline'!$B$2:$B$2047,F$2))</f>
        <v>0.27606537075619175</v>
      </c>
      <c r="G12" s="6">
        <f>(SUMIFS('overall city offline'!$J$2:$J$2047,'overall city offline'!$A$2:$A$2047,$A12,'overall city offline'!$B$2:$B$2047,G$3)*SUMIFS('overall city offline'!$C$2:$C$2047,'overall city offline'!$A$2:$A$2047,$A12,'overall city offline'!$B$2:$B$2047,'Food offline outside centre'!G$2))/(SUMIFS('overall city offline'!$J$2:$J$2047,'overall city offline'!$A$2:$A$2047,$A12,'overall city offline'!$B$2:$B$2047,G$2))</f>
        <v>0.40456163934578382</v>
      </c>
      <c r="H12" s="6">
        <f>(SUMIFS('overall city offline'!$J$2:$J$2047,'overall city offline'!$A$2:$A$2047,$A12,'overall city offline'!$B$2:$B$2047,H$3)*SUMIFS('overall city offline'!$C$2:$C$2047,'overall city offline'!$A$2:$A$2047,$A12,'overall city offline'!$B$2:$B$2047,'Food offline outside centre'!H$2))/(SUMIFS('overall city offline'!$J$2:$J$2047,'overall city offline'!$A$2:$A$2047,$A12,'overall city offline'!$B$2:$B$2047,H$2))</f>
        <v>0.88097562381822647</v>
      </c>
      <c r="I12" s="6">
        <f>(SUMIFS('overall city offline'!$J$2:$J$2047,'overall city offline'!$A$2:$A$2047,$A12,'overall city offline'!$B$2:$B$2047,I$3)*SUMIFS('overall city offline'!$C$2:$C$2047,'overall city offline'!$A$2:$A$2047,$A12,'overall city offline'!$B$2:$B$2047,'Food offline outside centre'!I$2))/(SUMIFS('overall city offline'!$J$2:$J$2047,'overall city offline'!$A$2:$A$2047,$A12,'overall city offline'!$B$2:$B$2047,I$2))</f>
        <v>1.1258108210828126</v>
      </c>
      <c r="J12" s="6">
        <f>(SUMIFS('overall city offline'!$J$2:$J$2047,'overall city offline'!$A$2:$A$2047,$A12,'overall city offline'!$B$2:$B$2047,J$3)*SUMIFS('overall city offline'!$C$2:$C$2047,'overall city offline'!$A$2:$A$2047,$A12,'overall city offline'!$B$2:$B$2047,'Food offline outside centre'!J$2))/(SUMIFS('overall city offline'!$J$2:$J$2047,'overall city offline'!$A$2:$A$2047,$A12,'overall city offline'!$B$2:$B$2047,J$2))</f>
        <v>0.96891588293695319</v>
      </c>
      <c r="K12" s="6">
        <f>(SUMIFS('overall city offline'!$J$2:$J$2047,'overall city offline'!$A$2:$A$2047,$A12,'overall city offline'!$B$2:$B$2047,K$3)*SUMIFS('overall city offline'!$C$2:$C$2047,'overall city offline'!$A$2:$A$2047,$A12,'overall city offline'!$B$2:$B$2047,'Food offline outside centre'!K$2))/(SUMIFS('overall city offline'!$J$2:$J$2047,'overall city offline'!$A$2:$A$2047,$A12,'overall city offline'!$B$2:$B$2047,K$2))</f>
        <v>0.9358335850618037</v>
      </c>
      <c r="L12" s="6">
        <f>(SUMIFS('overall city offline'!$J$2:$J$2047,'overall city offline'!$A$2:$A$2047,$A12,'overall city offline'!$B$2:$B$2047,L$3)*SUMIFS('overall city offline'!$C$2:$C$2047,'overall city offline'!$A$2:$A$2047,$A12,'overall city offline'!$B$2:$B$2047,'Food offline outside centre'!L$2))/(SUMIFS('overall city offline'!$J$2:$J$2047,'overall city offline'!$A$2:$A$2047,$A12,'overall city offline'!$B$2:$B$2047,L$2))</f>
        <v>0.52060484964150355</v>
      </c>
      <c r="M12" s="6">
        <f>(SUMIFS('overall city offline'!$J$2:$J$2047,'overall city offline'!$A$2:$A$2047,$A12,'overall city offline'!$B$2:$B$2047,M$3)*SUMIFS('overall city offline'!$C$2:$C$2047,'overall city offline'!$A$2:$A$2047,$A12,'overall city offline'!$B$2:$B$2047,'Food offline outside centre'!M$2))/(SUMIFS('overall city offline'!$J$2:$J$2047,'overall city offline'!$A$2:$A$2047,$A12,'overall city offline'!$B$2:$B$2047,M$2))</f>
        <v>0.74475209260927233</v>
      </c>
      <c r="N12" s="6">
        <f>(SUMIFS('overall city offline'!$J$2:$J$2047,'overall city offline'!$A$2:$A$2047,$A12,'overall city offline'!$B$2:$B$2047,N$3)*SUMIFS('overall city offline'!$C$2:$C$2047,'overall city offline'!$A$2:$A$2047,$A12,'overall city offline'!$B$2:$B$2047,'Food offline outside centre'!N$2))/(SUMIFS('overall city offline'!$J$2:$J$2047,'overall city offline'!$A$2:$A$2047,$A12,'overall city offline'!$B$2:$B$2047,N$2))</f>
        <v>0.36866492977186571</v>
      </c>
      <c r="O12" s="6">
        <f>(SUMIFS('overall city offline'!$J$2:$J$2047,'overall city offline'!$A$2:$A$2047,$A12,'overall city offline'!$B$2:$B$2047,O$3)*SUMIFS('overall city offline'!$C$2:$C$2047,'overall city offline'!$A$2:$A$2047,$A12,'overall city offline'!$B$2:$B$2047,'Food offline outside centre'!O$2))/(SUMIFS('overall city offline'!$J$2:$J$2047,'overall city offline'!$A$2:$A$2047,$A12,'overall city offline'!$B$2:$B$2047,O$2))</f>
        <v>0.3287304935963733</v>
      </c>
      <c r="P12" s="6">
        <f>(SUMIFS('overall city offline'!$J$2:$J$2047,'overall city offline'!$A$2:$A$2047,$A12,'overall city offline'!$B$2:$B$2047,P$3)*SUMIFS('overall city offline'!$C$2:$C$2047,'overall city offline'!$A$2:$A$2047,$A12,'overall city offline'!$B$2:$B$2047,'Food offline outside centre'!P$2))/(SUMIFS('overall city offline'!$J$2:$J$2047,'overall city offline'!$A$2:$A$2047,$A12,'overall city offline'!$B$2:$B$2047,P$2))</f>
        <v>0.43902616315680498</v>
      </c>
      <c r="Q12" s="6">
        <f>(SUMIFS('overall city offline'!$J$2:$J$2047,'overall city offline'!$A$2:$A$2047,$A12,'overall city offline'!$B$2:$B$2047,Q$3)*SUMIFS('overall city offline'!$C$2:$C$2047,'overall city offline'!$A$2:$A$2047,$A12,'overall city offline'!$B$2:$B$2047,'Food offline outside centre'!Q$2))/(SUMIFS('overall city offline'!$J$2:$J$2047,'overall city offline'!$A$2:$A$2047,$A12,'overall city offline'!$B$2:$B$2047,Q$2))</f>
        <v>0.59521539289562109</v>
      </c>
      <c r="R12" s="6">
        <f>(SUMIFS('overall city offline'!$J$2:$J$2047,'overall city offline'!$A$2:$A$2047,$A12,'overall city offline'!$B$2:$B$2047,R$3)*SUMIFS('overall city offline'!$C$2:$C$2047,'overall city offline'!$A$2:$A$2047,$A12,'overall city offline'!$B$2:$B$2047,'Food offline outside centre'!R$2))/(SUMIFS('overall city offline'!$J$2:$J$2047,'overall city offline'!$A$2:$A$2047,$A12,'overall city offline'!$B$2:$B$2047,R$2))</f>
        <v>0.88213812608791675</v>
      </c>
      <c r="S12" s="6">
        <f>(SUMIFS('overall city offline'!$J$2:$J$2047,'overall city offline'!$A$2:$A$2047,$A12,'overall city offline'!$B$2:$B$2047,S$3)*SUMIFS('overall city offline'!$C$2:$C$2047,'overall city offline'!$A$2:$A$2047,$A12,'overall city offline'!$B$2:$B$2047,'Food offline outside centre'!S$2))/(SUMIFS('overall city offline'!$J$2:$J$2047,'overall city offline'!$A$2:$A$2047,$A12,'overall city offline'!$B$2:$B$2047,S$2))</f>
        <v>1.0904366944291857</v>
      </c>
      <c r="T12" s="6">
        <f>(SUMIFS('overall city offline'!$J$2:$J$2047,'overall city offline'!$A$2:$A$2047,$A12,'overall city offline'!$B$2:$B$2047,T$3)*SUMIFS('overall city offline'!$C$2:$C$2047,'overall city offline'!$A$2:$A$2047,$A12,'overall city offline'!$B$2:$B$2047,'Food offline outside centre'!T$2))/(SUMIFS('overall city offline'!$J$2:$J$2047,'overall city offline'!$A$2:$A$2047,$A12,'overall city offline'!$B$2:$B$2047,T$2))</f>
        <v>1.2129695758359058</v>
      </c>
      <c r="U12" s="6">
        <f>(SUMIFS('overall city offline'!$J$2:$J$2047,'overall city offline'!$A$2:$A$2047,$A12,'overall city offline'!$B$2:$B$2047,U$3)*SUMIFS('overall city offline'!$C$2:$C$2047,'overall city offline'!$A$2:$A$2047,$A12,'overall city offline'!$B$2:$B$2047,'Food offline outside centre'!U$2))/(SUMIFS('overall city offline'!$J$2:$J$2047,'overall city offline'!$A$2:$A$2047,$A12,'overall city offline'!$B$2:$B$2047,U$2))</f>
        <v>1.3084345837801072</v>
      </c>
      <c r="V12" s="6">
        <f>(SUMIFS('overall city offline'!$J$2:$J$2047,'overall city offline'!$A$2:$A$2047,$A12,'overall city offline'!$B$2:$B$2047,V$3)*SUMIFS('overall city offline'!$C$2:$C$2047,'overall city offline'!$A$2:$A$2047,$A12,'overall city offline'!$B$2:$B$2047,'Food offline outside centre'!V$2))/(SUMIFS('overall city offline'!$J$2:$J$2047,'overall city offline'!$A$2:$A$2047,$A12,'overall city offline'!$B$2:$B$2047,V$2))</f>
        <v>1.1331018068010159</v>
      </c>
    </row>
    <row r="13" spans="1:64" x14ac:dyDescent="0.25">
      <c r="A13" s="5" t="s">
        <v>16</v>
      </c>
      <c r="B13" s="6">
        <f>(SUMIFS('overall city offline'!$J$2:$J$2047,'overall city offline'!$A$2:$A$2047,$A13,'overall city offline'!$B$2:$B$2047,B$3)*SUMIFS('overall city offline'!$C$2:$C$2047,'overall city offline'!$A$2:$A$2047,$A13,'overall city offline'!$B$2:$B$2047,B$3))/(SUMIFS('overall city offline'!$J$2:$J$2047,'overall city offline'!$A$2:$A$2047,$A13,'overall city offline'!$B$2:$B$2047,B$2))</f>
        <v>1.0133138479688799</v>
      </c>
      <c r="C13" s="6">
        <f>(SUMIFS('overall city offline'!$J$2:$J$2047,'overall city offline'!$A$2:$A$2047,$A13,'overall city offline'!$B$2:$B$2047,C$3)*SUMIFS('overall city offline'!$C$2:$C$2047,'overall city offline'!$A$2:$A$2047,$A13,'overall city offline'!$B$2:$B$2047,'Food offline outside centre'!C$2))/(SUMIFS('overall city offline'!$J$2:$J$2047,'overall city offline'!$A$2:$A$2047,$A13,'overall city offline'!$B$2:$B$2047,C$2))</f>
        <v>0.86001890009870796</v>
      </c>
      <c r="D13" s="6">
        <f>(SUMIFS('overall city offline'!$J$2:$J$2047,'overall city offline'!$A$2:$A$2047,$A13,'overall city offline'!$B$2:$B$2047,D$3)*SUMIFS('overall city offline'!$C$2:$C$2047,'overall city offline'!$A$2:$A$2047,$A13,'overall city offline'!$B$2:$B$2047,'Food offline outside centre'!D$2))/(SUMIFS('overall city offline'!$J$2:$J$2047,'overall city offline'!$A$2:$A$2047,$A13,'overall city offline'!$B$2:$B$2047,D$2))</f>
        <v>0.70193906017076979</v>
      </c>
      <c r="E13" s="6">
        <f>(SUMIFS('overall city offline'!$J$2:$J$2047,'overall city offline'!$A$2:$A$2047,$A13,'overall city offline'!$B$2:$B$2047,E$3)*SUMIFS('overall city offline'!$C$2:$C$2047,'overall city offline'!$A$2:$A$2047,$A13,'overall city offline'!$B$2:$B$2047,'Food offline outside centre'!E$2))/(SUMIFS('overall city offline'!$J$2:$J$2047,'overall city offline'!$A$2:$A$2047,$A13,'overall city offline'!$B$2:$B$2047,E$2))</f>
        <v>0.21036516793009419</v>
      </c>
      <c r="F13" s="6">
        <f>(SUMIFS('overall city offline'!$J$2:$J$2047,'overall city offline'!$A$2:$A$2047,$A13,'overall city offline'!$B$2:$B$2047,F$3)*SUMIFS('overall city offline'!$C$2:$C$2047,'overall city offline'!$A$2:$A$2047,$A13,'overall city offline'!$B$2:$B$2047,'Food offline outside centre'!F$2))/(SUMIFS('overall city offline'!$J$2:$J$2047,'overall city offline'!$A$2:$A$2047,$A13,'overall city offline'!$B$2:$B$2047,F$2))</f>
        <v>0.35420587921733648</v>
      </c>
      <c r="G13" s="6">
        <f>(SUMIFS('overall city offline'!$J$2:$J$2047,'overall city offline'!$A$2:$A$2047,$A13,'overall city offline'!$B$2:$B$2047,G$3)*SUMIFS('overall city offline'!$C$2:$C$2047,'overall city offline'!$A$2:$A$2047,$A13,'overall city offline'!$B$2:$B$2047,'Food offline outside centre'!G$2))/(SUMIFS('overall city offline'!$J$2:$J$2047,'overall city offline'!$A$2:$A$2047,$A13,'overall city offline'!$B$2:$B$2047,G$2))</f>
        <v>0.45501400274556125</v>
      </c>
      <c r="H13" s="6">
        <f>(SUMIFS('overall city offline'!$J$2:$J$2047,'overall city offline'!$A$2:$A$2047,$A13,'overall city offline'!$B$2:$B$2047,H$3)*SUMIFS('overall city offline'!$C$2:$C$2047,'overall city offline'!$A$2:$A$2047,$A13,'overall city offline'!$B$2:$B$2047,'Food offline outside centre'!H$2))/(SUMIFS('overall city offline'!$J$2:$J$2047,'overall city offline'!$A$2:$A$2047,$A13,'overall city offline'!$B$2:$B$2047,H$2))</f>
        <v>0.924102748286316</v>
      </c>
      <c r="I13" s="6">
        <f>(SUMIFS('overall city offline'!$J$2:$J$2047,'overall city offline'!$A$2:$A$2047,$A13,'overall city offline'!$B$2:$B$2047,I$3)*SUMIFS('overall city offline'!$C$2:$C$2047,'overall city offline'!$A$2:$A$2047,$A13,'overall city offline'!$B$2:$B$2047,'Food offline outside centre'!I$2))/(SUMIFS('overall city offline'!$J$2:$J$2047,'overall city offline'!$A$2:$A$2047,$A13,'overall city offline'!$B$2:$B$2047,I$2))</f>
        <v>1.1082378413019209</v>
      </c>
      <c r="J13" s="6">
        <f>(SUMIFS('overall city offline'!$J$2:$J$2047,'overall city offline'!$A$2:$A$2047,$A13,'overall city offline'!$B$2:$B$2047,J$3)*SUMIFS('overall city offline'!$C$2:$C$2047,'overall city offline'!$A$2:$A$2047,$A13,'overall city offline'!$B$2:$B$2047,'Food offline outside centre'!J$2))/(SUMIFS('overall city offline'!$J$2:$J$2047,'overall city offline'!$A$2:$A$2047,$A13,'overall city offline'!$B$2:$B$2047,J$2))</f>
        <v>0.95715901186344354</v>
      </c>
      <c r="K13" s="6">
        <f>(SUMIFS('overall city offline'!$J$2:$J$2047,'overall city offline'!$A$2:$A$2047,$A13,'overall city offline'!$B$2:$B$2047,K$3)*SUMIFS('overall city offline'!$C$2:$C$2047,'overall city offline'!$A$2:$A$2047,$A13,'overall city offline'!$B$2:$B$2047,'Food offline outside centre'!K$2))/(SUMIFS('overall city offline'!$J$2:$J$2047,'overall city offline'!$A$2:$A$2047,$A13,'overall city offline'!$B$2:$B$2047,K$2))</f>
        <v>0.94895167099121902</v>
      </c>
      <c r="L13" s="6">
        <f>(SUMIFS('overall city offline'!$J$2:$J$2047,'overall city offline'!$A$2:$A$2047,$A13,'overall city offline'!$B$2:$B$2047,L$3)*SUMIFS('overall city offline'!$C$2:$C$2047,'overall city offline'!$A$2:$A$2047,$A13,'overall city offline'!$B$2:$B$2047,'Food offline outside centre'!L$2))/(SUMIFS('overall city offline'!$J$2:$J$2047,'overall city offline'!$A$2:$A$2047,$A13,'overall city offline'!$B$2:$B$2047,L$2))</f>
        <v>0.64340117000453834</v>
      </c>
      <c r="M13" s="6">
        <f>(SUMIFS('overall city offline'!$J$2:$J$2047,'overall city offline'!$A$2:$A$2047,$A13,'overall city offline'!$B$2:$B$2047,M$3)*SUMIFS('overall city offline'!$C$2:$C$2047,'overall city offline'!$A$2:$A$2047,$A13,'overall city offline'!$B$2:$B$2047,'Food offline outside centre'!M$2))/(SUMIFS('overall city offline'!$J$2:$J$2047,'overall city offline'!$A$2:$A$2047,$A13,'overall city offline'!$B$2:$B$2047,M$2))</f>
        <v>0.58961156250181368</v>
      </c>
      <c r="N13" s="6">
        <f>(SUMIFS('overall city offline'!$J$2:$J$2047,'overall city offline'!$A$2:$A$2047,$A13,'overall city offline'!$B$2:$B$2047,N$3)*SUMIFS('overall city offline'!$C$2:$C$2047,'overall city offline'!$A$2:$A$2047,$A13,'overall city offline'!$B$2:$B$2047,'Food offline outside centre'!N$2))/(SUMIFS('overall city offline'!$J$2:$J$2047,'overall city offline'!$A$2:$A$2047,$A13,'overall city offline'!$B$2:$B$2047,N$2))</f>
        <v>0.48328128127359399</v>
      </c>
      <c r="O13" s="6">
        <f>(SUMIFS('overall city offline'!$J$2:$J$2047,'overall city offline'!$A$2:$A$2047,$A13,'overall city offline'!$B$2:$B$2047,O$3)*SUMIFS('overall city offline'!$C$2:$C$2047,'overall city offline'!$A$2:$A$2047,$A13,'overall city offline'!$B$2:$B$2047,'Food offline outside centre'!O$2))/(SUMIFS('overall city offline'!$J$2:$J$2047,'overall city offline'!$A$2:$A$2047,$A13,'overall city offline'!$B$2:$B$2047,O$2))</f>
        <v>0.4473571768107038</v>
      </c>
      <c r="P13" s="6">
        <f>(SUMIFS('overall city offline'!$J$2:$J$2047,'overall city offline'!$A$2:$A$2047,$A13,'overall city offline'!$B$2:$B$2047,P$3)*SUMIFS('overall city offline'!$C$2:$C$2047,'overall city offline'!$A$2:$A$2047,$A13,'overall city offline'!$B$2:$B$2047,'Food offline outside centre'!P$2))/(SUMIFS('overall city offline'!$J$2:$J$2047,'overall city offline'!$A$2:$A$2047,$A13,'overall city offline'!$B$2:$B$2047,P$2))</f>
        <v>0.53122975127847849</v>
      </c>
      <c r="Q13" s="6">
        <f>(SUMIFS('overall city offline'!$J$2:$J$2047,'overall city offline'!$A$2:$A$2047,$A13,'overall city offline'!$B$2:$B$2047,Q$3)*SUMIFS('overall city offline'!$C$2:$C$2047,'overall city offline'!$A$2:$A$2047,$A13,'overall city offline'!$B$2:$B$2047,'Food offline outside centre'!Q$2))/(SUMIFS('overall city offline'!$J$2:$J$2047,'overall city offline'!$A$2:$A$2047,$A13,'overall city offline'!$B$2:$B$2047,Q$2))</f>
        <v>0.68108275729003598</v>
      </c>
      <c r="R13" s="6">
        <f>(SUMIFS('overall city offline'!$J$2:$J$2047,'overall city offline'!$A$2:$A$2047,$A13,'overall city offline'!$B$2:$B$2047,R$3)*SUMIFS('overall city offline'!$C$2:$C$2047,'overall city offline'!$A$2:$A$2047,$A13,'overall city offline'!$B$2:$B$2047,'Food offline outside centre'!R$2))/(SUMIFS('overall city offline'!$J$2:$J$2047,'overall city offline'!$A$2:$A$2047,$A13,'overall city offline'!$B$2:$B$2047,R$2))</f>
        <v>0.99352127462615147</v>
      </c>
      <c r="S13" s="6">
        <f>(SUMIFS('overall city offline'!$J$2:$J$2047,'overall city offline'!$A$2:$A$2047,$A13,'overall city offline'!$B$2:$B$2047,S$3)*SUMIFS('overall city offline'!$C$2:$C$2047,'overall city offline'!$A$2:$A$2047,$A13,'overall city offline'!$B$2:$B$2047,'Food offline outside centre'!S$2))/(SUMIFS('overall city offline'!$J$2:$J$2047,'overall city offline'!$A$2:$A$2047,$A13,'overall city offline'!$B$2:$B$2047,S$2))</f>
        <v>1.0538959078595431</v>
      </c>
      <c r="T13" s="6">
        <f>(SUMIFS('overall city offline'!$J$2:$J$2047,'overall city offline'!$A$2:$A$2047,$A13,'overall city offline'!$B$2:$B$2047,T$3)*SUMIFS('overall city offline'!$C$2:$C$2047,'overall city offline'!$A$2:$A$2047,$A13,'overall city offline'!$B$2:$B$2047,'Food offline outside centre'!T$2))/(SUMIFS('overall city offline'!$J$2:$J$2047,'overall city offline'!$A$2:$A$2047,$A13,'overall city offline'!$B$2:$B$2047,T$2))</f>
        <v>1.1935864641006608</v>
      </c>
      <c r="U13" s="6">
        <f>(SUMIFS('overall city offline'!$J$2:$J$2047,'overall city offline'!$A$2:$A$2047,$A13,'overall city offline'!$B$2:$B$2047,U$3)*SUMIFS('overall city offline'!$C$2:$C$2047,'overall city offline'!$A$2:$A$2047,$A13,'overall city offline'!$B$2:$B$2047,'Food offline outside centre'!U$2))/(SUMIFS('overall city offline'!$J$2:$J$2047,'overall city offline'!$A$2:$A$2047,$A13,'overall city offline'!$B$2:$B$2047,U$2))</f>
        <v>1.2538606932035983</v>
      </c>
      <c r="V13" s="6">
        <f>(SUMIFS('overall city offline'!$J$2:$J$2047,'overall city offline'!$A$2:$A$2047,$A13,'overall city offline'!$B$2:$B$2047,V$3)*SUMIFS('overall city offline'!$C$2:$C$2047,'overall city offline'!$A$2:$A$2047,$A13,'overall city offline'!$B$2:$B$2047,'Food offline outside centre'!V$2))/(SUMIFS('overall city offline'!$J$2:$J$2047,'overall city offline'!$A$2:$A$2047,$A13,'overall city offline'!$B$2:$B$2047,V$2))</f>
        <v>1.1044765559729661</v>
      </c>
    </row>
    <row r="14" spans="1:64" x14ac:dyDescent="0.25">
      <c r="A14" s="5" t="s">
        <v>17</v>
      </c>
      <c r="B14" s="6">
        <f>(SUMIFS('overall city offline'!$J$2:$J$2047,'overall city offline'!$A$2:$A$2047,$A14,'overall city offline'!$B$2:$B$2047,B$3)*SUMIFS('overall city offline'!$C$2:$C$2047,'overall city offline'!$A$2:$A$2047,$A14,'overall city offline'!$B$2:$B$2047,B$3))/(SUMIFS('overall city offline'!$J$2:$J$2047,'overall city offline'!$A$2:$A$2047,$A14,'overall city offline'!$B$2:$B$2047,B$2))</f>
        <v>0.96623511982036669</v>
      </c>
      <c r="C14" s="6">
        <f>(SUMIFS('overall city offline'!$J$2:$J$2047,'overall city offline'!$A$2:$A$2047,$A14,'overall city offline'!$B$2:$B$2047,C$3)*SUMIFS('overall city offline'!$C$2:$C$2047,'overall city offline'!$A$2:$A$2047,$A14,'overall city offline'!$B$2:$B$2047,'Food offline outside centre'!C$2))/(SUMIFS('overall city offline'!$J$2:$J$2047,'overall city offline'!$A$2:$A$2047,$A14,'overall city offline'!$B$2:$B$2047,C$2))</f>
        <v>0.92220325725113628</v>
      </c>
      <c r="D14" s="6">
        <f>(SUMIFS('overall city offline'!$J$2:$J$2047,'overall city offline'!$A$2:$A$2047,$A14,'overall city offline'!$B$2:$B$2047,D$3)*SUMIFS('overall city offline'!$C$2:$C$2047,'overall city offline'!$A$2:$A$2047,$A14,'overall city offline'!$B$2:$B$2047,'Food offline outside centre'!D$2))/(SUMIFS('overall city offline'!$J$2:$J$2047,'overall city offline'!$A$2:$A$2047,$A14,'overall city offline'!$B$2:$B$2047,D$2))</f>
        <v>0.71513417959866488</v>
      </c>
      <c r="E14" s="6">
        <f>(SUMIFS('overall city offline'!$J$2:$J$2047,'overall city offline'!$A$2:$A$2047,$A14,'overall city offline'!$B$2:$B$2047,E$3)*SUMIFS('overall city offline'!$C$2:$C$2047,'overall city offline'!$A$2:$A$2047,$A14,'overall city offline'!$B$2:$B$2047,'Food offline outside centre'!E$2))/(SUMIFS('overall city offline'!$J$2:$J$2047,'overall city offline'!$A$2:$A$2047,$A14,'overall city offline'!$B$2:$B$2047,E$2))</f>
        <v>0.17673947603226009</v>
      </c>
      <c r="F14" s="6">
        <f>(SUMIFS('overall city offline'!$J$2:$J$2047,'overall city offline'!$A$2:$A$2047,$A14,'overall city offline'!$B$2:$B$2047,F$3)*SUMIFS('overall city offline'!$C$2:$C$2047,'overall city offline'!$A$2:$A$2047,$A14,'overall city offline'!$B$2:$B$2047,'Food offline outside centre'!F$2))/(SUMIFS('overall city offline'!$J$2:$J$2047,'overall city offline'!$A$2:$A$2047,$A14,'overall city offline'!$B$2:$B$2047,F$2))</f>
        <v>0.27576195074387744</v>
      </c>
      <c r="G14" s="6">
        <f>(SUMIFS('overall city offline'!$J$2:$J$2047,'overall city offline'!$A$2:$A$2047,$A14,'overall city offline'!$B$2:$B$2047,G$3)*SUMIFS('overall city offline'!$C$2:$C$2047,'overall city offline'!$A$2:$A$2047,$A14,'overall city offline'!$B$2:$B$2047,'Food offline outside centre'!G$2))/(SUMIFS('overall city offline'!$J$2:$J$2047,'overall city offline'!$A$2:$A$2047,$A14,'overall city offline'!$B$2:$B$2047,G$2))</f>
        <v>0.35070115079805825</v>
      </c>
      <c r="H14" s="6">
        <f>(SUMIFS('overall city offline'!$J$2:$J$2047,'overall city offline'!$A$2:$A$2047,$A14,'overall city offline'!$B$2:$B$2047,H$3)*SUMIFS('overall city offline'!$C$2:$C$2047,'overall city offline'!$A$2:$A$2047,$A14,'overall city offline'!$B$2:$B$2047,'Food offline outside centre'!H$2))/(SUMIFS('overall city offline'!$J$2:$J$2047,'overall city offline'!$A$2:$A$2047,$A14,'overall city offline'!$B$2:$B$2047,H$2))</f>
        <v>0.86457502274124887</v>
      </c>
      <c r="I14" s="6">
        <f>(SUMIFS('overall city offline'!$J$2:$J$2047,'overall city offline'!$A$2:$A$2047,$A14,'overall city offline'!$B$2:$B$2047,I$3)*SUMIFS('overall city offline'!$C$2:$C$2047,'overall city offline'!$A$2:$A$2047,$A14,'overall city offline'!$B$2:$B$2047,'Food offline outside centre'!I$2))/(SUMIFS('overall city offline'!$J$2:$J$2047,'overall city offline'!$A$2:$A$2047,$A14,'overall city offline'!$B$2:$B$2047,I$2))</f>
        <v>1.0746488847108686</v>
      </c>
      <c r="J14" s="6">
        <f>(SUMIFS('overall city offline'!$J$2:$J$2047,'overall city offline'!$A$2:$A$2047,$A14,'overall city offline'!$B$2:$B$2047,J$3)*SUMIFS('overall city offline'!$C$2:$C$2047,'overall city offline'!$A$2:$A$2047,$A14,'overall city offline'!$B$2:$B$2047,'Food offline outside centre'!J$2))/(SUMIFS('overall city offline'!$J$2:$J$2047,'overall city offline'!$A$2:$A$2047,$A14,'overall city offline'!$B$2:$B$2047,J$2))</f>
        <v>0.95094728314203092</v>
      </c>
      <c r="K14" s="6">
        <f>(SUMIFS('overall city offline'!$J$2:$J$2047,'overall city offline'!$A$2:$A$2047,$A14,'overall city offline'!$B$2:$B$2047,K$3)*SUMIFS('overall city offline'!$C$2:$C$2047,'overall city offline'!$A$2:$A$2047,$A14,'overall city offline'!$B$2:$B$2047,'Food offline outside centre'!K$2))/(SUMIFS('overall city offline'!$J$2:$J$2047,'overall city offline'!$A$2:$A$2047,$A14,'overall city offline'!$B$2:$B$2047,K$2))</f>
        <v>0.92356288363472483</v>
      </c>
      <c r="L14" s="6">
        <f>(SUMIFS('overall city offline'!$J$2:$J$2047,'overall city offline'!$A$2:$A$2047,$A14,'overall city offline'!$B$2:$B$2047,L$3)*SUMIFS('overall city offline'!$C$2:$C$2047,'overall city offline'!$A$2:$A$2047,$A14,'overall city offline'!$B$2:$B$2047,'Food offline outside centre'!L$2))/(SUMIFS('overall city offline'!$J$2:$J$2047,'overall city offline'!$A$2:$A$2047,$A14,'overall city offline'!$B$2:$B$2047,L$2))</f>
        <v>0.48237181395366913</v>
      </c>
      <c r="M14" s="6">
        <f>(SUMIFS('overall city offline'!$J$2:$J$2047,'overall city offline'!$A$2:$A$2047,$A14,'overall city offline'!$B$2:$B$2047,M$3)*SUMIFS('overall city offline'!$C$2:$C$2047,'overall city offline'!$A$2:$A$2047,$A14,'overall city offline'!$B$2:$B$2047,'Food offline outside centre'!M$2))/(SUMIFS('overall city offline'!$J$2:$J$2047,'overall city offline'!$A$2:$A$2047,$A14,'overall city offline'!$B$2:$B$2047,M$2))</f>
        <v>0.74826807409687646</v>
      </c>
      <c r="N14" s="6">
        <f>(SUMIFS('overall city offline'!$J$2:$J$2047,'overall city offline'!$A$2:$A$2047,$A14,'overall city offline'!$B$2:$B$2047,N$3)*SUMIFS('overall city offline'!$C$2:$C$2047,'overall city offline'!$A$2:$A$2047,$A14,'overall city offline'!$B$2:$B$2047,'Food offline outside centre'!N$2))/(SUMIFS('overall city offline'!$J$2:$J$2047,'overall city offline'!$A$2:$A$2047,$A14,'overall city offline'!$B$2:$B$2047,N$2))</f>
        <v>0.30842701341684697</v>
      </c>
      <c r="O14" s="6">
        <f>(SUMIFS('overall city offline'!$J$2:$J$2047,'overall city offline'!$A$2:$A$2047,$A14,'overall city offline'!$B$2:$B$2047,O$3)*SUMIFS('overall city offline'!$C$2:$C$2047,'overall city offline'!$A$2:$A$2047,$A14,'overall city offline'!$B$2:$B$2047,'Food offline outside centre'!O$2))/(SUMIFS('overall city offline'!$J$2:$J$2047,'overall city offline'!$A$2:$A$2047,$A14,'overall city offline'!$B$2:$B$2047,O$2))</f>
        <v>0.31204298639998534</v>
      </c>
      <c r="P14" s="6">
        <f>(SUMIFS('overall city offline'!$J$2:$J$2047,'overall city offline'!$A$2:$A$2047,$A14,'overall city offline'!$B$2:$B$2047,P$3)*SUMIFS('overall city offline'!$C$2:$C$2047,'overall city offline'!$A$2:$A$2047,$A14,'overall city offline'!$B$2:$B$2047,'Food offline outside centre'!P$2))/(SUMIFS('overall city offline'!$J$2:$J$2047,'overall city offline'!$A$2:$A$2047,$A14,'overall city offline'!$B$2:$B$2047,P$2))</f>
        <v>0.37998285282697164</v>
      </c>
      <c r="Q14" s="6">
        <f>(SUMIFS('overall city offline'!$J$2:$J$2047,'overall city offline'!$A$2:$A$2047,$A14,'overall city offline'!$B$2:$B$2047,Q$3)*SUMIFS('overall city offline'!$C$2:$C$2047,'overall city offline'!$A$2:$A$2047,$A14,'overall city offline'!$B$2:$B$2047,'Food offline outside centre'!Q$2))/(SUMIFS('overall city offline'!$J$2:$J$2047,'overall city offline'!$A$2:$A$2047,$A14,'overall city offline'!$B$2:$B$2047,Q$2))</f>
        <v>0.5870771005728681</v>
      </c>
      <c r="R14" s="6">
        <f>(SUMIFS('overall city offline'!$J$2:$J$2047,'overall city offline'!$A$2:$A$2047,$A14,'overall city offline'!$B$2:$B$2047,R$3)*SUMIFS('overall city offline'!$C$2:$C$2047,'overall city offline'!$A$2:$A$2047,$A14,'overall city offline'!$B$2:$B$2047,'Food offline outside centre'!R$2))/(SUMIFS('overall city offline'!$J$2:$J$2047,'overall city offline'!$A$2:$A$2047,$A14,'overall city offline'!$B$2:$B$2047,R$2))</f>
        <v>0.8430954518463194</v>
      </c>
      <c r="S14" s="6">
        <f>(SUMIFS('overall city offline'!$J$2:$J$2047,'overall city offline'!$A$2:$A$2047,$A14,'overall city offline'!$B$2:$B$2047,S$3)*SUMIFS('overall city offline'!$C$2:$C$2047,'overall city offline'!$A$2:$A$2047,$A14,'overall city offline'!$B$2:$B$2047,'Food offline outside centre'!S$2))/(SUMIFS('overall city offline'!$J$2:$J$2047,'overall city offline'!$A$2:$A$2047,$A14,'overall city offline'!$B$2:$B$2047,S$2))</f>
        <v>0.9734851490779588</v>
      </c>
      <c r="T14" s="6">
        <f>(SUMIFS('overall city offline'!$J$2:$J$2047,'overall city offline'!$A$2:$A$2047,$A14,'overall city offline'!$B$2:$B$2047,T$3)*SUMIFS('overall city offline'!$C$2:$C$2047,'overall city offline'!$A$2:$A$2047,$A14,'overall city offline'!$B$2:$B$2047,'Food offline outside centre'!T$2))/(SUMIFS('overall city offline'!$J$2:$J$2047,'overall city offline'!$A$2:$A$2047,$A14,'overall city offline'!$B$2:$B$2047,T$2))</f>
        <v>1.1446131695414341</v>
      </c>
      <c r="U14" s="6">
        <f>(SUMIFS('overall city offline'!$J$2:$J$2047,'overall city offline'!$A$2:$A$2047,$A14,'overall city offline'!$B$2:$B$2047,U$3)*SUMIFS('overall city offline'!$C$2:$C$2047,'overall city offline'!$A$2:$A$2047,$A14,'overall city offline'!$B$2:$B$2047,'Food offline outside centre'!U$2))/(SUMIFS('overall city offline'!$J$2:$J$2047,'overall city offline'!$A$2:$A$2047,$A14,'overall city offline'!$B$2:$B$2047,U$2))</f>
        <v>1.1989362655268994</v>
      </c>
      <c r="V14" s="6">
        <f>(SUMIFS('overall city offline'!$J$2:$J$2047,'overall city offline'!$A$2:$A$2047,$A14,'overall city offline'!$B$2:$B$2047,V$3)*SUMIFS('overall city offline'!$C$2:$C$2047,'overall city offline'!$A$2:$A$2047,$A14,'overall city offline'!$B$2:$B$2047,'Food offline outside centre'!V$2))/(SUMIFS('overall city offline'!$J$2:$J$2047,'overall city offline'!$A$2:$A$2047,$A14,'overall city offline'!$B$2:$B$2047,V$2))</f>
        <v>1.1444757264362364</v>
      </c>
    </row>
    <row r="15" spans="1:64" x14ac:dyDescent="0.25">
      <c r="A15" s="5" t="s">
        <v>18</v>
      </c>
      <c r="B15" s="6">
        <f>(SUMIFS('overall city offline'!$J$2:$J$2047,'overall city offline'!$A$2:$A$2047,$A15,'overall city offline'!$B$2:$B$2047,B$3)*SUMIFS('overall city offline'!$C$2:$C$2047,'overall city offline'!$A$2:$A$2047,$A15,'overall city offline'!$B$2:$B$2047,B$3))/(SUMIFS('overall city offline'!$J$2:$J$2047,'overall city offline'!$A$2:$A$2047,$A15,'overall city offline'!$B$2:$B$2047,B$2))</f>
        <v>1.0049239053060128</v>
      </c>
      <c r="C15" s="6">
        <f>(SUMIFS('overall city offline'!$J$2:$J$2047,'overall city offline'!$A$2:$A$2047,$A15,'overall city offline'!$B$2:$B$2047,C$3)*SUMIFS('overall city offline'!$C$2:$C$2047,'overall city offline'!$A$2:$A$2047,$A15,'overall city offline'!$B$2:$B$2047,'Food offline outside centre'!C$2))/(SUMIFS('overall city offline'!$J$2:$J$2047,'overall city offline'!$A$2:$A$2047,$A15,'overall city offline'!$B$2:$B$2047,C$2))</f>
        <v>0.90456421528611464</v>
      </c>
      <c r="D15" s="6">
        <f>(SUMIFS('overall city offline'!$J$2:$J$2047,'overall city offline'!$A$2:$A$2047,$A15,'overall city offline'!$B$2:$B$2047,D$3)*SUMIFS('overall city offline'!$C$2:$C$2047,'overall city offline'!$A$2:$A$2047,$A15,'overall city offline'!$B$2:$B$2047,'Food offline outside centre'!D$2))/(SUMIFS('overall city offline'!$J$2:$J$2047,'overall city offline'!$A$2:$A$2047,$A15,'overall city offline'!$B$2:$B$2047,D$2))</f>
        <v>0.74559064007386733</v>
      </c>
      <c r="E15" s="6">
        <f>(SUMIFS('overall city offline'!$J$2:$J$2047,'overall city offline'!$A$2:$A$2047,$A15,'overall city offline'!$B$2:$B$2047,E$3)*SUMIFS('overall city offline'!$C$2:$C$2047,'overall city offline'!$A$2:$A$2047,$A15,'overall city offline'!$B$2:$B$2047,'Food offline outside centre'!E$2))/(SUMIFS('overall city offline'!$J$2:$J$2047,'overall city offline'!$A$2:$A$2047,$A15,'overall city offline'!$B$2:$B$2047,E$2))</f>
        <v>0.16427517415069545</v>
      </c>
      <c r="F15" s="6">
        <f>(SUMIFS('overall city offline'!$J$2:$J$2047,'overall city offline'!$A$2:$A$2047,$A15,'overall city offline'!$B$2:$B$2047,F$3)*SUMIFS('overall city offline'!$C$2:$C$2047,'overall city offline'!$A$2:$A$2047,$A15,'overall city offline'!$B$2:$B$2047,'Food offline outside centre'!F$2))/(SUMIFS('overall city offline'!$J$2:$J$2047,'overall city offline'!$A$2:$A$2047,$A15,'overall city offline'!$B$2:$B$2047,F$2))</f>
        <v>0.26408310407456848</v>
      </c>
      <c r="G15" s="6">
        <f>(SUMIFS('overall city offline'!$J$2:$J$2047,'overall city offline'!$A$2:$A$2047,$A15,'overall city offline'!$B$2:$B$2047,G$3)*SUMIFS('overall city offline'!$C$2:$C$2047,'overall city offline'!$A$2:$A$2047,$A15,'overall city offline'!$B$2:$B$2047,'Food offline outside centre'!G$2))/(SUMIFS('overall city offline'!$J$2:$J$2047,'overall city offline'!$A$2:$A$2047,$A15,'overall city offline'!$B$2:$B$2047,G$2))</f>
        <v>0.34964317196872385</v>
      </c>
      <c r="H15" s="6">
        <f>(SUMIFS('overall city offline'!$J$2:$J$2047,'overall city offline'!$A$2:$A$2047,$A15,'overall city offline'!$B$2:$B$2047,H$3)*SUMIFS('overall city offline'!$C$2:$C$2047,'overall city offline'!$A$2:$A$2047,$A15,'overall city offline'!$B$2:$B$2047,'Food offline outside centre'!H$2))/(SUMIFS('overall city offline'!$J$2:$J$2047,'overall city offline'!$A$2:$A$2047,$A15,'overall city offline'!$B$2:$B$2047,H$2))</f>
        <v>0.72049111094807439</v>
      </c>
      <c r="I15" s="6">
        <f>(SUMIFS('overall city offline'!$J$2:$J$2047,'overall city offline'!$A$2:$A$2047,$A15,'overall city offline'!$B$2:$B$2047,I$3)*SUMIFS('overall city offline'!$C$2:$C$2047,'overall city offline'!$A$2:$A$2047,$A15,'overall city offline'!$B$2:$B$2047,'Food offline outside centre'!I$2))/(SUMIFS('overall city offline'!$J$2:$J$2047,'overall city offline'!$A$2:$A$2047,$A15,'overall city offline'!$B$2:$B$2047,I$2))</f>
        <v>0.92725407646591107</v>
      </c>
      <c r="J15" s="6">
        <f>(SUMIFS('overall city offline'!$J$2:$J$2047,'overall city offline'!$A$2:$A$2047,$A15,'overall city offline'!$B$2:$B$2047,J$3)*SUMIFS('overall city offline'!$C$2:$C$2047,'overall city offline'!$A$2:$A$2047,$A15,'overall city offline'!$B$2:$B$2047,'Food offline outside centre'!J$2))/(SUMIFS('overall city offline'!$J$2:$J$2047,'overall city offline'!$A$2:$A$2047,$A15,'overall city offline'!$B$2:$B$2047,J$2))</f>
        <v>0.86477926950670592</v>
      </c>
      <c r="K15" s="6">
        <f>(SUMIFS('overall city offline'!$J$2:$J$2047,'overall city offline'!$A$2:$A$2047,$A15,'overall city offline'!$B$2:$B$2047,K$3)*SUMIFS('overall city offline'!$C$2:$C$2047,'overall city offline'!$A$2:$A$2047,$A15,'overall city offline'!$B$2:$B$2047,'Food offline outside centre'!K$2))/(SUMIFS('overall city offline'!$J$2:$J$2047,'overall city offline'!$A$2:$A$2047,$A15,'overall city offline'!$B$2:$B$2047,K$2))</f>
        <v>0.87070082296428297</v>
      </c>
      <c r="L15" s="6">
        <f>(SUMIFS('overall city offline'!$J$2:$J$2047,'overall city offline'!$A$2:$A$2047,$A15,'overall city offline'!$B$2:$B$2047,L$3)*SUMIFS('overall city offline'!$C$2:$C$2047,'overall city offline'!$A$2:$A$2047,$A15,'overall city offline'!$B$2:$B$2047,'Food offline outside centre'!L$2))/(SUMIFS('overall city offline'!$J$2:$J$2047,'overall city offline'!$A$2:$A$2047,$A15,'overall city offline'!$B$2:$B$2047,L$2))</f>
        <v>0.51735667704613142</v>
      </c>
      <c r="M15" s="6">
        <f>(SUMIFS('overall city offline'!$J$2:$J$2047,'overall city offline'!$A$2:$A$2047,$A15,'overall city offline'!$B$2:$B$2047,M$3)*SUMIFS('overall city offline'!$C$2:$C$2047,'overall city offline'!$A$2:$A$2047,$A15,'overall city offline'!$B$2:$B$2047,'Food offline outside centre'!M$2))/(SUMIFS('overall city offline'!$J$2:$J$2047,'overall city offline'!$A$2:$A$2047,$A15,'overall city offline'!$B$2:$B$2047,M$2))</f>
        <v>0.54019309443227759</v>
      </c>
      <c r="N15" s="6">
        <f>(SUMIFS('overall city offline'!$J$2:$J$2047,'overall city offline'!$A$2:$A$2047,$A15,'overall city offline'!$B$2:$B$2047,N$3)*SUMIFS('overall city offline'!$C$2:$C$2047,'overall city offline'!$A$2:$A$2047,$A15,'overall city offline'!$B$2:$B$2047,'Food offline outside centre'!N$2))/(SUMIFS('overall city offline'!$J$2:$J$2047,'overall city offline'!$A$2:$A$2047,$A15,'overall city offline'!$B$2:$B$2047,N$2))</f>
        <v>0.39839247374866099</v>
      </c>
      <c r="O15" s="6">
        <f>(SUMIFS('overall city offline'!$J$2:$J$2047,'overall city offline'!$A$2:$A$2047,$A15,'overall city offline'!$B$2:$B$2047,O$3)*SUMIFS('overall city offline'!$C$2:$C$2047,'overall city offline'!$A$2:$A$2047,$A15,'overall city offline'!$B$2:$B$2047,'Food offline outside centre'!O$2))/(SUMIFS('overall city offline'!$J$2:$J$2047,'overall city offline'!$A$2:$A$2047,$A15,'overall city offline'!$B$2:$B$2047,O$2))</f>
        <v>0.3633454607682351</v>
      </c>
      <c r="P15" s="6">
        <f>(SUMIFS('overall city offline'!$J$2:$J$2047,'overall city offline'!$A$2:$A$2047,$A15,'overall city offline'!$B$2:$B$2047,P$3)*SUMIFS('overall city offline'!$C$2:$C$2047,'overall city offline'!$A$2:$A$2047,$A15,'overall city offline'!$B$2:$B$2047,'Food offline outside centre'!P$2))/(SUMIFS('overall city offline'!$J$2:$J$2047,'overall city offline'!$A$2:$A$2047,$A15,'overall city offline'!$B$2:$B$2047,P$2))</f>
        <v>0.43997296671662378</v>
      </c>
      <c r="Q15" s="6">
        <f>(SUMIFS('overall city offline'!$J$2:$J$2047,'overall city offline'!$A$2:$A$2047,$A15,'overall city offline'!$B$2:$B$2047,Q$3)*SUMIFS('overall city offline'!$C$2:$C$2047,'overall city offline'!$A$2:$A$2047,$A15,'overall city offline'!$B$2:$B$2047,'Food offline outside centre'!Q$2))/(SUMIFS('overall city offline'!$J$2:$J$2047,'overall city offline'!$A$2:$A$2047,$A15,'overall city offline'!$B$2:$B$2047,Q$2))</f>
        <v>0.59346137419381861</v>
      </c>
      <c r="R15" s="6">
        <f>(SUMIFS('overall city offline'!$J$2:$J$2047,'overall city offline'!$A$2:$A$2047,$A15,'overall city offline'!$B$2:$B$2047,R$3)*SUMIFS('overall city offline'!$C$2:$C$2047,'overall city offline'!$A$2:$A$2047,$A15,'overall city offline'!$B$2:$B$2047,'Food offline outside centre'!R$2))/(SUMIFS('overall city offline'!$J$2:$J$2047,'overall city offline'!$A$2:$A$2047,$A15,'overall city offline'!$B$2:$B$2047,R$2))</f>
        <v>0.8177020996441543</v>
      </c>
      <c r="S15" s="6">
        <f>(SUMIFS('overall city offline'!$J$2:$J$2047,'overall city offline'!$A$2:$A$2047,$A15,'overall city offline'!$B$2:$B$2047,S$3)*SUMIFS('overall city offline'!$C$2:$C$2047,'overall city offline'!$A$2:$A$2047,$A15,'overall city offline'!$B$2:$B$2047,'Food offline outside centre'!S$2))/(SUMIFS('overall city offline'!$J$2:$J$2047,'overall city offline'!$A$2:$A$2047,$A15,'overall city offline'!$B$2:$B$2047,S$2))</f>
        <v>0.89704106902596537</v>
      </c>
      <c r="T15" s="6">
        <f>(SUMIFS('overall city offline'!$J$2:$J$2047,'overall city offline'!$A$2:$A$2047,$A15,'overall city offline'!$B$2:$B$2047,T$3)*SUMIFS('overall city offline'!$C$2:$C$2047,'overall city offline'!$A$2:$A$2047,$A15,'overall city offline'!$B$2:$B$2047,'Food offline outside centre'!T$2))/(SUMIFS('overall city offline'!$J$2:$J$2047,'overall city offline'!$A$2:$A$2047,$A15,'overall city offline'!$B$2:$B$2047,T$2))</f>
        <v>0.99823512951770588</v>
      </c>
      <c r="U15" s="6">
        <f>(SUMIFS('overall city offline'!$J$2:$J$2047,'overall city offline'!$A$2:$A$2047,$A15,'overall city offline'!$B$2:$B$2047,U$3)*SUMIFS('overall city offline'!$C$2:$C$2047,'overall city offline'!$A$2:$A$2047,$A15,'overall city offline'!$B$2:$B$2047,'Food offline outside centre'!U$2))/(SUMIFS('overall city offline'!$J$2:$J$2047,'overall city offline'!$A$2:$A$2047,$A15,'overall city offline'!$B$2:$B$2047,U$2))</f>
        <v>1.098594869589353</v>
      </c>
      <c r="V15" s="6">
        <f>(SUMIFS('overall city offline'!$J$2:$J$2047,'overall city offline'!$A$2:$A$2047,$A15,'overall city offline'!$B$2:$B$2047,V$3)*SUMIFS('overall city offline'!$C$2:$C$2047,'overall city offline'!$A$2:$A$2047,$A15,'overall city offline'!$B$2:$B$2047,'Food offline outside centre'!V$2))/(SUMIFS('overall city offline'!$J$2:$J$2047,'overall city offline'!$A$2:$A$2047,$A15,'overall city offline'!$B$2:$B$2047,V$2))</f>
        <v>1.0616475906351794</v>
      </c>
    </row>
    <row r="16" spans="1:64" x14ac:dyDescent="0.25">
      <c r="A16" s="5" t="s">
        <v>19</v>
      </c>
      <c r="B16" s="6">
        <f>(SUMIFS('overall city offline'!$J$2:$J$2047,'overall city offline'!$A$2:$A$2047,$A16,'overall city offline'!$B$2:$B$2047,B$3)*SUMIFS('overall city offline'!$C$2:$C$2047,'overall city offline'!$A$2:$A$2047,$A16,'overall city offline'!$B$2:$B$2047,B$3))/(SUMIFS('overall city offline'!$J$2:$J$2047,'overall city offline'!$A$2:$A$2047,$A16,'overall city offline'!$B$2:$B$2047,B$2))</f>
        <v>1.0331301189274218</v>
      </c>
      <c r="C16" s="6">
        <f>(SUMIFS('overall city offline'!$J$2:$J$2047,'overall city offline'!$A$2:$A$2047,$A16,'overall city offline'!$B$2:$B$2047,C$3)*SUMIFS('overall city offline'!$C$2:$C$2047,'overall city offline'!$A$2:$A$2047,$A16,'overall city offline'!$B$2:$B$2047,'Food offline outside centre'!C$2))/(SUMIFS('overall city offline'!$J$2:$J$2047,'overall city offline'!$A$2:$A$2047,$A16,'overall city offline'!$B$2:$B$2047,C$2))</f>
        <v>0.97572983678704983</v>
      </c>
      <c r="D16" s="6">
        <f>(SUMIFS('overall city offline'!$J$2:$J$2047,'overall city offline'!$A$2:$A$2047,$A16,'overall city offline'!$B$2:$B$2047,D$3)*SUMIFS('overall city offline'!$C$2:$C$2047,'overall city offline'!$A$2:$A$2047,$A16,'overall city offline'!$B$2:$B$2047,'Food offline outside centre'!D$2))/(SUMIFS('overall city offline'!$J$2:$J$2047,'overall city offline'!$A$2:$A$2047,$A16,'overall city offline'!$B$2:$B$2047,D$2))</f>
        <v>0.84020405109529994</v>
      </c>
      <c r="E16" s="6">
        <f>(SUMIFS('overall city offline'!$J$2:$J$2047,'overall city offline'!$A$2:$A$2047,$A16,'overall city offline'!$B$2:$B$2047,E$3)*SUMIFS('overall city offline'!$C$2:$C$2047,'overall city offline'!$A$2:$A$2047,$A16,'overall city offline'!$B$2:$B$2047,'Food offline outside centre'!E$2))/(SUMIFS('overall city offline'!$J$2:$J$2047,'overall city offline'!$A$2:$A$2047,$A16,'overall city offline'!$B$2:$B$2047,E$2))</f>
        <v>0.23870063604779607</v>
      </c>
      <c r="F16" s="6">
        <f>(SUMIFS('overall city offline'!$J$2:$J$2047,'overall city offline'!$A$2:$A$2047,$A16,'overall city offline'!$B$2:$B$2047,F$3)*SUMIFS('overall city offline'!$C$2:$C$2047,'overall city offline'!$A$2:$A$2047,$A16,'overall city offline'!$B$2:$B$2047,'Food offline outside centre'!F$2))/(SUMIFS('overall city offline'!$J$2:$J$2047,'overall city offline'!$A$2:$A$2047,$A16,'overall city offline'!$B$2:$B$2047,F$2))</f>
        <v>0.35915177364295015</v>
      </c>
      <c r="G16" s="6">
        <f>(SUMIFS('overall city offline'!$J$2:$J$2047,'overall city offline'!$A$2:$A$2047,$A16,'overall city offline'!$B$2:$B$2047,G$3)*SUMIFS('overall city offline'!$C$2:$C$2047,'overall city offline'!$A$2:$A$2047,$A16,'overall city offline'!$B$2:$B$2047,'Food offline outside centre'!G$2))/(SUMIFS('overall city offline'!$J$2:$J$2047,'overall city offline'!$A$2:$A$2047,$A16,'overall city offline'!$B$2:$B$2047,G$2))</f>
        <v>0.62239278505574025</v>
      </c>
      <c r="H16" s="6">
        <f>(SUMIFS('overall city offline'!$J$2:$J$2047,'overall city offline'!$A$2:$A$2047,$A16,'overall city offline'!$B$2:$B$2047,H$3)*SUMIFS('overall city offline'!$C$2:$C$2047,'overall city offline'!$A$2:$A$2047,$A16,'overall city offline'!$B$2:$B$2047,'Food offline outside centre'!H$2))/(SUMIFS('overall city offline'!$J$2:$J$2047,'overall city offline'!$A$2:$A$2047,$A16,'overall city offline'!$B$2:$B$2047,H$2))</f>
        <v>1.0393023679097815</v>
      </c>
      <c r="I16" s="6">
        <f>(SUMIFS('overall city offline'!$J$2:$J$2047,'overall city offline'!$A$2:$A$2047,$A16,'overall city offline'!$B$2:$B$2047,I$3)*SUMIFS('overall city offline'!$C$2:$C$2047,'overall city offline'!$A$2:$A$2047,$A16,'overall city offline'!$B$2:$B$2047,'Food offline outside centre'!I$2))/(SUMIFS('overall city offline'!$J$2:$J$2047,'overall city offline'!$A$2:$A$2047,$A16,'overall city offline'!$B$2:$B$2047,I$2))</f>
        <v>1.2273752330118979</v>
      </c>
      <c r="J16" s="6">
        <f>(SUMIFS('overall city offline'!$J$2:$J$2047,'overall city offline'!$A$2:$A$2047,$A16,'overall city offline'!$B$2:$B$2047,J$3)*SUMIFS('overall city offline'!$C$2:$C$2047,'overall city offline'!$A$2:$A$2047,$A16,'overall city offline'!$B$2:$B$2047,'Food offline outside centre'!J$2))/(SUMIFS('overall city offline'!$J$2:$J$2047,'overall city offline'!$A$2:$A$2047,$A16,'overall city offline'!$B$2:$B$2047,J$2))</f>
        <v>1.0578831584174362</v>
      </c>
      <c r="K16" s="6">
        <f>(SUMIFS('overall city offline'!$J$2:$J$2047,'overall city offline'!$A$2:$A$2047,$A16,'overall city offline'!$B$2:$B$2047,K$3)*SUMIFS('overall city offline'!$C$2:$C$2047,'overall city offline'!$A$2:$A$2047,$A16,'overall city offline'!$B$2:$B$2047,'Food offline outside centre'!K$2))/(SUMIFS('overall city offline'!$J$2:$J$2047,'overall city offline'!$A$2:$A$2047,$A16,'overall city offline'!$B$2:$B$2047,K$2))</f>
        <v>0.95211002144558021</v>
      </c>
      <c r="L16" s="6">
        <f>(SUMIFS('overall city offline'!$J$2:$J$2047,'overall city offline'!$A$2:$A$2047,$A16,'overall city offline'!$B$2:$B$2047,L$3)*SUMIFS('overall city offline'!$C$2:$C$2047,'overall city offline'!$A$2:$A$2047,$A16,'overall city offline'!$B$2:$B$2047,'Food offline outside centre'!L$2))/(SUMIFS('overall city offline'!$J$2:$J$2047,'overall city offline'!$A$2:$A$2047,$A16,'overall city offline'!$B$2:$B$2047,L$2))</f>
        <v>0.80992529860861617</v>
      </c>
      <c r="M16" s="6">
        <f>(SUMIFS('overall city offline'!$J$2:$J$2047,'overall city offline'!$A$2:$A$2047,$A16,'overall city offline'!$B$2:$B$2047,M$3)*SUMIFS('overall city offline'!$C$2:$C$2047,'overall city offline'!$A$2:$A$2047,$A16,'overall city offline'!$B$2:$B$2047,'Food offline outside centre'!M$2))/(SUMIFS('overall city offline'!$J$2:$J$2047,'overall city offline'!$A$2:$A$2047,$A16,'overall city offline'!$B$2:$B$2047,M$2))</f>
        <v>0.61605331076377712</v>
      </c>
      <c r="N16" s="6">
        <f>(SUMIFS('overall city offline'!$J$2:$J$2047,'overall city offline'!$A$2:$A$2047,$A16,'overall city offline'!$B$2:$B$2047,N$3)*SUMIFS('overall city offline'!$C$2:$C$2047,'overall city offline'!$A$2:$A$2047,$A16,'overall city offline'!$B$2:$B$2047,'Food offline outside centre'!N$2))/(SUMIFS('overall city offline'!$J$2:$J$2047,'overall city offline'!$A$2:$A$2047,$A16,'overall city offline'!$B$2:$B$2047,N$2))</f>
        <v>0.74352121688110095</v>
      </c>
      <c r="O16" s="6">
        <f>(SUMIFS('overall city offline'!$J$2:$J$2047,'overall city offline'!$A$2:$A$2047,$A16,'overall city offline'!$B$2:$B$2047,O$3)*SUMIFS('overall city offline'!$C$2:$C$2047,'overall city offline'!$A$2:$A$2047,$A16,'overall city offline'!$B$2:$B$2047,'Food offline outside centre'!O$2))/(SUMIFS('overall city offline'!$J$2:$J$2047,'overall city offline'!$A$2:$A$2047,$A16,'overall city offline'!$B$2:$B$2047,O$2))</f>
        <v>0.68444614533837511</v>
      </c>
      <c r="P16" s="6">
        <f>(SUMIFS('overall city offline'!$J$2:$J$2047,'overall city offline'!$A$2:$A$2047,$A16,'overall city offline'!$B$2:$B$2047,P$3)*SUMIFS('overall city offline'!$C$2:$C$2047,'overall city offline'!$A$2:$A$2047,$A16,'overall city offline'!$B$2:$B$2047,'Food offline outside centre'!P$2))/(SUMIFS('overall city offline'!$J$2:$J$2047,'overall city offline'!$A$2:$A$2047,$A16,'overall city offline'!$B$2:$B$2047,P$2))</f>
        <v>0.78699588528532327</v>
      </c>
      <c r="Q16" s="6">
        <f>(SUMIFS('overall city offline'!$J$2:$J$2047,'overall city offline'!$A$2:$A$2047,$A16,'overall city offline'!$B$2:$B$2047,Q$3)*SUMIFS('overall city offline'!$C$2:$C$2047,'overall city offline'!$A$2:$A$2047,$A16,'overall city offline'!$B$2:$B$2047,'Food offline outside centre'!Q$2))/(SUMIFS('overall city offline'!$J$2:$J$2047,'overall city offline'!$A$2:$A$2047,$A16,'overall city offline'!$B$2:$B$2047,Q$2))</f>
        <v>0.83483117883129632</v>
      </c>
      <c r="R16" s="6">
        <f>(SUMIFS('overall city offline'!$J$2:$J$2047,'overall city offline'!$A$2:$A$2047,$A16,'overall city offline'!$B$2:$B$2047,R$3)*SUMIFS('overall city offline'!$C$2:$C$2047,'overall city offline'!$A$2:$A$2047,$A16,'overall city offline'!$B$2:$B$2047,'Food offline outside centre'!R$2))/(SUMIFS('overall city offline'!$J$2:$J$2047,'overall city offline'!$A$2:$A$2047,$A16,'overall city offline'!$B$2:$B$2047,R$2))</f>
        <v>1.0227991925327757</v>
      </c>
      <c r="S16" s="6">
        <f>(SUMIFS('overall city offline'!$J$2:$J$2047,'overall city offline'!$A$2:$A$2047,$A16,'overall city offline'!$B$2:$B$2047,S$3)*SUMIFS('overall city offline'!$C$2:$C$2047,'overall city offline'!$A$2:$A$2047,$A16,'overall city offline'!$B$2:$B$2047,'Food offline outside centre'!S$2))/(SUMIFS('overall city offline'!$J$2:$J$2047,'overall city offline'!$A$2:$A$2047,$A16,'overall city offline'!$B$2:$B$2047,S$2))</f>
        <v>1.2346457135674587</v>
      </c>
      <c r="T16" s="6">
        <f>(SUMIFS('overall city offline'!$J$2:$J$2047,'overall city offline'!$A$2:$A$2047,$A16,'overall city offline'!$B$2:$B$2047,T$3)*SUMIFS('overall city offline'!$C$2:$C$2047,'overall city offline'!$A$2:$A$2047,$A16,'overall city offline'!$B$2:$B$2047,'Food offline outside centre'!T$2))/(SUMIFS('overall city offline'!$J$2:$J$2047,'overall city offline'!$A$2:$A$2047,$A16,'overall city offline'!$B$2:$B$2047,T$2))</f>
        <v>1.1882929047599287</v>
      </c>
      <c r="U16" s="6">
        <f>(SUMIFS('overall city offline'!$J$2:$J$2047,'overall city offline'!$A$2:$A$2047,$A16,'overall city offline'!$B$2:$B$2047,U$3)*SUMIFS('overall city offline'!$C$2:$C$2047,'overall city offline'!$A$2:$A$2047,$A16,'overall city offline'!$B$2:$B$2047,'Food offline outside centre'!U$2))/(SUMIFS('overall city offline'!$J$2:$J$2047,'overall city offline'!$A$2:$A$2047,$A16,'overall city offline'!$B$2:$B$2047,U$2))</f>
        <v>1.366573840372548</v>
      </c>
      <c r="V16" s="6">
        <f>(SUMIFS('overall city offline'!$J$2:$J$2047,'overall city offline'!$A$2:$A$2047,$A16,'overall city offline'!$B$2:$B$2047,V$3)*SUMIFS('overall city offline'!$C$2:$C$2047,'overall city offline'!$A$2:$A$2047,$A16,'overall city offline'!$B$2:$B$2047,'Food offline outside centre'!V$2))/(SUMIFS('overall city offline'!$J$2:$J$2047,'overall city offline'!$A$2:$A$2047,$A16,'overall city offline'!$B$2:$B$2047,V$2))</f>
        <v>1.2152599258869352</v>
      </c>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row>
    <row r="17" spans="1:63" x14ac:dyDescent="0.25">
      <c r="A17" s="5" t="s">
        <v>20</v>
      </c>
      <c r="B17" s="6">
        <f>(SUMIFS('overall city offline'!$J$2:$J$2047,'overall city offline'!$A$2:$A$2047,$A17,'overall city offline'!$B$2:$B$2047,B$3)*SUMIFS('overall city offline'!$C$2:$C$2047,'overall city offline'!$A$2:$A$2047,$A17,'overall city offline'!$B$2:$B$2047,B$3))/(SUMIFS('overall city offline'!$J$2:$J$2047,'overall city offline'!$A$2:$A$2047,$A17,'overall city offline'!$B$2:$B$2047,B$2))</f>
        <v>0.98306120206967829</v>
      </c>
      <c r="C17" s="6">
        <f>(SUMIFS('overall city offline'!$J$2:$J$2047,'overall city offline'!$A$2:$A$2047,$A17,'overall city offline'!$B$2:$B$2047,C$3)*SUMIFS('overall city offline'!$C$2:$C$2047,'overall city offline'!$A$2:$A$2047,$A17,'overall city offline'!$B$2:$B$2047,'Food offline outside centre'!C$2))/(SUMIFS('overall city offline'!$J$2:$J$2047,'overall city offline'!$A$2:$A$2047,$A17,'overall city offline'!$B$2:$B$2047,C$2))</f>
        <v>0.87842120523622869</v>
      </c>
      <c r="D17" s="6">
        <f>(SUMIFS('overall city offline'!$J$2:$J$2047,'overall city offline'!$A$2:$A$2047,$A17,'overall city offline'!$B$2:$B$2047,D$3)*SUMIFS('overall city offline'!$C$2:$C$2047,'overall city offline'!$A$2:$A$2047,$A17,'overall city offline'!$B$2:$B$2047,'Food offline outside centre'!D$2))/(SUMIFS('overall city offline'!$J$2:$J$2047,'overall city offline'!$A$2:$A$2047,$A17,'overall city offline'!$B$2:$B$2047,D$2))</f>
        <v>0.6765386519900719</v>
      </c>
      <c r="E17" s="6">
        <f>(SUMIFS('overall city offline'!$J$2:$J$2047,'overall city offline'!$A$2:$A$2047,$A17,'overall city offline'!$B$2:$B$2047,E$3)*SUMIFS('overall city offline'!$C$2:$C$2047,'overall city offline'!$A$2:$A$2047,$A17,'overall city offline'!$B$2:$B$2047,'Food offline outside centre'!E$2))/(SUMIFS('overall city offline'!$J$2:$J$2047,'overall city offline'!$A$2:$A$2047,$A17,'overall city offline'!$B$2:$B$2047,E$2))</f>
        <v>0.10308607651996943</v>
      </c>
      <c r="F17" s="6">
        <f>(SUMIFS('overall city offline'!$J$2:$J$2047,'overall city offline'!$A$2:$A$2047,$A17,'overall city offline'!$B$2:$B$2047,F$3)*SUMIFS('overall city offline'!$C$2:$C$2047,'overall city offline'!$A$2:$A$2047,$A17,'overall city offline'!$B$2:$B$2047,'Food offline outside centre'!F$2))/(SUMIFS('overall city offline'!$J$2:$J$2047,'overall city offline'!$A$2:$A$2047,$A17,'overall city offline'!$B$2:$B$2047,F$2))</f>
        <v>0.16777235370703833</v>
      </c>
      <c r="G17" s="6">
        <f>(SUMIFS('overall city offline'!$J$2:$J$2047,'overall city offline'!$A$2:$A$2047,$A17,'overall city offline'!$B$2:$B$2047,G$3)*SUMIFS('overall city offline'!$C$2:$C$2047,'overall city offline'!$A$2:$A$2047,$A17,'overall city offline'!$B$2:$B$2047,'Food offline outside centre'!G$2))/(SUMIFS('overall city offline'!$J$2:$J$2047,'overall city offline'!$A$2:$A$2047,$A17,'overall city offline'!$B$2:$B$2047,G$2))</f>
        <v>0.26123654463130647</v>
      </c>
      <c r="H17" s="6">
        <f>(SUMIFS('overall city offline'!$J$2:$J$2047,'overall city offline'!$A$2:$A$2047,$A17,'overall city offline'!$B$2:$B$2047,H$3)*SUMIFS('overall city offline'!$C$2:$C$2047,'overall city offline'!$A$2:$A$2047,$A17,'overall city offline'!$B$2:$B$2047,'Food offline outside centre'!H$2))/(SUMIFS('overall city offline'!$J$2:$J$2047,'overall city offline'!$A$2:$A$2047,$A17,'overall city offline'!$B$2:$B$2047,H$2))</f>
        <v>0.60522657417020376</v>
      </c>
      <c r="I17" s="6">
        <f>(SUMIFS('overall city offline'!$J$2:$J$2047,'overall city offline'!$A$2:$A$2047,$A17,'overall city offline'!$B$2:$B$2047,I$3)*SUMIFS('overall city offline'!$C$2:$C$2047,'overall city offline'!$A$2:$A$2047,$A17,'overall city offline'!$B$2:$B$2047,'Food offline outside centre'!I$2))/(SUMIFS('overall city offline'!$J$2:$J$2047,'overall city offline'!$A$2:$A$2047,$A17,'overall city offline'!$B$2:$B$2047,I$2))</f>
        <v>0.82570418045931981</v>
      </c>
      <c r="J17" s="6">
        <f>(SUMIFS('overall city offline'!$J$2:$J$2047,'overall city offline'!$A$2:$A$2047,$A17,'overall city offline'!$B$2:$B$2047,J$3)*SUMIFS('overall city offline'!$C$2:$C$2047,'overall city offline'!$A$2:$A$2047,$A17,'overall city offline'!$B$2:$B$2047,'Food offline outside centre'!J$2))/(SUMIFS('overall city offline'!$J$2:$J$2047,'overall city offline'!$A$2:$A$2047,$A17,'overall city offline'!$B$2:$B$2047,J$2))</f>
        <v>0.84216430977235712</v>
      </c>
      <c r="K17" s="6">
        <f>(SUMIFS('overall city offline'!$J$2:$J$2047,'overall city offline'!$A$2:$A$2047,$A17,'overall city offline'!$B$2:$B$2047,K$3)*SUMIFS('overall city offline'!$C$2:$C$2047,'overall city offline'!$A$2:$A$2047,$A17,'overall city offline'!$B$2:$B$2047,'Food offline outside centre'!K$2))/(SUMIFS('overall city offline'!$J$2:$J$2047,'overall city offline'!$A$2:$A$2047,$A17,'overall city offline'!$B$2:$B$2047,K$2))</f>
        <v>0.83930205844596506</v>
      </c>
      <c r="L17" s="6">
        <f>(SUMIFS('overall city offline'!$J$2:$J$2047,'overall city offline'!$A$2:$A$2047,$A17,'overall city offline'!$B$2:$B$2047,L$3)*SUMIFS('overall city offline'!$C$2:$C$2047,'overall city offline'!$A$2:$A$2047,$A17,'overall city offline'!$B$2:$B$2047,'Food offline outside centre'!L$2))/(SUMIFS('overall city offline'!$J$2:$J$2047,'overall city offline'!$A$2:$A$2047,$A17,'overall city offline'!$B$2:$B$2047,L$2))</f>
        <v>0.49771961354797017</v>
      </c>
      <c r="M17" s="6">
        <f>(SUMIFS('overall city offline'!$J$2:$J$2047,'overall city offline'!$A$2:$A$2047,$A17,'overall city offline'!$B$2:$B$2047,M$3)*SUMIFS('overall city offline'!$C$2:$C$2047,'overall city offline'!$A$2:$A$2047,$A17,'overall city offline'!$B$2:$B$2047,'Food offline outside centre'!M$2))/(SUMIFS('overall city offline'!$J$2:$J$2047,'overall city offline'!$A$2:$A$2047,$A17,'overall city offline'!$B$2:$B$2047,M$2))</f>
        <v>0.76306674644312489</v>
      </c>
      <c r="N17" s="6">
        <f>(SUMIFS('overall city offline'!$J$2:$J$2047,'overall city offline'!$A$2:$A$2047,$A17,'overall city offline'!$B$2:$B$2047,N$3)*SUMIFS('overall city offline'!$C$2:$C$2047,'overall city offline'!$A$2:$A$2047,$A17,'overall city offline'!$B$2:$B$2047,'Food offline outside centre'!N$2))/(SUMIFS('overall city offline'!$J$2:$J$2047,'overall city offline'!$A$2:$A$2047,$A17,'overall city offline'!$B$2:$B$2047,N$2))</f>
        <v>0.28216921713830451</v>
      </c>
      <c r="O17" s="6">
        <f>(SUMIFS('overall city offline'!$J$2:$J$2047,'overall city offline'!$A$2:$A$2047,$A17,'overall city offline'!$B$2:$B$2047,O$3)*SUMIFS('overall city offline'!$C$2:$C$2047,'overall city offline'!$A$2:$A$2047,$A17,'overall city offline'!$B$2:$B$2047,'Food offline outside centre'!O$2))/(SUMIFS('overall city offline'!$J$2:$J$2047,'overall city offline'!$A$2:$A$2047,$A17,'overall city offline'!$B$2:$B$2047,O$2))</f>
        <v>0.2786446047185987</v>
      </c>
      <c r="P17" s="6">
        <f>(SUMIFS('overall city offline'!$J$2:$J$2047,'overall city offline'!$A$2:$A$2047,$A17,'overall city offline'!$B$2:$B$2047,P$3)*SUMIFS('overall city offline'!$C$2:$C$2047,'overall city offline'!$A$2:$A$2047,$A17,'overall city offline'!$B$2:$B$2047,'Food offline outside centre'!P$2))/(SUMIFS('overall city offline'!$J$2:$J$2047,'overall city offline'!$A$2:$A$2047,$A17,'overall city offline'!$B$2:$B$2047,P$2))</f>
        <v>0.32799541153458067</v>
      </c>
      <c r="Q17" s="6">
        <f>(SUMIFS('overall city offline'!$J$2:$J$2047,'overall city offline'!$A$2:$A$2047,$A17,'overall city offline'!$B$2:$B$2047,Q$3)*SUMIFS('overall city offline'!$C$2:$C$2047,'overall city offline'!$A$2:$A$2047,$A17,'overall city offline'!$B$2:$B$2047,'Food offline outside centre'!Q$2))/(SUMIFS('overall city offline'!$J$2:$J$2047,'overall city offline'!$A$2:$A$2047,$A17,'overall city offline'!$B$2:$B$2047,Q$2))</f>
        <v>0.49099108236198163</v>
      </c>
      <c r="R17" s="6">
        <f>(SUMIFS('overall city offline'!$J$2:$J$2047,'overall city offline'!$A$2:$A$2047,$A17,'overall city offline'!$B$2:$B$2047,R$3)*SUMIFS('overall city offline'!$C$2:$C$2047,'overall city offline'!$A$2:$A$2047,$A17,'overall city offline'!$B$2:$B$2047,'Food offline outside centre'!R$2))/(SUMIFS('overall city offline'!$J$2:$J$2047,'overall city offline'!$A$2:$A$2047,$A17,'overall city offline'!$B$2:$B$2047,R$2))</f>
        <v>0.78578046578974925</v>
      </c>
      <c r="S17" s="6">
        <f>(SUMIFS('overall city offline'!$J$2:$J$2047,'overall city offline'!$A$2:$A$2047,$A17,'overall city offline'!$B$2:$B$2047,S$3)*SUMIFS('overall city offline'!$C$2:$C$2047,'overall city offline'!$A$2:$A$2047,$A17,'overall city offline'!$B$2:$B$2047,'Food offline outside centre'!S$2))/(SUMIFS('overall city offline'!$J$2:$J$2047,'overall city offline'!$A$2:$A$2047,$A17,'overall city offline'!$B$2:$B$2047,S$2))</f>
        <v>0.8936316799116949</v>
      </c>
      <c r="T17" s="6">
        <f>(SUMIFS('overall city offline'!$J$2:$J$2047,'overall city offline'!$A$2:$A$2047,$A17,'overall city offline'!$B$2:$B$2047,T$3)*SUMIFS('overall city offline'!$C$2:$C$2047,'overall city offline'!$A$2:$A$2047,$A17,'overall city offline'!$B$2:$B$2047,'Food offline outside centre'!T$2))/(SUMIFS('overall city offline'!$J$2:$J$2047,'overall city offline'!$A$2:$A$2047,$A17,'overall city offline'!$B$2:$B$2047,T$2))</f>
        <v>1.0119858985143706</v>
      </c>
      <c r="U17" s="6">
        <f>(SUMIFS('overall city offline'!$J$2:$J$2047,'overall city offline'!$A$2:$A$2047,$A17,'overall city offline'!$B$2:$B$2047,U$3)*SUMIFS('overall city offline'!$C$2:$C$2047,'overall city offline'!$A$2:$A$2047,$A17,'overall city offline'!$B$2:$B$2047,'Food offline outside centre'!U$2))/(SUMIFS('overall city offline'!$J$2:$J$2047,'overall city offline'!$A$2:$A$2047,$A17,'overall city offline'!$B$2:$B$2047,U$2))</f>
        <v>1.0413488636866044</v>
      </c>
      <c r="V17" s="6">
        <f>(SUMIFS('overall city offline'!$J$2:$J$2047,'overall city offline'!$A$2:$A$2047,$A17,'overall city offline'!$B$2:$B$2047,V$3)*SUMIFS('overall city offline'!$C$2:$C$2047,'overall city offline'!$A$2:$A$2047,$A17,'overall city offline'!$B$2:$B$2047,'Food offline outside centre'!V$2))/(SUMIFS('overall city offline'!$J$2:$J$2047,'overall city offline'!$A$2:$A$2047,$A17,'overall city offline'!$B$2:$B$2047,V$2))</f>
        <v>1.0575922649864602</v>
      </c>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row>
    <row r="18" spans="1:63" x14ac:dyDescent="0.25">
      <c r="A18" s="5" t="s">
        <v>21</v>
      </c>
      <c r="B18" s="6">
        <f>(SUMIFS('overall city offline'!$J$2:$J$2047,'overall city offline'!$A$2:$A$2047,$A18,'overall city offline'!$B$2:$B$2047,B$3)*SUMIFS('overall city offline'!$C$2:$C$2047,'overall city offline'!$A$2:$A$2047,$A18,'overall city offline'!$B$2:$B$2047,B$3))/(SUMIFS('overall city offline'!$J$2:$J$2047,'overall city offline'!$A$2:$A$2047,$A18,'overall city offline'!$B$2:$B$2047,B$2))</f>
        <v>1.0117133382766053</v>
      </c>
      <c r="C18" s="6">
        <f>(SUMIFS('overall city offline'!$J$2:$J$2047,'overall city offline'!$A$2:$A$2047,$A18,'overall city offline'!$B$2:$B$2047,C$3)*SUMIFS('overall city offline'!$C$2:$C$2047,'overall city offline'!$A$2:$A$2047,$A18,'overall city offline'!$B$2:$B$2047,'Food offline outside centre'!C$2))/(SUMIFS('overall city offline'!$J$2:$J$2047,'overall city offline'!$A$2:$A$2047,$A18,'overall city offline'!$B$2:$B$2047,C$2))</f>
        <v>0.86474397631546474</v>
      </c>
      <c r="D18" s="6">
        <f>(SUMIFS('overall city offline'!$J$2:$J$2047,'overall city offline'!$A$2:$A$2047,$A18,'overall city offline'!$B$2:$B$2047,D$3)*SUMIFS('overall city offline'!$C$2:$C$2047,'overall city offline'!$A$2:$A$2047,$A18,'overall city offline'!$B$2:$B$2047,'Food offline outside centre'!D$2))/(SUMIFS('overall city offline'!$J$2:$J$2047,'overall city offline'!$A$2:$A$2047,$A18,'overall city offline'!$B$2:$B$2047,D$2))</f>
        <v>0.74824615296914465</v>
      </c>
      <c r="E18" s="6">
        <f>(SUMIFS('overall city offline'!$J$2:$J$2047,'overall city offline'!$A$2:$A$2047,$A18,'overall city offline'!$B$2:$B$2047,E$3)*SUMIFS('overall city offline'!$C$2:$C$2047,'overall city offline'!$A$2:$A$2047,$A18,'overall city offline'!$B$2:$B$2047,'Food offline outside centre'!E$2))/(SUMIFS('overall city offline'!$J$2:$J$2047,'overall city offline'!$A$2:$A$2047,$A18,'overall city offline'!$B$2:$B$2047,E$2))</f>
        <v>0.11496137823905901</v>
      </c>
      <c r="F18" s="6">
        <f>(SUMIFS('overall city offline'!$J$2:$J$2047,'overall city offline'!$A$2:$A$2047,$A18,'overall city offline'!$B$2:$B$2047,F$3)*SUMIFS('overall city offline'!$C$2:$C$2047,'overall city offline'!$A$2:$A$2047,$A18,'overall city offline'!$B$2:$B$2047,'Food offline outside centre'!F$2))/(SUMIFS('overall city offline'!$J$2:$J$2047,'overall city offline'!$A$2:$A$2047,$A18,'overall city offline'!$B$2:$B$2047,F$2))</f>
        <v>0.20069208273862901</v>
      </c>
      <c r="G18" s="6">
        <f>(SUMIFS('overall city offline'!$J$2:$J$2047,'overall city offline'!$A$2:$A$2047,$A18,'overall city offline'!$B$2:$B$2047,G$3)*SUMIFS('overall city offline'!$C$2:$C$2047,'overall city offline'!$A$2:$A$2047,$A18,'overall city offline'!$B$2:$B$2047,'Food offline outside centre'!G$2))/(SUMIFS('overall city offline'!$J$2:$J$2047,'overall city offline'!$A$2:$A$2047,$A18,'overall city offline'!$B$2:$B$2047,G$2))</f>
        <v>0.3448069657820203</v>
      </c>
      <c r="H18" s="6">
        <f>(SUMIFS('overall city offline'!$J$2:$J$2047,'overall city offline'!$A$2:$A$2047,$A18,'overall city offline'!$B$2:$B$2047,H$3)*SUMIFS('overall city offline'!$C$2:$C$2047,'overall city offline'!$A$2:$A$2047,$A18,'overall city offline'!$B$2:$B$2047,'Food offline outside centre'!H$2))/(SUMIFS('overall city offline'!$J$2:$J$2047,'overall city offline'!$A$2:$A$2047,$A18,'overall city offline'!$B$2:$B$2047,H$2))</f>
        <v>0.46484527168714895</v>
      </c>
      <c r="I18" s="6">
        <f>(SUMIFS('overall city offline'!$J$2:$J$2047,'overall city offline'!$A$2:$A$2047,$A18,'overall city offline'!$B$2:$B$2047,I$3)*SUMIFS('overall city offline'!$C$2:$C$2047,'overall city offline'!$A$2:$A$2047,$A18,'overall city offline'!$B$2:$B$2047,'Food offline outside centre'!I$2))/(SUMIFS('overall city offline'!$J$2:$J$2047,'overall city offline'!$A$2:$A$2047,$A18,'overall city offline'!$B$2:$B$2047,I$2))</f>
        <v>0.84033675163615285</v>
      </c>
      <c r="J18" s="6">
        <f>(SUMIFS('overall city offline'!$J$2:$J$2047,'overall city offline'!$A$2:$A$2047,$A18,'overall city offline'!$B$2:$B$2047,J$3)*SUMIFS('overall city offline'!$C$2:$C$2047,'overall city offline'!$A$2:$A$2047,$A18,'overall city offline'!$B$2:$B$2047,'Food offline outside centre'!J$2))/(SUMIFS('overall city offline'!$J$2:$J$2047,'overall city offline'!$A$2:$A$2047,$A18,'overall city offline'!$B$2:$B$2047,J$2))</f>
        <v>0.77130671578465815</v>
      </c>
      <c r="K18" s="6">
        <f>(SUMIFS('overall city offline'!$J$2:$J$2047,'overall city offline'!$A$2:$A$2047,$A18,'overall city offline'!$B$2:$B$2047,K$3)*SUMIFS('overall city offline'!$C$2:$C$2047,'overall city offline'!$A$2:$A$2047,$A18,'overall city offline'!$B$2:$B$2047,'Food offline outside centre'!K$2))/(SUMIFS('overall city offline'!$J$2:$J$2047,'overall city offline'!$A$2:$A$2047,$A18,'overall city offline'!$B$2:$B$2047,K$2))</f>
        <v>0.65670856687824886</v>
      </c>
      <c r="L18" s="6">
        <f>(SUMIFS('overall city offline'!$J$2:$J$2047,'overall city offline'!$A$2:$A$2047,$A18,'overall city offline'!$B$2:$B$2047,L$3)*SUMIFS('overall city offline'!$C$2:$C$2047,'overall city offline'!$A$2:$A$2047,$A18,'overall city offline'!$B$2:$B$2047,'Food offline outside centre'!L$2))/(SUMIFS('overall city offline'!$J$2:$J$2047,'overall city offline'!$A$2:$A$2047,$A18,'overall city offline'!$B$2:$B$2047,L$2))</f>
        <v>0.75110565124418982</v>
      </c>
      <c r="M18" s="6">
        <f>(SUMIFS('overall city offline'!$J$2:$J$2047,'overall city offline'!$A$2:$A$2047,$A18,'overall city offline'!$B$2:$B$2047,M$3)*SUMIFS('overall city offline'!$C$2:$C$2047,'overall city offline'!$A$2:$A$2047,$A18,'overall city offline'!$B$2:$B$2047,'Food offline outside centre'!M$2))/(SUMIFS('overall city offline'!$J$2:$J$2047,'overall city offline'!$A$2:$A$2047,$A18,'overall city offline'!$B$2:$B$2047,M$2))</f>
        <v>0.66239966533941552</v>
      </c>
      <c r="N18" s="6">
        <f>(SUMIFS('overall city offline'!$J$2:$J$2047,'overall city offline'!$A$2:$A$2047,$A18,'overall city offline'!$B$2:$B$2047,N$3)*SUMIFS('overall city offline'!$C$2:$C$2047,'overall city offline'!$A$2:$A$2047,$A18,'overall city offline'!$B$2:$B$2047,'Food offline outside centre'!N$2))/(SUMIFS('overall city offline'!$J$2:$J$2047,'overall city offline'!$A$2:$A$2047,$A18,'overall city offline'!$B$2:$B$2047,N$2))</f>
        <v>0.45398651251041572</v>
      </c>
      <c r="O18" s="6">
        <f>(SUMIFS('overall city offline'!$J$2:$J$2047,'overall city offline'!$A$2:$A$2047,$A18,'overall city offline'!$B$2:$B$2047,O$3)*SUMIFS('overall city offline'!$C$2:$C$2047,'overall city offline'!$A$2:$A$2047,$A18,'overall city offline'!$B$2:$B$2047,'Food offline outside centre'!O$2))/(SUMIFS('overall city offline'!$J$2:$J$2047,'overall city offline'!$A$2:$A$2047,$A18,'overall city offline'!$B$2:$B$2047,O$2))</f>
        <v>0.38700305567521925</v>
      </c>
      <c r="P18" s="6">
        <f>(SUMIFS('overall city offline'!$J$2:$J$2047,'overall city offline'!$A$2:$A$2047,$A18,'overall city offline'!$B$2:$B$2047,P$3)*SUMIFS('overall city offline'!$C$2:$C$2047,'overall city offline'!$A$2:$A$2047,$A18,'overall city offline'!$B$2:$B$2047,'Food offline outside centre'!P$2))/(SUMIFS('overall city offline'!$J$2:$J$2047,'overall city offline'!$A$2:$A$2047,$A18,'overall city offline'!$B$2:$B$2047,P$2))</f>
        <v>0.47232097838759041</v>
      </c>
      <c r="Q18" s="6">
        <f>(SUMIFS('overall city offline'!$J$2:$J$2047,'overall city offline'!$A$2:$A$2047,$A18,'overall city offline'!$B$2:$B$2047,Q$3)*SUMIFS('overall city offline'!$C$2:$C$2047,'overall city offline'!$A$2:$A$2047,$A18,'overall city offline'!$B$2:$B$2047,'Food offline outside centre'!Q$2))/(SUMIFS('overall city offline'!$J$2:$J$2047,'overall city offline'!$A$2:$A$2047,$A18,'overall city offline'!$B$2:$B$2047,Q$2))</f>
        <v>0.46743112595716074</v>
      </c>
      <c r="R18" s="6">
        <f>(SUMIFS('overall city offline'!$J$2:$J$2047,'overall city offline'!$A$2:$A$2047,$A18,'overall city offline'!$B$2:$B$2047,R$3)*SUMIFS('overall city offline'!$C$2:$C$2047,'overall city offline'!$A$2:$A$2047,$A18,'overall city offline'!$B$2:$B$2047,'Food offline outside centre'!R$2))/(SUMIFS('overall city offline'!$J$2:$J$2047,'overall city offline'!$A$2:$A$2047,$A18,'overall city offline'!$B$2:$B$2047,R$2))</f>
        <v>0.79775423416089675</v>
      </c>
      <c r="S18" s="6">
        <f>(SUMIFS('overall city offline'!$J$2:$J$2047,'overall city offline'!$A$2:$A$2047,$A18,'overall city offline'!$B$2:$B$2047,S$3)*SUMIFS('overall city offline'!$C$2:$C$2047,'overall city offline'!$A$2:$A$2047,$A18,'overall city offline'!$B$2:$B$2047,'Food offline outside centre'!S$2))/(SUMIFS('overall city offline'!$J$2:$J$2047,'overall city offline'!$A$2:$A$2047,$A18,'overall city offline'!$B$2:$B$2047,S$2))</f>
        <v>0.87109192142240099</v>
      </c>
      <c r="T18" s="6">
        <f>(SUMIFS('overall city offline'!$J$2:$J$2047,'overall city offline'!$A$2:$A$2047,$A18,'overall city offline'!$B$2:$B$2047,T$3)*SUMIFS('overall city offline'!$C$2:$C$2047,'overall city offline'!$A$2:$A$2047,$A18,'overall city offline'!$B$2:$B$2047,'Food offline outside centre'!T$2))/(SUMIFS('overall city offline'!$J$2:$J$2047,'overall city offline'!$A$2:$A$2047,$A18,'overall city offline'!$B$2:$B$2047,T$2))</f>
        <v>1.0039413210612445</v>
      </c>
      <c r="U18" s="6">
        <f>(SUMIFS('overall city offline'!$J$2:$J$2047,'overall city offline'!$A$2:$A$2047,$A18,'overall city offline'!$B$2:$B$2047,U$3)*SUMIFS('overall city offline'!$C$2:$C$2047,'overall city offline'!$A$2:$A$2047,$A18,'overall city offline'!$B$2:$B$2047,'Food offline outside centre'!U$2))/(SUMIFS('overall city offline'!$J$2:$J$2047,'overall city offline'!$A$2:$A$2047,$A18,'overall city offline'!$B$2:$B$2047,U$2))</f>
        <v>1.128719611061628</v>
      </c>
      <c r="V18" s="6">
        <f>(SUMIFS('overall city offline'!$J$2:$J$2047,'overall city offline'!$A$2:$A$2047,$A18,'overall city offline'!$B$2:$B$2047,V$3)*SUMIFS('overall city offline'!$C$2:$C$2047,'overall city offline'!$A$2:$A$2047,$A18,'overall city offline'!$B$2:$B$2047,'Food offline outside centre'!V$2))/(SUMIFS('overall city offline'!$J$2:$J$2047,'overall city offline'!$A$2:$A$2047,$A18,'overall city offline'!$B$2:$B$2047,V$2))</f>
        <v>1.0550567744317256</v>
      </c>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row>
    <row r="19" spans="1:63" x14ac:dyDescent="0.25">
      <c r="A19" s="5" t="s">
        <v>22</v>
      </c>
      <c r="B19" s="6">
        <f>(SUMIFS('overall city offline'!$J$2:$J$2047,'overall city offline'!$A$2:$A$2047,$A19,'overall city offline'!$B$2:$B$2047,B$3)*SUMIFS('overall city offline'!$C$2:$C$2047,'overall city offline'!$A$2:$A$2047,$A19,'overall city offline'!$B$2:$B$2047,B$3))/(SUMIFS('overall city offline'!$J$2:$J$2047,'overall city offline'!$A$2:$A$2047,$A19,'overall city offline'!$B$2:$B$2047,B$2))</f>
        <v>1.0055323737267161</v>
      </c>
      <c r="C19" s="6">
        <f>(SUMIFS('overall city offline'!$J$2:$J$2047,'overall city offline'!$A$2:$A$2047,$A19,'overall city offline'!$B$2:$B$2047,C$3)*SUMIFS('overall city offline'!$C$2:$C$2047,'overall city offline'!$A$2:$A$2047,$A19,'overall city offline'!$B$2:$B$2047,'Food offline outside centre'!C$2))/(SUMIFS('overall city offline'!$J$2:$J$2047,'overall city offline'!$A$2:$A$2047,$A19,'overall city offline'!$B$2:$B$2047,C$2))</f>
        <v>0.92300732580903622</v>
      </c>
      <c r="D19" s="6">
        <f>(SUMIFS('overall city offline'!$J$2:$J$2047,'overall city offline'!$A$2:$A$2047,$A19,'overall city offline'!$B$2:$B$2047,D$3)*SUMIFS('overall city offline'!$C$2:$C$2047,'overall city offline'!$A$2:$A$2047,$A19,'overall city offline'!$B$2:$B$2047,'Food offline outside centre'!D$2))/(SUMIFS('overall city offline'!$J$2:$J$2047,'overall city offline'!$A$2:$A$2047,$A19,'overall city offline'!$B$2:$B$2047,D$2))</f>
        <v>0.77320322671268593</v>
      </c>
      <c r="E19" s="6">
        <f>(SUMIFS('overall city offline'!$J$2:$J$2047,'overall city offline'!$A$2:$A$2047,$A19,'overall city offline'!$B$2:$B$2047,E$3)*SUMIFS('overall city offline'!$C$2:$C$2047,'overall city offline'!$A$2:$A$2047,$A19,'overall city offline'!$B$2:$B$2047,'Food offline outside centre'!E$2))/(SUMIFS('overall city offline'!$J$2:$J$2047,'overall city offline'!$A$2:$A$2047,$A19,'overall city offline'!$B$2:$B$2047,E$2))</f>
        <v>0.18912152735086199</v>
      </c>
      <c r="F19" s="6">
        <f>(SUMIFS('overall city offline'!$J$2:$J$2047,'overall city offline'!$A$2:$A$2047,$A19,'overall city offline'!$B$2:$B$2047,F$3)*SUMIFS('overall city offline'!$C$2:$C$2047,'overall city offline'!$A$2:$A$2047,$A19,'overall city offline'!$B$2:$B$2047,'Food offline outside centre'!F$2))/(SUMIFS('overall city offline'!$J$2:$J$2047,'overall city offline'!$A$2:$A$2047,$A19,'overall city offline'!$B$2:$B$2047,F$2))</f>
        <v>0.33313396620154323</v>
      </c>
      <c r="G19" s="6">
        <f>(SUMIFS('overall city offline'!$J$2:$J$2047,'overall city offline'!$A$2:$A$2047,$A19,'overall city offline'!$B$2:$B$2047,G$3)*SUMIFS('overall city offline'!$C$2:$C$2047,'overall city offline'!$A$2:$A$2047,$A19,'overall city offline'!$B$2:$B$2047,'Food offline outside centre'!G$2))/(SUMIFS('overall city offline'!$J$2:$J$2047,'overall city offline'!$A$2:$A$2047,$A19,'overall city offline'!$B$2:$B$2047,G$2))</f>
        <v>0.49927230843399661</v>
      </c>
      <c r="H19" s="6">
        <f>(SUMIFS('overall city offline'!$J$2:$J$2047,'overall city offline'!$A$2:$A$2047,$A19,'overall city offline'!$B$2:$B$2047,H$3)*SUMIFS('overall city offline'!$C$2:$C$2047,'overall city offline'!$A$2:$A$2047,$A19,'overall city offline'!$B$2:$B$2047,'Food offline outside centre'!H$2))/(SUMIFS('overall city offline'!$J$2:$J$2047,'overall city offline'!$A$2:$A$2047,$A19,'overall city offline'!$B$2:$B$2047,H$2))</f>
        <v>0.817641100607013</v>
      </c>
      <c r="I19" s="6">
        <f>(SUMIFS('overall city offline'!$J$2:$J$2047,'overall city offline'!$A$2:$A$2047,$A19,'overall city offline'!$B$2:$B$2047,I$3)*SUMIFS('overall city offline'!$C$2:$C$2047,'overall city offline'!$A$2:$A$2047,$A19,'overall city offline'!$B$2:$B$2047,'Food offline outside centre'!I$2))/(SUMIFS('overall city offline'!$J$2:$J$2047,'overall city offline'!$A$2:$A$2047,$A19,'overall city offline'!$B$2:$B$2047,I$2))</f>
        <v>0.96362059237482489</v>
      </c>
      <c r="J19" s="6">
        <f>(SUMIFS('overall city offline'!$J$2:$J$2047,'overall city offline'!$A$2:$A$2047,$A19,'overall city offline'!$B$2:$B$2047,J$3)*SUMIFS('overall city offline'!$C$2:$C$2047,'overall city offline'!$A$2:$A$2047,$A19,'overall city offline'!$B$2:$B$2047,'Food offline outside centre'!J$2))/(SUMIFS('overall city offline'!$J$2:$J$2047,'overall city offline'!$A$2:$A$2047,$A19,'overall city offline'!$B$2:$B$2047,J$2))</f>
        <v>0.9035602034286655</v>
      </c>
      <c r="K19" s="6">
        <f>(SUMIFS('overall city offline'!$J$2:$J$2047,'overall city offline'!$A$2:$A$2047,$A19,'overall city offline'!$B$2:$B$2047,K$3)*SUMIFS('overall city offline'!$C$2:$C$2047,'overall city offline'!$A$2:$A$2047,$A19,'overall city offline'!$B$2:$B$2047,'Food offline outside centre'!K$2))/(SUMIFS('overall city offline'!$J$2:$J$2047,'overall city offline'!$A$2:$A$2047,$A19,'overall city offline'!$B$2:$B$2047,K$2))</f>
        <v>0.87931336266773685</v>
      </c>
      <c r="L19" s="6">
        <f>(SUMIFS('overall city offline'!$J$2:$J$2047,'overall city offline'!$A$2:$A$2047,$A19,'overall city offline'!$B$2:$B$2047,L$3)*SUMIFS('overall city offline'!$C$2:$C$2047,'overall city offline'!$A$2:$A$2047,$A19,'overall city offline'!$B$2:$B$2047,'Food offline outside centre'!L$2))/(SUMIFS('overall city offline'!$J$2:$J$2047,'overall city offline'!$A$2:$A$2047,$A19,'overall city offline'!$B$2:$B$2047,L$2))</f>
        <v>0.66399698936914542</v>
      </c>
      <c r="M19" s="6">
        <f>(SUMIFS('overall city offline'!$J$2:$J$2047,'overall city offline'!$A$2:$A$2047,$A19,'overall city offline'!$B$2:$B$2047,M$3)*SUMIFS('overall city offline'!$C$2:$C$2047,'overall city offline'!$A$2:$A$2047,$A19,'overall city offline'!$B$2:$B$2047,'Food offline outside centre'!M$2))/(SUMIFS('overall city offline'!$J$2:$J$2047,'overall city offline'!$A$2:$A$2047,$A19,'overall city offline'!$B$2:$B$2047,M$2))</f>
        <v>0.64750306498222465</v>
      </c>
      <c r="N19" s="6">
        <f>(SUMIFS('overall city offline'!$J$2:$J$2047,'overall city offline'!$A$2:$A$2047,$A19,'overall city offline'!$B$2:$B$2047,N$3)*SUMIFS('overall city offline'!$C$2:$C$2047,'overall city offline'!$A$2:$A$2047,$A19,'overall city offline'!$B$2:$B$2047,'Food offline outside centre'!N$2))/(SUMIFS('overall city offline'!$J$2:$J$2047,'overall city offline'!$A$2:$A$2047,$A19,'overall city offline'!$B$2:$B$2047,N$2))</f>
        <v>0.40450563734946865</v>
      </c>
      <c r="O19" s="6">
        <f>(SUMIFS('overall city offline'!$J$2:$J$2047,'overall city offline'!$A$2:$A$2047,$A19,'overall city offline'!$B$2:$B$2047,O$3)*SUMIFS('overall city offline'!$C$2:$C$2047,'overall city offline'!$A$2:$A$2047,$A19,'overall city offline'!$B$2:$B$2047,'Food offline outside centre'!O$2))/(SUMIFS('overall city offline'!$J$2:$J$2047,'overall city offline'!$A$2:$A$2047,$A19,'overall city offline'!$B$2:$B$2047,O$2))</f>
        <v>0.30541761721314425</v>
      </c>
      <c r="P19" s="6">
        <f>(SUMIFS('overall city offline'!$J$2:$J$2047,'overall city offline'!$A$2:$A$2047,$A19,'overall city offline'!$B$2:$B$2047,P$3)*SUMIFS('overall city offline'!$C$2:$C$2047,'overall city offline'!$A$2:$A$2047,$A19,'overall city offline'!$B$2:$B$2047,'Food offline outside centre'!P$2))/(SUMIFS('overall city offline'!$J$2:$J$2047,'overall city offline'!$A$2:$A$2047,$A19,'overall city offline'!$B$2:$B$2047,P$2))</f>
        <v>0.34597037808993331</v>
      </c>
      <c r="Q19" s="6">
        <f>(SUMIFS('overall city offline'!$J$2:$J$2047,'overall city offline'!$A$2:$A$2047,$A19,'overall city offline'!$B$2:$B$2047,Q$3)*SUMIFS('overall city offline'!$C$2:$C$2047,'overall city offline'!$A$2:$A$2047,$A19,'overall city offline'!$B$2:$B$2047,'Food offline outside centre'!Q$2))/(SUMIFS('overall city offline'!$J$2:$J$2047,'overall city offline'!$A$2:$A$2047,$A19,'overall city offline'!$B$2:$B$2047,Q$2))</f>
        <v>0.43236589148847704</v>
      </c>
      <c r="R19" s="6">
        <f>(SUMIFS('overall city offline'!$J$2:$J$2047,'overall city offline'!$A$2:$A$2047,$A19,'overall city offline'!$B$2:$B$2047,R$3)*SUMIFS('overall city offline'!$C$2:$C$2047,'overall city offline'!$A$2:$A$2047,$A19,'overall city offline'!$B$2:$B$2047,'Food offline outside centre'!R$2))/(SUMIFS('overall city offline'!$J$2:$J$2047,'overall city offline'!$A$2:$A$2047,$A19,'overall city offline'!$B$2:$B$2047,R$2))</f>
        <v>0.54062048264745444</v>
      </c>
      <c r="S19" s="6">
        <f>(SUMIFS('overall city offline'!$J$2:$J$2047,'overall city offline'!$A$2:$A$2047,$A19,'overall city offline'!$B$2:$B$2047,S$3)*SUMIFS('overall city offline'!$C$2:$C$2047,'overall city offline'!$A$2:$A$2047,$A19,'overall city offline'!$B$2:$B$2047,'Food offline outside centre'!S$2))/(SUMIFS('overall city offline'!$J$2:$J$2047,'overall city offline'!$A$2:$A$2047,$A19,'overall city offline'!$B$2:$B$2047,S$2))</f>
        <v>0.58760239188187247</v>
      </c>
      <c r="T19" s="6">
        <f>(SUMIFS('overall city offline'!$J$2:$J$2047,'overall city offline'!$A$2:$A$2047,$A19,'overall city offline'!$B$2:$B$2047,T$3)*SUMIFS('overall city offline'!$C$2:$C$2047,'overall city offline'!$A$2:$A$2047,$A19,'overall city offline'!$B$2:$B$2047,'Food offline outside centre'!T$2))/(SUMIFS('overall city offline'!$J$2:$J$2047,'overall city offline'!$A$2:$A$2047,$A19,'overall city offline'!$B$2:$B$2047,T$2))</f>
        <v>0.63272976267312853</v>
      </c>
      <c r="U19" s="6">
        <f>(SUMIFS('overall city offline'!$J$2:$J$2047,'overall city offline'!$A$2:$A$2047,$A19,'overall city offline'!$B$2:$B$2047,U$3)*SUMIFS('overall city offline'!$C$2:$C$2047,'overall city offline'!$A$2:$A$2047,$A19,'overall city offline'!$B$2:$B$2047,'Food offline outside centre'!U$2))/(SUMIFS('overall city offline'!$J$2:$J$2047,'overall city offline'!$A$2:$A$2047,$A19,'overall city offline'!$B$2:$B$2047,U$2))</f>
        <v>0.66817709079864629</v>
      </c>
      <c r="V19" s="6">
        <f>(SUMIFS('overall city offline'!$J$2:$J$2047,'overall city offline'!$A$2:$A$2047,$A19,'overall city offline'!$B$2:$B$2047,V$3)*SUMIFS('overall city offline'!$C$2:$C$2047,'overall city offline'!$A$2:$A$2047,$A19,'overall city offline'!$B$2:$B$2047,'Food offline outside centre'!V$2))/(SUMIFS('overall city offline'!$J$2:$J$2047,'overall city offline'!$A$2:$A$2047,$A19,'overall city offline'!$B$2:$B$2047,V$2))</f>
        <v>0.64288619565508498</v>
      </c>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row>
    <row r="20" spans="1:63" x14ac:dyDescent="0.25">
      <c r="A20" s="5" t="s">
        <v>23</v>
      </c>
      <c r="B20" s="6">
        <f>(SUMIFS('overall city offline'!$J$2:$J$2047,'overall city offline'!$A$2:$A$2047,$A20,'overall city offline'!$B$2:$B$2047,B$3)*SUMIFS('overall city offline'!$C$2:$C$2047,'overall city offline'!$A$2:$A$2047,$A20,'overall city offline'!$B$2:$B$2047,B$3))/(SUMIFS('overall city offline'!$J$2:$J$2047,'overall city offline'!$A$2:$A$2047,$A20,'overall city offline'!$B$2:$B$2047,B$2))</f>
        <v>0.97819197232827693</v>
      </c>
      <c r="C20" s="6">
        <f>(SUMIFS('overall city offline'!$J$2:$J$2047,'overall city offline'!$A$2:$A$2047,$A20,'overall city offline'!$B$2:$B$2047,C$3)*SUMIFS('overall city offline'!$C$2:$C$2047,'overall city offline'!$A$2:$A$2047,$A20,'overall city offline'!$B$2:$B$2047,'Food offline outside centre'!C$2))/(SUMIFS('overall city offline'!$J$2:$J$2047,'overall city offline'!$A$2:$A$2047,$A20,'overall city offline'!$B$2:$B$2047,C$2))</f>
        <v>0.94263906448819113</v>
      </c>
      <c r="D20" s="6">
        <f>(SUMIFS('overall city offline'!$J$2:$J$2047,'overall city offline'!$A$2:$A$2047,$A20,'overall city offline'!$B$2:$B$2047,D$3)*SUMIFS('overall city offline'!$C$2:$C$2047,'overall city offline'!$A$2:$A$2047,$A20,'overall city offline'!$B$2:$B$2047,'Food offline outside centre'!D$2))/(SUMIFS('overall city offline'!$J$2:$J$2047,'overall city offline'!$A$2:$A$2047,$A20,'overall city offline'!$B$2:$B$2047,D$2))</f>
        <v>0.72809870754690853</v>
      </c>
      <c r="E20" s="6">
        <f>(SUMIFS('overall city offline'!$J$2:$J$2047,'overall city offline'!$A$2:$A$2047,$A20,'overall city offline'!$B$2:$B$2047,E$3)*SUMIFS('overall city offline'!$C$2:$C$2047,'overall city offline'!$A$2:$A$2047,$A20,'overall city offline'!$B$2:$B$2047,'Food offline outside centre'!E$2))/(SUMIFS('overall city offline'!$J$2:$J$2047,'overall city offline'!$A$2:$A$2047,$A20,'overall city offline'!$B$2:$B$2047,E$2))</f>
        <v>0.15820355346057924</v>
      </c>
      <c r="F20" s="6">
        <f>(SUMIFS('overall city offline'!$J$2:$J$2047,'overall city offline'!$A$2:$A$2047,$A20,'overall city offline'!$B$2:$B$2047,F$3)*SUMIFS('overall city offline'!$C$2:$C$2047,'overall city offline'!$A$2:$A$2047,$A20,'overall city offline'!$B$2:$B$2047,'Food offline outside centre'!F$2))/(SUMIFS('overall city offline'!$J$2:$J$2047,'overall city offline'!$A$2:$A$2047,$A20,'overall city offline'!$B$2:$B$2047,F$2))</f>
        <v>0.26150584706320978</v>
      </c>
      <c r="G20" s="6">
        <f>(SUMIFS('overall city offline'!$J$2:$J$2047,'overall city offline'!$A$2:$A$2047,$A20,'overall city offline'!$B$2:$B$2047,G$3)*SUMIFS('overall city offline'!$C$2:$C$2047,'overall city offline'!$A$2:$A$2047,$A20,'overall city offline'!$B$2:$B$2047,'Food offline outside centre'!G$2))/(SUMIFS('overall city offline'!$J$2:$J$2047,'overall city offline'!$A$2:$A$2047,$A20,'overall city offline'!$B$2:$B$2047,G$2))</f>
        <v>0.38087025735119562</v>
      </c>
      <c r="H20" s="6">
        <f>(SUMIFS('overall city offline'!$J$2:$J$2047,'overall city offline'!$A$2:$A$2047,$A20,'overall city offline'!$B$2:$B$2047,H$3)*SUMIFS('overall city offline'!$C$2:$C$2047,'overall city offline'!$A$2:$A$2047,$A20,'overall city offline'!$B$2:$B$2047,'Food offline outside centre'!H$2))/(SUMIFS('overall city offline'!$J$2:$J$2047,'overall city offline'!$A$2:$A$2047,$A20,'overall city offline'!$B$2:$B$2047,H$2))</f>
        <v>0.79325324212804227</v>
      </c>
      <c r="I20" s="6">
        <f>(SUMIFS('overall city offline'!$J$2:$J$2047,'overall city offline'!$A$2:$A$2047,$A20,'overall city offline'!$B$2:$B$2047,I$3)*SUMIFS('overall city offline'!$C$2:$C$2047,'overall city offline'!$A$2:$A$2047,$A20,'overall city offline'!$B$2:$B$2047,'Food offline outside centre'!I$2))/(SUMIFS('overall city offline'!$J$2:$J$2047,'overall city offline'!$A$2:$A$2047,$A20,'overall city offline'!$B$2:$B$2047,I$2))</f>
        <v>0.97582061977633894</v>
      </c>
      <c r="J20" s="6">
        <f>(SUMIFS('overall city offline'!$J$2:$J$2047,'overall city offline'!$A$2:$A$2047,$A20,'overall city offline'!$B$2:$B$2047,J$3)*SUMIFS('overall city offline'!$C$2:$C$2047,'overall city offline'!$A$2:$A$2047,$A20,'overall city offline'!$B$2:$B$2047,'Food offline outside centre'!J$2))/(SUMIFS('overall city offline'!$J$2:$J$2047,'overall city offline'!$A$2:$A$2047,$A20,'overall city offline'!$B$2:$B$2047,J$2))</f>
        <v>0.89088910636917185</v>
      </c>
      <c r="K20" s="6">
        <f>(SUMIFS('overall city offline'!$J$2:$J$2047,'overall city offline'!$A$2:$A$2047,$A20,'overall city offline'!$B$2:$B$2047,K$3)*SUMIFS('overall city offline'!$C$2:$C$2047,'overall city offline'!$A$2:$A$2047,$A20,'overall city offline'!$B$2:$B$2047,'Food offline outside centre'!K$2))/(SUMIFS('overall city offline'!$J$2:$J$2047,'overall city offline'!$A$2:$A$2047,$A20,'overall city offline'!$B$2:$B$2047,K$2))</f>
        <v>0.91588586275146122</v>
      </c>
      <c r="L20" s="6">
        <f>(SUMIFS('overall city offline'!$J$2:$J$2047,'overall city offline'!$A$2:$A$2047,$A20,'overall city offline'!$B$2:$B$2047,L$3)*SUMIFS('overall city offline'!$C$2:$C$2047,'overall city offline'!$A$2:$A$2047,$A20,'overall city offline'!$B$2:$B$2047,'Food offline outside centre'!L$2))/(SUMIFS('overall city offline'!$J$2:$J$2047,'overall city offline'!$A$2:$A$2047,$A20,'overall city offline'!$B$2:$B$2047,L$2))</f>
        <v>0.60718841771471466</v>
      </c>
      <c r="M20" s="6">
        <f>(SUMIFS('overall city offline'!$J$2:$J$2047,'overall city offline'!$A$2:$A$2047,$A20,'overall city offline'!$B$2:$B$2047,M$3)*SUMIFS('overall city offline'!$C$2:$C$2047,'overall city offline'!$A$2:$A$2047,$A20,'overall city offline'!$B$2:$B$2047,'Food offline outside centre'!M$2))/(SUMIFS('overall city offline'!$J$2:$J$2047,'overall city offline'!$A$2:$A$2047,$A20,'overall city offline'!$B$2:$B$2047,M$2))</f>
        <v>0.53455974858649147</v>
      </c>
      <c r="N20" s="6">
        <f>(SUMIFS('overall city offline'!$J$2:$J$2047,'overall city offline'!$A$2:$A$2047,$A20,'overall city offline'!$B$2:$B$2047,N$3)*SUMIFS('overall city offline'!$C$2:$C$2047,'overall city offline'!$A$2:$A$2047,$A20,'overall city offline'!$B$2:$B$2047,'Food offline outside centre'!N$2))/(SUMIFS('overall city offline'!$J$2:$J$2047,'overall city offline'!$A$2:$A$2047,$A20,'overall city offline'!$B$2:$B$2047,N$2))</f>
        <v>0.46627298122637045</v>
      </c>
      <c r="O20" s="6">
        <f>(SUMIFS('overall city offline'!$J$2:$J$2047,'overall city offline'!$A$2:$A$2047,$A20,'overall city offline'!$B$2:$B$2047,O$3)*SUMIFS('overall city offline'!$C$2:$C$2047,'overall city offline'!$A$2:$A$2047,$A20,'overall city offline'!$B$2:$B$2047,'Food offline outside centre'!O$2))/(SUMIFS('overall city offline'!$J$2:$J$2047,'overall city offline'!$A$2:$A$2047,$A20,'overall city offline'!$B$2:$B$2047,O$2))</f>
        <v>0.49227625674456305</v>
      </c>
      <c r="P20" s="6">
        <f>(SUMIFS('overall city offline'!$J$2:$J$2047,'overall city offline'!$A$2:$A$2047,$A20,'overall city offline'!$B$2:$B$2047,P$3)*SUMIFS('overall city offline'!$C$2:$C$2047,'overall city offline'!$A$2:$A$2047,$A20,'overall city offline'!$B$2:$B$2047,'Food offline outside centre'!P$2))/(SUMIFS('overall city offline'!$J$2:$J$2047,'overall city offline'!$A$2:$A$2047,$A20,'overall city offline'!$B$2:$B$2047,P$2))</f>
        <v>0.56152873388700941</v>
      </c>
      <c r="Q20" s="6">
        <f>(SUMIFS('overall city offline'!$J$2:$J$2047,'overall city offline'!$A$2:$A$2047,$A20,'overall city offline'!$B$2:$B$2047,Q$3)*SUMIFS('overall city offline'!$C$2:$C$2047,'overall city offline'!$A$2:$A$2047,$A20,'overall city offline'!$B$2:$B$2047,'Food offline outside centre'!Q$2))/(SUMIFS('overall city offline'!$J$2:$J$2047,'overall city offline'!$A$2:$A$2047,$A20,'overall city offline'!$B$2:$B$2047,Q$2))</f>
        <v>0.6539028439464335</v>
      </c>
      <c r="R20" s="6">
        <f>(SUMIFS('overall city offline'!$J$2:$J$2047,'overall city offline'!$A$2:$A$2047,$A20,'overall city offline'!$B$2:$B$2047,R$3)*SUMIFS('overall city offline'!$C$2:$C$2047,'overall city offline'!$A$2:$A$2047,$A20,'overall city offline'!$B$2:$B$2047,'Food offline outside centre'!R$2))/(SUMIFS('overall city offline'!$J$2:$J$2047,'overall city offline'!$A$2:$A$2047,$A20,'overall city offline'!$B$2:$B$2047,R$2))</f>
        <v>0.88619001002034747</v>
      </c>
      <c r="S20" s="6">
        <f>(SUMIFS('overall city offline'!$J$2:$J$2047,'overall city offline'!$A$2:$A$2047,$A20,'overall city offline'!$B$2:$B$2047,S$3)*SUMIFS('overall city offline'!$C$2:$C$2047,'overall city offline'!$A$2:$A$2047,$A20,'overall city offline'!$B$2:$B$2047,'Food offline outside centre'!S$2))/(SUMIFS('overall city offline'!$J$2:$J$2047,'overall city offline'!$A$2:$A$2047,$A20,'overall city offline'!$B$2:$B$2047,S$2))</f>
        <v>0.88403223516907092</v>
      </c>
      <c r="T20" s="6">
        <f>(SUMIFS('overall city offline'!$J$2:$J$2047,'overall city offline'!$A$2:$A$2047,$A20,'overall city offline'!$B$2:$B$2047,T$3)*SUMIFS('overall city offline'!$C$2:$C$2047,'overall city offline'!$A$2:$A$2047,$A20,'overall city offline'!$B$2:$B$2047,'Food offline outside centre'!T$2))/(SUMIFS('overall city offline'!$J$2:$J$2047,'overall city offline'!$A$2:$A$2047,$A20,'overall city offline'!$B$2:$B$2047,T$2))</f>
        <v>1.0439273506340341</v>
      </c>
      <c r="U20" s="6">
        <f>(SUMIFS('overall city offline'!$J$2:$J$2047,'overall city offline'!$A$2:$A$2047,$A20,'overall city offline'!$B$2:$B$2047,U$3)*SUMIFS('overall city offline'!$C$2:$C$2047,'overall city offline'!$A$2:$A$2047,$A20,'overall city offline'!$B$2:$B$2047,'Food offline outside centre'!U$2))/(SUMIFS('overall city offline'!$J$2:$J$2047,'overall city offline'!$A$2:$A$2047,$A20,'overall city offline'!$B$2:$B$2047,U$2))</f>
        <v>1.1421130599745422</v>
      </c>
      <c r="V20" s="6">
        <f>(SUMIFS('overall city offline'!$J$2:$J$2047,'overall city offline'!$A$2:$A$2047,$A20,'overall city offline'!$B$2:$B$2047,V$3)*SUMIFS('overall city offline'!$C$2:$C$2047,'overall city offline'!$A$2:$A$2047,$A20,'overall city offline'!$B$2:$B$2047,'Food offline outside centre'!V$2))/(SUMIFS('overall city offline'!$J$2:$J$2047,'overall city offline'!$A$2:$A$2047,$A20,'overall city offline'!$B$2:$B$2047,V$2))</f>
        <v>1.1508012284415226</v>
      </c>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row>
    <row r="21" spans="1:63" x14ac:dyDescent="0.25">
      <c r="A21" s="5" t="s">
        <v>24</v>
      </c>
      <c r="B21" s="6">
        <f>(SUMIFS('overall city offline'!$J$2:$J$2047,'overall city offline'!$A$2:$A$2047,$A21,'overall city offline'!$B$2:$B$2047,B$3)*SUMIFS('overall city offline'!$C$2:$C$2047,'overall city offline'!$A$2:$A$2047,$A21,'overall city offline'!$B$2:$B$2047,B$3))/(SUMIFS('overall city offline'!$J$2:$J$2047,'overall city offline'!$A$2:$A$2047,$A21,'overall city offline'!$B$2:$B$2047,B$2))</f>
        <v>0.99711263556708363</v>
      </c>
      <c r="C21" s="6">
        <f>(SUMIFS('overall city offline'!$J$2:$J$2047,'overall city offline'!$A$2:$A$2047,$A21,'overall city offline'!$B$2:$B$2047,C$3)*SUMIFS('overall city offline'!$C$2:$C$2047,'overall city offline'!$A$2:$A$2047,$A21,'overall city offline'!$B$2:$B$2047,'Food offline outside centre'!C$2))/(SUMIFS('overall city offline'!$J$2:$J$2047,'overall city offline'!$A$2:$A$2047,$A21,'overall city offline'!$B$2:$B$2047,C$2))</f>
        <v>0.93142753637659992</v>
      </c>
      <c r="D21" s="6">
        <f>(SUMIFS('overall city offline'!$J$2:$J$2047,'overall city offline'!$A$2:$A$2047,$A21,'overall city offline'!$B$2:$B$2047,D$3)*SUMIFS('overall city offline'!$C$2:$C$2047,'overall city offline'!$A$2:$A$2047,$A21,'overall city offline'!$B$2:$B$2047,'Food offline outside centre'!D$2))/(SUMIFS('overall city offline'!$J$2:$J$2047,'overall city offline'!$A$2:$A$2047,$A21,'overall city offline'!$B$2:$B$2047,D$2))</f>
        <v>0.74701374990406832</v>
      </c>
      <c r="E21" s="6">
        <f>(SUMIFS('overall city offline'!$J$2:$J$2047,'overall city offline'!$A$2:$A$2047,$A21,'overall city offline'!$B$2:$B$2047,E$3)*SUMIFS('overall city offline'!$C$2:$C$2047,'overall city offline'!$A$2:$A$2047,$A21,'overall city offline'!$B$2:$B$2047,'Food offline outside centre'!E$2))/(SUMIFS('overall city offline'!$J$2:$J$2047,'overall city offline'!$A$2:$A$2047,$A21,'overall city offline'!$B$2:$B$2047,E$2))</f>
        <v>0.16715377945249407</v>
      </c>
      <c r="F21" s="6">
        <f>(SUMIFS('overall city offline'!$J$2:$J$2047,'overall city offline'!$A$2:$A$2047,$A21,'overall city offline'!$B$2:$B$2047,F$3)*SUMIFS('overall city offline'!$C$2:$C$2047,'overall city offline'!$A$2:$A$2047,$A21,'overall city offline'!$B$2:$B$2047,'Food offline outside centre'!F$2))/(SUMIFS('overall city offline'!$J$2:$J$2047,'overall city offline'!$A$2:$A$2047,$A21,'overall city offline'!$B$2:$B$2047,F$2))</f>
        <v>0.25748971192439052</v>
      </c>
      <c r="G21" s="6">
        <f>(SUMIFS('overall city offline'!$J$2:$J$2047,'overall city offline'!$A$2:$A$2047,$A21,'overall city offline'!$B$2:$B$2047,G$3)*SUMIFS('overall city offline'!$C$2:$C$2047,'overall city offline'!$A$2:$A$2047,$A21,'overall city offline'!$B$2:$B$2047,'Food offline outside centre'!G$2))/(SUMIFS('overall city offline'!$J$2:$J$2047,'overall city offline'!$A$2:$A$2047,$A21,'overall city offline'!$B$2:$B$2047,G$2))</f>
        <v>0.39634690640586068</v>
      </c>
      <c r="H21" s="6">
        <f>(SUMIFS('overall city offline'!$J$2:$J$2047,'overall city offline'!$A$2:$A$2047,$A21,'overall city offline'!$B$2:$B$2047,H$3)*SUMIFS('overall city offline'!$C$2:$C$2047,'overall city offline'!$A$2:$A$2047,$A21,'overall city offline'!$B$2:$B$2047,'Food offline outside centre'!H$2))/(SUMIFS('overall city offline'!$J$2:$J$2047,'overall city offline'!$A$2:$A$2047,$A21,'overall city offline'!$B$2:$B$2047,H$2))</f>
        <v>0.78326062066485458</v>
      </c>
      <c r="I21" s="6">
        <f>(SUMIFS('overall city offline'!$J$2:$J$2047,'overall city offline'!$A$2:$A$2047,$A21,'overall city offline'!$B$2:$B$2047,I$3)*SUMIFS('overall city offline'!$C$2:$C$2047,'overall city offline'!$A$2:$A$2047,$A21,'overall city offline'!$B$2:$B$2047,'Food offline outside centre'!I$2))/(SUMIFS('overall city offline'!$J$2:$J$2047,'overall city offline'!$A$2:$A$2047,$A21,'overall city offline'!$B$2:$B$2047,I$2))</f>
        <v>0.95000458276058541</v>
      </c>
      <c r="J21" s="6">
        <f>(SUMIFS('overall city offline'!$J$2:$J$2047,'overall city offline'!$A$2:$A$2047,$A21,'overall city offline'!$B$2:$B$2047,J$3)*SUMIFS('overall city offline'!$C$2:$C$2047,'overall city offline'!$A$2:$A$2047,$A21,'overall city offline'!$B$2:$B$2047,'Food offline outside centre'!J$2))/(SUMIFS('overall city offline'!$J$2:$J$2047,'overall city offline'!$A$2:$A$2047,$A21,'overall city offline'!$B$2:$B$2047,J$2))</f>
        <v>0.89708008625293711</v>
      </c>
      <c r="K21" s="6">
        <f>(SUMIFS('overall city offline'!$J$2:$J$2047,'overall city offline'!$A$2:$A$2047,$A21,'overall city offline'!$B$2:$B$2047,K$3)*SUMIFS('overall city offline'!$C$2:$C$2047,'overall city offline'!$A$2:$A$2047,$A21,'overall city offline'!$B$2:$B$2047,'Food offline outside centre'!K$2))/(SUMIFS('overall city offline'!$J$2:$J$2047,'overall city offline'!$A$2:$A$2047,$A21,'overall city offline'!$B$2:$B$2047,K$2))</f>
        <v>0.87398438470959139</v>
      </c>
      <c r="L21" s="6">
        <f>(SUMIFS('overall city offline'!$J$2:$J$2047,'overall city offline'!$A$2:$A$2047,$A21,'overall city offline'!$B$2:$B$2047,L$3)*SUMIFS('overall city offline'!$C$2:$C$2047,'overall city offline'!$A$2:$A$2047,$A21,'overall city offline'!$B$2:$B$2047,'Food offline outside centre'!L$2))/(SUMIFS('overall city offline'!$J$2:$J$2047,'overall city offline'!$A$2:$A$2047,$A21,'overall city offline'!$B$2:$B$2047,L$2))</f>
        <v>0.57880156399414173</v>
      </c>
      <c r="M21" s="6">
        <f>(SUMIFS('overall city offline'!$J$2:$J$2047,'overall city offline'!$A$2:$A$2047,$A21,'overall city offline'!$B$2:$B$2047,M$3)*SUMIFS('overall city offline'!$C$2:$C$2047,'overall city offline'!$A$2:$A$2047,$A21,'overall city offline'!$B$2:$B$2047,'Food offline outside centre'!M$2))/(SUMIFS('overall city offline'!$J$2:$J$2047,'overall city offline'!$A$2:$A$2047,$A21,'overall city offline'!$B$2:$B$2047,M$2))</f>
        <v>0.776420863437703</v>
      </c>
      <c r="N21" s="6">
        <f>(SUMIFS('overall city offline'!$J$2:$J$2047,'overall city offline'!$A$2:$A$2047,$A21,'overall city offline'!$B$2:$B$2047,N$3)*SUMIFS('overall city offline'!$C$2:$C$2047,'overall city offline'!$A$2:$A$2047,$A21,'overall city offline'!$B$2:$B$2047,'Food offline outside centre'!N$2))/(SUMIFS('overall city offline'!$J$2:$J$2047,'overall city offline'!$A$2:$A$2047,$A21,'overall city offline'!$B$2:$B$2047,N$2))</f>
        <v>0.45933282339466647</v>
      </c>
      <c r="O21" s="6">
        <f>(SUMIFS('overall city offline'!$J$2:$J$2047,'overall city offline'!$A$2:$A$2047,$A21,'overall city offline'!$B$2:$B$2047,O$3)*SUMIFS('overall city offline'!$C$2:$C$2047,'overall city offline'!$A$2:$A$2047,$A21,'overall city offline'!$B$2:$B$2047,'Food offline outside centre'!O$2))/(SUMIFS('overall city offline'!$J$2:$J$2047,'overall city offline'!$A$2:$A$2047,$A21,'overall city offline'!$B$2:$B$2047,O$2))</f>
        <v>0.41904696678518821</v>
      </c>
      <c r="P21" s="6">
        <f>(SUMIFS('overall city offline'!$J$2:$J$2047,'overall city offline'!$A$2:$A$2047,$A21,'overall city offline'!$B$2:$B$2047,P$3)*SUMIFS('overall city offline'!$C$2:$C$2047,'overall city offline'!$A$2:$A$2047,$A21,'overall city offline'!$B$2:$B$2047,'Food offline outside centre'!P$2))/(SUMIFS('overall city offline'!$J$2:$J$2047,'overall city offline'!$A$2:$A$2047,$A21,'overall city offline'!$B$2:$B$2047,P$2))</f>
        <v>0.47987432773053429</v>
      </c>
      <c r="Q21" s="6">
        <f>(SUMIFS('overall city offline'!$J$2:$J$2047,'overall city offline'!$A$2:$A$2047,$A21,'overall city offline'!$B$2:$B$2047,Q$3)*SUMIFS('overall city offline'!$C$2:$C$2047,'overall city offline'!$A$2:$A$2047,$A21,'overall city offline'!$B$2:$B$2047,'Food offline outside centre'!Q$2))/(SUMIFS('overall city offline'!$J$2:$J$2047,'overall city offline'!$A$2:$A$2047,$A21,'overall city offline'!$B$2:$B$2047,Q$2))</f>
        <v>0.66365246218840046</v>
      </c>
      <c r="R21" s="6">
        <f>(SUMIFS('overall city offline'!$J$2:$J$2047,'overall city offline'!$A$2:$A$2047,$A21,'overall city offline'!$B$2:$B$2047,R$3)*SUMIFS('overall city offline'!$C$2:$C$2047,'overall city offline'!$A$2:$A$2047,$A21,'overall city offline'!$B$2:$B$2047,'Food offline outside centre'!R$2))/(SUMIFS('overall city offline'!$J$2:$J$2047,'overall city offline'!$A$2:$A$2047,$A21,'overall city offline'!$B$2:$B$2047,R$2))</f>
        <v>0.85384934036669724</v>
      </c>
      <c r="S21" s="6">
        <f>(SUMIFS('overall city offline'!$J$2:$J$2047,'overall city offline'!$A$2:$A$2047,$A21,'overall city offline'!$B$2:$B$2047,S$3)*SUMIFS('overall city offline'!$C$2:$C$2047,'overall city offline'!$A$2:$A$2047,$A21,'overall city offline'!$B$2:$B$2047,'Food offline outside centre'!S$2))/(SUMIFS('overall city offline'!$J$2:$J$2047,'overall city offline'!$A$2:$A$2047,$A21,'overall city offline'!$B$2:$B$2047,S$2))</f>
        <v>0.99535506521302597</v>
      </c>
      <c r="T21" s="6">
        <f>(SUMIFS('overall city offline'!$J$2:$J$2047,'overall city offline'!$A$2:$A$2047,$A21,'overall city offline'!$B$2:$B$2047,T$3)*SUMIFS('overall city offline'!$C$2:$C$2047,'overall city offline'!$A$2:$A$2047,$A21,'overall city offline'!$B$2:$B$2047,'Food offline outside centre'!T$2))/(SUMIFS('overall city offline'!$J$2:$J$2047,'overall city offline'!$A$2:$A$2047,$A21,'overall city offline'!$B$2:$B$2047,T$2))</f>
        <v>1.0909034639632083</v>
      </c>
      <c r="U21" s="6">
        <f>(SUMIFS('overall city offline'!$J$2:$J$2047,'overall city offline'!$A$2:$A$2047,$A21,'overall city offline'!$B$2:$B$2047,U$3)*SUMIFS('overall city offline'!$C$2:$C$2047,'overall city offline'!$A$2:$A$2047,$A21,'overall city offline'!$B$2:$B$2047,'Food offline outside centre'!U$2))/(SUMIFS('overall city offline'!$J$2:$J$2047,'overall city offline'!$A$2:$A$2047,$A21,'overall city offline'!$B$2:$B$2047,U$2))</f>
        <v>1.1691819744901857</v>
      </c>
      <c r="V21" s="6">
        <f>(SUMIFS('overall city offline'!$J$2:$J$2047,'overall city offline'!$A$2:$A$2047,$A21,'overall city offline'!$B$2:$B$2047,V$3)*SUMIFS('overall city offline'!$C$2:$C$2047,'overall city offline'!$A$2:$A$2047,$A21,'overall city offline'!$B$2:$B$2047,'Food offline outside centre'!V$2))/(SUMIFS('overall city offline'!$J$2:$J$2047,'overall city offline'!$A$2:$A$2047,$A21,'overall city offline'!$B$2:$B$2047,V$2))</f>
        <v>1.0364239068333918</v>
      </c>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row>
    <row r="22" spans="1:63" x14ac:dyDescent="0.25">
      <c r="A22" s="5" t="s">
        <v>25</v>
      </c>
      <c r="B22" s="6">
        <f>(SUMIFS('overall city offline'!$J$2:$J$2047,'overall city offline'!$A$2:$A$2047,$A22,'overall city offline'!$B$2:$B$2047,B$3)*SUMIFS('overall city offline'!$C$2:$C$2047,'overall city offline'!$A$2:$A$2047,$A22,'overall city offline'!$B$2:$B$2047,B$3))/(SUMIFS('overall city offline'!$J$2:$J$2047,'overall city offline'!$A$2:$A$2047,$A22,'overall city offline'!$B$2:$B$2047,B$2))</f>
        <v>1.0079406105637296</v>
      </c>
      <c r="C22" s="6">
        <f>(SUMIFS('overall city offline'!$J$2:$J$2047,'overall city offline'!$A$2:$A$2047,$A22,'overall city offline'!$B$2:$B$2047,C$3)*SUMIFS('overall city offline'!$C$2:$C$2047,'overall city offline'!$A$2:$A$2047,$A22,'overall city offline'!$B$2:$B$2047,'Food offline outside centre'!C$2))/(SUMIFS('overall city offline'!$J$2:$J$2047,'overall city offline'!$A$2:$A$2047,$A22,'overall city offline'!$B$2:$B$2047,C$2))</f>
        <v>0.91120456693907803</v>
      </c>
      <c r="D22" s="6">
        <f>(SUMIFS('overall city offline'!$J$2:$J$2047,'overall city offline'!$A$2:$A$2047,$A22,'overall city offline'!$B$2:$B$2047,D$3)*SUMIFS('overall city offline'!$C$2:$C$2047,'overall city offline'!$A$2:$A$2047,$A22,'overall city offline'!$B$2:$B$2047,'Food offline outside centre'!D$2))/(SUMIFS('overall city offline'!$J$2:$J$2047,'overall city offline'!$A$2:$A$2047,$A22,'overall city offline'!$B$2:$B$2047,D$2))</f>
        <v>0.79425157132295821</v>
      </c>
      <c r="E22" s="6">
        <f>(SUMIFS('overall city offline'!$J$2:$J$2047,'overall city offline'!$A$2:$A$2047,$A22,'overall city offline'!$B$2:$B$2047,E$3)*SUMIFS('overall city offline'!$C$2:$C$2047,'overall city offline'!$A$2:$A$2047,$A22,'overall city offline'!$B$2:$B$2047,'Food offline outside centre'!E$2))/(SUMIFS('overall city offline'!$J$2:$J$2047,'overall city offline'!$A$2:$A$2047,$A22,'overall city offline'!$B$2:$B$2047,E$2))</f>
        <v>0.14972364973672633</v>
      </c>
      <c r="F22" s="6">
        <f>(SUMIFS('overall city offline'!$J$2:$J$2047,'overall city offline'!$A$2:$A$2047,$A22,'overall city offline'!$B$2:$B$2047,F$3)*SUMIFS('overall city offline'!$C$2:$C$2047,'overall city offline'!$A$2:$A$2047,$A22,'overall city offline'!$B$2:$B$2047,'Food offline outside centre'!F$2))/(SUMIFS('overall city offline'!$J$2:$J$2047,'overall city offline'!$A$2:$A$2047,$A22,'overall city offline'!$B$2:$B$2047,F$2))</f>
        <v>0.26192944186770245</v>
      </c>
      <c r="G22" s="6">
        <f>(SUMIFS('overall city offline'!$J$2:$J$2047,'overall city offline'!$A$2:$A$2047,$A22,'overall city offline'!$B$2:$B$2047,G$3)*SUMIFS('overall city offline'!$C$2:$C$2047,'overall city offline'!$A$2:$A$2047,$A22,'overall city offline'!$B$2:$B$2047,'Food offline outside centre'!G$2))/(SUMIFS('overall city offline'!$J$2:$J$2047,'overall city offline'!$A$2:$A$2047,$A22,'overall city offline'!$B$2:$B$2047,G$2))</f>
        <v>0.44348179664233695</v>
      </c>
      <c r="H22" s="6">
        <f>(SUMIFS('overall city offline'!$J$2:$J$2047,'overall city offline'!$A$2:$A$2047,$A22,'overall city offline'!$B$2:$B$2047,H$3)*SUMIFS('overall city offline'!$C$2:$C$2047,'overall city offline'!$A$2:$A$2047,$A22,'overall city offline'!$B$2:$B$2047,'Food offline outside centre'!H$2))/(SUMIFS('overall city offline'!$J$2:$J$2047,'overall city offline'!$A$2:$A$2047,$A22,'overall city offline'!$B$2:$B$2047,H$2))</f>
        <v>0.8312547445588927</v>
      </c>
      <c r="I22" s="6">
        <f>(SUMIFS('overall city offline'!$J$2:$J$2047,'overall city offline'!$A$2:$A$2047,$A22,'overall city offline'!$B$2:$B$2047,I$3)*SUMIFS('overall city offline'!$C$2:$C$2047,'overall city offline'!$A$2:$A$2047,$A22,'overall city offline'!$B$2:$B$2047,'Food offline outside centre'!I$2))/(SUMIFS('overall city offline'!$J$2:$J$2047,'overall city offline'!$A$2:$A$2047,$A22,'overall city offline'!$B$2:$B$2047,I$2))</f>
        <v>0.97660400584929274</v>
      </c>
      <c r="J22" s="6">
        <f>(SUMIFS('overall city offline'!$J$2:$J$2047,'overall city offline'!$A$2:$A$2047,$A22,'overall city offline'!$B$2:$B$2047,J$3)*SUMIFS('overall city offline'!$C$2:$C$2047,'overall city offline'!$A$2:$A$2047,$A22,'overall city offline'!$B$2:$B$2047,'Food offline outside centre'!J$2))/(SUMIFS('overall city offline'!$J$2:$J$2047,'overall city offline'!$A$2:$A$2047,$A22,'overall city offline'!$B$2:$B$2047,J$2))</f>
        <v>0.92732708125446428</v>
      </c>
      <c r="K22" s="6">
        <f>(SUMIFS('overall city offline'!$J$2:$J$2047,'overall city offline'!$A$2:$A$2047,$A22,'overall city offline'!$B$2:$B$2047,K$3)*SUMIFS('overall city offline'!$C$2:$C$2047,'overall city offline'!$A$2:$A$2047,$A22,'overall city offline'!$B$2:$B$2047,'Food offline outside centre'!K$2))/(SUMIFS('overall city offline'!$J$2:$J$2047,'overall city offline'!$A$2:$A$2047,$A22,'overall city offline'!$B$2:$B$2047,K$2))</f>
        <v>0.95268122598294536</v>
      </c>
      <c r="L22" s="6">
        <f>(SUMIFS('overall city offline'!$J$2:$J$2047,'overall city offline'!$A$2:$A$2047,$A22,'overall city offline'!$B$2:$B$2047,L$3)*SUMIFS('overall city offline'!$C$2:$C$2047,'overall city offline'!$A$2:$A$2047,$A22,'overall city offline'!$B$2:$B$2047,'Food offline outside centre'!L$2))/(SUMIFS('overall city offline'!$J$2:$J$2047,'overall city offline'!$A$2:$A$2047,$A22,'overall city offline'!$B$2:$B$2047,L$2))</f>
        <v>0.60085569284550233</v>
      </c>
      <c r="M22" s="6">
        <f>(SUMIFS('overall city offline'!$J$2:$J$2047,'overall city offline'!$A$2:$A$2047,$A22,'overall city offline'!$B$2:$B$2047,M$3)*SUMIFS('overall city offline'!$C$2:$C$2047,'overall city offline'!$A$2:$A$2047,$A22,'overall city offline'!$B$2:$B$2047,'Food offline outside centre'!M$2))/(SUMIFS('overall city offline'!$J$2:$J$2047,'overall city offline'!$A$2:$A$2047,$A22,'overall city offline'!$B$2:$B$2047,M$2))</f>
        <v>0.53864474298431064</v>
      </c>
      <c r="N22" s="6">
        <f>(SUMIFS('overall city offline'!$J$2:$J$2047,'overall city offline'!$A$2:$A$2047,$A22,'overall city offline'!$B$2:$B$2047,N$3)*SUMIFS('overall city offline'!$C$2:$C$2047,'overall city offline'!$A$2:$A$2047,$A22,'overall city offline'!$B$2:$B$2047,'Food offline outside centre'!N$2))/(SUMIFS('overall city offline'!$J$2:$J$2047,'overall city offline'!$A$2:$A$2047,$A22,'overall city offline'!$B$2:$B$2047,N$2))</f>
        <v>0.47979740787194547</v>
      </c>
      <c r="O22" s="6">
        <f>(SUMIFS('overall city offline'!$J$2:$J$2047,'overall city offline'!$A$2:$A$2047,$A22,'overall city offline'!$B$2:$B$2047,O$3)*SUMIFS('overall city offline'!$C$2:$C$2047,'overall city offline'!$A$2:$A$2047,$A22,'overall city offline'!$B$2:$B$2047,'Food offline outside centre'!O$2))/(SUMIFS('overall city offline'!$J$2:$J$2047,'overall city offline'!$A$2:$A$2047,$A22,'overall city offline'!$B$2:$B$2047,O$2))</f>
        <v>0.43392287517932726</v>
      </c>
      <c r="P22" s="6">
        <f>(SUMIFS('overall city offline'!$J$2:$J$2047,'overall city offline'!$A$2:$A$2047,$A22,'overall city offline'!$B$2:$B$2047,P$3)*SUMIFS('overall city offline'!$C$2:$C$2047,'overall city offline'!$A$2:$A$2047,$A22,'overall city offline'!$B$2:$B$2047,'Food offline outside centre'!P$2))/(SUMIFS('overall city offline'!$J$2:$J$2047,'overall city offline'!$A$2:$A$2047,$A22,'overall city offline'!$B$2:$B$2047,P$2))</f>
        <v>0.54911972731655156</v>
      </c>
      <c r="Q22" s="6">
        <f>(SUMIFS('overall city offline'!$J$2:$J$2047,'overall city offline'!$A$2:$A$2047,$A22,'overall city offline'!$B$2:$B$2047,Q$3)*SUMIFS('overall city offline'!$C$2:$C$2047,'overall city offline'!$A$2:$A$2047,$A22,'overall city offline'!$B$2:$B$2047,'Food offline outside centre'!Q$2))/(SUMIFS('overall city offline'!$J$2:$J$2047,'overall city offline'!$A$2:$A$2047,$A22,'overall city offline'!$B$2:$B$2047,Q$2))</f>
        <v>0.61306416319526291</v>
      </c>
      <c r="R22" s="6">
        <f>(SUMIFS('overall city offline'!$J$2:$J$2047,'overall city offline'!$A$2:$A$2047,$A22,'overall city offline'!$B$2:$B$2047,R$3)*SUMIFS('overall city offline'!$C$2:$C$2047,'overall city offline'!$A$2:$A$2047,$A22,'overall city offline'!$B$2:$B$2047,'Food offline outside centre'!R$2))/(SUMIFS('overall city offline'!$J$2:$J$2047,'overall city offline'!$A$2:$A$2047,$A22,'overall city offline'!$B$2:$B$2047,R$2))</f>
        <v>0.83920085370816233</v>
      </c>
      <c r="S22" s="6">
        <f>(SUMIFS('overall city offline'!$J$2:$J$2047,'overall city offline'!$A$2:$A$2047,$A22,'overall city offline'!$B$2:$B$2047,S$3)*SUMIFS('overall city offline'!$C$2:$C$2047,'overall city offline'!$A$2:$A$2047,$A22,'overall city offline'!$B$2:$B$2047,'Food offline outside centre'!S$2))/(SUMIFS('overall city offline'!$J$2:$J$2047,'overall city offline'!$A$2:$A$2047,$A22,'overall city offline'!$B$2:$B$2047,S$2))</f>
        <v>0.93181721781618143</v>
      </c>
      <c r="T22" s="6">
        <f>(SUMIFS('overall city offline'!$J$2:$J$2047,'overall city offline'!$A$2:$A$2047,$A22,'overall city offline'!$B$2:$B$2047,T$3)*SUMIFS('overall city offline'!$C$2:$C$2047,'overall city offline'!$A$2:$A$2047,$A22,'overall city offline'!$B$2:$B$2047,'Food offline outside centre'!T$2))/(SUMIFS('overall city offline'!$J$2:$J$2047,'overall city offline'!$A$2:$A$2047,$A22,'overall city offline'!$B$2:$B$2047,T$2))</f>
        <v>1.061731494011052</v>
      </c>
      <c r="U22" s="6">
        <f>(SUMIFS('overall city offline'!$J$2:$J$2047,'overall city offline'!$A$2:$A$2047,$A22,'overall city offline'!$B$2:$B$2047,U$3)*SUMIFS('overall city offline'!$C$2:$C$2047,'overall city offline'!$A$2:$A$2047,$A22,'overall city offline'!$B$2:$B$2047,'Food offline outside centre'!U$2))/(SUMIFS('overall city offline'!$J$2:$J$2047,'overall city offline'!$A$2:$A$2047,$A22,'overall city offline'!$B$2:$B$2047,U$2))</f>
        <v>1.1000793066653638</v>
      </c>
      <c r="V22" s="6">
        <f>(SUMIFS('overall city offline'!$J$2:$J$2047,'overall city offline'!$A$2:$A$2047,$A22,'overall city offline'!$B$2:$B$2047,V$3)*SUMIFS('overall city offline'!$C$2:$C$2047,'overall city offline'!$A$2:$A$2047,$A22,'overall city offline'!$B$2:$B$2047,'Food offline outside centre'!V$2))/(SUMIFS('overall city offline'!$J$2:$J$2047,'overall city offline'!$A$2:$A$2047,$A22,'overall city offline'!$B$2:$B$2047,V$2))</f>
        <v>1.1040456538294698</v>
      </c>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row>
    <row r="23" spans="1:63" x14ac:dyDescent="0.25">
      <c r="A23" s="5" t="s">
        <v>26</v>
      </c>
      <c r="B23" s="6">
        <f>(SUMIFS('overall city offline'!$J$2:$J$2047,'overall city offline'!$A$2:$A$2047,$A23,'overall city offline'!$B$2:$B$2047,B$3)*SUMIFS('overall city offline'!$C$2:$C$2047,'overall city offline'!$A$2:$A$2047,$A23,'overall city offline'!$B$2:$B$2047,B$3))/(SUMIFS('overall city offline'!$J$2:$J$2047,'overall city offline'!$A$2:$A$2047,$A23,'overall city offline'!$B$2:$B$2047,B$2))</f>
        <v>1.0241690387128575</v>
      </c>
      <c r="C23" s="6">
        <f>(SUMIFS('overall city offline'!$J$2:$J$2047,'overall city offline'!$A$2:$A$2047,$A23,'overall city offline'!$B$2:$B$2047,C$3)*SUMIFS('overall city offline'!$C$2:$C$2047,'overall city offline'!$A$2:$A$2047,$A23,'overall city offline'!$B$2:$B$2047,'Food offline outside centre'!C$2))/(SUMIFS('overall city offline'!$J$2:$J$2047,'overall city offline'!$A$2:$A$2047,$A23,'overall city offline'!$B$2:$B$2047,C$2))</f>
        <v>0.98824529028026775</v>
      </c>
      <c r="D23" s="6">
        <f>(SUMIFS('overall city offline'!$J$2:$J$2047,'overall city offline'!$A$2:$A$2047,$A23,'overall city offline'!$B$2:$B$2047,D$3)*SUMIFS('overall city offline'!$C$2:$C$2047,'overall city offline'!$A$2:$A$2047,$A23,'overall city offline'!$B$2:$B$2047,'Food offline outside centre'!D$2))/(SUMIFS('overall city offline'!$J$2:$J$2047,'overall city offline'!$A$2:$A$2047,$A23,'overall city offline'!$B$2:$B$2047,D$2))</f>
        <v>0.79071866232032262</v>
      </c>
      <c r="E23" s="6">
        <f>(SUMIFS('overall city offline'!$J$2:$J$2047,'overall city offline'!$A$2:$A$2047,$A23,'overall city offline'!$B$2:$B$2047,E$3)*SUMIFS('overall city offline'!$C$2:$C$2047,'overall city offline'!$A$2:$A$2047,$A23,'overall city offline'!$B$2:$B$2047,'Food offline outside centre'!E$2))/(SUMIFS('overall city offline'!$J$2:$J$2047,'overall city offline'!$A$2:$A$2047,$A23,'overall city offline'!$B$2:$B$2047,E$2))</f>
        <v>0.14597959352308354</v>
      </c>
      <c r="F23" s="6">
        <f>(SUMIFS('overall city offline'!$J$2:$J$2047,'overall city offline'!$A$2:$A$2047,$A23,'overall city offline'!$B$2:$B$2047,F$3)*SUMIFS('overall city offline'!$C$2:$C$2047,'overall city offline'!$A$2:$A$2047,$A23,'overall city offline'!$B$2:$B$2047,'Food offline outside centre'!F$2))/(SUMIFS('overall city offline'!$J$2:$J$2047,'overall city offline'!$A$2:$A$2047,$A23,'overall city offline'!$B$2:$B$2047,F$2))</f>
        <v>0.30689696782754461</v>
      </c>
      <c r="G23" s="6">
        <f>(SUMIFS('overall city offline'!$J$2:$J$2047,'overall city offline'!$A$2:$A$2047,$A23,'overall city offline'!$B$2:$B$2047,G$3)*SUMIFS('overall city offline'!$C$2:$C$2047,'overall city offline'!$A$2:$A$2047,$A23,'overall city offline'!$B$2:$B$2047,'Food offline outside centre'!G$2))/(SUMIFS('overall city offline'!$J$2:$J$2047,'overall city offline'!$A$2:$A$2047,$A23,'overall city offline'!$B$2:$B$2047,G$2))</f>
        <v>0.45433030610366387</v>
      </c>
      <c r="H23" s="6">
        <f>(SUMIFS('overall city offline'!$J$2:$J$2047,'overall city offline'!$A$2:$A$2047,$A23,'overall city offline'!$B$2:$B$2047,H$3)*SUMIFS('overall city offline'!$C$2:$C$2047,'overall city offline'!$A$2:$A$2047,$A23,'overall city offline'!$B$2:$B$2047,'Food offline outside centre'!H$2))/(SUMIFS('overall city offline'!$J$2:$J$2047,'overall city offline'!$A$2:$A$2047,$A23,'overall city offline'!$B$2:$B$2047,H$2))</f>
        <v>0.9142350475079829</v>
      </c>
      <c r="I23" s="6">
        <f>(SUMIFS('overall city offline'!$J$2:$J$2047,'overall city offline'!$A$2:$A$2047,$A23,'overall city offline'!$B$2:$B$2047,I$3)*SUMIFS('overall city offline'!$C$2:$C$2047,'overall city offline'!$A$2:$A$2047,$A23,'overall city offline'!$B$2:$B$2047,'Food offline outside centre'!I$2))/(SUMIFS('overall city offline'!$J$2:$J$2047,'overall city offline'!$A$2:$A$2047,$A23,'overall city offline'!$B$2:$B$2047,I$2))</f>
        <v>1.0725599522481335</v>
      </c>
      <c r="J23" s="6">
        <f>(SUMIFS('overall city offline'!$J$2:$J$2047,'overall city offline'!$A$2:$A$2047,$A23,'overall city offline'!$B$2:$B$2047,J$3)*SUMIFS('overall city offline'!$C$2:$C$2047,'overall city offline'!$A$2:$A$2047,$A23,'overall city offline'!$B$2:$B$2047,'Food offline outside centre'!J$2))/(SUMIFS('overall city offline'!$J$2:$J$2047,'overall city offline'!$A$2:$A$2047,$A23,'overall city offline'!$B$2:$B$2047,J$2))</f>
        <v>0.95509148662833565</v>
      </c>
      <c r="K23" s="6">
        <f>(SUMIFS('overall city offline'!$J$2:$J$2047,'overall city offline'!$A$2:$A$2047,$A23,'overall city offline'!$B$2:$B$2047,K$3)*SUMIFS('overall city offline'!$C$2:$C$2047,'overall city offline'!$A$2:$A$2047,$A23,'overall city offline'!$B$2:$B$2047,'Food offline outside centre'!K$2))/(SUMIFS('overall city offline'!$J$2:$J$2047,'overall city offline'!$A$2:$A$2047,$A23,'overall city offline'!$B$2:$B$2047,K$2))</f>
        <v>0.89395348142165532</v>
      </c>
      <c r="L23" s="6">
        <f>(SUMIFS('overall city offline'!$J$2:$J$2047,'overall city offline'!$A$2:$A$2047,$A23,'overall city offline'!$B$2:$B$2047,L$3)*SUMIFS('overall city offline'!$C$2:$C$2047,'overall city offline'!$A$2:$A$2047,$A23,'overall city offline'!$B$2:$B$2047,'Food offline outside centre'!L$2))/(SUMIFS('overall city offline'!$J$2:$J$2047,'overall city offline'!$A$2:$A$2047,$A23,'overall city offline'!$B$2:$B$2047,L$2))</f>
        <v>0.63619376318956333</v>
      </c>
      <c r="M23" s="6">
        <f>(SUMIFS('overall city offline'!$J$2:$J$2047,'overall city offline'!$A$2:$A$2047,$A23,'overall city offline'!$B$2:$B$2047,M$3)*SUMIFS('overall city offline'!$C$2:$C$2047,'overall city offline'!$A$2:$A$2047,$A23,'overall city offline'!$B$2:$B$2047,'Food offline outside centre'!M$2))/(SUMIFS('overall city offline'!$J$2:$J$2047,'overall city offline'!$A$2:$A$2047,$A23,'overall city offline'!$B$2:$B$2047,M$2))</f>
        <v>0.5588194439064893</v>
      </c>
      <c r="N23" s="6">
        <f>(SUMIFS('overall city offline'!$J$2:$J$2047,'overall city offline'!$A$2:$A$2047,$A23,'overall city offline'!$B$2:$B$2047,N$3)*SUMIFS('overall city offline'!$C$2:$C$2047,'overall city offline'!$A$2:$A$2047,$A23,'overall city offline'!$B$2:$B$2047,'Food offline outside centre'!N$2))/(SUMIFS('overall city offline'!$J$2:$J$2047,'overall city offline'!$A$2:$A$2047,$A23,'overall city offline'!$B$2:$B$2047,N$2))</f>
        <v>0.49895765099751344</v>
      </c>
      <c r="O23" s="6">
        <f>(SUMIFS('overall city offline'!$J$2:$J$2047,'overall city offline'!$A$2:$A$2047,$A23,'overall city offline'!$B$2:$B$2047,O$3)*SUMIFS('overall city offline'!$C$2:$C$2047,'overall city offline'!$A$2:$A$2047,$A23,'overall city offline'!$B$2:$B$2047,'Food offline outside centre'!O$2))/(SUMIFS('overall city offline'!$J$2:$J$2047,'overall city offline'!$A$2:$A$2047,$A23,'overall city offline'!$B$2:$B$2047,O$2))</f>
        <v>0.5152435181470566</v>
      </c>
      <c r="P23" s="6">
        <f>(SUMIFS('overall city offline'!$J$2:$J$2047,'overall city offline'!$A$2:$A$2047,$A23,'overall city offline'!$B$2:$B$2047,P$3)*SUMIFS('overall city offline'!$C$2:$C$2047,'overall city offline'!$A$2:$A$2047,$A23,'overall city offline'!$B$2:$B$2047,'Food offline outside centre'!P$2))/(SUMIFS('overall city offline'!$J$2:$J$2047,'overall city offline'!$A$2:$A$2047,$A23,'overall city offline'!$B$2:$B$2047,P$2))</f>
        <v>0.59404004474860239</v>
      </c>
      <c r="Q23" s="6">
        <f>(SUMIFS('overall city offline'!$J$2:$J$2047,'overall city offline'!$A$2:$A$2047,$A23,'overall city offline'!$B$2:$B$2047,Q$3)*SUMIFS('overall city offline'!$C$2:$C$2047,'overall city offline'!$A$2:$A$2047,$A23,'overall city offline'!$B$2:$B$2047,'Food offline outside centre'!Q$2))/(SUMIFS('overall city offline'!$J$2:$J$2047,'overall city offline'!$A$2:$A$2047,$A23,'overall city offline'!$B$2:$B$2047,Q$2))</f>
        <v>0.71273519855500966</v>
      </c>
      <c r="R23" s="6">
        <f>(SUMIFS('overall city offline'!$J$2:$J$2047,'overall city offline'!$A$2:$A$2047,$A23,'overall city offline'!$B$2:$B$2047,R$3)*SUMIFS('overall city offline'!$C$2:$C$2047,'overall city offline'!$A$2:$A$2047,$A23,'overall city offline'!$B$2:$B$2047,'Food offline outside centre'!R$2))/(SUMIFS('overall city offline'!$J$2:$J$2047,'overall city offline'!$A$2:$A$2047,$A23,'overall city offline'!$B$2:$B$2047,R$2))</f>
        <v>0.92091068323478342</v>
      </c>
      <c r="S23" s="6">
        <f>(SUMIFS('overall city offline'!$J$2:$J$2047,'overall city offline'!$A$2:$A$2047,$A23,'overall city offline'!$B$2:$B$2047,S$3)*SUMIFS('overall city offline'!$C$2:$C$2047,'overall city offline'!$A$2:$A$2047,$A23,'overall city offline'!$B$2:$B$2047,'Food offline outside centre'!S$2))/(SUMIFS('overall city offline'!$J$2:$J$2047,'overall city offline'!$A$2:$A$2047,$A23,'overall city offline'!$B$2:$B$2047,S$2))</f>
        <v>1.0345295107841936</v>
      </c>
      <c r="T23" s="6">
        <f>(SUMIFS('overall city offline'!$J$2:$J$2047,'overall city offline'!$A$2:$A$2047,$A23,'overall city offline'!$B$2:$B$2047,T$3)*SUMIFS('overall city offline'!$C$2:$C$2047,'overall city offline'!$A$2:$A$2047,$A23,'overall city offline'!$B$2:$B$2047,'Food offline outside centre'!T$2))/(SUMIFS('overall city offline'!$J$2:$J$2047,'overall city offline'!$A$2:$A$2047,$A23,'overall city offline'!$B$2:$B$2047,T$2))</f>
        <v>1.1844681247458124</v>
      </c>
      <c r="U23" s="6">
        <f>(SUMIFS('overall city offline'!$J$2:$J$2047,'overall city offline'!$A$2:$A$2047,$A23,'overall city offline'!$B$2:$B$2047,U$3)*SUMIFS('overall city offline'!$C$2:$C$2047,'overall city offline'!$A$2:$A$2047,$A23,'overall city offline'!$B$2:$B$2047,'Food offline outside centre'!U$2))/(SUMIFS('overall city offline'!$J$2:$J$2047,'overall city offline'!$A$2:$A$2047,$A23,'overall city offline'!$B$2:$B$2047,U$2))</f>
        <v>1.214785190285419</v>
      </c>
      <c r="V23" s="6">
        <f>(SUMIFS('overall city offline'!$J$2:$J$2047,'overall city offline'!$A$2:$A$2047,$A23,'overall city offline'!$B$2:$B$2047,V$3)*SUMIFS('overall city offline'!$C$2:$C$2047,'overall city offline'!$A$2:$A$2047,$A23,'overall city offline'!$B$2:$B$2047,'Food offline outside centre'!V$2))/(SUMIFS('overall city offline'!$J$2:$J$2047,'overall city offline'!$A$2:$A$2047,$A23,'overall city offline'!$B$2:$B$2047,V$2))</f>
        <v>1.1458810716142458</v>
      </c>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row>
    <row r="24" spans="1:63" x14ac:dyDescent="0.25">
      <c r="A24" s="5" t="s">
        <v>27</v>
      </c>
      <c r="B24" s="6">
        <f>(SUMIFS('overall city offline'!$J$2:$J$2047,'overall city offline'!$A$2:$A$2047,$A24,'overall city offline'!$B$2:$B$2047,B$3)*SUMIFS('overall city offline'!$C$2:$C$2047,'overall city offline'!$A$2:$A$2047,$A24,'overall city offline'!$B$2:$B$2047,B$3))/(SUMIFS('overall city offline'!$J$2:$J$2047,'overall city offline'!$A$2:$A$2047,$A24,'overall city offline'!$B$2:$B$2047,B$2))</f>
        <v>1.0107701657458557</v>
      </c>
      <c r="C24" s="6">
        <f>(SUMIFS('overall city offline'!$J$2:$J$2047,'overall city offline'!$A$2:$A$2047,$A24,'overall city offline'!$B$2:$B$2047,C$3)*SUMIFS('overall city offline'!$C$2:$C$2047,'overall city offline'!$A$2:$A$2047,$A24,'overall city offline'!$B$2:$B$2047,'Food offline outside centre'!C$2))/(SUMIFS('overall city offline'!$J$2:$J$2047,'overall city offline'!$A$2:$A$2047,$A24,'overall city offline'!$B$2:$B$2047,C$2))</f>
        <v>0.94551190856331591</v>
      </c>
      <c r="D24" s="6">
        <f>(SUMIFS('overall city offline'!$J$2:$J$2047,'overall city offline'!$A$2:$A$2047,$A24,'overall city offline'!$B$2:$B$2047,D$3)*SUMIFS('overall city offline'!$C$2:$C$2047,'overall city offline'!$A$2:$A$2047,$A24,'overall city offline'!$B$2:$B$2047,'Food offline outside centre'!D$2))/(SUMIFS('overall city offline'!$J$2:$J$2047,'overall city offline'!$A$2:$A$2047,$A24,'overall city offline'!$B$2:$B$2047,D$2))</f>
        <v>0.74850553933664177</v>
      </c>
      <c r="E24" s="6">
        <f>(SUMIFS('overall city offline'!$J$2:$J$2047,'overall city offline'!$A$2:$A$2047,$A24,'overall city offline'!$B$2:$B$2047,E$3)*SUMIFS('overall city offline'!$C$2:$C$2047,'overall city offline'!$A$2:$A$2047,$A24,'overall city offline'!$B$2:$B$2047,'Food offline outside centre'!E$2))/(SUMIFS('overall city offline'!$J$2:$J$2047,'overall city offline'!$A$2:$A$2047,$A24,'overall city offline'!$B$2:$B$2047,E$2))</f>
        <v>9.9959212010884632E-2</v>
      </c>
      <c r="F24" s="6">
        <f>(SUMIFS('overall city offline'!$J$2:$J$2047,'overall city offline'!$A$2:$A$2047,$A24,'overall city offline'!$B$2:$B$2047,F$3)*SUMIFS('overall city offline'!$C$2:$C$2047,'overall city offline'!$A$2:$A$2047,$A24,'overall city offline'!$B$2:$B$2047,'Food offline outside centre'!F$2))/(SUMIFS('overall city offline'!$J$2:$J$2047,'overall city offline'!$A$2:$A$2047,$A24,'overall city offline'!$B$2:$B$2047,F$2))</f>
        <v>0.28125614014585254</v>
      </c>
      <c r="G24" s="6">
        <f>(SUMIFS('overall city offline'!$J$2:$J$2047,'overall city offline'!$A$2:$A$2047,$A24,'overall city offline'!$B$2:$B$2047,G$3)*SUMIFS('overall city offline'!$C$2:$C$2047,'overall city offline'!$A$2:$A$2047,$A24,'overall city offline'!$B$2:$B$2047,'Food offline outside centre'!G$2))/(SUMIFS('overall city offline'!$J$2:$J$2047,'overall city offline'!$A$2:$A$2047,$A24,'overall city offline'!$B$2:$B$2047,G$2))</f>
        <v>0.45418043645283501</v>
      </c>
      <c r="H24" s="6">
        <f>(SUMIFS('overall city offline'!$J$2:$J$2047,'overall city offline'!$A$2:$A$2047,$A24,'overall city offline'!$B$2:$B$2047,H$3)*SUMIFS('overall city offline'!$C$2:$C$2047,'overall city offline'!$A$2:$A$2047,$A24,'overall city offline'!$B$2:$B$2047,'Food offline outside centre'!H$2))/(SUMIFS('overall city offline'!$J$2:$J$2047,'overall city offline'!$A$2:$A$2047,$A24,'overall city offline'!$B$2:$B$2047,H$2))</f>
        <v>0.76398851896693465</v>
      </c>
      <c r="I24" s="6">
        <f>(SUMIFS('overall city offline'!$J$2:$J$2047,'overall city offline'!$A$2:$A$2047,$A24,'overall city offline'!$B$2:$B$2047,I$3)*SUMIFS('overall city offline'!$C$2:$C$2047,'overall city offline'!$A$2:$A$2047,$A24,'overall city offline'!$B$2:$B$2047,'Food offline outside centre'!I$2))/(SUMIFS('overall city offline'!$J$2:$J$2047,'overall city offline'!$A$2:$A$2047,$A24,'overall city offline'!$B$2:$B$2047,I$2))</f>
        <v>1.0209307244397483</v>
      </c>
      <c r="J24" s="6">
        <f>(SUMIFS('overall city offline'!$J$2:$J$2047,'overall city offline'!$A$2:$A$2047,$A24,'overall city offline'!$B$2:$B$2047,J$3)*SUMIFS('overall city offline'!$C$2:$C$2047,'overall city offline'!$A$2:$A$2047,$A24,'overall city offline'!$B$2:$B$2047,'Food offline outside centre'!J$2))/(SUMIFS('overall city offline'!$J$2:$J$2047,'overall city offline'!$A$2:$A$2047,$A24,'overall city offline'!$B$2:$B$2047,J$2))</f>
        <v>0.94968036936880806</v>
      </c>
      <c r="K24" s="6">
        <f>(SUMIFS('overall city offline'!$J$2:$J$2047,'overall city offline'!$A$2:$A$2047,$A24,'overall city offline'!$B$2:$B$2047,K$3)*SUMIFS('overall city offline'!$C$2:$C$2047,'overall city offline'!$A$2:$A$2047,$A24,'overall city offline'!$B$2:$B$2047,'Food offline outside centre'!K$2))/(SUMIFS('overall city offline'!$J$2:$J$2047,'overall city offline'!$A$2:$A$2047,$A24,'overall city offline'!$B$2:$B$2047,K$2))</f>
        <v>0.86546082258377044</v>
      </c>
      <c r="L24" s="6">
        <f>(SUMIFS('overall city offline'!$J$2:$J$2047,'overall city offline'!$A$2:$A$2047,$A24,'overall city offline'!$B$2:$B$2047,L$3)*SUMIFS('overall city offline'!$C$2:$C$2047,'overall city offline'!$A$2:$A$2047,$A24,'overall city offline'!$B$2:$B$2047,'Food offline outside centre'!L$2))/(SUMIFS('overall city offline'!$J$2:$J$2047,'overall city offline'!$A$2:$A$2047,$A24,'overall city offline'!$B$2:$B$2047,L$2))</f>
        <v>0.69696715976863854</v>
      </c>
      <c r="M24" s="6">
        <f>(SUMIFS('overall city offline'!$J$2:$J$2047,'overall city offline'!$A$2:$A$2047,$A24,'overall city offline'!$B$2:$B$2047,M$3)*SUMIFS('overall city offline'!$C$2:$C$2047,'overall city offline'!$A$2:$A$2047,$A24,'overall city offline'!$B$2:$B$2047,'Food offline outside centre'!M$2))/(SUMIFS('overall city offline'!$J$2:$J$2047,'overall city offline'!$A$2:$A$2047,$A24,'overall city offline'!$B$2:$B$2047,M$2))</f>
        <v>0.78300093903563028</v>
      </c>
      <c r="N24" s="6">
        <f>(SUMIFS('overall city offline'!$J$2:$J$2047,'overall city offline'!$A$2:$A$2047,$A24,'overall city offline'!$B$2:$B$2047,N$3)*SUMIFS('overall city offline'!$C$2:$C$2047,'overall city offline'!$A$2:$A$2047,$A24,'overall city offline'!$B$2:$B$2047,'Food offline outside centre'!N$2))/(SUMIFS('overall city offline'!$J$2:$J$2047,'overall city offline'!$A$2:$A$2047,$A24,'overall city offline'!$B$2:$B$2047,N$2))</f>
        <v>0.47131833809248591</v>
      </c>
      <c r="O24" s="6">
        <f>(SUMIFS('overall city offline'!$J$2:$J$2047,'overall city offline'!$A$2:$A$2047,$A24,'overall city offline'!$B$2:$B$2047,O$3)*SUMIFS('overall city offline'!$C$2:$C$2047,'overall city offline'!$A$2:$A$2047,$A24,'overall city offline'!$B$2:$B$2047,'Food offline outside centre'!O$2))/(SUMIFS('overall city offline'!$J$2:$J$2047,'overall city offline'!$A$2:$A$2047,$A24,'overall city offline'!$B$2:$B$2047,O$2))</f>
        <v>0.39451228618779832</v>
      </c>
      <c r="P24" s="6">
        <f>(SUMIFS('overall city offline'!$J$2:$J$2047,'overall city offline'!$A$2:$A$2047,$A24,'overall city offline'!$B$2:$B$2047,P$3)*SUMIFS('overall city offline'!$C$2:$C$2047,'overall city offline'!$A$2:$A$2047,$A24,'overall city offline'!$B$2:$B$2047,'Food offline outside centre'!P$2))/(SUMIFS('overall city offline'!$J$2:$J$2047,'overall city offline'!$A$2:$A$2047,$A24,'overall city offline'!$B$2:$B$2047,P$2))</f>
        <v>0.49648958004840638</v>
      </c>
      <c r="Q24" s="6">
        <f>(SUMIFS('overall city offline'!$J$2:$J$2047,'overall city offline'!$A$2:$A$2047,$A24,'overall city offline'!$B$2:$B$2047,Q$3)*SUMIFS('overall city offline'!$C$2:$C$2047,'overall city offline'!$A$2:$A$2047,$A24,'overall city offline'!$B$2:$B$2047,'Food offline outside centre'!Q$2))/(SUMIFS('overall city offline'!$J$2:$J$2047,'overall city offline'!$A$2:$A$2047,$A24,'overall city offline'!$B$2:$B$2047,Q$2))</f>
        <v>0.55357545143055942</v>
      </c>
      <c r="R24" s="6">
        <f>(SUMIFS('overall city offline'!$J$2:$J$2047,'overall city offline'!$A$2:$A$2047,$A24,'overall city offline'!$B$2:$B$2047,R$3)*SUMIFS('overall city offline'!$C$2:$C$2047,'overall city offline'!$A$2:$A$2047,$A24,'overall city offline'!$B$2:$B$2047,'Food offline outside centre'!R$2))/(SUMIFS('overall city offline'!$J$2:$J$2047,'overall city offline'!$A$2:$A$2047,$A24,'overall city offline'!$B$2:$B$2047,R$2))</f>
        <v>0.96529544865080597</v>
      </c>
      <c r="S24" s="6">
        <f>(SUMIFS('overall city offline'!$J$2:$J$2047,'overall city offline'!$A$2:$A$2047,$A24,'overall city offline'!$B$2:$B$2047,S$3)*SUMIFS('overall city offline'!$C$2:$C$2047,'overall city offline'!$A$2:$A$2047,$A24,'overall city offline'!$B$2:$B$2047,'Food offline outside centre'!S$2))/(SUMIFS('overall city offline'!$J$2:$J$2047,'overall city offline'!$A$2:$A$2047,$A24,'overall city offline'!$B$2:$B$2047,S$2))</f>
        <v>0.99144915157804814</v>
      </c>
      <c r="T24" s="6">
        <f>(SUMIFS('overall city offline'!$J$2:$J$2047,'overall city offline'!$A$2:$A$2047,$A24,'overall city offline'!$B$2:$B$2047,T$3)*SUMIFS('overall city offline'!$C$2:$C$2047,'overall city offline'!$A$2:$A$2047,$A24,'overall city offline'!$B$2:$B$2047,'Food offline outside centre'!T$2))/(SUMIFS('overall city offline'!$J$2:$J$2047,'overall city offline'!$A$2:$A$2047,$A24,'overall city offline'!$B$2:$B$2047,T$2))</f>
        <v>1.0921224266281833</v>
      </c>
      <c r="U24" s="6">
        <f>(SUMIFS('overall city offline'!$J$2:$J$2047,'overall city offline'!$A$2:$A$2047,$A24,'overall city offline'!$B$2:$B$2047,U$3)*SUMIFS('overall city offline'!$C$2:$C$2047,'overall city offline'!$A$2:$A$2047,$A24,'overall city offline'!$B$2:$B$2047,'Food offline outside centre'!U$2))/(SUMIFS('overall city offline'!$J$2:$J$2047,'overall city offline'!$A$2:$A$2047,$A24,'overall city offline'!$B$2:$B$2047,U$2))</f>
        <v>1.2054029493899068</v>
      </c>
      <c r="V24" s="6">
        <f>(SUMIFS('overall city offline'!$J$2:$J$2047,'overall city offline'!$A$2:$A$2047,$A24,'overall city offline'!$B$2:$B$2047,V$3)*SUMIFS('overall city offline'!$C$2:$C$2047,'overall city offline'!$A$2:$A$2047,$A24,'overall city offline'!$B$2:$B$2047,'Food offline outside centre'!V$2))/(SUMIFS('overall city offline'!$J$2:$J$2047,'overall city offline'!$A$2:$A$2047,$A24,'overall city offline'!$B$2:$B$2047,V$2))</f>
        <v>1.1984754059377138</v>
      </c>
      <c r="W24" s="32"/>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row>
    <row r="25" spans="1:63" x14ac:dyDescent="0.25">
      <c r="A25" s="5" t="s">
        <v>28</v>
      </c>
      <c r="B25" s="6">
        <f>(SUMIFS('overall city offline'!$J$2:$J$2047,'overall city offline'!$A$2:$A$2047,$A25,'overall city offline'!$B$2:$B$2047,B$3)*SUMIFS('overall city offline'!$C$2:$C$2047,'overall city offline'!$A$2:$A$2047,$A25,'overall city offline'!$B$2:$B$2047,B$3))/(SUMIFS('overall city offline'!$J$2:$J$2047,'overall city offline'!$A$2:$A$2047,$A25,'overall city offline'!$B$2:$B$2047,B$2))</f>
        <v>0.98838903010216583</v>
      </c>
      <c r="C25" s="6">
        <f>(SUMIFS('overall city offline'!$J$2:$J$2047,'overall city offline'!$A$2:$A$2047,$A25,'overall city offline'!$B$2:$B$2047,C$3)*SUMIFS('overall city offline'!$C$2:$C$2047,'overall city offline'!$A$2:$A$2047,$A25,'overall city offline'!$B$2:$B$2047,'Food offline outside centre'!C$2))/(SUMIFS('overall city offline'!$J$2:$J$2047,'overall city offline'!$A$2:$A$2047,$A25,'overall city offline'!$B$2:$B$2047,C$2))</f>
        <v>0.9303713401102266</v>
      </c>
      <c r="D25" s="6">
        <f>(SUMIFS('overall city offline'!$J$2:$J$2047,'overall city offline'!$A$2:$A$2047,$A25,'overall city offline'!$B$2:$B$2047,D$3)*SUMIFS('overall city offline'!$C$2:$C$2047,'overall city offline'!$A$2:$A$2047,$A25,'overall city offline'!$B$2:$B$2047,'Food offline outside centre'!D$2))/(SUMIFS('overall city offline'!$J$2:$J$2047,'overall city offline'!$A$2:$A$2047,$A25,'overall city offline'!$B$2:$B$2047,D$2))</f>
        <v>0.70455430971065813</v>
      </c>
      <c r="E25" s="6">
        <f>(SUMIFS('overall city offline'!$J$2:$J$2047,'overall city offline'!$A$2:$A$2047,$A25,'overall city offline'!$B$2:$B$2047,E$3)*SUMIFS('overall city offline'!$C$2:$C$2047,'overall city offline'!$A$2:$A$2047,$A25,'overall city offline'!$B$2:$B$2047,'Food offline outside centre'!E$2))/(SUMIFS('overall city offline'!$J$2:$J$2047,'overall city offline'!$A$2:$A$2047,$A25,'overall city offline'!$B$2:$B$2047,E$2))</f>
        <v>6.0220794427936104E-2</v>
      </c>
      <c r="F25" s="6">
        <f>(SUMIFS('overall city offline'!$J$2:$J$2047,'overall city offline'!$A$2:$A$2047,$A25,'overall city offline'!$B$2:$B$2047,F$3)*SUMIFS('overall city offline'!$C$2:$C$2047,'overall city offline'!$A$2:$A$2047,$A25,'overall city offline'!$B$2:$B$2047,'Food offline outside centre'!F$2))/(SUMIFS('overall city offline'!$J$2:$J$2047,'overall city offline'!$A$2:$A$2047,$A25,'overall city offline'!$B$2:$B$2047,F$2))</f>
        <v>0.15632725918828172</v>
      </c>
      <c r="G25" s="6">
        <f>(SUMIFS('overall city offline'!$J$2:$J$2047,'overall city offline'!$A$2:$A$2047,$A25,'overall city offline'!$B$2:$B$2047,G$3)*SUMIFS('overall city offline'!$C$2:$C$2047,'overall city offline'!$A$2:$A$2047,$A25,'overall city offline'!$B$2:$B$2047,'Food offline outside centre'!G$2))/(SUMIFS('overall city offline'!$J$2:$J$2047,'overall city offline'!$A$2:$A$2047,$A25,'overall city offline'!$B$2:$B$2047,G$2))</f>
        <v>0.30328761427964063</v>
      </c>
      <c r="H25" s="6">
        <f>(SUMIFS('overall city offline'!$J$2:$J$2047,'overall city offline'!$A$2:$A$2047,$A25,'overall city offline'!$B$2:$B$2047,H$3)*SUMIFS('overall city offline'!$C$2:$C$2047,'overall city offline'!$A$2:$A$2047,$A25,'overall city offline'!$B$2:$B$2047,'Food offline outside centre'!H$2))/(SUMIFS('overall city offline'!$J$2:$J$2047,'overall city offline'!$A$2:$A$2047,$A25,'overall city offline'!$B$2:$B$2047,H$2))</f>
        <v>0.5979403535488671</v>
      </c>
      <c r="I25" s="6">
        <f>(SUMIFS('overall city offline'!$J$2:$J$2047,'overall city offline'!$A$2:$A$2047,$A25,'overall city offline'!$B$2:$B$2047,I$3)*SUMIFS('overall city offline'!$C$2:$C$2047,'overall city offline'!$A$2:$A$2047,$A25,'overall city offline'!$B$2:$B$2047,'Food offline outside centre'!I$2))/(SUMIFS('overall city offline'!$J$2:$J$2047,'overall city offline'!$A$2:$A$2047,$A25,'overall city offline'!$B$2:$B$2047,I$2))</f>
        <v>0.88666819031470367</v>
      </c>
      <c r="J25" s="6">
        <f>(SUMIFS('overall city offline'!$J$2:$J$2047,'overall city offline'!$A$2:$A$2047,$A25,'overall city offline'!$B$2:$B$2047,J$3)*SUMIFS('overall city offline'!$C$2:$C$2047,'overall city offline'!$A$2:$A$2047,$A25,'overall city offline'!$B$2:$B$2047,'Food offline outside centre'!J$2))/(SUMIFS('overall city offline'!$J$2:$J$2047,'overall city offline'!$A$2:$A$2047,$A25,'overall city offline'!$B$2:$B$2047,J$2))</f>
        <v>0.92532319487039871</v>
      </c>
      <c r="K25" s="6">
        <f>(SUMIFS('overall city offline'!$J$2:$J$2047,'overall city offline'!$A$2:$A$2047,$A25,'overall city offline'!$B$2:$B$2047,K$3)*SUMIFS('overall city offline'!$C$2:$C$2047,'overall city offline'!$A$2:$A$2047,$A25,'overall city offline'!$B$2:$B$2047,'Food offline outside centre'!K$2))/(SUMIFS('overall city offline'!$J$2:$J$2047,'overall city offline'!$A$2:$A$2047,$A25,'overall city offline'!$B$2:$B$2047,K$2))</f>
        <v>0.59659158125297418</v>
      </c>
      <c r="L25" s="6">
        <f>(SUMIFS('overall city offline'!$J$2:$J$2047,'overall city offline'!$A$2:$A$2047,$A25,'overall city offline'!$B$2:$B$2047,L$3)*SUMIFS('overall city offline'!$C$2:$C$2047,'overall city offline'!$A$2:$A$2047,$A25,'overall city offline'!$B$2:$B$2047,'Food offline outside centre'!L$2))/(SUMIFS('overall city offline'!$J$2:$J$2047,'overall city offline'!$A$2:$A$2047,$A25,'overall city offline'!$B$2:$B$2047,L$2))</f>
        <v>0.53311695680599813</v>
      </c>
      <c r="M25" s="6">
        <f>(SUMIFS('overall city offline'!$J$2:$J$2047,'overall city offline'!$A$2:$A$2047,$A25,'overall city offline'!$B$2:$B$2047,M$3)*SUMIFS('overall city offline'!$C$2:$C$2047,'overall city offline'!$A$2:$A$2047,$A25,'overall city offline'!$B$2:$B$2047,'Food offline outside centre'!M$2))/(SUMIFS('overall city offline'!$J$2:$J$2047,'overall city offline'!$A$2:$A$2047,$A25,'overall city offline'!$B$2:$B$2047,M$2))</f>
        <v>0.60364383099536412</v>
      </c>
      <c r="N25" s="6">
        <f>(SUMIFS('overall city offline'!$J$2:$J$2047,'overall city offline'!$A$2:$A$2047,$A25,'overall city offline'!$B$2:$B$2047,N$3)*SUMIFS('overall city offline'!$C$2:$C$2047,'overall city offline'!$A$2:$A$2047,$A25,'overall city offline'!$B$2:$B$2047,'Food offline outside centre'!N$2))/(SUMIFS('overall city offline'!$J$2:$J$2047,'overall city offline'!$A$2:$A$2047,$A25,'overall city offline'!$B$2:$B$2047,N$2))</f>
        <v>0.3003078719599524</v>
      </c>
      <c r="O25" s="6">
        <f>(SUMIFS('overall city offline'!$J$2:$J$2047,'overall city offline'!$A$2:$A$2047,$A25,'overall city offline'!$B$2:$B$2047,O$3)*SUMIFS('overall city offline'!$C$2:$C$2047,'overall city offline'!$A$2:$A$2047,$A25,'overall city offline'!$B$2:$B$2047,'Food offline outside centre'!O$2))/(SUMIFS('overall city offline'!$J$2:$J$2047,'overall city offline'!$A$2:$A$2047,$A25,'overall city offline'!$B$2:$B$2047,O$2))</f>
        <v>0.27470512908983863</v>
      </c>
      <c r="P25" s="6">
        <f>(SUMIFS('overall city offline'!$J$2:$J$2047,'overall city offline'!$A$2:$A$2047,$A25,'overall city offline'!$B$2:$B$2047,P$3)*SUMIFS('overall city offline'!$C$2:$C$2047,'overall city offline'!$A$2:$A$2047,$A25,'overall city offline'!$B$2:$B$2047,'Food offline outside centre'!P$2))/(SUMIFS('overall city offline'!$J$2:$J$2047,'overall city offline'!$A$2:$A$2047,$A25,'overall city offline'!$B$2:$B$2047,P$2))</f>
        <v>0.34478681507549647</v>
      </c>
      <c r="Q25" s="6">
        <f>(SUMIFS('overall city offline'!$J$2:$J$2047,'overall city offline'!$A$2:$A$2047,$A25,'overall city offline'!$B$2:$B$2047,Q$3)*SUMIFS('overall city offline'!$C$2:$C$2047,'overall city offline'!$A$2:$A$2047,$A25,'overall city offline'!$B$2:$B$2047,'Food offline outside centre'!Q$2))/(SUMIFS('overall city offline'!$J$2:$J$2047,'overall city offline'!$A$2:$A$2047,$A25,'overall city offline'!$B$2:$B$2047,Q$2))</f>
        <v>0.41937218939095955</v>
      </c>
      <c r="R25" s="6">
        <f>(SUMIFS('overall city offline'!$J$2:$J$2047,'overall city offline'!$A$2:$A$2047,$A25,'overall city offline'!$B$2:$B$2047,R$3)*SUMIFS('overall city offline'!$C$2:$C$2047,'overall city offline'!$A$2:$A$2047,$A25,'overall city offline'!$B$2:$B$2047,'Food offline outside centre'!R$2))/(SUMIFS('overall city offline'!$J$2:$J$2047,'overall city offline'!$A$2:$A$2047,$A25,'overall city offline'!$B$2:$B$2047,R$2))</f>
        <v>0.94507632489231386</v>
      </c>
      <c r="S25" s="6">
        <f>(SUMIFS('overall city offline'!$J$2:$J$2047,'overall city offline'!$A$2:$A$2047,$A25,'overall city offline'!$B$2:$B$2047,S$3)*SUMIFS('overall city offline'!$C$2:$C$2047,'overall city offline'!$A$2:$A$2047,$A25,'overall city offline'!$B$2:$B$2047,'Food offline outside centre'!S$2))/(SUMIFS('overall city offline'!$J$2:$J$2047,'overall city offline'!$A$2:$A$2047,$A25,'overall city offline'!$B$2:$B$2047,S$2))</f>
        <v>1.0200921488915147</v>
      </c>
      <c r="T25" s="6">
        <f>(SUMIFS('overall city offline'!$J$2:$J$2047,'overall city offline'!$A$2:$A$2047,$A25,'overall city offline'!$B$2:$B$2047,T$3)*SUMIFS('overall city offline'!$C$2:$C$2047,'overall city offline'!$A$2:$A$2047,$A25,'overall city offline'!$B$2:$B$2047,'Food offline outside centre'!T$2))/(SUMIFS('overall city offline'!$J$2:$J$2047,'overall city offline'!$A$2:$A$2047,$A25,'overall city offline'!$B$2:$B$2047,T$2))</f>
        <v>1.0951769924561894</v>
      </c>
      <c r="U25" s="6">
        <f>(SUMIFS('overall city offline'!$J$2:$J$2047,'overall city offline'!$A$2:$A$2047,$A25,'overall city offline'!$B$2:$B$2047,U$3)*SUMIFS('overall city offline'!$C$2:$C$2047,'overall city offline'!$A$2:$A$2047,$A25,'overall city offline'!$B$2:$B$2047,'Food offline outside centre'!U$2))/(SUMIFS('overall city offline'!$J$2:$J$2047,'overall city offline'!$A$2:$A$2047,$A25,'overall city offline'!$B$2:$B$2047,U$2))</f>
        <v>1.1401604452196905</v>
      </c>
      <c r="V25" s="6">
        <f>(SUMIFS('overall city offline'!$J$2:$J$2047,'overall city offline'!$A$2:$A$2047,$A25,'overall city offline'!$B$2:$B$2047,V$3)*SUMIFS('overall city offline'!$C$2:$C$2047,'overall city offline'!$A$2:$A$2047,$A25,'overall city offline'!$B$2:$B$2047,'Food offline outside centre'!V$2))/(SUMIFS('overall city offline'!$J$2:$J$2047,'overall city offline'!$A$2:$A$2047,$A25,'overall city offline'!$B$2:$B$2047,V$2))</f>
        <v>1.1461543348746155</v>
      </c>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row>
    <row r="26" spans="1:63" x14ac:dyDescent="0.25">
      <c r="A26" s="5" t="s">
        <v>29</v>
      </c>
      <c r="B26" s="6">
        <f>(SUMIFS('overall city offline'!$J$2:$J$2047,'overall city offline'!$A$2:$A$2047,$A26,'overall city offline'!$B$2:$B$2047,B$3)*SUMIFS('overall city offline'!$C$2:$C$2047,'overall city offline'!$A$2:$A$2047,$A26,'overall city offline'!$B$2:$B$2047,B$3))/(SUMIFS('overall city offline'!$J$2:$J$2047,'overall city offline'!$A$2:$A$2047,$A26,'overall city offline'!$B$2:$B$2047,B$2))</f>
        <v>0.92536440530071706</v>
      </c>
      <c r="C26" s="6">
        <f>(SUMIFS('overall city offline'!$J$2:$J$2047,'overall city offline'!$A$2:$A$2047,$A26,'overall city offline'!$B$2:$B$2047,C$3)*SUMIFS('overall city offline'!$C$2:$C$2047,'overall city offline'!$A$2:$A$2047,$A26,'overall city offline'!$B$2:$B$2047,'Food offline outside centre'!C$2))/(SUMIFS('overall city offline'!$J$2:$J$2047,'overall city offline'!$A$2:$A$2047,$A26,'overall city offline'!$B$2:$B$2047,C$2))</f>
        <v>0.86078304325456012</v>
      </c>
      <c r="D26" s="6">
        <f>(SUMIFS('overall city offline'!$J$2:$J$2047,'overall city offline'!$A$2:$A$2047,$A26,'overall city offline'!$B$2:$B$2047,D$3)*SUMIFS('overall city offline'!$C$2:$C$2047,'overall city offline'!$A$2:$A$2047,$A26,'overall city offline'!$B$2:$B$2047,'Food offline outside centre'!D$2))/(SUMIFS('overall city offline'!$J$2:$J$2047,'overall city offline'!$A$2:$A$2047,$A26,'overall city offline'!$B$2:$B$2047,D$2))</f>
        <v>0.68583703208898905</v>
      </c>
      <c r="E26" s="6">
        <f>(SUMIFS('overall city offline'!$J$2:$J$2047,'overall city offline'!$A$2:$A$2047,$A26,'overall city offline'!$B$2:$B$2047,E$3)*SUMIFS('overall city offline'!$C$2:$C$2047,'overall city offline'!$A$2:$A$2047,$A26,'overall city offline'!$B$2:$B$2047,'Food offline outside centre'!E$2))/(SUMIFS('overall city offline'!$J$2:$J$2047,'overall city offline'!$A$2:$A$2047,$A26,'overall city offline'!$B$2:$B$2047,E$2))</f>
        <v>4.5095426832056085E-2</v>
      </c>
      <c r="F26" s="6">
        <f>(SUMIFS('overall city offline'!$J$2:$J$2047,'overall city offline'!$A$2:$A$2047,$A26,'overall city offline'!$B$2:$B$2047,F$3)*SUMIFS('overall city offline'!$C$2:$C$2047,'overall city offline'!$A$2:$A$2047,$A26,'overall city offline'!$B$2:$B$2047,'Food offline outside centre'!F$2))/(SUMIFS('overall city offline'!$J$2:$J$2047,'overall city offline'!$A$2:$A$2047,$A26,'overall city offline'!$B$2:$B$2047,F$2))</f>
        <v>0.12890167679699566</v>
      </c>
      <c r="G26" s="6">
        <f>(SUMIFS('overall city offline'!$J$2:$J$2047,'overall city offline'!$A$2:$A$2047,$A26,'overall city offline'!$B$2:$B$2047,G$3)*SUMIFS('overall city offline'!$C$2:$C$2047,'overall city offline'!$A$2:$A$2047,$A26,'overall city offline'!$B$2:$B$2047,'Food offline outside centre'!G$2))/(SUMIFS('overall city offline'!$J$2:$J$2047,'overall city offline'!$A$2:$A$2047,$A26,'overall city offline'!$B$2:$B$2047,G$2))</f>
        <v>0.24076815389439607</v>
      </c>
      <c r="H26" s="6">
        <f>(SUMIFS('overall city offline'!$J$2:$J$2047,'overall city offline'!$A$2:$A$2047,$A26,'overall city offline'!$B$2:$B$2047,H$3)*SUMIFS('overall city offline'!$C$2:$C$2047,'overall city offline'!$A$2:$A$2047,$A26,'overall city offline'!$B$2:$B$2047,'Food offline outside centre'!H$2))/(SUMIFS('overall city offline'!$J$2:$J$2047,'overall city offline'!$A$2:$A$2047,$A26,'overall city offline'!$B$2:$B$2047,H$2))</f>
        <v>0.62347303536531651</v>
      </c>
      <c r="I26" s="6">
        <f>(SUMIFS('overall city offline'!$J$2:$J$2047,'overall city offline'!$A$2:$A$2047,$A26,'overall city offline'!$B$2:$B$2047,I$3)*SUMIFS('overall city offline'!$C$2:$C$2047,'overall city offline'!$A$2:$A$2047,$A26,'overall city offline'!$B$2:$B$2047,'Food offline outside centre'!I$2))/(SUMIFS('overall city offline'!$J$2:$J$2047,'overall city offline'!$A$2:$A$2047,$A26,'overall city offline'!$B$2:$B$2047,I$2))</f>
        <v>0.84874850907809318</v>
      </c>
      <c r="J26" s="6">
        <f>(SUMIFS('overall city offline'!$J$2:$J$2047,'overall city offline'!$A$2:$A$2047,$A26,'overall city offline'!$B$2:$B$2047,J$3)*SUMIFS('overall city offline'!$C$2:$C$2047,'overall city offline'!$A$2:$A$2047,$A26,'overall city offline'!$B$2:$B$2047,'Food offline outside centre'!J$2))/(SUMIFS('overall city offline'!$J$2:$J$2047,'overall city offline'!$A$2:$A$2047,$A26,'overall city offline'!$B$2:$B$2047,J$2))</f>
        <v>0.7888032327798471</v>
      </c>
      <c r="K26" s="6">
        <f>(SUMIFS('overall city offline'!$J$2:$J$2047,'overall city offline'!$A$2:$A$2047,$A26,'overall city offline'!$B$2:$B$2047,K$3)*SUMIFS('overall city offline'!$C$2:$C$2047,'overall city offline'!$A$2:$A$2047,$A26,'overall city offline'!$B$2:$B$2047,'Food offline outside centre'!K$2))/(SUMIFS('overall city offline'!$J$2:$J$2047,'overall city offline'!$A$2:$A$2047,$A26,'overall city offline'!$B$2:$B$2047,K$2))</f>
        <v>0.75368436575426279</v>
      </c>
      <c r="L26" s="6">
        <f>(SUMIFS('overall city offline'!$J$2:$J$2047,'overall city offline'!$A$2:$A$2047,$A26,'overall city offline'!$B$2:$B$2047,L$3)*SUMIFS('overall city offline'!$C$2:$C$2047,'overall city offline'!$A$2:$A$2047,$A26,'overall city offline'!$B$2:$B$2047,'Food offline outside centre'!L$2))/(SUMIFS('overall city offline'!$J$2:$J$2047,'overall city offline'!$A$2:$A$2047,$A26,'overall city offline'!$B$2:$B$2047,L$2))</f>
        <v>0.48187363684099443</v>
      </c>
      <c r="M26" s="6">
        <f>(SUMIFS('overall city offline'!$J$2:$J$2047,'overall city offline'!$A$2:$A$2047,$A26,'overall city offline'!$B$2:$B$2047,M$3)*SUMIFS('overall city offline'!$C$2:$C$2047,'overall city offline'!$A$2:$A$2047,$A26,'overall city offline'!$B$2:$B$2047,'Food offline outside centre'!M$2))/(SUMIFS('overall city offline'!$J$2:$J$2047,'overall city offline'!$A$2:$A$2047,$A26,'overall city offline'!$B$2:$B$2047,M$2))</f>
        <v>0.75758751033605165</v>
      </c>
      <c r="N26" s="6">
        <f>(SUMIFS('overall city offline'!$J$2:$J$2047,'overall city offline'!$A$2:$A$2047,$A26,'overall city offline'!$B$2:$B$2047,N$3)*SUMIFS('overall city offline'!$C$2:$C$2047,'overall city offline'!$A$2:$A$2047,$A26,'overall city offline'!$B$2:$B$2047,'Food offline outside centre'!N$2))/(SUMIFS('overall city offline'!$J$2:$J$2047,'overall city offline'!$A$2:$A$2047,$A26,'overall city offline'!$B$2:$B$2047,N$2))</f>
        <v>0.27758592797994563</v>
      </c>
      <c r="O26" s="6">
        <f>(SUMIFS('overall city offline'!$J$2:$J$2047,'overall city offline'!$A$2:$A$2047,$A26,'overall city offline'!$B$2:$B$2047,O$3)*SUMIFS('overall city offline'!$C$2:$C$2047,'overall city offline'!$A$2:$A$2047,$A26,'overall city offline'!$B$2:$B$2047,'Food offline outside centre'!O$2))/(SUMIFS('overall city offline'!$J$2:$J$2047,'overall city offline'!$A$2:$A$2047,$A26,'overall city offline'!$B$2:$B$2047,O$2))</f>
        <v>0.27028853861041946</v>
      </c>
      <c r="P26" s="6">
        <f>(SUMIFS('overall city offline'!$J$2:$J$2047,'overall city offline'!$A$2:$A$2047,$A26,'overall city offline'!$B$2:$B$2047,P$3)*SUMIFS('overall city offline'!$C$2:$C$2047,'overall city offline'!$A$2:$A$2047,$A26,'overall city offline'!$B$2:$B$2047,'Food offline outside centre'!P$2))/(SUMIFS('overall city offline'!$J$2:$J$2047,'overall city offline'!$A$2:$A$2047,$A26,'overall city offline'!$B$2:$B$2047,P$2))</f>
        <v>0.33784058994835259</v>
      </c>
      <c r="Q26" s="6">
        <f>(SUMIFS('overall city offline'!$J$2:$J$2047,'overall city offline'!$A$2:$A$2047,$A26,'overall city offline'!$B$2:$B$2047,Q$3)*SUMIFS('overall city offline'!$C$2:$C$2047,'overall city offline'!$A$2:$A$2047,$A26,'overall city offline'!$B$2:$B$2047,'Food offline outside centre'!Q$2))/(SUMIFS('overall city offline'!$J$2:$J$2047,'overall city offline'!$A$2:$A$2047,$A26,'overall city offline'!$B$2:$B$2047,Q$2))</f>
        <v>0.50136293727875103</v>
      </c>
      <c r="R26" s="6">
        <f>(SUMIFS('overall city offline'!$J$2:$J$2047,'overall city offline'!$A$2:$A$2047,$A26,'overall city offline'!$B$2:$B$2047,R$3)*SUMIFS('overall city offline'!$C$2:$C$2047,'overall city offline'!$A$2:$A$2047,$A26,'overall city offline'!$B$2:$B$2047,'Food offline outside centre'!R$2))/(SUMIFS('overall city offline'!$J$2:$J$2047,'overall city offline'!$A$2:$A$2047,$A26,'overall city offline'!$B$2:$B$2047,R$2))</f>
        <v>0.76112263152301651</v>
      </c>
      <c r="S26" s="6">
        <f>(SUMIFS('overall city offline'!$J$2:$J$2047,'overall city offline'!$A$2:$A$2047,$A26,'overall city offline'!$B$2:$B$2047,S$3)*SUMIFS('overall city offline'!$C$2:$C$2047,'overall city offline'!$A$2:$A$2047,$A26,'overall city offline'!$B$2:$B$2047,'Food offline outside centre'!S$2))/(SUMIFS('overall city offline'!$J$2:$J$2047,'overall city offline'!$A$2:$A$2047,$A26,'overall city offline'!$B$2:$B$2047,S$2))</f>
        <v>0.89898438687747029</v>
      </c>
      <c r="T26" s="6">
        <f>(SUMIFS('overall city offline'!$J$2:$J$2047,'overall city offline'!$A$2:$A$2047,$A26,'overall city offline'!$B$2:$B$2047,T$3)*SUMIFS('overall city offline'!$C$2:$C$2047,'overall city offline'!$A$2:$A$2047,$A26,'overall city offline'!$B$2:$B$2047,'Food offline outside centre'!T$2))/(SUMIFS('overall city offline'!$J$2:$J$2047,'overall city offline'!$A$2:$A$2047,$A26,'overall city offline'!$B$2:$B$2047,T$2))</f>
        <v>1.0295671207633661</v>
      </c>
      <c r="U26" s="6">
        <f>(SUMIFS('overall city offline'!$J$2:$J$2047,'overall city offline'!$A$2:$A$2047,$A26,'overall city offline'!$B$2:$B$2047,U$3)*SUMIFS('overall city offline'!$C$2:$C$2047,'overall city offline'!$A$2:$A$2047,$A26,'overall city offline'!$B$2:$B$2047,'Food offline outside centre'!U$2))/(SUMIFS('overall city offline'!$J$2:$J$2047,'overall city offline'!$A$2:$A$2047,$A26,'overall city offline'!$B$2:$B$2047,U$2))</f>
        <v>1.0423666179098963</v>
      </c>
      <c r="V26" s="6">
        <f>(SUMIFS('overall city offline'!$J$2:$J$2047,'overall city offline'!$A$2:$A$2047,$A26,'overall city offline'!$B$2:$B$2047,V$3)*SUMIFS('overall city offline'!$C$2:$C$2047,'overall city offline'!$A$2:$A$2047,$A26,'overall city offline'!$B$2:$B$2047,'Food offline outside centre'!V$2))/(SUMIFS('overall city offline'!$J$2:$J$2047,'overall city offline'!$A$2:$A$2047,$A26,'overall city offline'!$B$2:$B$2047,V$2))</f>
        <v>1.0783263580144624</v>
      </c>
      <c r="W26" s="32"/>
      <c r="X26" s="32"/>
      <c r="Y26" s="32"/>
      <c r="Z26" s="32"/>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row>
    <row r="27" spans="1:63" x14ac:dyDescent="0.25">
      <c r="A27" s="5" t="s">
        <v>30</v>
      </c>
      <c r="B27" s="6">
        <f>(SUMIFS('overall city offline'!$J$2:$J$2047,'overall city offline'!$A$2:$A$2047,$A27,'overall city offline'!$B$2:$B$2047,B$3)*SUMIFS('overall city offline'!$C$2:$C$2047,'overall city offline'!$A$2:$A$2047,$A27,'overall city offline'!$B$2:$B$2047,B$3))/(SUMIFS('overall city offline'!$J$2:$J$2047,'overall city offline'!$A$2:$A$2047,$A27,'overall city offline'!$B$2:$B$2047,B$2))</f>
        <v>0.9655144106828043</v>
      </c>
      <c r="C27" s="6">
        <f>(SUMIFS('overall city offline'!$J$2:$J$2047,'overall city offline'!$A$2:$A$2047,$A27,'overall city offline'!$B$2:$B$2047,C$3)*SUMIFS('overall city offline'!$C$2:$C$2047,'overall city offline'!$A$2:$A$2047,$A27,'overall city offline'!$B$2:$B$2047,'Food offline outside centre'!C$2))/(SUMIFS('overall city offline'!$J$2:$J$2047,'overall city offline'!$A$2:$A$2047,$A27,'overall city offline'!$B$2:$B$2047,C$2))</f>
        <v>0.92072820009863665</v>
      </c>
      <c r="D27" s="6">
        <f>(SUMIFS('overall city offline'!$J$2:$J$2047,'overall city offline'!$A$2:$A$2047,$A27,'overall city offline'!$B$2:$B$2047,D$3)*SUMIFS('overall city offline'!$C$2:$C$2047,'overall city offline'!$A$2:$A$2047,$A27,'overall city offline'!$B$2:$B$2047,'Food offline outside centre'!D$2))/(SUMIFS('overall city offline'!$J$2:$J$2047,'overall city offline'!$A$2:$A$2047,$A27,'overall city offline'!$B$2:$B$2047,D$2))</f>
        <v>0.757751667335123</v>
      </c>
      <c r="E27" s="6">
        <f>(SUMIFS('overall city offline'!$J$2:$J$2047,'overall city offline'!$A$2:$A$2047,$A27,'overall city offline'!$B$2:$B$2047,E$3)*SUMIFS('overall city offline'!$C$2:$C$2047,'overall city offline'!$A$2:$A$2047,$A27,'overall city offline'!$B$2:$B$2047,'Food offline outside centre'!E$2))/(SUMIFS('overall city offline'!$J$2:$J$2047,'overall city offline'!$A$2:$A$2047,$A27,'overall city offline'!$B$2:$B$2047,E$2))</f>
        <v>0.17422069069585325</v>
      </c>
      <c r="F27" s="6">
        <f>(SUMIFS('overall city offline'!$J$2:$J$2047,'overall city offline'!$A$2:$A$2047,$A27,'overall city offline'!$B$2:$B$2047,F$3)*SUMIFS('overall city offline'!$C$2:$C$2047,'overall city offline'!$A$2:$A$2047,$A27,'overall city offline'!$B$2:$B$2047,'Food offline outside centre'!F$2))/(SUMIFS('overall city offline'!$J$2:$J$2047,'overall city offline'!$A$2:$A$2047,$A27,'overall city offline'!$B$2:$B$2047,F$2))</f>
        <v>0.31588786768261495</v>
      </c>
      <c r="G27" s="6">
        <f>(SUMIFS('overall city offline'!$J$2:$J$2047,'overall city offline'!$A$2:$A$2047,$A27,'overall city offline'!$B$2:$B$2047,G$3)*SUMIFS('overall city offline'!$C$2:$C$2047,'overall city offline'!$A$2:$A$2047,$A27,'overall city offline'!$B$2:$B$2047,'Food offline outside centre'!G$2))/(SUMIFS('overall city offline'!$J$2:$J$2047,'overall city offline'!$A$2:$A$2047,$A27,'overall city offline'!$B$2:$B$2047,G$2))</f>
        <v>0.48839207410853636</v>
      </c>
      <c r="H27" s="6">
        <f>(SUMIFS('overall city offline'!$J$2:$J$2047,'overall city offline'!$A$2:$A$2047,$A27,'overall city offline'!$B$2:$B$2047,H$3)*SUMIFS('overall city offline'!$C$2:$C$2047,'overall city offline'!$A$2:$A$2047,$A27,'overall city offline'!$B$2:$B$2047,'Food offline outside centre'!H$2))/(SUMIFS('overall city offline'!$J$2:$J$2047,'overall city offline'!$A$2:$A$2047,$A27,'overall city offline'!$B$2:$B$2047,H$2))</f>
        <v>0.7246642845591994</v>
      </c>
      <c r="I27" s="6">
        <f>(SUMIFS('overall city offline'!$J$2:$J$2047,'overall city offline'!$A$2:$A$2047,$A27,'overall city offline'!$B$2:$B$2047,I$3)*SUMIFS('overall city offline'!$C$2:$C$2047,'overall city offline'!$A$2:$A$2047,$A27,'overall city offline'!$B$2:$B$2047,'Food offline outside centre'!I$2))/(SUMIFS('overall city offline'!$J$2:$J$2047,'overall city offline'!$A$2:$A$2047,$A27,'overall city offline'!$B$2:$B$2047,I$2))</f>
        <v>0.93385335316046048</v>
      </c>
      <c r="J27" s="6">
        <f>(SUMIFS('overall city offline'!$J$2:$J$2047,'overall city offline'!$A$2:$A$2047,$A27,'overall city offline'!$B$2:$B$2047,J$3)*SUMIFS('overall city offline'!$C$2:$C$2047,'overall city offline'!$A$2:$A$2047,$A27,'overall city offline'!$B$2:$B$2047,'Food offline outside centre'!J$2))/(SUMIFS('overall city offline'!$J$2:$J$2047,'overall city offline'!$A$2:$A$2047,$A27,'overall city offline'!$B$2:$B$2047,J$2))</f>
        <v>0.83005264091997544</v>
      </c>
      <c r="K27" s="6">
        <f>(SUMIFS('overall city offline'!$J$2:$J$2047,'overall city offline'!$A$2:$A$2047,$A27,'overall city offline'!$B$2:$B$2047,K$3)*SUMIFS('overall city offline'!$C$2:$C$2047,'overall city offline'!$A$2:$A$2047,$A27,'overall city offline'!$B$2:$B$2047,'Food offline outside centre'!K$2))/(SUMIFS('overall city offline'!$J$2:$J$2047,'overall city offline'!$A$2:$A$2047,$A27,'overall city offline'!$B$2:$B$2047,K$2))</f>
        <v>0.58855441597777414</v>
      </c>
      <c r="L27" s="6">
        <f>(SUMIFS('overall city offline'!$J$2:$J$2047,'overall city offline'!$A$2:$A$2047,$A27,'overall city offline'!$B$2:$B$2047,L$3)*SUMIFS('overall city offline'!$C$2:$C$2047,'overall city offline'!$A$2:$A$2047,$A27,'overall city offline'!$B$2:$B$2047,'Food offline outside centre'!L$2))/(SUMIFS('overall city offline'!$J$2:$J$2047,'overall city offline'!$A$2:$A$2047,$A27,'overall city offline'!$B$2:$B$2047,L$2))</f>
        <v>0.55023081356677095</v>
      </c>
      <c r="M27" s="6">
        <f>(SUMIFS('overall city offline'!$J$2:$J$2047,'overall city offline'!$A$2:$A$2047,$A27,'overall city offline'!$B$2:$B$2047,M$3)*SUMIFS('overall city offline'!$C$2:$C$2047,'overall city offline'!$A$2:$A$2047,$A27,'overall city offline'!$B$2:$B$2047,'Food offline outside centre'!M$2))/(SUMIFS('overall city offline'!$J$2:$J$2047,'overall city offline'!$A$2:$A$2047,$A27,'overall city offline'!$B$2:$B$2047,M$2))</f>
        <v>0.65374717168477692</v>
      </c>
      <c r="N27" s="6">
        <f>(SUMIFS('overall city offline'!$J$2:$J$2047,'overall city offline'!$A$2:$A$2047,$A27,'overall city offline'!$B$2:$B$2047,N$3)*SUMIFS('overall city offline'!$C$2:$C$2047,'overall city offline'!$A$2:$A$2047,$A27,'overall city offline'!$B$2:$B$2047,'Food offline outside centre'!N$2))/(SUMIFS('overall city offline'!$J$2:$J$2047,'overall city offline'!$A$2:$A$2047,$A27,'overall city offline'!$B$2:$B$2047,N$2))</f>
        <v>0.3510126077510442</v>
      </c>
      <c r="O27" s="6">
        <f>(SUMIFS('overall city offline'!$J$2:$J$2047,'overall city offline'!$A$2:$A$2047,$A27,'overall city offline'!$B$2:$B$2047,O$3)*SUMIFS('overall city offline'!$C$2:$C$2047,'overall city offline'!$A$2:$A$2047,$A27,'overall city offline'!$B$2:$B$2047,'Food offline outside centre'!O$2))/(SUMIFS('overall city offline'!$J$2:$J$2047,'overall city offline'!$A$2:$A$2047,$A27,'overall city offline'!$B$2:$B$2047,O$2))</f>
        <v>0.3302765508212902</v>
      </c>
      <c r="P27" s="6">
        <f>(SUMIFS('overall city offline'!$J$2:$J$2047,'overall city offline'!$A$2:$A$2047,$A27,'overall city offline'!$B$2:$B$2047,P$3)*SUMIFS('overall city offline'!$C$2:$C$2047,'overall city offline'!$A$2:$A$2047,$A27,'overall city offline'!$B$2:$B$2047,'Food offline outside centre'!P$2))/(SUMIFS('overall city offline'!$J$2:$J$2047,'overall city offline'!$A$2:$A$2047,$A27,'overall city offline'!$B$2:$B$2047,P$2))</f>
        <v>0.41237351521923732</v>
      </c>
      <c r="Q27" s="6">
        <f>(SUMIFS('overall city offline'!$J$2:$J$2047,'overall city offline'!$A$2:$A$2047,$A27,'overall city offline'!$B$2:$B$2047,Q$3)*SUMIFS('overall city offline'!$C$2:$C$2047,'overall city offline'!$A$2:$A$2047,$A27,'overall city offline'!$B$2:$B$2047,'Food offline outside centre'!Q$2))/(SUMIFS('overall city offline'!$J$2:$J$2047,'overall city offline'!$A$2:$A$2047,$A27,'overall city offline'!$B$2:$B$2047,Q$2))</f>
        <v>0.48115189682910248</v>
      </c>
      <c r="R27" s="6">
        <f>(SUMIFS('overall city offline'!$J$2:$J$2047,'overall city offline'!$A$2:$A$2047,$A27,'overall city offline'!$B$2:$B$2047,R$3)*SUMIFS('overall city offline'!$C$2:$C$2047,'overall city offline'!$A$2:$A$2047,$A27,'overall city offline'!$B$2:$B$2047,'Food offline outside centre'!R$2))/(SUMIFS('overall city offline'!$J$2:$J$2047,'overall city offline'!$A$2:$A$2047,$A27,'overall city offline'!$B$2:$B$2047,R$2))</f>
        <v>0.86554782484306192</v>
      </c>
      <c r="S27" s="6">
        <f>(SUMIFS('overall city offline'!$J$2:$J$2047,'overall city offline'!$A$2:$A$2047,$A27,'overall city offline'!$B$2:$B$2047,S$3)*SUMIFS('overall city offline'!$C$2:$C$2047,'overall city offline'!$A$2:$A$2047,$A27,'overall city offline'!$B$2:$B$2047,'Food offline outside centre'!S$2))/(SUMIFS('overall city offline'!$J$2:$J$2047,'overall city offline'!$A$2:$A$2047,$A27,'overall city offline'!$B$2:$B$2047,S$2))</f>
        <v>0.97027902163777058</v>
      </c>
      <c r="T27" s="6">
        <f>(SUMIFS('overall city offline'!$J$2:$J$2047,'overall city offline'!$A$2:$A$2047,$A27,'overall city offline'!$B$2:$B$2047,T$3)*SUMIFS('overall city offline'!$C$2:$C$2047,'overall city offline'!$A$2:$A$2047,$A27,'overall city offline'!$B$2:$B$2047,'Food offline outside centre'!T$2))/(SUMIFS('overall city offline'!$J$2:$J$2047,'overall city offline'!$A$2:$A$2047,$A27,'overall city offline'!$B$2:$B$2047,T$2))</f>
        <v>1.0745281211941204</v>
      </c>
      <c r="U27" s="6">
        <f>(SUMIFS('overall city offline'!$J$2:$J$2047,'overall city offline'!$A$2:$A$2047,$A27,'overall city offline'!$B$2:$B$2047,U$3)*SUMIFS('overall city offline'!$C$2:$C$2047,'overall city offline'!$A$2:$A$2047,$A27,'overall city offline'!$B$2:$B$2047,'Food offline outside centre'!U$2))/(SUMIFS('overall city offline'!$J$2:$J$2047,'overall city offline'!$A$2:$A$2047,$A27,'overall city offline'!$B$2:$B$2047,U$2))</f>
        <v>1.1247358418923494</v>
      </c>
      <c r="V27" s="6">
        <f>(SUMIFS('overall city offline'!$J$2:$J$2047,'overall city offline'!$A$2:$A$2047,$A27,'overall city offline'!$B$2:$B$2047,V$3)*SUMIFS('overall city offline'!$C$2:$C$2047,'overall city offline'!$A$2:$A$2047,$A27,'overall city offline'!$B$2:$B$2047,'Food offline outside centre'!V$2))/(SUMIFS('overall city offline'!$J$2:$J$2047,'overall city offline'!$A$2:$A$2047,$A27,'overall city offline'!$B$2:$B$2047,V$2))</f>
        <v>1.0949465008067094</v>
      </c>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row>
    <row r="28" spans="1:63" x14ac:dyDescent="0.25">
      <c r="A28" s="5" t="s">
        <v>31</v>
      </c>
      <c r="B28" s="6">
        <f>(SUMIFS('overall city offline'!$J$2:$J$2047,'overall city offline'!$A$2:$A$2047,$A28,'overall city offline'!$B$2:$B$2047,B$3)*SUMIFS('overall city offline'!$C$2:$C$2047,'overall city offline'!$A$2:$A$2047,$A28,'overall city offline'!$B$2:$B$2047,B$3))/(SUMIFS('overall city offline'!$J$2:$J$2047,'overall city offline'!$A$2:$A$2047,$A28,'overall city offline'!$B$2:$B$2047,B$2))</f>
        <v>0.99739352904224621</v>
      </c>
      <c r="C28" s="6">
        <f>(SUMIFS('overall city offline'!$J$2:$J$2047,'overall city offline'!$A$2:$A$2047,$A28,'overall city offline'!$B$2:$B$2047,C$3)*SUMIFS('overall city offline'!$C$2:$C$2047,'overall city offline'!$A$2:$A$2047,$A28,'overall city offline'!$B$2:$B$2047,'Food offline outside centre'!C$2))/(SUMIFS('overall city offline'!$J$2:$J$2047,'overall city offline'!$A$2:$A$2047,$A28,'overall city offline'!$B$2:$B$2047,C$2))</f>
        <v>0.87555400489770541</v>
      </c>
      <c r="D28" s="6">
        <f>(SUMIFS('overall city offline'!$J$2:$J$2047,'overall city offline'!$A$2:$A$2047,$A28,'overall city offline'!$B$2:$B$2047,D$3)*SUMIFS('overall city offline'!$C$2:$C$2047,'overall city offline'!$A$2:$A$2047,$A28,'overall city offline'!$B$2:$B$2047,'Food offline outside centre'!D$2))/(SUMIFS('overall city offline'!$J$2:$J$2047,'overall city offline'!$A$2:$A$2047,$A28,'overall city offline'!$B$2:$B$2047,D$2))</f>
        <v>0.73714951420209074</v>
      </c>
      <c r="E28" s="6">
        <f>(SUMIFS('overall city offline'!$J$2:$J$2047,'overall city offline'!$A$2:$A$2047,$A28,'overall city offline'!$B$2:$B$2047,E$3)*SUMIFS('overall city offline'!$C$2:$C$2047,'overall city offline'!$A$2:$A$2047,$A28,'overall city offline'!$B$2:$B$2047,'Food offline outside centre'!E$2))/(SUMIFS('overall city offline'!$J$2:$J$2047,'overall city offline'!$A$2:$A$2047,$A28,'overall city offline'!$B$2:$B$2047,E$2))</f>
        <v>8.51287941529629E-2</v>
      </c>
      <c r="F28" s="6">
        <f>(SUMIFS('overall city offline'!$J$2:$J$2047,'overall city offline'!$A$2:$A$2047,$A28,'overall city offline'!$B$2:$B$2047,F$3)*SUMIFS('overall city offline'!$C$2:$C$2047,'overall city offline'!$A$2:$A$2047,$A28,'overall city offline'!$B$2:$B$2047,'Food offline outside centre'!F$2))/(SUMIFS('overall city offline'!$J$2:$J$2047,'overall city offline'!$A$2:$A$2047,$A28,'overall city offline'!$B$2:$B$2047,F$2))</f>
        <v>0.16178962694143581</v>
      </c>
      <c r="G28" s="6">
        <f>(SUMIFS('overall city offline'!$J$2:$J$2047,'overall city offline'!$A$2:$A$2047,$A28,'overall city offline'!$B$2:$B$2047,G$3)*SUMIFS('overall city offline'!$C$2:$C$2047,'overall city offline'!$A$2:$A$2047,$A28,'overall city offline'!$B$2:$B$2047,'Food offline outside centre'!G$2))/(SUMIFS('overall city offline'!$J$2:$J$2047,'overall city offline'!$A$2:$A$2047,$A28,'overall city offline'!$B$2:$B$2047,G$2))</f>
        <v>0.40151418100176861</v>
      </c>
      <c r="H28" s="6">
        <f>(SUMIFS('overall city offline'!$J$2:$J$2047,'overall city offline'!$A$2:$A$2047,$A28,'overall city offline'!$B$2:$B$2047,H$3)*SUMIFS('overall city offline'!$C$2:$C$2047,'overall city offline'!$A$2:$A$2047,$A28,'overall city offline'!$B$2:$B$2047,'Food offline outside centre'!H$2))/(SUMIFS('overall city offline'!$J$2:$J$2047,'overall city offline'!$A$2:$A$2047,$A28,'overall city offline'!$B$2:$B$2047,H$2))</f>
        <v>0.72971532121025773</v>
      </c>
      <c r="I28" s="6">
        <f>(SUMIFS('overall city offline'!$J$2:$J$2047,'overall city offline'!$A$2:$A$2047,$A28,'overall city offline'!$B$2:$B$2047,I$3)*SUMIFS('overall city offline'!$C$2:$C$2047,'overall city offline'!$A$2:$A$2047,$A28,'overall city offline'!$B$2:$B$2047,'Food offline outside centre'!I$2))/(SUMIFS('overall city offline'!$J$2:$J$2047,'overall city offline'!$A$2:$A$2047,$A28,'overall city offline'!$B$2:$B$2047,I$2))</f>
        <v>0.95277572226678819</v>
      </c>
      <c r="J28" s="6">
        <f>(SUMIFS('overall city offline'!$J$2:$J$2047,'overall city offline'!$A$2:$A$2047,$A28,'overall city offline'!$B$2:$B$2047,J$3)*SUMIFS('overall city offline'!$C$2:$C$2047,'overall city offline'!$A$2:$A$2047,$A28,'overall city offline'!$B$2:$B$2047,'Food offline outside centre'!J$2))/(SUMIFS('overall city offline'!$J$2:$J$2047,'overall city offline'!$A$2:$A$2047,$A28,'overall city offline'!$B$2:$B$2047,J$2))</f>
        <v>0.89131621388459281</v>
      </c>
      <c r="K28" s="6">
        <f>(SUMIFS('overall city offline'!$J$2:$J$2047,'overall city offline'!$A$2:$A$2047,$A28,'overall city offline'!$B$2:$B$2047,K$3)*SUMIFS('overall city offline'!$C$2:$C$2047,'overall city offline'!$A$2:$A$2047,$A28,'overall city offline'!$B$2:$B$2047,'Food offline outside centre'!K$2))/(SUMIFS('overall city offline'!$J$2:$J$2047,'overall city offline'!$A$2:$A$2047,$A28,'overall city offline'!$B$2:$B$2047,K$2))</f>
        <v>0.90207149015561905</v>
      </c>
      <c r="L28" s="6">
        <f>(SUMIFS('overall city offline'!$J$2:$J$2047,'overall city offline'!$A$2:$A$2047,$A28,'overall city offline'!$B$2:$B$2047,L$3)*SUMIFS('overall city offline'!$C$2:$C$2047,'overall city offline'!$A$2:$A$2047,$A28,'overall city offline'!$B$2:$B$2047,'Food offline outside centre'!L$2))/(SUMIFS('overall city offline'!$J$2:$J$2047,'overall city offline'!$A$2:$A$2047,$A28,'overall city offline'!$B$2:$B$2047,L$2))</f>
        <v>0.62153287684187619</v>
      </c>
      <c r="M28" s="6">
        <f>(SUMIFS('overall city offline'!$J$2:$J$2047,'overall city offline'!$A$2:$A$2047,$A28,'overall city offline'!$B$2:$B$2047,M$3)*SUMIFS('overall city offline'!$C$2:$C$2047,'overall city offline'!$A$2:$A$2047,$A28,'overall city offline'!$B$2:$B$2047,'Food offline outside centre'!M$2))/(SUMIFS('overall city offline'!$J$2:$J$2047,'overall city offline'!$A$2:$A$2047,$A28,'overall city offline'!$B$2:$B$2047,M$2))</f>
        <v>0.80237633748299386</v>
      </c>
      <c r="N28" s="6">
        <f>(SUMIFS('overall city offline'!$J$2:$J$2047,'overall city offline'!$A$2:$A$2047,$A28,'overall city offline'!$B$2:$B$2047,N$3)*SUMIFS('overall city offline'!$C$2:$C$2047,'overall city offline'!$A$2:$A$2047,$A28,'overall city offline'!$B$2:$B$2047,'Food offline outside centre'!N$2))/(SUMIFS('overall city offline'!$J$2:$J$2047,'overall city offline'!$A$2:$A$2047,$A28,'overall city offline'!$B$2:$B$2047,N$2))</f>
        <v>0.48374811351590413</v>
      </c>
      <c r="O28" s="6">
        <f>(SUMIFS('overall city offline'!$J$2:$J$2047,'overall city offline'!$A$2:$A$2047,$A28,'overall city offline'!$B$2:$B$2047,O$3)*SUMIFS('overall city offline'!$C$2:$C$2047,'overall city offline'!$A$2:$A$2047,$A28,'overall city offline'!$B$2:$B$2047,'Food offline outside centre'!O$2))/(SUMIFS('overall city offline'!$J$2:$J$2047,'overall city offline'!$A$2:$A$2047,$A28,'overall city offline'!$B$2:$B$2047,O$2))</f>
        <v>0.43975545379326403</v>
      </c>
      <c r="P28" s="6">
        <f>(SUMIFS('overall city offline'!$J$2:$J$2047,'overall city offline'!$A$2:$A$2047,$A28,'overall city offline'!$B$2:$B$2047,P$3)*SUMIFS('overall city offline'!$C$2:$C$2047,'overall city offline'!$A$2:$A$2047,$A28,'overall city offline'!$B$2:$B$2047,'Food offline outside centre'!P$2))/(SUMIFS('overall city offline'!$J$2:$J$2047,'overall city offline'!$A$2:$A$2047,$A28,'overall city offline'!$B$2:$B$2047,P$2))</f>
        <v>0.5552817194173012</v>
      </c>
      <c r="Q28" s="6">
        <f>(SUMIFS('overall city offline'!$J$2:$J$2047,'overall city offline'!$A$2:$A$2047,$A28,'overall city offline'!$B$2:$B$2047,Q$3)*SUMIFS('overall city offline'!$C$2:$C$2047,'overall city offline'!$A$2:$A$2047,$A28,'overall city offline'!$B$2:$B$2047,'Food offline outside centre'!Q$2))/(SUMIFS('overall city offline'!$J$2:$J$2047,'overall city offline'!$A$2:$A$2047,$A28,'overall city offline'!$B$2:$B$2047,Q$2))</f>
        <v>0.66034416918161309</v>
      </c>
      <c r="R28" s="6">
        <f>(SUMIFS('overall city offline'!$J$2:$J$2047,'overall city offline'!$A$2:$A$2047,$A28,'overall city offline'!$B$2:$B$2047,R$3)*SUMIFS('overall city offline'!$C$2:$C$2047,'overall city offline'!$A$2:$A$2047,$A28,'overall city offline'!$B$2:$B$2047,'Food offline outside centre'!R$2))/(SUMIFS('overall city offline'!$J$2:$J$2047,'overall city offline'!$A$2:$A$2047,$A28,'overall city offline'!$B$2:$B$2047,R$2))</f>
        <v>0.72889773403255909</v>
      </c>
      <c r="S28" s="6">
        <f>(SUMIFS('overall city offline'!$J$2:$J$2047,'overall city offline'!$A$2:$A$2047,$A28,'overall city offline'!$B$2:$B$2047,S$3)*SUMIFS('overall city offline'!$C$2:$C$2047,'overall city offline'!$A$2:$A$2047,$A28,'overall city offline'!$B$2:$B$2047,'Food offline outside centre'!S$2))/(SUMIFS('overall city offline'!$J$2:$J$2047,'overall city offline'!$A$2:$A$2047,$A28,'overall city offline'!$B$2:$B$2047,S$2))</f>
        <v>0.9664681803896481</v>
      </c>
      <c r="T28" s="6">
        <f>(SUMIFS('overall city offline'!$J$2:$J$2047,'overall city offline'!$A$2:$A$2047,$A28,'overall city offline'!$B$2:$B$2047,T$3)*SUMIFS('overall city offline'!$C$2:$C$2047,'overall city offline'!$A$2:$A$2047,$A28,'overall city offline'!$B$2:$B$2047,'Food offline outside centre'!T$2))/(SUMIFS('overall city offline'!$J$2:$J$2047,'overall city offline'!$A$2:$A$2047,$A28,'overall city offline'!$B$2:$B$2047,T$2))</f>
        <v>1.4009804315235252</v>
      </c>
      <c r="U28" s="6">
        <f>(SUMIFS('overall city offline'!$J$2:$J$2047,'overall city offline'!$A$2:$A$2047,$A28,'overall city offline'!$B$2:$B$2047,U$3)*SUMIFS('overall city offline'!$C$2:$C$2047,'overall city offline'!$A$2:$A$2047,$A28,'overall city offline'!$B$2:$B$2047,'Food offline outside centre'!U$2))/(SUMIFS('overall city offline'!$J$2:$J$2047,'overall city offline'!$A$2:$A$2047,$A28,'overall city offline'!$B$2:$B$2047,U$2))</f>
        <v>1.5470752189632211</v>
      </c>
      <c r="V28" s="6">
        <f>(SUMIFS('overall city offline'!$J$2:$J$2047,'overall city offline'!$A$2:$A$2047,$A28,'overall city offline'!$B$2:$B$2047,V$3)*SUMIFS('overall city offline'!$C$2:$C$2047,'overall city offline'!$A$2:$A$2047,$A28,'overall city offline'!$B$2:$B$2047,'Food offline outside centre'!V$2))/(SUMIFS('overall city offline'!$J$2:$J$2047,'overall city offline'!$A$2:$A$2047,$A28,'overall city offline'!$B$2:$B$2047,V$2))</f>
        <v>1.2119856739057473</v>
      </c>
      <c r="W28" s="32"/>
      <c r="X28" s="32"/>
      <c r="Y28" s="32"/>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row>
    <row r="29" spans="1:63" x14ac:dyDescent="0.25">
      <c r="A29" s="5" t="s">
        <v>32</v>
      </c>
      <c r="B29" s="6">
        <f>(SUMIFS('overall city offline'!$J$2:$J$2047,'overall city offline'!$A$2:$A$2047,$A29,'overall city offline'!$B$2:$B$2047,B$3)*SUMIFS('overall city offline'!$C$2:$C$2047,'overall city offline'!$A$2:$A$2047,$A29,'overall city offline'!$B$2:$B$2047,B$3))/(SUMIFS('overall city offline'!$J$2:$J$2047,'overall city offline'!$A$2:$A$2047,$A29,'overall city offline'!$B$2:$B$2047,B$2))</f>
        <v>1.0895441428704926</v>
      </c>
      <c r="C29" s="6">
        <f>(SUMIFS('overall city offline'!$J$2:$J$2047,'overall city offline'!$A$2:$A$2047,$A29,'overall city offline'!$B$2:$B$2047,C$3)*SUMIFS('overall city offline'!$C$2:$C$2047,'overall city offline'!$A$2:$A$2047,$A29,'overall city offline'!$B$2:$B$2047,'Food offline outside centre'!C$2))/(SUMIFS('overall city offline'!$J$2:$J$2047,'overall city offline'!$A$2:$A$2047,$A29,'overall city offline'!$B$2:$B$2047,C$2))</f>
        <v>1.0059530970520565</v>
      </c>
      <c r="D29" s="6">
        <f>(SUMIFS('overall city offline'!$J$2:$J$2047,'overall city offline'!$A$2:$A$2047,$A29,'overall city offline'!$B$2:$B$2047,D$3)*SUMIFS('overall city offline'!$C$2:$C$2047,'overall city offline'!$A$2:$A$2047,$A29,'overall city offline'!$B$2:$B$2047,'Food offline outside centre'!D$2))/(SUMIFS('overall city offline'!$J$2:$J$2047,'overall city offline'!$A$2:$A$2047,$A29,'overall city offline'!$B$2:$B$2047,D$2))</f>
        <v>0.81184201264286149</v>
      </c>
      <c r="E29" s="6">
        <f>(SUMIFS('overall city offline'!$J$2:$J$2047,'overall city offline'!$A$2:$A$2047,$A29,'overall city offline'!$B$2:$B$2047,E$3)*SUMIFS('overall city offline'!$C$2:$C$2047,'overall city offline'!$A$2:$A$2047,$A29,'overall city offline'!$B$2:$B$2047,'Food offline outside centre'!E$2))/(SUMIFS('overall city offline'!$J$2:$J$2047,'overall city offline'!$A$2:$A$2047,$A29,'overall city offline'!$B$2:$B$2047,E$2))</f>
        <v>0.21560737598556404</v>
      </c>
      <c r="F29" s="6">
        <f>(SUMIFS('overall city offline'!$J$2:$J$2047,'overall city offline'!$A$2:$A$2047,$A29,'overall city offline'!$B$2:$B$2047,F$3)*SUMIFS('overall city offline'!$C$2:$C$2047,'overall city offline'!$A$2:$A$2047,$A29,'overall city offline'!$B$2:$B$2047,'Food offline outside centre'!F$2))/(SUMIFS('overall city offline'!$J$2:$J$2047,'overall city offline'!$A$2:$A$2047,$A29,'overall city offline'!$B$2:$B$2047,F$2))</f>
        <v>0.32958225064270275</v>
      </c>
      <c r="G29" s="6">
        <f>(SUMIFS('overall city offline'!$J$2:$J$2047,'overall city offline'!$A$2:$A$2047,$A29,'overall city offline'!$B$2:$B$2047,G$3)*SUMIFS('overall city offline'!$C$2:$C$2047,'overall city offline'!$A$2:$A$2047,$A29,'overall city offline'!$B$2:$B$2047,'Food offline outside centre'!G$2))/(SUMIFS('overall city offline'!$J$2:$J$2047,'overall city offline'!$A$2:$A$2047,$A29,'overall city offline'!$B$2:$B$2047,G$2))</f>
        <v>0.39071008476126129</v>
      </c>
      <c r="H29" s="6">
        <f>(SUMIFS('overall city offline'!$J$2:$J$2047,'overall city offline'!$A$2:$A$2047,$A29,'overall city offline'!$B$2:$B$2047,H$3)*SUMIFS('overall city offline'!$C$2:$C$2047,'overall city offline'!$A$2:$A$2047,$A29,'overall city offline'!$B$2:$B$2047,'Food offline outside centre'!H$2))/(SUMIFS('overall city offline'!$J$2:$J$2047,'overall city offline'!$A$2:$A$2047,$A29,'overall city offline'!$B$2:$B$2047,H$2))</f>
        <v>0.93498565456296689</v>
      </c>
      <c r="I29" s="6">
        <f>(SUMIFS('overall city offline'!$J$2:$J$2047,'overall city offline'!$A$2:$A$2047,$A29,'overall city offline'!$B$2:$B$2047,I$3)*SUMIFS('overall city offline'!$C$2:$C$2047,'overall city offline'!$A$2:$A$2047,$A29,'overall city offline'!$B$2:$B$2047,'Food offline outside centre'!I$2))/(SUMIFS('overall city offline'!$J$2:$J$2047,'overall city offline'!$A$2:$A$2047,$A29,'overall city offline'!$B$2:$B$2047,I$2))</f>
        <v>1.0669426323939637</v>
      </c>
      <c r="J29" s="6">
        <f>(SUMIFS('overall city offline'!$J$2:$J$2047,'overall city offline'!$A$2:$A$2047,$A29,'overall city offline'!$B$2:$B$2047,J$3)*SUMIFS('overall city offline'!$C$2:$C$2047,'overall city offline'!$A$2:$A$2047,$A29,'overall city offline'!$B$2:$B$2047,'Food offline outside centre'!J$2))/(SUMIFS('overall city offline'!$J$2:$J$2047,'overall city offline'!$A$2:$A$2047,$A29,'overall city offline'!$B$2:$B$2047,J$2))</f>
        <v>0.99236492780008412</v>
      </c>
      <c r="K29" s="6">
        <f>(SUMIFS('overall city offline'!$J$2:$J$2047,'overall city offline'!$A$2:$A$2047,$A29,'overall city offline'!$B$2:$B$2047,K$3)*SUMIFS('overall city offline'!$C$2:$C$2047,'overall city offline'!$A$2:$A$2047,$A29,'overall city offline'!$B$2:$B$2047,'Food offline outside centre'!K$2))/(SUMIFS('overall city offline'!$J$2:$J$2047,'overall city offline'!$A$2:$A$2047,$A29,'overall city offline'!$B$2:$B$2047,K$2))</f>
        <v>0.91605640162734203</v>
      </c>
      <c r="L29" s="6">
        <f>(SUMIFS('overall city offline'!$J$2:$J$2047,'overall city offline'!$A$2:$A$2047,$A29,'overall city offline'!$B$2:$B$2047,L$3)*SUMIFS('overall city offline'!$C$2:$C$2047,'overall city offline'!$A$2:$A$2047,$A29,'overall city offline'!$B$2:$B$2047,'Food offline outside centre'!L$2))/(SUMIFS('overall city offline'!$J$2:$J$2047,'overall city offline'!$A$2:$A$2047,$A29,'overall city offline'!$B$2:$B$2047,L$2))</f>
        <v>0.63047390201475628</v>
      </c>
      <c r="M29" s="6">
        <f>(SUMIFS('overall city offline'!$J$2:$J$2047,'overall city offline'!$A$2:$A$2047,$A29,'overall city offline'!$B$2:$B$2047,M$3)*SUMIFS('overall city offline'!$C$2:$C$2047,'overall city offline'!$A$2:$A$2047,$A29,'overall city offline'!$B$2:$B$2047,'Food offline outside centre'!M$2))/(SUMIFS('overall city offline'!$J$2:$J$2047,'overall city offline'!$A$2:$A$2047,$A29,'overall city offline'!$B$2:$B$2047,M$2))</f>
        <v>0.45752967074694295</v>
      </c>
      <c r="N29" s="6">
        <f>(SUMIFS('overall city offline'!$J$2:$J$2047,'overall city offline'!$A$2:$A$2047,$A29,'overall city offline'!$B$2:$B$2047,N$3)*SUMIFS('overall city offline'!$C$2:$C$2047,'overall city offline'!$A$2:$A$2047,$A29,'overall city offline'!$B$2:$B$2047,'Food offline outside centre'!N$2))/(SUMIFS('overall city offline'!$J$2:$J$2047,'overall city offline'!$A$2:$A$2047,$A29,'overall city offline'!$B$2:$B$2047,N$2))</f>
        <v>0.53023558723378661</v>
      </c>
      <c r="O29" s="6">
        <f>(SUMIFS('overall city offline'!$J$2:$J$2047,'overall city offline'!$A$2:$A$2047,$A29,'overall city offline'!$B$2:$B$2047,O$3)*SUMIFS('overall city offline'!$C$2:$C$2047,'overall city offline'!$A$2:$A$2047,$A29,'overall city offline'!$B$2:$B$2047,'Food offline outside centre'!O$2))/(SUMIFS('overall city offline'!$J$2:$J$2047,'overall city offline'!$A$2:$A$2047,$A29,'overall city offline'!$B$2:$B$2047,O$2))</f>
        <v>0.50592549083026628</v>
      </c>
      <c r="P29" s="6">
        <f>(SUMIFS('overall city offline'!$J$2:$J$2047,'overall city offline'!$A$2:$A$2047,$A29,'overall city offline'!$B$2:$B$2047,P$3)*SUMIFS('overall city offline'!$C$2:$C$2047,'overall city offline'!$A$2:$A$2047,$A29,'overall city offline'!$B$2:$B$2047,'Food offline outside centre'!P$2))/(SUMIFS('overall city offline'!$J$2:$J$2047,'overall city offline'!$A$2:$A$2047,$A29,'overall city offline'!$B$2:$B$2047,P$2))</f>
        <v>0.58302702777275028</v>
      </c>
      <c r="Q29" s="6">
        <f>(SUMIFS('overall city offline'!$J$2:$J$2047,'overall city offline'!$A$2:$A$2047,$A29,'overall city offline'!$B$2:$B$2047,Q$3)*SUMIFS('overall city offline'!$C$2:$C$2047,'overall city offline'!$A$2:$A$2047,$A29,'overall city offline'!$B$2:$B$2047,'Food offline outside centre'!Q$2))/(SUMIFS('overall city offline'!$J$2:$J$2047,'overall city offline'!$A$2:$A$2047,$A29,'overall city offline'!$B$2:$B$2047,Q$2))</f>
        <v>0.70113954495137154</v>
      </c>
      <c r="R29" s="6">
        <f>(SUMIFS('overall city offline'!$J$2:$J$2047,'overall city offline'!$A$2:$A$2047,$A29,'overall city offline'!$B$2:$B$2047,R$3)*SUMIFS('overall city offline'!$C$2:$C$2047,'overall city offline'!$A$2:$A$2047,$A29,'overall city offline'!$B$2:$B$2047,'Food offline outside centre'!R$2))/(SUMIFS('overall city offline'!$J$2:$J$2047,'overall city offline'!$A$2:$A$2047,$A29,'overall city offline'!$B$2:$B$2047,R$2))</f>
        <v>1.0639272132628206</v>
      </c>
      <c r="S29" s="6">
        <f>(SUMIFS('overall city offline'!$J$2:$J$2047,'overall city offline'!$A$2:$A$2047,$A29,'overall city offline'!$B$2:$B$2047,S$3)*SUMIFS('overall city offline'!$C$2:$C$2047,'overall city offline'!$A$2:$A$2047,$A29,'overall city offline'!$B$2:$B$2047,'Food offline outside centre'!S$2))/(SUMIFS('overall city offline'!$J$2:$J$2047,'overall city offline'!$A$2:$A$2047,$A29,'overall city offline'!$B$2:$B$2047,S$2))</f>
        <v>1.080856642226093</v>
      </c>
      <c r="T29" s="6">
        <f>(SUMIFS('overall city offline'!$J$2:$J$2047,'overall city offline'!$A$2:$A$2047,$A29,'overall city offline'!$B$2:$B$2047,T$3)*SUMIFS('overall city offline'!$C$2:$C$2047,'overall city offline'!$A$2:$A$2047,$A29,'overall city offline'!$B$2:$B$2047,'Food offline outside centre'!T$2))/(SUMIFS('overall city offline'!$J$2:$J$2047,'overall city offline'!$A$2:$A$2047,$A29,'overall city offline'!$B$2:$B$2047,T$2))</f>
        <v>1.2128628960752619</v>
      </c>
      <c r="U29" s="6">
        <f>(SUMIFS('overall city offline'!$J$2:$J$2047,'overall city offline'!$A$2:$A$2047,$A29,'overall city offline'!$B$2:$B$2047,U$3)*SUMIFS('overall city offline'!$C$2:$C$2047,'overall city offline'!$A$2:$A$2047,$A29,'overall city offline'!$B$2:$B$2047,'Food offline outside centre'!U$2))/(SUMIFS('overall city offline'!$J$2:$J$2047,'overall city offline'!$A$2:$A$2047,$A29,'overall city offline'!$B$2:$B$2047,U$2))</f>
        <v>1.3036294768362315</v>
      </c>
      <c r="V29" s="6">
        <f>(SUMIFS('overall city offline'!$J$2:$J$2047,'overall city offline'!$A$2:$A$2047,$A29,'overall city offline'!$B$2:$B$2047,V$3)*SUMIFS('overall city offline'!$C$2:$C$2047,'overall city offline'!$A$2:$A$2047,$A29,'overall city offline'!$B$2:$B$2047,'Food offline outside centre'!V$2))/(SUMIFS('overall city offline'!$J$2:$J$2047,'overall city offline'!$A$2:$A$2047,$A29,'overall city offline'!$B$2:$B$2047,V$2))</f>
        <v>1.2775097527312356</v>
      </c>
      <c r="W29" s="32"/>
      <c r="X29" s="32"/>
      <c r="Y29" s="32"/>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row>
    <row r="30" spans="1:63" x14ac:dyDescent="0.25">
      <c r="A30" s="5" t="s">
        <v>33</v>
      </c>
      <c r="B30" s="6">
        <f>(SUMIFS('overall city offline'!$J$2:$J$2047,'overall city offline'!$A$2:$A$2047,$A30,'overall city offline'!$B$2:$B$2047,B$3)*SUMIFS('overall city offline'!$C$2:$C$2047,'overall city offline'!$A$2:$A$2047,$A30,'overall city offline'!$B$2:$B$2047,B$3))/(SUMIFS('overall city offline'!$J$2:$J$2047,'overall city offline'!$A$2:$A$2047,$A30,'overall city offline'!$B$2:$B$2047,B$2))</f>
        <v>1.056465477099279</v>
      </c>
      <c r="C30" s="6">
        <f>(SUMIFS('overall city offline'!$J$2:$J$2047,'overall city offline'!$A$2:$A$2047,$A30,'overall city offline'!$B$2:$B$2047,C$3)*SUMIFS('overall city offline'!$C$2:$C$2047,'overall city offline'!$A$2:$A$2047,$A30,'overall city offline'!$B$2:$B$2047,'Food offline outside centre'!C$2))/(SUMIFS('overall city offline'!$J$2:$J$2047,'overall city offline'!$A$2:$A$2047,$A30,'overall city offline'!$B$2:$B$2047,C$2))</f>
        <v>1.0059548319987539</v>
      </c>
      <c r="D30" s="6">
        <f>(SUMIFS('overall city offline'!$J$2:$J$2047,'overall city offline'!$A$2:$A$2047,$A30,'overall city offline'!$B$2:$B$2047,D$3)*SUMIFS('overall city offline'!$C$2:$C$2047,'overall city offline'!$A$2:$A$2047,$A30,'overall city offline'!$B$2:$B$2047,'Food offline outside centre'!D$2))/(SUMIFS('overall city offline'!$J$2:$J$2047,'overall city offline'!$A$2:$A$2047,$A30,'overall city offline'!$B$2:$B$2047,D$2))</f>
        <v>0.81357652123959456</v>
      </c>
      <c r="E30" s="6">
        <f>(SUMIFS('overall city offline'!$J$2:$J$2047,'overall city offline'!$A$2:$A$2047,$A30,'overall city offline'!$B$2:$B$2047,E$3)*SUMIFS('overall city offline'!$C$2:$C$2047,'overall city offline'!$A$2:$A$2047,$A30,'overall city offline'!$B$2:$B$2047,'Food offline outside centre'!E$2))/(SUMIFS('overall city offline'!$J$2:$J$2047,'overall city offline'!$A$2:$A$2047,$A30,'overall city offline'!$B$2:$B$2047,E$2))</f>
        <v>0.16911975380979138</v>
      </c>
      <c r="F30" s="6">
        <f>(SUMIFS('overall city offline'!$J$2:$J$2047,'overall city offline'!$A$2:$A$2047,$A30,'overall city offline'!$B$2:$B$2047,F$3)*SUMIFS('overall city offline'!$C$2:$C$2047,'overall city offline'!$A$2:$A$2047,$A30,'overall city offline'!$B$2:$B$2047,'Food offline outside centre'!F$2))/(SUMIFS('overall city offline'!$J$2:$J$2047,'overall city offline'!$A$2:$A$2047,$A30,'overall city offline'!$B$2:$B$2047,F$2))</f>
        <v>0.2813843526529255</v>
      </c>
      <c r="G30" s="6">
        <f>(SUMIFS('overall city offline'!$J$2:$J$2047,'overall city offline'!$A$2:$A$2047,$A30,'overall city offline'!$B$2:$B$2047,G$3)*SUMIFS('overall city offline'!$C$2:$C$2047,'overall city offline'!$A$2:$A$2047,$A30,'overall city offline'!$B$2:$B$2047,'Food offline outside centre'!G$2))/(SUMIFS('overall city offline'!$J$2:$J$2047,'overall city offline'!$A$2:$A$2047,$A30,'overall city offline'!$B$2:$B$2047,G$2))</f>
        <v>0.46172311961718748</v>
      </c>
      <c r="H30" s="6">
        <f>(SUMIFS('overall city offline'!$J$2:$J$2047,'overall city offline'!$A$2:$A$2047,$A30,'overall city offline'!$B$2:$B$2047,H$3)*SUMIFS('overall city offline'!$C$2:$C$2047,'overall city offline'!$A$2:$A$2047,$A30,'overall city offline'!$B$2:$B$2047,'Food offline outside centre'!H$2))/(SUMIFS('overall city offline'!$J$2:$J$2047,'overall city offline'!$A$2:$A$2047,$A30,'overall city offline'!$B$2:$B$2047,H$2))</f>
        <v>0.79969256780757303</v>
      </c>
      <c r="I30" s="6">
        <f>(SUMIFS('overall city offline'!$J$2:$J$2047,'overall city offline'!$A$2:$A$2047,$A30,'overall city offline'!$B$2:$B$2047,I$3)*SUMIFS('overall city offline'!$C$2:$C$2047,'overall city offline'!$A$2:$A$2047,$A30,'overall city offline'!$B$2:$B$2047,'Food offline outside centre'!I$2))/(SUMIFS('overall city offline'!$J$2:$J$2047,'overall city offline'!$A$2:$A$2047,$A30,'overall city offline'!$B$2:$B$2047,I$2))</f>
        <v>0.98241103469072621</v>
      </c>
      <c r="J30" s="6">
        <f>(SUMIFS('overall city offline'!$J$2:$J$2047,'overall city offline'!$A$2:$A$2047,$A30,'overall city offline'!$B$2:$B$2047,J$3)*SUMIFS('overall city offline'!$C$2:$C$2047,'overall city offline'!$A$2:$A$2047,$A30,'overall city offline'!$B$2:$B$2047,'Food offline outside centre'!J$2))/(SUMIFS('overall city offline'!$J$2:$J$2047,'overall city offline'!$A$2:$A$2047,$A30,'overall city offline'!$B$2:$B$2047,J$2))</f>
        <v>0.86790164097208633</v>
      </c>
      <c r="K30" s="6">
        <f>(SUMIFS('overall city offline'!$J$2:$J$2047,'overall city offline'!$A$2:$A$2047,$A30,'overall city offline'!$B$2:$B$2047,K$3)*SUMIFS('overall city offline'!$C$2:$C$2047,'overall city offline'!$A$2:$A$2047,$A30,'overall city offline'!$B$2:$B$2047,'Food offline outside centre'!K$2))/(SUMIFS('overall city offline'!$J$2:$J$2047,'overall city offline'!$A$2:$A$2047,$A30,'overall city offline'!$B$2:$B$2047,K$2))</f>
        <v>0.85291473738889012</v>
      </c>
      <c r="L30" s="6">
        <f>(SUMIFS('overall city offline'!$J$2:$J$2047,'overall city offline'!$A$2:$A$2047,$A30,'overall city offline'!$B$2:$B$2047,L$3)*SUMIFS('overall city offline'!$C$2:$C$2047,'overall city offline'!$A$2:$A$2047,$A30,'overall city offline'!$B$2:$B$2047,'Food offline outside centre'!L$2))/(SUMIFS('overall city offline'!$J$2:$J$2047,'overall city offline'!$A$2:$A$2047,$A30,'overall city offline'!$B$2:$B$2047,L$2))</f>
        <v>0.61254958667663706</v>
      </c>
      <c r="M30" s="6">
        <f>(SUMIFS('overall city offline'!$J$2:$J$2047,'overall city offline'!$A$2:$A$2047,$A30,'overall city offline'!$B$2:$B$2047,M$3)*SUMIFS('overall city offline'!$C$2:$C$2047,'overall city offline'!$A$2:$A$2047,$A30,'overall city offline'!$B$2:$B$2047,'Food offline outside centre'!M$2))/(SUMIFS('overall city offline'!$J$2:$J$2047,'overall city offline'!$A$2:$A$2047,$A30,'overall city offline'!$B$2:$B$2047,M$2))</f>
        <v>0.57775341967859806</v>
      </c>
      <c r="N30" s="6">
        <f>(SUMIFS('overall city offline'!$J$2:$J$2047,'overall city offline'!$A$2:$A$2047,$A30,'overall city offline'!$B$2:$B$2047,N$3)*SUMIFS('overall city offline'!$C$2:$C$2047,'overall city offline'!$A$2:$A$2047,$A30,'overall city offline'!$B$2:$B$2047,'Food offline outside centre'!N$2))/(SUMIFS('overall city offline'!$J$2:$J$2047,'overall city offline'!$A$2:$A$2047,$A30,'overall city offline'!$B$2:$B$2047,N$2))</f>
        <v>0.49028530992289565</v>
      </c>
      <c r="O30" s="6">
        <f>(SUMIFS('overall city offline'!$J$2:$J$2047,'overall city offline'!$A$2:$A$2047,$A30,'overall city offline'!$B$2:$B$2047,O$3)*SUMIFS('overall city offline'!$C$2:$C$2047,'overall city offline'!$A$2:$A$2047,$A30,'overall city offline'!$B$2:$B$2047,'Food offline outside centre'!O$2))/(SUMIFS('overall city offline'!$J$2:$J$2047,'overall city offline'!$A$2:$A$2047,$A30,'overall city offline'!$B$2:$B$2047,O$2))</f>
        <v>0.49727654297985913</v>
      </c>
      <c r="P30" s="6">
        <f>(SUMIFS('overall city offline'!$J$2:$J$2047,'overall city offline'!$A$2:$A$2047,$A30,'overall city offline'!$B$2:$B$2047,P$3)*SUMIFS('overall city offline'!$C$2:$C$2047,'overall city offline'!$A$2:$A$2047,$A30,'overall city offline'!$B$2:$B$2047,'Food offline outside centre'!P$2))/(SUMIFS('overall city offline'!$J$2:$J$2047,'overall city offline'!$A$2:$A$2047,$A30,'overall city offline'!$B$2:$B$2047,P$2))</f>
        <v>0.60961420437073233</v>
      </c>
      <c r="Q30" s="6">
        <f>(SUMIFS('overall city offline'!$J$2:$J$2047,'overall city offline'!$A$2:$A$2047,$A30,'overall city offline'!$B$2:$B$2047,Q$3)*SUMIFS('overall city offline'!$C$2:$C$2047,'overall city offline'!$A$2:$A$2047,$A30,'overall city offline'!$B$2:$B$2047,'Food offline outside centre'!Q$2))/(SUMIFS('overall city offline'!$J$2:$J$2047,'overall city offline'!$A$2:$A$2047,$A30,'overall city offline'!$B$2:$B$2047,Q$2))</f>
        <v>0.68812697448421112</v>
      </c>
      <c r="R30" s="6">
        <f>(SUMIFS('overall city offline'!$J$2:$J$2047,'overall city offline'!$A$2:$A$2047,$A30,'overall city offline'!$B$2:$B$2047,R$3)*SUMIFS('overall city offline'!$C$2:$C$2047,'overall city offline'!$A$2:$A$2047,$A30,'overall city offline'!$B$2:$B$2047,'Food offline outside centre'!R$2))/(SUMIFS('overall city offline'!$J$2:$J$2047,'overall city offline'!$A$2:$A$2047,$A30,'overall city offline'!$B$2:$B$2047,R$2))</f>
        <v>0.85844990091069662</v>
      </c>
      <c r="S30" s="6">
        <f>(SUMIFS('overall city offline'!$J$2:$J$2047,'overall city offline'!$A$2:$A$2047,$A30,'overall city offline'!$B$2:$B$2047,S$3)*SUMIFS('overall city offline'!$C$2:$C$2047,'overall city offline'!$A$2:$A$2047,$A30,'overall city offline'!$B$2:$B$2047,'Food offline outside centre'!S$2))/(SUMIFS('overall city offline'!$J$2:$J$2047,'overall city offline'!$A$2:$A$2047,$A30,'overall city offline'!$B$2:$B$2047,S$2))</f>
        <v>0.95069387185775267</v>
      </c>
      <c r="T30" s="6">
        <f>(SUMIFS('overall city offline'!$J$2:$J$2047,'overall city offline'!$A$2:$A$2047,$A30,'overall city offline'!$B$2:$B$2047,T$3)*SUMIFS('overall city offline'!$C$2:$C$2047,'overall city offline'!$A$2:$A$2047,$A30,'overall city offline'!$B$2:$B$2047,'Food offline outside centre'!T$2))/(SUMIFS('overall city offline'!$J$2:$J$2047,'overall city offline'!$A$2:$A$2047,$A30,'overall city offline'!$B$2:$B$2047,T$2))</f>
        <v>1.0145938223688049</v>
      </c>
      <c r="U30" s="6">
        <f>(SUMIFS('overall city offline'!$J$2:$J$2047,'overall city offline'!$A$2:$A$2047,$A30,'overall city offline'!$B$2:$B$2047,U$3)*SUMIFS('overall city offline'!$C$2:$C$2047,'overall city offline'!$A$2:$A$2047,$A30,'overall city offline'!$B$2:$B$2047,'Food offline outside centre'!U$2))/(SUMIFS('overall city offline'!$J$2:$J$2047,'overall city offline'!$A$2:$A$2047,$A30,'overall city offline'!$B$2:$B$2047,U$2))</f>
        <v>1.1460056859358936</v>
      </c>
      <c r="V30" s="6">
        <f>(SUMIFS('overall city offline'!$J$2:$J$2047,'overall city offline'!$A$2:$A$2047,$A30,'overall city offline'!$B$2:$B$2047,V$3)*SUMIFS('overall city offline'!$C$2:$C$2047,'overall city offline'!$A$2:$A$2047,$A30,'overall city offline'!$B$2:$B$2047,'Food offline outside centre'!V$2))/(SUMIFS('overall city offline'!$J$2:$J$2047,'overall city offline'!$A$2:$A$2047,$A30,'overall city offline'!$B$2:$B$2047,V$2))</f>
        <v>1.0449432568249075</v>
      </c>
      <c r="W30" s="32"/>
      <c r="X30" s="32"/>
      <c r="Y30" s="32"/>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row>
    <row r="31" spans="1:63" x14ac:dyDescent="0.25">
      <c r="A31" s="5" t="s">
        <v>34</v>
      </c>
      <c r="B31" s="6">
        <f>(SUMIFS('overall city offline'!$J$2:$J$2047,'overall city offline'!$A$2:$A$2047,$A31,'overall city offline'!$B$2:$B$2047,B$3)*SUMIFS('overall city offline'!$C$2:$C$2047,'overall city offline'!$A$2:$A$2047,$A31,'overall city offline'!$B$2:$B$2047,B$3))/(SUMIFS('overall city offline'!$J$2:$J$2047,'overall city offline'!$A$2:$A$2047,$A31,'overall city offline'!$B$2:$B$2047,B$2))</f>
        <v>0.96634205187157574</v>
      </c>
      <c r="C31" s="6">
        <f>(SUMIFS('overall city offline'!$J$2:$J$2047,'overall city offline'!$A$2:$A$2047,$A31,'overall city offline'!$B$2:$B$2047,C$3)*SUMIFS('overall city offline'!$C$2:$C$2047,'overall city offline'!$A$2:$A$2047,$A31,'overall city offline'!$B$2:$B$2047,'Food offline outside centre'!C$2))/(SUMIFS('overall city offline'!$J$2:$J$2047,'overall city offline'!$A$2:$A$2047,$A31,'overall city offline'!$B$2:$B$2047,C$2))</f>
        <v>0.89291519731897528</v>
      </c>
      <c r="D31" s="6">
        <f>(SUMIFS('overall city offline'!$J$2:$J$2047,'overall city offline'!$A$2:$A$2047,$A31,'overall city offline'!$B$2:$B$2047,D$3)*SUMIFS('overall city offline'!$C$2:$C$2047,'overall city offline'!$A$2:$A$2047,$A31,'overall city offline'!$B$2:$B$2047,'Food offline outside centre'!D$2))/(SUMIFS('overall city offline'!$J$2:$J$2047,'overall city offline'!$A$2:$A$2047,$A31,'overall city offline'!$B$2:$B$2047,D$2))</f>
        <v>0.70866226954456368</v>
      </c>
      <c r="E31" s="6">
        <f>(SUMIFS('overall city offline'!$J$2:$J$2047,'overall city offline'!$A$2:$A$2047,$A31,'overall city offline'!$B$2:$B$2047,E$3)*SUMIFS('overall city offline'!$C$2:$C$2047,'overall city offline'!$A$2:$A$2047,$A31,'overall city offline'!$B$2:$B$2047,'Food offline outside centre'!E$2))/(SUMIFS('overall city offline'!$J$2:$J$2047,'overall city offline'!$A$2:$A$2047,$A31,'overall city offline'!$B$2:$B$2047,E$2))</f>
        <v>9.7687499433989716E-2</v>
      </c>
      <c r="F31" s="6">
        <f>(SUMIFS('overall city offline'!$J$2:$J$2047,'overall city offline'!$A$2:$A$2047,$A31,'overall city offline'!$B$2:$B$2047,F$3)*SUMIFS('overall city offline'!$C$2:$C$2047,'overall city offline'!$A$2:$A$2047,$A31,'overall city offline'!$B$2:$B$2047,'Food offline outside centre'!F$2))/(SUMIFS('overall city offline'!$J$2:$J$2047,'overall city offline'!$A$2:$A$2047,$A31,'overall city offline'!$B$2:$B$2047,F$2))</f>
        <v>0.29154073248931361</v>
      </c>
      <c r="G31" s="6">
        <f>(SUMIFS('overall city offline'!$J$2:$J$2047,'overall city offline'!$A$2:$A$2047,$A31,'overall city offline'!$B$2:$B$2047,G$3)*SUMIFS('overall city offline'!$C$2:$C$2047,'overall city offline'!$A$2:$A$2047,$A31,'overall city offline'!$B$2:$B$2047,'Food offline outside centre'!G$2))/(SUMIFS('overall city offline'!$J$2:$J$2047,'overall city offline'!$A$2:$A$2047,$A31,'overall city offline'!$B$2:$B$2047,G$2))</f>
        <v>0.33709731672812898</v>
      </c>
      <c r="H31" s="6">
        <f>(SUMIFS('overall city offline'!$J$2:$J$2047,'overall city offline'!$A$2:$A$2047,$A31,'overall city offline'!$B$2:$B$2047,H$3)*SUMIFS('overall city offline'!$C$2:$C$2047,'overall city offline'!$A$2:$A$2047,$A31,'overall city offline'!$B$2:$B$2047,'Food offline outside centre'!H$2))/(SUMIFS('overall city offline'!$J$2:$J$2047,'overall city offline'!$A$2:$A$2047,$A31,'overall city offline'!$B$2:$B$2047,H$2))</f>
        <v>0.65654150865917627</v>
      </c>
      <c r="I31" s="6">
        <f>(SUMIFS('overall city offline'!$J$2:$J$2047,'overall city offline'!$A$2:$A$2047,$A31,'overall city offline'!$B$2:$B$2047,I$3)*SUMIFS('overall city offline'!$C$2:$C$2047,'overall city offline'!$A$2:$A$2047,$A31,'overall city offline'!$B$2:$B$2047,'Food offline outside centre'!I$2))/(SUMIFS('overall city offline'!$J$2:$J$2047,'overall city offline'!$A$2:$A$2047,$A31,'overall city offline'!$B$2:$B$2047,I$2))</f>
        <v>0.88885944576334441</v>
      </c>
      <c r="J31" s="6">
        <f>(SUMIFS('overall city offline'!$J$2:$J$2047,'overall city offline'!$A$2:$A$2047,$A31,'overall city offline'!$B$2:$B$2047,J$3)*SUMIFS('overall city offline'!$C$2:$C$2047,'overall city offline'!$A$2:$A$2047,$A31,'overall city offline'!$B$2:$B$2047,'Food offline outside centre'!J$2))/(SUMIFS('overall city offline'!$J$2:$J$2047,'overall city offline'!$A$2:$A$2047,$A31,'overall city offline'!$B$2:$B$2047,J$2))</f>
        <v>0.79832513835532648</v>
      </c>
      <c r="K31" s="6">
        <f>(SUMIFS('overall city offline'!$J$2:$J$2047,'overall city offline'!$A$2:$A$2047,$A31,'overall city offline'!$B$2:$B$2047,K$3)*SUMIFS('overall city offline'!$C$2:$C$2047,'overall city offline'!$A$2:$A$2047,$A31,'overall city offline'!$B$2:$B$2047,'Food offline outside centre'!K$2))/(SUMIFS('overall city offline'!$J$2:$J$2047,'overall city offline'!$A$2:$A$2047,$A31,'overall city offline'!$B$2:$B$2047,K$2))</f>
        <v>0.87469831610777615</v>
      </c>
      <c r="L31" s="6">
        <f>(SUMIFS('overall city offline'!$J$2:$J$2047,'overall city offline'!$A$2:$A$2047,$A31,'overall city offline'!$B$2:$B$2047,L$3)*SUMIFS('overall city offline'!$C$2:$C$2047,'overall city offline'!$A$2:$A$2047,$A31,'overall city offline'!$B$2:$B$2047,'Food offline outside centre'!L$2))/(SUMIFS('overall city offline'!$J$2:$J$2047,'overall city offline'!$A$2:$A$2047,$A31,'overall city offline'!$B$2:$B$2047,L$2))</f>
        <v>0.68230862727935337</v>
      </c>
      <c r="M31" s="6">
        <f>(SUMIFS('overall city offline'!$J$2:$J$2047,'overall city offline'!$A$2:$A$2047,$A31,'overall city offline'!$B$2:$B$2047,M$3)*SUMIFS('overall city offline'!$C$2:$C$2047,'overall city offline'!$A$2:$A$2047,$A31,'overall city offline'!$B$2:$B$2047,'Food offline outside centre'!M$2))/(SUMIFS('overall city offline'!$J$2:$J$2047,'overall city offline'!$A$2:$A$2047,$A31,'overall city offline'!$B$2:$B$2047,M$2))</f>
        <v>0.77674034616042853</v>
      </c>
      <c r="N31" s="6">
        <f>(SUMIFS('overall city offline'!$J$2:$J$2047,'overall city offline'!$A$2:$A$2047,$A31,'overall city offline'!$B$2:$B$2047,N$3)*SUMIFS('overall city offline'!$C$2:$C$2047,'overall city offline'!$A$2:$A$2047,$A31,'overall city offline'!$B$2:$B$2047,'Food offline outside centre'!N$2))/(SUMIFS('overall city offline'!$J$2:$J$2047,'overall city offline'!$A$2:$A$2047,$A31,'overall city offline'!$B$2:$B$2047,N$2))</f>
        <v>0.49368308986800508</v>
      </c>
      <c r="O31" s="6">
        <f>(SUMIFS('overall city offline'!$J$2:$J$2047,'overall city offline'!$A$2:$A$2047,$A31,'overall city offline'!$B$2:$B$2047,O$3)*SUMIFS('overall city offline'!$C$2:$C$2047,'overall city offline'!$A$2:$A$2047,$A31,'overall city offline'!$B$2:$B$2047,'Food offline outside centre'!O$2))/(SUMIFS('overall city offline'!$J$2:$J$2047,'overall city offline'!$A$2:$A$2047,$A31,'overall city offline'!$B$2:$B$2047,O$2))</f>
        <v>0.44758579028920797</v>
      </c>
      <c r="P31" s="6">
        <f>(SUMIFS('overall city offline'!$J$2:$J$2047,'overall city offline'!$A$2:$A$2047,$A31,'overall city offline'!$B$2:$B$2047,P$3)*SUMIFS('overall city offline'!$C$2:$C$2047,'overall city offline'!$A$2:$A$2047,$A31,'overall city offline'!$B$2:$B$2047,'Food offline outside centre'!P$2))/(SUMIFS('overall city offline'!$J$2:$J$2047,'overall city offline'!$A$2:$A$2047,$A31,'overall city offline'!$B$2:$B$2047,P$2))</f>
        <v>0.56255326080514112</v>
      </c>
      <c r="Q31" s="6">
        <f>(SUMIFS('overall city offline'!$J$2:$J$2047,'overall city offline'!$A$2:$A$2047,$A31,'overall city offline'!$B$2:$B$2047,Q$3)*SUMIFS('overall city offline'!$C$2:$C$2047,'overall city offline'!$A$2:$A$2047,$A31,'overall city offline'!$B$2:$B$2047,'Food offline outside centre'!Q$2))/(SUMIFS('overall city offline'!$J$2:$J$2047,'overall city offline'!$A$2:$A$2047,$A31,'overall city offline'!$B$2:$B$2047,Q$2))</f>
        <v>0.56706327601837236</v>
      </c>
      <c r="R31" s="6">
        <f>(SUMIFS('overall city offline'!$J$2:$J$2047,'overall city offline'!$A$2:$A$2047,$A31,'overall city offline'!$B$2:$B$2047,R$3)*SUMIFS('overall city offline'!$C$2:$C$2047,'overall city offline'!$A$2:$A$2047,$A31,'overall city offline'!$B$2:$B$2047,'Food offline outside centre'!R$2))/(SUMIFS('overall city offline'!$J$2:$J$2047,'overall city offline'!$A$2:$A$2047,$A31,'overall city offline'!$B$2:$B$2047,R$2))</f>
        <v>0.73047309850051212</v>
      </c>
      <c r="S31" s="6">
        <f>(SUMIFS('overall city offline'!$J$2:$J$2047,'overall city offline'!$A$2:$A$2047,$A31,'overall city offline'!$B$2:$B$2047,S$3)*SUMIFS('overall city offline'!$C$2:$C$2047,'overall city offline'!$A$2:$A$2047,$A31,'overall city offline'!$B$2:$B$2047,'Food offline outside centre'!S$2))/(SUMIFS('overall city offline'!$J$2:$J$2047,'overall city offline'!$A$2:$A$2047,$A31,'overall city offline'!$B$2:$B$2047,S$2))</f>
        <v>0.77877640076550292</v>
      </c>
      <c r="T31" s="6">
        <f>(SUMIFS('overall city offline'!$J$2:$J$2047,'overall city offline'!$A$2:$A$2047,$A31,'overall city offline'!$B$2:$B$2047,T$3)*SUMIFS('overall city offline'!$C$2:$C$2047,'overall city offline'!$A$2:$A$2047,$A31,'overall city offline'!$B$2:$B$2047,'Food offline outside centre'!T$2))/(SUMIFS('overall city offline'!$J$2:$J$2047,'overall city offline'!$A$2:$A$2047,$A31,'overall city offline'!$B$2:$B$2047,T$2))</f>
        <v>0.93913917064875863</v>
      </c>
      <c r="U31" s="6">
        <f>(SUMIFS('overall city offline'!$J$2:$J$2047,'overall city offline'!$A$2:$A$2047,$A31,'overall city offline'!$B$2:$B$2047,U$3)*SUMIFS('overall city offline'!$C$2:$C$2047,'overall city offline'!$A$2:$A$2047,$A31,'overall city offline'!$B$2:$B$2047,'Food offline outside centre'!U$2))/(SUMIFS('overall city offline'!$J$2:$J$2047,'overall city offline'!$A$2:$A$2047,$A31,'overall city offline'!$B$2:$B$2047,U$2))</f>
        <v>1.0551840826815018</v>
      </c>
      <c r="V31" s="6">
        <f>(SUMIFS('overall city offline'!$J$2:$J$2047,'overall city offline'!$A$2:$A$2047,$A31,'overall city offline'!$B$2:$B$2047,V$3)*SUMIFS('overall city offline'!$C$2:$C$2047,'overall city offline'!$A$2:$A$2047,$A31,'overall city offline'!$B$2:$B$2047,'Food offline outside centre'!V$2))/(SUMIFS('overall city offline'!$J$2:$J$2047,'overall city offline'!$A$2:$A$2047,$A31,'overall city offline'!$B$2:$B$2047,V$2))</f>
        <v>0.99255236711397343</v>
      </c>
      <c r="W31" s="32"/>
      <c r="X31" s="32"/>
      <c r="Y31" s="32"/>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row>
    <row r="32" spans="1:63" x14ac:dyDescent="0.25">
      <c r="A32" s="5" t="s">
        <v>35</v>
      </c>
      <c r="B32" s="6">
        <f>(SUMIFS('overall city offline'!$J$2:$J$2047,'overall city offline'!$A$2:$A$2047,$A32,'overall city offline'!$B$2:$B$2047,B$3)*SUMIFS('overall city offline'!$C$2:$C$2047,'overall city offline'!$A$2:$A$2047,$A32,'overall city offline'!$B$2:$B$2047,B$3))/(SUMIFS('overall city offline'!$J$2:$J$2047,'overall city offline'!$A$2:$A$2047,$A32,'overall city offline'!$B$2:$B$2047,B$2))</f>
        <v>0.98675116835145404</v>
      </c>
      <c r="C32" s="6">
        <f>(SUMIFS('overall city offline'!$J$2:$J$2047,'overall city offline'!$A$2:$A$2047,$A32,'overall city offline'!$B$2:$B$2047,C$3)*SUMIFS('overall city offline'!$C$2:$C$2047,'overall city offline'!$A$2:$A$2047,$A32,'overall city offline'!$B$2:$B$2047,'Food offline outside centre'!C$2))/(SUMIFS('overall city offline'!$J$2:$J$2047,'overall city offline'!$A$2:$A$2047,$A32,'overall city offline'!$B$2:$B$2047,C$2))</f>
        <v>0.93736468584228771</v>
      </c>
      <c r="D32" s="6">
        <f>(SUMIFS('overall city offline'!$J$2:$J$2047,'overall city offline'!$A$2:$A$2047,$A32,'overall city offline'!$B$2:$B$2047,D$3)*SUMIFS('overall city offline'!$C$2:$C$2047,'overall city offline'!$A$2:$A$2047,$A32,'overall city offline'!$B$2:$B$2047,'Food offline outside centre'!D$2))/(SUMIFS('overall city offline'!$J$2:$J$2047,'overall city offline'!$A$2:$A$2047,$A32,'overall city offline'!$B$2:$B$2047,D$2))</f>
        <v>0.75301132908618018</v>
      </c>
      <c r="E32" s="6">
        <f>(SUMIFS('overall city offline'!$J$2:$J$2047,'overall city offline'!$A$2:$A$2047,$A32,'overall city offline'!$B$2:$B$2047,E$3)*SUMIFS('overall city offline'!$C$2:$C$2047,'overall city offline'!$A$2:$A$2047,$A32,'overall city offline'!$B$2:$B$2047,'Food offline outside centre'!E$2))/(SUMIFS('overall city offline'!$J$2:$J$2047,'overall city offline'!$A$2:$A$2047,$A32,'overall city offline'!$B$2:$B$2047,E$2))</f>
        <v>0.13062835603024159</v>
      </c>
      <c r="F32" s="6">
        <f>(SUMIFS('overall city offline'!$J$2:$J$2047,'overall city offline'!$A$2:$A$2047,$A32,'overall city offline'!$B$2:$B$2047,F$3)*SUMIFS('overall city offline'!$C$2:$C$2047,'overall city offline'!$A$2:$A$2047,$A32,'overall city offline'!$B$2:$B$2047,'Food offline outside centre'!F$2))/(SUMIFS('overall city offline'!$J$2:$J$2047,'overall city offline'!$A$2:$A$2047,$A32,'overall city offline'!$B$2:$B$2047,F$2))</f>
        <v>0.21219381700941445</v>
      </c>
      <c r="G32" s="6">
        <f>(SUMIFS('overall city offline'!$J$2:$J$2047,'overall city offline'!$A$2:$A$2047,$A32,'overall city offline'!$B$2:$B$2047,G$3)*SUMIFS('overall city offline'!$C$2:$C$2047,'overall city offline'!$A$2:$A$2047,$A32,'overall city offline'!$B$2:$B$2047,'Food offline outside centre'!G$2))/(SUMIFS('overall city offline'!$J$2:$J$2047,'overall city offline'!$A$2:$A$2047,$A32,'overall city offline'!$B$2:$B$2047,G$2))</f>
        <v>0.31687737789826947</v>
      </c>
      <c r="H32" s="6">
        <f>(SUMIFS('overall city offline'!$J$2:$J$2047,'overall city offline'!$A$2:$A$2047,$A32,'overall city offline'!$B$2:$B$2047,H$3)*SUMIFS('overall city offline'!$C$2:$C$2047,'overall city offline'!$A$2:$A$2047,$A32,'overall city offline'!$B$2:$B$2047,'Food offline outside centre'!H$2))/(SUMIFS('overall city offline'!$J$2:$J$2047,'overall city offline'!$A$2:$A$2047,$A32,'overall city offline'!$B$2:$B$2047,H$2))</f>
        <v>0.78484341777206257</v>
      </c>
      <c r="I32" s="6">
        <f>(SUMIFS('overall city offline'!$J$2:$J$2047,'overall city offline'!$A$2:$A$2047,$A32,'overall city offline'!$B$2:$B$2047,I$3)*SUMIFS('overall city offline'!$C$2:$C$2047,'overall city offline'!$A$2:$A$2047,$A32,'overall city offline'!$B$2:$B$2047,'Food offline outside centre'!I$2))/(SUMIFS('overall city offline'!$J$2:$J$2047,'overall city offline'!$A$2:$A$2047,$A32,'overall city offline'!$B$2:$B$2047,I$2))</f>
        <v>0.97024628940423607</v>
      </c>
      <c r="J32" s="6">
        <f>(SUMIFS('overall city offline'!$J$2:$J$2047,'overall city offline'!$A$2:$A$2047,$A32,'overall city offline'!$B$2:$B$2047,J$3)*SUMIFS('overall city offline'!$C$2:$C$2047,'overall city offline'!$A$2:$A$2047,$A32,'overall city offline'!$B$2:$B$2047,'Food offline outside centre'!J$2))/(SUMIFS('overall city offline'!$J$2:$J$2047,'overall city offline'!$A$2:$A$2047,$A32,'overall city offline'!$B$2:$B$2047,J$2))</f>
        <v>0.82555270841875095</v>
      </c>
      <c r="K32" s="6">
        <f>(SUMIFS('overall city offline'!$J$2:$J$2047,'overall city offline'!$A$2:$A$2047,$A32,'overall city offline'!$B$2:$B$2047,K$3)*SUMIFS('overall city offline'!$C$2:$C$2047,'overall city offline'!$A$2:$A$2047,$A32,'overall city offline'!$B$2:$B$2047,'Food offline outside centre'!K$2))/(SUMIFS('overall city offline'!$J$2:$J$2047,'overall city offline'!$A$2:$A$2047,$A32,'overall city offline'!$B$2:$B$2047,K$2))</f>
        <v>0.78751715386189813</v>
      </c>
      <c r="L32" s="6">
        <f>(SUMIFS('overall city offline'!$J$2:$J$2047,'overall city offline'!$A$2:$A$2047,$A32,'overall city offline'!$B$2:$B$2047,L$3)*SUMIFS('overall city offline'!$C$2:$C$2047,'overall city offline'!$A$2:$A$2047,$A32,'overall city offline'!$B$2:$B$2047,'Food offline outside centre'!L$2))/(SUMIFS('overall city offline'!$J$2:$J$2047,'overall city offline'!$A$2:$A$2047,$A32,'overall city offline'!$B$2:$B$2047,L$2))</f>
        <v>0.47991090229529082</v>
      </c>
      <c r="M32" s="6">
        <f>(SUMIFS('overall city offline'!$J$2:$J$2047,'overall city offline'!$A$2:$A$2047,$A32,'overall city offline'!$B$2:$B$2047,M$3)*SUMIFS('overall city offline'!$C$2:$C$2047,'overall city offline'!$A$2:$A$2047,$A32,'overall city offline'!$B$2:$B$2047,'Food offline outside centre'!M$2))/(SUMIFS('overall city offline'!$J$2:$J$2047,'overall city offline'!$A$2:$A$2047,$A32,'overall city offline'!$B$2:$B$2047,M$2))</f>
        <v>0.4344566178072195</v>
      </c>
      <c r="N32" s="6">
        <f>(SUMIFS('overall city offline'!$J$2:$J$2047,'overall city offline'!$A$2:$A$2047,$A32,'overall city offline'!$B$2:$B$2047,N$3)*SUMIFS('overall city offline'!$C$2:$C$2047,'overall city offline'!$A$2:$A$2047,$A32,'overall city offline'!$B$2:$B$2047,'Food offline outside centre'!N$2))/(SUMIFS('overall city offline'!$J$2:$J$2047,'overall city offline'!$A$2:$A$2047,$A32,'overall city offline'!$B$2:$B$2047,N$2))</f>
        <v>0.34063440071335499</v>
      </c>
      <c r="O32" s="6">
        <f>(SUMIFS('overall city offline'!$J$2:$J$2047,'overall city offline'!$A$2:$A$2047,$A32,'overall city offline'!$B$2:$B$2047,O$3)*SUMIFS('overall city offline'!$C$2:$C$2047,'overall city offline'!$A$2:$A$2047,$A32,'overall city offline'!$B$2:$B$2047,'Food offline outside centre'!O$2))/(SUMIFS('overall city offline'!$J$2:$J$2047,'overall city offline'!$A$2:$A$2047,$A32,'overall city offline'!$B$2:$B$2047,O$2))</f>
        <v>0.3305606888394147</v>
      </c>
      <c r="P32" s="6">
        <f>(SUMIFS('overall city offline'!$J$2:$J$2047,'overall city offline'!$A$2:$A$2047,$A32,'overall city offline'!$B$2:$B$2047,P$3)*SUMIFS('overall city offline'!$C$2:$C$2047,'overall city offline'!$A$2:$A$2047,$A32,'overall city offline'!$B$2:$B$2047,'Food offline outside centre'!P$2))/(SUMIFS('overall city offline'!$J$2:$J$2047,'overall city offline'!$A$2:$A$2047,$A32,'overall city offline'!$B$2:$B$2047,P$2))</f>
        <v>0.409527861536372</v>
      </c>
      <c r="Q32" s="6">
        <f>(SUMIFS('overall city offline'!$J$2:$J$2047,'overall city offline'!$A$2:$A$2047,$A32,'overall city offline'!$B$2:$B$2047,Q$3)*SUMIFS('overall city offline'!$C$2:$C$2047,'overall city offline'!$A$2:$A$2047,$A32,'overall city offline'!$B$2:$B$2047,'Food offline outside centre'!Q$2))/(SUMIFS('overall city offline'!$J$2:$J$2047,'overall city offline'!$A$2:$A$2047,$A32,'overall city offline'!$B$2:$B$2047,Q$2))</f>
        <v>0.55296444193222516</v>
      </c>
      <c r="R32" s="6">
        <f>(SUMIFS('overall city offline'!$J$2:$J$2047,'overall city offline'!$A$2:$A$2047,$A32,'overall city offline'!$B$2:$B$2047,R$3)*SUMIFS('overall city offline'!$C$2:$C$2047,'overall city offline'!$A$2:$A$2047,$A32,'overall city offline'!$B$2:$B$2047,'Food offline outside centre'!R$2))/(SUMIFS('overall city offline'!$J$2:$J$2047,'overall city offline'!$A$2:$A$2047,$A32,'overall city offline'!$B$2:$B$2047,R$2))</f>
        <v>0.80981799248891184</v>
      </c>
      <c r="S32" s="6">
        <f>(SUMIFS('overall city offline'!$J$2:$J$2047,'overall city offline'!$A$2:$A$2047,$A32,'overall city offline'!$B$2:$B$2047,S$3)*SUMIFS('overall city offline'!$C$2:$C$2047,'overall city offline'!$A$2:$A$2047,$A32,'overall city offline'!$B$2:$B$2047,'Food offline outside centre'!S$2))/(SUMIFS('overall city offline'!$J$2:$J$2047,'overall city offline'!$A$2:$A$2047,$A32,'overall city offline'!$B$2:$B$2047,S$2))</f>
        <v>0.91307117951043859</v>
      </c>
      <c r="T32" s="6">
        <f>(SUMIFS('overall city offline'!$J$2:$J$2047,'overall city offline'!$A$2:$A$2047,$A32,'overall city offline'!$B$2:$B$2047,T$3)*SUMIFS('overall city offline'!$C$2:$C$2047,'overall city offline'!$A$2:$A$2047,$A32,'overall city offline'!$B$2:$B$2047,'Food offline outside centre'!T$2))/(SUMIFS('overall city offline'!$J$2:$J$2047,'overall city offline'!$A$2:$A$2047,$A32,'overall city offline'!$B$2:$B$2047,T$2))</f>
        <v>1.0414346522411655</v>
      </c>
      <c r="U32" s="6">
        <f>(SUMIFS('overall city offline'!$J$2:$J$2047,'overall city offline'!$A$2:$A$2047,$A32,'overall city offline'!$B$2:$B$2047,U$3)*SUMIFS('overall city offline'!$C$2:$C$2047,'overall city offline'!$A$2:$A$2047,$A32,'overall city offline'!$B$2:$B$2047,'Food offline outside centre'!U$2))/(SUMIFS('overall city offline'!$J$2:$J$2047,'overall city offline'!$A$2:$A$2047,$A32,'overall city offline'!$B$2:$B$2047,U$2))</f>
        <v>1.1540900086072139</v>
      </c>
      <c r="V32" s="6">
        <f>(SUMIFS('overall city offline'!$J$2:$J$2047,'overall city offline'!$A$2:$A$2047,$A32,'overall city offline'!$B$2:$B$2047,V$3)*SUMIFS('overall city offline'!$C$2:$C$2047,'overall city offline'!$A$2:$A$2047,$A32,'overall city offline'!$B$2:$B$2047,'Food offline outside centre'!V$2))/(SUMIFS('overall city offline'!$J$2:$J$2047,'overall city offline'!$A$2:$A$2047,$A32,'overall city offline'!$B$2:$B$2047,V$2))</f>
        <v>1.1183405372590689</v>
      </c>
      <c r="W32" s="32"/>
      <c r="X32" s="32"/>
      <c r="Y32" s="32"/>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row>
    <row r="33" spans="1:63" x14ac:dyDescent="0.25">
      <c r="A33" s="5" t="s">
        <v>36</v>
      </c>
      <c r="B33" s="6">
        <f>(SUMIFS('overall city offline'!$J$2:$J$2047,'overall city offline'!$A$2:$A$2047,$A33,'overall city offline'!$B$2:$B$2047,B$3)*SUMIFS('overall city offline'!$C$2:$C$2047,'overall city offline'!$A$2:$A$2047,$A33,'overall city offline'!$B$2:$B$2047,B$3))/(SUMIFS('overall city offline'!$J$2:$J$2047,'overall city offline'!$A$2:$A$2047,$A33,'overall city offline'!$B$2:$B$2047,B$2))</f>
        <v>1.0244269748907062</v>
      </c>
      <c r="C33" s="6">
        <f>(SUMIFS('overall city offline'!$J$2:$J$2047,'overall city offline'!$A$2:$A$2047,$A33,'overall city offline'!$B$2:$B$2047,C$3)*SUMIFS('overall city offline'!$C$2:$C$2047,'overall city offline'!$A$2:$A$2047,$A33,'overall city offline'!$B$2:$B$2047,'Food offline outside centre'!C$2))/(SUMIFS('overall city offline'!$J$2:$J$2047,'overall city offline'!$A$2:$A$2047,$A33,'overall city offline'!$B$2:$B$2047,C$2))</f>
        <v>0.92084522859994222</v>
      </c>
      <c r="D33" s="6">
        <f>(SUMIFS('overall city offline'!$J$2:$J$2047,'overall city offline'!$A$2:$A$2047,$A33,'overall city offline'!$B$2:$B$2047,D$3)*SUMIFS('overall city offline'!$C$2:$C$2047,'overall city offline'!$A$2:$A$2047,$A33,'overall city offline'!$B$2:$B$2047,'Food offline outside centre'!D$2))/(SUMIFS('overall city offline'!$J$2:$J$2047,'overall city offline'!$A$2:$A$2047,$A33,'overall city offline'!$B$2:$B$2047,D$2))</f>
        <v>0.73786497351141556</v>
      </c>
      <c r="E33" s="6">
        <f>(SUMIFS('overall city offline'!$J$2:$J$2047,'overall city offline'!$A$2:$A$2047,$A33,'overall city offline'!$B$2:$B$2047,E$3)*SUMIFS('overall city offline'!$C$2:$C$2047,'overall city offline'!$A$2:$A$2047,$A33,'overall city offline'!$B$2:$B$2047,'Food offline outside centre'!E$2))/(SUMIFS('overall city offline'!$J$2:$J$2047,'overall city offline'!$A$2:$A$2047,$A33,'overall city offline'!$B$2:$B$2047,E$2))</f>
        <v>0.12488495870129281</v>
      </c>
      <c r="F33" s="6">
        <f>(SUMIFS('overall city offline'!$J$2:$J$2047,'overall city offline'!$A$2:$A$2047,$A33,'overall city offline'!$B$2:$B$2047,F$3)*SUMIFS('overall city offline'!$C$2:$C$2047,'overall city offline'!$A$2:$A$2047,$A33,'overall city offline'!$B$2:$B$2047,'Food offline outside centre'!F$2))/(SUMIFS('overall city offline'!$J$2:$J$2047,'overall city offline'!$A$2:$A$2047,$A33,'overall city offline'!$B$2:$B$2047,F$2))</f>
        <v>0.224001848038799</v>
      </c>
      <c r="G33" s="6">
        <f>(SUMIFS('overall city offline'!$J$2:$J$2047,'overall city offline'!$A$2:$A$2047,$A33,'overall city offline'!$B$2:$B$2047,G$3)*SUMIFS('overall city offline'!$C$2:$C$2047,'overall city offline'!$A$2:$A$2047,$A33,'overall city offline'!$B$2:$B$2047,'Food offline outside centre'!G$2))/(SUMIFS('overall city offline'!$J$2:$J$2047,'overall city offline'!$A$2:$A$2047,$A33,'overall city offline'!$B$2:$B$2047,G$2))</f>
        <v>0.3374496063373536</v>
      </c>
      <c r="H33" s="6">
        <f>(SUMIFS('overall city offline'!$J$2:$J$2047,'overall city offline'!$A$2:$A$2047,$A33,'overall city offline'!$B$2:$B$2047,H$3)*SUMIFS('overall city offline'!$C$2:$C$2047,'overall city offline'!$A$2:$A$2047,$A33,'overall city offline'!$B$2:$B$2047,'Food offline outside centre'!H$2))/(SUMIFS('overall city offline'!$J$2:$J$2047,'overall city offline'!$A$2:$A$2047,$A33,'overall city offline'!$B$2:$B$2047,H$2))</f>
        <v>0.44018931549926299</v>
      </c>
      <c r="I33" s="6">
        <f>(SUMIFS('overall city offline'!$J$2:$J$2047,'overall city offline'!$A$2:$A$2047,$A33,'overall city offline'!$B$2:$B$2047,I$3)*SUMIFS('overall city offline'!$C$2:$C$2047,'overall city offline'!$A$2:$A$2047,$A33,'overall city offline'!$B$2:$B$2047,'Food offline outside centre'!I$2))/(SUMIFS('overall city offline'!$J$2:$J$2047,'overall city offline'!$A$2:$A$2047,$A33,'overall city offline'!$B$2:$B$2047,I$2))</f>
        <v>0.79101138391695769</v>
      </c>
      <c r="J33" s="6">
        <f>(SUMIFS('overall city offline'!$J$2:$J$2047,'overall city offline'!$A$2:$A$2047,$A33,'overall city offline'!$B$2:$B$2047,J$3)*SUMIFS('overall city offline'!$C$2:$C$2047,'overall city offline'!$A$2:$A$2047,$A33,'overall city offline'!$B$2:$B$2047,'Food offline outside centre'!J$2))/(SUMIFS('overall city offline'!$J$2:$J$2047,'overall city offline'!$A$2:$A$2047,$A33,'overall city offline'!$B$2:$B$2047,J$2))</f>
        <v>0.80646748294609238</v>
      </c>
      <c r="K33" s="6">
        <f>(SUMIFS('overall city offline'!$J$2:$J$2047,'overall city offline'!$A$2:$A$2047,$A33,'overall city offline'!$B$2:$B$2047,K$3)*SUMIFS('overall city offline'!$C$2:$C$2047,'overall city offline'!$A$2:$A$2047,$A33,'overall city offline'!$B$2:$B$2047,'Food offline outside centre'!K$2))/(SUMIFS('overall city offline'!$J$2:$J$2047,'overall city offline'!$A$2:$A$2047,$A33,'overall city offline'!$B$2:$B$2047,K$2))</f>
        <v>0.79130298641881602</v>
      </c>
      <c r="L33" s="6">
        <f>(SUMIFS('overall city offline'!$J$2:$J$2047,'overall city offline'!$A$2:$A$2047,$A33,'overall city offline'!$B$2:$B$2047,L$3)*SUMIFS('overall city offline'!$C$2:$C$2047,'overall city offline'!$A$2:$A$2047,$A33,'overall city offline'!$B$2:$B$2047,'Food offline outside centre'!L$2))/(SUMIFS('overall city offline'!$J$2:$J$2047,'overall city offline'!$A$2:$A$2047,$A33,'overall city offline'!$B$2:$B$2047,L$2))</f>
        <v>0.53037884594131823</v>
      </c>
      <c r="M33" s="6">
        <f>(SUMIFS('overall city offline'!$J$2:$J$2047,'overall city offline'!$A$2:$A$2047,$A33,'overall city offline'!$B$2:$B$2047,M$3)*SUMIFS('overall city offline'!$C$2:$C$2047,'overall city offline'!$A$2:$A$2047,$A33,'overall city offline'!$B$2:$B$2047,'Food offline outside centre'!M$2))/(SUMIFS('overall city offline'!$J$2:$J$2047,'overall city offline'!$A$2:$A$2047,$A33,'overall city offline'!$B$2:$B$2047,M$2))</f>
        <v>0.48089079553290898</v>
      </c>
      <c r="N33" s="6">
        <f>(SUMIFS('overall city offline'!$J$2:$J$2047,'overall city offline'!$A$2:$A$2047,$A33,'overall city offline'!$B$2:$B$2047,N$3)*SUMIFS('overall city offline'!$C$2:$C$2047,'overall city offline'!$A$2:$A$2047,$A33,'overall city offline'!$B$2:$B$2047,'Food offline outside centre'!N$2))/(SUMIFS('overall city offline'!$J$2:$J$2047,'overall city offline'!$A$2:$A$2047,$A33,'overall city offline'!$B$2:$B$2047,N$2))</f>
        <v>0.39084543887811357</v>
      </c>
      <c r="O33" s="6">
        <f>(SUMIFS('overall city offline'!$J$2:$J$2047,'overall city offline'!$A$2:$A$2047,$A33,'overall city offline'!$B$2:$B$2047,O$3)*SUMIFS('overall city offline'!$C$2:$C$2047,'overall city offline'!$A$2:$A$2047,$A33,'overall city offline'!$B$2:$B$2047,'Food offline outside centre'!O$2))/(SUMIFS('overall city offline'!$J$2:$J$2047,'overall city offline'!$A$2:$A$2047,$A33,'overall city offline'!$B$2:$B$2047,O$2))</f>
        <v>0.35664312170240109</v>
      </c>
      <c r="P33" s="6">
        <f>(SUMIFS('overall city offline'!$J$2:$J$2047,'overall city offline'!$A$2:$A$2047,$A33,'overall city offline'!$B$2:$B$2047,P$3)*SUMIFS('overall city offline'!$C$2:$C$2047,'overall city offline'!$A$2:$A$2047,$A33,'overall city offline'!$B$2:$B$2047,'Food offline outside centre'!P$2))/(SUMIFS('overall city offline'!$J$2:$J$2047,'overall city offline'!$A$2:$A$2047,$A33,'overall city offline'!$B$2:$B$2047,P$2))</f>
        <v>0.4554639132846085</v>
      </c>
      <c r="Q33" s="6">
        <f>(SUMIFS('overall city offline'!$J$2:$J$2047,'overall city offline'!$A$2:$A$2047,$A33,'overall city offline'!$B$2:$B$2047,Q$3)*SUMIFS('overall city offline'!$C$2:$C$2047,'overall city offline'!$A$2:$A$2047,$A33,'overall city offline'!$B$2:$B$2047,'Food offline outside centre'!Q$2))/(SUMIFS('overall city offline'!$J$2:$J$2047,'overall city offline'!$A$2:$A$2047,$A33,'overall city offline'!$B$2:$B$2047,Q$2))</f>
        <v>0.55906858796408632</v>
      </c>
      <c r="R33" s="6">
        <f>(SUMIFS('overall city offline'!$J$2:$J$2047,'overall city offline'!$A$2:$A$2047,$A33,'overall city offline'!$B$2:$B$2047,R$3)*SUMIFS('overall city offline'!$C$2:$C$2047,'overall city offline'!$A$2:$A$2047,$A33,'overall city offline'!$B$2:$B$2047,'Food offline outside centre'!R$2))/(SUMIFS('overall city offline'!$J$2:$J$2047,'overall city offline'!$A$2:$A$2047,$A33,'overall city offline'!$B$2:$B$2047,R$2))</f>
        <v>0.82685497768476579</v>
      </c>
      <c r="S33" s="6">
        <f>(SUMIFS('overall city offline'!$J$2:$J$2047,'overall city offline'!$A$2:$A$2047,$A33,'overall city offline'!$B$2:$B$2047,S$3)*SUMIFS('overall city offline'!$C$2:$C$2047,'overall city offline'!$A$2:$A$2047,$A33,'overall city offline'!$B$2:$B$2047,'Food offline outside centre'!S$2))/(SUMIFS('overall city offline'!$J$2:$J$2047,'overall city offline'!$A$2:$A$2047,$A33,'overall city offline'!$B$2:$B$2047,S$2))</f>
        <v>0.9138074450758783</v>
      </c>
      <c r="T33" s="6">
        <f>(SUMIFS('overall city offline'!$J$2:$J$2047,'overall city offline'!$A$2:$A$2047,$A33,'overall city offline'!$B$2:$B$2047,T$3)*SUMIFS('overall city offline'!$C$2:$C$2047,'overall city offline'!$A$2:$A$2047,$A33,'overall city offline'!$B$2:$B$2047,'Food offline outside centre'!T$2))/(SUMIFS('overall city offline'!$J$2:$J$2047,'overall city offline'!$A$2:$A$2047,$A33,'overall city offline'!$B$2:$B$2047,T$2))</f>
        <v>1.0211155905905405</v>
      </c>
      <c r="U33" s="6">
        <f>(SUMIFS('overall city offline'!$J$2:$J$2047,'overall city offline'!$A$2:$A$2047,$A33,'overall city offline'!$B$2:$B$2047,U$3)*SUMIFS('overall city offline'!$C$2:$C$2047,'overall city offline'!$A$2:$A$2047,$A33,'overall city offline'!$B$2:$B$2047,'Food offline outside centre'!U$2))/(SUMIFS('overall city offline'!$J$2:$J$2047,'overall city offline'!$A$2:$A$2047,$A33,'overall city offline'!$B$2:$B$2047,U$2))</f>
        <v>1.0853610328290413</v>
      </c>
      <c r="V33" s="6">
        <f>(SUMIFS('overall city offline'!$J$2:$J$2047,'overall city offline'!$A$2:$A$2047,$A33,'overall city offline'!$B$2:$B$2047,V$3)*SUMIFS('overall city offline'!$C$2:$C$2047,'overall city offline'!$A$2:$A$2047,$A33,'overall city offline'!$B$2:$B$2047,'Food offline outside centre'!V$2))/(SUMIFS('overall city offline'!$J$2:$J$2047,'overall city offline'!$A$2:$A$2047,$A33,'overall city offline'!$B$2:$B$2047,V$2))</f>
        <v>1.1274977992473696</v>
      </c>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row>
    <row r="34" spans="1:63" x14ac:dyDescent="0.25">
      <c r="A34" s="5" t="s">
        <v>37</v>
      </c>
      <c r="B34" s="6">
        <f>(SUMIFS('overall city offline'!$J$2:$J$2047,'overall city offline'!$A$2:$A$2047,$A34,'overall city offline'!$B$2:$B$2047,B$3)*SUMIFS('overall city offline'!$C$2:$C$2047,'overall city offline'!$A$2:$A$2047,$A34,'overall city offline'!$B$2:$B$2047,B$3))/(SUMIFS('overall city offline'!$J$2:$J$2047,'overall city offline'!$A$2:$A$2047,$A34,'overall city offline'!$B$2:$B$2047,B$2))</f>
        <v>0.95308812189748671</v>
      </c>
      <c r="C34" s="6">
        <f>(SUMIFS('overall city offline'!$J$2:$J$2047,'overall city offline'!$A$2:$A$2047,$A34,'overall city offline'!$B$2:$B$2047,C$3)*SUMIFS('overall city offline'!$C$2:$C$2047,'overall city offline'!$A$2:$A$2047,$A34,'overall city offline'!$B$2:$B$2047,'Food offline outside centre'!C$2))/(SUMIFS('overall city offline'!$J$2:$J$2047,'overall city offline'!$A$2:$A$2047,$A34,'overall city offline'!$B$2:$B$2047,C$2))</f>
        <v>0.91223524011314716</v>
      </c>
      <c r="D34" s="6">
        <f>(SUMIFS('overall city offline'!$J$2:$J$2047,'overall city offline'!$A$2:$A$2047,$A34,'overall city offline'!$B$2:$B$2047,D$3)*SUMIFS('overall city offline'!$C$2:$C$2047,'overall city offline'!$A$2:$A$2047,$A34,'overall city offline'!$B$2:$B$2047,'Food offline outside centre'!D$2))/(SUMIFS('overall city offline'!$J$2:$J$2047,'overall city offline'!$A$2:$A$2047,$A34,'overall city offline'!$B$2:$B$2047,D$2))</f>
        <v>0.75655586611653736</v>
      </c>
      <c r="E34" s="6">
        <f>(SUMIFS('overall city offline'!$J$2:$J$2047,'overall city offline'!$A$2:$A$2047,$A34,'overall city offline'!$B$2:$B$2047,E$3)*SUMIFS('overall city offline'!$C$2:$C$2047,'overall city offline'!$A$2:$A$2047,$A34,'overall city offline'!$B$2:$B$2047,'Food offline outside centre'!E$2))/(SUMIFS('overall city offline'!$J$2:$J$2047,'overall city offline'!$A$2:$A$2047,$A34,'overall city offline'!$B$2:$B$2047,E$2))</f>
        <v>0.17892825788061592</v>
      </c>
      <c r="F34" s="6">
        <f>(SUMIFS('overall city offline'!$J$2:$J$2047,'overall city offline'!$A$2:$A$2047,$A34,'overall city offline'!$B$2:$B$2047,F$3)*SUMIFS('overall city offline'!$C$2:$C$2047,'overall city offline'!$A$2:$A$2047,$A34,'overall city offline'!$B$2:$B$2047,'Food offline outside centre'!F$2))/(SUMIFS('overall city offline'!$J$2:$J$2047,'overall city offline'!$A$2:$A$2047,$A34,'overall city offline'!$B$2:$B$2047,F$2))</f>
        <v>0.23395618909949342</v>
      </c>
      <c r="G34" s="6">
        <f>(SUMIFS('overall city offline'!$J$2:$J$2047,'overall city offline'!$A$2:$A$2047,$A34,'overall city offline'!$B$2:$B$2047,G$3)*SUMIFS('overall city offline'!$C$2:$C$2047,'overall city offline'!$A$2:$A$2047,$A34,'overall city offline'!$B$2:$B$2047,'Food offline outside centre'!G$2))/(SUMIFS('overall city offline'!$J$2:$J$2047,'overall city offline'!$A$2:$A$2047,$A34,'overall city offline'!$B$2:$B$2047,G$2))</f>
        <v>0.37087558050192448</v>
      </c>
      <c r="H34" s="6">
        <f>(SUMIFS('overall city offline'!$J$2:$J$2047,'overall city offline'!$A$2:$A$2047,$A34,'overall city offline'!$B$2:$B$2047,H$3)*SUMIFS('overall city offline'!$C$2:$C$2047,'overall city offline'!$A$2:$A$2047,$A34,'overall city offline'!$B$2:$B$2047,'Food offline outside centre'!H$2))/(SUMIFS('overall city offline'!$J$2:$J$2047,'overall city offline'!$A$2:$A$2047,$A34,'overall city offline'!$B$2:$B$2047,H$2))</f>
        <v>0.82278331308240493</v>
      </c>
      <c r="I34" s="6">
        <f>(SUMIFS('overall city offline'!$J$2:$J$2047,'overall city offline'!$A$2:$A$2047,$A34,'overall city offline'!$B$2:$B$2047,I$3)*SUMIFS('overall city offline'!$C$2:$C$2047,'overall city offline'!$A$2:$A$2047,$A34,'overall city offline'!$B$2:$B$2047,'Food offline outside centre'!I$2))/(SUMIFS('overall city offline'!$J$2:$J$2047,'overall city offline'!$A$2:$A$2047,$A34,'overall city offline'!$B$2:$B$2047,I$2))</f>
        <v>1.047717885087827</v>
      </c>
      <c r="J34" s="6">
        <f>(SUMIFS('overall city offline'!$J$2:$J$2047,'overall city offline'!$A$2:$A$2047,$A34,'overall city offline'!$B$2:$B$2047,J$3)*SUMIFS('overall city offline'!$C$2:$C$2047,'overall city offline'!$A$2:$A$2047,$A34,'overall city offline'!$B$2:$B$2047,'Food offline outside centre'!J$2))/(SUMIFS('overall city offline'!$J$2:$J$2047,'overall city offline'!$A$2:$A$2047,$A34,'overall city offline'!$B$2:$B$2047,J$2))</f>
        <v>0.89050750216519836</v>
      </c>
      <c r="K34" s="6">
        <f>(SUMIFS('overall city offline'!$J$2:$J$2047,'overall city offline'!$A$2:$A$2047,$A34,'overall city offline'!$B$2:$B$2047,K$3)*SUMIFS('overall city offline'!$C$2:$C$2047,'overall city offline'!$A$2:$A$2047,$A34,'overall city offline'!$B$2:$B$2047,'Food offline outside centre'!K$2))/(SUMIFS('overall city offline'!$J$2:$J$2047,'overall city offline'!$A$2:$A$2047,$A34,'overall city offline'!$B$2:$B$2047,K$2))</f>
        <v>0.7232299486632886</v>
      </c>
      <c r="L34" s="6">
        <f>(SUMIFS('overall city offline'!$J$2:$J$2047,'overall city offline'!$A$2:$A$2047,$A34,'overall city offline'!$B$2:$B$2047,L$3)*SUMIFS('overall city offline'!$C$2:$C$2047,'overall city offline'!$A$2:$A$2047,$A34,'overall city offline'!$B$2:$B$2047,'Food offline outside centre'!L$2))/(SUMIFS('overall city offline'!$J$2:$J$2047,'overall city offline'!$A$2:$A$2047,$A34,'overall city offline'!$B$2:$B$2047,L$2))</f>
        <v>0.52646451712914</v>
      </c>
      <c r="M34" s="6">
        <f>(SUMIFS('overall city offline'!$J$2:$J$2047,'overall city offline'!$A$2:$A$2047,$A34,'overall city offline'!$B$2:$B$2047,M$3)*SUMIFS('overall city offline'!$C$2:$C$2047,'overall city offline'!$A$2:$A$2047,$A34,'overall city offline'!$B$2:$B$2047,'Food offline outside centre'!M$2))/(SUMIFS('overall city offline'!$J$2:$J$2047,'overall city offline'!$A$2:$A$2047,$A34,'overall city offline'!$B$2:$B$2047,M$2))</f>
        <v>1.1703103631249236</v>
      </c>
      <c r="N34" s="6">
        <f>(SUMIFS('overall city offline'!$J$2:$J$2047,'overall city offline'!$A$2:$A$2047,$A34,'overall city offline'!$B$2:$B$2047,N$3)*SUMIFS('overall city offline'!$C$2:$C$2047,'overall city offline'!$A$2:$A$2047,$A34,'overall city offline'!$B$2:$B$2047,'Food offline outside centre'!N$2))/(SUMIFS('overall city offline'!$J$2:$J$2047,'overall city offline'!$A$2:$A$2047,$A34,'overall city offline'!$B$2:$B$2047,N$2))</f>
        <v>0.36611362650170054</v>
      </c>
      <c r="O34" s="6">
        <f>(SUMIFS('overall city offline'!$J$2:$J$2047,'overall city offline'!$A$2:$A$2047,$A34,'overall city offline'!$B$2:$B$2047,O$3)*SUMIFS('overall city offline'!$C$2:$C$2047,'overall city offline'!$A$2:$A$2047,$A34,'overall city offline'!$B$2:$B$2047,'Food offline outside centre'!O$2))/(SUMIFS('overall city offline'!$J$2:$J$2047,'overall city offline'!$A$2:$A$2047,$A34,'overall city offline'!$B$2:$B$2047,O$2))</f>
        <v>0.34162755166075454</v>
      </c>
      <c r="P34" s="6">
        <f>(SUMIFS('overall city offline'!$J$2:$J$2047,'overall city offline'!$A$2:$A$2047,$A34,'overall city offline'!$B$2:$B$2047,P$3)*SUMIFS('overall city offline'!$C$2:$C$2047,'overall city offline'!$A$2:$A$2047,$A34,'overall city offline'!$B$2:$B$2047,'Food offline outside centre'!P$2))/(SUMIFS('overall city offline'!$J$2:$J$2047,'overall city offline'!$A$2:$A$2047,$A34,'overall city offline'!$B$2:$B$2047,P$2))</f>
        <v>0.41750591994765557</v>
      </c>
      <c r="Q34" s="6">
        <f>(SUMIFS('overall city offline'!$J$2:$J$2047,'overall city offline'!$A$2:$A$2047,$A34,'overall city offline'!$B$2:$B$2047,Q$3)*SUMIFS('overall city offline'!$C$2:$C$2047,'overall city offline'!$A$2:$A$2047,$A34,'overall city offline'!$B$2:$B$2047,'Food offline outside centre'!Q$2))/(SUMIFS('overall city offline'!$J$2:$J$2047,'overall city offline'!$A$2:$A$2047,$A34,'overall city offline'!$B$2:$B$2047,Q$2))</f>
        <v>0.6472840924114891</v>
      </c>
      <c r="R34" s="6">
        <f>(SUMIFS('overall city offline'!$J$2:$J$2047,'overall city offline'!$A$2:$A$2047,$A34,'overall city offline'!$B$2:$B$2047,R$3)*SUMIFS('overall city offline'!$C$2:$C$2047,'overall city offline'!$A$2:$A$2047,$A34,'overall city offline'!$B$2:$B$2047,'Food offline outside centre'!R$2))/(SUMIFS('overall city offline'!$J$2:$J$2047,'overall city offline'!$A$2:$A$2047,$A34,'overall city offline'!$B$2:$B$2047,R$2))</f>
        <v>0.92652602079869051</v>
      </c>
      <c r="S34" s="6">
        <f>(SUMIFS('overall city offline'!$J$2:$J$2047,'overall city offline'!$A$2:$A$2047,$A34,'overall city offline'!$B$2:$B$2047,S$3)*SUMIFS('overall city offline'!$C$2:$C$2047,'overall city offline'!$A$2:$A$2047,$A34,'overall city offline'!$B$2:$B$2047,'Food offline outside centre'!S$2))/(SUMIFS('overall city offline'!$J$2:$J$2047,'overall city offline'!$A$2:$A$2047,$A34,'overall city offline'!$B$2:$B$2047,S$2))</f>
        <v>1.03617732168708</v>
      </c>
      <c r="T34" s="6">
        <f>(SUMIFS('overall city offline'!$J$2:$J$2047,'overall city offline'!$A$2:$A$2047,$A34,'overall city offline'!$B$2:$B$2047,T$3)*SUMIFS('overall city offline'!$C$2:$C$2047,'overall city offline'!$A$2:$A$2047,$A34,'overall city offline'!$B$2:$B$2047,'Food offline outside centre'!T$2))/(SUMIFS('overall city offline'!$J$2:$J$2047,'overall city offline'!$A$2:$A$2047,$A34,'overall city offline'!$B$2:$B$2047,T$2))</f>
        <v>1.1361084472932848</v>
      </c>
      <c r="U34" s="6">
        <f>(SUMIFS('overall city offline'!$J$2:$J$2047,'overall city offline'!$A$2:$A$2047,$A34,'overall city offline'!$B$2:$B$2047,U$3)*SUMIFS('overall city offline'!$C$2:$C$2047,'overall city offline'!$A$2:$A$2047,$A34,'overall city offline'!$B$2:$B$2047,'Food offline outside centre'!U$2))/(SUMIFS('overall city offline'!$J$2:$J$2047,'overall city offline'!$A$2:$A$2047,$A34,'overall city offline'!$B$2:$B$2047,U$2))</f>
        <v>1.1935634860665636</v>
      </c>
      <c r="V34" s="6">
        <f>(SUMIFS('overall city offline'!$J$2:$J$2047,'overall city offline'!$A$2:$A$2047,$A34,'overall city offline'!$B$2:$B$2047,V$3)*SUMIFS('overall city offline'!$C$2:$C$2047,'overall city offline'!$A$2:$A$2047,$A34,'overall city offline'!$B$2:$B$2047,'Food offline outside centre'!V$2))/(SUMIFS('overall city offline'!$J$2:$J$2047,'overall city offline'!$A$2:$A$2047,$A34,'overall city offline'!$B$2:$B$2047,V$2))</f>
        <v>1.1072692396819335</v>
      </c>
      <c r="W34" s="32"/>
      <c r="X34" s="32"/>
      <c r="Y34" s="32"/>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row>
    <row r="35" spans="1:63" x14ac:dyDescent="0.25">
      <c r="A35" s="5" t="s">
        <v>38</v>
      </c>
      <c r="B35" s="6">
        <f>(SUMIFS('overall city offline'!$J$2:$J$2047,'overall city offline'!$A$2:$A$2047,$A35,'overall city offline'!$B$2:$B$2047,B$3)*SUMIFS('overall city offline'!$C$2:$C$2047,'overall city offline'!$A$2:$A$2047,$A35,'overall city offline'!$B$2:$B$2047,B$3))/(SUMIFS('overall city offline'!$J$2:$J$2047,'overall city offline'!$A$2:$A$2047,$A35,'overall city offline'!$B$2:$B$2047,B$2))</f>
        <v>0.95732887411578482</v>
      </c>
      <c r="C35" s="6">
        <f>(SUMIFS('overall city offline'!$J$2:$J$2047,'overall city offline'!$A$2:$A$2047,$A35,'overall city offline'!$B$2:$B$2047,C$3)*SUMIFS('overall city offline'!$C$2:$C$2047,'overall city offline'!$A$2:$A$2047,$A35,'overall city offline'!$B$2:$B$2047,'Food offline outside centre'!C$2))/(SUMIFS('overall city offline'!$J$2:$J$2047,'overall city offline'!$A$2:$A$2047,$A35,'overall city offline'!$B$2:$B$2047,C$2))</f>
        <v>0.8970375364808274</v>
      </c>
      <c r="D35" s="6">
        <f>(SUMIFS('overall city offline'!$J$2:$J$2047,'overall city offline'!$A$2:$A$2047,$A35,'overall city offline'!$B$2:$B$2047,D$3)*SUMIFS('overall city offline'!$C$2:$C$2047,'overall city offline'!$A$2:$A$2047,$A35,'overall city offline'!$B$2:$B$2047,'Food offline outside centre'!D$2))/(SUMIFS('overall city offline'!$J$2:$J$2047,'overall city offline'!$A$2:$A$2047,$A35,'overall city offline'!$B$2:$B$2047,D$2))</f>
        <v>0.68343699141367797</v>
      </c>
      <c r="E35" s="6">
        <f>(SUMIFS('overall city offline'!$J$2:$J$2047,'overall city offline'!$A$2:$A$2047,$A35,'overall city offline'!$B$2:$B$2047,E$3)*SUMIFS('overall city offline'!$C$2:$C$2047,'overall city offline'!$A$2:$A$2047,$A35,'overall city offline'!$B$2:$B$2047,'Food offline outside centre'!E$2))/(SUMIFS('overall city offline'!$J$2:$J$2047,'overall city offline'!$A$2:$A$2047,$A35,'overall city offline'!$B$2:$B$2047,E$2))</f>
        <v>0.20277778546691597</v>
      </c>
      <c r="F35" s="6">
        <f>(SUMIFS('overall city offline'!$J$2:$J$2047,'overall city offline'!$A$2:$A$2047,$A35,'overall city offline'!$B$2:$B$2047,F$3)*SUMIFS('overall city offline'!$C$2:$C$2047,'overall city offline'!$A$2:$A$2047,$A35,'overall city offline'!$B$2:$B$2047,'Food offline outside centre'!F$2))/(SUMIFS('overall city offline'!$J$2:$J$2047,'overall city offline'!$A$2:$A$2047,$A35,'overall city offline'!$B$2:$B$2047,F$2))</f>
        <v>0.30868359430000269</v>
      </c>
      <c r="G35" s="6">
        <f>(SUMIFS('overall city offline'!$J$2:$J$2047,'overall city offline'!$A$2:$A$2047,$A35,'overall city offline'!$B$2:$B$2047,G$3)*SUMIFS('overall city offline'!$C$2:$C$2047,'overall city offline'!$A$2:$A$2047,$A35,'overall city offline'!$B$2:$B$2047,'Food offline outside centre'!G$2))/(SUMIFS('overall city offline'!$J$2:$J$2047,'overall city offline'!$A$2:$A$2047,$A35,'overall city offline'!$B$2:$B$2047,G$2))</f>
        <v>0.3769272712626146</v>
      </c>
      <c r="H35" s="6">
        <f>(SUMIFS('overall city offline'!$J$2:$J$2047,'overall city offline'!$A$2:$A$2047,$A35,'overall city offline'!$B$2:$B$2047,H$3)*SUMIFS('overall city offline'!$C$2:$C$2047,'overall city offline'!$A$2:$A$2047,$A35,'overall city offline'!$B$2:$B$2047,'Food offline outside centre'!H$2))/(SUMIFS('overall city offline'!$J$2:$J$2047,'overall city offline'!$A$2:$A$2047,$A35,'overall city offline'!$B$2:$B$2047,H$2))</f>
        <v>0.74580928665465995</v>
      </c>
      <c r="I35" s="6">
        <f>(SUMIFS('overall city offline'!$J$2:$J$2047,'overall city offline'!$A$2:$A$2047,$A35,'overall city offline'!$B$2:$B$2047,I$3)*SUMIFS('overall city offline'!$C$2:$C$2047,'overall city offline'!$A$2:$A$2047,$A35,'overall city offline'!$B$2:$B$2047,'Food offline outside centre'!I$2))/(SUMIFS('overall city offline'!$J$2:$J$2047,'overall city offline'!$A$2:$A$2047,$A35,'overall city offline'!$B$2:$B$2047,I$2))</f>
        <v>0.88461710285242545</v>
      </c>
      <c r="J35" s="6">
        <f>(SUMIFS('overall city offline'!$J$2:$J$2047,'overall city offline'!$A$2:$A$2047,$A35,'overall city offline'!$B$2:$B$2047,J$3)*SUMIFS('overall city offline'!$C$2:$C$2047,'overall city offline'!$A$2:$A$2047,$A35,'overall city offline'!$B$2:$B$2047,'Food offline outside centre'!J$2))/(SUMIFS('overall city offline'!$J$2:$J$2047,'overall city offline'!$A$2:$A$2047,$A35,'overall city offline'!$B$2:$B$2047,J$2))</f>
        <v>0.84887474959133935</v>
      </c>
      <c r="K35" s="6">
        <f>(SUMIFS('overall city offline'!$J$2:$J$2047,'overall city offline'!$A$2:$A$2047,$A35,'overall city offline'!$B$2:$B$2047,K$3)*SUMIFS('overall city offline'!$C$2:$C$2047,'overall city offline'!$A$2:$A$2047,$A35,'overall city offline'!$B$2:$B$2047,'Food offline outside centre'!K$2))/(SUMIFS('overall city offline'!$J$2:$J$2047,'overall city offline'!$A$2:$A$2047,$A35,'overall city offline'!$B$2:$B$2047,K$2))</f>
        <v>0.84861114442611063</v>
      </c>
      <c r="L35" s="6">
        <f>(SUMIFS('overall city offline'!$J$2:$J$2047,'overall city offline'!$A$2:$A$2047,$A35,'overall city offline'!$B$2:$B$2047,L$3)*SUMIFS('overall city offline'!$C$2:$C$2047,'overall city offline'!$A$2:$A$2047,$A35,'overall city offline'!$B$2:$B$2047,'Food offline outside centre'!L$2))/(SUMIFS('overall city offline'!$J$2:$J$2047,'overall city offline'!$A$2:$A$2047,$A35,'overall city offline'!$B$2:$B$2047,L$2))</f>
        <v>0.54209179304746113</v>
      </c>
      <c r="M35" s="6">
        <f>(SUMIFS('overall city offline'!$J$2:$J$2047,'overall city offline'!$A$2:$A$2047,$A35,'overall city offline'!$B$2:$B$2047,M$3)*SUMIFS('overall city offline'!$C$2:$C$2047,'overall city offline'!$A$2:$A$2047,$A35,'overall city offline'!$B$2:$B$2047,'Food offline outside centre'!M$2))/(SUMIFS('overall city offline'!$J$2:$J$2047,'overall city offline'!$A$2:$A$2047,$A35,'overall city offline'!$B$2:$B$2047,M$2))</f>
        <v>0.70820942032984446</v>
      </c>
      <c r="N35" s="6">
        <f>(SUMIFS('overall city offline'!$J$2:$J$2047,'overall city offline'!$A$2:$A$2047,$A35,'overall city offline'!$B$2:$B$2047,N$3)*SUMIFS('overall city offline'!$C$2:$C$2047,'overall city offline'!$A$2:$A$2047,$A35,'overall city offline'!$B$2:$B$2047,'Food offline outside centre'!N$2))/(SUMIFS('overall city offline'!$J$2:$J$2047,'overall city offline'!$A$2:$A$2047,$A35,'overall city offline'!$B$2:$B$2047,N$2))</f>
        <v>0.40334892484780077</v>
      </c>
      <c r="O35" s="6">
        <f>(SUMIFS('overall city offline'!$J$2:$J$2047,'overall city offline'!$A$2:$A$2047,$A35,'overall city offline'!$B$2:$B$2047,O$3)*SUMIFS('overall city offline'!$C$2:$C$2047,'overall city offline'!$A$2:$A$2047,$A35,'overall city offline'!$B$2:$B$2047,'Food offline outside centre'!O$2))/(SUMIFS('overall city offline'!$J$2:$J$2047,'overall city offline'!$A$2:$A$2047,$A35,'overall city offline'!$B$2:$B$2047,O$2))</f>
        <v>0.38941821790305386</v>
      </c>
      <c r="P35" s="6">
        <f>(SUMIFS('overall city offline'!$J$2:$J$2047,'overall city offline'!$A$2:$A$2047,$A35,'overall city offline'!$B$2:$B$2047,P$3)*SUMIFS('overall city offline'!$C$2:$C$2047,'overall city offline'!$A$2:$A$2047,$A35,'overall city offline'!$B$2:$B$2047,'Food offline outside centre'!P$2))/(SUMIFS('overall city offline'!$J$2:$J$2047,'overall city offline'!$A$2:$A$2047,$A35,'overall city offline'!$B$2:$B$2047,P$2))</f>
        <v>0.46366481329158793</v>
      </c>
      <c r="Q35" s="6">
        <f>(SUMIFS('overall city offline'!$J$2:$J$2047,'overall city offline'!$A$2:$A$2047,$A35,'overall city offline'!$B$2:$B$2047,Q$3)*SUMIFS('overall city offline'!$C$2:$C$2047,'overall city offline'!$A$2:$A$2047,$A35,'overall city offline'!$B$2:$B$2047,'Food offline outside centre'!Q$2))/(SUMIFS('overall city offline'!$J$2:$J$2047,'overall city offline'!$A$2:$A$2047,$A35,'overall city offline'!$B$2:$B$2047,Q$2))</f>
        <v>0.64623690756431706</v>
      </c>
      <c r="R35" s="6">
        <f>(SUMIFS('overall city offline'!$J$2:$J$2047,'overall city offline'!$A$2:$A$2047,$A35,'overall city offline'!$B$2:$B$2047,R$3)*SUMIFS('overall city offline'!$C$2:$C$2047,'overall city offline'!$A$2:$A$2047,$A35,'overall city offline'!$B$2:$B$2047,'Food offline outside centre'!R$2))/(SUMIFS('overall city offline'!$J$2:$J$2047,'overall city offline'!$A$2:$A$2047,$A35,'overall city offline'!$B$2:$B$2047,R$2))</f>
        <v>0.89398865117627491</v>
      </c>
      <c r="S35" s="6">
        <f>(SUMIFS('overall city offline'!$J$2:$J$2047,'overall city offline'!$A$2:$A$2047,$A35,'overall city offline'!$B$2:$B$2047,S$3)*SUMIFS('overall city offline'!$C$2:$C$2047,'overall city offline'!$A$2:$A$2047,$A35,'overall city offline'!$B$2:$B$2047,'Food offline outside centre'!S$2))/(SUMIFS('overall city offline'!$J$2:$J$2047,'overall city offline'!$A$2:$A$2047,$A35,'overall city offline'!$B$2:$B$2047,S$2))</f>
        <v>0.96127346410324166</v>
      </c>
      <c r="T35" s="6">
        <f>(SUMIFS('overall city offline'!$J$2:$J$2047,'overall city offline'!$A$2:$A$2047,$A35,'overall city offline'!$B$2:$B$2047,T$3)*SUMIFS('overall city offline'!$C$2:$C$2047,'overall city offline'!$A$2:$A$2047,$A35,'overall city offline'!$B$2:$B$2047,'Food offline outside centre'!T$2))/(SUMIFS('overall city offline'!$J$2:$J$2047,'overall city offline'!$A$2:$A$2047,$A35,'overall city offline'!$B$2:$B$2047,T$2))</f>
        <v>1.0339284409928859</v>
      </c>
      <c r="U35" s="6">
        <f>(SUMIFS('overall city offline'!$J$2:$J$2047,'overall city offline'!$A$2:$A$2047,$A35,'overall city offline'!$B$2:$B$2047,U$3)*SUMIFS('overall city offline'!$C$2:$C$2047,'overall city offline'!$A$2:$A$2047,$A35,'overall city offline'!$B$2:$B$2047,'Food offline outside centre'!U$2))/(SUMIFS('overall city offline'!$J$2:$J$2047,'overall city offline'!$A$2:$A$2047,$A35,'overall city offline'!$B$2:$B$2047,U$2))</f>
        <v>1.0228500724410148</v>
      </c>
      <c r="V35" s="6">
        <f>(SUMIFS('overall city offline'!$J$2:$J$2047,'overall city offline'!$A$2:$A$2047,$A35,'overall city offline'!$B$2:$B$2047,V$3)*SUMIFS('overall city offline'!$C$2:$C$2047,'overall city offline'!$A$2:$A$2047,$A35,'overall city offline'!$B$2:$B$2047,'Food offline outside centre'!V$2))/(SUMIFS('overall city offline'!$J$2:$J$2047,'overall city offline'!$A$2:$A$2047,$A35,'overall city offline'!$B$2:$B$2047,V$2))</f>
        <v>1.0228431686261055</v>
      </c>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c r="BA35" s="32"/>
      <c r="BB35" s="32"/>
      <c r="BC35" s="32"/>
      <c r="BD35" s="32"/>
      <c r="BE35" s="32"/>
      <c r="BF35" s="32"/>
      <c r="BG35" s="32"/>
      <c r="BH35" s="32"/>
      <c r="BI35" s="32"/>
      <c r="BJ35" s="32"/>
      <c r="BK35" s="32"/>
    </row>
    <row r="36" spans="1:63" x14ac:dyDescent="0.25">
      <c r="A36" s="5" t="s">
        <v>39</v>
      </c>
      <c r="B36" s="6">
        <f>(SUMIFS('overall city offline'!$J$2:$J$2047,'overall city offline'!$A$2:$A$2047,$A36,'overall city offline'!$B$2:$B$2047,B$3)*SUMIFS('overall city offline'!$C$2:$C$2047,'overall city offline'!$A$2:$A$2047,$A36,'overall city offline'!$B$2:$B$2047,B$3))/(SUMIFS('overall city offline'!$J$2:$J$2047,'overall city offline'!$A$2:$A$2047,$A36,'overall city offline'!$B$2:$B$2047,B$2))</f>
        <v>0.90819197351613246</v>
      </c>
      <c r="C36" s="6">
        <f>(SUMIFS('overall city offline'!$J$2:$J$2047,'overall city offline'!$A$2:$A$2047,$A36,'overall city offline'!$B$2:$B$2047,C$3)*SUMIFS('overall city offline'!$C$2:$C$2047,'overall city offline'!$A$2:$A$2047,$A36,'overall city offline'!$B$2:$B$2047,'Food offline outside centre'!C$2))/(SUMIFS('overall city offline'!$J$2:$J$2047,'overall city offline'!$A$2:$A$2047,$A36,'overall city offline'!$B$2:$B$2047,C$2))</f>
        <v>0.8631670816738467</v>
      </c>
      <c r="D36" s="6">
        <f>(SUMIFS('overall city offline'!$J$2:$J$2047,'overall city offline'!$A$2:$A$2047,$A36,'overall city offline'!$B$2:$B$2047,D$3)*SUMIFS('overall city offline'!$C$2:$C$2047,'overall city offline'!$A$2:$A$2047,$A36,'overall city offline'!$B$2:$B$2047,'Food offline outside centre'!D$2))/(SUMIFS('overall city offline'!$J$2:$J$2047,'overall city offline'!$A$2:$A$2047,$A36,'overall city offline'!$B$2:$B$2047,D$2))</f>
        <v>0.70287373975169232</v>
      </c>
      <c r="E36" s="6">
        <f>(SUMIFS('overall city offline'!$J$2:$J$2047,'overall city offline'!$A$2:$A$2047,$A36,'overall city offline'!$B$2:$B$2047,E$3)*SUMIFS('overall city offline'!$C$2:$C$2047,'overall city offline'!$A$2:$A$2047,$A36,'overall city offline'!$B$2:$B$2047,'Food offline outside centre'!E$2))/(SUMIFS('overall city offline'!$J$2:$J$2047,'overall city offline'!$A$2:$A$2047,$A36,'overall city offline'!$B$2:$B$2047,E$2))</f>
        <v>0.23597673730638874</v>
      </c>
      <c r="F36" s="6">
        <f>(SUMIFS('overall city offline'!$J$2:$J$2047,'overall city offline'!$A$2:$A$2047,$A36,'overall city offline'!$B$2:$B$2047,F$3)*SUMIFS('overall city offline'!$C$2:$C$2047,'overall city offline'!$A$2:$A$2047,$A36,'overall city offline'!$B$2:$B$2047,'Food offline outside centre'!F$2))/(SUMIFS('overall city offline'!$J$2:$J$2047,'overall city offline'!$A$2:$A$2047,$A36,'overall city offline'!$B$2:$B$2047,F$2))</f>
        <v>0.4260545942235493</v>
      </c>
      <c r="G36" s="6">
        <f>(SUMIFS('overall city offline'!$J$2:$J$2047,'overall city offline'!$A$2:$A$2047,$A36,'overall city offline'!$B$2:$B$2047,G$3)*SUMIFS('overall city offline'!$C$2:$C$2047,'overall city offline'!$A$2:$A$2047,$A36,'overall city offline'!$B$2:$B$2047,'Food offline outside centre'!G$2))/(SUMIFS('overall city offline'!$J$2:$J$2047,'overall city offline'!$A$2:$A$2047,$A36,'overall city offline'!$B$2:$B$2047,G$2))</f>
        <v>0.48663733013285032</v>
      </c>
      <c r="H36" s="6">
        <f>(SUMIFS('overall city offline'!$J$2:$J$2047,'overall city offline'!$A$2:$A$2047,$A36,'overall city offline'!$B$2:$B$2047,H$3)*SUMIFS('overall city offline'!$C$2:$C$2047,'overall city offline'!$A$2:$A$2047,$A36,'overall city offline'!$B$2:$B$2047,'Food offline outside centre'!H$2))/(SUMIFS('overall city offline'!$J$2:$J$2047,'overall city offline'!$A$2:$A$2047,$A36,'overall city offline'!$B$2:$B$2047,H$2))</f>
        <v>0.8151365830144286</v>
      </c>
      <c r="I36" s="6">
        <f>(SUMIFS('overall city offline'!$J$2:$J$2047,'overall city offline'!$A$2:$A$2047,$A36,'overall city offline'!$B$2:$B$2047,I$3)*SUMIFS('overall city offline'!$C$2:$C$2047,'overall city offline'!$A$2:$A$2047,$A36,'overall city offline'!$B$2:$B$2047,'Food offline outside centre'!I$2))/(SUMIFS('overall city offline'!$J$2:$J$2047,'overall city offline'!$A$2:$A$2047,$A36,'overall city offline'!$B$2:$B$2047,I$2))</f>
        <v>1.0875355051412392</v>
      </c>
      <c r="J36" s="6">
        <f>(SUMIFS('overall city offline'!$J$2:$J$2047,'overall city offline'!$A$2:$A$2047,$A36,'overall city offline'!$B$2:$B$2047,J$3)*SUMIFS('overall city offline'!$C$2:$C$2047,'overall city offline'!$A$2:$A$2047,$A36,'overall city offline'!$B$2:$B$2047,'Food offline outside centre'!J$2))/(SUMIFS('overall city offline'!$J$2:$J$2047,'overall city offline'!$A$2:$A$2047,$A36,'overall city offline'!$B$2:$B$2047,J$2))</f>
        <v>0.91647036065413978</v>
      </c>
      <c r="K36" s="6">
        <f>(SUMIFS('overall city offline'!$J$2:$J$2047,'overall city offline'!$A$2:$A$2047,$A36,'overall city offline'!$B$2:$B$2047,K$3)*SUMIFS('overall city offline'!$C$2:$C$2047,'overall city offline'!$A$2:$A$2047,$A36,'overall city offline'!$B$2:$B$2047,'Food offline outside centre'!K$2))/(SUMIFS('overall city offline'!$J$2:$J$2047,'overall city offline'!$A$2:$A$2047,$A36,'overall city offline'!$B$2:$B$2047,K$2))</f>
        <v>0.82250562536045924</v>
      </c>
      <c r="L36" s="6">
        <f>(SUMIFS('overall city offline'!$J$2:$J$2047,'overall city offline'!$A$2:$A$2047,$A36,'overall city offline'!$B$2:$B$2047,L$3)*SUMIFS('overall city offline'!$C$2:$C$2047,'overall city offline'!$A$2:$A$2047,$A36,'overall city offline'!$B$2:$B$2047,'Food offline outside centre'!L$2))/(SUMIFS('overall city offline'!$J$2:$J$2047,'overall city offline'!$A$2:$A$2047,$A36,'overall city offline'!$B$2:$B$2047,L$2))</f>
        <v>0.57776753755777754</v>
      </c>
      <c r="M36" s="6">
        <f>(SUMIFS('overall city offline'!$J$2:$J$2047,'overall city offline'!$A$2:$A$2047,$A36,'overall city offline'!$B$2:$B$2047,M$3)*SUMIFS('overall city offline'!$C$2:$C$2047,'overall city offline'!$A$2:$A$2047,$A36,'overall city offline'!$B$2:$B$2047,'Food offline outside centre'!M$2))/(SUMIFS('overall city offline'!$J$2:$J$2047,'overall city offline'!$A$2:$A$2047,$A36,'overall city offline'!$B$2:$B$2047,M$2))</f>
        <v>0.6954801147715538</v>
      </c>
      <c r="N36" s="6">
        <f>(SUMIFS('overall city offline'!$J$2:$J$2047,'overall city offline'!$A$2:$A$2047,$A36,'overall city offline'!$B$2:$B$2047,N$3)*SUMIFS('overall city offline'!$C$2:$C$2047,'overall city offline'!$A$2:$A$2047,$A36,'overall city offline'!$B$2:$B$2047,'Food offline outside centre'!N$2))/(SUMIFS('overall city offline'!$J$2:$J$2047,'overall city offline'!$A$2:$A$2047,$A36,'overall city offline'!$B$2:$B$2047,N$2))</f>
        <v>0.5003841099177383</v>
      </c>
      <c r="O36" s="6">
        <f>(SUMIFS('overall city offline'!$J$2:$J$2047,'overall city offline'!$A$2:$A$2047,$A36,'overall city offline'!$B$2:$B$2047,O$3)*SUMIFS('overall city offline'!$C$2:$C$2047,'overall city offline'!$A$2:$A$2047,$A36,'overall city offline'!$B$2:$B$2047,'Food offline outside centre'!O$2))/(SUMIFS('overall city offline'!$J$2:$J$2047,'overall city offline'!$A$2:$A$2047,$A36,'overall city offline'!$B$2:$B$2047,O$2))</f>
        <v>0.46700311731647559</v>
      </c>
      <c r="P36" s="6">
        <f>(SUMIFS('overall city offline'!$J$2:$J$2047,'overall city offline'!$A$2:$A$2047,$A36,'overall city offline'!$B$2:$B$2047,P$3)*SUMIFS('overall city offline'!$C$2:$C$2047,'overall city offline'!$A$2:$A$2047,$A36,'overall city offline'!$B$2:$B$2047,'Food offline outside centre'!P$2))/(SUMIFS('overall city offline'!$J$2:$J$2047,'overall city offline'!$A$2:$A$2047,$A36,'overall city offline'!$B$2:$B$2047,P$2))</f>
        <v>0.53393180739483292</v>
      </c>
      <c r="Q36" s="6">
        <f>(SUMIFS('overall city offline'!$J$2:$J$2047,'overall city offline'!$A$2:$A$2047,$A36,'overall city offline'!$B$2:$B$2047,Q$3)*SUMIFS('overall city offline'!$C$2:$C$2047,'overall city offline'!$A$2:$A$2047,$A36,'overall city offline'!$B$2:$B$2047,'Food offline outside centre'!Q$2))/(SUMIFS('overall city offline'!$J$2:$J$2047,'overall city offline'!$A$2:$A$2047,$A36,'overall city offline'!$B$2:$B$2047,Q$2))</f>
        <v>0.58294652804854485</v>
      </c>
      <c r="R36" s="6">
        <f>(SUMIFS('overall city offline'!$J$2:$J$2047,'overall city offline'!$A$2:$A$2047,$A36,'overall city offline'!$B$2:$B$2047,R$3)*SUMIFS('overall city offline'!$C$2:$C$2047,'overall city offline'!$A$2:$A$2047,$A36,'overall city offline'!$B$2:$B$2047,'Food offline outside centre'!R$2))/(SUMIFS('overall city offline'!$J$2:$J$2047,'overall city offline'!$A$2:$A$2047,$A36,'overall city offline'!$B$2:$B$2047,R$2))</f>
        <v>0.78857735385722338</v>
      </c>
      <c r="S36" s="6">
        <f>(SUMIFS('overall city offline'!$J$2:$J$2047,'overall city offline'!$A$2:$A$2047,$A36,'overall city offline'!$B$2:$B$2047,S$3)*SUMIFS('overall city offline'!$C$2:$C$2047,'overall city offline'!$A$2:$A$2047,$A36,'overall city offline'!$B$2:$B$2047,'Food offline outside centre'!S$2))/(SUMIFS('overall city offline'!$J$2:$J$2047,'overall city offline'!$A$2:$A$2047,$A36,'overall city offline'!$B$2:$B$2047,S$2))</f>
        <v>0.92366709033655992</v>
      </c>
      <c r="T36" s="6">
        <f>(SUMIFS('overall city offline'!$J$2:$J$2047,'overall city offline'!$A$2:$A$2047,$A36,'overall city offline'!$B$2:$B$2047,T$3)*SUMIFS('overall city offline'!$C$2:$C$2047,'overall city offline'!$A$2:$A$2047,$A36,'overall city offline'!$B$2:$B$2047,'Food offline outside centre'!T$2))/(SUMIFS('overall city offline'!$J$2:$J$2047,'overall city offline'!$A$2:$A$2047,$A36,'overall city offline'!$B$2:$B$2047,T$2))</f>
        <v>1.0823269822121975</v>
      </c>
      <c r="U36" s="6">
        <f>(SUMIFS('overall city offline'!$J$2:$J$2047,'overall city offline'!$A$2:$A$2047,$A36,'overall city offline'!$B$2:$B$2047,U$3)*SUMIFS('overall city offline'!$C$2:$C$2047,'overall city offline'!$A$2:$A$2047,$A36,'overall city offline'!$B$2:$B$2047,'Food offline outside centre'!U$2))/(SUMIFS('overall city offline'!$J$2:$J$2047,'overall city offline'!$A$2:$A$2047,$A36,'overall city offline'!$B$2:$B$2047,U$2))</f>
        <v>1.19965068094057</v>
      </c>
      <c r="V36" s="6">
        <f>(SUMIFS('overall city offline'!$J$2:$J$2047,'overall city offline'!$A$2:$A$2047,$A36,'overall city offline'!$B$2:$B$2047,V$3)*SUMIFS('overall city offline'!$C$2:$C$2047,'overall city offline'!$A$2:$A$2047,$A36,'overall city offline'!$B$2:$B$2047,'Food offline outside centre'!V$2))/(SUMIFS('overall city offline'!$J$2:$J$2047,'overall city offline'!$A$2:$A$2047,$A36,'overall city offline'!$B$2:$B$2047,V$2))</f>
        <v>1.1165329771675845</v>
      </c>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32"/>
    </row>
    <row r="37" spans="1:63" x14ac:dyDescent="0.25">
      <c r="A37" s="5" t="s">
        <v>40</v>
      </c>
      <c r="B37" s="6">
        <f>(SUMIFS('overall city offline'!$J$2:$J$2047,'overall city offline'!$A$2:$A$2047,$A37,'overall city offline'!$B$2:$B$2047,B$3)*SUMIFS('overall city offline'!$C$2:$C$2047,'overall city offline'!$A$2:$A$2047,$A37,'overall city offline'!$B$2:$B$2047,B$3))/(SUMIFS('overall city offline'!$J$2:$J$2047,'overall city offline'!$A$2:$A$2047,$A37,'overall city offline'!$B$2:$B$2047,B$2))</f>
        <v>0.98634766629306869</v>
      </c>
      <c r="C37" s="6">
        <f>(SUMIFS('overall city offline'!$J$2:$J$2047,'overall city offline'!$A$2:$A$2047,$A37,'overall city offline'!$B$2:$B$2047,C$3)*SUMIFS('overall city offline'!$C$2:$C$2047,'overall city offline'!$A$2:$A$2047,$A37,'overall city offline'!$B$2:$B$2047,'Food offline outside centre'!C$2))/(SUMIFS('overall city offline'!$J$2:$J$2047,'overall city offline'!$A$2:$A$2047,$A37,'overall city offline'!$B$2:$B$2047,C$2))</f>
        <v>0.92073794194874636</v>
      </c>
      <c r="D37" s="6">
        <f>(SUMIFS('overall city offline'!$J$2:$J$2047,'overall city offline'!$A$2:$A$2047,$A37,'overall city offline'!$B$2:$B$2047,D$3)*SUMIFS('overall city offline'!$C$2:$C$2047,'overall city offline'!$A$2:$A$2047,$A37,'overall city offline'!$B$2:$B$2047,'Food offline outside centre'!D$2))/(SUMIFS('overall city offline'!$J$2:$J$2047,'overall city offline'!$A$2:$A$2047,$A37,'overall city offline'!$B$2:$B$2047,D$2))</f>
        <v>0.72389193885483349</v>
      </c>
      <c r="E37" s="6">
        <f>(SUMIFS('overall city offline'!$J$2:$J$2047,'overall city offline'!$A$2:$A$2047,$A37,'overall city offline'!$B$2:$B$2047,E$3)*SUMIFS('overall city offline'!$C$2:$C$2047,'overall city offline'!$A$2:$A$2047,$A37,'overall city offline'!$B$2:$B$2047,'Food offline outside centre'!E$2))/(SUMIFS('overall city offline'!$J$2:$J$2047,'overall city offline'!$A$2:$A$2047,$A37,'overall city offline'!$B$2:$B$2047,E$2))</f>
        <v>0.17766910888342594</v>
      </c>
      <c r="F37" s="6">
        <f>(SUMIFS('overall city offline'!$J$2:$J$2047,'overall city offline'!$A$2:$A$2047,$A37,'overall city offline'!$B$2:$B$2047,F$3)*SUMIFS('overall city offline'!$C$2:$C$2047,'overall city offline'!$A$2:$A$2047,$A37,'overall city offline'!$B$2:$B$2047,'Food offline outside centre'!F$2))/(SUMIFS('overall city offline'!$J$2:$J$2047,'overall city offline'!$A$2:$A$2047,$A37,'overall city offline'!$B$2:$B$2047,F$2))</f>
        <v>0.26084331582339504</v>
      </c>
      <c r="G37" s="6">
        <f>(SUMIFS('overall city offline'!$J$2:$J$2047,'overall city offline'!$A$2:$A$2047,$A37,'overall city offline'!$B$2:$B$2047,G$3)*SUMIFS('overall city offline'!$C$2:$C$2047,'overall city offline'!$A$2:$A$2047,$A37,'overall city offline'!$B$2:$B$2047,'Food offline outside centre'!G$2))/(SUMIFS('overall city offline'!$J$2:$J$2047,'overall city offline'!$A$2:$A$2047,$A37,'overall city offline'!$B$2:$B$2047,G$2))</f>
        <v>0.36245010617004148</v>
      </c>
      <c r="H37" s="6">
        <f>(SUMIFS('overall city offline'!$J$2:$J$2047,'overall city offline'!$A$2:$A$2047,$A37,'overall city offline'!$B$2:$B$2047,H$3)*SUMIFS('overall city offline'!$C$2:$C$2047,'overall city offline'!$A$2:$A$2047,$A37,'overall city offline'!$B$2:$B$2047,'Food offline outside centre'!H$2))/(SUMIFS('overall city offline'!$J$2:$J$2047,'overall city offline'!$A$2:$A$2047,$A37,'overall city offline'!$B$2:$B$2047,H$2))</f>
        <v>0.82217471675051124</v>
      </c>
      <c r="I37" s="6">
        <f>(SUMIFS('overall city offline'!$J$2:$J$2047,'overall city offline'!$A$2:$A$2047,$A37,'overall city offline'!$B$2:$B$2047,I$3)*SUMIFS('overall city offline'!$C$2:$C$2047,'overall city offline'!$A$2:$A$2047,$A37,'overall city offline'!$B$2:$B$2047,'Food offline outside centre'!I$2))/(SUMIFS('overall city offline'!$J$2:$J$2047,'overall city offline'!$A$2:$A$2047,$A37,'overall city offline'!$B$2:$B$2047,I$2))</f>
        <v>0.96997688216130529</v>
      </c>
      <c r="J37" s="6">
        <f>(SUMIFS('overall city offline'!$J$2:$J$2047,'overall city offline'!$A$2:$A$2047,$A37,'overall city offline'!$B$2:$B$2047,J$3)*SUMIFS('overall city offline'!$C$2:$C$2047,'overall city offline'!$A$2:$A$2047,$A37,'overall city offline'!$B$2:$B$2047,'Food offline outside centre'!J$2))/(SUMIFS('overall city offline'!$J$2:$J$2047,'overall city offline'!$A$2:$A$2047,$A37,'overall city offline'!$B$2:$B$2047,J$2))</f>
        <v>0.8250227926703162</v>
      </c>
      <c r="K37" s="6">
        <f>(SUMIFS('overall city offline'!$J$2:$J$2047,'overall city offline'!$A$2:$A$2047,$A37,'overall city offline'!$B$2:$B$2047,K$3)*SUMIFS('overall city offline'!$C$2:$C$2047,'overall city offline'!$A$2:$A$2047,$A37,'overall city offline'!$B$2:$B$2047,'Food offline outside centre'!K$2))/(SUMIFS('overall city offline'!$J$2:$J$2047,'overall city offline'!$A$2:$A$2047,$A37,'overall city offline'!$B$2:$B$2047,K$2))</f>
        <v>0.80100689688060156</v>
      </c>
      <c r="L37" s="6">
        <f>(SUMIFS('overall city offline'!$J$2:$J$2047,'overall city offline'!$A$2:$A$2047,$A37,'overall city offline'!$B$2:$B$2047,L$3)*SUMIFS('overall city offline'!$C$2:$C$2047,'overall city offline'!$A$2:$A$2047,$A37,'overall city offline'!$B$2:$B$2047,'Food offline outside centre'!L$2))/(SUMIFS('overall city offline'!$J$2:$J$2047,'overall city offline'!$A$2:$A$2047,$A37,'overall city offline'!$B$2:$B$2047,L$2))</f>
        <v>0.50558202457518586</v>
      </c>
      <c r="M37" s="6">
        <f>(SUMIFS('overall city offline'!$J$2:$J$2047,'overall city offline'!$A$2:$A$2047,$A37,'overall city offline'!$B$2:$B$2047,M$3)*SUMIFS('overall city offline'!$C$2:$C$2047,'overall city offline'!$A$2:$A$2047,$A37,'overall city offline'!$B$2:$B$2047,'Food offline outside centre'!M$2))/(SUMIFS('overall city offline'!$J$2:$J$2047,'overall city offline'!$A$2:$A$2047,$A37,'overall city offline'!$B$2:$B$2047,M$2))</f>
        <v>0.46888437853119547</v>
      </c>
      <c r="N37" s="6">
        <f>(SUMIFS('overall city offline'!$J$2:$J$2047,'overall city offline'!$A$2:$A$2047,$A37,'overall city offline'!$B$2:$B$2047,N$3)*SUMIFS('overall city offline'!$C$2:$C$2047,'overall city offline'!$A$2:$A$2047,$A37,'overall city offline'!$B$2:$B$2047,'Food offline outside centre'!N$2))/(SUMIFS('overall city offline'!$J$2:$J$2047,'overall city offline'!$A$2:$A$2047,$A37,'overall city offline'!$B$2:$B$2047,N$2))</f>
        <v>0.40149456586147414</v>
      </c>
      <c r="O37" s="6">
        <f>(SUMIFS('overall city offline'!$J$2:$J$2047,'overall city offline'!$A$2:$A$2047,$A37,'overall city offline'!$B$2:$B$2047,O$3)*SUMIFS('overall city offline'!$C$2:$C$2047,'overall city offline'!$A$2:$A$2047,$A37,'overall city offline'!$B$2:$B$2047,'Food offline outside centre'!O$2))/(SUMIFS('overall city offline'!$J$2:$J$2047,'overall city offline'!$A$2:$A$2047,$A37,'overall city offline'!$B$2:$B$2047,O$2))</f>
        <v>0.38193432809579042</v>
      </c>
      <c r="P37" s="6">
        <f>(SUMIFS('overall city offline'!$J$2:$J$2047,'overall city offline'!$A$2:$A$2047,$A37,'overall city offline'!$B$2:$B$2047,P$3)*SUMIFS('overall city offline'!$C$2:$C$2047,'overall city offline'!$A$2:$A$2047,$A37,'overall city offline'!$B$2:$B$2047,'Food offline outside centre'!P$2))/(SUMIFS('overall city offline'!$J$2:$J$2047,'overall city offline'!$A$2:$A$2047,$A37,'overall city offline'!$B$2:$B$2047,P$2))</f>
        <v>0.43490531341568511</v>
      </c>
      <c r="Q37" s="6">
        <f>(SUMIFS('overall city offline'!$J$2:$J$2047,'overall city offline'!$A$2:$A$2047,$A37,'overall city offline'!$B$2:$B$2047,Q$3)*SUMIFS('overall city offline'!$C$2:$C$2047,'overall city offline'!$A$2:$A$2047,$A37,'overall city offline'!$B$2:$B$2047,'Food offline outside centre'!Q$2))/(SUMIFS('overall city offline'!$J$2:$J$2047,'overall city offline'!$A$2:$A$2047,$A37,'overall city offline'!$B$2:$B$2047,Q$2))</f>
        <v>0.5973375828045232</v>
      </c>
      <c r="R37" s="6">
        <f>(SUMIFS('overall city offline'!$J$2:$J$2047,'overall city offline'!$A$2:$A$2047,$A37,'overall city offline'!$B$2:$B$2047,R$3)*SUMIFS('overall city offline'!$C$2:$C$2047,'overall city offline'!$A$2:$A$2047,$A37,'overall city offline'!$B$2:$B$2047,'Food offline outside centre'!R$2))/(SUMIFS('overall city offline'!$J$2:$J$2047,'overall city offline'!$A$2:$A$2047,$A37,'overall city offline'!$B$2:$B$2047,R$2))</f>
        <v>0.855925231970876</v>
      </c>
      <c r="S37" s="6">
        <f>(SUMIFS('overall city offline'!$J$2:$J$2047,'overall city offline'!$A$2:$A$2047,$A37,'overall city offline'!$B$2:$B$2047,S$3)*SUMIFS('overall city offline'!$C$2:$C$2047,'overall city offline'!$A$2:$A$2047,$A37,'overall city offline'!$B$2:$B$2047,'Food offline outside centre'!S$2))/(SUMIFS('overall city offline'!$J$2:$J$2047,'overall city offline'!$A$2:$A$2047,$A37,'overall city offline'!$B$2:$B$2047,S$2))</f>
        <v>0.93312629238028133</v>
      </c>
      <c r="T37" s="6">
        <f>(SUMIFS('overall city offline'!$J$2:$J$2047,'overall city offline'!$A$2:$A$2047,$A37,'overall city offline'!$B$2:$B$2047,T$3)*SUMIFS('overall city offline'!$C$2:$C$2047,'overall city offline'!$A$2:$A$2047,$A37,'overall city offline'!$B$2:$B$2047,'Food offline outside centre'!T$2))/(SUMIFS('overall city offline'!$J$2:$J$2047,'overall city offline'!$A$2:$A$2047,$A37,'overall city offline'!$B$2:$B$2047,T$2))</f>
        <v>1.0611096557987112</v>
      </c>
      <c r="U37" s="6">
        <f>(SUMIFS('overall city offline'!$J$2:$J$2047,'overall city offline'!$A$2:$A$2047,$A37,'overall city offline'!$B$2:$B$2047,U$3)*SUMIFS('overall city offline'!$C$2:$C$2047,'overall city offline'!$A$2:$A$2047,$A37,'overall city offline'!$B$2:$B$2047,'Food offline outside centre'!U$2))/(SUMIFS('overall city offline'!$J$2:$J$2047,'overall city offline'!$A$2:$A$2047,$A37,'overall city offline'!$B$2:$B$2047,U$2))</f>
        <v>1.1272919165970159</v>
      </c>
      <c r="V37" s="6">
        <f>(SUMIFS('overall city offline'!$J$2:$J$2047,'overall city offline'!$A$2:$A$2047,$A37,'overall city offline'!$B$2:$B$2047,V$3)*SUMIFS('overall city offline'!$C$2:$C$2047,'overall city offline'!$A$2:$A$2047,$A37,'overall city offline'!$B$2:$B$2047,'Food offline outside centre'!V$2))/(SUMIFS('overall city offline'!$J$2:$J$2047,'overall city offline'!$A$2:$A$2047,$A37,'overall city offline'!$B$2:$B$2047,V$2))</f>
        <v>1.0572989795933161</v>
      </c>
      <c r="W37" s="32"/>
      <c r="X37" s="32"/>
      <c r="Y37" s="32"/>
      <c r="Z37" s="32"/>
      <c r="AA37" s="32"/>
      <c r="AB37" s="32"/>
      <c r="AC37" s="32"/>
      <c r="AD37" s="32"/>
      <c r="AE37" s="32"/>
      <c r="AF37" s="32"/>
      <c r="AG37" s="32"/>
      <c r="AH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F37" s="32"/>
      <c r="BG37" s="32"/>
      <c r="BH37" s="32"/>
      <c r="BI37" s="32"/>
      <c r="BJ37" s="32"/>
      <c r="BK37" s="32"/>
    </row>
    <row r="38" spans="1:63" x14ac:dyDescent="0.25">
      <c r="A38" s="5" t="s">
        <v>41</v>
      </c>
      <c r="B38" s="6">
        <f>(SUMIFS('overall city offline'!$J$2:$J$2047,'overall city offline'!$A$2:$A$2047,$A38,'overall city offline'!$B$2:$B$2047,B$3)*SUMIFS('overall city offline'!$C$2:$C$2047,'overall city offline'!$A$2:$A$2047,$A38,'overall city offline'!$B$2:$B$2047,B$3))/(SUMIFS('overall city offline'!$J$2:$J$2047,'overall city offline'!$A$2:$A$2047,$A38,'overall city offline'!$B$2:$B$2047,B$2))</f>
        <v>1.0538681720506269</v>
      </c>
      <c r="C38" s="6">
        <f>(SUMIFS('overall city offline'!$J$2:$J$2047,'overall city offline'!$A$2:$A$2047,$A38,'overall city offline'!$B$2:$B$2047,C$3)*SUMIFS('overall city offline'!$C$2:$C$2047,'overall city offline'!$A$2:$A$2047,$A38,'overall city offline'!$B$2:$B$2047,'Food offline outside centre'!C$2))/(SUMIFS('overall city offline'!$J$2:$J$2047,'overall city offline'!$A$2:$A$2047,$A38,'overall city offline'!$B$2:$B$2047,C$2))</f>
        <v>1.1092489947837632</v>
      </c>
      <c r="D38" s="6">
        <f>(SUMIFS('overall city offline'!$J$2:$J$2047,'overall city offline'!$A$2:$A$2047,$A38,'overall city offline'!$B$2:$B$2047,D$3)*SUMIFS('overall city offline'!$C$2:$C$2047,'overall city offline'!$A$2:$A$2047,$A38,'overall city offline'!$B$2:$B$2047,'Food offline outside centre'!D$2))/(SUMIFS('overall city offline'!$J$2:$J$2047,'overall city offline'!$A$2:$A$2047,$A38,'overall city offline'!$B$2:$B$2047,D$2))</f>
        <v>0.91893935604684263</v>
      </c>
      <c r="E38" s="6">
        <f>(SUMIFS('overall city offline'!$J$2:$J$2047,'overall city offline'!$A$2:$A$2047,$A38,'overall city offline'!$B$2:$B$2047,E$3)*SUMIFS('overall city offline'!$C$2:$C$2047,'overall city offline'!$A$2:$A$2047,$A38,'overall city offline'!$B$2:$B$2047,'Food offline outside centre'!E$2))/(SUMIFS('overall city offline'!$J$2:$J$2047,'overall city offline'!$A$2:$A$2047,$A38,'overall city offline'!$B$2:$B$2047,E$2))</f>
        <v>0.19905044001065034</v>
      </c>
      <c r="F38" s="6">
        <f>(SUMIFS('overall city offline'!$J$2:$J$2047,'overall city offline'!$A$2:$A$2047,$A38,'overall city offline'!$B$2:$B$2047,F$3)*SUMIFS('overall city offline'!$C$2:$C$2047,'overall city offline'!$A$2:$A$2047,$A38,'overall city offline'!$B$2:$B$2047,'Food offline outside centre'!F$2))/(SUMIFS('overall city offline'!$J$2:$J$2047,'overall city offline'!$A$2:$A$2047,$A38,'overall city offline'!$B$2:$B$2047,F$2))</f>
        <v>0.40974899924287583</v>
      </c>
      <c r="G38" s="6">
        <f>(SUMIFS('overall city offline'!$J$2:$J$2047,'overall city offline'!$A$2:$A$2047,$A38,'overall city offline'!$B$2:$B$2047,G$3)*SUMIFS('overall city offline'!$C$2:$C$2047,'overall city offline'!$A$2:$A$2047,$A38,'overall city offline'!$B$2:$B$2047,'Food offline outside centre'!G$2))/(SUMIFS('overall city offline'!$J$2:$J$2047,'overall city offline'!$A$2:$A$2047,$A38,'overall city offline'!$B$2:$B$2047,G$2))</f>
        <v>0.5320212002663518</v>
      </c>
      <c r="H38" s="6">
        <f>(SUMIFS('overall city offline'!$J$2:$J$2047,'overall city offline'!$A$2:$A$2047,$A38,'overall city offline'!$B$2:$B$2047,H$3)*SUMIFS('overall city offline'!$C$2:$C$2047,'overall city offline'!$A$2:$A$2047,$A38,'overall city offline'!$B$2:$B$2047,'Food offline outside centre'!H$2))/(SUMIFS('overall city offline'!$J$2:$J$2047,'overall city offline'!$A$2:$A$2047,$A38,'overall city offline'!$B$2:$B$2047,H$2))</f>
        <v>0.9825699128361739</v>
      </c>
      <c r="I38" s="6">
        <f>(SUMIFS('overall city offline'!$J$2:$J$2047,'overall city offline'!$A$2:$A$2047,$A38,'overall city offline'!$B$2:$B$2047,I$3)*SUMIFS('overall city offline'!$C$2:$C$2047,'overall city offline'!$A$2:$A$2047,$A38,'overall city offline'!$B$2:$B$2047,'Food offline outside centre'!I$2))/(SUMIFS('overall city offline'!$J$2:$J$2047,'overall city offline'!$A$2:$A$2047,$A38,'overall city offline'!$B$2:$B$2047,I$2))</f>
        <v>1.1226172633470359</v>
      </c>
      <c r="J38" s="6">
        <f>(SUMIFS('overall city offline'!$J$2:$J$2047,'overall city offline'!$A$2:$A$2047,$A38,'overall city offline'!$B$2:$B$2047,J$3)*SUMIFS('overall city offline'!$C$2:$C$2047,'overall city offline'!$A$2:$A$2047,$A38,'overall city offline'!$B$2:$B$2047,'Food offline outside centre'!J$2))/(SUMIFS('overall city offline'!$J$2:$J$2047,'overall city offline'!$A$2:$A$2047,$A38,'overall city offline'!$B$2:$B$2047,J$2))</f>
        <v>1.0119314092906584</v>
      </c>
      <c r="K38" s="6">
        <f>(SUMIFS('overall city offline'!$J$2:$J$2047,'overall city offline'!$A$2:$A$2047,$A38,'overall city offline'!$B$2:$B$2047,K$3)*SUMIFS('overall city offline'!$C$2:$C$2047,'overall city offline'!$A$2:$A$2047,$A38,'overall city offline'!$B$2:$B$2047,'Food offline outside centre'!K$2))/(SUMIFS('overall city offline'!$J$2:$J$2047,'overall city offline'!$A$2:$A$2047,$A38,'overall city offline'!$B$2:$B$2047,K$2))</f>
        <v>0.94685555240232522</v>
      </c>
      <c r="L38" s="6">
        <f>(SUMIFS('overall city offline'!$J$2:$J$2047,'overall city offline'!$A$2:$A$2047,$A38,'overall city offline'!$B$2:$B$2047,L$3)*SUMIFS('overall city offline'!$C$2:$C$2047,'overall city offline'!$A$2:$A$2047,$A38,'overall city offline'!$B$2:$B$2047,'Food offline outside centre'!L$2))/(SUMIFS('overall city offline'!$J$2:$J$2047,'overall city offline'!$A$2:$A$2047,$A38,'overall city offline'!$B$2:$B$2047,L$2))</f>
        <v>0.66963653056119099</v>
      </c>
      <c r="M38" s="6">
        <f>(SUMIFS('overall city offline'!$J$2:$J$2047,'overall city offline'!$A$2:$A$2047,$A38,'overall city offline'!$B$2:$B$2047,M$3)*SUMIFS('overall city offline'!$C$2:$C$2047,'overall city offline'!$A$2:$A$2047,$A38,'overall city offline'!$B$2:$B$2047,'Food offline outside centre'!M$2))/(SUMIFS('overall city offline'!$J$2:$J$2047,'overall city offline'!$A$2:$A$2047,$A38,'overall city offline'!$B$2:$B$2047,M$2))</f>
        <v>0.59859175079201876</v>
      </c>
      <c r="N38" s="6">
        <f>(SUMIFS('overall city offline'!$J$2:$J$2047,'overall city offline'!$A$2:$A$2047,$A38,'overall city offline'!$B$2:$B$2047,N$3)*SUMIFS('overall city offline'!$C$2:$C$2047,'overall city offline'!$A$2:$A$2047,$A38,'overall city offline'!$B$2:$B$2047,'Food offline outside centre'!N$2))/(SUMIFS('overall city offline'!$J$2:$J$2047,'overall city offline'!$A$2:$A$2047,$A38,'overall city offline'!$B$2:$B$2047,N$2))</f>
        <v>0.63909198953964585</v>
      </c>
      <c r="O38" s="6">
        <f>(SUMIFS('overall city offline'!$J$2:$J$2047,'overall city offline'!$A$2:$A$2047,$A38,'overall city offline'!$B$2:$B$2047,O$3)*SUMIFS('overall city offline'!$C$2:$C$2047,'overall city offline'!$A$2:$A$2047,$A38,'overall city offline'!$B$2:$B$2047,'Food offline outside centre'!O$2))/(SUMIFS('overall city offline'!$J$2:$J$2047,'overall city offline'!$A$2:$A$2047,$A38,'overall city offline'!$B$2:$B$2047,O$2))</f>
        <v>0.6493135981116176</v>
      </c>
      <c r="P38" s="6">
        <f>(SUMIFS('overall city offline'!$J$2:$J$2047,'overall city offline'!$A$2:$A$2047,$A38,'overall city offline'!$B$2:$B$2047,P$3)*SUMIFS('overall city offline'!$C$2:$C$2047,'overall city offline'!$A$2:$A$2047,$A38,'overall city offline'!$B$2:$B$2047,'Food offline outside centre'!P$2))/(SUMIFS('overall city offline'!$J$2:$J$2047,'overall city offline'!$A$2:$A$2047,$A38,'overall city offline'!$B$2:$B$2047,P$2))</f>
        <v>0.78784510129502661</v>
      </c>
      <c r="Q38" s="6">
        <f>(SUMIFS('overall city offline'!$J$2:$J$2047,'overall city offline'!$A$2:$A$2047,$A38,'overall city offline'!$B$2:$B$2047,Q$3)*SUMIFS('overall city offline'!$C$2:$C$2047,'overall city offline'!$A$2:$A$2047,$A38,'overall city offline'!$B$2:$B$2047,'Food offline outside centre'!Q$2))/(SUMIFS('overall city offline'!$J$2:$J$2047,'overall city offline'!$A$2:$A$2047,$A38,'overall city offline'!$B$2:$B$2047,Q$2))</f>
        <v>0.89171039339595637</v>
      </c>
      <c r="R38" s="6">
        <f>(SUMIFS('overall city offline'!$J$2:$J$2047,'overall city offline'!$A$2:$A$2047,$A38,'overall city offline'!$B$2:$B$2047,R$3)*SUMIFS('overall city offline'!$C$2:$C$2047,'overall city offline'!$A$2:$A$2047,$A38,'overall city offline'!$B$2:$B$2047,'Food offline outside centre'!R$2))/(SUMIFS('overall city offline'!$J$2:$J$2047,'overall city offline'!$A$2:$A$2047,$A38,'overall city offline'!$B$2:$B$2047,R$2))</f>
        <v>1.1950791900787376</v>
      </c>
      <c r="S38" s="6">
        <f>(SUMIFS('overall city offline'!$J$2:$J$2047,'overall city offline'!$A$2:$A$2047,$A38,'overall city offline'!$B$2:$B$2047,S$3)*SUMIFS('overall city offline'!$C$2:$C$2047,'overall city offline'!$A$2:$A$2047,$A38,'overall city offline'!$B$2:$B$2047,'Food offline outside centre'!S$2))/(SUMIFS('overall city offline'!$J$2:$J$2047,'overall city offline'!$A$2:$A$2047,$A38,'overall city offline'!$B$2:$B$2047,S$2))</f>
        <v>1.1826462462786498</v>
      </c>
      <c r="T38" s="6">
        <f>(SUMIFS('overall city offline'!$J$2:$J$2047,'overall city offline'!$A$2:$A$2047,$A38,'overall city offline'!$B$2:$B$2047,T$3)*SUMIFS('overall city offline'!$C$2:$C$2047,'overall city offline'!$A$2:$A$2047,$A38,'overall city offline'!$B$2:$B$2047,'Food offline outside centre'!T$2))/(SUMIFS('overall city offline'!$J$2:$J$2047,'overall city offline'!$A$2:$A$2047,$A38,'overall city offline'!$B$2:$B$2047,T$2))</f>
        <v>1.2300535026165411</v>
      </c>
      <c r="U38" s="6">
        <f>(SUMIFS('overall city offline'!$J$2:$J$2047,'overall city offline'!$A$2:$A$2047,$A38,'overall city offline'!$B$2:$B$2047,U$3)*SUMIFS('overall city offline'!$C$2:$C$2047,'overall city offline'!$A$2:$A$2047,$A38,'overall city offline'!$B$2:$B$2047,'Food offline outside centre'!U$2))/(SUMIFS('overall city offline'!$J$2:$J$2047,'overall city offline'!$A$2:$A$2047,$A38,'overall city offline'!$B$2:$B$2047,U$2))</f>
        <v>1.2769869816370205</v>
      </c>
      <c r="V38" s="6">
        <f>(SUMIFS('overall city offline'!$J$2:$J$2047,'overall city offline'!$A$2:$A$2047,$A38,'overall city offline'!$B$2:$B$2047,V$3)*SUMIFS('overall city offline'!$C$2:$C$2047,'overall city offline'!$A$2:$A$2047,$A38,'overall city offline'!$B$2:$B$2047,'Food offline outside centre'!V$2))/(SUMIFS('overall city offline'!$J$2:$J$2047,'overall city offline'!$A$2:$A$2047,$A38,'overall city offline'!$B$2:$B$2047,V$2))</f>
        <v>1.2092017365056162</v>
      </c>
    </row>
    <row r="39" spans="1:63" x14ac:dyDescent="0.25">
      <c r="A39" s="5" t="s">
        <v>42</v>
      </c>
      <c r="B39" s="6">
        <f>(SUMIFS('overall city offline'!$J$2:$J$2047,'overall city offline'!$A$2:$A$2047,$A39,'overall city offline'!$B$2:$B$2047,B$3)*SUMIFS('overall city offline'!$C$2:$C$2047,'overall city offline'!$A$2:$A$2047,$A39,'overall city offline'!$B$2:$B$2047,B$3))/(SUMIFS('overall city offline'!$J$2:$J$2047,'overall city offline'!$A$2:$A$2047,$A39,'overall city offline'!$B$2:$B$2047,B$2))</f>
        <v>1.0063413548841313</v>
      </c>
      <c r="C39" s="6">
        <f>(SUMIFS('overall city offline'!$J$2:$J$2047,'overall city offline'!$A$2:$A$2047,$A39,'overall city offline'!$B$2:$B$2047,C$3)*SUMIFS('overall city offline'!$C$2:$C$2047,'overall city offline'!$A$2:$A$2047,$A39,'overall city offline'!$B$2:$B$2047,'Food offline outside centre'!C$2))/(SUMIFS('overall city offline'!$J$2:$J$2047,'overall city offline'!$A$2:$A$2047,$A39,'overall city offline'!$B$2:$B$2047,C$2))</f>
        <v>0.90675968784451566</v>
      </c>
      <c r="D39" s="6">
        <f>(SUMIFS('overall city offline'!$J$2:$J$2047,'overall city offline'!$A$2:$A$2047,$A39,'overall city offline'!$B$2:$B$2047,D$3)*SUMIFS('overall city offline'!$C$2:$C$2047,'overall city offline'!$A$2:$A$2047,$A39,'overall city offline'!$B$2:$B$2047,'Food offline outside centre'!D$2))/(SUMIFS('overall city offline'!$J$2:$J$2047,'overall city offline'!$A$2:$A$2047,$A39,'overall city offline'!$B$2:$B$2047,D$2))</f>
        <v>0.75324137571267757</v>
      </c>
      <c r="E39" s="6">
        <f>(SUMIFS('overall city offline'!$J$2:$J$2047,'overall city offline'!$A$2:$A$2047,$A39,'overall city offline'!$B$2:$B$2047,E$3)*SUMIFS('overall city offline'!$C$2:$C$2047,'overall city offline'!$A$2:$A$2047,$A39,'overall city offline'!$B$2:$B$2047,'Food offline outside centre'!E$2))/(SUMIFS('overall city offline'!$J$2:$J$2047,'overall city offline'!$A$2:$A$2047,$A39,'overall city offline'!$B$2:$B$2047,E$2))</f>
        <v>0.13464626587717196</v>
      </c>
      <c r="F39" s="6">
        <f>(SUMIFS('overall city offline'!$J$2:$J$2047,'overall city offline'!$A$2:$A$2047,$A39,'overall city offline'!$B$2:$B$2047,F$3)*SUMIFS('overall city offline'!$C$2:$C$2047,'overall city offline'!$A$2:$A$2047,$A39,'overall city offline'!$B$2:$B$2047,'Food offline outside centre'!F$2))/(SUMIFS('overall city offline'!$J$2:$J$2047,'overall city offline'!$A$2:$A$2047,$A39,'overall city offline'!$B$2:$B$2047,F$2))</f>
        <v>0.24227114645802175</v>
      </c>
      <c r="G39" s="6">
        <f>(SUMIFS('overall city offline'!$J$2:$J$2047,'overall city offline'!$A$2:$A$2047,$A39,'overall city offline'!$B$2:$B$2047,G$3)*SUMIFS('overall city offline'!$C$2:$C$2047,'overall city offline'!$A$2:$A$2047,$A39,'overall city offline'!$B$2:$B$2047,'Food offline outside centre'!G$2))/(SUMIFS('overall city offline'!$J$2:$J$2047,'overall city offline'!$A$2:$A$2047,$A39,'overall city offline'!$B$2:$B$2047,G$2))</f>
        <v>0.47616320485906966</v>
      </c>
      <c r="H39" s="6">
        <f>(SUMIFS('overall city offline'!$J$2:$J$2047,'overall city offline'!$A$2:$A$2047,$A39,'overall city offline'!$B$2:$B$2047,H$3)*SUMIFS('overall city offline'!$C$2:$C$2047,'overall city offline'!$A$2:$A$2047,$A39,'overall city offline'!$B$2:$B$2047,'Food offline outside centre'!H$2))/(SUMIFS('overall city offline'!$J$2:$J$2047,'overall city offline'!$A$2:$A$2047,$A39,'overall city offline'!$B$2:$B$2047,H$2))</f>
        <v>0.94512913948475097</v>
      </c>
      <c r="I39" s="6">
        <f>(SUMIFS('overall city offline'!$J$2:$J$2047,'overall city offline'!$A$2:$A$2047,$A39,'overall city offline'!$B$2:$B$2047,I$3)*SUMIFS('overall city offline'!$C$2:$C$2047,'overall city offline'!$A$2:$A$2047,$A39,'overall city offline'!$B$2:$B$2047,'Food offline outside centre'!I$2))/(SUMIFS('overall city offline'!$J$2:$J$2047,'overall city offline'!$A$2:$A$2047,$A39,'overall city offline'!$B$2:$B$2047,I$2))</f>
        <v>1.1022855393472029</v>
      </c>
      <c r="J39" s="6">
        <f>(SUMIFS('overall city offline'!$J$2:$J$2047,'overall city offline'!$A$2:$A$2047,$A39,'overall city offline'!$B$2:$B$2047,J$3)*SUMIFS('overall city offline'!$C$2:$C$2047,'overall city offline'!$A$2:$A$2047,$A39,'overall city offline'!$B$2:$B$2047,'Food offline outside centre'!J$2))/(SUMIFS('overall city offline'!$J$2:$J$2047,'overall city offline'!$A$2:$A$2047,$A39,'overall city offline'!$B$2:$B$2047,J$2))</f>
        <v>0.91431032067068263</v>
      </c>
      <c r="K39" s="6">
        <f>(SUMIFS('overall city offline'!$J$2:$J$2047,'overall city offline'!$A$2:$A$2047,$A39,'overall city offline'!$B$2:$B$2047,K$3)*SUMIFS('overall city offline'!$C$2:$C$2047,'overall city offline'!$A$2:$A$2047,$A39,'overall city offline'!$B$2:$B$2047,'Food offline outside centre'!K$2))/(SUMIFS('overall city offline'!$J$2:$J$2047,'overall city offline'!$A$2:$A$2047,$A39,'overall city offline'!$B$2:$B$2047,K$2))</f>
        <v>0.90872387655682507</v>
      </c>
      <c r="L39" s="6">
        <f>(SUMIFS('overall city offline'!$J$2:$J$2047,'overall city offline'!$A$2:$A$2047,$A39,'overall city offline'!$B$2:$B$2047,L$3)*SUMIFS('overall city offline'!$C$2:$C$2047,'overall city offline'!$A$2:$A$2047,$A39,'overall city offline'!$B$2:$B$2047,'Food offline outside centre'!L$2))/(SUMIFS('overall city offline'!$J$2:$J$2047,'overall city offline'!$A$2:$A$2047,$A39,'overall city offline'!$B$2:$B$2047,L$2))</f>
        <v>0.65008807671983948</v>
      </c>
      <c r="M39" s="6">
        <f>(SUMIFS('overall city offline'!$J$2:$J$2047,'overall city offline'!$A$2:$A$2047,$A39,'overall city offline'!$B$2:$B$2047,M$3)*SUMIFS('overall city offline'!$C$2:$C$2047,'overall city offline'!$A$2:$A$2047,$A39,'overall city offline'!$B$2:$B$2047,'Food offline outside centre'!M$2))/(SUMIFS('overall city offline'!$J$2:$J$2047,'overall city offline'!$A$2:$A$2047,$A39,'overall city offline'!$B$2:$B$2047,M$2))</f>
        <v>0.607332011119187</v>
      </c>
      <c r="N39" s="6">
        <f>(SUMIFS('overall city offline'!$J$2:$J$2047,'overall city offline'!$A$2:$A$2047,$A39,'overall city offline'!$B$2:$B$2047,N$3)*SUMIFS('overall city offline'!$C$2:$C$2047,'overall city offline'!$A$2:$A$2047,$A39,'overall city offline'!$B$2:$B$2047,'Food offline outside centre'!N$2))/(SUMIFS('overall city offline'!$J$2:$J$2047,'overall city offline'!$A$2:$A$2047,$A39,'overall city offline'!$B$2:$B$2047,N$2))</f>
        <v>0.51892504385573324</v>
      </c>
      <c r="O39" s="6">
        <f>(SUMIFS('overall city offline'!$J$2:$J$2047,'overall city offline'!$A$2:$A$2047,$A39,'overall city offline'!$B$2:$B$2047,O$3)*SUMIFS('overall city offline'!$C$2:$C$2047,'overall city offline'!$A$2:$A$2047,$A39,'overall city offline'!$B$2:$B$2047,'Food offline outside centre'!O$2))/(SUMIFS('overall city offline'!$J$2:$J$2047,'overall city offline'!$A$2:$A$2047,$A39,'overall city offline'!$B$2:$B$2047,O$2))</f>
        <v>0.48258212031375158</v>
      </c>
      <c r="P39" s="6">
        <f>(SUMIFS('overall city offline'!$J$2:$J$2047,'overall city offline'!$A$2:$A$2047,$A39,'overall city offline'!$B$2:$B$2047,P$3)*SUMIFS('overall city offline'!$C$2:$C$2047,'overall city offline'!$A$2:$A$2047,$A39,'overall city offline'!$B$2:$B$2047,'Food offline outside centre'!P$2))/(SUMIFS('overall city offline'!$J$2:$J$2047,'overall city offline'!$A$2:$A$2047,$A39,'overall city offline'!$B$2:$B$2047,P$2))</f>
        <v>0.59805413943721097</v>
      </c>
      <c r="Q39" s="6">
        <f>(SUMIFS('overall city offline'!$J$2:$J$2047,'overall city offline'!$A$2:$A$2047,$A39,'overall city offline'!$B$2:$B$2047,Q$3)*SUMIFS('overall city offline'!$C$2:$C$2047,'overall city offline'!$A$2:$A$2047,$A39,'overall city offline'!$B$2:$B$2047,'Food offline outside centre'!Q$2))/(SUMIFS('overall city offline'!$J$2:$J$2047,'overall city offline'!$A$2:$A$2047,$A39,'overall city offline'!$B$2:$B$2047,Q$2))</f>
        <v>0.67958667565257269</v>
      </c>
      <c r="R39" s="6">
        <f>(SUMIFS('overall city offline'!$J$2:$J$2047,'overall city offline'!$A$2:$A$2047,$A39,'overall city offline'!$B$2:$B$2047,R$3)*SUMIFS('overall city offline'!$C$2:$C$2047,'overall city offline'!$A$2:$A$2047,$A39,'overall city offline'!$B$2:$B$2047,'Food offline outside centre'!R$2))/(SUMIFS('overall city offline'!$J$2:$J$2047,'overall city offline'!$A$2:$A$2047,$A39,'overall city offline'!$B$2:$B$2047,R$2))</f>
        <v>0.97785723522656454</v>
      </c>
      <c r="S39" s="6">
        <f>(SUMIFS('overall city offline'!$J$2:$J$2047,'overall city offline'!$A$2:$A$2047,$A39,'overall city offline'!$B$2:$B$2047,S$3)*SUMIFS('overall city offline'!$C$2:$C$2047,'overall city offline'!$A$2:$A$2047,$A39,'overall city offline'!$B$2:$B$2047,'Food offline outside centre'!S$2))/(SUMIFS('overall city offline'!$J$2:$J$2047,'overall city offline'!$A$2:$A$2047,$A39,'overall city offline'!$B$2:$B$2047,S$2))</f>
        <v>1.0917895090687286</v>
      </c>
      <c r="T39" s="6">
        <f>(SUMIFS('overall city offline'!$J$2:$J$2047,'overall city offline'!$A$2:$A$2047,$A39,'overall city offline'!$B$2:$B$2047,T$3)*SUMIFS('overall city offline'!$C$2:$C$2047,'overall city offline'!$A$2:$A$2047,$A39,'overall city offline'!$B$2:$B$2047,'Food offline outside centre'!T$2))/(SUMIFS('overall city offline'!$J$2:$J$2047,'overall city offline'!$A$2:$A$2047,$A39,'overall city offline'!$B$2:$B$2047,T$2))</f>
        <v>1.1333203957815945</v>
      </c>
      <c r="U39" s="6">
        <f>(SUMIFS('overall city offline'!$J$2:$J$2047,'overall city offline'!$A$2:$A$2047,$A39,'overall city offline'!$B$2:$B$2047,U$3)*SUMIFS('overall city offline'!$C$2:$C$2047,'overall city offline'!$A$2:$A$2047,$A39,'overall city offline'!$B$2:$B$2047,'Food offline outside centre'!U$2))/(SUMIFS('overall city offline'!$J$2:$J$2047,'overall city offline'!$A$2:$A$2047,$A39,'overall city offline'!$B$2:$B$2047,U$2))</f>
        <v>1.2433376367489395</v>
      </c>
      <c r="V39" s="6">
        <f>(SUMIFS('overall city offline'!$J$2:$J$2047,'overall city offline'!$A$2:$A$2047,$A39,'overall city offline'!$B$2:$B$2047,V$3)*SUMIFS('overall city offline'!$C$2:$C$2047,'overall city offline'!$A$2:$A$2047,$A39,'overall city offline'!$B$2:$B$2047,'Food offline outside centre'!V$2))/(SUMIFS('overall city offline'!$J$2:$J$2047,'overall city offline'!$A$2:$A$2047,$A39,'overall city offline'!$B$2:$B$2047,V$2))</f>
        <v>1.1082479639296654</v>
      </c>
    </row>
    <row r="40" spans="1:63" x14ac:dyDescent="0.25">
      <c r="A40" s="5" t="s">
        <v>43</v>
      </c>
      <c r="B40" s="6">
        <f>(SUMIFS('overall city offline'!$J$2:$J$2047,'overall city offline'!$A$2:$A$2047,$A40,'overall city offline'!$B$2:$B$2047,B$3)*SUMIFS('overall city offline'!$C$2:$C$2047,'overall city offline'!$A$2:$A$2047,$A40,'overall city offline'!$B$2:$B$2047,B$3))/(SUMIFS('overall city offline'!$J$2:$J$2047,'overall city offline'!$A$2:$A$2047,$A40,'overall city offline'!$B$2:$B$2047,B$2))</f>
        <v>0.95118851810835303</v>
      </c>
      <c r="C40" s="6">
        <f>(SUMIFS('overall city offline'!$J$2:$J$2047,'overall city offline'!$A$2:$A$2047,$A40,'overall city offline'!$B$2:$B$2047,C$3)*SUMIFS('overall city offline'!$C$2:$C$2047,'overall city offline'!$A$2:$A$2047,$A40,'overall city offline'!$B$2:$B$2047,'Food offline outside centre'!C$2))/(SUMIFS('overall city offline'!$J$2:$J$2047,'overall city offline'!$A$2:$A$2047,$A40,'overall city offline'!$B$2:$B$2047,C$2))</f>
        <v>0.86370960695890175</v>
      </c>
      <c r="D40" s="6">
        <f>(SUMIFS('overall city offline'!$J$2:$J$2047,'overall city offline'!$A$2:$A$2047,$A40,'overall city offline'!$B$2:$B$2047,D$3)*SUMIFS('overall city offline'!$C$2:$C$2047,'overall city offline'!$A$2:$A$2047,$A40,'overall city offline'!$B$2:$B$2047,'Food offline outside centre'!D$2))/(SUMIFS('overall city offline'!$J$2:$J$2047,'overall city offline'!$A$2:$A$2047,$A40,'overall city offline'!$B$2:$B$2047,D$2))</f>
        <v>0.75663666283002917</v>
      </c>
      <c r="E40" s="6">
        <f>(SUMIFS('overall city offline'!$J$2:$J$2047,'overall city offline'!$A$2:$A$2047,$A40,'overall city offline'!$B$2:$B$2047,E$3)*SUMIFS('overall city offline'!$C$2:$C$2047,'overall city offline'!$A$2:$A$2047,$A40,'overall city offline'!$B$2:$B$2047,'Food offline outside centre'!E$2))/(SUMIFS('overall city offline'!$J$2:$J$2047,'overall city offline'!$A$2:$A$2047,$A40,'overall city offline'!$B$2:$B$2047,E$2))</f>
        <v>0.2451484023486287</v>
      </c>
      <c r="F40" s="6">
        <f>(SUMIFS('overall city offline'!$J$2:$J$2047,'overall city offline'!$A$2:$A$2047,$A40,'overall city offline'!$B$2:$B$2047,F$3)*SUMIFS('overall city offline'!$C$2:$C$2047,'overall city offline'!$A$2:$A$2047,$A40,'overall city offline'!$B$2:$B$2047,'Food offline outside centre'!F$2))/(SUMIFS('overall city offline'!$J$2:$J$2047,'overall city offline'!$A$2:$A$2047,$A40,'overall city offline'!$B$2:$B$2047,F$2))</f>
        <v>0.32939954594502846</v>
      </c>
      <c r="G40" s="6">
        <f>(SUMIFS('overall city offline'!$J$2:$J$2047,'overall city offline'!$A$2:$A$2047,$A40,'overall city offline'!$B$2:$B$2047,G$3)*SUMIFS('overall city offline'!$C$2:$C$2047,'overall city offline'!$A$2:$A$2047,$A40,'overall city offline'!$B$2:$B$2047,'Food offline outside centre'!G$2))/(SUMIFS('overall city offline'!$J$2:$J$2047,'overall city offline'!$A$2:$A$2047,$A40,'overall city offline'!$B$2:$B$2047,G$2))</f>
        <v>0.35251496896935564</v>
      </c>
      <c r="H40" s="6">
        <f>(SUMIFS('overall city offline'!$J$2:$J$2047,'overall city offline'!$A$2:$A$2047,$A40,'overall city offline'!$B$2:$B$2047,H$3)*SUMIFS('overall city offline'!$C$2:$C$2047,'overall city offline'!$A$2:$A$2047,$A40,'overall city offline'!$B$2:$B$2047,'Food offline outside centre'!H$2))/(SUMIFS('overall city offline'!$J$2:$J$2047,'overall city offline'!$A$2:$A$2047,$A40,'overall city offline'!$B$2:$B$2047,H$2))</f>
        <v>0.64177967225089816</v>
      </c>
      <c r="I40" s="6">
        <f>(SUMIFS('overall city offline'!$J$2:$J$2047,'overall city offline'!$A$2:$A$2047,$A40,'overall city offline'!$B$2:$B$2047,I$3)*SUMIFS('overall city offline'!$C$2:$C$2047,'overall city offline'!$A$2:$A$2047,$A40,'overall city offline'!$B$2:$B$2047,'Food offline outside centre'!I$2))/(SUMIFS('overall city offline'!$J$2:$J$2047,'overall city offline'!$A$2:$A$2047,$A40,'overall city offline'!$B$2:$B$2047,I$2))</f>
        <v>0.86463576312886847</v>
      </c>
      <c r="J40" s="6">
        <f>(SUMIFS('overall city offline'!$J$2:$J$2047,'overall city offline'!$A$2:$A$2047,$A40,'overall city offline'!$B$2:$B$2047,J$3)*SUMIFS('overall city offline'!$C$2:$C$2047,'overall city offline'!$A$2:$A$2047,$A40,'overall city offline'!$B$2:$B$2047,'Food offline outside centre'!J$2))/(SUMIFS('overall city offline'!$J$2:$J$2047,'overall city offline'!$A$2:$A$2047,$A40,'overall city offline'!$B$2:$B$2047,J$2))</f>
        <v>0.81118818151194849</v>
      </c>
      <c r="K40" s="6">
        <f>(SUMIFS('overall city offline'!$J$2:$J$2047,'overall city offline'!$A$2:$A$2047,$A40,'overall city offline'!$B$2:$B$2047,K$3)*SUMIFS('overall city offline'!$C$2:$C$2047,'overall city offline'!$A$2:$A$2047,$A40,'overall city offline'!$B$2:$B$2047,'Food offline outside centre'!K$2))/(SUMIFS('overall city offline'!$J$2:$J$2047,'overall city offline'!$A$2:$A$2047,$A40,'overall city offline'!$B$2:$B$2047,K$2))</f>
        <v>0.83249091059256464</v>
      </c>
      <c r="L40" s="6">
        <f>(SUMIFS('overall city offline'!$J$2:$J$2047,'overall city offline'!$A$2:$A$2047,$A40,'overall city offline'!$B$2:$B$2047,L$3)*SUMIFS('overall city offline'!$C$2:$C$2047,'overall city offline'!$A$2:$A$2047,$A40,'overall city offline'!$B$2:$B$2047,'Food offline outside centre'!L$2))/(SUMIFS('overall city offline'!$J$2:$J$2047,'overall city offline'!$A$2:$A$2047,$A40,'overall city offline'!$B$2:$B$2047,L$2))</f>
        <v>0.6360476236771051</v>
      </c>
      <c r="M40" s="6">
        <f>(SUMIFS('overall city offline'!$J$2:$J$2047,'overall city offline'!$A$2:$A$2047,$A40,'overall city offline'!$B$2:$B$2047,M$3)*SUMIFS('overall city offline'!$C$2:$C$2047,'overall city offline'!$A$2:$A$2047,$A40,'overall city offline'!$B$2:$B$2047,'Food offline outside centre'!M$2))/(SUMIFS('overall city offline'!$J$2:$J$2047,'overall city offline'!$A$2:$A$2047,$A40,'overall city offline'!$B$2:$B$2047,M$2))</f>
        <v>0.79095284794958998</v>
      </c>
      <c r="N40" s="6">
        <f>(SUMIFS('overall city offline'!$J$2:$J$2047,'overall city offline'!$A$2:$A$2047,$A40,'overall city offline'!$B$2:$B$2047,N$3)*SUMIFS('overall city offline'!$C$2:$C$2047,'overall city offline'!$A$2:$A$2047,$A40,'overall city offline'!$B$2:$B$2047,'Food offline outside centre'!N$2))/(SUMIFS('overall city offline'!$J$2:$J$2047,'overall city offline'!$A$2:$A$2047,$A40,'overall city offline'!$B$2:$B$2047,N$2))</f>
        <v>0.50418316136404473</v>
      </c>
      <c r="O40" s="6">
        <f>(SUMIFS('overall city offline'!$J$2:$J$2047,'overall city offline'!$A$2:$A$2047,$A40,'overall city offline'!$B$2:$B$2047,O$3)*SUMIFS('overall city offline'!$C$2:$C$2047,'overall city offline'!$A$2:$A$2047,$A40,'overall city offline'!$B$2:$B$2047,'Food offline outside centre'!O$2))/(SUMIFS('overall city offline'!$J$2:$J$2047,'overall city offline'!$A$2:$A$2047,$A40,'overall city offline'!$B$2:$B$2047,O$2))</f>
        <v>0.44962132649749886</v>
      </c>
      <c r="P40" s="6">
        <f>(SUMIFS('overall city offline'!$J$2:$J$2047,'overall city offline'!$A$2:$A$2047,$A40,'overall city offline'!$B$2:$B$2047,P$3)*SUMIFS('overall city offline'!$C$2:$C$2047,'overall city offline'!$A$2:$A$2047,$A40,'overall city offline'!$B$2:$B$2047,'Food offline outside centre'!P$2))/(SUMIFS('overall city offline'!$J$2:$J$2047,'overall city offline'!$A$2:$A$2047,$A40,'overall city offline'!$B$2:$B$2047,P$2))</f>
        <v>0.55218289006421795</v>
      </c>
      <c r="Q40" s="6">
        <f>(SUMIFS('overall city offline'!$J$2:$J$2047,'overall city offline'!$A$2:$A$2047,$A40,'overall city offline'!$B$2:$B$2047,Q$3)*SUMIFS('overall city offline'!$C$2:$C$2047,'overall city offline'!$A$2:$A$2047,$A40,'overall city offline'!$B$2:$B$2047,'Food offline outside centre'!Q$2))/(SUMIFS('overall city offline'!$J$2:$J$2047,'overall city offline'!$A$2:$A$2047,$A40,'overall city offline'!$B$2:$B$2047,Q$2))</f>
        <v>0.61443434563422727</v>
      </c>
      <c r="R40" s="6">
        <f>(SUMIFS('overall city offline'!$J$2:$J$2047,'overall city offline'!$A$2:$A$2047,$A40,'overall city offline'!$B$2:$B$2047,R$3)*SUMIFS('overall city offline'!$C$2:$C$2047,'overall city offline'!$A$2:$A$2047,$A40,'overall city offline'!$B$2:$B$2047,'Food offline outside centre'!R$2))/(SUMIFS('overall city offline'!$J$2:$J$2047,'overall city offline'!$A$2:$A$2047,$A40,'overall city offline'!$B$2:$B$2047,R$2))</f>
        <v>0.79083770972773526</v>
      </c>
      <c r="S40" s="6">
        <f>(SUMIFS('overall city offline'!$J$2:$J$2047,'overall city offline'!$A$2:$A$2047,$A40,'overall city offline'!$B$2:$B$2047,S$3)*SUMIFS('overall city offline'!$C$2:$C$2047,'overall city offline'!$A$2:$A$2047,$A40,'overall city offline'!$B$2:$B$2047,'Food offline outside centre'!S$2))/(SUMIFS('overall city offline'!$J$2:$J$2047,'overall city offline'!$A$2:$A$2047,$A40,'overall city offline'!$B$2:$B$2047,S$2))</f>
        <v>0.8345949573595669</v>
      </c>
      <c r="T40" s="6">
        <f>(SUMIFS('overall city offline'!$J$2:$J$2047,'overall city offline'!$A$2:$A$2047,$A40,'overall city offline'!$B$2:$B$2047,T$3)*SUMIFS('overall city offline'!$C$2:$C$2047,'overall city offline'!$A$2:$A$2047,$A40,'overall city offline'!$B$2:$B$2047,'Food offline outside centre'!T$2))/(SUMIFS('overall city offline'!$J$2:$J$2047,'overall city offline'!$A$2:$A$2047,$A40,'overall city offline'!$B$2:$B$2047,T$2))</f>
        <v>0.91104077324873045</v>
      </c>
      <c r="U40" s="6">
        <f>(SUMIFS('overall city offline'!$J$2:$J$2047,'overall city offline'!$A$2:$A$2047,$A40,'overall city offline'!$B$2:$B$2047,U$3)*SUMIFS('overall city offline'!$C$2:$C$2047,'overall city offline'!$A$2:$A$2047,$A40,'overall city offline'!$B$2:$B$2047,'Food offline outside centre'!U$2))/(SUMIFS('overall city offline'!$J$2:$J$2047,'overall city offline'!$A$2:$A$2047,$A40,'overall city offline'!$B$2:$B$2047,U$2))</f>
        <v>1.0484811596167938</v>
      </c>
      <c r="V40" s="6">
        <f>(SUMIFS('overall city offline'!$J$2:$J$2047,'overall city offline'!$A$2:$A$2047,$A40,'overall city offline'!$B$2:$B$2047,V$3)*SUMIFS('overall city offline'!$C$2:$C$2047,'overall city offline'!$A$2:$A$2047,$A40,'overall city offline'!$B$2:$B$2047,'Food offline outside centre'!V$2))/(SUMIFS('overall city offline'!$J$2:$J$2047,'overall city offline'!$A$2:$A$2047,$A40,'overall city offline'!$B$2:$B$2047,V$2))</f>
        <v>1.0499406037452703</v>
      </c>
    </row>
    <row r="41" spans="1:63" x14ac:dyDescent="0.25">
      <c r="A41" s="5" t="s">
        <v>44</v>
      </c>
      <c r="B41" s="6">
        <f>(SUMIFS('overall city offline'!$J$2:$J$2047,'overall city offline'!$A$2:$A$2047,$A41,'overall city offline'!$B$2:$B$2047,B$3)*SUMIFS('overall city offline'!$C$2:$C$2047,'overall city offline'!$A$2:$A$2047,$A41,'overall city offline'!$B$2:$B$2047,B$3))/(SUMIFS('overall city offline'!$J$2:$J$2047,'overall city offline'!$A$2:$A$2047,$A41,'overall city offline'!$B$2:$B$2047,B$2))</f>
        <v>0.98340935345576752</v>
      </c>
      <c r="C41" s="6">
        <f>(SUMIFS('overall city offline'!$J$2:$J$2047,'overall city offline'!$A$2:$A$2047,$A41,'overall city offline'!$B$2:$B$2047,C$3)*SUMIFS('overall city offline'!$C$2:$C$2047,'overall city offline'!$A$2:$A$2047,$A41,'overall city offline'!$B$2:$B$2047,'Food offline outside centre'!C$2))/(SUMIFS('overall city offline'!$J$2:$J$2047,'overall city offline'!$A$2:$A$2047,$A41,'overall city offline'!$B$2:$B$2047,C$2))</f>
        <v>0.93716878205607579</v>
      </c>
      <c r="D41" s="6">
        <f>(SUMIFS('overall city offline'!$J$2:$J$2047,'overall city offline'!$A$2:$A$2047,$A41,'overall city offline'!$B$2:$B$2047,D$3)*SUMIFS('overall city offline'!$C$2:$C$2047,'overall city offline'!$A$2:$A$2047,$A41,'overall city offline'!$B$2:$B$2047,'Food offline outside centre'!D$2))/(SUMIFS('overall city offline'!$J$2:$J$2047,'overall city offline'!$A$2:$A$2047,$A41,'overall city offline'!$B$2:$B$2047,D$2))</f>
        <v>0.78865669058782573</v>
      </c>
      <c r="E41" s="6">
        <f>(SUMIFS('overall city offline'!$J$2:$J$2047,'overall city offline'!$A$2:$A$2047,$A41,'overall city offline'!$B$2:$B$2047,E$3)*SUMIFS('overall city offline'!$C$2:$C$2047,'overall city offline'!$A$2:$A$2047,$A41,'overall city offline'!$B$2:$B$2047,'Food offline outside centre'!E$2))/(SUMIFS('overall city offline'!$J$2:$J$2047,'overall city offline'!$A$2:$A$2047,$A41,'overall city offline'!$B$2:$B$2047,E$2))</f>
        <v>0.14925084838105185</v>
      </c>
      <c r="F41" s="6">
        <f>(SUMIFS('overall city offline'!$J$2:$J$2047,'overall city offline'!$A$2:$A$2047,$A41,'overall city offline'!$B$2:$B$2047,F$3)*SUMIFS('overall city offline'!$C$2:$C$2047,'overall city offline'!$A$2:$A$2047,$A41,'overall city offline'!$B$2:$B$2047,'Food offline outside centre'!F$2))/(SUMIFS('overall city offline'!$J$2:$J$2047,'overall city offline'!$A$2:$A$2047,$A41,'overall city offline'!$B$2:$B$2047,F$2))</f>
        <v>0.23350548068275595</v>
      </c>
      <c r="G41" s="6">
        <f>(SUMIFS('overall city offline'!$J$2:$J$2047,'overall city offline'!$A$2:$A$2047,$A41,'overall city offline'!$B$2:$B$2047,G$3)*SUMIFS('overall city offline'!$C$2:$C$2047,'overall city offline'!$A$2:$A$2047,$A41,'overall city offline'!$B$2:$B$2047,'Food offline outside centre'!G$2))/(SUMIFS('overall city offline'!$J$2:$J$2047,'overall city offline'!$A$2:$A$2047,$A41,'overall city offline'!$B$2:$B$2047,G$2))</f>
        <v>0.35387630388449975</v>
      </c>
      <c r="H41" s="6">
        <f>(SUMIFS('overall city offline'!$J$2:$J$2047,'overall city offline'!$A$2:$A$2047,$A41,'overall city offline'!$B$2:$B$2047,H$3)*SUMIFS('overall city offline'!$C$2:$C$2047,'overall city offline'!$A$2:$A$2047,$A41,'overall city offline'!$B$2:$B$2047,'Food offline outside centre'!H$2))/(SUMIFS('overall city offline'!$J$2:$J$2047,'overall city offline'!$A$2:$A$2047,$A41,'overall city offline'!$B$2:$B$2047,H$2))</f>
        <v>0.79224772318380754</v>
      </c>
      <c r="I41" s="6">
        <f>(SUMIFS('overall city offline'!$J$2:$J$2047,'overall city offline'!$A$2:$A$2047,$A41,'overall city offline'!$B$2:$B$2047,I$3)*SUMIFS('overall city offline'!$C$2:$C$2047,'overall city offline'!$A$2:$A$2047,$A41,'overall city offline'!$B$2:$B$2047,'Food offline outside centre'!I$2))/(SUMIFS('overall city offline'!$J$2:$J$2047,'overall city offline'!$A$2:$A$2047,$A41,'overall city offline'!$B$2:$B$2047,I$2))</f>
        <v>1.0124243758650311</v>
      </c>
      <c r="J41" s="6">
        <f>(SUMIFS('overall city offline'!$J$2:$J$2047,'overall city offline'!$A$2:$A$2047,$A41,'overall city offline'!$B$2:$B$2047,J$3)*SUMIFS('overall city offline'!$C$2:$C$2047,'overall city offline'!$A$2:$A$2047,$A41,'overall city offline'!$B$2:$B$2047,'Food offline outside centre'!J$2))/(SUMIFS('overall city offline'!$J$2:$J$2047,'overall city offline'!$A$2:$A$2047,$A41,'overall city offline'!$B$2:$B$2047,J$2))</f>
        <v>0.8095941407074031</v>
      </c>
      <c r="K41" s="6">
        <f>(SUMIFS('overall city offline'!$J$2:$J$2047,'overall city offline'!$A$2:$A$2047,$A41,'overall city offline'!$B$2:$B$2047,K$3)*SUMIFS('overall city offline'!$C$2:$C$2047,'overall city offline'!$A$2:$A$2047,$A41,'overall city offline'!$B$2:$B$2047,'Food offline outside centre'!K$2))/(SUMIFS('overall city offline'!$J$2:$J$2047,'overall city offline'!$A$2:$A$2047,$A41,'overall city offline'!$B$2:$B$2047,K$2))</f>
        <v>0.77009663697758712</v>
      </c>
      <c r="L41" s="6">
        <f>(SUMIFS('overall city offline'!$J$2:$J$2047,'overall city offline'!$A$2:$A$2047,$A41,'overall city offline'!$B$2:$B$2047,L$3)*SUMIFS('overall city offline'!$C$2:$C$2047,'overall city offline'!$A$2:$A$2047,$A41,'overall city offline'!$B$2:$B$2047,'Food offline outside centre'!L$2))/(SUMIFS('overall city offline'!$J$2:$J$2047,'overall city offline'!$A$2:$A$2047,$A41,'overall city offline'!$B$2:$B$2047,L$2))</f>
        <v>0.56921049440288407</v>
      </c>
      <c r="M41" s="6">
        <f>(SUMIFS('overall city offline'!$J$2:$J$2047,'overall city offline'!$A$2:$A$2047,$A41,'overall city offline'!$B$2:$B$2047,M$3)*SUMIFS('overall city offline'!$C$2:$C$2047,'overall city offline'!$A$2:$A$2047,$A41,'overall city offline'!$B$2:$B$2047,'Food offline outside centre'!M$2))/(SUMIFS('overall city offline'!$J$2:$J$2047,'overall city offline'!$A$2:$A$2047,$A41,'overall city offline'!$B$2:$B$2047,M$2))</f>
        <v>0.49351406177562118</v>
      </c>
      <c r="N41" s="6">
        <f>(SUMIFS('overall city offline'!$J$2:$J$2047,'overall city offline'!$A$2:$A$2047,$A41,'overall city offline'!$B$2:$B$2047,N$3)*SUMIFS('overall city offline'!$C$2:$C$2047,'overall city offline'!$A$2:$A$2047,$A41,'overall city offline'!$B$2:$B$2047,'Food offline outside centre'!N$2))/(SUMIFS('overall city offline'!$J$2:$J$2047,'overall city offline'!$A$2:$A$2047,$A41,'overall city offline'!$B$2:$B$2047,N$2))</f>
        <v>0.40684555087816165</v>
      </c>
      <c r="O41" s="6">
        <f>(SUMIFS('overall city offline'!$J$2:$J$2047,'overall city offline'!$A$2:$A$2047,$A41,'overall city offline'!$B$2:$B$2047,O$3)*SUMIFS('overall city offline'!$C$2:$C$2047,'overall city offline'!$A$2:$A$2047,$A41,'overall city offline'!$B$2:$B$2047,'Food offline outside centre'!O$2))/(SUMIFS('overall city offline'!$J$2:$J$2047,'overall city offline'!$A$2:$A$2047,$A41,'overall city offline'!$B$2:$B$2047,O$2))</f>
        <v>0.39199150711751468</v>
      </c>
      <c r="P41" s="6">
        <f>(SUMIFS('overall city offline'!$J$2:$J$2047,'overall city offline'!$A$2:$A$2047,$A41,'overall city offline'!$B$2:$B$2047,P$3)*SUMIFS('overall city offline'!$C$2:$C$2047,'overall city offline'!$A$2:$A$2047,$A41,'overall city offline'!$B$2:$B$2047,'Food offline outside centre'!P$2))/(SUMIFS('overall city offline'!$J$2:$J$2047,'overall city offline'!$A$2:$A$2047,$A41,'overall city offline'!$B$2:$B$2047,P$2))</f>
        <v>0.48943096245062051</v>
      </c>
      <c r="Q41" s="6">
        <f>(SUMIFS('overall city offline'!$J$2:$J$2047,'overall city offline'!$A$2:$A$2047,$A41,'overall city offline'!$B$2:$B$2047,Q$3)*SUMIFS('overall city offline'!$C$2:$C$2047,'overall city offline'!$A$2:$A$2047,$A41,'overall city offline'!$B$2:$B$2047,'Food offline outside centre'!Q$2))/(SUMIFS('overall city offline'!$J$2:$J$2047,'overall city offline'!$A$2:$A$2047,$A41,'overall city offline'!$B$2:$B$2047,Q$2))</f>
        <v>0.61219694745101572</v>
      </c>
      <c r="R41" s="6">
        <f>(SUMIFS('overall city offline'!$J$2:$J$2047,'overall city offline'!$A$2:$A$2047,$A41,'overall city offline'!$B$2:$B$2047,R$3)*SUMIFS('overall city offline'!$C$2:$C$2047,'overall city offline'!$A$2:$A$2047,$A41,'overall city offline'!$B$2:$B$2047,'Food offline outside centre'!R$2))/(SUMIFS('overall city offline'!$J$2:$J$2047,'overall city offline'!$A$2:$A$2047,$A41,'overall city offline'!$B$2:$B$2047,R$2))</f>
        <v>0.86592158538049691</v>
      </c>
      <c r="S41" s="6">
        <f>(SUMIFS('overall city offline'!$J$2:$J$2047,'overall city offline'!$A$2:$A$2047,$A41,'overall city offline'!$B$2:$B$2047,S$3)*SUMIFS('overall city offline'!$C$2:$C$2047,'overall city offline'!$A$2:$A$2047,$A41,'overall city offline'!$B$2:$B$2047,'Food offline outside centre'!S$2))/(SUMIFS('overall city offline'!$J$2:$J$2047,'overall city offline'!$A$2:$A$2047,$A41,'overall city offline'!$B$2:$B$2047,S$2))</f>
        <v>1.006888620776744</v>
      </c>
      <c r="T41" s="6">
        <f>(SUMIFS('overall city offline'!$J$2:$J$2047,'overall city offline'!$A$2:$A$2047,$A41,'overall city offline'!$B$2:$B$2047,T$3)*SUMIFS('overall city offline'!$C$2:$C$2047,'overall city offline'!$A$2:$A$2047,$A41,'overall city offline'!$B$2:$B$2047,'Food offline outside centre'!T$2))/(SUMIFS('overall city offline'!$J$2:$J$2047,'overall city offline'!$A$2:$A$2047,$A41,'overall city offline'!$B$2:$B$2047,T$2))</f>
        <v>1.1385306872405152</v>
      </c>
      <c r="U41" s="6">
        <f>(SUMIFS('overall city offline'!$J$2:$J$2047,'overall city offline'!$A$2:$A$2047,$A41,'overall city offline'!$B$2:$B$2047,U$3)*SUMIFS('overall city offline'!$C$2:$C$2047,'overall city offline'!$A$2:$A$2047,$A41,'overall city offline'!$B$2:$B$2047,'Food offline outside centre'!U$2))/(SUMIFS('overall city offline'!$J$2:$J$2047,'overall city offline'!$A$2:$A$2047,$A41,'overall city offline'!$B$2:$B$2047,U$2))</f>
        <v>1.2611421336254462</v>
      </c>
      <c r="V41" s="6">
        <f>(SUMIFS('overall city offline'!$J$2:$J$2047,'overall city offline'!$A$2:$A$2047,$A41,'overall city offline'!$B$2:$B$2047,V$3)*SUMIFS('overall city offline'!$C$2:$C$2047,'overall city offline'!$A$2:$A$2047,$A41,'overall city offline'!$B$2:$B$2047,'Food offline outside centre'!V$2))/(SUMIFS('overall city offline'!$J$2:$J$2047,'overall city offline'!$A$2:$A$2047,$A41,'overall city offline'!$B$2:$B$2047,V$2))</f>
        <v>1.193452139128248</v>
      </c>
    </row>
    <row r="42" spans="1:63" x14ac:dyDescent="0.25">
      <c r="A42" s="5" t="s">
        <v>45</v>
      </c>
      <c r="B42" s="6">
        <f>(SUMIFS('overall city offline'!$J$2:$J$2047,'overall city offline'!$A$2:$A$2047,$A42,'overall city offline'!$B$2:$B$2047,B$3)*SUMIFS('overall city offline'!$C$2:$C$2047,'overall city offline'!$A$2:$A$2047,$A42,'overall city offline'!$B$2:$B$2047,B$3))/(SUMIFS('overall city offline'!$J$2:$J$2047,'overall city offline'!$A$2:$A$2047,$A42,'overall city offline'!$B$2:$B$2047,B$2))</f>
        <v>1.0147616553797665</v>
      </c>
      <c r="C42" s="6">
        <f>(SUMIFS('overall city offline'!$J$2:$J$2047,'overall city offline'!$A$2:$A$2047,$A42,'overall city offline'!$B$2:$B$2047,C$3)*SUMIFS('overall city offline'!$C$2:$C$2047,'overall city offline'!$A$2:$A$2047,$A42,'overall city offline'!$B$2:$B$2047,'Food offline outside centre'!C$2))/(SUMIFS('overall city offline'!$J$2:$J$2047,'overall city offline'!$A$2:$A$2047,$A42,'overall city offline'!$B$2:$B$2047,C$2))</f>
        <v>0.89521201137056572</v>
      </c>
      <c r="D42" s="6">
        <f>(SUMIFS('overall city offline'!$J$2:$J$2047,'overall city offline'!$A$2:$A$2047,$A42,'overall city offline'!$B$2:$B$2047,D$3)*SUMIFS('overall city offline'!$C$2:$C$2047,'overall city offline'!$A$2:$A$2047,$A42,'overall city offline'!$B$2:$B$2047,'Food offline outside centre'!D$2))/(SUMIFS('overall city offline'!$J$2:$J$2047,'overall city offline'!$A$2:$A$2047,$A42,'overall city offline'!$B$2:$B$2047,D$2))</f>
        <v>0.7531190114578713</v>
      </c>
      <c r="E42" s="6">
        <f>(SUMIFS('overall city offline'!$J$2:$J$2047,'overall city offline'!$A$2:$A$2047,$A42,'overall city offline'!$B$2:$B$2047,E$3)*SUMIFS('overall city offline'!$C$2:$C$2047,'overall city offline'!$A$2:$A$2047,$A42,'overall city offline'!$B$2:$B$2047,'Food offline outside centre'!E$2))/(SUMIFS('overall city offline'!$J$2:$J$2047,'overall city offline'!$A$2:$A$2047,$A42,'overall city offline'!$B$2:$B$2047,E$2))</f>
        <v>0.10611606385350279</v>
      </c>
      <c r="F42" s="6">
        <f>(SUMIFS('overall city offline'!$J$2:$J$2047,'overall city offline'!$A$2:$A$2047,$A42,'overall city offline'!$B$2:$B$2047,F$3)*SUMIFS('overall city offline'!$C$2:$C$2047,'overall city offline'!$A$2:$A$2047,$A42,'overall city offline'!$B$2:$B$2047,'Food offline outside centre'!F$2))/(SUMIFS('overall city offline'!$J$2:$J$2047,'overall city offline'!$A$2:$A$2047,$A42,'overall city offline'!$B$2:$B$2047,F$2))</f>
        <v>0.22259475719353705</v>
      </c>
      <c r="G42" s="6">
        <f>(SUMIFS('overall city offline'!$J$2:$J$2047,'overall city offline'!$A$2:$A$2047,$A42,'overall city offline'!$B$2:$B$2047,G$3)*SUMIFS('overall city offline'!$C$2:$C$2047,'overall city offline'!$A$2:$A$2047,$A42,'overall city offline'!$B$2:$B$2047,'Food offline outside centre'!G$2))/(SUMIFS('overall city offline'!$J$2:$J$2047,'overall city offline'!$A$2:$A$2047,$A42,'overall city offline'!$B$2:$B$2047,G$2))</f>
        <v>0.44475764159919429</v>
      </c>
      <c r="H42" s="6">
        <f>(SUMIFS('overall city offline'!$J$2:$J$2047,'overall city offline'!$A$2:$A$2047,$A42,'overall city offline'!$B$2:$B$2047,H$3)*SUMIFS('overall city offline'!$C$2:$C$2047,'overall city offline'!$A$2:$A$2047,$A42,'overall city offline'!$B$2:$B$2047,'Food offline outside centre'!H$2))/(SUMIFS('overall city offline'!$J$2:$J$2047,'overall city offline'!$A$2:$A$2047,$A42,'overall city offline'!$B$2:$B$2047,H$2))</f>
        <v>0.63531466176592788</v>
      </c>
      <c r="I42" s="6">
        <f>(SUMIFS('overall city offline'!$J$2:$J$2047,'overall city offline'!$A$2:$A$2047,$A42,'overall city offline'!$B$2:$B$2047,I$3)*SUMIFS('overall city offline'!$C$2:$C$2047,'overall city offline'!$A$2:$A$2047,$A42,'overall city offline'!$B$2:$B$2047,'Food offline outside centre'!I$2))/(SUMIFS('overall city offline'!$J$2:$J$2047,'overall city offline'!$A$2:$A$2047,$A42,'overall city offline'!$B$2:$B$2047,I$2))</f>
        <v>0.90795484471514853</v>
      </c>
      <c r="J42" s="6">
        <f>(SUMIFS('overall city offline'!$J$2:$J$2047,'overall city offline'!$A$2:$A$2047,$A42,'overall city offline'!$B$2:$B$2047,J$3)*SUMIFS('overall city offline'!$C$2:$C$2047,'overall city offline'!$A$2:$A$2047,$A42,'overall city offline'!$B$2:$B$2047,'Food offline outside centre'!J$2))/(SUMIFS('overall city offline'!$J$2:$J$2047,'overall city offline'!$A$2:$A$2047,$A42,'overall city offline'!$B$2:$B$2047,J$2))</f>
        <v>0.82704322069872305</v>
      </c>
      <c r="K42" s="6">
        <f>(SUMIFS('overall city offline'!$J$2:$J$2047,'overall city offline'!$A$2:$A$2047,$A42,'overall city offline'!$B$2:$B$2047,K$3)*SUMIFS('overall city offline'!$C$2:$C$2047,'overall city offline'!$A$2:$A$2047,$A42,'overall city offline'!$B$2:$B$2047,'Food offline outside centre'!K$2))/(SUMIFS('overall city offline'!$J$2:$J$2047,'overall city offline'!$A$2:$A$2047,$A42,'overall city offline'!$B$2:$B$2047,K$2))</f>
        <v>0.76339870790701159</v>
      </c>
      <c r="L42" s="6">
        <f>(SUMIFS('overall city offline'!$J$2:$J$2047,'overall city offline'!$A$2:$A$2047,$A42,'overall city offline'!$B$2:$B$2047,L$3)*SUMIFS('overall city offline'!$C$2:$C$2047,'overall city offline'!$A$2:$A$2047,$A42,'overall city offline'!$B$2:$B$2047,'Food offline outside centre'!L$2))/(SUMIFS('overall city offline'!$J$2:$J$2047,'overall city offline'!$A$2:$A$2047,$A42,'overall city offline'!$B$2:$B$2047,L$2))</f>
        <v>0.8055886171304647</v>
      </c>
      <c r="M42" s="6">
        <f>(SUMIFS('overall city offline'!$J$2:$J$2047,'overall city offline'!$A$2:$A$2047,$A42,'overall city offline'!$B$2:$B$2047,M$3)*SUMIFS('overall city offline'!$C$2:$C$2047,'overall city offline'!$A$2:$A$2047,$A42,'overall city offline'!$B$2:$B$2047,'Food offline outside centre'!M$2))/(SUMIFS('overall city offline'!$J$2:$J$2047,'overall city offline'!$A$2:$A$2047,$A42,'overall city offline'!$B$2:$B$2047,M$2))</f>
        <v>0.69923671062695159</v>
      </c>
      <c r="N42" s="6">
        <f>(SUMIFS('overall city offline'!$J$2:$J$2047,'overall city offline'!$A$2:$A$2047,$A42,'overall city offline'!$B$2:$B$2047,N$3)*SUMIFS('overall city offline'!$C$2:$C$2047,'overall city offline'!$A$2:$A$2047,$A42,'overall city offline'!$B$2:$B$2047,'Food offline outside centre'!N$2))/(SUMIFS('overall city offline'!$J$2:$J$2047,'overall city offline'!$A$2:$A$2047,$A42,'overall city offline'!$B$2:$B$2047,N$2))</f>
        <v>0.56373966386120467</v>
      </c>
      <c r="O42" s="6">
        <f>(SUMIFS('overall city offline'!$J$2:$J$2047,'overall city offline'!$A$2:$A$2047,$A42,'overall city offline'!$B$2:$B$2047,O$3)*SUMIFS('overall city offline'!$C$2:$C$2047,'overall city offline'!$A$2:$A$2047,$A42,'overall city offline'!$B$2:$B$2047,'Food offline outside centre'!O$2))/(SUMIFS('overall city offline'!$J$2:$J$2047,'overall city offline'!$A$2:$A$2047,$A42,'overall city offline'!$B$2:$B$2047,O$2))</f>
        <v>0.50887527469733307</v>
      </c>
      <c r="P42" s="6">
        <f>(SUMIFS('overall city offline'!$J$2:$J$2047,'overall city offline'!$A$2:$A$2047,$A42,'overall city offline'!$B$2:$B$2047,P$3)*SUMIFS('overall city offline'!$C$2:$C$2047,'overall city offline'!$A$2:$A$2047,$A42,'overall city offline'!$B$2:$B$2047,'Food offline outside centre'!P$2))/(SUMIFS('overall city offline'!$J$2:$J$2047,'overall city offline'!$A$2:$A$2047,$A42,'overall city offline'!$B$2:$B$2047,P$2))</f>
        <v>0.58772160199474643</v>
      </c>
      <c r="Q42" s="6">
        <f>(SUMIFS('overall city offline'!$J$2:$J$2047,'overall city offline'!$A$2:$A$2047,$A42,'overall city offline'!$B$2:$B$2047,Q$3)*SUMIFS('overall city offline'!$C$2:$C$2047,'overall city offline'!$A$2:$A$2047,$A42,'overall city offline'!$B$2:$B$2047,'Food offline outside centre'!Q$2))/(SUMIFS('overall city offline'!$J$2:$J$2047,'overall city offline'!$A$2:$A$2047,$A42,'overall city offline'!$B$2:$B$2047,Q$2))</f>
        <v>0.58846143874306489</v>
      </c>
      <c r="R42" s="6">
        <f>(SUMIFS('overall city offline'!$J$2:$J$2047,'overall city offline'!$A$2:$A$2047,$A42,'overall city offline'!$B$2:$B$2047,R$3)*SUMIFS('overall city offline'!$C$2:$C$2047,'overall city offline'!$A$2:$A$2047,$A42,'overall city offline'!$B$2:$B$2047,'Food offline outside centre'!R$2))/(SUMIFS('overall city offline'!$J$2:$J$2047,'overall city offline'!$A$2:$A$2047,$A42,'overall city offline'!$B$2:$B$2047,R$2))</f>
        <v>0.84773205050672062</v>
      </c>
      <c r="S42" s="6">
        <f>(SUMIFS('overall city offline'!$J$2:$J$2047,'overall city offline'!$A$2:$A$2047,$A42,'overall city offline'!$B$2:$B$2047,S$3)*SUMIFS('overall city offline'!$C$2:$C$2047,'overall city offline'!$A$2:$A$2047,$A42,'overall city offline'!$B$2:$B$2047,'Food offline outside centre'!S$2))/(SUMIFS('overall city offline'!$J$2:$J$2047,'overall city offline'!$A$2:$A$2047,$A42,'overall city offline'!$B$2:$B$2047,S$2))</f>
        <v>0.92908930650057009</v>
      </c>
      <c r="T42" s="6">
        <f>(SUMIFS('overall city offline'!$J$2:$J$2047,'overall city offline'!$A$2:$A$2047,$A42,'overall city offline'!$B$2:$B$2047,T$3)*SUMIFS('overall city offline'!$C$2:$C$2047,'overall city offline'!$A$2:$A$2047,$A42,'overall city offline'!$B$2:$B$2047,'Food offline outside centre'!T$2))/(SUMIFS('overall city offline'!$J$2:$J$2047,'overall city offline'!$A$2:$A$2047,$A42,'overall city offline'!$B$2:$B$2047,T$2))</f>
        <v>1.010602355938909</v>
      </c>
      <c r="U42" s="6">
        <f>(SUMIFS('overall city offline'!$J$2:$J$2047,'overall city offline'!$A$2:$A$2047,$A42,'overall city offline'!$B$2:$B$2047,U$3)*SUMIFS('overall city offline'!$C$2:$C$2047,'overall city offline'!$A$2:$A$2047,$A42,'overall city offline'!$B$2:$B$2047,'Food offline outside centre'!U$2))/(SUMIFS('overall city offline'!$J$2:$J$2047,'overall city offline'!$A$2:$A$2047,$A42,'overall city offline'!$B$2:$B$2047,U$2))</f>
        <v>1.0828105949637989</v>
      </c>
      <c r="V42" s="6">
        <f>(SUMIFS('overall city offline'!$J$2:$J$2047,'overall city offline'!$A$2:$A$2047,$A42,'overall city offline'!$B$2:$B$2047,V$3)*SUMIFS('overall city offline'!$C$2:$C$2047,'overall city offline'!$A$2:$A$2047,$A42,'overall city offline'!$B$2:$B$2047,'Food offline outside centre'!V$2))/(SUMIFS('overall city offline'!$J$2:$J$2047,'overall city offline'!$A$2:$A$2047,$A42,'overall city offline'!$B$2:$B$2047,V$2))</f>
        <v>1.0856998990530238</v>
      </c>
    </row>
    <row r="43" spans="1:63" x14ac:dyDescent="0.25">
      <c r="A43" s="5" t="s">
        <v>46</v>
      </c>
      <c r="B43" s="6">
        <f>(SUMIFS('overall city offline'!$J$2:$J$2047,'overall city offline'!$A$2:$A$2047,$A43,'overall city offline'!$B$2:$B$2047,B$3)*SUMIFS('overall city offline'!$C$2:$C$2047,'overall city offline'!$A$2:$A$2047,$A43,'overall city offline'!$B$2:$B$2047,B$3))/(SUMIFS('overall city offline'!$J$2:$J$2047,'overall city offline'!$A$2:$A$2047,$A43,'overall city offline'!$B$2:$B$2047,B$2))</f>
        <v>0.95041243295988431</v>
      </c>
      <c r="C43" s="6">
        <f>(SUMIFS('overall city offline'!$J$2:$J$2047,'overall city offline'!$A$2:$A$2047,$A43,'overall city offline'!$B$2:$B$2047,C$3)*SUMIFS('overall city offline'!$C$2:$C$2047,'overall city offline'!$A$2:$A$2047,$A43,'overall city offline'!$B$2:$B$2047,'Food offline outside centre'!C$2))/(SUMIFS('overall city offline'!$J$2:$J$2047,'overall city offline'!$A$2:$A$2047,$A43,'overall city offline'!$B$2:$B$2047,C$2))</f>
        <v>0.90890154691317038</v>
      </c>
      <c r="D43" s="6">
        <f>(SUMIFS('overall city offline'!$J$2:$J$2047,'overall city offline'!$A$2:$A$2047,$A43,'overall city offline'!$B$2:$B$2047,D$3)*SUMIFS('overall city offline'!$C$2:$C$2047,'overall city offline'!$A$2:$A$2047,$A43,'overall city offline'!$B$2:$B$2047,'Food offline outside centre'!D$2))/(SUMIFS('overall city offline'!$J$2:$J$2047,'overall city offline'!$A$2:$A$2047,$A43,'overall city offline'!$B$2:$B$2047,D$2))</f>
        <v>0.70004220465438993</v>
      </c>
      <c r="E43" s="6">
        <f>(SUMIFS('overall city offline'!$J$2:$J$2047,'overall city offline'!$A$2:$A$2047,$A43,'overall city offline'!$B$2:$B$2047,E$3)*SUMIFS('overall city offline'!$C$2:$C$2047,'overall city offline'!$A$2:$A$2047,$A43,'overall city offline'!$B$2:$B$2047,'Food offline outside centre'!E$2))/(SUMIFS('overall city offline'!$J$2:$J$2047,'overall city offline'!$A$2:$A$2047,$A43,'overall city offline'!$B$2:$B$2047,E$2))</f>
        <v>0.11077979346830422</v>
      </c>
      <c r="F43" s="6">
        <f>(SUMIFS('overall city offline'!$J$2:$J$2047,'overall city offline'!$A$2:$A$2047,$A43,'overall city offline'!$B$2:$B$2047,F$3)*SUMIFS('overall city offline'!$C$2:$C$2047,'overall city offline'!$A$2:$A$2047,$A43,'overall city offline'!$B$2:$B$2047,'Food offline outside centre'!F$2))/(SUMIFS('overall city offline'!$J$2:$J$2047,'overall city offline'!$A$2:$A$2047,$A43,'overall city offline'!$B$2:$B$2047,F$2))</f>
        <v>0.2005798348099381</v>
      </c>
      <c r="G43" s="6">
        <f>(SUMIFS('overall city offline'!$J$2:$J$2047,'overall city offline'!$A$2:$A$2047,$A43,'overall city offline'!$B$2:$B$2047,G$3)*SUMIFS('overall city offline'!$C$2:$C$2047,'overall city offline'!$A$2:$A$2047,$A43,'overall city offline'!$B$2:$B$2047,'Food offline outside centre'!G$2))/(SUMIFS('overall city offline'!$J$2:$J$2047,'overall city offline'!$A$2:$A$2047,$A43,'overall city offline'!$B$2:$B$2047,G$2))</f>
        <v>0.33054284844185822</v>
      </c>
      <c r="H43" s="6">
        <f>(SUMIFS('overall city offline'!$J$2:$J$2047,'overall city offline'!$A$2:$A$2047,$A43,'overall city offline'!$B$2:$B$2047,H$3)*SUMIFS('overall city offline'!$C$2:$C$2047,'overall city offline'!$A$2:$A$2047,$A43,'overall city offline'!$B$2:$B$2047,'Food offline outside centre'!H$2))/(SUMIFS('overall city offline'!$J$2:$J$2047,'overall city offline'!$A$2:$A$2047,$A43,'overall city offline'!$B$2:$B$2047,H$2))</f>
        <v>0.69942719052377644</v>
      </c>
      <c r="I43" s="6">
        <f>(SUMIFS('overall city offline'!$J$2:$J$2047,'overall city offline'!$A$2:$A$2047,$A43,'overall city offline'!$B$2:$B$2047,I$3)*SUMIFS('overall city offline'!$C$2:$C$2047,'overall city offline'!$A$2:$A$2047,$A43,'overall city offline'!$B$2:$B$2047,'Food offline outside centre'!I$2))/(SUMIFS('overall city offline'!$J$2:$J$2047,'overall city offline'!$A$2:$A$2047,$A43,'overall city offline'!$B$2:$B$2047,I$2))</f>
        <v>0.8343905313262252</v>
      </c>
      <c r="J43" s="6">
        <f>(SUMIFS('overall city offline'!$J$2:$J$2047,'overall city offline'!$A$2:$A$2047,$A43,'overall city offline'!$B$2:$B$2047,J$3)*SUMIFS('overall city offline'!$C$2:$C$2047,'overall city offline'!$A$2:$A$2047,$A43,'overall city offline'!$B$2:$B$2047,'Food offline outside centre'!J$2))/(SUMIFS('overall city offline'!$J$2:$J$2047,'overall city offline'!$A$2:$A$2047,$A43,'overall city offline'!$B$2:$B$2047,J$2))</f>
        <v>0.81460023651143476</v>
      </c>
      <c r="K43" s="6">
        <f>(SUMIFS('overall city offline'!$J$2:$J$2047,'overall city offline'!$A$2:$A$2047,$A43,'overall city offline'!$B$2:$B$2047,K$3)*SUMIFS('overall city offline'!$C$2:$C$2047,'overall city offline'!$A$2:$A$2047,$A43,'overall city offline'!$B$2:$B$2047,'Food offline outside centre'!K$2))/(SUMIFS('overall city offline'!$J$2:$J$2047,'overall city offline'!$A$2:$A$2047,$A43,'overall city offline'!$B$2:$B$2047,K$2))</f>
        <v>0.81928074390375594</v>
      </c>
      <c r="L43" s="6">
        <f>(SUMIFS('overall city offline'!$J$2:$J$2047,'overall city offline'!$A$2:$A$2047,$A43,'overall city offline'!$B$2:$B$2047,L$3)*SUMIFS('overall city offline'!$C$2:$C$2047,'overall city offline'!$A$2:$A$2047,$A43,'overall city offline'!$B$2:$B$2047,'Food offline outside centre'!L$2))/(SUMIFS('overall city offline'!$J$2:$J$2047,'overall city offline'!$A$2:$A$2047,$A43,'overall city offline'!$B$2:$B$2047,L$2))</f>
        <v>0.57136630621104112</v>
      </c>
      <c r="M43" s="6">
        <f>(SUMIFS('overall city offline'!$J$2:$J$2047,'overall city offline'!$A$2:$A$2047,$A43,'overall city offline'!$B$2:$B$2047,M$3)*SUMIFS('overall city offline'!$C$2:$C$2047,'overall city offline'!$A$2:$A$2047,$A43,'overall city offline'!$B$2:$B$2047,'Food offline outside centre'!M$2))/(SUMIFS('overall city offline'!$J$2:$J$2047,'overall city offline'!$A$2:$A$2047,$A43,'overall city offline'!$B$2:$B$2047,M$2))</f>
        <v>0.68702530193563216</v>
      </c>
      <c r="N43" s="6">
        <f>(SUMIFS('overall city offline'!$J$2:$J$2047,'overall city offline'!$A$2:$A$2047,$A43,'overall city offline'!$B$2:$B$2047,N$3)*SUMIFS('overall city offline'!$C$2:$C$2047,'overall city offline'!$A$2:$A$2047,$A43,'overall city offline'!$B$2:$B$2047,'Food offline outside centre'!N$2))/(SUMIFS('overall city offline'!$J$2:$J$2047,'overall city offline'!$A$2:$A$2047,$A43,'overall city offline'!$B$2:$B$2047,N$2))</f>
        <v>0.44367490618189764</v>
      </c>
      <c r="O43" s="6">
        <f>(SUMIFS('overall city offline'!$J$2:$J$2047,'overall city offline'!$A$2:$A$2047,$A43,'overall city offline'!$B$2:$B$2047,O$3)*SUMIFS('overall city offline'!$C$2:$C$2047,'overall city offline'!$A$2:$A$2047,$A43,'overall city offline'!$B$2:$B$2047,'Food offline outside centre'!O$2))/(SUMIFS('overall city offline'!$J$2:$J$2047,'overall city offline'!$A$2:$A$2047,$A43,'overall city offline'!$B$2:$B$2047,O$2))</f>
        <v>0.42165950833221683</v>
      </c>
      <c r="P43" s="6">
        <f>(SUMIFS('overall city offline'!$J$2:$J$2047,'overall city offline'!$A$2:$A$2047,$A43,'overall city offline'!$B$2:$B$2047,P$3)*SUMIFS('overall city offline'!$C$2:$C$2047,'overall city offline'!$A$2:$A$2047,$A43,'overall city offline'!$B$2:$B$2047,'Food offline outside centre'!P$2))/(SUMIFS('overall city offline'!$J$2:$J$2047,'overall city offline'!$A$2:$A$2047,$A43,'overall city offline'!$B$2:$B$2047,P$2))</f>
        <v>0.48053982539744117</v>
      </c>
      <c r="Q43" s="6">
        <f>(SUMIFS('overall city offline'!$J$2:$J$2047,'overall city offline'!$A$2:$A$2047,$A43,'overall city offline'!$B$2:$B$2047,Q$3)*SUMIFS('overall city offline'!$C$2:$C$2047,'overall city offline'!$A$2:$A$2047,$A43,'overall city offline'!$B$2:$B$2047,'Food offline outside centre'!Q$2))/(SUMIFS('overall city offline'!$J$2:$J$2047,'overall city offline'!$A$2:$A$2047,$A43,'overall city offline'!$B$2:$B$2047,Q$2))</f>
        <v>0.53571546679513637</v>
      </c>
      <c r="R43" s="6">
        <f>(SUMIFS('overall city offline'!$J$2:$J$2047,'overall city offline'!$A$2:$A$2047,$A43,'overall city offline'!$B$2:$B$2047,R$3)*SUMIFS('overall city offline'!$C$2:$C$2047,'overall city offline'!$A$2:$A$2047,$A43,'overall city offline'!$B$2:$B$2047,'Food offline outside centre'!R$2))/(SUMIFS('overall city offline'!$J$2:$J$2047,'overall city offline'!$A$2:$A$2047,$A43,'overall city offline'!$B$2:$B$2047,R$2))</f>
        <v>0.7313067944440429</v>
      </c>
      <c r="S43" s="6">
        <f>(SUMIFS('overall city offline'!$J$2:$J$2047,'overall city offline'!$A$2:$A$2047,$A43,'overall city offline'!$B$2:$B$2047,S$3)*SUMIFS('overall city offline'!$C$2:$C$2047,'overall city offline'!$A$2:$A$2047,$A43,'overall city offline'!$B$2:$B$2047,'Food offline outside centre'!S$2))/(SUMIFS('overall city offline'!$J$2:$J$2047,'overall city offline'!$A$2:$A$2047,$A43,'overall city offline'!$B$2:$B$2047,S$2))</f>
        <v>0.85124215997014752</v>
      </c>
      <c r="T43" s="6">
        <f>(SUMIFS('overall city offline'!$J$2:$J$2047,'overall city offline'!$A$2:$A$2047,$A43,'overall city offline'!$B$2:$B$2047,T$3)*SUMIFS('overall city offline'!$C$2:$C$2047,'overall city offline'!$A$2:$A$2047,$A43,'overall city offline'!$B$2:$B$2047,'Food offline outside centre'!T$2))/(SUMIFS('overall city offline'!$J$2:$J$2047,'overall city offline'!$A$2:$A$2047,$A43,'overall city offline'!$B$2:$B$2047,T$2))</f>
        <v>1.03913971082752</v>
      </c>
      <c r="U43" s="6">
        <f>(SUMIFS('overall city offline'!$J$2:$J$2047,'overall city offline'!$A$2:$A$2047,$A43,'overall city offline'!$B$2:$B$2047,U$3)*SUMIFS('overall city offline'!$C$2:$C$2047,'overall city offline'!$A$2:$A$2047,$A43,'overall city offline'!$B$2:$B$2047,'Food offline outside centre'!U$2))/(SUMIFS('overall city offline'!$J$2:$J$2047,'overall city offline'!$A$2:$A$2047,$A43,'overall city offline'!$B$2:$B$2047,U$2))</f>
        <v>1.0615940406651936</v>
      </c>
      <c r="V43" s="6">
        <f>(SUMIFS('overall city offline'!$J$2:$J$2047,'overall city offline'!$A$2:$A$2047,$A43,'overall city offline'!$B$2:$B$2047,V$3)*SUMIFS('overall city offline'!$C$2:$C$2047,'overall city offline'!$A$2:$A$2047,$A43,'overall city offline'!$B$2:$B$2047,'Food offline outside centre'!V$2))/(SUMIFS('overall city offline'!$J$2:$J$2047,'overall city offline'!$A$2:$A$2047,$A43,'overall city offline'!$B$2:$B$2047,V$2))</f>
        <v>1.0366448645263004</v>
      </c>
    </row>
    <row r="44" spans="1:63" x14ac:dyDescent="0.25">
      <c r="A44" s="5" t="s">
        <v>47</v>
      </c>
      <c r="B44" s="6">
        <f>(SUMIFS('overall city offline'!$J$2:$J$2047,'overall city offline'!$A$2:$A$2047,$A44,'overall city offline'!$B$2:$B$2047,B$3)*SUMIFS('overall city offline'!$C$2:$C$2047,'overall city offline'!$A$2:$A$2047,$A44,'overall city offline'!$B$2:$B$2047,B$3))/(SUMIFS('overall city offline'!$J$2:$J$2047,'overall city offline'!$A$2:$A$2047,$A44,'overall city offline'!$B$2:$B$2047,B$2))</f>
        <v>0.98401329441944352</v>
      </c>
      <c r="C44" s="6">
        <f>(SUMIFS('overall city offline'!$J$2:$J$2047,'overall city offline'!$A$2:$A$2047,$A44,'overall city offline'!$B$2:$B$2047,C$3)*SUMIFS('overall city offline'!$C$2:$C$2047,'overall city offline'!$A$2:$A$2047,$A44,'overall city offline'!$B$2:$B$2047,'Food offline outside centre'!C$2))/(SUMIFS('overall city offline'!$J$2:$J$2047,'overall city offline'!$A$2:$A$2047,$A44,'overall city offline'!$B$2:$B$2047,C$2))</f>
        <v>0.91904556448408414</v>
      </c>
      <c r="D44" s="6">
        <f>(SUMIFS('overall city offline'!$J$2:$J$2047,'overall city offline'!$A$2:$A$2047,$A44,'overall city offline'!$B$2:$B$2047,D$3)*SUMIFS('overall city offline'!$C$2:$C$2047,'overall city offline'!$A$2:$A$2047,$A44,'overall city offline'!$B$2:$B$2047,'Food offline outside centre'!D$2))/(SUMIFS('overall city offline'!$J$2:$J$2047,'overall city offline'!$A$2:$A$2047,$A44,'overall city offline'!$B$2:$B$2047,D$2))</f>
        <v>0.72064687018581264</v>
      </c>
      <c r="E44" s="6">
        <f>(SUMIFS('overall city offline'!$J$2:$J$2047,'overall city offline'!$A$2:$A$2047,$A44,'overall city offline'!$B$2:$B$2047,E$3)*SUMIFS('overall city offline'!$C$2:$C$2047,'overall city offline'!$A$2:$A$2047,$A44,'overall city offline'!$B$2:$B$2047,'Food offline outside centre'!E$2))/(SUMIFS('overall city offline'!$J$2:$J$2047,'overall city offline'!$A$2:$A$2047,$A44,'overall city offline'!$B$2:$B$2047,E$2))</f>
        <v>0.12393207146313748</v>
      </c>
      <c r="F44" s="6">
        <f>(SUMIFS('overall city offline'!$J$2:$J$2047,'overall city offline'!$A$2:$A$2047,$A44,'overall city offline'!$B$2:$B$2047,F$3)*SUMIFS('overall city offline'!$C$2:$C$2047,'overall city offline'!$A$2:$A$2047,$A44,'overall city offline'!$B$2:$B$2047,'Food offline outside centre'!F$2))/(SUMIFS('overall city offline'!$J$2:$J$2047,'overall city offline'!$A$2:$A$2047,$A44,'overall city offline'!$B$2:$B$2047,F$2))</f>
        <v>0.20930671084082098</v>
      </c>
      <c r="G44" s="6">
        <f>(SUMIFS('overall city offline'!$J$2:$J$2047,'overall city offline'!$A$2:$A$2047,$A44,'overall city offline'!$B$2:$B$2047,G$3)*SUMIFS('overall city offline'!$C$2:$C$2047,'overall city offline'!$A$2:$A$2047,$A44,'overall city offline'!$B$2:$B$2047,'Food offline outside centre'!G$2))/(SUMIFS('overall city offline'!$J$2:$J$2047,'overall city offline'!$A$2:$A$2047,$A44,'overall city offline'!$B$2:$B$2047,G$2))</f>
        <v>0.34542234818235612</v>
      </c>
      <c r="H44" s="6">
        <f>(SUMIFS('overall city offline'!$J$2:$J$2047,'overall city offline'!$A$2:$A$2047,$A44,'overall city offline'!$B$2:$B$2047,H$3)*SUMIFS('overall city offline'!$C$2:$C$2047,'overall city offline'!$A$2:$A$2047,$A44,'overall city offline'!$B$2:$B$2047,'Food offline outside centre'!H$2))/(SUMIFS('overall city offline'!$J$2:$J$2047,'overall city offline'!$A$2:$A$2047,$A44,'overall city offline'!$B$2:$B$2047,H$2))</f>
        <v>0.76761288282575246</v>
      </c>
      <c r="I44" s="6">
        <f>(SUMIFS('overall city offline'!$J$2:$J$2047,'overall city offline'!$A$2:$A$2047,$A44,'overall city offline'!$B$2:$B$2047,I$3)*SUMIFS('overall city offline'!$C$2:$C$2047,'overall city offline'!$A$2:$A$2047,$A44,'overall city offline'!$B$2:$B$2047,'Food offline outside centre'!I$2))/(SUMIFS('overall city offline'!$J$2:$J$2047,'overall city offline'!$A$2:$A$2047,$A44,'overall city offline'!$B$2:$B$2047,I$2))</f>
        <v>1.0838229682726255</v>
      </c>
      <c r="J44" s="6">
        <f>(SUMIFS('overall city offline'!$J$2:$J$2047,'overall city offline'!$A$2:$A$2047,$A44,'overall city offline'!$B$2:$B$2047,J$3)*SUMIFS('overall city offline'!$C$2:$C$2047,'overall city offline'!$A$2:$A$2047,$A44,'overall city offline'!$B$2:$B$2047,'Food offline outside centre'!J$2))/(SUMIFS('overall city offline'!$J$2:$J$2047,'overall city offline'!$A$2:$A$2047,$A44,'overall city offline'!$B$2:$B$2047,J$2))</f>
        <v>0.95220650003101381</v>
      </c>
      <c r="K44" s="6">
        <f>(SUMIFS('overall city offline'!$J$2:$J$2047,'overall city offline'!$A$2:$A$2047,$A44,'overall city offline'!$B$2:$B$2047,K$3)*SUMIFS('overall city offline'!$C$2:$C$2047,'overall city offline'!$A$2:$A$2047,$A44,'overall city offline'!$B$2:$B$2047,'Food offline outside centre'!K$2))/(SUMIFS('overall city offline'!$J$2:$J$2047,'overall city offline'!$A$2:$A$2047,$A44,'overall city offline'!$B$2:$B$2047,K$2))</f>
        <v>0.98969658638961511</v>
      </c>
      <c r="L44" s="6">
        <f>(SUMIFS('overall city offline'!$J$2:$J$2047,'overall city offline'!$A$2:$A$2047,$A44,'overall city offline'!$B$2:$B$2047,L$3)*SUMIFS('overall city offline'!$C$2:$C$2047,'overall city offline'!$A$2:$A$2047,$A44,'overall city offline'!$B$2:$B$2047,'Food offline outside centre'!L$2))/(SUMIFS('overall city offline'!$J$2:$J$2047,'overall city offline'!$A$2:$A$2047,$A44,'overall city offline'!$B$2:$B$2047,L$2))</f>
        <v>0.55845184146466675</v>
      </c>
      <c r="M44" s="6">
        <f>(SUMIFS('overall city offline'!$J$2:$J$2047,'overall city offline'!$A$2:$A$2047,$A44,'overall city offline'!$B$2:$B$2047,M$3)*SUMIFS('overall city offline'!$C$2:$C$2047,'overall city offline'!$A$2:$A$2047,$A44,'overall city offline'!$B$2:$B$2047,'Food offline outside centre'!M$2))/(SUMIFS('overall city offline'!$J$2:$J$2047,'overall city offline'!$A$2:$A$2047,$A44,'overall city offline'!$B$2:$B$2047,M$2))</f>
        <v>0.80759461948429334</v>
      </c>
      <c r="N44" s="6">
        <f>(SUMIFS('overall city offline'!$J$2:$J$2047,'overall city offline'!$A$2:$A$2047,$A44,'overall city offline'!$B$2:$B$2047,N$3)*SUMIFS('overall city offline'!$C$2:$C$2047,'overall city offline'!$A$2:$A$2047,$A44,'overall city offline'!$B$2:$B$2047,'Food offline outside centre'!N$2))/(SUMIFS('overall city offline'!$J$2:$J$2047,'overall city offline'!$A$2:$A$2047,$A44,'overall city offline'!$B$2:$B$2047,N$2))</f>
        <v>0.41146044236688079</v>
      </c>
      <c r="O44" s="6">
        <f>(SUMIFS('overall city offline'!$J$2:$J$2047,'overall city offline'!$A$2:$A$2047,$A44,'overall city offline'!$B$2:$B$2047,O$3)*SUMIFS('overall city offline'!$C$2:$C$2047,'overall city offline'!$A$2:$A$2047,$A44,'overall city offline'!$B$2:$B$2047,'Food offline outside centre'!O$2))/(SUMIFS('overall city offline'!$J$2:$J$2047,'overall city offline'!$A$2:$A$2047,$A44,'overall city offline'!$B$2:$B$2047,O$2))</f>
        <v>0.35682807898226321</v>
      </c>
      <c r="P44" s="6">
        <f>(SUMIFS('overall city offline'!$J$2:$J$2047,'overall city offline'!$A$2:$A$2047,$A44,'overall city offline'!$B$2:$B$2047,P$3)*SUMIFS('overall city offline'!$C$2:$C$2047,'overall city offline'!$A$2:$A$2047,$A44,'overall city offline'!$B$2:$B$2047,'Food offline outside centre'!P$2))/(SUMIFS('overall city offline'!$J$2:$J$2047,'overall city offline'!$A$2:$A$2047,$A44,'overall city offline'!$B$2:$B$2047,P$2))</f>
        <v>0.42351345718340766</v>
      </c>
      <c r="Q44" s="6">
        <f>(SUMIFS('overall city offline'!$J$2:$J$2047,'overall city offline'!$A$2:$A$2047,$A44,'overall city offline'!$B$2:$B$2047,Q$3)*SUMIFS('overall city offline'!$C$2:$C$2047,'overall city offline'!$A$2:$A$2047,$A44,'overall city offline'!$B$2:$B$2047,'Food offline outside centre'!Q$2))/(SUMIFS('overall city offline'!$J$2:$J$2047,'overall city offline'!$A$2:$A$2047,$A44,'overall city offline'!$B$2:$B$2047,Q$2))</f>
        <v>0.57409290948980718</v>
      </c>
      <c r="R44" s="6">
        <f>(SUMIFS('overall city offline'!$J$2:$J$2047,'overall city offline'!$A$2:$A$2047,$A44,'overall city offline'!$B$2:$B$2047,R$3)*SUMIFS('overall city offline'!$C$2:$C$2047,'overall city offline'!$A$2:$A$2047,$A44,'overall city offline'!$B$2:$B$2047,'Food offline outside centre'!R$2))/(SUMIFS('overall city offline'!$J$2:$J$2047,'overall city offline'!$A$2:$A$2047,$A44,'overall city offline'!$B$2:$B$2047,R$2))</f>
        <v>0.87556138706281672</v>
      </c>
      <c r="S44" s="6">
        <f>(SUMIFS('overall city offline'!$J$2:$J$2047,'overall city offline'!$A$2:$A$2047,$A44,'overall city offline'!$B$2:$B$2047,S$3)*SUMIFS('overall city offline'!$C$2:$C$2047,'overall city offline'!$A$2:$A$2047,$A44,'overall city offline'!$B$2:$B$2047,'Food offline outside centre'!S$2))/(SUMIFS('overall city offline'!$J$2:$J$2047,'overall city offline'!$A$2:$A$2047,$A44,'overall city offline'!$B$2:$B$2047,S$2))</f>
        <v>1.0131692816200619</v>
      </c>
      <c r="T44" s="6">
        <f>(SUMIFS('overall city offline'!$J$2:$J$2047,'overall city offline'!$A$2:$A$2047,$A44,'overall city offline'!$B$2:$B$2047,T$3)*SUMIFS('overall city offline'!$C$2:$C$2047,'overall city offline'!$A$2:$A$2047,$A44,'overall city offline'!$B$2:$B$2047,'Food offline outside centre'!T$2))/(SUMIFS('overall city offline'!$J$2:$J$2047,'overall city offline'!$A$2:$A$2047,$A44,'overall city offline'!$B$2:$B$2047,T$2))</f>
        <v>1.0887299662507717</v>
      </c>
      <c r="U44" s="6">
        <f>(SUMIFS('overall city offline'!$J$2:$J$2047,'overall city offline'!$A$2:$A$2047,$A44,'overall city offline'!$B$2:$B$2047,U$3)*SUMIFS('overall city offline'!$C$2:$C$2047,'overall city offline'!$A$2:$A$2047,$A44,'overall city offline'!$B$2:$B$2047,'Food offline outside centre'!U$2))/(SUMIFS('overall city offline'!$J$2:$J$2047,'overall city offline'!$A$2:$A$2047,$A44,'overall city offline'!$B$2:$B$2047,U$2))</f>
        <v>1.2405867596225557</v>
      </c>
      <c r="V44" s="6">
        <f>(SUMIFS('overall city offline'!$J$2:$J$2047,'overall city offline'!$A$2:$A$2047,$A44,'overall city offline'!$B$2:$B$2047,V$3)*SUMIFS('overall city offline'!$C$2:$C$2047,'overall city offline'!$A$2:$A$2047,$A44,'overall city offline'!$B$2:$B$2047,'Food offline outside centre'!V$2))/(SUMIFS('overall city offline'!$J$2:$J$2047,'overall city offline'!$A$2:$A$2047,$A44,'overall city offline'!$B$2:$B$2047,V$2))</f>
        <v>1.1557979364732782</v>
      </c>
    </row>
    <row r="45" spans="1:63" x14ac:dyDescent="0.25">
      <c r="A45" s="5" t="s">
        <v>48</v>
      </c>
      <c r="B45" s="6">
        <f>(SUMIFS('overall city offline'!$J$2:$J$2047,'overall city offline'!$A$2:$A$2047,$A45,'overall city offline'!$B$2:$B$2047,B$3)*SUMIFS('overall city offline'!$C$2:$C$2047,'overall city offline'!$A$2:$A$2047,$A45,'overall city offline'!$B$2:$B$2047,B$3))/(SUMIFS('overall city offline'!$J$2:$J$2047,'overall city offline'!$A$2:$A$2047,$A45,'overall city offline'!$B$2:$B$2047,B$2))</f>
        <v>0.99765525799278432</v>
      </c>
      <c r="C45" s="6">
        <f>(SUMIFS('overall city offline'!$J$2:$J$2047,'overall city offline'!$A$2:$A$2047,$A45,'overall city offline'!$B$2:$B$2047,C$3)*SUMIFS('overall city offline'!$C$2:$C$2047,'overall city offline'!$A$2:$A$2047,$A45,'overall city offline'!$B$2:$B$2047,'Food offline outside centre'!C$2))/(SUMIFS('overall city offline'!$J$2:$J$2047,'overall city offline'!$A$2:$A$2047,$A45,'overall city offline'!$B$2:$B$2047,C$2))</f>
        <v>0.92896977857217011</v>
      </c>
      <c r="D45" s="6">
        <f>(SUMIFS('overall city offline'!$J$2:$J$2047,'overall city offline'!$A$2:$A$2047,$A45,'overall city offline'!$B$2:$B$2047,D$3)*SUMIFS('overall city offline'!$C$2:$C$2047,'overall city offline'!$A$2:$A$2047,$A45,'overall city offline'!$B$2:$B$2047,'Food offline outside centre'!D$2))/(SUMIFS('overall city offline'!$J$2:$J$2047,'overall city offline'!$A$2:$A$2047,$A45,'overall city offline'!$B$2:$B$2047,D$2))</f>
        <v>0.73416524537266403</v>
      </c>
      <c r="E45" s="6">
        <f>(SUMIFS('overall city offline'!$J$2:$J$2047,'overall city offline'!$A$2:$A$2047,$A45,'overall city offline'!$B$2:$B$2047,E$3)*SUMIFS('overall city offline'!$C$2:$C$2047,'overall city offline'!$A$2:$A$2047,$A45,'overall city offline'!$B$2:$B$2047,'Food offline outside centre'!E$2))/(SUMIFS('overall city offline'!$J$2:$J$2047,'overall city offline'!$A$2:$A$2047,$A45,'overall city offline'!$B$2:$B$2047,E$2))</f>
        <v>0.10820984859099224</v>
      </c>
      <c r="F45" s="6">
        <f>(SUMIFS('overall city offline'!$J$2:$J$2047,'overall city offline'!$A$2:$A$2047,$A45,'overall city offline'!$B$2:$B$2047,F$3)*SUMIFS('overall city offline'!$C$2:$C$2047,'overall city offline'!$A$2:$A$2047,$A45,'overall city offline'!$B$2:$B$2047,'Food offline outside centre'!F$2))/(SUMIFS('overall city offline'!$J$2:$J$2047,'overall city offline'!$A$2:$A$2047,$A45,'overall city offline'!$B$2:$B$2047,F$2))</f>
        <v>0.18182287349112577</v>
      </c>
      <c r="G45" s="6">
        <f>(SUMIFS('overall city offline'!$J$2:$J$2047,'overall city offline'!$A$2:$A$2047,$A45,'overall city offline'!$B$2:$B$2047,G$3)*SUMIFS('overall city offline'!$C$2:$C$2047,'overall city offline'!$A$2:$A$2047,$A45,'overall city offline'!$B$2:$B$2047,'Food offline outside centre'!G$2))/(SUMIFS('overall city offline'!$J$2:$J$2047,'overall city offline'!$A$2:$A$2047,$A45,'overall city offline'!$B$2:$B$2047,G$2))</f>
        <v>0.33394941276480078</v>
      </c>
      <c r="H45" s="6">
        <f>(SUMIFS('overall city offline'!$J$2:$J$2047,'overall city offline'!$A$2:$A$2047,$A45,'overall city offline'!$B$2:$B$2047,H$3)*SUMIFS('overall city offline'!$C$2:$C$2047,'overall city offline'!$A$2:$A$2047,$A45,'overall city offline'!$B$2:$B$2047,'Food offline outside centre'!H$2))/(SUMIFS('overall city offline'!$J$2:$J$2047,'overall city offline'!$A$2:$A$2047,$A45,'overall city offline'!$B$2:$B$2047,H$2))</f>
        <v>0.75049201188613235</v>
      </c>
      <c r="I45" s="6">
        <f>(SUMIFS('overall city offline'!$J$2:$J$2047,'overall city offline'!$A$2:$A$2047,$A45,'overall city offline'!$B$2:$B$2047,I$3)*SUMIFS('overall city offline'!$C$2:$C$2047,'overall city offline'!$A$2:$A$2047,$A45,'overall city offline'!$B$2:$B$2047,'Food offline outside centre'!I$2))/(SUMIFS('overall city offline'!$J$2:$J$2047,'overall city offline'!$A$2:$A$2047,$A45,'overall city offline'!$B$2:$B$2047,I$2))</f>
        <v>0.96144470466481802</v>
      </c>
      <c r="J45" s="6">
        <f>(SUMIFS('overall city offline'!$J$2:$J$2047,'overall city offline'!$A$2:$A$2047,$A45,'overall city offline'!$B$2:$B$2047,J$3)*SUMIFS('overall city offline'!$C$2:$C$2047,'overall city offline'!$A$2:$A$2047,$A45,'overall city offline'!$B$2:$B$2047,'Food offline outside centre'!J$2))/(SUMIFS('overall city offline'!$J$2:$J$2047,'overall city offline'!$A$2:$A$2047,$A45,'overall city offline'!$B$2:$B$2047,J$2))</f>
        <v>0.87334402850322768</v>
      </c>
      <c r="K45" s="6">
        <f>(SUMIFS('overall city offline'!$J$2:$J$2047,'overall city offline'!$A$2:$A$2047,$A45,'overall city offline'!$B$2:$B$2047,K$3)*SUMIFS('overall city offline'!$C$2:$C$2047,'overall city offline'!$A$2:$A$2047,$A45,'overall city offline'!$B$2:$B$2047,'Food offline outside centre'!K$2))/(SUMIFS('overall city offline'!$J$2:$J$2047,'overall city offline'!$A$2:$A$2047,$A45,'overall city offline'!$B$2:$B$2047,K$2))</f>
        <v>0.79323287078554039</v>
      </c>
      <c r="L45" s="6">
        <f>(SUMIFS('overall city offline'!$J$2:$J$2047,'overall city offline'!$A$2:$A$2047,$A45,'overall city offline'!$B$2:$B$2047,L$3)*SUMIFS('overall city offline'!$C$2:$C$2047,'overall city offline'!$A$2:$A$2047,$A45,'overall city offline'!$B$2:$B$2047,'Food offline outside centre'!L$2))/(SUMIFS('overall city offline'!$J$2:$J$2047,'overall city offline'!$A$2:$A$2047,$A45,'overall city offline'!$B$2:$B$2047,L$2))</f>
        <v>0.47967188235925029</v>
      </c>
      <c r="M45" s="6">
        <f>(SUMIFS('overall city offline'!$J$2:$J$2047,'overall city offline'!$A$2:$A$2047,$A45,'overall city offline'!$B$2:$B$2047,M$3)*SUMIFS('overall city offline'!$C$2:$C$2047,'overall city offline'!$A$2:$A$2047,$A45,'overall city offline'!$B$2:$B$2047,'Food offline outside centre'!M$2))/(SUMIFS('overall city offline'!$J$2:$J$2047,'overall city offline'!$A$2:$A$2047,$A45,'overall city offline'!$B$2:$B$2047,M$2))</f>
        <v>0.43369344350240607</v>
      </c>
      <c r="N45" s="6">
        <f>(SUMIFS('overall city offline'!$J$2:$J$2047,'overall city offline'!$A$2:$A$2047,$A45,'overall city offline'!$B$2:$B$2047,N$3)*SUMIFS('overall city offline'!$C$2:$C$2047,'overall city offline'!$A$2:$A$2047,$A45,'overall city offline'!$B$2:$B$2047,'Food offline outside centre'!N$2))/(SUMIFS('overall city offline'!$J$2:$J$2047,'overall city offline'!$A$2:$A$2047,$A45,'overall city offline'!$B$2:$B$2047,N$2))</f>
        <v>0.37769631430801343</v>
      </c>
      <c r="O45" s="6">
        <f>(SUMIFS('overall city offline'!$J$2:$J$2047,'overall city offline'!$A$2:$A$2047,$A45,'overall city offline'!$B$2:$B$2047,O$3)*SUMIFS('overall city offline'!$C$2:$C$2047,'overall city offline'!$A$2:$A$2047,$A45,'overall city offline'!$B$2:$B$2047,'Food offline outside centre'!O$2))/(SUMIFS('overall city offline'!$J$2:$J$2047,'overall city offline'!$A$2:$A$2047,$A45,'overall city offline'!$B$2:$B$2047,O$2))</f>
        <v>0.34917509578351197</v>
      </c>
      <c r="P45" s="6">
        <f>(SUMIFS('overall city offline'!$J$2:$J$2047,'overall city offline'!$A$2:$A$2047,$A45,'overall city offline'!$B$2:$B$2047,P$3)*SUMIFS('overall city offline'!$C$2:$C$2047,'overall city offline'!$A$2:$A$2047,$A45,'overall city offline'!$B$2:$B$2047,'Food offline outside centre'!P$2))/(SUMIFS('overall city offline'!$J$2:$J$2047,'overall city offline'!$A$2:$A$2047,$A45,'overall city offline'!$B$2:$B$2047,P$2))</f>
        <v>0.4262440688962148</v>
      </c>
      <c r="Q45" s="6">
        <f>(SUMIFS('overall city offline'!$J$2:$J$2047,'overall city offline'!$A$2:$A$2047,$A45,'overall city offline'!$B$2:$B$2047,Q$3)*SUMIFS('overall city offline'!$C$2:$C$2047,'overall city offline'!$A$2:$A$2047,$A45,'overall city offline'!$B$2:$B$2047,'Food offline outside centre'!Q$2))/(SUMIFS('overall city offline'!$J$2:$J$2047,'overall city offline'!$A$2:$A$2047,$A45,'overall city offline'!$B$2:$B$2047,Q$2))</f>
        <v>0.59552593134069298</v>
      </c>
      <c r="R45" s="6">
        <f>(SUMIFS('overall city offline'!$J$2:$J$2047,'overall city offline'!$A$2:$A$2047,$A45,'overall city offline'!$B$2:$B$2047,R$3)*SUMIFS('overall city offline'!$C$2:$C$2047,'overall city offline'!$A$2:$A$2047,$A45,'overall city offline'!$B$2:$B$2047,'Food offline outside centre'!R$2))/(SUMIFS('overall city offline'!$J$2:$J$2047,'overall city offline'!$A$2:$A$2047,$A45,'overall city offline'!$B$2:$B$2047,R$2))</f>
        <v>0.84808546062211365</v>
      </c>
      <c r="S45" s="6">
        <f>(SUMIFS('overall city offline'!$J$2:$J$2047,'overall city offline'!$A$2:$A$2047,$A45,'overall city offline'!$B$2:$B$2047,S$3)*SUMIFS('overall city offline'!$C$2:$C$2047,'overall city offline'!$A$2:$A$2047,$A45,'overall city offline'!$B$2:$B$2047,'Food offline outside centre'!S$2))/(SUMIFS('overall city offline'!$J$2:$J$2047,'overall city offline'!$A$2:$A$2047,$A45,'overall city offline'!$B$2:$B$2047,S$2))</f>
        <v>0.9365862383328456</v>
      </c>
      <c r="T45" s="6">
        <f>(SUMIFS('overall city offline'!$J$2:$J$2047,'overall city offline'!$A$2:$A$2047,$A45,'overall city offline'!$B$2:$B$2047,T$3)*SUMIFS('overall city offline'!$C$2:$C$2047,'overall city offline'!$A$2:$A$2047,$A45,'overall city offline'!$B$2:$B$2047,'Food offline outside centre'!T$2))/(SUMIFS('overall city offline'!$J$2:$J$2047,'overall city offline'!$A$2:$A$2047,$A45,'overall city offline'!$B$2:$B$2047,T$2))</f>
        <v>1.0336043898363672</v>
      </c>
      <c r="U45" s="6">
        <f>(SUMIFS('overall city offline'!$J$2:$J$2047,'overall city offline'!$A$2:$A$2047,$A45,'overall city offline'!$B$2:$B$2047,U$3)*SUMIFS('overall city offline'!$C$2:$C$2047,'overall city offline'!$A$2:$A$2047,$A45,'overall city offline'!$B$2:$B$2047,'Food offline outside centre'!U$2))/(SUMIFS('overall city offline'!$J$2:$J$2047,'overall city offline'!$A$2:$A$2047,$A45,'overall city offline'!$B$2:$B$2047,U$2))</f>
        <v>1.1244132330321108</v>
      </c>
      <c r="V45" s="6">
        <f>(SUMIFS('overall city offline'!$J$2:$J$2047,'overall city offline'!$A$2:$A$2047,$A45,'overall city offline'!$B$2:$B$2047,V$3)*SUMIFS('overall city offline'!$C$2:$C$2047,'overall city offline'!$A$2:$A$2047,$A45,'overall city offline'!$B$2:$B$2047,'Food offline outside centre'!V$2))/(SUMIFS('overall city offline'!$J$2:$J$2047,'overall city offline'!$A$2:$A$2047,$A45,'overall city offline'!$B$2:$B$2047,V$2))</f>
        <v>1.1031849727819005</v>
      </c>
    </row>
    <row r="46" spans="1:63" x14ac:dyDescent="0.25">
      <c r="A46" s="5" t="s">
        <v>49</v>
      </c>
      <c r="B46" s="6">
        <f>(SUMIFS('overall city offline'!$J$2:$J$2047,'overall city offline'!$A$2:$A$2047,$A46,'overall city offline'!$B$2:$B$2047,B$3)*SUMIFS('overall city offline'!$C$2:$C$2047,'overall city offline'!$A$2:$A$2047,$A46,'overall city offline'!$B$2:$B$2047,B$3))/(SUMIFS('overall city offline'!$J$2:$J$2047,'overall city offline'!$A$2:$A$2047,$A46,'overall city offline'!$B$2:$B$2047,B$2))</f>
        <v>0.93113751027591529</v>
      </c>
      <c r="C46" s="6">
        <f>(SUMIFS('overall city offline'!$J$2:$J$2047,'overall city offline'!$A$2:$A$2047,$A46,'overall city offline'!$B$2:$B$2047,C$3)*SUMIFS('overall city offline'!$C$2:$C$2047,'overall city offline'!$A$2:$A$2047,$A46,'overall city offline'!$B$2:$B$2047,'Food offline outside centre'!C$2))/(SUMIFS('overall city offline'!$J$2:$J$2047,'overall city offline'!$A$2:$A$2047,$A46,'overall city offline'!$B$2:$B$2047,C$2))</f>
        <v>0.95647742847070572</v>
      </c>
      <c r="D46" s="6">
        <f>(SUMIFS('overall city offline'!$J$2:$J$2047,'overall city offline'!$A$2:$A$2047,$A46,'overall city offline'!$B$2:$B$2047,D$3)*SUMIFS('overall city offline'!$C$2:$C$2047,'overall city offline'!$A$2:$A$2047,$A46,'overall city offline'!$B$2:$B$2047,'Food offline outside centre'!D$2))/(SUMIFS('overall city offline'!$J$2:$J$2047,'overall city offline'!$A$2:$A$2047,$A46,'overall city offline'!$B$2:$B$2047,D$2))</f>
        <v>0.72518099051045459</v>
      </c>
      <c r="E46" s="6">
        <f>(SUMIFS('overall city offline'!$J$2:$J$2047,'overall city offline'!$A$2:$A$2047,$A46,'overall city offline'!$B$2:$B$2047,E$3)*SUMIFS('overall city offline'!$C$2:$C$2047,'overall city offline'!$A$2:$A$2047,$A46,'overall city offline'!$B$2:$B$2047,'Food offline outside centre'!E$2))/(SUMIFS('overall city offline'!$J$2:$J$2047,'overall city offline'!$A$2:$A$2047,$A46,'overall city offline'!$B$2:$B$2047,E$2))</f>
        <v>0.15792333232481925</v>
      </c>
      <c r="F46" s="6">
        <f>(SUMIFS('overall city offline'!$J$2:$J$2047,'overall city offline'!$A$2:$A$2047,$A46,'overall city offline'!$B$2:$B$2047,F$3)*SUMIFS('overall city offline'!$C$2:$C$2047,'overall city offline'!$A$2:$A$2047,$A46,'overall city offline'!$B$2:$B$2047,'Food offline outside centre'!F$2))/(SUMIFS('overall city offline'!$J$2:$J$2047,'overall city offline'!$A$2:$A$2047,$A46,'overall city offline'!$B$2:$B$2047,F$2))</f>
        <v>0.22448778742889239</v>
      </c>
      <c r="G46" s="6">
        <f>(SUMIFS('overall city offline'!$J$2:$J$2047,'overall city offline'!$A$2:$A$2047,$A46,'overall city offline'!$B$2:$B$2047,G$3)*SUMIFS('overall city offline'!$C$2:$C$2047,'overall city offline'!$A$2:$A$2047,$A46,'overall city offline'!$B$2:$B$2047,'Food offline outside centre'!G$2))/(SUMIFS('overall city offline'!$J$2:$J$2047,'overall city offline'!$A$2:$A$2047,$A46,'overall city offline'!$B$2:$B$2047,G$2))</f>
        <v>0.28808606766238226</v>
      </c>
      <c r="H46" s="6">
        <f>(SUMIFS('overall city offline'!$J$2:$J$2047,'overall city offline'!$A$2:$A$2047,$A46,'overall city offline'!$B$2:$B$2047,H$3)*SUMIFS('overall city offline'!$C$2:$C$2047,'overall city offline'!$A$2:$A$2047,$A46,'overall city offline'!$B$2:$B$2047,'Food offline outside centre'!H$2))/(SUMIFS('overall city offline'!$J$2:$J$2047,'overall city offline'!$A$2:$A$2047,$A46,'overall city offline'!$B$2:$B$2047,H$2))</f>
        <v>0.74202830214137971</v>
      </c>
      <c r="I46" s="6">
        <f>(SUMIFS('overall city offline'!$J$2:$J$2047,'overall city offline'!$A$2:$A$2047,$A46,'overall city offline'!$B$2:$B$2047,I$3)*SUMIFS('overall city offline'!$C$2:$C$2047,'overall city offline'!$A$2:$A$2047,$A46,'overall city offline'!$B$2:$B$2047,'Food offline outside centre'!I$2))/(SUMIFS('overall city offline'!$J$2:$J$2047,'overall city offline'!$A$2:$A$2047,$A46,'overall city offline'!$B$2:$B$2047,I$2))</f>
        <v>0.90433063243443557</v>
      </c>
      <c r="J46" s="6">
        <f>(SUMIFS('overall city offline'!$J$2:$J$2047,'overall city offline'!$A$2:$A$2047,$A46,'overall city offline'!$B$2:$B$2047,J$3)*SUMIFS('overall city offline'!$C$2:$C$2047,'overall city offline'!$A$2:$A$2047,$A46,'overall city offline'!$B$2:$B$2047,'Food offline outside centre'!J$2))/(SUMIFS('overall city offline'!$J$2:$J$2047,'overall city offline'!$A$2:$A$2047,$A46,'overall city offline'!$B$2:$B$2047,J$2))</f>
        <v>0.86821597034592346</v>
      </c>
      <c r="K46" s="6">
        <f>(SUMIFS('overall city offline'!$J$2:$J$2047,'overall city offline'!$A$2:$A$2047,$A46,'overall city offline'!$B$2:$B$2047,K$3)*SUMIFS('overall city offline'!$C$2:$C$2047,'overall city offline'!$A$2:$A$2047,$A46,'overall city offline'!$B$2:$B$2047,'Food offline outside centre'!K$2))/(SUMIFS('overall city offline'!$J$2:$J$2047,'overall city offline'!$A$2:$A$2047,$A46,'overall city offline'!$B$2:$B$2047,K$2))</f>
        <v>0.92451529482612815</v>
      </c>
      <c r="L46" s="6">
        <f>(SUMIFS('overall city offline'!$J$2:$J$2047,'overall city offline'!$A$2:$A$2047,$A46,'overall city offline'!$B$2:$B$2047,L$3)*SUMIFS('overall city offline'!$C$2:$C$2047,'overall city offline'!$A$2:$A$2047,$A46,'overall city offline'!$B$2:$B$2047,'Food offline outside centre'!L$2))/(SUMIFS('overall city offline'!$J$2:$J$2047,'overall city offline'!$A$2:$A$2047,$A46,'overall city offline'!$B$2:$B$2047,L$2))</f>
        <v>0.51276961916359098</v>
      </c>
      <c r="M46" s="6">
        <f>(SUMIFS('overall city offline'!$J$2:$J$2047,'overall city offline'!$A$2:$A$2047,$A46,'overall city offline'!$B$2:$B$2047,M$3)*SUMIFS('overall city offline'!$C$2:$C$2047,'overall city offline'!$A$2:$A$2047,$A46,'overall city offline'!$B$2:$B$2047,'Food offline outside centre'!M$2))/(SUMIFS('overall city offline'!$J$2:$J$2047,'overall city offline'!$A$2:$A$2047,$A46,'overall city offline'!$B$2:$B$2047,M$2))</f>
        <v>0.79344489444999466</v>
      </c>
      <c r="N46" s="6">
        <f>(SUMIFS('overall city offline'!$J$2:$J$2047,'overall city offline'!$A$2:$A$2047,$A46,'overall city offline'!$B$2:$B$2047,N$3)*SUMIFS('overall city offline'!$C$2:$C$2047,'overall city offline'!$A$2:$A$2047,$A46,'overall city offline'!$B$2:$B$2047,'Food offline outside centre'!N$2))/(SUMIFS('overall city offline'!$J$2:$J$2047,'overall city offline'!$A$2:$A$2047,$A46,'overall city offline'!$B$2:$B$2047,N$2))</f>
        <v>0.33730553729677848</v>
      </c>
      <c r="O46" s="6">
        <f>(SUMIFS('overall city offline'!$J$2:$J$2047,'overall city offline'!$A$2:$A$2047,$A46,'overall city offline'!$B$2:$B$2047,O$3)*SUMIFS('overall city offline'!$C$2:$C$2047,'overall city offline'!$A$2:$A$2047,$A46,'overall city offline'!$B$2:$B$2047,'Food offline outside centre'!O$2))/(SUMIFS('overall city offline'!$J$2:$J$2047,'overall city offline'!$A$2:$A$2047,$A46,'overall city offline'!$B$2:$B$2047,O$2))</f>
        <v>0.32689866333902573</v>
      </c>
      <c r="P46" s="6">
        <f>(SUMIFS('overall city offline'!$J$2:$J$2047,'overall city offline'!$A$2:$A$2047,$A46,'overall city offline'!$B$2:$B$2047,P$3)*SUMIFS('overall city offline'!$C$2:$C$2047,'overall city offline'!$A$2:$A$2047,$A46,'overall city offline'!$B$2:$B$2047,'Food offline outside centre'!P$2))/(SUMIFS('overall city offline'!$J$2:$J$2047,'overall city offline'!$A$2:$A$2047,$A46,'overall city offline'!$B$2:$B$2047,P$2))</f>
        <v>0.39150123693707056</v>
      </c>
      <c r="Q46" s="6">
        <f>(SUMIFS('overall city offline'!$J$2:$J$2047,'overall city offline'!$A$2:$A$2047,$A46,'overall city offline'!$B$2:$B$2047,Q$3)*SUMIFS('overall city offline'!$C$2:$C$2047,'overall city offline'!$A$2:$A$2047,$A46,'overall city offline'!$B$2:$B$2047,'Food offline outside centre'!Q$2))/(SUMIFS('overall city offline'!$J$2:$J$2047,'overall city offline'!$A$2:$A$2047,$A46,'overall city offline'!$B$2:$B$2047,Q$2))</f>
        <v>0.57156566815122689</v>
      </c>
      <c r="R46" s="6">
        <f>(SUMIFS('overall city offline'!$J$2:$J$2047,'overall city offline'!$A$2:$A$2047,$A46,'overall city offline'!$B$2:$B$2047,R$3)*SUMIFS('overall city offline'!$C$2:$C$2047,'overall city offline'!$A$2:$A$2047,$A46,'overall city offline'!$B$2:$B$2047,'Food offline outside centre'!R$2))/(SUMIFS('overall city offline'!$J$2:$J$2047,'overall city offline'!$A$2:$A$2047,$A46,'overall city offline'!$B$2:$B$2047,R$2))</f>
        <v>0.81226381027484407</v>
      </c>
      <c r="S46" s="6">
        <f>(SUMIFS('overall city offline'!$J$2:$J$2047,'overall city offline'!$A$2:$A$2047,$A46,'overall city offline'!$B$2:$B$2047,S$3)*SUMIFS('overall city offline'!$C$2:$C$2047,'overall city offline'!$A$2:$A$2047,$A46,'overall city offline'!$B$2:$B$2047,'Food offline outside centre'!S$2))/(SUMIFS('overall city offline'!$J$2:$J$2047,'overall city offline'!$A$2:$A$2047,$A46,'overall city offline'!$B$2:$B$2047,S$2))</f>
        <v>0.91909917369455585</v>
      </c>
      <c r="T46" s="6">
        <f>(SUMIFS('overall city offline'!$J$2:$J$2047,'overall city offline'!$A$2:$A$2047,$A46,'overall city offline'!$B$2:$B$2047,T$3)*SUMIFS('overall city offline'!$C$2:$C$2047,'overall city offline'!$A$2:$A$2047,$A46,'overall city offline'!$B$2:$B$2047,'Food offline outside centre'!T$2))/(SUMIFS('overall city offline'!$J$2:$J$2047,'overall city offline'!$A$2:$A$2047,$A46,'overall city offline'!$B$2:$B$2047,T$2))</f>
        <v>1.0554757315556278</v>
      </c>
      <c r="U46" s="6">
        <f>(SUMIFS('overall city offline'!$J$2:$J$2047,'overall city offline'!$A$2:$A$2047,$A46,'overall city offline'!$B$2:$B$2047,U$3)*SUMIFS('overall city offline'!$C$2:$C$2047,'overall city offline'!$A$2:$A$2047,$A46,'overall city offline'!$B$2:$B$2047,'Food offline outside centre'!U$2))/(SUMIFS('overall city offline'!$J$2:$J$2047,'overall city offline'!$A$2:$A$2047,$A46,'overall city offline'!$B$2:$B$2047,U$2))</f>
        <v>1.0978148144117255</v>
      </c>
      <c r="V46" s="6">
        <f>(SUMIFS('overall city offline'!$J$2:$J$2047,'overall city offline'!$A$2:$A$2047,$A46,'overall city offline'!$B$2:$B$2047,V$3)*SUMIFS('overall city offline'!$C$2:$C$2047,'overall city offline'!$A$2:$A$2047,$A46,'overall city offline'!$B$2:$B$2047,'Food offline outside centre'!V$2))/(SUMIFS('overall city offline'!$J$2:$J$2047,'overall city offline'!$A$2:$A$2047,$A46,'overall city offline'!$B$2:$B$2047,V$2))</f>
        <v>1.0708592806026089</v>
      </c>
    </row>
    <row r="47" spans="1:63" x14ac:dyDescent="0.25">
      <c r="A47" s="5" t="s">
        <v>50</v>
      </c>
      <c r="B47" s="6">
        <f>(SUMIFS('overall city offline'!$J$2:$J$2047,'overall city offline'!$A$2:$A$2047,$A47,'overall city offline'!$B$2:$B$2047,B$3)*SUMIFS('overall city offline'!$C$2:$C$2047,'overall city offline'!$A$2:$A$2047,$A47,'overall city offline'!$B$2:$B$2047,B$3))/(SUMIFS('overall city offline'!$J$2:$J$2047,'overall city offline'!$A$2:$A$2047,$A47,'overall city offline'!$B$2:$B$2047,B$2))</f>
        <v>0.9875088161671518</v>
      </c>
      <c r="C47" s="6">
        <f>(SUMIFS('overall city offline'!$J$2:$J$2047,'overall city offline'!$A$2:$A$2047,$A47,'overall city offline'!$B$2:$B$2047,C$3)*SUMIFS('overall city offline'!$C$2:$C$2047,'overall city offline'!$A$2:$A$2047,$A47,'overall city offline'!$B$2:$B$2047,'Food offline outside centre'!C$2))/(SUMIFS('overall city offline'!$J$2:$J$2047,'overall city offline'!$A$2:$A$2047,$A47,'overall city offline'!$B$2:$B$2047,C$2))</f>
        <v>0.96657670933882911</v>
      </c>
      <c r="D47" s="6">
        <f>(SUMIFS('overall city offline'!$J$2:$J$2047,'overall city offline'!$A$2:$A$2047,$A47,'overall city offline'!$B$2:$B$2047,D$3)*SUMIFS('overall city offline'!$C$2:$C$2047,'overall city offline'!$A$2:$A$2047,$A47,'overall city offline'!$B$2:$B$2047,'Food offline outside centre'!D$2))/(SUMIFS('overall city offline'!$J$2:$J$2047,'overall city offline'!$A$2:$A$2047,$A47,'overall city offline'!$B$2:$B$2047,D$2))</f>
        <v>0.75798969042284581</v>
      </c>
      <c r="E47" s="6">
        <f>(SUMIFS('overall city offline'!$J$2:$J$2047,'overall city offline'!$A$2:$A$2047,$A47,'overall city offline'!$B$2:$B$2047,E$3)*SUMIFS('overall city offline'!$C$2:$C$2047,'overall city offline'!$A$2:$A$2047,$A47,'overall city offline'!$B$2:$B$2047,'Food offline outside centre'!E$2))/(SUMIFS('overall city offline'!$J$2:$J$2047,'overall city offline'!$A$2:$A$2047,$A47,'overall city offline'!$B$2:$B$2047,E$2))</f>
        <v>0.1548873765968696</v>
      </c>
      <c r="F47" s="6">
        <f>(SUMIFS('overall city offline'!$J$2:$J$2047,'overall city offline'!$A$2:$A$2047,$A47,'overall city offline'!$B$2:$B$2047,F$3)*SUMIFS('overall city offline'!$C$2:$C$2047,'overall city offline'!$A$2:$A$2047,$A47,'overall city offline'!$B$2:$B$2047,'Food offline outside centre'!F$2))/(SUMIFS('overall city offline'!$J$2:$J$2047,'overall city offline'!$A$2:$A$2047,$A47,'overall city offline'!$B$2:$B$2047,F$2))</f>
        <v>0.42962478521843234</v>
      </c>
      <c r="G47" s="6">
        <f>(SUMIFS('overall city offline'!$J$2:$J$2047,'overall city offline'!$A$2:$A$2047,$A47,'overall city offline'!$B$2:$B$2047,G$3)*SUMIFS('overall city offline'!$C$2:$C$2047,'overall city offline'!$A$2:$A$2047,$A47,'overall city offline'!$B$2:$B$2047,'Food offline outside centre'!G$2))/(SUMIFS('overall city offline'!$J$2:$J$2047,'overall city offline'!$A$2:$A$2047,$A47,'overall city offline'!$B$2:$B$2047,G$2))</f>
        <v>0.46155810466712394</v>
      </c>
      <c r="H47" s="6">
        <f>(SUMIFS('overall city offline'!$J$2:$J$2047,'overall city offline'!$A$2:$A$2047,$A47,'overall city offline'!$B$2:$B$2047,H$3)*SUMIFS('overall city offline'!$C$2:$C$2047,'overall city offline'!$A$2:$A$2047,$A47,'overall city offline'!$B$2:$B$2047,'Food offline outside centre'!H$2))/(SUMIFS('overall city offline'!$J$2:$J$2047,'overall city offline'!$A$2:$A$2047,$A47,'overall city offline'!$B$2:$B$2047,H$2))</f>
        <v>0.78146474528947785</v>
      </c>
      <c r="I47" s="6">
        <f>(SUMIFS('overall city offline'!$J$2:$J$2047,'overall city offline'!$A$2:$A$2047,$A47,'overall city offline'!$B$2:$B$2047,I$3)*SUMIFS('overall city offline'!$C$2:$C$2047,'overall city offline'!$A$2:$A$2047,$A47,'overall city offline'!$B$2:$B$2047,'Food offline outside centre'!I$2))/(SUMIFS('overall city offline'!$J$2:$J$2047,'overall city offline'!$A$2:$A$2047,$A47,'overall city offline'!$B$2:$B$2047,I$2))</f>
        <v>0.92025448848660207</v>
      </c>
      <c r="J47" s="6">
        <f>(SUMIFS('overall city offline'!$J$2:$J$2047,'overall city offline'!$A$2:$A$2047,$A47,'overall city offline'!$B$2:$B$2047,J$3)*SUMIFS('overall city offline'!$C$2:$C$2047,'overall city offline'!$A$2:$A$2047,$A47,'overall city offline'!$B$2:$B$2047,'Food offline outside centre'!J$2))/(SUMIFS('overall city offline'!$J$2:$J$2047,'overall city offline'!$A$2:$A$2047,$A47,'overall city offline'!$B$2:$B$2047,J$2))</f>
        <v>0.82669379827138079</v>
      </c>
      <c r="K47" s="6">
        <f>(SUMIFS('overall city offline'!$J$2:$J$2047,'overall city offline'!$A$2:$A$2047,$A47,'overall city offline'!$B$2:$B$2047,K$3)*SUMIFS('overall city offline'!$C$2:$C$2047,'overall city offline'!$A$2:$A$2047,$A47,'overall city offline'!$B$2:$B$2047,'Food offline outside centre'!K$2))/(SUMIFS('overall city offline'!$J$2:$J$2047,'overall city offline'!$A$2:$A$2047,$A47,'overall city offline'!$B$2:$B$2047,K$2))</f>
        <v>0.89051488093855702</v>
      </c>
      <c r="L47" s="6">
        <f>(SUMIFS('overall city offline'!$J$2:$J$2047,'overall city offline'!$A$2:$A$2047,$A47,'overall city offline'!$B$2:$B$2047,L$3)*SUMIFS('overall city offline'!$C$2:$C$2047,'overall city offline'!$A$2:$A$2047,$A47,'overall city offline'!$B$2:$B$2047,'Food offline outside centre'!L$2))/(SUMIFS('overall city offline'!$J$2:$J$2047,'overall city offline'!$A$2:$A$2047,$A47,'overall city offline'!$B$2:$B$2047,L$2))</f>
        <v>0.69042608230963742</v>
      </c>
      <c r="M47" s="6">
        <f>(SUMIFS('overall city offline'!$J$2:$J$2047,'overall city offline'!$A$2:$A$2047,$A47,'overall city offline'!$B$2:$B$2047,M$3)*SUMIFS('overall city offline'!$C$2:$C$2047,'overall city offline'!$A$2:$A$2047,$A47,'overall city offline'!$B$2:$B$2047,'Food offline outside centre'!M$2))/(SUMIFS('overall city offline'!$J$2:$J$2047,'overall city offline'!$A$2:$A$2047,$A47,'overall city offline'!$B$2:$B$2047,M$2))</f>
        <v>0.81176405251785211</v>
      </c>
      <c r="N47" s="6">
        <f>(SUMIFS('overall city offline'!$J$2:$J$2047,'overall city offline'!$A$2:$A$2047,$A47,'overall city offline'!$B$2:$B$2047,N$3)*SUMIFS('overall city offline'!$C$2:$C$2047,'overall city offline'!$A$2:$A$2047,$A47,'overall city offline'!$B$2:$B$2047,'Food offline outside centre'!N$2))/(SUMIFS('overall city offline'!$J$2:$J$2047,'overall city offline'!$A$2:$A$2047,$A47,'overall city offline'!$B$2:$B$2047,N$2))</f>
        <v>0.56105016848410483</v>
      </c>
      <c r="O47" s="6">
        <f>(SUMIFS('overall city offline'!$J$2:$J$2047,'overall city offline'!$A$2:$A$2047,$A47,'overall city offline'!$B$2:$B$2047,O$3)*SUMIFS('overall city offline'!$C$2:$C$2047,'overall city offline'!$A$2:$A$2047,$A47,'overall city offline'!$B$2:$B$2047,'Food offline outside centre'!O$2))/(SUMIFS('overall city offline'!$J$2:$J$2047,'overall city offline'!$A$2:$A$2047,$A47,'overall city offline'!$B$2:$B$2047,O$2))</f>
        <v>0.54613580876635359</v>
      </c>
      <c r="P47" s="6">
        <f>(SUMIFS('overall city offline'!$J$2:$J$2047,'overall city offline'!$A$2:$A$2047,$A47,'overall city offline'!$B$2:$B$2047,P$3)*SUMIFS('overall city offline'!$C$2:$C$2047,'overall city offline'!$A$2:$A$2047,$A47,'overall city offline'!$B$2:$B$2047,'Food offline outside centre'!P$2))/(SUMIFS('overall city offline'!$J$2:$J$2047,'overall city offline'!$A$2:$A$2047,$A47,'overall city offline'!$B$2:$B$2047,P$2))</f>
        <v>0.6251374349818859</v>
      </c>
      <c r="Q47" s="6">
        <f>(SUMIFS('overall city offline'!$J$2:$J$2047,'overall city offline'!$A$2:$A$2047,$A47,'overall city offline'!$B$2:$B$2047,Q$3)*SUMIFS('overall city offline'!$C$2:$C$2047,'overall city offline'!$A$2:$A$2047,$A47,'overall city offline'!$B$2:$B$2047,'Food offline outside centre'!Q$2))/(SUMIFS('overall city offline'!$J$2:$J$2047,'overall city offline'!$A$2:$A$2047,$A47,'overall city offline'!$B$2:$B$2047,Q$2))</f>
        <v>0.63264260162690611</v>
      </c>
      <c r="R47" s="6">
        <f>(SUMIFS('overall city offline'!$J$2:$J$2047,'overall city offline'!$A$2:$A$2047,$A47,'overall city offline'!$B$2:$B$2047,R$3)*SUMIFS('overall city offline'!$C$2:$C$2047,'overall city offline'!$A$2:$A$2047,$A47,'overall city offline'!$B$2:$B$2047,'Food offline outside centre'!R$2))/(SUMIFS('overall city offline'!$J$2:$J$2047,'overall city offline'!$A$2:$A$2047,$A47,'overall city offline'!$B$2:$B$2047,R$2))</f>
        <v>0.76814458741447644</v>
      </c>
      <c r="S47" s="6">
        <f>(SUMIFS('overall city offline'!$J$2:$J$2047,'overall city offline'!$A$2:$A$2047,$A47,'overall city offline'!$B$2:$B$2047,S$3)*SUMIFS('overall city offline'!$C$2:$C$2047,'overall city offline'!$A$2:$A$2047,$A47,'overall city offline'!$B$2:$B$2047,'Food offline outside centre'!S$2))/(SUMIFS('overall city offline'!$J$2:$J$2047,'overall city offline'!$A$2:$A$2047,$A47,'overall city offline'!$B$2:$B$2047,S$2))</f>
        <v>0.92850247916885609</v>
      </c>
      <c r="T47" s="6">
        <f>(SUMIFS('overall city offline'!$J$2:$J$2047,'overall city offline'!$A$2:$A$2047,$A47,'overall city offline'!$B$2:$B$2047,T$3)*SUMIFS('overall city offline'!$C$2:$C$2047,'overall city offline'!$A$2:$A$2047,$A47,'overall city offline'!$B$2:$B$2047,'Food offline outside centre'!T$2))/(SUMIFS('overall city offline'!$J$2:$J$2047,'overall city offline'!$A$2:$A$2047,$A47,'overall city offline'!$B$2:$B$2047,T$2))</f>
        <v>1.0622926903400371</v>
      </c>
      <c r="U47" s="6">
        <f>(SUMIFS('overall city offline'!$J$2:$J$2047,'overall city offline'!$A$2:$A$2047,$A47,'overall city offline'!$B$2:$B$2047,U$3)*SUMIFS('overall city offline'!$C$2:$C$2047,'overall city offline'!$A$2:$A$2047,$A47,'overall city offline'!$B$2:$B$2047,'Food offline outside centre'!U$2))/(SUMIFS('overall city offline'!$J$2:$J$2047,'overall city offline'!$A$2:$A$2047,$A47,'overall city offline'!$B$2:$B$2047,U$2))</f>
        <v>1.1332660347104107</v>
      </c>
      <c r="V47" s="6">
        <f>(SUMIFS('overall city offline'!$J$2:$J$2047,'overall city offline'!$A$2:$A$2047,$A47,'overall city offline'!$B$2:$B$2047,V$3)*SUMIFS('overall city offline'!$C$2:$C$2047,'overall city offline'!$A$2:$A$2047,$A47,'overall city offline'!$B$2:$B$2047,'Food offline outside centre'!V$2))/(SUMIFS('overall city offline'!$J$2:$J$2047,'overall city offline'!$A$2:$A$2047,$A47,'overall city offline'!$B$2:$B$2047,V$2))</f>
        <v>1.0686585036205389</v>
      </c>
    </row>
    <row r="48" spans="1:63" x14ac:dyDescent="0.25">
      <c r="A48" s="5" t="s">
        <v>51</v>
      </c>
      <c r="B48" s="6">
        <f>(SUMIFS('overall city offline'!$J$2:$J$2047,'overall city offline'!$A$2:$A$2047,$A48,'overall city offline'!$B$2:$B$2047,B$3)*SUMIFS('overall city offline'!$C$2:$C$2047,'overall city offline'!$A$2:$A$2047,$A48,'overall city offline'!$B$2:$B$2047,B$3))/(SUMIFS('overall city offline'!$J$2:$J$2047,'overall city offline'!$A$2:$A$2047,$A48,'overall city offline'!$B$2:$B$2047,B$2))</f>
        <v>0.93817889625757278</v>
      </c>
      <c r="C48" s="6">
        <f>(SUMIFS('overall city offline'!$J$2:$J$2047,'overall city offline'!$A$2:$A$2047,$A48,'overall city offline'!$B$2:$B$2047,C$3)*SUMIFS('overall city offline'!$C$2:$C$2047,'overall city offline'!$A$2:$A$2047,$A48,'overall city offline'!$B$2:$B$2047,'Food offline outside centre'!C$2))/(SUMIFS('overall city offline'!$J$2:$J$2047,'overall city offline'!$A$2:$A$2047,$A48,'overall city offline'!$B$2:$B$2047,C$2))</f>
        <v>0.83367323800790627</v>
      </c>
      <c r="D48" s="6">
        <f>(SUMIFS('overall city offline'!$J$2:$J$2047,'overall city offline'!$A$2:$A$2047,$A48,'overall city offline'!$B$2:$B$2047,D$3)*SUMIFS('overall city offline'!$C$2:$C$2047,'overall city offline'!$A$2:$A$2047,$A48,'overall city offline'!$B$2:$B$2047,'Food offline outside centre'!D$2))/(SUMIFS('overall city offline'!$J$2:$J$2047,'overall city offline'!$A$2:$A$2047,$A48,'overall city offline'!$B$2:$B$2047,D$2))</f>
        <v>0.70173600466691644</v>
      </c>
      <c r="E48" s="6">
        <f>(SUMIFS('overall city offline'!$J$2:$J$2047,'overall city offline'!$A$2:$A$2047,$A48,'overall city offline'!$B$2:$B$2047,E$3)*SUMIFS('overall city offline'!$C$2:$C$2047,'overall city offline'!$A$2:$A$2047,$A48,'overall city offline'!$B$2:$B$2047,'Food offline outside centre'!E$2))/(SUMIFS('overall city offline'!$J$2:$J$2047,'overall city offline'!$A$2:$A$2047,$A48,'overall city offline'!$B$2:$B$2047,E$2))</f>
        <v>0.15311685982074369</v>
      </c>
      <c r="F48" s="6">
        <f>(SUMIFS('overall city offline'!$J$2:$J$2047,'overall city offline'!$A$2:$A$2047,$A48,'overall city offline'!$B$2:$B$2047,F$3)*SUMIFS('overall city offline'!$C$2:$C$2047,'overall city offline'!$A$2:$A$2047,$A48,'overall city offline'!$B$2:$B$2047,'Food offline outside centre'!F$2))/(SUMIFS('overall city offline'!$J$2:$J$2047,'overall city offline'!$A$2:$A$2047,$A48,'overall city offline'!$B$2:$B$2047,F$2))</f>
        <v>0.24309663147740004</v>
      </c>
      <c r="G48" s="6">
        <f>(SUMIFS('overall city offline'!$J$2:$J$2047,'overall city offline'!$A$2:$A$2047,$A48,'overall city offline'!$B$2:$B$2047,G$3)*SUMIFS('overall city offline'!$C$2:$C$2047,'overall city offline'!$A$2:$A$2047,$A48,'overall city offline'!$B$2:$B$2047,'Food offline outside centre'!G$2))/(SUMIFS('overall city offline'!$J$2:$J$2047,'overall city offline'!$A$2:$A$2047,$A48,'overall city offline'!$B$2:$B$2047,G$2))</f>
        <v>0.37159684851311398</v>
      </c>
      <c r="H48" s="6">
        <f>(SUMIFS('overall city offline'!$J$2:$J$2047,'overall city offline'!$A$2:$A$2047,$A48,'overall city offline'!$B$2:$B$2047,H$3)*SUMIFS('overall city offline'!$C$2:$C$2047,'overall city offline'!$A$2:$A$2047,$A48,'overall city offline'!$B$2:$B$2047,'Food offline outside centre'!H$2))/(SUMIFS('overall city offline'!$J$2:$J$2047,'overall city offline'!$A$2:$A$2047,$A48,'overall city offline'!$B$2:$B$2047,H$2))</f>
        <v>0.83054973328541837</v>
      </c>
      <c r="I48" s="6">
        <f>(SUMIFS('overall city offline'!$J$2:$J$2047,'overall city offline'!$A$2:$A$2047,$A48,'overall city offline'!$B$2:$B$2047,I$3)*SUMIFS('overall city offline'!$C$2:$C$2047,'overall city offline'!$A$2:$A$2047,$A48,'overall city offline'!$B$2:$B$2047,'Food offline outside centre'!I$2))/(SUMIFS('overall city offline'!$J$2:$J$2047,'overall city offline'!$A$2:$A$2047,$A48,'overall city offline'!$B$2:$B$2047,I$2))</f>
        <v>1.0149092301057627</v>
      </c>
      <c r="J48" s="6">
        <f>(SUMIFS('overall city offline'!$J$2:$J$2047,'overall city offline'!$A$2:$A$2047,$A48,'overall city offline'!$B$2:$B$2047,J$3)*SUMIFS('overall city offline'!$C$2:$C$2047,'overall city offline'!$A$2:$A$2047,$A48,'overall city offline'!$B$2:$B$2047,'Food offline outside centre'!J$2))/(SUMIFS('overall city offline'!$J$2:$J$2047,'overall city offline'!$A$2:$A$2047,$A48,'overall city offline'!$B$2:$B$2047,J$2))</f>
        <v>0.90901058188902506</v>
      </c>
      <c r="K48" s="6">
        <f>(SUMIFS('overall city offline'!$J$2:$J$2047,'overall city offline'!$A$2:$A$2047,$A48,'overall city offline'!$B$2:$B$2047,K$3)*SUMIFS('overall city offline'!$C$2:$C$2047,'overall city offline'!$A$2:$A$2047,$A48,'overall city offline'!$B$2:$B$2047,'Food offline outside centre'!K$2))/(SUMIFS('overall city offline'!$J$2:$J$2047,'overall city offline'!$A$2:$A$2047,$A48,'overall city offline'!$B$2:$B$2047,K$2))</f>
        <v>0.88244232985475557</v>
      </c>
      <c r="L48" s="6">
        <f>(SUMIFS('overall city offline'!$J$2:$J$2047,'overall city offline'!$A$2:$A$2047,$A48,'overall city offline'!$B$2:$B$2047,L$3)*SUMIFS('overall city offline'!$C$2:$C$2047,'overall city offline'!$A$2:$A$2047,$A48,'overall city offline'!$B$2:$B$2047,'Food offline outside centre'!L$2))/(SUMIFS('overall city offline'!$J$2:$J$2047,'overall city offline'!$A$2:$A$2047,$A48,'overall city offline'!$B$2:$B$2047,L$2))</f>
        <v>0.54705548676168791</v>
      </c>
      <c r="M48" s="6">
        <f>(SUMIFS('overall city offline'!$J$2:$J$2047,'overall city offline'!$A$2:$A$2047,$A48,'overall city offline'!$B$2:$B$2047,M$3)*SUMIFS('overall city offline'!$C$2:$C$2047,'overall city offline'!$A$2:$A$2047,$A48,'overall city offline'!$B$2:$B$2047,'Food offline outside centre'!M$2))/(SUMIFS('overall city offline'!$J$2:$J$2047,'overall city offline'!$A$2:$A$2047,$A48,'overall city offline'!$B$2:$B$2047,M$2))</f>
        <v>0.81651591660377953</v>
      </c>
      <c r="N48" s="6">
        <f>(SUMIFS('overall city offline'!$J$2:$J$2047,'overall city offline'!$A$2:$A$2047,$A48,'overall city offline'!$B$2:$B$2047,N$3)*SUMIFS('overall city offline'!$C$2:$C$2047,'overall city offline'!$A$2:$A$2047,$A48,'overall city offline'!$B$2:$B$2047,'Food offline outside centre'!N$2))/(SUMIFS('overall city offline'!$J$2:$J$2047,'overall city offline'!$A$2:$A$2047,$A48,'overall city offline'!$B$2:$B$2047,N$2))</f>
        <v>0.39762068451471927</v>
      </c>
      <c r="O48" s="6">
        <f>(SUMIFS('overall city offline'!$J$2:$J$2047,'overall city offline'!$A$2:$A$2047,$A48,'overall city offline'!$B$2:$B$2047,O$3)*SUMIFS('overall city offline'!$C$2:$C$2047,'overall city offline'!$A$2:$A$2047,$A48,'overall city offline'!$B$2:$B$2047,'Food offline outside centre'!O$2))/(SUMIFS('overall city offline'!$J$2:$J$2047,'overall city offline'!$A$2:$A$2047,$A48,'overall city offline'!$B$2:$B$2047,O$2))</f>
        <v>0.34177838534603361</v>
      </c>
      <c r="P48" s="6">
        <f>(SUMIFS('overall city offline'!$J$2:$J$2047,'overall city offline'!$A$2:$A$2047,$A48,'overall city offline'!$B$2:$B$2047,P$3)*SUMIFS('overall city offline'!$C$2:$C$2047,'overall city offline'!$A$2:$A$2047,$A48,'overall city offline'!$B$2:$B$2047,'Food offline outside centre'!P$2))/(SUMIFS('overall city offline'!$J$2:$J$2047,'overall city offline'!$A$2:$A$2047,$A48,'overall city offline'!$B$2:$B$2047,P$2))</f>
        <v>0.42129407644951616</v>
      </c>
      <c r="Q48" s="6">
        <f>(SUMIFS('overall city offline'!$J$2:$J$2047,'overall city offline'!$A$2:$A$2047,$A48,'overall city offline'!$B$2:$B$2047,Q$3)*SUMIFS('overall city offline'!$C$2:$C$2047,'overall city offline'!$A$2:$A$2047,$A48,'overall city offline'!$B$2:$B$2047,'Food offline outside centre'!Q$2))/(SUMIFS('overall city offline'!$J$2:$J$2047,'overall city offline'!$A$2:$A$2047,$A48,'overall city offline'!$B$2:$B$2047,Q$2))</f>
        <v>0.61025924812152055</v>
      </c>
      <c r="R48" s="6">
        <f>(SUMIFS('overall city offline'!$J$2:$J$2047,'overall city offline'!$A$2:$A$2047,$A48,'overall city offline'!$B$2:$B$2047,R$3)*SUMIFS('overall city offline'!$C$2:$C$2047,'overall city offline'!$A$2:$A$2047,$A48,'overall city offline'!$B$2:$B$2047,'Food offline outside centre'!R$2))/(SUMIFS('overall city offline'!$J$2:$J$2047,'overall city offline'!$A$2:$A$2047,$A48,'overall city offline'!$B$2:$B$2047,R$2))</f>
        <v>0.86854664429100703</v>
      </c>
      <c r="S48" s="6">
        <f>(SUMIFS('overall city offline'!$J$2:$J$2047,'overall city offline'!$A$2:$A$2047,$A48,'overall city offline'!$B$2:$B$2047,S$3)*SUMIFS('overall city offline'!$C$2:$C$2047,'overall city offline'!$A$2:$A$2047,$A48,'overall city offline'!$B$2:$B$2047,'Food offline outside centre'!S$2))/(SUMIFS('overall city offline'!$J$2:$J$2047,'overall city offline'!$A$2:$A$2047,$A48,'overall city offline'!$B$2:$B$2047,S$2))</f>
        <v>0.96003843208977335</v>
      </c>
      <c r="T48" s="6">
        <f>(SUMIFS('overall city offline'!$J$2:$J$2047,'overall city offline'!$A$2:$A$2047,$A48,'overall city offline'!$B$2:$B$2047,T$3)*SUMIFS('overall city offline'!$C$2:$C$2047,'overall city offline'!$A$2:$A$2047,$A48,'overall city offline'!$B$2:$B$2047,'Food offline outside centre'!T$2))/(SUMIFS('overall city offline'!$J$2:$J$2047,'overall city offline'!$A$2:$A$2047,$A48,'overall city offline'!$B$2:$B$2047,T$2))</f>
        <v>1.1290754236634508</v>
      </c>
      <c r="U48" s="6">
        <f>(SUMIFS('overall city offline'!$J$2:$J$2047,'overall city offline'!$A$2:$A$2047,$A48,'overall city offline'!$B$2:$B$2047,U$3)*SUMIFS('overall city offline'!$C$2:$C$2047,'overall city offline'!$A$2:$A$2047,$A48,'overall city offline'!$B$2:$B$2047,'Food offline outside centre'!U$2))/(SUMIFS('overall city offline'!$J$2:$J$2047,'overall city offline'!$A$2:$A$2047,$A48,'overall city offline'!$B$2:$B$2047,U$2))</f>
        <v>1.1915402618230815</v>
      </c>
      <c r="V48" s="6">
        <f>(SUMIFS('overall city offline'!$J$2:$J$2047,'overall city offline'!$A$2:$A$2047,$A48,'overall city offline'!$B$2:$B$2047,V$3)*SUMIFS('overall city offline'!$C$2:$C$2047,'overall city offline'!$A$2:$A$2047,$A48,'overall city offline'!$B$2:$B$2047,'Food offline outside centre'!V$2))/(SUMIFS('overall city offline'!$J$2:$J$2047,'overall city offline'!$A$2:$A$2047,$A48,'overall city offline'!$B$2:$B$2047,V$2))</f>
        <v>1.0958192483649598</v>
      </c>
    </row>
    <row r="49" spans="1:22" x14ac:dyDescent="0.25">
      <c r="A49" s="5" t="s">
        <v>52</v>
      </c>
      <c r="B49" s="6">
        <f>(SUMIFS('overall city offline'!$J$2:$J$2047,'overall city offline'!$A$2:$A$2047,$A49,'overall city offline'!$B$2:$B$2047,B$3)*SUMIFS('overall city offline'!$C$2:$C$2047,'overall city offline'!$A$2:$A$2047,$A49,'overall city offline'!$B$2:$B$2047,B$3))/(SUMIFS('overall city offline'!$J$2:$J$2047,'overall city offline'!$A$2:$A$2047,$A49,'overall city offline'!$B$2:$B$2047,B$2))</f>
        <v>0.99904569062224391</v>
      </c>
      <c r="C49" s="6">
        <f>(SUMIFS('overall city offline'!$J$2:$J$2047,'overall city offline'!$A$2:$A$2047,$A49,'overall city offline'!$B$2:$B$2047,C$3)*SUMIFS('overall city offline'!$C$2:$C$2047,'overall city offline'!$A$2:$A$2047,$A49,'overall city offline'!$B$2:$B$2047,'Food offline outside centre'!C$2))/(SUMIFS('overall city offline'!$J$2:$J$2047,'overall city offline'!$A$2:$A$2047,$A49,'overall city offline'!$B$2:$B$2047,C$2))</f>
        <v>0.91943234409541752</v>
      </c>
      <c r="D49" s="6">
        <f>(SUMIFS('overall city offline'!$J$2:$J$2047,'overall city offline'!$A$2:$A$2047,$A49,'overall city offline'!$B$2:$B$2047,D$3)*SUMIFS('overall city offline'!$C$2:$C$2047,'overall city offline'!$A$2:$A$2047,$A49,'overall city offline'!$B$2:$B$2047,'Food offline outside centre'!D$2))/(SUMIFS('overall city offline'!$J$2:$J$2047,'overall city offline'!$A$2:$A$2047,$A49,'overall city offline'!$B$2:$B$2047,D$2))</f>
        <v>0.72256437847607424</v>
      </c>
      <c r="E49" s="6">
        <f>(SUMIFS('overall city offline'!$J$2:$J$2047,'overall city offline'!$A$2:$A$2047,$A49,'overall city offline'!$B$2:$B$2047,E$3)*SUMIFS('overall city offline'!$C$2:$C$2047,'overall city offline'!$A$2:$A$2047,$A49,'overall city offline'!$B$2:$B$2047,'Food offline outside centre'!E$2))/(SUMIFS('overall city offline'!$J$2:$J$2047,'overall city offline'!$A$2:$A$2047,$A49,'overall city offline'!$B$2:$B$2047,E$2))</f>
        <v>0.13431786529362055</v>
      </c>
      <c r="F49" s="6">
        <f>(SUMIFS('overall city offline'!$J$2:$J$2047,'overall city offline'!$A$2:$A$2047,$A49,'overall city offline'!$B$2:$B$2047,F$3)*SUMIFS('overall city offline'!$C$2:$C$2047,'overall city offline'!$A$2:$A$2047,$A49,'overall city offline'!$B$2:$B$2047,'Food offline outside centre'!F$2))/(SUMIFS('overall city offline'!$J$2:$J$2047,'overall city offline'!$A$2:$A$2047,$A49,'overall city offline'!$B$2:$B$2047,F$2))</f>
        <v>0.28431795420960237</v>
      </c>
      <c r="G49" s="6">
        <f>(SUMIFS('overall city offline'!$J$2:$J$2047,'overall city offline'!$A$2:$A$2047,$A49,'overall city offline'!$B$2:$B$2047,G$3)*SUMIFS('overall city offline'!$C$2:$C$2047,'overall city offline'!$A$2:$A$2047,$A49,'overall city offline'!$B$2:$B$2047,'Food offline outside centre'!G$2))/(SUMIFS('overall city offline'!$J$2:$J$2047,'overall city offline'!$A$2:$A$2047,$A49,'overall city offline'!$B$2:$B$2047,G$2))</f>
        <v>0.39914867877560972</v>
      </c>
      <c r="H49" s="6">
        <f>(SUMIFS('overall city offline'!$J$2:$J$2047,'overall city offline'!$A$2:$A$2047,$A49,'overall city offline'!$B$2:$B$2047,H$3)*SUMIFS('overall city offline'!$C$2:$C$2047,'overall city offline'!$A$2:$A$2047,$A49,'overall city offline'!$B$2:$B$2047,'Food offline outside centre'!H$2))/(SUMIFS('overall city offline'!$J$2:$J$2047,'overall city offline'!$A$2:$A$2047,$A49,'overall city offline'!$B$2:$B$2047,H$2))</f>
        <v>0.80103901499329355</v>
      </c>
      <c r="I49" s="6">
        <f>(SUMIFS('overall city offline'!$J$2:$J$2047,'overall city offline'!$A$2:$A$2047,$A49,'overall city offline'!$B$2:$B$2047,I$3)*SUMIFS('overall city offline'!$C$2:$C$2047,'overall city offline'!$A$2:$A$2047,$A49,'overall city offline'!$B$2:$B$2047,'Food offline outside centre'!I$2))/(SUMIFS('overall city offline'!$J$2:$J$2047,'overall city offline'!$A$2:$A$2047,$A49,'overall city offline'!$B$2:$B$2047,I$2))</f>
        <v>1.0198304495509676</v>
      </c>
      <c r="J49" s="6">
        <f>(SUMIFS('overall city offline'!$J$2:$J$2047,'overall city offline'!$A$2:$A$2047,$A49,'overall city offline'!$B$2:$B$2047,J$3)*SUMIFS('overall city offline'!$C$2:$C$2047,'overall city offline'!$A$2:$A$2047,$A49,'overall city offline'!$B$2:$B$2047,'Food offline outside centre'!J$2))/(SUMIFS('overall city offline'!$J$2:$J$2047,'overall city offline'!$A$2:$A$2047,$A49,'overall city offline'!$B$2:$B$2047,J$2))</f>
        <v>0.91392700705191643</v>
      </c>
      <c r="K49" s="6">
        <f>(SUMIFS('overall city offline'!$J$2:$J$2047,'overall city offline'!$A$2:$A$2047,$A49,'overall city offline'!$B$2:$B$2047,K$3)*SUMIFS('overall city offline'!$C$2:$C$2047,'overall city offline'!$A$2:$A$2047,$A49,'overall city offline'!$B$2:$B$2047,'Food offline outside centre'!K$2))/(SUMIFS('overall city offline'!$J$2:$J$2047,'overall city offline'!$A$2:$A$2047,$A49,'overall city offline'!$B$2:$B$2047,K$2))</f>
        <v>0.9139127817545506</v>
      </c>
      <c r="L49" s="6">
        <f>(SUMIFS('overall city offline'!$J$2:$J$2047,'overall city offline'!$A$2:$A$2047,$A49,'overall city offline'!$B$2:$B$2047,L$3)*SUMIFS('overall city offline'!$C$2:$C$2047,'overall city offline'!$A$2:$A$2047,$A49,'overall city offline'!$B$2:$B$2047,'Food offline outside centre'!L$2))/(SUMIFS('overall city offline'!$J$2:$J$2047,'overall city offline'!$A$2:$A$2047,$A49,'overall city offline'!$B$2:$B$2047,L$2))</f>
        <v>0.55637284317082458</v>
      </c>
      <c r="M49" s="6">
        <f>(SUMIFS('overall city offline'!$J$2:$J$2047,'overall city offline'!$A$2:$A$2047,$A49,'overall city offline'!$B$2:$B$2047,M$3)*SUMIFS('overall city offline'!$C$2:$C$2047,'overall city offline'!$A$2:$A$2047,$A49,'overall city offline'!$B$2:$B$2047,'Food offline outside centre'!M$2))/(SUMIFS('overall city offline'!$J$2:$J$2047,'overall city offline'!$A$2:$A$2047,$A49,'overall city offline'!$B$2:$B$2047,M$2))</f>
        <v>0.69583013282131556</v>
      </c>
      <c r="N49" s="6">
        <f>(SUMIFS('overall city offline'!$J$2:$J$2047,'overall city offline'!$A$2:$A$2047,$A49,'overall city offline'!$B$2:$B$2047,N$3)*SUMIFS('overall city offline'!$C$2:$C$2047,'overall city offline'!$A$2:$A$2047,$A49,'overall city offline'!$B$2:$B$2047,'Food offline outside centre'!N$2))/(SUMIFS('overall city offline'!$J$2:$J$2047,'overall city offline'!$A$2:$A$2047,$A49,'overall city offline'!$B$2:$B$2047,N$2))</f>
        <v>0.41467043789597868</v>
      </c>
      <c r="O49" s="6">
        <f>(SUMIFS('overall city offline'!$J$2:$J$2047,'overall city offline'!$A$2:$A$2047,$A49,'overall city offline'!$B$2:$B$2047,O$3)*SUMIFS('overall city offline'!$C$2:$C$2047,'overall city offline'!$A$2:$A$2047,$A49,'overall city offline'!$B$2:$B$2047,'Food offline outside centre'!O$2))/(SUMIFS('overall city offline'!$J$2:$J$2047,'overall city offline'!$A$2:$A$2047,$A49,'overall city offline'!$B$2:$B$2047,O$2))</f>
        <v>0.37920938744110388</v>
      </c>
      <c r="P49" s="6">
        <f>(SUMIFS('overall city offline'!$J$2:$J$2047,'overall city offline'!$A$2:$A$2047,$A49,'overall city offline'!$B$2:$B$2047,P$3)*SUMIFS('overall city offline'!$C$2:$C$2047,'overall city offline'!$A$2:$A$2047,$A49,'overall city offline'!$B$2:$B$2047,'Food offline outside centre'!P$2))/(SUMIFS('overall city offline'!$J$2:$J$2047,'overall city offline'!$A$2:$A$2047,$A49,'overall city offline'!$B$2:$B$2047,P$2))</f>
        <v>0.45376428189000501</v>
      </c>
      <c r="Q49" s="6">
        <f>(SUMIFS('overall city offline'!$J$2:$J$2047,'overall city offline'!$A$2:$A$2047,$A49,'overall city offline'!$B$2:$B$2047,Q$3)*SUMIFS('overall city offline'!$C$2:$C$2047,'overall city offline'!$A$2:$A$2047,$A49,'overall city offline'!$B$2:$B$2047,'Food offline outside centre'!Q$2))/(SUMIFS('overall city offline'!$J$2:$J$2047,'overall city offline'!$A$2:$A$2047,$A49,'overall city offline'!$B$2:$B$2047,Q$2))</f>
        <v>0.63251481767551954</v>
      </c>
      <c r="R49" s="6">
        <f>(SUMIFS('overall city offline'!$J$2:$J$2047,'overall city offline'!$A$2:$A$2047,$A49,'overall city offline'!$B$2:$B$2047,R$3)*SUMIFS('overall city offline'!$C$2:$C$2047,'overall city offline'!$A$2:$A$2047,$A49,'overall city offline'!$B$2:$B$2047,'Food offline outside centre'!R$2))/(SUMIFS('overall city offline'!$J$2:$J$2047,'overall city offline'!$A$2:$A$2047,$A49,'overall city offline'!$B$2:$B$2047,R$2))</f>
        <v>0.85714458466451959</v>
      </c>
      <c r="S49" s="6">
        <f>(SUMIFS('overall city offline'!$J$2:$J$2047,'overall city offline'!$A$2:$A$2047,$A49,'overall city offline'!$B$2:$B$2047,S$3)*SUMIFS('overall city offline'!$C$2:$C$2047,'overall city offline'!$A$2:$A$2047,$A49,'overall city offline'!$B$2:$B$2047,'Food offline outside centre'!S$2))/(SUMIFS('overall city offline'!$J$2:$J$2047,'overall city offline'!$A$2:$A$2047,$A49,'overall city offline'!$B$2:$B$2047,S$2))</f>
        <v>0.97702726371986626</v>
      </c>
      <c r="T49" s="6">
        <f>(SUMIFS('overall city offline'!$J$2:$J$2047,'overall city offline'!$A$2:$A$2047,$A49,'overall city offline'!$B$2:$B$2047,T$3)*SUMIFS('overall city offline'!$C$2:$C$2047,'overall city offline'!$A$2:$A$2047,$A49,'overall city offline'!$B$2:$B$2047,'Food offline outside centre'!T$2))/(SUMIFS('overall city offline'!$J$2:$J$2047,'overall city offline'!$A$2:$A$2047,$A49,'overall city offline'!$B$2:$B$2047,T$2))</f>
        <v>1.0804793348811992</v>
      </c>
      <c r="U49" s="6">
        <f>(SUMIFS('overall city offline'!$J$2:$J$2047,'overall city offline'!$A$2:$A$2047,$A49,'overall city offline'!$B$2:$B$2047,U$3)*SUMIFS('overall city offline'!$C$2:$C$2047,'overall city offline'!$A$2:$A$2047,$A49,'overall city offline'!$B$2:$B$2047,'Food offline outside centre'!U$2))/(SUMIFS('overall city offline'!$J$2:$J$2047,'overall city offline'!$A$2:$A$2047,$A49,'overall city offline'!$B$2:$B$2047,U$2))</f>
        <v>1.1482775312934153</v>
      </c>
      <c r="V49" s="6">
        <f>(SUMIFS('overall city offline'!$J$2:$J$2047,'overall city offline'!$A$2:$A$2047,$A49,'overall city offline'!$B$2:$B$2047,V$3)*SUMIFS('overall city offline'!$C$2:$C$2047,'overall city offline'!$A$2:$A$2047,$A49,'overall city offline'!$B$2:$B$2047,'Food offline outside centre'!V$2))/(SUMIFS('overall city offline'!$J$2:$J$2047,'overall city offline'!$A$2:$A$2047,$A49,'overall city offline'!$B$2:$B$2047,V$2))</f>
        <v>1.0620362567037054</v>
      </c>
    </row>
    <row r="50" spans="1:22" x14ac:dyDescent="0.25">
      <c r="A50" s="5" t="s">
        <v>53</v>
      </c>
      <c r="B50" s="6">
        <f>(SUMIFS('overall city offline'!$J$2:$J$2047,'overall city offline'!$A$2:$A$2047,$A50,'overall city offline'!$B$2:$B$2047,B$3)*SUMIFS('overall city offline'!$C$2:$C$2047,'overall city offline'!$A$2:$A$2047,$A50,'overall city offline'!$B$2:$B$2047,B$3))/(SUMIFS('overall city offline'!$J$2:$J$2047,'overall city offline'!$A$2:$A$2047,$A50,'overall city offline'!$B$2:$B$2047,B$2))</f>
        <v>1.0116280272516787</v>
      </c>
      <c r="C50" s="6">
        <f>(SUMIFS('overall city offline'!$J$2:$J$2047,'overall city offline'!$A$2:$A$2047,$A50,'overall city offline'!$B$2:$B$2047,C$3)*SUMIFS('overall city offline'!$C$2:$C$2047,'overall city offline'!$A$2:$A$2047,$A50,'overall city offline'!$B$2:$B$2047,'Food offline outside centre'!C$2))/(SUMIFS('overall city offline'!$J$2:$J$2047,'overall city offline'!$A$2:$A$2047,$A50,'overall city offline'!$B$2:$B$2047,C$2))</f>
        <v>0.97723013105479528</v>
      </c>
      <c r="D50" s="6">
        <f>(SUMIFS('overall city offline'!$J$2:$J$2047,'overall city offline'!$A$2:$A$2047,$A50,'overall city offline'!$B$2:$B$2047,D$3)*SUMIFS('overall city offline'!$C$2:$C$2047,'overall city offline'!$A$2:$A$2047,$A50,'overall city offline'!$B$2:$B$2047,'Food offline outside centre'!D$2))/(SUMIFS('overall city offline'!$J$2:$J$2047,'overall city offline'!$A$2:$A$2047,$A50,'overall city offline'!$B$2:$B$2047,D$2))</f>
        <v>0.80812513114180595</v>
      </c>
      <c r="E50" s="6">
        <f>(SUMIFS('overall city offline'!$J$2:$J$2047,'overall city offline'!$A$2:$A$2047,$A50,'overall city offline'!$B$2:$B$2047,E$3)*SUMIFS('overall city offline'!$C$2:$C$2047,'overall city offline'!$A$2:$A$2047,$A50,'overall city offline'!$B$2:$B$2047,'Food offline outside centre'!E$2))/(SUMIFS('overall city offline'!$J$2:$J$2047,'overall city offline'!$A$2:$A$2047,$A50,'overall city offline'!$B$2:$B$2047,E$2))</f>
        <v>0.29147649765563172</v>
      </c>
      <c r="F50" s="6">
        <f>(SUMIFS('overall city offline'!$J$2:$J$2047,'overall city offline'!$A$2:$A$2047,$A50,'overall city offline'!$B$2:$B$2047,F$3)*SUMIFS('overall city offline'!$C$2:$C$2047,'overall city offline'!$A$2:$A$2047,$A50,'overall city offline'!$B$2:$B$2047,'Food offline outside centre'!F$2))/(SUMIFS('overall city offline'!$J$2:$J$2047,'overall city offline'!$A$2:$A$2047,$A50,'overall city offline'!$B$2:$B$2047,F$2))</f>
        <v>0.39415104631349263</v>
      </c>
      <c r="G50" s="6">
        <f>(SUMIFS('overall city offline'!$J$2:$J$2047,'overall city offline'!$A$2:$A$2047,$A50,'overall city offline'!$B$2:$B$2047,G$3)*SUMIFS('overall city offline'!$C$2:$C$2047,'overall city offline'!$A$2:$A$2047,$A50,'overall city offline'!$B$2:$B$2047,'Food offline outside centre'!G$2))/(SUMIFS('overall city offline'!$J$2:$J$2047,'overall city offline'!$A$2:$A$2047,$A50,'overall city offline'!$B$2:$B$2047,G$2))</f>
        <v>0.47720357124547347</v>
      </c>
      <c r="H50" s="6">
        <f>(SUMIFS('overall city offline'!$J$2:$J$2047,'overall city offline'!$A$2:$A$2047,$A50,'overall city offline'!$B$2:$B$2047,H$3)*SUMIFS('overall city offline'!$C$2:$C$2047,'overall city offline'!$A$2:$A$2047,$A50,'overall city offline'!$B$2:$B$2047,'Food offline outside centre'!H$2))/(SUMIFS('overall city offline'!$J$2:$J$2047,'overall city offline'!$A$2:$A$2047,$A50,'overall city offline'!$B$2:$B$2047,H$2))</f>
        <v>0.89788994515571541</v>
      </c>
      <c r="I50" s="6">
        <f>(SUMIFS('overall city offline'!$J$2:$J$2047,'overall city offline'!$A$2:$A$2047,$A50,'overall city offline'!$B$2:$B$2047,I$3)*SUMIFS('overall city offline'!$C$2:$C$2047,'overall city offline'!$A$2:$A$2047,$A50,'overall city offline'!$B$2:$B$2047,'Food offline outside centre'!I$2))/(SUMIFS('overall city offline'!$J$2:$J$2047,'overall city offline'!$A$2:$A$2047,$A50,'overall city offline'!$B$2:$B$2047,I$2))</f>
        <v>1.0778837844001501</v>
      </c>
      <c r="J50" s="6">
        <f>(SUMIFS('overall city offline'!$J$2:$J$2047,'overall city offline'!$A$2:$A$2047,$A50,'overall city offline'!$B$2:$B$2047,J$3)*SUMIFS('overall city offline'!$C$2:$C$2047,'overall city offline'!$A$2:$A$2047,$A50,'overall city offline'!$B$2:$B$2047,'Food offline outside centre'!J$2))/(SUMIFS('overall city offline'!$J$2:$J$2047,'overall city offline'!$A$2:$A$2047,$A50,'overall city offline'!$B$2:$B$2047,J$2))</f>
        <v>0.95068576944354655</v>
      </c>
      <c r="K50" s="6">
        <f>(SUMIFS('overall city offline'!$J$2:$J$2047,'overall city offline'!$A$2:$A$2047,$A50,'overall city offline'!$B$2:$B$2047,K$3)*SUMIFS('overall city offline'!$C$2:$C$2047,'overall city offline'!$A$2:$A$2047,$A50,'overall city offline'!$B$2:$B$2047,'Food offline outside centre'!K$2))/(SUMIFS('overall city offline'!$J$2:$J$2047,'overall city offline'!$A$2:$A$2047,$A50,'overall city offline'!$B$2:$B$2047,K$2))</f>
        <v>0.89530053051568148</v>
      </c>
      <c r="L50" s="6">
        <f>(SUMIFS('overall city offline'!$J$2:$J$2047,'overall city offline'!$A$2:$A$2047,$A50,'overall city offline'!$B$2:$B$2047,L$3)*SUMIFS('overall city offline'!$C$2:$C$2047,'overall city offline'!$A$2:$A$2047,$A50,'overall city offline'!$B$2:$B$2047,'Food offline outside centre'!L$2))/(SUMIFS('overall city offline'!$J$2:$J$2047,'overall city offline'!$A$2:$A$2047,$A50,'overall city offline'!$B$2:$B$2047,L$2))</f>
        <v>0.64982377572841377</v>
      </c>
      <c r="M50" s="6">
        <f>(SUMIFS('overall city offline'!$J$2:$J$2047,'overall city offline'!$A$2:$A$2047,$A50,'overall city offline'!$B$2:$B$2047,M$3)*SUMIFS('overall city offline'!$C$2:$C$2047,'overall city offline'!$A$2:$A$2047,$A50,'overall city offline'!$B$2:$B$2047,'Food offline outside centre'!M$2))/(SUMIFS('overall city offline'!$J$2:$J$2047,'overall city offline'!$A$2:$A$2047,$A50,'overall city offline'!$B$2:$B$2047,M$2))</f>
        <v>0.56298052605204096</v>
      </c>
      <c r="N50" s="6">
        <f>(SUMIFS('overall city offline'!$J$2:$J$2047,'overall city offline'!$A$2:$A$2047,$A50,'overall city offline'!$B$2:$B$2047,N$3)*SUMIFS('overall city offline'!$C$2:$C$2047,'overall city offline'!$A$2:$A$2047,$A50,'overall city offline'!$B$2:$B$2047,'Food offline outside centre'!N$2))/(SUMIFS('overall city offline'!$J$2:$J$2047,'overall city offline'!$A$2:$A$2047,$A50,'overall city offline'!$B$2:$B$2047,N$2))</f>
        <v>0.54096265265953447</v>
      </c>
      <c r="O50" s="6">
        <f>(SUMIFS('overall city offline'!$J$2:$J$2047,'overall city offline'!$A$2:$A$2047,$A50,'overall city offline'!$B$2:$B$2047,O$3)*SUMIFS('overall city offline'!$C$2:$C$2047,'overall city offline'!$A$2:$A$2047,$A50,'overall city offline'!$B$2:$B$2047,'Food offline outside centre'!O$2))/(SUMIFS('overall city offline'!$J$2:$J$2047,'overall city offline'!$A$2:$A$2047,$A50,'overall city offline'!$B$2:$B$2047,O$2))</f>
        <v>0.51774045205467412</v>
      </c>
      <c r="P50" s="6">
        <f>(SUMIFS('overall city offline'!$J$2:$J$2047,'overall city offline'!$A$2:$A$2047,$A50,'overall city offline'!$B$2:$B$2047,P$3)*SUMIFS('overall city offline'!$C$2:$C$2047,'overall city offline'!$A$2:$A$2047,$A50,'overall city offline'!$B$2:$B$2047,'Food offline outside centre'!P$2))/(SUMIFS('overall city offline'!$J$2:$J$2047,'overall city offline'!$A$2:$A$2047,$A50,'overall city offline'!$B$2:$B$2047,P$2))</f>
        <v>0.58992153801479175</v>
      </c>
      <c r="Q50" s="6">
        <f>(SUMIFS('overall city offline'!$J$2:$J$2047,'overall city offline'!$A$2:$A$2047,$A50,'overall city offline'!$B$2:$B$2047,Q$3)*SUMIFS('overall city offline'!$C$2:$C$2047,'overall city offline'!$A$2:$A$2047,$A50,'overall city offline'!$B$2:$B$2047,'Food offline outside centre'!Q$2))/(SUMIFS('overall city offline'!$J$2:$J$2047,'overall city offline'!$A$2:$A$2047,$A50,'overall city offline'!$B$2:$B$2047,Q$2))</f>
        <v>0.72582112550344302</v>
      </c>
      <c r="R50" s="6">
        <f>(SUMIFS('overall city offline'!$J$2:$J$2047,'overall city offline'!$A$2:$A$2047,$A50,'overall city offline'!$B$2:$B$2047,R$3)*SUMIFS('overall city offline'!$C$2:$C$2047,'overall city offline'!$A$2:$A$2047,$A50,'overall city offline'!$B$2:$B$2047,'Food offline outside centre'!R$2))/(SUMIFS('overall city offline'!$J$2:$J$2047,'overall city offline'!$A$2:$A$2047,$A50,'overall city offline'!$B$2:$B$2047,R$2))</f>
        <v>0.98070474355901849</v>
      </c>
      <c r="S50" s="6">
        <f>(SUMIFS('overall city offline'!$J$2:$J$2047,'overall city offline'!$A$2:$A$2047,$A50,'overall city offline'!$B$2:$B$2047,S$3)*SUMIFS('overall city offline'!$C$2:$C$2047,'overall city offline'!$A$2:$A$2047,$A50,'overall city offline'!$B$2:$B$2047,'Food offline outside centre'!S$2))/(SUMIFS('overall city offline'!$J$2:$J$2047,'overall city offline'!$A$2:$A$2047,$A50,'overall city offline'!$B$2:$B$2047,S$2))</f>
        <v>1.04826752092787</v>
      </c>
      <c r="T50" s="6">
        <f>(SUMIFS('overall city offline'!$J$2:$J$2047,'overall city offline'!$A$2:$A$2047,$A50,'overall city offline'!$B$2:$B$2047,T$3)*SUMIFS('overall city offline'!$C$2:$C$2047,'overall city offline'!$A$2:$A$2047,$A50,'overall city offline'!$B$2:$B$2047,'Food offline outside centre'!T$2))/(SUMIFS('overall city offline'!$J$2:$J$2047,'overall city offline'!$A$2:$A$2047,$A50,'overall city offline'!$B$2:$B$2047,T$2))</f>
        <v>1.1722761207566332</v>
      </c>
      <c r="U50" s="6">
        <f>(SUMIFS('overall city offline'!$J$2:$J$2047,'overall city offline'!$A$2:$A$2047,$A50,'overall city offline'!$B$2:$B$2047,U$3)*SUMIFS('overall city offline'!$C$2:$C$2047,'overall city offline'!$A$2:$A$2047,$A50,'overall city offline'!$B$2:$B$2047,'Food offline outside centre'!U$2))/(SUMIFS('overall city offline'!$J$2:$J$2047,'overall city offline'!$A$2:$A$2047,$A50,'overall city offline'!$B$2:$B$2047,U$2))</f>
        <v>1.1716314187521364</v>
      </c>
      <c r="V50" s="6">
        <f>(SUMIFS('overall city offline'!$J$2:$J$2047,'overall city offline'!$A$2:$A$2047,$A50,'overall city offline'!$B$2:$B$2047,V$3)*SUMIFS('overall city offline'!$C$2:$C$2047,'overall city offline'!$A$2:$A$2047,$A50,'overall city offline'!$B$2:$B$2047,'Food offline outside centre'!V$2))/(SUMIFS('overall city offline'!$J$2:$J$2047,'overall city offline'!$A$2:$A$2047,$A50,'overall city offline'!$B$2:$B$2047,V$2))</f>
        <v>1.1221373574216496</v>
      </c>
    </row>
    <row r="51" spans="1:22" x14ac:dyDescent="0.25">
      <c r="A51" s="5" t="s">
        <v>54</v>
      </c>
      <c r="B51" s="6">
        <f>(SUMIFS('overall city offline'!$J$2:$J$2047,'overall city offline'!$A$2:$A$2047,$A51,'overall city offline'!$B$2:$B$2047,B$3)*SUMIFS('overall city offline'!$C$2:$C$2047,'overall city offline'!$A$2:$A$2047,$A51,'overall city offline'!$B$2:$B$2047,B$3))/(SUMIFS('overall city offline'!$J$2:$J$2047,'overall city offline'!$A$2:$A$2047,$A51,'overall city offline'!$B$2:$B$2047,B$2))</f>
        <v>0.98800734451443573</v>
      </c>
      <c r="C51" s="6">
        <f>(SUMIFS('overall city offline'!$J$2:$J$2047,'overall city offline'!$A$2:$A$2047,$A51,'overall city offline'!$B$2:$B$2047,C$3)*SUMIFS('overall city offline'!$C$2:$C$2047,'overall city offline'!$A$2:$A$2047,$A51,'overall city offline'!$B$2:$B$2047,'Food offline outside centre'!C$2))/(SUMIFS('overall city offline'!$J$2:$J$2047,'overall city offline'!$A$2:$A$2047,$A51,'overall city offline'!$B$2:$B$2047,C$2))</f>
        <v>0.94336071616726191</v>
      </c>
      <c r="D51" s="6">
        <f>(SUMIFS('overall city offline'!$J$2:$J$2047,'overall city offline'!$A$2:$A$2047,$A51,'overall city offline'!$B$2:$B$2047,D$3)*SUMIFS('overall city offline'!$C$2:$C$2047,'overall city offline'!$A$2:$A$2047,$A51,'overall city offline'!$B$2:$B$2047,'Food offline outside centre'!D$2))/(SUMIFS('overall city offline'!$J$2:$J$2047,'overall city offline'!$A$2:$A$2047,$A51,'overall city offline'!$B$2:$B$2047,D$2))</f>
        <v>0.75605763312649288</v>
      </c>
      <c r="E51" s="6">
        <f>(SUMIFS('overall city offline'!$J$2:$J$2047,'overall city offline'!$A$2:$A$2047,$A51,'overall city offline'!$B$2:$B$2047,E$3)*SUMIFS('overall city offline'!$C$2:$C$2047,'overall city offline'!$A$2:$A$2047,$A51,'overall city offline'!$B$2:$B$2047,'Food offline outside centre'!E$2))/(SUMIFS('overall city offline'!$J$2:$J$2047,'overall city offline'!$A$2:$A$2047,$A51,'overall city offline'!$B$2:$B$2047,E$2))</f>
        <v>0.1121249014152073</v>
      </c>
      <c r="F51" s="6">
        <f>(SUMIFS('overall city offline'!$J$2:$J$2047,'overall city offline'!$A$2:$A$2047,$A51,'overall city offline'!$B$2:$B$2047,F$3)*SUMIFS('overall city offline'!$C$2:$C$2047,'overall city offline'!$A$2:$A$2047,$A51,'overall city offline'!$B$2:$B$2047,'Food offline outside centre'!F$2))/(SUMIFS('overall city offline'!$J$2:$J$2047,'overall city offline'!$A$2:$A$2047,$A51,'overall city offline'!$B$2:$B$2047,F$2))</f>
        <v>0.19352772631501824</v>
      </c>
      <c r="G51" s="6">
        <f>(SUMIFS('overall city offline'!$J$2:$J$2047,'overall city offline'!$A$2:$A$2047,$A51,'overall city offline'!$B$2:$B$2047,G$3)*SUMIFS('overall city offline'!$C$2:$C$2047,'overall city offline'!$A$2:$A$2047,$A51,'overall city offline'!$B$2:$B$2047,'Food offline outside centre'!G$2))/(SUMIFS('overall city offline'!$J$2:$J$2047,'overall city offline'!$A$2:$A$2047,$A51,'overall city offline'!$B$2:$B$2047,G$2))</f>
        <v>0.32655776131132597</v>
      </c>
      <c r="H51" s="6">
        <f>(SUMIFS('overall city offline'!$J$2:$J$2047,'overall city offline'!$A$2:$A$2047,$A51,'overall city offline'!$B$2:$B$2047,H$3)*SUMIFS('overall city offline'!$C$2:$C$2047,'overall city offline'!$A$2:$A$2047,$A51,'overall city offline'!$B$2:$B$2047,'Food offline outside centre'!H$2))/(SUMIFS('overall city offline'!$J$2:$J$2047,'overall city offline'!$A$2:$A$2047,$A51,'overall city offline'!$B$2:$B$2047,H$2))</f>
        <v>0.71242693614721053</v>
      </c>
      <c r="I51" s="6">
        <f>(SUMIFS('overall city offline'!$J$2:$J$2047,'overall city offline'!$A$2:$A$2047,$A51,'overall city offline'!$B$2:$B$2047,I$3)*SUMIFS('overall city offline'!$C$2:$C$2047,'overall city offline'!$A$2:$A$2047,$A51,'overall city offline'!$B$2:$B$2047,'Food offline outside centre'!I$2))/(SUMIFS('overall city offline'!$J$2:$J$2047,'overall city offline'!$A$2:$A$2047,$A51,'overall city offline'!$B$2:$B$2047,I$2))</f>
        <v>0.89623955375636255</v>
      </c>
      <c r="J51" s="6">
        <f>(SUMIFS('overall city offline'!$J$2:$J$2047,'overall city offline'!$A$2:$A$2047,$A51,'overall city offline'!$B$2:$B$2047,J$3)*SUMIFS('overall city offline'!$C$2:$C$2047,'overall city offline'!$A$2:$A$2047,$A51,'overall city offline'!$B$2:$B$2047,'Food offline outside centre'!J$2))/(SUMIFS('overall city offline'!$J$2:$J$2047,'overall city offline'!$A$2:$A$2047,$A51,'overall city offline'!$B$2:$B$2047,J$2))</f>
        <v>0.80234438904222927</v>
      </c>
      <c r="K51" s="6">
        <f>(SUMIFS('overall city offline'!$J$2:$J$2047,'overall city offline'!$A$2:$A$2047,$A51,'overall city offline'!$B$2:$B$2047,K$3)*SUMIFS('overall city offline'!$C$2:$C$2047,'overall city offline'!$A$2:$A$2047,$A51,'overall city offline'!$B$2:$B$2047,'Food offline outside centre'!K$2))/(SUMIFS('overall city offline'!$J$2:$J$2047,'overall city offline'!$A$2:$A$2047,$A51,'overall city offline'!$B$2:$B$2047,K$2))</f>
        <v>0.83497724384299354</v>
      </c>
      <c r="L51" s="6">
        <f>(SUMIFS('overall city offline'!$J$2:$J$2047,'overall city offline'!$A$2:$A$2047,$A51,'overall city offline'!$B$2:$B$2047,L$3)*SUMIFS('overall city offline'!$C$2:$C$2047,'overall city offline'!$A$2:$A$2047,$A51,'overall city offline'!$B$2:$B$2047,'Food offline outside centre'!L$2))/(SUMIFS('overall city offline'!$J$2:$J$2047,'overall city offline'!$A$2:$A$2047,$A51,'overall city offline'!$B$2:$B$2047,L$2))</f>
        <v>0.5166396728690702</v>
      </c>
      <c r="M51" s="6">
        <f>(SUMIFS('overall city offline'!$J$2:$J$2047,'overall city offline'!$A$2:$A$2047,$A51,'overall city offline'!$B$2:$B$2047,M$3)*SUMIFS('overall city offline'!$C$2:$C$2047,'overall city offline'!$A$2:$A$2047,$A51,'overall city offline'!$B$2:$B$2047,'Food offline outside centre'!M$2))/(SUMIFS('overall city offline'!$J$2:$J$2047,'overall city offline'!$A$2:$A$2047,$A51,'overall city offline'!$B$2:$B$2047,M$2))</f>
        <v>0.67060886361100325</v>
      </c>
      <c r="N51" s="6">
        <f>(SUMIFS('overall city offline'!$J$2:$J$2047,'overall city offline'!$A$2:$A$2047,$A51,'overall city offline'!$B$2:$B$2047,N$3)*SUMIFS('overall city offline'!$C$2:$C$2047,'overall city offline'!$A$2:$A$2047,$A51,'overall city offline'!$B$2:$B$2047,'Food offline outside centre'!N$2))/(SUMIFS('overall city offline'!$J$2:$J$2047,'overall city offline'!$A$2:$A$2047,$A51,'overall city offline'!$B$2:$B$2047,N$2))</f>
        <v>0.38607669363918146</v>
      </c>
      <c r="O51" s="6">
        <f>(SUMIFS('overall city offline'!$J$2:$J$2047,'overall city offline'!$A$2:$A$2047,$A51,'overall city offline'!$B$2:$B$2047,O$3)*SUMIFS('overall city offline'!$C$2:$C$2047,'overall city offline'!$A$2:$A$2047,$A51,'overall city offline'!$B$2:$B$2047,'Food offline outside centre'!O$2))/(SUMIFS('overall city offline'!$J$2:$J$2047,'overall city offline'!$A$2:$A$2047,$A51,'overall city offline'!$B$2:$B$2047,O$2))</f>
        <v>0.35807084257026717</v>
      </c>
      <c r="P51" s="6">
        <f>(SUMIFS('overall city offline'!$J$2:$J$2047,'overall city offline'!$A$2:$A$2047,$A51,'overall city offline'!$B$2:$B$2047,P$3)*SUMIFS('overall city offline'!$C$2:$C$2047,'overall city offline'!$A$2:$A$2047,$A51,'overall city offline'!$B$2:$B$2047,'Food offline outside centre'!P$2))/(SUMIFS('overall city offline'!$J$2:$J$2047,'overall city offline'!$A$2:$A$2047,$A51,'overall city offline'!$B$2:$B$2047,P$2))</f>
        <v>0.43914729709655886</v>
      </c>
      <c r="Q51" s="6">
        <f>(SUMIFS('overall city offline'!$J$2:$J$2047,'overall city offline'!$A$2:$A$2047,$A51,'overall city offline'!$B$2:$B$2047,Q$3)*SUMIFS('overall city offline'!$C$2:$C$2047,'overall city offline'!$A$2:$A$2047,$A51,'overall city offline'!$B$2:$B$2047,'Food offline outside centre'!Q$2))/(SUMIFS('overall city offline'!$J$2:$J$2047,'overall city offline'!$A$2:$A$2047,$A51,'overall city offline'!$B$2:$B$2047,Q$2))</f>
        <v>0.60432244353653719</v>
      </c>
      <c r="R51" s="6">
        <f>(SUMIFS('overall city offline'!$J$2:$J$2047,'overall city offline'!$A$2:$A$2047,$A51,'overall city offline'!$B$2:$B$2047,R$3)*SUMIFS('overall city offline'!$C$2:$C$2047,'overall city offline'!$A$2:$A$2047,$A51,'overall city offline'!$B$2:$B$2047,'Food offline outside centre'!R$2))/(SUMIFS('overall city offline'!$J$2:$J$2047,'overall city offline'!$A$2:$A$2047,$A51,'overall city offline'!$B$2:$B$2047,R$2))</f>
        <v>0.8146192957557099</v>
      </c>
      <c r="S51" s="6">
        <f>(SUMIFS('overall city offline'!$J$2:$J$2047,'overall city offline'!$A$2:$A$2047,$A51,'overall city offline'!$B$2:$B$2047,S$3)*SUMIFS('overall city offline'!$C$2:$C$2047,'overall city offline'!$A$2:$A$2047,$A51,'overall city offline'!$B$2:$B$2047,'Food offline outside centre'!S$2))/(SUMIFS('overall city offline'!$J$2:$J$2047,'overall city offline'!$A$2:$A$2047,$A51,'overall city offline'!$B$2:$B$2047,S$2))</f>
        <v>0.91043763010350298</v>
      </c>
      <c r="T51" s="6">
        <f>(SUMIFS('overall city offline'!$J$2:$J$2047,'overall city offline'!$A$2:$A$2047,$A51,'overall city offline'!$B$2:$B$2047,T$3)*SUMIFS('overall city offline'!$C$2:$C$2047,'overall city offline'!$A$2:$A$2047,$A51,'overall city offline'!$B$2:$B$2047,'Food offline outside centre'!T$2))/(SUMIFS('overall city offline'!$J$2:$J$2047,'overall city offline'!$A$2:$A$2047,$A51,'overall city offline'!$B$2:$B$2047,T$2))</f>
        <v>1.0133798419114088</v>
      </c>
      <c r="U51" s="6">
        <f>(SUMIFS('overall city offline'!$J$2:$J$2047,'overall city offline'!$A$2:$A$2047,$A51,'overall city offline'!$B$2:$B$2047,U$3)*SUMIFS('overall city offline'!$C$2:$C$2047,'overall city offline'!$A$2:$A$2047,$A51,'overall city offline'!$B$2:$B$2047,'Food offline outside centre'!U$2))/(SUMIFS('overall city offline'!$J$2:$J$2047,'overall city offline'!$A$2:$A$2047,$A51,'overall city offline'!$B$2:$B$2047,U$2))</f>
        <v>1.038322138334479</v>
      </c>
      <c r="V51" s="6">
        <f>(SUMIFS('overall city offline'!$J$2:$J$2047,'overall city offline'!$A$2:$A$2047,$A51,'overall city offline'!$B$2:$B$2047,V$3)*SUMIFS('overall city offline'!$C$2:$C$2047,'overall city offline'!$A$2:$A$2047,$A51,'overall city offline'!$B$2:$B$2047,'Food offline outside centre'!V$2))/(SUMIFS('overall city offline'!$J$2:$J$2047,'overall city offline'!$A$2:$A$2047,$A51,'overall city offline'!$B$2:$B$2047,V$2))</f>
        <v>0.98903704679585402</v>
      </c>
    </row>
    <row r="52" spans="1:22" x14ac:dyDescent="0.25">
      <c r="A52" s="5" t="s">
        <v>55</v>
      </c>
      <c r="B52" s="6">
        <f>(SUMIFS('overall city offline'!$J$2:$J$2047,'overall city offline'!$A$2:$A$2047,$A52,'overall city offline'!$B$2:$B$2047,B$3)*SUMIFS('overall city offline'!$C$2:$C$2047,'overall city offline'!$A$2:$A$2047,$A52,'overall city offline'!$B$2:$B$2047,B$3))/(SUMIFS('overall city offline'!$J$2:$J$2047,'overall city offline'!$A$2:$A$2047,$A52,'overall city offline'!$B$2:$B$2047,B$2))</f>
        <v>1.0198073110680759</v>
      </c>
      <c r="C52" s="6">
        <f>(SUMIFS('overall city offline'!$J$2:$J$2047,'overall city offline'!$A$2:$A$2047,$A52,'overall city offline'!$B$2:$B$2047,C$3)*SUMIFS('overall city offline'!$C$2:$C$2047,'overall city offline'!$A$2:$A$2047,$A52,'overall city offline'!$B$2:$B$2047,'Food offline outside centre'!C$2))/(SUMIFS('overall city offline'!$J$2:$J$2047,'overall city offline'!$A$2:$A$2047,$A52,'overall city offline'!$B$2:$B$2047,C$2))</f>
        <v>0.93987924575880955</v>
      </c>
      <c r="D52" s="6">
        <f>(SUMIFS('overall city offline'!$J$2:$J$2047,'overall city offline'!$A$2:$A$2047,$A52,'overall city offline'!$B$2:$B$2047,D$3)*SUMIFS('overall city offline'!$C$2:$C$2047,'overall city offline'!$A$2:$A$2047,$A52,'overall city offline'!$B$2:$B$2047,'Food offline outside centre'!D$2))/(SUMIFS('overall city offline'!$J$2:$J$2047,'overall city offline'!$A$2:$A$2047,$A52,'overall city offline'!$B$2:$B$2047,D$2))</f>
        <v>0.77044776782999935</v>
      </c>
      <c r="E52" s="6">
        <f>(SUMIFS('overall city offline'!$J$2:$J$2047,'overall city offline'!$A$2:$A$2047,$A52,'overall city offline'!$B$2:$B$2047,E$3)*SUMIFS('overall city offline'!$C$2:$C$2047,'overall city offline'!$A$2:$A$2047,$A52,'overall city offline'!$B$2:$B$2047,'Food offline outside centre'!E$2))/(SUMIFS('overall city offline'!$J$2:$J$2047,'overall city offline'!$A$2:$A$2047,$A52,'overall city offline'!$B$2:$B$2047,E$2))</f>
        <v>0.14339127344558553</v>
      </c>
      <c r="F52" s="6">
        <f>(SUMIFS('overall city offline'!$J$2:$J$2047,'overall city offline'!$A$2:$A$2047,$A52,'overall city offline'!$B$2:$B$2047,F$3)*SUMIFS('overall city offline'!$C$2:$C$2047,'overall city offline'!$A$2:$A$2047,$A52,'overall city offline'!$B$2:$B$2047,'Food offline outside centre'!F$2))/(SUMIFS('overall city offline'!$J$2:$J$2047,'overall city offline'!$A$2:$A$2047,$A52,'overall city offline'!$B$2:$B$2047,F$2))</f>
        <v>0.27755300181259529</v>
      </c>
      <c r="G52" s="6">
        <f>(SUMIFS('overall city offline'!$J$2:$J$2047,'overall city offline'!$A$2:$A$2047,$A52,'overall city offline'!$B$2:$B$2047,G$3)*SUMIFS('overall city offline'!$C$2:$C$2047,'overall city offline'!$A$2:$A$2047,$A52,'overall city offline'!$B$2:$B$2047,'Food offline outside centre'!G$2))/(SUMIFS('overall city offline'!$J$2:$J$2047,'overall city offline'!$A$2:$A$2047,$A52,'overall city offline'!$B$2:$B$2047,G$2))</f>
        <v>0.38549941587390035</v>
      </c>
      <c r="H52" s="6">
        <f>(SUMIFS('overall city offline'!$J$2:$J$2047,'overall city offline'!$A$2:$A$2047,$A52,'overall city offline'!$B$2:$B$2047,H$3)*SUMIFS('overall city offline'!$C$2:$C$2047,'overall city offline'!$A$2:$A$2047,$A52,'overall city offline'!$B$2:$B$2047,'Food offline outside centre'!H$2))/(SUMIFS('overall city offline'!$J$2:$J$2047,'overall city offline'!$A$2:$A$2047,$A52,'overall city offline'!$B$2:$B$2047,H$2))</f>
        <v>0.7826524627463749</v>
      </c>
      <c r="I52" s="6">
        <f>(SUMIFS('overall city offline'!$J$2:$J$2047,'overall city offline'!$A$2:$A$2047,$A52,'overall city offline'!$B$2:$B$2047,I$3)*SUMIFS('overall city offline'!$C$2:$C$2047,'overall city offline'!$A$2:$A$2047,$A52,'overall city offline'!$B$2:$B$2047,'Food offline outside centre'!I$2))/(SUMIFS('overall city offline'!$J$2:$J$2047,'overall city offline'!$A$2:$A$2047,$A52,'overall city offline'!$B$2:$B$2047,I$2))</f>
        <v>0.95861513800147613</v>
      </c>
      <c r="J52" s="6">
        <f>(SUMIFS('overall city offline'!$J$2:$J$2047,'overall city offline'!$A$2:$A$2047,$A52,'overall city offline'!$B$2:$B$2047,J$3)*SUMIFS('overall city offline'!$C$2:$C$2047,'overall city offline'!$A$2:$A$2047,$A52,'overall city offline'!$B$2:$B$2047,'Food offline outside centre'!J$2))/(SUMIFS('overall city offline'!$J$2:$J$2047,'overall city offline'!$A$2:$A$2047,$A52,'overall city offline'!$B$2:$B$2047,J$2))</f>
        <v>0.86771800564813961</v>
      </c>
      <c r="K52" s="6">
        <f>(SUMIFS('overall city offline'!$J$2:$J$2047,'overall city offline'!$A$2:$A$2047,$A52,'overall city offline'!$B$2:$B$2047,K$3)*SUMIFS('overall city offline'!$C$2:$C$2047,'overall city offline'!$A$2:$A$2047,$A52,'overall city offline'!$B$2:$B$2047,'Food offline outside centre'!K$2))/(SUMIFS('overall city offline'!$J$2:$J$2047,'overall city offline'!$A$2:$A$2047,$A52,'overall city offline'!$B$2:$B$2047,K$2))</f>
        <v>0.83521158767604187</v>
      </c>
      <c r="L52" s="6">
        <f>(SUMIFS('overall city offline'!$J$2:$J$2047,'overall city offline'!$A$2:$A$2047,$A52,'overall city offline'!$B$2:$B$2047,L$3)*SUMIFS('overall city offline'!$C$2:$C$2047,'overall city offline'!$A$2:$A$2047,$A52,'overall city offline'!$B$2:$B$2047,'Food offline outside centre'!L$2))/(SUMIFS('overall city offline'!$J$2:$J$2047,'overall city offline'!$A$2:$A$2047,$A52,'overall city offline'!$B$2:$B$2047,L$2))</f>
        <v>0.5418942111762618</v>
      </c>
      <c r="M52" s="6">
        <f>(SUMIFS('overall city offline'!$J$2:$J$2047,'overall city offline'!$A$2:$A$2047,$A52,'overall city offline'!$B$2:$B$2047,M$3)*SUMIFS('overall city offline'!$C$2:$C$2047,'overall city offline'!$A$2:$A$2047,$A52,'overall city offline'!$B$2:$B$2047,'Food offline outside centre'!M$2))/(SUMIFS('overall city offline'!$J$2:$J$2047,'overall city offline'!$A$2:$A$2047,$A52,'overall city offline'!$B$2:$B$2047,M$2))</f>
        <v>0.54527316138008575</v>
      </c>
      <c r="N52" s="6">
        <f>(SUMIFS('overall city offline'!$J$2:$J$2047,'overall city offline'!$A$2:$A$2047,$A52,'overall city offline'!$B$2:$B$2047,N$3)*SUMIFS('overall city offline'!$C$2:$C$2047,'overall city offline'!$A$2:$A$2047,$A52,'overall city offline'!$B$2:$B$2047,'Food offline outside centre'!N$2))/(SUMIFS('overall city offline'!$J$2:$J$2047,'overall city offline'!$A$2:$A$2047,$A52,'overall city offline'!$B$2:$B$2047,N$2))</f>
        <v>0.44983607046884821</v>
      </c>
      <c r="O52" s="6">
        <f>(SUMIFS('overall city offline'!$J$2:$J$2047,'overall city offline'!$A$2:$A$2047,$A52,'overall city offline'!$B$2:$B$2047,O$3)*SUMIFS('overall city offline'!$C$2:$C$2047,'overall city offline'!$A$2:$A$2047,$A52,'overall city offline'!$B$2:$B$2047,'Food offline outside centre'!O$2))/(SUMIFS('overall city offline'!$J$2:$J$2047,'overall city offline'!$A$2:$A$2047,$A52,'overall city offline'!$B$2:$B$2047,O$2))</f>
        <v>0.43250755922375644</v>
      </c>
      <c r="P52" s="6">
        <f>(SUMIFS('overall city offline'!$J$2:$J$2047,'overall city offline'!$A$2:$A$2047,$A52,'overall city offline'!$B$2:$B$2047,P$3)*SUMIFS('overall city offline'!$C$2:$C$2047,'overall city offline'!$A$2:$A$2047,$A52,'overall city offline'!$B$2:$B$2047,'Food offline outside centre'!P$2))/(SUMIFS('overall city offline'!$J$2:$J$2047,'overall city offline'!$A$2:$A$2047,$A52,'overall city offline'!$B$2:$B$2047,P$2))</f>
        <v>0.5181889867451599</v>
      </c>
      <c r="Q52" s="6">
        <f>(SUMIFS('overall city offline'!$J$2:$J$2047,'overall city offline'!$A$2:$A$2047,$A52,'overall city offline'!$B$2:$B$2047,Q$3)*SUMIFS('overall city offline'!$C$2:$C$2047,'overall city offline'!$A$2:$A$2047,$A52,'overall city offline'!$B$2:$B$2047,'Food offline outside centre'!Q$2))/(SUMIFS('overall city offline'!$J$2:$J$2047,'overall city offline'!$A$2:$A$2047,$A52,'overall city offline'!$B$2:$B$2047,Q$2))</f>
        <v>0.62617123805963681</v>
      </c>
      <c r="R52" s="6">
        <f>(SUMIFS('overall city offline'!$J$2:$J$2047,'overall city offline'!$A$2:$A$2047,$A52,'overall city offline'!$B$2:$B$2047,R$3)*SUMIFS('overall city offline'!$C$2:$C$2047,'overall city offline'!$A$2:$A$2047,$A52,'overall city offline'!$B$2:$B$2047,'Food offline outside centre'!R$2))/(SUMIFS('overall city offline'!$J$2:$J$2047,'overall city offline'!$A$2:$A$2047,$A52,'overall city offline'!$B$2:$B$2047,R$2))</f>
        <v>0.87160973119001772</v>
      </c>
      <c r="S52" s="6">
        <f>(SUMIFS('overall city offline'!$J$2:$J$2047,'overall city offline'!$A$2:$A$2047,$A52,'overall city offline'!$B$2:$B$2047,S$3)*SUMIFS('overall city offline'!$C$2:$C$2047,'overall city offline'!$A$2:$A$2047,$A52,'overall city offline'!$B$2:$B$2047,'Food offline outside centre'!S$2))/(SUMIFS('overall city offline'!$J$2:$J$2047,'overall city offline'!$A$2:$A$2047,$A52,'overall city offline'!$B$2:$B$2047,S$2))</f>
        <v>0.96221017034524858</v>
      </c>
      <c r="T52" s="6">
        <f>(SUMIFS('overall city offline'!$J$2:$J$2047,'overall city offline'!$A$2:$A$2047,$A52,'overall city offline'!$B$2:$B$2047,T$3)*SUMIFS('overall city offline'!$C$2:$C$2047,'overall city offline'!$A$2:$A$2047,$A52,'overall city offline'!$B$2:$B$2047,'Food offline outside centre'!T$2))/(SUMIFS('overall city offline'!$J$2:$J$2047,'overall city offline'!$A$2:$A$2047,$A52,'overall city offline'!$B$2:$B$2047,T$2))</f>
        <v>1.0654388055673978</v>
      </c>
      <c r="U52" s="6">
        <f>(SUMIFS('overall city offline'!$J$2:$J$2047,'overall city offline'!$A$2:$A$2047,$A52,'overall city offline'!$B$2:$B$2047,U$3)*SUMIFS('overall city offline'!$C$2:$C$2047,'overall city offline'!$A$2:$A$2047,$A52,'overall city offline'!$B$2:$B$2047,'Food offline outside centre'!U$2))/(SUMIFS('overall city offline'!$J$2:$J$2047,'overall city offline'!$A$2:$A$2047,$A52,'overall city offline'!$B$2:$B$2047,U$2))</f>
        <v>1.1213923312675158</v>
      </c>
      <c r="V52" s="6">
        <f>(SUMIFS('overall city offline'!$J$2:$J$2047,'overall city offline'!$A$2:$A$2047,$A52,'overall city offline'!$B$2:$B$2047,V$3)*SUMIFS('overall city offline'!$C$2:$C$2047,'overall city offline'!$A$2:$A$2047,$A52,'overall city offline'!$B$2:$B$2047,'Food offline outside centre'!V$2))/(SUMIFS('overall city offline'!$J$2:$J$2047,'overall city offline'!$A$2:$A$2047,$A52,'overall city offline'!$B$2:$B$2047,V$2))</f>
        <v>1.0727847215990114</v>
      </c>
    </row>
    <row r="53" spans="1:22" x14ac:dyDescent="0.25">
      <c r="A53" s="5" t="s">
        <v>56</v>
      </c>
      <c r="B53" s="6">
        <f>(SUMIFS('overall city offline'!$J$2:$J$2047,'overall city offline'!$A$2:$A$2047,$A53,'overall city offline'!$B$2:$B$2047,B$3)*SUMIFS('overall city offline'!$C$2:$C$2047,'overall city offline'!$A$2:$A$2047,$A53,'overall city offline'!$B$2:$B$2047,B$3))/(SUMIFS('overall city offline'!$J$2:$J$2047,'overall city offline'!$A$2:$A$2047,$A53,'overall city offline'!$B$2:$B$2047,B$2))</f>
        <v>0.94691167303300461</v>
      </c>
      <c r="C53" s="6">
        <f>(SUMIFS('overall city offline'!$J$2:$J$2047,'overall city offline'!$A$2:$A$2047,$A53,'overall city offline'!$B$2:$B$2047,C$3)*SUMIFS('overall city offline'!$C$2:$C$2047,'overall city offline'!$A$2:$A$2047,$A53,'overall city offline'!$B$2:$B$2047,'Food offline outside centre'!C$2))/(SUMIFS('overall city offline'!$J$2:$J$2047,'overall city offline'!$A$2:$A$2047,$A53,'overall city offline'!$B$2:$B$2047,C$2))</f>
        <v>0.84972215027381148</v>
      </c>
      <c r="D53" s="6">
        <f>(SUMIFS('overall city offline'!$J$2:$J$2047,'overall city offline'!$A$2:$A$2047,$A53,'overall city offline'!$B$2:$B$2047,D$3)*SUMIFS('overall city offline'!$C$2:$C$2047,'overall city offline'!$A$2:$A$2047,$A53,'overall city offline'!$B$2:$B$2047,'Food offline outside centre'!D$2))/(SUMIFS('overall city offline'!$J$2:$J$2047,'overall city offline'!$A$2:$A$2047,$A53,'overall city offline'!$B$2:$B$2047,D$2))</f>
        <v>0.82733741612817646</v>
      </c>
      <c r="E53" s="6">
        <f>(SUMIFS('overall city offline'!$J$2:$J$2047,'overall city offline'!$A$2:$A$2047,$A53,'overall city offline'!$B$2:$B$2047,E$3)*SUMIFS('overall city offline'!$C$2:$C$2047,'overall city offline'!$A$2:$A$2047,$A53,'overall city offline'!$B$2:$B$2047,'Food offline outside centre'!E$2))/(SUMIFS('overall city offline'!$J$2:$J$2047,'overall city offline'!$A$2:$A$2047,$A53,'overall city offline'!$B$2:$B$2047,E$2))</f>
        <v>0.31859955129235312</v>
      </c>
      <c r="F53" s="6">
        <f>(SUMIFS('overall city offline'!$J$2:$J$2047,'overall city offline'!$A$2:$A$2047,$A53,'overall city offline'!$B$2:$B$2047,F$3)*SUMIFS('overall city offline'!$C$2:$C$2047,'overall city offline'!$A$2:$A$2047,$A53,'overall city offline'!$B$2:$B$2047,'Food offline outside centre'!F$2))/(SUMIFS('overall city offline'!$J$2:$J$2047,'overall city offline'!$A$2:$A$2047,$A53,'overall city offline'!$B$2:$B$2047,F$2))</f>
        <v>0.47104897401982909</v>
      </c>
      <c r="G53" s="6">
        <f>(SUMIFS('overall city offline'!$J$2:$J$2047,'overall city offline'!$A$2:$A$2047,$A53,'overall city offline'!$B$2:$B$2047,G$3)*SUMIFS('overall city offline'!$C$2:$C$2047,'overall city offline'!$A$2:$A$2047,$A53,'overall city offline'!$B$2:$B$2047,'Food offline outside centre'!G$2))/(SUMIFS('overall city offline'!$J$2:$J$2047,'overall city offline'!$A$2:$A$2047,$A53,'overall city offline'!$B$2:$B$2047,G$2))</f>
        <v>0.66205552774059262</v>
      </c>
      <c r="H53" s="6">
        <f>(SUMIFS('overall city offline'!$J$2:$J$2047,'overall city offline'!$A$2:$A$2047,$A53,'overall city offline'!$B$2:$B$2047,H$3)*SUMIFS('overall city offline'!$C$2:$C$2047,'overall city offline'!$A$2:$A$2047,$A53,'overall city offline'!$B$2:$B$2047,'Food offline outside centre'!H$2))/(SUMIFS('overall city offline'!$J$2:$J$2047,'overall city offline'!$A$2:$A$2047,$A53,'overall city offline'!$B$2:$B$2047,H$2))</f>
        <v>0.88951578539405107</v>
      </c>
      <c r="I53" s="6">
        <f>(SUMIFS('overall city offline'!$J$2:$J$2047,'overall city offline'!$A$2:$A$2047,$A53,'overall city offline'!$B$2:$B$2047,I$3)*SUMIFS('overall city offline'!$C$2:$C$2047,'overall city offline'!$A$2:$A$2047,$A53,'overall city offline'!$B$2:$B$2047,'Food offline outside centre'!I$2))/(SUMIFS('overall city offline'!$J$2:$J$2047,'overall city offline'!$A$2:$A$2047,$A53,'overall city offline'!$B$2:$B$2047,I$2))</f>
        <v>0.93895465297250047</v>
      </c>
      <c r="J53" s="6">
        <f>(SUMIFS('overall city offline'!$J$2:$J$2047,'overall city offline'!$A$2:$A$2047,$A53,'overall city offline'!$B$2:$B$2047,J$3)*SUMIFS('overall city offline'!$C$2:$C$2047,'overall city offline'!$A$2:$A$2047,$A53,'overall city offline'!$B$2:$B$2047,'Food offline outside centre'!J$2))/(SUMIFS('overall city offline'!$J$2:$J$2047,'overall city offline'!$A$2:$A$2047,$A53,'overall city offline'!$B$2:$B$2047,J$2))</f>
        <v>0.93407955562658074</v>
      </c>
      <c r="K53" s="6">
        <f>(SUMIFS('overall city offline'!$J$2:$J$2047,'overall city offline'!$A$2:$A$2047,$A53,'overall city offline'!$B$2:$B$2047,K$3)*SUMIFS('overall city offline'!$C$2:$C$2047,'overall city offline'!$A$2:$A$2047,$A53,'overall city offline'!$B$2:$B$2047,'Food offline outside centre'!K$2))/(SUMIFS('overall city offline'!$J$2:$J$2047,'overall city offline'!$A$2:$A$2047,$A53,'overall city offline'!$B$2:$B$2047,K$2))</f>
        <v>0.91901467574791318</v>
      </c>
      <c r="L53" s="6">
        <f>(SUMIFS('overall city offline'!$J$2:$J$2047,'overall city offline'!$A$2:$A$2047,$A53,'overall city offline'!$B$2:$B$2047,L$3)*SUMIFS('overall city offline'!$C$2:$C$2047,'overall city offline'!$A$2:$A$2047,$A53,'overall city offline'!$B$2:$B$2047,'Food offline outside centre'!L$2))/(SUMIFS('overall city offline'!$J$2:$J$2047,'overall city offline'!$A$2:$A$2047,$A53,'overall city offline'!$B$2:$B$2047,L$2))</f>
        <v>0.91781166372851852</v>
      </c>
      <c r="M53" s="6">
        <f>(SUMIFS('overall city offline'!$J$2:$J$2047,'overall city offline'!$A$2:$A$2047,$A53,'overall city offline'!$B$2:$B$2047,M$3)*SUMIFS('overall city offline'!$C$2:$C$2047,'overall city offline'!$A$2:$A$2047,$A53,'overall city offline'!$B$2:$B$2047,'Food offline outside centre'!M$2))/(SUMIFS('overall city offline'!$J$2:$J$2047,'overall city offline'!$A$2:$A$2047,$A53,'overall city offline'!$B$2:$B$2047,M$2))</f>
        <v>0.82964932169658689</v>
      </c>
      <c r="N53" s="6">
        <f>(SUMIFS('overall city offline'!$J$2:$J$2047,'overall city offline'!$A$2:$A$2047,$A53,'overall city offline'!$B$2:$B$2047,N$3)*SUMIFS('overall city offline'!$C$2:$C$2047,'overall city offline'!$A$2:$A$2047,$A53,'overall city offline'!$B$2:$B$2047,'Food offline outside centre'!N$2))/(SUMIFS('overall city offline'!$J$2:$J$2047,'overall city offline'!$A$2:$A$2047,$A53,'overall city offline'!$B$2:$B$2047,N$2))</f>
        <v>0.76628817117918024</v>
      </c>
      <c r="O53" s="6">
        <f>(SUMIFS('overall city offline'!$J$2:$J$2047,'overall city offline'!$A$2:$A$2047,$A53,'overall city offline'!$B$2:$B$2047,O$3)*SUMIFS('overall city offline'!$C$2:$C$2047,'overall city offline'!$A$2:$A$2047,$A53,'overall city offline'!$B$2:$B$2047,'Food offline outside centre'!O$2))/(SUMIFS('overall city offline'!$J$2:$J$2047,'overall city offline'!$A$2:$A$2047,$A53,'overall city offline'!$B$2:$B$2047,O$2))</f>
        <v>0.70907072002868077</v>
      </c>
      <c r="P53" s="6">
        <f>(SUMIFS('overall city offline'!$J$2:$J$2047,'overall city offline'!$A$2:$A$2047,$A53,'overall city offline'!$B$2:$B$2047,P$3)*SUMIFS('overall city offline'!$C$2:$C$2047,'overall city offline'!$A$2:$A$2047,$A53,'overall city offline'!$B$2:$B$2047,'Food offline outside centre'!P$2))/(SUMIFS('overall city offline'!$J$2:$J$2047,'overall city offline'!$A$2:$A$2047,$A53,'overall city offline'!$B$2:$B$2047,P$2))</f>
        <v>0.90495760823497962</v>
      </c>
      <c r="Q53" s="6">
        <f>(SUMIFS('overall city offline'!$J$2:$J$2047,'overall city offline'!$A$2:$A$2047,$A53,'overall city offline'!$B$2:$B$2047,Q$3)*SUMIFS('overall city offline'!$C$2:$C$2047,'overall city offline'!$A$2:$A$2047,$A53,'overall city offline'!$B$2:$B$2047,'Food offline outside centre'!Q$2))/(SUMIFS('overall city offline'!$J$2:$J$2047,'overall city offline'!$A$2:$A$2047,$A53,'overall city offline'!$B$2:$B$2047,Q$2))</f>
        <v>0.83175913622719477</v>
      </c>
      <c r="R53" s="6">
        <f>(SUMIFS('overall city offline'!$J$2:$J$2047,'overall city offline'!$A$2:$A$2047,$A53,'overall city offline'!$B$2:$B$2047,R$3)*SUMIFS('overall city offline'!$C$2:$C$2047,'overall city offline'!$A$2:$A$2047,$A53,'overall city offline'!$B$2:$B$2047,'Food offline outside centre'!R$2))/(SUMIFS('overall city offline'!$J$2:$J$2047,'overall city offline'!$A$2:$A$2047,$A53,'overall city offline'!$B$2:$B$2047,R$2))</f>
        <v>0.96251791490040417</v>
      </c>
      <c r="S53" s="6">
        <f>(SUMIFS('overall city offline'!$J$2:$J$2047,'overall city offline'!$A$2:$A$2047,$A53,'overall city offline'!$B$2:$B$2047,S$3)*SUMIFS('overall city offline'!$C$2:$C$2047,'overall city offline'!$A$2:$A$2047,$A53,'overall city offline'!$B$2:$B$2047,'Food offline outside centre'!S$2))/(SUMIFS('overall city offline'!$J$2:$J$2047,'overall city offline'!$A$2:$A$2047,$A53,'overall city offline'!$B$2:$B$2047,S$2))</f>
        <v>1.0508285795351282</v>
      </c>
      <c r="T53" s="6">
        <f>(SUMIFS('overall city offline'!$J$2:$J$2047,'overall city offline'!$A$2:$A$2047,$A53,'overall city offline'!$B$2:$B$2047,T$3)*SUMIFS('overall city offline'!$C$2:$C$2047,'overall city offline'!$A$2:$A$2047,$A53,'overall city offline'!$B$2:$B$2047,'Food offline outside centre'!T$2))/(SUMIFS('overall city offline'!$J$2:$J$2047,'overall city offline'!$A$2:$A$2047,$A53,'overall city offline'!$B$2:$B$2047,T$2))</f>
        <v>1.0734055511983347</v>
      </c>
      <c r="U53" s="6">
        <f>(SUMIFS('overall city offline'!$J$2:$J$2047,'overall city offline'!$A$2:$A$2047,$A53,'overall city offline'!$B$2:$B$2047,U$3)*SUMIFS('overall city offline'!$C$2:$C$2047,'overall city offline'!$A$2:$A$2047,$A53,'overall city offline'!$B$2:$B$2047,'Food offline outside centre'!U$2))/(SUMIFS('overall city offline'!$J$2:$J$2047,'overall city offline'!$A$2:$A$2047,$A53,'overall city offline'!$B$2:$B$2047,U$2))</f>
        <v>1.1209851740487873</v>
      </c>
      <c r="V53" s="6">
        <f>(SUMIFS('overall city offline'!$J$2:$J$2047,'overall city offline'!$A$2:$A$2047,$A53,'overall city offline'!$B$2:$B$2047,V$3)*SUMIFS('overall city offline'!$C$2:$C$2047,'overall city offline'!$A$2:$A$2047,$A53,'overall city offline'!$B$2:$B$2047,'Food offline outside centre'!V$2))/(SUMIFS('overall city offline'!$J$2:$J$2047,'overall city offline'!$A$2:$A$2047,$A53,'overall city offline'!$B$2:$B$2047,V$2))</f>
        <v>1.0567245386793436</v>
      </c>
    </row>
    <row r="54" spans="1:22" x14ac:dyDescent="0.25">
      <c r="A54" s="5" t="s">
        <v>57</v>
      </c>
      <c r="B54" s="6">
        <f>(SUMIFS('overall city offline'!$J$2:$J$2047,'overall city offline'!$A$2:$A$2047,$A54,'overall city offline'!$B$2:$B$2047,B$3)*SUMIFS('overall city offline'!$C$2:$C$2047,'overall city offline'!$A$2:$A$2047,$A54,'overall city offline'!$B$2:$B$2047,B$3))/(SUMIFS('overall city offline'!$J$2:$J$2047,'overall city offline'!$A$2:$A$2047,$A54,'overall city offline'!$B$2:$B$2047,B$2))</f>
        <v>0.98594895879212274</v>
      </c>
      <c r="C54" s="6">
        <f>(SUMIFS('overall city offline'!$J$2:$J$2047,'overall city offline'!$A$2:$A$2047,$A54,'overall city offline'!$B$2:$B$2047,C$3)*SUMIFS('overall city offline'!$C$2:$C$2047,'overall city offline'!$A$2:$A$2047,$A54,'overall city offline'!$B$2:$B$2047,'Food offline outside centre'!C$2))/(SUMIFS('overall city offline'!$J$2:$J$2047,'overall city offline'!$A$2:$A$2047,$A54,'overall city offline'!$B$2:$B$2047,C$2))</f>
        <v>0.89002081687794521</v>
      </c>
      <c r="D54" s="6">
        <f>(SUMIFS('overall city offline'!$J$2:$J$2047,'overall city offline'!$A$2:$A$2047,$A54,'overall city offline'!$B$2:$B$2047,D$3)*SUMIFS('overall city offline'!$C$2:$C$2047,'overall city offline'!$A$2:$A$2047,$A54,'overall city offline'!$B$2:$B$2047,'Food offline outside centre'!D$2))/(SUMIFS('overall city offline'!$J$2:$J$2047,'overall city offline'!$A$2:$A$2047,$A54,'overall city offline'!$B$2:$B$2047,D$2))</f>
        <v>0.6904030586307135</v>
      </c>
      <c r="E54" s="6">
        <f>(SUMIFS('overall city offline'!$J$2:$J$2047,'overall city offline'!$A$2:$A$2047,$A54,'overall city offline'!$B$2:$B$2047,E$3)*SUMIFS('overall city offline'!$C$2:$C$2047,'overall city offline'!$A$2:$A$2047,$A54,'overall city offline'!$B$2:$B$2047,'Food offline outside centre'!E$2))/(SUMIFS('overall city offline'!$J$2:$J$2047,'overall city offline'!$A$2:$A$2047,$A54,'overall city offline'!$B$2:$B$2047,E$2))</f>
        <v>0.11836611819060748</v>
      </c>
      <c r="F54" s="6">
        <f>(SUMIFS('overall city offline'!$J$2:$J$2047,'overall city offline'!$A$2:$A$2047,$A54,'overall city offline'!$B$2:$B$2047,F$3)*SUMIFS('overall city offline'!$C$2:$C$2047,'overall city offline'!$A$2:$A$2047,$A54,'overall city offline'!$B$2:$B$2047,'Food offline outside centre'!F$2))/(SUMIFS('overall city offline'!$J$2:$J$2047,'overall city offline'!$A$2:$A$2047,$A54,'overall city offline'!$B$2:$B$2047,F$2))</f>
        <v>0.2481543525554544</v>
      </c>
      <c r="G54" s="6">
        <f>(SUMIFS('overall city offline'!$J$2:$J$2047,'overall city offline'!$A$2:$A$2047,$A54,'overall city offline'!$B$2:$B$2047,G$3)*SUMIFS('overall city offline'!$C$2:$C$2047,'overall city offline'!$A$2:$A$2047,$A54,'overall city offline'!$B$2:$B$2047,'Food offline outside centre'!G$2))/(SUMIFS('overall city offline'!$J$2:$J$2047,'overall city offline'!$A$2:$A$2047,$A54,'overall city offline'!$B$2:$B$2047,G$2))</f>
        <v>0.33994086790303318</v>
      </c>
      <c r="H54" s="6">
        <f>(SUMIFS('overall city offline'!$J$2:$J$2047,'overall city offline'!$A$2:$A$2047,$A54,'overall city offline'!$B$2:$B$2047,H$3)*SUMIFS('overall city offline'!$C$2:$C$2047,'overall city offline'!$A$2:$A$2047,$A54,'overall city offline'!$B$2:$B$2047,'Food offline outside centre'!H$2))/(SUMIFS('overall city offline'!$J$2:$J$2047,'overall city offline'!$A$2:$A$2047,$A54,'overall city offline'!$B$2:$B$2047,H$2))</f>
        <v>0.71199225391759779</v>
      </c>
      <c r="I54" s="6">
        <f>(SUMIFS('overall city offline'!$J$2:$J$2047,'overall city offline'!$A$2:$A$2047,$A54,'overall city offline'!$B$2:$B$2047,I$3)*SUMIFS('overall city offline'!$C$2:$C$2047,'overall city offline'!$A$2:$A$2047,$A54,'overall city offline'!$B$2:$B$2047,'Food offline outside centre'!I$2))/(SUMIFS('overall city offline'!$J$2:$J$2047,'overall city offline'!$A$2:$A$2047,$A54,'overall city offline'!$B$2:$B$2047,I$2))</f>
        <v>0.93825197275640193</v>
      </c>
      <c r="J54" s="6">
        <f>(SUMIFS('overall city offline'!$J$2:$J$2047,'overall city offline'!$A$2:$A$2047,$A54,'overall city offline'!$B$2:$B$2047,J$3)*SUMIFS('overall city offline'!$C$2:$C$2047,'overall city offline'!$A$2:$A$2047,$A54,'overall city offline'!$B$2:$B$2047,'Food offline outside centre'!J$2))/(SUMIFS('overall city offline'!$J$2:$J$2047,'overall city offline'!$A$2:$A$2047,$A54,'overall city offline'!$B$2:$B$2047,J$2))</f>
        <v>0.87069827189289273</v>
      </c>
      <c r="K54" s="6">
        <f>(SUMIFS('overall city offline'!$J$2:$J$2047,'overall city offline'!$A$2:$A$2047,$A54,'overall city offline'!$B$2:$B$2047,K$3)*SUMIFS('overall city offline'!$C$2:$C$2047,'overall city offline'!$A$2:$A$2047,$A54,'overall city offline'!$B$2:$B$2047,'Food offline outside centre'!K$2))/(SUMIFS('overall city offline'!$J$2:$J$2047,'overall city offline'!$A$2:$A$2047,$A54,'overall city offline'!$B$2:$B$2047,K$2))</f>
        <v>0.84374532434995464</v>
      </c>
      <c r="L54" s="6">
        <f>(SUMIFS('overall city offline'!$J$2:$J$2047,'overall city offline'!$A$2:$A$2047,$A54,'overall city offline'!$B$2:$B$2047,L$3)*SUMIFS('overall city offline'!$C$2:$C$2047,'overall city offline'!$A$2:$A$2047,$A54,'overall city offline'!$B$2:$B$2047,'Food offline outside centre'!L$2))/(SUMIFS('overall city offline'!$J$2:$J$2047,'overall city offline'!$A$2:$A$2047,$A54,'overall city offline'!$B$2:$B$2047,L$2))</f>
        <v>0.56487728483298538</v>
      </c>
      <c r="M54" s="6">
        <f>(SUMIFS('overall city offline'!$J$2:$J$2047,'overall city offline'!$A$2:$A$2047,$A54,'overall city offline'!$B$2:$B$2047,M$3)*SUMIFS('overall city offline'!$C$2:$C$2047,'overall city offline'!$A$2:$A$2047,$A54,'overall city offline'!$B$2:$B$2047,'Food offline outside centre'!M$2))/(SUMIFS('overall city offline'!$J$2:$J$2047,'overall city offline'!$A$2:$A$2047,$A54,'overall city offline'!$B$2:$B$2047,M$2))</f>
        <v>0.78493021320579137</v>
      </c>
      <c r="N54" s="6">
        <f>(SUMIFS('overall city offline'!$J$2:$J$2047,'overall city offline'!$A$2:$A$2047,$A54,'overall city offline'!$B$2:$B$2047,N$3)*SUMIFS('overall city offline'!$C$2:$C$2047,'overall city offline'!$A$2:$A$2047,$A54,'overall city offline'!$B$2:$B$2047,'Food offline outside centre'!N$2))/(SUMIFS('overall city offline'!$J$2:$J$2047,'overall city offline'!$A$2:$A$2047,$A54,'overall city offline'!$B$2:$B$2047,N$2))</f>
        <v>0.40291364128011836</v>
      </c>
      <c r="O54" s="6">
        <f>(SUMIFS('overall city offline'!$J$2:$J$2047,'overall city offline'!$A$2:$A$2047,$A54,'overall city offline'!$B$2:$B$2047,O$3)*SUMIFS('overall city offline'!$C$2:$C$2047,'overall city offline'!$A$2:$A$2047,$A54,'overall city offline'!$B$2:$B$2047,'Food offline outside centre'!O$2))/(SUMIFS('overall city offline'!$J$2:$J$2047,'overall city offline'!$A$2:$A$2047,$A54,'overall city offline'!$B$2:$B$2047,O$2))</f>
        <v>0.34026272362850285</v>
      </c>
      <c r="P54" s="6">
        <f>(SUMIFS('overall city offline'!$J$2:$J$2047,'overall city offline'!$A$2:$A$2047,$A54,'overall city offline'!$B$2:$B$2047,P$3)*SUMIFS('overall city offline'!$C$2:$C$2047,'overall city offline'!$A$2:$A$2047,$A54,'overall city offline'!$B$2:$B$2047,'Food offline outside centre'!P$2))/(SUMIFS('overall city offline'!$J$2:$J$2047,'overall city offline'!$A$2:$A$2047,$A54,'overall city offline'!$B$2:$B$2047,P$2))</f>
        <v>0.39820210220462987</v>
      </c>
      <c r="Q54" s="6">
        <f>(SUMIFS('overall city offline'!$J$2:$J$2047,'overall city offline'!$A$2:$A$2047,$A54,'overall city offline'!$B$2:$B$2047,Q$3)*SUMIFS('overall city offline'!$C$2:$C$2047,'overall city offline'!$A$2:$A$2047,$A54,'overall city offline'!$B$2:$B$2047,'Food offline outside centre'!Q$2))/(SUMIFS('overall city offline'!$J$2:$J$2047,'overall city offline'!$A$2:$A$2047,$A54,'overall city offline'!$B$2:$B$2047,Q$2))</f>
        <v>0.57858607083218427</v>
      </c>
      <c r="R54" s="6">
        <f>(SUMIFS('overall city offline'!$J$2:$J$2047,'overall city offline'!$A$2:$A$2047,$A54,'overall city offline'!$B$2:$B$2047,R$3)*SUMIFS('overall city offline'!$C$2:$C$2047,'overall city offline'!$A$2:$A$2047,$A54,'overall city offline'!$B$2:$B$2047,'Food offline outside centre'!R$2))/(SUMIFS('overall city offline'!$J$2:$J$2047,'overall city offline'!$A$2:$A$2047,$A54,'overall city offline'!$B$2:$B$2047,R$2))</f>
        <v>0.80858014147402268</v>
      </c>
      <c r="S54" s="6">
        <f>(SUMIFS('overall city offline'!$J$2:$J$2047,'overall city offline'!$A$2:$A$2047,$A54,'overall city offline'!$B$2:$B$2047,S$3)*SUMIFS('overall city offline'!$C$2:$C$2047,'overall city offline'!$A$2:$A$2047,$A54,'overall city offline'!$B$2:$B$2047,'Food offline outside centre'!S$2))/(SUMIFS('overall city offline'!$J$2:$J$2047,'overall city offline'!$A$2:$A$2047,$A54,'overall city offline'!$B$2:$B$2047,S$2))</f>
        <v>0.90065916560821091</v>
      </c>
      <c r="T54" s="6">
        <f>(SUMIFS('overall city offline'!$J$2:$J$2047,'overall city offline'!$A$2:$A$2047,$A54,'overall city offline'!$B$2:$B$2047,T$3)*SUMIFS('overall city offline'!$C$2:$C$2047,'overall city offline'!$A$2:$A$2047,$A54,'overall city offline'!$B$2:$B$2047,'Food offline outside centre'!T$2))/(SUMIFS('overall city offline'!$J$2:$J$2047,'overall city offline'!$A$2:$A$2047,$A54,'overall city offline'!$B$2:$B$2047,T$2))</f>
        <v>1.0210924089544569</v>
      </c>
      <c r="U54" s="6">
        <f>(SUMIFS('overall city offline'!$J$2:$J$2047,'overall city offline'!$A$2:$A$2047,$A54,'overall city offline'!$B$2:$B$2047,U$3)*SUMIFS('overall city offline'!$C$2:$C$2047,'overall city offline'!$A$2:$A$2047,$A54,'overall city offline'!$B$2:$B$2047,'Food offline outside centre'!U$2))/(SUMIFS('overall city offline'!$J$2:$J$2047,'overall city offline'!$A$2:$A$2047,$A54,'overall city offline'!$B$2:$B$2047,U$2))</f>
        <v>1.114061994646756</v>
      </c>
      <c r="V54" s="6">
        <f>(SUMIFS('overall city offline'!$J$2:$J$2047,'overall city offline'!$A$2:$A$2047,$A54,'overall city offline'!$B$2:$B$2047,V$3)*SUMIFS('overall city offline'!$C$2:$C$2047,'overall city offline'!$A$2:$A$2047,$A54,'overall city offline'!$B$2:$B$2047,'Food offline outside centre'!V$2))/(SUMIFS('overall city offline'!$J$2:$J$2047,'overall city offline'!$A$2:$A$2047,$A54,'overall city offline'!$B$2:$B$2047,V$2))</f>
        <v>1.0690104521980686</v>
      </c>
    </row>
    <row r="55" spans="1:22" x14ac:dyDescent="0.25">
      <c r="A55" s="5" t="s">
        <v>58</v>
      </c>
      <c r="B55" s="6">
        <f>(SUMIFS('overall city offline'!$J$2:$J$2047,'overall city offline'!$A$2:$A$2047,$A55,'overall city offline'!$B$2:$B$2047,B$3)*SUMIFS('overall city offline'!$C$2:$C$2047,'overall city offline'!$A$2:$A$2047,$A55,'overall city offline'!$B$2:$B$2047,B$3))/(SUMIFS('overall city offline'!$J$2:$J$2047,'overall city offline'!$A$2:$A$2047,$A55,'overall city offline'!$B$2:$B$2047,B$2))</f>
        <v>1.010054917202992</v>
      </c>
      <c r="C55" s="6">
        <f>(SUMIFS('overall city offline'!$J$2:$J$2047,'overall city offline'!$A$2:$A$2047,$A55,'overall city offline'!$B$2:$B$2047,C$3)*SUMIFS('overall city offline'!$C$2:$C$2047,'overall city offline'!$A$2:$A$2047,$A55,'overall city offline'!$B$2:$B$2047,'Food offline outside centre'!C$2))/(SUMIFS('overall city offline'!$J$2:$J$2047,'overall city offline'!$A$2:$A$2047,$A55,'overall city offline'!$B$2:$B$2047,C$2))</f>
        <v>0.94394318534802091</v>
      </c>
      <c r="D55" s="6">
        <f>(SUMIFS('overall city offline'!$J$2:$J$2047,'overall city offline'!$A$2:$A$2047,$A55,'overall city offline'!$B$2:$B$2047,D$3)*SUMIFS('overall city offline'!$C$2:$C$2047,'overall city offline'!$A$2:$A$2047,$A55,'overall city offline'!$B$2:$B$2047,'Food offline outside centre'!D$2))/(SUMIFS('overall city offline'!$J$2:$J$2047,'overall city offline'!$A$2:$A$2047,$A55,'overall city offline'!$B$2:$B$2047,D$2))</f>
        <v>0.77979833323769132</v>
      </c>
      <c r="E55" s="6">
        <f>(SUMIFS('overall city offline'!$J$2:$J$2047,'overall city offline'!$A$2:$A$2047,$A55,'overall city offline'!$B$2:$B$2047,E$3)*SUMIFS('overall city offline'!$C$2:$C$2047,'overall city offline'!$A$2:$A$2047,$A55,'overall city offline'!$B$2:$B$2047,'Food offline outside centre'!E$2))/(SUMIFS('overall city offline'!$J$2:$J$2047,'overall city offline'!$A$2:$A$2047,$A55,'overall city offline'!$B$2:$B$2047,E$2))</f>
        <v>0.17101750262743867</v>
      </c>
      <c r="F55" s="6">
        <f>(SUMIFS('overall city offline'!$J$2:$J$2047,'overall city offline'!$A$2:$A$2047,$A55,'overall city offline'!$B$2:$B$2047,F$3)*SUMIFS('overall city offline'!$C$2:$C$2047,'overall city offline'!$A$2:$A$2047,$A55,'overall city offline'!$B$2:$B$2047,'Food offline outside centre'!F$2))/(SUMIFS('overall city offline'!$J$2:$J$2047,'overall city offline'!$A$2:$A$2047,$A55,'overall city offline'!$B$2:$B$2047,F$2))</f>
        <v>0.30548146124823444</v>
      </c>
      <c r="G55" s="6">
        <f>(SUMIFS('overall city offline'!$J$2:$J$2047,'overall city offline'!$A$2:$A$2047,$A55,'overall city offline'!$B$2:$B$2047,G$3)*SUMIFS('overall city offline'!$C$2:$C$2047,'overall city offline'!$A$2:$A$2047,$A55,'overall city offline'!$B$2:$B$2047,'Food offline outside centre'!G$2))/(SUMIFS('overall city offline'!$J$2:$J$2047,'overall city offline'!$A$2:$A$2047,$A55,'overall city offline'!$B$2:$B$2047,G$2))</f>
        <v>0.51064095683704791</v>
      </c>
      <c r="H55" s="6">
        <f>(SUMIFS('overall city offline'!$J$2:$J$2047,'overall city offline'!$A$2:$A$2047,$A55,'overall city offline'!$B$2:$B$2047,H$3)*SUMIFS('overall city offline'!$C$2:$C$2047,'overall city offline'!$A$2:$A$2047,$A55,'overall city offline'!$B$2:$B$2047,'Food offline outside centre'!H$2))/(SUMIFS('overall city offline'!$J$2:$J$2047,'overall city offline'!$A$2:$A$2047,$A55,'overall city offline'!$B$2:$B$2047,H$2))</f>
        <v>0.92376261553760519</v>
      </c>
      <c r="I55" s="6">
        <f>(SUMIFS('overall city offline'!$J$2:$J$2047,'overall city offline'!$A$2:$A$2047,$A55,'overall city offline'!$B$2:$B$2047,I$3)*SUMIFS('overall city offline'!$C$2:$C$2047,'overall city offline'!$A$2:$A$2047,$A55,'overall city offline'!$B$2:$B$2047,'Food offline outside centre'!I$2))/(SUMIFS('overall city offline'!$J$2:$J$2047,'overall city offline'!$A$2:$A$2047,$A55,'overall city offline'!$B$2:$B$2047,I$2))</f>
        <v>1.0916177127038209</v>
      </c>
      <c r="J55" s="6">
        <f>(SUMIFS('overall city offline'!$J$2:$J$2047,'overall city offline'!$A$2:$A$2047,$A55,'overall city offline'!$B$2:$B$2047,J$3)*SUMIFS('overall city offline'!$C$2:$C$2047,'overall city offline'!$A$2:$A$2047,$A55,'overall city offline'!$B$2:$B$2047,'Food offline outside centre'!J$2))/(SUMIFS('overall city offline'!$J$2:$J$2047,'overall city offline'!$A$2:$A$2047,$A55,'overall city offline'!$B$2:$B$2047,J$2))</f>
        <v>0.97254985664094873</v>
      </c>
      <c r="K55" s="6">
        <f>(SUMIFS('overall city offline'!$J$2:$J$2047,'overall city offline'!$A$2:$A$2047,$A55,'overall city offline'!$B$2:$B$2047,K$3)*SUMIFS('overall city offline'!$C$2:$C$2047,'overall city offline'!$A$2:$A$2047,$A55,'overall city offline'!$B$2:$B$2047,'Food offline outside centre'!K$2))/(SUMIFS('overall city offline'!$J$2:$J$2047,'overall city offline'!$A$2:$A$2047,$A55,'overall city offline'!$B$2:$B$2047,K$2))</f>
        <v>0.9962211887925444</v>
      </c>
      <c r="L55" s="6">
        <f>(SUMIFS('overall city offline'!$J$2:$J$2047,'overall city offline'!$A$2:$A$2047,$A55,'overall city offline'!$B$2:$B$2047,L$3)*SUMIFS('overall city offline'!$C$2:$C$2047,'overall city offline'!$A$2:$A$2047,$A55,'overall city offline'!$B$2:$B$2047,'Food offline outside centre'!L$2))/(SUMIFS('overall city offline'!$J$2:$J$2047,'overall city offline'!$A$2:$A$2047,$A55,'overall city offline'!$B$2:$B$2047,L$2))</f>
        <v>0.61448497625359055</v>
      </c>
      <c r="M55" s="6">
        <f>(SUMIFS('overall city offline'!$J$2:$J$2047,'overall city offline'!$A$2:$A$2047,$A55,'overall city offline'!$B$2:$B$2047,M$3)*SUMIFS('overall city offline'!$C$2:$C$2047,'overall city offline'!$A$2:$A$2047,$A55,'overall city offline'!$B$2:$B$2047,'Food offline outside centre'!M$2))/(SUMIFS('overall city offline'!$J$2:$J$2047,'overall city offline'!$A$2:$A$2047,$A55,'overall city offline'!$B$2:$B$2047,M$2))</f>
        <v>0.72555507615934633</v>
      </c>
      <c r="N55" s="6">
        <f>(SUMIFS('overall city offline'!$J$2:$J$2047,'overall city offline'!$A$2:$A$2047,$A55,'overall city offline'!$B$2:$B$2047,N$3)*SUMIFS('overall city offline'!$C$2:$C$2047,'overall city offline'!$A$2:$A$2047,$A55,'overall city offline'!$B$2:$B$2047,'Food offline outside centre'!N$2))/(SUMIFS('overall city offline'!$J$2:$J$2047,'overall city offline'!$A$2:$A$2047,$A55,'overall city offline'!$B$2:$B$2047,N$2))</f>
        <v>0.51429338019167492</v>
      </c>
      <c r="O55" s="6">
        <f>(SUMIFS('overall city offline'!$J$2:$J$2047,'overall city offline'!$A$2:$A$2047,$A55,'overall city offline'!$B$2:$B$2047,O$3)*SUMIFS('overall city offline'!$C$2:$C$2047,'overall city offline'!$A$2:$A$2047,$A55,'overall city offline'!$B$2:$B$2047,'Food offline outside centre'!O$2))/(SUMIFS('overall city offline'!$J$2:$J$2047,'overall city offline'!$A$2:$A$2047,$A55,'overall city offline'!$B$2:$B$2047,O$2))</f>
        <v>0.47986549296927167</v>
      </c>
      <c r="P55" s="6">
        <f>(SUMIFS('overall city offline'!$J$2:$J$2047,'overall city offline'!$A$2:$A$2047,$A55,'overall city offline'!$B$2:$B$2047,P$3)*SUMIFS('overall city offline'!$C$2:$C$2047,'overall city offline'!$A$2:$A$2047,$A55,'overall city offline'!$B$2:$B$2047,'Food offline outside centre'!P$2))/(SUMIFS('overall city offline'!$J$2:$J$2047,'overall city offline'!$A$2:$A$2047,$A55,'overall city offline'!$B$2:$B$2047,P$2))</f>
        <v>0.57852030593621073</v>
      </c>
      <c r="Q55" s="6">
        <f>(SUMIFS('overall city offline'!$J$2:$J$2047,'overall city offline'!$A$2:$A$2047,$A55,'overall city offline'!$B$2:$B$2047,Q$3)*SUMIFS('overall city offline'!$C$2:$C$2047,'overall city offline'!$A$2:$A$2047,$A55,'overall city offline'!$B$2:$B$2047,'Food offline outside centre'!Q$2))/(SUMIFS('overall city offline'!$J$2:$J$2047,'overall city offline'!$A$2:$A$2047,$A55,'overall city offline'!$B$2:$B$2047,Q$2))</f>
        <v>0.70836788679064966</v>
      </c>
      <c r="R55" s="6">
        <f>(SUMIFS('overall city offline'!$J$2:$J$2047,'overall city offline'!$A$2:$A$2047,$A55,'overall city offline'!$B$2:$B$2047,R$3)*SUMIFS('overall city offline'!$C$2:$C$2047,'overall city offline'!$A$2:$A$2047,$A55,'overall city offline'!$B$2:$B$2047,'Food offline outside centre'!R$2))/(SUMIFS('overall city offline'!$J$2:$J$2047,'overall city offline'!$A$2:$A$2047,$A55,'overall city offline'!$B$2:$B$2047,R$2))</f>
        <v>0.95613640872587102</v>
      </c>
      <c r="S55" s="6">
        <f>(SUMIFS('overall city offline'!$J$2:$J$2047,'overall city offline'!$A$2:$A$2047,$A55,'overall city offline'!$B$2:$B$2047,S$3)*SUMIFS('overall city offline'!$C$2:$C$2047,'overall city offline'!$A$2:$A$2047,$A55,'overall city offline'!$B$2:$B$2047,'Food offline outside centre'!S$2))/(SUMIFS('overall city offline'!$J$2:$J$2047,'overall city offline'!$A$2:$A$2047,$A55,'overall city offline'!$B$2:$B$2047,S$2))</f>
        <v>1.1015815872447619</v>
      </c>
      <c r="T55" s="6">
        <f>(SUMIFS('overall city offline'!$J$2:$J$2047,'overall city offline'!$A$2:$A$2047,$A55,'overall city offline'!$B$2:$B$2047,T$3)*SUMIFS('overall city offline'!$C$2:$C$2047,'overall city offline'!$A$2:$A$2047,$A55,'overall city offline'!$B$2:$B$2047,'Food offline outside centre'!T$2))/(SUMIFS('overall city offline'!$J$2:$J$2047,'overall city offline'!$A$2:$A$2047,$A55,'overall city offline'!$B$2:$B$2047,T$2))</f>
        <v>1.154074653668502</v>
      </c>
      <c r="U55" s="6">
        <f>(SUMIFS('overall city offline'!$J$2:$J$2047,'overall city offline'!$A$2:$A$2047,$A55,'overall city offline'!$B$2:$B$2047,U$3)*SUMIFS('overall city offline'!$C$2:$C$2047,'overall city offline'!$A$2:$A$2047,$A55,'overall city offline'!$B$2:$B$2047,'Food offline outside centre'!U$2))/(SUMIFS('overall city offline'!$J$2:$J$2047,'overall city offline'!$A$2:$A$2047,$A55,'overall city offline'!$B$2:$B$2047,U$2))</f>
        <v>1.1915905784329019</v>
      </c>
      <c r="V55" s="6">
        <f>(SUMIFS('overall city offline'!$J$2:$J$2047,'overall city offline'!$A$2:$A$2047,$A55,'overall city offline'!$B$2:$B$2047,V$3)*SUMIFS('overall city offline'!$C$2:$C$2047,'overall city offline'!$A$2:$A$2047,$A55,'overall city offline'!$B$2:$B$2047,'Food offline outside centre'!V$2))/(SUMIFS('overall city offline'!$J$2:$J$2047,'overall city offline'!$A$2:$A$2047,$A55,'overall city offline'!$B$2:$B$2047,V$2))</f>
        <v>1.0595053301098503</v>
      </c>
    </row>
    <row r="56" spans="1:22" x14ac:dyDescent="0.25">
      <c r="A56" s="5" t="s">
        <v>59</v>
      </c>
      <c r="B56" s="6">
        <f>(SUMIFS('overall city offline'!$J$2:$J$2047,'overall city offline'!$A$2:$A$2047,$A56,'overall city offline'!$B$2:$B$2047,B$3)*SUMIFS('overall city offline'!$C$2:$C$2047,'overall city offline'!$A$2:$A$2047,$A56,'overall city offline'!$B$2:$B$2047,B$3))/(SUMIFS('overall city offline'!$J$2:$J$2047,'overall city offline'!$A$2:$A$2047,$A56,'overall city offline'!$B$2:$B$2047,B$2))</f>
        <v>0.99488503412176732</v>
      </c>
      <c r="C56" s="6">
        <f>(SUMIFS('overall city offline'!$J$2:$J$2047,'overall city offline'!$A$2:$A$2047,$A56,'overall city offline'!$B$2:$B$2047,C$3)*SUMIFS('overall city offline'!$C$2:$C$2047,'overall city offline'!$A$2:$A$2047,$A56,'overall city offline'!$B$2:$B$2047,'Food offline outside centre'!C$2))/(SUMIFS('overall city offline'!$J$2:$J$2047,'overall city offline'!$A$2:$A$2047,$A56,'overall city offline'!$B$2:$B$2047,C$2))</f>
        <v>0.92446747046193356</v>
      </c>
      <c r="D56" s="6">
        <f>(SUMIFS('overall city offline'!$J$2:$J$2047,'overall city offline'!$A$2:$A$2047,$A56,'overall city offline'!$B$2:$B$2047,D$3)*SUMIFS('overall city offline'!$C$2:$C$2047,'overall city offline'!$A$2:$A$2047,$A56,'overall city offline'!$B$2:$B$2047,'Food offline outside centre'!D$2))/(SUMIFS('overall city offline'!$J$2:$J$2047,'overall city offline'!$A$2:$A$2047,$A56,'overall city offline'!$B$2:$B$2047,D$2))</f>
        <v>0.83472378169333905</v>
      </c>
      <c r="E56" s="6">
        <f>(SUMIFS('overall city offline'!$J$2:$J$2047,'overall city offline'!$A$2:$A$2047,$A56,'overall city offline'!$B$2:$B$2047,E$3)*SUMIFS('overall city offline'!$C$2:$C$2047,'overall city offline'!$A$2:$A$2047,$A56,'overall city offline'!$B$2:$B$2047,'Food offline outside centre'!E$2))/(SUMIFS('overall city offline'!$J$2:$J$2047,'overall city offline'!$A$2:$A$2047,$A56,'overall city offline'!$B$2:$B$2047,E$2))</f>
        <v>0.31378564198051334</v>
      </c>
      <c r="F56" s="6">
        <f>(SUMIFS('overall city offline'!$J$2:$J$2047,'overall city offline'!$A$2:$A$2047,$A56,'overall city offline'!$B$2:$B$2047,F$3)*SUMIFS('overall city offline'!$C$2:$C$2047,'overall city offline'!$A$2:$A$2047,$A56,'overall city offline'!$B$2:$B$2047,'Food offline outside centre'!F$2))/(SUMIFS('overall city offline'!$J$2:$J$2047,'overall city offline'!$A$2:$A$2047,$A56,'overall city offline'!$B$2:$B$2047,F$2))</f>
        <v>0.36504933485423552</v>
      </c>
      <c r="G56" s="6">
        <f>(SUMIFS('overall city offline'!$J$2:$J$2047,'overall city offline'!$A$2:$A$2047,$A56,'overall city offline'!$B$2:$B$2047,G$3)*SUMIFS('overall city offline'!$C$2:$C$2047,'overall city offline'!$A$2:$A$2047,$A56,'overall city offline'!$B$2:$B$2047,'Food offline outside centre'!G$2))/(SUMIFS('overall city offline'!$J$2:$J$2047,'overall city offline'!$A$2:$A$2047,$A56,'overall city offline'!$B$2:$B$2047,G$2))</f>
        <v>0.50954643397628319</v>
      </c>
      <c r="H56" s="6">
        <f>(SUMIFS('overall city offline'!$J$2:$J$2047,'overall city offline'!$A$2:$A$2047,$A56,'overall city offline'!$B$2:$B$2047,H$3)*SUMIFS('overall city offline'!$C$2:$C$2047,'overall city offline'!$A$2:$A$2047,$A56,'overall city offline'!$B$2:$B$2047,'Food offline outside centre'!H$2))/(SUMIFS('overall city offline'!$J$2:$J$2047,'overall city offline'!$A$2:$A$2047,$A56,'overall city offline'!$B$2:$B$2047,H$2))</f>
        <v>0.84967382926434187</v>
      </c>
      <c r="I56" s="6">
        <f>(SUMIFS('overall city offline'!$J$2:$J$2047,'overall city offline'!$A$2:$A$2047,$A56,'overall city offline'!$B$2:$B$2047,I$3)*SUMIFS('overall city offline'!$C$2:$C$2047,'overall city offline'!$A$2:$A$2047,$A56,'overall city offline'!$B$2:$B$2047,'Food offline outside centre'!I$2))/(SUMIFS('overall city offline'!$J$2:$J$2047,'overall city offline'!$A$2:$A$2047,$A56,'overall city offline'!$B$2:$B$2047,I$2))</f>
        <v>0.98212981623827844</v>
      </c>
      <c r="J56" s="6">
        <f>(SUMIFS('overall city offline'!$J$2:$J$2047,'overall city offline'!$A$2:$A$2047,$A56,'overall city offline'!$B$2:$B$2047,J$3)*SUMIFS('overall city offline'!$C$2:$C$2047,'overall city offline'!$A$2:$A$2047,$A56,'overall city offline'!$B$2:$B$2047,'Food offline outside centre'!J$2))/(SUMIFS('overall city offline'!$J$2:$J$2047,'overall city offline'!$A$2:$A$2047,$A56,'overall city offline'!$B$2:$B$2047,J$2))</f>
        <v>0.92748478694552083</v>
      </c>
      <c r="K56" s="6">
        <f>(SUMIFS('overall city offline'!$J$2:$J$2047,'overall city offline'!$A$2:$A$2047,$A56,'overall city offline'!$B$2:$B$2047,K$3)*SUMIFS('overall city offline'!$C$2:$C$2047,'overall city offline'!$A$2:$A$2047,$A56,'overall city offline'!$B$2:$B$2047,'Food offline outside centre'!K$2))/(SUMIFS('overall city offline'!$J$2:$J$2047,'overall city offline'!$A$2:$A$2047,$A56,'overall city offline'!$B$2:$B$2047,K$2))</f>
        <v>0.90573442268873483</v>
      </c>
      <c r="L56" s="6">
        <f>(SUMIFS('overall city offline'!$J$2:$J$2047,'overall city offline'!$A$2:$A$2047,$A56,'overall city offline'!$B$2:$B$2047,L$3)*SUMIFS('overall city offline'!$C$2:$C$2047,'overall city offline'!$A$2:$A$2047,$A56,'overall city offline'!$B$2:$B$2047,'Food offline outside centre'!L$2))/(SUMIFS('overall city offline'!$J$2:$J$2047,'overall city offline'!$A$2:$A$2047,$A56,'overall city offline'!$B$2:$B$2047,L$2))</f>
        <v>0.66344963887489228</v>
      </c>
      <c r="M56" s="6">
        <f>(SUMIFS('overall city offline'!$J$2:$J$2047,'overall city offline'!$A$2:$A$2047,$A56,'overall city offline'!$B$2:$B$2047,M$3)*SUMIFS('overall city offline'!$C$2:$C$2047,'overall city offline'!$A$2:$A$2047,$A56,'overall city offline'!$B$2:$B$2047,'Food offline outside centre'!M$2))/(SUMIFS('overall city offline'!$J$2:$J$2047,'overall city offline'!$A$2:$A$2047,$A56,'overall city offline'!$B$2:$B$2047,M$2))</f>
        <v>0.61487145258993103</v>
      </c>
      <c r="N56" s="6">
        <f>(SUMIFS('overall city offline'!$J$2:$J$2047,'overall city offline'!$A$2:$A$2047,$A56,'overall city offline'!$B$2:$B$2047,N$3)*SUMIFS('overall city offline'!$C$2:$C$2047,'overall city offline'!$A$2:$A$2047,$A56,'overall city offline'!$B$2:$B$2047,'Food offline outside centre'!N$2))/(SUMIFS('overall city offline'!$J$2:$J$2047,'overall city offline'!$A$2:$A$2047,$A56,'overall city offline'!$B$2:$B$2047,N$2))</f>
        <v>0.54042473673840907</v>
      </c>
      <c r="O56" s="6">
        <f>(SUMIFS('overall city offline'!$J$2:$J$2047,'overall city offline'!$A$2:$A$2047,$A56,'overall city offline'!$B$2:$B$2047,O$3)*SUMIFS('overall city offline'!$C$2:$C$2047,'overall city offline'!$A$2:$A$2047,$A56,'overall city offline'!$B$2:$B$2047,'Food offline outside centre'!O$2))/(SUMIFS('overall city offline'!$J$2:$J$2047,'overall city offline'!$A$2:$A$2047,$A56,'overall city offline'!$B$2:$B$2047,O$2))</f>
        <v>0.50468949548725595</v>
      </c>
      <c r="P56" s="6">
        <f>(SUMIFS('overall city offline'!$J$2:$J$2047,'overall city offline'!$A$2:$A$2047,$A56,'overall city offline'!$B$2:$B$2047,P$3)*SUMIFS('overall city offline'!$C$2:$C$2047,'overall city offline'!$A$2:$A$2047,$A56,'overall city offline'!$B$2:$B$2047,'Food offline outside centre'!P$2))/(SUMIFS('overall city offline'!$J$2:$J$2047,'overall city offline'!$A$2:$A$2047,$A56,'overall city offline'!$B$2:$B$2047,P$2))</f>
        <v>0.58953709274832167</v>
      </c>
      <c r="Q56" s="6">
        <f>(SUMIFS('overall city offline'!$J$2:$J$2047,'overall city offline'!$A$2:$A$2047,$A56,'overall city offline'!$B$2:$B$2047,Q$3)*SUMIFS('overall city offline'!$C$2:$C$2047,'overall city offline'!$A$2:$A$2047,$A56,'overall city offline'!$B$2:$B$2047,'Food offline outside centre'!Q$2))/(SUMIFS('overall city offline'!$J$2:$J$2047,'overall city offline'!$A$2:$A$2047,$A56,'overall city offline'!$B$2:$B$2047,Q$2))</f>
        <v>0.65593534534107689</v>
      </c>
      <c r="R56" s="6">
        <f>(SUMIFS('overall city offline'!$J$2:$J$2047,'overall city offline'!$A$2:$A$2047,$A56,'overall city offline'!$B$2:$B$2047,R$3)*SUMIFS('overall city offline'!$C$2:$C$2047,'overall city offline'!$A$2:$A$2047,$A56,'overall city offline'!$B$2:$B$2047,'Food offline outside centre'!R$2))/(SUMIFS('overall city offline'!$J$2:$J$2047,'overall city offline'!$A$2:$A$2047,$A56,'overall city offline'!$B$2:$B$2047,R$2))</f>
        <v>0.87006945768551502</v>
      </c>
      <c r="S56" s="6">
        <f>(SUMIFS('overall city offline'!$J$2:$J$2047,'overall city offline'!$A$2:$A$2047,$A56,'overall city offline'!$B$2:$B$2047,S$3)*SUMIFS('overall city offline'!$C$2:$C$2047,'overall city offline'!$A$2:$A$2047,$A56,'overall city offline'!$B$2:$B$2047,'Food offline outside centre'!S$2))/(SUMIFS('overall city offline'!$J$2:$J$2047,'overall city offline'!$A$2:$A$2047,$A56,'overall city offline'!$B$2:$B$2047,S$2))</f>
        <v>0.96376529375449294</v>
      </c>
      <c r="T56" s="6">
        <f>(SUMIFS('overall city offline'!$J$2:$J$2047,'overall city offline'!$A$2:$A$2047,$A56,'overall city offline'!$B$2:$B$2047,T$3)*SUMIFS('overall city offline'!$C$2:$C$2047,'overall city offline'!$A$2:$A$2047,$A56,'overall city offline'!$B$2:$B$2047,'Food offline outside centre'!T$2))/(SUMIFS('overall city offline'!$J$2:$J$2047,'overall city offline'!$A$2:$A$2047,$A56,'overall city offline'!$B$2:$B$2047,T$2))</f>
        <v>1.0430252376460587</v>
      </c>
      <c r="U56" s="6">
        <f>(SUMIFS('overall city offline'!$J$2:$J$2047,'overall city offline'!$A$2:$A$2047,$A56,'overall city offline'!$B$2:$B$2047,U$3)*SUMIFS('overall city offline'!$C$2:$C$2047,'overall city offline'!$A$2:$A$2047,$A56,'overall city offline'!$B$2:$B$2047,'Food offline outside centre'!U$2))/(SUMIFS('overall city offline'!$J$2:$J$2047,'overall city offline'!$A$2:$A$2047,$A56,'overall city offline'!$B$2:$B$2047,U$2))</f>
        <v>1.1002775414192612</v>
      </c>
      <c r="V56" s="6">
        <f>(SUMIFS('overall city offline'!$J$2:$J$2047,'overall city offline'!$A$2:$A$2047,$A56,'overall city offline'!$B$2:$B$2047,V$3)*SUMIFS('overall city offline'!$C$2:$C$2047,'overall city offline'!$A$2:$A$2047,$A56,'overall city offline'!$B$2:$B$2047,'Food offline outside centre'!V$2))/(SUMIFS('overall city offline'!$J$2:$J$2047,'overall city offline'!$A$2:$A$2047,$A56,'overall city offline'!$B$2:$B$2047,V$2))</f>
        <v>1.0471411135223592</v>
      </c>
    </row>
    <row r="57" spans="1:22" x14ac:dyDescent="0.25">
      <c r="A57" s="5" t="s">
        <v>60</v>
      </c>
      <c r="B57" s="6">
        <f>(SUMIFS('overall city offline'!$J$2:$J$2047,'overall city offline'!$A$2:$A$2047,$A57,'overall city offline'!$B$2:$B$2047,B$3)*SUMIFS('overall city offline'!$C$2:$C$2047,'overall city offline'!$A$2:$A$2047,$A57,'overall city offline'!$B$2:$B$2047,B$3))/(SUMIFS('overall city offline'!$J$2:$J$2047,'overall city offline'!$A$2:$A$2047,$A57,'overall city offline'!$B$2:$B$2047,B$2))</f>
        <v>1.0270606322817577</v>
      </c>
      <c r="C57" s="6">
        <f>(SUMIFS('overall city offline'!$J$2:$J$2047,'overall city offline'!$A$2:$A$2047,$A57,'overall city offline'!$B$2:$B$2047,C$3)*SUMIFS('overall city offline'!$C$2:$C$2047,'overall city offline'!$A$2:$A$2047,$A57,'overall city offline'!$B$2:$B$2047,'Food offline outside centre'!C$2))/(SUMIFS('overall city offline'!$J$2:$J$2047,'overall city offline'!$A$2:$A$2047,$A57,'overall city offline'!$B$2:$B$2047,C$2))</f>
        <v>0.94280232967686572</v>
      </c>
      <c r="D57" s="6">
        <f>(SUMIFS('overall city offline'!$J$2:$J$2047,'overall city offline'!$A$2:$A$2047,$A57,'overall city offline'!$B$2:$B$2047,D$3)*SUMIFS('overall city offline'!$C$2:$C$2047,'overall city offline'!$A$2:$A$2047,$A57,'overall city offline'!$B$2:$B$2047,'Food offline outside centre'!D$2))/(SUMIFS('overall city offline'!$J$2:$J$2047,'overall city offline'!$A$2:$A$2047,$A57,'overall city offline'!$B$2:$B$2047,D$2))</f>
        <v>0.72324951697873774</v>
      </c>
      <c r="E57" s="6">
        <f>(SUMIFS('overall city offline'!$J$2:$J$2047,'overall city offline'!$A$2:$A$2047,$A57,'overall city offline'!$B$2:$B$2047,E$3)*SUMIFS('overall city offline'!$C$2:$C$2047,'overall city offline'!$A$2:$A$2047,$A57,'overall city offline'!$B$2:$B$2047,'Food offline outside centre'!E$2))/(SUMIFS('overall city offline'!$J$2:$J$2047,'overall city offline'!$A$2:$A$2047,$A57,'overall city offline'!$B$2:$B$2047,E$2))</f>
        <v>0.11615327979395466</v>
      </c>
      <c r="F57" s="6">
        <f>(SUMIFS('overall city offline'!$J$2:$J$2047,'overall city offline'!$A$2:$A$2047,$A57,'overall city offline'!$B$2:$B$2047,F$3)*SUMIFS('overall city offline'!$C$2:$C$2047,'overall city offline'!$A$2:$A$2047,$A57,'overall city offline'!$B$2:$B$2047,'Food offline outside centre'!F$2))/(SUMIFS('overall city offline'!$J$2:$J$2047,'overall city offline'!$A$2:$A$2047,$A57,'overall city offline'!$B$2:$B$2047,F$2))</f>
        <v>0.22477254852094494</v>
      </c>
      <c r="G57" s="6">
        <f>(SUMIFS('overall city offline'!$J$2:$J$2047,'overall city offline'!$A$2:$A$2047,$A57,'overall city offline'!$B$2:$B$2047,G$3)*SUMIFS('overall city offline'!$C$2:$C$2047,'overall city offline'!$A$2:$A$2047,$A57,'overall city offline'!$B$2:$B$2047,'Food offline outside centre'!G$2))/(SUMIFS('overall city offline'!$J$2:$J$2047,'overall city offline'!$A$2:$A$2047,$A57,'overall city offline'!$B$2:$B$2047,G$2))</f>
        <v>0.41971267401439499</v>
      </c>
      <c r="H57" s="6">
        <f>(SUMIFS('overall city offline'!$J$2:$J$2047,'overall city offline'!$A$2:$A$2047,$A57,'overall city offline'!$B$2:$B$2047,H$3)*SUMIFS('overall city offline'!$C$2:$C$2047,'overall city offline'!$A$2:$A$2047,$A57,'overall city offline'!$B$2:$B$2047,'Food offline outside centre'!H$2))/(SUMIFS('overall city offline'!$J$2:$J$2047,'overall city offline'!$A$2:$A$2047,$A57,'overall city offline'!$B$2:$B$2047,H$2))</f>
        <v>0.91138685857144097</v>
      </c>
      <c r="I57" s="6">
        <f>(SUMIFS('overall city offline'!$J$2:$J$2047,'overall city offline'!$A$2:$A$2047,$A57,'overall city offline'!$B$2:$B$2047,I$3)*SUMIFS('overall city offline'!$C$2:$C$2047,'overall city offline'!$A$2:$A$2047,$A57,'overall city offline'!$B$2:$B$2047,'Food offline outside centre'!I$2))/(SUMIFS('overall city offline'!$J$2:$J$2047,'overall city offline'!$A$2:$A$2047,$A57,'overall city offline'!$B$2:$B$2047,I$2))</f>
        <v>1.1296603188837968</v>
      </c>
      <c r="J57" s="6">
        <f>(SUMIFS('overall city offline'!$J$2:$J$2047,'overall city offline'!$A$2:$A$2047,$A57,'overall city offline'!$B$2:$B$2047,J$3)*SUMIFS('overall city offline'!$C$2:$C$2047,'overall city offline'!$A$2:$A$2047,$A57,'overall city offline'!$B$2:$B$2047,'Food offline outside centre'!J$2))/(SUMIFS('overall city offline'!$J$2:$J$2047,'overall city offline'!$A$2:$A$2047,$A57,'overall city offline'!$B$2:$B$2047,J$2))</f>
        <v>0.90259304336326263</v>
      </c>
      <c r="K57" s="6">
        <f>(SUMIFS('overall city offline'!$J$2:$J$2047,'overall city offline'!$A$2:$A$2047,$A57,'overall city offline'!$B$2:$B$2047,K$3)*SUMIFS('overall city offline'!$C$2:$C$2047,'overall city offline'!$A$2:$A$2047,$A57,'overall city offline'!$B$2:$B$2047,'Food offline outside centre'!K$2))/(SUMIFS('overall city offline'!$J$2:$J$2047,'overall city offline'!$A$2:$A$2047,$A57,'overall city offline'!$B$2:$B$2047,K$2))</f>
        <v>0.90187075559055652</v>
      </c>
      <c r="L57" s="6">
        <f>(SUMIFS('overall city offline'!$J$2:$J$2047,'overall city offline'!$A$2:$A$2047,$A57,'overall city offline'!$B$2:$B$2047,L$3)*SUMIFS('overall city offline'!$C$2:$C$2047,'overall city offline'!$A$2:$A$2047,$A57,'overall city offline'!$B$2:$B$2047,'Food offline outside centre'!L$2))/(SUMIFS('overall city offline'!$J$2:$J$2047,'overall city offline'!$A$2:$A$2047,$A57,'overall city offline'!$B$2:$B$2047,L$2))</f>
        <v>0.64423132977313158</v>
      </c>
      <c r="M57" s="6">
        <f>(SUMIFS('overall city offline'!$J$2:$J$2047,'overall city offline'!$A$2:$A$2047,$A57,'overall city offline'!$B$2:$B$2047,M$3)*SUMIFS('overall city offline'!$C$2:$C$2047,'overall city offline'!$A$2:$A$2047,$A57,'overall city offline'!$B$2:$B$2047,'Food offline outside centre'!M$2))/(SUMIFS('overall city offline'!$J$2:$J$2047,'overall city offline'!$A$2:$A$2047,$A57,'overall city offline'!$B$2:$B$2047,M$2))</f>
        <v>0.61361787434740911</v>
      </c>
      <c r="N57" s="6">
        <f>(SUMIFS('overall city offline'!$J$2:$J$2047,'overall city offline'!$A$2:$A$2047,$A57,'overall city offline'!$B$2:$B$2047,N$3)*SUMIFS('overall city offline'!$C$2:$C$2047,'overall city offline'!$A$2:$A$2047,$A57,'overall city offline'!$B$2:$B$2047,'Food offline outside centre'!N$2))/(SUMIFS('overall city offline'!$J$2:$J$2047,'overall city offline'!$A$2:$A$2047,$A57,'overall city offline'!$B$2:$B$2047,N$2))</f>
        <v>0.49334077594823678</v>
      </c>
      <c r="O57" s="6">
        <f>(SUMIFS('overall city offline'!$J$2:$J$2047,'overall city offline'!$A$2:$A$2047,$A57,'overall city offline'!$B$2:$B$2047,O$3)*SUMIFS('overall city offline'!$C$2:$C$2047,'overall city offline'!$A$2:$A$2047,$A57,'overall city offline'!$B$2:$B$2047,'Food offline outside centre'!O$2))/(SUMIFS('overall city offline'!$J$2:$J$2047,'overall city offline'!$A$2:$A$2047,$A57,'overall city offline'!$B$2:$B$2047,O$2))</f>
        <v>0.45335343502684716</v>
      </c>
      <c r="P57" s="6">
        <f>(SUMIFS('overall city offline'!$J$2:$J$2047,'overall city offline'!$A$2:$A$2047,$A57,'overall city offline'!$B$2:$B$2047,P$3)*SUMIFS('overall city offline'!$C$2:$C$2047,'overall city offline'!$A$2:$A$2047,$A57,'overall city offline'!$B$2:$B$2047,'Food offline outside centre'!P$2))/(SUMIFS('overall city offline'!$J$2:$J$2047,'overall city offline'!$A$2:$A$2047,$A57,'overall city offline'!$B$2:$B$2047,P$2))</f>
        <v>0.53066854006436814</v>
      </c>
      <c r="Q57" s="6">
        <f>(SUMIFS('overall city offline'!$J$2:$J$2047,'overall city offline'!$A$2:$A$2047,$A57,'overall city offline'!$B$2:$B$2047,Q$3)*SUMIFS('overall city offline'!$C$2:$C$2047,'overall city offline'!$A$2:$A$2047,$A57,'overall city offline'!$B$2:$B$2047,'Food offline outside centre'!Q$2))/(SUMIFS('overall city offline'!$J$2:$J$2047,'overall city offline'!$A$2:$A$2047,$A57,'overall city offline'!$B$2:$B$2047,Q$2))</f>
        <v>0.69902335599638343</v>
      </c>
      <c r="R57" s="6">
        <f>(SUMIFS('overall city offline'!$J$2:$J$2047,'overall city offline'!$A$2:$A$2047,$A57,'overall city offline'!$B$2:$B$2047,R$3)*SUMIFS('overall city offline'!$C$2:$C$2047,'overall city offline'!$A$2:$A$2047,$A57,'overall city offline'!$B$2:$B$2047,'Food offline outside centre'!R$2))/(SUMIFS('overall city offline'!$J$2:$J$2047,'overall city offline'!$A$2:$A$2047,$A57,'overall city offline'!$B$2:$B$2047,R$2))</f>
        <v>0.92916804603177017</v>
      </c>
      <c r="S57" s="6">
        <f>(SUMIFS('overall city offline'!$J$2:$J$2047,'overall city offline'!$A$2:$A$2047,$A57,'overall city offline'!$B$2:$B$2047,S$3)*SUMIFS('overall city offline'!$C$2:$C$2047,'overall city offline'!$A$2:$A$2047,$A57,'overall city offline'!$B$2:$B$2047,'Food offline outside centre'!S$2))/(SUMIFS('overall city offline'!$J$2:$J$2047,'overall city offline'!$A$2:$A$2047,$A57,'overall city offline'!$B$2:$B$2047,S$2))</f>
        <v>1.020665588777677</v>
      </c>
      <c r="T57" s="6">
        <f>(SUMIFS('overall city offline'!$J$2:$J$2047,'overall city offline'!$A$2:$A$2047,$A57,'overall city offline'!$B$2:$B$2047,T$3)*SUMIFS('overall city offline'!$C$2:$C$2047,'overall city offline'!$A$2:$A$2047,$A57,'overall city offline'!$B$2:$B$2047,'Food offline outside centre'!T$2))/(SUMIFS('overall city offline'!$J$2:$J$2047,'overall city offline'!$A$2:$A$2047,$A57,'overall city offline'!$B$2:$B$2047,T$2))</f>
        <v>1.1227797547931151</v>
      </c>
      <c r="U57" s="6">
        <f>(SUMIFS('overall city offline'!$J$2:$J$2047,'overall city offline'!$A$2:$A$2047,$A57,'overall city offline'!$B$2:$B$2047,U$3)*SUMIFS('overall city offline'!$C$2:$C$2047,'overall city offline'!$A$2:$A$2047,$A57,'overall city offline'!$B$2:$B$2047,'Food offline outside centre'!U$2))/(SUMIFS('overall city offline'!$J$2:$J$2047,'overall city offline'!$A$2:$A$2047,$A57,'overall city offline'!$B$2:$B$2047,U$2))</f>
        <v>1.2867766801171072</v>
      </c>
      <c r="V57" s="6">
        <f>(SUMIFS('overall city offline'!$J$2:$J$2047,'overall city offline'!$A$2:$A$2047,$A57,'overall city offline'!$B$2:$B$2047,V$3)*SUMIFS('overall city offline'!$C$2:$C$2047,'overall city offline'!$A$2:$A$2047,$A57,'overall city offline'!$B$2:$B$2047,'Food offline outside centre'!V$2))/(SUMIFS('overall city offline'!$J$2:$J$2047,'overall city offline'!$A$2:$A$2047,$A57,'overall city offline'!$B$2:$B$2047,V$2))</f>
        <v>1.1556819624062071</v>
      </c>
    </row>
    <row r="58" spans="1:22" x14ac:dyDescent="0.25">
      <c r="A58" s="5" t="s">
        <v>61</v>
      </c>
      <c r="B58" s="6">
        <f>(SUMIFS('overall city offline'!$J$2:$J$2047,'overall city offline'!$A$2:$A$2047,$A58,'overall city offline'!$B$2:$B$2047,B$3)*SUMIFS('overall city offline'!$C$2:$C$2047,'overall city offline'!$A$2:$A$2047,$A58,'overall city offline'!$B$2:$B$2047,B$3))/(SUMIFS('overall city offline'!$J$2:$J$2047,'overall city offline'!$A$2:$A$2047,$A58,'overall city offline'!$B$2:$B$2047,B$2))</f>
        <v>0.99573402405518852</v>
      </c>
      <c r="C58" s="6">
        <f>(SUMIFS('overall city offline'!$J$2:$J$2047,'overall city offline'!$A$2:$A$2047,$A58,'overall city offline'!$B$2:$B$2047,C$3)*SUMIFS('overall city offline'!$C$2:$C$2047,'overall city offline'!$A$2:$A$2047,$A58,'overall city offline'!$B$2:$B$2047,'Food offline outside centre'!C$2))/(SUMIFS('overall city offline'!$J$2:$J$2047,'overall city offline'!$A$2:$A$2047,$A58,'overall city offline'!$B$2:$B$2047,C$2))</f>
        <v>0.91170667623342116</v>
      </c>
      <c r="D58" s="6">
        <f>(SUMIFS('overall city offline'!$J$2:$J$2047,'overall city offline'!$A$2:$A$2047,$A58,'overall city offline'!$B$2:$B$2047,D$3)*SUMIFS('overall city offline'!$C$2:$C$2047,'overall city offline'!$A$2:$A$2047,$A58,'overall city offline'!$B$2:$B$2047,'Food offline outside centre'!D$2))/(SUMIFS('overall city offline'!$J$2:$J$2047,'overall city offline'!$A$2:$A$2047,$A58,'overall city offline'!$B$2:$B$2047,D$2))</f>
        <v>0.70780586826814318</v>
      </c>
      <c r="E58" s="6">
        <f>(SUMIFS('overall city offline'!$J$2:$J$2047,'overall city offline'!$A$2:$A$2047,$A58,'overall city offline'!$B$2:$B$2047,E$3)*SUMIFS('overall city offline'!$C$2:$C$2047,'overall city offline'!$A$2:$A$2047,$A58,'overall city offline'!$B$2:$B$2047,'Food offline outside centre'!E$2))/(SUMIFS('overall city offline'!$J$2:$J$2047,'overall city offline'!$A$2:$A$2047,$A58,'overall city offline'!$B$2:$B$2047,E$2))</f>
        <v>0.12223748038546783</v>
      </c>
      <c r="F58" s="6">
        <f>(SUMIFS('overall city offline'!$J$2:$J$2047,'overall city offline'!$A$2:$A$2047,$A58,'overall city offline'!$B$2:$B$2047,F$3)*SUMIFS('overall city offline'!$C$2:$C$2047,'overall city offline'!$A$2:$A$2047,$A58,'overall city offline'!$B$2:$B$2047,'Food offline outside centre'!F$2))/(SUMIFS('overall city offline'!$J$2:$J$2047,'overall city offline'!$A$2:$A$2047,$A58,'overall city offline'!$B$2:$B$2047,F$2))</f>
        <v>0.26496910985392508</v>
      </c>
      <c r="G58" s="6">
        <f>(SUMIFS('overall city offline'!$J$2:$J$2047,'overall city offline'!$A$2:$A$2047,$A58,'overall city offline'!$B$2:$B$2047,G$3)*SUMIFS('overall city offline'!$C$2:$C$2047,'overall city offline'!$A$2:$A$2047,$A58,'overall city offline'!$B$2:$B$2047,'Food offline outside centre'!G$2))/(SUMIFS('overall city offline'!$J$2:$J$2047,'overall city offline'!$A$2:$A$2047,$A58,'overall city offline'!$B$2:$B$2047,G$2))</f>
        <v>0.46881616998919123</v>
      </c>
      <c r="H58" s="6">
        <f>(SUMIFS('overall city offline'!$J$2:$J$2047,'overall city offline'!$A$2:$A$2047,$A58,'overall city offline'!$B$2:$B$2047,H$3)*SUMIFS('overall city offline'!$C$2:$C$2047,'overall city offline'!$A$2:$A$2047,$A58,'overall city offline'!$B$2:$B$2047,'Food offline outside centre'!H$2))/(SUMIFS('overall city offline'!$J$2:$J$2047,'overall city offline'!$A$2:$A$2047,$A58,'overall city offline'!$B$2:$B$2047,H$2))</f>
        <v>0.60707535907411547</v>
      </c>
      <c r="I58" s="6">
        <f>(SUMIFS('overall city offline'!$J$2:$J$2047,'overall city offline'!$A$2:$A$2047,$A58,'overall city offline'!$B$2:$B$2047,I$3)*SUMIFS('overall city offline'!$C$2:$C$2047,'overall city offline'!$A$2:$A$2047,$A58,'overall city offline'!$B$2:$B$2047,'Food offline outside centre'!I$2))/(SUMIFS('overall city offline'!$J$2:$J$2047,'overall city offline'!$A$2:$A$2047,$A58,'overall city offline'!$B$2:$B$2047,I$2))</f>
        <v>1.0581172390992089</v>
      </c>
      <c r="J58" s="6">
        <f>(SUMIFS('overall city offline'!$J$2:$J$2047,'overall city offline'!$A$2:$A$2047,$A58,'overall city offline'!$B$2:$B$2047,J$3)*SUMIFS('overall city offline'!$C$2:$C$2047,'overall city offline'!$A$2:$A$2047,$A58,'overall city offline'!$B$2:$B$2047,'Food offline outside centre'!J$2))/(SUMIFS('overall city offline'!$J$2:$J$2047,'overall city offline'!$A$2:$A$2047,$A58,'overall city offline'!$B$2:$B$2047,J$2))</f>
        <v>0.89014338030544116</v>
      </c>
      <c r="K58" s="6">
        <f>(SUMIFS('overall city offline'!$J$2:$J$2047,'overall city offline'!$A$2:$A$2047,$A58,'overall city offline'!$B$2:$B$2047,K$3)*SUMIFS('overall city offline'!$C$2:$C$2047,'overall city offline'!$A$2:$A$2047,$A58,'overall city offline'!$B$2:$B$2047,'Food offline outside centre'!K$2))/(SUMIFS('overall city offline'!$J$2:$J$2047,'overall city offline'!$A$2:$A$2047,$A58,'overall city offline'!$B$2:$B$2047,K$2))</f>
        <v>0.73913017295794348</v>
      </c>
      <c r="L58" s="6">
        <f>(SUMIFS('overall city offline'!$J$2:$J$2047,'overall city offline'!$A$2:$A$2047,$A58,'overall city offline'!$B$2:$B$2047,L$3)*SUMIFS('overall city offline'!$C$2:$C$2047,'overall city offline'!$A$2:$A$2047,$A58,'overall city offline'!$B$2:$B$2047,'Food offline outside centre'!L$2))/(SUMIFS('overall city offline'!$J$2:$J$2047,'overall city offline'!$A$2:$A$2047,$A58,'overall city offline'!$B$2:$B$2047,L$2))</f>
        <v>0.89317414103236348</v>
      </c>
      <c r="M58" s="6">
        <f>(SUMIFS('overall city offline'!$J$2:$J$2047,'overall city offline'!$A$2:$A$2047,$A58,'overall city offline'!$B$2:$B$2047,M$3)*SUMIFS('overall city offline'!$C$2:$C$2047,'overall city offline'!$A$2:$A$2047,$A58,'overall city offline'!$B$2:$B$2047,'Food offline outside centre'!M$2))/(SUMIFS('overall city offline'!$J$2:$J$2047,'overall city offline'!$A$2:$A$2047,$A58,'overall city offline'!$B$2:$B$2047,M$2))</f>
        <v>0.71133189233336769</v>
      </c>
      <c r="N58" s="6">
        <f>(SUMIFS('overall city offline'!$J$2:$J$2047,'overall city offline'!$A$2:$A$2047,$A58,'overall city offline'!$B$2:$B$2047,N$3)*SUMIFS('overall city offline'!$C$2:$C$2047,'overall city offline'!$A$2:$A$2047,$A58,'overall city offline'!$B$2:$B$2047,'Food offline outside centre'!N$2))/(SUMIFS('overall city offline'!$J$2:$J$2047,'overall city offline'!$A$2:$A$2047,$A58,'overall city offline'!$B$2:$B$2047,N$2))</f>
        <v>0.53780608003648822</v>
      </c>
      <c r="O58" s="6">
        <f>(SUMIFS('overall city offline'!$J$2:$J$2047,'overall city offline'!$A$2:$A$2047,$A58,'overall city offline'!$B$2:$B$2047,O$3)*SUMIFS('overall city offline'!$C$2:$C$2047,'overall city offline'!$A$2:$A$2047,$A58,'overall city offline'!$B$2:$B$2047,'Food offline outside centre'!O$2))/(SUMIFS('overall city offline'!$J$2:$J$2047,'overall city offline'!$A$2:$A$2047,$A58,'overall city offline'!$B$2:$B$2047,O$2))</f>
        <v>0.52465093898739912</v>
      </c>
      <c r="P58" s="6">
        <f>(SUMIFS('overall city offline'!$J$2:$J$2047,'overall city offline'!$A$2:$A$2047,$A58,'overall city offline'!$B$2:$B$2047,P$3)*SUMIFS('overall city offline'!$C$2:$C$2047,'overall city offline'!$A$2:$A$2047,$A58,'overall city offline'!$B$2:$B$2047,'Food offline outside centre'!P$2))/(SUMIFS('overall city offline'!$J$2:$J$2047,'overall city offline'!$A$2:$A$2047,$A58,'overall city offline'!$B$2:$B$2047,P$2))</f>
        <v>0.61149936975922914</v>
      </c>
      <c r="Q58" s="6">
        <f>(SUMIFS('overall city offline'!$J$2:$J$2047,'overall city offline'!$A$2:$A$2047,$A58,'overall city offline'!$B$2:$B$2047,Q$3)*SUMIFS('overall city offline'!$C$2:$C$2047,'overall city offline'!$A$2:$A$2047,$A58,'overall city offline'!$B$2:$B$2047,'Food offline outside centre'!Q$2))/(SUMIFS('overall city offline'!$J$2:$J$2047,'overall city offline'!$A$2:$A$2047,$A58,'overall city offline'!$B$2:$B$2047,Q$2))</f>
        <v>0.62528939211260759</v>
      </c>
      <c r="R58" s="6">
        <f>(SUMIFS('overall city offline'!$J$2:$J$2047,'overall city offline'!$A$2:$A$2047,$A58,'overall city offline'!$B$2:$B$2047,R$3)*SUMIFS('overall city offline'!$C$2:$C$2047,'overall city offline'!$A$2:$A$2047,$A58,'overall city offline'!$B$2:$B$2047,'Food offline outside centre'!R$2))/(SUMIFS('overall city offline'!$J$2:$J$2047,'overall city offline'!$A$2:$A$2047,$A58,'overall city offline'!$B$2:$B$2047,R$2))</f>
        <v>0.91404575588268988</v>
      </c>
      <c r="S58" s="6">
        <f>(SUMIFS('overall city offline'!$J$2:$J$2047,'overall city offline'!$A$2:$A$2047,$A58,'overall city offline'!$B$2:$B$2047,S$3)*SUMIFS('overall city offline'!$C$2:$C$2047,'overall city offline'!$A$2:$A$2047,$A58,'overall city offline'!$B$2:$B$2047,'Food offline outside centre'!S$2))/(SUMIFS('overall city offline'!$J$2:$J$2047,'overall city offline'!$A$2:$A$2047,$A58,'overall city offline'!$B$2:$B$2047,S$2))</f>
        <v>0.99918528947395946</v>
      </c>
      <c r="T58" s="6">
        <f>(SUMIFS('overall city offline'!$J$2:$J$2047,'overall city offline'!$A$2:$A$2047,$A58,'overall city offline'!$B$2:$B$2047,T$3)*SUMIFS('overall city offline'!$C$2:$C$2047,'overall city offline'!$A$2:$A$2047,$A58,'overall city offline'!$B$2:$B$2047,'Food offline outside centre'!T$2))/(SUMIFS('overall city offline'!$J$2:$J$2047,'overall city offline'!$A$2:$A$2047,$A58,'overall city offline'!$B$2:$B$2047,T$2))</f>
        <v>1.0737623153085945</v>
      </c>
      <c r="U58" s="6">
        <f>(SUMIFS('overall city offline'!$J$2:$J$2047,'overall city offline'!$A$2:$A$2047,$A58,'overall city offline'!$B$2:$B$2047,U$3)*SUMIFS('overall city offline'!$C$2:$C$2047,'overall city offline'!$A$2:$A$2047,$A58,'overall city offline'!$B$2:$B$2047,'Food offline outside centre'!U$2))/(SUMIFS('overall city offline'!$J$2:$J$2047,'overall city offline'!$A$2:$A$2047,$A58,'overall city offline'!$B$2:$B$2047,U$2))</f>
        <v>1.2017986339081368</v>
      </c>
      <c r="V58" s="6">
        <f>(SUMIFS('overall city offline'!$J$2:$J$2047,'overall city offline'!$A$2:$A$2047,$A58,'overall city offline'!$B$2:$B$2047,V$3)*SUMIFS('overall city offline'!$C$2:$C$2047,'overall city offline'!$A$2:$A$2047,$A58,'overall city offline'!$B$2:$B$2047,'Food offline outside centre'!V$2))/(SUMIFS('overall city offline'!$J$2:$J$2047,'overall city offline'!$A$2:$A$2047,$A58,'overall city offline'!$B$2:$B$2047,V$2))</f>
        <v>1.0746680289174964</v>
      </c>
    </row>
    <row r="59" spans="1:22" x14ac:dyDescent="0.25">
      <c r="A59" s="5" t="s">
        <v>62</v>
      </c>
      <c r="B59" s="6">
        <f>(SUMIFS('overall city offline'!$J$2:$J$2047,'overall city offline'!$A$2:$A$2047,$A59,'overall city offline'!$B$2:$B$2047,B$3)*SUMIFS('overall city offline'!$C$2:$C$2047,'overall city offline'!$A$2:$A$2047,$A59,'overall city offline'!$B$2:$B$2047,B$3))/(SUMIFS('overall city offline'!$J$2:$J$2047,'overall city offline'!$A$2:$A$2047,$A59,'overall city offline'!$B$2:$B$2047,B$2))</f>
        <v>0.95720975003096942</v>
      </c>
      <c r="C59" s="6">
        <f>(SUMIFS('overall city offline'!$J$2:$J$2047,'overall city offline'!$A$2:$A$2047,$A59,'overall city offline'!$B$2:$B$2047,C$3)*SUMIFS('overall city offline'!$C$2:$C$2047,'overall city offline'!$A$2:$A$2047,$A59,'overall city offline'!$B$2:$B$2047,'Food offline outside centre'!C$2))/(SUMIFS('overall city offline'!$J$2:$J$2047,'overall city offline'!$A$2:$A$2047,$A59,'overall city offline'!$B$2:$B$2047,C$2))</f>
        <v>0.87796535089534611</v>
      </c>
      <c r="D59" s="6">
        <f>(SUMIFS('overall city offline'!$J$2:$J$2047,'overall city offline'!$A$2:$A$2047,$A59,'overall city offline'!$B$2:$B$2047,D$3)*SUMIFS('overall city offline'!$C$2:$C$2047,'overall city offline'!$A$2:$A$2047,$A59,'overall city offline'!$B$2:$B$2047,'Food offline outside centre'!D$2))/(SUMIFS('overall city offline'!$J$2:$J$2047,'overall city offline'!$A$2:$A$2047,$A59,'overall city offline'!$B$2:$B$2047,D$2))</f>
        <v>0.73472466906096667</v>
      </c>
      <c r="E59" s="6">
        <f>(SUMIFS('overall city offline'!$J$2:$J$2047,'overall city offline'!$A$2:$A$2047,$A59,'overall city offline'!$B$2:$B$2047,E$3)*SUMIFS('overall city offline'!$C$2:$C$2047,'overall city offline'!$A$2:$A$2047,$A59,'overall city offline'!$B$2:$B$2047,'Food offline outside centre'!E$2))/(SUMIFS('overall city offline'!$J$2:$J$2047,'overall city offline'!$A$2:$A$2047,$A59,'overall city offline'!$B$2:$B$2047,E$2))</f>
        <v>8.8174339474102637E-2</v>
      </c>
      <c r="F59" s="6">
        <f>(SUMIFS('overall city offline'!$J$2:$J$2047,'overall city offline'!$A$2:$A$2047,$A59,'overall city offline'!$B$2:$B$2047,F$3)*SUMIFS('overall city offline'!$C$2:$C$2047,'overall city offline'!$A$2:$A$2047,$A59,'overall city offline'!$B$2:$B$2047,'Food offline outside centre'!F$2))/(SUMIFS('overall city offline'!$J$2:$J$2047,'overall city offline'!$A$2:$A$2047,$A59,'overall city offline'!$B$2:$B$2047,F$2))</f>
        <v>0.21677245716306875</v>
      </c>
      <c r="G59" s="6">
        <f>(SUMIFS('overall city offline'!$J$2:$J$2047,'overall city offline'!$A$2:$A$2047,$A59,'overall city offline'!$B$2:$B$2047,G$3)*SUMIFS('overall city offline'!$C$2:$C$2047,'overall city offline'!$A$2:$A$2047,$A59,'overall city offline'!$B$2:$B$2047,'Food offline outside centre'!G$2))/(SUMIFS('overall city offline'!$J$2:$J$2047,'overall city offline'!$A$2:$A$2047,$A59,'overall city offline'!$B$2:$B$2047,G$2))</f>
        <v>0.35992057752354578</v>
      </c>
      <c r="H59" s="6">
        <f>(SUMIFS('overall city offline'!$J$2:$J$2047,'overall city offline'!$A$2:$A$2047,$A59,'overall city offline'!$B$2:$B$2047,H$3)*SUMIFS('overall city offline'!$C$2:$C$2047,'overall city offline'!$A$2:$A$2047,$A59,'overall city offline'!$B$2:$B$2047,'Food offline outside centre'!H$2))/(SUMIFS('overall city offline'!$J$2:$J$2047,'overall city offline'!$A$2:$A$2047,$A59,'overall city offline'!$B$2:$B$2047,H$2))</f>
        <v>0.78421284650681222</v>
      </c>
      <c r="I59" s="6">
        <f>(SUMIFS('overall city offline'!$J$2:$J$2047,'overall city offline'!$A$2:$A$2047,$A59,'overall city offline'!$B$2:$B$2047,I$3)*SUMIFS('overall city offline'!$C$2:$C$2047,'overall city offline'!$A$2:$A$2047,$A59,'overall city offline'!$B$2:$B$2047,'Food offline outside centre'!I$2))/(SUMIFS('overall city offline'!$J$2:$J$2047,'overall city offline'!$A$2:$A$2047,$A59,'overall city offline'!$B$2:$B$2047,I$2))</f>
        <v>0.98761655324344966</v>
      </c>
      <c r="J59" s="6">
        <f>(SUMIFS('overall city offline'!$J$2:$J$2047,'overall city offline'!$A$2:$A$2047,$A59,'overall city offline'!$B$2:$B$2047,J$3)*SUMIFS('overall city offline'!$C$2:$C$2047,'overall city offline'!$A$2:$A$2047,$A59,'overall city offline'!$B$2:$B$2047,'Food offline outside centre'!J$2))/(SUMIFS('overall city offline'!$J$2:$J$2047,'overall city offline'!$A$2:$A$2047,$A59,'overall city offline'!$B$2:$B$2047,J$2))</f>
        <v>0.7850213241407662</v>
      </c>
      <c r="K59" s="6">
        <f>(SUMIFS('overall city offline'!$J$2:$J$2047,'overall city offline'!$A$2:$A$2047,$A59,'overall city offline'!$B$2:$B$2047,K$3)*SUMIFS('overall city offline'!$C$2:$C$2047,'overall city offline'!$A$2:$A$2047,$A59,'overall city offline'!$B$2:$B$2047,'Food offline outside centre'!K$2))/(SUMIFS('overall city offline'!$J$2:$J$2047,'overall city offline'!$A$2:$A$2047,$A59,'overall city offline'!$B$2:$B$2047,K$2))</f>
        <v>0.92215588798579395</v>
      </c>
      <c r="L59" s="6">
        <f>(SUMIFS('overall city offline'!$J$2:$J$2047,'overall city offline'!$A$2:$A$2047,$A59,'overall city offline'!$B$2:$B$2047,L$3)*SUMIFS('overall city offline'!$C$2:$C$2047,'overall city offline'!$A$2:$A$2047,$A59,'overall city offline'!$B$2:$B$2047,'Food offline outside centre'!L$2))/(SUMIFS('overall city offline'!$J$2:$J$2047,'overall city offline'!$A$2:$A$2047,$A59,'overall city offline'!$B$2:$B$2047,L$2))</f>
        <v>0.57042461606359729</v>
      </c>
      <c r="M59" s="6">
        <f>(SUMIFS('overall city offline'!$J$2:$J$2047,'overall city offline'!$A$2:$A$2047,$A59,'overall city offline'!$B$2:$B$2047,M$3)*SUMIFS('overall city offline'!$C$2:$C$2047,'overall city offline'!$A$2:$A$2047,$A59,'overall city offline'!$B$2:$B$2047,'Food offline outside centre'!M$2))/(SUMIFS('overall city offline'!$J$2:$J$2047,'overall city offline'!$A$2:$A$2047,$A59,'overall city offline'!$B$2:$B$2047,M$2))</f>
        <v>0.75810229463583234</v>
      </c>
      <c r="N59" s="6">
        <f>(SUMIFS('overall city offline'!$J$2:$J$2047,'overall city offline'!$A$2:$A$2047,$A59,'overall city offline'!$B$2:$B$2047,N$3)*SUMIFS('overall city offline'!$C$2:$C$2047,'overall city offline'!$A$2:$A$2047,$A59,'overall city offline'!$B$2:$B$2047,'Food offline outside centre'!N$2))/(SUMIFS('overall city offline'!$J$2:$J$2047,'overall city offline'!$A$2:$A$2047,$A59,'overall city offline'!$B$2:$B$2047,N$2))</f>
        <v>0.4406792909713651</v>
      </c>
      <c r="O59" s="6">
        <f>(SUMIFS('overall city offline'!$J$2:$J$2047,'overall city offline'!$A$2:$A$2047,$A59,'overall city offline'!$B$2:$B$2047,O$3)*SUMIFS('overall city offline'!$C$2:$C$2047,'overall city offline'!$A$2:$A$2047,$A59,'overall city offline'!$B$2:$B$2047,'Food offline outside centre'!O$2))/(SUMIFS('overall city offline'!$J$2:$J$2047,'overall city offline'!$A$2:$A$2047,$A59,'overall city offline'!$B$2:$B$2047,O$2))</f>
        <v>0.4131775315846008</v>
      </c>
      <c r="P59" s="6">
        <f>(SUMIFS('overall city offline'!$J$2:$J$2047,'overall city offline'!$A$2:$A$2047,$A59,'overall city offline'!$B$2:$B$2047,P$3)*SUMIFS('overall city offline'!$C$2:$C$2047,'overall city offline'!$A$2:$A$2047,$A59,'overall city offline'!$B$2:$B$2047,'Food offline outside centre'!P$2))/(SUMIFS('overall city offline'!$J$2:$J$2047,'overall city offline'!$A$2:$A$2047,$A59,'overall city offline'!$B$2:$B$2047,P$2))</f>
        <v>0.50773249636839268</v>
      </c>
      <c r="Q59" s="6">
        <f>(SUMIFS('overall city offline'!$J$2:$J$2047,'overall city offline'!$A$2:$A$2047,$A59,'overall city offline'!$B$2:$B$2047,Q$3)*SUMIFS('overall city offline'!$C$2:$C$2047,'overall city offline'!$A$2:$A$2047,$A59,'overall city offline'!$B$2:$B$2047,'Food offline outside centre'!Q$2))/(SUMIFS('overall city offline'!$J$2:$J$2047,'overall city offline'!$A$2:$A$2047,$A59,'overall city offline'!$B$2:$B$2047,Q$2))</f>
        <v>0.55207878631522533</v>
      </c>
      <c r="R59" s="6">
        <f>(SUMIFS('overall city offline'!$J$2:$J$2047,'overall city offline'!$A$2:$A$2047,$A59,'overall city offline'!$B$2:$B$2047,R$3)*SUMIFS('overall city offline'!$C$2:$C$2047,'overall city offline'!$A$2:$A$2047,$A59,'overall city offline'!$B$2:$B$2047,'Food offline outside centre'!R$2))/(SUMIFS('overall city offline'!$J$2:$J$2047,'overall city offline'!$A$2:$A$2047,$A59,'overall city offline'!$B$2:$B$2047,R$2))</f>
        <v>0.77925206343663633</v>
      </c>
      <c r="S59" s="6">
        <f>(SUMIFS('overall city offline'!$J$2:$J$2047,'overall city offline'!$A$2:$A$2047,$A59,'overall city offline'!$B$2:$B$2047,S$3)*SUMIFS('overall city offline'!$C$2:$C$2047,'overall city offline'!$A$2:$A$2047,$A59,'overall city offline'!$B$2:$B$2047,'Food offline outside centre'!S$2))/(SUMIFS('overall city offline'!$J$2:$J$2047,'overall city offline'!$A$2:$A$2047,$A59,'overall city offline'!$B$2:$B$2047,S$2))</f>
        <v>0.91982175111955078</v>
      </c>
      <c r="T59" s="6">
        <f>(SUMIFS('overall city offline'!$J$2:$J$2047,'overall city offline'!$A$2:$A$2047,$A59,'overall city offline'!$B$2:$B$2047,T$3)*SUMIFS('overall city offline'!$C$2:$C$2047,'overall city offline'!$A$2:$A$2047,$A59,'overall city offline'!$B$2:$B$2047,'Food offline outside centre'!T$2))/(SUMIFS('overall city offline'!$J$2:$J$2047,'overall city offline'!$A$2:$A$2047,$A59,'overall city offline'!$B$2:$B$2047,T$2))</f>
        <v>1.0108870908212462</v>
      </c>
      <c r="U59" s="6">
        <f>(SUMIFS('overall city offline'!$J$2:$J$2047,'overall city offline'!$A$2:$A$2047,$A59,'overall city offline'!$B$2:$B$2047,U$3)*SUMIFS('overall city offline'!$C$2:$C$2047,'overall city offline'!$A$2:$A$2047,$A59,'overall city offline'!$B$2:$B$2047,'Food offline outside centre'!U$2))/(SUMIFS('overall city offline'!$J$2:$J$2047,'overall city offline'!$A$2:$A$2047,$A59,'overall city offline'!$B$2:$B$2047,U$2))</f>
        <v>1.1379746712969045</v>
      </c>
      <c r="V59" s="6">
        <f>(SUMIFS('overall city offline'!$J$2:$J$2047,'overall city offline'!$A$2:$A$2047,$A59,'overall city offline'!$B$2:$B$2047,V$3)*SUMIFS('overall city offline'!$C$2:$C$2047,'overall city offline'!$A$2:$A$2047,$A59,'overall city offline'!$B$2:$B$2047,'Food offline outside centre'!V$2))/(SUMIFS('overall city offline'!$J$2:$J$2047,'overall city offline'!$A$2:$A$2047,$A59,'overall city offline'!$B$2:$B$2047,V$2))</f>
        <v>0.91362693793875349</v>
      </c>
    </row>
    <row r="60" spans="1:22" x14ac:dyDescent="0.25">
      <c r="A60" s="5" t="s">
        <v>63</v>
      </c>
      <c r="B60" s="6">
        <f>(SUMIFS('overall city offline'!$J$2:$J$2047,'overall city offline'!$A$2:$A$2047,$A60,'overall city offline'!$B$2:$B$2047,B$3)*SUMIFS('overall city offline'!$C$2:$C$2047,'overall city offline'!$A$2:$A$2047,$A60,'overall city offline'!$B$2:$B$2047,B$3))/(SUMIFS('overall city offline'!$J$2:$J$2047,'overall city offline'!$A$2:$A$2047,$A60,'overall city offline'!$B$2:$B$2047,B$2))</f>
        <v>0.92899660091208369</v>
      </c>
      <c r="C60" s="6">
        <f>(SUMIFS('overall city offline'!$J$2:$J$2047,'overall city offline'!$A$2:$A$2047,$A60,'overall city offline'!$B$2:$B$2047,C$3)*SUMIFS('overall city offline'!$C$2:$C$2047,'overall city offline'!$A$2:$A$2047,$A60,'overall city offline'!$B$2:$B$2047,'Food offline outside centre'!C$2))/(SUMIFS('overall city offline'!$J$2:$J$2047,'overall city offline'!$A$2:$A$2047,$A60,'overall city offline'!$B$2:$B$2047,C$2))</f>
        <v>0.87176675580101548</v>
      </c>
      <c r="D60" s="6">
        <f>(SUMIFS('overall city offline'!$J$2:$J$2047,'overall city offline'!$A$2:$A$2047,$A60,'overall city offline'!$B$2:$B$2047,D$3)*SUMIFS('overall city offline'!$C$2:$C$2047,'overall city offline'!$A$2:$A$2047,$A60,'overall city offline'!$B$2:$B$2047,'Food offline outside centre'!D$2))/(SUMIFS('overall city offline'!$J$2:$J$2047,'overall city offline'!$A$2:$A$2047,$A60,'overall city offline'!$B$2:$B$2047,D$2))</f>
        <v>0.70740061816330402</v>
      </c>
      <c r="E60" s="6">
        <f>(SUMIFS('overall city offline'!$J$2:$J$2047,'overall city offline'!$A$2:$A$2047,$A60,'overall city offline'!$B$2:$B$2047,E$3)*SUMIFS('overall city offline'!$C$2:$C$2047,'overall city offline'!$A$2:$A$2047,$A60,'overall city offline'!$B$2:$B$2047,'Food offline outside centre'!E$2))/(SUMIFS('overall city offline'!$J$2:$J$2047,'overall city offline'!$A$2:$A$2047,$A60,'overall city offline'!$B$2:$B$2047,E$2))</f>
        <v>0.10971173545459699</v>
      </c>
      <c r="F60" s="6">
        <f>(SUMIFS('overall city offline'!$J$2:$J$2047,'overall city offline'!$A$2:$A$2047,$A60,'overall city offline'!$B$2:$B$2047,F$3)*SUMIFS('overall city offline'!$C$2:$C$2047,'overall city offline'!$A$2:$A$2047,$A60,'overall city offline'!$B$2:$B$2047,'Food offline outside centre'!F$2))/(SUMIFS('overall city offline'!$J$2:$J$2047,'overall city offline'!$A$2:$A$2047,$A60,'overall city offline'!$B$2:$B$2047,F$2))</f>
        <v>0.20737888684846131</v>
      </c>
      <c r="G60" s="6">
        <f>(SUMIFS('overall city offline'!$J$2:$J$2047,'overall city offline'!$A$2:$A$2047,$A60,'overall city offline'!$B$2:$B$2047,G$3)*SUMIFS('overall city offline'!$C$2:$C$2047,'overall city offline'!$A$2:$A$2047,$A60,'overall city offline'!$B$2:$B$2047,'Food offline outside centre'!G$2))/(SUMIFS('overall city offline'!$J$2:$J$2047,'overall city offline'!$A$2:$A$2047,$A60,'overall city offline'!$B$2:$B$2047,G$2))</f>
        <v>0.38552663438748414</v>
      </c>
      <c r="H60" s="6">
        <f>(SUMIFS('overall city offline'!$J$2:$J$2047,'overall city offline'!$A$2:$A$2047,$A60,'overall city offline'!$B$2:$B$2047,H$3)*SUMIFS('overall city offline'!$C$2:$C$2047,'overall city offline'!$A$2:$A$2047,$A60,'overall city offline'!$B$2:$B$2047,'Food offline outside centre'!H$2))/(SUMIFS('overall city offline'!$J$2:$J$2047,'overall city offline'!$A$2:$A$2047,$A60,'overall city offline'!$B$2:$B$2047,H$2))</f>
        <v>0.78537422199925089</v>
      </c>
      <c r="I60" s="6">
        <f>(SUMIFS('overall city offline'!$J$2:$J$2047,'overall city offline'!$A$2:$A$2047,$A60,'overall city offline'!$B$2:$B$2047,I$3)*SUMIFS('overall city offline'!$C$2:$C$2047,'overall city offline'!$A$2:$A$2047,$A60,'overall city offline'!$B$2:$B$2047,'Food offline outside centre'!I$2))/(SUMIFS('overall city offline'!$J$2:$J$2047,'overall city offline'!$A$2:$A$2047,$A60,'overall city offline'!$B$2:$B$2047,I$2))</f>
        <v>0.95894941152714464</v>
      </c>
      <c r="J60" s="6">
        <f>(SUMIFS('overall city offline'!$J$2:$J$2047,'overall city offline'!$A$2:$A$2047,$A60,'overall city offline'!$B$2:$B$2047,J$3)*SUMIFS('overall city offline'!$C$2:$C$2047,'overall city offline'!$A$2:$A$2047,$A60,'overall city offline'!$B$2:$B$2047,'Food offline outside centre'!J$2))/(SUMIFS('overall city offline'!$J$2:$J$2047,'overall city offline'!$A$2:$A$2047,$A60,'overall city offline'!$B$2:$B$2047,J$2))</f>
        <v>0.85625872747304033</v>
      </c>
      <c r="K60" s="6">
        <f>(SUMIFS('overall city offline'!$J$2:$J$2047,'overall city offline'!$A$2:$A$2047,$A60,'overall city offline'!$B$2:$B$2047,K$3)*SUMIFS('overall city offline'!$C$2:$C$2047,'overall city offline'!$A$2:$A$2047,$A60,'overall city offline'!$B$2:$B$2047,'Food offline outside centre'!K$2))/(SUMIFS('overall city offline'!$J$2:$J$2047,'overall city offline'!$A$2:$A$2047,$A60,'overall city offline'!$B$2:$B$2047,K$2))</f>
        <v>0.8691368511255595</v>
      </c>
      <c r="L60" s="6">
        <f>(SUMIFS('overall city offline'!$J$2:$J$2047,'overall city offline'!$A$2:$A$2047,$A60,'overall city offline'!$B$2:$B$2047,L$3)*SUMIFS('overall city offline'!$C$2:$C$2047,'overall city offline'!$A$2:$A$2047,$A60,'overall city offline'!$B$2:$B$2047,'Food offline outside centre'!L$2))/(SUMIFS('overall city offline'!$J$2:$J$2047,'overall city offline'!$A$2:$A$2047,$A60,'overall city offline'!$B$2:$B$2047,L$2))</f>
        <v>0.64428041890683296</v>
      </c>
      <c r="M60" s="6">
        <f>(SUMIFS('overall city offline'!$J$2:$J$2047,'overall city offline'!$A$2:$A$2047,$A60,'overall city offline'!$B$2:$B$2047,M$3)*SUMIFS('overall city offline'!$C$2:$C$2047,'overall city offline'!$A$2:$A$2047,$A60,'overall city offline'!$B$2:$B$2047,'Food offline outside centre'!M$2))/(SUMIFS('overall city offline'!$J$2:$J$2047,'overall city offline'!$A$2:$A$2047,$A60,'overall city offline'!$B$2:$B$2047,M$2))</f>
        <v>0.95046513684860812</v>
      </c>
      <c r="N60" s="6">
        <f>(SUMIFS('overall city offline'!$J$2:$J$2047,'overall city offline'!$A$2:$A$2047,$A60,'overall city offline'!$B$2:$B$2047,N$3)*SUMIFS('overall city offline'!$C$2:$C$2047,'overall city offline'!$A$2:$A$2047,$A60,'overall city offline'!$B$2:$B$2047,'Food offline outside centre'!N$2))/(SUMIFS('overall city offline'!$J$2:$J$2047,'overall city offline'!$A$2:$A$2047,$A60,'overall city offline'!$B$2:$B$2047,N$2))</f>
        <v>0.45302079118360866</v>
      </c>
      <c r="O60" s="6">
        <f>(SUMIFS('overall city offline'!$J$2:$J$2047,'overall city offline'!$A$2:$A$2047,$A60,'overall city offline'!$B$2:$B$2047,O$3)*SUMIFS('overall city offline'!$C$2:$C$2047,'overall city offline'!$A$2:$A$2047,$A60,'overall city offline'!$B$2:$B$2047,'Food offline outside centre'!O$2))/(SUMIFS('overall city offline'!$J$2:$J$2047,'overall city offline'!$A$2:$A$2047,$A60,'overall city offline'!$B$2:$B$2047,O$2))</f>
        <v>0.45813943506334837</v>
      </c>
      <c r="P60" s="6">
        <f>(SUMIFS('overall city offline'!$J$2:$J$2047,'overall city offline'!$A$2:$A$2047,$A60,'overall city offline'!$B$2:$B$2047,P$3)*SUMIFS('overall city offline'!$C$2:$C$2047,'overall city offline'!$A$2:$A$2047,$A60,'overall city offline'!$B$2:$B$2047,'Food offline outside centre'!P$2))/(SUMIFS('overall city offline'!$J$2:$J$2047,'overall city offline'!$A$2:$A$2047,$A60,'overall city offline'!$B$2:$B$2047,P$2))</f>
        <v>0.53539294452658104</v>
      </c>
      <c r="Q60" s="6">
        <f>(SUMIFS('overall city offline'!$J$2:$J$2047,'overall city offline'!$A$2:$A$2047,$A60,'overall city offline'!$B$2:$B$2047,Q$3)*SUMIFS('overall city offline'!$C$2:$C$2047,'overall city offline'!$A$2:$A$2047,$A60,'overall city offline'!$B$2:$B$2047,'Food offline outside centre'!Q$2))/(SUMIFS('overall city offline'!$J$2:$J$2047,'overall city offline'!$A$2:$A$2047,$A60,'overall city offline'!$B$2:$B$2047,Q$2))</f>
        <v>0.62475163797333189</v>
      </c>
      <c r="R60" s="6">
        <f>(SUMIFS('overall city offline'!$J$2:$J$2047,'overall city offline'!$A$2:$A$2047,$A60,'overall city offline'!$B$2:$B$2047,R$3)*SUMIFS('overall city offline'!$C$2:$C$2047,'overall city offline'!$A$2:$A$2047,$A60,'overall city offline'!$B$2:$B$2047,'Food offline outside centre'!R$2))/(SUMIFS('overall city offline'!$J$2:$J$2047,'overall city offline'!$A$2:$A$2047,$A60,'overall city offline'!$B$2:$B$2047,R$2))</f>
        <v>0.82229028131482662</v>
      </c>
      <c r="S60" s="6">
        <f>(SUMIFS('overall city offline'!$J$2:$J$2047,'overall city offline'!$A$2:$A$2047,$A60,'overall city offline'!$B$2:$B$2047,S$3)*SUMIFS('overall city offline'!$C$2:$C$2047,'overall city offline'!$A$2:$A$2047,$A60,'overall city offline'!$B$2:$B$2047,'Food offline outside centre'!S$2))/(SUMIFS('overall city offline'!$J$2:$J$2047,'overall city offline'!$A$2:$A$2047,$A60,'overall city offline'!$B$2:$B$2047,S$2))</f>
        <v>0.90373008452819237</v>
      </c>
      <c r="T60" s="6">
        <f>(SUMIFS('overall city offline'!$J$2:$J$2047,'overall city offline'!$A$2:$A$2047,$A60,'overall city offline'!$B$2:$B$2047,T$3)*SUMIFS('overall city offline'!$C$2:$C$2047,'overall city offline'!$A$2:$A$2047,$A60,'overall city offline'!$B$2:$B$2047,'Food offline outside centre'!T$2))/(SUMIFS('overall city offline'!$J$2:$J$2047,'overall city offline'!$A$2:$A$2047,$A60,'overall city offline'!$B$2:$B$2047,T$2))</f>
        <v>1.0299311182911837</v>
      </c>
      <c r="U60" s="6">
        <f>(SUMIFS('overall city offline'!$J$2:$J$2047,'overall city offline'!$A$2:$A$2047,$A60,'overall city offline'!$B$2:$B$2047,U$3)*SUMIFS('overall city offline'!$C$2:$C$2047,'overall city offline'!$A$2:$A$2047,$A60,'overall city offline'!$B$2:$B$2047,'Food offline outside centre'!U$2))/(SUMIFS('overall city offline'!$J$2:$J$2047,'overall city offline'!$A$2:$A$2047,$A60,'overall city offline'!$B$2:$B$2047,U$2))</f>
        <v>1.1333668831574502</v>
      </c>
      <c r="V60" s="6">
        <f>(SUMIFS('overall city offline'!$J$2:$J$2047,'overall city offline'!$A$2:$A$2047,$A60,'overall city offline'!$B$2:$B$2047,V$3)*SUMIFS('overall city offline'!$C$2:$C$2047,'overall city offline'!$A$2:$A$2047,$A60,'overall city offline'!$B$2:$B$2047,'Food offline outside centre'!V$2))/(SUMIFS('overall city offline'!$J$2:$J$2047,'overall city offline'!$A$2:$A$2047,$A60,'overall city offline'!$B$2:$B$2047,V$2))</f>
        <v>1.0269674125211052</v>
      </c>
    </row>
    <row r="61" spans="1:22" x14ac:dyDescent="0.25">
      <c r="A61" s="5" t="s">
        <v>64</v>
      </c>
      <c r="B61" s="6">
        <f>(SUMIFS('overall city offline'!$J$2:$J$2047,'overall city offline'!$A$2:$A$2047,$A61,'overall city offline'!$B$2:$B$2047,B$3)*SUMIFS('overall city offline'!$C$2:$C$2047,'overall city offline'!$A$2:$A$2047,$A61,'overall city offline'!$B$2:$B$2047,B$3))/(SUMIFS('overall city offline'!$J$2:$J$2047,'overall city offline'!$A$2:$A$2047,$A61,'overall city offline'!$B$2:$B$2047,B$2))</f>
        <v>0.99258067934780614</v>
      </c>
      <c r="C61" s="6">
        <f>(SUMIFS('overall city offline'!$J$2:$J$2047,'overall city offline'!$A$2:$A$2047,$A61,'overall city offline'!$B$2:$B$2047,C$3)*SUMIFS('overall city offline'!$C$2:$C$2047,'overall city offline'!$A$2:$A$2047,$A61,'overall city offline'!$B$2:$B$2047,'Food offline outside centre'!C$2))/(SUMIFS('overall city offline'!$J$2:$J$2047,'overall city offline'!$A$2:$A$2047,$A61,'overall city offline'!$B$2:$B$2047,C$2))</f>
        <v>0.90851952248589662</v>
      </c>
      <c r="D61" s="6">
        <f>(SUMIFS('overall city offline'!$J$2:$J$2047,'overall city offline'!$A$2:$A$2047,$A61,'overall city offline'!$B$2:$B$2047,D$3)*SUMIFS('overall city offline'!$C$2:$C$2047,'overall city offline'!$A$2:$A$2047,$A61,'overall city offline'!$B$2:$B$2047,'Food offline outside centre'!D$2))/(SUMIFS('overall city offline'!$J$2:$J$2047,'overall city offline'!$A$2:$A$2047,$A61,'overall city offline'!$B$2:$B$2047,D$2))</f>
        <v>0.74574994777294479</v>
      </c>
      <c r="E61" s="6">
        <f>(SUMIFS('overall city offline'!$J$2:$J$2047,'overall city offline'!$A$2:$A$2047,$A61,'overall city offline'!$B$2:$B$2047,E$3)*SUMIFS('overall city offline'!$C$2:$C$2047,'overall city offline'!$A$2:$A$2047,$A61,'overall city offline'!$B$2:$B$2047,'Food offline outside centre'!E$2))/(SUMIFS('overall city offline'!$J$2:$J$2047,'overall city offline'!$A$2:$A$2047,$A61,'overall city offline'!$B$2:$B$2047,E$2))</f>
        <v>0.19592379695158202</v>
      </c>
      <c r="F61" s="6">
        <f>(SUMIFS('overall city offline'!$J$2:$J$2047,'overall city offline'!$A$2:$A$2047,$A61,'overall city offline'!$B$2:$B$2047,F$3)*SUMIFS('overall city offline'!$C$2:$C$2047,'overall city offline'!$A$2:$A$2047,$A61,'overall city offline'!$B$2:$B$2047,'Food offline outside centre'!F$2))/(SUMIFS('overall city offline'!$J$2:$J$2047,'overall city offline'!$A$2:$A$2047,$A61,'overall city offline'!$B$2:$B$2047,F$2))</f>
        <v>0.35465824361885712</v>
      </c>
      <c r="G61" s="6">
        <f>(SUMIFS('overall city offline'!$J$2:$J$2047,'overall city offline'!$A$2:$A$2047,$A61,'overall city offline'!$B$2:$B$2047,G$3)*SUMIFS('overall city offline'!$C$2:$C$2047,'overall city offline'!$A$2:$A$2047,$A61,'overall city offline'!$B$2:$B$2047,'Food offline outside centre'!G$2))/(SUMIFS('overall city offline'!$J$2:$J$2047,'overall city offline'!$A$2:$A$2047,$A61,'overall city offline'!$B$2:$B$2047,G$2))</f>
        <v>0.48864850986070424</v>
      </c>
      <c r="H61" s="6">
        <f>(SUMIFS('overall city offline'!$J$2:$J$2047,'overall city offline'!$A$2:$A$2047,$A61,'overall city offline'!$B$2:$B$2047,H$3)*SUMIFS('overall city offline'!$C$2:$C$2047,'overall city offline'!$A$2:$A$2047,$A61,'overall city offline'!$B$2:$B$2047,'Food offline outside centre'!H$2))/(SUMIFS('overall city offline'!$J$2:$J$2047,'overall city offline'!$A$2:$A$2047,$A61,'overall city offline'!$B$2:$B$2047,H$2))</f>
        <v>0.84101506375592172</v>
      </c>
      <c r="I61" s="6">
        <f>(SUMIFS('overall city offline'!$J$2:$J$2047,'overall city offline'!$A$2:$A$2047,$A61,'overall city offline'!$B$2:$B$2047,I$3)*SUMIFS('overall city offline'!$C$2:$C$2047,'overall city offline'!$A$2:$A$2047,$A61,'overall city offline'!$B$2:$B$2047,'Food offline outside centre'!I$2))/(SUMIFS('overall city offline'!$J$2:$J$2047,'overall city offline'!$A$2:$A$2047,$A61,'overall city offline'!$B$2:$B$2047,I$2))</f>
        <v>1.0940082671797777</v>
      </c>
      <c r="J61" s="6">
        <f>(SUMIFS('overall city offline'!$J$2:$J$2047,'overall city offline'!$A$2:$A$2047,$A61,'overall city offline'!$B$2:$B$2047,J$3)*SUMIFS('overall city offline'!$C$2:$C$2047,'overall city offline'!$A$2:$A$2047,$A61,'overall city offline'!$B$2:$B$2047,'Food offline outside centre'!J$2))/(SUMIFS('overall city offline'!$J$2:$J$2047,'overall city offline'!$A$2:$A$2047,$A61,'overall city offline'!$B$2:$B$2047,J$2))</f>
        <v>0.93773753092847945</v>
      </c>
      <c r="K61" s="6">
        <f>(SUMIFS('overall city offline'!$J$2:$J$2047,'overall city offline'!$A$2:$A$2047,$A61,'overall city offline'!$B$2:$B$2047,K$3)*SUMIFS('overall city offline'!$C$2:$C$2047,'overall city offline'!$A$2:$A$2047,$A61,'overall city offline'!$B$2:$B$2047,'Food offline outside centre'!K$2))/(SUMIFS('overall city offline'!$J$2:$J$2047,'overall city offline'!$A$2:$A$2047,$A61,'overall city offline'!$B$2:$B$2047,K$2))</f>
        <v>1.0321797226285312</v>
      </c>
      <c r="L61" s="6">
        <f>(SUMIFS('overall city offline'!$J$2:$J$2047,'overall city offline'!$A$2:$A$2047,$A61,'overall city offline'!$B$2:$B$2047,L$3)*SUMIFS('overall city offline'!$C$2:$C$2047,'overall city offline'!$A$2:$A$2047,$A61,'overall city offline'!$B$2:$B$2047,'Food offline outside centre'!L$2))/(SUMIFS('overall city offline'!$J$2:$J$2047,'overall city offline'!$A$2:$A$2047,$A61,'overall city offline'!$B$2:$B$2047,L$2))</f>
        <v>0.74943930416027837</v>
      </c>
      <c r="M61" s="6">
        <f>(SUMIFS('overall city offline'!$J$2:$J$2047,'overall city offline'!$A$2:$A$2047,$A61,'overall city offline'!$B$2:$B$2047,M$3)*SUMIFS('overall city offline'!$C$2:$C$2047,'overall city offline'!$A$2:$A$2047,$A61,'overall city offline'!$B$2:$B$2047,'Food offline outside centre'!M$2))/(SUMIFS('overall city offline'!$J$2:$J$2047,'overall city offline'!$A$2:$A$2047,$A61,'overall city offline'!$B$2:$B$2047,M$2))</f>
        <v>0.64129263976191075</v>
      </c>
      <c r="N61" s="6">
        <f>(SUMIFS('overall city offline'!$J$2:$J$2047,'overall city offline'!$A$2:$A$2047,$A61,'overall city offline'!$B$2:$B$2047,N$3)*SUMIFS('overall city offline'!$C$2:$C$2047,'overall city offline'!$A$2:$A$2047,$A61,'overall city offline'!$B$2:$B$2047,'Food offline outside centre'!N$2))/(SUMIFS('overall city offline'!$J$2:$J$2047,'overall city offline'!$A$2:$A$2047,$A61,'overall city offline'!$B$2:$B$2047,N$2))</f>
        <v>0.5829652193122199</v>
      </c>
      <c r="O61" s="6">
        <f>(SUMIFS('overall city offline'!$J$2:$J$2047,'overall city offline'!$A$2:$A$2047,$A61,'overall city offline'!$B$2:$B$2047,O$3)*SUMIFS('overall city offline'!$C$2:$C$2047,'overall city offline'!$A$2:$A$2047,$A61,'overall city offline'!$B$2:$B$2047,'Food offline outside centre'!O$2))/(SUMIFS('overall city offline'!$J$2:$J$2047,'overall city offline'!$A$2:$A$2047,$A61,'overall city offline'!$B$2:$B$2047,O$2))</f>
        <v>0.60218742478665688</v>
      </c>
      <c r="P61" s="6">
        <f>(SUMIFS('overall city offline'!$J$2:$J$2047,'overall city offline'!$A$2:$A$2047,$A61,'overall city offline'!$B$2:$B$2047,P$3)*SUMIFS('overall city offline'!$C$2:$C$2047,'overall city offline'!$A$2:$A$2047,$A61,'overall city offline'!$B$2:$B$2047,'Food offline outside centre'!P$2))/(SUMIFS('overall city offline'!$J$2:$J$2047,'overall city offline'!$A$2:$A$2047,$A61,'overall city offline'!$B$2:$B$2047,P$2))</f>
        <v>0.6552238369747776</v>
      </c>
      <c r="Q61" s="6">
        <f>(SUMIFS('overall city offline'!$J$2:$J$2047,'overall city offline'!$A$2:$A$2047,$A61,'overall city offline'!$B$2:$B$2047,Q$3)*SUMIFS('overall city offline'!$C$2:$C$2047,'overall city offline'!$A$2:$A$2047,$A61,'overall city offline'!$B$2:$B$2047,'Food offline outside centre'!Q$2))/(SUMIFS('overall city offline'!$J$2:$J$2047,'overall city offline'!$A$2:$A$2047,$A61,'overall city offline'!$B$2:$B$2047,Q$2))</f>
        <v>0.75129883175727852</v>
      </c>
      <c r="R61" s="6">
        <f>(SUMIFS('overall city offline'!$J$2:$J$2047,'overall city offline'!$A$2:$A$2047,$A61,'overall city offline'!$B$2:$B$2047,R$3)*SUMIFS('overall city offline'!$C$2:$C$2047,'overall city offline'!$A$2:$A$2047,$A61,'overall city offline'!$B$2:$B$2047,'Food offline outside centre'!R$2))/(SUMIFS('overall city offline'!$J$2:$J$2047,'overall city offline'!$A$2:$A$2047,$A61,'overall city offline'!$B$2:$B$2047,R$2))</f>
        <v>0.94014814544567804</v>
      </c>
      <c r="S61" s="6">
        <f>(SUMIFS('overall city offline'!$J$2:$J$2047,'overall city offline'!$A$2:$A$2047,$A61,'overall city offline'!$B$2:$B$2047,S$3)*SUMIFS('overall city offline'!$C$2:$C$2047,'overall city offline'!$A$2:$A$2047,$A61,'overall city offline'!$B$2:$B$2047,'Food offline outside centre'!S$2))/(SUMIFS('overall city offline'!$J$2:$J$2047,'overall city offline'!$A$2:$A$2047,$A61,'overall city offline'!$B$2:$B$2047,S$2))</f>
        <v>1.0093388557392526</v>
      </c>
      <c r="T61" s="6">
        <f>(SUMIFS('overall city offline'!$J$2:$J$2047,'overall city offline'!$A$2:$A$2047,$A61,'overall city offline'!$B$2:$B$2047,T$3)*SUMIFS('overall city offline'!$C$2:$C$2047,'overall city offline'!$A$2:$A$2047,$A61,'overall city offline'!$B$2:$B$2047,'Food offline outside centre'!T$2))/(SUMIFS('overall city offline'!$J$2:$J$2047,'overall city offline'!$A$2:$A$2047,$A61,'overall city offline'!$B$2:$B$2047,T$2))</f>
        <v>1.1153659525189246</v>
      </c>
      <c r="U61" s="6">
        <f>(SUMIFS('overall city offline'!$J$2:$J$2047,'overall city offline'!$A$2:$A$2047,$A61,'overall city offline'!$B$2:$B$2047,U$3)*SUMIFS('overall city offline'!$C$2:$C$2047,'overall city offline'!$A$2:$A$2047,$A61,'overall city offline'!$B$2:$B$2047,'Food offline outside centre'!U$2))/(SUMIFS('overall city offline'!$J$2:$J$2047,'overall city offline'!$A$2:$A$2047,$A61,'overall city offline'!$B$2:$B$2047,U$2))</f>
        <v>1.2559928217584062</v>
      </c>
      <c r="V61" s="6">
        <f>(SUMIFS('overall city offline'!$J$2:$J$2047,'overall city offline'!$A$2:$A$2047,$A61,'overall city offline'!$B$2:$B$2047,V$3)*SUMIFS('overall city offline'!$C$2:$C$2047,'overall city offline'!$A$2:$A$2047,$A61,'overall city offline'!$B$2:$B$2047,'Food offline outside centre'!V$2))/(SUMIFS('overall city offline'!$J$2:$J$2047,'overall city offline'!$A$2:$A$2047,$A61,'overall city offline'!$B$2:$B$2047,V$2))</f>
        <v>1.0793837895356462</v>
      </c>
    </row>
    <row r="62" spans="1:22" x14ac:dyDescent="0.25">
      <c r="A62" s="5" t="s">
        <v>65</v>
      </c>
      <c r="B62" s="6">
        <f>(SUMIFS('overall city offline'!$J$2:$J$2047,'overall city offline'!$A$2:$A$2047,$A62,'overall city offline'!$B$2:$B$2047,B$3)*SUMIFS('overall city offline'!$C$2:$C$2047,'overall city offline'!$A$2:$A$2047,$A62,'overall city offline'!$B$2:$B$2047,B$3))/(SUMIFS('overall city offline'!$J$2:$J$2047,'overall city offline'!$A$2:$A$2047,$A62,'overall city offline'!$B$2:$B$2047,B$2))</f>
        <v>1.0318559950838313</v>
      </c>
      <c r="C62" s="6">
        <f>(SUMIFS('overall city offline'!$J$2:$J$2047,'overall city offline'!$A$2:$A$2047,$A62,'overall city offline'!$B$2:$B$2047,C$3)*SUMIFS('overall city offline'!$C$2:$C$2047,'overall city offline'!$A$2:$A$2047,$A62,'overall city offline'!$B$2:$B$2047,'Food offline outside centre'!C$2))/(SUMIFS('overall city offline'!$J$2:$J$2047,'overall city offline'!$A$2:$A$2047,$A62,'overall city offline'!$B$2:$B$2047,C$2))</f>
        <v>0.95101807026654728</v>
      </c>
      <c r="D62" s="6">
        <f>(SUMIFS('overall city offline'!$J$2:$J$2047,'overall city offline'!$A$2:$A$2047,$A62,'overall city offline'!$B$2:$B$2047,D$3)*SUMIFS('overall city offline'!$C$2:$C$2047,'overall city offline'!$A$2:$A$2047,$A62,'overall city offline'!$B$2:$B$2047,'Food offline outside centre'!D$2))/(SUMIFS('overall city offline'!$J$2:$J$2047,'overall city offline'!$A$2:$A$2047,$A62,'overall city offline'!$B$2:$B$2047,D$2))</f>
        <v>0.82413877851695261</v>
      </c>
      <c r="E62" s="6">
        <f>(SUMIFS('overall city offline'!$J$2:$J$2047,'overall city offline'!$A$2:$A$2047,$A62,'overall city offline'!$B$2:$B$2047,E$3)*SUMIFS('overall city offline'!$C$2:$C$2047,'overall city offline'!$A$2:$A$2047,$A62,'overall city offline'!$B$2:$B$2047,'Food offline outside centre'!E$2))/(SUMIFS('overall city offline'!$J$2:$J$2047,'overall city offline'!$A$2:$A$2047,$A62,'overall city offline'!$B$2:$B$2047,E$2))</f>
        <v>0.2651834430733167</v>
      </c>
      <c r="F62" s="6">
        <f>(SUMIFS('overall city offline'!$J$2:$J$2047,'overall city offline'!$A$2:$A$2047,$A62,'overall city offline'!$B$2:$B$2047,F$3)*SUMIFS('overall city offline'!$C$2:$C$2047,'overall city offline'!$A$2:$A$2047,$A62,'overall city offline'!$B$2:$B$2047,'Food offline outside centre'!F$2))/(SUMIFS('overall city offline'!$J$2:$J$2047,'overall city offline'!$A$2:$A$2047,$A62,'overall city offline'!$B$2:$B$2047,F$2))</f>
        <v>0.3640122811525448</v>
      </c>
      <c r="G62" s="6">
        <f>(SUMIFS('overall city offline'!$J$2:$J$2047,'overall city offline'!$A$2:$A$2047,$A62,'overall city offline'!$B$2:$B$2047,G$3)*SUMIFS('overall city offline'!$C$2:$C$2047,'overall city offline'!$A$2:$A$2047,$A62,'overall city offline'!$B$2:$B$2047,'Food offline outside centre'!G$2))/(SUMIFS('overall city offline'!$J$2:$J$2047,'overall city offline'!$A$2:$A$2047,$A62,'overall city offline'!$B$2:$B$2047,G$2))</f>
        <v>0.39040025909434928</v>
      </c>
      <c r="H62" s="6">
        <f>(SUMIFS('overall city offline'!$J$2:$J$2047,'overall city offline'!$A$2:$A$2047,$A62,'overall city offline'!$B$2:$B$2047,H$3)*SUMIFS('overall city offline'!$C$2:$C$2047,'overall city offline'!$A$2:$A$2047,$A62,'overall city offline'!$B$2:$B$2047,'Food offline outside centre'!H$2))/(SUMIFS('overall city offline'!$J$2:$J$2047,'overall city offline'!$A$2:$A$2047,$A62,'overall city offline'!$B$2:$B$2047,H$2))</f>
        <v>0.90742888169693614</v>
      </c>
      <c r="I62" s="6">
        <f>(SUMIFS('overall city offline'!$J$2:$J$2047,'overall city offline'!$A$2:$A$2047,$A62,'overall city offline'!$B$2:$B$2047,I$3)*SUMIFS('overall city offline'!$C$2:$C$2047,'overall city offline'!$A$2:$A$2047,$A62,'overall city offline'!$B$2:$B$2047,'Food offline outside centre'!I$2))/(SUMIFS('overall city offline'!$J$2:$J$2047,'overall city offline'!$A$2:$A$2047,$A62,'overall city offline'!$B$2:$B$2047,I$2))</f>
        <v>1.147385631395806</v>
      </c>
      <c r="J62" s="6">
        <f>(SUMIFS('overall city offline'!$J$2:$J$2047,'overall city offline'!$A$2:$A$2047,$A62,'overall city offline'!$B$2:$B$2047,J$3)*SUMIFS('overall city offline'!$C$2:$C$2047,'overall city offline'!$A$2:$A$2047,$A62,'overall city offline'!$B$2:$B$2047,'Food offline outside centre'!J$2))/(SUMIFS('overall city offline'!$J$2:$J$2047,'overall city offline'!$A$2:$A$2047,$A62,'overall city offline'!$B$2:$B$2047,J$2))</f>
        <v>1.0184362066150754</v>
      </c>
      <c r="K62" s="6">
        <f>(SUMIFS('overall city offline'!$J$2:$J$2047,'overall city offline'!$A$2:$A$2047,$A62,'overall city offline'!$B$2:$B$2047,K$3)*SUMIFS('overall city offline'!$C$2:$C$2047,'overall city offline'!$A$2:$A$2047,$A62,'overall city offline'!$B$2:$B$2047,'Food offline outside centre'!K$2))/(SUMIFS('overall city offline'!$J$2:$J$2047,'overall city offline'!$A$2:$A$2047,$A62,'overall city offline'!$B$2:$B$2047,K$2))</f>
        <v>0.98790455324577831</v>
      </c>
      <c r="L62" s="6">
        <f>(SUMIFS('overall city offline'!$J$2:$J$2047,'overall city offline'!$A$2:$A$2047,$A62,'overall city offline'!$B$2:$B$2047,L$3)*SUMIFS('overall city offline'!$C$2:$C$2047,'overall city offline'!$A$2:$A$2047,$A62,'overall city offline'!$B$2:$B$2047,'Food offline outside centre'!L$2))/(SUMIFS('overall city offline'!$J$2:$J$2047,'overall city offline'!$A$2:$A$2047,$A62,'overall city offline'!$B$2:$B$2047,L$2))</f>
        <v>0.71839983221851711</v>
      </c>
      <c r="M62" s="6">
        <f>(SUMIFS('overall city offline'!$J$2:$J$2047,'overall city offline'!$A$2:$A$2047,$A62,'overall city offline'!$B$2:$B$2047,M$3)*SUMIFS('overall city offline'!$C$2:$C$2047,'overall city offline'!$A$2:$A$2047,$A62,'overall city offline'!$B$2:$B$2047,'Food offline outside centre'!M$2))/(SUMIFS('overall city offline'!$J$2:$J$2047,'overall city offline'!$A$2:$A$2047,$A62,'overall city offline'!$B$2:$B$2047,M$2))</f>
        <v>1.0084460004696736</v>
      </c>
      <c r="N62" s="6">
        <f>(SUMIFS('overall city offline'!$J$2:$J$2047,'overall city offline'!$A$2:$A$2047,$A62,'overall city offline'!$B$2:$B$2047,N$3)*SUMIFS('overall city offline'!$C$2:$C$2047,'overall city offline'!$A$2:$A$2047,$A62,'overall city offline'!$B$2:$B$2047,'Food offline outside centre'!N$2))/(SUMIFS('overall city offline'!$J$2:$J$2047,'overall city offline'!$A$2:$A$2047,$A62,'overall city offline'!$B$2:$B$2047,N$2))</f>
        <v>0.60916372424055532</v>
      </c>
      <c r="O62" s="6">
        <f>(SUMIFS('overall city offline'!$J$2:$J$2047,'overall city offline'!$A$2:$A$2047,$A62,'overall city offline'!$B$2:$B$2047,O$3)*SUMIFS('overall city offline'!$C$2:$C$2047,'overall city offline'!$A$2:$A$2047,$A62,'overall city offline'!$B$2:$B$2047,'Food offline outside centre'!O$2))/(SUMIFS('overall city offline'!$J$2:$J$2047,'overall city offline'!$A$2:$A$2047,$A62,'overall city offline'!$B$2:$B$2047,O$2))</f>
        <v>0.54125581433512548</v>
      </c>
      <c r="P62" s="6">
        <f>(SUMIFS('overall city offline'!$J$2:$J$2047,'overall city offline'!$A$2:$A$2047,$A62,'overall city offline'!$B$2:$B$2047,P$3)*SUMIFS('overall city offline'!$C$2:$C$2047,'overall city offline'!$A$2:$A$2047,$A62,'overall city offline'!$B$2:$B$2047,'Food offline outside centre'!P$2))/(SUMIFS('overall city offline'!$J$2:$J$2047,'overall city offline'!$A$2:$A$2047,$A62,'overall city offline'!$B$2:$B$2047,P$2))</f>
        <v>0.61193197788824971</v>
      </c>
      <c r="Q62" s="6">
        <f>(SUMIFS('overall city offline'!$J$2:$J$2047,'overall city offline'!$A$2:$A$2047,$A62,'overall city offline'!$B$2:$B$2047,Q$3)*SUMIFS('overall city offline'!$C$2:$C$2047,'overall city offline'!$A$2:$A$2047,$A62,'overall city offline'!$B$2:$B$2047,'Food offline outside centre'!Q$2))/(SUMIFS('overall city offline'!$J$2:$J$2047,'overall city offline'!$A$2:$A$2047,$A62,'overall city offline'!$B$2:$B$2047,Q$2))</f>
        <v>0.76160092917987965</v>
      </c>
      <c r="R62" s="6">
        <f>(SUMIFS('overall city offline'!$J$2:$J$2047,'overall city offline'!$A$2:$A$2047,$A62,'overall city offline'!$B$2:$B$2047,R$3)*SUMIFS('overall city offline'!$C$2:$C$2047,'overall city offline'!$A$2:$A$2047,$A62,'overall city offline'!$B$2:$B$2047,'Food offline outside centre'!R$2))/(SUMIFS('overall city offline'!$J$2:$J$2047,'overall city offline'!$A$2:$A$2047,$A62,'overall city offline'!$B$2:$B$2047,R$2))</f>
        <v>0.99538165695374892</v>
      </c>
      <c r="S62" s="6">
        <f>(SUMIFS('overall city offline'!$J$2:$J$2047,'overall city offline'!$A$2:$A$2047,$A62,'overall city offline'!$B$2:$B$2047,S$3)*SUMIFS('overall city offline'!$C$2:$C$2047,'overall city offline'!$A$2:$A$2047,$A62,'overall city offline'!$B$2:$B$2047,'Food offline outside centre'!S$2))/(SUMIFS('overall city offline'!$J$2:$J$2047,'overall city offline'!$A$2:$A$2047,$A62,'overall city offline'!$B$2:$B$2047,S$2))</f>
        <v>0.99725793383007155</v>
      </c>
      <c r="T62" s="6">
        <f>(SUMIFS('overall city offline'!$J$2:$J$2047,'overall city offline'!$A$2:$A$2047,$A62,'overall city offline'!$B$2:$B$2047,T$3)*SUMIFS('overall city offline'!$C$2:$C$2047,'overall city offline'!$A$2:$A$2047,$A62,'overall city offline'!$B$2:$B$2047,'Food offline outside centre'!T$2))/(SUMIFS('overall city offline'!$J$2:$J$2047,'overall city offline'!$A$2:$A$2047,$A62,'overall city offline'!$B$2:$B$2047,T$2))</f>
        <v>1.2004320554086803</v>
      </c>
      <c r="U62" s="6">
        <f>(SUMIFS('overall city offline'!$J$2:$J$2047,'overall city offline'!$A$2:$A$2047,$A62,'overall city offline'!$B$2:$B$2047,U$3)*SUMIFS('overall city offline'!$C$2:$C$2047,'overall city offline'!$A$2:$A$2047,$A62,'overall city offline'!$B$2:$B$2047,'Food offline outside centre'!U$2))/(SUMIFS('overall city offline'!$J$2:$J$2047,'overall city offline'!$A$2:$A$2047,$A62,'overall city offline'!$B$2:$B$2047,U$2))</f>
        <v>1.1738969844092884</v>
      </c>
      <c r="V62" s="6">
        <f>(SUMIFS('overall city offline'!$J$2:$J$2047,'overall city offline'!$A$2:$A$2047,$A62,'overall city offline'!$B$2:$B$2047,V$3)*SUMIFS('overall city offline'!$C$2:$C$2047,'overall city offline'!$A$2:$A$2047,$A62,'overall city offline'!$B$2:$B$2047,'Food offline outside centre'!V$2))/(SUMIFS('overall city offline'!$J$2:$J$2047,'overall city offline'!$A$2:$A$2047,$A62,'overall city offline'!$B$2:$B$2047,V$2))</f>
        <v>1.199957599080762</v>
      </c>
    </row>
    <row r="63" spans="1:22" x14ac:dyDescent="0.25">
      <c r="A63" s="5" t="s">
        <v>66</v>
      </c>
      <c r="B63" s="6">
        <f>(SUMIFS('overall city offline'!$J$2:$J$2047,'overall city offline'!$A$2:$A$2047,$A63,'overall city offline'!$B$2:$B$2047,B$3)*SUMIFS('overall city offline'!$C$2:$C$2047,'overall city offline'!$A$2:$A$2047,$A63,'overall city offline'!$B$2:$B$2047,B$3))/(SUMIFS('overall city offline'!$J$2:$J$2047,'overall city offline'!$A$2:$A$2047,$A63,'overall city offline'!$B$2:$B$2047,B$2))</f>
        <v>1.0218368098966424</v>
      </c>
      <c r="C63" s="6">
        <f>(SUMIFS('overall city offline'!$J$2:$J$2047,'overall city offline'!$A$2:$A$2047,$A63,'overall city offline'!$B$2:$B$2047,C$3)*SUMIFS('overall city offline'!$C$2:$C$2047,'overall city offline'!$A$2:$A$2047,$A63,'overall city offline'!$B$2:$B$2047,'Food offline outside centre'!C$2))/(SUMIFS('overall city offline'!$J$2:$J$2047,'overall city offline'!$A$2:$A$2047,$A63,'overall city offline'!$B$2:$B$2047,C$2))</f>
        <v>0.94036350002153823</v>
      </c>
      <c r="D63" s="6">
        <f>(SUMIFS('overall city offline'!$J$2:$J$2047,'overall city offline'!$A$2:$A$2047,$A63,'overall city offline'!$B$2:$B$2047,D$3)*SUMIFS('overall city offline'!$C$2:$C$2047,'overall city offline'!$A$2:$A$2047,$A63,'overall city offline'!$B$2:$B$2047,'Food offline outside centre'!D$2))/(SUMIFS('overall city offline'!$J$2:$J$2047,'overall city offline'!$A$2:$A$2047,$A63,'overall city offline'!$B$2:$B$2047,D$2))</f>
        <v>0.8085625090961458</v>
      </c>
      <c r="E63" s="6">
        <f>(SUMIFS('overall city offline'!$J$2:$J$2047,'overall city offline'!$A$2:$A$2047,$A63,'overall city offline'!$B$2:$B$2047,E$3)*SUMIFS('overall city offline'!$C$2:$C$2047,'overall city offline'!$A$2:$A$2047,$A63,'overall city offline'!$B$2:$B$2047,'Food offline outside centre'!E$2))/(SUMIFS('overall city offline'!$J$2:$J$2047,'overall city offline'!$A$2:$A$2047,$A63,'overall city offline'!$B$2:$B$2047,E$2))</f>
        <v>0.32269019716130487</v>
      </c>
      <c r="F63" s="6">
        <f>(SUMIFS('overall city offline'!$J$2:$J$2047,'overall city offline'!$A$2:$A$2047,$A63,'overall city offline'!$B$2:$B$2047,F$3)*SUMIFS('overall city offline'!$C$2:$C$2047,'overall city offline'!$A$2:$A$2047,$A63,'overall city offline'!$B$2:$B$2047,'Food offline outside centre'!F$2))/(SUMIFS('overall city offline'!$J$2:$J$2047,'overall city offline'!$A$2:$A$2047,$A63,'overall city offline'!$B$2:$B$2047,F$2))</f>
        <v>0.37453790262043152</v>
      </c>
      <c r="G63" s="6">
        <f>(SUMIFS('overall city offline'!$J$2:$J$2047,'overall city offline'!$A$2:$A$2047,$A63,'overall city offline'!$B$2:$B$2047,G$3)*SUMIFS('overall city offline'!$C$2:$C$2047,'overall city offline'!$A$2:$A$2047,$A63,'overall city offline'!$B$2:$B$2047,'Food offline outside centre'!G$2))/(SUMIFS('overall city offline'!$J$2:$J$2047,'overall city offline'!$A$2:$A$2047,$A63,'overall city offline'!$B$2:$B$2047,G$2))</f>
        <v>0.48393165058815446</v>
      </c>
      <c r="H63" s="6">
        <f>(SUMIFS('overall city offline'!$J$2:$J$2047,'overall city offline'!$A$2:$A$2047,$A63,'overall city offline'!$B$2:$B$2047,H$3)*SUMIFS('overall city offline'!$C$2:$C$2047,'overall city offline'!$A$2:$A$2047,$A63,'overall city offline'!$B$2:$B$2047,'Food offline outside centre'!H$2))/(SUMIFS('overall city offline'!$J$2:$J$2047,'overall city offline'!$A$2:$A$2047,$A63,'overall city offline'!$B$2:$B$2047,H$2))</f>
        <v>0.73568860128868829</v>
      </c>
      <c r="I63" s="6">
        <f>(SUMIFS('overall city offline'!$J$2:$J$2047,'overall city offline'!$A$2:$A$2047,$A63,'overall city offline'!$B$2:$B$2047,I$3)*SUMIFS('overall city offline'!$C$2:$C$2047,'overall city offline'!$A$2:$A$2047,$A63,'overall city offline'!$B$2:$B$2047,'Food offline outside centre'!I$2))/(SUMIFS('overall city offline'!$J$2:$J$2047,'overall city offline'!$A$2:$A$2047,$A63,'overall city offline'!$B$2:$B$2047,I$2))</f>
        <v>0.92815348625042982</v>
      </c>
      <c r="J63" s="6">
        <f>(SUMIFS('overall city offline'!$J$2:$J$2047,'overall city offline'!$A$2:$A$2047,$A63,'overall city offline'!$B$2:$B$2047,J$3)*SUMIFS('overall city offline'!$C$2:$C$2047,'overall city offline'!$A$2:$A$2047,$A63,'overall city offline'!$B$2:$B$2047,'Food offline outside centre'!J$2))/(SUMIFS('overall city offline'!$J$2:$J$2047,'overall city offline'!$A$2:$A$2047,$A63,'overall city offline'!$B$2:$B$2047,J$2))</f>
        <v>0.9147078688789464</v>
      </c>
      <c r="K63" s="6">
        <f>(SUMIFS('overall city offline'!$J$2:$J$2047,'overall city offline'!$A$2:$A$2047,$A63,'overall city offline'!$B$2:$B$2047,K$3)*SUMIFS('overall city offline'!$C$2:$C$2047,'overall city offline'!$A$2:$A$2047,$A63,'overall city offline'!$B$2:$B$2047,'Food offline outside centre'!K$2))/(SUMIFS('overall city offline'!$J$2:$J$2047,'overall city offline'!$A$2:$A$2047,$A63,'overall city offline'!$B$2:$B$2047,K$2))</f>
        <v>0.95026969414771623</v>
      </c>
      <c r="L63" s="6">
        <f>(SUMIFS('overall city offline'!$J$2:$J$2047,'overall city offline'!$A$2:$A$2047,$A63,'overall city offline'!$B$2:$B$2047,L$3)*SUMIFS('overall city offline'!$C$2:$C$2047,'overall city offline'!$A$2:$A$2047,$A63,'overall city offline'!$B$2:$B$2047,'Food offline outside centre'!L$2))/(SUMIFS('overall city offline'!$J$2:$J$2047,'overall city offline'!$A$2:$A$2047,$A63,'overall city offline'!$B$2:$B$2047,L$2))</f>
        <v>0.70263067142284308</v>
      </c>
      <c r="M63" s="6">
        <f>(SUMIFS('overall city offline'!$J$2:$J$2047,'overall city offline'!$A$2:$A$2047,$A63,'overall city offline'!$B$2:$B$2047,M$3)*SUMIFS('overall city offline'!$C$2:$C$2047,'overall city offline'!$A$2:$A$2047,$A63,'overall city offline'!$B$2:$B$2047,'Food offline outside centre'!M$2))/(SUMIFS('overall city offline'!$J$2:$J$2047,'overall city offline'!$A$2:$A$2047,$A63,'overall city offline'!$B$2:$B$2047,M$2))</f>
        <v>0.65536871755343484</v>
      </c>
      <c r="N63" s="6">
        <f>(SUMIFS('overall city offline'!$J$2:$J$2047,'overall city offline'!$A$2:$A$2047,$A63,'overall city offline'!$B$2:$B$2047,N$3)*SUMIFS('overall city offline'!$C$2:$C$2047,'overall city offline'!$A$2:$A$2047,$A63,'overall city offline'!$B$2:$B$2047,'Food offline outside centre'!N$2))/(SUMIFS('overall city offline'!$J$2:$J$2047,'overall city offline'!$A$2:$A$2047,$A63,'overall city offline'!$B$2:$B$2047,N$2))</f>
        <v>0.59418582646697671</v>
      </c>
      <c r="O63" s="6">
        <f>(SUMIFS('overall city offline'!$J$2:$J$2047,'overall city offline'!$A$2:$A$2047,$A63,'overall city offline'!$B$2:$B$2047,O$3)*SUMIFS('overall city offline'!$C$2:$C$2047,'overall city offline'!$A$2:$A$2047,$A63,'overall city offline'!$B$2:$B$2047,'Food offline outside centre'!O$2))/(SUMIFS('overall city offline'!$J$2:$J$2047,'overall city offline'!$A$2:$A$2047,$A63,'overall city offline'!$B$2:$B$2047,O$2))</f>
        <v>0.54147323452918217</v>
      </c>
      <c r="P63" s="6">
        <f>(SUMIFS('overall city offline'!$J$2:$J$2047,'overall city offline'!$A$2:$A$2047,$A63,'overall city offline'!$B$2:$B$2047,P$3)*SUMIFS('overall city offline'!$C$2:$C$2047,'overall city offline'!$A$2:$A$2047,$A63,'overall city offline'!$B$2:$B$2047,'Food offline outside centre'!P$2))/(SUMIFS('overall city offline'!$J$2:$J$2047,'overall city offline'!$A$2:$A$2047,$A63,'overall city offline'!$B$2:$B$2047,P$2))</f>
        <v>0.61697997551123618</v>
      </c>
      <c r="Q63" s="6">
        <f>(SUMIFS('overall city offline'!$J$2:$J$2047,'overall city offline'!$A$2:$A$2047,$A63,'overall city offline'!$B$2:$B$2047,Q$3)*SUMIFS('overall city offline'!$C$2:$C$2047,'overall city offline'!$A$2:$A$2047,$A63,'overall city offline'!$B$2:$B$2047,'Food offline outside centre'!Q$2))/(SUMIFS('overall city offline'!$J$2:$J$2047,'overall city offline'!$A$2:$A$2047,$A63,'overall city offline'!$B$2:$B$2047,Q$2))</f>
        <v>0.769023646855859</v>
      </c>
      <c r="R63" s="6">
        <f>(SUMIFS('overall city offline'!$J$2:$J$2047,'overall city offline'!$A$2:$A$2047,$A63,'overall city offline'!$B$2:$B$2047,R$3)*SUMIFS('overall city offline'!$C$2:$C$2047,'overall city offline'!$A$2:$A$2047,$A63,'overall city offline'!$B$2:$B$2047,'Food offline outside centre'!R$2))/(SUMIFS('overall city offline'!$J$2:$J$2047,'overall city offline'!$A$2:$A$2047,$A63,'overall city offline'!$B$2:$B$2047,R$2))</f>
        <v>0.94279771068712992</v>
      </c>
      <c r="S63" s="6">
        <f>(SUMIFS('overall city offline'!$J$2:$J$2047,'overall city offline'!$A$2:$A$2047,$A63,'overall city offline'!$B$2:$B$2047,S$3)*SUMIFS('overall city offline'!$C$2:$C$2047,'overall city offline'!$A$2:$A$2047,$A63,'overall city offline'!$B$2:$B$2047,'Food offline outside centre'!S$2))/(SUMIFS('overall city offline'!$J$2:$J$2047,'overall city offline'!$A$2:$A$2047,$A63,'overall city offline'!$B$2:$B$2047,S$2))</f>
        <v>0.83782687098574515</v>
      </c>
      <c r="T63" s="6">
        <f>(SUMIFS('overall city offline'!$J$2:$J$2047,'overall city offline'!$A$2:$A$2047,$A63,'overall city offline'!$B$2:$B$2047,T$3)*SUMIFS('overall city offline'!$C$2:$C$2047,'overall city offline'!$A$2:$A$2047,$A63,'overall city offline'!$B$2:$B$2047,'Food offline outside centre'!T$2))/(SUMIFS('overall city offline'!$J$2:$J$2047,'overall city offline'!$A$2:$A$2047,$A63,'overall city offline'!$B$2:$B$2047,T$2))</f>
        <v>0.87037142076662866</v>
      </c>
      <c r="U63" s="6">
        <f>(SUMIFS('overall city offline'!$J$2:$J$2047,'overall city offline'!$A$2:$A$2047,$A63,'overall city offline'!$B$2:$B$2047,U$3)*SUMIFS('overall city offline'!$C$2:$C$2047,'overall city offline'!$A$2:$A$2047,$A63,'overall city offline'!$B$2:$B$2047,'Food offline outside centre'!U$2))/(SUMIFS('overall city offline'!$J$2:$J$2047,'overall city offline'!$A$2:$A$2047,$A63,'overall city offline'!$B$2:$B$2047,U$2))</f>
        <v>0.98417761380830204</v>
      </c>
      <c r="V63" s="6">
        <f>(SUMIFS('overall city offline'!$J$2:$J$2047,'overall city offline'!$A$2:$A$2047,$A63,'overall city offline'!$B$2:$B$2047,V$3)*SUMIFS('overall city offline'!$C$2:$C$2047,'overall city offline'!$A$2:$A$2047,$A63,'overall city offline'!$B$2:$B$2047,'Food offline outside centre'!V$2))/(SUMIFS('overall city offline'!$J$2:$J$2047,'overall city offline'!$A$2:$A$2047,$A63,'overall city offline'!$B$2:$B$2047,V$2))</f>
        <v>0.99661418251251399</v>
      </c>
    </row>
    <row r="64" spans="1:22" x14ac:dyDescent="0.25">
      <c r="A64" s="5" t="s">
        <v>67</v>
      </c>
      <c r="B64" s="6">
        <f>(SUMIFS('overall city offline'!$J$2:$J$2047,'overall city offline'!$A$2:$A$2047,$A64,'overall city offline'!$B$2:$B$2047,B$3)*SUMIFS('overall city offline'!$C$2:$C$2047,'overall city offline'!$A$2:$A$2047,$A64,'overall city offline'!$B$2:$B$2047,B$3))/(SUMIFS('overall city offline'!$J$2:$J$2047,'overall city offline'!$A$2:$A$2047,$A64,'overall city offline'!$B$2:$B$2047,B$2))</f>
        <v>1.0312300333092106</v>
      </c>
      <c r="C64" s="6">
        <f>(SUMIFS('overall city offline'!$J$2:$J$2047,'overall city offline'!$A$2:$A$2047,$A64,'overall city offline'!$B$2:$B$2047,C$3)*SUMIFS('overall city offline'!$C$2:$C$2047,'overall city offline'!$A$2:$A$2047,$A64,'overall city offline'!$B$2:$B$2047,'Food offline outside centre'!C$2))/(SUMIFS('overall city offline'!$J$2:$J$2047,'overall city offline'!$A$2:$A$2047,$A64,'overall city offline'!$B$2:$B$2047,C$2))</f>
        <v>0.85345672581254406</v>
      </c>
      <c r="D64" s="6">
        <f>(SUMIFS('overall city offline'!$J$2:$J$2047,'overall city offline'!$A$2:$A$2047,$A64,'overall city offline'!$B$2:$B$2047,D$3)*SUMIFS('overall city offline'!$C$2:$C$2047,'overall city offline'!$A$2:$A$2047,$A64,'overall city offline'!$B$2:$B$2047,'Food offline outside centre'!D$2))/(SUMIFS('overall city offline'!$J$2:$J$2047,'overall city offline'!$A$2:$A$2047,$A64,'overall city offline'!$B$2:$B$2047,D$2))</f>
        <v>0.70405540658920795</v>
      </c>
      <c r="E64" s="6">
        <f>(SUMIFS('overall city offline'!$J$2:$J$2047,'overall city offline'!$A$2:$A$2047,$A64,'overall city offline'!$B$2:$B$2047,E$3)*SUMIFS('overall city offline'!$C$2:$C$2047,'overall city offline'!$A$2:$A$2047,$A64,'overall city offline'!$B$2:$B$2047,'Food offline outside centre'!E$2))/(SUMIFS('overall city offline'!$J$2:$J$2047,'overall city offline'!$A$2:$A$2047,$A64,'overall city offline'!$B$2:$B$2047,E$2))</f>
        <v>0.22949125169380719</v>
      </c>
      <c r="F64" s="6">
        <f>(SUMIFS('overall city offline'!$J$2:$J$2047,'overall city offline'!$A$2:$A$2047,$A64,'overall city offline'!$B$2:$B$2047,F$3)*SUMIFS('overall city offline'!$C$2:$C$2047,'overall city offline'!$A$2:$A$2047,$A64,'overall city offline'!$B$2:$B$2047,'Food offline outside centre'!F$2))/(SUMIFS('overall city offline'!$J$2:$J$2047,'overall city offline'!$A$2:$A$2047,$A64,'overall city offline'!$B$2:$B$2047,F$2))</f>
        <v>0.3594627590674298</v>
      </c>
      <c r="G64" s="6">
        <f>(SUMIFS('overall city offline'!$J$2:$J$2047,'overall city offline'!$A$2:$A$2047,$A64,'overall city offline'!$B$2:$B$2047,G$3)*SUMIFS('overall city offline'!$C$2:$C$2047,'overall city offline'!$A$2:$A$2047,$A64,'overall city offline'!$B$2:$B$2047,'Food offline outside centre'!G$2))/(SUMIFS('overall city offline'!$J$2:$J$2047,'overall city offline'!$A$2:$A$2047,$A64,'overall city offline'!$B$2:$B$2047,G$2))</f>
        <v>0.41797321298504181</v>
      </c>
      <c r="H64" s="6">
        <f>(SUMIFS('overall city offline'!$J$2:$J$2047,'overall city offline'!$A$2:$A$2047,$A64,'overall city offline'!$B$2:$B$2047,H$3)*SUMIFS('overall city offline'!$C$2:$C$2047,'overall city offline'!$A$2:$A$2047,$A64,'overall city offline'!$B$2:$B$2047,'Food offline outside centre'!H$2))/(SUMIFS('overall city offline'!$J$2:$J$2047,'overall city offline'!$A$2:$A$2047,$A64,'overall city offline'!$B$2:$B$2047,H$2))</f>
        <v>0.84983420672271126</v>
      </c>
      <c r="I64" s="6">
        <f>(SUMIFS('overall city offline'!$J$2:$J$2047,'overall city offline'!$A$2:$A$2047,$A64,'overall city offline'!$B$2:$B$2047,I$3)*SUMIFS('overall city offline'!$C$2:$C$2047,'overall city offline'!$A$2:$A$2047,$A64,'overall city offline'!$B$2:$B$2047,'Food offline outside centre'!I$2))/(SUMIFS('overall city offline'!$J$2:$J$2047,'overall city offline'!$A$2:$A$2047,$A64,'overall city offline'!$B$2:$B$2047,I$2))</f>
        <v>1.1174437634393284</v>
      </c>
      <c r="J64" s="6">
        <f>(SUMIFS('overall city offline'!$J$2:$J$2047,'overall city offline'!$A$2:$A$2047,$A64,'overall city offline'!$B$2:$B$2047,J$3)*SUMIFS('overall city offline'!$C$2:$C$2047,'overall city offline'!$A$2:$A$2047,$A64,'overall city offline'!$B$2:$B$2047,'Food offline outside centre'!J$2))/(SUMIFS('overall city offline'!$J$2:$J$2047,'overall city offline'!$A$2:$A$2047,$A64,'overall city offline'!$B$2:$B$2047,J$2))</f>
        <v>0.93586297699135446</v>
      </c>
      <c r="K64" s="6">
        <f>(SUMIFS('overall city offline'!$J$2:$J$2047,'overall city offline'!$A$2:$A$2047,$A64,'overall city offline'!$B$2:$B$2047,K$3)*SUMIFS('overall city offline'!$C$2:$C$2047,'overall city offline'!$A$2:$A$2047,$A64,'overall city offline'!$B$2:$B$2047,'Food offline outside centre'!K$2))/(SUMIFS('overall city offline'!$J$2:$J$2047,'overall city offline'!$A$2:$A$2047,$A64,'overall city offline'!$B$2:$B$2047,K$2))</f>
        <v>1.0000001768972899</v>
      </c>
      <c r="L64" s="6">
        <f>(SUMIFS('overall city offline'!$J$2:$J$2047,'overall city offline'!$A$2:$A$2047,$A64,'overall city offline'!$B$2:$B$2047,L$3)*SUMIFS('overall city offline'!$C$2:$C$2047,'overall city offline'!$A$2:$A$2047,$A64,'overall city offline'!$B$2:$B$2047,'Food offline outside centre'!L$2))/(SUMIFS('overall city offline'!$J$2:$J$2047,'overall city offline'!$A$2:$A$2047,$A64,'overall city offline'!$B$2:$B$2047,L$2))</f>
        <v>0.55182124454681947</v>
      </c>
      <c r="M64" s="6">
        <f>(SUMIFS('overall city offline'!$J$2:$J$2047,'overall city offline'!$A$2:$A$2047,$A64,'overall city offline'!$B$2:$B$2047,M$3)*SUMIFS('overall city offline'!$C$2:$C$2047,'overall city offline'!$A$2:$A$2047,$A64,'overall city offline'!$B$2:$B$2047,'Food offline outside centre'!M$2))/(SUMIFS('overall city offline'!$J$2:$J$2047,'overall city offline'!$A$2:$A$2047,$A64,'overall city offline'!$B$2:$B$2047,M$2))</f>
        <v>0.8444148409104455</v>
      </c>
      <c r="N64" s="6">
        <f>(SUMIFS('overall city offline'!$J$2:$J$2047,'overall city offline'!$A$2:$A$2047,$A64,'overall city offline'!$B$2:$B$2047,N$3)*SUMIFS('overall city offline'!$C$2:$C$2047,'overall city offline'!$A$2:$A$2047,$A64,'overall city offline'!$B$2:$B$2047,'Food offline outside centre'!N$2))/(SUMIFS('overall city offline'!$J$2:$J$2047,'overall city offline'!$A$2:$A$2047,$A64,'overall city offline'!$B$2:$B$2047,N$2))</f>
        <v>0.39356411883113984</v>
      </c>
      <c r="O64" s="6">
        <f>(SUMIFS('overall city offline'!$J$2:$J$2047,'overall city offline'!$A$2:$A$2047,$A64,'overall city offline'!$B$2:$B$2047,O$3)*SUMIFS('overall city offline'!$C$2:$C$2047,'overall city offline'!$A$2:$A$2047,$A64,'overall city offline'!$B$2:$B$2047,'Food offline outside centre'!O$2))/(SUMIFS('overall city offline'!$J$2:$J$2047,'overall city offline'!$A$2:$A$2047,$A64,'overall city offline'!$B$2:$B$2047,O$2))</f>
        <v>0.36454756102238117</v>
      </c>
      <c r="P64" s="6">
        <f>(SUMIFS('overall city offline'!$J$2:$J$2047,'overall city offline'!$A$2:$A$2047,$A64,'overall city offline'!$B$2:$B$2047,P$3)*SUMIFS('overall city offline'!$C$2:$C$2047,'overall city offline'!$A$2:$A$2047,$A64,'overall city offline'!$B$2:$B$2047,'Food offline outside centre'!P$2))/(SUMIFS('overall city offline'!$J$2:$J$2047,'overall city offline'!$A$2:$A$2047,$A64,'overall city offline'!$B$2:$B$2047,P$2))</f>
        <v>0.46951936580259906</v>
      </c>
      <c r="Q64" s="6">
        <f>(SUMIFS('overall city offline'!$J$2:$J$2047,'overall city offline'!$A$2:$A$2047,$A64,'overall city offline'!$B$2:$B$2047,Q$3)*SUMIFS('overall city offline'!$C$2:$C$2047,'overall city offline'!$A$2:$A$2047,$A64,'overall city offline'!$B$2:$B$2047,'Food offline outside centre'!Q$2))/(SUMIFS('overall city offline'!$J$2:$J$2047,'overall city offline'!$A$2:$A$2047,$A64,'overall city offline'!$B$2:$B$2047,Q$2))</f>
        <v>0.63216948464026201</v>
      </c>
      <c r="R64" s="6">
        <f>(SUMIFS('overall city offline'!$J$2:$J$2047,'overall city offline'!$A$2:$A$2047,$A64,'overall city offline'!$B$2:$B$2047,R$3)*SUMIFS('overall city offline'!$C$2:$C$2047,'overall city offline'!$A$2:$A$2047,$A64,'overall city offline'!$B$2:$B$2047,'Food offline outside centre'!R$2))/(SUMIFS('overall city offline'!$J$2:$J$2047,'overall city offline'!$A$2:$A$2047,$A64,'overall city offline'!$B$2:$B$2047,R$2))</f>
        <v>0.93632146029227903</v>
      </c>
      <c r="S64" s="6">
        <f>(SUMIFS('overall city offline'!$J$2:$J$2047,'overall city offline'!$A$2:$A$2047,$A64,'overall city offline'!$B$2:$B$2047,S$3)*SUMIFS('overall city offline'!$C$2:$C$2047,'overall city offline'!$A$2:$A$2047,$A64,'overall city offline'!$B$2:$B$2047,'Food offline outside centre'!S$2))/(SUMIFS('overall city offline'!$J$2:$J$2047,'overall city offline'!$A$2:$A$2047,$A64,'overall city offline'!$B$2:$B$2047,S$2))</f>
        <v>1.0437920284006097</v>
      </c>
      <c r="T64" s="6">
        <f>(SUMIFS('overall city offline'!$J$2:$J$2047,'overall city offline'!$A$2:$A$2047,$A64,'overall city offline'!$B$2:$B$2047,T$3)*SUMIFS('overall city offline'!$C$2:$C$2047,'overall city offline'!$A$2:$A$2047,$A64,'overall city offline'!$B$2:$B$2047,'Food offline outside centre'!T$2))/(SUMIFS('overall city offline'!$J$2:$J$2047,'overall city offline'!$A$2:$A$2047,$A64,'overall city offline'!$B$2:$B$2047,T$2))</f>
        <v>1.1419947082309556</v>
      </c>
      <c r="U64" s="6">
        <f>(SUMIFS('overall city offline'!$J$2:$J$2047,'overall city offline'!$A$2:$A$2047,$A64,'overall city offline'!$B$2:$B$2047,U$3)*SUMIFS('overall city offline'!$C$2:$C$2047,'overall city offline'!$A$2:$A$2047,$A64,'overall city offline'!$B$2:$B$2047,'Food offline outside centre'!U$2))/(SUMIFS('overall city offline'!$J$2:$J$2047,'overall city offline'!$A$2:$A$2047,$A64,'overall city offline'!$B$2:$B$2047,U$2))</f>
        <v>1.2439337348478969</v>
      </c>
      <c r="V64" s="6">
        <f>(SUMIFS('overall city offline'!$J$2:$J$2047,'overall city offline'!$A$2:$A$2047,$A64,'overall city offline'!$B$2:$B$2047,V$3)*SUMIFS('overall city offline'!$C$2:$C$2047,'overall city offline'!$A$2:$A$2047,$A64,'overall city offline'!$B$2:$B$2047,'Food offline outside centre'!V$2))/(SUMIFS('overall city offline'!$J$2:$J$2047,'overall city offline'!$A$2:$A$2047,$A64,'overall city offline'!$B$2:$B$2047,V$2))</f>
        <v>1.0887509365691703</v>
      </c>
    </row>
    <row r="65" spans="1:22" x14ac:dyDescent="0.25">
      <c r="A65" s="5" t="s">
        <v>68</v>
      </c>
      <c r="B65" s="6">
        <f>(SUMIFS('overall city offline'!$J$2:$J$2047,'overall city offline'!$A$2:$A$2047,$A65,'overall city offline'!$B$2:$B$2047,B$3)*SUMIFS('overall city offline'!$C$2:$C$2047,'overall city offline'!$A$2:$A$2047,$A65,'overall city offline'!$B$2:$B$2047,B$3))/(SUMIFS('overall city offline'!$J$2:$J$2047,'overall city offline'!$A$2:$A$2047,$A65,'overall city offline'!$B$2:$B$2047,B$2))</f>
        <v>0.96187613179295328</v>
      </c>
      <c r="C65" s="6">
        <f>(SUMIFS('overall city offline'!$J$2:$J$2047,'overall city offline'!$A$2:$A$2047,$A65,'overall city offline'!$B$2:$B$2047,C$3)*SUMIFS('overall city offline'!$C$2:$C$2047,'overall city offline'!$A$2:$A$2047,$A65,'overall city offline'!$B$2:$B$2047,'Food offline outside centre'!C$2))/(SUMIFS('overall city offline'!$J$2:$J$2047,'overall city offline'!$A$2:$A$2047,$A65,'overall city offline'!$B$2:$B$2047,C$2))</f>
        <v>0.91721799183117347</v>
      </c>
      <c r="D65" s="6">
        <f>(SUMIFS('overall city offline'!$J$2:$J$2047,'overall city offline'!$A$2:$A$2047,$A65,'overall city offline'!$B$2:$B$2047,D$3)*SUMIFS('overall city offline'!$C$2:$C$2047,'overall city offline'!$A$2:$A$2047,$A65,'overall city offline'!$B$2:$B$2047,'Food offline outside centre'!D$2))/(SUMIFS('overall city offline'!$J$2:$J$2047,'overall city offline'!$A$2:$A$2047,$A65,'overall city offline'!$B$2:$B$2047,D$2))</f>
        <v>0.77472749045428968</v>
      </c>
      <c r="E65" s="6">
        <f>(SUMIFS('overall city offline'!$J$2:$J$2047,'overall city offline'!$A$2:$A$2047,$A65,'overall city offline'!$B$2:$B$2047,E$3)*SUMIFS('overall city offline'!$C$2:$C$2047,'overall city offline'!$A$2:$A$2047,$A65,'overall city offline'!$B$2:$B$2047,'Food offline outside centre'!E$2))/(SUMIFS('overall city offline'!$J$2:$J$2047,'overall city offline'!$A$2:$A$2047,$A65,'overall city offline'!$B$2:$B$2047,E$2))</f>
        <v>7.2608169455555677E-2</v>
      </c>
      <c r="F65" s="6">
        <f>(SUMIFS('overall city offline'!$J$2:$J$2047,'overall city offline'!$A$2:$A$2047,$A65,'overall city offline'!$B$2:$B$2047,F$3)*SUMIFS('overall city offline'!$C$2:$C$2047,'overall city offline'!$A$2:$A$2047,$A65,'overall city offline'!$B$2:$B$2047,'Food offline outside centre'!F$2))/(SUMIFS('overall city offline'!$J$2:$J$2047,'overall city offline'!$A$2:$A$2047,$A65,'overall city offline'!$B$2:$B$2047,F$2))</f>
        <v>0.16922981450201222</v>
      </c>
      <c r="G65" s="6">
        <f>(SUMIFS('overall city offline'!$J$2:$J$2047,'overall city offline'!$A$2:$A$2047,$A65,'overall city offline'!$B$2:$B$2047,G$3)*SUMIFS('overall city offline'!$C$2:$C$2047,'overall city offline'!$A$2:$A$2047,$A65,'overall city offline'!$B$2:$B$2047,'Food offline outside centre'!G$2))/(SUMIFS('overall city offline'!$J$2:$J$2047,'overall city offline'!$A$2:$A$2047,$A65,'overall city offline'!$B$2:$B$2047,G$2))</f>
        <v>0.30232947282913358</v>
      </c>
      <c r="H65" s="6">
        <f>(SUMIFS('overall city offline'!$J$2:$J$2047,'overall city offline'!$A$2:$A$2047,$A65,'overall city offline'!$B$2:$B$2047,H$3)*SUMIFS('overall city offline'!$C$2:$C$2047,'overall city offline'!$A$2:$A$2047,$A65,'overall city offline'!$B$2:$B$2047,'Food offline outside centre'!H$2))/(SUMIFS('overall city offline'!$J$2:$J$2047,'overall city offline'!$A$2:$A$2047,$A65,'overall city offline'!$B$2:$B$2047,H$2))</f>
        <v>0.83591085173408564</v>
      </c>
      <c r="I65" s="6">
        <f>(SUMIFS('overall city offline'!$J$2:$J$2047,'overall city offline'!$A$2:$A$2047,$A65,'overall city offline'!$B$2:$B$2047,I$3)*SUMIFS('overall city offline'!$C$2:$C$2047,'overall city offline'!$A$2:$A$2047,$A65,'overall city offline'!$B$2:$B$2047,'Food offline outside centre'!I$2))/(SUMIFS('overall city offline'!$J$2:$J$2047,'overall city offline'!$A$2:$A$2047,$A65,'overall city offline'!$B$2:$B$2047,I$2))</f>
        <v>1.1653190918675402</v>
      </c>
      <c r="J65" s="6">
        <f>(SUMIFS('overall city offline'!$J$2:$J$2047,'overall city offline'!$A$2:$A$2047,$A65,'overall city offline'!$B$2:$B$2047,J$3)*SUMIFS('overall city offline'!$C$2:$C$2047,'overall city offline'!$A$2:$A$2047,$A65,'overall city offline'!$B$2:$B$2047,'Food offline outside centre'!J$2))/(SUMIFS('overall city offline'!$J$2:$J$2047,'overall city offline'!$A$2:$A$2047,$A65,'overall city offline'!$B$2:$B$2047,J$2))</f>
        <v>1.1184486740328743</v>
      </c>
      <c r="K65" s="6">
        <f>(SUMIFS('overall city offline'!$J$2:$J$2047,'overall city offline'!$A$2:$A$2047,$A65,'overall city offline'!$B$2:$B$2047,K$3)*SUMIFS('overall city offline'!$C$2:$C$2047,'overall city offline'!$A$2:$A$2047,$A65,'overall city offline'!$B$2:$B$2047,'Food offline outside centre'!K$2))/(SUMIFS('overall city offline'!$J$2:$J$2047,'overall city offline'!$A$2:$A$2047,$A65,'overall city offline'!$B$2:$B$2047,K$2))</f>
        <v>0.96846856756592059</v>
      </c>
      <c r="L65" s="6">
        <f>(SUMIFS('overall city offline'!$J$2:$J$2047,'overall city offline'!$A$2:$A$2047,$A65,'overall city offline'!$B$2:$B$2047,L$3)*SUMIFS('overall city offline'!$C$2:$C$2047,'overall city offline'!$A$2:$A$2047,$A65,'overall city offline'!$B$2:$B$2047,'Food offline outside centre'!L$2))/(SUMIFS('overall city offline'!$J$2:$J$2047,'overall city offline'!$A$2:$A$2047,$A65,'overall city offline'!$B$2:$B$2047,L$2))</f>
        <v>0.48864455444374699</v>
      </c>
      <c r="M65" s="6">
        <f>(SUMIFS('overall city offline'!$J$2:$J$2047,'overall city offline'!$A$2:$A$2047,$A65,'overall city offline'!$B$2:$B$2047,M$3)*SUMIFS('overall city offline'!$C$2:$C$2047,'overall city offline'!$A$2:$A$2047,$A65,'overall city offline'!$B$2:$B$2047,'Food offline outside centre'!M$2))/(SUMIFS('overall city offline'!$J$2:$J$2047,'overall city offline'!$A$2:$A$2047,$A65,'overall city offline'!$B$2:$B$2047,M$2))</f>
        <v>0.95865505264651873</v>
      </c>
      <c r="N65" s="6">
        <f>(SUMIFS('overall city offline'!$J$2:$J$2047,'overall city offline'!$A$2:$A$2047,$A65,'overall city offline'!$B$2:$B$2047,N$3)*SUMIFS('overall city offline'!$C$2:$C$2047,'overall city offline'!$A$2:$A$2047,$A65,'overall city offline'!$B$2:$B$2047,'Food offline outside centre'!N$2))/(SUMIFS('overall city offline'!$J$2:$J$2047,'overall city offline'!$A$2:$A$2047,$A65,'overall city offline'!$B$2:$B$2047,N$2))</f>
        <v>0.33399248786106589</v>
      </c>
      <c r="O65" s="6">
        <f>(SUMIFS('overall city offline'!$J$2:$J$2047,'overall city offline'!$A$2:$A$2047,$A65,'overall city offline'!$B$2:$B$2047,O$3)*SUMIFS('overall city offline'!$C$2:$C$2047,'overall city offline'!$A$2:$A$2047,$A65,'overall city offline'!$B$2:$B$2047,'Food offline outside centre'!O$2))/(SUMIFS('overall city offline'!$J$2:$J$2047,'overall city offline'!$A$2:$A$2047,$A65,'overall city offline'!$B$2:$B$2047,O$2))</f>
        <v>0.302672132246115</v>
      </c>
      <c r="P65" s="6">
        <f>(SUMIFS('overall city offline'!$J$2:$J$2047,'overall city offline'!$A$2:$A$2047,$A65,'overall city offline'!$B$2:$B$2047,P$3)*SUMIFS('overall city offline'!$C$2:$C$2047,'overall city offline'!$A$2:$A$2047,$A65,'overall city offline'!$B$2:$B$2047,'Food offline outside centre'!P$2))/(SUMIFS('overall city offline'!$J$2:$J$2047,'overall city offline'!$A$2:$A$2047,$A65,'overall city offline'!$B$2:$B$2047,P$2))</f>
        <v>0.39449269710103557</v>
      </c>
      <c r="Q65" s="6">
        <f>(SUMIFS('overall city offline'!$J$2:$J$2047,'overall city offline'!$A$2:$A$2047,$A65,'overall city offline'!$B$2:$B$2047,Q$3)*SUMIFS('overall city offline'!$C$2:$C$2047,'overall city offline'!$A$2:$A$2047,$A65,'overall city offline'!$B$2:$B$2047,'Food offline outside centre'!Q$2))/(SUMIFS('overall city offline'!$J$2:$J$2047,'overall city offline'!$A$2:$A$2047,$A65,'overall city offline'!$B$2:$B$2047,Q$2))</f>
        <v>0.58423469172872367</v>
      </c>
      <c r="R65" s="6">
        <f>(SUMIFS('overall city offline'!$J$2:$J$2047,'overall city offline'!$A$2:$A$2047,$A65,'overall city offline'!$B$2:$B$2047,R$3)*SUMIFS('overall city offline'!$C$2:$C$2047,'overall city offline'!$A$2:$A$2047,$A65,'overall city offline'!$B$2:$B$2047,'Food offline outside centre'!R$2))/(SUMIFS('overall city offline'!$J$2:$J$2047,'overall city offline'!$A$2:$A$2047,$A65,'overall city offline'!$B$2:$B$2047,R$2))</f>
        <v>0.98598114965942152</v>
      </c>
      <c r="S65" s="6">
        <f>(SUMIFS('overall city offline'!$J$2:$J$2047,'overall city offline'!$A$2:$A$2047,$A65,'overall city offline'!$B$2:$B$2047,S$3)*SUMIFS('overall city offline'!$C$2:$C$2047,'overall city offline'!$A$2:$A$2047,$A65,'overall city offline'!$B$2:$B$2047,'Food offline outside centre'!S$2))/(SUMIFS('overall city offline'!$J$2:$J$2047,'overall city offline'!$A$2:$A$2047,$A65,'overall city offline'!$B$2:$B$2047,S$2))</f>
        <v>1.2060174799224306</v>
      </c>
      <c r="T65" s="6">
        <f>(SUMIFS('overall city offline'!$J$2:$J$2047,'overall city offline'!$A$2:$A$2047,$A65,'overall city offline'!$B$2:$B$2047,T$3)*SUMIFS('overall city offline'!$C$2:$C$2047,'overall city offline'!$A$2:$A$2047,$A65,'overall city offline'!$B$2:$B$2047,'Food offline outside centre'!T$2))/(SUMIFS('overall city offline'!$J$2:$J$2047,'overall city offline'!$A$2:$A$2047,$A65,'overall city offline'!$B$2:$B$2047,T$2))</f>
        <v>1.3488634112925164</v>
      </c>
      <c r="U65" s="6">
        <f>(SUMIFS('overall city offline'!$J$2:$J$2047,'overall city offline'!$A$2:$A$2047,$A65,'overall city offline'!$B$2:$B$2047,U$3)*SUMIFS('overall city offline'!$C$2:$C$2047,'overall city offline'!$A$2:$A$2047,$A65,'overall city offline'!$B$2:$B$2047,'Food offline outside centre'!U$2))/(SUMIFS('overall city offline'!$J$2:$J$2047,'overall city offline'!$A$2:$A$2047,$A65,'overall city offline'!$B$2:$B$2047,U$2))</f>
        <v>1.4712913968439059</v>
      </c>
      <c r="V65" s="6">
        <f>(SUMIFS('overall city offline'!$J$2:$J$2047,'overall city offline'!$A$2:$A$2047,$A65,'overall city offline'!$B$2:$B$2047,V$3)*SUMIFS('overall city offline'!$C$2:$C$2047,'overall city offline'!$A$2:$A$2047,$A65,'overall city offline'!$B$2:$B$2047,'Food offline outside centre'!V$2))/(SUMIFS('overall city offline'!$J$2:$J$2047,'overall city offline'!$A$2:$A$2047,$A65,'overall city offline'!$B$2:$B$2047,V$2))</f>
        <v>1.3429082950232594</v>
      </c>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50E62-9C06-4E11-B043-64162E6C2636}">
  <sheetPr>
    <tabColor rgb="FFFFC000"/>
  </sheetPr>
  <dimension ref="A1"/>
  <sheetViews>
    <sheetView workbookViewId="0"/>
  </sheetViews>
  <sheetFormatPr defaultRowHeight="15"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B34FF-DE05-4088-8C4E-799F16D4A372}">
  <sheetPr>
    <tabColor rgb="FFFFC000"/>
  </sheetPr>
  <dimension ref="A1:BL65"/>
  <sheetViews>
    <sheetView topLeftCell="C1" workbookViewId="0">
      <selection activeCell="B4" sqref="B4"/>
    </sheetView>
  </sheetViews>
  <sheetFormatPr defaultRowHeight="15" x14ac:dyDescent="0.25"/>
  <cols>
    <col min="1" max="1" width="21.7109375" customWidth="1"/>
    <col min="2" max="2" width="13.7109375" customWidth="1"/>
    <col min="3" max="7" width="10.7109375" bestFit="1" customWidth="1"/>
    <col min="8" max="22" width="11.42578125" customWidth="1"/>
  </cols>
  <sheetData>
    <row r="1" spans="1:64" x14ac:dyDescent="0.25">
      <c r="A1" s="31" t="s">
        <v>149</v>
      </c>
    </row>
    <row r="2" spans="1:64" x14ac:dyDescent="0.25">
      <c r="A2" s="28" t="s">
        <v>147</v>
      </c>
      <c r="B2" s="2">
        <v>43466</v>
      </c>
      <c r="C2" s="2">
        <v>43497</v>
      </c>
      <c r="D2" s="2">
        <v>43525</v>
      </c>
      <c r="E2" s="2">
        <v>43556</v>
      </c>
      <c r="F2" s="2">
        <v>43586</v>
      </c>
      <c r="G2" s="2">
        <v>43617</v>
      </c>
      <c r="H2" s="2">
        <v>43647</v>
      </c>
      <c r="I2" s="2">
        <v>43678</v>
      </c>
      <c r="J2" s="2">
        <v>43709</v>
      </c>
      <c r="K2" s="2">
        <v>43739</v>
      </c>
      <c r="L2" s="2">
        <v>43770</v>
      </c>
      <c r="M2" s="2">
        <v>43800</v>
      </c>
      <c r="N2" s="2">
        <v>43466</v>
      </c>
      <c r="O2" s="2">
        <v>43497</v>
      </c>
      <c r="P2" s="2">
        <v>43525</v>
      </c>
      <c r="Q2" s="2">
        <v>43556</v>
      </c>
      <c r="R2" s="2">
        <v>43586</v>
      </c>
      <c r="S2" s="2">
        <v>43617</v>
      </c>
      <c r="T2" s="2">
        <v>43647</v>
      </c>
      <c r="U2" s="2">
        <v>43678</v>
      </c>
      <c r="V2" s="2">
        <v>43709</v>
      </c>
    </row>
    <row r="3" spans="1:64" x14ac:dyDescent="0.25">
      <c r="A3" s="28" t="s">
        <v>148</v>
      </c>
      <c r="B3" s="2">
        <v>43831</v>
      </c>
      <c r="C3" s="2">
        <v>43862</v>
      </c>
      <c r="D3" s="2">
        <v>43891</v>
      </c>
      <c r="E3" s="2">
        <v>43922</v>
      </c>
      <c r="F3" s="2">
        <v>43952</v>
      </c>
      <c r="G3" s="2">
        <v>43983</v>
      </c>
      <c r="H3" s="2">
        <v>44013</v>
      </c>
      <c r="I3" s="2">
        <v>44044</v>
      </c>
      <c r="J3" s="2">
        <v>44075</v>
      </c>
      <c r="K3" s="2">
        <v>44105</v>
      </c>
      <c r="L3" s="2">
        <v>44136</v>
      </c>
      <c r="M3" s="2">
        <v>44166</v>
      </c>
      <c r="N3" s="2">
        <v>44197</v>
      </c>
      <c r="O3" s="2">
        <v>44228</v>
      </c>
      <c r="P3" s="2">
        <v>44256</v>
      </c>
      <c r="Q3" s="2">
        <v>44287</v>
      </c>
      <c r="R3" s="2">
        <v>44317</v>
      </c>
      <c r="S3" s="2">
        <v>44348</v>
      </c>
      <c r="T3" s="2">
        <v>44378</v>
      </c>
      <c r="U3" s="2">
        <v>44409</v>
      </c>
      <c r="V3" s="2">
        <v>44440</v>
      </c>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row>
    <row r="4" spans="1:64" x14ac:dyDescent="0.25">
      <c r="A4" s="5" t="s">
        <v>7</v>
      </c>
      <c r="B4" s="37">
        <f>(SUMIFS('city centre offline'!$L$2:$L$2047,'overall city offline'!$A$2:$A$2047,$A4,'city centre offline'!$B$2:$B$2047,B$3)*SUMIFS('city centre offline'!$C$2:$C$2047,'city centre offline'!$A$2:$A$2047,$A4,'city centre offline'!$B$2:$B$2047,B$3))/(SUMIFS('city centre offline'!$L$2:$L$2047,'city centre offline'!$A$2:$A$2047,$A4,'city centre offline'!$B$2:$B$2047,B$2))</f>
        <v>0.87521248556393283</v>
      </c>
      <c r="C4" s="37">
        <f>(SUMIFS('city centre offline'!$L$2:$L$2047,'overall city offline'!$A$2:$A$2047,$A4,'city centre offline'!$B$2:$B$2047,C$3)*SUMIFS('city centre offline'!$C$2:$C$2047,'city centre offline'!$A$2:$A$2047,$A4,'city centre offline'!$B$2:$B$2047,C$3))/(SUMIFS('city centre offline'!$L$2:$L$2047,'city centre offline'!$A$2:$A$2047,$A4,'city centre offline'!$B$2:$B$2047,C$2))</f>
        <v>0.90376569047093624</v>
      </c>
      <c r="D4" s="37">
        <f>(SUMIFS('city centre offline'!$L$2:$L$2047,'overall city offline'!$A$2:$A$2047,$A4,'city centre offline'!$B$2:$B$2047,D$3)*SUMIFS('city centre offline'!$C$2:$C$2047,'city centre offline'!$A$2:$A$2047,$A4,'city centre offline'!$B$2:$B$2047,D$3))/(SUMIFS('city centre offline'!$L$2:$L$2047,'city centre offline'!$A$2:$A$2047,$A4,'city centre offline'!$B$2:$B$2047,D$2))</f>
        <v>1.0797661361611712</v>
      </c>
      <c r="E4" s="37">
        <f>(SUMIFS('city centre offline'!$L$2:$L$2047,'overall city offline'!$A$2:$A$2047,$A4,'city centre offline'!$B$2:$B$2047,E$3)*SUMIFS('city centre offline'!$C$2:$C$2047,'city centre offline'!$A$2:$A$2047,$A4,'city centre offline'!$B$2:$B$2047,E$3))/(SUMIFS('city centre offline'!$L$2:$L$2047,'city centre offline'!$A$2:$A$2047,$A4,'city centre offline'!$B$2:$B$2047,E$2))</f>
        <v>0.77481580700495722</v>
      </c>
      <c r="F4" s="37">
        <f>(SUMIFS('city centre offline'!$L$2:$L$2047,'overall city offline'!$A$2:$A$2047,$A4,'city centre offline'!$B$2:$B$2047,F$3)*SUMIFS('city centre offline'!$C$2:$C$2047,'city centre offline'!$A$2:$A$2047,$A4,'city centre offline'!$B$2:$B$2047,F$3))/(SUMIFS('city centre offline'!$L$2:$L$2047,'city centre offline'!$A$2:$A$2047,$A4,'city centre offline'!$B$2:$B$2047,F$2))</f>
        <v>0.85657978891508813</v>
      </c>
      <c r="G4" s="37">
        <f>(SUMIFS('city centre offline'!$L$2:$L$2047,'overall city offline'!$A$2:$A$2047,$A4,'city centre offline'!$B$2:$B$2047,G$3)*SUMIFS('city centre offline'!$C$2:$C$2047,'city centre offline'!$A$2:$A$2047,$A4,'city centre offline'!$B$2:$B$2047,G$3))/(SUMIFS('city centre offline'!$L$2:$L$2047,'city centre offline'!$A$2:$A$2047,$A4,'city centre offline'!$B$2:$B$2047,G$2))</f>
        <v>0.84840388573294978</v>
      </c>
      <c r="H4" s="37">
        <f>(SUMIFS('city centre offline'!$L$2:$L$2047,'overall city offline'!$A$2:$A$2047,$A4,'city centre offline'!$B$2:$B$2047,H$3)*SUMIFS('city centre offline'!$C$2:$C$2047,'city centre offline'!$A$2:$A$2047,$A4,'city centre offline'!$B$2:$B$2047,H$3))/(SUMIFS('city centre offline'!$L$2:$L$2047,'city centre offline'!$A$2:$A$2047,$A4,'city centre offline'!$B$2:$B$2047,H$2))</f>
        <v>0.94559372095371452</v>
      </c>
      <c r="I4" s="37">
        <f>(SUMIFS('city centre offline'!$L$2:$L$2047,'overall city offline'!$A$2:$A$2047,$A4,'city centre offline'!$B$2:$B$2047,I$3)*SUMIFS('city centre offline'!$C$2:$C$2047,'city centre offline'!$A$2:$A$2047,$A4,'city centre offline'!$B$2:$B$2047,I$3))/(SUMIFS('city centre offline'!$L$2:$L$2047,'city centre offline'!$A$2:$A$2047,$A4,'city centre offline'!$B$2:$B$2047,I$2))</f>
        <v>0.8863007067982559</v>
      </c>
      <c r="J4" s="37">
        <f>(SUMIFS('city centre offline'!$L$2:$L$2047,'overall city offline'!$A$2:$A$2047,$A4,'city centre offline'!$B$2:$B$2047,J$3)*SUMIFS('city centre offline'!$C$2:$C$2047,'city centre offline'!$A$2:$A$2047,$A4,'city centre offline'!$B$2:$B$2047,J$3))/(SUMIFS('city centre offline'!$L$2:$L$2047,'city centre offline'!$A$2:$A$2047,$A4,'city centre offline'!$B$2:$B$2047,J$2))</f>
        <v>0.86233065804380382</v>
      </c>
      <c r="K4" s="37">
        <f>(SUMIFS('city centre offline'!$L$2:$L$2047,'overall city offline'!$A$2:$A$2047,$A4,'city centre offline'!$B$2:$B$2047,K$3)*SUMIFS('city centre offline'!$C$2:$C$2047,'city centre offline'!$A$2:$A$2047,$A4,'city centre offline'!$B$2:$B$2047,K$3))/(SUMIFS('city centre offline'!$L$2:$L$2047,'city centre offline'!$A$2:$A$2047,$A4,'city centre offline'!$B$2:$B$2047,K$2))</f>
        <v>0.95231052971369523</v>
      </c>
      <c r="L4" s="37">
        <f>(SUMIFS('city centre offline'!$L$2:$L$2047,'overall city offline'!$A$2:$A$2047,$A4,'city centre offline'!$B$2:$B$2047,L$3)*SUMIFS('city centre offline'!$C$2:$C$2047,'city centre offline'!$A$2:$A$2047,$A4,'city centre offline'!$B$2:$B$2047,L$3))/(SUMIFS('city centre offline'!$L$2:$L$2047,'city centre offline'!$A$2:$A$2047,$A4,'city centre offline'!$B$2:$B$2047,L$2))</f>
        <v>1.06850642400135</v>
      </c>
      <c r="M4" s="37">
        <f>(SUMIFS('city centre offline'!$L$2:$L$2047,'overall city offline'!$A$2:$A$2047,$A4,'city centre offline'!$B$2:$B$2047,M$3)*SUMIFS('city centre offline'!$C$2:$C$2047,'city centre offline'!$A$2:$A$2047,$A4,'city centre offline'!$B$2:$B$2047,M$3))/(SUMIFS('city centre offline'!$L$2:$L$2047,'city centre offline'!$A$2:$A$2047,$A4,'city centre offline'!$B$2:$B$2047,M$2))</f>
        <v>1.4313713090147875</v>
      </c>
      <c r="N4" s="37">
        <f>(SUMIFS('city centre offline'!$L$2:$L$2047,'overall city offline'!$A$2:$A$2047,$A4,'city centre offline'!$B$2:$B$2047,N$3)*SUMIFS('city centre offline'!$C$2:$C$2047,'city centre offline'!$A$2:$A$2047,$A4,'city centre offline'!$B$2:$B$2047,N$3))/(SUMIFS('city centre offline'!$L$2:$L$2047,'city centre offline'!$A$2:$A$2047,$A4,'city centre offline'!$B$2:$B$2047,N$2))</f>
        <v>0.6560391201625918</v>
      </c>
      <c r="O4" s="37">
        <f>(SUMIFS('city centre offline'!$L$2:$L$2047,'overall city offline'!$A$2:$A$2047,$A4,'city centre offline'!$B$2:$B$2047,O$3)*SUMIFS('city centre offline'!$C$2:$C$2047,'city centre offline'!$A$2:$A$2047,$A4,'city centre offline'!$B$2:$B$2047,O$3))/(SUMIFS('city centre offline'!$L$2:$L$2047,'city centre offline'!$A$2:$A$2047,$A4,'city centre offline'!$B$2:$B$2047,O$2))</f>
        <v>0.64557955649881082</v>
      </c>
      <c r="P4" s="37">
        <f>(SUMIFS('city centre offline'!$L$2:$L$2047,'overall city offline'!$A$2:$A$2047,$A4,'city centre offline'!$B$2:$B$2047,P$3)*SUMIFS('city centre offline'!$C$2:$C$2047,'city centre offline'!$A$2:$A$2047,$A4,'city centre offline'!$B$2:$B$2047,P$3))/(SUMIFS('city centre offline'!$L$2:$L$2047,'city centre offline'!$A$2:$A$2047,$A4,'city centre offline'!$B$2:$B$2047,P$2))</f>
        <v>0.80678633031887825</v>
      </c>
      <c r="Q4" s="37">
        <f>(SUMIFS('city centre offline'!$L$2:$L$2047,'overall city offline'!$A$2:$A$2047,$A4,'city centre offline'!$B$2:$B$2047,Q$3)*SUMIFS('city centre offline'!$C$2:$C$2047,'city centre offline'!$A$2:$A$2047,$A4,'city centre offline'!$B$2:$B$2047,Q$3))/(SUMIFS('city centre offline'!$L$2:$L$2047,'city centre offline'!$A$2:$A$2047,$A4,'city centre offline'!$B$2:$B$2047,Q$2))</f>
        <v>0.84193550033144815</v>
      </c>
      <c r="R4" s="37">
        <f>(SUMIFS('city centre offline'!$L$2:$L$2047,'overall city offline'!$A$2:$A$2047,$A4,'city centre offline'!$B$2:$B$2047,R$3)*SUMIFS('city centre offline'!$C$2:$C$2047,'city centre offline'!$A$2:$A$2047,$A4,'city centre offline'!$B$2:$B$2047,R$3))/(SUMIFS('city centre offline'!$L$2:$L$2047,'city centre offline'!$A$2:$A$2047,$A4,'city centre offline'!$B$2:$B$2047,R$2))</f>
        <v>1.0121927061504445</v>
      </c>
      <c r="S4" s="37">
        <f>(SUMIFS('city centre offline'!$L$2:$L$2047,'overall city offline'!$A$2:$A$2047,$A4,'city centre offline'!$B$2:$B$2047,S$3)*SUMIFS('city centre offline'!$C$2:$C$2047,'city centre offline'!$A$2:$A$2047,$A4,'city centre offline'!$B$2:$B$2047,S$3))/(SUMIFS('city centre offline'!$L$2:$L$2047,'city centre offline'!$A$2:$A$2047,$A4,'city centre offline'!$B$2:$B$2047,S$2))</f>
        <v>1.0198117105236189</v>
      </c>
      <c r="T4" s="37">
        <f>(SUMIFS('city centre offline'!$L$2:$L$2047,'overall city offline'!$A$2:$A$2047,$A4,'city centre offline'!$B$2:$B$2047,T$3)*SUMIFS('city centre offline'!$C$2:$C$2047,'city centre offline'!$A$2:$A$2047,$A4,'city centre offline'!$B$2:$B$2047,T$3))/(SUMIFS('city centre offline'!$L$2:$L$2047,'city centre offline'!$A$2:$A$2047,$A4,'city centre offline'!$B$2:$B$2047,T$2))</f>
        <v>1.0479158388450538</v>
      </c>
      <c r="U4" s="37">
        <f>(SUMIFS('city centre offline'!$L$2:$L$2047,'overall city offline'!$A$2:$A$2047,$A4,'city centre offline'!$B$2:$B$2047,U$3)*SUMIFS('city centre offline'!$C$2:$C$2047,'city centre offline'!$A$2:$A$2047,$A4,'city centre offline'!$B$2:$B$2047,U$3))/(SUMIFS('city centre offline'!$L$2:$L$2047,'city centre offline'!$A$2:$A$2047,$A4,'city centre offline'!$B$2:$B$2047,U$2))</f>
        <v>1.0454171720694265</v>
      </c>
      <c r="V4" s="37">
        <f>(SUMIFS('city centre offline'!$L$2:$L$2047,'overall city offline'!$A$2:$A$2047,$A4,'city centre offline'!$B$2:$B$2047,V$3)*SUMIFS('city centre offline'!$C$2:$C$2047,'city centre offline'!$A$2:$A$2047,$A4,'city centre offline'!$B$2:$B$2047,V$3))/(SUMIFS('city centre offline'!$L$2:$L$2047,'city centre offline'!$A$2:$A$2047,$A4,'city centre offline'!$B$2:$B$2047,V$2))</f>
        <v>1.0130500527686559</v>
      </c>
    </row>
    <row r="5" spans="1:64" x14ac:dyDescent="0.25">
      <c r="A5" s="5" t="s">
        <v>8</v>
      </c>
      <c r="B5" s="37">
        <f>(SUMIFS('city centre offline'!$L$2:$L$2047,'overall city offline'!$A$2:$A$2047,$A5,'city centre offline'!$B$2:$B$2047,B$3)*SUMIFS('city centre offline'!$C$2:$C$2047,'city centre offline'!$A$2:$A$2047,$A5,'city centre offline'!$B$2:$B$2047,B$3))/(SUMIFS('city centre offline'!$L$2:$L$2047,'city centre offline'!$A$2:$A$2047,$A5,'city centre offline'!$B$2:$B$2047,B$2))</f>
        <v>1.1275553904062996</v>
      </c>
      <c r="C5" s="37">
        <f>(SUMIFS('city centre offline'!$L$2:$L$2047,'overall city offline'!$A$2:$A$2047,$A5,'city centre offline'!$B$2:$B$2047,C$3)*SUMIFS('city centre offline'!$C$2:$C$2047,'city centre offline'!$A$2:$A$2047,$A5,'city centre offline'!$B$2:$B$2047,C$3))/(SUMIFS('city centre offline'!$L$2:$L$2047,'city centre offline'!$A$2:$A$2047,$A5,'city centre offline'!$B$2:$B$2047,C$2))</f>
        <v>1.4126039451521062</v>
      </c>
      <c r="D5" s="37">
        <f>(SUMIFS('city centre offline'!$L$2:$L$2047,'overall city offline'!$A$2:$A$2047,$A5,'city centre offline'!$B$2:$B$2047,D$3)*SUMIFS('city centre offline'!$C$2:$C$2047,'city centre offline'!$A$2:$A$2047,$A5,'city centre offline'!$B$2:$B$2047,D$3))/(SUMIFS('city centre offline'!$L$2:$L$2047,'city centre offline'!$A$2:$A$2047,$A5,'city centre offline'!$B$2:$B$2047,D$2))</f>
        <v>1.5643576564817328</v>
      </c>
      <c r="E5" s="37">
        <f>(SUMIFS('city centre offline'!$L$2:$L$2047,'overall city offline'!$A$2:$A$2047,$A5,'city centre offline'!$B$2:$B$2047,E$3)*SUMIFS('city centre offline'!$C$2:$C$2047,'city centre offline'!$A$2:$A$2047,$A5,'city centre offline'!$B$2:$B$2047,E$3))/(SUMIFS('city centre offline'!$L$2:$L$2047,'city centre offline'!$A$2:$A$2047,$A5,'city centre offline'!$B$2:$B$2047,E$2))</f>
        <v>1.5131414441388491</v>
      </c>
      <c r="F5" s="37">
        <f>(SUMIFS('city centre offline'!$L$2:$L$2047,'overall city offline'!$A$2:$A$2047,$A5,'city centre offline'!$B$2:$B$2047,F$3)*SUMIFS('city centre offline'!$C$2:$C$2047,'city centre offline'!$A$2:$A$2047,$A5,'city centre offline'!$B$2:$B$2047,F$3))/(SUMIFS('city centre offline'!$L$2:$L$2047,'city centre offline'!$A$2:$A$2047,$A5,'city centre offline'!$B$2:$B$2047,F$2))</f>
        <v>1.5207293539887448</v>
      </c>
      <c r="G5" s="37">
        <f>(SUMIFS('city centre offline'!$L$2:$L$2047,'overall city offline'!$A$2:$A$2047,$A5,'city centre offline'!$B$2:$B$2047,G$3)*SUMIFS('city centre offline'!$C$2:$C$2047,'city centre offline'!$A$2:$A$2047,$A5,'city centre offline'!$B$2:$B$2047,G$3))/(SUMIFS('city centre offline'!$L$2:$L$2047,'city centre offline'!$A$2:$A$2047,$A5,'city centre offline'!$B$2:$B$2047,G$2))</f>
        <v>1.2830195644610469</v>
      </c>
      <c r="H5" s="37">
        <f>(SUMIFS('city centre offline'!$L$2:$L$2047,'overall city offline'!$A$2:$A$2047,$A5,'city centre offline'!$B$2:$B$2047,H$3)*SUMIFS('city centre offline'!$C$2:$C$2047,'city centre offline'!$A$2:$A$2047,$A5,'city centre offline'!$B$2:$B$2047,H$3))/(SUMIFS('city centre offline'!$L$2:$L$2047,'city centre offline'!$A$2:$A$2047,$A5,'city centre offline'!$B$2:$B$2047,H$2))</f>
        <v>1.4024571012175358</v>
      </c>
      <c r="I5" s="37">
        <f>(SUMIFS('city centre offline'!$L$2:$L$2047,'overall city offline'!$A$2:$A$2047,$A5,'city centre offline'!$B$2:$B$2047,I$3)*SUMIFS('city centre offline'!$C$2:$C$2047,'city centre offline'!$A$2:$A$2047,$A5,'city centre offline'!$B$2:$B$2047,I$3))/(SUMIFS('city centre offline'!$L$2:$L$2047,'city centre offline'!$A$2:$A$2047,$A5,'city centre offline'!$B$2:$B$2047,I$2))</f>
        <v>1.3443490388560075</v>
      </c>
      <c r="J5" s="37">
        <f>(SUMIFS('city centre offline'!$L$2:$L$2047,'overall city offline'!$A$2:$A$2047,$A5,'city centre offline'!$B$2:$B$2047,J$3)*SUMIFS('city centre offline'!$C$2:$C$2047,'city centre offline'!$A$2:$A$2047,$A5,'city centre offline'!$B$2:$B$2047,J$3))/(SUMIFS('city centre offline'!$L$2:$L$2047,'city centre offline'!$A$2:$A$2047,$A5,'city centre offline'!$B$2:$B$2047,J$2))</f>
        <v>1.2011750910009995</v>
      </c>
      <c r="K5" s="37">
        <f>(SUMIFS('city centre offline'!$L$2:$L$2047,'overall city offline'!$A$2:$A$2047,$A5,'city centre offline'!$B$2:$B$2047,K$3)*SUMIFS('city centre offline'!$C$2:$C$2047,'city centre offline'!$A$2:$A$2047,$A5,'city centre offline'!$B$2:$B$2047,K$3))/(SUMIFS('city centre offline'!$L$2:$L$2047,'city centre offline'!$A$2:$A$2047,$A5,'city centre offline'!$B$2:$B$2047,K$2))</f>
        <v>1.2220681236180722</v>
      </c>
      <c r="L5" s="37">
        <f>(SUMIFS('city centre offline'!$L$2:$L$2047,'overall city offline'!$A$2:$A$2047,$A5,'city centre offline'!$B$2:$B$2047,L$3)*SUMIFS('city centre offline'!$C$2:$C$2047,'city centre offline'!$A$2:$A$2047,$A5,'city centre offline'!$B$2:$B$2047,L$3))/(SUMIFS('city centre offline'!$L$2:$L$2047,'city centre offline'!$A$2:$A$2047,$A5,'city centre offline'!$B$2:$B$2047,L$2))</f>
        <v>1.1203229484520303</v>
      </c>
      <c r="M5" s="37">
        <f>(SUMIFS('city centre offline'!$L$2:$L$2047,'overall city offline'!$A$2:$A$2047,$A5,'city centre offline'!$B$2:$B$2047,M$3)*SUMIFS('city centre offline'!$C$2:$C$2047,'city centre offline'!$A$2:$A$2047,$A5,'city centre offline'!$B$2:$B$2047,M$3))/(SUMIFS('city centre offline'!$L$2:$L$2047,'city centre offline'!$A$2:$A$2047,$A5,'city centre offline'!$B$2:$B$2047,M$2))</f>
        <v>1.0420524215006335</v>
      </c>
      <c r="N5" s="37">
        <f>(SUMIFS('city centre offline'!$L$2:$L$2047,'overall city offline'!$A$2:$A$2047,$A5,'city centre offline'!$B$2:$B$2047,N$3)*SUMIFS('city centre offline'!$C$2:$C$2047,'city centre offline'!$A$2:$A$2047,$A5,'city centre offline'!$B$2:$B$2047,N$3))/(SUMIFS('city centre offline'!$L$2:$L$2047,'city centre offline'!$A$2:$A$2047,$A5,'city centre offline'!$B$2:$B$2047,N$2))</f>
        <v>1.1943468273257405</v>
      </c>
      <c r="O5" s="37">
        <f>(SUMIFS('city centre offline'!$L$2:$L$2047,'overall city offline'!$A$2:$A$2047,$A5,'city centre offline'!$B$2:$B$2047,O$3)*SUMIFS('city centre offline'!$C$2:$C$2047,'city centre offline'!$A$2:$A$2047,$A5,'city centre offline'!$B$2:$B$2047,O$3))/(SUMIFS('city centre offline'!$L$2:$L$2047,'city centre offline'!$A$2:$A$2047,$A5,'city centre offline'!$B$2:$B$2047,O$2))</f>
        <v>1.4424188069902237</v>
      </c>
      <c r="P5" s="37">
        <f>(SUMIFS('city centre offline'!$L$2:$L$2047,'overall city offline'!$A$2:$A$2047,$A5,'city centre offline'!$B$2:$B$2047,P$3)*SUMIFS('city centre offline'!$C$2:$C$2047,'city centre offline'!$A$2:$A$2047,$A5,'city centre offline'!$B$2:$B$2047,P$3))/(SUMIFS('city centre offline'!$L$2:$L$2047,'city centre offline'!$A$2:$A$2047,$A5,'city centre offline'!$B$2:$B$2047,P$2))</f>
        <v>1.1356965083690822</v>
      </c>
      <c r="Q5" s="37">
        <f>(SUMIFS('city centre offline'!$L$2:$L$2047,'overall city offline'!$A$2:$A$2047,$A5,'city centre offline'!$B$2:$B$2047,Q$3)*SUMIFS('city centre offline'!$C$2:$C$2047,'city centre offline'!$A$2:$A$2047,$A5,'city centre offline'!$B$2:$B$2047,Q$3))/(SUMIFS('city centre offline'!$L$2:$L$2047,'city centre offline'!$A$2:$A$2047,$A5,'city centre offline'!$B$2:$B$2047,Q$2))</f>
        <v>1.3190773542157239</v>
      </c>
      <c r="R5" s="37">
        <f>(SUMIFS('city centre offline'!$L$2:$L$2047,'overall city offline'!$A$2:$A$2047,$A5,'city centre offline'!$B$2:$B$2047,R$3)*SUMIFS('city centre offline'!$C$2:$C$2047,'city centre offline'!$A$2:$A$2047,$A5,'city centre offline'!$B$2:$B$2047,R$3))/(SUMIFS('city centre offline'!$L$2:$L$2047,'city centre offline'!$A$2:$A$2047,$A5,'city centre offline'!$B$2:$B$2047,R$2))</f>
        <v>1.3816233828966054</v>
      </c>
      <c r="S5" s="37">
        <f>(SUMIFS('city centre offline'!$L$2:$L$2047,'overall city offline'!$A$2:$A$2047,$A5,'city centre offline'!$B$2:$B$2047,S$3)*SUMIFS('city centre offline'!$C$2:$C$2047,'city centre offline'!$A$2:$A$2047,$A5,'city centre offline'!$B$2:$B$2047,S$3))/(SUMIFS('city centre offline'!$L$2:$L$2047,'city centre offline'!$A$2:$A$2047,$A5,'city centre offline'!$B$2:$B$2047,S$2))</f>
        <v>1.1902686267145697</v>
      </c>
      <c r="T5" s="37">
        <f>(SUMIFS('city centre offline'!$L$2:$L$2047,'overall city offline'!$A$2:$A$2047,$A5,'city centre offline'!$B$2:$B$2047,T$3)*SUMIFS('city centre offline'!$C$2:$C$2047,'city centre offline'!$A$2:$A$2047,$A5,'city centre offline'!$B$2:$B$2047,T$3))/(SUMIFS('city centre offline'!$L$2:$L$2047,'city centre offline'!$A$2:$A$2047,$A5,'city centre offline'!$B$2:$B$2047,T$2))</f>
        <v>1.5079017043920728</v>
      </c>
      <c r="U5" s="37">
        <f>(SUMIFS('city centre offline'!$L$2:$L$2047,'overall city offline'!$A$2:$A$2047,$A5,'city centre offline'!$B$2:$B$2047,U$3)*SUMIFS('city centre offline'!$C$2:$C$2047,'city centre offline'!$A$2:$A$2047,$A5,'city centre offline'!$B$2:$B$2047,U$3))/(SUMIFS('city centre offline'!$L$2:$L$2047,'city centre offline'!$A$2:$A$2047,$A5,'city centre offline'!$B$2:$B$2047,U$2))</f>
        <v>1.6149989272137903</v>
      </c>
      <c r="V5" s="37">
        <f>(SUMIFS('city centre offline'!$L$2:$L$2047,'overall city offline'!$A$2:$A$2047,$A5,'city centre offline'!$B$2:$B$2047,V$3)*SUMIFS('city centre offline'!$C$2:$C$2047,'city centre offline'!$A$2:$A$2047,$A5,'city centre offline'!$B$2:$B$2047,V$3))/(SUMIFS('city centre offline'!$L$2:$L$2047,'city centre offline'!$A$2:$A$2047,$A5,'city centre offline'!$B$2:$B$2047,V$2))</f>
        <v>1.4455012866590191</v>
      </c>
    </row>
    <row r="6" spans="1:64" x14ac:dyDescent="0.25">
      <c r="A6" s="5" t="s">
        <v>9</v>
      </c>
      <c r="B6" s="37">
        <f>(SUMIFS('city centre offline'!$L$2:$L$2047,'overall city offline'!$A$2:$A$2047,$A6,'city centre offline'!$B$2:$B$2047,B$3)*SUMIFS('city centre offline'!$C$2:$C$2047,'city centre offline'!$A$2:$A$2047,$A6,'city centre offline'!$B$2:$B$2047,B$3))/(SUMIFS('city centre offline'!$L$2:$L$2047,'city centre offline'!$A$2:$A$2047,$A6,'city centre offline'!$B$2:$B$2047,B$2))</f>
        <v>0.8825238427045603</v>
      </c>
      <c r="C6" s="37">
        <f>(SUMIFS('city centre offline'!$L$2:$L$2047,'overall city offline'!$A$2:$A$2047,$A6,'city centre offline'!$B$2:$B$2047,C$3)*SUMIFS('city centre offline'!$C$2:$C$2047,'city centre offline'!$A$2:$A$2047,$A6,'city centre offline'!$B$2:$B$2047,C$3))/(SUMIFS('city centre offline'!$L$2:$L$2047,'city centre offline'!$A$2:$A$2047,$A6,'city centre offline'!$B$2:$B$2047,C$2))</f>
        <v>0.82407267046975563</v>
      </c>
      <c r="D6" s="37">
        <f>(SUMIFS('city centre offline'!$L$2:$L$2047,'overall city offline'!$A$2:$A$2047,$A6,'city centre offline'!$B$2:$B$2047,D$3)*SUMIFS('city centre offline'!$C$2:$C$2047,'city centre offline'!$A$2:$A$2047,$A6,'city centre offline'!$B$2:$B$2047,D$3))/(SUMIFS('city centre offline'!$L$2:$L$2047,'city centre offline'!$A$2:$A$2047,$A6,'city centre offline'!$B$2:$B$2047,D$2))</f>
        <v>1.160175098273809</v>
      </c>
      <c r="E6" s="37">
        <f>(SUMIFS('city centre offline'!$L$2:$L$2047,'overall city offline'!$A$2:$A$2047,$A6,'city centre offline'!$B$2:$B$2047,E$3)*SUMIFS('city centre offline'!$C$2:$C$2047,'city centre offline'!$A$2:$A$2047,$A6,'city centre offline'!$B$2:$B$2047,E$3))/(SUMIFS('city centre offline'!$L$2:$L$2047,'city centre offline'!$A$2:$A$2047,$A6,'city centre offline'!$B$2:$B$2047,E$2))</f>
        <v>1.0821235897999313</v>
      </c>
      <c r="F6" s="37">
        <f>(SUMIFS('city centre offline'!$L$2:$L$2047,'overall city offline'!$A$2:$A$2047,$A6,'city centre offline'!$B$2:$B$2047,F$3)*SUMIFS('city centre offline'!$C$2:$C$2047,'city centre offline'!$A$2:$A$2047,$A6,'city centre offline'!$B$2:$B$2047,F$3))/(SUMIFS('city centre offline'!$L$2:$L$2047,'city centre offline'!$A$2:$A$2047,$A6,'city centre offline'!$B$2:$B$2047,F$2))</f>
        <v>1.3245004738865647</v>
      </c>
      <c r="G6" s="37">
        <f>(SUMIFS('city centre offline'!$L$2:$L$2047,'overall city offline'!$A$2:$A$2047,$A6,'city centre offline'!$B$2:$B$2047,G$3)*SUMIFS('city centre offline'!$C$2:$C$2047,'city centre offline'!$A$2:$A$2047,$A6,'city centre offline'!$B$2:$B$2047,G$3))/(SUMIFS('city centre offline'!$L$2:$L$2047,'city centre offline'!$A$2:$A$2047,$A6,'city centre offline'!$B$2:$B$2047,G$2))</f>
        <v>1.1794834274286938</v>
      </c>
      <c r="H6" s="37">
        <f>(SUMIFS('city centre offline'!$L$2:$L$2047,'overall city offline'!$A$2:$A$2047,$A6,'city centre offline'!$B$2:$B$2047,H$3)*SUMIFS('city centre offline'!$C$2:$C$2047,'city centre offline'!$A$2:$A$2047,$A6,'city centre offline'!$B$2:$B$2047,H$3))/(SUMIFS('city centre offline'!$L$2:$L$2047,'city centre offline'!$A$2:$A$2047,$A6,'city centre offline'!$B$2:$B$2047,H$2))</f>
        <v>1.2650818318756449</v>
      </c>
      <c r="I6" s="37">
        <f>(SUMIFS('city centre offline'!$L$2:$L$2047,'overall city offline'!$A$2:$A$2047,$A6,'city centre offline'!$B$2:$B$2047,I$3)*SUMIFS('city centre offline'!$C$2:$C$2047,'city centre offline'!$A$2:$A$2047,$A6,'city centre offline'!$B$2:$B$2047,I$3))/(SUMIFS('city centre offline'!$L$2:$L$2047,'city centre offline'!$A$2:$A$2047,$A6,'city centre offline'!$B$2:$B$2047,I$2))</f>
        <v>1.1400362968133604</v>
      </c>
      <c r="J6" s="37">
        <f>(SUMIFS('city centre offline'!$L$2:$L$2047,'overall city offline'!$A$2:$A$2047,$A6,'city centre offline'!$B$2:$B$2047,J$3)*SUMIFS('city centre offline'!$C$2:$C$2047,'city centre offline'!$A$2:$A$2047,$A6,'city centre offline'!$B$2:$B$2047,J$3))/(SUMIFS('city centre offline'!$L$2:$L$2047,'city centre offline'!$A$2:$A$2047,$A6,'city centre offline'!$B$2:$B$2047,J$2))</f>
        <v>1.1279051539210556</v>
      </c>
      <c r="K6" s="37">
        <f>(SUMIFS('city centre offline'!$L$2:$L$2047,'overall city offline'!$A$2:$A$2047,$A6,'city centre offline'!$B$2:$B$2047,K$3)*SUMIFS('city centre offline'!$C$2:$C$2047,'city centre offline'!$A$2:$A$2047,$A6,'city centre offline'!$B$2:$B$2047,K$3))/(SUMIFS('city centre offline'!$L$2:$L$2047,'city centre offline'!$A$2:$A$2047,$A6,'city centre offline'!$B$2:$B$2047,K$2))</f>
        <v>1.2251014240911682</v>
      </c>
      <c r="L6" s="37">
        <f>(SUMIFS('city centre offline'!$L$2:$L$2047,'overall city offline'!$A$2:$A$2047,$A6,'city centre offline'!$B$2:$B$2047,L$3)*SUMIFS('city centre offline'!$C$2:$C$2047,'city centre offline'!$A$2:$A$2047,$A6,'city centre offline'!$B$2:$B$2047,L$3))/(SUMIFS('city centre offline'!$L$2:$L$2047,'city centre offline'!$A$2:$A$2047,$A6,'city centre offline'!$B$2:$B$2047,L$2))</f>
        <v>1.2587171370134105</v>
      </c>
      <c r="M6" s="37">
        <f>(SUMIFS('city centre offline'!$L$2:$L$2047,'overall city offline'!$A$2:$A$2047,$A6,'city centre offline'!$B$2:$B$2047,M$3)*SUMIFS('city centre offline'!$C$2:$C$2047,'city centre offline'!$A$2:$A$2047,$A6,'city centre offline'!$B$2:$B$2047,M$3))/(SUMIFS('city centre offline'!$L$2:$L$2047,'city centre offline'!$A$2:$A$2047,$A6,'city centre offline'!$B$2:$B$2047,M$2))</f>
        <v>1.6214404702004348</v>
      </c>
      <c r="N6" s="37">
        <f>(SUMIFS('city centre offline'!$L$2:$L$2047,'overall city offline'!$A$2:$A$2047,$A6,'city centre offline'!$B$2:$B$2047,N$3)*SUMIFS('city centre offline'!$C$2:$C$2047,'city centre offline'!$A$2:$A$2047,$A6,'city centre offline'!$B$2:$B$2047,N$3))/(SUMIFS('city centre offline'!$L$2:$L$2047,'city centre offline'!$A$2:$A$2047,$A6,'city centre offline'!$B$2:$B$2047,N$2))</f>
        <v>1.0377760373735261</v>
      </c>
      <c r="O6" s="37">
        <f>(SUMIFS('city centre offline'!$L$2:$L$2047,'overall city offline'!$A$2:$A$2047,$A6,'city centre offline'!$B$2:$B$2047,O$3)*SUMIFS('city centre offline'!$C$2:$C$2047,'city centre offline'!$A$2:$A$2047,$A6,'city centre offline'!$B$2:$B$2047,O$3))/(SUMIFS('city centre offline'!$L$2:$L$2047,'city centre offline'!$A$2:$A$2047,$A6,'city centre offline'!$B$2:$B$2047,O$2))</f>
        <v>0.96928803988200885</v>
      </c>
      <c r="P6" s="37">
        <f>(SUMIFS('city centre offline'!$L$2:$L$2047,'overall city offline'!$A$2:$A$2047,$A6,'city centre offline'!$B$2:$B$2047,P$3)*SUMIFS('city centre offline'!$C$2:$C$2047,'city centre offline'!$A$2:$A$2047,$A6,'city centre offline'!$B$2:$B$2047,P$3))/(SUMIFS('city centre offline'!$L$2:$L$2047,'city centre offline'!$A$2:$A$2047,$A6,'city centre offline'!$B$2:$B$2047,P$2))</f>
        <v>1.0813862319381324</v>
      </c>
      <c r="Q6" s="37">
        <f>(SUMIFS('city centre offline'!$L$2:$L$2047,'overall city offline'!$A$2:$A$2047,$A6,'city centre offline'!$B$2:$B$2047,Q$3)*SUMIFS('city centre offline'!$C$2:$C$2047,'city centre offline'!$A$2:$A$2047,$A6,'city centre offline'!$B$2:$B$2047,Q$3))/(SUMIFS('city centre offline'!$L$2:$L$2047,'city centre offline'!$A$2:$A$2047,$A6,'city centre offline'!$B$2:$B$2047,Q$2))</f>
        <v>1.2162649839662953</v>
      </c>
      <c r="R6" s="37">
        <f>(SUMIFS('city centre offline'!$L$2:$L$2047,'overall city offline'!$A$2:$A$2047,$A6,'city centre offline'!$B$2:$B$2047,R$3)*SUMIFS('city centre offline'!$C$2:$C$2047,'city centre offline'!$A$2:$A$2047,$A6,'city centre offline'!$B$2:$B$2047,R$3))/(SUMIFS('city centre offline'!$L$2:$L$2047,'city centre offline'!$A$2:$A$2047,$A6,'city centre offline'!$B$2:$B$2047,R$2))</f>
        <v>1.5307796910842617</v>
      </c>
      <c r="S6" s="37">
        <f>(SUMIFS('city centre offline'!$L$2:$L$2047,'overall city offline'!$A$2:$A$2047,$A6,'city centre offline'!$B$2:$B$2047,S$3)*SUMIFS('city centre offline'!$C$2:$C$2047,'city centre offline'!$A$2:$A$2047,$A6,'city centre offline'!$B$2:$B$2047,S$3))/(SUMIFS('city centre offline'!$L$2:$L$2047,'city centre offline'!$A$2:$A$2047,$A6,'city centre offline'!$B$2:$B$2047,S$2))</f>
        <v>1.4604808897108914</v>
      </c>
      <c r="T6" s="37">
        <f>(SUMIFS('city centre offline'!$L$2:$L$2047,'overall city offline'!$A$2:$A$2047,$A6,'city centre offline'!$B$2:$B$2047,T$3)*SUMIFS('city centre offline'!$C$2:$C$2047,'city centre offline'!$A$2:$A$2047,$A6,'city centre offline'!$B$2:$B$2047,T$3))/(SUMIFS('city centre offline'!$L$2:$L$2047,'city centre offline'!$A$2:$A$2047,$A6,'city centre offline'!$B$2:$B$2047,T$2))</f>
        <v>1.540263640649852</v>
      </c>
      <c r="U6" s="37">
        <f>(SUMIFS('city centre offline'!$L$2:$L$2047,'overall city offline'!$A$2:$A$2047,$A6,'city centre offline'!$B$2:$B$2047,U$3)*SUMIFS('city centre offline'!$C$2:$C$2047,'city centre offline'!$A$2:$A$2047,$A6,'city centre offline'!$B$2:$B$2047,U$3))/(SUMIFS('city centre offline'!$L$2:$L$2047,'city centre offline'!$A$2:$A$2047,$A6,'city centre offline'!$B$2:$B$2047,U$2))</f>
        <v>1.3980797704656001</v>
      </c>
      <c r="V6" s="37">
        <f>(SUMIFS('city centre offline'!$L$2:$L$2047,'overall city offline'!$A$2:$A$2047,$A6,'city centre offline'!$B$2:$B$2047,V$3)*SUMIFS('city centre offline'!$C$2:$C$2047,'city centre offline'!$A$2:$A$2047,$A6,'city centre offline'!$B$2:$B$2047,V$3))/(SUMIFS('city centre offline'!$L$2:$L$2047,'city centre offline'!$A$2:$A$2047,$A6,'city centre offline'!$B$2:$B$2047,V$2))</f>
        <v>1.4314967321374208</v>
      </c>
    </row>
    <row r="7" spans="1:64" x14ac:dyDescent="0.25">
      <c r="A7" s="5" t="s">
        <v>10</v>
      </c>
      <c r="B7" s="37">
        <f>(SUMIFS('city centre offline'!$L$2:$L$2047,'overall city offline'!$A$2:$A$2047,$A7,'city centre offline'!$B$2:$B$2047,B$3)*SUMIFS('city centre offline'!$C$2:$C$2047,'city centre offline'!$A$2:$A$2047,$A7,'city centre offline'!$B$2:$B$2047,B$3))/(SUMIFS('city centre offline'!$L$2:$L$2047,'city centre offline'!$A$2:$A$2047,$A7,'city centre offline'!$B$2:$B$2047,B$2))</f>
        <v>0.93399758368383812</v>
      </c>
      <c r="C7" s="37">
        <f>(SUMIFS('city centre offline'!$L$2:$L$2047,'overall city offline'!$A$2:$A$2047,$A7,'city centre offline'!$B$2:$B$2047,C$3)*SUMIFS('city centre offline'!$C$2:$C$2047,'city centre offline'!$A$2:$A$2047,$A7,'city centre offline'!$B$2:$B$2047,C$3))/(SUMIFS('city centre offline'!$L$2:$L$2047,'city centre offline'!$A$2:$A$2047,$A7,'city centre offline'!$B$2:$B$2047,C$2))</f>
        <v>0.9181497529213587</v>
      </c>
      <c r="D7" s="37">
        <f>(SUMIFS('city centre offline'!$L$2:$L$2047,'overall city offline'!$A$2:$A$2047,$A7,'city centre offline'!$B$2:$B$2047,D$3)*SUMIFS('city centre offline'!$C$2:$C$2047,'city centre offline'!$A$2:$A$2047,$A7,'city centre offline'!$B$2:$B$2047,D$3))/(SUMIFS('city centre offline'!$L$2:$L$2047,'city centre offline'!$A$2:$A$2047,$A7,'city centre offline'!$B$2:$B$2047,D$2))</f>
        <v>1.1085374469032996</v>
      </c>
      <c r="E7" s="37">
        <f>(SUMIFS('city centre offline'!$L$2:$L$2047,'overall city offline'!$A$2:$A$2047,$A7,'city centre offline'!$B$2:$B$2047,E$3)*SUMIFS('city centre offline'!$C$2:$C$2047,'city centre offline'!$A$2:$A$2047,$A7,'city centre offline'!$B$2:$B$2047,E$3))/(SUMIFS('city centre offline'!$L$2:$L$2047,'city centre offline'!$A$2:$A$2047,$A7,'city centre offline'!$B$2:$B$2047,E$2))</f>
        <v>0.93053498191799988</v>
      </c>
      <c r="F7" s="37">
        <f>(SUMIFS('city centre offline'!$L$2:$L$2047,'overall city offline'!$A$2:$A$2047,$A7,'city centre offline'!$B$2:$B$2047,F$3)*SUMIFS('city centre offline'!$C$2:$C$2047,'city centre offline'!$A$2:$A$2047,$A7,'city centre offline'!$B$2:$B$2047,F$3))/(SUMIFS('city centre offline'!$L$2:$L$2047,'city centre offline'!$A$2:$A$2047,$A7,'city centre offline'!$B$2:$B$2047,F$2))</f>
        <v>1.1247512535408826</v>
      </c>
      <c r="G7" s="37">
        <f>(SUMIFS('city centre offline'!$L$2:$L$2047,'overall city offline'!$A$2:$A$2047,$A7,'city centre offline'!$B$2:$B$2047,G$3)*SUMIFS('city centre offline'!$C$2:$C$2047,'city centre offline'!$A$2:$A$2047,$A7,'city centre offline'!$B$2:$B$2047,G$3))/(SUMIFS('city centre offline'!$L$2:$L$2047,'city centre offline'!$A$2:$A$2047,$A7,'city centre offline'!$B$2:$B$2047,G$2))</f>
        <v>1.0994753395274384</v>
      </c>
      <c r="H7" s="37">
        <f>(SUMIFS('city centre offline'!$L$2:$L$2047,'overall city offline'!$A$2:$A$2047,$A7,'city centre offline'!$B$2:$B$2047,H$3)*SUMIFS('city centre offline'!$C$2:$C$2047,'city centre offline'!$A$2:$A$2047,$A7,'city centre offline'!$B$2:$B$2047,H$3))/(SUMIFS('city centre offline'!$L$2:$L$2047,'city centre offline'!$A$2:$A$2047,$A7,'city centre offline'!$B$2:$B$2047,H$2))</f>
        <v>1.1172421830626569</v>
      </c>
      <c r="I7" s="37">
        <f>(SUMIFS('city centre offline'!$L$2:$L$2047,'overall city offline'!$A$2:$A$2047,$A7,'city centre offline'!$B$2:$B$2047,I$3)*SUMIFS('city centre offline'!$C$2:$C$2047,'city centre offline'!$A$2:$A$2047,$A7,'city centre offline'!$B$2:$B$2047,I$3))/(SUMIFS('city centre offline'!$L$2:$L$2047,'city centre offline'!$A$2:$A$2047,$A7,'city centre offline'!$B$2:$B$2047,I$2))</f>
        <v>1.1108313964017689</v>
      </c>
      <c r="J7" s="37">
        <f>(SUMIFS('city centre offline'!$L$2:$L$2047,'overall city offline'!$A$2:$A$2047,$A7,'city centre offline'!$B$2:$B$2047,J$3)*SUMIFS('city centre offline'!$C$2:$C$2047,'city centre offline'!$A$2:$A$2047,$A7,'city centre offline'!$B$2:$B$2047,J$3))/(SUMIFS('city centre offline'!$L$2:$L$2047,'city centre offline'!$A$2:$A$2047,$A7,'city centre offline'!$B$2:$B$2047,J$2))</f>
        <v>1.0738196204329262</v>
      </c>
      <c r="K7" s="37">
        <f>(SUMIFS('city centre offline'!$L$2:$L$2047,'overall city offline'!$A$2:$A$2047,$A7,'city centre offline'!$B$2:$B$2047,K$3)*SUMIFS('city centre offline'!$C$2:$C$2047,'city centre offline'!$A$2:$A$2047,$A7,'city centre offline'!$B$2:$B$2047,K$3))/(SUMIFS('city centre offline'!$L$2:$L$2047,'city centre offline'!$A$2:$A$2047,$A7,'city centre offline'!$B$2:$B$2047,K$2))</f>
        <v>1.1406677815011019</v>
      </c>
      <c r="L7" s="37">
        <f>(SUMIFS('city centre offline'!$L$2:$L$2047,'overall city offline'!$A$2:$A$2047,$A7,'city centre offline'!$B$2:$B$2047,L$3)*SUMIFS('city centre offline'!$C$2:$C$2047,'city centre offline'!$A$2:$A$2047,$A7,'city centre offline'!$B$2:$B$2047,L$3))/(SUMIFS('city centre offline'!$L$2:$L$2047,'city centre offline'!$A$2:$A$2047,$A7,'city centre offline'!$B$2:$B$2047,L$2))</f>
        <v>1.2434590054033818</v>
      </c>
      <c r="M7" s="37">
        <f>(SUMIFS('city centre offline'!$L$2:$L$2047,'overall city offline'!$A$2:$A$2047,$A7,'city centre offline'!$B$2:$B$2047,M$3)*SUMIFS('city centre offline'!$C$2:$C$2047,'city centre offline'!$A$2:$A$2047,$A7,'city centre offline'!$B$2:$B$2047,M$3))/(SUMIFS('city centre offline'!$L$2:$L$2047,'city centre offline'!$A$2:$A$2047,$A7,'city centre offline'!$B$2:$B$2047,M$2))</f>
        <v>1.4095178498858891</v>
      </c>
      <c r="N7" s="37">
        <f>(SUMIFS('city centre offline'!$L$2:$L$2047,'overall city offline'!$A$2:$A$2047,$A7,'city centre offline'!$B$2:$B$2047,N$3)*SUMIFS('city centre offline'!$C$2:$C$2047,'city centre offline'!$A$2:$A$2047,$A7,'city centre offline'!$B$2:$B$2047,N$3))/(SUMIFS('city centre offline'!$L$2:$L$2047,'city centre offline'!$A$2:$A$2047,$A7,'city centre offline'!$B$2:$B$2047,N$2))</f>
        <v>0.9856728309906696</v>
      </c>
      <c r="O7" s="37">
        <f>(SUMIFS('city centre offline'!$L$2:$L$2047,'overall city offline'!$A$2:$A$2047,$A7,'city centre offline'!$B$2:$B$2047,O$3)*SUMIFS('city centre offline'!$C$2:$C$2047,'city centre offline'!$A$2:$A$2047,$A7,'city centre offline'!$B$2:$B$2047,O$3))/(SUMIFS('city centre offline'!$L$2:$L$2047,'city centre offline'!$A$2:$A$2047,$A7,'city centre offline'!$B$2:$B$2047,O$2))</f>
        <v>0.9414848577558107</v>
      </c>
      <c r="P7" s="37">
        <f>(SUMIFS('city centre offline'!$L$2:$L$2047,'overall city offline'!$A$2:$A$2047,$A7,'city centre offline'!$B$2:$B$2047,P$3)*SUMIFS('city centre offline'!$C$2:$C$2047,'city centre offline'!$A$2:$A$2047,$A7,'city centre offline'!$B$2:$B$2047,P$3))/(SUMIFS('city centre offline'!$L$2:$L$2047,'city centre offline'!$A$2:$A$2047,$A7,'city centre offline'!$B$2:$B$2047,P$2))</f>
        <v>1.2039687864064714</v>
      </c>
      <c r="Q7" s="37">
        <f>(SUMIFS('city centre offline'!$L$2:$L$2047,'overall city offline'!$A$2:$A$2047,$A7,'city centre offline'!$B$2:$B$2047,Q$3)*SUMIFS('city centre offline'!$C$2:$C$2047,'city centre offline'!$A$2:$A$2047,$A7,'city centre offline'!$B$2:$B$2047,Q$3))/(SUMIFS('city centre offline'!$L$2:$L$2047,'city centre offline'!$A$2:$A$2047,$A7,'city centre offline'!$B$2:$B$2047,Q$2))</f>
        <v>1.0395818612767265</v>
      </c>
      <c r="R7" s="37">
        <f>(SUMIFS('city centre offline'!$L$2:$L$2047,'overall city offline'!$A$2:$A$2047,$A7,'city centre offline'!$B$2:$B$2047,R$3)*SUMIFS('city centre offline'!$C$2:$C$2047,'city centre offline'!$A$2:$A$2047,$A7,'city centre offline'!$B$2:$B$2047,R$3))/(SUMIFS('city centre offline'!$L$2:$L$2047,'city centre offline'!$A$2:$A$2047,$A7,'city centre offline'!$B$2:$B$2047,R$2))</f>
        <v>1.1591237260011611</v>
      </c>
      <c r="S7" s="37">
        <f>(SUMIFS('city centre offline'!$L$2:$L$2047,'overall city offline'!$A$2:$A$2047,$A7,'city centre offline'!$B$2:$B$2047,S$3)*SUMIFS('city centre offline'!$C$2:$C$2047,'city centre offline'!$A$2:$A$2047,$A7,'city centre offline'!$B$2:$B$2047,S$3))/(SUMIFS('city centre offline'!$L$2:$L$2047,'city centre offline'!$A$2:$A$2047,$A7,'city centre offline'!$B$2:$B$2047,S$2))</f>
        <v>1.1679593419293606</v>
      </c>
      <c r="T7" s="37">
        <f>(SUMIFS('city centre offline'!$L$2:$L$2047,'overall city offline'!$A$2:$A$2047,$A7,'city centre offline'!$B$2:$B$2047,T$3)*SUMIFS('city centre offline'!$C$2:$C$2047,'city centre offline'!$A$2:$A$2047,$A7,'city centre offline'!$B$2:$B$2047,T$3))/(SUMIFS('city centre offline'!$L$2:$L$2047,'city centre offline'!$A$2:$A$2047,$A7,'city centre offline'!$B$2:$B$2047,T$2))</f>
        <v>1.1360604102716081</v>
      </c>
      <c r="U7" s="37">
        <f>(SUMIFS('city centre offline'!$L$2:$L$2047,'overall city offline'!$A$2:$A$2047,$A7,'city centre offline'!$B$2:$B$2047,U$3)*SUMIFS('city centre offline'!$C$2:$C$2047,'city centre offline'!$A$2:$A$2047,$A7,'city centre offline'!$B$2:$B$2047,U$3))/(SUMIFS('city centre offline'!$L$2:$L$2047,'city centre offline'!$A$2:$A$2047,$A7,'city centre offline'!$B$2:$B$2047,U$2))</f>
        <v>1.0889034097762869</v>
      </c>
      <c r="V7" s="37">
        <f>(SUMIFS('city centre offline'!$L$2:$L$2047,'overall city offline'!$A$2:$A$2047,$A7,'city centre offline'!$B$2:$B$2047,V$3)*SUMIFS('city centre offline'!$C$2:$C$2047,'city centre offline'!$A$2:$A$2047,$A7,'city centre offline'!$B$2:$B$2047,V$3))/(SUMIFS('city centre offline'!$L$2:$L$2047,'city centre offline'!$A$2:$A$2047,$A7,'city centre offline'!$B$2:$B$2047,V$2))</f>
        <v>1.0324299551877825</v>
      </c>
    </row>
    <row r="8" spans="1:64" x14ac:dyDescent="0.25">
      <c r="A8" s="5" t="s">
        <v>11</v>
      </c>
      <c r="B8" s="37">
        <f>(SUMIFS('city centre offline'!$L$2:$L$2047,'overall city offline'!$A$2:$A$2047,$A8,'city centre offline'!$B$2:$B$2047,B$3)*SUMIFS('city centre offline'!$C$2:$C$2047,'city centre offline'!$A$2:$A$2047,$A8,'city centre offline'!$B$2:$B$2047,B$3))/(SUMIFS('city centre offline'!$L$2:$L$2047,'city centre offline'!$A$2:$A$2047,$A8,'city centre offline'!$B$2:$B$2047,B$2))</f>
        <v>0.82610215216396721</v>
      </c>
      <c r="C8" s="37">
        <f>(SUMIFS('city centre offline'!$L$2:$L$2047,'overall city offline'!$A$2:$A$2047,$A8,'city centre offline'!$B$2:$B$2047,C$3)*SUMIFS('city centre offline'!$C$2:$C$2047,'city centre offline'!$A$2:$A$2047,$A8,'city centre offline'!$B$2:$B$2047,C$3))/(SUMIFS('city centre offline'!$L$2:$L$2047,'city centre offline'!$A$2:$A$2047,$A8,'city centre offline'!$B$2:$B$2047,C$2))</f>
        <v>0.88057347052094825</v>
      </c>
      <c r="D8" s="37">
        <f>(SUMIFS('city centre offline'!$L$2:$L$2047,'overall city offline'!$A$2:$A$2047,$A8,'city centre offline'!$B$2:$B$2047,D$3)*SUMIFS('city centre offline'!$C$2:$C$2047,'city centre offline'!$A$2:$A$2047,$A8,'city centre offline'!$B$2:$B$2047,D$3))/(SUMIFS('city centre offline'!$L$2:$L$2047,'city centre offline'!$A$2:$A$2047,$A8,'city centre offline'!$B$2:$B$2047,D$2))</f>
        <v>1.0678313022764903</v>
      </c>
      <c r="E8" s="37">
        <f>(SUMIFS('city centre offline'!$L$2:$L$2047,'overall city offline'!$A$2:$A$2047,$A8,'city centre offline'!$B$2:$B$2047,E$3)*SUMIFS('city centre offline'!$C$2:$C$2047,'city centre offline'!$A$2:$A$2047,$A8,'city centre offline'!$B$2:$B$2047,E$3))/(SUMIFS('city centre offline'!$L$2:$L$2047,'city centre offline'!$A$2:$A$2047,$A8,'city centre offline'!$B$2:$B$2047,E$2))</f>
        <v>0.93468158414433167</v>
      </c>
      <c r="F8" s="37">
        <f>(SUMIFS('city centre offline'!$L$2:$L$2047,'overall city offline'!$A$2:$A$2047,$A8,'city centre offline'!$B$2:$B$2047,F$3)*SUMIFS('city centre offline'!$C$2:$C$2047,'city centre offline'!$A$2:$A$2047,$A8,'city centre offline'!$B$2:$B$2047,F$3))/(SUMIFS('city centre offline'!$L$2:$L$2047,'city centre offline'!$A$2:$A$2047,$A8,'city centre offline'!$B$2:$B$2047,F$2))</f>
        <v>1.019390892636729</v>
      </c>
      <c r="G8" s="37">
        <f>(SUMIFS('city centre offline'!$L$2:$L$2047,'overall city offline'!$A$2:$A$2047,$A8,'city centre offline'!$B$2:$B$2047,G$3)*SUMIFS('city centre offline'!$C$2:$C$2047,'city centre offline'!$A$2:$A$2047,$A8,'city centre offline'!$B$2:$B$2047,G$3))/(SUMIFS('city centre offline'!$L$2:$L$2047,'city centre offline'!$A$2:$A$2047,$A8,'city centre offline'!$B$2:$B$2047,G$2))</f>
        <v>1.0518888789616145</v>
      </c>
      <c r="H8" s="37">
        <f>(SUMIFS('city centre offline'!$L$2:$L$2047,'overall city offline'!$A$2:$A$2047,$A8,'city centre offline'!$B$2:$B$2047,H$3)*SUMIFS('city centre offline'!$C$2:$C$2047,'city centre offline'!$A$2:$A$2047,$A8,'city centre offline'!$B$2:$B$2047,H$3))/(SUMIFS('city centre offline'!$L$2:$L$2047,'city centre offline'!$A$2:$A$2047,$A8,'city centre offline'!$B$2:$B$2047,H$2))</f>
        <v>1.0555668223530594</v>
      </c>
      <c r="I8" s="37">
        <f>(SUMIFS('city centre offline'!$L$2:$L$2047,'overall city offline'!$A$2:$A$2047,$A8,'city centre offline'!$B$2:$B$2047,I$3)*SUMIFS('city centre offline'!$C$2:$C$2047,'city centre offline'!$A$2:$A$2047,$A8,'city centre offline'!$B$2:$B$2047,I$3))/(SUMIFS('city centre offline'!$L$2:$L$2047,'city centre offline'!$A$2:$A$2047,$A8,'city centre offline'!$B$2:$B$2047,I$2))</f>
        <v>1.0492656800541289</v>
      </c>
      <c r="J8" s="37">
        <f>(SUMIFS('city centre offline'!$L$2:$L$2047,'overall city offline'!$A$2:$A$2047,$A8,'city centre offline'!$B$2:$B$2047,J$3)*SUMIFS('city centre offline'!$C$2:$C$2047,'city centre offline'!$A$2:$A$2047,$A8,'city centre offline'!$B$2:$B$2047,J$3))/(SUMIFS('city centre offline'!$L$2:$L$2047,'city centre offline'!$A$2:$A$2047,$A8,'city centre offline'!$B$2:$B$2047,J$2))</f>
        <v>1.0400377079270884</v>
      </c>
      <c r="K8" s="37">
        <f>(SUMIFS('city centre offline'!$L$2:$L$2047,'overall city offline'!$A$2:$A$2047,$A8,'city centre offline'!$B$2:$B$2047,K$3)*SUMIFS('city centre offline'!$C$2:$C$2047,'city centre offline'!$A$2:$A$2047,$A8,'city centre offline'!$B$2:$B$2047,K$3))/(SUMIFS('city centre offline'!$L$2:$L$2047,'city centre offline'!$A$2:$A$2047,$A8,'city centre offline'!$B$2:$B$2047,K$2))</f>
        <v>1.0991397805622833</v>
      </c>
      <c r="L8" s="37">
        <f>(SUMIFS('city centre offline'!$L$2:$L$2047,'overall city offline'!$A$2:$A$2047,$A8,'city centre offline'!$B$2:$B$2047,L$3)*SUMIFS('city centre offline'!$C$2:$C$2047,'city centre offline'!$A$2:$A$2047,$A8,'city centre offline'!$B$2:$B$2047,L$3))/(SUMIFS('city centre offline'!$L$2:$L$2047,'city centre offline'!$A$2:$A$2047,$A8,'city centre offline'!$B$2:$B$2047,L$2))</f>
        <v>1.0845621912030194</v>
      </c>
      <c r="M8" s="37">
        <f>(SUMIFS('city centre offline'!$L$2:$L$2047,'overall city offline'!$A$2:$A$2047,$A8,'city centre offline'!$B$2:$B$2047,M$3)*SUMIFS('city centre offline'!$C$2:$C$2047,'city centre offline'!$A$2:$A$2047,$A8,'city centre offline'!$B$2:$B$2047,M$3))/(SUMIFS('city centre offline'!$L$2:$L$2047,'city centre offline'!$A$2:$A$2047,$A8,'city centre offline'!$B$2:$B$2047,M$2))</f>
        <v>1.5321496380672326</v>
      </c>
      <c r="N8" s="37">
        <f>(SUMIFS('city centre offline'!$L$2:$L$2047,'overall city offline'!$A$2:$A$2047,$A8,'city centre offline'!$B$2:$B$2047,N$3)*SUMIFS('city centre offline'!$C$2:$C$2047,'city centre offline'!$A$2:$A$2047,$A8,'city centre offline'!$B$2:$B$2047,N$3))/(SUMIFS('city centre offline'!$L$2:$L$2047,'city centre offline'!$A$2:$A$2047,$A8,'city centre offline'!$B$2:$B$2047,N$2))</f>
        <v>0.78971485729485258</v>
      </c>
      <c r="O8" s="37">
        <f>(SUMIFS('city centre offline'!$L$2:$L$2047,'overall city offline'!$A$2:$A$2047,$A8,'city centre offline'!$B$2:$B$2047,O$3)*SUMIFS('city centre offline'!$C$2:$C$2047,'city centre offline'!$A$2:$A$2047,$A8,'city centre offline'!$B$2:$B$2047,O$3))/(SUMIFS('city centre offline'!$L$2:$L$2047,'city centre offline'!$A$2:$A$2047,$A8,'city centre offline'!$B$2:$B$2047,O$2))</f>
        <v>0.82834246654827715</v>
      </c>
      <c r="P8" s="37">
        <f>(SUMIFS('city centre offline'!$L$2:$L$2047,'overall city offline'!$A$2:$A$2047,$A8,'city centre offline'!$B$2:$B$2047,P$3)*SUMIFS('city centre offline'!$C$2:$C$2047,'city centre offline'!$A$2:$A$2047,$A8,'city centre offline'!$B$2:$B$2047,P$3))/(SUMIFS('city centre offline'!$L$2:$L$2047,'city centre offline'!$A$2:$A$2047,$A8,'city centre offline'!$B$2:$B$2047,P$2))</f>
        <v>0.98330553510803254</v>
      </c>
      <c r="Q8" s="37">
        <f>(SUMIFS('city centre offline'!$L$2:$L$2047,'overall city offline'!$A$2:$A$2047,$A8,'city centre offline'!$B$2:$B$2047,Q$3)*SUMIFS('city centre offline'!$C$2:$C$2047,'city centre offline'!$A$2:$A$2047,$A8,'city centre offline'!$B$2:$B$2047,Q$3))/(SUMIFS('city centre offline'!$L$2:$L$2047,'city centre offline'!$A$2:$A$2047,$A8,'city centre offline'!$B$2:$B$2047,Q$2))</f>
        <v>0.95540965150126511</v>
      </c>
      <c r="R8" s="37">
        <f>(SUMIFS('city centre offline'!$L$2:$L$2047,'overall city offline'!$A$2:$A$2047,$A8,'city centre offline'!$B$2:$B$2047,R$3)*SUMIFS('city centre offline'!$C$2:$C$2047,'city centre offline'!$A$2:$A$2047,$A8,'city centre offline'!$B$2:$B$2047,R$3))/(SUMIFS('city centre offline'!$L$2:$L$2047,'city centre offline'!$A$2:$A$2047,$A8,'city centre offline'!$B$2:$B$2047,R$2))</f>
        <v>1.0535552795281664</v>
      </c>
      <c r="S8" s="37">
        <f>(SUMIFS('city centre offline'!$L$2:$L$2047,'overall city offline'!$A$2:$A$2047,$A8,'city centre offline'!$B$2:$B$2047,S$3)*SUMIFS('city centre offline'!$C$2:$C$2047,'city centre offline'!$A$2:$A$2047,$A8,'city centre offline'!$B$2:$B$2047,S$3))/(SUMIFS('city centre offline'!$L$2:$L$2047,'city centre offline'!$A$2:$A$2047,$A8,'city centre offline'!$B$2:$B$2047,S$2))</f>
        <v>1.025643520395173</v>
      </c>
      <c r="T8" s="37">
        <f>(SUMIFS('city centre offline'!$L$2:$L$2047,'overall city offline'!$A$2:$A$2047,$A8,'city centre offline'!$B$2:$B$2047,T$3)*SUMIFS('city centre offline'!$C$2:$C$2047,'city centre offline'!$A$2:$A$2047,$A8,'city centre offline'!$B$2:$B$2047,T$3))/(SUMIFS('city centre offline'!$L$2:$L$2047,'city centre offline'!$A$2:$A$2047,$A8,'city centre offline'!$B$2:$B$2047,T$2))</f>
        <v>1.1050560332427768</v>
      </c>
      <c r="U8" s="37">
        <f>(SUMIFS('city centre offline'!$L$2:$L$2047,'overall city offline'!$A$2:$A$2047,$A8,'city centre offline'!$B$2:$B$2047,U$3)*SUMIFS('city centre offline'!$C$2:$C$2047,'city centre offline'!$A$2:$A$2047,$A8,'city centre offline'!$B$2:$B$2047,U$3))/(SUMIFS('city centre offline'!$L$2:$L$2047,'city centre offline'!$A$2:$A$2047,$A8,'city centre offline'!$B$2:$B$2047,U$2))</f>
        <v>1.0303583399465526</v>
      </c>
      <c r="V8" s="37">
        <f>(SUMIFS('city centre offline'!$L$2:$L$2047,'overall city offline'!$A$2:$A$2047,$A8,'city centre offline'!$B$2:$B$2047,V$3)*SUMIFS('city centre offline'!$C$2:$C$2047,'city centre offline'!$A$2:$A$2047,$A8,'city centre offline'!$B$2:$B$2047,V$3))/(SUMIFS('city centre offline'!$L$2:$L$2047,'city centre offline'!$A$2:$A$2047,$A8,'city centre offline'!$B$2:$B$2047,V$2))</f>
        <v>0.99029056602878551</v>
      </c>
    </row>
    <row r="9" spans="1:64" x14ac:dyDescent="0.25">
      <c r="A9" s="5" t="s">
        <v>12</v>
      </c>
      <c r="B9" s="37">
        <f>(SUMIFS('city centre offline'!$L$2:$L$2047,'overall city offline'!$A$2:$A$2047,$A9,'city centre offline'!$B$2:$B$2047,B$3)*SUMIFS('city centre offline'!$C$2:$C$2047,'city centre offline'!$A$2:$A$2047,$A9,'city centre offline'!$B$2:$B$2047,B$3))/(SUMIFS('city centre offline'!$L$2:$L$2047,'city centre offline'!$A$2:$A$2047,$A9,'city centre offline'!$B$2:$B$2047,B$2))</f>
        <v>0.82339993701280889</v>
      </c>
      <c r="C9" s="37">
        <f>(SUMIFS('city centre offline'!$L$2:$L$2047,'overall city offline'!$A$2:$A$2047,$A9,'city centre offline'!$B$2:$B$2047,C$3)*SUMIFS('city centre offline'!$C$2:$C$2047,'city centre offline'!$A$2:$A$2047,$A9,'city centre offline'!$B$2:$B$2047,C$3))/(SUMIFS('city centre offline'!$L$2:$L$2047,'city centre offline'!$A$2:$A$2047,$A9,'city centre offline'!$B$2:$B$2047,C$2))</f>
        <v>0.8410594050312642</v>
      </c>
      <c r="D9" s="37">
        <f>(SUMIFS('city centre offline'!$L$2:$L$2047,'overall city offline'!$A$2:$A$2047,$A9,'city centre offline'!$B$2:$B$2047,D$3)*SUMIFS('city centre offline'!$C$2:$C$2047,'city centre offline'!$A$2:$A$2047,$A9,'city centre offline'!$B$2:$B$2047,D$3))/(SUMIFS('city centre offline'!$L$2:$L$2047,'city centre offline'!$A$2:$A$2047,$A9,'city centre offline'!$B$2:$B$2047,D$2))</f>
        <v>0.81938072559034814</v>
      </c>
      <c r="E9" s="37">
        <f>(SUMIFS('city centre offline'!$L$2:$L$2047,'overall city offline'!$A$2:$A$2047,$A9,'city centre offline'!$B$2:$B$2047,E$3)*SUMIFS('city centre offline'!$C$2:$C$2047,'city centre offline'!$A$2:$A$2047,$A9,'city centre offline'!$B$2:$B$2047,E$3))/(SUMIFS('city centre offline'!$L$2:$L$2047,'city centre offline'!$A$2:$A$2047,$A9,'city centre offline'!$B$2:$B$2047,E$2))</f>
        <v>0.43361042432381525</v>
      </c>
      <c r="F9" s="37">
        <f>(SUMIFS('city centre offline'!$L$2:$L$2047,'overall city offline'!$A$2:$A$2047,$A9,'city centre offline'!$B$2:$B$2047,F$3)*SUMIFS('city centre offline'!$C$2:$C$2047,'city centre offline'!$A$2:$A$2047,$A9,'city centre offline'!$B$2:$B$2047,F$3))/(SUMIFS('city centre offline'!$L$2:$L$2047,'city centre offline'!$A$2:$A$2047,$A9,'city centre offline'!$B$2:$B$2047,F$2))</f>
        <v>0.46031574023470451</v>
      </c>
      <c r="G9" s="37">
        <f>(SUMIFS('city centre offline'!$L$2:$L$2047,'overall city offline'!$A$2:$A$2047,$A9,'city centre offline'!$B$2:$B$2047,G$3)*SUMIFS('city centre offline'!$C$2:$C$2047,'city centre offline'!$A$2:$A$2047,$A9,'city centre offline'!$B$2:$B$2047,G$3))/(SUMIFS('city centre offline'!$L$2:$L$2047,'city centre offline'!$A$2:$A$2047,$A9,'city centre offline'!$B$2:$B$2047,G$2))</f>
        <v>0.49515719097377542</v>
      </c>
      <c r="H9" s="37">
        <f>(SUMIFS('city centre offline'!$L$2:$L$2047,'overall city offline'!$A$2:$A$2047,$A9,'city centre offline'!$B$2:$B$2047,H$3)*SUMIFS('city centre offline'!$C$2:$C$2047,'city centre offline'!$A$2:$A$2047,$A9,'city centre offline'!$B$2:$B$2047,H$3))/(SUMIFS('city centre offline'!$L$2:$L$2047,'city centre offline'!$A$2:$A$2047,$A9,'city centre offline'!$B$2:$B$2047,H$2))</f>
        <v>0.55044949202988136</v>
      </c>
      <c r="I9" s="37">
        <f>(SUMIFS('city centre offline'!$L$2:$L$2047,'overall city offline'!$A$2:$A$2047,$A9,'city centre offline'!$B$2:$B$2047,I$3)*SUMIFS('city centre offline'!$C$2:$C$2047,'city centre offline'!$A$2:$A$2047,$A9,'city centre offline'!$B$2:$B$2047,I$3))/(SUMIFS('city centre offline'!$L$2:$L$2047,'city centre offline'!$A$2:$A$2047,$A9,'city centre offline'!$B$2:$B$2047,I$2))</f>
        <v>0.59820230635215432</v>
      </c>
      <c r="J9" s="37">
        <f>(SUMIFS('city centre offline'!$L$2:$L$2047,'overall city offline'!$A$2:$A$2047,$A9,'city centre offline'!$B$2:$B$2047,J$3)*SUMIFS('city centre offline'!$C$2:$C$2047,'city centre offline'!$A$2:$A$2047,$A9,'city centre offline'!$B$2:$B$2047,J$3))/(SUMIFS('city centre offline'!$L$2:$L$2047,'city centre offline'!$A$2:$A$2047,$A9,'city centre offline'!$B$2:$B$2047,J$2))</f>
        <v>0.62326464743284515</v>
      </c>
      <c r="K9" s="37">
        <f>(SUMIFS('city centre offline'!$L$2:$L$2047,'overall city offline'!$A$2:$A$2047,$A9,'city centre offline'!$B$2:$B$2047,K$3)*SUMIFS('city centre offline'!$C$2:$C$2047,'city centre offline'!$A$2:$A$2047,$A9,'city centre offline'!$B$2:$B$2047,K$3))/(SUMIFS('city centre offline'!$L$2:$L$2047,'city centre offline'!$A$2:$A$2047,$A9,'city centre offline'!$B$2:$B$2047,K$2))</f>
        <v>0.6924111935203493</v>
      </c>
      <c r="L9" s="37">
        <f>(SUMIFS('city centre offline'!$L$2:$L$2047,'overall city offline'!$A$2:$A$2047,$A9,'city centre offline'!$B$2:$B$2047,L$3)*SUMIFS('city centre offline'!$C$2:$C$2047,'city centre offline'!$A$2:$A$2047,$A9,'city centre offline'!$B$2:$B$2047,L$3))/(SUMIFS('city centre offline'!$L$2:$L$2047,'city centre offline'!$A$2:$A$2047,$A9,'city centre offline'!$B$2:$B$2047,L$2))</f>
        <v>0.63530390549254423</v>
      </c>
      <c r="M9" s="37">
        <f>(SUMIFS('city centre offline'!$L$2:$L$2047,'overall city offline'!$A$2:$A$2047,$A9,'city centre offline'!$B$2:$B$2047,M$3)*SUMIFS('city centre offline'!$C$2:$C$2047,'city centre offline'!$A$2:$A$2047,$A9,'city centre offline'!$B$2:$B$2047,M$3))/(SUMIFS('city centre offline'!$L$2:$L$2047,'city centre offline'!$A$2:$A$2047,$A9,'city centre offline'!$B$2:$B$2047,M$2))</f>
        <v>0.83423005602435507</v>
      </c>
      <c r="N9" s="37">
        <f>(SUMIFS('city centre offline'!$L$2:$L$2047,'overall city offline'!$A$2:$A$2047,$A9,'city centre offline'!$B$2:$B$2047,N$3)*SUMIFS('city centre offline'!$C$2:$C$2047,'city centre offline'!$A$2:$A$2047,$A9,'city centre offline'!$B$2:$B$2047,N$3))/(SUMIFS('city centre offline'!$L$2:$L$2047,'city centre offline'!$A$2:$A$2047,$A9,'city centre offline'!$B$2:$B$2047,N$2))</f>
        <v>0.3985824929927978</v>
      </c>
      <c r="O9" s="37">
        <f>(SUMIFS('city centre offline'!$L$2:$L$2047,'overall city offline'!$A$2:$A$2047,$A9,'city centre offline'!$B$2:$B$2047,O$3)*SUMIFS('city centre offline'!$C$2:$C$2047,'city centre offline'!$A$2:$A$2047,$A9,'city centre offline'!$B$2:$B$2047,O$3))/(SUMIFS('city centre offline'!$L$2:$L$2047,'city centre offline'!$A$2:$A$2047,$A9,'city centre offline'!$B$2:$B$2047,O$2))</f>
        <v>0.38231739373213014</v>
      </c>
      <c r="P9" s="37">
        <f>(SUMIFS('city centre offline'!$L$2:$L$2047,'overall city offline'!$A$2:$A$2047,$A9,'city centre offline'!$B$2:$B$2047,P$3)*SUMIFS('city centre offline'!$C$2:$C$2047,'city centre offline'!$A$2:$A$2047,$A9,'city centre offline'!$B$2:$B$2047,P$3))/(SUMIFS('city centre offline'!$L$2:$L$2047,'city centre offline'!$A$2:$A$2047,$A9,'city centre offline'!$B$2:$B$2047,P$2))</f>
        <v>0.54328366456078481</v>
      </c>
      <c r="Q9" s="37">
        <f>(SUMIFS('city centre offline'!$L$2:$L$2047,'overall city offline'!$A$2:$A$2047,$A9,'city centre offline'!$B$2:$B$2047,Q$3)*SUMIFS('city centre offline'!$C$2:$C$2047,'city centre offline'!$A$2:$A$2047,$A9,'city centre offline'!$B$2:$B$2047,Q$3))/(SUMIFS('city centre offline'!$L$2:$L$2047,'city centre offline'!$A$2:$A$2047,$A9,'city centre offline'!$B$2:$B$2047,Q$2))</f>
        <v>0.67208372876434752</v>
      </c>
      <c r="R9" s="37">
        <f>(SUMIFS('city centre offline'!$L$2:$L$2047,'overall city offline'!$A$2:$A$2047,$A9,'city centre offline'!$B$2:$B$2047,R$3)*SUMIFS('city centre offline'!$C$2:$C$2047,'city centre offline'!$A$2:$A$2047,$A9,'city centre offline'!$B$2:$B$2047,R$3))/(SUMIFS('city centre offline'!$L$2:$L$2047,'city centre offline'!$A$2:$A$2047,$A9,'city centre offline'!$B$2:$B$2047,R$2))</f>
        <v>0.78527430524175712</v>
      </c>
      <c r="S9" s="37">
        <f>(SUMIFS('city centre offline'!$L$2:$L$2047,'overall city offline'!$A$2:$A$2047,$A9,'city centre offline'!$B$2:$B$2047,S$3)*SUMIFS('city centre offline'!$C$2:$C$2047,'city centre offline'!$A$2:$A$2047,$A9,'city centre offline'!$B$2:$B$2047,S$3))/(SUMIFS('city centre offline'!$L$2:$L$2047,'city centre offline'!$A$2:$A$2047,$A9,'city centre offline'!$B$2:$B$2047,S$2))</f>
        <v>0.82316420422205605</v>
      </c>
      <c r="T9" s="37">
        <f>(SUMIFS('city centre offline'!$L$2:$L$2047,'overall city offline'!$A$2:$A$2047,$A9,'city centre offline'!$B$2:$B$2047,T$3)*SUMIFS('city centre offline'!$C$2:$C$2047,'city centre offline'!$A$2:$A$2047,$A9,'city centre offline'!$B$2:$B$2047,T$3))/(SUMIFS('city centre offline'!$L$2:$L$2047,'city centre offline'!$A$2:$A$2047,$A9,'city centre offline'!$B$2:$B$2047,T$2))</f>
        <v>0.83807954339499491</v>
      </c>
      <c r="U9" s="37">
        <f>(SUMIFS('city centre offline'!$L$2:$L$2047,'overall city offline'!$A$2:$A$2047,$A9,'city centre offline'!$B$2:$B$2047,U$3)*SUMIFS('city centre offline'!$C$2:$C$2047,'city centre offline'!$A$2:$A$2047,$A9,'city centre offline'!$B$2:$B$2047,U$3))/(SUMIFS('city centre offline'!$L$2:$L$2047,'city centre offline'!$A$2:$A$2047,$A9,'city centre offline'!$B$2:$B$2047,U$2))</f>
        <v>0.84221956034657985</v>
      </c>
      <c r="V9" s="37">
        <f>(SUMIFS('city centre offline'!$L$2:$L$2047,'overall city offline'!$A$2:$A$2047,$A9,'city centre offline'!$B$2:$B$2047,V$3)*SUMIFS('city centre offline'!$C$2:$C$2047,'city centre offline'!$A$2:$A$2047,$A9,'city centre offline'!$B$2:$B$2047,V$3))/(SUMIFS('city centre offline'!$L$2:$L$2047,'city centre offline'!$A$2:$A$2047,$A9,'city centre offline'!$B$2:$B$2047,V$2))</f>
        <v>0.89804870150416705</v>
      </c>
    </row>
    <row r="10" spans="1:64" x14ac:dyDescent="0.25">
      <c r="A10" s="5" t="s">
        <v>13</v>
      </c>
      <c r="B10" s="37">
        <f>(SUMIFS('city centre offline'!$L$2:$L$2047,'overall city offline'!$A$2:$A$2047,$A10,'city centre offline'!$B$2:$B$2047,B$3)*SUMIFS('city centre offline'!$C$2:$C$2047,'city centre offline'!$A$2:$A$2047,$A10,'city centre offline'!$B$2:$B$2047,B$3))/(SUMIFS('city centre offline'!$L$2:$L$2047,'city centre offline'!$A$2:$A$2047,$A10,'city centre offline'!$B$2:$B$2047,B$2))</f>
        <v>0.94587245744671222</v>
      </c>
      <c r="C10" s="37">
        <f>(SUMIFS('city centre offline'!$L$2:$L$2047,'overall city offline'!$A$2:$A$2047,$A10,'city centre offline'!$B$2:$B$2047,C$3)*SUMIFS('city centre offline'!$C$2:$C$2047,'city centre offline'!$A$2:$A$2047,$A10,'city centre offline'!$B$2:$B$2047,C$3))/(SUMIFS('city centre offline'!$L$2:$L$2047,'city centre offline'!$A$2:$A$2047,$A10,'city centre offline'!$B$2:$B$2047,C$2))</f>
        <v>0.96212938056476438</v>
      </c>
      <c r="D10" s="37">
        <f>(SUMIFS('city centre offline'!$L$2:$L$2047,'overall city offline'!$A$2:$A$2047,$A10,'city centre offline'!$B$2:$B$2047,D$3)*SUMIFS('city centre offline'!$C$2:$C$2047,'city centre offline'!$A$2:$A$2047,$A10,'city centre offline'!$B$2:$B$2047,D$3))/(SUMIFS('city centre offline'!$L$2:$L$2047,'city centre offline'!$A$2:$A$2047,$A10,'city centre offline'!$B$2:$B$2047,D$2))</f>
        <v>1.1704893490561603</v>
      </c>
      <c r="E10" s="37">
        <f>(SUMIFS('city centre offline'!$L$2:$L$2047,'overall city offline'!$A$2:$A$2047,$A10,'city centre offline'!$B$2:$B$2047,E$3)*SUMIFS('city centre offline'!$C$2:$C$2047,'city centre offline'!$A$2:$A$2047,$A10,'city centre offline'!$B$2:$B$2047,E$3))/(SUMIFS('city centre offline'!$L$2:$L$2047,'city centre offline'!$A$2:$A$2047,$A10,'city centre offline'!$B$2:$B$2047,E$2))</f>
        <v>1.0758304843294013</v>
      </c>
      <c r="F10" s="37">
        <f>(SUMIFS('city centre offline'!$L$2:$L$2047,'overall city offline'!$A$2:$A$2047,$A10,'city centre offline'!$B$2:$B$2047,F$3)*SUMIFS('city centre offline'!$C$2:$C$2047,'city centre offline'!$A$2:$A$2047,$A10,'city centre offline'!$B$2:$B$2047,F$3))/(SUMIFS('city centre offline'!$L$2:$L$2047,'city centre offline'!$A$2:$A$2047,$A10,'city centre offline'!$B$2:$B$2047,F$2))</f>
        <v>1.1062162355068741</v>
      </c>
      <c r="G10" s="37">
        <f>(SUMIFS('city centre offline'!$L$2:$L$2047,'overall city offline'!$A$2:$A$2047,$A10,'city centre offline'!$B$2:$B$2047,G$3)*SUMIFS('city centre offline'!$C$2:$C$2047,'city centre offline'!$A$2:$A$2047,$A10,'city centre offline'!$B$2:$B$2047,G$3))/(SUMIFS('city centre offline'!$L$2:$L$2047,'city centre offline'!$A$2:$A$2047,$A10,'city centre offline'!$B$2:$B$2047,G$2))</f>
        <v>1.1236209254436362</v>
      </c>
      <c r="H10" s="37">
        <f>(SUMIFS('city centre offline'!$L$2:$L$2047,'overall city offline'!$A$2:$A$2047,$A10,'city centre offline'!$B$2:$B$2047,H$3)*SUMIFS('city centre offline'!$C$2:$C$2047,'city centre offline'!$A$2:$A$2047,$A10,'city centre offline'!$B$2:$B$2047,H$3))/(SUMIFS('city centre offline'!$L$2:$L$2047,'city centre offline'!$A$2:$A$2047,$A10,'city centre offline'!$B$2:$B$2047,H$2))</f>
        <v>1.0812350025582096</v>
      </c>
      <c r="I10" s="37">
        <f>(SUMIFS('city centre offline'!$L$2:$L$2047,'overall city offline'!$A$2:$A$2047,$A10,'city centre offline'!$B$2:$B$2047,I$3)*SUMIFS('city centre offline'!$C$2:$C$2047,'city centre offline'!$A$2:$A$2047,$A10,'city centre offline'!$B$2:$B$2047,I$3))/(SUMIFS('city centre offline'!$L$2:$L$2047,'city centre offline'!$A$2:$A$2047,$A10,'city centre offline'!$B$2:$B$2047,I$2))</f>
        <v>1.0324067530355072</v>
      </c>
      <c r="J10" s="37">
        <f>(SUMIFS('city centre offline'!$L$2:$L$2047,'overall city offline'!$A$2:$A$2047,$A10,'city centre offline'!$B$2:$B$2047,J$3)*SUMIFS('city centre offline'!$C$2:$C$2047,'city centre offline'!$A$2:$A$2047,$A10,'city centre offline'!$B$2:$B$2047,J$3))/(SUMIFS('city centre offline'!$L$2:$L$2047,'city centre offline'!$A$2:$A$2047,$A10,'city centre offline'!$B$2:$B$2047,J$2))</f>
        <v>0.96386295054007576</v>
      </c>
      <c r="K10" s="37">
        <f>(SUMIFS('city centre offline'!$L$2:$L$2047,'overall city offline'!$A$2:$A$2047,$A10,'city centre offline'!$B$2:$B$2047,K$3)*SUMIFS('city centre offline'!$C$2:$C$2047,'city centre offline'!$A$2:$A$2047,$A10,'city centre offline'!$B$2:$B$2047,K$3))/(SUMIFS('city centre offline'!$L$2:$L$2047,'city centre offline'!$A$2:$A$2047,$A10,'city centre offline'!$B$2:$B$2047,K$2))</f>
        <v>1.0248276716018931</v>
      </c>
      <c r="L10" s="37">
        <f>(SUMIFS('city centre offline'!$L$2:$L$2047,'overall city offline'!$A$2:$A$2047,$A10,'city centre offline'!$B$2:$B$2047,L$3)*SUMIFS('city centre offline'!$C$2:$C$2047,'city centre offline'!$A$2:$A$2047,$A10,'city centre offline'!$B$2:$B$2047,L$3))/(SUMIFS('city centre offline'!$L$2:$L$2047,'city centre offline'!$A$2:$A$2047,$A10,'city centre offline'!$B$2:$B$2047,L$2))</f>
        <v>1.1083277352228056</v>
      </c>
      <c r="M10" s="37">
        <f>(SUMIFS('city centre offline'!$L$2:$L$2047,'overall city offline'!$A$2:$A$2047,$A10,'city centre offline'!$B$2:$B$2047,M$3)*SUMIFS('city centre offline'!$C$2:$C$2047,'city centre offline'!$A$2:$A$2047,$A10,'city centre offline'!$B$2:$B$2047,M$3))/(SUMIFS('city centre offline'!$L$2:$L$2047,'city centre offline'!$A$2:$A$2047,$A10,'city centre offline'!$B$2:$B$2047,M$2))</f>
        <v>1.3705546199523646</v>
      </c>
      <c r="N10" s="37">
        <f>(SUMIFS('city centre offline'!$L$2:$L$2047,'overall city offline'!$A$2:$A$2047,$A10,'city centre offline'!$B$2:$B$2047,N$3)*SUMIFS('city centre offline'!$C$2:$C$2047,'city centre offline'!$A$2:$A$2047,$A10,'city centre offline'!$B$2:$B$2047,N$3))/(SUMIFS('city centre offline'!$L$2:$L$2047,'city centre offline'!$A$2:$A$2047,$A10,'city centre offline'!$B$2:$B$2047,N$2))</f>
        <v>1.0485345745202577</v>
      </c>
      <c r="O10" s="37">
        <f>(SUMIFS('city centre offline'!$L$2:$L$2047,'overall city offline'!$A$2:$A$2047,$A10,'city centre offline'!$B$2:$B$2047,O$3)*SUMIFS('city centre offline'!$C$2:$C$2047,'city centre offline'!$A$2:$A$2047,$A10,'city centre offline'!$B$2:$B$2047,O$3))/(SUMIFS('city centre offline'!$L$2:$L$2047,'city centre offline'!$A$2:$A$2047,$A10,'city centre offline'!$B$2:$B$2047,O$2))</f>
        <v>1.0152174944139964</v>
      </c>
      <c r="P10" s="37">
        <f>(SUMIFS('city centre offline'!$L$2:$L$2047,'overall city offline'!$A$2:$A$2047,$A10,'city centre offline'!$B$2:$B$2047,P$3)*SUMIFS('city centre offline'!$C$2:$C$2047,'city centre offline'!$A$2:$A$2047,$A10,'city centre offline'!$B$2:$B$2047,P$3))/(SUMIFS('city centre offline'!$L$2:$L$2047,'city centre offline'!$A$2:$A$2047,$A10,'city centre offline'!$B$2:$B$2047,P$2))</f>
        <v>1.1725072799708831</v>
      </c>
      <c r="Q10" s="37">
        <f>(SUMIFS('city centre offline'!$L$2:$L$2047,'overall city offline'!$A$2:$A$2047,$A10,'city centre offline'!$B$2:$B$2047,Q$3)*SUMIFS('city centre offline'!$C$2:$C$2047,'city centre offline'!$A$2:$A$2047,$A10,'city centre offline'!$B$2:$B$2047,Q$3))/(SUMIFS('city centre offline'!$L$2:$L$2047,'city centre offline'!$A$2:$A$2047,$A10,'city centre offline'!$B$2:$B$2047,Q$2))</f>
        <v>1.1030463060009275</v>
      </c>
      <c r="R10" s="37">
        <f>(SUMIFS('city centre offline'!$L$2:$L$2047,'overall city offline'!$A$2:$A$2047,$A10,'city centre offline'!$B$2:$B$2047,R$3)*SUMIFS('city centre offline'!$C$2:$C$2047,'city centre offline'!$A$2:$A$2047,$A10,'city centre offline'!$B$2:$B$2047,R$3))/(SUMIFS('city centre offline'!$L$2:$L$2047,'city centre offline'!$A$2:$A$2047,$A10,'city centre offline'!$B$2:$B$2047,R$2))</f>
        <v>1.0433938674422754</v>
      </c>
      <c r="S10" s="37">
        <f>(SUMIFS('city centre offline'!$L$2:$L$2047,'overall city offline'!$A$2:$A$2047,$A10,'city centre offline'!$B$2:$B$2047,S$3)*SUMIFS('city centre offline'!$C$2:$C$2047,'city centre offline'!$A$2:$A$2047,$A10,'city centre offline'!$B$2:$B$2047,S$3))/(SUMIFS('city centre offline'!$L$2:$L$2047,'city centre offline'!$A$2:$A$2047,$A10,'city centre offline'!$B$2:$B$2047,S$2))</f>
        <v>1.0721154096593948</v>
      </c>
      <c r="T10" s="37">
        <f>(SUMIFS('city centre offline'!$L$2:$L$2047,'overall city offline'!$A$2:$A$2047,$A10,'city centre offline'!$B$2:$B$2047,T$3)*SUMIFS('city centre offline'!$C$2:$C$2047,'city centre offline'!$A$2:$A$2047,$A10,'city centre offline'!$B$2:$B$2047,T$3))/(SUMIFS('city centre offline'!$L$2:$L$2047,'city centre offline'!$A$2:$A$2047,$A10,'city centre offline'!$B$2:$B$2047,T$2))</f>
        <v>1.1326536202040238</v>
      </c>
      <c r="U10" s="37">
        <f>(SUMIFS('city centre offline'!$L$2:$L$2047,'overall city offline'!$A$2:$A$2047,$A10,'city centre offline'!$B$2:$B$2047,U$3)*SUMIFS('city centre offline'!$C$2:$C$2047,'city centre offline'!$A$2:$A$2047,$A10,'city centre offline'!$B$2:$B$2047,U$3))/(SUMIFS('city centre offline'!$L$2:$L$2047,'city centre offline'!$A$2:$A$2047,$A10,'city centre offline'!$B$2:$B$2047,U$2))</f>
        <v>1.0662331624220436</v>
      </c>
      <c r="V10" s="37">
        <f>(SUMIFS('city centre offline'!$L$2:$L$2047,'overall city offline'!$A$2:$A$2047,$A10,'city centre offline'!$B$2:$B$2047,V$3)*SUMIFS('city centre offline'!$C$2:$C$2047,'city centre offline'!$A$2:$A$2047,$A10,'city centre offline'!$B$2:$B$2047,V$3))/(SUMIFS('city centre offline'!$L$2:$L$2047,'city centre offline'!$A$2:$A$2047,$A10,'city centre offline'!$B$2:$B$2047,V$2))</f>
        <v>0.99848488402462743</v>
      </c>
    </row>
    <row r="11" spans="1:64" x14ac:dyDescent="0.25">
      <c r="A11" s="5" t="s">
        <v>14</v>
      </c>
      <c r="B11" s="37">
        <f>(SUMIFS('city centre offline'!$L$2:$L$2047,'overall city offline'!$A$2:$A$2047,$A11,'city centre offline'!$B$2:$B$2047,B$3)*SUMIFS('city centre offline'!$C$2:$C$2047,'city centre offline'!$A$2:$A$2047,$A11,'city centre offline'!$B$2:$B$2047,B$3))/(SUMIFS('city centre offline'!$L$2:$L$2047,'city centre offline'!$A$2:$A$2047,$A11,'city centre offline'!$B$2:$B$2047,B$2))</f>
        <v>0.71242287092865264</v>
      </c>
      <c r="C11" s="37">
        <f>(SUMIFS('city centre offline'!$L$2:$L$2047,'overall city offline'!$A$2:$A$2047,$A11,'city centre offline'!$B$2:$B$2047,C$3)*SUMIFS('city centre offline'!$C$2:$C$2047,'city centre offline'!$A$2:$A$2047,$A11,'city centre offline'!$B$2:$B$2047,C$3))/(SUMIFS('city centre offline'!$L$2:$L$2047,'city centre offline'!$A$2:$A$2047,$A11,'city centre offline'!$B$2:$B$2047,C$2))</f>
        <v>0.78415150797834643</v>
      </c>
      <c r="D11" s="37">
        <f>(SUMIFS('city centre offline'!$L$2:$L$2047,'overall city offline'!$A$2:$A$2047,$A11,'city centre offline'!$B$2:$B$2047,D$3)*SUMIFS('city centre offline'!$C$2:$C$2047,'city centre offline'!$A$2:$A$2047,$A11,'city centre offline'!$B$2:$B$2047,D$3))/(SUMIFS('city centre offline'!$L$2:$L$2047,'city centre offline'!$A$2:$A$2047,$A11,'city centre offline'!$B$2:$B$2047,D$2))</f>
        <v>1.0539329740961905</v>
      </c>
      <c r="E11" s="37">
        <f>(SUMIFS('city centre offline'!$L$2:$L$2047,'overall city offline'!$A$2:$A$2047,$A11,'city centre offline'!$B$2:$B$2047,E$3)*SUMIFS('city centre offline'!$C$2:$C$2047,'city centre offline'!$A$2:$A$2047,$A11,'city centre offline'!$B$2:$B$2047,E$3))/(SUMIFS('city centre offline'!$L$2:$L$2047,'city centre offline'!$A$2:$A$2047,$A11,'city centre offline'!$B$2:$B$2047,E$2))</f>
        <v>1.1230777225215864</v>
      </c>
      <c r="F11" s="37">
        <f>(SUMIFS('city centre offline'!$L$2:$L$2047,'overall city offline'!$A$2:$A$2047,$A11,'city centre offline'!$B$2:$B$2047,F$3)*SUMIFS('city centre offline'!$C$2:$C$2047,'city centre offline'!$A$2:$A$2047,$A11,'city centre offline'!$B$2:$B$2047,F$3))/(SUMIFS('city centre offline'!$L$2:$L$2047,'city centre offline'!$A$2:$A$2047,$A11,'city centre offline'!$B$2:$B$2047,F$2))</f>
        <v>1.2500335153760509</v>
      </c>
      <c r="G11" s="37">
        <f>(SUMIFS('city centre offline'!$L$2:$L$2047,'overall city offline'!$A$2:$A$2047,$A11,'city centre offline'!$B$2:$B$2047,G$3)*SUMIFS('city centre offline'!$C$2:$C$2047,'city centre offline'!$A$2:$A$2047,$A11,'city centre offline'!$B$2:$B$2047,G$3))/(SUMIFS('city centre offline'!$L$2:$L$2047,'city centre offline'!$A$2:$A$2047,$A11,'city centre offline'!$B$2:$B$2047,G$2))</f>
        <v>1.1102189695020552</v>
      </c>
      <c r="H11" s="37">
        <f>(SUMIFS('city centre offline'!$L$2:$L$2047,'overall city offline'!$A$2:$A$2047,$A11,'city centre offline'!$B$2:$B$2047,H$3)*SUMIFS('city centre offline'!$C$2:$C$2047,'city centre offline'!$A$2:$A$2047,$A11,'city centre offline'!$B$2:$B$2047,H$3))/(SUMIFS('city centre offline'!$L$2:$L$2047,'city centre offline'!$A$2:$A$2047,$A11,'city centre offline'!$B$2:$B$2047,H$2))</f>
        <v>1.1678961047532666</v>
      </c>
      <c r="I11" s="37">
        <f>(SUMIFS('city centre offline'!$L$2:$L$2047,'overall city offline'!$A$2:$A$2047,$A11,'city centre offline'!$B$2:$B$2047,I$3)*SUMIFS('city centre offline'!$C$2:$C$2047,'city centre offline'!$A$2:$A$2047,$A11,'city centre offline'!$B$2:$B$2047,I$3))/(SUMIFS('city centre offline'!$L$2:$L$2047,'city centre offline'!$A$2:$A$2047,$A11,'city centre offline'!$B$2:$B$2047,I$2))</f>
        <v>1.3625521116162267</v>
      </c>
      <c r="J11" s="37">
        <f>(SUMIFS('city centre offline'!$L$2:$L$2047,'overall city offline'!$A$2:$A$2047,$A11,'city centre offline'!$B$2:$B$2047,J$3)*SUMIFS('city centre offline'!$C$2:$C$2047,'city centre offline'!$A$2:$A$2047,$A11,'city centre offline'!$B$2:$B$2047,J$3))/(SUMIFS('city centre offline'!$L$2:$L$2047,'city centre offline'!$A$2:$A$2047,$A11,'city centre offline'!$B$2:$B$2047,J$2))</f>
        <v>1.1336280801937253</v>
      </c>
      <c r="K11" s="37">
        <f>(SUMIFS('city centre offline'!$L$2:$L$2047,'overall city offline'!$A$2:$A$2047,$A11,'city centre offline'!$B$2:$B$2047,K$3)*SUMIFS('city centre offline'!$C$2:$C$2047,'city centre offline'!$A$2:$A$2047,$A11,'city centre offline'!$B$2:$B$2047,K$3))/(SUMIFS('city centre offline'!$L$2:$L$2047,'city centre offline'!$A$2:$A$2047,$A11,'city centre offline'!$B$2:$B$2047,K$2))</f>
        <v>1.2496324280137645</v>
      </c>
      <c r="L11" s="37">
        <f>(SUMIFS('city centre offline'!$L$2:$L$2047,'overall city offline'!$A$2:$A$2047,$A11,'city centre offline'!$B$2:$B$2047,L$3)*SUMIFS('city centre offline'!$C$2:$C$2047,'city centre offline'!$A$2:$A$2047,$A11,'city centre offline'!$B$2:$B$2047,L$3))/(SUMIFS('city centre offline'!$L$2:$L$2047,'city centre offline'!$A$2:$A$2047,$A11,'city centre offline'!$B$2:$B$2047,L$2))</f>
        <v>1.1418222243537672</v>
      </c>
      <c r="M11" s="37">
        <f>(SUMIFS('city centre offline'!$L$2:$L$2047,'overall city offline'!$A$2:$A$2047,$A11,'city centre offline'!$B$2:$B$2047,M$3)*SUMIFS('city centre offline'!$C$2:$C$2047,'city centre offline'!$A$2:$A$2047,$A11,'city centre offline'!$B$2:$B$2047,M$3))/(SUMIFS('city centre offline'!$L$2:$L$2047,'city centre offline'!$A$2:$A$2047,$A11,'city centre offline'!$B$2:$B$2047,M$2))</f>
        <v>1.3897029949460269</v>
      </c>
      <c r="N11" s="37">
        <f>(SUMIFS('city centre offline'!$L$2:$L$2047,'overall city offline'!$A$2:$A$2047,$A11,'city centre offline'!$B$2:$B$2047,N$3)*SUMIFS('city centre offline'!$C$2:$C$2047,'city centre offline'!$A$2:$A$2047,$A11,'city centre offline'!$B$2:$B$2047,N$3))/(SUMIFS('city centre offline'!$L$2:$L$2047,'city centre offline'!$A$2:$A$2047,$A11,'city centre offline'!$B$2:$B$2047,N$2))</f>
        <v>0.77605873377387502</v>
      </c>
      <c r="O11" s="37">
        <f>(SUMIFS('city centre offline'!$L$2:$L$2047,'overall city offline'!$A$2:$A$2047,$A11,'city centre offline'!$B$2:$B$2047,O$3)*SUMIFS('city centre offline'!$C$2:$C$2047,'city centre offline'!$A$2:$A$2047,$A11,'city centre offline'!$B$2:$B$2047,O$3))/(SUMIFS('city centre offline'!$L$2:$L$2047,'city centre offline'!$A$2:$A$2047,$A11,'city centre offline'!$B$2:$B$2047,O$2))</f>
        <v>0.83582461621936988</v>
      </c>
      <c r="P11" s="37">
        <f>(SUMIFS('city centre offline'!$L$2:$L$2047,'overall city offline'!$A$2:$A$2047,$A11,'city centre offline'!$B$2:$B$2047,P$3)*SUMIFS('city centre offline'!$C$2:$C$2047,'city centre offline'!$A$2:$A$2047,$A11,'city centre offline'!$B$2:$B$2047,P$3))/(SUMIFS('city centre offline'!$L$2:$L$2047,'city centre offline'!$A$2:$A$2047,$A11,'city centre offline'!$B$2:$B$2047,P$2))</f>
        <v>1.0640809456782039</v>
      </c>
      <c r="Q11" s="37">
        <f>(SUMIFS('city centre offline'!$L$2:$L$2047,'overall city offline'!$A$2:$A$2047,$A11,'city centre offline'!$B$2:$B$2047,Q$3)*SUMIFS('city centre offline'!$C$2:$C$2047,'city centre offline'!$A$2:$A$2047,$A11,'city centre offline'!$B$2:$B$2047,Q$3))/(SUMIFS('city centre offline'!$L$2:$L$2047,'city centre offline'!$A$2:$A$2047,$A11,'city centre offline'!$B$2:$B$2047,Q$2))</f>
        <v>1.1285008903957117</v>
      </c>
      <c r="R11" s="37">
        <f>(SUMIFS('city centre offline'!$L$2:$L$2047,'overall city offline'!$A$2:$A$2047,$A11,'city centre offline'!$B$2:$B$2047,R$3)*SUMIFS('city centre offline'!$C$2:$C$2047,'city centre offline'!$A$2:$A$2047,$A11,'city centre offline'!$B$2:$B$2047,R$3))/(SUMIFS('city centre offline'!$L$2:$L$2047,'city centre offline'!$A$2:$A$2047,$A11,'city centre offline'!$B$2:$B$2047,R$2))</f>
        <v>1.2515742465976363</v>
      </c>
      <c r="S11" s="37">
        <f>(SUMIFS('city centre offline'!$L$2:$L$2047,'overall city offline'!$A$2:$A$2047,$A11,'city centre offline'!$B$2:$B$2047,S$3)*SUMIFS('city centre offline'!$C$2:$C$2047,'city centre offline'!$A$2:$A$2047,$A11,'city centre offline'!$B$2:$B$2047,S$3))/(SUMIFS('city centre offline'!$L$2:$L$2047,'city centre offline'!$A$2:$A$2047,$A11,'city centre offline'!$B$2:$B$2047,S$2))</f>
        <v>1.2473656156316519</v>
      </c>
      <c r="T11" s="37">
        <f>(SUMIFS('city centre offline'!$L$2:$L$2047,'overall city offline'!$A$2:$A$2047,$A11,'city centre offline'!$B$2:$B$2047,T$3)*SUMIFS('city centre offline'!$C$2:$C$2047,'city centre offline'!$A$2:$A$2047,$A11,'city centre offline'!$B$2:$B$2047,T$3))/(SUMIFS('city centre offline'!$L$2:$L$2047,'city centre offline'!$A$2:$A$2047,$A11,'city centre offline'!$B$2:$B$2047,T$2))</f>
        <v>1.426777421145768</v>
      </c>
      <c r="U11" s="37">
        <f>(SUMIFS('city centre offline'!$L$2:$L$2047,'overall city offline'!$A$2:$A$2047,$A11,'city centre offline'!$B$2:$B$2047,U$3)*SUMIFS('city centre offline'!$C$2:$C$2047,'city centre offline'!$A$2:$A$2047,$A11,'city centre offline'!$B$2:$B$2047,U$3))/(SUMIFS('city centre offline'!$L$2:$L$2047,'city centre offline'!$A$2:$A$2047,$A11,'city centre offline'!$B$2:$B$2047,U$2))</f>
        <v>1.5451577910458665</v>
      </c>
      <c r="V11" s="37">
        <f>(SUMIFS('city centre offline'!$L$2:$L$2047,'overall city offline'!$A$2:$A$2047,$A11,'city centre offline'!$B$2:$B$2047,V$3)*SUMIFS('city centre offline'!$C$2:$C$2047,'city centre offline'!$A$2:$A$2047,$A11,'city centre offline'!$B$2:$B$2047,V$3))/(SUMIFS('city centre offline'!$L$2:$L$2047,'city centre offline'!$A$2:$A$2047,$A11,'city centre offline'!$B$2:$B$2047,V$2))</f>
        <v>1.2439789088069233</v>
      </c>
    </row>
    <row r="12" spans="1:64" x14ac:dyDescent="0.25">
      <c r="A12" s="5" t="s">
        <v>15</v>
      </c>
      <c r="B12" s="37">
        <f>(SUMIFS('city centre offline'!$L$2:$L$2047,'overall city offline'!$A$2:$A$2047,$A12,'city centre offline'!$B$2:$B$2047,B$3)*SUMIFS('city centre offline'!$C$2:$C$2047,'city centre offline'!$A$2:$A$2047,$A12,'city centre offline'!$B$2:$B$2047,B$3))/(SUMIFS('city centre offline'!$L$2:$L$2047,'city centre offline'!$A$2:$A$2047,$A12,'city centre offline'!$B$2:$B$2047,B$2))</f>
        <v>0.7843548280100795</v>
      </c>
      <c r="C12" s="37">
        <f>(SUMIFS('city centre offline'!$L$2:$L$2047,'overall city offline'!$A$2:$A$2047,$A12,'city centre offline'!$B$2:$B$2047,C$3)*SUMIFS('city centre offline'!$C$2:$C$2047,'city centre offline'!$A$2:$A$2047,$A12,'city centre offline'!$B$2:$B$2047,C$3))/(SUMIFS('city centre offline'!$L$2:$L$2047,'city centre offline'!$A$2:$A$2047,$A12,'city centre offline'!$B$2:$B$2047,C$2))</f>
        <v>0.87028439044301042</v>
      </c>
      <c r="D12" s="37">
        <f>(SUMIFS('city centre offline'!$L$2:$L$2047,'overall city offline'!$A$2:$A$2047,$A12,'city centre offline'!$B$2:$B$2047,D$3)*SUMIFS('city centre offline'!$C$2:$C$2047,'city centre offline'!$A$2:$A$2047,$A12,'city centre offline'!$B$2:$B$2047,D$3))/(SUMIFS('city centre offline'!$L$2:$L$2047,'city centre offline'!$A$2:$A$2047,$A12,'city centre offline'!$B$2:$B$2047,D$2))</f>
        <v>1.0024639011544574</v>
      </c>
      <c r="E12" s="37">
        <f>(SUMIFS('city centre offline'!$L$2:$L$2047,'overall city offline'!$A$2:$A$2047,$A12,'city centre offline'!$B$2:$B$2047,E$3)*SUMIFS('city centre offline'!$C$2:$C$2047,'city centre offline'!$A$2:$A$2047,$A12,'city centre offline'!$B$2:$B$2047,E$3))/(SUMIFS('city centre offline'!$L$2:$L$2047,'city centre offline'!$A$2:$A$2047,$A12,'city centre offline'!$B$2:$B$2047,E$2))</f>
        <v>0.80030132123621212</v>
      </c>
      <c r="F12" s="37">
        <f>(SUMIFS('city centre offline'!$L$2:$L$2047,'overall city offline'!$A$2:$A$2047,$A12,'city centre offline'!$B$2:$B$2047,F$3)*SUMIFS('city centre offline'!$C$2:$C$2047,'city centre offline'!$A$2:$A$2047,$A12,'city centre offline'!$B$2:$B$2047,F$3))/(SUMIFS('city centre offline'!$L$2:$L$2047,'city centre offline'!$A$2:$A$2047,$A12,'city centre offline'!$B$2:$B$2047,F$2))</f>
        <v>0.9199076820744656</v>
      </c>
      <c r="G12" s="37">
        <f>(SUMIFS('city centre offline'!$L$2:$L$2047,'overall city offline'!$A$2:$A$2047,$A12,'city centre offline'!$B$2:$B$2047,G$3)*SUMIFS('city centre offline'!$C$2:$C$2047,'city centre offline'!$A$2:$A$2047,$A12,'city centre offline'!$B$2:$B$2047,G$3))/(SUMIFS('city centre offline'!$L$2:$L$2047,'city centre offline'!$A$2:$A$2047,$A12,'city centre offline'!$B$2:$B$2047,G$2))</f>
        <v>0.94179522748943989</v>
      </c>
      <c r="H12" s="37">
        <f>(SUMIFS('city centre offline'!$L$2:$L$2047,'overall city offline'!$A$2:$A$2047,$A12,'city centre offline'!$B$2:$B$2047,H$3)*SUMIFS('city centre offline'!$C$2:$C$2047,'city centre offline'!$A$2:$A$2047,$A12,'city centre offline'!$B$2:$B$2047,H$3))/(SUMIFS('city centre offline'!$L$2:$L$2047,'city centre offline'!$A$2:$A$2047,$A12,'city centre offline'!$B$2:$B$2047,H$2))</f>
        <v>1.0424373193056489</v>
      </c>
      <c r="I12" s="37">
        <f>(SUMIFS('city centre offline'!$L$2:$L$2047,'overall city offline'!$A$2:$A$2047,$A12,'city centre offline'!$B$2:$B$2047,I$3)*SUMIFS('city centre offline'!$C$2:$C$2047,'city centre offline'!$A$2:$A$2047,$A12,'city centre offline'!$B$2:$B$2047,I$3))/(SUMIFS('city centre offline'!$L$2:$L$2047,'city centre offline'!$A$2:$A$2047,$A12,'city centre offline'!$B$2:$B$2047,I$2))</f>
        <v>1.3561466642953806</v>
      </c>
      <c r="J12" s="37">
        <f>(SUMIFS('city centre offline'!$L$2:$L$2047,'overall city offline'!$A$2:$A$2047,$A12,'city centre offline'!$B$2:$B$2047,J$3)*SUMIFS('city centre offline'!$C$2:$C$2047,'city centre offline'!$A$2:$A$2047,$A12,'city centre offline'!$B$2:$B$2047,J$3))/(SUMIFS('city centre offline'!$L$2:$L$2047,'city centre offline'!$A$2:$A$2047,$A12,'city centre offline'!$B$2:$B$2047,J$2))</f>
        <v>1.0807477083041239</v>
      </c>
      <c r="K12" s="37">
        <f>(SUMIFS('city centre offline'!$L$2:$L$2047,'overall city offline'!$A$2:$A$2047,$A12,'city centre offline'!$B$2:$B$2047,K$3)*SUMIFS('city centre offline'!$C$2:$C$2047,'city centre offline'!$A$2:$A$2047,$A12,'city centre offline'!$B$2:$B$2047,K$3))/(SUMIFS('city centre offline'!$L$2:$L$2047,'city centre offline'!$A$2:$A$2047,$A12,'city centre offline'!$B$2:$B$2047,K$2))</f>
        <v>1.027958946766683</v>
      </c>
      <c r="L12" s="37">
        <f>(SUMIFS('city centre offline'!$L$2:$L$2047,'overall city offline'!$A$2:$A$2047,$A12,'city centre offline'!$B$2:$B$2047,L$3)*SUMIFS('city centre offline'!$C$2:$C$2047,'city centre offline'!$A$2:$A$2047,$A12,'city centre offline'!$B$2:$B$2047,L$3))/(SUMIFS('city centre offline'!$L$2:$L$2047,'city centre offline'!$A$2:$A$2047,$A12,'city centre offline'!$B$2:$B$2047,L$2))</f>
        <v>0.8236855806644805</v>
      </c>
      <c r="M12" s="37">
        <f>(SUMIFS('city centre offline'!$L$2:$L$2047,'overall city offline'!$A$2:$A$2047,$A12,'city centre offline'!$B$2:$B$2047,M$3)*SUMIFS('city centre offline'!$C$2:$C$2047,'city centre offline'!$A$2:$A$2047,$A12,'city centre offline'!$B$2:$B$2047,M$3))/(SUMIFS('city centre offline'!$L$2:$L$2047,'city centre offline'!$A$2:$A$2047,$A12,'city centre offline'!$B$2:$B$2047,M$2))</f>
        <v>1.2574808085482265</v>
      </c>
      <c r="N12" s="37">
        <f>(SUMIFS('city centre offline'!$L$2:$L$2047,'overall city offline'!$A$2:$A$2047,$A12,'city centre offline'!$B$2:$B$2047,N$3)*SUMIFS('city centre offline'!$C$2:$C$2047,'city centre offline'!$A$2:$A$2047,$A12,'city centre offline'!$B$2:$B$2047,N$3))/(SUMIFS('city centre offline'!$L$2:$L$2047,'city centre offline'!$A$2:$A$2047,$A12,'city centre offline'!$B$2:$B$2047,N$2))</f>
        <v>0.63570433367643253</v>
      </c>
      <c r="O12" s="37">
        <f>(SUMIFS('city centre offline'!$L$2:$L$2047,'overall city offline'!$A$2:$A$2047,$A12,'city centre offline'!$B$2:$B$2047,O$3)*SUMIFS('city centre offline'!$C$2:$C$2047,'city centre offline'!$A$2:$A$2047,$A12,'city centre offline'!$B$2:$B$2047,O$3))/(SUMIFS('city centre offline'!$L$2:$L$2047,'city centre offline'!$A$2:$A$2047,$A12,'city centre offline'!$B$2:$B$2047,O$2))</f>
        <v>0.70529330267621515</v>
      </c>
      <c r="P12" s="37">
        <f>(SUMIFS('city centre offline'!$L$2:$L$2047,'overall city offline'!$A$2:$A$2047,$A12,'city centre offline'!$B$2:$B$2047,P$3)*SUMIFS('city centre offline'!$C$2:$C$2047,'city centre offline'!$A$2:$A$2047,$A12,'city centre offline'!$B$2:$B$2047,P$3))/(SUMIFS('city centre offline'!$L$2:$L$2047,'city centre offline'!$A$2:$A$2047,$A12,'city centre offline'!$B$2:$B$2047,P$2))</f>
        <v>0.89604597509198469</v>
      </c>
      <c r="Q12" s="37">
        <f>(SUMIFS('city centre offline'!$L$2:$L$2047,'overall city offline'!$A$2:$A$2047,$A12,'city centre offline'!$B$2:$B$2047,Q$3)*SUMIFS('city centre offline'!$C$2:$C$2047,'city centre offline'!$A$2:$A$2047,$A12,'city centre offline'!$B$2:$B$2047,Q$3))/(SUMIFS('city centre offline'!$L$2:$L$2047,'city centre offline'!$A$2:$A$2047,$A12,'city centre offline'!$B$2:$B$2047,Q$2))</f>
        <v>1.0134320550011016</v>
      </c>
      <c r="R12" s="37">
        <f>(SUMIFS('city centre offline'!$L$2:$L$2047,'overall city offline'!$A$2:$A$2047,$A12,'city centre offline'!$B$2:$B$2047,R$3)*SUMIFS('city centre offline'!$C$2:$C$2047,'city centre offline'!$A$2:$A$2047,$A12,'city centre offline'!$B$2:$B$2047,R$3))/(SUMIFS('city centre offline'!$L$2:$L$2047,'city centre offline'!$A$2:$A$2047,$A12,'city centre offline'!$B$2:$B$2047,R$2))</f>
        <v>1.114089882656484</v>
      </c>
      <c r="S12" s="37">
        <f>(SUMIFS('city centre offline'!$L$2:$L$2047,'overall city offline'!$A$2:$A$2047,$A12,'city centre offline'!$B$2:$B$2047,S$3)*SUMIFS('city centre offline'!$C$2:$C$2047,'city centre offline'!$A$2:$A$2047,$A12,'city centre offline'!$B$2:$B$2047,S$3))/(SUMIFS('city centre offline'!$L$2:$L$2047,'city centre offline'!$A$2:$A$2047,$A12,'city centre offline'!$B$2:$B$2047,S$2))</f>
        <v>1.3513129398540242</v>
      </c>
      <c r="T12" s="37">
        <f>(SUMIFS('city centre offline'!$L$2:$L$2047,'overall city offline'!$A$2:$A$2047,$A12,'city centre offline'!$B$2:$B$2047,T$3)*SUMIFS('city centre offline'!$C$2:$C$2047,'city centre offline'!$A$2:$A$2047,$A12,'city centre offline'!$B$2:$B$2047,T$3))/(SUMIFS('city centre offline'!$L$2:$L$2047,'city centre offline'!$A$2:$A$2047,$A12,'city centre offline'!$B$2:$B$2047,T$2))</f>
        <v>1.3789010052362114</v>
      </c>
      <c r="U12" s="37">
        <f>(SUMIFS('city centre offline'!$L$2:$L$2047,'overall city offline'!$A$2:$A$2047,$A12,'city centre offline'!$B$2:$B$2047,U$3)*SUMIFS('city centre offline'!$C$2:$C$2047,'city centre offline'!$A$2:$A$2047,$A12,'city centre offline'!$B$2:$B$2047,U$3))/(SUMIFS('city centre offline'!$L$2:$L$2047,'city centre offline'!$A$2:$A$2047,$A12,'city centre offline'!$B$2:$B$2047,U$2))</f>
        <v>1.5015504919801579</v>
      </c>
      <c r="V12" s="37">
        <f>(SUMIFS('city centre offline'!$L$2:$L$2047,'overall city offline'!$A$2:$A$2047,$A12,'city centre offline'!$B$2:$B$2047,V$3)*SUMIFS('city centre offline'!$C$2:$C$2047,'city centre offline'!$A$2:$A$2047,$A12,'city centre offline'!$B$2:$B$2047,V$3))/(SUMIFS('city centre offline'!$L$2:$L$2047,'city centre offline'!$A$2:$A$2047,$A12,'city centre offline'!$B$2:$B$2047,V$2))</f>
        <v>1.199597869223046</v>
      </c>
    </row>
    <row r="13" spans="1:64" x14ac:dyDescent="0.25">
      <c r="A13" s="5" t="s">
        <v>16</v>
      </c>
      <c r="B13" s="37">
        <f>(SUMIFS('city centre offline'!$L$2:$L$2047,'overall city offline'!$A$2:$A$2047,$A13,'city centre offline'!$B$2:$B$2047,B$3)*SUMIFS('city centre offline'!$C$2:$C$2047,'city centre offline'!$A$2:$A$2047,$A13,'city centre offline'!$B$2:$B$2047,B$3))/(SUMIFS('city centre offline'!$L$2:$L$2047,'city centre offline'!$A$2:$A$2047,$A13,'city centre offline'!$B$2:$B$2047,B$2))</f>
        <v>0.83125173782856443</v>
      </c>
      <c r="C13" s="37">
        <f>(SUMIFS('city centre offline'!$L$2:$L$2047,'overall city offline'!$A$2:$A$2047,$A13,'city centre offline'!$B$2:$B$2047,C$3)*SUMIFS('city centre offline'!$C$2:$C$2047,'city centre offline'!$A$2:$A$2047,$A13,'city centre offline'!$B$2:$B$2047,C$3))/(SUMIFS('city centre offline'!$L$2:$L$2047,'city centre offline'!$A$2:$A$2047,$A13,'city centre offline'!$B$2:$B$2047,C$2))</f>
        <v>0.91662192563970468</v>
      </c>
      <c r="D13" s="37">
        <f>(SUMIFS('city centre offline'!$L$2:$L$2047,'overall city offline'!$A$2:$A$2047,$A13,'city centre offline'!$B$2:$B$2047,D$3)*SUMIFS('city centre offline'!$C$2:$C$2047,'city centre offline'!$A$2:$A$2047,$A13,'city centre offline'!$B$2:$B$2047,D$3))/(SUMIFS('city centre offline'!$L$2:$L$2047,'city centre offline'!$A$2:$A$2047,$A13,'city centre offline'!$B$2:$B$2047,D$2))</f>
        <v>1.2553372422879585</v>
      </c>
      <c r="E13" s="37">
        <f>(SUMIFS('city centre offline'!$L$2:$L$2047,'overall city offline'!$A$2:$A$2047,$A13,'city centre offline'!$B$2:$B$2047,E$3)*SUMIFS('city centre offline'!$C$2:$C$2047,'city centre offline'!$A$2:$A$2047,$A13,'city centre offline'!$B$2:$B$2047,E$3))/(SUMIFS('city centre offline'!$L$2:$L$2047,'city centre offline'!$A$2:$A$2047,$A13,'city centre offline'!$B$2:$B$2047,E$2))</f>
        <v>0.99698891773062304</v>
      </c>
      <c r="F13" s="37">
        <f>(SUMIFS('city centre offline'!$L$2:$L$2047,'overall city offline'!$A$2:$A$2047,$A13,'city centre offline'!$B$2:$B$2047,F$3)*SUMIFS('city centre offline'!$C$2:$C$2047,'city centre offline'!$A$2:$A$2047,$A13,'city centre offline'!$B$2:$B$2047,F$3))/(SUMIFS('city centre offline'!$L$2:$L$2047,'city centre offline'!$A$2:$A$2047,$A13,'city centre offline'!$B$2:$B$2047,F$2))</f>
        <v>1.2469971559264756</v>
      </c>
      <c r="G13" s="37">
        <f>(SUMIFS('city centre offline'!$L$2:$L$2047,'overall city offline'!$A$2:$A$2047,$A13,'city centre offline'!$B$2:$B$2047,G$3)*SUMIFS('city centre offline'!$C$2:$C$2047,'city centre offline'!$A$2:$A$2047,$A13,'city centre offline'!$B$2:$B$2047,G$3))/(SUMIFS('city centre offline'!$L$2:$L$2047,'city centre offline'!$A$2:$A$2047,$A13,'city centre offline'!$B$2:$B$2047,G$2))</f>
        <v>1.237193258352421</v>
      </c>
      <c r="H13" s="37">
        <f>(SUMIFS('city centre offline'!$L$2:$L$2047,'overall city offline'!$A$2:$A$2047,$A13,'city centre offline'!$B$2:$B$2047,H$3)*SUMIFS('city centre offline'!$C$2:$C$2047,'city centre offline'!$A$2:$A$2047,$A13,'city centre offline'!$B$2:$B$2047,H$3))/(SUMIFS('city centre offline'!$L$2:$L$2047,'city centre offline'!$A$2:$A$2047,$A13,'city centre offline'!$B$2:$B$2047,H$2))</f>
        <v>1.1285084444254072</v>
      </c>
      <c r="I13" s="37">
        <f>(SUMIFS('city centre offline'!$L$2:$L$2047,'overall city offline'!$A$2:$A$2047,$A13,'city centre offline'!$B$2:$B$2047,I$3)*SUMIFS('city centre offline'!$C$2:$C$2047,'city centre offline'!$A$2:$A$2047,$A13,'city centre offline'!$B$2:$B$2047,I$3))/(SUMIFS('city centre offline'!$L$2:$L$2047,'city centre offline'!$A$2:$A$2047,$A13,'city centre offline'!$B$2:$B$2047,I$2))</f>
        <v>1.2029792340788272</v>
      </c>
      <c r="J13" s="37">
        <f>(SUMIFS('city centre offline'!$L$2:$L$2047,'overall city offline'!$A$2:$A$2047,$A13,'city centre offline'!$B$2:$B$2047,J$3)*SUMIFS('city centre offline'!$C$2:$C$2047,'city centre offline'!$A$2:$A$2047,$A13,'city centre offline'!$B$2:$B$2047,J$3))/(SUMIFS('city centre offline'!$L$2:$L$2047,'city centre offline'!$A$2:$A$2047,$A13,'city centre offline'!$B$2:$B$2047,J$2))</f>
        <v>1.1112535060843194</v>
      </c>
      <c r="K13" s="37">
        <f>(SUMIFS('city centre offline'!$L$2:$L$2047,'overall city offline'!$A$2:$A$2047,$A13,'city centre offline'!$B$2:$B$2047,K$3)*SUMIFS('city centre offline'!$C$2:$C$2047,'city centre offline'!$A$2:$A$2047,$A13,'city centre offline'!$B$2:$B$2047,K$3))/(SUMIFS('city centre offline'!$L$2:$L$2047,'city centre offline'!$A$2:$A$2047,$A13,'city centre offline'!$B$2:$B$2047,K$2))</f>
        <v>1.0793149038087801</v>
      </c>
      <c r="L13" s="37">
        <f>(SUMIFS('city centre offline'!$L$2:$L$2047,'overall city offline'!$A$2:$A$2047,$A13,'city centre offline'!$B$2:$B$2047,L$3)*SUMIFS('city centre offline'!$C$2:$C$2047,'city centre offline'!$A$2:$A$2047,$A13,'city centre offline'!$B$2:$B$2047,L$3))/(SUMIFS('city centre offline'!$L$2:$L$2047,'city centre offline'!$A$2:$A$2047,$A13,'city centre offline'!$B$2:$B$2047,L$2))</f>
        <v>1.1335067555016074</v>
      </c>
      <c r="M13" s="37">
        <f>(SUMIFS('city centre offline'!$L$2:$L$2047,'overall city offline'!$A$2:$A$2047,$A13,'city centre offline'!$B$2:$B$2047,M$3)*SUMIFS('city centre offline'!$C$2:$C$2047,'city centre offline'!$A$2:$A$2047,$A13,'city centre offline'!$B$2:$B$2047,M$3))/(SUMIFS('city centre offline'!$L$2:$L$2047,'city centre offline'!$A$2:$A$2047,$A13,'city centre offline'!$B$2:$B$2047,M$2))</f>
        <v>1.6616972171242717</v>
      </c>
      <c r="N13" s="37">
        <f>(SUMIFS('city centre offline'!$L$2:$L$2047,'overall city offline'!$A$2:$A$2047,$A13,'city centre offline'!$B$2:$B$2047,N$3)*SUMIFS('city centre offline'!$C$2:$C$2047,'city centre offline'!$A$2:$A$2047,$A13,'city centre offline'!$B$2:$B$2047,N$3))/(SUMIFS('city centre offline'!$L$2:$L$2047,'city centre offline'!$A$2:$A$2047,$A13,'city centre offline'!$B$2:$B$2047,N$2))</f>
        <v>0.86164923895713186</v>
      </c>
      <c r="O13" s="37">
        <f>(SUMIFS('city centre offline'!$L$2:$L$2047,'overall city offline'!$A$2:$A$2047,$A13,'city centre offline'!$B$2:$B$2047,O$3)*SUMIFS('city centre offline'!$C$2:$C$2047,'city centre offline'!$A$2:$A$2047,$A13,'city centre offline'!$B$2:$B$2047,O$3))/(SUMIFS('city centre offline'!$L$2:$L$2047,'city centre offline'!$A$2:$A$2047,$A13,'city centre offline'!$B$2:$B$2047,O$2))</f>
        <v>0.87853266187877599</v>
      </c>
      <c r="P13" s="37">
        <f>(SUMIFS('city centre offline'!$L$2:$L$2047,'overall city offline'!$A$2:$A$2047,$A13,'city centre offline'!$B$2:$B$2047,P$3)*SUMIFS('city centre offline'!$C$2:$C$2047,'city centre offline'!$A$2:$A$2047,$A13,'city centre offline'!$B$2:$B$2047,P$3))/(SUMIFS('city centre offline'!$L$2:$L$2047,'city centre offline'!$A$2:$A$2047,$A13,'city centre offline'!$B$2:$B$2047,P$2))</f>
        <v>1.067546064618774</v>
      </c>
      <c r="Q13" s="37">
        <f>(SUMIFS('city centre offline'!$L$2:$L$2047,'overall city offline'!$A$2:$A$2047,$A13,'city centre offline'!$B$2:$B$2047,Q$3)*SUMIFS('city centre offline'!$C$2:$C$2047,'city centre offline'!$A$2:$A$2047,$A13,'city centre offline'!$B$2:$B$2047,Q$3))/(SUMIFS('city centre offline'!$L$2:$L$2047,'city centre offline'!$A$2:$A$2047,$A13,'city centre offline'!$B$2:$B$2047,Q$2))</f>
        <v>1.0814989341151828</v>
      </c>
      <c r="R13" s="37">
        <f>(SUMIFS('city centre offline'!$L$2:$L$2047,'overall city offline'!$A$2:$A$2047,$A13,'city centre offline'!$B$2:$B$2047,R$3)*SUMIFS('city centre offline'!$C$2:$C$2047,'city centre offline'!$A$2:$A$2047,$A13,'city centre offline'!$B$2:$B$2047,R$3))/(SUMIFS('city centre offline'!$L$2:$L$2047,'city centre offline'!$A$2:$A$2047,$A13,'city centre offline'!$B$2:$B$2047,R$2))</f>
        <v>1.2747261780160928</v>
      </c>
      <c r="S13" s="37">
        <f>(SUMIFS('city centre offline'!$L$2:$L$2047,'overall city offline'!$A$2:$A$2047,$A13,'city centre offline'!$B$2:$B$2047,S$3)*SUMIFS('city centre offline'!$C$2:$C$2047,'city centre offline'!$A$2:$A$2047,$A13,'city centre offline'!$B$2:$B$2047,S$3))/(SUMIFS('city centre offline'!$L$2:$L$2047,'city centre offline'!$A$2:$A$2047,$A13,'city centre offline'!$B$2:$B$2047,S$2))</f>
        <v>1.245330354285495</v>
      </c>
      <c r="T13" s="37">
        <f>(SUMIFS('city centre offline'!$L$2:$L$2047,'overall city offline'!$A$2:$A$2047,$A13,'city centre offline'!$B$2:$B$2047,T$3)*SUMIFS('city centre offline'!$C$2:$C$2047,'city centre offline'!$A$2:$A$2047,$A13,'city centre offline'!$B$2:$B$2047,T$3))/(SUMIFS('city centre offline'!$L$2:$L$2047,'city centre offline'!$A$2:$A$2047,$A13,'city centre offline'!$B$2:$B$2047,T$2))</f>
        <v>1.2847509464000071</v>
      </c>
      <c r="U13" s="37">
        <f>(SUMIFS('city centre offline'!$L$2:$L$2047,'overall city offline'!$A$2:$A$2047,$A13,'city centre offline'!$B$2:$B$2047,U$3)*SUMIFS('city centre offline'!$C$2:$C$2047,'city centre offline'!$A$2:$A$2047,$A13,'city centre offline'!$B$2:$B$2047,U$3))/(SUMIFS('city centre offline'!$L$2:$L$2047,'city centre offline'!$A$2:$A$2047,$A13,'city centre offline'!$B$2:$B$2047,U$2))</f>
        <v>1.3866726907627516</v>
      </c>
      <c r="V13" s="37">
        <f>(SUMIFS('city centre offline'!$L$2:$L$2047,'overall city offline'!$A$2:$A$2047,$A13,'city centre offline'!$B$2:$B$2047,V$3)*SUMIFS('city centre offline'!$C$2:$C$2047,'city centre offline'!$A$2:$A$2047,$A13,'city centre offline'!$B$2:$B$2047,V$3))/(SUMIFS('city centre offline'!$L$2:$L$2047,'city centre offline'!$A$2:$A$2047,$A13,'city centre offline'!$B$2:$B$2047,V$2))</f>
        <v>1.3211848118570795</v>
      </c>
    </row>
    <row r="14" spans="1:64" x14ac:dyDescent="0.25">
      <c r="A14" s="5" t="s">
        <v>17</v>
      </c>
      <c r="B14" s="37">
        <f>(SUMIFS('city centre offline'!$L$2:$L$2047,'overall city offline'!$A$2:$A$2047,$A14,'city centre offline'!$B$2:$B$2047,B$3)*SUMIFS('city centre offline'!$C$2:$C$2047,'city centre offline'!$A$2:$A$2047,$A14,'city centre offline'!$B$2:$B$2047,B$3))/(SUMIFS('city centre offline'!$L$2:$L$2047,'city centre offline'!$A$2:$A$2047,$A14,'city centre offline'!$B$2:$B$2047,B$2))</f>
        <v>0.80600145820532232</v>
      </c>
      <c r="C14" s="37">
        <f>(SUMIFS('city centre offline'!$L$2:$L$2047,'overall city offline'!$A$2:$A$2047,$A14,'city centre offline'!$B$2:$B$2047,C$3)*SUMIFS('city centre offline'!$C$2:$C$2047,'city centre offline'!$A$2:$A$2047,$A14,'city centre offline'!$B$2:$B$2047,C$3))/(SUMIFS('city centre offline'!$L$2:$L$2047,'city centre offline'!$A$2:$A$2047,$A14,'city centre offline'!$B$2:$B$2047,C$2))</f>
        <v>0.90093166675165925</v>
      </c>
      <c r="D14" s="37">
        <f>(SUMIFS('city centre offline'!$L$2:$L$2047,'overall city offline'!$A$2:$A$2047,$A14,'city centre offline'!$B$2:$B$2047,D$3)*SUMIFS('city centre offline'!$C$2:$C$2047,'city centre offline'!$A$2:$A$2047,$A14,'city centre offline'!$B$2:$B$2047,D$3))/(SUMIFS('city centre offline'!$L$2:$L$2047,'city centre offline'!$A$2:$A$2047,$A14,'city centre offline'!$B$2:$B$2047,D$2))</f>
        <v>1.0350793288598117</v>
      </c>
      <c r="E14" s="37">
        <f>(SUMIFS('city centre offline'!$L$2:$L$2047,'overall city offline'!$A$2:$A$2047,$A14,'city centre offline'!$B$2:$B$2047,E$3)*SUMIFS('city centre offline'!$C$2:$C$2047,'city centre offline'!$A$2:$A$2047,$A14,'city centre offline'!$B$2:$B$2047,E$3))/(SUMIFS('city centre offline'!$L$2:$L$2047,'city centre offline'!$A$2:$A$2047,$A14,'city centre offline'!$B$2:$B$2047,E$2))</f>
        <v>0.81318949174346211</v>
      </c>
      <c r="F14" s="37">
        <f>(SUMIFS('city centre offline'!$L$2:$L$2047,'overall city offline'!$A$2:$A$2047,$A14,'city centre offline'!$B$2:$B$2047,F$3)*SUMIFS('city centre offline'!$C$2:$C$2047,'city centre offline'!$A$2:$A$2047,$A14,'city centre offline'!$B$2:$B$2047,F$3))/(SUMIFS('city centre offline'!$L$2:$L$2047,'city centre offline'!$A$2:$A$2047,$A14,'city centre offline'!$B$2:$B$2047,F$2))</f>
        <v>0.91263481869594354</v>
      </c>
      <c r="G14" s="37">
        <f>(SUMIFS('city centre offline'!$L$2:$L$2047,'overall city offline'!$A$2:$A$2047,$A14,'city centre offline'!$B$2:$B$2047,G$3)*SUMIFS('city centre offline'!$C$2:$C$2047,'city centre offline'!$A$2:$A$2047,$A14,'city centre offline'!$B$2:$B$2047,G$3))/(SUMIFS('city centre offline'!$L$2:$L$2047,'city centre offline'!$A$2:$A$2047,$A14,'city centre offline'!$B$2:$B$2047,G$2))</f>
        <v>0.8916480547985054</v>
      </c>
      <c r="H14" s="37">
        <f>(SUMIFS('city centre offline'!$L$2:$L$2047,'overall city offline'!$A$2:$A$2047,$A14,'city centre offline'!$B$2:$B$2047,H$3)*SUMIFS('city centre offline'!$C$2:$C$2047,'city centre offline'!$A$2:$A$2047,$A14,'city centre offline'!$B$2:$B$2047,H$3))/(SUMIFS('city centre offline'!$L$2:$L$2047,'city centre offline'!$A$2:$A$2047,$A14,'city centre offline'!$B$2:$B$2047,H$2))</f>
        <v>0.93961618605079344</v>
      </c>
      <c r="I14" s="37">
        <f>(SUMIFS('city centre offline'!$L$2:$L$2047,'overall city offline'!$A$2:$A$2047,$A14,'city centre offline'!$B$2:$B$2047,I$3)*SUMIFS('city centre offline'!$C$2:$C$2047,'city centre offline'!$A$2:$A$2047,$A14,'city centre offline'!$B$2:$B$2047,I$3))/(SUMIFS('city centre offline'!$L$2:$L$2047,'city centre offline'!$A$2:$A$2047,$A14,'city centre offline'!$B$2:$B$2047,I$2))</f>
        <v>1.0293659152134416</v>
      </c>
      <c r="J14" s="37">
        <f>(SUMIFS('city centre offline'!$L$2:$L$2047,'overall city offline'!$A$2:$A$2047,$A14,'city centre offline'!$B$2:$B$2047,J$3)*SUMIFS('city centre offline'!$C$2:$C$2047,'city centre offline'!$A$2:$A$2047,$A14,'city centre offline'!$B$2:$B$2047,J$3))/(SUMIFS('city centre offline'!$L$2:$L$2047,'city centre offline'!$A$2:$A$2047,$A14,'city centre offline'!$B$2:$B$2047,J$2))</f>
        <v>0.91451809457985533</v>
      </c>
      <c r="K14" s="37">
        <f>(SUMIFS('city centre offline'!$L$2:$L$2047,'overall city offline'!$A$2:$A$2047,$A14,'city centre offline'!$B$2:$B$2047,K$3)*SUMIFS('city centre offline'!$C$2:$C$2047,'city centre offline'!$A$2:$A$2047,$A14,'city centre offline'!$B$2:$B$2047,K$3))/(SUMIFS('city centre offline'!$L$2:$L$2047,'city centre offline'!$A$2:$A$2047,$A14,'city centre offline'!$B$2:$B$2047,K$2))</f>
        <v>0.98741729396566891</v>
      </c>
      <c r="L14" s="37">
        <f>(SUMIFS('city centre offline'!$L$2:$L$2047,'overall city offline'!$A$2:$A$2047,$A14,'city centre offline'!$B$2:$B$2047,L$3)*SUMIFS('city centre offline'!$C$2:$C$2047,'city centre offline'!$A$2:$A$2047,$A14,'city centre offline'!$B$2:$B$2047,L$3))/(SUMIFS('city centre offline'!$L$2:$L$2047,'city centre offline'!$A$2:$A$2047,$A14,'city centre offline'!$B$2:$B$2047,L$2))</f>
        <v>0.87306626917829455</v>
      </c>
      <c r="M14" s="37">
        <f>(SUMIFS('city centre offline'!$L$2:$L$2047,'overall city offline'!$A$2:$A$2047,$A14,'city centre offline'!$B$2:$B$2047,M$3)*SUMIFS('city centre offline'!$C$2:$C$2047,'city centre offline'!$A$2:$A$2047,$A14,'city centre offline'!$B$2:$B$2047,M$3))/(SUMIFS('city centre offline'!$L$2:$L$2047,'city centre offline'!$A$2:$A$2047,$A14,'city centre offline'!$B$2:$B$2047,M$2))</f>
        <v>1.156338354351339</v>
      </c>
      <c r="N14" s="37">
        <f>(SUMIFS('city centre offline'!$L$2:$L$2047,'overall city offline'!$A$2:$A$2047,$A14,'city centre offline'!$B$2:$B$2047,N$3)*SUMIFS('city centre offline'!$C$2:$C$2047,'city centre offline'!$A$2:$A$2047,$A14,'city centre offline'!$B$2:$B$2047,N$3))/(SUMIFS('city centre offline'!$L$2:$L$2047,'city centre offline'!$A$2:$A$2047,$A14,'city centre offline'!$B$2:$B$2047,N$2))</f>
        <v>0.6496730731765249</v>
      </c>
      <c r="O14" s="37">
        <f>(SUMIFS('city centre offline'!$L$2:$L$2047,'overall city offline'!$A$2:$A$2047,$A14,'city centre offline'!$B$2:$B$2047,O$3)*SUMIFS('city centre offline'!$C$2:$C$2047,'city centre offline'!$A$2:$A$2047,$A14,'city centre offline'!$B$2:$B$2047,O$3))/(SUMIFS('city centre offline'!$L$2:$L$2047,'city centre offline'!$A$2:$A$2047,$A14,'city centre offline'!$B$2:$B$2047,O$2))</f>
        <v>0.69652262943228516</v>
      </c>
      <c r="P14" s="37">
        <f>(SUMIFS('city centre offline'!$L$2:$L$2047,'overall city offline'!$A$2:$A$2047,$A14,'city centre offline'!$B$2:$B$2047,P$3)*SUMIFS('city centre offline'!$C$2:$C$2047,'city centre offline'!$A$2:$A$2047,$A14,'city centre offline'!$B$2:$B$2047,P$3))/(SUMIFS('city centre offline'!$L$2:$L$2047,'city centre offline'!$A$2:$A$2047,$A14,'city centre offline'!$B$2:$B$2047,P$2))</f>
        <v>0.8428748462397252</v>
      </c>
      <c r="Q14" s="37">
        <f>(SUMIFS('city centre offline'!$L$2:$L$2047,'overall city offline'!$A$2:$A$2047,$A14,'city centre offline'!$B$2:$B$2047,Q$3)*SUMIFS('city centre offline'!$C$2:$C$2047,'city centre offline'!$A$2:$A$2047,$A14,'city centre offline'!$B$2:$B$2047,Q$3))/(SUMIFS('city centre offline'!$L$2:$L$2047,'city centre offline'!$A$2:$A$2047,$A14,'city centre offline'!$B$2:$B$2047,Q$2))</f>
        <v>0.92094289818704766</v>
      </c>
      <c r="R14" s="37">
        <f>(SUMIFS('city centre offline'!$L$2:$L$2047,'overall city offline'!$A$2:$A$2047,$A14,'city centre offline'!$B$2:$B$2047,R$3)*SUMIFS('city centre offline'!$C$2:$C$2047,'city centre offline'!$A$2:$A$2047,$A14,'city centre offline'!$B$2:$B$2047,R$3))/(SUMIFS('city centre offline'!$L$2:$L$2047,'city centre offline'!$A$2:$A$2047,$A14,'city centre offline'!$B$2:$B$2047,R$2))</f>
        <v>1.0645690164818147</v>
      </c>
      <c r="S14" s="37">
        <f>(SUMIFS('city centre offline'!$L$2:$L$2047,'overall city offline'!$A$2:$A$2047,$A14,'city centre offline'!$B$2:$B$2047,S$3)*SUMIFS('city centre offline'!$C$2:$C$2047,'city centre offline'!$A$2:$A$2047,$A14,'city centre offline'!$B$2:$B$2047,S$3))/(SUMIFS('city centre offline'!$L$2:$L$2047,'city centre offline'!$A$2:$A$2047,$A14,'city centre offline'!$B$2:$B$2047,S$2))</f>
        <v>1.0348185770419016</v>
      </c>
      <c r="T14" s="37">
        <f>(SUMIFS('city centre offline'!$L$2:$L$2047,'overall city offline'!$A$2:$A$2047,$A14,'city centre offline'!$B$2:$B$2047,T$3)*SUMIFS('city centre offline'!$C$2:$C$2047,'city centre offline'!$A$2:$A$2047,$A14,'city centre offline'!$B$2:$B$2047,T$3))/(SUMIFS('city centre offline'!$L$2:$L$2047,'city centre offline'!$A$2:$A$2047,$A14,'city centre offline'!$B$2:$B$2047,T$2))</f>
        <v>1.0997598258339312</v>
      </c>
      <c r="U14" s="37">
        <f>(SUMIFS('city centre offline'!$L$2:$L$2047,'overall city offline'!$A$2:$A$2047,$A14,'city centre offline'!$B$2:$B$2047,U$3)*SUMIFS('city centre offline'!$C$2:$C$2047,'city centre offline'!$A$2:$A$2047,$A14,'city centre offline'!$B$2:$B$2047,U$3))/(SUMIFS('city centre offline'!$L$2:$L$2047,'city centre offline'!$A$2:$A$2047,$A14,'city centre offline'!$B$2:$B$2047,U$2))</f>
        <v>1.1039885288707527</v>
      </c>
      <c r="V14" s="37">
        <f>(SUMIFS('city centre offline'!$L$2:$L$2047,'overall city offline'!$A$2:$A$2047,$A14,'city centre offline'!$B$2:$B$2047,V$3)*SUMIFS('city centre offline'!$C$2:$C$2047,'city centre offline'!$A$2:$A$2047,$A14,'city centre offline'!$B$2:$B$2047,V$3))/(SUMIFS('city centre offline'!$L$2:$L$2047,'city centre offline'!$A$2:$A$2047,$A14,'city centre offline'!$B$2:$B$2047,V$2))</f>
        <v>0.98709710928082484</v>
      </c>
    </row>
    <row r="15" spans="1:64" x14ac:dyDescent="0.25">
      <c r="A15" s="5" t="s">
        <v>18</v>
      </c>
      <c r="B15" s="37">
        <f>(SUMIFS('city centre offline'!$L$2:$L$2047,'overall city offline'!$A$2:$A$2047,$A15,'city centre offline'!$B$2:$B$2047,B$3)*SUMIFS('city centre offline'!$C$2:$C$2047,'city centre offline'!$A$2:$A$2047,$A15,'city centre offline'!$B$2:$B$2047,B$3))/(SUMIFS('city centre offline'!$L$2:$L$2047,'city centre offline'!$A$2:$A$2047,$A15,'city centre offline'!$B$2:$B$2047,B$2))</f>
        <v>0.77212010053730151</v>
      </c>
      <c r="C15" s="37">
        <f>(SUMIFS('city centre offline'!$L$2:$L$2047,'overall city offline'!$A$2:$A$2047,$A15,'city centre offline'!$B$2:$B$2047,C$3)*SUMIFS('city centre offline'!$C$2:$C$2047,'city centre offline'!$A$2:$A$2047,$A15,'city centre offline'!$B$2:$B$2047,C$3))/(SUMIFS('city centre offline'!$L$2:$L$2047,'city centre offline'!$A$2:$A$2047,$A15,'city centre offline'!$B$2:$B$2047,C$2))</f>
        <v>0.7875155074544602</v>
      </c>
      <c r="D15" s="37">
        <f>(SUMIFS('city centre offline'!$L$2:$L$2047,'overall city offline'!$A$2:$A$2047,$A15,'city centre offline'!$B$2:$B$2047,D$3)*SUMIFS('city centre offline'!$C$2:$C$2047,'city centre offline'!$A$2:$A$2047,$A15,'city centre offline'!$B$2:$B$2047,D$3))/(SUMIFS('city centre offline'!$L$2:$L$2047,'city centre offline'!$A$2:$A$2047,$A15,'city centre offline'!$B$2:$B$2047,D$2))</f>
        <v>0.80374836042686348</v>
      </c>
      <c r="E15" s="37">
        <f>(SUMIFS('city centre offline'!$L$2:$L$2047,'overall city offline'!$A$2:$A$2047,$A15,'city centre offline'!$B$2:$B$2047,E$3)*SUMIFS('city centre offline'!$C$2:$C$2047,'city centre offline'!$A$2:$A$2047,$A15,'city centre offline'!$B$2:$B$2047,E$3))/(SUMIFS('city centre offline'!$L$2:$L$2047,'city centre offline'!$A$2:$A$2047,$A15,'city centre offline'!$B$2:$B$2047,E$2))</f>
        <v>0.53627185432394764</v>
      </c>
      <c r="F15" s="37">
        <f>(SUMIFS('city centre offline'!$L$2:$L$2047,'overall city offline'!$A$2:$A$2047,$A15,'city centre offline'!$B$2:$B$2047,F$3)*SUMIFS('city centre offline'!$C$2:$C$2047,'city centre offline'!$A$2:$A$2047,$A15,'city centre offline'!$B$2:$B$2047,F$3))/(SUMIFS('city centre offline'!$L$2:$L$2047,'city centre offline'!$A$2:$A$2047,$A15,'city centre offline'!$B$2:$B$2047,F$2))</f>
        <v>0.57804426955542354</v>
      </c>
      <c r="G15" s="37">
        <f>(SUMIFS('city centre offline'!$L$2:$L$2047,'overall city offline'!$A$2:$A$2047,$A15,'city centre offline'!$B$2:$B$2047,G$3)*SUMIFS('city centre offline'!$C$2:$C$2047,'city centre offline'!$A$2:$A$2047,$A15,'city centre offline'!$B$2:$B$2047,G$3))/(SUMIFS('city centre offline'!$L$2:$L$2047,'city centre offline'!$A$2:$A$2047,$A15,'city centre offline'!$B$2:$B$2047,G$2))</f>
        <v>0.67535293478098612</v>
      </c>
      <c r="H15" s="37">
        <f>(SUMIFS('city centre offline'!$L$2:$L$2047,'overall city offline'!$A$2:$A$2047,$A15,'city centre offline'!$B$2:$B$2047,H$3)*SUMIFS('city centre offline'!$C$2:$C$2047,'city centre offline'!$A$2:$A$2047,$A15,'city centre offline'!$B$2:$B$2047,H$3))/(SUMIFS('city centre offline'!$L$2:$L$2047,'city centre offline'!$A$2:$A$2047,$A15,'city centre offline'!$B$2:$B$2047,H$2))</f>
        <v>0.72727620443888685</v>
      </c>
      <c r="I15" s="37">
        <f>(SUMIFS('city centre offline'!$L$2:$L$2047,'overall city offline'!$A$2:$A$2047,$A15,'city centre offline'!$B$2:$B$2047,I$3)*SUMIFS('city centre offline'!$C$2:$C$2047,'city centre offline'!$A$2:$A$2047,$A15,'city centre offline'!$B$2:$B$2047,I$3))/(SUMIFS('city centre offline'!$L$2:$L$2047,'city centre offline'!$A$2:$A$2047,$A15,'city centre offline'!$B$2:$B$2047,I$2))</f>
        <v>0.78019906223768465</v>
      </c>
      <c r="J15" s="37">
        <f>(SUMIFS('city centre offline'!$L$2:$L$2047,'overall city offline'!$A$2:$A$2047,$A15,'city centre offline'!$B$2:$B$2047,J$3)*SUMIFS('city centre offline'!$C$2:$C$2047,'city centre offline'!$A$2:$A$2047,$A15,'city centre offline'!$B$2:$B$2047,J$3))/(SUMIFS('city centre offline'!$L$2:$L$2047,'city centre offline'!$A$2:$A$2047,$A15,'city centre offline'!$B$2:$B$2047,J$2))</f>
        <v>0.74860965313940275</v>
      </c>
      <c r="K15" s="37">
        <f>(SUMIFS('city centre offline'!$L$2:$L$2047,'overall city offline'!$A$2:$A$2047,$A15,'city centre offline'!$B$2:$B$2047,K$3)*SUMIFS('city centre offline'!$C$2:$C$2047,'city centre offline'!$A$2:$A$2047,$A15,'city centre offline'!$B$2:$B$2047,K$3))/(SUMIFS('city centre offline'!$L$2:$L$2047,'city centre offline'!$A$2:$A$2047,$A15,'city centre offline'!$B$2:$B$2047,K$2))</f>
        <v>0.81542858828206344</v>
      </c>
      <c r="L15" s="37">
        <f>(SUMIFS('city centre offline'!$L$2:$L$2047,'overall city offline'!$A$2:$A$2047,$A15,'city centre offline'!$B$2:$B$2047,L$3)*SUMIFS('city centre offline'!$C$2:$C$2047,'city centre offline'!$A$2:$A$2047,$A15,'city centre offline'!$B$2:$B$2047,L$3))/(SUMIFS('city centre offline'!$L$2:$L$2047,'city centre offline'!$A$2:$A$2047,$A15,'city centre offline'!$B$2:$B$2047,L$2))</f>
        <v>0.74967728219795293</v>
      </c>
      <c r="M15" s="37">
        <f>(SUMIFS('city centre offline'!$L$2:$L$2047,'overall city offline'!$A$2:$A$2047,$A15,'city centre offline'!$B$2:$B$2047,M$3)*SUMIFS('city centre offline'!$C$2:$C$2047,'city centre offline'!$A$2:$A$2047,$A15,'city centre offline'!$B$2:$B$2047,M$3))/(SUMIFS('city centre offline'!$L$2:$L$2047,'city centre offline'!$A$2:$A$2047,$A15,'city centre offline'!$B$2:$B$2047,M$2))</f>
        <v>0.94187529795189873</v>
      </c>
      <c r="N15" s="37">
        <f>(SUMIFS('city centre offline'!$L$2:$L$2047,'overall city offline'!$A$2:$A$2047,$A15,'city centre offline'!$B$2:$B$2047,N$3)*SUMIFS('city centre offline'!$C$2:$C$2047,'city centre offline'!$A$2:$A$2047,$A15,'city centre offline'!$B$2:$B$2047,N$3))/(SUMIFS('city centre offline'!$L$2:$L$2047,'city centre offline'!$A$2:$A$2047,$A15,'city centre offline'!$B$2:$B$2047,N$2))</f>
        <v>0.47700253316382657</v>
      </c>
      <c r="O15" s="37">
        <f>(SUMIFS('city centre offline'!$L$2:$L$2047,'overall city offline'!$A$2:$A$2047,$A15,'city centre offline'!$B$2:$B$2047,O$3)*SUMIFS('city centre offline'!$C$2:$C$2047,'city centre offline'!$A$2:$A$2047,$A15,'city centre offline'!$B$2:$B$2047,O$3))/(SUMIFS('city centre offline'!$L$2:$L$2047,'city centre offline'!$A$2:$A$2047,$A15,'city centre offline'!$B$2:$B$2047,O$2))</f>
        <v>0.50051125216583559</v>
      </c>
      <c r="P15" s="37">
        <f>(SUMIFS('city centre offline'!$L$2:$L$2047,'overall city offline'!$A$2:$A$2047,$A15,'city centre offline'!$B$2:$B$2047,P$3)*SUMIFS('city centre offline'!$C$2:$C$2047,'city centre offline'!$A$2:$A$2047,$A15,'city centre offline'!$B$2:$B$2047,P$3))/(SUMIFS('city centre offline'!$L$2:$L$2047,'city centre offline'!$A$2:$A$2047,$A15,'city centre offline'!$B$2:$B$2047,P$2))</f>
        <v>0.67303191999948575</v>
      </c>
      <c r="Q15" s="37">
        <f>(SUMIFS('city centre offline'!$L$2:$L$2047,'overall city offline'!$A$2:$A$2047,$A15,'city centre offline'!$B$2:$B$2047,Q$3)*SUMIFS('city centre offline'!$C$2:$C$2047,'city centre offline'!$A$2:$A$2047,$A15,'city centre offline'!$B$2:$B$2047,Q$3))/(SUMIFS('city centre offline'!$L$2:$L$2047,'city centre offline'!$A$2:$A$2047,$A15,'city centre offline'!$B$2:$B$2047,Q$2))</f>
        <v>0.80311595857817553</v>
      </c>
      <c r="R15" s="37">
        <f>(SUMIFS('city centre offline'!$L$2:$L$2047,'overall city offline'!$A$2:$A$2047,$A15,'city centre offline'!$B$2:$B$2047,R$3)*SUMIFS('city centre offline'!$C$2:$C$2047,'city centre offline'!$A$2:$A$2047,$A15,'city centre offline'!$B$2:$B$2047,R$3))/(SUMIFS('city centre offline'!$L$2:$L$2047,'city centre offline'!$A$2:$A$2047,$A15,'city centre offline'!$B$2:$B$2047,R$2))</f>
        <v>0.82626607557695175</v>
      </c>
      <c r="S15" s="37">
        <f>(SUMIFS('city centre offline'!$L$2:$L$2047,'overall city offline'!$A$2:$A$2047,$A15,'city centre offline'!$B$2:$B$2047,S$3)*SUMIFS('city centre offline'!$C$2:$C$2047,'city centre offline'!$A$2:$A$2047,$A15,'city centre offline'!$B$2:$B$2047,S$3))/(SUMIFS('city centre offline'!$L$2:$L$2047,'city centre offline'!$A$2:$A$2047,$A15,'city centre offline'!$B$2:$B$2047,S$2))</f>
        <v>0.94719568658757658</v>
      </c>
      <c r="T15" s="37">
        <f>(SUMIFS('city centre offline'!$L$2:$L$2047,'overall city offline'!$A$2:$A$2047,$A15,'city centre offline'!$B$2:$B$2047,T$3)*SUMIFS('city centre offline'!$C$2:$C$2047,'city centre offline'!$A$2:$A$2047,$A15,'city centre offline'!$B$2:$B$2047,T$3))/(SUMIFS('city centre offline'!$L$2:$L$2047,'city centre offline'!$A$2:$A$2047,$A15,'city centre offline'!$B$2:$B$2047,T$2))</f>
        <v>0.90942941305346325</v>
      </c>
      <c r="U15" s="37">
        <f>(SUMIFS('city centre offline'!$L$2:$L$2047,'overall city offline'!$A$2:$A$2047,$A15,'city centre offline'!$B$2:$B$2047,U$3)*SUMIFS('city centre offline'!$C$2:$C$2047,'city centre offline'!$A$2:$A$2047,$A15,'city centre offline'!$B$2:$B$2047,U$3))/(SUMIFS('city centre offline'!$L$2:$L$2047,'city centre offline'!$A$2:$A$2047,$A15,'city centre offline'!$B$2:$B$2047,U$2))</f>
        <v>0.93243452673144334</v>
      </c>
      <c r="V15" s="37">
        <f>(SUMIFS('city centre offline'!$L$2:$L$2047,'overall city offline'!$A$2:$A$2047,$A15,'city centre offline'!$B$2:$B$2047,V$3)*SUMIFS('city centre offline'!$C$2:$C$2047,'city centre offline'!$A$2:$A$2047,$A15,'city centre offline'!$B$2:$B$2047,V$3))/(SUMIFS('city centre offline'!$L$2:$L$2047,'city centre offline'!$A$2:$A$2047,$A15,'city centre offline'!$B$2:$B$2047,V$2))</f>
        <v>0.95065801925598359</v>
      </c>
    </row>
    <row r="16" spans="1:64" x14ac:dyDescent="0.25">
      <c r="A16" s="5" t="s">
        <v>19</v>
      </c>
      <c r="B16" s="37">
        <f>(SUMIFS('city centre offline'!$L$2:$L$2047,'overall city offline'!$A$2:$A$2047,$A16,'city centre offline'!$B$2:$B$2047,B$3)*SUMIFS('city centre offline'!$C$2:$C$2047,'city centre offline'!$A$2:$A$2047,$A16,'city centre offline'!$B$2:$B$2047,B$3))/(SUMIFS('city centre offline'!$L$2:$L$2047,'city centre offline'!$A$2:$A$2047,$A16,'city centre offline'!$B$2:$B$2047,B$2))</f>
        <v>0.85418234823721795</v>
      </c>
      <c r="C16" s="37">
        <f>(SUMIFS('city centre offline'!$L$2:$L$2047,'overall city offline'!$A$2:$A$2047,$A16,'city centre offline'!$B$2:$B$2047,C$3)*SUMIFS('city centre offline'!$C$2:$C$2047,'city centre offline'!$A$2:$A$2047,$A16,'city centre offline'!$B$2:$B$2047,C$3))/(SUMIFS('city centre offline'!$L$2:$L$2047,'city centre offline'!$A$2:$A$2047,$A16,'city centre offline'!$B$2:$B$2047,C$2))</f>
        <v>0.88187574516226575</v>
      </c>
      <c r="D16" s="37">
        <f>(SUMIFS('city centre offline'!$L$2:$L$2047,'overall city offline'!$A$2:$A$2047,$A16,'city centre offline'!$B$2:$B$2047,D$3)*SUMIFS('city centre offline'!$C$2:$C$2047,'city centre offline'!$A$2:$A$2047,$A16,'city centre offline'!$B$2:$B$2047,D$3))/(SUMIFS('city centre offline'!$L$2:$L$2047,'city centre offline'!$A$2:$A$2047,$A16,'city centre offline'!$B$2:$B$2047,D$2))</f>
        <v>1.0953080552660825</v>
      </c>
      <c r="E16" s="37">
        <f>(SUMIFS('city centre offline'!$L$2:$L$2047,'overall city offline'!$A$2:$A$2047,$A16,'city centre offline'!$B$2:$B$2047,E$3)*SUMIFS('city centre offline'!$C$2:$C$2047,'city centre offline'!$A$2:$A$2047,$A16,'city centre offline'!$B$2:$B$2047,E$3))/(SUMIFS('city centre offline'!$L$2:$L$2047,'city centre offline'!$A$2:$A$2047,$A16,'city centre offline'!$B$2:$B$2047,E$2))</f>
        <v>1.0863931698582669</v>
      </c>
      <c r="F16" s="37">
        <f>(SUMIFS('city centre offline'!$L$2:$L$2047,'overall city offline'!$A$2:$A$2047,$A16,'city centre offline'!$B$2:$B$2047,F$3)*SUMIFS('city centre offline'!$C$2:$C$2047,'city centre offline'!$A$2:$A$2047,$A16,'city centre offline'!$B$2:$B$2047,F$3))/(SUMIFS('city centre offline'!$L$2:$L$2047,'city centre offline'!$A$2:$A$2047,$A16,'city centre offline'!$B$2:$B$2047,F$2))</f>
        <v>1.1490525303777912</v>
      </c>
      <c r="G16" s="37">
        <f>(SUMIFS('city centre offline'!$L$2:$L$2047,'overall city offline'!$A$2:$A$2047,$A16,'city centre offline'!$B$2:$B$2047,G$3)*SUMIFS('city centre offline'!$C$2:$C$2047,'city centre offline'!$A$2:$A$2047,$A16,'city centre offline'!$B$2:$B$2047,G$3))/(SUMIFS('city centre offline'!$L$2:$L$2047,'city centre offline'!$A$2:$A$2047,$A16,'city centre offline'!$B$2:$B$2047,G$2))</f>
        <v>1.1317196562240643</v>
      </c>
      <c r="H16" s="37">
        <f>(SUMIFS('city centre offline'!$L$2:$L$2047,'overall city offline'!$A$2:$A$2047,$A16,'city centre offline'!$B$2:$B$2047,H$3)*SUMIFS('city centre offline'!$C$2:$C$2047,'city centre offline'!$A$2:$A$2047,$A16,'city centre offline'!$B$2:$B$2047,H$3))/(SUMIFS('city centre offline'!$L$2:$L$2047,'city centre offline'!$A$2:$A$2047,$A16,'city centre offline'!$B$2:$B$2047,H$2))</f>
        <v>1.1199557678888972</v>
      </c>
      <c r="I16" s="37">
        <f>(SUMIFS('city centre offline'!$L$2:$L$2047,'overall city offline'!$A$2:$A$2047,$A16,'city centre offline'!$B$2:$B$2047,I$3)*SUMIFS('city centre offline'!$C$2:$C$2047,'city centre offline'!$A$2:$A$2047,$A16,'city centre offline'!$B$2:$B$2047,I$3))/(SUMIFS('city centre offline'!$L$2:$L$2047,'city centre offline'!$A$2:$A$2047,$A16,'city centre offline'!$B$2:$B$2047,I$2))</f>
        <v>1.1274720082580991</v>
      </c>
      <c r="J16" s="37">
        <f>(SUMIFS('city centre offline'!$L$2:$L$2047,'overall city offline'!$A$2:$A$2047,$A16,'city centre offline'!$B$2:$B$2047,J$3)*SUMIFS('city centre offline'!$C$2:$C$2047,'city centre offline'!$A$2:$A$2047,$A16,'city centre offline'!$B$2:$B$2047,J$3))/(SUMIFS('city centre offline'!$L$2:$L$2047,'city centre offline'!$A$2:$A$2047,$A16,'city centre offline'!$B$2:$B$2047,J$2))</f>
        <v>1.123922845163623</v>
      </c>
      <c r="K16" s="37">
        <f>(SUMIFS('city centre offline'!$L$2:$L$2047,'overall city offline'!$A$2:$A$2047,$A16,'city centre offline'!$B$2:$B$2047,K$3)*SUMIFS('city centre offline'!$C$2:$C$2047,'city centre offline'!$A$2:$A$2047,$A16,'city centre offline'!$B$2:$B$2047,K$3))/(SUMIFS('city centre offline'!$L$2:$L$2047,'city centre offline'!$A$2:$A$2047,$A16,'city centre offline'!$B$2:$B$2047,K$2))</f>
        <v>1.1359189852713552</v>
      </c>
      <c r="L16" s="37">
        <f>(SUMIFS('city centre offline'!$L$2:$L$2047,'overall city offline'!$A$2:$A$2047,$A16,'city centre offline'!$B$2:$B$2047,L$3)*SUMIFS('city centre offline'!$C$2:$C$2047,'city centre offline'!$A$2:$A$2047,$A16,'city centre offline'!$B$2:$B$2047,L$3))/(SUMIFS('city centre offline'!$L$2:$L$2047,'city centre offline'!$A$2:$A$2047,$A16,'city centre offline'!$B$2:$B$2047,L$2))</f>
        <v>1.2140476208619086</v>
      </c>
      <c r="M16" s="37">
        <f>(SUMIFS('city centre offline'!$L$2:$L$2047,'overall city offline'!$A$2:$A$2047,$A16,'city centre offline'!$B$2:$B$2047,M$3)*SUMIFS('city centre offline'!$C$2:$C$2047,'city centre offline'!$A$2:$A$2047,$A16,'city centre offline'!$B$2:$B$2047,M$3))/(SUMIFS('city centre offline'!$L$2:$L$2047,'city centre offline'!$A$2:$A$2047,$A16,'city centre offline'!$B$2:$B$2047,M$2))</f>
        <v>1.441089688775026</v>
      </c>
      <c r="N16" s="37">
        <f>(SUMIFS('city centre offline'!$L$2:$L$2047,'overall city offline'!$A$2:$A$2047,$A16,'city centre offline'!$B$2:$B$2047,N$3)*SUMIFS('city centre offline'!$C$2:$C$2047,'city centre offline'!$A$2:$A$2047,$A16,'city centre offline'!$B$2:$B$2047,N$3))/(SUMIFS('city centre offline'!$L$2:$L$2047,'city centre offline'!$A$2:$A$2047,$A16,'city centre offline'!$B$2:$B$2047,N$2))</f>
        <v>0.93064572207714313</v>
      </c>
      <c r="O16" s="37">
        <f>(SUMIFS('city centre offline'!$L$2:$L$2047,'overall city offline'!$A$2:$A$2047,$A16,'city centre offline'!$B$2:$B$2047,O$3)*SUMIFS('city centre offline'!$C$2:$C$2047,'city centre offline'!$A$2:$A$2047,$A16,'city centre offline'!$B$2:$B$2047,O$3))/(SUMIFS('city centre offline'!$L$2:$L$2047,'city centre offline'!$A$2:$A$2047,$A16,'city centre offline'!$B$2:$B$2047,O$2))</f>
        <v>0.95975737690101326</v>
      </c>
      <c r="P16" s="37">
        <f>(SUMIFS('city centre offline'!$L$2:$L$2047,'overall city offline'!$A$2:$A$2047,$A16,'city centre offline'!$B$2:$B$2047,P$3)*SUMIFS('city centre offline'!$C$2:$C$2047,'city centre offline'!$A$2:$A$2047,$A16,'city centre offline'!$B$2:$B$2047,P$3))/(SUMIFS('city centre offline'!$L$2:$L$2047,'city centre offline'!$A$2:$A$2047,$A16,'city centre offline'!$B$2:$B$2047,P$2))</f>
        <v>1.0803127761418323</v>
      </c>
      <c r="Q16" s="37">
        <f>(SUMIFS('city centre offline'!$L$2:$L$2047,'overall city offline'!$A$2:$A$2047,$A16,'city centre offline'!$B$2:$B$2047,Q$3)*SUMIFS('city centre offline'!$C$2:$C$2047,'city centre offline'!$A$2:$A$2047,$A16,'city centre offline'!$B$2:$B$2047,Q$3))/(SUMIFS('city centre offline'!$L$2:$L$2047,'city centre offline'!$A$2:$A$2047,$A16,'city centre offline'!$B$2:$B$2047,Q$2))</f>
        <v>1.1353942852146046</v>
      </c>
      <c r="R16" s="37">
        <f>(SUMIFS('city centre offline'!$L$2:$L$2047,'overall city offline'!$A$2:$A$2047,$A16,'city centre offline'!$B$2:$B$2047,R$3)*SUMIFS('city centre offline'!$C$2:$C$2047,'city centre offline'!$A$2:$A$2047,$A16,'city centre offline'!$B$2:$B$2047,R$3))/(SUMIFS('city centre offline'!$L$2:$L$2047,'city centre offline'!$A$2:$A$2047,$A16,'city centre offline'!$B$2:$B$2047,R$2))</f>
        <v>1.1297613324108233</v>
      </c>
      <c r="S16" s="37">
        <f>(SUMIFS('city centre offline'!$L$2:$L$2047,'overall city offline'!$A$2:$A$2047,$A16,'city centre offline'!$B$2:$B$2047,S$3)*SUMIFS('city centre offline'!$C$2:$C$2047,'city centre offline'!$A$2:$A$2047,$A16,'city centre offline'!$B$2:$B$2047,S$3))/(SUMIFS('city centre offline'!$L$2:$L$2047,'city centre offline'!$A$2:$A$2047,$A16,'city centre offline'!$B$2:$B$2047,S$2))</f>
        <v>1.0843754739915081</v>
      </c>
      <c r="T16" s="37">
        <f>(SUMIFS('city centre offline'!$L$2:$L$2047,'overall city offline'!$A$2:$A$2047,$A16,'city centre offline'!$B$2:$B$2047,T$3)*SUMIFS('city centre offline'!$C$2:$C$2047,'city centre offline'!$A$2:$A$2047,$A16,'city centre offline'!$B$2:$B$2047,T$3))/(SUMIFS('city centre offline'!$L$2:$L$2047,'city centre offline'!$A$2:$A$2047,$A16,'city centre offline'!$B$2:$B$2047,T$2))</f>
        <v>1.134121516135185</v>
      </c>
      <c r="U16" s="37">
        <f>(SUMIFS('city centre offline'!$L$2:$L$2047,'overall city offline'!$A$2:$A$2047,$A16,'city centre offline'!$B$2:$B$2047,U$3)*SUMIFS('city centre offline'!$C$2:$C$2047,'city centre offline'!$A$2:$A$2047,$A16,'city centre offline'!$B$2:$B$2047,U$3))/(SUMIFS('city centre offline'!$L$2:$L$2047,'city centre offline'!$A$2:$A$2047,$A16,'city centre offline'!$B$2:$B$2047,U$2))</f>
        <v>1.1227427164937844</v>
      </c>
      <c r="V16" s="37">
        <f>(SUMIFS('city centre offline'!$L$2:$L$2047,'overall city offline'!$A$2:$A$2047,$A16,'city centre offline'!$B$2:$B$2047,V$3)*SUMIFS('city centre offline'!$C$2:$C$2047,'city centre offline'!$A$2:$A$2047,$A16,'city centre offline'!$B$2:$B$2047,V$3))/(SUMIFS('city centre offline'!$L$2:$L$2047,'city centre offline'!$A$2:$A$2047,$A16,'city centre offline'!$B$2:$B$2047,V$2))</f>
        <v>1.1472906730302905</v>
      </c>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row>
    <row r="17" spans="1:63" x14ac:dyDescent="0.25">
      <c r="A17" s="5" t="s">
        <v>20</v>
      </c>
      <c r="B17" s="37">
        <f>(SUMIFS('city centre offline'!$L$2:$L$2047,'overall city offline'!$A$2:$A$2047,$A17,'city centre offline'!$B$2:$B$2047,B$3)*SUMIFS('city centre offline'!$C$2:$C$2047,'city centre offline'!$A$2:$A$2047,$A17,'city centre offline'!$B$2:$B$2047,B$3))/(SUMIFS('city centre offline'!$L$2:$L$2047,'city centre offline'!$A$2:$A$2047,$A17,'city centre offline'!$B$2:$B$2047,B$2))</f>
        <v>0.86905298949790732</v>
      </c>
      <c r="C17" s="37">
        <f>(SUMIFS('city centre offline'!$L$2:$L$2047,'overall city offline'!$A$2:$A$2047,$A17,'city centre offline'!$B$2:$B$2047,C$3)*SUMIFS('city centre offline'!$C$2:$C$2047,'city centre offline'!$A$2:$A$2047,$A17,'city centre offline'!$B$2:$B$2047,C$3))/(SUMIFS('city centre offline'!$L$2:$L$2047,'city centre offline'!$A$2:$A$2047,$A17,'city centre offline'!$B$2:$B$2047,C$2))</f>
        <v>0.94004089303142102</v>
      </c>
      <c r="D17" s="37">
        <f>(SUMIFS('city centre offline'!$L$2:$L$2047,'overall city offline'!$A$2:$A$2047,$A17,'city centre offline'!$B$2:$B$2047,D$3)*SUMIFS('city centre offline'!$C$2:$C$2047,'city centre offline'!$A$2:$A$2047,$A17,'city centre offline'!$B$2:$B$2047,D$3))/(SUMIFS('city centre offline'!$L$2:$L$2047,'city centre offline'!$A$2:$A$2047,$A17,'city centre offline'!$B$2:$B$2047,D$2))</f>
        <v>1.1502968036860179</v>
      </c>
      <c r="E17" s="37">
        <f>(SUMIFS('city centre offline'!$L$2:$L$2047,'overall city offline'!$A$2:$A$2047,$A17,'city centre offline'!$B$2:$B$2047,E$3)*SUMIFS('city centre offline'!$C$2:$C$2047,'city centre offline'!$A$2:$A$2047,$A17,'city centre offline'!$B$2:$B$2047,E$3))/(SUMIFS('city centre offline'!$L$2:$L$2047,'city centre offline'!$A$2:$A$2047,$A17,'city centre offline'!$B$2:$B$2047,E$2))</f>
        <v>0.79814735773860479</v>
      </c>
      <c r="F17" s="37">
        <f>(SUMIFS('city centre offline'!$L$2:$L$2047,'overall city offline'!$A$2:$A$2047,$A17,'city centre offline'!$B$2:$B$2047,F$3)*SUMIFS('city centre offline'!$C$2:$C$2047,'city centre offline'!$A$2:$A$2047,$A17,'city centre offline'!$B$2:$B$2047,F$3))/(SUMIFS('city centre offline'!$L$2:$L$2047,'city centre offline'!$A$2:$A$2047,$A17,'city centre offline'!$B$2:$B$2047,F$2))</f>
        <v>0.75562367675451547</v>
      </c>
      <c r="G17" s="37">
        <f>(SUMIFS('city centre offline'!$L$2:$L$2047,'overall city offline'!$A$2:$A$2047,$A17,'city centre offline'!$B$2:$B$2047,G$3)*SUMIFS('city centre offline'!$C$2:$C$2047,'city centre offline'!$A$2:$A$2047,$A17,'city centre offline'!$B$2:$B$2047,G$3))/(SUMIFS('city centre offline'!$L$2:$L$2047,'city centre offline'!$A$2:$A$2047,$A17,'city centre offline'!$B$2:$B$2047,G$2))</f>
        <v>0.81003467874244683</v>
      </c>
      <c r="H17" s="37">
        <f>(SUMIFS('city centre offline'!$L$2:$L$2047,'overall city offline'!$A$2:$A$2047,$A17,'city centre offline'!$B$2:$B$2047,H$3)*SUMIFS('city centre offline'!$C$2:$C$2047,'city centre offline'!$A$2:$A$2047,$A17,'city centre offline'!$B$2:$B$2047,H$3))/(SUMIFS('city centre offline'!$L$2:$L$2047,'city centre offline'!$A$2:$A$2047,$A17,'city centre offline'!$B$2:$B$2047,H$2))</f>
        <v>0.87050139981144392</v>
      </c>
      <c r="I17" s="37">
        <f>(SUMIFS('city centre offline'!$L$2:$L$2047,'overall city offline'!$A$2:$A$2047,$A17,'city centre offline'!$B$2:$B$2047,I$3)*SUMIFS('city centre offline'!$C$2:$C$2047,'city centre offline'!$A$2:$A$2047,$A17,'city centre offline'!$B$2:$B$2047,I$3))/(SUMIFS('city centre offline'!$L$2:$L$2047,'city centre offline'!$A$2:$A$2047,$A17,'city centre offline'!$B$2:$B$2047,I$2))</f>
        <v>0.90913264479247602</v>
      </c>
      <c r="J17" s="37">
        <f>(SUMIFS('city centre offline'!$L$2:$L$2047,'overall city offline'!$A$2:$A$2047,$A17,'city centre offline'!$B$2:$B$2047,J$3)*SUMIFS('city centre offline'!$C$2:$C$2047,'city centre offline'!$A$2:$A$2047,$A17,'city centre offline'!$B$2:$B$2047,J$3))/(SUMIFS('city centre offline'!$L$2:$L$2047,'city centre offline'!$A$2:$A$2047,$A17,'city centre offline'!$B$2:$B$2047,J$2))</f>
        <v>0.88371832846318377</v>
      </c>
      <c r="K17" s="37">
        <f>(SUMIFS('city centre offline'!$L$2:$L$2047,'overall city offline'!$A$2:$A$2047,$A17,'city centre offline'!$B$2:$B$2047,K$3)*SUMIFS('city centre offline'!$C$2:$C$2047,'city centre offline'!$A$2:$A$2047,$A17,'city centre offline'!$B$2:$B$2047,K$3))/(SUMIFS('city centre offline'!$L$2:$L$2047,'city centre offline'!$A$2:$A$2047,$A17,'city centre offline'!$B$2:$B$2047,K$2))</f>
        <v>0.97663667591415915</v>
      </c>
      <c r="L17" s="37">
        <f>(SUMIFS('city centre offline'!$L$2:$L$2047,'overall city offline'!$A$2:$A$2047,$A17,'city centre offline'!$B$2:$B$2047,L$3)*SUMIFS('city centre offline'!$C$2:$C$2047,'city centre offline'!$A$2:$A$2047,$A17,'city centre offline'!$B$2:$B$2047,L$3))/(SUMIFS('city centre offline'!$L$2:$L$2047,'city centre offline'!$A$2:$A$2047,$A17,'city centre offline'!$B$2:$B$2047,L$2))</f>
        <v>0.99245072528885181</v>
      </c>
      <c r="M17" s="37">
        <f>(SUMIFS('city centre offline'!$L$2:$L$2047,'overall city offline'!$A$2:$A$2047,$A17,'city centre offline'!$B$2:$B$2047,M$3)*SUMIFS('city centre offline'!$C$2:$C$2047,'city centre offline'!$A$2:$A$2047,$A17,'city centre offline'!$B$2:$B$2047,M$3))/(SUMIFS('city centre offline'!$L$2:$L$2047,'city centre offline'!$A$2:$A$2047,$A17,'city centre offline'!$B$2:$B$2047,M$2))</f>
        <v>1.4486755292733386</v>
      </c>
      <c r="N17" s="37">
        <f>(SUMIFS('city centre offline'!$L$2:$L$2047,'overall city offline'!$A$2:$A$2047,$A17,'city centre offline'!$B$2:$B$2047,N$3)*SUMIFS('city centre offline'!$C$2:$C$2047,'city centre offline'!$A$2:$A$2047,$A17,'city centre offline'!$B$2:$B$2047,N$3))/(SUMIFS('city centre offline'!$L$2:$L$2047,'city centre offline'!$A$2:$A$2047,$A17,'city centre offline'!$B$2:$B$2047,N$2))</f>
        <v>0.618030609571946</v>
      </c>
      <c r="O17" s="37">
        <f>(SUMIFS('city centre offline'!$L$2:$L$2047,'overall city offline'!$A$2:$A$2047,$A17,'city centre offline'!$B$2:$B$2047,O$3)*SUMIFS('city centre offline'!$C$2:$C$2047,'city centre offline'!$A$2:$A$2047,$A17,'city centre offline'!$B$2:$B$2047,O$3))/(SUMIFS('city centre offline'!$L$2:$L$2047,'city centre offline'!$A$2:$A$2047,$A17,'city centre offline'!$B$2:$B$2047,O$2))</f>
        <v>0.63787248659329154</v>
      </c>
      <c r="P17" s="37">
        <f>(SUMIFS('city centre offline'!$L$2:$L$2047,'overall city offline'!$A$2:$A$2047,$A17,'city centre offline'!$B$2:$B$2047,P$3)*SUMIFS('city centre offline'!$C$2:$C$2047,'city centre offline'!$A$2:$A$2047,$A17,'city centre offline'!$B$2:$B$2047,P$3))/(SUMIFS('city centre offline'!$L$2:$L$2047,'city centre offline'!$A$2:$A$2047,$A17,'city centre offline'!$B$2:$B$2047,P$2))</f>
        <v>0.85142309946331451</v>
      </c>
      <c r="Q17" s="37">
        <f>(SUMIFS('city centre offline'!$L$2:$L$2047,'overall city offline'!$A$2:$A$2047,$A17,'city centre offline'!$B$2:$B$2047,Q$3)*SUMIFS('city centre offline'!$C$2:$C$2047,'city centre offline'!$A$2:$A$2047,$A17,'city centre offline'!$B$2:$B$2047,Q$3))/(SUMIFS('city centre offline'!$L$2:$L$2047,'city centre offline'!$A$2:$A$2047,$A17,'city centre offline'!$B$2:$B$2047,Q$2))</f>
        <v>0.91529134372721632</v>
      </c>
      <c r="R17" s="37">
        <f>(SUMIFS('city centre offline'!$L$2:$L$2047,'overall city offline'!$A$2:$A$2047,$A17,'city centre offline'!$B$2:$B$2047,R$3)*SUMIFS('city centre offline'!$C$2:$C$2047,'city centre offline'!$A$2:$A$2047,$A17,'city centre offline'!$B$2:$B$2047,R$3))/(SUMIFS('city centre offline'!$L$2:$L$2047,'city centre offline'!$A$2:$A$2047,$A17,'city centre offline'!$B$2:$B$2047,R$2))</f>
        <v>0.94583721349669858</v>
      </c>
      <c r="S17" s="37">
        <f>(SUMIFS('city centre offline'!$L$2:$L$2047,'overall city offline'!$A$2:$A$2047,$A17,'city centre offline'!$B$2:$B$2047,S$3)*SUMIFS('city centre offline'!$C$2:$C$2047,'city centre offline'!$A$2:$A$2047,$A17,'city centre offline'!$B$2:$B$2047,S$3))/(SUMIFS('city centre offline'!$L$2:$L$2047,'city centre offline'!$A$2:$A$2047,$A17,'city centre offline'!$B$2:$B$2047,S$2))</f>
        <v>1.0224906067874544</v>
      </c>
      <c r="T17" s="37">
        <f>(SUMIFS('city centre offline'!$L$2:$L$2047,'overall city offline'!$A$2:$A$2047,$A17,'city centre offline'!$B$2:$B$2047,T$3)*SUMIFS('city centre offline'!$C$2:$C$2047,'city centre offline'!$A$2:$A$2047,$A17,'city centre offline'!$B$2:$B$2047,T$3))/(SUMIFS('city centre offline'!$L$2:$L$2047,'city centre offline'!$A$2:$A$2047,$A17,'city centre offline'!$B$2:$B$2047,T$2))</f>
        <v>0.96075314352430641</v>
      </c>
      <c r="U17" s="37">
        <f>(SUMIFS('city centre offline'!$L$2:$L$2047,'overall city offline'!$A$2:$A$2047,$A17,'city centre offline'!$B$2:$B$2047,U$3)*SUMIFS('city centre offline'!$C$2:$C$2047,'city centre offline'!$A$2:$A$2047,$A17,'city centre offline'!$B$2:$B$2047,U$3))/(SUMIFS('city centre offline'!$L$2:$L$2047,'city centre offline'!$A$2:$A$2047,$A17,'city centre offline'!$B$2:$B$2047,U$2))</f>
        <v>0.96573614955107145</v>
      </c>
      <c r="V17" s="37">
        <f>(SUMIFS('city centre offline'!$L$2:$L$2047,'overall city offline'!$A$2:$A$2047,$A17,'city centre offline'!$B$2:$B$2047,V$3)*SUMIFS('city centre offline'!$C$2:$C$2047,'city centre offline'!$A$2:$A$2047,$A17,'city centre offline'!$B$2:$B$2047,V$3))/(SUMIFS('city centre offline'!$L$2:$L$2047,'city centre offline'!$A$2:$A$2047,$A17,'city centre offline'!$B$2:$B$2047,V$2))</f>
        <v>0.94730184546747898</v>
      </c>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row>
    <row r="18" spans="1:63" x14ac:dyDescent="0.25">
      <c r="A18" s="5" t="s">
        <v>21</v>
      </c>
      <c r="B18" s="37">
        <f>(SUMIFS('city centre offline'!$L$2:$L$2047,'overall city offline'!$A$2:$A$2047,$A18,'city centre offline'!$B$2:$B$2047,B$3)*SUMIFS('city centre offline'!$C$2:$C$2047,'city centre offline'!$A$2:$A$2047,$A18,'city centre offline'!$B$2:$B$2047,B$3))/(SUMIFS('city centre offline'!$L$2:$L$2047,'city centre offline'!$A$2:$A$2047,$A18,'city centre offline'!$B$2:$B$2047,B$2))</f>
        <v>0.77344277182292642</v>
      </c>
      <c r="C18" s="37">
        <f>(SUMIFS('city centre offline'!$L$2:$L$2047,'overall city offline'!$A$2:$A$2047,$A18,'city centre offline'!$B$2:$B$2047,C$3)*SUMIFS('city centre offline'!$C$2:$C$2047,'city centre offline'!$A$2:$A$2047,$A18,'city centre offline'!$B$2:$B$2047,C$3))/(SUMIFS('city centre offline'!$L$2:$L$2047,'city centre offline'!$A$2:$A$2047,$A18,'city centre offline'!$B$2:$B$2047,C$2))</f>
        <v>0.84668469141562097</v>
      </c>
      <c r="D18" s="37">
        <f>(SUMIFS('city centre offline'!$L$2:$L$2047,'overall city offline'!$A$2:$A$2047,$A18,'city centre offline'!$B$2:$B$2047,D$3)*SUMIFS('city centre offline'!$C$2:$C$2047,'city centre offline'!$A$2:$A$2047,$A18,'city centre offline'!$B$2:$B$2047,D$3))/(SUMIFS('city centre offline'!$L$2:$L$2047,'city centre offline'!$A$2:$A$2047,$A18,'city centre offline'!$B$2:$B$2047,D$2))</f>
        <v>0.7911980945202981</v>
      </c>
      <c r="E18" s="37">
        <f>(SUMIFS('city centre offline'!$L$2:$L$2047,'overall city offline'!$A$2:$A$2047,$A18,'city centre offline'!$B$2:$B$2047,E$3)*SUMIFS('city centre offline'!$C$2:$C$2047,'city centre offline'!$A$2:$A$2047,$A18,'city centre offline'!$B$2:$B$2047,E$3))/(SUMIFS('city centre offline'!$L$2:$L$2047,'city centre offline'!$A$2:$A$2047,$A18,'city centre offline'!$B$2:$B$2047,E$2))</f>
        <v>0.41195540621185073</v>
      </c>
      <c r="F18" s="37">
        <f>(SUMIFS('city centre offline'!$L$2:$L$2047,'overall city offline'!$A$2:$A$2047,$A18,'city centre offline'!$B$2:$B$2047,F$3)*SUMIFS('city centre offline'!$C$2:$C$2047,'city centre offline'!$A$2:$A$2047,$A18,'city centre offline'!$B$2:$B$2047,F$3))/(SUMIFS('city centre offline'!$L$2:$L$2047,'city centre offline'!$A$2:$A$2047,$A18,'city centre offline'!$B$2:$B$2047,F$2))</f>
        <v>0.44348575933577672</v>
      </c>
      <c r="G18" s="37">
        <f>(SUMIFS('city centre offline'!$L$2:$L$2047,'overall city offline'!$A$2:$A$2047,$A18,'city centre offline'!$B$2:$B$2047,G$3)*SUMIFS('city centre offline'!$C$2:$C$2047,'city centre offline'!$A$2:$A$2047,$A18,'city centre offline'!$B$2:$B$2047,G$3))/(SUMIFS('city centre offline'!$L$2:$L$2047,'city centre offline'!$A$2:$A$2047,$A18,'city centre offline'!$B$2:$B$2047,G$2))</f>
        <v>0.49011071639129272</v>
      </c>
      <c r="H18" s="37">
        <f>(SUMIFS('city centre offline'!$L$2:$L$2047,'overall city offline'!$A$2:$A$2047,$A18,'city centre offline'!$B$2:$B$2047,H$3)*SUMIFS('city centre offline'!$C$2:$C$2047,'city centre offline'!$A$2:$A$2047,$A18,'city centre offline'!$B$2:$B$2047,H$3))/(SUMIFS('city centre offline'!$L$2:$L$2047,'city centre offline'!$A$2:$A$2047,$A18,'city centre offline'!$B$2:$B$2047,H$2))</f>
        <v>0.6034097017331953</v>
      </c>
      <c r="I18" s="37">
        <f>(SUMIFS('city centre offline'!$L$2:$L$2047,'overall city offline'!$A$2:$A$2047,$A18,'city centre offline'!$B$2:$B$2047,I$3)*SUMIFS('city centre offline'!$C$2:$C$2047,'city centre offline'!$A$2:$A$2047,$A18,'city centre offline'!$B$2:$B$2047,I$3))/(SUMIFS('city centre offline'!$L$2:$L$2047,'city centre offline'!$A$2:$A$2047,$A18,'city centre offline'!$B$2:$B$2047,I$2))</f>
        <v>0.73600471123658473</v>
      </c>
      <c r="J18" s="37">
        <f>(SUMIFS('city centre offline'!$L$2:$L$2047,'overall city offline'!$A$2:$A$2047,$A18,'city centre offline'!$B$2:$B$2047,J$3)*SUMIFS('city centre offline'!$C$2:$C$2047,'city centre offline'!$A$2:$A$2047,$A18,'city centre offline'!$B$2:$B$2047,J$3))/(SUMIFS('city centre offline'!$L$2:$L$2047,'city centre offline'!$A$2:$A$2047,$A18,'city centre offline'!$B$2:$B$2047,J$2))</f>
        <v>0.69991259945900297</v>
      </c>
      <c r="K18" s="37">
        <f>(SUMIFS('city centre offline'!$L$2:$L$2047,'overall city offline'!$A$2:$A$2047,$A18,'city centre offline'!$B$2:$B$2047,K$3)*SUMIFS('city centre offline'!$C$2:$C$2047,'city centre offline'!$A$2:$A$2047,$A18,'city centre offline'!$B$2:$B$2047,K$3))/(SUMIFS('city centre offline'!$L$2:$L$2047,'city centre offline'!$A$2:$A$2047,$A18,'city centre offline'!$B$2:$B$2047,K$2))</f>
        <v>0.66703938065824386</v>
      </c>
      <c r="L18" s="37">
        <f>(SUMIFS('city centre offline'!$L$2:$L$2047,'overall city offline'!$A$2:$A$2047,$A18,'city centre offline'!$B$2:$B$2047,L$3)*SUMIFS('city centre offline'!$C$2:$C$2047,'city centre offline'!$A$2:$A$2047,$A18,'city centre offline'!$B$2:$B$2047,L$3))/(SUMIFS('city centre offline'!$L$2:$L$2047,'city centre offline'!$A$2:$A$2047,$A18,'city centre offline'!$B$2:$B$2047,L$2))</f>
        <v>0.8673363269188118</v>
      </c>
      <c r="M18" s="37">
        <f>(SUMIFS('city centre offline'!$L$2:$L$2047,'overall city offline'!$A$2:$A$2047,$A18,'city centre offline'!$B$2:$B$2047,M$3)*SUMIFS('city centre offline'!$C$2:$C$2047,'city centre offline'!$A$2:$A$2047,$A18,'city centre offline'!$B$2:$B$2047,M$3))/(SUMIFS('city centre offline'!$L$2:$L$2047,'city centre offline'!$A$2:$A$2047,$A18,'city centre offline'!$B$2:$B$2047,M$2))</f>
        <v>0.99426989441095548</v>
      </c>
      <c r="N18" s="37">
        <f>(SUMIFS('city centre offline'!$L$2:$L$2047,'overall city offline'!$A$2:$A$2047,$A18,'city centre offline'!$B$2:$B$2047,N$3)*SUMIFS('city centre offline'!$C$2:$C$2047,'city centre offline'!$A$2:$A$2047,$A18,'city centre offline'!$B$2:$B$2047,N$3))/(SUMIFS('city centre offline'!$L$2:$L$2047,'city centre offline'!$A$2:$A$2047,$A18,'city centre offline'!$B$2:$B$2047,N$2))</f>
        <v>0.37963077246608434</v>
      </c>
      <c r="O18" s="37">
        <f>(SUMIFS('city centre offline'!$L$2:$L$2047,'overall city offline'!$A$2:$A$2047,$A18,'city centre offline'!$B$2:$B$2047,O$3)*SUMIFS('city centre offline'!$C$2:$C$2047,'city centre offline'!$A$2:$A$2047,$A18,'city centre offline'!$B$2:$B$2047,O$3))/(SUMIFS('city centre offline'!$L$2:$L$2047,'city centre offline'!$A$2:$A$2047,$A18,'city centre offline'!$B$2:$B$2047,O$2))</f>
        <v>0.42964066985649663</v>
      </c>
      <c r="P18" s="37">
        <f>(SUMIFS('city centre offline'!$L$2:$L$2047,'overall city offline'!$A$2:$A$2047,$A18,'city centre offline'!$B$2:$B$2047,P$3)*SUMIFS('city centre offline'!$C$2:$C$2047,'city centre offline'!$A$2:$A$2047,$A18,'city centre offline'!$B$2:$B$2047,P$3))/(SUMIFS('city centre offline'!$L$2:$L$2047,'city centre offline'!$A$2:$A$2047,$A18,'city centre offline'!$B$2:$B$2047,P$2))</f>
        <v>0.55160947014458594</v>
      </c>
      <c r="Q18" s="37">
        <f>(SUMIFS('city centre offline'!$L$2:$L$2047,'overall city offline'!$A$2:$A$2047,$A18,'city centre offline'!$B$2:$B$2047,Q$3)*SUMIFS('city centre offline'!$C$2:$C$2047,'city centre offline'!$A$2:$A$2047,$A18,'city centre offline'!$B$2:$B$2047,Q$3))/(SUMIFS('city centre offline'!$L$2:$L$2047,'city centre offline'!$A$2:$A$2047,$A18,'city centre offline'!$B$2:$B$2047,Q$2))</f>
        <v>0.66134298800199165</v>
      </c>
      <c r="R18" s="37">
        <f>(SUMIFS('city centre offline'!$L$2:$L$2047,'overall city offline'!$A$2:$A$2047,$A18,'city centre offline'!$B$2:$B$2047,R$3)*SUMIFS('city centre offline'!$C$2:$C$2047,'city centre offline'!$A$2:$A$2047,$A18,'city centre offline'!$B$2:$B$2047,R$3))/(SUMIFS('city centre offline'!$L$2:$L$2047,'city centre offline'!$A$2:$A$2047,$A18,'city centre offline'!$B$2:$B$2047,R$2))</f>
        <v>0.78334196746497797</v>
      </c>
      <c r="S18" s="37">
        <f>(SUMIFS('city centre offline'!$L$2:$L$2047,'overall city offline'!$A$2:$A$2047,$A18,'city centre offline'!$B$2:$B$2047,S$3)*SUMIFS('city centre offline'!$C$2:$C$2047,'city centre offline'!$A$2:$A$2047,$A18,'city centre offline'!$B$2:$B$2047,S$3))/(SUMIFS('city centre offline'!$L$2:$L$2047,'city centre offline'!$A$2:$A$2047,$A18,'city centre offline'!$B$2:$B$2047,S$2))</f>
        <v>0.90115670605012843</v>
      </c>
      <c r="T18" s="37">
        <f>(SUMIFS('city centre offline'!$L$2:$L$2047,'overall city offline'!$A$2:$A$2047,$A18,'city centre offline'!$B$2:$B$2047,T$3)*SUMIFS('city centre offline'!$C$2:$C$2047,'city centre offline'!$A$2:$A$2047,$A18,'city centre offline'!$B$2:$B$2047,T$3))/(SUMIFS('city centre offline'!$L$2:$L$2047,'city centre offline'!$A$2:$A$2047,$A18,'city centre offline'!$B$2:$B$2047,T$2))</f>
        <v>0.87744511834006955</v>
      </c>
      <c r="U18" s="37">
        <f>(SUMIFS('city centre offline'!$L$2:$L$2047,'overall city offline'!$A$2:$A$2047,$A18,'city centre offline'!$B$2:$B$2047,U$3)*SUMIFS('city centre offline'!$C$2:$C$2047,'city centre offline'!$A$2:$A$2047,$A18,'city centre offline'!$B$2:$B$2047,U$3))/(SUMIFS('city centre offline'!$L$2:$L$2047,'city centre offline'!$A$2:$A$2047,$A18,'city centre offline'!$B$2:$B$2047,U$2))</f>
        <v>0.95508081809223133</v>
      </c>
      <c r="V18" s="37">
        <f>(SUMIFS('city centre offline'!$L$2:$L$2047,'overall city offline'!$A$2:$A$2047,$A18,'city centre offline'!$B$2:$B$2047,V$3)*SUMIFS('city centre offline'!$C$2:$C$2047,'city centre offline'!$A$2:$A$2047,$A18,'city centre offline'!$B$2:$B$2047,V$3))/(SUMIFS('city centre offline'!$L$2:$L$2047,'city centre offline'!$A$2:$A$2047,$A18,'city centre offline'!$B$2:$B$2047,V$2))</f>
        <v>0.88647912166801968</v>
      </c>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row>
    <row r="19" spans="1:63" x14ac:dyDescent="0.25">
      <c r="A19" s="5" t="s">
        <v>22</v>
      </c>
      <c r="B19" s="37">
        <f>(SUMIFS('city centre offline'!$L$2:$L$2047,'overall city offline'!$A$2:$A$2047,$A19,'city centre offline'!$B$2:$B$2047,B$3)*SUMIFS('city centre offline'!$C$2:$C$2047,'city centre offline'!$A$2:$A$2047,$A19,'city centre offline'!$B$2:$B$2047,B$3))/(SUMIFS('city centre offline'!$L$2:$L$2047,'city centre offline'!$A$2:$A$2047,$A19,'city centre offline'!$B$2:$B$2047,B$2))</f>
        <v>0.91088328116481532</v>
      </c>
      <c r="C19" s="37">
        <f>(SUMIFS('city centre offline'!$L$2:$L$2047,'overall city offline'!$A$2:$A$2047,$A19,'city centre offline'!$B$2:$B$2047,C$3)*SUMIFS('city centre offline'!$C$2:$C$2047,'city centre offline'!$A$2:$A$2047,$A19,'city centre offline'!$B$2:$B$2047,C$3))/(SUMIFS('city centre offline'!$L$2:$L$2047,'city centre offline'!$A$2:$A$2047,$A19,'city centre offline'!$B$2:$B$2047,C$2))</f>
        <v>0.89873462051442987</v>
      </c>
      <c r="D19" s="37">
        <f>(SUMIFS('city centre offline'!$L$2:$L$2047,'overall city offline'!$A$2:$A$2047,$A19,'city centre offline'!$B$2:$B$2047,D$3)*SUMIFS('city centre offline'!$C$2:$C$2047,'city centre offline'!$A$2:$A$2047,$A19,'city centre offline'!$B$2:$B$2047,D$3))/(SUMIFS('city centre offline'!$L$2:$L$2047,'city centre offline'!$A$2:$A$2047,$A19,'city centre offline'!$B$2:$B$2047,D$2))</f>
        <v>1.2123060771794538</v>
      </c>
      <c r="E19" s="37">
        <f>(SUMIFS('city centre offline'!$L$2:$L$2047,'overall city offline'!$A$2:$A$2047,$A19,'city centre offline'!$B$2:$B$2047,E$3)*SUMIFS('city centre offline'!$C$2:$C$2047,'city centre offline'!$A$2:$A$2047,$A19,'city centre offline'!$B$2:$B$2047,E$3))/(SUMIFS('city centre offline'!$L$2:$L$2047,'city centre offline'!$A$2:$A$2047,$A19,'city centre offline'!$B$2:$B$2047,E$2))</f>
        <v>1.0138424133863637</v>
      </c>
      <c r="F19" s="37">
        <f>(SUMIFS('city centre offline'!$L$2:$L$2047,'overall city offline'!$A$2:$A$2047,$A19,'city centre offline'!$B$2:$B$2047,F$3)*SUMIFS('city centre offline'!$C$2:$C$2047,'city centre offline'!$A$2:$A$2047,$A19,'city centre offline'!$B$2:$B$2047,F$3))/(SUMIFS('city centre offline'!$L$2:$L$2047,'city centre offline'!$A$2:$A$2047,$A19,'city centre offline'!$B$2:$B$2047,F$2))</f>
        <v>1.0738237678793592</v>
      </c>
      <c r="G19" s="37">
        <f>(SUMIFS('city centre offline'!$L$2:$L$2047,'overall city offline'!$A$2:$A$2047,$A19,'city centre offline'!$B$2:$B$2047,G$3)*SUMIFS('city centre offline'!$C$2:$C$2047,'city centre offline'!$A$2:$A$2047,$A19,'city centre offline'!$B$2:$B$2047,G$3))/(SUMIFS('city centre offline'!$L$2:$L$2047,'city centre offline'!$A$2:$A$2047,$A19,'city centre offline'!$B$2:$B$2047,G$2))</f>
        <v>1.0502207931100169</v>
      </c>
      <c r="H19" s="37">
        <f>(SUMIFS('city centre offline'!$L$2:$L$2047,'overall city offline'!$A$2:$A$2047,$A19,'city centre offline'!$B$2:$B$2047,H$3)*SUMIFS('city centre offline'!$C$2:$C$2047,'city centre offline'!$A$2:$A$2047,$A19,'city centre offline'!$B$2:$B$2047,H$3))/(SUMIFS('city centre offline'!$L$2:$L$2047,'city centre offline'!$A$2:$A$2047,$A19,'city centre offline'!$B$2:$B$2047,H$2))</f>
        <v>1.0245160528999879</v>
      </c>
      <c r="I19" s="37">
        <f>(SUMIFS('city centre offline'!$L$2:$L$2047,'overall city offline'!$A$2:$A$2047,$A19,'city centre offline'!$B$2:$B$2047,I$3)*SUMIFS('city centre offline'!$C$2:$C$2047,'city centre offline'!$A$2:$A$2047,$A19,'city centre offline'!$B$2:$B$2047,I$3))/(SUMIFS('city centre offline'!$L$2:$L$2047,'city centre offline'!$A$2:$A$2047,$A19,'city centre offline'!$B$2:$B$2047,I$2))</f>
        <v>1.0522005834772017</v>
      </c>
      <c r="J19" s="37">
        <f>(SUMIFS('city centre offline'!$L$2:$L$2047,'overall city offline'!$A$2:$A$2047,$A19,'city centre offline'!$B$2:$B$2047,J$3)*SUMIFS('city centre offline'!$C$2:$C$2047,'city centre offline'!$A$2:$A$2047,$A19,'city centre offline'!$B$2:$B$2047,J$3))/(SUMIFS('city centre offline'!$L$2:$L$2047,'city centre offline'!$A$2:$A$2047,$A19,'city centre offline'!$B$2:$B$2047,J$2))</f>
        <v>1.0349628742491797</v>
      </c>
      <c r="K19" s="37">
        <f>(SUMIFS('city centre offline'!$L$2:$L$2047,'overall city offline'!$A$2:$A$2047,$A19,'city centre offline'!$B$2:$B$2047,K$3)*SUMIFS('city centre offline'!$C$2:$C$2047,'city centre offline'!$A$2:$A$2047,$A19,'city centre offline'!$B$2:$B$2047,K$3))/(SUMIFS('city centre offline'!$L$2:$L$2047,'city centre offline'!$A$2:$A$2047,$A19,'city centre offline'!$B$2:$B$2047,K$2))</f>
        <v>1.1522677324381185</v>
      </c>
      <c r="L19" s="37">
        <f>(SUMIFS('city centre offline'!$L$2:$L$2047,'overall city offline'!$A$2:$A$2047,$A19,'city centre offline'!$B$2:$B$2047,L$3)*SUMIFS('city centre offline'!$C$2:$C$2047,'city centre offline'!$A$2:$A$2047,$A19,'city centre offline'!$B$2:$B$2047,L$3))/(SUMIFS('city centre offline'!$L$2:$L$2047,'city centre offline'!$A$2:$A$2047,$A19,'city centre offline'!$B$2:$B$2047,L$2))</f>
        <v>1.1501145954324226</v>
      </c>
      <c r="M19" s="37">
        <f>(SUMIFS('city centre offline'!$L$2:$L$2047,'overall city offline'!$A$2:$A$2047,$A19,'city centre offline'!$B$2:$B$2047,M$3)*SUMIFS('city centre offline'!$C$2:$C$2047,'city centre offline'!$A$2:$A$2047,$A19,'city centre offline'!$B$2:$B$2047,M$3))/(SUMIFS('city centre offline'!$L$2:$L$2047,'city centre offline'!$A$2:$A$2047,$A19,'city centre offline'!$B$2:$B$2047,M$2))</f>
        <v>1.4540973489890534</v>
      </c>
      <c r="N19" s="37">
        <f>(SUMIFS('city centre offline'!$L$2:$L$2047,'overall city offline'!$A$2:$A$2047,$A19,'city centre offline'!$B$2:$B$2047,N$3)*SUMIFS('city centre offline'!$C$2:$C$2047,'city centre offline'!$A$2:$A$2047,$A19,'city centre offline'!$B$2:$B$2047,N$3))/(SUMIFS('city centre offline'!$L$2:$L$2047,'city centre offline'!$A$2:$A$2047,$A19,'city centre offline'!$B$2:$B$2047,N$2))</f>
        <v>0.89505682715640356</v>
      </c>
      <c r="O19" s="37">
        <f>(SUMIFS('city centre offline'!$L$2:$L$2047,'overall city offline'!$A$2:$A$2047,$A19,'city centre offline'!$B$2:$B$2047,O$3)*SUMIFS('city centre offline'!$C$2:$C$2047,'city centre offline'!$A$2:$A$2047,$A19,'city centre offline'!$B$2:$B$2047,O$3))/(SUMIFS('city centre offline'!$L$2:$L$2047,'city centre offline'!$A$2:$A$2047,$A19,'city centre offline'!$B$2:$B$2047,O$2))</f>
        <v>0.86574326791242817</v>
      </c>
      <c r="P19" s="37">
        <f>(SUMIFS('city centre offline'!$L$2:$L$2047,'overall city offline'!$A$2:$A$2047,$A19,'city centre offline'!$B$2:$B$2047,P$3)*SUMIFS('city centre offline'!$C$2:$C$2047,'city centre offline'!$A$2:$A$2047,$A19,'city centre offline'!$B$2:$B$2047,P$3))/(SUMIFS('city centre offline'!$L$2:$L$2047,'city centre offline'!$A$2:$A$2047,$A19,'city centre offline'!$B$2:$B$2047,P$2))</f>
        <v>1.0212032505808684</v>
      </c>
      <c r="Q19" s="37">
        <f>(SUMIFS('city centre offline'!$L$2:$L$2047,'overall city offline'!$A$2:$A$2047,$A19,'city centre offline'!$B$2:$B$2047,Q$3)*SUMIFS('city centre offline'!$C$2:$C$2047,'city centre offline'!$A$2:$A$2047,$A19,'city centre offline'!$B$2:$B$2047,Q$3))/(SUMIFS('city centre offline'!$L$2:$L$2047,'city centre offline'!$A$2:$A$2047,$A19,'city centre offline'!$B$2:$B$2047,Q$2))</f>
        <v>1.050552885540764</v>
      </c>
      <c r="R19" s="37">
        <f>(SUMIFS('city centre offline'!$L$2:$L$2047,'overall city offline'!$A$2:$A$2047,$A19,'city centre offline'!$B$2:$B$2047,R$3)*SUMIFS('city centre offline'!$C$2:$C$2047,'city centre offline'!$A$2:$A$2047,$A19,'city centre offline'!$B$2:$B$2047,R$3))/(SUMIFS('city centre offline'!$L$2:$L$2047,'city centre offline'!$A$2:$A$2047,$A19,'city centre offline'!$B$2:$B$2047,R$2))</f>
        <v>1.1888362898667846</v>
      </c>
      <c r="S19" s="37">
        <f>(SUMIFS('city centre offline'!$L$2:$L$2047,'overall city offline'!$A$2:$A$2047,$A19,'city centre offline'!$B$2:$B$2047,S$3)*SUMIFS('city centre offline'!$C$2:$C$2047,'city centre offline'!$A$2:$A$2047,$A19,'city centre offline'!$B$2:$B$2047,S$3))/(SUMIFS('city centre offline'!$L$2:$L$2047,'city centre offline'!$A$2:$A$2047,$A19,'city centre offline'!$B$2:$B$2047,S$2))</f>
        <v>1.2064257911986187</v>
      </c>
      <c r="T19" s="37">
        <f>(SUMIFS('city centre offline'!$L$2:$L$2047,'overall city offline'!$A$2:$A$2047,$A19,'city centre offline'!$B$2:$B$2047,T$3)*SUMIFS('city centre offline'!$C$2:$C$2047,'city centre offline'!$A$2:$A$2047,$A19,'city centre offline'!$B$2:$B$2047,T$3))/(SUMIFS('city centre offline'!$L$2:$L$2047,'city centre offline'!$A$2:$A$2047,$A19,'city centre offline'!$B$2:$B$2047,T$2))</f>
        <v>1.1958062353806722</v>
      </c>
      <c r="U19" s="37">
        <f>(SUMIFS('city centre offline'!$L$2:$L$2047,'overall city offline'!$A$2:$A$2047,$A19,'city centre offline'!$B$2:$B$2047,U$3)*SUMIFS('city centre offline'!$C$2:$C$2047,'city centre offline'!$A$2:$A$2047,$A19,'city centre offline'!$B$2:$B$2047,U$3))/(SUMIFS('city centre offline'!$L$2:$L$2047,'city centre offline'!$A$2:$A$2047,$A19,'city centre offline'!$B$2:$B$2047,U$2))</f>
        <v>1.1599206260201091</v>
      </c>
      <c r="V19" s="37">
        <f>(SUMIFS('city centre offline'!$L$2:$L$2047,'overall city offline'!$A$2:$A$2047,$A19,'city centre offline'!$B$2:$B$2047,V$3)*SUMIFS('city centre offline'!$C$2:$C$2047,'city centre offline'!$A$2:$A$2047,$A19,'city centre offline'!$B$2:$B$2047,V$3))/(SUMIFS('city centre offline'!$L$2:$L$2047,'city centre offline'!$A$2:$A$2047,$A19,'city centre offline'!$B$2:$B$2047,V$2))</f>
        <v>1.1520477284712674</v>
      </c>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row>
    <row r="20" spans="1:63" x14ac:dyDescent="0.25">
      <c r="A20" s="5" t="s">
        <v>23</v>
      </c>
      <c r="B20" s="37">
        <f>(SUMIFS('city centre offline'!$L$2:$L$2047,'overall city offline'!$A$2:$A$2047,$A20,'city centre offline'!$B$2:$B$2047,B$3)*SUMIFS('city centre offline'!$C$2:$C$2047,'city centre offline'!$A$2:$A$2047,$A20,'city centre offline'!$B$2:$B$2047,B$3))/(SUMIFS('city centre offline'!$L$2:$L$2047,'city centre offline'!$A$2:$A$2047,$A20,'city centre offline'!$B$2:$B$2047,B$2))</f>
        <v>0.77923741683656722</v>
      </c>
      <c r="C20" s="37">
        <f>(SUMIFS('city centre offline'!$L$2:$L$2047,'overall city offline'!$A$2:$A$2047,$A20,'city centre offline'!$B$2:$B$2047,C$3)*SUMIFS('city centre offline'!$C$2:$C$2047,'city centre offline'!$A$2:$A$2047,$A20,'city centre offline'!$B$2:$B$2047,C$3))/(SUMIFS('city centre offline'!$L$2:$L$2047,'city centre offline'!$A$2:$A$2047,$A20,'city centre offline'!$B$2:$B$2047,C$2))</f>
        <v>0.89338890191258136</v>
      </c>
      <c r="D20" s="37">
        <f>(SUMIFS('city centre offline'!$L$2:$L$2047,'overall city offline'!$A$2:$A$2047,$A20,'city centre offline'!$B$2:$B$2047,D$3)*SUMIFS('city centre offline'!$C$2:$C$2047,'city centre offline'!$A$2:$A$2047,$A20,'city centre offline'!$B$2:$B$2047,D$3))/(SUMIFS('city centre offline'!$L$2:$L$2047,'city centre offline'!$A$2:$A$2047,$A20,'city centre offline'!$B$2:$B$2047,D$2))</f>
        <v>0.98277023314583245</v>
      </c>
      <c r="E20" s="37">
        <f>(SUMIFS('city centre offline'!$L$2:$L$2047,'overall city offline'!$A$2:$A$2047,$A20,'city centre offline'!$B$2:$B$2047,E$3)*SUMIFS('city centre offline'!$C$2:$C$2047,'city centre offline'!$A$2:$A$2047,$A20,'city centre offline'!$B$2:$B$2047,E$3))/(SUMIFS('city centre offline'!$L$2:$L$2047,'city centre offline'!$A$2:$A$2047,$A20,'city centre offline'!$B$2:$B$2047,E$2))</f>
        <v>0.60607061734658219</v>
      </c>
      <c r="F20" s="37">
        <f>(SUMIFS('city centre offline'!$L$2:$L$2047,'overall city offline'!$A$2:$A$2047,$A20,'city centre offline'!$B$2:$B$2047,F$3)*SUMIFS('city centre offline'!$C$2:$C$2047,'city centre offline'!$A$2:$A$2047,$A20,'city centre offline'!$B$2:$B$2047,F$3))/(SUMIFS('city centre offline'!$L$2:$L$2047,'city centre offline'!$A$2:$A$2047,$A20,'city centre offline'!$B$2:$B$2047,F$2))</f>
        <v>0.66937429602673226</v>
      </c>
      <c r="G20" s="37">
        <f>(SUMIFS('city centre offline'!$L$2:$L$2047,'overall city offline'!$A$2:$A$2047,$A20,'city centre offline'!$B$2:$B$2047,G$3)*SUMIFS('city centre offline'!$C$2:$C$2047,'city centre offline'!$A$2:$A$2047,$A20,'city centre offline'!$B$2:$B$2047,G$3))/(SUMIFS('city centre offline'!$L$2:$L$2047,'city centre offline'!$A$2:$A$2047,$A20,'city centre offline'!$B$2:$B$2047,G$2))</f>
        <v>0.7550894002309555</v>
      </c>
      <c r="H20" s="37">
        <f>(SUMIFS('city centre offline'!$L$2:$L$2047,'overall city offline'!$A$2:$A$2047,$A20,'city centre offline'!$B$2:$B$2047,H$3)*SUMIFS('city centre offline'!$C$2:$C$2047,'city centre offline'!$A$2:$A$2047,$A20,'city centre offline'!$B$2:$B$2047,H$3))/(SUMIFS('city centre offline'!$L$2:$L$2047,'city centre offline'!$A$2:$A$2047,$A20,'city centre offline'!$B$2:$B$2047,H$2))</f>
        <v>0.80514241279718068</v>
      </c>
      <c r="I20" s="37">
        <f>(SUMIFS('city centre offline'!$L$2:$L$2047,'overall city offline'!$A$2:$A$2047,$A20,'city centre offline'!$B$2:$B$2047,I$3)*SUMIFS('city centre offline'!$C$2:$C$2047,'city centre offline'!$A$2:$A$2047,$A20,'city centre offline'!$B$2:$B$2047,I$3))/(SUMIFS('city centre offline'!$L$2:$L$2047,'city centre offline'!$A$2:$A$2047,$A20,'city centre offline'!$B$2:$B$2047,I$2))</f>
        <v>0.84508322622744803</v>
      </c>
      <c r="J20" s="37">
        <f>(SUMIFS('city centre offline'!$L$2:$L$2047,'overall city offline'!$A$2:$A$2047,$A20,'city centre offline'!$B$2:$B$2047,J$3)*SUMIFS('city centre offline'!$C$2:$C$2047,'city centre offline'!$A$2:$A$2047,$A20,'city centre offline'!$B$2:$B$2047,J$3))/(SUMIFS('city centre offline'!$L$2:$L$2047,'city centre offline'!$A$2:$A$2047,$A20,'city centre offline'!$B$2:$B$2047,J$2))</f>
        <v>0.93798858692135534</v>
      </c>
      <c r="K20" s="37">
        <f>(SUMIFS('city centre offline'!$L$2:$L$2047,'overall city offline'!$A$2:$A$2047,$A20,'city centre offline'!$B$2:$B$2047,K$3)*SUMIFS('city centre offline'!$C$2:$C$2047,'city centre offline'!$A$2:$A$2047,$A20,'city centre offline'!$B$2:$B$2047,K$3))/(SUMIFS('city centre offline'!$L$2:$L$2047,'city centre offline'!$A$2:$A$2047,$A20,'city centre offline'!$B$2:$B$2047,K$2))</f>
        <v>0.97923630196300404</v>
      </c>
      <c r="L20" s="37">
        <f>(SUMIFS('city centre offline'!$L$2:$L$2047,'overall city offline'!$A$2:$A$2047,$A20,'city centre offline'!$B$2:$B$2047,L$3)*SUMIFS('city centre offline'!$C$2:$C$2047,'city centre offline'!$A$2:$A$2047,$A20,'city centre offline'!$B$2:$B$2047,L$3))/(SUMIFS('city centre offline'!$L$2:$L$2047,'city centre offline'!$A$2:$A$2047,$A20,'city centre offline'!$B$2:$B$2047,L$2))</f>
        <v>0.89571054329857092</v>
      </c>
      <c r="M20" s="37">
        <f>(SUMIFS('city centre offline'!$L$2:$L$2047,'overall city offline'!$A$2:$A$2047,$A20,'city centre offline'!$B$2:$B$2047,M$3)*SUMIFS('city centre offline'!$C$2:$C$2047,'city centre offline'!$A$2:$A$2047,$A20,'city centre offline'!$B$2:$B$2047,M$3))/(SUMIFS('city centre offline'!$L$2:$L$2047,'city centre offline'!$A$2:$A$2047,$A20,'city centre offline'!$B$2:$B$2047,M$2))</f>
        <v>1.2478559108781613</v>
      </c>
      <c r="N20" s="37">
        <f>(SUMIFS('city centre offline'!$L$2:$L$2047,'overall city offline'!$A$2:$A$2047,$A20,'city centre offline'!$B$2:$B$2047,N$3)*SUMIFS('city centre offline'!$C$2:$C$2047,'city centre offline'!$A$2:$A$2047,$A20,'city centre offline'!$B$2:$B$2047,N$3))/(SUMIFS('city centre offline'!$L$2:$L$2047,'city centre offline'!$A$2:$A$2047,$A20,'city centre offline'!$B$2:$B$2047,N$2))</f>
        <v>0.58080941602687575</v>
      </c>
      <c r="O20" s="37">
        <f>(SUMIFS('city centre offline'!$L$2:$L$2047,'overall city offline'!$A$2:$A$2047,$A20,'city centre offline'!$B$2:$B$2047,O$3)*SUMIFS('city centre offline'!$C$2:$C$2047,'city centre offline'!$A$2:$A$2047,$A20,'city centre offline'!$B$2:$B$2047,O$3))/(SUMIFS('city centre offline'!$L$2:$L$2047,'city centre offline'!$A$2:$A$2047,$A20,'city centre offline'!$B$2:$B$2047,O$2))</f>
        <v>0.6381620958594737</v>
      </c>
      <c r="P20" s="37">
        <f>(SUMIFS('city centre offline'!$L$2:$L$2047,'overall city offline'!$A$2:$A$2047,$A20,'city centre offline'!$B$2:$B$2047,P$3)*SUMIFS('city centre offline'!$C$2:$C$2047,'city centre offline'!$A$2:$A$2047,$A20,'city centre offline'!$B$2:$B$2047,P$3))/(SUMIFS('city centre offline'!$L$2:$L$2047,'city centre offline'!$A$2:$A$2047,$A20,'city centre offline'!$B$2:$B$2047,P$2))</f>
        <v>0.82655355304015121</v>
      </c>
      <c r="Q20" s="37">
        <f>(SUMIFS('city centre offline'!$L$2:$L$2047,'overall city offline'!$A$2:$A$2047,$A20,'city centre offline'!$B$2:$B$2047,Q$3)*SUMIFS('city centre offline'!$C$2:$C$2047,'city centre offline'!$A$2:$A$2047,$A20,'city centre offline'!$B$2:$B$2047,Q$3))/(SUMIFS('city centre offline'!$L$2:$L$2047,'city centre offline'!$A$2:$A$2047,$A20,'city centre offline'!$B$2:$B$2047,Q$2))</f>
        <v>0.96370557617191543</v>
      </c>
      <c r="R20" s="37">
        <f>(SUMIFS('city centre offline'!$L$2:$L$2047,'overall city offline'!$A$2:$A$2047,$A20,'city centre offline'!$B$2:$B$2047,R$3)*SUMIFS('city centre offline'!$C$2:$C$2047,'city centre offline'!$A$2:$A$2047,$A20,'city centre offline'!$B$2:$B$2047,R$3))/(SUMIFS('city centre offline'!$L$2:$L$2047,'city centre offline'!$A$2:$A$2047,$A20,'city centre offline'!$B$2:$B$2047,R$2))</f>
        <v>1.0303561332430606</v>
      </c>
      <c r="S20" s="37">
        <f>(SUMIFS('city centre offline'!$L$2:$L$2047,'overall city offline'!$A$2:$A$2047,$A20,'city centre offline'!$B$2:$B$2047,S$3)*SUMIFS('city centre offline'!$C$2:$C$2047,'city centre offline'!$A$2:$A$2047,$A20,'city centre offline'!$B$2:$B$2047,S$3))/(SUMIFS('city centre offline'!$L$2:$L$2047,'city centre offline'!$A$2:$A$2047,$A20,'city centre offline'!$B$2:$B$2047,S$2))</f>
        <v>1.1712528856176565</v>
      </c>
      <c r="T20" s="37">
        <f>(SUMIFS('city centre offline'!$L$2:$L$2047,'overall city offline'!$A$2:$A$2047,$A20,'city centre offline'!$B$2:$B$2047,T$3)*SUMIFS('city centre offline'!$C$2:$C$2047,'city centre offline'!$A$2:$A$2047,$A20,'city centre offline'!$B$2:$B$2047,T$3))/(SUMIFS('city centre offline'!$L$2:$L$2047,'city centre offline'!$A$2:$A$2047,$A20,'city centre offline'!$B$2:$B$2047,T$2))</f>
        <v>1.0523191230020223</v>
      </c>
      <c r="U20" s="37">
        <f>(SUMIFS('city centre offline'!$L$2:$L$2047,'overall city offline'!$A$2:$A$2047,$A20,'city centre offline'!$B$2:$B$2047,U$3)*SUMIFS('city centre offline'!$C$2:$C$2047,'city centre offline'!$A$2:$A$2047,$A20,'city centre offline'!$B$2:$B$2047,U$3))/(SUMIFS('city centre offline'!$L$2:$L$2047,'city centre offline'!$A$2:$A$2047,$A20,'city centre offline'!$B$2:$B$2047,U$2))</f>
        <v>1.106944621738841</v>
      </c>
      <c r="V20" s="37">
        <f>(SUMIFS('city centre offline'!$L$2:$L$2047,'overall city offline'!$A$2:$A$2047,$A20,'city centre offline'!$B$2:$B$2047,V$3)*SUMIFS('city centre offline'!$C$2:$C$2047,'city centre offline'!$A$2:$A$2047,$A20,'city centre offline'!$B$2:$B$2047,V$3))/(SUMIFS('city centre offline'!$L$2:$L$2047,'city centre offline'!$A$2:$A$2047,$A20,'city centre offline'!$B$2:$B$2047,V$2))</f>
        <v>1.2088070809372873</v>
      </c>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row>
    <row r="21" spans="1:63" x14ac:dyDescent="0.25">
      <c r="A21" s="5" t="s">
        <v>24</v>
      </c>
      <c r="B21" s="37">
        <f>(SUMIFS('city centre offline'!$L$2:$L$2047,'overall city offline'!$A$2:$A$2047,$A21,'city centre offline'!$B$2:$B$2047,B$3)*SUMIFS('city centre offline'!$C$2:$C$2047,'city centre offline'!$A$2:$A$2047,$A21,'city centre offline'!$B$2:$B$2047,B$3))/(SUMIFS('city centre offline'!$L$2:$L$2047,'city centre offline'!$A$2:$A$2047,$A21,'city centre offline'!$B$2:$B$2047,B$2))</f>
        <v>0.68630126379409184</v>
      </c>
      <c r="C21" s="37">
        <f>(SUMIFS('city centre offline'!$L$2:$L$2047,'overall city offline'!$A$2:$A$2047,$A21,'city centre offline'!$B$2:$B$2047,C$3)*SUMIFS('city centre offline'!$C$2:$C$2047,'city centre offline'!$A$2:$A$2047,$A21,'city centre offline'!$B$2:$B$2047,C$3))/(SUMIFS('city centre offline'!$L$2:$L$2047,'city centre offline'!$A$2:$A$2047,$A21,'city centre offline'!$B$2:$B$2047,C$2))</f>
        <v>0.68178731374386947</v>
      </c>
      <c r="D21" s="37">
        <f>(SUMIFS('city centre offline'!$L$2:$L$2047,'overall city offline'!$A$2:$A$2047,$A21,'city centre offline'!$B$2:$B$2047,D$3)*SUMIFS('city centre offline'!$C$2:$C$2047,'city centre offline'!$A$2:$A$2047,$A21,'city centre offline'!$B$2:$B$2047,D$3))/(SUMIFS('city centre offline'!$L$2:$L$2047,'city centre offline'!$A$2:$A$2047,$A21,'city centre offline'!$B$2:$B$2047,D$2))</f>
        <v>0.79385755643699374</v>
      </c>
      <c r="E21" s="37">
        <f>(SUMIFS('city centre offline'!$L$2:$L$2047,'overall city offline'!$A$2:$A$2047,$A21,'city centre offline'!$B$2:$B$2047,E$3)*SUMIFS('city centre offline'!$C$2:$C$2047,'city centre offline'!$A$2:$A$2047,$A21,'city centre offline'!$B$2:$B$2047,E$3))/(SUMIFS('city centre offline'!$L$2:$L$2047,'city centre offline'!$A$2:$A$2047,$A21,'city centre offline'!$B$2:$B$2047,E$2))</f>
        <v>0.60883987769300318</v>
      </c>
      <c r="F21" s="37">
        <f>(SUMIFS('city centre offline'!$L$2:$L$2047,'overall city offline'!$A$2:$A$2047,$A21,'city centre offline'!$B$2:$B$2047,F$3)*SUMIFS('city centre offline'!$C$2:$C$2047,'city centre offline'!$A$2:$A$2047,$A21,'city centre offline'!$B$2:$B$2047,F$3))/(SUMIFS('city centre offline'!$L$2:$L$2047,'city centre offline'!$A$2:$A$2047,$A21,'city centre offline'!$B$2:$B$2047,F$2))</f>
        <v>0.75056733675613752</v>
      </c>
      <c r="G21" s="37">
        <f>(SUMIFS('city centre offline'!$L$2:$L$2047,'overall city offline'!$A$2:$A$2047,$A21,'city centre offline'!$B$2:$B$2047,G$3)*SUMIFS('city centre offline'!$C$2:$C$2047,'city centre offline'!$A$2:$A$2047,$A21,'city centre offline'!$B$2:$B$2047,G$3))/(SUMIFS('city centre offline'!$L$2:$L$2047,'city centre offline'!$A$2:$A$2047,$A21,'city centre offline'!$B$2:$B$2047,G$2))</f>
        <v>0.80675325367837114</v>
      </c>
      <c r="H21" s="37">
        <f>(SUMIFS('city centre offline'!$L$2:$L$2047,'overall city offline'!$A$2:$A$2047,$A21,'city centre offline'!$B$2:$B$2047,H$3)*SUMIFS('city centre offline'!$C$2:$C$2047,'city centre offline'!$A$2:$A$2047,$A21,'city centre offline'!$B$2:$B$2047,H$3))/(SUMIFS('city centre offline'!$L$2:$L$2047,'city centre offline'!$A$2:$A$2047,$A21,'city centre offline'!$B$2:$B$2047,H$2))</f>
        <v>0.79174044446082503</v>
      </c>
      <c r="I21" s="37">
        <f>(SUMIFS('city centre offline'!$L$2:$L$2047,'overall city offline'!$A$2:$A$2047,$A21,'city centre offline'!$B$2:$B$2047,I$3)*SUMIFS('city centre offline'!$C$2:$C$2047,'city centre offline'!$A$2:$A$2047,$A21,'city centre offline'!$B$2:$B$2047,I$3))/(SUMIFS('city centre offline'!$L$2:$L$2047,'city centre offline'!$A$2:$A$2047,$A21,'city centre offline'!$B$2:$B$2047,I$2))</f>
        <v>0.81458230775709251</v>
      </c>
      <c r="J21" s="37">
        <f>(SUMIFS('city centre offline'!$L$2:$L$2047,'overall city offline'!$A$2:$A$2047,$A21,'city centre offline'!$B$2:$B$2047,J$3)*SUMIFS('city centre offline'!$C$2:$C$2047,'city centre offline'!$A$2:$A$2047,$A21,'city centre offline'!$B$2:$B$2047,J$3))/(SUMIFS('city centre offline'!$L$2:$L$2047,'city centre offline'!$A$2:$A$2047,$A21,'city centre offline'!$B$2:$B$2047,J$2))</f>
        <v>0.79746422771651859</v>
      </c>
      <c r="K21" s="37">
        <f>(SUMIFS('city centre offline'!$L$2:$L$2047,'overall city offline'!$A$2:$A$2047,$A21,'city centre offline'!$B$2:$B$2047,K$3)*SUMIFS('city centre offline'!$C$2:$C$2047,'city centre offline'!$A$2:$A$2047,$A21,'city centre offline'!$B$2:$B$2047,K$3))/(SUMIFS('city centre offline'!$L$2:$L$2047,'city centre offline'!$A$2:$A$2047,$A21,'city centre offline'!$B$2:$B$2047,K$2))</f>
        <v>0.86066300193296963</v>
      </c>
      <c r="L21" s="37">
        <f>(SUMIFS('city centre offline'!$L$2:$L$2047,'overall city offline'!$A$2:$A$2047,$A21,'city centre offline'!$B$2:$B$2047,L$3)*SUMIFS('city centre offline'!$C$2:$C$2047,'city centre offline'!$A$2:$A$2047,$A21,'city centre offline'!$B$2:$B$2047,L$3))/(SUMIFS('city centre offline'!$L$2:$L$2047,'city centre offline'!$A$2:$A$2047,$A21,'city centre offline'!$B$2:$B$2047,L$2))</f>
        <v>1.1365739033896114</v>
      </c>
      <c r="M21" s="37">
        <f>(SUMIFS('city centre offline'!$L$2:$L$2047,'overall city offline'!$A$2:$A$2047,$A21,'city centre offline'!$B$2:$B$2047,M$3)*SUMIFS('city centre offline'!$C$2:$C$2047,'city centre offline'!$A$2:$A$2047,$A21,'city centre offline'!$B$2:$B$2047,M$3))/(SUMIFS('city centre offline'!$L$2:$L$2047,'city centre offline'!$A$2:$A$2047,$A21,'city centre offline'!$B$2:$B$2047,M$2))</f>
        <v>1.4690532931606382</v>
      </c>
      <c r="N21" s="37">
        <f>(SUMIFS('city centre offline'!$L$2:$L$2047,'overall city offline'!$A$2:$A$2047,$A21,'city centre offline'!$B$2:$B$2047,N$3)*SUMIFS('city centre offline'!$C$2:$C$2047,'city centre offline'!$A$2:$A$2047,$A21,'city centre offline'!$B$2:$B$2047,N$3))/(SUMIFS('city centre offline'!$L$2:$L$2047,'city centre offline'!$A$2:$A$2047,$A21,'city centre offline'!$B$2:$B$2047,N$2))</f>
        <v>0.68325693224784867</v>
      </c>
      <c r="O21" s="37">
        <f>(SUMIFS('city centre offline'!$L$2:$L$2047,'overall city offline'!$A$2:$A$2047,$A21,'city centre offline'!$B$2:$B$2047,O$3)*SUMIFS('city centre offline'!$C$2:$C$2047,'city centre offline'!$A$2:$A$2047,$A21,'city centre offline'!$B$2:$B$2047,O$3))/(SUMIFS('city centre offline'!$L$2:$L$2047,'city centre offline'!$A$2:$A$2047,$A21,'city centre offline'!$B$2:$B$2047,O$2))</f>
        <v>0.7041016549810144</v>
      </c>
      <c r="P21" s="37">
        <f>(SUMIFS('city centre offline'!$L$2:$L$2047,'overall city offline'!$A$2:$A$2047,$A21,'city centre offline'!$B$2:$B$2047,P$3)*SUMIFS('city centre offline'!$C$2:$C$2047,'city centre offline'!$A$2:$A$2047,$A21,'city centre offline'!$B$2:$B$2047,P$3))/(SUMIFS('city centre offline'!$L$2:$L$2047,'city centre offline'!$A$2:$A$2047,$A21,'city centre offline'!$B$2:$B$2047,P$2))</f>
        <v>0.85429958829547448</v>
      </c>
      <c r="Q21" s="37">
        <f>(SUMIFS('city centre offline'!$L$2:$L$2047,'overall city offline'!$A$2:$A$2047,$A21,'city centre offline'!$B$2:$B$2047,Q$3)*SUMIFS('city centre offline'!$C$2:$C$2047,'city centre offline'!$A$2:$A$2047,$A21,'city centre offline'!$B$2:$B$2047,Q$3))/(SUMIFS('city centre offline'!$L$2:$L$2047,'city centre offline'!$A$2:$A$2047,$A21,'city centre offline'!$B$2:$B$2047,Q$2))</f>
        <v>0.80067566772194243</v>
      </c>
      <c r="R21" s="37">
        <f>(SUMIFS('city centre offline'!$L$2:$L$2047,'overall city offline'!$A$2:$A$2047,$A21,'city centre offline'!$B$2:$B$2047,R$3)*SUMIFS('city centre offline'!$C$2:$C$2047,'city centre offline'!$A$2:$A$2047,$A21,'city centre offline'!$B$2:$B$2047,R$3))/(SUMIFS('city centre offline'!$L$2:$L$2047,'city centre offline'!$A$2:$A$2047,$A21,'city centre offline'!$B$2:$B$2047,R$2))</f>
        <v>0.85575869410769079</v>
      </c>
      <c r="S21" s="37">
        <f>(SUMIFS('city centre offline'!$L$2:$L$2047,'overall city offline'!$A$2:$A$2047,$A21,'city centre offline'!$B$2:$B$2047,S$3)*SUMIFS('city centre offline'!$C$2:$C$2047,'city centre offline'!$A$2:$A$2047,$A21,'city centre offline'!$B$2:$B$2047,S$3))/(SUMIFS('city centre offline'!$L$2:$L$2047,'city centre offline'!$A$2:$A$2047,$A21,'city centre offline'!$B$2:$B$2047,S$2))</f>
        <v>0.84897157010608837</v>
      </c>
      <c r="T21" s="37">
        <f>(SUMIFS('city centre offline'!$L$2:$L$2047,'overall city offline'!$A$2:$A$2047,$A21,'city centre offline'!$B$2:$B$2047,T$3)*SUMIFS('city centre offline'!$C$2:$C$2047,'city centre offline'!$A$2:$A$2047,$A21,'city centre offline'!$B$2:$B$2047,T$3))/(SUMIFS('city centre offline'!$L$2:$L$2047,'city centre offline'!$A$2:$A$2047,$A21,'city centre offline'!$B$2:$B$2047,T$2))</f>
        <v>0.88085540714368582</v>
      </c>
      <c r="U21" s="37">
        <f>(SUMIFS('city centre offline'!$L$2:$L$2047,'overall city offline'!$A$2:$A$2047,$A21,'city centre offline'!$B$2:$B$2047,U$3)*SUMIFS('city centre offline'!$C$2:$C$2047,'city centre offline'!$A$2:$A$2047,$A21,'city centre offline'!$B$2:$B$2047,U$3))/(SUMIFS('city centre offline'!$L$2:$L$2047,'city centre offline'!$A$2:$A$2047,$A21,'city centre offline'!$B$2:$B$2047,U$2))</f>
        <v>0.8507225722718974</v>
      </c>
      <c r="V21" s="37">
        <f>(SUMIFS('city centre offline'!$L$2:$L$2047,'overall city offline'!$A$2:$A$2047,$A21,'city centre offline'!$B$2:$B$2047,V$3)*SUMIFS('city centre offline'!$C$2:$C$2047,'city centre offline'!$A$2:$A$2047,$A21,'city centre offline'!$B$2:$B$2047,V$3))/(SUMIFS('city centre offline'!$L$2:$L$2047,'city centre offline'!$A$2:$A$2047,$A21,'city centre offline'!$B$2:$B$2047,V$2))</f>
        <v>0.80270286612359476</v>
      </c>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row>
    <row r="22" spans="1:63" x14ac:dyDescent="0.25">
      <c r="A22" s="5" t="s">
        <v>25</v>
      </c>
      <c r="B22" s="37">
        <f>(SUMIFS('city centre offline'!$L$2:$L$2047,'overall city offline'!$A$2:$A$2047,$A22,'city centre offline'!$B$2:$B$2047,B$3)*SUMIFS('city centre offline'!$C$2:$C$2047,'city centre offline'!$A$2:$A$2047,$A22,'city centre offline'!$B$2:$B$2047,B$3))/(SUMIFS('city centre offline'!$L$2:$L$2047,'city centre offline'!$A$2:$A$2047,$A22,'city centre offline'!$B$2:$B$2047,B$2))</f>
        <v>0.8542098702609191</v>
      </c>
      <c r="C22" s="37">
        <f>(SUMIFS('city centre offline'!$L$2:$L$2047,'overall city offline'!$A$2:$A$2047,$A22,'city centre offline'!$B$2:$B$2047,C$3)*SUMIFS('city centre offline'!$C$2:$C$2047,'city centre offline'!$A$2:$A$2047,$A22,'city centre offline'!$B$2:$B$2047,C$3))/(SUMIFS('city centre offline'!$L$2:$L$2047,'city centre offline'!$A$2:$A$2047,$A22,'city centre offline'!$B$2:$B$2047,C$2))</f>
        <v>0.91743328390169843</v>
      </c>
      <c r="D22" s="37">
        <f>(SUMIFS('city centre offline'!$L$2:$L$2047,'overall city offline'!$A$2:$A$2047,$A22,'city centre offline'!$B$2:$B$2047,D$3)*SUMIFS('city centre offline'!$C$2:$C$2047,'city centre offline'!$A$2:$A$2047,$A22,'city centre offline'!$B$2:$B$2047,D$3))/(SUMIFS('city centre offline'!$L$2:$L$2047,'city centre offline'!$A$2:$A$2047,$A22,'city centre offline'!$B$2:$B$2047,D$2))</f>
        <v>1.0239185959656047</v>
      </c>
      <c r="E22" s="37">
        <f>(SUMIFS('city centre offline'!$L$2:$L$2047,'overall city offline'!$A$2:$A$2047,$A22,'city centre offline'!$B$2:$B$2047,E$3)*SUMIFS('city centre offline'!$C$2:$C$2047,'city centre offline'!$A$2:$A$2047,$A22,'city centre offline'!$B$2:$B$2047,E$3))/(SUMIFS('city centre offline'!$L$2:$L$2047,'city centre offline'!$A$2:$A$2047,$A22,'city centre offline'!$B$2:$B$2047,E$2))</f>
        <v>0.75203256816873076</v>
      </c>
      <c r="F22" s="37">
        <f>(SUMIFS('city centre offline'!$L$2:$L$2047,'overall city offline'!$A$2:$A$2047,$A22,'city centre offline'!$B$2:$B$2047,F$3)*SUMIFS('city centre offline'!$C$2:$C$2047,'city centre offline'!$A$2:$A$2047,$A22,'city centre offline'!$B$2:$B$2047,F$3))/(SUMIFS('city centre offline'!$L$2:$L$2047,'city centre offline'!$A$2:$A$2047,$A22,'city centre offline'!$B$2:$B$2047,F$2))</f>
        <v>0.84238821991163981</v>
      </c>
      <c r="G22" s="37">
        <f>(SUMIFS('city centre offline'!$L$2:$L$2047,'overall city offline'!$A$2:$A$2047,$A22,'city centre offline'!$B$2:$B$2047,G$3)*SUMIFS('city centre offline'!$C$2:$C$2047,'city centre offline'!$A$2:$A$2047,$A22,'city centre offline'!$B$2:$B$2047,G$3))/(SUMIFS('city centre offline'!$L$2:$L$2047,'city centre offline'!$A$2:$A$2047,$A22,'city centre offline'!$B$2:$B$2047,G$2))</f>
        <v>0.86033024687802462</v>
      </c>
      <c r="H22" s="37">
        <f>(SUMIFS('city centre offline'!$L$2:$L$2047,'overall city offline'!$A$2:$A$2047,$A22,'city centre offline'!$B$2:$B$2047,H$3)*SUMIFS('city centre offline'!$C$2:$C$2047,'city centre offline'!$A$2:$A$2047,$A22,'city centre offline'!$B$2:$B$2047,H$3))/(SUMIFS('city centre offline'!$L$2:$L$2047,'city centre offline'!$A$2:$A$2047,$A22,'city centre offline'!$B$2:$B$2047,H$2))</f>
        <v>0.92053787326862557</v>
      </c>
      <c r="I22" s="37">
        <f>(SUMIFS('city centre offline'!$L$2:$L$2047,'overall city offline'!$A$2:$A$2047,$A22,'city centre offline'!$B$2:$B$2047,I$3)*SUMIFS('city centre offline'!$C$2:$C$2047,'city centre offline'!$A$2:$A$2047,$A22,'city centre offline'!$B$2:$B$2047,I$3))/(SUMIFS('city centre offline'!$L$2:$L$2047,'city centre offline'!$A$2:$A$2047,$A22,'city centre offline'!$B$2:$B$2047,I$2))</f>
        <v>0.97562006967370163</v>
      </c>
      <c r="J22" s="37">
        <f>(SUMIFS('city centre offline'!$L$2:$L$2047,'overall city offline'!$A$2:$A$2047,$A22,'city centre offline'!$B$2:$B$2047,J$3)*SUMIFS('city centre offline'!$C$2:$C$2047,'city centre offline'!$A$2:$A$2047,$A22,'city centre offline'!$B$2:$B$2047,J$3))/(SUMIFS('city centre offline'!$L$2:$L$2047,'city centre offline'!$A$2:$A$2047,$A22,'city centre offline'!$B$2:$B$2047,J$2))</f>
        <v>1.0061716247111518</v>
      </c>
      <c r="K22" s="37">
        <f>(SUMIFS('city centre offline'!$L$2:$L$2047,'overall city offline'!$A$2:$A$2047,$A22,'city centre offline'!$B$2:$B$2047,K$3)*SUMIFS('city centre offline'!$C$2:$C$2047,'city centre offline'!$A$2:$A$2047,$A22,'city centre offline'!$B$2:$B$2047,K$3))/(SUMIFS('city centre offline'!$L$2:$L$2047,'city centre offline'!$A$2:$A$2047,$A22,'city centre offline'!$B$2:$B$2047,K$2))</f>
        <v>1.0854994527498698</v>
      </c>
      <c r="L22" s="37">
        <f>(SUMIFS('city centre offline'!$L$2:$L$2047,'overall city offline'!$A$2:$A$2047,$A22,'city centre offline'!$B$2:$B$2047,L$3)*SUMIFS('city centre offline'!$C$2:$C$2047,'city centre offline'!$A$2:$A$2047,$A22,'city centre offline'!$B$2:$B$2047,L$3))/(SUMIFS('city centre offline'!$L$2:$L$2047,'city centre offline'!$A$2:$A$2047,$A22,'city centre offline'!$B$2:$B$2047,L$2))</f>
        <v>0.9648333076611969</v>
      </c>
      <c r="M22" s="37">
        <f>(SUMIFS('city centre offline'!$L$2:$L$2047,'overall city offline'!$A$2:$A$2047,$A22,'city centre offline'!$B$2:$B$2047,M$3)*SUMIFS('city centre offline'!$C$2:$C$2047,'city centre offline'!$A$2:$A$2047,$A22,'city centre offline'!$B$2:$B$2047,M$3))/(SUMIFS('city centre offline'!$L$2:$L$2047,'city centre offline'!$A$2:$A$2047,$A22,'city centre offline'!$B$2:$B$2047,M$2))</f>
        <v>1.4378828974730686</v>
      </c>
      <c r="N22" s="37">
        <f>(SUMIFS('city centre offline'!$L$2:$L$2047,'overall city offline'!$A$2:$A$2047,$A22,'city centre offline'!$B$2:$B$2047,N$3)*SUMIFS('city centre offline'!$C$2:$C$2047,'city centre offline'!$A$2:$A$2047,$A22,'city centre offline'!$B$2:$B$2047,N$3))/(SUMIFS('city centre offline'!$L$2:$L$2047,'city centre offline'!$A$2:$A$2047,$A22,'city centre offline'!$B$2:$B$2047,N$2))</f>
        <v>0.70144796790624864</v>
      </c>
      <c r="O22" s="37">
        <f>(SUMIFS('city centre offline'!$L$2:$L$2047,'overall city offline'!$A$2:$A$2047,$A22,'city centre offline'!$B$2:$B$2047,O$3)*SUMIFS('city centre offline'!$C$2:$C$2047,'city centre offline'!$A$2:$A$2047,$A22,'city centre offline'!$B$2:$B$2047,O$3))/(SUMIFS('city centre offline'!$L$2:$L$2047,'city centre offline'!$A$2:$A$2047,$A22,'city centre offline'!$B$2:$B$2047,O$2))</f>
        <v>0.72875858814606609</v>
      </c>
      <c r="P22" s="37">
        <f>(SUMIFS('city centre offline'!$L$2:$L$2047,'overall city offline'!$A$2:$A$2047,$A22,'city centre offline'!$B$2:$B$2047,P$3)*SUMIFS('city centre offline'!$C$2:$C$2047,'city centre offline'!$A$2:$A$2047,$A22,'city centre offline'!$B$2:$B$2047,P$3))/(SUMIFS('city centre offline'!$L$2:$L$2047,'city centre offline'!$A$2:$A$2047,$A22,'city centre offline'!$B$2:$B$2047,P$2))</f>
        <v>0.87731791301621753</v>
      </c>
      <c r="Q22" s="37">
        <f>(SUMIFS('city centre offline'!$L$2:$L$2047,'overall city offline'!$A$2:$A$2047,$A22,'city centre offline'!$B$2:$B$2047,Q$3)*SUMIFS('city centre offline'!$C$2:$C$2047,'city centre offline'!$A$2:$A$2047,$A22,'city centre offline'!$B$2:$B$2047,Q$3))/(SUMIFS('city centre offline'!$L$2:$L$2047,'city centre offline'!$A$2:$A$2047,$A22,'city centre offline'!$B$2:$B$2047,Q$2))</f>
        <v>0.92880355407122606</v>
      </c>
      <c r="R22" s="37">
        <f>(SUMIFS('city centre offline'!$L$2:$L$2047,'overall city offline'!$A$2:$A$2047,$A22,'city centre offline'!$B$2:$B$2047,R$3)*SUMIFS('city centre offline'!$C$2:$C$2047,'city centre offline'!$A$2:$A$2047,$A22,'city centre offline'!$B$2:$B$2047,R$3))/(SUMIFS('city centre offline'!$L$2:$L$2047,'city centre offline'!$A$2:$A$2047,$A22,'city centre offline'!$B$2:$B$2047,R$2))</f>
        <v>1.0567268415520297</v>
      </c>
      <c r="S22" s="37">
        <f>(SUMIFS('city centre offline'!$L$2:$L$2047,'overall city offline'!$A$2:$A$2047,$A22,'city centre offline'!$B$2:$B$2047,S$3)*SUMIFS('city centre offline'!$C$2:$C$2047,'city centre offline'!$A$2:$A$2047,$A22,'city centre offline'!$B$2:$B$2047,S$3))/(SUMIFS('city centre offline'!$L$2:$L$2047,'city centre offline'!$A$2:$A$2047,$A22,'city centre offline'!$B$2:$B$2047,S$2))</f>
        <v>1.0326112086157646</v>
      </c>
      <c r="T22" s="37">
        <f>(SUMIFS('city centre offline'!$L$2:$L$2047,'overall city offline'!$A$2:$A$2047,$A22,'city centre offline'!$B$2:$B$2047,T$3)*SUMIFS('city centre offline'!$C$2:$C$2047,'city centre offline'!$A$2:$A$2047,$A22,'city centre offline'!$B$2:$B$2047,T$3))/(SUMIFS('city centre offline'!$L$2:$L$2047,'city centre offline'!$A$2:$A$2047,$A22,'city centre offline'!$B$2:$B$2047,T$2))</f>
        <v>1.0741850475953427</v>
      </c>
      <c r="U22" s="37">
        <f>(SUMIFS('city centre offline'!$L$2:$L$2047,'overall city offline'!$A$2:$A$2047,$A22,'city centre offline'!$B$2:$B$2047,U$3)*SUMIFS('city centre offline'!$C$2:$C$2047,'city centre offline'!$A$2:$A$2047,$A22,'city centre offline'!$B$2:$B$2047,U$3))/(SUMIFS('city centre offline'!$L$2:$L$2047,'city centre offline'!$A$2:$A$2047,$A22,'city centre offline'!$B$2:$B$2047,U$2))</f>
        <v>1.1112506096500656</v>
      </c>
      <c r="V22" s="37">
        <f>(SUMIFS('city centre offline'!$L$2:$L$2047,'overall city offline'!$A$2:$A$2047,$A22,'city centre offline'!$B$2:$B$2047,V$3)*SUMIFS('city centre offline'!$C$2:$C$2047,'city centre offline'!$A$2:$A$2047,$A22,'city centre offline'!$B$2:$B$2047,V$3))/(SUMIFS('city centre offline'!$L$2:$L$2047,'city centre offline'!$A$2:$A$2047,$A22,'city centre offline'!$B$2:$B$2047,V$2))</f>
        <v>1.1133122517106202</v>
      </c>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row>
    <row r="23" spans="1:63" x14ac:dyDescent="0.25">
      <c r="A23" s="5" t="s">
        <v>26</v>
      </c>
      <c r="B23" s="37">
        <f>(SUMIFS('city centre offline'!$L$2:$L$2047,'overall city offline'!$A$2:$A$2047,$A23,'city centre offline'!$B$2:$B$2047,B$3)*SUMIFS('city centre offline'!$C$2:$C$2047,'city centre offline'!$A$2:$A$2047,$A23,'city centre offline'!$B$2:$B$2047,B$3))/(SUMIFS('city centre offline'!$L$2:$L$2047,'city centre offline'!$A$2:$A$2047,$A23,'city centre offline'!$B$2:$B$2047,B$2))</f>
        <v>0.78217111379819615</v>
      </c>
      <c r="C23" s="37">
        <f>(SUMIFS('city centre offline'!$L$2:$L$2047,'overall city offline'!$A$2:$A$2047,$A23,'city centre offline'!$B$2:$B$2047,C$3)*SUMIFS('city centre offline'!$C$2:$C$2047,'city centre offline'!$A$2:$A$2047,$A23,'city centre offline'!$B$2:$B$2047,C$3))/(SUMIFS('city centre offline'!$L$2:$L$2047,'city centre offline'!$A$2:$A$2047,$A23,'city centre offline'!$B$2:$B$2047,C$2))</f>
        <v>0.81188525845474213</v>
      </c>
      <c r="D23" s="37">
        <f>(SUMIFS('city centre offline'!$L$2:$L$2047,'overall city offline'!$A$2:$A$2047,$A23,'city centre offline'!$B$2:$B$2047,D$3)*SUMIFS('city centre offline'!$C$2:$C$2047,'city centre offline'!$A$2:$A$2047,$A23,'city centre offline'!$B$2:$B$2047,D$3))/(SUMIFS('city centre offline'!$L$2:$L$2047,'city centre offline'!$A$2:$A$2047,$A23,'city centre offline'!$B$2:$B$2047,D$2))</f>
        <v>1.1316673281671343</v>
      </c>
      <c r="E23" s="37">
        <f>(SUMIFS('city centre offline'!$L$2:$L$2047,'overall city offline'!$A$2:$A$2047,$A23,'city centre offline'!$B$2:$B$2047,E$3)*SUMIFS('city centre offline'!$C$2:$C$2047,'city centre offline'!$A$2:$A$2047,$A23,'city centre offline'!$B$2:$B$2047,E$3))/(SUMIFS('city centre offline'!$L$2:$L$2047,'city centre offline'!$A$2:$A$2047,$A23,'city centre offline'!$B$2:$B$2047,E$2))</f>
        <v>0.95988704363650001</v>
      </c>
      <c r="F23" s="37">
        <f>(SUMIFS('city centre offline'!$L$2:$L$2047,'overall city offline'!$A$2:$A$2047,$A23,'city centre offline'!$B$2:$B$2047,F$3)*SUMIFS('city centre offline'!$C$2:$C$2047,'city centre offline'!$A$2:$A$2047,$A23,'city centre offline'!$B$2:$B$2047,F$3))/(SUMIFS('city centre offline'!$L$2:$L$2047,'city centre offline'!$A$2:$A$2047,$A23,'city centre offline'!$B$2:$B$2047,F$2))</f>
        <v>1.3160583306239833</v>
      </c>
      <c r="G23" s="37">
        <f>(SUMIFS('city centre offline'!$L$2:$L$2047,'overall city offline'!$A$2:$A$2047,$A23,'city centre offline'!$B$2:$B$2047,G$3)*SUMIFS('city centre offline'!$C$2:$C$2047,'city centre offline'!$A$2:$A$2047,$A23,'city centre offline'!$B$2:$B$2047,G$3))/(SUMIFS('city centre offline'!$L$2:$L$2047,'city centre offline'!$A$2:$A$2047,$A23,'city centre offline'!$B$2:$B$2047,G$2))</f>
        <v>1.1719283654038015</v>
      </c>
      <c r="H23" s="37">
        <f>(SUMIFS('city centre offline'!$L$2:$L$2047,'overall city offline'!$A$2:$A$2047,$A23,'city centre offline'!$B$2:$B$2047,H$3)*SUMIFS('city centre offline'!$C$2:$C$2047,'city centre offline'!$A$2:$A$2047,$A23,'city centre offline'!$B$2:$B$2047,H$3))/(SUMIFS('city centre offline'!$L$2:$L$2047,'city centre offline'!$A$2:$A$2047,$A23,'city centre offline'!$B$2:$B$2047,H$2))</f>
        <v>1.2052618663432582</v>
      </c>
      <c r="I23" s="37">
        <f>(SUMIFS('city centre offline'!$L$2:$L$2047,'overall city offline'!$A$2:$A$2047,$A23,'city centre offline'!$B$2:$B$2047,I$3)*SUMIFS('city centre offline'!$C$2:$C$2047,'city centre offline'!$A$2:$A$2047,$A23,'city centre offline'!$B$2:$B$2047,I$3))/(SUMIFS('city centre offline'!$L$2:$L$2047,'city centre offline'!$A$2:$A$2047,$A23,'city centre offline'!$B$2:$B$2047,I$2))</f>
        <v>1.1372931285507009</v>
      </c>
      <c r="J23" s="37">
        <f>(SUMIFS('city centre offline'!$L$2:$L$2047,'overall city offline'!$A$2:$A$2047,$A23,'city centre offline'!$B$2:$B$2047,J$3)*SUMIFS('city centre offline'!$C$2:$C$2047,'city centre offline'!$A$2:$A$2047,$A23,'city centre offline'!$B$2:$B$2047,J$3))/(SUMIFS('city centre offline'!$L$2:$L$2047,'city centre offline'!$A$2:$A$2047,$A23,'city centre offline'!$B$2:$B$2047,J$2))</f>
        <v>1.1123480406752393</v>
      </c>
      <c r="K23" s="37">
        <f>(SUMIFS('city centre offline'!$L$2:$L$2047,'overall city offline'!$A$2:$A$2047,$A23,'city centre offline'!$B$2:$B$2047,K$3)*SUMIFS('city centre offline'!$C$2:$C$2047,'city centre offline'!$A$2:$A$2047,$A23,'city centre offline'!$B$2:$B$2047,K$3))/(SUMIFS('city centre offline'!$L$2:$L$2047,'city centre offline'!$A$2:$A$2047,$A23,'city centre offline'!$B$2:$B$2047,K$2))</f>
        <v>1.1906171345880636</v>
      </c>
      <c r="L23" s="37">
        <f>(SUMIFS('city centre offline'!$L$2:$L$2047,'overall city offline'!$A$2:$A$2047,$A23,'city centre offline'!$B$2:$B$2047,L$3)*SUMIFS('city centre offline'!$C$2:$C$2047,'city centre offline'!$A$2:$A$2047,$A23,'city centre offline'!$B$2:$B$2047,L$3))/(SUMIFS('city centre offline'!$L$2:$L$2047,'city centre offline'!$A$2:$A$2047,$A23,'city centre offline'!$B$2:$B$2047,L$2))</f>
        <v>1.238220930173932</v>
      </c>
      <c r="M23" s="37">
        <f>(SUMIFS('city centre offline'!$L$2:$L$2047,'overall city offline'!$A$2:$A$2047,$A23,'city centre offline'!$B$2:$B$2047,M$3)*SUMIFS('city centre offline'!$C$2:$C$2047,'city centre offline'!$A$2:$A$2047,$A23,'city centre offline'!$B$2:$B$2047,M$3))/(SUMIFS('city centre offline'!$L$2:$L$2047,'city centre offline'!$A$2:$A$2047,$A23,'city centre offline'!$B$2:$B$2047,M$2))</f>
        <v>1.7330290287011285</v>
      </c>
      <c r="N23" s="37">
        <f>(SUMIFS('city centre offline'!$L$2:$L$2047,'overall city offline'!$A$2:$A$2047,$A23,'city centre offline'!$B$2:$B$2047,N$3)*SUMIFS('city centre offline'!$C$2:$C$2047,'city centre offline'!$A$2:$A$2047,$A23,'city centre offline'!$B$2:$B$2047,N$3))/(SUMIFS('city centre offline'!$L$2:$L$2047,'city centre offline'!$A$2:$A$2047,$A23,'city centre offline'!$B$2:$B$2047,N$2))</f>
        <v>0.9630209922992029</v>
      </c>
      <c r="O23" s="37">
        <f>(SUMIFS('city centre offline'!$L$2:$L$2047,'overall city offline'!$A$2:$A$2047,$A23,'city centre offline'!$B$2:$B$2047,O$3)*SUMIFS('city centre offline'!$C$2:$C$2047,'city centre offline'!$A$2:$A$2047,$A23,'city centre offline'!$B$2:$B$2047,O$3))/(SUMIFS('city centre offline'!$L$2:$L$2047,'city centre offline'!$A$2:$A$2047,$A23,'city centre offline'!$B$2:$B$2047,O$2))</f>
        <v>0.98071895539130638</v>
      </c>
      <c r="P23" s="37">
        <f>(SUMIFS('city centre offline'!$L$2:$L$2047,'overall city offline'!$A$2:$A$2047,$A23,'city centre offline'!$B$2:$B$2047,P$3)*SUMIFS('city centre offline'!$C$2:$C$2047,'city centre offline'!$A$2:$A$2047,$A23,'city centre offline'!$B$2:$B$2047,P$3))/(SUMIFS('city centre offline'!$L$2:$L$2047,'city centre offline'!$A$2:$A$2047,$A23,'city centre offline'!$B$2:$B$2047,P$2))</f>
        <v>1.1056404771161257</v>
      </c>
      <c r="Q23" s="37">
        <f>(SUMIFS('city centre offline'!$L$2:$L$2047,'overall city offline'!$A$2:$A$2047,$A23,'city centre offline'!$B$2:$B$2047,Q$3)*SUMIFS('city centre offline'!$C$2:$C$2047,'city centre offline'!$A$2:$A$2047,$A23,'city centre offline'!$B$2:$B$2047,Q$3))/(SUMIFS('city centre offline'!$L$2:$L$2047,'city centre offline'!$A$2:$A$2047,$A23,'city centre offline'!$B$2:$B$2047,Q$2))</f>
        <v>1.1524460416356512</v>
      </c>
      <c r="R23" s="37">
        <f>(SUMIFS('city centre offline'!$L$2:$L$2047,'overall city offline'!$A$2:$A$2047,$A23,'city centre offline'!$B$2:$B$2047,R$3)*SUMIFS('city centre offline'!$C$2:$C$2047,'city centre offline'!$A$2:$A$2047,$A23,'city centre offline'!$B$2:$B$2047,R$3))/(SUMIFS('city centre offline'!$L$2:$L$2047,'city centre offline'!$A$2:$A$2047,$A23,'city centre offline'!$B$2:$B$2047,R$2))</f>
        <v>1.3935519943369388</v>
      </c>
      <c r="S23" s="37">
        <f>(SUMIFS('city centre offline'!$L$2:$L$2047,'overall city offline'!$A$2:$A$2047,$A23,'city centre offline'!$B$2:$B$2047,S$3)*SUMIFS('city centre offline'!$C$2:$C$2047,'city centre offline'!$A$2:$A$2047,$A23,'city centre offline'!$B$2:$B$2047,S$3))/(SUMIFS('city centre offline'!$L$2:$L$2047,'city centre offline'!$A$2:$A$2047,$A23,'city centre offline'!$B$2:$B$2047,S$2))</f>
        <v>1.3221214639432566</v>
      </c>
      <c r="T23" s="37">
        <f>(SUMIFS('city centre offline'!$L$2:$L$2047,'overall city offline'!$A$2:$A$2047,$A23,'city centre offline'!$B$2:$B$2047,T$3)*SUMIFS('city centre offline'!$C$2:$C$2047,'city centre offline'!$A$2:$A$2047,$A23,'city centre offline'!$B$2:$B$2047,T$3))/(SUMIFS('city centre offline'!$L$2:$L$2047,'city centre offline'!$A$2:$A$2047,$A23,'city centre offline'!$B$2:$B$2047,T$2))</f>
        <v>1.3734074782595915</v>
      </c>
      <c r="U23" s="37">
        <f>(SUMIFS('city centre offline'!$L$2:$L$2047,'overall city offline'!$A$2:$A$2047,$A23,'city centre offline'!$B$2:$B$2047,U$3)*SUMIFS('city centre offline'!$C$2:$C$2047,'city centre offline'!$A$2:$A$2047,$A23,'city centre offline'!$B$2:$B$2047,U$3))/(SUMIFS('city centre offline'!$L$2:$L$2047,'city centre offline'!$A$2:$A$2047,$A23,'city centre offline'!$B$2:$B$2047,U$2))</f>
        <v>1.2492149455672468</v>
      </c>
      <c r="V23" s="37">
        <f>(SUMIFS('city centre offline'!$L$2:$L$2047,'overall city offline'!$A$2:$A$2047,$A23,'city centre offline'!$B$2:$B$2047,V$3)*SUMIFS('city centre offline'!$C$2:$C$2047,'city centre offline'!$A$2:$A$2047,$A23,'city centre offline'!$B$2:$B$2047,V$3))/(SUMIFS('city centre offline'!$L$2:$L$2047,'city centre offline'!$A$2:$A$2047,$A23,'city centre offline'!$B$2:$B$2047,V$2))</f>
        <v>1.2420507922112987</v>
      </c>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row>
    <row r="24" spans="1:63" x14ac:dyDescent="0.25">
      <c r="A24" s="5" t="s">
        <v>27</v>
      </c>
      <c r="B24" s="37">
        <f>(SUMIFS('city centre offline'!$L$2:$L$2047,'overall city offline'!$A$2:$A$2047,$A24,'city centre offline'!$B$2:$B$2047,B$3)*SUMIFS('city centre offline'!$C$2:$C$2047,'city centre offline'!$A$2:$A$2047,$A24,'city centre offline'!$B$2:$B$2047,B$3))/(SUMIFS('city centre offline'!$L$2:$L$2047,'city centre offline'!$A$2:$A$2047,$A24,'city centre offline'!$B$2:$B$2047,B$2))</f>
        <v>0.72312342168896704</v>
      </c>
      <c r="C24" s="37">
        <f>(SUMIFS('city centre offline'!$L$2:$L$2047,'overall city offline'!$A$2:$A$2047,$A24,'city centre offline'!$B$2:$B$2047,C$3)*SUMIFS('city centre offline'!$C$2:$C$2047,'city centre offline'!$A$2:$A$2047,$A24,'city centre offline'!$B$2:$B$2047,C$3))/(SUMIFS('city centre offline'!$L$2:$L$2047,'city centre offline'!$A$2:$A$2047,$A24,'city centre offline'!$B$2:$B$2047,C$2))</f>
        <v>0.74251031283388158</v>
      </c>
      <c r="D24" s="37">
        <f>(SUMIFS('city centre offline'!$L$2:$L$2047,'overall city offline'!$A$2:$A$2047,$A24,'city centre offline'!$B$2:$B$2047,D$3)*SUMIFS('city centre offline'!$C$2:$C$2047,'city centre offline'!$A$2:$A$2047,$A24,'city centre offline'!$B$2:$B$2047,D$3))/(SUMIFS('city centre offline'!$L$2:$L$2047,'city centre offline'!$A$2:$A$2047,$A24,'city centre offline'!$B$2:$B$2047,D$2))</f>
        <v>0.77325114295980291</v>
      </c>
      <c r="E24" s="37">
        <f>(SUMIFS('city centre offline'!$L$2:$L$2047,'overall city offline'!$A$2:$A$2047,$A24,'city centre offline'!$B$2:$B$2047,E$3)*SUMIFS('city centre offline'!$C$2:$C$2047,'city centre offline'!$A$2:$A$2047,$A24,'city centre offline'!$B$2:$B$2047,E$3))/(SUMIFS('city centre offline'!$L$2:$L$2047,'city centre offline'!$A$2:$A$2047,$A24,'city centre offline'!$B$2:$B$2047,E$2))</f>
        <v>0.61189770781371655</v>
      </c>
      <c r="F24" s="37">
        <f>(SUMIFS('city centre offline'!$L$2:$L$2047,'overall city offline'!$A$2:$A$2047,$A24,'city centre offline'!$B$2:$B$2047,F$3)*SUMIFS('city centre offline'!$C$2:$C$2047,'city centre offline'!$A$2:$A$2047,$A24,'city centre offline'!$B$2:$B$2047,F$3))/(SUMIFS('city centre offline'!$L$2:$L$2047,'city centre offline'!$A$2:$A$2047,$A24,'city centre offline'!$B$2:$B$2047,F$2))</f>
        <v>0.74790420324020113</v>
      </c>
      <c r="G24" s="37">
        <f>(SUMIFS('city centre offline'!$L$2:$L$2047,'overall city offline'!$A$2:$A$2047,$A24,'city centre offline'!$B$2:$B$2047,G$3)*SUMIFS('city centre offline'!$C$2:$C$2047,'city centre offline'!$A$2:$A$2047,$A24,'city centre offline'!$B$2:$B$2047,G$3))/(SUMIFS('city centre offline'!$L$2:$L$2047,'city centre offline'!$A$2:$A$2047,$A24,'city centre offline'!$B$2:$B$2047,G$2))</f>
        <v>0.82618314674163273</v>
      </c>
      <c r="H24" s="37">
        <f>(SUMIFS('city centre offline'!$L$2:$L$2047,'overall city offline'!$A$2:$A$2047,$A24,'city centre offline'!$B$2:$B$2047,H$3)*SUMIFS('city centre offline'!$C$2:$C$2047,'city centre offline'!$A$2:$A$2047,$A24,'city centre offline'!$B$2:$B$2047,H$3))/(SUMIFS('city centre offline'!$L$2:$L$2047,'city centre offline'!$A$2:$A$2047,$A24,'city centre offline'!$B$2:$B$2047,H$2))</f>
        <v>0.89131982012805189</v>
      </c>
      <c r="I24" s="37">
        <f>(SUMIFS('city centre offline'!$L$2:$L$2047,'overall city offline'!$A$2:$A$2047,$A24,'city centre offline'!$B$2:$B$2047,I$3)*SUMIFS('city centre offline'!$C$2:$C$2047,'city centre offline'!$A$2:$A$2047,$A24,'city centre offline'!$B$2:$B$2047,I$3))/(SUMIFS('city centre offline'!$L$2:$L$2047,'city centre offline'!$A$2:$A$2047,$A24,'city centre offline'!$B$2:$B$2047,I$2))</f>
        <v>0.89588389005151248</v>
      </c>
      <c r="J24" s="37">
        <f>(SUMIFS('city centre offline'!$L$2:$L$2047,'overall city offline'!$A$2:$A$2047,$A24,'city centre offline'!$B$2:$B$2047,J$3)*SUMIFS('city centre offline'!$C$2:$C$2047,'city centre offline'!$A$2:$A$2047,$A24,'city centre offline'!$B$2:$B$2047,J$3))/(SUMIFS('city centre offline'!$L$2:$L$2047,'city centre offline'!$A$2:$A$2047,$A24,'city centre offline'!$B$2:$B$2047,J$2))</f>
        <v>0.84099000551345815</v>
      </c>
      <c r="K24" s="37">
        <f>(SUMIFS('city centre offline'!$L$2:$L$2047,'overall city offline'!$A$2:$A$2047,$A24,'city centre offline'!$B$2:$B$2047,K$3)*SUMIFS('city centre offline'!$C$2:$C$2047,'city centre offline'!$A$2:$A$2047,$A24,'city centre offline'!$B$2:$B$2047,K$3))/(SUMIFS('city centre offline'!$L$2:$L$2047,'city centre offline'!$A$2:$A$2047,$A24,'city centre offline'!$B$2:$B$2047,K$2))</f>
        <v>0.93824687220983904</v>
      </c>
      <c r="L24" s="37">
        <f>(SUMIFS('city centre offline'!$L$2:$L$2047,'overall city offline'!$A$2:$A$2047,$A24,'city centre offline'!$B$2:$B$2047,L$3)*SUMIFS('city centre offline'!$C$2:$C$2047,'city centre offline'!$A$2:$A$2047,$A24,'city centre offline'!$B$2:$B$2047,L$3))/(SUMIFS('city centre offline'!$L$2:$L$2047,'city centre offline'!$A$2:$A$2047,$A24,'city centre offline'!$B$2:$B$2047,L$2))</f>
        <v>1.0812351855354532</v>
      </c>
      <c r="M24" s="37">
        <f>(SUMIFS('city centre offline'!$L$2:$L$2047,'overall city offline'!$A$2:$A$2047,$A24,'city centre offline'!$B$2:$B$2047,M$3)*SUMIFS('city centre offline'!$C$2:$C$2047,'city centre offline'!$A$2:$A$2047,$A24,'city centre offline'!$B$2:$B$2047,M$3))/(SUMIFS('city centre offline'!$L$2:$L$2047,'city centre offline'!$A$2:$A$2047,$A24,'city centre offline'!$B$2:$B$2047,M$2))</f>
        <v>1.4470438475689198</v>
      </c>
      <c r="N24" s="37">
        <f>(SUMIFS('city centre offline'!$L$2:$L$2047,'overall city offline'!$A$2:$A$2047,$A24,'city centre offline'!$B$2:$B$2047,N$3)*SUMIFS('city centre offline'!$C$2:$C$2047,'city centre offline'!$A$2:$A$2047,$A24,'city centre offline'!$B$2:$B$2047,N$3))/(SUMIFS('city centre offline'!$L$2:$L$2047,'city centre offline'!$A$2:$A$2047,$A24,'city centre offline'!$B$2:$B$2047,N$2))</f>
        <v>0.55860815236335892</v>
      </c>
      <c r="O24" s="37">
        <f>(SUMIFS('city centre offline'!$L$2:$L$2047,'overall city offline'!$A$2:$A$2047,$A24,'city centre offline'!$B$2:$B$2047,O$3)*SUMIFS('city centre offline'!$C$2:$C$2047,'city centre offline'!$A$2:$A$2047,$A24,'city centre offline'!$B$2:$B$2047,O$3))/(SUMIFS('city centre offline'!$L$2:$L$2047,'city centre offline'!$A$2:$A$2047,$A24,'city centre offline'!$B$2:$B$2047,O$2))</f>
        <v>0.59081494839493043</v>
      </c>
      <c r="P24" s="37">
        <f>(SUMIFS('city centre offline'!$L$2:$L$2047,'overall city offline'!$A$2:$A$2047,$A24,'city centre offline'!$B$2:$B$2047,P$3)*SUMIFS('city centre offline'!$C$2:$C$2047,'city centre offline'!$A$2:$A$2047,$A24,'city centre offline'!$B$2:$B$2047,P$3))/(SUMIFS('city centre offline'!$L$2:$L$2047,'city centre offline'!$A$2:$A$2047,$A24,'city centre offline'!$B$2:$B$2047,P$2))</f>
        <v>0.74512584183369512</v>
      </c>
      <c r="Q24" s="37">
        <f>(SUMIFS('city centre offline'!$L$2:$L$2047,'overall city offline'!$A$2:$A$2047,$A24,'city centre offline'!$B$2:$B$2047,Q$3)*SUMIFS('city centre offline'!$C$2:$C$2047,'city centre offline'!$A$2:$A$2047,$A24,'city centre offline'!$B$2:$B$2047,Q$3))/(SUMIFS('city centre offline'!$L$2:$L$2047,'city centre offline'!$A$2:$A$2047,$A24,'city centre offline'!$B$2:$B$2047,Q$2))</f>
        <v>0.84808308386767894</v>
      </c>
      <c r="R24" s="37">
        <f>(SUMIFS('city centre offline'!$L$2:$L$2047,'overall city offline'!$A$2:$A$2047,$A24,'city centre offline'!$B$2:$B$2047,R$3)*SUMIFS('city centre offline'!$C$2:$C$2047,'city centre offline'!$A$2:$A$2047,$A24,'city centre offline'!$B$2:$B$2047,R$3))/(SUMIFS('city centre offline'!$L$2:$L$2047,'city centre offline'!$A$2:$A$2047,$A24,'city centre offline'!$B$2:$B$2047,R$2))</f>
        <v>1.1065757961994143</v>
      </c>
      <c r="S24" s="37">
        <f>(SUMIFS('city centre offline'!$L$2:$L$2047,'overall city offline'!$A$2:$A$2047,$A24,'city centre offline'!$B$2:$B$2047,S$3)*SUMIFS('city centre offline'!$C$2:$C$2047,'city centre offline'!$A$2:$A$2047,$A24,'city centre offline'!$B$2:$B$2047,S$3))/(SUMIFS('city centre offline'!$L$2:$L$2047,'city centre offline'!$A$2:$A$2047,$A24,'city centre offline'!$B$2:$B$2047,S$2))</f>
        <v>1.0946447304787152</v>
      </c>
      <c r="T24" s="37">
        <f>(SUMIFS('city centre offline'!$L$2:$L$2047,'overall city offline'!$A$2:$A$2047,$A24,'city centre offline'!$B$2:$B$2047,T$3)*SUMIFS('city centre offline'!$C$2:$C$2047,'city centre offline'!$A$2:$A$2047,$A24,'city centre offline'!$B$2:$B$2047,T$3))/(SUMIFS('city centre offline'!$L$2:$L$2047,'city centre offline'!$A$2:$A$2047,$A24,'city centre offline'!$B$2:$B$2047,T$2))</f>
        <v>1.1200414891532189</v>
      </c>
      <c r="U24" s="37">
        <f>(SUMIFS('city centre offline'!$L$2:$L$2047,'overall city offline'!$A$2:$A$2047,$A24,'city centre offline'!$B$2:$B$2047,U$3)*SUMIFS('city centre offline'!$C$2:$C$2047,'city centre offline'!$A$2:$A$2047,$A24,'city centre offline'!$B$2:$B$2047,U$3))/(SUMIFS('city centre offline'!$L$2:$L$2047,'city centre offline'!$A$2:$A$2047,$A24,'city centre offline'!$B$2:$B$2047,U$2))</f>
        <v>1.0331970790317091</v>
      </c>
      <c r="V24" s="37">
        <f>(SUMIFS('city centre offline'!$L$2:$L$2047,'overall city offline'!$A$2:$A$2047,$A24,'city centre offline'!$B$2:$B$2047,V$3)*SUMIFS('city centre offline'!$C$2:$C$2047,'city centre offline'!$A$2:$A$2047,$A24,'city centre offline'!$B$2:$B$2047,V$3))/(SUMIFS('city centre offline'!$L$2:$L$2047,'city centre offline'!$A$2:$A$2047,$A24,'city centre offline'!$B$2:$B$2047,V$2))</f>
        <v>0.98101534148482439</v>
      </c>
      <c r="W24" s="32"/>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row>
    <row r="25" spans="1:63" x14ac:dyDescent="0.25">
      <c r="A25" s="5" t="s">
        <v>28</v>
      </c>
      <c r="B25" s="37">
        <f>(SUMIFS('city centre offline'!$L$2:$L$2047,'overall city offline'!$A$2:$A$2047,$A25,'city centre offline'!$B$2:$B$2047,B$3)*SUMIFS('city centre offline'!$C$2:$C$2047,'city centre offline'!$A$2:$A$2047,$A25,'city centre offline'!$B$2:$B$2047,B$3))/(SUMIFS('city centre offline'!$L$2:$L$2047,'city centre offline'!$A$2:$A$2047,$A25,'city centre offline'!$B$2:$B$2047,B$2))</f>
        <v>0.85991741652688369</v>
      </c>
      <c r="C25" s="37">
        <f>(SUMIFS('city centre offline'!$L$2:$L$2047,'overall city offline'!$A$2:$A$2047,$A25,'city centre offline'!$B$2:$B$2047,C$3)*SUMIFS('city centre offline'!$C$2:$C$2047,'city centre offline'!$A$2:$A$2047,$A25,'city centre offline'!$B$2:$B$2047,C$3))/(SUMIFS('city centre offline'!$L$2:$L$2047,'city centre offline'!$A$2:$A$2047,$A25,'city centre offline'!$B$2:$B$2047,C$2))</f>
        <v>0.95338748567667964</v>
      </c>
      <c r="D25" s="37">
        <f>(SUMIFS('city centre offline'!$L$2:$L$2047,'overall city offline'!$A$2:$A$2047,$A25,'city centre offline'!$B$2:$B$2047,D$3)*SUMIFS('city centre offline'!$C$2:$C$2047,'city centre offline'!$A$2:$A$2047,$A25,'city centre offline'!$B$2:$B$2047,D$3))/(SUMIFS('city centre offline'!$L$2:$L$2047,'city centre offline'!$A$2:$A$2047,$A25,'city centre offline'!$B$2:$B$2047,D$2))</f>
        <v>0.67993009867695342</v>
      </c>
      <c r="E25" s="37">
        <f>(SUMIFS('city centre offline'!$L$2:$L$2047,'overall city offline'!$A$2:$A$2047,$A25,'city centre offline'!$B$2:$B$2047,E$3)*SUMIFS('city centre offline'!$C$2:$C$2047,'city centre offline'!$A$2:$A$2047,$A25,'city centre offline'!$B$2:$B$2047,E$3))/(SUMIFS('city centre offline'!$L$2:$L$2047,'city centre offline'!$A$2:$A$2047,$A25,'city centre offline'!$B$2:$B$2047,E$2))</f>
        <v>0.15531652353639266</v>
      </c>
      <c r="F25" s="37">
        <f>(SUMIFS('city centre offline'!$L$2:$L$2047,'overall city offline'!$A$2:$A$2047,$A25,'city centre offline'!$B$2:$B$2047,F$3)*SUMIFS('city centre offline'!$C$2:$C$2047,'city centre offline'!$A$2:$A$2047,$A25,'city centre offline'!$B$2:$B$2047,F$3))/(SUMIFS('city centre offline'!$L$2:$L$2047,'city centre offline'!$A$2:$A$2047,$A25,'city centre offline'!$B$2:$B$2047,F$2))</f>
        <v>0.1744906265776468</v>
      </c>
      <c r="G25" s="37">
        <f>(SUMIFS('city centre offline'!$L$2:$L$2047,'overall city offline'!$A$2:$A$2047,$A25,'city centre offline'!$B$2:$B$2047,G$3)*SUMIFS('city centre offline'!$C$2:$C$2047,'city centre offline'!$A$2:$A$2047,$A25,'city centre offline'!$B$2:$B$2047,G$3))/(SUMIFS('city centre offline'!$L$2:$L$2047,'city centre offline'!$A$2:$A$2047,$A25,'city centre offline'!$B$2:$B$2047,G$2))</f>
        <v>0.20421087714741906</v>
      </c>
      <c r="H25" s="37">
        <f>(SUMIFS('city centre offline'!$L$2:$L$2047,'overall city offline'!$A$2:$A$2047,$A25,'city centre offline'!$B$2:$B$2047,H$3)*SUMIFS('city centre offline'!$C$2:$C$2047,'city centre offline'!$A$2:$A$2047,$A25,'city centre offline'!$B$2:$B$2047,H$3))/(SUMIFS('city centre offline'!$L$2:$L$2047,'city centre offline'!$A$2:$A$2047,$A25,'city centre offline'!$B$2:$B$2047,H$2))</f>
        <v>0.28965231449104617</v>
      </c>
      <c r="I25" s="37">
        <f>(SUMIFS('city centre offline'!$L$2:$L$2047,'overall city offline'!$A$2:$A$2047,$A25,'city centre offline'!$B$2:$B$2047,I$3)*SUMIFS('city centre offline'!$C$2:$C$2047,'city centre offline'!$A$2:$A$2047,$A25,'city centre offline'!$B$2:$B$2047,I$3))/(SUMIFS('city centre offline'!$L$2:$L$2047,'city centre offline'!$A$2:$A$2047,$A25,'city centre offline'!$B$2:$B$2047,I$2))</f>
        <v>0.52397713520645461</v>
      </c>
      <c r="J25" s="37">
        <f>(SUMIFS('city centre offline'!$L$2:$L$2047,'overall city offline'!$A$2:$A$2047,$A25,'city centre offline'!$B$2:$B$2047,J$3)*SUMIFS('city centre offline'!$C$2:$C$2047,'city centre offline'!$A$2:$A$2047,$A25,'city centre offline'!$B$2:$B$2047,J$3))/(SUMIFS('city centre offline'!$L$2:$L$2047,'city centre offline'!$A$2:$A$2047,$A25,'city centre offline'!$B$2:$B$2047,J$2))</f>
        <v>0.58341092532377747</v>
      </c>
      <c r="K25" s="37">
        <f>(SUMIFS('city centre offline'!$L$2:$L$2047,'overall city offline'!$A$2:$A$2047,$A25,'city centre offline'!$B$2:$B$2047,K$3)*SUMIFS('city centre offline'!$C$2:$C$2047,'city centre offline'!$A$2:$A$2047,$A25,'city centre offline'!$B$2:$B$2047,K$3))/(SUMIFS('city centre offline'!$L$2:$L$2047,'city centre offline'!$A$2:$A$2047,$A25,'city centre offline'!$B$2:$B$2047,K$2))</f>
        <v>0.51297337661352715</v>
      </c>
      <c r="L25" s="37">
        <f>(SUMIFS('city centre offline'!$L$2:$L$2047,'overall city offline'!$A$2:$A$2047,$A25,'city centre offline'!$B$2:$B$2047,L$3)*SUMIFS('city centre offline'!$C$2:$C$2047,'city centre offline'!$A$2:$A$2047,$A25,'city centre offline'!$B$2:$B$2047,L$3))/(SUMIFS('city centre offline'!$L$2:$L$2047,'city centre offline'!$A$2:$A$2047,$A25,'city centre offline'!$B$2:$B$2047,L$2))</f>
        <v>0.42189581497292217</v>
      </c>
      <c r="M25" s="37">
        <f>(SUMIFS('city centre offline'!$L$2:$L$2047,'overall city offline'!$A$2:$A$2047,$A25,'city centre offline'!$B$2:$B$2047,M$3)*SUMIFS('city centre offline'!$C$2:$C$2047,'city centre offline'!$A$2:$A$2047,$A25,'city centre offline'!$B$2:$B$2047,M$3))/(SUMIFS('city centre offline'!$L$2:$L$2047,'city centre offline'!$A$2:$A$2047,$A25,'city centre offline'!$B$2:$B$2047,M$2))</f>
        <v>0.45124536691304418</v>
      </c>
      <c r="N25" s="37">
        <f>(SUMIFS('city centre offline'!$L$2:$L$2047,'overall city offline'!$A$2:$A$2047,$A25,'city centre offline'!$B$2:$B$2047,N$3)*SUMIFS('city centre offline'!$C$2:$C$2047,'city centre offline'!$A$2:$A$2047,$A25,'city centre offline'!$B$2:$B$2047,N$3))/(SUMIFS('city centre offline'!$L$2:$L$2047,'city centre offline'!$A$2:$A$2047,$A25,'city centre offline'!$B$2:$B$2047,N$2))</f>
        <v>0.21085023932206862</v>
      </c>
      <c r="O25" s="37">
        <f>(SUMIFS('city centre offline'!$L$2:$L$2047,'overall city offline'!$A$2:$A$2047,$A25,'city centre offline'!$B$2:$B$2047,O$3)*SUMIFS('city centre offline'!$C$2:$C$2047,'city centre offline'!$A$2:$A$2047,$A25,'city centre offline'!$B$2:$B$2047,O$3))/(SUMIFS('city centre offline'!$L$2:$L$2047,'city centre offline'!$A$2:$A$2047,$A25,'city centre offline'!$B$2:$B$2047,O$2))</f>
        <v>0.23300791015919797</v>
      </c>
      <c r="P25" s="37">
        <f>(SUMIFS('city centre offline'!$L$2:$L$2047,'overall city offline'!$A$2:$A$2047,$A25,'city centre offline'!$B$2:$B$2047,P$3)*SUMIFS('city centre offline'!$C$2:$C$2047,'city centre offline'!$A$2:$A$2047,$A25,'city centre offline'!$B$2:$B$2047,P$3))/(SUMIFS('city centre offline'!$L$2:$L$2047,'city centre offline'!$A$2:$A$2047,$A25,'city centre offline'!$B$2:$B$2047,P$2))</f>
        <v>0.31117181506880226</v>
      </c>
      <c r="Q25" s="37">
        <f>(SUMIFS('city centre offline'!$L$2:$L$2047,'overall city offline'!$A$2:$A$2047,$A25,'city centre offline'!$B$2:$B$2047,Q$3)*SUMIFS('city centre offline'!$C$2:$C$2047,'city centre offline'!$A$2:$A$2047,$A25,'city centre offline'!$B$2:$B$2047,Q$3))/(SUMIFS('city centre offline'!$L$2:$L$2047,'city centre offline'!$A$2:$A$2047,$A25,'city centre offline'!$B$2:$B$2047,Q$2))</f>
        <v>0.36006898386086444</v>
      </c>
      <c r="R25" s="37">
        <f>(SUMIFS('city centre offline'!$L$2:$L$2047,'overall city offline'!$A$2:$A$2047,$A25,'city centre offline'!$B$2:$B$2047,R$3)*SUMIFS('city centre offline'!$C$2:$C$2047,'city centre offline'!$A$2:$A$2047,$A25,'city centre offline'!$B$2:$B$2047,R$3))/(SUMIFS('city centre offline'!$L$2:$L$2047,'city centre offline'!$A$2:$A$2047,$A25,'city centre offline'!$B$2:$B$2047,R$2))</f>
        <v>0.52864290834086047</v>
      </c>
      <c r="S25" s="37">
        <f>(SUMIFS('city centre offline'!$L$2:$L$2047,'overall city offline'!$A$2:$A$2047,$A25,'city centre offline'!$B$2:$B$2047,S$3)*SUMIFS('city centre offline'!$C$2:$C$2047,'city centre offline'!$A$2:$A$2047,$A25,'city centre offline'!$B$2:$B$2047,S$3))/(SUMIFS('city centre offline'!$L$2:$L$2047,'city centre offline'!$A$2:$A$2047,$A25,'city centre offline'!$B$2:$B$2047,S$2))</f>
        <v>0.68792543384310922</v>
      </c>
      <c r="T25" s="37">
        <f>(SUMIFS('city centre offline'!$L$2:$L$2047,'overall city offline'!$A$2:$A$2047,$A25,'city centre offline'!$B$2:$B$2047,T$3)*SUMIFS('city centre offline'!$C$2:$C$2047,'city centre offline'!$A$2:$A$2047,$A25,'city centre offline'!$B$2:$B$2047,T$3))/(SUMIFS('city centre offline'!$L$2:$L$2047,'city centre offline'!$A$2:$A$2047,$A25,'city centre offline'!$B$2:$B$2047,T$2))</f>
        <v>0.84458528213487327</v>
      </c>
      <c r="U25" s="37">
        <f>(SUMIFS('city centre offline'!$L$2:$L$2047,'overall city offline'!$A$2:$A$2047,$A25,'city centre offline'!$B$2:$B$2047,U$3)*SUMIFS('city centre offline'!$C$2:$C$2047,'city centre offline'!$A$2:$A$2047,$A25,'city centre offline'!$B$2:$B$2047,U$3))/(SUMIFS('city centre offline'!$L$2:$L$2047,'city centre offline'!$A$2:$A$2047,$A25,'city centre offline'!$B$2:$B$2047,U$2))</f>
        <v>1.1100430231501981</v>
      </c>
      <c r="V25" s="37">
        <f>(SUMIFS('city centre offline'!$L$2:$L$2047,'overall city offline'!$A$2:$A$2047,$A25,'city centre offline'!$B$2:$B$2047,V$3)*SUMIFS('city centre offline'!$C$2:$C$2047,'city centre offline'!$A$2:$A$2047,$A25,'city centre offline'!$B$2:$B$2047,V$3))/(SUMIFS('city centre offline'!$L$2:$L$2047,'city centre offline'!$A$2:$A$2047,$A25,'city centre offline'!$B$2:$B$2047,V$2))</f>
        <v>0.92687003615154873</v>
      </c>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row>
    <row r="26" spans="1:63" x14ac:dyDescent="0.25">
      <c r="A26" s="5" t="s">
        <v>29</v>
      </c>
      <c r="B26" s="37">
        <f>(SUMIFS('city centre offline'!$L$2:$L$2047,'overall city offline'!$A$2:$A$2047,$A26,'city centre offline'!$B$2:$B$2047,B$3)*SUMIFS('city centre offline'!$C$2:$C$2047,'city centre offline'!$A$2:$A$2047,$A26,'city centre offline'!$B$2:$B$2047,B$3))/(SUMIFS('city centre offline'!$L$2:$L$2047,'city centre offline'!$A$2:$A$2047,$A26,'city centre offline'!$B$2:$B$2047,B$2))</f>
        <v>0.76291541213078684</v>
      </c>
      <c r="C26" s="37">
        <f>(SUMIFS('city centre offline'!$L$2:$L$2047,'overall city offline'!$A$2:$A$2047,$A26,'city centre offline'!$B$2:$B$2047,C$3)*SUMIFS('city centre offline'!$C$2:$C$2047,'city centre offline'!$A$2:$A$2047,$A26,'city centre offline'!$B$2:$B$2047,C$3))/(SUMIFS('city centre offline'!$L$2:$L$2047,'city centre offline'!$A$2:$A$2047,$A26,'city centre offline'!$B$2:$B$2047,C$2))</f>
        <v>0.77434056484702107</v>
      </c>
      <c r="D26" s="37">
        <f>(SUMIFS('city centre offline'!$L$2:$L$2047,'overall city offline'!$A$2:$A$2047,$A26,'city centre offline'!$B$2:$B$2047,D$3)*SUMIFS('city centre offline'!$C$2:$C$2047,'city centre offline'!$A$2:$A$2047,$A26,'city centre offline'!$B$2:$B$2047,D$3))/(SUMIFS('city centre offline'!$L$2:$L$2047,'city centre offline'!$A$2:$A$2047,$A26,'city centre offline'!$B$2:$B$2047,D$2))</f>
        <v>0.86151769823773916</v>
      </c>
      <c r="E26" s="37">
        <f>(SUMIFS('city centre offline'!$L$2:$L$2047,'overall city offline'!$A$2:$A$2047,$A26,'city centre offline'!$B$2:$B$2047,E$3)*SUMIFS('city centre offline'!$C$2:$C$2047,'city centre offline'!$A$2:$A$2047,$A26,'city centre offline'!$B$2:$B$2047,E$3))/(SUMIFS('city centre offline'!$L$2:$L$2047,'city centre offline'!$A$2:$A$2047,$A26,'city centre offline'!$B$2:$B$2047,E$2))</f>
        <v>0.61068112011477649</v>
      </c>
      <c r="F26" s="37">
        <f>(SUMIFS('city centre offline'!$L$2:$L$2047,'overall city offline'!$A$2:$A$2047,$A26,'city centre offline'!$B$2:$B$2047,F$3)*SUMIFS('city centre offline'!$C$2:$C$2047,'city centre offline'!$A$2:$A$2047,$A26,'city centre offline'!$B$2:$B$2047,F$3))/(SUMIFS('city centre offline'!$L$2:$L$2047,'city centre offline'!$A$2:$A$2047,$A26,'city centre offline'!$B$2:$B$2047,F$2))</f>
        <v>0.63039292299689142</v>
      </c>
      <c r="G26" s="37">
        <f>(SUMIFS('city centre offline'!$L$2:$L$2047,'overall city offline'!$A$2:$A$2047,$A26,'city centre offline'!$B$2:$B$2047,G$3)*SUMIFS('city centre offline'!$C$2:$C$2047,'city centre offline'!$A$2:$A$2047,$A26,'city centre offline'!$B$2:$B$2047,G$3))/(SUMIFS('city centre offline'!$L$2:$L$2047,'city centre offline'!$A$2:$A$2047,$A26,'city centre offline'!$B$2:$B$2047,G$2))</f>
        <v>0.76749211395977879</v>
      </c>
      <c r="H26" s="37">
        <f>(SUMIFS('city centre offline'!$L$2:$L$2047,'overall city offline'!$A$2:$A$2047,$A26,'city centre offline'!$B$2:$B$2047,H$3)*SUMIFS('city centre offline'!$C$2:$C$2047,'city centre offline'!$A$2:$A$2047,$A26,'city centre offline'!$B$2:$B$2047,H$3))/(SUMIFS('city centre offline'!$L$2:$L$2047,'city centre offline'!$A$2:$A$2047,$A26,'city centre offline'!$B$2:$B$2047,H$2))</f>
        <v>0.8884388947726235</v>
      </c>
      <c r="I26" s="37">
        <f>(SUMIFS('city centre offline'!$L$2:$L$2047,'overall city offline'!$A$2:$A$2047,$A26,'city centre offline'!$B$2:$B$2047,I$3)*SUMIFS('city centre offline'!$C$2:$C$2047,'city centre offline'!$A$2:$A$2047,$A26,'city centre offline'!$B$2:$B$2047,I$3))/(SUMIFS('city centre offline'!$L$2:$L$2047,'city centre offline'!$A$2:$A$2047,$A26,'city centre offline'!$B$2:$B$2047,I$2))</f>
        <v>0.9589921857466267</v>
      </c>
      <c r="J26" s="37">
        <f>(SUMIFS('city centre offline'!$L$2:$L$2047,'overall city offline'!$A$2:$A$2047,$A26,'city centre offline'!$B$2:$B$2047,J$3)*SUMIFS('city centre offline'!$C$2:$C$2047,'city centre offline'!$A$2:$A$2047,$A26,'city centre offline'!$B$2:$B$2047,J$3))/(SUMIFS('city centre offline'!$L$2:$L$2047,'city centre offline'!$A$2:$A$2047,$A26,'city centre offline'!$B$2:$B$2047,J$2))</f>
        <v>0.92981290734086841</v>
      </c>
      <c r="K26" s="37">
        <f>(SUMIFS('city centre offline'!$L$2:$L$2047,'overall city offline'!$A$2:$A$2047,$A26,'city centre offline'!$B$2:$B$2047,K$3)*SUMIFS('city centre offline'!$C$2:$C$2047,'city centre offline'!$A$2:$A$2047,$A26,'city centre offline'!$B$2:$B$2047,K$3))/(SUMIFS('city centre offline'!$L$2:$L$2047,'city centre offline'!$A$2:$A$2047,$A26,'city centre offline'!$B$2:$B$2047,K$2))</f>
        <v>0.95862657117804972</v>
      </c>
      <c r="L26" s="37">
        <f>(SUMIFS('city centre offline'!$L$2:$L$2047,'overall city offline'!$A$2:$A$2047,$A26,'city centre offline'!$B$2:$B$2047,L$3)*SUMIFS('city centre offline'!$C$2:$C$2047,'city centre offline'!$A$2:$A$2047,$A26,'city centre offline'!$B$2:$B$2047,L$3))/(SUMIFS('city centre offline'!$L$2:$L$2047,'city centre offline'!$A$2:$A$2047,$A26,'city centre offline'!$B$2:$B$2047,L$2))</f>
        <v>0.96218056956658693</v>
      </c>
      <c r="M26" s="37">
        <f>(SUMIFS('city centre offline'!$L$2:$L$2047,'overall city offline'!$A$2:$A$2047,$A26,'city centre offline'!$B$2:$B$2047,M$3)*SUMIFS('city centre offline'!$C$2:$C$2047,'city centre offline'!$A$2:$A$2047,$A26,'city centre offline'!$B$2:$B$2047,M$3))/(SUMIFS('city centre offline'!$L$2:$L$2047,'city centre offline'!$A$2:$A$2047,$A26,'city centre offline'!$B$2:$B$2047,M$2))</f>
        <v>1.3108398495558657</v>
      </c>
      <c r="N26" s="37">
        <f>(SUMIFS('city centre offline'!$L$2:$L$2047,'overall city offline'!$A$2:$A$2047,$A26,'city centre offline'!$B$2:$B$2047,N$3)*SUMIFS('city centre offline'!$C$2:$C$2047,'city centre offline'!$A$2:$A$2047,$A26,'city centre offline'!$B$2:$B$2047,N$3))/(SUMIFS('city centre offline'!$L$2:$L$2047,'city centre offline'!$A$2:$A$2047,$A26,'city centre offline'!$B$2:$B$2047,N$2))</f>
        <v>0.52683965352964113</v>
      </c>
      <c r="O26" s="37">
        <f>(SUMIFS('city centre offline'!$L$2:$L$2047,'overall city offline'!$A$2:$A$2047,$A26,'city centre offline'!$B$2:$B$2047,O$3)*SUMIFS('city centre offline'!$C$2:$C$2047,'city centre offline'!$A$2:$A$2047,$A26,'city centre offline'!$B$2:$B$2047,O$3))/(SUMIFS('city centre offline'!$L$2:$L$2047,'city centre offline'!$A$2:$A$2047,$A26,'city centre offline'!$B$2:$B$2047,O$2))</f>
        <v>0.55719587180866914</v>
      </c>
      <c r="P26" s="37">
        <f>(SUMIFS('city centre offline'!$L$2:$L$2047,'overall city offline'!$A$2:$A$2047,$A26,'city centre offline'!$B$2:$B$2047,P$3)*SUMIFS('city centre offline'!$C$2:$C$2047,'city centre offline'!$A$2:$A$2047,$A26,'city centre offline'!$B$2:$B$2047,P$3))/(SUMIFS('city centre offline'!$L$2:$L$2047,'city centre offline'!$A$2:$A$2047,$A26,'city centre offline'!$B$2:$B$2047,P$2))</f>
        <v>0.76220719618298527</v>
      </c>
      <c r="Q26" s="37">
        <f>(SUMIFS('city centre offline'!$L$2:$L$2047,'overall city offline'!$A$2:$A$2047,$A26,'city centre offline'!$B$2:$B$2047,Q$3)*SUMIFS('city centre offline'!$C$2:$C$2047,'city centre offline'!$A$2:$A$2047,$A26,'city centre offline'!$B$2:$B$2047,Q$3))/(SUMIFS('city centre offline'!$L$2:$L$2047,'city centre offline'!$A$2:$A$2047,$A26,'city centre offline'!$B$2:$B$2047,Q$2))</f>
        <v>0.85706317589960945</v>
      </c>
      <c r="R26" s="37">
        <f>(SUMIFS('city centre offline'!$L$2:$L$2047,'overall city offline'!$A$2:$A$2047,$A26,'city centre offline'!$B$2:$B$2047,R$3)*SUMIFS('city centre offline'!$C$2:$C$2047,'city centre offline'!$A$2:$A$2047,$A26,'city centre offline'!$B$2:$B$2047,R$3))/(SUMIFS('city centre offline'!$L$2:$L$2047,'city centre offline'!$A$2:$A$2047,$A26,'city centre offline'!$B$2:$B$2047,R$2))</f>
        <v>0.95939854628935473</v>
      </c>
      <c r="S26" s="37">
        <f>(SUMIFS('city centre offline'!$L$2:$L$2047,'overall city offline'!$A$2:$A$2047,$A26,'city centre offline'!$B$2:$B$2047,S$3)*SUMIFS('city centre offline'!$C$2:$C$2047,'city centre offline'!$A$2:$A$2047,$A26,'city centre offline'!$B$2:$B$2047,S$3))/(SUMIFS('city centre offline'!$L$2:$L$2047,'city centre offline'!$A$2:$A$2047,$A26,'city centre offline'!$B$2:$B$2047,S$2))</f>
        <v>1.0152496988818622</v>
      </c>
      <c r="T26" s="37">
        <f>(SUMIFS('city centre offline'!$L$2:$L$2047,'overall city offline'!$A$2:$A$2047,$A26,'city centre offline'!$B$2:$B$2047,T$3)*SUMIFS('city centre offline'!$C$2:$C$2047,'city centre offline'!$A$2:$A$2047,$A26,'city centre offline'!$B$2:$B$2047,T$3))/(SUMIFS('city centre offline'!$L$2:$L$2047,'city centre offline'!$A$2:$A$2047,$A26,'city centre offline'!$B$2:$B$2047,T$2))</f>
        <v>0.98053843864860635</v>
      </c>
      <c r="U26" s="37">
        <f>(SUMIFS('city centre offline'!$L$2:$L$2047,'overall city offline'!$A$2:$A$2047,$A26,'city centre offline'!$B$2:$B$2047,U$3)*SUMIFS('city centre offline'!$C$2:$C$2047,'city centre offline'!$A$2:$A$2047,$A26,'city centre offline'!$B$2:$B$2047,U$3))/(SUMIFS('city centre offline'!$L$2:$L$2047,'city centre offline'!$A$2:$A$2047,$A26,'city centre offline'!$B$2:$B$2047,U$2))</f>
        <v>1.0072091228140778</v>
      </c>
      <c r="V26" s="37">
        <f>(SUMIFS('city centre offline'!$L$2:$L$2047,'overall city offline'!$A$2:$A$2047,$A26,'city centre offline'!$B$2:$B$2047,V$3)*SUMIFS('city centre offline'!$C$2:$C$2047,'city centre offline'!$A$2:$A$2047,$A26,'city centre offline'!$B$2:$B$2047,V$3))/(SUMIFS('city centre offline'!$L$2:$L$2047,'city centre offline'!$A$2:$A$2047,$A26,'city centre offline'!$B$2:$B$2047,V$2))</f>
        <v>1.024901232699561</v>
      </c>
      <c r="W26" s="32"/>
      <c r="X26" s="32"/>
      <c r="Y26" s="32"/>
      <c r="Z26" s="32"/>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row>
    <row r="27" spans="1:63" x14ac:dyDescent="0.25">
      <c r="A27" s="5" t="s">
        <v>30</v>
      </c>
      <c r="B27" s="37">
        <f>(SUMIFS('city centre offline'!$L$2:$L$2047,'overall city offline'!$A$2:$A$2047,$A27,'city centre offline'!$B$2:$B$2047,B$3)*SUMIFS('city centre offline'!$C$2:$C$2047,'city centre offline'!$A$2:$A$2047,$A27,'city centre offline'!$B$2:$B$2047,B$3))/(SUMIFS('city centre offline'!$L$2:$L$2047,'city centre offline'!$A$2:$A$2047,$A27,'city centre offline'!$B$2:$B$2047,B$2))</f>
        <v>0.89049888787037423</v>
      </c>
      <c r="C27" s="37">
        <f>(SUMIFS('city centre offline'!$L$2:$L$2047,'overall city offline'!$A$2:$A$2047,$A27,'city centre offline'!$B$2:$B$2047,C$3)*SUMIFS('city centre offline'!$C$2:$C$2047,'city centre offline'!$A$2:$A$2047,$A27,'city centre offline'!$B$2:$B$2047,C$3))/(SUMIFS('city centre offline'!$L$2:$L$2047,'city centre offline'!$A$2:$A$2047,$A27,'city centre offline'!$B$2:$B$2047,C$2))</f>
        <v>0.89570293873983897</v>
      </c>
      <c r="D27" s="37">
        <f>(SUMIFS('city centre offline'!$L$2:$L$2047,'overall city offline'!$A$2:$A$2047,$A27,'city centre offline'!$B$2:$B$2047,D$3)*SUMIFS('city centre offline'!$C$2:$C$2047,'city centre offline'!$A$2:$A$2047,$A27,'city centre offline'!$B$2:$B$2047,D$3))/(SUMIFS('city centre offline'!$L$2:$L$2047,'city centre offline'!$A$2:$A$2047,$A27,'city centre offline'!$B$2:$B$2047,D$2))</f>
        <v>0.78463831265696493</v>
      </c>
      <c r="E27" s="37">
        <f>(SUMIFS('city centre offline'!$L$2:$L$2047,'overall city offline'!$A$2:$A$2047,$A27,'city centre offline'!$B$2:$B$2047,E$3)*SUMIFS('city centre offline'!$C$2:$C$2047,'city centre offline'!$A$2:$A$2047,$A27,'city centre offline'!$B$2:$B$2047,E$3))/(SUMIFS('city centre offline'!$L$2:$L$2047,'city centre offline'!$A$2:$A$2047,$A27,'city centre offline'!$B$2:$B$2047,E$2))</f>
        <v>0.32629471858789222</v>
      </c>
      <c r="F27" s="37">
        <f>(SUMIFS('city centre offline'!$L$2:$L$2047,'overall city offline'!$A$2:$A$2047,$A27,'city centre offline'!$B$2:$B$2047,F$3)*SUMIFS('city centre offline'!$C$2:$C$2047,'city centre offline'!$A$2:$A$2047,$A27,'city centre offline'!$B$2:$B$2047,F$3))/(SUMIFS('city centre offline'!$L$2:$L$2047,'city centre offline'!$A$2:$A$2047,$A27,'city centre offline'!$B$2:$B$2047,F$2))</f>
        <v>0.34865364683961975</v>
      </c>
      <c r="G27" s="37">
        <f>(SUMIFS('city centre offline'!$L$2:$L$2047,'overall city offline'!$A$2:$A$2047,$A27,'city centre offline'!$B$2:$B$2047,G$3)*SUMIFS('city centre offline'!$C$2:$C$2047,'city centre offline'!$A$2:$A$2047,$A27,'city centre offline'!$B$2:$B$2047,G$3))/(SUMIFS('city centre offline'!$L$2:$L$2047,'city centre offline'!$A$2:$A$2047,$A27,'city centre offline'!$B$2:$B$2047,G$2))</f>
        <v>0.39192065618737709</v>
      </c>
      <c r="H27" s="37">
        <f>(SUMIFS('city centre offline'!$L$2:$L$2047,'overall city offline'!$A$2:$A$2047,$A27,'city centre offline'!$B$2:$B$2047,H$3)*SUMIFS('city centre offline'!$C$2:$C$2047,'city centre offline'!$A$2:$A$2047,$A27,'city centre offline'!$B$2:$B$2047,H$3))/(SUMIFS('city centre offline'!$L$2:$L$2047,'city centre offline'!$A$2:$A$2047,$A27,'city centre offline'!$B$2:$B$2047,H$2))</f>
        <v>0.49815236786662559</v>
      </c>
      <c r="I27" s="37">
        <f>(SUMIFS('city centre offline'!$L$2:$L$2047,'overall city offline'!$A$2:$A$2047,$A27,'city centre offline'!$B$2:$B$2047,I$3)*SUMIFS('city centre offline'!$C$2:$C$2047,'city centre offline'!$A$2:$A$2047,$A27,'city centre offline'!$B$2:$B$2047,I$3))/(SUMIFS('city centre offline'!$L$2:$L$2047,'city centre offline'!$A$2:$A$2047,$A27,'city centre offline'!$B$2:$B$2047,I$2))</f>
        <v>0.61300170088852679</v>
      </c>
      <c r="J27" s="37">
        <f>(SUMIFS('city centre offline'!$L$2:$L$2047,'overall city offline'!$A$2:$A$2047,$A27,'city centre offline'!$B$2:$B$2047,J$3)*SUMIFS('city centre offline'!$C$2:$C$2047,'city centre offline'!$A$2:$A$2047,$A27,'city centre offline'!$B$2:$B$2047,J$3))/(SUMIFS('city centre offline'!$L$2:$L$2047,'city centre offline'!$A$2:$A$2047,$A27,'city centre offline'!$B$2:$B$2047,J$2))</f>
        <v>0.59315808191770192</v>
      </c>
      <c r="K27" s="37">
        <f>(SUMIFS('city centre offline'!$L$2:$L$2047,'overall city offline'!$A$2:$A$2047,$A27,'city centre offline'!$B$2:$B$2047,K$3)*SUMIFS('city centre offline'!$C$2:$C$2047,'city centre offline'!$A$2:$A$2047,$A27,'city centre offline'!$B$2:$B$2047,K$3))/(SUMIFS('city centre offline'!$L$2:$L$2047,'city centre offline'!$A$2:$A$2047,$A27,'city centre offline'!$B$2:$B$2047,K$2))</f>
        <v>0.60435328401125277</v>
      </c>
      <c r="L27" s="37">
        <f>(SUMIFS('city centre offline'!$L$2:$L$2047,'overall city offline'!$A$2:$A$2047,$A27,'city centre offline'!$B$2:$B$2047,L$3)*SUMIFS('city centre offline'!$C$2:$C$2047,'city centre offline'!$A$2:$A$2047,$A27,'city centre offline'!$B$2:$B$2047,L$3))/(SUMIFS('city centre offline'!$L$2:$L$2047,'city centre offline'!$A$2:$A$2047,$A27,'city centre offline'!$B$2:$B$2047,L$2))</f>
        <v>0.61557849565850831</v>
      </c>
      <c r="M27" s="37">
        <f>(SUMIFS('city centre offline'!$L$2:$L$2047,'overall city offline'!$A$2:$A$2047,$A27,'city centre offline'!$B$2:$B$2047,M$3)*SUMIFS('city centre offline'!$C$2:$C$2047,'city centre offline'!$A$2:$A$2047,$A27,'city centre offline'!$B$2:$B$2047,M$3))/(SUMIFS('city centre offline'!$L$2:$L$2047,'city centre offline'!$A$2:$A$2047,$A27,'city centre offline'!$B$2:$B$2047,M$2))</f>
        <v>0.80615516463819425</v>
      </c>
      <c r="N27" s="37">
        <f>(SUMIFS('city centre offline'!$L$2:$L$2047,'overall city offline'!$A$2:$A$2047,$A27,'city centre offline'!$B$2:$B$2047,N$3)*SUMIFS('city centre offline'!$C$2:$C$2047,'city centre offline'!$A$2:$A$2047,$A27,'city centre offline'!$B$2:$B$2047,N$3))/(SUMIFS('city centre offline'!$L$2:$L$2047,'city centre offline'!$A$2:$A$2047,$A27,'city centre offline'!$B$2:$B$2047,N$2))</f>
        <v>0.34137870104414253</v>
      </c>
      <c r="O27" s="37">
        <f>(SUMIFS('city centre offline'!$L$2:$L$2047,'overall city offline'!$A$2:$A$2047,$A27,'city centre offline'!$B$2:$B$2047,O$3)*SUMIFS('city centre offline'!$C$2:$C$2047,'city centre offline'!$A$2:$A$2047,$A27,'city centre offline'!$B$2:$B$2047,O$3))/(SUMIFS('city centre offline'!$L$2:$L$2047,'city centre offline'!$A$2:$A$2047,$A27,'city centre offline'!$B$2:$B$2047,O$2))</f>
        <v>0.35161315520609177</v>
      </c>
      <c r="P27" s="37">
        <f>(SUMIFS('city centre offline'!$L$2:$L$2047,'overall city offline'!$A$2:$A$2047,$A27,'city centre offline'!$B$2:$B$2047,P$3)*SUMIFS('city centre offline'!$C$2:$C$2047,'city centre offline'!$A$2:$A$2047,$A27,'city centre offline'!$B$2:$B$2047,P$3))/(SUMIFS('city centre offline'!$L$2:$L$2047,'city centre offline'!$A$2:$A$2047,$A27,'city centre offline'!$B$2:$B$2047,P$2))</f>
        <v>0.43970318482104431</v>
      </c>
      <c r="Q27" s="37">
        <f>(SUMIFS('city centre offline'!$L$2:$L$2047,'overall city offline'!$A$2:$A$2047,$A27,'city centre offline'!$B$2:$B$2047,Q$3)*SUMIFS('city centre offline'!$C$2:$C$2047,'city centre offline'!$A$2:$A$2047,$A27,'city centre offline'!$B$2:$B$2047,Q$3))/(SUMIFS('city centre offline'!$L$2:$L$2047,'city centre offline'!$A$2:$A$2047,$A27,'city centre offline'!$B$2:$B$2047,Q$2))</f>
        <v>0.49780577645639462</v>
      </c>
      <c r="R27" s="37">
        <f>(SUMIFS('city centre offline'!$L$2:$L$2047,'overall city offline'!$A$2:$A$2047,$A27,'city centre offline'!$B$2:$B$2047,R$3)*SUMIFS('city centre offline'!$C$2:$C$2047,'city centre offline'!$A$2:$A$2047,$A27,'city centre offline'!$B$2:$B$2047,R$3))/(SUMIFS('city centre offline'!$L$2:$L$2047,'city centre offline'!$A$2:$A$2047,$A27,'city centre offline'!$B$2:$B$2047,R$2))</f>
        <v>0.64284142208240302</v>
      </c>
      <c r="S27" s="37">
        <f>(SUMIFS('city centre offline'!$L$2:$L$2047,'overall city offline'!$A$2:$A$2047,$A27,'city centre offline'!$B$2:$B$2047,S$3)*SUMIFS('city centre offline'!$C$2:$C$2047,'city centre offline'!$A$2:$A$2047,$A27,'city centre offline'!$B$2:$B$2047,S$3))/(SUMIFS('city centre offline'!$L$2:$L$2047,'city centre offline'!$A$2:$A$2047,$A27,'city centre offline'!$B$2:$B$2047,S$2))</f>
        <v>0.74860040188656896</v>
      </c>
      <c r="T27" s="37">
        <f>(SUMIFS('city centre offline'!$L$2:$L$2047,'overall city offline'!$A$2:$A$2047,$A27,'city centre offline'!$B$2:$B$2047,T$3)*SUMIFS('city centre offline'!$C$2:$C$2047,'city centre offline'!$A$2:$A$2047,$A27,'city centre offline'!$B$2:$B$2047,T$3))/(SUMIFS('city centre offline'!$L$2:$L$2047,'city centre offline'!$A$2:$A$2047,$A27,'city centre offline'!$B$2:$B$2047,T$2))</f>
        <v>0.75354086854656666</v>
      </c>
      <c r="U27" s="37">
        <f>(SUMIFS('city centre offline'!$L$2:$L$2047,'overall city offline'!$A$2:$A$2047,$A27,'city centre offline'!$B$2:$B$2047,U$3)*SUMIFS('city centre offline'!$C$2:$C$2047,'city centre offline'!$A$2:$A$2047,$A27,'city centre offline'!$B$2:$B$2047,U$3))/(SUMIFS('city centre offline'!$L$2:$L$2047,'city centre offline'!$A$2:$A$2047,$A27,'city centre offline'!$B$2:$B$2047,U$2))</f>
        <v>0.78825200759812686</v>
      </c>
      <c r="V27" s="37">
        <f>(SUMIFS('city centre offline'!$L$2:$L$2047,'overall city offline'!$A$2:$A$2047,$A27,'city centre offline'!$B$2:$B$2047,V$3)*SUMIFS('city centre offline'!$C$2:$C$2047,'city centre offline'!$A$2:$A$2047,$A27,'city centre offline'!$B$2:$B$2047,V$3))/(SUMIFS('city centre offline'!$L$2:$L$2047,'city centre offline'!$A$2:$A$2047,$A27,'city centre offline'!$B$2:$B$2047,V$2))</f>
        <v>0.79918040229461873</v>
      </c>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row>
    <row r="28" spans="1:63" x14ac:dyDescent="0.25">
      <c r="A28" s="5" t="s">
        <v>31</v>
      </c>
      <c r="B28" s="37">
        <f>(SUMIFS('city centre offline'!$L$2:$L$2047,'overall city offline'!$A$2:$A$2047,$A28,'city centre offline'!$B$2:$B$2047,B$3)*SUMIFS('city centre offline'!$C$2:$C$2047,'city centre offline'!$A$2:$A$2047,$A28,'city centre offline'!$B$2:$B$2047,B$3))/(SUMIFS('city centre offline'!$L$2:$L$2047,'city centre offline'!$A$2:$A$2047,$A28,'city centre offline'!$B$2:$B$2047,B$2))</f>
        <v>0.96164818786808881</v>
      </c>
      <c r="C28" s="37">
        <f>(SUMIFS('city centre offline'!$L$2:$L$2047,'overall city offline'!$A$2:$A$2047,$A28,'city centre offline'!$B$2:$B$2047,C$3)*SUMIFS('city centre offline'!$C$2:$C$2047,'city centre offline'!$A$2:$A$2047,$A28,'city centre offline'!$B$2:$B$2047,C$3))/(SUMIFS('city centre offline'!$L$2:$L$2047,'city centre offline'!$A$2:$A$2047,$A28,'city centre offline'!$B$2:$B$2047,C$2))</f>
        <v>0.98077325164422324</v>
      </c>
      <c r="D28" s="37">
        <f>(SUMIFS('city centre offline'!$L$2:$L$2047,'overall city offline'!$A$2:$A$2047,$A28,'city centre offline'!$B$2:$B$2047,D$3)*SUMIFS('city centre offline'!$C$2:$C$2047,'city centre offline'!$A$2:$A$2047,$A28,'city centre offline'!$B$2:$B$2047,D$3))/(SUMIFS('city centre offline'!$L$2:$L$2047,'city centre offline'!$A$2:$A$2047,$A28,'city centre offline'!$B$2:$B$2047,D$2))</f>
        <v>1.0923397859941135</v>
      </c>
      <c r="E28" s="37">
        <f>(SUMIFS('city centre offline'!$L$2:$L$2047,'overall city offline'!$A$2:$A$2047,$A28,'city centre offline'!$B$2:$B$2047,E$3)*SUMIFS('city centre offline'!$C$2:$C$2047,'city centre offline'!$A$2:$A$2047,$A28,'city centre offline'!$B$2:$B$2047,E$3))/(SUMIFS('city centre offline'!$L$2:$L$2047,'city centre offline'!$A$2:$A$2047,$A28,'city centre offline'!$B$2:$B$2047,E$2))</f>
        <v>0.87978580950314045</v>
      </c>
      <c r="F28" s="37">
        <f>(SUMIFS('city centre offline'!$L$2:$L$2047,'overall city offline'!$A$2:$A$2047,$A28,'city centre offline'!$B$2:$B$2047,F$3)*SUMIFS('city centre offline'!$C$2:$C$2047,'city centre offline'!$A$2:$A$2047,$A28,'city centre offline'!$B$2:$B$2047,F$3))/(SUMIFS('city centre offline'!$L$2:$L$2047,'city centre offline'!$A$2:$A$2047,$A28,'city centre offline'!$B$2:$B$2047,F$2))</f>
        <v>0.98419368115249473</v>
      </c>
      <c r="G28" s="37">
        <f>(SUMIFS('city centre offline'!$L$2:$L$2047,'overall city offline'!$A$2:$A$2047,$A28,'city centre offline'!$B$2:$B$2047,G$3)*SUMIFS('city centre offline'!$C$2:$C$2047,'city centre offline'!$A$2:$A$2047,$A28,'city centre offline'!$B$2:$B$2047,G$3))/(SUMIFS('city centre offline'!$L$2:$L$2047,'city centre offline'!$A$2:$A$2047,$A28,'city centre offline'!$B$2:$B$2047,G$2))</f>
        <v>0.98261249869436562</v>
      </c>
      <c r="H28" s="37">
        <f>(SUMIFS('city centre offline'!$L$2:$L$2047,'overall city offline'!$A$2:$A$2047,$A28,'city centre offline'!$B$2:$B$2047,H$3)*SUMIFS('city centre offline'!$C$2:$C$2047,'city centre offline'!$A$2:$A$2047,$A28,'city centre offline'!$B$2:$B$2047,H$3))/(SUMIFS('city centre offline'!$L$2:$L$2047,'city centre offline'!$A$2:$A$2047,$A28,'city centre offline'!$B$2:$B$2047,H$2))</f>
        <v>0.98177347367610857</v>
      </c>
      <c r="I28" s="37">
        <f>(SUMIFS('city centre offline'!$L$2:$L$2047,'overall city offline'!$A$2:$A$2047,$A28,'city centre offline'!$B$2:$B$2047,I$3)*SUMIFS('city centre offline'!$C$2:$C$2047,'city centre offline'!$A$2:$A$2047,$A28,'city centre offline'!$B$2:$B$2047,I$3))/(SUMIFS('city centre offline'!$L$2:$L$2047,'city centre offline'!$A$2:$A$2047,$A28,'city centre offline'!$B$2:$B$2047,I$2))</f>
        <v>1.0082700138426144</v>
      </c>
      <c r="J28" s="37">
        <f>(SUMIFS('city centre offline'!$L$2:$L$2047,'overall city offline'!$A$2:$A$2047,$A28,'city centre offline'!$B$2:$B$2047,J$3)*SUMIFS('city centre offline'!$C$2:$C$2047,'city centre offline'!$A$2:$A$2047,$A28,'city centre offline'!$B$2:$B$2047,J$3))/(SUMIFS('city centre offline'!$L$2:$L$2047,'city centre offline'!$A$2:$A$2047,$A28,'city centre offline'!$B$2:$B$2047,J$2))</f>
        <v>0.95401075581686257</v>
      </c>
      <c r="K28" s="37">
        <f>(SUMIFS('city centre offline'!$L$2:$L$2047,'overall city offline'!$A$2:$A$2047,$A28,'city centre offline'!$B$2:$B$2047,K$3)*SUMIFS('city centre offline'!$C$2:$C$2047,'city centre offline'!$A$2:$A$2047,$A28,'city centre offline'!$B$2:$B$2047,K$3))/(SUMIFS('city centre offline'!$L$2:$L$2047,'city centre offline'!$A$2:$A$2047,$A28,'city centre offline'!$B$2:$B$2047,K$2))</f>
        <v>0.98783220823461282</v>
      </c>
      <c r="L28" s="37">
        <f>(SUMIFS('city centre offline'!$L$2:$L$2047,'overall city offline'!$A$2:$A$2047,$A28,'city centre offline'!$B$2:$B$2047,L$3)*SUMIFS('city centre offline'!$C$2:$C$2047,'city centre offline'!$A$2:$A$2047,$A28,'city centre offline'!$B$2:$B$2047,L$3))/(SUMIFS('city centre offline'!$L$2:$L$2047,'city centre offline'!$A$2:$A$2047,$A28,'city centre offline'!$B$2:$B$2047,L$2))</f>
        <v>1.1330038767455202</v>
      </c>
      <c r="M28" s="37">
        <f>(SUMIFS('city centre offline'!$L$2:$L$2047,'overall city offline'!$A$2:$A$2047,$A28,'city centre offline'!$B$2:$B$2047,M$3)*SUMIFS('city centre offline'!$C$2:$C$2047,'city centre offline'!$A$2:$A$2047,$A28,'city centre offline'!$B$2:$B$2047,M$3))/(SUMIFS('city centre offline'!$L$2:$L$2047,'city centre offline'!$A$2:$A$2047,$A28,'city centre offline'!$B$2:$B$2047,M$2))</f>
        <v>1.2554642944141132</v>
      </c>
      <c r="N28" s="37">
        <f>(SUMIFS('city centre offline'!$L$2:$L$2047,'overall city offline'!$A$2:$A$2047,$A28,'city centre offline'!$B$2:$B$2047,N$3)*SUMIFS('city centre offline'!$C$2:$C$2047,'city centre offline'!$A$2:$A$2047,$A28,'city centre offline'!$B$2:$B$2047,N$3))/(SUMIFS('city centre offline'!$L$2:$L$2047,'city centre offline'!$A$2:$A$2047,$A28,'city centre offline'!$B$2:$B$2047,N$2))</f>
        <v>0.9235422740815844</v>
      </c>
      <c r="O28" s="37">
        <f>(SUMIFS('city centre offline'!$L$2:$L$2047,'overall city offline'!$A$2:$A$2047,$A28,'city centre offline'!$B$2:$B$2047,O$3)*SUMIFS('city centre offline'!$C$2:$C$2047,'city centre offline'!$A$2:$A$2047,$A28,'city centre offline'!$B$2:$B$2047,O$3))/(SUMIFS('city centre offline'!$L$2:$L$2047,'city centre offline'!$A$2:$A$2047,$A28,'city centre offline'!$B$2:$B$2047,O$2))</f>
        <v>0.93802842179360535</v>
      </c>
      <c r="P28" s="37">
        <f>(SUMIFS('city centre offline'!$L$2:$L$2047,'overall city offline'!$A$2:$A$2047,$A28,'city centre offline'!$B$2:$B$2047,P$3)*SUMIFS('city centre offline'!$C$2:$C$2047,'city centre offline'!$A$2:$A$2047,$A28,'city centre offline'!$B$2:$B$2047,P$3))/(SUMIFS('city centre offline'!$L$2:$L$2047,'city centre offline'!$A$2:$A$2047,$A28,'city centre offline'!$B$2:$B$2047,P$2))</f>
        <v>1.1627236752601713</v>
      </c>
      <c r="Q28" s="37">
        <f>(SUMIFS('city centre offline'!$L$2:$L$2047,'overall city offline'!$A$2:$A$2047,$A28,'city centre offline'!$B$2:$B$2047,Q$3)*SUMIFS('city centre offline'!$C$2:$C$2047,'city centre offline'!$A$2:$A$2047,$A28,'city centre offline'!$B$2:$B$2047,Q$3))/(SUMIFS('city centre offline'!$L$2:$L$2047,'city centre offline'!$A$2:$A$2047,$A28,'city centre offline'!$B$2:$B$2047,Q$2))</f>
        <v>1.0131434168279483</v>
      </c>
      <c r="R28" s="37">
        <f>(SUMIFS('city centre offline'!$L$2:$L$2047,'overall city offline'!$A$2:$A$2047,$A28,'city centre offline'!$B$2:$B$2047,R$3)*SUMIFS('city centre offline'!$C$2:$C$2047,'city centre offline'!$A$2:$A$2047,$A28,'city centre offline'!$B$2:$B$2047,R$3))/(SUMIFS('city centre offline'!$L$2:$L$2047,'city centre offline'!$A$2:$A$2047,$A28,'city centre offline'!$B$2:$B$2047,R$2))</f>
        <v>1.0415162266859797</v>
      </c>
      <c r="S28" s="37">
        <f>(SUMIFS('city centre offline'!$L$2:$L$2047,'overall city offline'!$A$2:$A$2047,$A28,'city centre offline'!$B$2:$B$2047,S$3)*SUMIFS('city centre offline'!$C$2:$C$2047,'city centre offline'!$A$2:$A$2047,$A28,'city centre offline'!$B$2:$B$2047,S$3))/(SUMIFS('city centre offline'!$L$2:$L$2047,'city centre offline'!$A$2:$A$2047,$A28,'city centre offline'!$B$2:$B$2047,S$2))</f>
        <v>1.02713679018438</v>
      </c>
      <c r="T28" s="37">
        <f>(SUMIFS('city centre offline'!$L$2:$L$2047,'overall city offline'!$A$2:$A$2047,$A28,'city centre offline'!$B$2:$B$2047,T$3)*SUMIFS('city centre offline'!$C$2:$C$2047,'city centre offline'!$A$2:$A$2047,$A28,'city centre offline'!$B$2:$B$2047,T$3))/(SUMIFS('city centre offline'!$L$2:$L$2047,'city centre offline'!$A$2:$A$2047,$A28,'city centre offline'!$B$2:$B$2047,T$2))</f>
        <v>1.0751296718221652</v>
      </c>
      <c r="U28" s="37">
        <f>(SUMIFS('city centre offline'!$L$2:$L$2047,'overall city offline'!$A$2:$A$2047,$A28,'city centre offline'!$B$2:$B$2047,U$3)*SUMIFS('city centre offline'!$C$2:$C$2047,'city centre offline'!$A$2:$A$2047,$A28,'city centre offline'!$B$2:$B$2047,U$3))/(SUMIFS('city centre offline'!$L$2:$L$2047,'city centre offline'!$A$2:$A$2047,$A28,'city centre offline'!$B$2:$B$2047,U$2))</f>
        <v>1.0434738490798927</v>
      </c>
      <c r="V28" s="37">
        <f>(SUMIFS('city centre offline'!$L$2:$L$2047,'overall city offline'!$A$2:$A$2047,$A28,'city centre offline'!$B$2:$B$2047,V$3)*SUMIFS('city centre offline'!$C$2:$C$2047,'city centre offline'!$A$2:$A$2047,$A28,'city centre offline'!$B$2:$B$2047,V$3))/(SUMIFS('city centre offline'!$L$2:$L$2047,'city centre offline'!$A$2:$A$2047,$A28,'city centre offline'!$B$2:$B$2047,V$2))</f>
        <v>0.96000916316401896</v>
      </c>
      <c r="W28" s="32"/>
      <c r="X28" s="32"/>
      <c r="Y28" s="32"/>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row>
    <row r="29" spans="1:63" x14ac:dyDescent="0.25">
      <c r="A29" s="5" t="s">
        <v>32</v>
      </c>
      <c r="B29" s="37">
        <f>(SUMIFS('city centre offline'!$L$2:$L$2047,'overall city offline'!$A$2:$A$2047,$A29,'city centre offline'!$B$2:$B$2047,B$3)*SUMIFS('city centre offline'!$C$2:$C$2047,'city centre offline'!$A$2:$A$2047,$A29,'city centre offline'!$B$2:$B$2047,B$3))/(SUMIFS('city centre offline'!$L$2:$L$2047,'city centre offline'!$A$2:$A$2047,$A29,'city centre offline'!$B$2:$B$2047,B$2))</f>
        <v>0.96642418131714247</v>
      </c>
      <c r="C29" s="37">
        <f>(SUMIFS('city centre offline'!$L$2:$L$2047,'overall city offline'!$A$2:$A$2047,$A29,'city centre offline'!$B$2:$B$2047,C$3)*SUMIFS('city centre offline'!$C$2:$C$2047,'city centre offline'!$A$2:$A$2047,$A29,'city centre offline'!$B$2:$B$2047,C$3))/(SUMIFS('city centre offline'!$L$2:$L$2047,'city centre offline'!$A$2:$A$2047,$A29,'city centre offline'!$B$2:$B$2047,C$2))</f>
        <v>0.9843591729711344</v>
      </c>
      <c r="D29" s="37">
        <f>(SUMIFS('city centre offline'!$L$2:$L$2047,'overall city offline'!$A$2:$A$2047,$A29,'city centre offline'!$B$2:$B$2047,D$3)*SUMIFS('city centre offline'!$C$2:$C$2047,'city centre offline'!$A$2:$A$2047,$A29,'city centre offline'!$B$2:$B$2047,D$3))/(SUMIFS('city centre offline'!$L$2:$L$2047,'city centre offline'!$A$2:$A$2047,$A29,'city centre offline'!$B$2:$B$2047,D$2))</f>
        <v>1.1829685987450438</v>
      </c>
      <c r="E29" s="37">
        <f>(SUMIFS('city centre offline'!$L$2:$L$2047,'overall city offline'!$A$2:$A$2047,$A29,'city centre offline'!$B$2:$B$2047,E$3)*SUMIFS('city centre offline'!$C$2:$C$2047,'city centre offline'!$A$2:$A$2047,$A29,'city centre offline'!$B$2:$B$2047,E$3))/(SUMIFS('city centre offline'!$L$2:$L$2047,'city centre offline'!$A$2:$A$2047,$A29,'city centre offline'!$B$2:$B$2047,E$2))</f>
        <v>1.0744876361682383</v>
      </c>
      <c r="F29" s="37">
        <f>(SUMIFS('city centre offline'!$L$2:$L$2047,'overall city offline'!$A$2:$A$2047,$A29,'city centre offline'!$B$2:$B$2047,F$3)*SUMIFS('city centre offline'!$C$2:$C$2047,'city centre offline'!$A$2:$A$2047,$A29,'city centre offline'!$B$2:$B$2047,F$3))/(SUMIFS('city centre offline'!$L$2:$L$2047,'city centre offline'!$A$2:$A$2047,$A29,'city centre offline'!$B$2:$B$2047,F$2))</f>
        <v>1.1899280650697874</v>
      </c>
      <c r="G29" s="37">
        <f>(SUMIFS('city centre offline'!$L$2:$L$2047,'overall city offline'!$A$2:$A$2047,$A29,'city centre offline'!$B$2:$B$2047,G$3)*SUMIFS('city centre offline'!$C$2:$C$2047,'city centre offline'!$A$2:$A$2047,$A29,'city centre offline'!$B$2:$B$2047,G$3))/(SUMIFS('city centre offline'!$L$2:$L$2047,'city centre offline'!$A$2:$A$2047,$A29,'city centre offline'!$B$2:$B$2047,G$2))</f>
        <v>1.1364372097176252</v>
      </c>
      <c r="H29" s="37">
        <f>(SUMIFS('city centre offline'!$L$2:$L$2047,'overall city offline'!$A$2:$A$2047,$A29,'city centre offline'!$B$2:$B$2047,H$3)*SUMIFS('city centre offline'!$C$2:$C$2047,'city centre offline'!$A$2:$A$2047,$A29,'city centre offline'!$B$2:$B$2047,H$3))/(SUMIFS('city centre offline'!$L$2:$L$2047,'city centre offline'!$A$2:$A$2047,$A29,'city centre offline'!$B$2:$B$2047,H$2))</f>
        <v>1.1436175276915324</v>
      </c>
      <c r="I29" s="37">
        <f>(SUMIFS('city centre offline'!$L$2:$L$2047,'overall city offline'!$A$2:$A$2047,$A29,'city centre offline'!$B$2:$B$2047,I$3)*SUMIFS('city centre offline'!$C$2:$C$2047,'city centre offline'!$A$2:$A$2047,$A29,'city centre offline'!$B$2:$B$2047,I$3))/(SUMIFS('city centre offline'!$L$2:$L$2047,'city centre offline'!$A$2:$A$2047,$A29,'city centre offline'!$B$2:$B$2047,I$2))</f>
        <v>1.0906623219430613</v>
      </c>
      <c r="J29" s="37">
        <f>(SUMIFS('city centre offline'!$L$2:$L$2047,'overall city offline'!$A$2:$A$2047,$A29,'city centre offline'!$B$2:$B$2047,J$3)*SUMIFS('city centre offline'!$C$2:$C$2047,'city centre offline'!$A$2:$A$2047,$A29,'city centre offline'!$B$2:$B$2047,J$3))/(SUMIFS('city centre offline'!$L$2:$L$2047,'city centre offline'!$A$2:$A$2047,$A29,'city centre offline'!$B$2:$B$2047,J$2))</f>
        <v>1.0320151357662821</v>
      </c>
      <c r="K29" s="37">
        <f>(SUMIFS('city centre offline'!$L$2:$L$2047,'overall city offline'!$A$2:$A$2047,$A29,'city centre offline'!$B$2:$B$2047,K$3)*SUMIFS('city centre offline'!$C$2:$C$2047,'city centre offline'!$A$2:$A$2047,$A29,'city centre offline'!$B$2:$B$2047,K$3))/(SUMIFS('city centre offline'!$L$2:$L$2047,'city centre offline'!$A$2:$A$2047,$A29,'city centre offline'!$B$2:$B$2047,K$2))</f>
        <v>1.1187028989515178</v>
      </c>
      <c r="L29" s="37">
        <f>(SUMIFS('city centre offline'!$L$2:$L$2047,'overall city offline'!$A$2:$A$2047,$A29,'city centre offline'!$B$2:$B$2047,L$3)*SUMIFS('city centre offline'!$C$2:$C$2047,'city centre offline'!$A$2:$A$2047,$A29,'city centre offline'!$B$2:$B$2047,L$3))/(SUMIFS('city centre offline'!$L$2:$L$2047,'city centre offline'!$A$2:$A$2047,$A29,'city centre offline'!$B$2:$B$2047,L$2))</f>
        <v>1.163992422532407</v>
      </c>
      <c r="M29" s="37">
        <f>(SUMIFS('city centre offline'!$L$2:$L$2047,'overall city offline'!$A$2:$A$2047,$A29,'city centre offline'!$B$2:$B$2047,M$3)*SUMIFS('city centre offline'!$C$2:$C$2047,'city centre offline'!$A$2:$A$2047,$A29,'city centre offline'!$B$2:$B$2047,M$3))/(SUMIFS('city centre offline'!$L$2:$L$2047,'city centre offline'!$A$2:$A$2047,$A29,'city centre offline'!$B$2:$B$2047,M$2))</f>
        <v>1.3518351040676277</v>
      </c>
      <c r="N29" s="37">
        <f>(SUMIFS('city centre offline'!$L$2:$L$2047,'overall city offline'!$A$2:$A$2047,$A29,'city centre offline'!$B$2:$B$2047,N$3)*SUMIFS('city centre offline'!$C$2:$C$2047,'city centre offline'!$A$2:$A$2047,$A29,'city centre offline'!$B$2:$B$2047,N$3))/(SUMIFS('city centre offline'!$L$2:$L$2047,'city centre offline'!$A$2:$A$2047,$A29,'city centre offline'!$B$2:$B$2047,N$2))</f>
        <v>1.0520074639357899</v>
      </c>
      <c r="O29" s="37">
        <f>(SUMIFS('city centre offline'!$L$2:$L$2047,'overall city offline'!$A$2:$A$2047,$A29,'city centre offline'!$B$2:$B$2047,O$3)*SUMIFS('city centre offline'!$C$2:$C$2047,'city centre offline'!$A$2:$A$2047,$A29,'city centre offline'!$B$2:$B$2047,O$3))/(SUMIFS('city centre offline'!$L$2:$L$2047,'city centre offline'!$A$2:$A$2047,$A29,'city centre offline'!$B$2:$B$2047,O$2))</f>
        <v>1.0295230929304255</v>
      </c>
      <c r="P29" s="37">
        <f>(SUMIFS('city centre offline'!$L$2:$L$2047,'overall city offline'!$A$2:$A$2047,$A29,'city centre offline'!$B$2:$B$2047,P$3)*SUMIFS('city centre offline'!$C$2:$C$2047,'city centre offline'!$A$2:$A$2047,$A29,'city centre offline'!$B$2:$B$2047,P$3))/(SUMIFS('city centre offline'!$L$2:$L$2047,'city centre offline'!$A$2:$A$2047,$A29,'city centre offline'!$B$2:$B$2047,P$2))</f>
        <v>1.1763451234071951</v>
      </c>
      <c r="Q29" s="37">
        <f>(SUMIFS('city centre offline'!$L$2:$L$2047,'overall city offline'!$A$2:$A$2047,$A29,'city centre offline'!$B$2:$B$2047,Q$3)*SUMIFS('city centre offline'!$C$2:$C$2047,'city centre offline'!$A$2:$A$2047,$A29,'city centre offline'!$B$2:$B$2047,Q$3))/(SUMIFS('city centre offline'!$L$2:$L$2047,'city centre offline'!$A$2:$A$2047,$A29,'city centre offline'!$B$2:$B$2047,Q$2))</f>
        <v>1.1421137010630109</v>
      </c>
      <c r="R29" s="37">
        <f>(SUMIFS('city centre offline'!$L$2:$L$2047,'overall city offline'!$A$2:$A$2047,$A29,'city centre offline'!$B$2:$B$2047,R$3)*SUMIFS('city centre offline'!$C$2:$C$2047,'city centre offline'!$A$2:$A$2047,$A29,'city centre offline'!$B$2:$B$2047,R$3))/(SUMIFS('city centre offline'!$L$2:$L$2047,'city centre offline'!$A$2:$A$2047,$A29,'city centre offline'!$B$2:$B$2047,R$2))</f>
        <v>1.1717940146098329</v>
      </c>
      <c r="S29" s="37">
        <f>(SUMIFS('city centre offline'!$L$2:$L$2047,'overall city offline'!$A$2:$A$2047,$A29,'city centre offline'!$B$2:$B$2047,S$3)*SUMIFS('city centre offline'!$C$2:$C$2047,'city centre offline'!$A$2:$A$2047,$A29,'city centre offline'!$B$2:$B$2047,S$3))/(SUMIFS('city centre offline'!$L$2:$L$2047,'city centre offline'!$A$2:$A$2047,$A29,'city centre offline'!$B$2:$B$2047,S$2))</f>
        <v>1.1210161289943494</v>
      </c>
      <c r="T29" s="37">
        <f>(SUMIFS('city centre offline'!$L$2:$L$2047,'overall city offline'!$A$2:$A$2047,$A29,'city centre offline'!$B$2:$B$2047,T$3)*SUMIFS('city centre offline'!$C$2:$C$2047,'city centre offline'!$A$2:$A$2047,$A29,'city centre offline'!$B$2:$B$2047,T$3))/(SUMIFS('city centre offline'!$L$2:$L$2047,'city centre offline'!$A$2:$A$2047,$A29,'city centre offline'!$B$2:$B$2047,T$2))</f>
        <v>1.2379243996854055</v>
      </c>
      <c r="U29" s="37">
        <f>(SUMIFS('city centre offline'!$L$2:$L$2047,'overall city offline'!$A$2:$A$2047,$A29,'city centre offline'!$B$2:$B$2047,U$3)*SUMIFS('city centre offline'!$C$2:$C$2047,'city centre offline'!$A$2:$A$2047,$A29,'city centre offline'!$B$2:$B$2047,U$3))/(SUMIFS('city centre offline'!$L$2:$L$2047,'city centre offline'!$A$2:$A$2047,$A29,'city centre offline'!$B$2:$B$2047,U$2))</f>
        <v>1.1587700838820965</v>
      </c>
      <c r="V29" s="37">
        <f>(SUMIFS('city centre offline'!$L$2:$L$2047,'overall city offline'!$A$2:$A$2047,$A29,'city centre offline'!$B$2:$B$2047,V$3)*SUMIFS('city centre offline'!$C$2:$C$2047,'city centre offline'!$A$2:$A$2047,$A29,'city centre offline'!$B$2:$B$2047,V$3))/(SUMIFS('city centre offline'!$L$2:$L$2047,'city centre offline'!$A$2:$A$2047,$A29,'city centre offline'!$B$2:$B$2047,V$2))</f>
        <v>1.0689468299584699</v>
      </c>
      <c r="W29" s="32"/>
      <c r="X29" s="32"/>
      <c r="Y29" s="32"/>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row>
    <row r="30" spans="1:63" x14ac:dyDescent="0.25">
      <c r="A30" s="5" t="s">
        <v>33</v>
      </c>
      <c r="B30" s="37">
        <f>(SUMIFS('city centre offline'!$L$2:$L$2047,'overall city offline'!$A$2:$A$2047,$A30,'city centre offline'!$B$2:$B$2047,B$3)*SUMIFS('city centre offline'!$C$2:$C$2047,'city centre offline'!$A$2:$A$2047,$A30,'city centre offline'!$B$2:$B$2047,B$3))/(SUMIFS('city centre offline'!$L$2:$L$2047,'city centre offline'!$A$2:$A$2047,$A30,'city centre offline'!$B$2:$B$2047,B$2))</f>
        <v>0.85289014011356923</v>
      </c>
      <c r="C30" s="37">
        <f>(SUMIFS('city centre offline'!$L$2:$L$2047,'overall city offline'!$A$2:$A$2047,$A30,'city centre offline'!$B$2:$B$2047,C$3)*SUMIFS('city centre offline'!$C$2:$C$2047,'city centre offline'!$A$2:$A$2047,$A30,'city centre offline'!$B$2:$B$2047,C$3))/(SUMIFS('city centre offline'!$L$2:$L$2047,'city centre offline'!$A$2:$A$2047,$A30,'city centre offline'!$B$2:$B$2047,C$2))</f>
        <v>0.9495067341206318</v>
      </c>
      <c r="D30" s="37">
        <f>(SUMIFS('city centre offline'!$L$2:$L$2047,'overall city offline'!$A$2:$A$2047,$A30,'city centre offline'!$B$2:$B$2047,D$3)*SUMIFS('city centre offline'!$C$2:$C$2047,'city centre offline'!$A$2:$A$2047,$A30,'city centre offline'!$B$2:$B$2047,D$3))/(SUMIFS('city centre offline'!$L$2:$L$2047,'city centre offline'!$A$2:$A$2047,$A30,'city centre offline'!$B$2:$B$2047,D$2))</f>
        <v>1.0359308600860597</v>
      </c>
      <c r="E30" s="37">
        <f>(SUMIFS('city centre offline'!$L$2:$L$2047,'overall city offline'!$A$2:$A$2047,$A30,'city centre offline'!$B$2:$B$2047,E$3)*SUMIFS('city centre offline'!$C$2:$C$2047,'city centre offline'!$A$2:$A$2047,$A30,'city centre offline'!$B$2:$B$2047,E$3))/(SUMIFS('city centre offline'!$L$2:$L$2047,'city centre offline'!$A$2:$A$2047,$A30,'city centre offline'!$B$2:$B$2047,E$2))</f>
        <v>0.83542941783646829</v>
      </c>
      <c r="F30" s="37">
        <f>(SUMIFS('city centre offline'!$L$2:$L$2047,'overall city offline'!$A$2:$A$2047,$A30,'city centre offline'!$B$2:$B$2047,F$3)*SUMIFS('city centre offline'!$C$2:$C$2047,'city centre offline'!$A$2:$A$2047,$A30,'city centre offline'!$B$2:$B$2047,F$3))/(SUMIFS('city centre offline'!$L$2:$L$2047,'city centre offline'!$A$2:$A$2047,$A30,'city centre offline'!$B$2:$B$2047,F$2))</f>
        <v>1.0288128521451343</v>
      </c>
      <c r="G30" s="37">
        <f>(SUMIFS('city centre offline'!$L$2:$L$2047,'overall city offline'!$A$2:$A$2047,$A30,'city centre offline'!$B$2:$B$2047,G$3)*SUMIFS('city centre offline'!$C$2:$C$2047,'city centre offline'!$A$2:$A$2047,$A30,'city centre offline'!$B$2:$B$2047,G$3))/(SUMIFS('city centre offline'!$L$2:$L$2047,'city centre offline'!$A$2:$A$2047,$A30,'city centre offline'!$B$2:$B$2047,G$2))</f>
        <v>0.91915535272662718</v>
      </c>
      <c r="H30" s="37">
        <f>(SUMIFS('city centre offline'!$L$2:$L$2047,'overall city offline'!$A$2:$A$2047,$A30,'city centre offline'!$B$2:$B$2047,H$3)*SUMIFS('city centre offline'!$C$2:$C$2047,'city centre offline'!$A$2:$A$2047,$A30,'city centre offline'!$B$2:$B$2047,H$3))/(SUMIFS('city centre offline'!$L$2:$L$2047,'city centre offline'!$A$2:$A$2047,$A30,'city centre offline'!$B$2:$B$2047,H$2))</f>
        <v>0.99091796384822994</v>
      </c>
      <c r="I30" s="37">
        <f>(SUMIFS('city centre offline'!$L$2:$L$2047,'overall city offline'!$A$2:$A$2047,$A30,'city centre offline'!$B$2:$B$2047,I$3)*SUMIFS('city centre offline'!$C$2:$C$2047,'city centre offline'!$A$2:$A$2047,$A30,'city centre offline'!$B$2:$B$2047,I$3))/(SUMIFS('city centre offline'!$L$2:$L$2047,'city centre offline'!$A$2:$A$2047,$A30,'city centre offline'!$B$2:$B$2047,I$2))</f>
        <v>1.0237340917935613</v>
      </c>
      <c r="J30" s="37">
        <f>(SUMIFS('city centre offline'!$L$2:$L$2047,'overall city offline'!$A$2:$A$2047,$A30,'city centre offline'!$B$2:$B$2047,J$3)*SUMIFS('city centre offline'!$C$2:$C$2047,'city centre offline'!$A$2:$A$2047,$A30,'city centre offline'!$B$2:$B$2047,J$3))/(SUMIFS('city centre offline'!$L$2:$L$2047,'city centre offline'!$A$2:$A$2047,$A30,'city centre offline'!$B$2:$B$2047,J$2))</f>
        <v>0.98667541116199187</v>
      </c>
      <c r="K30" s="37">
        <f>(SUMIFS('city centre offline'!$L$2:$L$2047,'overall city offline'!$A$2:$A$2047,$A30,'city centre offline'!$B$2:$B$2047,K$3)*SUMIFS('city centre offline'!$C$2:$C$2047,'city centre offline'!$A$2:$A$2047,$A30,'city centre offline'!$B$2:$B$2047,K$3))/(SUMIFS('city centre offline'!$L$2:$L$2047,'city centre offline'!$A$2:$A$2047,$A30,'city centre offline'!$B$2:$B$2047,K$2))</f>
        <v>1.0741851183543676</v>
      </c>
      <c r="L30" s="37">
        <f>(SUMIFS('city centre offline'!$L$2:$L$2047,'overall city offline'!$A$2:$A$2047,$A30,'city centre offline'!$B$2:$B$2047,L$3)*SUMIFS('city centre offline'!$C$2:$C$2047,'city centre offline'!$A$2:$A$2047,$A30,'city centre offline'!$B$2:$B$2047,L$3))/(SUMIFS('city centre offline'!$L$2:$L$2047,'city centre offline'!$A$2:$A$2047,$A30,'city centre offline'!$B$2:$B$2047,L$2))</f>
        <v>0.97864096548152935</v>
      </c>
      <c r="M30" s="37">
        <f>(SUMIFS('city centre offline'!$L$2:$L$2047,'overall city offline'!$A$2:$A$2047,$A30,'city centre offline'!$B$2:$B$2047,M$3)*SUMIFS('city centre offline'!$C$2:$C$2047,'city centre offline'!$A$2:$A$2047,$A30,'city centre offline'!$B$2:$B$2047,M$3))/(SUMIFS('city centre offline'!$L$2:$L$2047,'city centre offline'!$A$2:$A$2047,$A30,'city centre offline'!$B$2:$B$2047,M$2))</f>
        <v>1.4889655995190456</v>
      </c>
      <c r="N30" s="37">
        <f>(SUMIFS('city centre offline'!$L$2:$L$2047,'overall city offline'!$A$2:$A$2047,$A30,'city centre offline'!$B$2:$B$2047,N$3)*SUMIFS('city centre offline'!$C$2:$C$2047,'city centre offline'!$A$2:$A$2047,$A30,'city centre offline'!$B$2:$B$2047,N$3))/(SUMIFS('city centre offline'!$L$2:$L$2047,'city centre offline'!$A$2:$A$2047,$A30,'city centre offline'!$B$2:$B$2047,N$2))</f>
        <v>0.78557854275876882</v>
      </c>
      <c r="O30" s="37">
        <f>(SUMIFS('city centre offline'!$L$2:$L$2047,'overall city offline'!$A$2:$A$2047,$A30,'city centre offline'!$B$2:$B$2047,O$3)*SUMIFS('city centre offline'!$C$2:$C$2047,'city centre offline'!$A$2:$A$2047,$A30,'city centre offline'!$B$2:$B$2047,O$3))/(SUMIFS('city centre offline'!$L$2:$L$2047,'city centre offline'!$A$2:$A$2047,$A30,'city centre offline'!$B$2:$B$2047,O$2))</f>
        <v>0.89418008969989071</v>
      </c>
      <c r="P30" s="37">
        <f>(SUMIFS('city centre offline'!$L$2:$L$2047,'overall city offline'!$A$2:$A$2047,$A30,'city centre offline'!$B$2:$B$2047,P$3)*SUMIFS('city centre offline'!$C$2:$C$2047,'city centre offline'!$A$2:$A$2047,$A30,'city centre offline'!$B$2:$B$2047,P$3))/(SUMIFS('city centre offline'!$L$2:$L$2047,'city centre offline'!$A$2:$A$2047,$A30,'city centre offline'!$B$2:$B$2047,P$2))</f>
        <v>1.0863166841890983</v>
      </c>
      <c r="Q30" s="37">
        <f>(SUMIFS('city centre offline'!$L$2:$L$2047,'overall city offline'!$A$2:$A$2047,$A30,'city centre offline'!$B$2:$B$2047,Q$3)*SUMIFS('city centre offline'!$C$2:$C$2047,'city centre offline'!$A$2:$A$2047,$A30,'city centre offline'!$B$2:$B$2047,Q$3))/(SUMIFS('city centre offline'!$L$2:$L$2047,'city centre offline'!$A$2:$A$2047,$A30,'city centre offline'!$B$2:$B$2047,Q$2))</f>
        <v>1.0991322952584945</v>
      </c>
      <c r="R30" s="37">
        <f>(SUMIFS('city centre offline'!$L$2:$L$2047,'overall city offline'!$A$2:$A$2047,$A30,'city centre offline'!$B$2:$B$2047,R$3)*SUMIFS('city centre offline'!$C$2:$C$2047,'city centre offline'!$A$2:$A$2047,$A30,'city centre offline'!$B$2:$B$2047,R$3))/(SUMIFS('city centre offline'!$L$2:$L$2047,'city centre offline'!$A$2:$A$2047,$A30,'city centre offline'!$B$2:$B$2047,R$2))</f>
        <v>1.1363044363635342</v>
      </c>
      <c r="S30" s="37">
        <f>(SUMIFS('city centre offline'!$L$2:$L$2047,'overall city offline'!$A$2:$A$2047,$A30,'city centre offline'!$B$2:$B$2047,S$3)*SUMIFS('city centre offline'!$C$2:$C$2047,'city centre offline'!$A$2:$A$2047,$A30,'city centre offline'!$B$2:$B$2047,S$3))/(SUMIFS('city centre offline'!$L$2:$L$2047,'city centre offline'!$A$2:$A$2047,$A30,'city centre offline'!$B$2:$B$2047,S$2))</f>
        <v>1.1363573463752936</v>
      </c>
      <c r="T30" s="37">
        <f>(SUMIFS('city centre offline'!$L$2:$L$2047,'overall city offline'!$A$2:$A$2047,$A30,'city centre offline'!$B$2:$B$2047,T$3)*SUMIFS('city centre offline'!$C$2:$C$2047,'city centre offline'!$A$2:$A$2047,$A30,'city centre offline'!$B$2:$B$2047,T$3))/(SUMIFS('city centre offline'!$L$2:$L$2047,'city centre offline'!$A$2:$A$2047,$A30,'city centre offline'!$B$2:$B$2047,T$2))</f>
        <v>1.1931724944715654</v>
      </c>
      <c r="U30" s="37">
        <f>(SUMIFS('city centre offline'!$L$2:$L$2047,'overall city offline'!$A$2:$A$2047,$A30,'city centre offline'!$B$2:$B$2047,U$3)*SUMIFS('city centre offline'!$C$2:$C$2047,'city centre offline'!$A$2:$A$2047,$A30,'city centre offline'!$B$2:$B$2047,U$3))/(SUMIFS('city centre offline'!$L$2:$L$2047,'city centre offline'!$A$2:$A$2047,$A30,'city centre offline'!$B$2:$B$2047,U$2))</f>
        <v>1.1878262835914091</v>
      </c>
      <c r="V30" s="37">
        <f>(SUMIFS('city centre offline'!$L$2:$L$2047,'overall city offline'!$A$2:$A$2047,$A30,'city centre offline'!$B$2:$B$2047,V$3)*SUMIFS('city centre offline'!$C$2:$C$2047,'city centre offline'!$A$2:$A$2047,$A30,'city centre offline'!$B$2:$B$2047,V$3))/(SUMIFS('city centre offline'!$L$2:$L$2047,'city centre offline'!$A$2:$A$2047,$A30,'city centre offline'!$B$2:$B$2047,V$2))</f>
        <v>1.1422672708059802</v>
      </c>
      <c r="W30" s="32"/>
      <c r="X30" s="32"/>
      <c r="Y30" s="32"/>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row>
    <row r="31" spans="1:63" x14ac:dyDescent="0.25">
      <c r="A31" s="5" t="s">
        <v>34</v>
      </c>
      <c r="B31" s="37">
        <f>(SUMIFS('city centre offline'!$L$2:$L$2047,'overall city offline'!$A$2:$A$2047,$A31,'city centre offline'!$B$2:$B$2047,B$3)*SUMIFS('city centre offline'!$C$2:$C$2047,'city centre offline'!$A$2:$A$2047,$A31,'city centre offline'!$B$2:$B$2047,B$3))/(SUMIFS('city centre offline'!$L$2:$L$2047,'city centre offline'!$A$2:$A$2047,$A31,'city centre offline'!$B$2:$B$2047,B$2))</f>
        <v>0.8068787102796956</v>
      </c>
      <c r="C31" s="37">
        <f>(SUMIFS('city centre offline'!$L$2:$L$2047,'overall city offline'!$A$2:$A$2047,$A31,'city centre offline'!$B$2:$B$2047,C$3)*SUMIFS('city centre offline'!$C$2:$C$2047,'city centre offline'!$A$2:$A$2047,$A31,'city centre offline'!$B$2:$B$2047,C$3))/(SUMIFS('city centre offline'!$L$2:$L$2047,'city centre offline'!$A$2:$A$2047,$A31,'city centre offline'!$B$2:$B$2047,C$2))</f>
        <v>0.84937333823866723</v>
      </c>
      <c r="D31" s="37">
        <f>(SUMIFS('city centre offline'!$L$2:$L$2047,'overall city offline'!$A$2:$A$2047,$A31,'city centre offline'!$B$2:$B$2047,D$3)*SUMIFS('city centre offline'!$C$2:$C$2047,'city centre offline'!$A$2:$A$2047,$A31,'city centre offline'!$B$2:$B$2047,D$3))/(SUMIFS('city centre offline'!$L$2:$L$2047,'city centre offline'!$A$2:$A$2047,$A31,'city centre offline'!$B$2:$B$2047,D$2))</f>
        <v>1.1213205860002913</v>
      </c>
      <c r="E31" s="37">
        <f>(SUMIFS('city centre offline'!$L$2:$L$2047,'overall city offline'!$A$2:$A$2047,$A31,'city centre offline'!$B$2:$B$2047,E$3)*SUMIFS('city centre offline'!$C$2:$C$2047,'city centre offline'!$A$2:$A$2047,$A31,'city centre offline'!$B$2:$B$2047,E$3))/(SUMIFS('city centre offline'!$L$2:$L$2047,'city centre offline'!$A$2:$A$2047,$A31,'city centre offline'!$B$2:$B$2047,E$2))</f>
        <v>0.83964125681963409</v>
      </c>
      <c r="F31" s="37">
        <f>(SUMIFS('city centre offline'!$L$2:$L$2047,'overall city offline'!$A$2:$A$2047,$A31,'city centre offline'!$B$2:$B$2047,F$3)*SUMIFS('city centre offline'!$C$2:$C$2047,'city centre offline'!$A$2:$A$2047,$A31,'city centre offline'!$B$2:$B$2047,F$3))/(SUMIFS('city centre offline'!$L$2:$L$2047,'city centre offline'!$A$2:$A$2047,$A31,'city centre offline'!$B$2:$B$2047,F$2))</f>
        <v>0.95234372242748022</v>
      </c>
      <c r="G31" s="37">
        <f>(SUMIFS('city centre offline'!$L$2:$L$2047,'overall city offline'!$A$2:$A$2047,$A31,'city centre offline'!$B$2:$B$2047,G$3)*SUMIFS('city centre offline'!$C$2:$C$2047,'city centre offline'!$A$2:$A$2047,$A31,'city centre offline'!$B$2:$B$2047,G$3))/(SUMIFS('city centre offline'!$L$2:$L$2047,'city centre offline'!$A$2:$A$2047,$A31,'city centre offline'!$B$2:$B$2047,G$2))</f>
        <v>0.9260492613031841</v>
      </c>
      <c r="H31" s="37">
        <f>(SUMIFS('city centre offline'!$L$2:$L$2047,'overall city offline'!$A$2:$A$2047,$A31,'city centre offline'!$B$2:$B$2047,H$3)*SUMIFS('city centre offline'!$C$2:$C$2047,'city centre offline'!$A$2:$A$2047,$A31,'city centre offline'!$B$2:$B$2047,H$3))/(SUMIFS('city centre offline'!$L$2:$L$2047,'city centre offline'!$A$2:$A$2047,$A31,'city centre offline'!$B$2:$B$2047,H$2))</f>
        <v>1.0197764075339262</v>
      </c>
      <c r="I31" s="37">
        <f>(SUMIFS('city centre offline'!$L$2:$L$2047,'overall city offline'!$A$2:$A$2047,$A31,'city centre offline'!$B$2:$B$2047,I$3)*SUMIFS('city centre offline'!$C$2:$C$2047,'city centre offline'!$A$2:$A$2047,$A31,'city centre offline'!$B$2:$B$2047,I$3))/(SUMIFS('city centre offline'!$L$2:$L$2047,'city centre offline'!$A$2:$A$2047,$A31,'city centre offline'!$B$2:$B$2047,I$2))</f>
        <v>1.0333040129491695</v>
      </c>
      <c r="J31" s="37">
        <f>(SUMIFS('city centre offline'!$L$2:$L$2047,'overall city offline'!$A$2:$A$2047,$A31,'city centre offline'!$B$2:$B$2047,J$3)*SUMIFS('city centre offline'!$C$2:$C$2047,'city centre offline'!$A$2:$A$2047,$A31,'city centre offline'!$B$2:$B$2047,J$3))/(SUMIFS('city centre offline'!$L$2:$L$2047,'city centre offline'!$A$2:$A$2047,$A31,'city centre offline'!$B$2:$B$2047,J$2))</f>
        <v>0.93795504474257874</v>
      </c>
      <c r="K31" s="37">
        <f>(SUMIFS('city centre offline'!$L$2:$L$2047,'overall city offline'!$A$2:$A$2047,$A31,'city centre offline'!$B$2:$B$2047,K$3)*SUMIFS('city centre offline'!$C$2:$C$2047,'city centre offline'!$A$2:$A$2047,$A31,'city centre offline'!$B$2:$B$2047,K$3))/(SUMIFS('city centre offline'!$L$2:$L$2047,'city centre offline'!$A$2:$A$2047,$A31,'city centre offline'!$B$2:$B$2047,K$2))</f>
        <v>1.0640194376106826</v>
      </c>
      <c r="L31" s="37">
        <f>(SUMIFS('city centre offline'!$L$2:$L$2047,'overall city offline'!$A$2:$A$2047,$A31,'city centre offline'!$B$2:$B$2047,L$3)*SUMIFS('city centre offline'!$C$2:$C$2047,'city centre offline'!$A$2:$A$2047,$A31,'city centre offline'!$B$2:$B$2047,L$3))/(SUMIFS('city centre offline'!$L$2:$L$2047,'city centre offline'!$A$2:$A$2047,$A31,'city centre offline'!$B$2:$B$2047,L$2))</f>
        <v>1.0273343426899657</v>
      </c>
      <c r="M31" s="37">
        <f>(SUMIFS('city centre offline'!$L$2:$L$2047,'overall city offline'!$A$2:$A$2047,$A31,'city centre offline'!$B$2:$B$2047,M$3)*SUMIFS('city centre offline'!$C$2:$C$2047,'city centre offline'!$A$2:$A$2047,$A31,'city centre offline'!$B$2:$B$2047,M$3))/(SUMIFS('city centre offline'!$L$2:$L$2047,'city centre offline'!$A$2:$A$2047,$A31,'city centre offline'!$B$2:$B$2047,M$2))</f>
        <v>1.3930292717089794</v>
      </c>
      <c r="N31" s="37">
        <f>(SUMIFS('city centre offline'!$L$2:$L$2047,'overall city offline'!$A$2:$A$2047,$A31,'city centre offline'!$B$2:$B$2047,N$3)*SUMIFS('city centre offline'!$C$2:$C$2047,'city centre offline'!$A$2:$A$2047,$A31,'city centre offline'!$B$2:$B$2047,N$3))/(SUMIFS('city centre offline'!$L$2:$L$2047,'city centre offline'!$A$2:$A$2047,$A31,'city centre offline'!$B$2:$B$2047,N$2))</f>
        <v>0.74720848491949909</v>
      </c>
      <c r="O31" s="37">
        <f>(SUMIFS('city centre offline'!$L$2:$L$2047,'overall city offline'!$A$2:$A$2047,$A31,'city centre offline'!$B$2:$B$2047,O$3)*SUMIFS('city centre offline'!$C$2:$C$2047,'city centre offline'!$A$2:$A$2047,$A31,'city centre offline'!$B$2:$B$2047,O$3))/(SUMIFS('city centre offline'!$L$2:$L$2047,'city centre offline'!$A$2:$A$2047,$A31,'city centre offline'!$B$2:$B$2047,O$2))</f>
        <v>0.77080853563459817</v>
      </c>
      <c r="P31" s="37">
        <f>(SUMIFS('city centre offline'!$L$2:$L$2047,'overall city offline'!$A$2:$A$2047,$A31,'city centre offline'!$B$2:$B$2047,P$3)*SUMIFS('city centre offline'!$C$2:$C$2047,'city centre offline'!$A$2:$A$2047,$A31,'city centre offline'!$B$2:$B$2047,P$3))/(SUMIFS('city centre offline'!$L$2:$L$2047,'city centre offline'!$A$2:$A$2047,$A31,'city centre offline'!$B$2:$B$2047,P$2))</f>
        <v>0.86133956094001696</v>
      </c>
      <c r="Q31" s="37">
        <f>(SUMIFS('city centre offline'!$L$2:$L$2047,'overall city offline'!$A$2:$A$2047,$A31,'city centre offline'!$B$2:$B$2047,Q$3)*SUMIFS('city centre offline'!$C$2:$C$2047,'city centre offline'!$A$2:$A$2047,$A31,'city centre offline'!$B$2:$B$2047,Q$3))/(SUMIFS('city centre offline'!$L$2:$L$2047,'city centre offline'!$A$2:$A$2047,$A31,'city centre offline'!$B$2:$B$2047,Q$2))</f>
        <v>0.9270964962398579</v>
      </c>
      <c r="R31" s="37">
        <f>(SUMIFS('city centre offline'!$L$2:$L$2047,'overall city offline'!$A$2:$A$2047,$A31,'city centre offline'!$B$2:$B$2047,R$3)*SUMIFS('city centre offline'!$C$2:$C$2047,'city centre offline'!$A$2:$A$2047,$A31,'city centre offline'!$B$2:$B$2047,R$3))/(SUMIFS('city centre offline'!$L$2:$L$2047,'city centre offline'!$A$2:$A$2047,$A31,'city centre offline'!$B$2:$B$2047,R$2))</f>
        <v>1.0506997525462487</v>
      </c>
      <c r="S31" s="37">
        <f>(SUMIFS('city centre offline'!$L$2:$L$2047,'overall city offline'!$A$2:$A$2047,$A31,'city centre offline'!$B$2:$B$2047,S$3)*SUMIFS('city centre offline'!$C$2:$C$2047,'city centre offline'!$A$2:$A$2047,$A31,'city centre offline'!$B$2:$B$2047,S$3))/(SUMIFS('city centre offline'!$L$2:$L$2047,'city centre offline'!$A$2:$A$2047,$A31,'city centre offline'!$B$2:$B$2047,S$2))</f>
        <v>0.91361735095109109</v>
      </c>
      <c r="T31" s="37">
        <f>(SUMIFS('city centre offline'!$L$2:$L$2047,'overall city offline'!$A$2:$A$2047,$A31,'city centre offline'!$B$2:$B$2047,T$3)*SUMIFS('city centre offline'!$C$2:$C$2047,'city centre offline'!$A$2:$A$2047,$A31,'city centre offline'!$B$2:$B$2047,T$3))/(SUMIFS('city centre offline'!$L$2:$L$2047,'city centre offline'!$A$2:$A$2047,$A31,'city centre offline'!$B$2:$B$2047,T$2))</f>
        <v>0.79424704479151154</v>
      </c>
      <c r="U31" s="37">
        <f>(SUMIFS('city centre offline'!$L$2:$L$2047,'overall city offline'!$A$2:$A$2047,$A31,'city centre offline'!$B$2:$B$2047,U$3)*SUMIFS('city centre offline'!$C$2:$C$2047,'city centre offline'!$A$2:$A$2047,$A31,'city centre offline'!$B$2:$B$2047,U$3))/(SUMIFS('city centre offline'!$L$2:$L$2047,'city centre offline'!$A$2:$A$2047,$A31,'city centre offline'!$B$2:$B$2047,U$2))</f>
        <v>0.79327879727060546</v>
      </c>
      <c r="V31" s="37">
        <f>(SUMIFS('city centre offline'!$L$2:$L$2047,'overall city offline'!$A$2:$A$2047,$A31,'city centre offline'!$B$2:$B$2047,V$3)*SUMIFS('city centre offline'!$C$2:$C$2047,'city centre offline'!$A$2:$A$2047,$A31,'city centre offline'!$B$2:$B$2047,V$3))/(SUMIFS('city centre offline'!$L$2:$L$2047,'city centre offline'!$A$2:$A$2047,$A31,'city centre offline'!$B$2:$B$2047,V$2))</f>
        <v>0.77994617010934486</v>
      </c>
      <c r="W31" s="32"/>
      <c r="X31" s="32"/>
      <c r="Y31" s="32"/>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row>
    <row r="32" spans="1:63" x14ac:dyDescent="0.25">
      <c r="A32" s="5" t="s">
        <v>35</v>
      </c>
      <c r="B32" s="37">
        <f>(SUMIFS('city centre offline'!$L$2:$L$2047,'overall city offline'!$A$2:$A$2047,$A32,'city centre offline'!$B$2:$B$2047,B$3)*SUMIFS('city centre offline'!$C$2:$C$2047,'city centre offline'!$A$2:$A$2047,$A32,'city centre offline'!$B$2:$B$2047,B$3))/(SUMIFS('city centre offline'!$L$2:$L$2047,'city centre offline'!$A$2:$A$2047,$A32,'city centre offline'!$B$2:$B$2047,B$2))</f>
        <v>0.83772101726884785</v>
      </c>
      <c r="C32" s="37">
        <f>(SUMIFS('city centre offline'!$L$2:$L$2047,'overall city offline'!$A$2:$A$2047,$A32,'city centre offline'!$B$2:$B$2047,C$3)*SUMIFS('city centre offline'!$C$2:$C$2047,'city centre offline'!$A$2:$A$2047,$A32,'city centre offline'!$B$2:$B$2047,C$3))/(SUMIFS('city centre offline'!$L$2:$L$2047,'city centre offline'!$A$2:$A$2047,$A32,'city centre offline'!$B$2:$B$2047,C$2))</f>
        <v>0.89732129608163547</v>
      </c>
      <c r="D32" s="37">
        <f>(SUMIFS('city centre offline'!$L$2:$L$2047,'overall city offline'!$A$2:$A$2047,$A32,'city centre offline'!$B$2:$B$2047,D$3)*SUMIFS('city centre offline'!$C$2:$C$2047,'city centre offline'!$A$2:$A$2047,$A32,'city centre offline'!$B$2:$B$2047,D$3))/(SUMIFS('city centre offline'!$L$2:$L$2047,'city centre offline'!$A$2:$A$2047,$A32,'city centre offline'!$B$2:$B$2047,D$2))</f>
        <v>0.87854815571607847</v>
      </c>
      <c r="E32" s="37">
        <f>(SUMIFS('city centre offline'!$L$2:$L$2047,'overall city offline'!$A$2:$A$2047,$A32,'city centre offline'!$B$2:$B$2047,E$3)*SUMIFS('city centre offline'!$C$2:$C$2047,'city centre offline'!$A$2:$A$2047,$A32,'city centre offline'!$B$2:$B$2047,E$3))/(SUMIFS('city centre offline'!$L$2:$L$2047,'city centre offline'!$A$2:$A$2047,$A32,'city centre offline'!$B$2:$B$2047,E$2))</f>
        <v>0.47833665830819017</v>
      </c>
      <c r="F32" s="37">
        <f>(SUMIFS('city centre offline'!$L$2:$L$2047,'overall city offline'!$A$2:$A$2047,$A32,'city centre offline'!$B$2:$B$2047,F$3)*SUMIFS('city centre offline'!$C$2:$C$2047,'city centre offline'!$A$2:$A$2047,$A32,'city centre offline'!$B$2:$B$2047,F$3))/(SUMIFS('city centre offline'!$L$2:$L$2047,'city centre offline'!$A$2:$A$2047,$A32,'city centre offline'!$B$2:$B$2047,F$2))</f>
        <v>0.5270094596586653</v>
      </c>
      <c r="G32" s="37">
        <f>(SUMIFS('city centre offline'!$L$2:$L$2047,'overall city offline'!$A$2:$A$2047,$A32,'city centre offline'!$B$2:$B$2047,G$3)*SUMIFS('city centre offline'!$C$2:$C$2047,'city centre offline'!$A$2:$A$2047,$A32,'city centre offline'!$B$2:$B$2047,G$3))/(SUMIFS('city centre offline'!$L$2:$L$2047,'city centre offline'!$A$2:$A$2047,$A32,'city centre offline'!$B$2:$B$2047,G$2))</f>
        <v>0.63113146053446867</v>
      </c>
      <c r="H32" s="37">
        <f>(SUMIFS('city centre offline'!$L$2:$L$2047,'overall city offline'!$A$2:$A$2047,$A32,'city centre offline'!$B$2:$B$2047,H$3)*SUMIFS('city centre offline'!$C$2:$C$2047,'city centre offline'!$A$2:$A$2047,$A32,'city centre offline'!$B$2:$B$2047,H$3))/(SUMIFS('city centre offline'!$L$2:$L$2047,'city centre offline'!$A$2:$A$2047,$A32,'city centre offline'!$B$2:$B$2047,H$2))</f>
        <v>0.68142642634115569</v>
      </c>
      <c r="I32" s="37">
        <f>(SUMIFS('city centre offline'!$L$2:$L$2047,'overall city offline'!$A$2:$A$2047,$A32,'city centre offline'!$B$2:$B$2047,I$3)*SUMIFS('city centre offline'!$C$2:$C$2047,'city centre offline'!$A$2:$A$2047,$A32,'city centre offline'!$B$2:$B$2047,I$3))/(SUMIFS('city centre offline'!$L$2:$L$2047,'city centre offline'!$A$2:$A$2047,$A32,'city centre offline'!$B$2:$B$2047,I$2))</f>
        <v>0.72152962968506595</v>
      </c>
      <c r="J32" s="37">
        <f>(SUMIFS('city centre offline'!$L$2:$L$2047,'overall city offline'!$A$2:$A$2047,$A32,'city centre offline'!$B$2:$B$2047,J$3)*SUMIFS('city centre offline'!$C$2:$C$2047,'city centre offline'!$A$2:$A$2047,$A32,'city centre offline'!$B$2:$B$2047,J$3))/(SUMIFS('city centre offline'!$L$2:$L$2047,'city centre offline'!$A$2:$A$2047,$A32,'city centre offline'!$B$2:$B$2047,J$2))</f>
        <v>0.73947420954306153</v>
      </c>
      <c r="K32" s="37">
        <f>(SUMIFS('city centre offline'!$L$2:$L$2047,'overall city offline'!$A$2:$A$2047,$A32,'city centre offline'!$B$2:$B$2047,K$3)*SUMIFS('city centre offline'!$C$2:$C$2047,'city centre offline'!$A$2:$A$2047,$A32,'city centre offline'!$B$2:$B$2047,K$3))/(SUMIFS('city centre offline'!$L$2:$L$2047,'city centre offline'!$A$2:$A$2047,$A32,'city centre offline'!$B$2:$B$2047,K$2))</f>
        <v>0.79349712910668047</v>
      </c>
      <c r="L32" s="37">
        <f>(SUMIFS('city centre offline'!$L$2:$L$2047,'overall city offline'!$A$2:$A$2047,$A32,'city centre offline'!$B$2:$B$2047,L$3)*SUMIFS('city centre offline'!$C$2:$C$2047,'city centre offline'!$A$2:$A$2047,$A32,'city centre offline'!$B$2:$B$2047,L$3))/(SUMIFS('city centre offline'!$L$2:$L$2047,'city centre offline'!$A$2:$A$2047,$A32,'city centre offline'!$B$2:$B$2047,L$2))</f>
        <v>0.7442510898841439</v>
      </c>
      <c r="M32" s="37">
        <f>(SUMIFS('city centre offline'!$L$2:$L$2047,'overall city offline'!$A$2:$A$2047,$A32,'city centre offline'!$B$2:$B$2047,M$3)*SUMIFS('city centre offline'!$C$2:$C$2047,'city centre offline'!$A$2:$A$2047,$A32,'city centre offline'!$B$2:$B$2047,M$3))/(SUMIFS('city centre offline'!$L$2:$L$2047,'city centre offline'!$A$2:$A$2047,$A32,'city centre offline'!$B$2:$B$2047,M$2))</f>
        <v>1.0615736929854251</v>
      </c>
      <c r="N32" s="37">
        <f>(SUMIFS('city centre offline'!$L$2:$L$2047,'overall city offline'!$A$2:$A$2047,$A32,'city centre offline'!$B$2:$B$2047,N$3)*SUMIFS('city centre offline'!$C$2:$C$2047,'city centre offline'!$A$2:$A$2047,$A32,'city centre offline'!$B$2:$B$2047,N$3))/(SUMIFS('city centre offline'!$L$2:$L$2047,'city centre offline'!$A$2:$A$2047,$A32,'city centre offline'!$B$2:$B$2047,N$2))</f>
        <v>0.51165612221196188</v>
      </c>
      <c r="O32" s="37">
        <f>(SUMIFS('city centre offline'!$L$2:$L$2047,'overall city offline'!$A$2:$A$2047,$A32,'city centre offline'!$B$2:$B$2047,O$3)*SUMIFS('city centre offline'!$C$2:$C$2047,'city centre offline'!$A$2:$A$2047,$A32,'city centre offline'!$B$2:$B$2047,O$3))/(SUMIFS('city centre offline'!$L$2:$L$2047,'city centre offline'!$A$2:$A$2047,$A32,'city centre offline'!$B$2:$B$2047,O$2))</f>
        <v>0.53725562384024506</v>
      </c>
      <c r="P32" s="37">
        <f>(SUMIFS('city centre offline'!$L$2:$L$2047,'overall city offline'!$A$2:$A$2047,$A32,'city centre offline'!$B$2:$B$2047,P$3)*SUMIFS('city centre offline'!$C$2:$C$2047,'city centre offline'!$A$2:$A$2047,$A32,'city centre offline'!$B$2:$B$2047,P$3))/(SUMIFS('city centre offline'!$L$2:$L$2047,'city centre offline'!$A$2:$A$2047,$A32,'city centre offline'!$B$2:$B$2047,P$2))</f>
        <v>0.65253571230045571</v>
      </c>
      <c r="Q32" s="37">
        <f>(SUMIFS('city centre offline'!$L$2:$L$2047,'overall city offline'!$A$2:$A$2047,$A32,'city centre offline'!$B$2:$B$2047,Q$3)*SUMIFS('city centre offline'!$C$2:$C$2047,'city centre offline'!$A$2:$A$2047,$A32,'city centre offline'!$B$2:$B$2047,Q$3))/(SUMIFS('city centre offline'!$L$2:$L$2047,'city centre offline'!$A$2:$A$2047,$A32,'city centre offline'!$B$2:$B$2047,Q$2))</f>
        <v>0.71249190103674431</v>
      </c>
      <c r="R32" s="37">
        <f>(SUMIFS('city centre offline'!$L$2:$L$2047,'overall city offline'!$A$2:$A$2047,$A32,'city centre offline'!$B$2:$B$2047,R$3)*SUMIFS('city centre offline'!$C$2:$C$2047,'city centre offline'!$A$2:$A$2047,$A32,'city centre offline'!$B$2:$B$2047,R$3))/(SUMIFS('city centre offline'!$L$2:$L$2047,'city centre offline'!$A$2:$A$2047,$A32,'city centre offline'!$B$2:$B$2047,R$2))</f>
        <v>0.78829425039017043</v>
      </c>
      <c r="S32" s="37">
        <f>(SUMIFS('city centre offline'!$L$2:$L$2047,'overall city offline'!$A$2:$A$2047,$A32,'city centre offline'!$B$2:$B$2047,S$3)*SUMIFS('city centre offline'!$C$2:$C$2047,'city centre offline'!$A$2:$A$2047,$A32,'city centre offline'!$B$2:$B$2047,S$3))/(SUMIFS('city centre offline'!$L$2:$L$2047,'city centre offline'!$A$2:$A$2047,$A32,'city centre offline'!$B$2:$B$2047,S$2))</f>
        <v>0.81468343155215317</v>
      </c>
      <c r="T32" s="37">
        <f>(SUMIFS('city centre offline'!$L$2:$L$2047,'overall city offline'!$A$2:$A$2047,$A32,'city centre offline'!$B$2:$B$2047,T$3)*SUMIFS('city centre offline'!$C$2:$C$2047,'city centre offline'!$A$2:$A$2047,$A32,'city centre offline'!$B$2:$B$2047,T$3))/(SUMIFS('city centre offline'!$L$2:$L$2047,'city centre offline'!$A$2:$A$2047,$A32,'city centre offline'!$B$2:$B$2047,T$2))</f>
        <v>0.79624412383659204</v>
      </c>
      <c r="U32" s="37">
        <f>(SUMIFS('city centre offline'!$L$2:$L$2047,'overall city offline'!$A$2:$A$2047,$A32,'city centre offline'!$B$2:$B$2047,U$3)*SUMIFS('city centre offline'!$C$2:$C$2047,'city centre offline'!$A$2:$A$2047,$A32,'city centre offline'!$B$2:$B$2047,U$3))/(SUMIFS('city centre offline'!$L$2:$L$2047,'city centre offline'!$A$2:$A$2047,$A32,'city centre offline'!$B$2:$B$2047,U$2))</f>
        <v>0.83117318054140799</v>
      </c>
      <c r="V32" s="37">
        <f>(SUMIFS('city centre offline'!$L$2:$L$2047,'overall city offline'!$A$2:$A$2047,$A32,'city centre offline'!$B$2:$B$2047,V$3)*SUMIFS('city centre offline'!$C$2:$C$2047,'city centre offline'!$A$2:$A$2047,$A32,'city centre offline'!$B$2:$B$2047,V$3))/(SUMIFS('city centre offline'!$L$2:$L$2047,'city centre offline'!$A$2:$A$2047,$A32,'city centre offline'!$B$2:$B$2047,V$2))</f>
        <v>0.87418778810450448</v>
      </c>
      <c r="W32" s="32"/>
      <c r="X32" s="32"/>
      <c r="Y32" s="32"/>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row>
    <row r="33" spans="1:63" x14ac:dyDescent="0.25">
      <c r="A33" s="5" t="s">
        <v>36</v>
      </c>
      <c r="B33" s="37">
        <f>(SUMIFS('city centre offline'!$L$2:$L$2047,'overall city offline'!$A$2:$A$2047,$A33,'city centre offline'!$B$2:$B$2047,B$3)*SUMIFS('city centre offline'!$C$2:$C$2047,'city centre offline'!$A$2:$A$2047,$A33,'city centre offline'!$B$2:$B$2047,B$3))/(SUMIFS('city centre offline'!$L$2:$L$2047,'city centre offline'!$A$2:$A$2047,$A33,'city centre offline'!$B$2:$B$2047,B$2))</f>
        <v>0.89212194582964244</v>
      </c>
      <c r="C33" s="37">
        <f>(SUMIFS('city centre offline'!$L$2:$L$2047,'overall city offline'!$A$2:$A$2047,$A33,'city centre offline'!$B$2:$B$2047,C$3)*SUMIFS('city centre offline'!$C$2:$C$2047,'city centre offline'!$A$2:$A$2047,$A33,'city centre offline'!$B$2:$B$2047,C$3))/(SUMIFS('city centre offline'!$L$2:$L$2047,'city centre offline'!$A$2:$A$2047,$A33,'city centre offline'!$B$2:$B$2047,C$2))</f>
        <v>0.90519601051161258</v>
      </c>
      <c r="D33" s="37">
        <f>(SUMIFS('city centre offline'!$L$2:$L$2047,'overall city offline'!$A$2:$A$2047,$A33,'city centre offline'!$B$2:$B$2047,D$3)*SUMIFS('city centre offline'!$C$2:$C$2047,'city centre offline'!$A$2:$A$2047,$A33,'city centre offline'!$B$2:$B$2047,D$3))/(SUMIFS('city centre offline'!$L$2:$L$2047,'city centre offline'!$A$2:$A$2047,$A33,'city centre offline'!$B$2:$B$2047,D$2))</f>
        <v>1.1348942311328356</v>
      </c>
      <c r="E33" s="37">
        <f>(SUMIFS('city centre offline'!$L$2:$L$2047,'overall city offline'!$A$2:$A$2047,$A33,'city centre offline'!$B$2:$B$2047,E$3)*SUMIFS('city centre offline'!$C$2:$C$2047,'city centre offline'!$A$2:$A$2047,$A33,'city centre offline'!$B$2:$B$2047,E$3))/(SUMIFS('city centre offline'!$L$2:$L$2047,'city centre offline'!$A$2:$A$2047,$A33,'city centre offline'!$B$2:$B$2047,E$2))</f>
        <v>0.82978189549920811</v>
      </c>
      <c r="F33" s="37">
        <f>(SUMIFS('city centre offline'!$L$2:$L$2047,'overall city offline'!$A$2:$A$2047,$A33,'city centre offline'!$B$2:$B$2047,F$3)*SUMIFS('city centre offline'!$C$2:$C$2047,'city centre offline'!$A$2:$A$2047,$A33,'city centre offline'!$B$2:$B$2047,F$3))/(SUMIFS('city centre offline'!$L$2:$L$2047,'city centre offline'!$A$2:$A$2047,$A33,'city centre offline'!$B$2:$B$2047,F$2))</f>
        <v>0.87602094983308576</v>
      </c>
      <c r="G33" s="37">
        <f>(SUMIFS('city centre offline'!$L$2:$L$2047,'overall city offline'!$A$2:$A$2047,$A33,'city centre offline'!$B$2:$B$2047,G$3)*SUMIFS('city centre offline'!$C$2:$C$2047,'city centre offline'!$A$2:$A$2047,$A33,'city centre offline'!$B$2:$B$2047,G$3))/(SUMIFS('city centre offline'!$L$2:$L$2047,'city centre offline'!$A$2:$A$2047,$A33,'city centre offline'!$B$2:$B$2047,G$2))</f>
        <v>0.95929110818278318</v>
      </c>
      <c r="H33" s="37">
        <f>(SUMIFS('city centre offline'!$L$2:$L$2047,'overall city offline'!$A$2:$A$2047,$A33,'city centre offline'!$B$2:$B$2047,H$3)*SUMIFS('city centre offline'!$C$2:$C$2047,'city centre offline'!$A$2:$A$2047,$A33,'city centre offline'!$B$2:$B$2047,H$3))/(SUMIFS('city centre offline'!$L$2:$L$2047,'city centre offline'!$A$2:$A$2047,$A33,'city centre offline'!$B$2:$B$2047,H$2))</f>
        <v>0.88098662383996607</v>
      </c>
      <c r="I33" s="37">
        <f>(SUMIFS('city centre offline'!$L$2:$L$2047,'overall city offline'!$A$2:$A$2047,$A33,'city centre offline'!$B$2:$B$2047,I$3)*SUMIFS('city centre offline'!$C$2:$C$2047,'city centre offline'!$A$2:$A$2047,$A33,'city centre offline'!$B$2:$B$2047,I$3))/(SUMIFS('city centre offline'!$L$2:$L$2047,'city centre offline'!$A$2:$A$2047,$A33,'city centre offline'!$B$2:$B$2047,I$2))</f>
        <v>0.87220992498577687</v>
      </c>
      <c r="J33" s="37">
        <f>(SUMIFS('city centre offline'!$L$2:$L$2047,'overall city offline'!$A$2:$A$2047,$A33,'city centre offline'!$B$2:$B$2047,J$3)*SUMIFS('city centre offline'!$C$2:$C$2047,'city centre offline'!$A$2:$A$2047,$A33,'city centre offline'!$B$2:$B$2047,J$3))/(SUMIFS('city centre offline'!$L$2:$L$2047,'city centre offline'!$A$2:$A$2047,$A33,'city centre offline'!$B$2:$B$2047,J$2))</f>
        <v>0.90539190189846541</v>
      </c>
      <c r="K33" s="37">
        <f>(SUMIFS('city centre offline'!$L$2:$L$2047,'overall city offline'!$A$2:$A$2047,$A33,'city centre offline'!$B$2:$B$2047,K$3)*SUMIFS('city centre offline'!$C$2:$C$2047,'city centre offline'!$A$2:$A$2047,$A33,'city centre offline'!$B$2:$B$2047,K$3))/(SUMIFS('city centre offline'!$L$2:$L$2047,'city centre offline'!$A$2:$A$2047,$A33,'city centre offline'!$B$2:$B$2047,K$2))</f>
        <v>1.023404814526216</v>
      </c>
      <c r="L33" s="37">
        <f>(SUMIFS('city centre offline'!$L$2:$L$2047,'overall city offline'!$A$2:$A$2047,$A33,'city centre offline'!$B$2:$B$2047,L$3)*SUMIFS('city centre offline'!$C$2:$C$2047,'city centre offline'!$A$2:$A$2047,$A33,'city centre offline'!$B$2:$B$2047,L$3))/(SUMIFS('city centre offline'!$L$2:$L$2047,'city centre offline'!$A$2:$A$2047,$A33,'city centre offline'!$B$2:$B$2047,L$2))</f>
        <v>1.0293777388483021</v>
      </c>
      <c r="M33" s="37">
        <f>(SUMIFS('city centre offline'!$L$2:$L$2047,'overall city offline'!$A$2:$A$2047,$A33,'city centre offline'!$B$2:$B$2047,M$3)*SUMIFS('city centre offline'!$C$2:$C$2047,'city centre offline'!$A$2:$A$2047,$A33,'city centre offline'!$B$2:$B$2047,M$3))/(SUMIFS('city centre offline'!$L$2:$L$2047,'city centre offline'!$A$2:$A$2047,$A33,'city centre offline'!$B$2:$B$2047,M$2))</f>
        <v>1.4823699754106845</v>
      </c>
      <c r="N33" s="37">
        <f>(SUMIFS('city centre offline'!$L$2:$L$2047,'overall city offline'!$A$2:$A$2047,$A33,'city centre offline'!$B$2:$B$2047,N$3)*SUMIFS('city centre offline'!$C$2:$C$2047,'city centre offline'!$A$2:$A$2047,$A33,'city centre offline'!$B$2:$B$2047,N$3))/(SUMIFS('city centre offline'!$L$2:$L$2047,'city centre offline'!$A$2:$A$2047,$A33,'city centre offline'!$B$2:$B$2047,N$2))</f>
        <v>0.72661205030879372</v>
      </c>
      <c r="O33" s="37">
        <f>(SUMIFS('city centre offline'!$L$2:$L$2047,'overall city offline'!$A$2:$A$2047,$A33,'city centre offline'!$B$2:$B$2047,O$3)*SUMIFS('city centre offline'!$C$2:$C$2047,'city centre offline'!$A$2:$A$2047,$A33,'city centre offline'!$B$2:$B$2047,O$3))/(SUMIFS('city centre offline'!$L$2:$L$2047,'city centre offline'!$A$2:$A$2047,$A33,'city centre offline'!$B$2:$B$2047,O$2))</f>
        <v>0.73559529985625649</v>
      </c>
      <c r="P33" s="37">
        <f>(SUMIFS('city centre offline'!$L$2:$L$2047,'overall city offline'!$A$2:$A$2047,$A33,'city centre offline'!$B$2:$B$2047,P$3)*SUMIFS('city centre offline'!$C$2:$C$2047,'city centre offline'!$A$2:$A$2047,$A33,'city centre offline'!$B$2:$B$2047,P$3))/(SUMIFS('city centre offline'!$L$2:$L$2047,'city centre offline'!$A$2:$A$2047,$A33,'city centre offline'!$B$2:$B$2047,P$2))</f>
        <v>0.86330551541792888</v>
      </c>
      <c r="Q33" s="37">
        <f>(SUMIFS('city centre offline'!$L$2:$L$2047,'overall city offline'!$A$2:$A$2047,$A33,'city centre offline'!$B$2:$B$2047,Q$3)*SUMIFS('city centre offline'!$C$2:$C$2047,'city centre offline'!$A$2:$A$2047,$A33,'city centre offline'!$B$2:$B$2047,Q$3))/(SUMIFS('city centre offline'!$L$2:$L$2047,'city centre offline'!$A$2:$A$2047,$A33,'city centre offline'!$B$2:$B$2047,Q$2))</f>
        <v>0.92957461972593058</v>
      </c>
      <c r="R33" s="37">
        <f>(SUMIFS('city centre offline'!$L$2:$L$2047,'overall city offline'!$A$2:$A$2047,$A33,'city centre offline'!$B$2:$B$2047,R$3)*SUMIFS('city centre offline'!$C$2:$C$2047,'city centre offline'!$A$2:$A$2047,$A33,'city centre offline'!$B$2:$B$2047,R$3))/(SUMIFS('city centre offline'!$L$2:$L$2047,'city centre offline'!$A$2:$A$2047,$A33,'city centre offline'!$B$2:$B$2047,R$2))</f>
        <v>0.96338236703976066</v>
      </c>
      <c r="S33" s="37">
        <f>(SUMIFS('city centre offline'!$L$2:$L$2047,'overall city offline'!$A$2:$A$2047,$A33,'city centre offline'!$B$2:$B$2047,S$3)*SUMIFS('city centre offline'!$C$2:$C$2047,'city centre offline'!$A$2:$A$2047,$A33,'city centre offline'!$B$2:$B$2047,S$3))/(SUMIFS('city centre offline'!$L$2:$L$2047,'city centre offline'!$A$2:$A$2047,$A33,'city centre offline'!$B$2:$B$2047,S$2))</f>
        <v>1.029251178131694</v>
      </c>
      <c r="T33" s="37">
        <f>(SUMIFS('city centre offline'!$L$2:$L$2047,'overall city offline'!$A$2:$A$2047,$A33,'city centre offline'!$B$2:$B$2047,T$3)*SUMIFS('city centre offline'!$C$2:$C$2047,'city centre offline'!$A$2:$A$2047,$A33,'city centre offline'!$B$2:$B$2047,T$3))/(SUMIFS('city centre offline'!$L$2:$L$2047,'city centre offline'!$A$2:$A$2047,$A33,'city centre offline'!$B$2:$B$2047,T$2))</f>
        <v>1.078955098320507</v>
      </c>
      <c r="U33" s="37">
        <f>(SUMIFS('city centre offline'!$L$2:$L$2047,'overall city offline'!$A$2:$A$2047,$A33,'city centre offline'!$B$2:$B$2047,U$3)*SUMIFS('city centre offline'!$C$2:$C$2047,'city centre offline'!$A$2:$A$2047,$A33,'city centre offline'!$B$2:$B$2047,U$3))/(SUMIFS('city centre offline'!$L$2:$L$2047,'city centre offline'!$A$2:$A$2047,$A33,'city centre offline'!$B$2:$B$2047,U$2))</f>
        <v>1.0008551471460463</v>
      </c>
      <c r="V33" s="37">
        <f>(SUMIFS('city centre offline'!$L$2:$L$2047,'overall city offline'!$A$2:$A$2047,$A33,'city centre offline'!$B$2:$B$2047,V$3)*SUMIFS('city centre offline'!$C$2:$C$2047,'city centre offline'!$A$2:$A$2047,$A33,'city centre offline'!$B$2:$B$2047,V$3))/(SUMIFS('city centre offline'!$L$2:$L$2047,'city centre offline'!$A$2:$A$2047,$A33,'city centre offline'!$B$2:$B$2047,V$2))</f>
        <v>1.0124363241154766</v>
      </c>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row>
    <row r="34" spans="1:63" x14ac:dyDescent="0.25">
      <c r="A34" s="5" t="s">
        <v>37</v>
      </c>
      <c r="B34" s="37">
        <f>(SUMIFS('city centre offline'!$L$2:$L$2047,'overall city offline'!$A$2:$A$2047,$A34,'city centre offline'!$B$2:$B$2047,B$3)*SUMIFS('city centre offline'!$C$2:$C$2047,'city centre offline'!$A$2:$A$2047,$A34,'city centre offline'!$B$2:$B$2047,B$3))/(SUMIFS('city centre offline'!$L$2:$L$2047,'city centre offline'!$A$2:$A$2047,$A34,'city centre offline'!$B$2:$B$2047,B$2))</f>
        <v>0.98875389073626962</v>
      </c>
      <c r="C34" s="37">
        <f>(SUMIFS('city centre offline'!$L$2:$L$2047,'overall city offline'!$A$2:$A$2047,$A34,'city centre offline'!$B$2:$B$2047,C$3)*SUMIFS('city centre offline'!$C$2:$C$2047,'city centre offline'!$A$2:$A$2047,$A34,'city centre offline'!$B$2:$B$2047,C$3))/(SUMIFS('city centre offline'!$L$2:$L$2047,'city centre offline'!$A$2:$A$2047,$A34,'city centre offline'!$B$2:$B$2047,C$2))</f>
        <v>1.0065598985567692</v>
      </c>
      <c r="D34" s="37">
        <f>(SUMIFS('city centre offline'!$L$2:$L$2047,'overall city offline'!$A$2:$A$2047,$A34,'city centre offline'!$B$2:$B$2047,D$3)*SUMIFS('city centre offline'!$C$2:$C$2047,'city centre offline'!$A$2:$A$2047,$A34,'city centre offline'!$B$2:$B$2047,D$3))/(SUMIFS('city centre offline'!$L$2:$L$2047,'city centre offline'!$A$2:$A$2047,$A34,'city centre offline'!$B$2:$B$2047,D$2))</f>
        <v>1.0969838443251678</v>
      </c>
      <c r="E34" s="37">
        <f>(SUMIFS('city centre offline'!$L$2:$L$2047,'overall city offline'!$A$2:$A$2047,$A34,'city centre offline'!$B$2:$B$2047,E$3)*SUMIFS('city centre offline'!$C$2:$C$2047,'city centre offline'!$A$2:$A$2047,$A34,'city centre offline'!$B$2:$B$2047,E$3))/(SUMIFS('city centre offline'!$L$2:$L$2047,'city centre offline'!$A$2:$A$2047,$A34,'city centre offline'!$B$2:$B$2047,E$2))</f>
        <v>0.70450643958914716</v>
      </c>
      <c r="F34" s="37">
        <f>(SUMIFS('city centre offline'!$L$2:$L$2047,'overall city offline'!$A$2:$A$2047,$A34,'city centre offline'!$B$2:$B$2047,F$3)*SUMIFS('city centre offline'!$C$2:$C$2047,'city centre offline'!$A$2:$A$2047,$A34,'city centre offline'!$B$2:$B$2047,F$3))/(SUMIFS('city centre offline'!$L$2:$L$2047,'city centre offline'!$A$2:$A$2047,$A34,'city centre offline'!$B$2:$B$2047,F$2))</f>
        <v>0.84764230010719188</v>
      </c>
      <c r="G34" s="37">
        <f>(SUMIFS('city centre offline'!$L$2:$L$2047,'overall city offline'!$A$2:$A$2047,$A34,'city centre offline'!$B$2:$B$2047,G$3)*SUMIFS('city centre offline'!$C$2:$C$2047,'city centre offline'!$A$2:$A$2047,$A34,'city centre offline'!$B$2:$B$2047,G$3))/(SUMIFS('city centre offline'!$L$2:$L$2047,'city centre offline'!$A$2:$A$2047,$A34,'city centre offline'!$B$2:$B$2047,G$2))</f>
        <v>0.94619670380647436</v>
      </c>
      <c r="H34" s="37">
        <f>(SUMIFS('city centre offline'!$L$2:$L$2047,'overall city offline'!$A$2:$A$2047,$A34,'city centre offline'!$B$2:$B$2047,H$3)*SUMIFS('city centre offline'!$C$2:$C$2047,'city centre offline'!$A$2:$A$2047,$A34,'city centre offline'!$B$2:$B$2047,H$3))/(SUMIFS('city centre offline'!$L$2:$L$2047,'city centre offline'!$A$2:$A$2047,$A34,'city centre offline'!$B$2:$B$2047,H$2))</f>
        <v>0.90729297491825445</v>
      </c>
      <c r="I34" s="37">
        <f>(SUMIFS('city centre offline'!$L$2:$L$2047,'overall city offline'!$A$2:$A$2047,$A34,'city centre offline'!$B$2:$B$2047,I$3)*SUMIFS('city centre offline'!$C$2:$C$2047,'city centre offline'!$A$2:$A$2047,$A34,'city centre offline'!$B$2:$B$2047,I$3))/(SUMIFS('city centre offline'!$L$2:$L$2047,'city centre offline'!$A$2:$A$2047,$A34,'city centre offline'!$B$2:$B$2047,I$2))</f>
        <v>0.98135663615497359</v>
      </c>
      <c r="J34" s="37">
        <f>(SUMIFS('city centre offline'!$L$2:$L$2047,'overall city offline'!$A$2:$A$2047,$A34,'city centre offline'!$B$2:$B$2047,J$3)*SUMIFS('city centre offline'!$C$2:$C$2047,'city centre offline'!$A$2:$A$2047,$A34,'city centre offline'!$B$2:$B$2047,J$3))/(SUMIFS('city centre offline'!$L$2:$L$2047,'city centre offline'!$A$2:$A$2047,$A34,'city centre offline'!$B$2:$B$2047,J$2))</f>
        <v>0.93730863356111593</v>
      </c>
      <c r="K34" s="37">
        <f>(SUMIFS('city centre offline'!$L$2:$L$2047,'overall city offline'!$A$2:$A$2047,$A34,'city centre offline'!$B$2:$B$2047,K$3)*SUMIFS('city centre offline'!$C$2:$C$2047,'city centre offline'!$A$2:$A$2047,$A34,'city centre offline'!$B$2:$B$2047,K$3))/(SUMIFS('city centre offline'!$L$2:$L$2047,'city centre offline'!$A$2:$A$2047,$A34,'city centre offline'!$B$2:$B$2047,K$2))</f>
        <v>0.99547331583702492</v>
      </c>
      <c r="L34" s="37">
        <f>(SUMIFS('city centre offline'!$L$2:$L$2047,'overall city offline'!$A$2:$A$2047,$A34,'city centre offline'!$B$2:$B$2047,L$3)*SUMIFS('city centre offline'!$C$2:$C$2047,'city centre offline'!$A$2:$A$2047,$A34,'city centre offline'!$B$2:$B$2047,L$3))/(SUMIFS('city centre offline'!$L$2:$L$2047,'city centre offline'!$A$2:$A$2047,$A34,'city centre offline'!$B$2:$B$2047,L$2))</f>
        <v>1.1026370953920268</v>
      </c>
      <c r="M34" s="37">
        <f>(SUMIFS('city centre offline'!$L$2:$L$2047,'overall city offline'!$A$2:$A$2047,$A34,'city centre offline'!$B$2:$B$2047,M$3)*SUMIFS('city centre offline'!$C$2:$C$2047,'city centre offline'!$A$2:$A$2047,$A34,'city centre offline'!$B$2:$B$2047,M$3))/(SUMIFS('city centre offline'!$L$2:$L$2047,'city centre offline'!$A$2:$A$2047,$A34,'city centre offline'!$B$2:$B$2047,M$2))</f>
        <v>1.4047937953025902</v>
      </c>
      <c r="N34" s="37">
        <f>(SUMIFS('city centre offline'!$L$2:$L$2047,'overall city offline'!$A$2:$A$2047,$A34,'city centre offline'!$B$2:$B$2047,N$3)*SUMIFS('city centre offline'!$C$2:$C$2047,'city centre offline'!$A$2:$A$2047,$A34,'city centre offline'!$B$2:$B$2047,N$3))/(SUMIFS('city centre offline'!$L$2:$L$2047,'city centre offline'!$A$2:$A$2047,$A34,'city centre offline'!$B$2:$B$2047,N$2))</f>
        <v>0.85946684988849309</v>
      </c>
      <c r="O34" s="37">
        <f>(SUMIFS('city centre offline'!$L$2:$L$2047,'overall city offline'!$A$2:$A$2047,$A34,'city centre offline'!$B$2:$B$2047,O$3)*SUMIFS('city centre offline'!$C$2:$C$2047,'city centre offline'!$A$2:$A$2047,$A34,'city centre offline'!$B$2:$B$2047,O$3))/(SUMIFS('city centre offline'!$L$2:$L$2047,'city centre offline'!$A$2:$A$2047,$A34,'city centre offline'!$B$2:$B$2047,O$2))</f>
        <v>0.88100222333200207</v>
      </c>
      <c r="P34" s="37">
        <f>(SUMIFS('city centre offline'!$L$2:$L$2047,'overall city offline'!$A$2:$A$2047,$A34,'city centre offline'!$B$2:$B$2047,P$3)*SUMIFS('city centre offline'!$C$2:$C$2047,'city centre offline'!$A$2:$A$2047,$A34,'city centre offline'!$B$2:$B$2047,P$3))/(SUMIFS('city centre offline'!$L$2:$L$2047,'city centre offline'!$A$2:$A$2047,$A34,'city centre offline'!$B$2:$B$2047,P$2))</f>
        <v>1.0475250750710301</v>
      </c>
      <c r="Q34" s="37">
        <f>(SUMIFS('city centre offline'!$L$2:$L$2047,'overall city offline'!$A$2:$A$2047,$A34,'city centre offline'!$B$2:$B$2047,Q$3)*SUMIFS('city centre offline'!$C$2:$C$2047,'city centre offline'!$A$2:$A$2047,$A34,'city centre offline'!$B$2:$B$2047,Q$3))/(SUMIFS('city centre offline'!$L$2:$L$2047,'city centre offline'!$A$2:$A$2047,$A34,'city centre offline'!$B$2:$B$2047,Q$2))</f>
        <v>0.97749375724966769</v>
      </c>
      <c r="R34" s="37">
        <f>(SUMIFS('city centre offline'!$L$2:$L$2047,'overall city offline'!$A$2:$A$2047,$A34,'city centre offline'!$B$2:$B$2047,R$3)*SUMIFS('city centre offline'!$C$2:$C$2047,'city centre offline'!$A$2:$A$2047,$A34,'city centre offline'!$B$2:$B$2047,R$3))/(SUMIFS('city centre offline'!$L$2:$L$2047,'city centre offline'!$A$2:$A$2047,$A34,'city centre offline'!$B$2:$B$2047,R$2))</f>
        <v>1.0389381585198292</v>
      </c>
      <c r="S34" s="37">
        <f>(SUMIFS('city centre offline'!$L$2:$L$2047,'overall city offline'!$A$2:$A$2047,$A34,'city centre offline'!$B$2:$B$2047,S$3)*SUMIFS('city centre offline'!$C$2:$C$2047,'city centre offline'!$A$2:$A$2047,$A34,'city centre offline'!$B$2:$B$2047,S$3))/(SUMIFS('city centre offline'!$L$2:$L$2047,'city centre offline'!$A$2:$A$2047,$A34,'city centre offline'!$B$2:$B$2047,S$2))</f>
        <v>1.0397329708320875</v>
      </c>
      <c r="T34" s="37">
        <f>(SUMIFS('city centre offline'!$L$2:$L$2047,'overall city offline'!$A$2:$A$2047,$A34,'city centre offline'!$B$2:$B$2047,T$3)*SUMIFS('city centre offline'!$C$2:$C$2047,'city centre offline'!$A$2:$A$2047,$A34,'city centre offline'!$B$2:$B$2047,T$3))/(SUMIFS('city centre offline'!$L$2:$L$2047,'city centre offline'!$A$2:$A$2047,$A34,'city centre offline'!$B$2:$B$2047,T$2))</f>
        <v>1.0377842238040929</v>
      </c>
      <c r="U34" s="37">
        <f>(SUMIFS('city centre offline'!$L$2:$L$2047,'overall city offline'!$A$2:$A$2047,$A34,'city centre offline'!$B$2:$B$2047,U$3)*SUMIFS('city centre offline'!$C$2:$C$2047,'city centre offline'!$A$2:$A$2047,$A34,'city centre offline'!$B$2:$B$2047,U$3))/(SUMIFS('city centre offline'!$L$2:$L$2047,'city centre offline'!$A$2:$A$2047,$A34,'city centre offline'!$B$2:$B$2047,U$2))</f>
        <v>1.0986230537754333</v>
      </c>
      <c r="V34" s="37">
        <f>(SUMIFS('city centre offline'!$L$2:$L$2047,'overall city offline'!$A$2:$A$2047,$A34,'city centre offline'!$B$2:$B$2047,V$3)*SUMIFS('city centre offline'!$C$2:$C$2047,'city centre offline'!$A$2:$A$2047,$A34,'city centre offline'!$B$2:$B$2047,V$3))/(SUMIFS('city centre offline'!$L$2:$L$2047,'city centre offline'!$A$2:$A$2047,$A34,'city centre offline'!$B$2:$B$2047,V$2))</f>
        <v>1.1140270658796838</v>
      </c>
      <c r="W34" s="32"/>
      <c r="X34" s="32"/>
      <c r="Y34" s="32"/>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row>
    <row r="35" spans="1:63" x14ac:dyDescent="0.25">
      <c r="A35" s="5" t="s">
        <v>38</v>
      </c>
      <c r="B35" s="37">
        <f>(SUMIFS('city centre offline'!$L$2:$L$2047,'overall city offline'!$A$2:$A$2047,$A35,'city centre offline'!$B$2:$B$2047,B$3)*SUMIFS('city centre offline'!$C$2:$C$2047,'city centre offline'!$A$2:$A$2047,$A35,'city centre offline'!$B$2:$B$2047,B$3))/(SUMIFS('city centre offline'!$L$2:$L$2047,'city centre offline'!$A$2:$A$2047,$A35,'city centre offline'!$B$2:$B$2047,B$2))</f>
        <v>0.91400862752807377</v>
      </c>
      <c r="C35" s="37">
        <f>(SUMIFS('city centre offline'!$L$2:$L$2047,'overall city offline'!$A$2:$A$2047,$A35,'city centre offline'!$B$2:$B$2047,C$3)*SUMIFS('city centre offline'!$C$2:$C$2047,'city centre offline'!$A$2:$A$2047,$A35,'city centre offline'!$B$2:$B$2047,C$3))/(SUMIFS('city centre offline'!$L$2:$L$2047,'city centre offline'!$A$2:$A$2047,$A35,'city centre offline'!$B$2:$B$2047,C$2))</f>
        <v>0.92325768535414088</v>
      </c>
      <c r="D35" s="37">
        <f>(SUMIFS('city centre offline'!$L$2:$L$2047,'overall city offline'!$A$2:$A$2047,$A35,'city centre offline'!$B$2:$B$2047,D$3)*SUMIFS('city centre offline'!$C$2:$C$2047,'city centre offline'!$A$2:$A$2047,$A35,'city centre offline'!$B$2:$B$2047,D$3))/(SUMIFS('city centre offline'!$L$2:$L$2047,'city centre offline'!$A$2:$A$2047,$A35,'city centre offline'!$B$2:$B$2047,D$2))</f>
        <v>0.91724329142658212</v>
      </c>
      <c r="E35" s="37">
        <f>(SUMIFS('city centre offline'!$L$2:$L$2047,'overall city offline'!$A$2:$A$2047,$A35,'city centre offline'!$B$2:$B$2047,E$3)*SUMIFS('city centre offline'!$C$2:$C$2047,'city centre offline'!$A$2:$A$2047,$A35,'city centre offline'!$B$2:$B$2047,E$3))/(SUMIFS('city centre offline'!$L$2:$L$2047,'city centre offline'!$A$2:$A$2047,$A35,'city centre offline'!$B$2:$B$2047,E$2))</f>
        <v>0.54105624467531976</v>
      </c>
      <c r="F35" s="37">
        <f>(SUMIFS('city centre offline'!$L$2:$L$2047,'overall city offline'!$A$2:$A$2047,$A35,'city centre offline'!$B$2:$B$2047,F$3)*SUMIFS('city centre offline'!$C$2:$C$2047,'city centre offline'!$A$2:$A$2047,$A35,'city centre offline'!$B$2:$B$2047,F$3))/(SUMIFS('city centre offline'!$L$2:$L$2047,'city centre offline'!$A$2:$A$2047,$A35,'city centre offline'!$B$2:$B$2047,F$2))</f>
        <v>0.58531192617939953</v>
      </c>
      <c r="G35" s="37">
        <f>(SUMIFS('city centre offline'!$L$2:$L$2047,'overall city offline'!$A$2:$A$2047,$A35,'city centre offline'!$B$2:$B$2047,G$3)*SUMIFS('city centre offline'!$C$2:$C$2047,'city centre offline'!$A$2:$A$2047,$A35,'city centre offline'!$B$2:$B$2047,G$3))/(SUMIFS('city centre offline'!$L$2:$L$2047,'city centre offline'!$A$2:$A$2047,$A35,'city centre offline'!$B$2:$B$2047,G$2))</f>
        <v>0.58467249623851703</v>
      </c>
      <c r="H35" s="37">
        <f>(SUMIFS('city centre offline'!$L$2:$L$2047,'overall city offline'!$A$2:$A$2047,$A35,'city centre offline'!$B$2:$B$2047,H$3)*SUMIFS('city centre offline'!$C$2:$C$2047,'city centre offline'!$A$2:$A$2047,$A35,'city centre offline'!$B$2:$B$2047,H$3))/(SUMIFS('city centre offline'!$L$2:$L$2047,'city centre offline'!$A$2:$A$2047,$A35,'city centre offline'!$B$2:$B$2047,H$2))</f>
        <v>0.5844433524503746</v>
      </c>
      <c r="I35" s="37">
        <f>(SUMIFS('city centre offline'!$L$2:$L$2047,'overall city offline'!$A$2:$A$2047,$A35,'city centre offline'!$B$2:$B$2047,I$3)*SUMIFS('city centre offline'!$C$2:$C$2047,'city centre offline'!$A$2:$A$2047,$A35,'city centre offline'!$B$2:$B$2047,I$3))/(SUMIFS('city centre offline'!$L$2:$L$2047,'city centre offline'!$A$2:$A$2047,$A35,'city centre offline'!$B$2:$B$2047,I$2))</f>
        <v>0.57804105560444141</v>
      </c>
      <c r="J35" s="37">
        <f>(SUMIFS('city centre offline'!$L$2:$L$2047,'overall city offline'!$A$2:$A$2047,$A35,'city centre offline'!$B$2:$B$2047,J$3)*SUMIFS('city centre offline'!$C$2:$C$2047,'city centre offline'!$A$2:$A$2047,$A35,'city centre offline'!$B$2:$B$2047,J$3))/(SUMIFS('city centre offline'!$L$2:$L$2047,'city centre offline'!$A$2:$A$2047,$A35,'city centre offline'!$B$2:$B$2047,J$2))</f>
        <v>0.64592012329077297</v>
      </c>
      <c r="K35" s="37">
        <f>(SUMIFS('city centre offline'!$L$2:$L$2047,'overall city offline'!$A$2:$A$2047,$A35,'city centre offline'!$B$2:$B$2047,K$3)*SUMIFS('city centre offline'!$C$2:$C$2047,'city centre offline'!$A$2:$A$2047,$A35,'city centre offline'!$B$2:$B$2047,K$3))/(SUMIFS('city centre offline'!$L$2:$L$2047,'city centre offline'!$A$2:$A$2047,$A35,'city centre offline'!$B$2:$B$2047,K$2))</f>
        <v>0.69450724278823672</v>
      </c>
      <c r="L35" s="37">
        <f>(SUMIFS('city centre offline'!$L$2:$L$2047,'overall city offline'!$A$2:$A$2047,$A35,'city centre offline'!$B$2:$B$2047,L$3)*SUMIFS('city centre offline'!$C$2:$C$2047,'city centre offline'!$A$2:$A$2047,$A35,'city centre offline'!$B$2:$B$2047,L$3))/(SUMIFS('city centre offline'!$L$2:$L$2047,'city centre offline'!$A$2:$A$2047,$A35,'city centre offline'!$B$2:$B$2047,L$2))</f>
        <v>0.66004994861738919</v>
      </c>
      <c r="M35" s="37">
        <f>(SUMIFS('city centre offline'!$L$2:$L$2047,'overall city offline'!$A$2:$A$2047,$A35,'city centre offline'!$B$2:$B$2047,M$3)*SUMIFS('city centre offline'!$C$2:$C$2047,'city centre offline'!$A$2:$A$2047,$A35,'city centre offline'!$B$2:$B$2047,M$3))/(SUMIFS('city centre offline'!$L$2:$L$2047,'city centre offline'!$A$2:$A$2047,$A35,'city centre offline'!$B$2:$B$2047,M$2))</f>
        <v>0.78926139617136282</v>
      </c>
      <c r="N35" s="37">
        <f>(SUMIFS('city centre offline'!$L$2:$L$2047,'overall city offline'!$A$2:$A$2047,$A35,'city centre offline'!$B$2:$B$2047,N$3)*SUMIFS('city centre offline'!$C$2:$C$2047,'city centre offline'!$A$2:$A$2047,$A35,'city centre offline'!$B$2:$B$2047,N$3))/(SUMIFS('city centre offline'!$L$2:$L$2047,'city centre offline'!$A$2:$A$2047,$A35,'city centre offline'!$B$2:$B$2047,N$2))</f>
        <v>0.50849181179798708</v>
      </c>
      <c r="O35" s="37">
        <f>(SUMIFS('city centre offline'!$L$2:$L$2047,'overall city offline'!$A$2:$A$2047,$A35,'city centre offline'!$B$2:$B$2047,O$3)*SUMIFS('city centre offline'!$C$2:$C$2047,'city centre offline'!$A$2:$A$2047,$A35,'city centre offline'!$B$2:$B$2047,O$3))/(SUMIFS('city centre offline'!$L$2:$L$2047,'city centre offline'!$A$2:$A$2047,$A35,'city centre offline'!$B$2:$B$2047,O$2))</f>
        <v>0.52743843136193835</v>
      </c>
      <c r="P35" s="37">
        <f>(SUMIFS('city centre offline'!$L$2:$L$2047,'overall city offline'!$A$2:$A$2047,$A35,'city centre offline'!$B$2:$B$2047,P$3)*SUMIFS('city centre offline'!$C$2:$C$2047,'city centre offline'!$A$2:$A$2047,$A35,'city centre offline'!$B$2:$B$2047,P$3))/(SUMIFS('city centre offline'!$L$2:$L$2047,'city centre offline'!$A$2:$A$2047,$A35,'city centre offline'!$B$2:$B$2047,P$2))</f>
        <v>0.64374009378203434</v>
      </c>
      <c r="Q35" s="37">
        <f>(SUMIFS('city centre offline'!$L$2:$L$2047,'overall city offline'!$A$2:$A$2047,$A35,'city centre offline'!$B$2:$B$2047,Q$3)*SUMIFS('city centre offline'!$C$2:$C$2047,'city centre offline'!$A$2:$A$2047,$A35,'city centre offline'!$B$2:$B$2047,Q$3))/(SUMIFS('city centre offline'!$L$2:$L$2047,'city centre offline'!$A$2:$A$2047,$A35,'city centre offline'!$B$2:$B$2047,Q$2))</f>
        <v>0.66643916270796055</v>
      </c>
      <c r="R35" s="37">
        <f>(SUMIFS('city centre offline'!$L$2:$L$2047,'overall city offline'!$A$2:$A$2047,$A35,'city centre offline'!$B$2:$B$2047,R$3)*SUMIFS('city centre offline'!$C$2:$C$2047,'city centre offline'!$A$2:$A$2047,$A35,'city centre offline'!$B$2:$B$2047,R$3))/(SUMIFS('city centre offline'!$L$2:$L$2047,'city centre offline'!$A$2:$A$2047,$A35,'city centre offline'!$B$2:$B$2047,R$2))</f>
        <v>0.72961425078428743</v>
      </c>
      <c r="S35" s="37">
        <f>(SUMIFS('city centre offline'!$L$2:$L$2047,'overall city offline'!$A$2:$A$2047,$A35,'city centre offline'!$B$2:$B$2047,S$3)*SUMIFS('city centre offline'!$C$2:$C$2047,'city centre offline'!$A$2:$A$2047,$A35,'city centre offline'!$B$2:$B$2047,S$3))/(SUMIFS('city centre offline'!$L$2:$L$2047,'city centre offline'!$A$2:$A$2047,$A35,'city centre offline'!$B$2:$B$2047,S$2))</f>
        <v>0.757568474956962</v>
      </c>
      <c r="T35" s="37">
        <f>(SUMIFS('city centre offline'!$L$2:$L$2047,'overall city offline'!$A$2:$A$2047,$A35,'city centre offline'!$B$2:$B$2047,T$3)*SUMIFS('city centre offline'!$C$2:$C$2047,'city centre offline'!$A$2:$A$2047,$A35,'city centre offline'!$B$2:$B$2047,T$3))/(SUMIFS('city centre offline'!$L$2:$L$2047,'city centre offline'!$A$2:$A$2047,$A35,'city centre offline'!$B$2:$B$2047,T$2))</f>
        <v>0.77185873785325299</v>
      </c>
      <c r="U35" s="37">
        <f>(SUMIFS('city centre offline'!$L$2:$L$2047,'overall city offline'!$A$2:$A$2047,$A35,'city centre offline'!$B$2:$B$2047,U$3)*SUMIFS('city centre offline'!$C$2:$C$2047,'city centre offline'!$A$2:$A$2047,$A35,'city centre offline'!$B$2:$B$2047,U$3))/(SUMIFS('city centre offline'!$L$2:$L$2047,'city centre offline'!$A$2:$A$2047,$A35,'city centre offline'!$B$2:$B$2047,U$2))</f>
        <v>0.75609339138961296</v>
      </c>
      <c r="V35" s="37">
        <f>(SUMIFS('city centre offline'!$L$2:$L$2047,'overall city offline'!$A$2:$A$2047,$A35,'city centre offline'!$B$2:$B$2047,V$3)*SUMIFS('city centre offline'!$C$2:$C$2047,'city centre offline'!$A$2:$A$2047,$A35,'city centre offline'!$B$2:$B$2047,V$3))/(SUMIFS('city centre offline'!$L$2:$L$2047,'city centre offline'!$A$2:$A$2047,$A35,'city centre offline'!$B$2:$B$2047,V$2))</f>
        <v>0.78883329836961535</v>
      </c>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c r="BA35" s="32"/>
      <c r="BB35" s="32"/>
      <c r="BC35" s="32"/>
      <c r="BD35" s="32"/>
      <c r="BE35" s="32"/>
      <c r="BF35" s="32"/>
      <c r="BG35" s="32"/>
      <c r="BH35" s="32"/>
      <c r="BI35" s="32"/>
      <c r="BJ35" s="32"/>
      <c r="BK35" s="32"/>
    </row>
    <row r="36" spans="1:63" x14ac:dyDescent="0.25">
      <c r="A36" s="5" t="s">
        <v>39</v>
      </c>
      <c r="B36" s="37">
        <f>(SUMIFS('city centre offline'!$L$2:$L$2047,'overall city offline'!$A$2:$A$2047,$A36,'city centre offline'!$B$2:$B$2047,B$3)*SUMIFS('city centre offline'!$C$2:$C$2047,'city centre offline'!$A$2:$A$2047,$A36,'city centre offline'!$B$2:$B$2047,B$3))/(SUMIFS('city centre offline'!$L$2:$L$2047,'city centre offline'!$A$2:$A$2047,$A36,'city centre offline'!$B$2:$B$2047,B$2))</f>
        <v>0.9374413112586818</v>
      </c>
      <c r="C36" s="37">
        <f>(SUMIFS('city centre offline'!$L$2:$L$2047,'overall city offline'!$A$2:$A$2047,$A36,'city centre offline'!$B$2:$B$2047,C$3)*SUMIFS('city centre offline'!$C$2:$C$2047,'city centre offline'!$A$2:$A$2047,$A36,'city centre offline'!$B$2:$B$2047,C$3))/(SUMIFS('city centre offline'!$L$2:$L$2047,'city centre offline'!$A$2:$A$2047,$A36,'city centre offline'!$B$2:$B$2047,C$2))</f>
        <v>0.95340032224781324</v>
      </c>
      <c r="D36" s="37">
        <f>(SUMIFS('city centre offline'!$L$2:$L$2047,'overall city offline'!$A$2:$A$2047,$A36,'city centre offline'!$B$2:$B$2047,D$3)*SUMIFS('city centre offline'!$C$2:$C$2047,'city centre offline'!$A$2:$A$2047,$A36,'city centre offline'!$B$2:$B$2047,D$3))/(SUMIFS('city centre offline'!$L$2:$L$2047,'city centre offline'!$A$2:$A$2047,$A36,'city centre offline'!$B$2:$B$2047,D$2))</f>
        <v>1.2892155896225248</v>
      </c>
      <c r="E36" s="37">
        <f>(SUMIFS('city centre offline'!$L$2:$L$2047,'overall city offline'!$A$2:$A$2047,$A36,'city centre offline'!$B$2:$B$2047,E$3)*SUMIFS('city centre offline'!$C$2:$C$2047,'city centre offline'!$A$2:$A$2047,$A36,'city centre offline'!$B$2:$B$2047,E$3))/(SUMIFS('city centre offline'!$L$2:$L$2047,'city centre offline'!$A$2:$A$2047,$A36,'city centre offline'!$B$2:$B$2047,E$2))</f>
        <v>1.0378306914243884</v>
      </c>
      <c r="F36" s="37">
        <f>(SUMIFS('city centre offline'!$L$2:$L$2047,'overall city offline'!$A$2:$A$2047,$A36,'city centre offline'!$B$2:$B$2047,F$3)*SUMIFS('city centre offline'!$C$2:$C$2047,'city centre offline'!$A$2:$A$2047,$A36,'city centre offline'!$B$2:$B$2047,F$3))/(SUMIFS('city centre offline'!$L$2:$L$2047,'city centre offline'!$A$2:$A$2047,$A36,'city centre offline'!$B$2:$B$2047,F$2))</f>
        <v>1.0215936107344181</v>
      </c>
      <c r="G36" s="37">
        <f>(SUMIFS('city centre offline'!$L$2:$L$2047,'overall city offline'!$A$2:$A$2047,$A36,'city centre offline'!$B$2:$B$2047,G$3)*SUMIFS('city centre offline'!$C$2:$C$2047,'city centre offline'!$A$2:$A$2047,$A36,'city centre offline'!$B$2:$B$2047,G$3))/(SUMIFS('city centre offline'!$L$2:$L$2047,'city centre offline'!$A$2:$A$2047,$A36,'city centre offline'!$B$2:$B$2047,G$2))</f>
        <v>1.1363866159772926</v>
      </c>
      <c r="H36" s="37">
        <f>(SUMIFS('city centre offline'!$L$2:$L$2047,'overall city offline'!$A$2:$A$2047,$A36,'city centre offline'!$B$2:$B$2047,H$3)*SUMIFS('city centre offline'!$C$2:$C$2047,'city centre offline'!$A$2:$A$2047,$A36,'city centre offline'!$B$2:$B$2047,H$3))/(SUMIFS('city centre offline'!$L$2:$L$2047,'city centre offline'!$A$2:$A$2047,$A36,'city centre offline'!$B$2:$B$2047,H$2))</f>
        <v>1.2330760470201887</v>
      </c>
      <c r="I36" s="37">
        <f>(SUMIFS('city centre offline'!$L$2:$L$2047,'overall city offline'!$A$2:$A$2047,$A36,'city centre offline'!$B$2:$B$2047,I$3)*SUMIFS('city centre offline'!$C$2:$C$2047,'city centre offline'!$A$2:$A$2047,$A36,'city centre offline'!$B$2:$B$2047,I$3))/(SUMIFS('city centre offline'!$L$2:$L$2047,'city centre offline'!$A$2:$A$2047,$A36,'city centre offline'!$B$2:$B$2047,I$2))</f>
        <v>1.2124614156577431</v>
      </c>
      <c r="J36" s="37">
        <f>(SUMIFS('city centre offline'!$L$2:$L$2047,'overall city offline'!$A$2:$A$2047,$A36,'city centre offline'!$B$2:$B$2047,J$3)*SUMIFS('city centre offline'!$C$2:$C$2047,'city centre offline'!$A$2:$A$2047,$A36,'city centre offline'!$B$2:$B$2047,J$3))/(SUMIFS('city centre offline'!$L$2:$L$2047,'city centre offline'!$A$2:$A$2047,$A36,'city centre offline'!$B$2:$B$2047,J$2))</f>
        <v>1.1692403134806557</v>
      </c>
      <c r="K36" s="37">
        <f>(SUMIFS('city centre offline'!$L$2:$L$2047,'overall city offline'!$A$2:$A$2047,$A36,'city centre offline'!$B$2:$B$2047,K$3)*SUMIFS('city centre offline'!$C$2:$C$2047,'city centre offline'!$A$2:$A$2047,$A36,'city centre offline'!$B$2:$B$2047,K$3))/(SUMIFS('city centre offline'!$L$2:$L$2047,'city centre offline'!$A$2:$A$2047,$A36,'city centre offline'!$B$2:$B$2047,K$2))</f>
        <v>1.3375724281689663</v>
      </c>
      <c r="L36" s="37">
        <f>(SUMIFS('city centre offline'!$L$2:$L$2047,'overall city offline'!$A$2:$A$2047,$A36,'city centre offline'!$B$2:$B$2047,L$3)*SUMIFS('city centre offline'!$C$2:$C$2047,'city centre offline'!$A$2:$A$2047,$A36,'city centre offline'!$B$2:$B$2047,L$3))/(SUMIFS('city centre offline'!$L$2:$L$2047,'city centre offline'!$A$2:$A$2047,$A36,'city centre offline'!$B$2:$B$2047,L$2))</f>
        <v>1.304976342405606</v>
      </c>
      <c r="M36" s="37">
        <f>(SUMIFS('city centre offline'!$L$2:$L$2047,'overall city offline'!$A$2:$A$2047,$A36,'city centre offline'!$B$2:$B$2047,M$3)*SUMIFS('city centre offline'!$C$2:$C$2047,'city centre offline'!$A$2:$A$2047,$A36,'city centre offline'!$B$2:$B$2047,M$3))/(SUMIFS('city centre offline'!$L$2:$L$2047,'city centre offline'!$A$2:$A$2047,$A36,'city centre offline'!$B$2:$B$2047,M$2))</f>
        <v>1.4915569044517516</v>
      </c>
      <c r="N36" s="37">
        <f>(SUMIFS('city centre offline'!$L$2:$L$2047,'overall city offline'!$A$2:$A$2047,$A36,'city centre offline'!$B$2:$B$2047,N$3)*SUMIFS('city centre offline'!$C$2:$C$2047,'city centre offline'!$A$2:$A$2047,$A36,'city centre offline'!$B$2:$B$2047,N$3))/(SUMIFS('city centre offline'!$L$2:$L$2047,'city centre offline'!$A$2:$A$2047,$A36,'city centre offline'!$B$2:$B$2047,N$2))</f>
        <v>0.92975724548057559</v>
      </c>
      <c r="O36" s="37">
        <f>(SUMIFS('city centre offline'!$L$2:$L$2047,'overall city offline'!$A$2:$A$2047,$A36,'city centre offline'!$B$2:$B$2047,O$3)*SUMIFS('city centre offline'!$C$2:$C$2047,'city centre offline'!$A$2:$A$2047,$A36,'city centre offline'!$B$2:$B$2047,O$3))/(SUMIFS('city centre offline'!$L$2:$L$2047,'city centre offline'!$A$2:$A$2047,$A36,'city centre offline'!$B$2:$B$2047,O$2))</f>
        <v>0.91409428978833018</v>
      </c>
      <c r="P36" s="37">
        <f>(SUMIFS('city centre offline'!$L$2:$L$2047,'overall city offline'!$A$2:$A$2047,$A36,'city centre offline'!$B$2:$B$2047,P$3)*SUMIFS('city centre offline'!$C$2:$C$2047,'city centre offline'!$A$2:$A$2047,$A36,'city centre offline'!$B$2:$B$2047,P$3))/(SUMIFS('city centre offline'!$L$2:$L$2047,'city centre offline'!$A$2:$A$2047,$A36,'city centre offline'!$B$2:$B$2047,P$2))</f>
        <v>1.1020043806311983</v>
      </c>
      <c r="Q36" s="37">
        <f>(SUMIFS('city centre offline'!$L$2:$L$2047,'overall city offline'!$A$2:$A$2047,$A36,'city centre offline'!$B$2:$B$2047,Q$3)*SUMIFS('city centre offline'!$C$2:$C$2047,'city centre offline'!$A$2:$A$2047,$A36,'city centre offline'!$B$2:$B$2047,Q$3))/(SUMIFS('city centre offline'!$L$2:$L$2047,'city centre offline'!$A$2:$A$2047,$A36,'city centre offline'!$B$2:$B$2047,Q$2))</f>
        <v>1.1037266559140713</v>
      </c>
      <c r="R36" s="37">
        <f>(SUMIFS('city centre offline'!$L$2:$L$2047,'overall city offline'!$A$2:$A$2047,$A36,'city centre offline'!$B$2:$B$2047,R$3)*SUMIFS('city centre offline'!$C$2:$C$2047,'city centre offline'!$A$2:$A$2047,$A36,'city centre offline'!$B$2:$B$2047,R$3))/(SUMIFS('city centre offline'!$L$2:$L$2047,'city centre offline'!$A$2:$A$2047,$A36,'city centre offline'!$B$2:$B$2047,R$2))</f>
        <v>1.1177117431406132</v>
      </c>
      <c r="S36" s="37">
        <f>(SUMIFS('city centre offline'!$L$2:$L$2047,'overall city offline'!$A$2:$A$2047,$A36,'city centre offline'!$B$2:$B$2047,S$3)*SUMIFS('city centre offline'!$C$2:$C$2047,'city centre offline'!$A$2:$A$2047,$A36,'city centre offline'!$B$2:$B$2047,S$3))/(SUMIFS('city centre offline'!$L$2:$L$2047,'city centre offline'!$A$2:$A$2047,$A36,'city centre offline'!$B$2:$B$2047,S$2))</f>
        <v>1.224980107971106</v>
      </c>
      <c r="T36" s="37">
        <f>(SUMIFS('city centre offline'!$L$2:$L$2047,'overall city offline'!$A$2:$A$2047,$A36,'city centre offline'!$B$2:$B$2047,T$3)*SUMIFS('city centre offline'!$C$2:$C$2047,'city centre offline'!$A$2:$A$2047,$A36,'city centre offline'!$B$2:$B$2047,T$3))/(SUMIFS('city centre offline'!$L$2:$L$2047,'city centre offline'!$A$2:$A$2047,$A36,'city centre offline'!$B$2:$B$2047,T$2))</f>
        <v>1.4171116618097701</v>
      </c>
      <c r="U36" s="37">
        <f>(SUMIFS('city centre offline'!$L$2:$L$2047,'overall city offline'!$A$2:$A$2047,$A36,'city centre offline'!$B$2:$B$2047,U$3)*SUMIFS('city centre offline'!$C$2:$C$2047,'city centre offline'!$A$2:$A$2047,$A36,'city centre offline'!$B$2:$B$2047,U$3))/(SUMIFS('city centre offline'!$L$2:$L$2047,'city centre offline'!$A$2:$A$2047,$A36,'city centre offline'!$B$2:$B$2047,U$2))</f>
        <v>1.4088723306349507</v>
      </c>
      <c r="V36" s="37">
        <f>(SUMIFS('city centre offline'!$L$2:$L$2047,'overall city offline'!$A$2:$A$2047,$A36,'city centre offline'!$B$2:$B$2047,V$3)*SUMIFS('city centre offline'!$C$2:$C$2047,'city centre offline'!$A$2:$A$2047,$A36,'city centre offline'!$B$2:$B$2047,V$3))/(SUMIFS('city centre offline'!$L$2:$L$2047,'city centre offline'!$A$2:$A$2047,$A36,'city centre offline'!$B$2:$B$2047,V$2))</f>
        <v>1.3133572459732725</v>
      </c>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32"/>
    </row>
    <row r="37" spans="1:63" x14ac:dyDescent="0.25">
      <c r="A37" s="5" t="s">
        <v>40</v>
      </c>
      <c r="B37" s="37">
        <f>(SUMIFS('city centre offline'!$L$2:$L$2047,'overall city offline'!$A$2:$A$2047,$A37,'city centre offline'!$B$2:$B$2047,B$3)*SUMIFS('city centre offline'!$C$2:$C$2047,'city centre offline'!$A$2:$A$2047,$A37,'city centre offline'!$B$2:$B$2047,B$3))/(SUMIFS('city centre offline'!$L$2:$L$2047,'city centre offline'!$A$2:$A$2047,$A37,'city centre offline'!$B$2:$B$2047,B$2))</f>
        <v>0.84981853125455276</v>
      </c>
      <c r="C37" s="37">
        <f>(SUMIFS('city centre offline'!$L$2:$L$2047,'overall city offline'!$A$2:$A$2047,$A37,'city centre offline'!$B$2:$B$2047,C$3)*SUMIFS('city centre offline'!$C$2:$C$2047,'city centre offline'!$A$2:$A$2047,$A37,'city centre offline'!$B$2:$B$2047,C$3))/(SUMIFS('city centre offline'!$L$2:$L$2047,'city centre offline'!$A$2:$A$2047,$A37,'city centre offline'!$B$2:$B$2047,C$2))</f>
        <v>0.89209127597263405</v>
      </c>
      <c r="D37" s="37">
        <f>(SUMIFS('city centre offline'!$L$2:$L$2047,'overall city offline'!$A$2:$A$2047,$A37,'city centre offline'!$B$2:$B$2047,D$3)*SUMIFS('city centre offline'!$C$2:$C$2047,'city centre offline'!$A$2:$A$2047,$A37,'city centre offline'!$B$2:$B$2047,D$3))/(SUMIFS('city centre offline'!$L$2:$L$2047,'city centre offline'!$A$2:$A$2047,$A37,'city centre offline'!$B$2:$B$2047,D$2))</f>
        <v>0.89614165441581461</v>
      </c>
      <c r="E37" s="37">
        <f>(SUMIFS('city centre offline'!$L$2:$L$2047,'overall city offline'!$A$2:$A$2047,$A37,'city centre offline'!$B$2:$B$2047,E$3)*SUMIFS('city centre offline'!$C$2:$C$2047,'city centre offline'!$A$2:$A$2047,$A37,'city centre offline'!$B$2:$B$2047,E$3))/(SUMIFS('city centre offline'!$L$2:$L$2047,'city centre offline'!$A$2:$A$2047,$A37,'city centre offline'!$B$2:$B$2047,E$2))</f>
        <v>0.53357834360492384</v>
      </c>
      <c r="F37" s="37">
        <f>(SUMIFS('city centre offline'!$L$2:$L$2047,'overall city offline'!$A$2:$A$2047,$A37,'city centre offline'!$B$2:$B$2047,F$3)*SUMIFS('city centre offline'!$C$2:$C$2047,'city centre offline'!$A$2:$A$2047,$A37,'city centre offline'!$B$2:$B$2047,F$3))/(SUMIFS('city centre offline'!$L$2:$L$2047,'city centre offline'!$A$2:$A$2047,$A37,'city centre offline'!$B$2:$B$2047,F$2))</f>
        <v>0.61003894032237727</v>
      </c>
      <c r="G37" s="37">
        <f>(SUMIFS('city centre offline'!$L$2:$L$2047,'overall city offline'!$A$2:$A$2047,$A37,'city centre offline'!$B$2:$B$2047,G$3)*SUMIFS('city centre offline'!$C$2:$C$2047,'city centre offline'!$A$2:$A$2047,$A37,'city centre offline'!$B$2:$B$2047,G$3))/(SUMIFS('city centre offline'!$L$2:$L$2047,'city centre offline'!$A$2:$A$2047,$A37,'city centre offline'!$B$2:$B$2047,G$2))</f>
        <v>0.61771766351445734</v>
      </c>
      <c r="H37" s="37">
        <f>(SUMIFS('city centre offline'!$L$2:$L$2047,'overall city offline'!$A$2:$A$2047,$A37,'city centre offline'!$B$2:$B$2047,H$3)*SUMIFS('city centre offline'!$C$2:$C$2047,'city centre offline'!$A$2:$A$2047,$A37,'city centre offline'!$B$2:$B$2047,H$3))/(SUMIFS('city centre offline'!$L$2:$L$2047,'city centre offline'!$A$2:$A$2047,$A37,'city centre offline'!$B$2:$B$2047,H$2))</f>
        <v>0.6699840351647478</v>
      </c>
      <c r="I37" s="37">
        <f>(SUMIFS('city centre offline'!$L$2:$L$2047,'overall city offline'!$A$2:$A$2047,$A37,'city centre offline'!$B$2:$B$2047,I$3)*SUMIFS('city centre offline'!$C$2:$C$2047,'city centre offline'!$A$2:$A$2047,$A37,'city centre offline'!$B$2:$B$2047,I$3))/(SUMIFS('city centre offline'!$L$2:$L$2047,'city centre offline'!$A$2:$A$2047,$A37,'city centre offline'!$B$2:$B$2047,I$2))</f>
        <v>0.71166541662438842</v>
      </c>
      <c r="J37" s="37">
        <f>(SUMIFS('city centre offline'!$L$2:$L$2047,'overall city offline'!$A$2:$A$2047,$A37,'city centre offline'!$B$2:$B$2047,J$3)*SUMIFS('city centre offline'!$C$2:$C$2047,'city centre offline'!$A$2:$A$2047,$A37,'city centre offline'!$B$2:$B$2047,J$3))/(SUMIFS('city centre offline'!$L$2:$L$2047,'city centre offline'!$A$2:$A$2047,$A37,'city centre offline'!$B$2:$B$2047,J$2))</f>
        <v>0.74052923800394488</v>
      </c>
      <c r="K37" s="37">
        <f>(SUMIFS('city centre offline'!$L$2:$L$2047,'overall city offline'!$A$2:$A$2047,$A37,'city centre offline'!$B$2:$B$2047,K$3)*SUMIFS('city centre offline'!$C$2:$C$2047,'city centre offline'!$A$2:$A$2047,$A37,'city centre offline'!$B$2:$B$2047,K$3))/(SUMIFS('city centre offline'!$L$2:$L$2047,'city centre offline'!$A$2:$A$2047,$A37,'city centre offline'!$B$2:$B$2047,K$2))</f>
        <v>0.7376943657966869</v>
      </c>
      <c r="L37" s="37">
        <f>(SUMIFS('city centre offline'!$L$2:$L$2047,'overall city offline'!$A$2:$A$2047,$A37,'city centre offline'!$B$2:$B$2047,L$3)*SUMIFS('city centre offline'!$C$2:$C$2047,'city centre offline'!$A$2:$A$2047,$A37,'city centre offline'!$B$2:$B$2047,L$3))/(SUMIFS('city centre offline'!$L$2:$L$2047,'city centre offline'!$A$2:$A$2047,$A37,'city centre offline'!$B$2:$B$2047,L$2))</f>
        <v>0.7317910172294424</v>
      </c>
      <c r="M37" s="37">
        <f>(SUMIFS('city centre offline'!$L$2:$L$2047,'overall city offline'!$A$2:$A$2047,$A37,'city centre offline'!$B$2:$B$2047,M$3)*SUMIFS('city centre offline'!$C$2:$C$2047,'city centre offline'!$A$2:$A$2047,$A37,'city centre offline'!$B$2:$B$2047,M$3))/(SUMIFS('city centre offline'!$L$2:$L$2047,'city centre offline'!$A$2:$A$2047,$A37,'city centre offline'!$B$2:$B$2047,M$2))</f>
        <v>1.0087351277343157</v>
      </c>
      <c r="N37" s="37">
        <f>(SUMIFS('city centre offline'!$L$2:$L$2047,'overall city offline'!$A$2:$A$2047,$A37,'city centre offline'!$B$2:$B$2047,N$3)*SUMIFS('city centre offline'!$C$2:$C$2047,'city centre offline'!$A$2:$A$2047,$A37,'city centre offline'!$B$2:$B$2047,N$3))/(SUMIFS('city centre offline'!$L$2:$L$2047,'city centre offline'!$A$2:$A$2047,$A37,'city centre offline'!$B$2:$B$2047,N$2))</f>
        <v>0.51508681931212963</v>
      </c>
      <c r="O37" s="37">
        <f>(SUMIFS('city centre offline'!$L$2:$L$2047,'overall city offline'!$A$2:$A$2047,$A37,'city centre offline'!$B$2:$B$2047,O$3)*SUMIFS('city centre offline'!$C$2:$C$2047,'city centre offline'!$A$2:$A$2047,$A37,'city centre offline'!$B$2:$B$2047,O$3))/(SUMIFS('city centre offline'!$L$2:$L$2047,'city centre offline'!$A$2:$A$2047,$A37,'city centre offline'!$B$2:$B$2047,O$2))</f>
        <v>0.55836732929016863</v>
      </c>
      <c r="P37" s="37">
        <f>(SUMIFS('city centre offline'!$L$2:$L$2047,'overall city offline'!$A$2:$A$2047,$A37,'city centre offline'!$B$2:$B$2047,P$3)*SUMIFS('city centre offline'!$C$2:$C$2047,'city centre offline'!$A$2:$A$2047,$A37,'city centre offline'!$B$2:$B$2047,P$3))/(SUMIFS('city centre offline'!$L$2:$L$2047,'city centre offline'!$A$2:$A$2047,$A37,'city centre offline'!$B$2:$B$2047,P$2))</f>
        <v>0.69252444106593281</v>
      </c>
      <c r="Q37" s="37">
        <f>(SUMIFS('city centre offline'!$L$2:$L$2047,'overall city offline'!$A$2:$A$2047,$A37,'city centre offline'!$B$2:$B$2047,Q$3)*SUMIFS('city centre offline'!$C$2:$C$2047,'city centre offline'!$A$2:$A$2047,$A37,'city centre offline'!$B$2:$B$2047,Q$3))/(SUMIFS('city centre offline'!$L$2:$L$2047,'city centre offline'!$A$2:$A$2047,$A37,'city centre offline'!$B$2:$B$2047,Q$2))</f>
        <v>0.76844946579799844</v>
      </c>
      <c r="R37" s="37">
        <f>(SUMIFS('city centre offline'!$L$2:$L$2047,'overall city offline'!$A$2:$A$2047,$A37,'city centre offline'!$B$2:$B$2047,R$3)*SUMIFS('city centre offline'!$C$2:$C$2047,'city centre offline'!$A$2:$A$2047,$A37,'city centre offline'!$B$2:$B$2047,R$3))/(SUMIFS('city centre offline'!$L$2:$L$2047,'city centre offline'!$A$2:$A$2047,$A37,'city centre offline'!$B$2:$B$2047,R$2))</f>
        <v>0.89445943736740208</v>
      </c>
      <c r="S37" s="37">
        <f>(SUMIFS('city centre offline'!$L$2:$L$2047,'overall city offline'!$A$2:$A$2047,$A37,'city centre offline'!$B$2:$B$2047,S$3)*SUMIFS('city centre offline'!$C$2:$C$2047,'city centre offline'!$A$2:$A$2047,$A37,'city centre offline'!$B$2:$B$2047,S$3))/(SUMIFS('city centre offline'!$L$2:$L$2047,'city centre offline'!$A$2:$A$2047,$A37,'city centre offline'!$B$2:$B$2047,S$2))</f>
        <v>0.85719356450199125</v>
      </c>
      <c r="T37" s="37">
        <f>(SUMIFS('city centre offline'!$L$2:$L$2047,'overall city offline'!$A$2:$A$2047,$A37,'city centre offline'!$B$2:$B$2047,T$3)*SUMIFS('city centre offline'!$C$2:$C$2047,'city centre offline'!$A$2:$A$2047,$A37,'city centre offline'!$B$2:$B$2047,T$3))/(SUMIFS('city centre offline'!$L$2:$L$2047,'city centre offline'!$A$2:$A$2047,$A37,'city centre offline'!$B$2:$B$2047,T$2))</f>
        <v>0.88132557329848404</v>
      </c>
      <c r="U37" s="37">
        <f>(SUMIFS('city centre offline'!$L$2:$L$2047,'overall city offline'!$A$2:$A$2047,$A37,'city centre offline'!$B$2:$B$2047,U$3)*SUMIFS('city centre offline'!$C$2:$C$2047,'city centre offline'!$A$2:$A$2047,$A37,'city centre offline'!$B$2:$B$2047,U$3))/(SUMIFS('city centre offline'!$L$2:$L$2047,'city centre offline'!$A$2:$A$2047,$A37,'city centre offline'!$B$2:$B$2047,U$2))</f>
        <v>0.94086565848247539</v>
      </c>
      <c r="V37" s="37">
        <f>(SUMIFS('city centre offline'!$L$2:$L$2047,'overall city offline'!$A$2:$A$2047,$A37,'city centre offline'!$B$2:$B$2047,V$3)*SUMIFS('city centre offline'!$C$2:$C$2047,'city centre offline'!$A$2:$A$2047,$A37,'city centre offline'!$B$2:$B$2047,V$3))/(SUMIFS('city centre offline'!$L$2:$L$2047,'city centre offline'!$A$2:$A$2047,$A37,'city centre offline'!$B$2:$B$2047,V$2))</f>
        <v>0.97952733555481653</v>
      </c>
      <c r="W37" s="32"/>
      <c r="X37" s="32"/>
      <c r="Y37" s="32"/>
      <c r="Z37" s="32"/>
      <c r="AA37" s="32"/>
      <c r="AB37" s="32"/>
      <c r="AC37" s="32"/>
      <c r="AD37" s="32"/>
      <c r="AE37" s="32"/>
      <c r="AF37" s="32"/>
      <c r="AG37" s="32"/>
      <c r="AH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F37" s="32"/>
      <c r="BG37" s="32"/>
      <c r="BH37" s="32"/>
      <c r="BI37" s="32"/>
      <c r="BJ37" s="32"/>
      <c r="BK37" s="32"/>
    </row>
    <row r="38" spans="1:63" x14ac:dyDescent="0.25">
      <c r="A38" s="5" t="s">
        <v>41</v>
      </c>
      <c r="B38" s="37">
        <f>(SUMIFS('city centre offline'!$L$2:$L$2047,'overall city offline'!$A$2:$A$2047,$A38,'city centre offline'!$B$2:$B$2047,B$3)*SUMIFS('city centre offline'!$C$2:$C$2047,'city centre offline'!$A$2:$A$2047,$A38,'city centre offline'!$B$2:$B$2047,B$3))/(SUMIFS('city centre offline'!$L$2:$L$2047,'city centre offline'!$A$2:$A$2047,$A38,'city centre offline'!$B$2:$B$2047,B$2))</f>
        <v>0.84504690413034167</v>
      </c>
      <c r="C38" s="37">
        <f>(SUMIFS('city centre offline'!$L$2:$L$2047,'overall city offline'!$A$2:$A$2047,$A38,'city centre offline'!$B$2:$B$2047,C$3)*SUMIFS('city centre offline'!$C$2:$C$2047,'city centre offline'!$A$2:$A$2047,$A38,'city centre offline'!$B$2:$B$2047,C$3))/(SUMIFS('city centre offline'!$L$2:$L$2047,'city centre offline'!$A$2:$A$2047,$A38,'city centre offline'!$B$2:$B$2047,C$2))</f>
        <v>0.89579383862587236</v>
      </c>
      <c r="D38" s="37">
        <f>(SUMIFS('city centre offline'!$L$2:$L$2047,'overall city offline'!$A$2:$A$2047,$A38,'city centre offline'!$B$2:$B$2047,D$3)*SUMIFS('city centre offline'!$C$2:$C$2047,'city centre offline'!$A$2:$A$2047,$A38,'city centre offline'!$B$2:$B$2047,D$3))/(SUMIFS('city centre offline'!$L$2:$L$2047,'city centre offline'!$A$2:$A$2047,$A38,'city centre offline'!$B$2:$B$2047,D$2))</f>
        <v>1.1629787123997113</v>
      </c>
      <c r="E38" s="37">
        <f>(SUMIFS('city centre offline'!$L$2:$L$2047,'overall city offline'!$A$2:$A$2047,$A38,'city centre offline'!$B$2:$B$2047,E$3)*SUMIFS('city centre offline'!$C$2:$C$2047,'city centre offline'!$A$2:$A$2047,$A38,'city centre offline'!$B$2:$B$2047,E$3))/(SUMIFS('city centre offline'!$L$2:$L$2047,'city centre offline'!$A$2:$A$2047,$A38,'city centre offline'!$B$2:$B$2047,E$2))</f>
        <v>1.0935534778328753</v>
      </c>
      <c r="F38" s="37">
        <f>(SUMIFS('city centre offline'!$L$2:$L$2047,'overall city offline'!$A$2:$A$2047,$A38,'city centre offline'!$B$2:$B$2047,F$3)*SUMIFS('city centre offline'!$C$2:$C$2047,'city centre offline'!$A$2:$A$2047,$A38,'city centre offline'!$B$2:$B$2047,F$3))/(SUMIFS('city centre offline'!$L$2:$L$2047,'city centre offline'!$A$2:$A$2047,$A38,'city centre offline'!$B$2:$B$2047,F$2))</f>
        <v>1.2861017708628513</v>
      </c>
      <c r="G38" s="37">
        <f>(SUMIFS('city centre offline'!$L$2:$L$2047,'overall city offline'!$A$2:$A$2047,$A38,'city centre offline'!$B$2:$B$2047,G$3)*SUMIFS('city centre offline'!$C$2:$C$2047,'city centre offline'!$A$2:$A$2047,$A38,'city centre offline'!$B$2:$B$2047,G$3))/(SUMIFS('city centre offline'!$L$2:$L$2047,'city centre offline'!$A$2:$A$2047,$A38,'city centre offline'!$B$2:$B$2047,G$2))</f>
        <v>1.2021085531656062</v>
      </c>
      <c r="H38" s="37">
        <f>(SUMIFS('city centre offline'!$L$2:$L$2047,'overall city offline'!$A$2:$A$2047,$A38,'city centre offline'!$B$2:$B$2047,H$3)*SUMIFS('city centre offline'!$C$2:$C$2047,'city centre offline'!$A$2:$A$2047,$A38,'city centre offline'!$B$2:$B$2047,H$3))/(SUMIFS('city centre offline'!$L$2:$L$2047,'city centre offline'!$A$2:$A$2047,$A38,'city centre offline'!$B$2:$B$2047,H$2))</f>
        <v>1.1364183747614311</v>
      </c>
      <c r="I38" s="37">
        <f>(SUMIFS('city centre offline'!$L$2:$L$2047,'overall city offline'!$A$2:$A$2047,$A38,'city centre offline'!$B$2:$B$2047,I$3)*SUMIFS('city centre offline'!$C$2:$C$2047,'city centre offline'!$A$2:$A$2047,$A38,'city centre offline'!$B$2:$B$2047,I$3))/(SUMIFS('city centre offline'!$L$2:$L$2047,'city centre offline'!$A$2:$A$2047,$A38,'city centre offline'!$B$2:$B$2047,I$2))</f>
        <v>1.0956321693326747</v>
      </c>
      <c r="J38" s="37">
        <f>(SUMIFS('city centre offline'!$L$2:$L$2047,'overall city offline'!$A$2:$A$2047,$A38,'city centre offline'!$B$2:$B$2047,J$3)*SUMIFS('city centre offline'!$C$2:$C$2047,'city centre offline'!$A$2:$A$2047,$A38,'city centre offline'!$B$2:$B$2047,J$3))/(SUMIFS('city centre offline'!$L$2:$L$2047,'city centre offline'!$A$2:$A$2047,$A38,'city centre offline'!$B$2:$B$2047,J$2))</f>
        <v>1.0961578649296737</v>
      </c>
      <c r="K38" s="37">
        <f>(SUMIFS('city centre offline'!$L$2:$L$2047,'overall city offline'!$A$2:$A$2047,$A38,'city centre offline'!$B$2:$B$2047,K$3)*SUMIFS('city centre offline'!$C$2:$C$2047,'city centre offline'!$A$2:$A$2047,$A38,'city centre offline'!$B$2:$B$2047,K$3))/(SUMIFS('city centre offline'!$L$2:$L$2047,'city centre offline'!$A$2:$A$2047,$A38,'city centre offline'!$B$2:$B$2047,K$2))</f>
        <v>1.2202897578492491</v>
      </c>
      <c r="L38" s="37">
        <f>(SUMIFS('city centre offline'!$L$2:$L$2047,'overall city offline'!$A$2:$A$2047,$A38,'city centre offline'!$B$2:$B$2047,L$3)*SUMIFS('city centre offline'!$C$2:$C$2047,'city centre offline'!$A$2:$A$2047,$A38,'city centre offline'!$B$2:$B$2047,L$3))/(SUMIFS('city centre offline'!$L$2:$L$2047,'city centre offline'!$A$2:$A$2047,$A38,'city centre offline'!$B$2:$B$2047,L$2))</f>
        <v>1.4464998314151261</v>
      </c>
      <c r="M38" s="37">
        <f>(SUMIFS('city centre offline'!$L$2:$L$2047,'overall city offline'!$A$2:$A$2047,$A38,'city centre offline'!$B$2:$B$2047,M$3)*SUMIFS('city centre offline'!$C$2:$C$2047,'city centre offline'!$A$2:$A$2047,$A38,'city centre offline'!$B$2:$B$2047,M$3))/(SUMIFS('city centre offline'!$L$2:$L$2047,'city centre offline'!$A$2:$A$2047,$A38,'city centre offline'!$B$2:$B$2047,M$2))</f>
        <v>1.8295830846947372</v>
      </c>
      <c r="N38" s="37">
        <f>(SUMIFS('city centre offline'!$L$2:$L$2047,'overall city offline'!$A$2:$A$2047,$A38,'city centre offline'!$B$2:$B$2047,N$3)*SUMIFS('city centre offline'!$C$2:$C$2047,'city centre offline'!$A$2:$A$2047,$A38,'city centre offline'!$B$2:$B$2047,N$3))/(SUMIFS('city centre offline'!$L$2:$L$2047,'city centre offline'!$A$2:$A$2047,$A38,'city centre offline'!$B$2:$B$2047,N$2))</f>
        <v>1.0354133155457865</v>
      </c>
      <c r="O38" s="37">
        <f>(SUMIFS('city centre offline'!$L$2:$L$2047,'overall city offline'!$A$2:$A$2047,$A38,'city centre offline'!$B$2:$B$2047,O$3)*SUMIFS('city centre offline'!$C$2:$C$2047,'city centre offline'!$A$2:$A$2047,$A38,'city centre offline'!$B$2:$B$2047,O$3))/(SUMIFS('city centre offline'!$L$2:$L$2047,'city centre offline'!$A$2:$A$2047,$A38,'city centre offline'!$B$2:$B$2047,O$2))</f>
        <v>1.0196148267100928</v>
      </c>
      <c r="P38" s="37">
        <f>(SUMIFS('city centre offline'!$L$2:$L$2047,'overall city offline'!$A$2:$A$2047,$A38,'city centre offline'!$B$2:$B$2047,P$3)*SUMIFS('city centre offline'!$C$2:$C$2047,'city centre offline'!$A$2:$A$2047,$A38,'city centre offline'!$B$2:$B$2047,P$3))/(SUMIFS('city centre offline'!$L$2:$L$2047,'city centre offline'!$A$2:$A$2047,$A38,'city centre offline'!$B$2:$B$2047,P$2))</f>
        <v>1.2388480675707065</v>
      </c>
      <c r="Q38" s="37">
        <f>(SUMIFS('city centre offline'!$L$2:$L$2047,'overall city offline'!$A$2:$A$2047,$A38,'city centre offline'!$B$2:$B$2047,Q$3)*SUMIFS('city centre offline'!$C$2:$C$2047,'city centre offline'!$A$2:$A$2047,$A38,'city centre offline'!$B$2:$B$2047,Q$3))/(SUMIFS('city centre offline'!$L$2:$L$2047,'city centre offline'!$A$2:$A$2047,$A38,'city centre offline'!$B$2:$B$2047,Q$2))</f>
        <v>1.1459771556292055</v>
      </c>
      <c r="R38" s="37">
        <f>(SUMIFS('city centre offline'!$L$2:$L$2047,'overall city offline'!$A$2:$A$2047,$A38,'city centre offline'!$B$2:$B$2047,R$3)*SUMIFS('city centre offline'!$C$2:$C$2047,'city centre offline'!$A$2:$A$2047,$A38,'city centre offline'!$B$2:$B$2047,R$3))/(SUMIFS('city centre offline'!$L$2:$L$2047,'city centre offline'!$A$2:$A$2047,$A38,'city centre offline'!$B$2:$B$2047,R$2))</f>
        <v>1.2622755102311178</v>
      </c>
      <c r="S38" s="37">
        <f>(SUMIFS('city centre offline'!$L$2:$L$2047,'overall city offline'!$A$2:$A$2047,$A38,'city centre offline'!$B$2:$B$2047,S$3)*SUMIFS('city centre offline'!$C$2:$C$2047,'city centre offline'!$A$2:$A$2047,$A38,'city centre offline'!$B$2:$B$2047,S$3))/(SUMIFS('city centre offline'!$L$2:$L$2047,'city centre offline'!$A$2:$A$2047,$A38,'city centre offline'!$B$2:$B$2047,S$2))</f>
        <v>1.2060786132033179</v>
      </c>
      <c r="T38" s="37">
        <f>(SUMIFS('city centre offline'!$L$2:$L$2047,'overall city offline'!$A$2:$A$2047,$A38,'city centre offline'!$B$2:$B$2047,T$3)*SUMIFS('city centre offline'!$C$2:$C$2047,'city centre offline'!$A$2:$A$2047,$A38,'city centre offline'!$B$2:$B$2047,T$3))/(SUMIFS('city centre offline'!$L$2:$L$2047,'city centre offline'!$A$2:$A$2047,$A38,'city centre offline'!$B$2:$B$2047,T$2))</f>
        <v>1.2426924445930383</v>
      </c>
      <c r="U38" s="37">
        <f>(SUMIFS('city centre offline'!$L$2:$L$2047,'overall city offline'!$A$2:$A$2047,$A38,'city centre offline'!$B$2:$B$2047,U$3)*SUMIFS('city centre offline'!$C$2:$C$2047,'city centre offline'!$A$2:$A$2047,$A38,'city centre offline'!$B$2:$B$2047,U$3))/(SUMIFS('city centre offline'!$L$2:$L$2047,'city centre offline'!$A$2:$A$2047,$A38,'city centre offline'!$B$2:$B$2047,U$2))</f>
        <v>1.1791255594958305</v>
      </c>
      <c r="V38" s="37">
        <f>(SUMIFS('city centre offline'!$L$2:$L$2047,'overall city offline'!$A$2:$A$2047,$A38,'city centre offline'!$B$2:$B$2047,V$3)*SUMIFS('city centre offline'!$C$2:$C$2047,'city centre offline'!$A$2:$A$2047,$A38,'city centre offline'!$B$2:$B$2047,V$3))/(SUMIFS('city centre offline'!$L$2:$L$2047,'city centre offline'!$A$2:$A$2047,$A38,'city centre offline'!$B$2:$B$2047,V$2))</f>
        <v>1.1675928535096152</v>
      </c>
    </row>
    <row r="39" spans="1:63" x14ac:dyDescent="0.25">
      <c r="A39" s="5" t="s">
        <v>42</v>
      </c>
      <c r="B39" s="37">
        <f>(SUMIFS('city centre offline'!$L$2:$L$2047,'overall city offline'!$A$2:$A$2047,$A39,'city centre offline'!$B$2:$B$2047,B$3)*SUMIFS('city centre offline'!$C$2:$C$2047,'city centre offline'!$A$2:$A$2047,$A39,'city centre offline'!$B$2:$B$2047,B$3))/(SUMIFS('city centre offline'!$L$2:$L$2047,'city centre offline'!$A$2:$A$2047,$A39,'city centre offline'!$B$2:$B$2047,B$2))</f>
        <v>0.85403873238486605</v>
      </c>
      <c r="C39" s="37">
        <f>(SUMIFS('city centre offline'!$L$2:$L$2047,'overall city offline'!$A$2:$A$2047,$A39,'city centre offline'!$B$2:$B$2047,C$3)*SUMIFS('city centre offline'!$C$2:$C$2047,'city centre offline'!$A$2:$A$2047,$A39,'city centre offline'!$B$2:$B$2047,C$3))/(SUMIFS('city centre offline'!$L$2:$L$2047,'city centre offline'!$A$2:$A$2047,$A39,'city centre offline'!$B$2:$B$2047,C$2))</f>
        <v>0.95934469331524985</v>
      </c>
      <c r="D39" s="37">
        <f>(SUMIFS('city centre offline'!$L$2:$L$2047,'overall city offline'!$A$2:$A$2047,$A39,'city centre offline'!$B$2:$B$2047,D$3)*SUMIFS('city centre offline'!$C$2:$C$2047,'city centre offline'!$A$2:$A$2047,$A39,'city centre offline'!$B$2:$B$2047,D$3))/(SUMIFS('city centre offline'!$L$2:$L$2047,'city centre offline'!$A$2:$A$2047,$A39,'city centre offline'!$B$2:$B$2047,D$2))</f>
        <v>1.7231339280861542</v>
      </c>
      <c r="E39" s="37">
        <f>(SUMIFS('city centre offline'!$L$2:$L$2047,'overall city offline'!$A$2:$A$2047,$A39,'city centre offline'!$B$2:$B$2047,E$3)*SUMIFS('city centre offline'!$C$2:$C$2047,'city centre offline'!$A$2:$A$2047,$A39,'city centre offline'!$B$2:$B$2047,E$3))/(SUMIFS('city centre offline'!$L$2:$L$2047,'city centre offline'!$A$2:$A$2047,$A39,'city centre offline'!$B$2:$B$2047,E$2))</f>
        <v>1.2356888488807434</v>
      </c>
      <c r="F39" s="37">
        <f>(SUMIFS('city centre offline'!$L$2:$L$2047,'overall city offline'!$A$2:$A$2047,$A39,'city centre offline'!$B$2:$B$2047,F$3)*SUMIFS('city centre offline'!$C$2:$C$2047,'city centre offline'!$A$2:$A$2047,$A39,'city centre offline'!$B$2:$B$2047,F$3))/(SUMIFS('city centre offline'!$L$2:$L$2047,'city centre offline'!$A$2:$A$2047,$A39,'city centre offline'!$B$2:$B$2047,F$2))</f>
        <v>0.98116327629827238</v>
      </c>
      <c r="G39" s="37">
        <f>(SUMIFS('city centre offline'!$L$2:$L$2047,'overall city offline'!$A$2:$A$2047,$A39,'city centre offline'!$B$2:$B$2047,G$3)*SUMIFS('city centre offline'!$C$2:$C$2047,'city centre offline'!$A$2:$A$2047,$A39,'city centre offline'!$B$2:$B$2047,G$3))/(SUMIFS('city centre offline'!$L$2:$L$2047,'city centre offline'!$A$2:$A$2047,$A39,'city centre offline'!$B$2:$B$2047,G$2))</f>
        <v>1.2512214318819763</v>
      </c>
      <c r="H39" s="37">
        <f>(SUMIFS('city centre offline'!$L$2:$L$2047,'overall city offline'!$A$2:$A$2047,$A39,'city centre offline'!$B$2:$B$2047,H$3)*SUMIFS('city centre offline'!$C$2:$C$2047,'city centre offline'!$A$2:$A$2047,$A39,'city centre offline'!$B$2:$B$2047,H$3))/(SUMIFS('city centre offline'!$L$2:$L$2047,'city centre offline'!$A$2:$A$2047,$A39,'city centre offline'!$B$2:$B$2047,H$2))</f>
        <v>1.2133416961329402</v>
      </c>
      <c r="I39" s="37">
        <f>(SUMIFS('city centre offline'!$L$2:$L$2047,'overall city offline'!$A$2:$A$2047,$A39,'city centre offline'!$B$2:$B$2047,I$3)*SUMIFS('city centre offline'!$C$2:$C$2047,'city centre offline'!$A$2:$A$2047,$A39,'city centre offline'!$B$2:$B$2047,I$3))/(SUMIFS('city centre offline'!$L$2:$L$2047,'city centre offline'!$A$2:$A$2047,$A39,'city centre offline'!$B$2:$B$2047,I$2))</f>
        <v>1.12496900238709</v>
      </c>
      <c r="J39" s="37">
        <f>(SUMIFS('city centre offline'!$L$2:$L$2047,'overall city offline'!$A$2:$A$2047,$A39,'city centre offline'!$B$2:$B$2047,J$3)*SUMIFS('city centre offline'!$C$2:$C$2047,'city centre offline'!$A$2:$A$2047,$A39,'city centre offline'!$B$2:$B$2047,J$3))/(SUMIFS('city centre offline'!$L$2:$L$2047,'city centre offline'!$A$2:$A$2047,$A39,'city centre offline'!$B$2:$B$2047,J$2))</f>
        <v>0.97743182946904483</v>
      </c>
      <c r="K39" s="37">
        <f>(SUMIFS('city centre offline'!$L$2:$L$2047,'overall city offline'!$A$2:$A$2047,$A39,'city centre offline'!$B$2:$B$2047,K$3)*SUMIFS('city centre offline'!$C$2:$C$2047,'city centre offline'!$A$2:$A$2047,$A39,'city centre offline'!$B$2:$B$2047,K$3))/(SUMIFS('city centre offline'!$L$2:$L$2047,'city centre offline'!$A$2:$A$2047,$A39,'city centre offline'!$B$2:$B$2047,K$2))</f>
        <v>1.2628738458676978</v>
      </c>
      <c r="L39" s="37">
        <f>(SUMIFS('city centre offline'!$L$2:$L$2047,'overall city offline'!$A$2:$A$2047,$A39,'city centre offline'!$B$2:$B$2047,L$3)*SUMIFS('city centre offline'!$C$2:$C$2047,'city centre offline'!$A$2:$A$2047,$A39,'city centre offline'!$B$2:$B$2047,L$3))/(SUMIFS('city centre offline'!$L$2:$L$2047,'city centre offline'!$A$2:$A$2047,$A39,'city centre offline'!$B$2:$B$2047,L$2))</f>
        <v>1.0505645782088058</v>
      </c>
      <c r="M39" s="37">
        <f>(SUMIFS('city centre offline'!$L$2:$L$2047,'overall city offline'!$A$2:$A$2047,$A39,'city centre offline'!$B$2:$B$2047,M$3)*SUMIFS('city centre offline'!$C$2:$C$2047,'city centre offline'!$A$2:$A$2047,$A39,'city centre offline'!$B$2:$B$2047,M$3))/(SUMIFS('city centre offline'!$L$2:$L$2047,'city centre offline'!$A$2:$A$2047,$A39,'city centre offline'!$B$2:$B$2047,M$2))</f>
        <v>1.9308555912261169</v>
      </c>
      <c r="N39" s="37">
        <f>(SUMIFS('city centre offline'!$L$2:$L$2047,'overall city offline'!$A$2:$A$2047,$A39,'city centre offline'!$B$2:$B$2047,N$3)*SUMIFS('city centre offline'!$C$2:$C$2047,'city centre offline'!$A$2:$A$2047,$A39,'city centre offline'!$B$2:$B$2047,N$3))/(SUMIFS('city centre offline'!$L$2:$L$2047,'city centre offline'!$A$2:$A$2047,$A39,'city centre offline'!$B$2:$B$2047,N$2))</f>
        <v>0.69571404356899902</v>
      </c>
      <c r="O39" s="37">
        <f>(SUMIFS('city centre offline'!$L$2:$L$2047,'overall city offline'!$A$2:$A$2047,$A39,'city centre offline'!$B$2:$B$2047,O$3)*SUMIFS('city centre offline'!$C$2:$C$2047,'city centre offline'!$A$2:$A$2047,$A39,'city centre offline'!$B$2:$B$2047,O$3))/(SUMIFS('city centre offline'!$L$2:$L$2047,'city centre offline'!$A$2:$A$2047,$A39,'city centre offline'!$B$2:$B$2047,O$2))</f>
        <v>0.7182871192095398</v>
      </c>
      <c r="P39" s="37">
        <f>(SUMIFS('city centre offline'!$L$2:$L$2047,'overall city offline'!$A$2:$A$2047,$A39,'city centre offline'!$B$2:$B$2047,P$3)*SUMIFS('city centre offline'!$C$2:$C$2047,'city centre offline'!$A$2:$A$2047,$A39,'city centre offline'!$B$2:$B$2047,P$3))/(SUMIFS('city centre offline'!$L$2:$L$2047,'city centre offline'!$A$2:$A$2047,$A39,'city centre offline'!$B$2:$B$2047,P$2))</f>
        <v>0.79694050086853185</v>
      </c>
      <c r="Q39" s="37">
        <f>(SUMIFS('city centre offline'!$L$2:$L$2047,'overall city offline'!$A$2:$A$2047,$A39,'city centre offline'!$B$2:$B$2047,Q$3)*SUMIFS('city centre offline'!$C$2:$C$2047,'city centre offline'!$A$2:$A$2047,$A39,'city centre offline'!$B$2:$B$2047,Q$3))/(SUMIFS('city centre offline'!$L$2:$L$2047,'city centre offline'!$A$2:$A$2047,$A39,'city centre offline'!$B$2:$B$2047,Q$2))</f>
        <v>1.0326379798151557</v>
      </c>
      <c r="R39" s="37">
        <f>(SUMIFS('city centre offline'!$L$2:$L$2047,'overall city offline'!$A$2:$A$2047,$A39,'city centre offline'!$B$2:$B$2047,R$3)*SUMIFS('city centre offline'!$C$2:$C$2047,'city centre offline'!$A$2:$A$2047,$A39,'city centre offline'!$B$2:$B$2047,R$3))/(SUMIFS('city centre offline'!$L$2:$L$2047,'city centre offline'!$A$2:$A$2047,$A39,'city centre offline'!$B$2:$B$2047,R$2))</f>
        <v>1.1184085195756523</v>
      </c>
      <c r="S39" s="37">
        <f>(SUMIFS('city centre offline'!$L$2:$L$2047,'overall city offline'!$A$2:$A$2047,$A39,'city centre offline'!$B$2:$B$2047,S$3)*SUMIFS('city centre offline'!$C$2:$C$2047,'city centre offline'!$A$2:$A$2047,$A39,'city centre offline'!$B$2:$B$2047,S$3))/(SUMIFS('city centre offline'!$L$2:$L$2047,'city centre offline'!$A$2:$A$2047,$A39,'city centre offline'!$B$2:$B$2047,S$2))</f>
        <v>1.3012724166727894</v>
      </c>
      <c r="T39" s="37">
        <f>(SUMIFS('city centre offline'!$L$2:$L$2047,'overall city offline'!$A$2:$A$2047,$A39,'city centre offline'!$B$2:$B$2047,T$3)*SUMIFS('city centre offline'!$C$2:$C$2047,'city centre offline'!$A$2:$A$2047,$A39,'city centre offline'!$B$2:$B$2047,T$3))/(SUMIFS('city centre offline'!$L$2:$L$2047,'city centre offline'!$A$2:$A$2047,$A39,'city centre offline'!$B$2:$B$2047,T$2))</f>
        <v>1.2419269908208941</v>
      </c>
      <c r="U39" s="37">
        <f>(SUMIFS('city centre offline'!$L$2:$L$2047,'overall city offline'!$A$2:$A$2047,$A39,'city centre offline'!$B$2:$B$2047,U$3)*SUMIFS('city centre offline'!$C$2:$C$2047,'city centre offline'!$A$2:$A$2047,$A39,'city centre offline'!$B$2:$B$2047,U$3))/(SUMIFS('city centre offline'!$L$2:$L$2047,'city centre offline'!$A$2:$A$2047,$A39,'city centre offline'!$B$2:$B$2047,U$2))</f>
        <v>1.3779141560180725</v>
      </c>
      <c r="V39" s="37">
        <f>(SUMIFS('city centre offline'!$L$2:$L$2047,'overall city offline'!$A$2:$A$2047,$A39,'city centre offline'!$B$2:$B$2047,V$3)*SUMIFS('city centre offline'!$C$2:$C$2047,'city centre offline'!$A$2:$A$2047,$A39,'city centre offline'!$B$2:$B$2047,V$3))/(SUMIFS('city centre offline'!$L$2:$L$2047,'city centre offline'!$A$2:$A$2047,$A39,'city centre offline'!$B$2:$B$2047,V$2))</f>
        <v>1.1985060106861047</v>
      </c>
    </row>
    <row r="40" spans="1:63" x14ac:dyDescent="0.25">
      <c r="A40" s="5" t="s">
        <v>43</v>
      </c>
      <c r="B40" s="37">
        <f>(SUMIFS('city centre offline'!$L$2:$L$2047,'overall city offline'!$A$2:$A$2047,$A40,'city centre offline'!$B$2:$B$2047,B$3)*SUMIFS('city centre offline'!$C$2:$C$2047,'city centre offline'!$A$2:$A$2047,$A40,'city centre offline'!$B$2:$B$2047,B$3))/(SUMIFS('city centre offline'!$L$2:$L$2047,'city centre offline'!$A$2:$A$2047,$A40,'city centre offline'!$B$2:$B$2047,B$2))</f>
        <v>0.80927838886089465</v>
      </c>
      <c r="C40" s="37">
        <f>(SUMIFS('city centre offline'!$L$2:$L$2047,'overall city offline'!$A$2:$A$2047,$A40,'city centre offline'!$B$2:$B$2047,C$3)*SUMIFS('city centre offline'!$C$2:$C$2047,'city centre offline'!$A$2:$A$2047,$A40,'city centre offline'!$B$2:$B$2047,C$3))/(SUMIFS('city centre offline'!$L$2:$L$2047,'city centre offline'!$A$2:$A$2047,$A40,'city centre offline'!$B$2:$B$2047,C$2))</f>
        <v>0.85942203624997737</v>
      </c>
      <c r="D40" s="37">
        <f>(SUMIFS('city centre offline'!$L$2:$L$2047,'overall city offline'!$A$2:$A$2047,$A40,'city centre offline'!$B$2:$B$2047,D$3)*SUMIFS('city centre offline'!$C$2:$C$2047,'city centre offline'!$A$2:$A$2047,$A40,'city centre offline'!$B$2:$B$2047,D$3))/(SUMIFS('city centre offline'!$L$2:$L$2047,'city centre offline'!$A$2:$A$2047,$A40,'city centre offline'!$B$2:$B$2047,D$2))</f>
        <v>1.2084396056342182</v>
      </c>
      <c r="E40" s="37">
        <f>(SUMIFS('city centre offline'!$L$2:$L$2047,'overall city offline'!$A$2:$A$2047,$A40,'city centre offline'!$B$2:$B$2047,E$3)*SUMIFS('city centre offline'!$C$2:$C$2047,'city centre offline'!$A$2:$A$2047,$A40,'city centre offline'!$B$2:$B$2047,E$3))/(SUMIFS('city centre offline'!$L$2:$L$2047,'city centre offline'!$A$2:$A$2047,$A40,'city centre offline'!$B$2:$B$2047,E$2))</f>
        <v>0.99088851351265739</v>
      </c>
      <c r="F40" s="37">
        <f>(SUMIFS('city centre offline'!$L$2:$L$2047,'overall city offline'!$A$2:$A$2047,$A40,'city centre offline'!$B$2:$B$2047,F$3)*SUMIFS('city centre offline'!$C$2:$C$2047,'city centre offline'!$A$2:$A$2047,$A40,'city centre offline'!$B$2:$B$2047,F$3))/(SUMIFS('city centre offline'!$L$2:$L$2047,'city centre offline'!$A$2:$A$2047,$A40,'city centre offline'!$B$2:$B$2047,F$2))</f>
        <v>1.2115649189948534</v>
      </c>
      <c r="G40" s="37">
        <f>(SUMIFS('city centre offline'!$L$2:$L$2047,'overall city offline'!$A$2:$A$2047,$A40,'city centre offline'!$B$2:$B$2047,G$3)*SUMIFS('city centre offline'!$C$2:$C$2047,'city centre offline'!$A$2:$A$2047,$A40,'city centre offline'!$B$2:$B$2047,G$3))/(SUMIFS('city centre offline'!$L$2:$L$2047,'city centre offline'!$A$2:$A$2047,$A40,'city centre offline'!$B$2:$B$2047,G$2))</f>
        <v>1.1599258992116477</v>
      </c>
      <c r="H40" s="37">
        <f>(SUMIFS('city centre offline'!$L$2:$L$2047,'overall city offline'!$A$2:$A$2047,$A40,'city centre offline'!$B$2:$B$2047,H$3)*SUMIFS('city centre offline'!$C$2:$C$2047,'city centre offline'!$A$2:$A$2047,$A40,'city centre offline'!$B$2:$B$2047,H$3))/(SUMIFS('city centre offline'!$L$2:$L$2047,'city centre offline'!$A$2:$A$2047,$A40,'city centre offline'!$B$2:$B$2047,H$2))</f>
        <v>1.0945479913092775</v>
      </c>
      <c r="I40" s="37">
        <f>(SUMIFS('city centre offline'!$L$2:$L$2047,'overall city offline'!$A$2:$A$2047,$A40,'city centre offline'!$B$2:$B$2047,I$3)*SUMIFS('city centre offline'!$C$2:$C$2047,'city centre offline'!$A$2:$A$2047,$A40,'city centre offline'!$B$2:$B$2047,I$3))/(SUMIFS('city centre offline'!$L$2:$L$2047,'city centre offline'!$A$2:$A$2047,$A40,'city centre offline'!$B$2:$B$2047,I$2))</f>
        <v>1.0894666621551692</v>
      </c>
      <c r="J40" s="37">
        <f>(SUMIFS('city centre offline'!$L$2:$L$2047,'overall city offline'!$A$2:$A$2047,$A40,'city centre offline'!$B$2:$B$2047,J$3)*SUMIFS('city centre offline'!$C$2:$C$2047,'city centre offline'!$A$2:$A$2047,$A40,'city centre offline'!$B$2:$B$2047,J$3))/(SUMIFS('city centre offline'!$L$2:$L$2047,'city centre offline'!$A$2:$A$2047,$A40,'city centre offline'!$B$2:$B$2047,J$2))</f>
        <v>1.0700242869023104</v>
      </c>
      <c r="K40" s="37">
        <f>(SUMIFS('city centre offline'!$L$2:$L$2047,'overall city offline'!$A$2:$A$2047,$A40,'city centre offline'!$B$2:$B$2047,K$3)*SUMIFS('city centre offline'!$C$2:$C$2047,'city centre offline'!$A$2:$A$2047,$A40,'city centre offline'!$B$2:$B$2047,K$3))/(SUMIFS('city centre offline'!$L$2:$L$2047,'city centre offline'!$A$2:$A$2047,$A40,'city centre offline'!$B$2:$B$2047,K$2))</f>
        <v>1.1416096057796006</v>
      </c>
      <c r="L40" s="37">
        <f>(SUMIFS('city centre offline'!$L$2:$L$2047,'overall city offline'!$A$2:$A$2047,$A40,'city centre offline'!$B$2:$B$2047,L$3)*SUMIFS('city centre offline'!$C$2:$C$2047,'city centre offline'!$A$2:$A$2047,$A40,'city centre offline'!$B$2:$B$2047,L$3))/(SUMIFS('city centre offline'!$L$2:$L$2047,'city centre offline'!$A$2:$A$2047,$A40,'city centre offline'!$B$2:$B$2047,L$2))</f>
        <v>1.3844467567882028</v>
      </c>
      <c r="M40" s="37">
        <f>(SUMIFS('city centre offline'!$L$2:$L$2047,'overall city offline'!$A$2:$A$2047,$A40,'city centre offline'!$B$2:$B$2047,M$3)*SUMIFS('city centre offline'!$C$2:$C$2047,'city centre offline'!$A$2:$A$2047,$A40,'city centre offline'!$B$2:$B$2047,M$3))/(SUMIFS('city centre offline'!$L$2:$L$2047,'city centre offline'!$A$2:$A$2047,$A40,'city centre offline'!$B$2:$B$2047,M$2))</f>
        <v>2.0235677285048279</v>
      </c>
      <c r="N40" s="37">
        <f>(SUMIFS('city centre offline'!$L$2:$L$2047,'overall city offline'!$A$2:$A$2047,$A40,'city centre offline'!$B$2:$B$2047,N$3)*SUMIFS('city centre offline'!$C$2:$C$2047,'city centre offline'!$A$2:$A$2047,$A40,'city centre offline'!$B$2:$B$2047,N$3))/(SUMIFS('city centre offline'!$L$2:$L$2047,'city centre offline'!$A$2:$A$2047,$A40,'city centre offline'!$B$2:$B$2047,N$2))</f>
        <v>0.92557498334441557</v>
      </c>
      <c r="O40" s="37">
        <f>(SUMIFS('city centre offline'!$L$2:$L$2047,'overall city offline'!$A$2:$A$2047,$A40,'city centre offline'!$B$2:$B$2047,O$3)*SUMIFS('city centre offline'!$C$2:$C$2047,'city centre offline'!$A$2:$A$2047,$A40,'city centre offline'!$B$2:$B$2047,O$3))/(SUMIFS('city centre offline'!$L$2:$L$2047,'city centre offline'!$A$2:$A$2047,$A40,'city centre offline'!$B$2:$B$2047,O$2))</f>
        <v>0.90191694911584719</v>
      </c>
      <c r="P40" s="37">
        <f>(SUMIFS('city centre offline'!$L$2:$L$2047,'overall city offline'!$A$2:$A$2047,$A40,'city centre offline'!$B$2:$B$2047,P$3)*SUMIFS('city centre offline'!$C$2:$C$2047,'city centre offline'!$A$2:$A$2047,$A40,'city centre offline'!$B$2:$B$2047,P$3))/(SUMIFS('city centre offline'!$L$2:$L$2047,'city centre offline'!$A$2:$A$2047,$A40,'city centre offline'!$B$2:$B$2047,P$2))</f>
        <v>1.1007487616055147</v>
      </c>
      <c r="Q40" s="37">
        <f>(SUMIFS('city centre offline'!$L$2:$L$2047,'overall city offline'!$A$2:$A$2047,$A40,'city centre offline'!$B$2:$B$2047,Q$3)*SUMIFS('city centre offline'!$C$2:$C$2047,'city centre offline'!$A$2:$A$2047,$A40,'city centre offline'!$B$2:$B$2047,Q$3))/(SUMIFS('city centre offline'!$L$2:$L$2047,'city centre offline'!$A$2:$A$2047,$A40,'city centre offline'!$B$2:$B$2047,Q$2))</f>
        <v>1.1046596179234796</v>
      </c>
      <c r="R40" s="37">
        <f>(SUMIFS('city centre offline'!$L$2:$L$2047,'overall city offline'!$A$2:$A$2047,$A40,'city centre offline'!$B$2:$B$2047,R$3)*SUMIFS('city centre offline'!$C$2:$C$2047,'city centre offline'!$A$2:$A$2047,$A40,'city centre offline'!$B$2:$B$2047,R$3))/(SUMIFS('city centre offline'!$L$2:$L$2047,'city centre offline'!$A$2:$A$2047,$A40,'city centre offline'!$B$2:$B$2047,R$2))</f>
        <v>1.1783652837058756</v>
      </c>
      <c r="S40" s="37">
        <f>(SUMIFS('city centre offline'!$L$2:$L$2047,'overall city offline'!$A$2:$A$2047,$A40,'city centre offline'!$B$2:$B$2047,S$3)*SUMIFS('city centre offline'!$C$2:$C$2047,'city centre offline'!$A$2:$A$2047,$A40,'city centre offline'!$B$2:$B$2047,S$3))/(SUMIFS('city centre offline'!$L$2:$L$2047,'city centre offline'!$A$2:$A$2047,$A40,'city centre offline'!$B$2:$B$2047,S$2))</f>
        <v>1.1041753475800296</v>
      </c>
      <c r="T40" s="37">
        <f>(SUMIFS('city centre offline'!$L$2:$L$2047,'overall city offline'!$A$2:$A$2047,$A40,'city centre offline'!$B$2:$B$2047,T$3)*SUMIFS('city centre offline'!$C$2:$C$2047,'city centre offline'!$A$2:$A$2047,$A40,'city centre offline'!$B$2:$B$2047,T$3))/(SUMIFS('city centre offline'!$L$2:$L$2047,'city centre offline'!$A$2:$A$2047,$A40,'city centre offline'!$B$2:$B$2047,T$2))</f>
        <v>1.1388181402307254</v>
      </c>
      <c r="U40" s="37">
        <f>(SUMIFS('city centre offline'!$L$2:$L$2047,'overall city offline'!$A$2:$A$2047,$A40,'city centre offline'!$B$2:$B$2047,U$3)*SUMIFS('city centre offline'!$C$2:$C$2047,'city centre offline'!$A$2:$A$2047,$A40,'city centre offline'!$B$2:$B$2047,U$3))/(SUMIFS('city centre offline'!$L$2:$L$2047,'city centre offline'!$A$2:$A$2047,$A40,'city centre offline'!$B$2:$B$2047,U$2))</f>
        <v>1.0704391765738868</v>
      </c>
      <c r="V40" s="37">
        <f>(SUMIFS('city centre offline'!$L$2:$L$2047,'overall city offline'!$A$2:$A$2047,$A40,'city centre offline'!$B$2:$B$2047,V$3)*SUMIFS('city centre offline'!$C$2:$C$2047,'city centre offline'!$A$2:$A$2047,$A40,'city centre offline'!$B$2:$B$2047,V$3))/(SUMIFS('city centre offline'!$L$2:$L$2047,'city centre offline'!$A$2:$A$2047,$A40,'city centre offline'!$B$2:$B$2047,V$2))</f>
        <v>1.0658920023662195</v>
      </c>
    </row>
    <row r="41" spans="1:63" x14ac:dyDescent="0.25">
      <c r="A41" s="5" t="s">
        <v>44</v>
      </c>
      <c r="B41" s="37">
        <f>(SUMIFS('city centre offline'!$L$2:$L$2047,'overall city offline'!$A$2:$A$2047,$A41,'city centre offline'!$B$2:$B$2047,B$3)*SUMIFS('city centre offline'!$C$2:$C$2047,'city centre offline'!$A$2:$A$2047,$A41,'city centre offline'!$B$2:$B$2047,B$3))/(SUMIFS('city centre offline'!$L$2:$L$2047,'city centre offline'!$A$2:$A$2047,$A41,'city centre offline'!$B$2:$B$2047,B$2))</f>
        <v>0.91517332331769419</v>
      </c>
      <c r="C41" s="37">
        <f>(SUMIFS('city centre offline'!$L$2:$L$2047,'overall city offline'!$A$2:$A$2047,$A41,'city centre offline'!$B$2:$B$2047,C$3)*SUMIFS('city centre offline'!$C$2:$C$2047,'city centre offline'!$A$2:$A$2047,$A41,'city centre offline'!$B$2:$B$2047,C$3))/(SUMIFS('city centre offline'!$L$2:$L$2047,'city centre offline'!$A$2:$A$2047,$A41,'city centre offline'!$B$2:$B$2047,C$2))</f>
        <v>0.96889833458688945</v>
      </c>
      <c r="D41" s="37">
        <f>(SUMIFS('city centre offline'!$L$2:$L$2047,'overall city offline'!$A$2:$A$2047,$A41,'city centre offline'!$B$2:$B$2047,D$3)*SUMIFS('city centre offline'!$C$2:$C$2047,'city centre offline'!$A$2:$A$2047,$A41,'city centre offline'!$B$2:$B$2047,D$3))/(SUMIFS('city centre offline'!$L$2:$L$2047,'city centre offline'!$A$2:$A$2047,$A41,'city centre offline'!$B$2:$B$2047,D$2))</f>
        <v>0.8393585514985753</v>
      </c>
      <c r="E41" s="37">
        <f>(SUMIFS('city centre offline'!$L$2:$L$2047,'overall city offline'!$A$2:$A$2047,$A41,'city centre offline'!$B$2:$B$2047,E$3)*SUMIFS('city centre offline'!$C$2:$C$2047,'city centre offline'!$A$2:$A$2047,$A41,'city centre offline'!$B$2:$B$2047,E$3))/(SUMIFS('city centre offline'!$L$2:$L$2047,'city centre offline'!$A$2:$A$2047,$A41,'city centre offline'!$B$2:$B$2047,E$2))</f>
        <v>0.40547718898726409</v>
      </c>
      <c r="F41" s="37">
        <f>(SUMIFS('city centre offline'!$L$2:$L$2047,'overall city offline'!$A$2:$A$2047,$A41,'city centre offline'!$B$2:$B$2047,F$3)*SUMIFS('city centre offline'!$C$2:$C$2047,'city centre offline'!$A$2:$A$2047,$A41,'city centre offline'!$B$2:$B$2047,F$3))/(SUMIFS('city centre offline'!$L$2:$L$2047,'city centre offline'!$A$2:$A$2047,$A41,'city centre offline'!$B$2:$B$2047,F$2))</f>
        <v>0.41635044917216524</v>
      </c>
      <c r="G41" s="37">
        <f>(SUMIFS('city centre offline'!$L$2:$L$2047,'overall city offline'!$A$2:$A$2047,$A41,'city centre offline'!$B$2:$B$2047,G$3)*SUMIFS('city centre offline'!$C$2:$C$2047,'city centre offline'!$A$2:$A$2047,$A41,'city centre offline'!$B$2:$B$2047,G$3))/(SUMIFS('city centre offline'!$L$2:$L$2047,'city centre offline'!$A$2:$A$2047,$A41,'city centre offline'!$B$2:$B$2047,G$2))</f>
        <v>0.52302429900108471</v>
      </c>
      <c r="H41" s="37">
        <f>(SUMIFS('city centre offline'!$L$2:$L$2047,'overall city offline'!$A$2:$A$2047,$A41,'city centre offline'!$B$2:$B$2047,H$3)*SUMIFS('city centre offline'!$C$2:$C$2047,'city centre offline'!$A$2:$A$2047,$A41,'city centre offline'!$B$2:$B$2047,H$3))/(SUMIFS('city centre offline'!$L$2:$L$2047,'city centre offline'!$A$2:$A$2047,$A41,'city centre offline'!$B$2:$B$2047,H$2))</f>
        <v>0.61270763473729994</v>
      </c>
      <c r="I41" s="37">
        <f>(SUMIFS('city centre offline'!$L$2:$L$2047,'overall city offline'!$A$2:$A$2047,$A41,'city centre offline'!$B$2:$B$2047,I$3)*SUMIFS('city centre offline'!$C$2:$C$2047,'city centre offline'!$A$2:$A$2047,$A41,'city centre offline'!$B$2:$B$2047,I$3))/(SUMIFS('city centre offline'!$L$2:$L$2047,'city centre offline'!$A$2:$A$2047,$A41,'city centre offline'!$B$2:$B$2047,I$2))</f>
        <v>0.71213034129548458</v>
      </c>
      <c r="J41" s="37">
        <f>(SUMIFS('city centre offline'!$L$2:$L$2047,'overall city offline'!$A$2:$A$2047,$A41,'city centre offline'!$B$2:$B$2047,J$3)*SUMIFS('city centre offline'!$C$2:$C$2047,'city centre offline'!$A$2:$A$2047,$A41,'city centre offline'!$B$2:$B$2047,J$3))/(SUMIFS('city centre offline'!$L$2:$L$2047,'city centre offline'!$A$2:$A$2047,$A41,'city centre offline'!$B$2:$B$2047,J$2))</f>
        <v>0.67526027017389445</v>
      </c>
      <c r="K41" s="37">
        <f>(SUMIFS('city centre offline'!$L$2:$L$2047,'overall city offline'!$A$2:$A$2047,$A41,'city centre offline'!$B$2:$B$2047,K$3)*SUMIFS('city centre offline'!$C$2:$C$2047,'city centre offline'!$A$2:$A$2047,$A41,'city centre offline'!$B$2:$B$2047,K$3))/(SUMIFS('city centre offline'!$L$2:$L$2047,'city centre offline'!$A$2:$A$2047,$A41,'city centre offline'!$B$2:$B$2047,K$2))</f>
        <v>0.75707542591388644</v>
      </c>
      <c r="L41" s="37">
        <f>(SUMIFS('city centre offline'!$L$2:$L$2047,'overall city offline'!$A$2:$A$2047,$A41,'city centre offline'!$B$2:$B$2047,L$3)*SUMIFS('city centre offline'!$C$2:$C$2047,'city centre offline'!$A$2:$A$2047,$A41,'city centre offline'!$B$2:$B$2047,L$3))/(SUMIFS('city centre offline'!$L$2:$L$2047,'city centre offline'!$A$2:$A$2047,$A41,'city centre offline'!$B$2:$B$2047,L$2))</f>
        <v>0.73537331625579883</v>
      </c>
      <c r="M41" s="37">
        <f>(SUMIFS('city centre offline'!$L$2:$L$2047,'overall city offline'!$A$2:$A$2047,$A41,'city centre offline'!$B$2:$B$2047,M$3)*SUMIFS('city centre offline'!$C$2:$C$2047,'city centre offline'!$A$2:$A$2047,$A41,'city centre offline'!$B$2:$B$2047,M$3))/(SUMIFS('city centre offline'!$L$2:$L$2047,'city centre offline'!$A$2:$A$2047,$A41,'city centre offline'!$B$2:$B$2047,M$2))</f>
        <v>0.94928056011591411</v>
      </c>
      <c r="N41" s="37">
        <f>(SUMIFS('city centre offline'!$L$2:$L$2047,'overall city offline'!$A$2:$A$2047,$A41,'city centre offline'!$B$2:$B$2047,N$3)*SUMIFS('city centre offline'!$C$2:$C$2047,'city centre offline'!$A$2:$A$2047,$A41,'city centre offline'!$B$2:$B$2047,N$3))/(SUMIFS('city centre offline'!$L$2:$L$2047,'city centre offline'!$A$2:$A$2047,$A41,'city centre offline'!$B$2:$B$2047,N$2))</f>
        <v>0.44144886827056706</v>
      </c>
      <c r="O41" s="37">
        <f>(SUMIFS('city centre offline'!$L$2:$L$2047,'overall city offline'!$A$2:$A$2047,$A41,'city centre offline'!$B$2:$B$2047,O$3)*SUMIFS('city centre offline'!$C$2:$C$2047,'city centre offline'!$A$2:$A$2047,$A41,'city centre offline'!$B$2:$B$2047,O$3))/(SUMIFS('city centre offline'!$L$2:$L$2047,'city centre offline'!$A$2:$A$2047,$A41,'city centre offline'!$B$2:$B$2047,O$2))</f>
        <v>0.47877571937704938</v>
      </c>
      <c r="P41" s="37">
        <f>(SUMIFS('city centre offline'!$L$2:$L$2047,'overall city offline'!$A$2:$A$2047,$A41,'city centre offline'!$B$2:$B$2047,P$3)*SUMIFS('city centre offline'!$C$2:$C$2047,'city centre offline'!$A$2:$A$2047,$A41,'city centre offline'!$B$2:$B$2047,P$3))/(SUMIFS('city centre offline'!$L$2:$L$2047,'city centre offline'!$A$2:$A$2047,$A41,'city centre offline'!$B$2:$B$2047,P$2))</f>
        <v>0.60747887726968086</v>
      </c>
      <c r="Q41" s="37">
        <f>(SUMIFS('city centre offline'!$L$2:$L$2047,'overall city offline'!$A$2:$A$2047,$A41,'city centre offline'!$B$2:$B$2047,Q$3)*SUMIFS('city centre offline'!$C$2:$C$2047,'city centre offline'!$A$2:$A$2047,$A41,'city centre offline'!$B$2:$B$2047,Q$3))/(SUMIFS('city centre offline'!$L$2:$L$2047,'city centre offline'!$A$2:$A$2047,$A41,'city centre offline'!$B$2:$B$2047,Q$2))</f>
        <v>0.70143410494556757</v>
      </c>
      <c r="R41" s="37">
        <f>(SUMIFS('city centre offline'!$L$2:$L$2047,'overall city offline'!$A$2:$A$2047,$A41,'city centre offline'!$B$2:$B$2047,R$3)*SUMIFS('city centre offline'!$C$2:$C$2047,'city centre offline'!$A$2:$A$2047,$A41,'city centre offline'!$B$2:$B$2047,R$3))/(SUMIFS('city centre offline'!$L$2:$L$2047,'city centre offline'!$A$2:$A$2047,$A41,'city centre offline'!$B$2:$B$2047,R$2))</f>
        <v>0.81684654353818564</v>
      </c>
      <c r="S41" s="37">
        <f>(SUMIFS('city centre offline'!$L$2:$L$2047,'overall city offline'!$A$2:$A$2047,$A41,'city centre offline'!$B$2:$B$2047,S$3)*SUMIFS('city centre offline'!$C$2:$C$2047,'city centre offline'!$A$2:$A$2047,$A41,'city centre offline'!$B$2:$B$2047,S$3))/(SUMIFS('city centre offline'!$L$2:$L$2047,'city centre offline'!$A$2:$A$2047,$A41,'city centre offline'!$B$2:$B$2047,S$2))</f>
        <v>0.90019699217683358</v>
      </c>
      <c r="T41" s="37">
        <f>(SUMIFS('city centre offline'!$L$2:$L$2047,'overall city offline'!$A$2:$A$2047,$A41,'city centre offline'!$B$2:$B$2047,T$3)*SUMIFS('city centre offline'!$C$2:$C$2047,'city centre offline'!$A$2:$A$2047,$A41,'city centre offline'!$B$2:$B$2047,T$3))/(SUMIFS('city centre offline'!$L$2:$L$2047,'city centre offline'!$A$2:$A$2047,$A41,'city centre offline'!$B$2:$B$2047,T$2))</f>
        <v>0.88857112184661302</v>
      </c>
      <c r="U41" s="37">
        <f>(SUMIFS('city centre offline'!$L$2:$L$2047,'overall city offline'!$A$2:$A$2047,$A41,'city centre offline'!$B$2:$B$2047,U$3)*SUMIFS('city centre offline'!$C$2:$C$2047,'city centre offline'!$A$2:$A$2047,$A41,'city centre offline'!$B$2:$B$2047,U$3))/(SUMIFS('city centre offline'!$L$2:$L$2047,'city centre offline'!$A$2:$A$2047,$A41,'city centre offline'!$B$2:$B$2047,U$2))</f>
        <v>0.9576938294780114</v>
      </c>
      <c r="V41" s="37">
        <f>(SUMIFS('city centre offline'!$L$2:$L$2047,'overall city offline'!$A$2:$A$2047,$A41,'city centre offline'!$B$2:$B$2047,V$3)*SUMIFS('city centre offline'!$C$2:$C$2047,'city centre offline'!$A$2:$A$2047,$A41,'city centre offline'!$B$2:$B$2047,V$3))/(SUMIFS('city centre offline'!$L$2:$L$2047,'city centre offline'!$A$2:$A$2047,$A41,'city centre offline'!$B$2:$B$2047,V$2))</f>
        <v>0.98583393327163349</v>
      </c>
    </row>
    <row r="42" spans="1:63" x14ac:dyDescent="0.25">
      <c r="A42" s="5" t="s">
        <v>45</v>
      </c>
      <c r="B42" s="37">
        <f>(SUMIFS('city centre offline'!$L$2:$L$2047,'overall city offline'!$A$2:$A$2047,$A42,'city centre offline'!$B$2:$B$2047,B$3)*SUMIFS('city centre offline'!$C$2:$C$2047,'city centre offline'!$A$2:$A$2047,$A42,'city centre offline'!$B$2:$B$2047,B$3))/(SUMIFS('city centre offline'!$L$2:$L$2047,'city centre offline'!$A$2:$A$2047,$A42,'city centre offline'!$B$2:$B$2047,B$2))</f>
        <v>0.92209439911801871</v>
      </c>
      <c r="C42" s="37">
        <f>(SUMIFS('city centre offline'!$L$2:$L$2047,'overall city offline'!$A$2:$A$2047,$A42,'city centre offline'!$B$2:$B$2047,C$3)*SUMIFS('city centre offline'!$C$2:$C$2047,'city centre offline'!$A$2:$A$2047,$A42,'city centre offline'!$B$2:$B$2047,C$3))/(SUMIFS('city centre offline'!$L$2:$L$2047,'city centre offline'!$A$2:$A$2047,$A42,'city centre offline'!$B$2:$B$2047,C$2))</f>
        <v>0.93849471476420188</v>
      </c>
      <c r="D42" s="37">
        <f>(SUMIFS('city centre offline'!$L$2:$L$2047,'overall city offline'!$A$2:$A$2047,$A42,'city centre offline'!$B$2:$B$2047,D$3)*SUMIFS('city centre offline'!$C$2:$C$2047,'city centre offline'!$A$2:$A$2047,$A42,'city centre offline'!$B$2:$B$2047,D$3))/(SUMIFS('city centre offline'!$L$2:$L$2047,'city centre offline'!$A$2:$A$2047,$A42,'city centre offline'!$B$2:$B$2047,D$2))</f>
        <v>1.1752604675951988</v>
      </c>
      <c r="E42" s="37">
        <f>(SUMIFS('city centre offline'!$L$2:$L$2047,'overall city offline'!$A$2:$A$2047,$A42,'city centre offline'!$B$2:$B$2047,E$3)*SUMIFS('city centre offline'!$C$2:$C$2047,'city centre offline'!$A$2:$A$2047,$A42,'city centre offline'!$B$2:$B$2047,E$3))/(SUMIFS('city centre offline'!$L$2:$L$2047,'city centre offline'!$A$2:$A$2047,$A42,'city centre offline'!$B$2:$B$2047,E$2))</f>
        <v>1.1412347121315363</v>
      </c>
      <c r="F42" s="37">
        <f>(SUMIFS('city centre offline'!$L$2:$L$2047,'overall city offline'!$A$2:$A$2047,$A42,'city centre offline'!$B$2:$B$2047,F$3)*SUMIFS('city centre offline'!$C$2:$C$2047,'city centre offline'!$A$2:$A$2047,$A42,'city centre offline'!$B$2:$B$2047,F$3))/(SUMIFS('city centre offline'!$L$2:$L$2047,'city centre offline'!$A$2:$A$2047,$A42,'city centre offline'!$B$2:$B$2047,F$2))</f>
        <v>1.338777593992905</v>
      </c>
      <c r="G42" s="37">
        <f>(SUMIFS('city centre offline'!$L$2:$L$2047,'overall city offline'!$A$2:$A$2047,$A42,'city centre offline'!$B$2:$B$2047,G$3)*SUMIFS('city centre offline'!$C$2:$C$2047,'city centre offline'!$A$2:$A$2047,$A42,'city centre offline'!$B$2:$B$2047,G$3))/(SUMIFS('city centre offline'!$L$2:$L$2047,'city centre offline'!$A$2:$A$2047,$A42,'city centre offline'!$B$2:$B$2047,G$2))</f>
        <v>1.1659444859457906</v>
      </c>
      <c r="H42" s="37">
        <f>(SUMIFS('city centre offline'!$L$2:$L$2047,'overall city offline'!$A$2:$A$2047,$A42,'city centre offline'!$B$2:$B$2047,H$3)*SUMIFS('city centre offline'!$C$2:$C$2047,'city centre offline'!$A$2:$A$2047,$A42,'city centre offline'!$B$2:$B$2047,H$3))/(SUMIFS('city centre offline'!$L$2:$L$2047,'city centre offline'!$A$2:$A$2047,$A42,'city centre offline'!$B$2:$B$2047,H$2))</f>
        <v>1.1359271585092967</v>
      </c>
      <c r="I42" s="37">
        <f>(SUMIFS('city centre offline'!$L$2:$L$2047,'overall city offline'!$A$2:$A$2047,$A42,'city centre offline'!$B$2:$B$2047,I$3)*SUMIFS('city centre offline'!$C$2:$C$2047,'city centre offline'!$A$2:$A$2047,$A42,'city centre offline'!$B$2:$B$2047,I$3))/(SUMIFS('city centre offline'!$L$2:$L$2047,'city centre offline'!$A$2:$A$2047,$A42,'city centre offline'!$B$2:$B$2047,I$2))</f>
        <v>1.1127338277937311</v>
      </c>
      <c r="J42" s="37">
        <f>(SUMIFS('city centre offline'!$L$2:$L$2047,'overall city offline'!$A$2:$A$2047,$A42,'city centre offline'!$B$2:$B$2047,J$3)*SUMIFS('city centre offline'!$C$2:$C$2047,'city centre offline'!$A$2:$A$2047,$A42,'city centre offline'!$B$2:$B$2047,J$3))/(SUMIFS('city centre offline'!$L$2:$L$2047,'city centre offline'!$A$2:$A$2047,$A42,'city centre offline'!$B$2:$B$2047,J$2))</f>
        <v>1.0357704064307403</v>
      </c>
      <c r="K42" s="37">
        <f>(SUMIFS('city centre offline'!$L$2:$L$2047,'overall city offline'!$A$2:$A$2047,$A42,'city centre offline'!$B$2:$B$2047,K$3)*SUMIFS('city centre offline'!$C$2:$C$2047,'city centre offline'!$A$2:$A$2047,$A42,'city centre offline'!$B$2:$B$2047,K$3))/(SUMIFS('city centre offline'!$L$2:$L$2047,'city centre offline'!$A$2:$A$2047,$A42,'city centre offline'!$B$2:$B$2047,K$2))</f>
        <v>1.0583731953942177</v>
      </c>
      <c r="L42" s="37">
        <f>(SUMIFS('city centre offline'!$L$2:$L$2047,'overall city offline'!$A$2:$A$2047,$A42,'city centre offline'!$B$2:$B$2047,L$3)*SUMIFS('city centre offline'!$C$2:$C$2047,'city centre offline'!$A$2:$A$2047,$A42,'city centre offline'!$B$2:$B$2047,L$3))/(SUMIFS('city centre offline'!$L$2:$L$2047,'city centre offline'!$A$2:$A$2047,$A42,'city centre offline'!$B$2:$B$2047,L$2))</f>
        <v>1.1062858672590039</v>
      </c>
      <c r="M42" s="37">
        <f>(SUMIFS('city centre offline'!$L$2:$L$2047,'overall city offline'!$A$2:$A$2047,$A42,'city centre offline'!$B$2:$B$2047,M$3)*SUMIFS('city centre offline'!$C$2:$C$2047,'city centre offline'!$A$2:$A$2047,$A42,'city centre offline'!$B$2:$B$2047,M$3))/(SUMIFS('city centre offline'!$L$2:$L$2047,'city centre offline'!$A$2:$A$2047,$A42,'city centre offline'!$B$2:$B$2047,M$2))</f>
        <v>1.4594392045312885</v>
      </c>
      <c r="N42" s="37">
        <f>(SUMIFS('city centre offline'!$L$2:$L$2047,'overall city offline'!$A$2:$A$2047,$A42,'city centre offline'!$B$2:$B$2047,N$3)*SUMIFS('city centre offline'!$C$2:$C$2047,'city centre offline'!$A$2:$A$2047,$A42,'city centre offline'!$B$2:$B$2047,N$3))/(SUMIFS('city centre offline'!$L$2:$L$2047,'city centre offline'!$A$2:$A$2047,$A42,'city centre offline'!$B$2:$B$2047,N$2))</f>
        <v>0.95394504676645353</v>
      </c>
      <c r="O42" s="37">
        <f>(SUMIFS('city centre offline'!$L$2:$L$2047,'overall city offline'!$A$2:$A$2047,$A42,'city centre offline'!$B$2:$B$2047,O$3)*SUMIFS('city centre offline'!$C$2:$C$2047,'city centre offline'!$A$2:$A$2047,$A42,'city centre offline'!$B$2:$B$2047,O$3))/(SUMIFS('city centre offline'!$L$2:$L$2047,'city centre offline'!$A$2:$A$2047,$A42,'city centre offline'!$B$2:$B$2047,O$2))</f>
        <v>0.92728306638137337</v>
      </c>
      <c r="P42" s="37">
        <f>(SUMIFS('city centre offline'!$L$2:$L$2047,'overall city offline'!$A$2:$A$2047,$A42,'city centre offline'!$B$2:$B$2047,P$3)*SUMIFS('city centre offline'!$C$2:$C$2047,'city centre offline'!$A$2:$A$2047,$A42,'city centre offline'!$B$2:$B$2047,P$3))/(SUMIFS('city centre offline'!$L$2:$L$2047,'city centre offline'!$A$2:$A$2047,$A42,'city centre offline'!$B$2:$B$2047,P$2))</f>
        <v>1.1093030870555225</v>
      </c>
      <c r="Q42" s="37">
        <f>(SUMIFS('city centre offline'!$L$2:$L$2047,'overall city offline'!$A$2:$A$2047,$A42,'city centre offline'!$B$2:$B$2047,Q$3)*SUMIFS('city centre offline'!$C$2:$C$2047,'city centre offline'!$A$2:$A$2047,$A42,'city centre offline'!$B$2:$B$2047,Q$3))/(SUMIFS('city centre offline'!$L$2:$L$2047,'city centre offline'!$A$2:$A$2047,$A42,'city centre offline'!$B$2:$B$2047,Q$2))</f>
        <v>1.0830981030137998</v>
      </c>
      <c r="R42" s="37">
        <f>(SUMIFS('city centre offline'!$L$2:$L$2047,'overall city offline'!$A$2:$A$2047,$A42,'city centre offline'!$B$2:$B$2047,R$3)*SUMIFS('city centre offline'!$C$2:$C$2047,'city centre offline'!$A$2:$A$2047,$A42,'city centre offline'!$B$2:$B$2047,R$3))/(SUMIFS('city centre offline'!$L$2:$L$2047,'city centre offline'!$A$2:$A$2047,$A42,'city centre offline'!$B$2:$B$2047,R$2))</f>
        <v>1.1769320833670844</v>
      </c>
      <c r="S42" s="37">
        <f>(SUMIFS('city centre offline'!$L$2:$L$2047,'overall city offline'!$A$2:$A$2047,$A42,'city centre offline'!$B$2:$B$2047,S$3)*SUMIFS('city centre offline'!$C$2:$C$2047,'city centre offline'!$A$2:$A$2047,$A42,'city centre offline'!$B$2:$B$2047,S$3))/(SUMIFS('city centre offline'!$L$2:$L$2047,'city centre offline'!$A$2:$A$2047,$A42,'city centre offline'!$B$2:$B$2047,S$2))</f>
        <v>1.1557844842604494</v>
      </c>
      <c r="T42" s="37">
        <f>(SUMIFS('city centre offline'!$L$2:$L$2047,'overall city offline'!$A$2:$A$2047,$A42,'city centre offline'!$B$2:$B$2047,T$3)*SUMIFS('city centre offline'!$C$2:$C$2047,'city centre offline'!$A$2:$A$2047,$A42,'city centre offline'!$B$2:$B$2047,T$3))/(SUMIFS('city centre offline'!$L$2:$L$2047,'city centre offline'!$A$2:$A$2047,$A42,'city centre offline'!$B$2:$B$2047,T$2))</f>
        <v>1.2093220308184682</v>
      </c>
      <c r="U42" s="37">
        <f>(SUMIFS('city centre offline'!$L$2:$L$2047,'overall city offline'!$A$2:$A$2047,$A42,'city centre offline'!$B$2:$B$2047,U$3)*SUMIFS('city centre offline'!$C$2:$C$2047,'city centre offline'!$A$2:$A$2047,$A42,'city centre offline'!$B$2:$B$2047,U$3))/(SUMIFS('city centre offline'!$L$2:$L$2047,'city centre offline'!$A$2:$A$2047,$A42,'city centre offline'!$B$2:$B$2047,U$2))</f>
        <v>1.0867024104211491</v>
      </c>
      <c r="V42" s="37">
        <f>(SUMIFS('city centre offline'!$L$2:$L$2047,'overall city offline'!$A$2:$A$2047,$A42,'city centre offline'!$B$2:$B$2047,V$3)*SUMIFS('city centre offline'!$C$2:$C$2047,'city centre offline'!$A$2:$A$2047,$A42,'city centre offline'!$B$2:$B$2047,V$3))/(SUMIFS('city centre offline'!$L$2:$L$2047,'city centre offline'!$A$2:$A$2047,$A42,'city centre offline'!$B$2:$B$2047,V$2))</f>
        <v>1.0360762882526469</v>
      </c>
    </row>
    <row r="43" spans="1:63" x14ac:dyDescent="0.25">
      <c r="A43" s="5" t="s">
        <v>46</v>
      </c>
      <c r="B43" s="37">
        <f>(SUMIFS('city centre offline'!$L$2:$L$2047,'overall city offline'!$A$2:$A$2047,$A43,'city centre offline'!$B$2:$B$2047,B$3)*SUMIFS('city centre offline'!$C$2:$C$2047,'city centre offline'!$A$2:$A$2047,$A43,'city centre offline'!$B$2:$B$2047,B$3))/(SUMIFS('city centre offline'!$L$2:$L$2047,'city centre offline'!$A$2:$A$2047,$A43,'city centre offline'!$B$2:$B$2047,B$2))</f>
        <v>0.9721584058021574</v>
      </c>
      <c r="C43" s="37">
        <f>(SUMIFS('city centre offline'!$L$2:$L$2047,'overall city offline'!$A$2:$A$2047,$A43,'city centre offline'!$B$2:$B$2047,C$3)*SUMIFS('city centre offline'!$C$2:$C$2047,'city centre offline'!$A$2:$A$2047,$A43,'city centre offline'!$B$2:$B$2047,C$3))/(SUMIFS('city centre offline'!$L$2:$L$2047,'city centre offline'!$A$2:$A$2047,$A43,'city centre offline'!$B$2:$B$2047,C$2))</f>
        <v>0.9938157407386643</v>
      </c>
      <c r="D43" s="37">
        <f>(SUMIFS('city centre offline'!$L$2:$L$2047,'overall city offline'!$A$2:$A$2047,$A43,'city centre offline'!$B$2:$B$2047,D$3)*SUMIFS('city centre offline'!$C$2:$C$2047,'city centre offline'!$A$2:$A$2047,$A43,'city centre offline'!$B$2:$B$2047,D$3))/(SUMIFS('city centre offline'!$L$2:$L$2047,'city centre offline'!$A$2:$A$2047,$A43,'city centre offline'!$B$2:$B$2047,D$2))</f>
        <v>1.2540343142198358</v>
      </c>
      <c r="E43" s="37">
        <f>(SUMIFS('city centre offline'!$L$2:$L$2047,'overall city offline'!$A$2:$A$2047,$A43,'city centre offline'!$B$2:$B$2047,E$3)*SUMIFS('city centre offline'!$C$2:$C$2047,'city centre offline'!$A$2:$A$2047,$A43,'city centre offline'!$B$2:$B$2047,E$3))/(SUMIFS('city centre offline'!$L$2:$L$2047,'city centre offline'!$A$2:$A$2047,$A43,'city centre offline'!$B$2:$B$2047,E$2))</f>
        <v>1.1522045486683266</v>
      </c>
      <c r="F43" s="37">
        <f>(SUMIFS('city centre offline'!$L$2:$L$2047,'overall city offline'!$A$2:$A$2047,$A43,'city centre offline'!$B$2:$B$2047,F$3)*SUMIFS('city centre offline'!$C$2:$C$2047,'city centre offline'!$A$2:$A$2047,$A43,'city centre offline'!$B$2:$B$2047,F$3))/(SUMIFS('city centre offline'!$L$2:$L$2047,'city centre offline'!$A$2:$A$2047,$A43,'city centre offline'!$B$2:$B$2047,F$2))</f>
        <v>1.2956926568867109</v>
      </c>
      <c r="G43" s="37">
        <f>(SUMIFS('city centre offline'!$L$2:$L$2047,'overall city offline'!$A$2:$A$2047,$A43,'city centre offline'!$B$2:$B$2047,G$3)*SUMIFS('city centre offline'!$C$2:$C$2047,'city centre offline'!$A$2:$A$2047,$A43,'city centre offline'!$B$2:$B$2047,G$3))/(SUMIFS('city centre offline'!$L$2:$L$2047,'city centre offline'!$A$2:$A$2047,$A43,'city centre offline'!$B$2:$B$2047,G$2))</f>
        <v>1.1969420123290682</v>
      </c>
      <c r="H43" s="37">
        <f>(SUMIFS('city centre offline'!$L$2:$L$2047,'overall city offline'!$A$2:$A$2047,$A43,'city centre offline'!$B$2:$B$2047,H$3)*SUMIFS('city centre offline'!$C$2:$C$2047,'city centre offline'!$A$2:$A$2047,$A43,'city centre offline'!$B$2:$B$2047,H$3))/(SUMIFS('city centre offline'!$L$2:$L$2047,'city centre offline'!$A$2:$A$2047,$A43,'city centre offline'!$B$2:$B$2047,H$2))</f>
        <v>1.1286815279272451</v>
      </c>
      <c r="I43" s="37">
        <f>(SUMIFS('city centre offline'!$L$2:$L$2047,'overall city offline'!$A$2:$A$2047,$A43,'city centre offline'!$B$2:$B$2047,I$3)*SUMIFS('city centre offline'!$C$2:$C$2047,'city centre offline'!$A$2:$A$2047,$A43,'city centre offline'!$B$2:$B$2047,I$3))/(SUMIFS('city centre offline'!$L$2:$L$2047,'city centre offline'!$A$2:$A$2047,$A43,'city centre offline'!$B$2:$B$2047,I$2))</f>
        <v>1.0834399609004748</v>
      </c>
      <c r="J43" s="37">
        <f>(SUMIFS('city centre offline'!$L$2:$L$2047,'overall city offline'!$A$2:$A$2047,$A43,'city centre offline'!$B$2:$B$2047,J$3)*SUMIFS('city centre offline'!$C$2:$C$2047,'city centre offline'!$A$2:$A$2047,$A43,'city centre offline'!$B$2:$B$2047,J$3))/(SUMIFS('city centre offline'!$L$2:$L$2047,'city centre offline'!$A$2:$A$2047,$A43,'city centre offline'!$B$2:$B$2047,J$2))</f>
        <v>1.0720042579400253</v>
      </c>
      <c r="K43" s="37">
        <f>(SUMIFS('city centre offline'!$L$2:$L$2047,'overall city offline'!$A$2:$A$2047,$A43,'city centre offline'!$B$2:$B$2047,K$3)*SUMIFS('city centre offline'!$C$2:$C$2047,'city centre offline'!$A$2:$A$2047,$A43,'city centre offline'!$B$2:$B$2047,K$3))/(SUMIFS('city centre offline'!$L$2:$L$2047,'city centre offline'!$A$2:$A$2047,$A43,'city centre offline'!$B$2:$B$2047,K$2))</f>
        <v>1.1798690450147302</v>
      </c>
      <c r="L43" s="37">
        <f>(SUMIFS('city centre offline'!$L$2:$L$2047,'overall city offline'!$A$2:$A$2047,$A43,'city centre offline'!$B$2:$B$2047,L$3)*SUMIFS('city centre offline'!$C$2:$C$2047,'city centre offline'!$A$2:$A$2047,$A43,'city centre offline'!$B$2:$B$2047,L$3))/(SUMIFS('city centre offline'!$L$2:$L$2047,'city centre offline'!$A$2:$A$2047,$A43,'city centre offline'!$B$2:$B$2047,L$2))</f>
        <v>1.2183088484966831</v>
      </c>
      <c r="M43" s="37">
        <f>(SUMIFS('city centre offline'!$L$2:$L$2047,'overall city offline'!$A$2:$A$2047,$A43,'city centre offline'!$B$2:$B$2047,M$3)*SUMIFS('city centre offline'!$C$2:$C$2047,'city centre offline'!$A$2:$A$2047,$A43,'city centre offline'!$B$2:$B$2047,M$3))/(SUMIFS('city centre offline'!$L$2:$L$2047,'city centre offline'!$A$2:$A$2047,$A43,'city centre offline'!$B$2:$B$2047,M$2))</f>
        <v>1.3900012785115903</v>
      </c>
      <c r="N43" s="37">
        <f>(SUMIFS('city centre offline'!$L$2:$L$2047,'overall city offline'!$A$2:$A$2047,$A43,'city centre offline'!$B$2:$B$2047,N$3)*SUMIFS('city centre offline'!$C$2:$C$2047,'city centre offline'!$A$2:$A$2047,$A43,'city centre offline'!$B$2:$B$2047,N$3))/(SUMIFS('city centre offline'!$L$2:$L$2047,'city centre offline'!$A$2:$A$2047,$A43,'city centre offline'!$B$2:$B$2047,N$2))</f>
        <v>1.0203241060118862</v>
      </c>
      <c r="O43" s="37">
        <f>(SUMIFS('city centre offline'!$L$2:$L$2047,'overall city offline'!$A$2:$A$2047,$A43,'city centre offline'!$B$2:$B$2047,O$3)*SUMIFS('city centre offline'!$C$2:$C$2047,'city centre offline'!$A$2:$A$2047,$A43,'city centre offline'!$B$2:$B$2047,O$3))/(SUMIFS('city centre offline'!$L$2:$L$2047,'city centre offline'!$A$2:$A$2047,$A43,'city centre offline'!$B$2:$B$2047,O$2))</f>
        <v>1.0231499244506606</v>
      </c>
      <c r="P43" s="37">
        <f>(SUMIFS('city centre offline'!$L$2:$L$2047,'overall city offline'!$A$2:$A$2047,$A43,'city centre offline'!$B$2:$B$2047,P$3)*SUMIFS('city centre offline'!$C$2:$C$2047,'city centre offline'!$A$2:$A$2047,$A43,'city centre offline'!$B$2:$B$2047,P$3))/(SUMIFS('city centre offline'!$L$2:$L$2047,'city centre offline'!$A$2:$A$2047,$A43,'city centre offline'!$B$2:$B$2047,P$2))</f>
        <v>1.1905740150625395</v>
      </c>
      <c r="Q43" s="37">
        <f>(SUMIFS('city centre offline'!$L$2:$L$2047,'overall city offline'!$A$2:$A$2047,$A43,'city centre offline'!$B$2:$B$2047,Q$3)*SUMIFS('city centre offline'!$C$2:$C$2047,'city centre offline'!$A$2:$A$2047,$A43,'city centre offline'!$B$2:$B$2047,Q$3))/(SUMIFS('city centre offline'!$L$2:$L$2047,'city centre offline'!$A$2:$A$2047,$A43,'city centre offline'!$B$2:$B$2047,Q$2))</f>
        <v>1.0905879314544522</v>
      </c>
      <c r="R43" s="37">
        <f>(SUMIFS('city centre offline'!$L$2:$L$2047,'overall city offline'!$A$2:$A$2047,$A43,'city centre offline'!$B$2:$B$2047,R$3)*SUMIFS('city centre offline'!$C$2:$C$2047,'city centre offline'!$A$2:$A$2047,$A43,'city centre offline'!$B$2:$B$2047,R$3))/(SUMIFS('city centre offline'!$L$2:$L$2047,'city centre offline'!$A$2:$A$2047,$A43,'city centre offline'!$B$2:$B$2047,R$2))</f>
        <v>1.1412884180510925</v>
      </c>
      <c r="S43" s="37">
        <f>(SUMIFS('city centre offline'!$L$2:$L$2047,'overall city offline'!$A$2:$A$2047,$A43,'city centre offline'!$B$2:$B$2047,S$3)*SUMIFS('city centre offline'!$C$2:$C$2047,'city centre offline'!$A$2:$A$2047,$A43,'city centre offline'!$B$2:$B$2047,S$3))/(SUMIFS('city centre offline'!$L$2:$L$2047,'city centre offline'!$A$2:$A$2047,$A43,'city centre offline'!$B$2:$B$2047,S$2))</f>
        <v>1.047095046630155</v>
      </c>
      <c r="T43" s="37">
        <f>(SUMIFS('city centre offline'!$L$2:$L$2047,'overall city offline'!$A$2:$A$2047,$A43,'city centre offline'!$B$2:$B$2047,T$3)*SUMIFS('city centre offline'!$C$2:$C$2047,'city centre offline'!$A$2:$A$2047,$A43,'city centre offline'!$B$2:$B$2047,T$3))/(SUMIFS('city centre offline'!$L$2:$L$2047,'city centre offline'!$A$2:$A$2047,$A43,'city centre offline'!$B$2:$B$2047,T$2))</f>
        <v>1.0750087849776444</v>
      </c>
      <c r="U43" s="37">
        <f>(SUMIFS('city centre offline'!$L$2:$L$2047,'overall city offline'!$A$2:$A$2047,$A43,'city centre offline'!$B$2:$B$2047,U$3)*SUMIFS('city centre offline'!$C$2:$C$2047,'city centre offline'!$A$2:$A$2047,$A43,'city centre offline'!$B$2:$B$2047,U$3))/(SUMIFS('city centre offline'!$L$2:$L$2047,'city centre offline'!$A$2:$A$2047,$A43,'city centre offline'!$B$2:$B$2047,U$2))</f>
        <v>0.98543882838112995</v>
      </c>
      <c r="V43" s="37">
        <f>(SUMIFS('city centre offline'!$L$2:$L$2047,'overall city offline'!$A$2:$A$2047,$A43,'city centre offline'!$B$2:$B$2047,V$3)*SUMIFS('city centre offline'!$C$2:$C$2047,'city centre offline'!$A$2:$A$2047,$A43,'city centre offline'!$B$2:$B$2047,V$3))/(SUMIFS('city centre offline'!$L$2:$L$2047,'city centre offline'!$A$2:$A$2047,$A43,'city centre offline'!$B$2:$B$2047,V$2))</f>
        <v>0.94753286499846145</v>
      </c>
    </row>
    <row r="44" spans="1:63" x14ac:dyDescent="0.25">
      <c r="A44" s="5" t="s">
        <v>47</v>
      </c>
      <c r="B44" s="37">
        <f>(SUMIFS('city centre offline'!$L$2:$L$2047,'overall city offline'!$A$2:$A$2047,$A44,'city centre offline'!$B$2:$B$2047,B$3)*SUMIFS('city centre offline'!$C$2:$C$2047,'city centre offline'!$A$2:$A$2047,$A44,'city centre offline'!$B$2:$B$2047,B$3))/(SUMIFS('city centre offline'!$L$2:$L$2047,'city centre offline'!$A$2:$A$2047,$A44,'city centre offline'!$B$2:$B$2047,B$2))</f>
        <v>0.84624872920603533</v>
      </c>
      <c r="C44" s="37">
        <f>(SUMIFS('city centre offline'!$L$2:$L$2047,'overall city offline'!$A$2:$A$2047,$A44,'city centre offline'!$B$2:$B$2047,C$3)*SUMIFS('city centre offline'!$C$2:$C$2047,'city centre offline'!$A$2:$A$2047,$A44,'city centre offline'!$B$2:$B$2047,C$3))/(SUMIFS('city centre offline'!$L$2:$L$2047,'city centre offline'!$A$2:$A$2047,$A44,'city centre offline'!$B$2:$B$2047,C$2))</f>
        <v>0.79190679561783761</v>
      </c>
      <c r="D44" s="37">
        <f>(SUMIFS('city centre offline'!$L$2:$L$2047,'overall city offline'!$A$2:$A$2047,$A44,'city centre offline'!$B$2:$B$2047,D$3)*SUMIFS('city centre offline'!$C$2:$C$2047,'city centre offline'!$A$2:$A$2047,$A44,'city centre offline'!$B$2:$B$2047,D$3))/(SUMIFS('city centre offline'!$L$2:$L$2047,'city centre offline'!$A$2:$A$2047,$A44,'city centre offline'!$B$2:$B$2047,D$2))</f>
        <v>0.94815477004970117</v>
      </c>
      <c r="E44" s="37">
        <f>(SUMIFS('city centre offline'!$L$2:$L$2047,'overall city offline'!$A$2:$A$2047,$A44,'city centre offline'!$B$2:$B$2047,E$3)*SUMIFS('city centre offline'!$C$2:$C$2047,'city centre offline'!$A$2:$A$2047,$A44,'city centre offline'!$B$2:$B$2047,E$3))/(SUMIFS('city centre offline'!$L$2:$L$2047,'city centre offline'!$A$2:$A$2047,$A44,'city centre offline'!$B$2:$B$2047,E$2))</f>
        <v>0.64229765518683435</v>
      </c>
      <c r="F44" s="37">
        <f>(SUMIFS('city centre offline'!$L$2:$L$2047,'overall city offline'!$A$2:$A$2047,$A44,'city centre offline'!$B$2:$B$2047,F$3)*SUMIFS('city centre offline'!$C$2:$C$2047,'city centre offline'!$A$2:$A$2047,$A44,'city centre offline'!$B$2:$B$2047,F$3))/(SUMIFS('city centre offline'!$L$2:$L$2047,'city centre offline'!$A$2:$A$2047,$A44,'city centre offline'!$B$2:$B$2047,F$2))</f>
        <v>0.67422816884158043</v>
      </c>
      <c r="G44" s="37">
        <f>(SUMIFS('city centre offline'!$L$2:$L$2047,'overall city offline'!$A$2:$A$2047,$A44,'city centre offline'!$B$2:$B$2047,G$3)*SUMIFS('city centre offline'!$C$2:$C$2047,'city centre offline'!$A$2:$A$2047,$A44,'city centre offline'!$B$2:$B$2047,G$3))/(SUMIFS('city centre offline'!$L$2:$L$2047,'city centre offline'!$A$2:$A$2047,$A44,'city centre offline'!$B$2:$B$2047,G$2))</f>
        <v>0.77322971007836983</v>
      </c>
      <c r="H44" s="37">
        <f>(SUMIFS('city centre offline'!$L$2:$L$2047,'overall city offline'!$A$2:$A$2047,$A44,'city centre offline'!$B$2:$B$2047,H$3)*SUMIFS('city centre offline'!$C$2:$C$2047,'city centre offline'!$A$2:$A$2047,$A44,'city centre offline'!$B$2:$B$2047,H$3))/(SUMIFS('city centre offline'!$L$2:$L$2047,'city centre offline'!$A$2:$A$2047,$A44,'city centre offline'!$B$2:$B$2047,H$2))</f>
        <v>0.84426816182748166</v>
      </c>
      <c r="I44" s="37">
        <f>(SUMIFS('city centre offline'!$L$2:$L$2047,'overall city offline'!$A$2:$A$2047,$A44,'city centre offline'!$B$2:$B$2047,I$3)*SUMIFS('city centre offline'!$C$2:$C$2047,'city centre offline'!$A$2:$A$2047,$A44,'city centre offline'!$B$2:$B$2047,I$3))/(SUMIFS('city centre offline'!$L$2:$L$2047,'city centre offline'!$A$2:$A$2047,$A44,'city centre offline'!$B$2:$B$2047,I$2))</f>
        <v>0.93294314963270031</v>
      </c>
      <c r="J44" s="37">
        <f>(SUMIFS('city centre offline'!$L$2:$L$2047,'overall city offline'!$A$2:$A$2047,$A44,'city centre offline'!$B$2:$B$2047,J$3)*SUMIFS('city centre offline'!$C$2:$C$2047,'city centre offline'!$A$2:$A$2047,$A44,'city centre offline'!$B$2:$B$2047,J$3))/(SUMIFS('city centre offline'!$L$2:$L$2047,'city centre offline'!$A$2:$A$2047,$A44,'city centre offline'!$B$2:$B$2047,J$2))</f>
        <v>0.90533497936121399</v>
      </c>
      <c r="K44" s="37">
        <f>(SUMIFS('city centre offline'!$L$2:$L$2047,'overall city offline'!$A$2:$A$2047,$A44,'city centre offline'!$B$2:$B$2047,K$3)*SUMIFS('city centre offline'!$C$2:$C$2047,'city centre offline'!$A$2:$A$2047,$A44,'city centre offline'!$B$2:$B$2047,K$3))/(SUMIFS('city centre offline'!$L$2:$L$2047,'city centre offline'!$A$2:$A$2047,$A44,'city centre offline'!$B$2:$B$2047,K$2))</f>
        <v>0.98008034490468454</v>
      </c>
      <c r="L44" s="37">
        <f>(SUMIFS('city centre offline'!$L$2:$L$2047,'overall city offline'!$A$2:$A$2047,$A44,'city centre offline'!$B$2:$B$2047,L$3)*SUMIFS('city centre offline'!$C$2:$C$2047,'city centre offline'!$A$2:$A$2047,$A44,'city centre offline'!$B$2:$B$2047,L$3))/(SUMIFS('city centre offline'!$L$2:$L$2047,'city centre offline'!$A$2:$A$2047,$A44,'city centre offline'!$B$2:$B$2047,L$2))</f>
        <v>0.89942507081032375</v>
      </c>
      <c r="M44" s="37">
        <f>(SUMIFS('city centre offline'!$L$2:$L$2047,'overall city offline'!$A$2:$A$2047,$A44,'city centre offline'!$B$2:$B$2047,M$3)*SUMIFS('city centre offline'!$C$2:$C$2047,'city centre offline'!$A$2:$A$2047,$A44,'city centre offline'!$B$2:$B$2047,M$3))/(SUMIFS('city centre offline'!$L$2:$L$2047,'city centre offline'!$A$2:$A$2047,$A44,'city centre offline'!$B$2:$B$2047,M$2))</f>
        <v>1.3949910950609004</v>
      </c>
      <c r="N44" s="37">
        <f>(SUMIFS('city centre offline'!$L$2:$L$2047,'overall city offline'!$A$2:$A$2047,$A44,'city centre offline'!$B$2:$B$2047,N$3)*SUMIFS('city centre offline'!$C$2:$C$2047,'city centre offline'!$A$2:$A$2047,$A44,'city centre offline'!$B$2:$B$2047,N$3))/(SUMIFS('city centre offline'!$L$2:$L$2047,'city centre offline'!$A$2:$A$2047,$A44,'city centre offline'!$B$2:$B$2047,N$2))</f>
        <v>0.53514194665848969</v>
      </c>
      <c r="O44" s="37">
        <f>(SUMIFS('city centre offline'!$L$2:$L$2047,'overall city offline'!$A$2:$A$2047,$A44,'city centre offline'!$B$2:$B$2047,O$3)*SUMIFS('city centre offline'!$C$2:$C$2047,'city centre offline'!$A$2:$A$2047,$A44,'city centre offline'!$B$2:$B$2047,O$3))/(SUMIFS('city centre offline'!$L$2:$L$2047,'city centre offline'!$A$2:$A$2047,$A44,'city centre offline'!$B$2:$B$2047,O$2))</f>
        <v>0.55156012430532442</v>
      </c>
      <c r="P44" s="37">
        <f>(SUMIFS('city centre offline'!$L$2:$L$2047,'overall city offline'!$A$2:$A$2047,$A44,'city centre offline'!$B$2:$B$2047,P$3)*SUMIFS('city centre offline'!$C$2:$C$2047,'city centre offline'!$A$2:$A$2047,$A44,'city centre offline'!$B$2:$B$2047,P$3))/(SUMIFS('city centre offline'!$L$2:$L$2047,'city centre offline'!$A$2:$A$2047,$A44,'city centre offline'!$B$2:$B$2047,P$2))</f>
        <v>0.74711670547877373</v>
      </c>
      <c r="Q44" s="37">
        <f>(SUMIFS('city centre offline'!$L$2:$L$2047,'overall city offline'!$A$2:$A$2047,$A44,'city centre offline'!$B$2:$B$2047,Q$3)*SUMIFS('city centre offline'!$C$2:$C$2047,'city centre offline'!$A$2:$A$2047,$A44,'city centre offline'!$B$2:$B$2047,Q$3))/(SUMIFS('city centre offline'!$L$2:$L$2047,'city centre offline'!$A$2:$A$2047,$A44,'city centre offline'!$B$2:$B$2047,Q$2))</f>
        <v>0.90836727839615194</v>
      </c>
      <c r="R44" s="37">
        <f>(SUMIFS('city centre offline'!$L$2:$L$2047,'overall city offline'!$A$2:$A$2047,$A44,'city centre offline'!$B$2:$B$2047,R$3)*SUMIFS('city centre offline'!$C$2:$C$2047,'city centre offline'!$A$2:$A$2047,$A44,'city centre offline'!$B$2:$B$2047,R$3))/(SUMIFS('city centre offline'!$L$2:$L$2047,'city centre offline'!$A$2:$A$2047,$A44,'city centre offline'!$B$2:$B$2047,R$2))</f>
        <v>1.0499738784241122</v>
      </c>
      <c r="S44" s="37">
        <f>(SUMIFS('city centre offline'!$L$2:$L$2047,'overall city offline'!$A$2:$A$2047,$A44,'city centre offline'!$B$2:$B$2047,S$3)*SUMIFS('city centre offline'!$C$2:$C$2047,'city centre offline'!$A$2:$A$2047,$A44,'city centre offline'!$B$2:$B$2047,S$3))/(SUMIFS('city centre offline'!$L$2:$L$2047,'city centre offline'!$A$2:$A$2047,$A44,'city centre offline'!$B$2:$B$2047,S$2))</f>
        <v>1.0965839419374379</v>
      </c>
      <c r="T44" s="37">
        <f>(SUMIFS('city centre offline'!$L$2:$L$2047,'overall city offline'!$A$2:$A$2047,$A44,'city centre offline'!$B$2:$B$2047,T$3)*SUMIFS('city centre offline'!$C$2:$C$2047,'city centre offline'!$A$2:$A$2047,$A44,'city centre offline'!$B$2:$B$2047,T$3))/(SUMIFS('city centre offline'!$L$2:$L$2047,'city centre offline'!$A$2:$A$2047,$A44,'city centre offline'!$B$2:$B$2047,T$2))</f>
        <v>1.1178907650522314</v>
      </c>
      <c r="U44" s="37">
        <f>(SUMIFS('city centre offline'!$L$2:$L$2047,'overall city offline'!$A$2:$A$2047,$A44,'city centre offline'!$B$2:$B$2047,U$3)*SUMIFS('city centre offline'!$C$2:$C$2047,'city centre offline'!$A$2:$A$2047,$A44,'city centre offline'!$B$2:$B$2047,U$3))/(SUMIFS('city centre offline'!$L$2:$L$2047,'city centre offline'!$A$2:$A$2047,$A44,'city centre offline'!$B$2:$B$2047,U$2))</f>
        <v>1.1423303544890604</v>
      </c>
      <c r="V44" s="37">
        <f>(SUMIFS('city centre offline'!$L$2:$L$2047,'overall city offline'!$A$2:$A$2047,$A44,'city centre offline'!$B$2:$B$2047,V$3)*SUMIFS('city centre offline'!$C$2:$C$2047,'city centre offline'!$A$2:$A$2047,$A44,'city centre offline'!$B$2:$B$2047,V$3))/(SUMIFS('city centre offline'!$L$2:$L$2047,'city centre offline'!$A$2:$A$2047,$A44,'city centre offline'!$B$2:$B$2047,V$2))</f>
        <v>1.1275754765272357</v>
      </c>
    </row>
    <row r="45" spans="1:63" x14ac:dyDescent="0.25">
      <c r="A45" s="5" t="s">
        <v>48</v>
      </c>
      <c r="B45" s="37">
        <f>(SUMIFS('city centre offline'!$L$2:$L$2047,'overall city offline'!$A$2:$A$2047,$A45,'city centre offline'!$B$2:$B$2047,B$3)*SUMIFS('city centre offline'!$C$2:$C$2047,'city centre offline'!$A$2:$A$2047,$A45,'city centre offline'!$B$2:$B$2047,B$3))/(SUMIFS('city centre offline'!$L$2:$L$2047,'city centre offline'!$A$2:$A$2047,$A45,'city centre offline'!$B$2:$B$2047,B$2))</f>
        <v>0.80557616396743148</v>
      </c>
      <c r="C45" s="37">
        <f>(SUMIFS('city centre offline'!$L$2:$L$2047,'overall city offline'!$A$2:$A$2047,$A45,'city centre offline'!$B$2:$B$2047,C$3)*SUMIFS('city centre offline'!$C$2:$C$2047,'city centre offline'!$A$2:$A$2047,$A45,'city centre offline'!$B$2:$B$2047,C$3))/(SUMIFS('city centre offline'!$L$2:$L$2047,'city centre offline'!$A$2:$A$2047,$A45,'city centre offline'!$B$2:$B$2047,C$2))</f>
        <v>0.87719226302750342</v>
      </c>
      <c r="D45" s="37">
        <f>(SUMIFS('city centre offline'!$L$2:$L$2047,'overall city offline'!$A$2:$A$2047,$A45,'city centre offline'!$B$2:$B$2047,D$3)*SUMIFS('city centre offline'!$C$2:$C$2047,'city centre offline'!$A$2:$A$2047,$A45,'city centre offline'!$B$2:$B$2047,D$3))/(SUMIFS('city centre offline'!$L$2:$L$2047,'city centre offline'!$A$2:$A$2047,$A45,'city centre offline'!$B$2:$B$2047,D$2))</f>
        <v>0.92024364300308803</v>
      </c>
      <c r="E45" s="37">
        <f>(SUMIFS('city centre offline'!$L$2:$L$2047,'overall city offline'!$A$2:$A$2047,$A45,'city centre offline'!$B$2:$B$2047,E$3)*SUMIFS('city centre offline'!$C$2:$C$2047,'city centre offline'!$A$2:$A$2047,$A45,'city centre offline'!$B$2:$B$2047,E$3))/(SUMIFS('city centre offline'!$L$2:$L$2047,'city centre offline'!$A$2:$A$2047,$A45,'city centre offline'!$B$2:$B$2047,E$2))</f>
        <v>0.5922931492238932</v>
      </c>
      <c r="F45" s="37">
        <f>(SUMIFS('city centre offline'!$L$2:$L$2047,'overall city offline'!$A$2:$A$2047,$A45,'city centre offline'!$B$2:$B$2047,F$3)*SUMIFS('city centre offline'!$C$2:$C$2047,'city centre offline'!$A$2:$A$2047,$A45,'city centre offline'!$B$2:$B$2047,F$3))/(SUMIFS('city centre offline'!$L$2:$L$2047,'city centre offline'!$A$2:$A$2047,$A45,'city centre offline'!$B$2:$B$2047,F$2))</f>
        <v>0.60675469271581262</v>
      </c>
      <c r="G45" s="37">
        <f>(SUMIFS('city centre offline'!$L$2:$L$2047,'overall city offline'!$A$2:$A$2047,$A45,'city centre offline'!$B$2:$B$2047,G$3)*SUMIFS('city centre offline'!$C$2:$C$2047,'city centre offline'!$A$2:$A$2047,$A45,'city centre offline'!$B$2:$B$2047,G$3))/(SUMIFS('city centre offline'!$L$2:$L$2047,'city centre offline'!$A$2:$A$2047,$A45,'city centre offline'!$B$2:$B$2047,G$2))</f>
        <v>0.6827356490411508</v>
      </c>
      <c r="H45" s="37">
        <f>(SUMIFS('city centre offline'!$L$2:$L$2047,'overall city offline'!$A$2:$A$2047,$A45,'city centre offline'!$B$2:$B$2047,H$3)*SUMIFS('city centre offline'!$C$2:$C$2047,'city centre offline'!$A$2:$A$2047,$A45,'city centre offline'!$B$2:$B$2047,H$3))/(SUMIFS('city centre offline'!$L$2:$L$2047,'city centre offline'!$A$2:$A$2047,$A45,'city centre offline'!$B$2:$B$2047,H$2))</f>
        <v>0.72416831681854599</v>
      </c>
      <c r="I45" s="37">
        <f>(SUMIFS('city centre offline'!$L$2:$L$2047,'overall city offline'!$A$2:$A$2047,$A45,'city centre offline'!$B$2:$B$2047,I$3)*SUMIFS('city centre offline'!$C$2:$C$2047,'city centre offline'!$A$2:$A$2047,$A45,'city centre offline'!$B$2:$B$2047,I$3))/(SUMIFS('city centre offline'!$L$2:$L$2047,'city centre offline'!$A$2:$A$2047,$A45,'city centre offline'!$B$2:$B$2047,I$2))</f>
        <v>0.78036170563906093</v>
      </c>
      <c r="J45" s="37">
        <f>(SUMIFS('city centre offline'!$L$2:$L$2047,'overall city offline'!$A$2:$A$2047,$A45,'city centre offline'!$B$2:$B$2047,J$3)*SUMIFS('city centre offline'!$C$2:$C$2047,'city centre offline'!$A$2:$A$2047,$A45,'city centre offline'!$B$2:$B$2047,J$3))/(SUMIFS('city centre offline'!$L$2:$L$2047,'city centre offline'!$A$2:$A$2047,$A45,'city centre offline'!$B$2:$B$2047,J$2))</f>
        <v>0.83123128626833531</v>
      </c>
      <c r="K45" s="37">
        <f>(SUMIFS('city centre offline'!$L$2:$L$2047,'overall city offline'!$A$2:$A$2047,$A45,'city centre offline'!$B$2:$B$2047,K$3)*SUMIFS('city centre offline'!$C$2:$C$2047,'city centre offline'!$A$2:$A$2047,$A45,'city centre offline'!$B$2:$B$2047,K$3))/(SUMIFS('city centre offline'!$L$2:$L$2047,'city centre offline'!$A$2:$A$2047,$A45,'city centre offline'!$B$2:$B$2047,K$2))</f>
        <v>0.87338418381417715</v>
      </c>
      <c r="L45" s="37">
        <f>(SUMIFS('city centre offline'!$L$2:$L$2047,'overall city offline'!$A$2:$A$2047,$A45,'city centre offline'!$B$2:$B$2047,L$3)*SUMIFS('city centre offline'!$C$2:$C$2047,'city centre offline'!$A$2:$A$2047,$A45,'city centre offline'!$B$2:$B$2047,L$3))/(SUMIFS('city centre offline'!$L$2:$L$2047,'city centre offline'!$A$2:$A$2047,$A45,'city centre offline'!$B$2:$B$2047,L$2))</f>
        <v>0.83363158983719654</v>
      </c>
      <c r="M45" s="37">
        <f>(SUMIFS('city centre offline'!$L$2:$L$2047,'overall city offline'!$A$2:$A$2047,$A45,'city centre offline'!$B$2:$B$2047,M$3)*SUMIFS('city centre offline'!$C$2:$C$2047,'city centre offline'!$A$2:$A$2047,$A45,'city centre offline'!$B$2:$B$2047,M$3))/(SUMIFS('city centre offline'!$L$2:$L$2047,'city centre offline'!$A$2:$A$2047,$A45,'city centre offline'!$B$2:$B$2047,M$2))</f>
        <v>1.2221530092410926</v>
      </c>
      <c r="N45" s="37">
        <f>(SUMIFS('city centre offline'!$L$2:$L$2047,'overall city offline'!$A$2:$A$2047,$A45,'city centre offline'!$B$2:$B$2047,N$3)*SUMIFS('city centre offline'!$C$2:$C$2047,'city centre offline'!$A$2:$A$2047,$A45,'city centre offline'!$B$2:$B$2047,N$3))/(SUMIFS('city centre offline'!$L$2:$L$2047,'city centre offline'!$A$2:$A$2047,$A45,'city centre offline'!$B$2:$B$2047,N$2))</f>
        <v>0.58839053464922597</v>
      </c>
      <c r="O45" s="37">
        <f>(SUMIFS('city centre offline'!$L$2:$L$2047,'overall city offline'!$A$2:$A$2047,$A45,'city centre offline'!$B$2:$B$2047,O$3)*SUMIFS('city centre offline'!$C$2:$C$2047,'city centre offline'!$A$2:$A$2047,$A45,'city centre offline'!$B$2:$B$2047,O$3))/(SUMIFS('city centre offline'!$L$2:$L$2047,'city centre offline'!$A$2:$A$2047,$A45,'city centre offline'!$B$2:$B$2047,O$2))</f>
        <v>0.61394077141219261</v>
      </c>
      <c r="P45" s="37">
        <f>(SUMIFS('city centre offline'!$L$2:$L$2047,'overall city offline'!$A$2:$A$2047,$A45,'city centre offline'!$B$2:$B$2047,P$3)*SUMIFS('city centre offline'!$C$2:$C$2047,'city centre offline'!$A$2:$A$2047,$A45,'city centre offline'!$B$2:$B$2047,P$3))/(SUMIFS('city centre offline'!$L$2:$L$2047,'city centre offline'!$A$2:$A$2047,$A45,'city centre offline'!$B$2:$B$2047,P$2))</f>
        <v>0.78721163461454602</v>
      </c>
      <c r="Q45" s="37">
        <f>(SUMIFS('city centre offline'!$L$2:$L$2047,'overall city offline'!$A$2:$A$2047,$A45,'city centre offline'!$B$2:$B$2047,Q$3)*SUMIFS('city centre offline'!$C$2:$C$2047,'city centre offline'!$A$2:$A$2047,$A45,'city centre offline'!$B$2:$B$2047,Q$3))/(SUMIFS('city centre offline'!$L$2:$L$2047,'city centre offline'!$A$2:$A$2047,$A45,'city centre offline'!$B$2:$B$2047,Q$2))</f>
        <v>0.82315571105652352</v>
      </c>
      <c r="R45" s="37">
        <f>(SUMIFS('city centre offline'!$L$2:$L$2047,'overall city offline'!$A$2:$A$2047,$A45,'city centre offline'!$B$2:$B$2047,R$3)*SUMIFS('city centre offline'!$C$2:$C$2047,'city centre offline'!$A$2:$A$2047,$A45,'city centre offline'!$B$2:$B$2047,R$3))/(SUMIFS('city centre offline'!$L$2:$L$2047,'city centre offline'!$A$2:$A$2047,$A45,'city centre offline'!$B$2:$B$2047,R$2))</f>
        <v>0.93768482294788591</v>
      </c>
      <c r="S45" s="37">
        <f>(SUMIFS('city centre offline'!$L$2:$L$2047,'overall city offline'!$A$2:$A$2047,$A45,'city centre offline'!$B$2:$B$2047,S$3)*SUMIFS('city centre offline'!$C$2:$C$2047,'city centre offline'!$A$2:$A$2047,$A45,'city centre offline'!$B$2:$B$2047,S$3))/(SUMIFS('city centre offline'!$L$2:$L$2047,'city centre offline'!$A$2:$A$2047,$A45,'city centre offline'!$B$2:$B$2047,S$2))</f>
        <v>0.9735105395611664</v>
      </c>
      <c r="T45" s="37">
        <f>(SUMIFS('city centre offline'!$L$2:$L$2047,'overall city offline'!$A$2:$A$2047,$A45,'city centre offline'!$B$2:$B$2047,T$3)*SUMIFS('city centre offline'!$C$2:$C$2047,'city centre offline'!$A$2:$A$2047,$A45,'city centre offline'!$B$2:$B$2047,T$3))/(SUMIFS('city centre offline'!$L$2:$L$2047,'city centre offline'!$A$2:$A$2047,$A45,'city centre offline'!$B$2:$B$2047,T$2))</f>
        <v>0.9499794183265402</v>
      </c>
      <c r="U45" s="37">
        <f>(SUMIFS('city centre offline'!$L$2:$L$2047,'overall city offline'!$A$2:$A$2047,$A45,'city centre offline'!$B$2:$B$2047,U$3)*SUMIFS('city centre offline'!$C$2:$C$2047,'city centre offline'!$A$2:$A$2047,$A45,'city centre offline'!$B$2:$B$2047,U$3))/(SUMIFS('city centre offline'!$L$2:$L$2047,'city centre offline'!$A$2:$A$2047,$A45,'city centre offline'!$B$2:$B$2047,U$2))</f>
        <v>0.9032153083253619</v>
      </c>
      <c r="V45" s="37">
        <f>(SUMIFS('city centre offline'!$L$2:$L$2047,'overall city offline'!$A$2:$A$2047,$A45,'city centre offline'!$B$2:$B$2047,V$3)*SUMIFS('city centre offline'!$C$2:$C$2047,'city centre offline'!$A$2:$A$2047,$A45,'city centre offline'!$B$2:$B$2047,V$3))/(SUMIFS('city centre offline'!$L$2:$L$2047,'city centre offline'!$A$2:$A$2047,$A45,'city centre offline'!$B$2:$B$2047,V$2))</f>
        <v>0.9881294495595907</v>
      </c>
    </row>
    <row r="46" spans="1:63" x14ac:dyDescent="0.25">
      <c r="A46" s="5" t="s">
        <v>49</v>
      </c>
      <c r="B46" s="37">
        <f>(SUMIFS('city centre offline'!$L$2:$L$2047,'overall city offline'!$A$2:$A$2047,$A46,'city centre offline'!$B$2:$B$2047,B$3)*SUMIFS('city centre offline'!$C$2:$C$2047,'city centre offline'!$A$2:$A$2047,$A46,'city centre offline'!$B$2:$B$2047,B$3))/(SUMIFS('city centre offline'!$L$2:$L$2047,'city centre offline'!$A$2:$A$2047,$A46,'city centre offline'!$B$2:$B$2047,B$2))</f>
        <v>0.88086089197560136</v>
      </c>
      <c r="C46" s="37">
        <f>(SUMIFS('city centre offline'!$L$2:$L$2047,'overall city offline'!$A$2:$A$2047,$A46,'city centre offline'!$B$2:$B$2047,C$3)*SUMIFS('city centre offline'!$C$2:$C$2047,'city centre offline'!$A$2:$A$2047,$A46,'city centre offline'!$B$2:$B$2047,C$3))/(SUMIFS('city centre offline'!$L$2:$L$2047,'city centre offline'!$A$2:$A$2047,$A46,'city centre offline'!$B$2:$B$2047,C$2))</f>
        <v>1.0219658619529304</v>
      </c>
      <c r="D46" s="37">
        <f>(SUMIFS('city centre offline'!$L$2:$L$2047,'overall city offline'!$A$2:$A$2047,$A46,'city centre offline'!$B$2:$B$2047,D$3)*SUMIFS('city centre offline'!$C$2:$C$2047,'city centre offline'!$A$2:$A$2047,$A46,'city centre offline'!$B$2:$B$2047,D$3))/(SUMIFS('city centre offline'!$L$2:$L$2047,'city centre offline'!$A$2:$A$2047,$A46,'city centre offline'!$B$2:$B$2047,D$2))</f>
        <v>1.0190141520431513</v>
      </c>
      <c r="E46" s="37">
        <f>(SUMIFS('city centre offline'!$L$2:$L$2047,'overall city offline'!$A$2:$A$2047,$A46,'city centre offline'!$B$2:$B$2047,E$3)*SUMIFS('city centre offline'!$C$2:$C$2047,'city centre offline'!$A$2:$A$2047,$A46,'city centre offline'!$B$2:$B$2047,E$3))/(SUMIFS('city centre offline'!$L$2:$L$2047,'city centre offline'!$A$2:$A$2047,$A46,'city centre offline'!$B$2:$B$2047,E$2))</f>
        <v>0.50940481322591202</v>
      </c>
      <c r="F46" s="37">
        <f>(SUMIFS('city centre offline'!$L$2:$L$2047,'overall city offline'!$A$2:$A$2047,$A46,'city centre offline'!$B$2:$B$2047,F$3)*SUMIFS('city centre offline'!$C$2:$C$2047,'city centre offline'!$A$2:$A$2047,$A46,'city centre offline'!$B$2:$B$2047,F$3))/(SUMIFS('city centre offline'!$L$2:$L$2047,'city centre offline'!$A$2:$A$2047,$A46,'city centre offline'!$B$2:$B$2047,F$2))</f>
        <v>0.49990552686163542</v>
      </c>
      <c r="G46" s="37">
        <f>(SUMIFS('city centre offline'!$L$2:$L$2047,'overall city offline'!$A$2:$A$2047,$A46,'city centre offline'!$B$2:$B$2047,G$3)*SUMIFS('city centre offline'!$C$2:$C$2047,'city centre offline'!$A$2:$A$2047,$A46,'city centre offline'!$B$2:$B$2047,G$3))/(SUMIFS('city centre offline'!$L$2:$L$2047,'city centre offline'!$A$2:$A$2047,$A46,'city centre offline'!$B$2:$B$2047,G$2))</f>
        <v>0.56301418586622054</v>
      </c>
      <c r="H46" s="37">
        <f>(SUMIFS('city centre offline'!$L$2:$L$2047,'overall city offline'!$A$2:$A$2047,$A46,'city centre offline'!$B$2:$B$2047,H$3)*SUMIFS('city centre offline'!$C$2:$C$2047,'city centre offline'!$A$2:$A$2047,$A46,'city centre offline'!$B$2:$B$2047,H$3))/(SUMIFS('city centre offline'!$L$2:$L$2047,'city centre offline'!$A$2:$A$2047,$A46,'city centre offline'!$B$2:$B$2047,H$2))</f>
        <v>0.72166542754785268</v>
      </c>
      <c r="I46" s="37">
        <f>(SUMIFS('city centre offline'!$L$2:$L$2047,'overall city offline'!$A$2:$A$2047,$A46,'city centre offline'!$B$2:$B$2047,I$3)*SUMIFS('city centre offline'!$C$2:$C$2047,'city centre offline'!$A$2:$A$2047,$A46,'city centre offline'!$B$2:$B$2047,I$3))/(SUMIFS('city centre offline'!$L$2:$L$2047,'city centre offline'!$A$2:$A$2047,$A46,'city centre offline'!$B$2:$B$2047,I$2))</f>
        <v>0.81153264901095856</v>
      </c>
      <c r="J46" s="37">
        <f>(SUMIFS('city centre offline'!$L$2:$L$2047,'overall city offline'!$A$2:$A$2047,$A46,'city centre offline'!$B$2:$B$2047,J$3)*SUMIFS('city centre offline'!$C$2:$C$2047,'city centre offline'!$A$2:$A$2047,$A46,'city centre offline'!$B$2:$B$2047,J$3))/(SUMIFS('city centre offline'!$L$2:$L$2047,'city centre offline'!$A$2:$A$2047,$A46,'city centre offline'!$B$2:$B$2047,J$2))</f>
        <v>0.81055542761170607</v>
      </c>
      <c r="K46" s="37">
        <f>(SUMIFS('city centre offline'!$L$2:$L$2047,'overall city offline'!$A$2:$A$2047,$A46,'city centre offline'!$B$2:$B$2047,K$3)*SUMIFS('city centre offline'!$C$2:$C$2047,'city centre offline'!$A$2:$A$2047,$A46,'city centre offline'!$B$2:$B$2047,K$3))/(SUMIFS('city centre offline'!$L$2:$L$2047,'city centre offline'!$A$2:$A$2047,$A46,'city centre offline'!$B$2:$B$2047,K$2))</f>
        <v>0.97980680620175831</v>
      </c>
      <c r="L46" s="37">
        <f>(SUMIFS('city centre offline'!$L$2:$L$2047,'overall city offline'!$A$2:$A$2047,$A46,'city centre offline'!$B$2:$B$2047,L$3)*SUMIFS('city centre offline'!$C$2:$C$2047,'city centre offline'!$A$2:$A$2047,$A46,'city centre offline'!$B$2:$B$2047,L$3))/(SUMIFS('city centre offline'!$L$2:$L$2047,'city centre offline'!$A$2:$A$2047,$A46,'city centre offline'!$B$2:$B$2047,L$2))</f>
        <v>0.86399362374476152</v>
      </c>
      <c r="M46" s="37">
        <f>(SUMIFS('city centre offline'!$L$2:$L$2047,'overall city offline'!$A$2:$A$2047,$A46,'city centre offline'!$B$2:$B$2047,M$3)*SUMIFS('city centre offline'!$C$2:$C$2047,'city centre offline'!$A$2:$A$2047,$A46,'city centre offline'!$B$2:$B$2047,M$3))/(SUMIFS('city centre offline'!$L$2:$L$2047,'city centre offline'!$A$2:$A$2047,$A46,'city centre offline'!$B$2:$B$2047,M$2))</f>
        <v>1.0313141488659998</v>
      </c>
      <c r="N46" s="37">
        <f>(SUMIFS('city centre offline'!$L$2:$L$2047,'overall city offline'!$A$2:$A$2047,$A46,'city centre offline'!$B$2:$B$2047,N$3)*SUMIFS('city centre offline'!$C$2:$C$2047,'city centre offline'!$A$2:$A$2047,$A46,'city centre offline'!$B$2:$B$2047,N$3))/(SUMIFS('city centre offline'!$L$2:$L$2047,'city centre offline'!$A$2:$A$2047,$A46,'city centre offline'!$B$2:$B$2047,N$2))</f>
        <v>0.46897925266130464</v>
      </c>
      <c r="O46" s="37">
        <f>(SUMIFS('city centre offline'!$L$2:$L$2047,'overall city offline'!$A$2:$A$2047,$A46,'city centre offline'!$B$2:$B$2047,O$3)*SUMIFS('city centre offline'!$C$2:$C$2047,'city centre offline'!$A$2:$A$2047,$A46,'city centre offline'!$B$2:$B$2047,O$3))/(SUMIFS('city centre offline'!$L$2:$L$2047,'city centre offline'!$A$2:$A$2047,$A46,'city centre offline'!$B$2:$B$2047,O$2))</f>
        <v>0.51949314313433714</v>
      </c>
      <c r="P46" s="37">
        <f>(SUMIFS('city centre offline'!$L$2:$L$2047,'overall city offline'!$A$2:$A$2047,$A46,'city centre offline'!$B$2:$B$2047,P$3)*SUMIFS('city centre offline'!$C$2:$C$2047,'city centre offline'!$A$2:$A$2047,$A46,'city centre offline'!$B$2:$B$2047,P$3))/(SUMIFS('city centre offline'!$L$2:$L$2047,'city centre offline'!$A$2:$A$2047,$A46,'city centre offline'!$B$2:$B$2047,P$2))</f>
        <v>0.6955703132641059</v>
      </c>
      <c r="Q46" s="37">
        <f>(SUMIFS('city centre offline'!$L$2:$L$2047,'overall city offline'!$A$2:$A$2047,$A46,'city centre offline'!$B$2:$B$2047,Q$3)*SUMIFS('city centre offline'!$C$2:$C$2047,'city centre offline'!$A$2:$A$2047,$A46,'city centre offline'!$B$2:$B$2047,Q$3))/(SUMIFS('city centre offline'!$L$2:$L$2047,'city centre offline'!$A$2:$A$2047,$A46,'city centre offline'!$B$2:$B$2047,Q$2))</f>
        <v>0.85699264949346154</v>
      </c>
      <c r="R46" s="37">
        <f>(SUMIFS('city centre offline'!$L$2:$L$2047,'overall city offline'!$A$2:$A$2047,$A46,'city centre offline'!$B$2:$B$2047,R$3)*SUMIFS('city centre offline'!$C$2:$C$2047,'city centre offline'!$A$2:$A$2047,$A46,'city centre offline'!$B$2:$B$2047,R$3))/(SUMIFS('city centre offline'!$L$2:$L$2047,'city centre offline'!$A$2:$A$2047,$A46,'city centre offline'!$B$2:$B$2047,R$2))</f>
        <v>0.97593861366657053</v>
      </c>
      <c r="S46" s="37">
        <f>(SUMIFS('city centre offline'!$L$2:$L$2047,'overall city offline'!$A$2:$A$2047,$A46,'city centre offline'!$B$2:$B$2047,S$3)*SUMIFS('city centre offline'!$C$2:$C$2047,'city centre offline'!$A$2:$A$2047,$A46,'city centre offline'!$B$2:$B$2047,S$3))/(SUMIFS('city centre offline'!$L$2:$L$2047,'city centre offline'!$A$2:$A$2047,$A46,'city centre offline'!$B$2:$B$2047,S$2))</f>
        <v>0.99696791506926752</v>
      </c>
      <c r="T46" s="37">
        <f>(SUMIFS('city centre offline'!$L$2:$L$2047,'overall city offline'!$A$2:$A$2047,$A46,'city centre offline'!$B$2:$B$2047,T$3)*SUMIFS('city centre offline'!$C$2:$C$2047,'city centre offline'!$A$2:$A$2047,$A46,'city centre offline'!$B$2:$B$2047,T$3))/(SUMIFS('city centre offline'!$L$2:$L$2047,'city centre offline'!$A$2:$A$2047,$A46,'city centre offline'!$B$2:$B$2047,T$2))</f>
        <v>0.88592133567938347</v>
      </c>
      <c r="U46" s="37">
        <f>(SUMIFS('city centre offline'!$L$2:$L$2047,'overall city offline'!$A$2:$A$2047,$A46,'city centre offline'!$B$2:$B$2047,U$3)*SUMIFS('city centre offline'!$C$2:$C$2047,'city centre offline'!$A$2:$A$2047,$A46,'city centre offline'!$B$2:$B$2047,U$3))/(SUMIFS('city centre offline'!$L$2:$L$2047,'city centre offline'!$A$2:$A$2047,$A46,'city centre offline'!$B$2:$B$2047,U$2))</f>
        <v>0.93662939198822193</v>
      </c>
      <c r="V46" s="37">
        <f>(SUMIFS('city centre offline'!$L$2:$L$2047,'overall city offline'!$A$2:$A$2047,$A46,'city centre offline'!$B$2:$B$2047,V$3)*SUMIFS('city centre offline'!$C$2:$C$2047,'city centre offline'!$A$2:$A$2047,$A46,'city centre offline'!$B$2:$B$2047,V$3))/(SUMIFS('city centre offline'!$L$2:$L$2047,'city centre offline'!$A$2:$A$2047,$A46,'city centre offline'!$B$2:$B$2047,V$2))</f>
        <v>0.92963572206602552</v>
      </c>
    </row>
    <row r="47" spans="1:63" x14ac:dyDescent="0.25">
      <c r="A47" s="5" t="s">
        <v>50</v>
      </c>
      <c r="B47" s="37">
        <f>(SUMIFS('city centre offline'!$L$2:$L$2047,'overall city offline'!$A$2:$A$2047,$A47,'city centre offline'!$B$2:$B$2047,B$3)*SUMIFS('city centre offline'!$C$2:$C$2047,'city centre offline'!$A$2:$A$2047,$A47,'city centre offline'!$B$2:$B$2047,B$3))/(SUMIFS('city centre offline'!$L$2:$L$2047,'city centre offline'!$A$2:$A$2047,$A47,'city centre offline'!$B$2:$B$2047,B$2))</f>
        <v>0.86165403167316423</v>
      </c>
      <c r="C47" s="37">
        <f>(SUMIFS('city centre offline'!$L$2:$L$2047,'overall city offline'!$A$2:$A$2047,$A47,'city centre offline'!$B$2:$B$2047,C$3)*SUMIFS('city centre offline'!$C$2:$C$2047,'city centre offline'!$A$2:$A$2047,$A47,'city centre offline'!$B$2:$B$2047,C$3))/(SUMIFS('city centre offline'!$L$2:$L$2047,'city centre offline'!$A$2:$A$2047,$A47,'city centre offline'!$B$2:$B$2047,C$2))</f>
        <v>0.88097550966312077</v>
      </c>
      <c r="D47" s="37">
        <f>(SUMIFS('city centre offline'!$L$2:$L$2047,'overall city offline'!$A$2:$A$2047,$A47,'city centre offline'!$B$2:$B$2047,D$3)*SUMIFS('city centre offline'!$C$2:$C$2047,'city centre offline'!$A$2:$A$2047,$A47,'city centre offline'!$B$2:$B$2047,D$3))/(SUMIFS('city centre offline'!$L$2:$L$2047,'city centre offline'!$A$2:$A$2047,$A47,'city centre offline'!$B$2:$B$2047,D$2))</f>
        <v>1.1335905275413378</v>
      </c>
      <c r="E47" s="37">
        <f>(SUMIFS('city centre offline'!$L$2:$L$2047,'overall city offline'!$A$2:$A$2047,$A47,'city centre offline'!$B$2:$B$2047,E$3)*SUMIFS('city centre offline'!$C$2:$C$2047,'city centre offline'!$A$2:$A$2047,$A47,'city centre offline'!$B$2:$B$2047,E$3))/(SUMIFS('city centre offline'!$L$2:$L$2047,'city centre offline'!$A$2:$A$2047,$A47,'city centre offline'!$B$2:$B$2047,E$2))</f>
        <v>0.92478615590736946</v>
      </c>
      <c r="F47" s="37">
        <f>(SUMIFS('city centre offline'!$L$2:$L$2047,'overall city offline'!$A$2:$A$2047,$A47,'city centre offline'!$B$2:$B$2047,F$3)*SUMIFS('city centre offline'!$C$2:$C$2047,'city centre offline'!$A$2:$A$2047,$A47,'city centre offline'!$B$2:$B$2047,F$3))/(SUMIFS('city centre offline'!$L$2:$L$2047,'city centre offline'!$A$2:$A$2047,$A47,'city centre offline'!$B$2:$B$2047,F$2))</f>
        <v>0.98179000599145072</v>
      </c>
      <c r="G47" s="37">
        <f>(SUMIFS('city centre offline'!$L$2:$L$2047,'overall city offline'!$A$2:$A$2047,$A47,'city centre offline'!$B$2:$B$2047,G$3)*SUMIFS('city centre offline'!$C$2:$C$2047,'city centre offline'!$A$2:$A$2047,$A47,'city centre offline'!$B$2:$B$2047,G$3))/(SUMIFS('city centre offline'!$L$2:$L$2047,'city centre offline'!$A$2:$A$2047,$A47,'city centre offline'!$B$2:$B$2047,G$2))</f>
        <v>0.95629330686877678</v>
      </c>
      <c r="H47" s="37">
        <f>(SUMIFS('city centre offline'!$L$2:$L$2047,'overall city offline'!$A$2:$A$2047,$A47,'city centre offline'!$B$2:$B$2047,H$3)*SUMIFS('city centre offline'!$C$2:$C$2047,'city centre offline'!$A$2:$A$2047,$A47,'city centre offline'!$B$2:$B$2047,H$3))/(SUMIFS('city centre offline'!$L$2:$L$2047,'city centre offline'!$A$2:$A$2047,$A47,'city centre offline'!$B$2:$B$2047,H$2))</f>
        <v>0.95622217190697001</v>
      </c>
      <c r="I47" s="37">
        <f>(SUMIFS('city centre offline'!$L$2:$L$2047,'overall city offline'!$A$2:$A$2047,$A47,'city centre offline'!$B$2:$B$2047,I$3)*SUMIFS('city centre offline'!$C$2:$C$2047,'city centre offline'!$A$2:$A$2047,$A47,'city centre offline'!$B$2:$B$2047,I$3))/(SUMIFS('city centre offline'!$L$2:$L$2047,'city centre offline'!$A$2:$A$2047,$A47,'city centre offline'!$B$2:$B$2047,I$2))</f>
        <v>0.98087287979635107</v>
      </c>
      <c r="J47" s="37">
        <f>(SUMIFS('city centre offline'!$L$2:$L$2047,'overall city offline'!$A$2:$A$2047,$A47,'city centre offline'!$B$2:$B$2047,J$3)*SUMIFS('city centre offline'!$C$2:$C$2047,'city centre offline'!$A$2:$A$2047,$A47,'city centre offline'!$B$2:$B$2047,J$3))/(SUMIFS('city centre offline'!$L$2:$L$2047,'city centre offline'!$A$2:$A$2047,$A47,'city centre offline'!$B$2:$B$2047,J$2))</f>
        <v>0.94645189849422584</v>
      </c>
      <c r="K47" s="37">
        <f>(SUMIFS('city centre offline'!$L$2:$L$2047,'overall city offline'!$A$2:$A$2047,$A47,'city centre offline'!$B$2:$B$2047,K$3)*SUMIFS('city centre offline'!$C$2:$C$2047,'city centre offline'!$A$2:$A$2047,$A47,'city centre offline'!$B$2:$B$2047,K$3))/(SUMIFS('city centre offline'!$L$2:$L$2047,'city centre offline'!$A$2:$A$2047,$A47,'city centre offline'!$B$2:$B$2047,K$2))</f>
        <v>0.99960434877215087</v>
      </c>
      <c r="L47" s="37">
        <f>(SUMIFS('city centre offline'!$L$2:$L$2047,'overall city offline'!$A$2:$A$2047,$A47,'city centre offline'!$B$2:$B$2047,L$3)*SUMIFS('city centre offline'!$C$2:$C$2047,'city centre offline'!$A$2:$A$2047,$A47,'city centre offline'!$B$2:$B$2047,L$3))/(SUMIFS('city centre offline'!$L$2:$L$2047,'city centre offline'!$A$2:$A$2047,$A47,'city centre offline'!$B$2:$B$2047,L$2))</f>
        <v>1.0978766321956748</v>
      </c>
      <c r="M47" s="37">
        <f>(SUMIFS('city centre offline'!$L$2:$L$2047,'overall city offline'!$A$2:$A$2047,$A47,'city centre offline'!$B$2:$B$2047,M$3)*SUMIFS('city centre offline'!$C$2:$C$2047,'city centre offline'!$A$2:$A$2047,$A47,'city centre offline'!$B$2:$B$2047,M$3))/(SUMIFS('city centre offline'!$L$2:$L$2047,'city centre offline'!$A$2:$A$2047,$A47,'city centre offline'!$B$2:$B$2047,M$2))</f>
        <v>1.5470653217918164</v>
      </c>
      <c r="N47" s="37">
        <f>(SUMIFS('city centre offline'!$L$2:$L$2047,'overall city offline'!$A$2:$A$2047,$A47,'city centre offline'!$B$2:$B$2047,N$3)*SUMIFS('city centre offline'!$C$2:$C$2047,'city centre offline'!$A$2:$A$2047,$A47,'city centre offline'!$B$2:$B$2047,N$3))/(SUMIFS('city centre offline'!$L$2:$L$2047,'city centre offline'!$A$2:$A$2047,$A47,'city centre offline'!$B$2:$B$2047,N$2))</f>
        <v>0.91035863867638334</v>
      </c>
      <c r="O47" s="37">
        <f>(SUMIFS('city centre offline'!$L$2:$L$2047,'overall city offline'!$A$2:$A$2047,$A47,'city centre offline'!$B$2:$B$2047,O$3)*SUMIFS('city centre offline'!$C$2:$C$2047,'city centre offline'!$A$2:$A$2047,$A47,'city centre offline'!$B$2:$B$2047,O$3))/(SUMIFS('city centre offline'!$L$2:$L$2047,'city centre offline'!$A$2:$A$2047,$A47,'city centre offline'!$B$2:$B$2047,O$2))</f>
        <v>0.89060785592267622</v>
      </c>
      <c r="P47" s="37">
        <f>(SUMIFS('city centre offline'!$L$2:$L$2047,'overall city offline'!$A$2:$A$2047,$A47,'city centre offline'!$B$2:$B$2047,P$3)*SUMIFS('city centre offline'!$C$2:$C$2047,'city centre offline'!$A$2:$A$2047,$A47,'city centre offline'!$B$2:$B$2047,P$3))/(SUMIFS('city centre offline'!$L$2:$L$2047,'city centre offline'!$A$2:$A$2047,$A47,'city centre offline'!$B$2:$B$2047,P$2))</f>
        <v>1.0748321523005202</v>
      </c>
      <c r="Q47" s="37">
        <f>(SUMIFS('city centre offline'!$L$2:$L$2047,'overall city offline'!$A$2:$A$2047,$A47,'city centre offline'!$B$2:$B$2047,Q$3)*SUMIFS('city centre offline'!$C$2:$C$2047,'city centre offline'!$A$2:$A$2047,$A47,'city centre offline'!$B$2:$B$2047,Q$3))/(SUMIFS('city centre offline'!$L$2:$L$2047,'city centre offline'!$A$2:$A$2047,$A47,'city centre offline'!$B$2:$B$2047,Q$2))</f>
        <v>1.0026015515349085</v>
      </c>
      <c r="R47" s="37">
        <f>(SUMIFS('city centre offline'!$L$2:$L$2047,'overall city offline'!$A$2:$A$2047,$A47,'city centre offline'!$B$2:$B$2047,R$3)*SUMIFS('city centre offline'!$C$2:$C$2047,'city centre offline'!$A$2:$A$2047,$A47,'city centre offline'!$B$2:$B$2047,R$3))/(SUMIFS('city centre offline'!$L$2:$L$2047,'city centre offline'!$A$2:$A$2047,$A47,'city centre offline'!$B$2:$B$2047,R$2))</f>
        <v>1.0355465760204854</v>
      </c>
      <c r="S47" s="37">
        <f>(SUMIFS('city centre offline'!$L$2:$L$2047,'overall city offline'!$A$2:$A$2047,$A47,'city centre offline'!$B$2:$B$2047,S$3)*SUMIFS('city centre offline'!$C$2:$C$2047,'city centre offline'!$A$2:$A$2047,$A47,'city centre offline'!$B$2:$B$2047,S$3))/(SUMIFS('city centre offline'!$L$2:$L$2047,'city centre offline'!$A$2:$A$2047,$A47,'city centre offline'!$B$2:$B$2047,S$2))</f>
        <v>1.015807752207885</v>
      </c>
      <c r="T47" s="37">
        <f>(SUMIFS('city centre offline'!$L$2:$L$2047,'overall city offline'!$A$2:$A$2047,$A47,'city centre offline'!$B$2:$B$2047,T$3)*SUMIFS('city centre offline'!$C$2:$C$2047,'city centre offline'!$A$2:$A$2047,$A47,'city centre offline'!$B$2:$B$2047,T$3))/(SUMIFS('city centre offline'!$L$2:$L$2047,'city centre offline'!$A$2:$A$2047,$A47,'city centre offline'!$B$2:$B$2047,T$2))</f>
        <v>1.0401224175544976</v>
      </c>
      <c r="U47" s="37">
        <f>(SUMIFS('city centre offline'!$L$2:$L$2047,'overall city offline'!$A$2:$A$2047,$A47,'city centre offline'!$B$2:$B$2047,U$3)*SUMIFS('city centre offline'!$C$2:$C$2047,'city centre offline'!$A$2:$A$2047,$A47,'city centre offline'!$B$2:$B$2047,U$3))/(SUMIFS('city centre offline'!$L$2:$L$2047,'city centre offline'!$A$2:$A$2047,$A47,'city centre offline'!$B$2:$B$2047,U$2))</f>
        <v>1.0554363546823646</v>
      </c>
      <c r="V47" s="37">
        <f>(SUMIFS('city centre offline'!$L$2:$L$2047,'overall city offline'!$A$2:$A$2047,$A47,'city centre offline'!$B$2:$B$2047,V$3)*SUMIFS('city centre offline'!$C$2:$C$2047,'city centre offline'!$A$2:$A$2047,$A47,'city centre offline'!$B$2:$B$2047,V$3))/(SUMIFS('city centre offline'!$L$2:$L$2047,'city centre offline'!$A$2:$A$2047,$A47,'city centre offline'!$B$2:$B$2047,V$2))</f>
        <v>0.96237628086393345</v>
      </c>
    </row>
    <row r="48" spans="1:63" x14ac:dyDescent="0.25">
      <c r="A48" s="5" t="s">
        <v>51</v>
      </c>
      <c r="B48" s="37">
        <f>(SUMIFS('city centre offline'!$L$2:$L$2047,'overall city offline'!$A$2:$A$2047,$A48,'city centre offline'!$B$2:$B$2047,B$3)*SUMIFS('city centre offline'!$C$2:$C$2047,'city centre offline'!$A$2:$A$2047,$A48,'city centre offline'!$B$2:$B$2047,B$3))/(SUMIFS('city centre offline'!$L$2:$L$2047,'city centre offline'!$A$2:$A$2047,$A48,'city centre offline'!$B$2:$B$2047,B$2))</f>
        <v>0.84252897178350905</v>
      </c>
      <c r="C48" s="37">
        <f>(SUMIFS('city centre offline'!$L$2:$L$2047,'overall city offline'!$A$2:$A$2047,$A48,'city centre offline'!$B$2:$B$2047,C$3)*SUMIFS('city centre offline'!$C$2:$C$2047,'city centre offline'!$A$2:$A$2047,$A48,'city centre offline'!$B$2:$B$2047,C$3))/(SUMIFS('city centre offline'!$L$2:$L$2047,'city centre offline'!$A$2:$A$2047,$A48,'city centre offline'!$B$2:$B$2047,C$2))</f>
        <v>0.84182895639530786</v>
      </c>
      <c r="D48" s="37">
        <f>(SUMIFS('city centre offline'!$L$2:$L$2047,'overall city offline'!$A$2:$A$2047,$A48,'city centre offline'!$B$2:$B$2047,D$3)*SUMIFS('city centre offline'!$C$2:$C$2047,'city centre offline'!$A$2:$A$2047,$A48,'city centre offline'!$B$2:$B$2047,D$3))/(SUMIFS('city centre offline'!$L$2:$L$2047,'city centre offline'!$A$2:$A$2047,$A48,'city centre offline'!$B$2:$B$2047,D$2))</f>
        <v>1.0638156959352518</v>
      </c>
      <c r="E48" s="37">
        <f>(SUMIFS('city centre offline'!$L$2:$L$2047,'overall city offline'!$A$2:$A$2047,$A48,'city centre offline'!$B$2:$B$2047,E$3)*SUMIFS('city centre offline'!$C$2:$C$2047,'city centre offline'!$A$2:$A$2047,$A48,'city centre offline'!$B$2:$B$2047,E$3))/(SUMIFS('city centre offline'!$L$2:$L$2047,'city centre offline'!$A$2:$A$2047,$A48,'city centre offline'!$B$2:$B$2047,E$2))</f>
        <v>0.87106693341781416</v>
      </c>
      <c r="F48" s="37">
        <f>(SUMIFS('city centre offline'!$L$2:$L$2047,'overall city offline'!$A$2:$A$2047,$A48,'city centre offline'!$B$2:$B$2047,F$3)*SUMIFS('city centre offline'!$C$2:$C$2047,'city centre offline'!$A$2:$A$2047,$A48,'city centre offline'!$B$2:$B$2047,F$3))/(SUMIFS('city centre offline'!$L$2:$L$2047,'city centre offline'!$A$2:$A$2047,$A48,'city centre offline'!$B$2:$B$2047,F$2))</f>
        <v>0.93248289784004323</v>
      </c>
      <c r="G48" s="37">
        <f>(SUMIFS('city centre offline'!$L$2:$L$2047,'overall city offline'!$A$2:$A$2047,$A48,'city centre offline'!$B$2:$B$2047,G$3)*SUMIFS('city centre offline'!$C$2:$C$2047,'city centre offline'!$A$2:$A$2047,$A48,'city centre offline'!$B$2:$B$2047,G$3))/(SUMIFS('city centre offline'!$L$2:$L$2047,'city centre offline'!$A$2:$A$2047,$A48,'city centre offline'!$B$2:$B$2047,G$2))</f>
        <v>1.0004360859888743</v>
      </c>
      <c r="H48" s="37">
        <f>(SUMIFS('city centre offline'!$L$2:$L$2047,'overall city offline'!$A$2:$A$2047,$A48,'city centre offline'!$B$2:$B$2047,H$3)*SUMIFS('city centre offline'!$C$2:$C$2047,'city centre offline'!$A$2:$A$2047,$A48,'city centre offline'!$B$2:$B$2047,H$3))/(SUMIFS('city centre offline'!$L$2:$L$2047,'city centre offline'!$A$2:$A$2047,$A48,'city centre offline'!$B$2:$B$2047,H$2))</f>
        <v>1.0485601482553228</v>
      </c>
      <c r="I48" s="37">
        <f>(SUMIFS('city centre offline'!$L$2:$L$2047,'overall city offline'!$A$2:$A$2047,$A48,'city centre offline'!$B$2:$B$2047,I$3)*SUMIFS('city centre offline'!$C$2:$C$2047,'city centre offline'!$A$2:$A$2047,$A48,'city centre offline'!$B$2:$B$2047,I$3))/(SUMIFS('city centre offline'!$L$2:$L$2047,'city centre offline'!$A$2:$A$2047,$A48,'city centre offline'!$B$2:$B$2047,I$2))</f>
        <v>1.1055561993055292</v>
      </c>
      <c r="J48" s="37">
        <f>(SUMIFS('city centre offline'!$L$2:$L$2047,'overall city offline'!$A$2:$A$2047,$A48,'city centre offline'!$B$2:$B$2047,J$3)*SUMIFS('city centre offline'!$C$2:$C$2047,'city centre offline'!$A$2:$A$2047,$A48,'city centre offline'!$B$2:$B$2047,J$3))/(SUMIFS('city centre offline'!$L$2:$L$2047,'city centre offline'!$A$2:$A$2047,$A48,'city centre offline'!$B$2:$B$2047,J$2))</f>
        <v>1.0693274978639047</v>
      </c>
      <c r="K48" s="37">
        <f>(SUMIFS('city centre offline'!$L$2:$L$2047,'overall city offline'!$A$2:$A$2047,$A48,'city centre offline'!$B$2:$B$2047,K$3)*SUMIFS('city centre offline'!$C$2:$C$2047,'city centre offline'!$A$2:$A$2047,$A48,'city centre offline'!$B$2:$B$2047,K$3))/(SUMIFS('city centre offline'!$L$2:$L$2047,'city centre offline'!$A$2:$A$2047,$A48,'city centre offline'!$B$2:$B$2047,K$2))</f>
        <v>1.0959164449008107</v>
      </c>
      <c r="L48" s="37">
        <f>(SUMIFS('city centre offline'!$L$2:$L$2047,'overall city offline'!$A$2:$A$2047,$A48,'city centre offline'!$B$2:$B$2047,L$3)*SUMIFS('city centre offline'!$C$2:$C$2047,'city centre offline'!$A$2:$A$2047,$A48,'city centre offline'!$B$2:$B$2047,L$3))/(SUMIFS('city centre offline'!$L$2:$L$2047,'city centre offline'!$A$2:$A$2047,$A48,'city centre offline'!$B$2:$B$2047,L$2))</f>
        <v>1.1441121965206937</v>
      </c>
      <c r="M48" s="37">
        <f>(SUMIFS('city centre offline'!$L$2:$L$2047,'overall city offline'!$A$2:$A$2047,$A48,'city centre offline'!$B$2:$B$2047,M$3)*SUMIFS('city centre offline'!$C$2:$C$2047,'city centre offline'!$A$2:$A$2047,$A48,'city centre offline'!$B$2:$B$2047,M$3))/(SUMIFS('city centre offline'!$L$2:$L$2047,'city centre offline'!$A$2:$A$2047,$A48,'city centre offline'!$B$2:$B$2047,M$2))</f>
        <v>1.5438674846896303</v>
      </c>
      <c r="N48" s="37">
        <f>(SUMIFS('city centre offline'!$L$2:$L$2047,'overall city offline'!$A$2:$A$2047,$A48,'city centre offline'!$B$2:$B$2047,N$3)*SUMIFS('city centre offline'!$C$2:$C$2047,'city centre offline'!$A$2:$A$2047,$A48,'city centre offline'!$B$2:$B$2047,N$3))/(SUMIFS('city centre offline'!$L$2:$L$2047,'city centre offline'!$A$2:$A$2047,$A48,'city centre offline'!$B$2:$B$2047,N$2))</f>
        <v>0.78707110060646113</v>
      </c>
      <c r="O48" s="37">
        <f>(SUMIFS('city centre offline'!$L$2:$L$2047,'overall city offline'!$A$2:$A$2047,$A48,'city centre offline'!$B$2:$B$2047,O$3)*SUMIFS('city centre offline'!$C$2:$C$2047,'city centre offline'!$A$2:$A$2047,$A48,'city centre offline'!$B$2:$B$2047,O$3))/(SUMIFS('city centre offline'!$L$2:$L$2047,'city centre offline'!$A$2:$A$2047,$A48,'city centre offline'!$B$2:$B$2047,O$2))</f>
        <v>0.77721321609971106</v>
      </c>
      <c r="P48" s="37">
        <f>(SUMIFS('city centre offline'!$L$2:$L$2047,'overall city offline'!$A$2:$A$2047,$A48,'city centre offline'!$B$2:$B$2047,P$3)*SUMIFS('city centre offline'!$C$2:$C$2047,'city centre offline'!$A$2:$A$2047,$A48,'city centre offline'!$B$2:$B$2047,P$3))/(SUMIFS('city centre offline'!$L$2:$L$2047,'city centre offline'!$A$2:$A$2047,$A48,'city centre offline'!$B$2:$B$2047,P$2))</f>
        <v>0.99012812607737644</v>
      </c>
      <c r="Q48" s="37">
        <f>(SUMIFS('city centre offline'!$L$2:$L$2047,'overall city offline'!$A$2:$A$2047,$A48,'city centre offline'!$B$2:$B$2047,Q$3)*SUMIFS('city centre offline'!$C$2:$C$2047,'city centre offline'!$A$2:$A$2047,$A48,'city centre offline'!$B$2:$B$2047,Q$3))/(SUMIFS('city centre offline'!$L$2:$L$2047,'city centre offline'!$A$2:$A$2047,$A48,'city centre offline'!$B$2:$B$2047,Q$2))</f>
        <v>1.0436976439727477</v>
      </c>
      <c r="R48" s="37">
        <f>(SUMIFS('city centre offline'!$L$2:$L$2047,'overall city offline'!$A$2:$A$2047,$A48,'city centre offline'!$B$2:$B$2047,R$3)*SUMIFS('city centre offline'!$C$2:$C$2047,'city centre offline'!$A$2:$A$2047,$A48,'city centre offline'!$B$2:$B$2047,R$3))/(SUMIFS('city centre offline'!$L$2:$L$2047,'city centre offline'!$A$2:$A$2047,$A48,'city centre offline'!$B$2:$B$2047,R$2))</f>
        <v>1.0931278976140819</v>
      </c>
      <c r="S48" s="37">
        <f>(SUMIFS('city centre offline'!$L$2:$L$2047,'overall city offline'!$A$2:$A$2047,$A48,'city centre offline'!$B$2:$B$2047,S$3)*SUMIFS('city centre offline'!$C$2:$C$2047,'city centre offline'!$A$2:$A$2047,$A48,'city centre offline'!$B$2:$B$2047,S$3))/(SUMIFS('city centre offline'!$L$2:$L$2047,'city centre offline'!$A$2:$A$2047,$A48,'city centre offline'!$B$2:$B$2047,S$2))</f>
        <v>1.1470610162522568</v>
      </c>
      <c r="T48" s="37">
        <f>(SUMIFS('city centre offline'!$L$2:$L$2047,'overall city offline'!$A$2:$A$2047,$A48,'city centre offline'!$B$2:$B$2047,T$3)*SUMIFS('city centre offline'!$C$2:$C$2047,'city centre offline'!$A$2:$A$2047,$A48,'city centre offline'!$B$2:$B$2047,T$3))/(SUMIFS('city centre offline'!$L$2:$L$2047,'city centre offline'!$A$2:$A$2047,$A48,'city centre offline'!$B$2:$B$2047,T$2))</f>
        <v>1.1486867203474209</v>
      </c>
      <c r="U48" s="37">
        <f>(SUMIFS('city centre offline'!$L$2:$L$2047,'overall city offline'!$A$2:$A$2047,$A48,'city centre offline'!$B$2:$B$2047,U$3)*SUMIFS('city centre offline'!$C$2:$C$2047,'city centre offline'!$A$2:$A$2047,$A48,'city centre offline'!$B$2:$B$2047,U$3))/(SUMIFS('city centre offline'!$L$2:$L$2047,'city centre offline'!$A$2:$A$2047,$A48,'city centre offline'!$B$2:$B$2047,U$2))</f>
        <v>1.2103820903481182</v>
      </c>
      <c r="V48" s="37">
        <f>(SUMIFS('city centre offline'!$L$2:$L$2047,'overall city offline'!$A$2:$A$2047,$A48,'city centre offline'!$B$2:$B$2047,V$3)*SUMIFS('city centre offline'!$C$2:$C$2047,'city centre offline'!$A$2:$A$2047,$A48,'city centre offline'!$B$2:$B$2047,V$3))/(SUMIFS('city centre offline'!$L$2:$L$2047,'city centre offline'!$A$2:$A$2047,$A48,'city centre offline'!$B$2:$B$2047,V$2))</f>
        <v>1.1164101705719325</v>
      </c>
    </row>
    <row r="49" spans="1:22" x14ac:dyDescent="0.25">
      <c r="A49" s="5" t="s">
        <v>52</v>
      </c>
      <c r="B49" s="37">
        <f>(SUMIFS('city centre offline'!$L$2:$L$2047,'overall city offline'!$A$2:$A$2047,$A49,'city centre offline'!$B$2:$B$2047,B$3)*SUMIFS('city centre offline'!$C$2:$C$2047,'city centre offline'!$A$2:$A$2047,$A49,'city centre offline'!$B$2:$B$2047,B$3))/(SUMIFS('city centre offline'!$L$2:$L$2047,'city centre offline'!$A$2:$A$2047,$A49,'city centre offline'!$B$2:$B$2047,B$2))</f>
        <v>0.86962622941853873</v>
      </c>
      <c r="C49" s="37">
        <f>(SUMIFS('city centre offline'!$L$2:$L$2047,'overall city offline'!$A$2:$A$2047,$A49,'city centre offline'!$B$2:$B$2047,C$3)*SUMIFS('city centre offline'!$C$2:$C$2047,'city centre offline'!$A$2:$A$2047,$A49,'city centre offline'!$B$2:$B$2047,C$3))/(SUMIFS('city centre offline'!$L$2:$L$2047,'city centre offline'!$A$2:$A$2047,$A49,'city centre offline'!$B$2:$B$2047,C$2))</f>
        <v>0.89887819006419967</v>
      </c>
      <c r="D49" s="37">
        <f>(SUMIFS('city centre offline'!$L$2:$L$2047,'overall city offline'!$A$2:$A$2047,$A49,'city centre offline'!$B$2:$B$2047,D$3)*SUMIFS('city centre offline'!$C$2:$C$2047,'city centre offline'!$A$2:$A$2047,$A49,'city centre offline'!$B$2:$B$2047,D$3))/(SUMIFS('city centre offline'!$L$2:$L$2047,'city centre offline'!$A$2:$A$2047,$A49,'city centre offline'!$B$2:$B$2047,D$2))</f>
        <v>1.0763085998983084</v>
      </c>
      <c r="E49" s="37">
        <f>(SUMIFS('city centre offline'!$L$2:$L$2047,'overall city offline'!$A$2:$A$2047,$A49,'city centre offline'!$B$2:$B$2047,E$3)*SUMIFS('city centre offline'!$C$2:$C$2047,'city centre offline'!$A$2:$A$2047,$A49,'city centre offline'!$B$2:$B$2047,E$3))/(SUMIFS('city centre offline'!$L$2:$L$2047,'city centre offline'!$A$2:$A$2047,$A49,'city centre offline'!$B$2:$B$2047,E$2))</f>
        <v>0.95931124093741749</v>
      </c>
      <c r="F49" s="37">
        <f>(SUMIFS('city centre offline'!$L$2:$L$2047,'overall city offline'!$A$2:$A$2047,$A49,'city centre offline'!$B$2:$B$2047,F$3)*SUMIFS('city centre offline'!$C$2:$C$2047,'city centre offline'!$A$2:$A$2047,$A49,'city centre offline'!$B$2:$B$2047,F$3))/(SUMIFS('city centre offline'!$L$2:$L$2047,'city centre offline'!$A$2:$A$2047,$A49,'city centre offline'!$B$2:$B$2047,F$2))</f>
        <v>1.0960353993832206</v>
      </c>
      <c r="G49" s="37">
        <f>(SUMIFS('city centre offline'!$L$2:$L$2047,'overall city offline'!$A$2:$A$2047,$A49,'city centre offline'!$B$2:$B$2047,G$3)*SUMIFS('city centre offline'!$C$2:$C$2047,'city centre offline'!$A$2:$A$2047,$A49,'city centre offline'!$B$2:$B$2047,G$3))/(SUMIFS('city centre offline'!$L$2:$L$2047,'city centre offline'!$A$2:$A$2047,$A49,'city centre offline'!$B$2:$B$2047,G$2))</f>
        <v>1.0806658586988149</v>
      </c>
      <c r="H49" s="37">
        <f>(SUMIFS('city centre offline'!$L$2:$L$2047,'overall city offline'!$A$2:$A$2047,$A49,'city centre offline'!$B$2:$B$2047,H$3)*SUMIFS('city centre offline'!$C$2:$C$2047,'city centre offline'!$A$2:$A$2047,$A49,'city centre offline'!$B$2:$B$2047,H$3))/(SUMIFS('city centre offline'!$L$2:$L$2047,'city centre offline'!$A$2:$A$2047,$A49,'city centre offline'!$B$2:$B$2047,H$2))</f>
        <v>0.9949836665946965</v>
      </c>
      <c r="I49" s="37">
        <f>(SUMIFS('city centre offline'!$L$2:$L$2047,'overall city offline'!$A$2:$A$2047,$A49,'city centre offline'!$B$2:$B$2047,I$3)*SUMIFS('city centre offline'!$C$2:$C$2047,'city centre offline'!$A$2:$A$2047,$A49,'city centre offline'!$B$2:$B$2047,I$3))/(SUMIFS('city centre offline'!$L$2:$L$2047,'city centre offline'!$A$2:$A$2047,$A49,'city centre offline'!$B$2:$B$2047,I$2))</f>
        <v>0.9770816597935893</v>
      </c>
      <c r="J49" s="37">
        <f>(SUMIFS('city centre offline'!$L$2:$L$2047,'overall city offline'!$A$2:$A$2047,$A49,'city centre offline'!$B$2:$B$2047,J$3)*SUMIFS('city centre offline'!$C$2:$C$2047,'city centre offline'!$A$2:$A$2047,$A49,'city centre offline'!$B$2:$B$2047,J$3))/(SUMIFS('city centre offline'!$L$2:$L$2047,'city centre offline'!$A$2:$A$2047,$A49,'city centre offline'!$B$2:$B$2047,J$2))</f>
        <v>1.026964550219936</v>
      </c>
      <c r="K49" s="37">
        <f>(SUMIFS('city centre offline'!$L$2:$L$2047,'overall city offline'!$A$2:$A$2047,$A49,'city centre offline'!$B$2:$B$2047,K$3)*SUMIFS('city centre offline'!$C$2:$C$2047,'city centre offline'!$A$2:$A$2047,$A49,'city centre offline'!$B$2:$B$2047,K$3))/(SUMIFS('city centre offline'!$L$2:$L$2047,'city centre offline'!$A$2:$A$2047,$A49,'city centre offline'!$B$2:$B$2047,K$2))</f>
        <v>1.1458849751942148</v>
      </c>
      <c r="L49" s="37">
        <f>(SUMIFS('city centre offline'!$L$2:$L$2047,'overall city offline'!$A$2:$A$2047,$A49,'city centre offline'!$B$2:$B$2047,L$3)*SUMIFS('city centre offline'!$C$2:$C$2047,'city centre offline'!$A$2:$A$2047,$A49,'city centre offline'!$B$2:$B$2047,L$3))/(SUMIFS('city centre offline'!$L$2:$L$2047,'city centre offline'!$A$2:$A$2047,$A49,'city centre offline'!$B$2:$B$2047,L$2))</f>
        <v>1.2016395206984154</v>
      </c>
      <c r="M49" s="37">
        <f>(SUMIFS('city centre offline'!$L$2:$L$2047,'overall city offline'!$A$2:$A$2047,$A49,'city centre offline'!$B$2:$B$2047,M$3)*SUMIFS('city centre offline'!$C$2:$C$2047,'city centre offline'!$A$2:$A$2047,$A49,'city centre offline'!$B$2:$B$2047,M$3))/(SUMIFS('city centre offline'!$L$2:$L$2047,'city centre offline'!$A$2:$A$2047,$A49,'city centre offline'!$B$2:$B$2047,M$2))</f>
        <v>1.4134800203730975</v>
      </c>
      <c r="N49" s="37">
        <f>(SUMIFS('city centre offline'!$L$2:$L$2047,'overall city offline'!$A$2:$A$2047,$A49,'city centre offline'!$B$2:$B$2047,N$3)*SUMIFS('city centre offline'!$C$2:$C$2047,'city centre offline'!$A$2:$A$2047,$A49,'city centre offline'!$B$2:$B$2047,N$3))/(SUMIFS('city centre offline'!$L$2:$L$2047,'city centre offline'!$A$2:$A$2047,$A49,'city centre offline'!$B$2:$B$2047,N$2))</f>
        <v>0.90770748723053585</v>
      </c>
      <c r="O49" s="37">
        <f>(SUMIFS('city centre offline'!$L$2:$L$2047,'overall city offline'!$A$2:$A$2047,$A49,'city centre offline'!$B$2:$B$2047,O$3)*SUMIFS('city centre offline'!$C$2:$C$2047,'city centre offline'!$A$2:$A$2047,$A49,'city centre offline'!$B$2:$B$2047,O$3))/(SUMIFS('city centre offline'!$L$2:$L$2047,'city centre offline'!$A$2:$A$2047,$A49,'city centre offline'!$B$2:$B$2047,O$2))</f>
        <v>0.87853743086268488</v>
      </c>
      <c r="P49" s="37">
        <f>(SUMIFS('city centre offline'!$L$2:$L$2047,'overall city offline'!$A$2:$A$2047,$A49,'city centre offline'!$B$2:$B$2047,P$3)*SUMIFS('city centre offline'!$C$2:$C$2047,'city centre offline'!$A$2:$A$2047,$A49,'city centre offline'!$B$2:$B$2047,P$3))/(SUMIFS('city centre offline'!$L$2:$L$2047,'city centre offline'!$A$2:$A$2047,$A49,'city centre offline'!$B$2:$B$2047,P$2))</f>
        <v>1.073389527673865</v>
      </c>
      <c r="Q49" s="37">
        <f>(SUMIFS('city centre offline'!$L$2:$L$2047,'overall city offline'!$A$2:$A$2047,$A49,'city centre offline'!$B$2:$B$2047,Q$3)*SUMIFS('city centre offline'!$C$2:$C$2047,'city centre offline'!$A$2:$A$2047,$A49,'city centre offline'!$B$2:$B$2047,Q$3))/(SUMIFS('city centre offline'!$L$2:$L$2047,'city centre offline'!$A$2:$A$2047,$A49,'city centre offline'!$B$2:$B$2047,Q$2))</f>
        <v>0.991689445254194</v>
      </c>
      <c r="R49" s="37">
        <f>(SUMIFS('city centre offline'!$L$2:$L$2047,'overall city offline'!$A$2:$A$2047,$A49,'city centre offline'!$B$2:$B$2047,R$3)*SUMIFS('city centre offline'!$C$2:$C$2047,'city centre offline'!$A$2:$A$2047,$A49,'city centre offline'!$B$2:$B$2047,R$3))/(SUMIFS('city centre offline'!$L$2:$L$2047,'city centre offline'!$A$2:$A$2047,$A49,'city centre offline'!$B$2:$B$2047,R$2))</f>
        <v>1.0744075525887455</v>
      </c>
      <c r="S49" s="37">
        <f>(SUMIFS('city centre offline'!$L$2:$L$2047,'overall city offline'!$A$2:$A$2047,$A49,'city centre offline'!$B$2:$B$2047,S$3)*SUMIFS('city centre offline'!$C$2:$C$2047,'city centre offline'!$A$2:$A$2047,$A49,'city centre offline'!$B$2:$B$2047,S$3))/(SUMIFS('city centre offline'!$L$2:$L$2047,'city centre offline'!$A$2:$A$2047,$A49,'city centre offline'!$B$2:$B$2047,S$2))</f>
        <v>1.053206280515717</v>
      </c>
      <c r="T49" s="37">
        <f>(SUMIFS('city centre offline'!$L$2:$L$2047,'overall city offline'!$A$2:$A$2047,$A49,'city centre offline'!$B$2:$B$2047,T$3)*SUMIFS('city centre offline'!$C$2:$C$2047,'city centre offline'!$A$2:$A$2047,$A49,'city centre offline'!$B$2:$B$2047,T$3))/(SUMIFS('city centre offline'!$L$2:$L$2047,'city centre offline'!$A$2:$A$2047,$A49,'city centre offline'!$B$2:$B$2047,T$2))</f>
        <v>1.0151485523023915</v>
      </c>
      <c r="U49" s="37">
        <f>(SUMIFS('city centre offline'!$L$2:$L$2047,'overall city offline'!$A$2:$A$2047,$A49,'city centre offline'!$B$2:$B$2047,U$3)*SUMIFS('city centre offline'!$C$2:$C$2047,'city centre offline'!$A$2:$A$2047,$A49,'city centre offline'!$B$2:$B$2047,U$3))/(SUMIFS('city centre offline'!$L$2:$L$2047,'city centre offline'!$A$2:$A$2047,$A49,'city centre offline'!$B$2:$B$2047,U$2))</f>
        <v>0.95823038156450213</v>
      </c>
      <c r="V49" s="37">
        <f>(SUMIFS('city centre offline'!$L$2:$L$2047,'overall city offline'!$A$2:$A$2047,$A49,'city centre offline'!$B$2:$B$2047,V$3)*SUMIFS('city centre offline'!$C$2:$C$2047,'city centre offline'!$A$2:$A$2047,$A49,'city centre offline'!$B$2:$B$2047,V$3))/(SUMIFS('city centre offline'!$L$2:$L$2047,'city centre offline'!$A$2:$A$2047,$A49,'city centre offline'!$B$2:$B$2047,V$2))</f>
        <v>0.99759369577141865</v>
      </c>
    </row>
    <row r="50" spans="1:22" x14ac:dyDescent="0.25">
      <c r="A50" s="5" t="s">
        <v>53</v>
      </c>
      <c r="B50" s="37">
        <f>(SUMIFS('city centre offline'!$L$2:$L$2047,'overall city offline'!$A$2:$A$2047,$A50,'city centre offline'!$B$2:$B$2047,B$3)*SUMIFS('city centre offline'!$C$2:$C$2047,'city centre offline'!$A$2:$A$2047,$A50,'city centre offline'!$B$2:$B$2047,B$3))/(SUMIFS('city centre offline'!$L$2:$L$2047,'city centre offline'!$A$2:$A$2047,$A50,'city centre offline'!$B$2:$B$2047,B$2))</f>
        <v>0.85995200859270859</v>
      </c>
      <c r="C50" s="37">
        <f>(SUMIFS('city centre offline'!$L$2:$L$2047,'overall city offline'!$A$2:$A$2047,$A50,'city centre offline'!$B$2:$B$2047,C$3)*SUMIFS('city centre offline'!$C$2:$C$2047,'city centre offline'!$A$2:$A$2047,$A50,'city centre offline'!$B$2:$B$2047,C$3))/(SUMIFS('city centre offline'!$L$2:$L$2047,'city centre offline'!$A$2:$A$2047,$A50,'city centre offline'!$B$2:$B$2047,C$2))</f>
        <v>0.85173549803560067</v>
      </c>
      <c r="D50" s="37">
        <f>(SUMIFS('city centre offline'!$L$2:$L$2047,'overall city offline'!$A$2:$A$2047,$A50,'city centre offline'!$B$2:$B$2047,D$3)*SUMIFS('city centre offline'!$C$2:$C$2047,'city centre offline'!$A$2:$A$2047,$A50,'city centre offline'!$B$2:$B$2047,D$3))/(SUMIFS('city centre offline'!$L$2:$L$2047,'city centre offline'!$A$2:$A$2047,$A50,'city centre offline'!$B$2:$B$2047,D$2))</f>
        <v>1.0171716818982428</v>
      </c>
      <c r="E50" s="37">
        <f>(SUMIFS('city centre offline'!$L$2:$L$2047,'overall city offline'!$A$2:$A$2047,$A50,'city centre offline'!$B$2:$B$2047,E$3)*SUMIFS('city centre offline'!$C$2:$C$2047,'city centre offline'!$A$2:$A$2047,$A50,'city centre offline'!$B$2:$B$2047,E$3))/(SUMIFS('city centre offline'!$L$2:$L$2047,'city centre offline'!$A$2:$A$2047,$A50,'city centre offline'!$B$2:$B$2047,E$2))</f>
        <v>0.87462054827626923</v>
      </c>
      <c r="F50" s="37">
        <f>(SUMIFS('city centre offline'!$L$2:$L$2047,'overall city offline'!$A$2:$A$2047,$A50,'city centre offline'!$B$2:$B$2047,F$3)*SUMIFS('city centre offline'!$C$2:$C$2047,'city centre offline'!$A$2:$A$2047,$A50,'city centre offline'!$B$2:$B$2047,F$3))/(SUMIFS('city centre offline'!$L$2:$L$2047,'city centre offline'!$A$2:$A$2047,$A50,'city centre offline'!$B$2:$B$2047,F$2))</f>
        <v>0.97909207285019439</v>
      </c>
      <c r="G50" s="37">
        <f>(SUMIFS('city centre offline'!$L$2:$L$2047,'overall city offline'!$A$2:$A$2047,$A50,'city centre offline'!$B$2:$B$2047,G$3)*SUMIFS('city centre offline'!$C$2:$C$2047,'city centre offline'!$A$2:$A$2047,$A50,'city centre offline'!$B$2:$B$2047,G$3))/(SUMIFS('city centre offline'!$L$2:$L$2047,'city centre offline'!$A$2:$A$2047,$A50,'city centre offline'!$B$2:$B$2047,G$2))</f>
        <v>0.9663479135699562</v>
      </c>
      <c r="H50" s="37">
        <f>(SUMIFS('city centre offline'!$L$2:$L$2047,'overall city offline'!$A$2:$A$2047,$A50,'city centre offline'!$B$2:$B$2047,H$3)*SUMIFS('city centre offline'!$C$2:$C$2047,'city centre offline'!$A$2:$A$2047,$A50,'city centre offline'!$B$2:$B$2047,H$3))/(SUMIFS('city centre offline'!$L$2:$L$2047,'city centre offline'!$A$2:$A$2047,$A50,'city centre offline'!$B$2:$B$2047,H$2))</f>
        <v>0.9790406362496451</v>
      </c>
      <c r="I50" s="37">
        <f>(SUMIFS('city centre offline'!$L$2:$L$2047,'overall city offline'!$A$2:$A$2047,$A50,'city centre offline'!$B$2:$B$2047,I$3)*SUMIFS('city centre offline'!$C$2:$C$2047,'city centre offline'!$A$2:$A$2047,$A50,'city centre offline'!$B$2:$B$2047,I$3))/(SUMIFS('city centre offline'!$L$2:$L$2047,'city centre offline'!$A$2:$A$2047,$A50,'city centre offline'!$B$2:$B$2047,I$2))</f>
        <v>1.0681312450221236</v>
      </c>
      <c r="J50" s="37">
        <f>(SUMIFS('city centre offline'!$L$2:$L$2047,'overall city offline'!$A$2:$A$2047,$A50,'city centre offline'!$B$2:$B$2047,J$3)*SUMIFS('city centre offline'!$C$2:$C$2047,'city centre offline'!$A$2:$A$2047,$A50,'city centre offline'!$B$2:$B$2047,J$3))/(SUMIFS('city centre offline'!$L$2:$L$2047,'city centre offline'!$A$2:$A$2047,$A50,'city centre offline'!$B$2:$B$2047,J$2))</f>
        <v>0.92442589809489206</v>
      </c>
      <c r="K50" s="37">
        <f>(SUMIFS('city centre offline'!$L$2:$L$2047,'overall city offline'!$A$2:$A$2047,$A50,'city centre offline'!$B$2:$B$2047,K$3)*SUMIFS('city centre offline'!$C$2:$C$2047,'city centre offline'!$A$2:$A$2047,$A50,'city centre offline'!$B$2:$B$2047,K$3))/(SUMIFS('city centre offline'!$L$2:$L$2047,'city centre offline'!$A$2:$A$2047,$A50,'city centre offline'!$B$2:$B$2047,K$2))</f>
        <v>1.1554742774677453</v>
      </c>
      <c r="L50" s="37">
        <f>(SUMIFS('city centre offline'!$L$2:$L$2047,'overall city offline'!$A$2:$A$2047,$A50,'city centre offline'!$B$2:$B$2047,L$3)*SUMIFS('city centre offline'!$C$2:$C$2047,'city centre offline'!$A$2:$A$2047,$A50,'city centre offline'!$B$2:$B$2047,L$3))/(SUMIFS('city centre offline'!$L$2:$L$2047,'city centre offline'!$A$2:$A$2047,$A50,'city centre offline'!$B$2:$B$2047,L$2))</f>
        <v>1.3006212130317085</v>
      </c>
      <c r="M50" s="37">
        <f>(SUMIFS('city centre offline'!$L$2:$L$2047,'overall city offline'!$A$2:$A$2047,$A50,'city centre offline'!$B$2:$B$2047,M$3)*SUMIFS('city centre offline'!$C$2:$C$2047,'city centre offline'!$A$2:$A$2047,$A50,'city centre offline'!$B$2:$B$2047,M$3))/(SUMIFS('city centre offline'!$L$2:$L$2047,'city centre offline'!$A$2:$A$2047,$A50,'city centre offline'!$B$2:$B$2047,M$2))</f>
        <v>1.6978432731133652</v>
      </c>
      <c r="N50" s="37">
        <f>(SUMIFS('city centre offline'!$L$2:$L$2047,'overall city offline'!$A$2:$A$2047,$A50,'city centre offline'!$B$2:$B$2047,N$3)*SUMIFS('city centre offline'!$C$2:$C$2047,'city centre offline'!$A$2:$A$2047,$A50,'city centre offline'!$B$2:$B$2047,N$3))/(SUMIFS('city centre offline'!$L$2:$L$2047,'city centre offline'!$A$2:$A$2047,$A50,'city centre offline'!$B$2:$B$2047,N$2))</f>
        <v>0.83475713704032695</v>
      </c>
      <c r="O50" s="37">
        <f>(SUMIFS('city centre offline'!$L$2:$L$2047,'overall city offline'!$A$2:$A$2047,$A50,'city centre offline'!$B$2:$B$2047,O$3)*SUMIFS('city centre offline'!$C$2:$C$2047,'city centre offline'!$A$2:$A$2047,$A50,'city centre offline'!$B$2:$B$2047,O$3))/(SUMIFS('city centre offline'!$L$2:$L$2047,'city centre offline'!$A$2:$A$2047,$A50,'city centre offline'!$B$2:$B$2047,O$2))</f>
        <v>0.88330636270412122</v>
      </c>
      <c r="P50" s="37">
        <f>(SUMIFS('city centre offline'!$L$2:$L$2047,'overall city offline'!$A$2:$A$2047,$A50,'city centre offline'!$B$2:$B$2047,P$3)*SUMIFS('city centre offline'!$C$2:$C$2047,'city centre offline'!$A$2:$A$2047,$A50,'city centre offline'!$B$2:$B$2047,P$3))/(SUMIFS('city centre offline'!$L$2:$L$2047,'city centre offline'!$A$2:$A$2047,$A50,'city centre offline'!$B$2:$B$2047,P$2))</f>
        <v>1.0835254765968241</v>
      </c>
      <c r="Q50" s="37">
        <f>(SUMIFS('city centre offline'!$L$2:$L$2047,'overall city offline'!$A$2:$A$2047,$A50,'city centre offline'!$B$2:$B$2047,Q$3)*SUMIFS('city centre offline'!$C$2:$C$2047,'city centre offline'!$A$2:$A$2047,$A50,'city centre offline'!$B$2:$B$2047,Q$3))/(SUMIFS('city centre offline'!$L$2:$L$2047,'city centre offline'!$A$2:$A$2047,$A50,'city centre offline'!$B$2:$B$2047,Q$2))</f>
        <v>1.1382360190967236</v>
      </c>
      <c r="R50" s="37">
        <f>(SUMIFS('city centre offline'!$L$2:$L$2047,'overall city offline'!$A$2:$A$2047,$A50,'city centre offline'!$B$2:$B$2047,R$3)*SUMIFS('city centre offline'!$C$2:$C$2047,'city centre offline'!$A$2:$A$2047,$A50,'city centre offline'!$B$2:$B$2047,R$3))/(SUMIFS('city centre offline'!$L$2:$L$2047,'city centre offline'!$A$2:$A$2047,$A50,'city centre offline'!$B$2:$B$2047,R$2))</f>
        <v>1.2346188602699601</v>
      </c>
      <c r="S50" s="37">
        <f>(SUMIFS('city centre offline'!$L$2:$L$2047,'overall city offline'!$A$2:$A$2047,$A50,'city centre offline'!$B$2:$B$2047,S$3)*SUMIFS('city centre offline'!$C$2:$C$2047,'city centre offline'!$A$2:$A$2047,$A50,'city centre offline'!$B$2:$B$2047,S$3))/(SUMIFS('city centre offline'!$L$2:$L$2047,'city centre offline'!$A$2:$A$2047,$A50,'city centre offline'!$B$2:$B$2047,S$2))</f>
        <v>1.1542105249951433</v>
      </c>
      <c r="T50" s="37">
        <f>(SUMIFS('city centre offline'!$L$2:$L$2047,'overall city offline'!$A$2:$A$2047,$A50,'city centre offline'!$B$2:$B$2047,T$3)*SUMIFS('city centre offline'!$C$2:$C$2047,'city centre offline'!$A$2:$A$2047,$A50,'city centre offline'!$B$2:$B$2047,T$3))/(SUMIFS('city centre offline'!$L$2:$L$2047,'city centre offline'!$A$2:$A$2047,$A50,'city centre offline'!$B$2:$B$2047,T$2))</f>
        <v>1.2380463778771367</v>
      </c>
      <c r="U50" s="37">
        <f>(SUMIFS('city centre offline'!$L$2:$L$2047,'overall city offline'!$A$2:$A$2047,$A50,'city centre offline'!$B$2:$B$2047,U$3)*SUMIFS('city centre offline'!$C$2:$C$2047,'city centre offline'!$A$2:$A$2047,$A50,'city centre offline'!$B$2:$B$2047,U$3))/(SUMIFS('city centre offline'!$L$2:$L$2047,'city centre offline'!$A$2:$A$2047,$A50,'city centre offline'!$B$2:$B$2047,U$2))</f>
        <v>1.2945097423666898</v>
      </c>
      <c r="V50" s="37">
        <f>(SUMIFS('city centre offline'!$L$2:$L$2047,'overall city offline'!$A$2:$A$2047,$A50,'city centre offline'!$B$2:$B$2047,V$3)*SUMIFS('city centre offline'!$C$2:$C$2047,'city centre offline'!$A$2:$A$2047,$A50,'city centre offline'!$B$2:$B$2047,V$3))/(SUMIFS('city centre offline'!$L$2:$L$2047,'city centre offline'!$A$2:$A$2047,$A50,'city centre offline'!$B$2:$B$2047,V$2))</f>
        <v>1.2119122013180583</v>
      </c>
    </row>
    <row r="51" spans="1:22" x14ac:dyDescent="0.25">
      <c r="A51" s="5" t="s">
        <v>54</v>
      </c>
      <c r="B51" s="37">
        <f>(SUMIFS('city centre offline'!$L$2:$L$2047,'overall city offline'!$A$2:$A$2047,$A51,'city centre offline'!$B$2:$B$2047,B$3)*SUMIFS('city centre offline'!$C$2:$C$2047,'city centre offline'!$A$2:$A$2047,$A51,'city centre offline'!$B$2:$B$2047,B$3))/(SUMIFS('city centre offline'!$L$2:$L$2047,'city centre offline'!$A$2:$A$2047,$A51,'city centre offline'!$B$2:$B$2047,B$2))</f>
        <v>0.847504960587661</v>
      </c>
      <c r="C51" s="37">
        <f>(SUMIFS('city centre offline'!$L$2:$L$2047,'overall city offline'!$A$2:$A$2047,$A51,'city centre offline'!$B$2:$B$2047,C$3)*SUMIFS('city centre offline'!$C$2:$C$2047,'city centre offline'!$A$2:$A$2047,$A51,'city centre offline'!$B$2:$B$2047,C$3))/(SUMIFS('city centre offline'!$L$2:$L$2047,'city centre offline'!$A$2:$A$2047,$A51,'city centre offline'!$B$2:$B$2047,C$2))</f>
        <v>0.86000666897988998</v>
      </c>
      <c r="D51" s="37">
        <f>(SUMIFS('city centre offline'!$L$2:$L$2047,'overall city offline'!$A$2:$A$2047,$A51,'city centre offline'!$B$2:$B$2047,D$3)*SUMIFS('city centre offline'!$C$2:$C$2047,'city centre offline'!$A$2:$A$2047,$A51,'city centre offline'!$B$2:$B$2047,D$3))/(SUMIFS('city centre offline'!$L$2:$L$2047,'city centre offline'!$A$2:$A$2047,$A51,'city centre offline'!$B$2:$B$2047,D$2))</f>
        <v>1.1010663455210501</v>
      </c>
      <c r="E51" s="37">
        <f>(SUMIFS('city centre offline'!$L$2:$L$2047,'overall city offline'!$A$2:$A$2047,$A51,'city centre offline'!$B$2:$B$2047,E$3)*SUMIFS('city centre offline'!$C$2:$C$2047,'city centre offline'!$A$2:$A$2047,$A51,'city centre offline'!$B$2:$B$2047,E$3))/(SUMIFS('city centre offline'!$L$2:$L$2047,'city centre offline'!$A$2:$A$2047,$A51,'city centre offline'!$B$2:$B$2047,E$2))</f>
        <v>0.84399758043983097</v>
      </c>
      <c r="F51" s="37">
        <f>(SUMIFS('city centre offline'!$L$2:$L$2047,'overall city offline'!$A$2:$A$2047,$A51,'city centre offline'!$B$2:$B$2047,F$3)*SUMIFS('city centre offline'!$C$2:$C$2047,'city centre offline'!$A$2:$A$2047,$A51,'city centre offline'!$B$2:$B$2047,F$3))/(SUMIFS('city centre offline'!$L$2:$L$2047,'city centre offline'!$A$2:$A$2047,$A51,'city centre offline'!$B$2:$B$2047,F$2))</f>
        <v>0.91355931827993875</v>
      </c>
      <c r="G51" s="37">
        <f>(SUMIFS('city centre offline'!$L$2:$L$2047,'overall city offline'!$A$2:$A$2047,$A51,'city centre offline'!$B$2:$B$2047,G$3)*SUMIFS('city centre offline'!$C$2:$C$2047,'city centre offline'!$A$2:$A$2047,$A51,'city centre offline'!$B$2:$B$2047,G$3))/(SUMIFS('city centre offline'!$L$2:$L$2047,'city centre offline'!$A$2:$A$2047,$A51,'city centre offline'!$B$2:$B$2047,G$2))</f>
        <v>0.85141000196288918</v>
      </c>
      <c r="H51" s="37">
        <f>(SUMIFS('city centre offline'!$L$2:$L$2047,'overall city offline'!$A$2:$A$2047,$A51,'city centre offline'!$B$2:$B$2047,H$3)*SUMIFS('city centre offline'!$C$2:$C$2047,'city centre offline'!$A$2:$A$2047,$A51,'city centre offline'!$B$2:$B$2047,H$3))/(SUMIFS('city centre offline'!$L$2:$L$2047,'city centre offline'!$A$2:$A$2047,$A51,'city centre offline'!$B$2:$B$2047,H$2))</f>
        <v>0.82206371980653181</v>
      </c>
      <c r="I51" s="37">
        <f>(SUMIFS('city centre offline'!$L$2:$L$2047,'overall city offline'!$A$2:$A$2047,$A51,'city centre offline'!$B$2:$B$2047,I$3)*SUMIFS('city centre offline'!$C$2:$C$2047,'city centre offline'!$A$2:$A$2047,$A51,'city centre offline'!$B$2:$B$2047,I$3))/(SUMIFS('city centre offline'!$L$2:$L$2047,'city centre offline'!$A$2:$A$2047,$A51,'city centre offline'!$B$2:$B$2047,I$2))</f>
        <v>0.87978500566884954</v>
      </c>
      <c r="J51" s="37">
        <f>(SUMIFS('city centre offline'!$L$2:$L$2047,'overall city offline'!$A$2:$A$2047,$A51,'city centre offline'!$B$2:$B$2047,J$3)*SUMIFS('city centre offline'!$C$2:$C$2047,'city centre offline'!$A$2:$A$2047,$A51,'city centre offline'!$B$2:$B$2047,J$3))/(SUMIFS('city centre offline'!$L$2:$L$2047,'city centre offline'!$A$2:$A$2047,$A51,'city centre offline'!$B$2:$B$2047,J$2))</f>
        <v>0.86465192700465221</v>
      </c>
      <c r="K51" s="37">
        <f>(SUMIFS('city centre offline'!$L$2:$L$2047,'overall city offline'!$A$2:$A$2047,$A51,'city centre offline'!$B$2:$B$2047,K$3)*SUMIFS('city centre offline'!$C$2:$C$2047,'city centre offline'!$A$2:$A$2047,$A51,'city centre offline'!$B$2:$B$2047,K$3))/(SUMIFS('city centre offline'!$L$2:$L$2047,'city centre offline'!$A$2:$A$2047,$A51,'city centre offline'!$B$2:$B$2047,K$2))</f>
        <v>0.99028631648132959</v>
      </c>
      <c r="L51" s="37">
        <f>(SUMIFS('city centre offline'!$L$2:$L$2047,'overall city offline'!$A$2:$A$2047,$A51,'city centre offline'!$B$2:$B$2047,L$3)*SUMIFS('city centre offline'!$C$2:$C$2047,'city centre offline'!$A$2:$A$2047,$A51,'city centre offline'!$B$2:$B$2047,L$3))/(SUMIFS('city centre offline'!$L$2:$L$2047,'city centre offline'!$A$2:$A$2047,$A51,'city centre offline'!$B$2:$B$2047,L$2))</f>
        <v>0.96768706157041717</v>
      </c>
      <c r="M51" s="37">
        <f>(SUMIFS('city centre offline'!$L$2:$L$2047,'overall city offline'!$A$2:$A$2047,$A51,'city centre offline'!$B$2:$B$2047,M$3)*SUMIFS('city centre offline'!$C$2:$C$2047,'city centre offline'!$A$2:$A$2047,$A51,'city centre offline'!$B$2:$B$2047,M$3))/(SUMIFS('city centre offline'!$L$2:$L$2047,'city centre offline'!$A$2:$A$2047,$A51,'city centre offline'!$B$2:$B$2047,M$2))</f>
        <v>1.3151323074377526</v>
      </c>
      <c r="N51" s="37">
        <f>(SUMIFS('city centre offline'!$L$2:$L$2047,'overall city offline'!$A$2:$A$2047,$A51,'city centre offline'!$B$2:$B$2047,N$3)*SUMIFS('city centre offline'!$C$2:$C$2047,'city centre offline'!$A$2:$A$2047,$A51,'city centre offline'!$B$2:$B$2047,N$3))/(SUMIFS('city centre offline'!$L$2:$L$2047,'city centre offline'!$A$2:$A$2047,$A51,'city centre offline'!$B$2:$B$2047,N$2))</f>
        <v>0.75284774339398552</v>
      </c>
      <c r="O51" s="37">
        <f>(SUMIFS('city centre offline'!$L$2:$L$2047,'overall city offline'!$A$2:$A$2047,$A51,'city centre offline'!$B$2:$B$2047,O$3)*SUMIFS('city centre offline'!$C$2:$C$2047,'city centre offline'!$A$2:$A$2047,$A51,'city centre offline'!$B$2:$B$2047,O$3))/(SUMIFS('city centre offline'!$L$2:$L$2047,'city centre offline'!$A$2:$A$2047,$A51,'city centre offline'!$B$2:$B$2047,O$2))</f>
        <v>0.73916964012590636</v>
      </c>
      <c r="P51" s="37">
        <f>(SUMIFS('city centre offline'!$L$2:$L$2047,'overall city offline'!$A$2:$A$2047,$A51,'city centre offline'!$B$2:$B$2047,P$3)*SUMIFS('city centre offline'!$C$2:$C$2047,'city centre offline'!$A$2:$A$2047,$A51,'city centre offline'!$B$2:$B$2047,P$3))/(SUMIFS('city centre offline'!$L$2:$L$2047,'city centre offline'!$A$2:$A$2047,$A51,'city centre offline'!$B$2:$B$2047,P$2))</f>
        <v>0.93019542088325158</v>
      </c>
      <c r="Q51" s="37">
        <f>(SUMIFS('city centre offline'!$L$2:$L$2047,'overall city offline'!$A$2:$A$2047,$A51,'city centre offline'!$B$2:$B$2047,Q$3)*SUMIFS('city centre offline'!$C$2:$C$2047,'city centre offline'!$A$2:$A$2047,$A51,'city centre offline'!$B$2:$B$2047,Q$3))/(SUMIFS('city centre offline'!$L$2:$L$2047,'city centre offline'!$A$2:$A$2047,$A51,'city centre offline'!$B$2:$B$2047,Q$2))</f>
        <v>0.88540635767672071</v>
      </c>
      <c r="R51" s="37">
        <f>(SUMIFS('city centre offline'!$L$2:$L$2047,'overall city offline'!$A$2:$A$2047,$A51,'city centre offline'!$B$2:$B$2047,R$3)*SUMIFS('city centre offline'!$C$2:$C$2047,'city centre offline'!$A$2:$A$2047,$A51,'city centre offline'!$B$2:$B$2047,R$3))/(SUMIFS('city centre offline'!$L$2:$L$2047,'city centre offline'!$A$2:$A$2047,$A51,'city centre offline'!$B$2:$B$2047,R$2))</f>
        <v>0.91636757080879339</v>
      </c>
      <c r="S51" s="37">
        <f>(SUMIFS('city centre offline'!$L$2:$L$2047,'overall city offline'!$A$2:$A$2047,$A51,'city centre offline'!$B$2:$B$2047,S$3)*SUMIFS('city centre offline'!$C$2:$C$2047,'city centre offline'!$A$2:$A$2047,$A51,'city centre offline'!$B$2:$B$2047,S$3))/(SUMIFS('city centre offline'!$L$2:$L$2047,'city centre offline'!$A$2:$A$2047,$A51,'city centre offline'!$B$2:$B$2047,S$2))</f>
        <v>0.88882611685367963</v>
      </c>
      <c r="T51" s="37">
        <f>(SUMIFS('city centre offline'!$L$2:$L$2047,'overall city offline'!$A$2:$A$2047,$A51,'city centre offline'!$B$2:$B$2047,T$3)*SUMIFS('city centre offline'!$C$2:$C$2047,'city centre offline'!$A$2:$A$2047,$A51,'city centre offline'!$B$2:$B$2047,T$3))/(SUMIFS('city centre offline'!$L$2:$L$2047,'city centre offline'!$A$2:$A$2047,$A51,'city centre offline'!$B$2:$B$2047,T$2))</f>
        <v>0.92164611089644832</v>
      </c>
      <c r="U51" s="37">
        <f>(SUMIFS('city centre offline'!$L$2:$L$2047,'overall city offline'!$A$2:$A$2047,$A51,'city centre offline'!$B$2:$B$2047,U$3)*SUMIFS('city centre offline'!$C$2:$C$2047,'city centre offline'!$A$2:$A$2047,$A51,'city centre offline'!$B$2:$B$2047,U$3))/(SUMIFS('city centre offline'!$L$2:$L$2047,'city centre offline'!$A$2:$A$2047,$A51,'city centre offline'!$B$2:$B$2047,U$2))</f>
        <v>0.93283425210914273</v>
      </c>
      <c r="V51" s="37">
        <f>(SUMIFS('city centre offline'!$L$2:$L$2047,'overall city offline'!$A$2:$A$2047,$A51,'city centre offline'!$B$2:$B$2047,V$3)*SUMIFS('city centre offline'!$C$2:$C$2047,'city centre offline'!$A$2:$A$2047,$A51,'city centre offline'!$B$2:$B$2047,V$3))/(SUMIFS('city centre offline'!$L$2:$L$2047,'city centre offline'!$A$2:$A$2047,$A51,'city centre offline'!$B$2:$B$2047,V$2))</f>
        <v>0.88221543887258758</v>
      </c>
    </row>
    <row r="52" spans="1:22" x14ac:dyDescent="0.25">
      <c r="A52" s="5" t="s">
        <v>55</v>
      </c>
      <c r="B52" s="37">
        <f>(SUMIFS('city centre offline'!$L$2:$L$2047,'overall city offline'!$A$2:$A$2047,$A52,'city centre offline'!$B$2:$B$2047,B$3)*SUMIFS('city centre offline'!$C$2:$C$2047,'city centre offline'!$A$2:$A$2047,$A52,'city centre offline'!$B$2:$B$2047,B$3))/(SUMIFS('city centre offline'!$L$2:$L$2047,'city centre offline'!$A$2:$A$2047,$A52,'city centre offline'!$B$2:$B$2047,B$2))</f>
        <v>0.90999677085883524</v>
      </c>
      <c r="C52" s="37">
        <f>(SUMIFS('city centre offline'!$L$2:$L$2047,'overall city offline'!$A$2:$A$2047,$A52,'city centre offline'!$B$2:$B$2047,C$3)*SUMIFS('city centre offline'!$C$2:$C$2047,'city centre offline'!$A$2:$A$2047,$A52,'city centre offline'!$B$2:$B$2047,C$3))/(SUMIFS('city centre offline'!$L$2:$L$2047,'city centre offline'!$A$2:$A$2047,$A52,'city centre offline'!$B$2:$B$2047,C$2))</f>
        <v>0.94641301180470494</v>
      </c>
      <c r="D52" s="37">
        <f>(SUMIFS('city centre offline'!$L$2:$L$2047,'overall city offline'!$A$2:$A$2047,$A52,'city centre offline'!$B$2:$B$2047,D$3)*SUMIFS('city centre offline'!$C$2:$C$2047,'city centre offline'!$A$2:$A$2047,$A52,'city centre offline'!$B$2:$B$2047,D$3))/(SUMIFS('city centre offline'!$L$2:$L$2047,'city centre offline'!$A$2:$A$2047,$A52,'city centre offline'!$B$2:$B$2047,D$2))</f>
        <v>1.1143645927112666</v>
      </c>
      <c r="E52" s="37">
        <f>(SUMIFS('city centre offline'!$L$2:$L$2047,'overall city offline'!$A$2:$A$2047,$A52,'city centre offline'!$B$2:$B$2047,E$3)*SUMIFS('city centre offline'!$C$2:$C$2047,'city centre offline'!$A$2:$A$2047,$A52,'city centre offline'!$B$2:$B$2047,E$3))/(SUMIFS('city centre offline'!$L$2:$L$2047,'city centre offline'!$A$2:$A$2047,$A52,'city centre offline'!$B$2:$B$2047,E$2))</f>
        <v>0.94133538357895408</v>
      </c>
      <c r="F52" s="37">
        <f>(SUMIFS('city centre offline'!$L$2:$L$2047,'overall city offline'!$A$2:$A$2047,$A52,'city centre offline'!$B$2:$B$2047,F$3)*SUMIFS('city centre offline'!$C$2:$C$2047,'city centre offline'!$A$2:$A$2047,$A52,'city centre offline'!$B$2:$B$2047,F$3))/(SUMIFS('city centre offline'!$L$2:$L$2047,'city centre offline'!$A$2:$A$2047,$A52,'city centre offline'!$B$2:$B$2047,F$2))</f>
        <v>0.96311076344994218</v>
      </c>
      <c r="G52" s="37">
        <f>(SUMIFS('city centre offline'!$L$2:$L$2047,'overall city offline'!$A$2:$A$2047,$A52,'city centre offline'!$B$2:$B$2047,G$3)*SUMIFS('city centre offline'!$C$2:$C$2047,'city centre offline'!$A$2:$A$2047,$A52,'city centre offline'!$B$2:$B$2047,G$3))/(SUMIFS('city centre offline'!$L$2:$L$2047,'city centre offline'!$A$2:$A$2047,$A52,'city centre offline'!$B$2:$B$2047,G$2))</f>
        <v>0.93291847057642052</v>
      </c>
      <c r="H52" s="37">
        <f>(SUMIFS('city centre offline'!$L$2:$L$2047,'overall city offline'!$A$2:$A$2047,$A52,'city centre offline'!$B$2:$B$2047,H$3)*SUMIFS('city centre offline'!$C$2:$C$2047,'city centre offline'!$A$2:$A$2047,$A52,'city centre offline'!$B$2:$B$2047,H$3))/(SUMIFS('city centre offline'!$L$2:$L$2047,'city centre offline'!$A$2:$A$2047,$A52,'city centre offline'!$B$2:$B$2047,H$2))</f>
        <v>0.95867796922691628</v>
      </c>
      <c r="I52" s="37">
        <f>(SUMIFS('city centre offline'!$L$2:$L$2047,'overall city offline'!$A$2:$A$2047,$A52,'city centre offline'!$B$2:$B$2047,I$3)*SUMIFS('city centre offline'!$C$2:$C$2047,'city centre offline'!$A$2:$A$2047,$A52,'city centre offline'!$B$2:$B$2047,I$3))/(SUMIFS('city centre offline'!$L$2:$L$2047,'city centre offline'!$A$2:$A$2047,$A52,'city centre offline'!$B$2:$B$2047,I$2))</f>
        <v>0.92081534537712839</v>
      </c>
      <c r="J52" s="37">
        <f>(SUMIFS('city centre offline'!$L$2:$L$2047,'overall city offline'!$A$2:$A$2047,$A52,'city centre offline'!$B$2:$B$2047,J$3)*SUMIFS('city centre offline'!$C$2:$C$2047,'city centre offline'!$A$2:$A$2047,$A52,'city centre offline'!$B$2:$B$2047,J$3))/(SUMIFS('city centre offline'!$L$2:$L$2047,'city centre offline'!$A$2:$A$2047,$A52,'city centre offline'!$B$2:$B$2047,J$2))</f>
        <v>0.94968561982906541</v>
      </c>
      <c r="K52" s="37">
        <f>(SUMIFS('city centre offline'!$L$2:$L$2047,'overall city offline'!$A$2:$A$2047,$A52,'city centre offline'!$B$2:$B$2047,K$3)*SUMIFS('city centre offline'!$C$2:$C$2047,'city centre offline'!$A$2:$A$2047,$A52,'city centre offline'!$B$2:$B$2047,K$3))/(SUMIFS('city centre offline'!$L$2:$L$2047,'city centre offline'!$A$2:$A$2047,$A52,'city centre offline'!$B$2:$B$2047,K$2))</f>
        <v>1.0388724024011751</v>
      </c>
      <c r="L52" s="37">
        <f>(SUMIFS('city centre offline'!$L$2:$L$2047,'overall city offline'!$A$2:$A$2047,$A52,'city centre offline'!$B$2:$B$2047,L$3)*SUMIFS('city centre offline'!$C$2:$C$2047,'city centre offline'!$A$2:$A$2047,$A52,'city centre offline'!$B$2:$B$2047,L$3))/(SUMIFS('city centre offline'!$L$2:$L$2047,'city centre offline'!$A$2:$A$2047,$A52,'city centre offline'!$B$2:$B$2047,L$2))</f>
        <v>1.0318748702653318</v>
      </c>
      <c r="M52" s="37">
        <f>(SUMIFS('city centre offline'!$L$2:$L$2047,'overall city offline'!$A$2:$A$2047,$A52,'city centre offline'!$B$2:$B$2047,M$3)*SUMIFS('city centre offline'!$C$2:$C$2047,'city centre offline'!$A$2:$A$2047,$A52,'city centre offline'!$B$2:$B$2047,M$3))/(SUMIFS('city centre offline'!$L$2:$L$2047,'city centre offline'!$A$2:$A$2047,$A52,'city centre offline'!$B$2:$B$2047,M$2))</f>
        <v>1.2143547285115577</v>
      </c>
      <c r="N52" s="37">
        <f>(SUMIFS('city centre offline'!$L$2:$L$2047,'overall city offline'!$A$2:$A$2047,$A52,'city centre offline'!$B$2:$B$2047,N$3)*SUMIFS('city centre offline'!$C$2:$C$2047,'city centre offline'!$A$2:$A$2047,$A52,'city centre offline'!$B$2:$B$2047,N$3))/(SUMIFS('city centre offline'!$L$2:$L$2047,'city centre offline'!$A$2:$A$2047,$A52,'city centre offline'!$B$2:$B$2047,N$2))</f>
        <v>0.82184200975893895</v>
      </c>
      <c r="O52" s="37">
        <f>(SUMIFS('city centre offline'!$L$2:$L$2047,'overall city offline'!$A$2:$A$2047,$A52,'city centre offline'!$B$2:$B$2047,O$3)*SUMIFS('city centre offline'!$C$2:$C$2047,'city centre offline'!$A$2:$A$2047,$A52,'city centre offline'!$B$2:$B$2047,O$3))/(SUMIFS('city centre offline'!$L$2:$L$2047,'city centre offline'!$A$2:$A$2047,$A52,'city centre offline'!$B$2:$B$2047,O$2))</f>
        <v>0.82609150632116224</v>
      </c>
      <c r="P52" s="37">
        <f>(SUMIFS('city centre offline'!$L$2:$L$2047,'overall city offline'!$A$2:$A$2047,$A52,'city centre offline'!$B$2:$B$2047,P$3)*SUMIFS('city centre offline'!$C$2:$C$2047,'city centre offline'!$A$2:$A$2047,$A52,'city centre offline'!$B$2:$B$2047,P$3))/(SUMIFS('city centre offline'!$L$2:$L$2047,'city centre offline'!$A$2:$A$2047,$A52,'city centre offline'!$B$2:$B$2047,P$2))</f>
        <v>0.99524815639183428</v>
      </c>
      <c r="Q52" s="37">
        <f>(SUMIFS('city centre offline'!$L$2:$L$2047,'overall city offline'!$A$2:$A$2047,$A52,'city centre offline'!$B$2:$B$2047,Q$3)*SUMIFS('city centre offline'!$C$2:$C$2047,'city centre offline'!$A$2:$A$2047,$A52,'city centre offline'!$B$2:$B$2047,Q$3))/(SUMIFS('city centre offline'!$L$2:$L$2047,'city centre offline'!$A$2:$A$2047,$A52,'city centre offline'!$B$2:$B$2047,Q$2))</f>
        <v>1.0256567557777134</v>
      </c>
      <c r="R52" s="37">
        <f>(SUMIFS('city centre offline'!$L$2:$L$2047,'overall city offline'!$A$2:$A$2047,$A52,'city centre offline'!$B$2:$B$2047,R$3)*SUMIFS('city centre offline'!$C$2:$C$2047,'city centre offline'!$A$2:$A$2047,$A52,'city centre offline'!$B$2:$B$2047,R$3))/(SUMIFS('city centre offline'!$L$2:$L$2047,'city centre offline'!$A$2:$A$2047,$A52,'city centre offline'!$B$2:$B$2047,R$2))</f>
        <v>1.0143101606394052</v>
      </c>
      <c r="S52" s="37">
        <f>(SUMIFS('city centre offline'!$L$2:$L$2047,'overall city offline'!$A$2:$A$2047,$A52,'city centre offline'!$B$2:$B$2047,S$3)*SUMIFS('city centre offline'!$C$2:$C$2047,'city centre offline'!$A$2:$A$2047,$A52,'city centre offline'!$B$2:$B$2047,S$3))/(SUMIFS('city centre offline'!$L$2:$L$2047,'city centre offline'!$A$2:$A$2047,$A52,'city centre offline'!$B$2:$B$2047,S$2))</f>
        <v>0.98886731637179315</v>
      </c>
      <c r="T52" s="37">
        <f>(SUMIFS('city centre offline'!$L$2:$L$2047,'overall city offline'!$A$2:$A$2047,$A52,'city centre offline'!$B$2:$B$2047,T$3)*SUMIFS('city centre offline'!$C$2:$C$2047,'city centre offline'!$A$2:$A$2047,$A52,'city centre offline'!$B$2:$B$2047,T$3))/(SUMIFS('city centre offline'!$L$2:$L$2047,'city centre offline'!$A$2:$A$2047,$A52,'city centre offline'!$B$2:$B$2047,T$2))</f>
        <v>1.0418497280899695</v>
      </c>
      <c r="U52" s="37">
        <f>(SUMIFS('city centre offline'!$L$2:$L$2047,'overall city offline'!$A$2:$A$2047,$A52,'city centre offline'!$B$2:$B$2047,U$3)*SUMIFS('city centre offline'!$C$2:$C$2047,'city centre offline'!$A$2:$A$2047,$A52,'city centre offline'!$B$2:$B$2047,U$3))/(SUMIFS('city centre offline'!$L$2:$L$2047,'city centre offline'!$A$2:$A$2047,$A52,'city centre offline'!$B$2:$B$2047,U$2))</f>
        <v>0.9856450275084927</v>
      </c>
      <c r="V52" s="37">
        <f>(SUMIFS('city centre offline'!$L$2:$L$2047,'overall city offline'!$A$2:$A$2047,$A52,'city centre offline'!$B$2:$B$2047,V$3)*SUMIFS('city centre offline'!$C$2:$C$2047,'city centre offline'!$A$2:$A$2047,$A52,'city centre offline'!$B$2:$B$2047,V$3))/(SUMIFS('city centre offline'!$L$2:$L$2047,'city centre offline'!$A$2:$A$2047,$A52,'city centre offline'!$B$2:$B$2047,V$2))</f>
        <v>1.0087451485553212</v>
      </c>
    </row>
    <row r="53" spans="1:22" x14ac:dyDescent="0.25">
      <c r="A53" s="5" t="s">
        <v>56</v>
      </c>
      <c r="B53" s="37">
        <f>(SUMIFS('city centre offline'!$L$2:$L$2047,'overall city offline'!$A$2:$A$2047,$A53,'city centre offline'!$B$2:$B$2047,B$3)*SUMIFS('city centre offline'!$C$2:$C$2047,'city centre offline'!$A$2:$A$2047,$A53,'city centre offline'!$B$2:$B$2047,B$3))/(SUMIFS('city centre offline'!$L$2:$L$2047,'city centre offline'!$A$2:$A$2047,$A53,'city centre offline'!$B$2:$B$2047,B$2))</f>
        <v>0.89365462800825124</v>
      </c>
      <c r="C53" s="37">
        <f>(SUMIFS('city centre offline'!$L$2:$L$2047,'overall city offline'!$A$2:$A$2047,$A53,'city centre offline'!$B$2:$B$2047,C$3)*SUMIFS('city centre offline'!$C$2:$C$2047,'city centre offline'!$A$2:$A$2047,$A53,'city centre offline'!$B$2:$B$2047,C$3))/(SUMIFS('city centre offline'!$L$2:$L$2047,'city centre offline'!$A$2:$A$2047,$A53,'city centre offline'!$B$2:$B$2047,C$2))</f>
        <v>0.94423232665120749</v>
      </c>
      <c r="D53" s="37">
        <f>(SUMIFS('city centre offline'!$L$2:$L$2047,'overall city offline'!$A$2:$A$2047,$A53,'city centre offline'!$B$2:$B$2047,D$3)*SUMIFS('city centre offline'!$C$2:$C$2047,'city centre offline'!$A$2:$A$2047,$A53,'city centre offline'!$B$2:$B$2047,D$3))/(SUMIFS('city centre offline'!$L$2:$L$2047,'city centre offline'!$A$2:$A$2047,$A53,'city centre offline'!$B$2:$B$2047,D$2))</f>
        <v>1.26712752730282</v>
      </c>
      <c r="E53" s="37">
        <f>(SUMIFS('city centre offline'!$L$2:$L$2047,'overall city offline'!$A$2:$A$2047,$A53,'city centre offline'!$B$2:$B$2047,E$3)*SUMIFS('city centre offline'!$C$2:$C$2047,'city centre offline'!$A$2:$A$2047,$A53,'city centre offline'!$B$2:$B$2047,E$3))/(SUMIFS('city centre offline'!$L$2:$L$2047,'city centre offline'!$A$2:$A$2047,$A53,'city centre offline'!$B$2:$B$2047,E$2))</f>
        <v>1.1195893039279454</v>
      </c>
      <c r="F53" s="37">
        <f>(SUMIFS('city centre offline'!$L$2:$L$2047,'overall city offline'!$A$2:$A$2047,$A53,'city centre offline'!$B$2:$B$2047,F$3)*SUMIFS('city centre offline'!$C$2:$C$2047,'city centre offline'!$A$2:$A$2047,$A53,'city centre offline'!$B$2:$B$2047,F$3))/(SUMIFS('city centre offline'!$L$2:$L$2047,'city centre offline'!$A$2:$A$2047,$A53,'city centre offline'!$B$2:$B$2047,F$2))</f>
        <v>1.2838799699460715</v>
      </c>
      <c r="G53" s="37">
        <f>(SUMIFS('city centre offline'!$L$2:$L$2047,'overall city offline'!$A$2:$A$2047,$A53,'city centre offline'!$B$2:$B$2047,G$3)*SUMIFS('city centre offline'!$C$2:$C$2047,'city centre offline'!$A$2:$A$2047,$A53,'city centre offline'!$B$2:$B$2047,G$3))/(SUMIFS('city centre offline'!$L$2:$L$2047,'city centre offline'!$A$2:$A$2047,$A53,'city centre offline'!$B$2:$B$2047,G$2))</f>
        <v>1.1111882142968799</v>
      </c>
      <c r="H53" s="37">
        <f>(SUMIFS('city centre offline'!$L$2:$L$2047,'overall city offline'!$A$2:$A$2047,$A53,'city centre offline'!$B$2:$B$2047,H$3)*SUMIFS('city centre offline'!$C$2:$C$2047,'city centre offline'!$A$2:$A$2047,$A53,'city centre offline'!$B$2:$B$2047,H$3))/(SUMIFS('city centre offline'!$L$2:$L$2047,'city centre offline'!$A$2:$A$2047,$A53,'city centre offline'!$B$2:$B$2047,H$2))</f>
        <v>1.0849131765758351</v>
      </c>
      <c r="I53" s="37">
        <f>(SUMIFS('city centre offline'!$L$2:$L$2047,'overall city offline'!$A$2:$A$2047,$A53,'city centre offline'!$B$2:$B$2047,I$3)*SUMIFS('city centre offline'!$C$2:$C$2047,'city centre offline'!$A$2:$A$2047,$A53,'city centre offline'!$B$2:$B$2047,I$3))/(SUMIFS('city centre offline'!$L$2:$L$2047,'city centre offline'!$A$2:$A$2047,$A53,'city centre offline'!$B$2:$B$2047,I$2))</f>
        <v>1.0239346795560333</v>
      </c>
      <c r="J53" s="37">
        <f>(SUMIFS('city centre offline'!$L$2:$L$2047,'overall city offline'!$A$2:$A$2047,$A53,'city centre offline'!$B$2:$B$2047,J$3)*SUMIFS('city centre offline'!$C$2:$C$2047,'city centre offline'!$A$2:$A$2047,$A53,'city centre offline'!$B$2:$B$2047,J$3))/(SUMIFS('city centre offline'!$L$2:$L$2047,'city centre offline'!$A$2:$A$2047,$A53,'city centre offline'!$B$2:$B$2047,J$2))</f>
        <v>1.0040959009456918</v>
      </c>
      <c r="K53" s="37">
        <f>(SUMIFS('city centre offline'!$L$2:$L$2047,'overall city offline'!$A$2:$A$2047,$A53,'city centre offline'!$B$2:$B$2047,K$3)*SUMIFS('city centre offline'!$C$2:$C$2047,'city centre offline'!$A$2:$A$2047,$A53,'city centre offline'!$B$2:$B$2047,K$3))/(SUMIFS('city centre offline'!$L$2:$L$2047,'city centre offline'!$A$2:$A$2047,$A53,'city centre offline'!$B$2:$B$2047,K$2))</f>
        <v>1.1129528843075776</v>
      </c>
      <c r="L53" s="37">
        <f>(SUMIFS('city centre offline'!$L$2:$L$2047,'overall city offline'!$A$2:$A$2047,$A53,'city centre offline'!$B$2:$B$2047,L$3)*SUMIFS('city centre offline'!$C$2:$C$2047,'city centre offline'!$A$2:$A$2047,$A53,'city centre offline'!$B$2:$B$2047,L$3))/(SUMIFS('city centre offline'!$L$2:$L$2047,'city centre offline'!$A$2:$A$2047,$A53,'city centre offline'!$B$2:$B$2047,L$2))</f>
        <v>1.0558962383446797</v>
      </c>
      <c r="M53" s="37">
        <f>(SUMIFS('city centre offline'!$L$2:$L$2047,'overall city offline'!$A$2:$A$2047,$A53,'city centre offline'!$B$2:$B$2047,M$3)*SUMIFS('city centre offline'!$C$2:$C$2047,'city centre offline'!$A$2:$A$2047,$A53,'city centre offline'!$B$2:$B$2047,M$3))/(SUMIFS('city centre offline'!$L$2:$L$2047,'city centre offline'!$A$2:$A$2047,$A53,'city centre offline'!$B$2:$B$2047,M$2))</f>
        <v>1.1865903289425774</v>
      </c>
      <c r="N53" s="37">
        <f>(SUMIFS('city centre offline'!$L$2:$L$2047,'overall city offline'!$A$2:$A$2047,$A53,'city centre offline'!$B$2:$B$2047,N$3)*SUMIFS('city centre offline'!$C$2:$C$2047,'city centre offline'!$A$2:$A$2047,$A53,'city centre offline'!$B$2:$B$2047,N$3))/(SUMIFS('city centre offline'!$L$2:$L$2047,'city centre offline'!$A$2:$A$2047,$A53,'city centre offline'!$B$2:$B$2047,N$2))</f>
        <v>0.91959382591635574</v>
      </c>
      <c r="O53" s="37">
        <f>(SUMIFS('city centre offline'!$L$2:$L$2047,'overall city offline'!$A$2:$A$2047,$A53,'city centre offline'!$B$2:$B$2047,O$3)*SUMIFS('city centre offline'!$C$2:$C$2047,'city centre offline'!$A$2:$A$2047,$A53,'city centre offline'!$B$2:$B$2047,O$3))/(SUMIFS('city centre offline'!$L$2:$L$2047,'city centre offline'!$A$2:$A$2047,$A53,'city centre offline'!$B$2:$B$2047,O$2))</f>
        <v>0.89851452994933556</v>
      </c>
      <c r="P53" s="37">
        <f>(SUMIFS('city centre offline'!$L$2:$L$2047,'overall city offline'!$A$2:$A$2047,$A53,'city centre offline'!$B$2:$B$2047,P$3)*SUMIFS('city centre offline'!$C$2:$C$2047,'city centre offline'!$A$2:$A$2047,$A53,'city centre offline'!$B$2:$B$2047,P$3))/(SUMIFS('city centre offline'!$L$2:$L$2047,'city centre offline'!$A$2:$A$2047,$A53,'city centre offline'!$B$2:$B$2047,P$2))</f>
        <v>1.0689696082026263</v>
      </c>
      <c r="Q53" s="37">
        <f>(SUMIFS('city centre offline'!$L$2:$L$2047,'overall city offline'!$A$2:$A$2047,$A53,'city centre offline'!$B$2:$B$2047,Q$3)*SUMIFS('city centre offline'!$C$2:$C$2047,'city centre offline'!$A$2:$A$2047,$A53,'city centre offline'!$B$2:$B$2047,Q$3))/(SUMIFS('city centre offline'!$L$2:$L$2047,'city centre offline'!$A$2:$A$2047,$A53,'city centre offline'!$B$2:$B$2047,Q$2))</f>
        <v>1.0258786747256472</v>
      </c>
      <c r="R53" s="37">
        <f>(SUMIFS('city centre offline'!$L$2:$L$2047,'overall city offline'!$A$2:$A$2047,$A53,'city centre offline'!$B$2:$B$2047,R$3)*SUMIFS('city centre offline'!$C$2:$C$2047,'city centre offline'!$A$2:$A$2047,$A53,'city centre offline'!$B$2:$B$2047,R$3))/(SUMIFS('city centre offline'!$L$2:$L$2047,'city centre offline'!$A$2:$A$2047,$A53,'city centre offline'!$B$2:$B$2047,R$2))</f>
        <v>1.0301476979552331</v>
      </c>
      <c r="S53" s="37">
        <f>(SUMIFS('city centre offline'!$L$2:$L$2047,'overall city offline'!$A$2:$A$2047,$A53,'city centre offline'!$B$2:$B$2047,S$3)*SUMIFS('city centre offline'!$C$2:$C$2047,'city centre offline'!$A$2:$A$2047,$A53,'city centre offline'!$B$2:$B$2047,S$3))/(SUMIFS('city centre offline'!$L$2:$L$2047,'city centre offline'!$A$2:$A$2047,$A53,'city centre offline'!$B$2:$B$2047,S$2))</f>
        <v>1.0105535123345555</v>
      </c>
      <c r="T53" s="37">
        <f>(SUMIFS('city centre offline'!$L$2:$L$2047,'overall city offline'!$A$2:$A$2047,$A53,'city centre offline'!$B$2:$B$2047,T$3)*SUMIFS('city centre offline'!$C$2:$C$2047,'city centre offline'!$A$2:$A$2047,$A53,'city centre offline'!$B$2:$B$2047,T$3))/(SUMIFS('city centre offline'!$L$2:$L$2047,'city centre offline'!$A$2:$A$2047,$A53,'city centre offline'!$B$2:$B$2047,T$2))</f>
        <v>1.0779324951725546</v>
      </c>
      <c r="U53" s="37">
        <f>(SUMIFS('city centre offline'!$L$2:$L$2047,'overall city offline'!$A$2:$A$2047,$A53,'city centre offline'!$B$2:$B$2047,U$3)*SUMIFS('city centre offline'!$C$2:$C$2047,'city centre offline'!$A$2:$A$2047,$A53,'city centre offline'!$B$2:$B$2047,U$3))/(SUMIFS('city centre offline'!$L$2:$L$2047,'city centre offline'!$A$2:$A$2047,$A53,'city centre offline'!$B$2:$B$2047,U$2))</f>
        <v>1.0330334609028509</v>
      </c>
      <c r="V53" s="37">
        <f>(SUMIFS('city centre offline'!$L$2:$L$2047,'overall city offline'!$A$2:$A$2047,$A53,'city centre offline'!$B$2:$B$2047,V$3)*SUMIFS('city centre offline'!$C$2:$C$2047,'city centre offline'!$A$2:$A$2047,$A53,'city centre offline'!$B$2:$B$2047,V$3))/(SUMIFS('city centre offline'!$L$2:$L$2047,'city centre offline'!$A$2:$A$2047,$A53,'city centre offline'!$B$2:$B$2047,V$2))</f>
        <v>0.99028295540265299</v>
      </c>
    </row>
    <row r="54" spans="1:22" x14ac:dyDescent="0.25">
      <c r="A54" s="5" t="s">
        <v>57</v>
      </c>
      <c r="B54" s="37">
        <f>(SUMIFS('city centre offline'!$L$2:$L$2047,'overall city offline'!$A$2:$A$2047,$A54,'city centre offline'!$B$2:$B$2047,B$3)*SUMIFS('city centre offline'!$C$2:$C$2047,'city centre offline'!$A$2:$A$2047,$A54,'city centre offline'!$B$2:$B$2047,B$3))/(SUMIFS('city centre offline'!$L$2:$L$2047,'city centre offline'!$A$2:$A$2047,$A54,'city centre offline'!$B$2:$B$2047,B$2))</f>
        <v>0.89399221538612084</v>
      </c>
      <c r="C54" s="37">
        <f>(SUMIFS('city centre offline'!$L$2:$L$2047,'overall city offline'!$A$2:$A$2047,$A54,'city centre offline'!$B$2:$B$2047,C$3)*SUMIFS('city centre offline'!$C$2:$C$2047,'city centre offline'!$A$2:$A$2047,$A54,'city centre offline'!$B$2:$B$2047,C$3))/(SUMIFS('city centre offline'!$L$2:$L$2047,'city centre offline'!$A$2:$A$2047,$A54,'city centre offline'!$B$2:$B$2047,C$2))</f>
        <v>0.88289308532477739</v>
      </c>
      <c r="D54" s="37">
        <f>(SUMIFS('city centre offline'!$L$2:$L$2047,'overall city offline'!$A$2:$A$2047,$A54,'city centre offline'!$B$2:$B$2047,D$3)*SUMIFS('city centre offline'!$C$2:$C$2047,'city centre offline'!$A$2:$A$2047,$A54,'city centre offline'!$B$2:$B$2047,D$3))/(SUMIFS('city centre offline'!$L$2:$L$2047,'city centre offline'!$A$2:$A$2047,$A54,'city centre offline'!$B$2:$B$2047,D$2))</f>
        <v>0.95762139868135243</v>
      </c>
      <c r="E54" s="37">
        <f>(SUMIFS('city centre offline'!$L$2:$L$2047,'overall city offline'!$A$2:$A$2047,$A54,'city centre offline'!$B$2:$B$2047,E$3)*SUMIFS('city centre offline'!$C$2:$C$2047,'city centre offline'!$A$2:$A$2047,$A54,'city centre offline'!$B$2:$B$2047,E$3))/(SUMIFS('city centre offline'!$L$2:$L$2047,'city centre offline'!$A$2:$A$2047,$A54,'city centre offline'!$B$2:$B$2047,E$2))</f>
        <v>0.75370473649798253</v>
      </c>
      <c r="F54" s="37">
        <f>(SUMIFS('city centre offline'!$L$2:$L$2047,'overall city offline'!$A$2:$A$2047,$A54,'city centre offline'!$B$2:$B$2047,F$3)*SUMIFS('city centre offline'!$C$2:$C$2047,'city centre offline'!$A$2:$A$2047,$A54,'city centre offline'!$B$2:$B$2047,F$3))/(SUMIFS('city centre offline'!$L$2:$L$2047,'city centre offline'!$A$2:$A$2047,$A54,'city centre offline'!$B$2:$B$2047,F$2))</f>
        <v>0.86028711521284673</v>
      </c>
      <c r="G54" s="37">
        <f>(SUMIFS('city centre offline'!$L$2:$L$2047,'overall city offline'!$A$2:$A$2047,$A54,'city centre offline'!$B$2:$B$2047,G$3)*SUMIFS('city centre offline'!$C$2:$C$2047,'city centre offline'!$A$2:$A$2047,$A54,'city centre offline'!$B$2:$B$2047,G$3))/(SUMIFS('city centre offline'!$L$2:$L$2047,'city centre offline'!$A$2:$A$2047,$A54,'city centre offline'!$B$2:$B$2047,G$2))</f>
        <v>0.85211835088651866</v>
      </c>
      <c r="H54" s="37">
        <f>(SUMIFS('city centre offline'!$L$2:$L$2047,'overall city offline'!$A$2:$A$2047,$A54,'city centre offline'!$B$2:$B$2047,H$3)*SUMIFS('city centre offline'!$C$2:$C$2047,'city centre offline'!$A$2:$A$2047,$A54,'city centre offline'!$B$2:$B$2047,H$3))/(SUMIFS('city centre offline'!$L$2:$L$2047,'city centre offline'!$A$2:$A$2047,$A54,'city centre offline'!$B$2:$B$2047,H$2))</f>
        <v>0.84728703956758733</v>
      </c>
      <c r="I54" s="37">
        <f>(SUMIFS('city centre offline'!$L$2:$L$2047,'overall city offline'!$A$2:$A$2047,$A54,'city centre offline'!$B$2:$B$2047,I$3)*SUMIFS('city centre offline'!$C$2:$C$2047,'city centre offline'!$A$2:$A$2047,$A54,'city centre offline'!$B$2:$B$2047,I$3))/(SUMIFS('city centre offline'!$L$2:$L$2047,'city centre offline'!$A$2:$A$2047,$A54,'city centre offline'!$B$2:$B$2047,I$2))</f>
        <v>1.002777888798259</v>
      </c>
      <c r="J54" s="37">
        <f>(SUMIFS('city centre offline'!$L$2:$L$2047,'overall city offline'!$A$2:$A$2047,$A54,'city centre offline'!$B$2:$B$2047,J$3)*SUMIFS('city centre offline'!$C$2:$C$2047,'city centre offline'!$A$2:$A$2047,$A54,'city centre offline'!$B$2:$B$2047,J$3))/(SUMIFS('city centre offline'!$L$2:$L$2047,'city centre offline'!$A$2:$A$2047,$A54,'city centre offline'!$B$2:$B$2047,J$2))</f>
        <v>0.88072008199804863</v>
      </c>
      <c r="K54" s="37">
        <f>(SUMIFS('city centre offline'!$L$2:$L$2047,'overall city offline'!$A$2:$A$2047,$A54,'city centre offline'!$B$2:$B$2047,K$3)*SUMIFS('city centre offline'!$C$2:$C$2047,'city centre offline'!$A$2:$A$2047,$A54,'city centre offline'!$B$2:$B$2047,K$3))/(SUMIFS('city centre offline'!$L$2:$L$2047,'city centre offline'!$A$2:$A$2047,$A54,'city centre offline'!$B$2:$B$2047,K$2))</f>
        <v>0.96361934178948017</v>
      </c>
      <c r="L54" s="37">
        <f>(SUMIFS('city centre offline'!$L$2:$L$2047,'overall city offline'!$A$2:$A$2047,$A54,'city centre offline'!$B$2:$B$2047,L$3)*SUMIFS('city centre offline'!$C$2:$C$2047,'city centre offline'!$A$2:$A$2047,$A54,'city centre offline'!$B$2:$B$2047,L$3))/(SUMIFS('city centre offline'!$L$2:$L$2047,'city centre offline'!$A$2:$A$2047,$A54,'city centre offline'!$B$2:$B$2047,L$2))</f>
        <v>0.92007135365070869</v>
      </c>
      <c r="M54" s="37">
        <f>(SUMIFS('city centre offline'!$L$2:$L$2047,'overall city offline'!$A$2:$A$2047,$A54,'city centre offline'!$B$2:$B$2047,M$3)*SUMIFS('city centre offline'!$C$2:$C$2047,'city centre offline'!$A$2:$A$2047,$A54,'city centre offline'!$B$2:$B$2047,M$3))/(SUMIFS('city centre offline'!$L$2:$L$2047,'city centre offline'!$A$2:$A$2047,$A54,'city centre offline'!$B$2:$B$2047,M$2))</f>
        <v>1.162876991063736</v>
      </c>
      <c r="N54" s="37">
        <f>(SUMIFS('city centre offline'!$L$2:$L$2047,'overall city offline'!$A$2:$A$2047,$A54,'city centre offline'!$B$2:$B$2047,N$3)*SUMIFS('city centre offline'!$C$2:$C$2047,'city centre offline'!$A$2:$A$2047,$A54,'city centre offline'!$B$2:$B$2047,N$3))/(SUMIFS('city centre offline'!$L$2:$L$2047,'city centre offline'!$A$2:$A$2047,$A54,'city centre offline'!$B$2:$B$2047,N$2))</f>
        <v>0.65188690534877958</v>
      </c>
      <c r="O54" s="37">
        <f>(SUMIFS('city centre offline'!$L$2:$L$2047,'overall city offline'!$A$2:$A$2047,$A54,'city centre offline'!$B$2:$B$2047,O$3)*SUMIFS('city centre offline'!$C$2:$C$2047,'city centre offline'!$A$2:$A$2047,$A54,'city centre offline'!$B$2:$B$2047,O$3))/(SUMIFS('city centre offline'!$L$2:$L$2047,'city centre offline'!$A$2:$A$2047,$A54,'city centre offline'!$B$2:$B$2047,O$2))</f>
        <v>0.63497807253848615</v>
      </c>
      <c r="P54" s="37">
        <f>(SUMIFS('city centre offline'!$L$2:$L$2047,'overall city offline'!$A$2:$A$2047,$A54,'city centre offline'!$B$2:$B$2047,P$3)*SUMIFS('city centre offline'!$C$2:$C$2047,'city centre offline'!$A$2:$A$2047,$A54,'city centre offline'!$B$2:$B$2047,P$3))/(SUMIFS('city centre offline'!$L$2:$L$2047,'city centre offline'!$A$2:$A$2047,$A54,'city centre offline'!$B$2:$B$2047,P$2))</f>
        <v>0.76333202996871374</v>
      </c>
      <c r="Q54" s="37">
        <f>(SUMIFS('city centre offline'!$L$2:$L$2047,'overall city offline'!$A$2:$A$2047,$A54,'city centre offline'!$B$2:$B$2047,Q$3)*SUMIFS('city centre offline'!$C$2:$C$2047,'city centre offline'!$A$2:$A$2047,$A54,'city centre offline'!$B$2:$B$2047,Q$3))/(SUMIFS('city centre offline'!$L$2:$L$2047,'city centre offline'!$A$2:$A$2047,$A54,'city centre offline'!$B$2:$B$2047,Q$2))</f>
        <v>0.87214299300812204</v>
      </c>
      <c r="R54" s="37">
        <f>(SUMIFS('city centre offline'!$L$2:$L$2047,'overall city offline'!$A$2:$A$2047,$A54,'city centre offline'!$B$2:$B$2047,R$3)*SUMIFS('city centre offline'!$C$2:$C$2047,'city centre offline'!$A$2:$A$2047,$A54,'city centre offline'!$B$2:$B$2047,R$3))/(SUMIFS('city centre offline'!$L$2:$L$2047,'city centre offline'!$A$2:$A$2047,$A54,'city centre offline'!$B$2:$B$2047,R$2))</f>
        <v>0.96158178479484069</v>
      </c>
      <c r="S54" s="37">
        <f>(SUMIFS('city centre offline'!$L$2:$L$2047,'overall city offline'!$A$2:$A$2047,$A54,'city centre offline'!$B$2:$B$2047,S$3)*SUMIFS('city centre offline'!$C$2:$C$2047,'city centre offline'!$A$2:$A$2047,$A54,'city centre offline'!$B$2:$B$2047,S$3))/(SUMIFS('city centre offline'!$L$2:$L$2047,'city centre offline'!$A$2:$A$2047,$A54,'city centre offline'!$B$2:$B$2047,S$2))</f>
        <v>0.93225456560068265</v>
      </c>
      <c r="T54" s="37">
        <f>(SUMIFS('city centre offline'!$L$2:$L$2047,'overall city offline'!$A$2:$A$2047,$A54,'city centre offline'!$B$2:$B$2047,T$3)*SUMIFS('city centre offline'!$C$2:$C$2047,'city centre offline'!$A$2:$A$2047,$A54,'city centre offline'!$B$2:$B$2047,T$3))/(SUMIFS('city centre offline'!$L$2:$L$2047,'city centre offline'!$A$2:$A$2047,$A54,'city centre offline'!$B$2:$B$2047,T$2))</f>
        <v>0.94155197289770487</v>
      </c>
      <c r="U54" s="37">
        <f>(SUMIFS('city centre offline'!$L$2:$L$2047,'overall city offline'!$A$2:$A$2047,$A54,'city centre offline'!$B$2:$B$2047,U$3)*SUMIFS('city centre offline'!$C$2:$C$2047,'city centre offline'!$A$2:$A$2047,$A54,'city centre offline'!$B$2:$B$2047,U$3))/(SUMIFS('city centre offline'!$L$2:$L$2047,'city centre offline'!$A$2:$A$2047,$A54,'city centre offline'!$B$2:$B$2047,U$2))</f>
        <v>1.0450905810869036</v>
      </c>
      <c r="V54" s="37">
        <f>(SUMIFS('city centre offline'!$L$2:$L$2047,'overall city offline'!$A$2:$A$2047,$A54,'city centre offline'!$B$2:$B$2047,V$3)*SUMIFS('city centre offline'!$C$2:$C$2047,'city centre offline'!$A$2:$A$2047,$A54,'city centre offline'!$B$2:$B$2047,V$3))/(SUMIFS('city centre offline'!$L$2:$L$2047,'city centre offline'!$A$2:$A$2047,$A54,'city centre offline'!$B$2:$B$2047,V$2))</f>
        <v>0.95541316753408756</v>
      </c>
    </row>
    <row r="55" spans="1:22" x14ac:dyDescent="0.25">
      <c r="A55" s="5" t="s">
        <v>58</v>
      </c>
      <c r="B55" s="37">
        <f>(SUMIFS('city centre offline'!$L$2:$L$2047,'overall city offline'!$A$2:$A$2047,$A55,'city centre offline'!$B$2:$B$2047,B$3)*SUMIFS('city centre offline'!$C$2:$C$2047,'city centre offline'!$A$2:$A$2047,$A55,'city centre offline'!$B$2:$B$2047,B$3))/(SUMIFS('city centre offline'!$L$2:$L$2047,'city centre offline'!$A$2:$A$2047,$A55,'city centre offline'!$B$2:$B$2047,B$2))</f>
        <v>0.8712248893638983</v>
      </c>
      <c r="C55" s="37">
        <f>(SUMIFS('city centre offline'!$L$2:$L$2047,'overall city offline'!$A$2:$A$2047,$A55,'city centre offline'!$B$2:$B$2047,C$3)*SUMIFS('city centre offline'!$C$2:$C$2047,'city centre offline'!$A$2:$A$2047,$A55,'city centre offline'!$B$2:$B$2047,C$3))/(SUMIFS('city centre offline'!$L$2:$L$2047,'city centre offline'!$A$2:$A$2047,$A55,'city centre offline'!$B$2:$B$2047,C$2))</f>
        <v>0.91377665882847769</v>
      </c>
      <c r="D55" s="37">
        <f>(SUMIFS('city centre offline'!$L$2:$L$2047,'overall city offline'!$A$2:$A$2047,$A55,'city centre offline'!$B$2:$B$2047,D$3)*SUMIFS('city centre offline'!$C$2:$C$2047,'city centre offline'!$A$2:$A$2047,$A55,'city centre offline'!$B$2:$B$2047,D$3))/(SUMIFS('city centre offline'!$L$2:$L$2047,'city centre offline'!$A$2:$A$2047,$A55,'city centre offline'!$B$2:$B$2047,D$2))</f>
        <v>1.1337020244372391</v>
      </c>
      <c r="E55" s="37">
        <f>(SUMIFS('city centre offline'!$L$2:$L$2047,'overall city offline'!$A$2:$A$2047,$A55,'city centre offline'!$B$2:$B$2047,E$3)*SUMIFS('city centre offline'!$C$2:$C$2047,'city centre offline'!$A$2:$A$2047,$A55,'city centre offline'!$B$2:$B$2047,E$3))/(SUMIFS('city centre offline'!$L$2:$L$2047,'city centre offline'!$A$2:$A$2047,$A55,'city centre offline'!$B$2:$B$2047,E$2))</f>
        <v>1.0521229124468865</v>
      </c>
      <c r="F55" s="37">
        <f>(SUMIFS('city centre offline'!$L$2:$L$2047,'overall city offline'!$A$2:$A$2047,$A55,'city centre offline'!$B$2:$B$2047,F$3)*SUMIFS('city centre offline'!$C$2:$C$2047,'city centre offline'!$A$2:$A$2047,$A55,'city centre offline'!$B$2:$B$2047,F$3))/(SUMIFS('city centre offline'!$L$2:$L$2047,'city centre offline'!$A$2:$A$2047,$A55,'city centre offline'!$B$2:$B$2047,F$2))</f>
        <v>1.1553682615070757</v>
      </c>
      <c r="G55" s="37">
        <f>(SUMIFS('city centre offline'!$L$2:$L$2047,'overall city offline'!$A$2:$A$2047,$A55,'city centre offline'!$B$2:$B$2047,G$3)*SUMIFS('city centre offline'!$C$2:$C$2047,'city centre offline'!$A$2:$A$2047,$A55,'city centre offline'!$B$2:$B$2047,G$3))/(SUMIFS('city centre offline'!$L$2:$L$2047,'city centre offline'!$A$2:$A$2047,$A55,'city centre offline'!$B$2:$B$2047,G$2))</f>
        <v>1.1371614892893214</v>
      </c>
      <c r="H55" s="37">
        <f>(SUMIFS('city centre offline'!$L$2:$L$2047,'overall city offline'!$A$2:$A$2047,$A55,'city centre offline'!$B$2:$B$2047,H$3)*SUMIFS('city centre offline'!$C$2:$C$2047,'city centre offline'!$A$2:$A$2047,$A55,'city centre offline'!$B$2:$B$2047,H$3))/(SUMIFS('city centre offline'!$L$2:$L$2047,'city centre offline'!$A$2:$A$2047,$A55,'city centre offline'!$B$2:$B$2047,H$2))</f>
        <v>1.0770471405641731</v>
      </c>
      <c r="I55" s="37">
        <f>(SUMIFS('city centre offline'!$L$2:$L$2047,'overall city offline'!$A$2:$A$2047,$A55,'city centre offline'!$B$2:$B$2047,I$3)*SUMIFS('city centre offline'!$C$2:$C$2047,'city centre offline'!$A$2:$A$2047,$A55,'city centre offline'!$B$2:$B$2047,I$3))/(SUMIFS('city centre offline'!$L$2:$L$2047,'city centre offline'!$A$2:$A$2047,$A55,'city centre offline'!$B$2:$B$2047,I$2))</f>
        <v>1.0614806192841943</v>
      </c>
      <c r="J55" s="37">
        <f>(SUMIFS('city centre offline'!$L$2:$L$2047,'overall city offline'!$A$2:$A$2047,$A55,'city centre offline'!$B$2:$B$2047,J$3)*SUMIFS('city centre offline'!$C$2:$C$2047,'city centre offline'!$A$2:$A$2047,$A55,'city centre offline'!$B$2:$B$2047,J$3))/(SUMIFS('city centre offline'!$L$2:$L$2047,'city centre offline'!$A$2:$A$2047,$A55,'city centre offline'!$B$2:$B$2047,J$2))</f>
        <v>0.93548240173840014</v>
      </c>
      <c r="K55" s="37">
        <f>(SUMIFS('city centre offline'!$L$2:$L$2047,'overall city offline'!$A$2:$A$2047,$A55,'city centre offline'!$B$2:$B$2047,K$3)*SUMIFS('city centre offline'!$C$2:$C$2047,'city centre offline'!$A$2:$A$2047,$A55,'city centre offline'!$B$2:$B$2047,K$3))/(SUMIFS('city centre offline'!$L$2:$L$2047,'city centre offline'!$A$2:$A$2047,$A55,'city centre offline'!$B$2:$B$2047,K$2))</f>
        <v>1.0278527440466163</v>
      </c>
      <c r="L55" s="37">
        <f>(SUMIFS('city centre offline'!$L$2:$L$2047,'overall city offline'!$A$2:$A$2047,$A55,'city centre offline'!$B$2:$B$2047,L$3)*SUMIFS('city centre offline'!$C$2:$C$2047,'city centre offline'!$A$2:$A$2047,$A55,'city centre offline'!$B$2:$B$2047,L$3))/(SUMIFS('city centre offline'!$L$2:$L$2047,'city centre offline'!$A$2:$A$2047,$A55,'city centre offline'!$B$2:$B$2047,L$2))</f>
        <v>1.0756129391515612</v>
      </c>
      <c r="M55" s="37">
        <f>(SUMIFS('city centre offline'!$L$2:$L$2047,'overall city offline'!$A$2:$A$2047,$A55,'city centre offline'!$B$2:$B$2047,M$3)*SUMIFS('city centre offline'!$C$2:$C$2047,'city centre offline'!$A$2:$A$2047,$A55,'city centre offline'!$B$2:$B$2047,M$3))/(SUMIFS('city centre offline'!$L$2:$L$2047,'city centre offline'!$A$2:$A$2047,$A55,'city centre offline'!$B$2:$B$2047,M$2))</f>
        <v>1.4177303133655799</v>
      </c>
      <c r="N55" s="37">
        <f>(SUMIFS('city centre offline'!$L$2:$L$2047,'overall city offline'!$A$2:$A$2047,$A55,'city centre offline'!$B$2:$B$2047,N$3)*SUMIFS('city centre offline'!$C$2:$C$2047,'city centre offline'!$A$2:$A$2047,$A55,'city centre offline'!$B$2:$B$2047,N$3))/(SUMIFS('city centre offline'!$L$2:$L$2047,'city centre offline'!$A$2:$A$2047,$A55,'city centre offline'!$B$2:$B$2047,N$2))</f>
        <v>0.84478219898016449</v>
      </c>
      <c r="O55" s="37">
        <f>(SUMIFS('city centre offline'!$L$2:$L$2047,'overall city offline'!$A$2:$A$2047,$A55,'city centre offline'!$B$2:$B$2047,O$3)*SUMIFS('city centre offline'!$C$2:$C$2047,'city centre offline'!$A$2:$A$2047,$A55,'city centre offline'!$B$2:$B$2047,O$3))/(SUMIFS('city centre offline'!$L$2:$L$2047,'city centre offline'!$A$2:$A$2047,$A55,'city centre offline'!$B$2:$B$2047,O$2))</f>
        <v>0.85670311757081052</v>
      </c>
      <c r="P55" s="37">
        <f>(SUMIFS('city centre offline'!$L$2:$L$2047,'overall city offline'!$A$2:$A$2047,$A55,'city centre offline'!$B$2:$B$2047,P$3)*SUMIFS('city centre offline'!$C$2:$C$2047,'city centre offline'!$A$2:$A$2047,$A55,'city centre offline'!$B$2:$B$2047,P$3))/(SUMIFS('city centre offline'!$L$2:$L$2047,'city centre offline'!$A$2:$A$2047,$A55,'city centre offline'!$B$2:$B$2047,P$2))</f>
        <v>1.0659497846827857</v>
      </c>
      <c r="Q55" s="37">
        <f>(SUMIFS('city centre offline'!$L$2:$L$2047,'overall city offline'!$A$2:$A$2047,$A55,'city centre offline'!$B$2:$B$2047,Q$3)*SUMIFS('city centre offline'!$C$2:$C$2047,'city centre offline'!$A$2:$A$2047,$A55,'city centre offline'!$B$2:$B$2047,Q$3))/(SUMIFS('city centre offline'!$L$2:$L$2047,'city centre offline'!$A$2:$A$2047,$A55,'city centre offline'!$B$2:$B$2047,Q$2))</f>
        <v>0.97694077534690549</v>
      </c>
      <c r="R55" s="37">
        <f>(SUMIFS('city centre offline'!$L$2:$L$2047,'overall city offline'!$A$2:$A$2047,$A55,'city centre offline'!$B$2:$B$2047,R$3)*SUMIFS('city centre offline'!$C$2:$C$2047,'city centre offline'!$A$2:$A$2047,$A55,'city centre offline'!$B$2:$B$2047,R$3))/(SUMIFS('city centre offline'!$L$2:$L$2047,'city centre offline'!$A$2:$A$2047,$A55,'city centre offline'!$B$2:$B$2047,R$2))</f>
        <v>1.0323885452135113</v>
      </c>
      <c r="S55" s="37">
        <f>(SUMIFS('city centre offline'!$L$2:$L$2047,'overall city offline'!$A$2:$A$2047,$A55,'city centre offline'!$B$2:$B$2047,S$3)*SUMIFS('city centre offline'!$C$2:$C$2047,'city centre offline'!$A$2:$A$2047,$A55,'city centre offline'!$B$2:$B$2047,S$3))/(SUMIFS('city centre offline'!$L$2:$L$2047,'city centre offline'!$A$2:$A$2047,$A55,'city centre offline'!$B$2:$B$2047,S$2))</f>
        <v>1.061727859036578</v>
      </c>
      <c r="T55" s="37">
        <f>(SUMIFS('city centre offline'!$L$2:$L$2047,'overall city offline'!$A$2:$A$2047,$A55,'city centre offline'!$B$2:$B$2047,T$3)*SUMIFS('city centre offline'!$C$2:$C$2047,'city centre offline'!$A$2:$A$2047,$A55,'city centre offline'!$B$2:$B$2047,T$3))/(SUMIFS('city centre offline'!$L$2:$L$2047,'city centre offline'!$A$2:$A$2047,$A55,'city centre offline'!$B$2:$B$2047,T$2))</f>
        <v>1.0660759387270673</v>
      </c>
      <c r="U55" s="37">
        <f>(SUMIFS('city centre offline'!$L$2:$L$2047,'overall city offline'!$A$2:$A$2047,$A55,'city centre offline'!$B$2:$B$2047,U$3)*SUMIFS('city centre offline'!$C$2:$C$2047,'city centre offline'!$A$2:$A$2047,$A55,'city centre offline'!$B$2:$B$2047,U$3))/(SUMIFS('city centre offline'!$L$2:$L$2047,'city centre offline'!$A$2:$A$2047,$A55,'city centre offline'!$B$2:$B$2047,U$2))</f>
        <v>1.0465242661842691</v>
      </c>
      <c r="V55" s="37">
        <f>(SUMIFS('city centre offline'!$L$2:$L$2047,'overall city offline'!$A$2:$A$2047,$A55,'city centre offline'!$B$2:$B$2047,V$3)*SUMIFS('city centre offline'!$C$2:$C$2047,'city centre offline'!$A$2:$A$2047,$A55,'city centre offline'!$B$2:$B$2047,V$3))/(SUMIFS('city centre offline'!$L$2:$L$2047,'city centre offline'!$A$2:$A$2047,$A55,'city centre offline'!$B$2:$B$2047,V$2))</f>
        <v>0.96399061961155186</v>
      </c>
    </row>
    <row r="56" spans="1:22" x14ac:dyDescent="0.25">
      <c r="A56" s="5" t="s">
        <v>59</v>
      </c>
      <c r="B56" s="37">
        <f>(SUMIFS('city centre offline'!$L$2:$L$2047,'overall city offline'!$A$2:$A$2047,$A56,'city centre offline'!$B$2:$B$2047,B$3)*SUMIFS('city centre offline'!$C$2:$C$2047,'city centre offline'!$A$2:$A$2047,$A56,'city centre offline'!$B$2:$B$2047,B$3))/(SUMIFS('city centre offline'!$L$2:$L$2047,'city centre offline'!$A$2:$A$2047,$A56,'city centre offline'!$B$2:$B$2047,B$2))</f>
        <v>0.89016636359711221</v>
      </c>
      <c r="C56" s="37">
        <f>(SUMIFS('city centre offline'!$L$2:$L$2047,'overall city offline'!$A$2:$A$2047,$A56,'city centre offline'!$B$2:$B$2047,C$3)*SUMIFS('city centre offline'!$C$2:$C$2047,'city centre offline'!$A$2:$A$2047,$A56,'city centre offline'!$B$2:$B$2047,C$3))/(SUMIFS('city centre offline'!$L$2:$L$2047,'city centre offline'!$A$2:$A$2047,$A56,'city centre offline'!$B$2:$B$2047,C$2))</f>
        <v>0.96824930475615179</v>
      </c>
      <c r="D56" s="37">
        <f>(SUMIFS('city centre offline'!$L$2:$L$2047,'overall city offline'!$A$2:$A$2047,$A56,'city centre offline'!$B$2:$B$2047,D$3)*SUMIFS('city centre offline'!$C$2:$C$2047,'city centre offline'!$A$2:$A$2047,$A56,'city centre offline'!$B$2:$B$2047,D$3))/(SUMIFS('city centre offline'!$L$2:$L$2047,'city centre offline'!$A$2:$A$2047,$A56,'city centre offline'!$B$2:$B$2047,D$2))</f>
        <v>1.4613102442929247</v>
      </c>
      <c r="E56" s="37">
        <f>(SUMIFS('city centre offline'!$L$2:$L$2047,'overall city offline'!$A$2:$A$2047,$A56,'city centre offline'!$B$2:$B$2047,E$3)*SUMIFS('city centre offline'!$C$2:$C$2047,'city centre offline'!$A$2:$A$2047,$A56,'city centre offline'!$B$2:$B$2047,E$3))/(SUMIFS('city centre offline'!$L$2:$L$2047,'city centre offline'!$A$2:$A$2047,$A56,'city centre offline'!$B$2:$B$2047,E$2))</f>
        <v>1.7549086897219393</v>
      </c>
      <c r="F56" s="37">
        <f>(SUMIFS('city centre offline'!$L$2:$L$2047,'overall city offline'!$A$2:$A$2047,$A56,'city centre offline'!$B$2:$B$2047,F$3)*SUMIFS('city centre offline'!$C$2:$C$2047,'city centre offline'!$A$2:$A$2047,$A56,'city centre offline'!$B$2:$B$2047,F$3))/(SUMIFS('city centre offline'!$L$2:$L$2047,'city centre offline'!$A$2:$A$2047,$A56,'city centre offline'!$B$2:$B$2047,F$2))</f>
        <v>3.3973110239548419</v>
      </c>
      <c r="G56" s="37">
        <f>(SUMIFS('city centre offline'!$L$2:$L$2047,'overall city offline'!$A$2:$A$2047,$A56,'city centre offline'!$B$2:$B$2047,G$3)*SUMIFS('city centre offline'!$C$2:$C$2047,'city centre offline'!$A$2:$A$2047,$A56,'city centre offline'!$B$2:$B$2047,G$3))/(SUMIFS('city centre offline'!$L$2:$L$2047,'city centre offline'!$A$2:$A$2047,$A56,'city centre offline'!$B$2:$B$2047,G$2))</f>
        <v>2.8221435572349787</v>
      </c>
      <c r="H56" s="37">
        <f>(SUMIFS('city centre offline'!$L$2:$L$2047,'overall city offline'!$A$2:$A$2047,$A56,'city centre offline'!$B$2:$B$2047,H$3)*SUMIFS('city centre offline'!$C$2:$C$2047,'city centre offline'!$A$2:$A$2047,$A56,'city centre offline'!$B$2:$B$2047,H$3))/(SUMIFS('city centre offline'!$L$2:$L$2047,'city centre offline'!$A$2:$A$2047,$A56,'city centre offline'!$B$2:$B$2047,H$2))</f>
        <v>1.9144847781557139</v>
      </c>
      <c r="I56" s="37">
        <f>(SUMIFS('city centre offline'!$L$2:$L$2047,'overall city offline'!$A$2:$A$2047,$A56,'city centre offline'!$B$2:$B$2047,I$3)*SUMIFS('city centre offline'!$C$2:$C$2047,'city centre offline'!$A$2:$A$2047,$A56,'city centre offline'!$B$2:$B$2047,I$3))/(SUMIFS('city centre offline'!$L$2:$L$2047,'city centre offline'!$A$2:$A$2047,$A56,'city centre offline'!$B$2:$B$2047,I$2))</f>
        <v>1.2522133812037646</v>
      </c>
      <c r="J56" s="37">
        <f>(SUMIFS('city centre offline'!$L$2:$L$2047,'overall city offline'!$A$2:$A$2047,$A56,'city centre offline'!$B$2:$B$2047,J$3)*SUMIFS('city centre offline'!$C$2:$C$2047,'city centre offline'!$A$2:$A$2047,$A56,'city centre offline'!$B$2:$B$2047,J$3))/(SUMIFS('city centre offline'!$L$2:$L$2047,'city centre offline'!$A$2:$A$2047,$A56,'city centre offline'!$B$2:$B$2047,J$2))</f>
        <v>1.234355784221379</v>
      </c>
      <c r="K56" s="37">
        <f>(SUMIFS('city centre offline'!$L$2:$L$2047,'overall city offline'!$A$2:$A$2047,$A56,'city centre offline'!$B$2:$B$2047,K$3)*SUMIFS('city centre offline'!$C$2:$C$2047,'city centre offline'!$A$2:$A$2047,$A56,'city centre offline'!$B$2:$B$2047,K$3))/(SUMIFS('city centre offline'!$L$2:$L$2047,'city centre offline'!$A$2:$A$2047,$A56,'city centre offline'!$B$2:$B$2047,K$2))</f>
        <v>1.3901939659590954</v>
      </c>
      <c r="L56" s="37">
        <f>(SUMIFS('city centre offline'!$L$2:$L$2047,'overall city offline'!$A$2:$A$2047,$A56,'city centre offline'!$B$2:$B$2047,L$3)*SUMIFS('city centre offline'!$C$2:$C$2047,'city centre offline'!$A$2:$A$2047,$A56,'city centre offline'!$B$2:$B$2047,L$3))/(SUMIFS('city centre offline'!$L$2:$L$2047,'city centre offline'!$A$2:$A$2047,$A56,'city centre offline'!$B$2:$B$2047,L$2))</f>
        <v>1.5603441806556457</v>
      </c>
      <c r="M56" s="37">
        <f>(SUMIFS('city centre offline'!$L$2:$L$2047,'overall city offline'!$A$2:$A$2047,$A56,'city centre offline'!$B$2:$B$2047,M$3)*SUMIFS('city centre offline'!$C$2:$C$2047,'city centre offline'!$A$2:$A$2047,$A56,'city centre offline'!$B$2:$B$2047,M$3))/(SUMIFS('city centre offline'!$L$2:$L$2047,'city centre offline'!$A$2:$A$2047,$A56,'city centre offline'!$B$2:$B$2047,M$2))</f>
        <v>2.0818206223927054</v>
      </c>
      <c r="N56" s="37">
        <f>(SUMIFS('city centre offline'!$L$2:$L$2047,'overall city offline'!$A$2:$A$2047,$A56,'city centre offline'!$B$2:$B$2047,N$3)*SUMIFS('city centre offline'!$C$2:$C$2047,'city centre offline'!$A$2:$A$2047,$A56,'city centre offline'!$B$2:$B$2047,N$3))/(SUMIFS('city centre offline'!$L$2:$L$2047,'city centre offline'!$A$2:$A$2047,$A56,'city centre offline'!$B$2:$B$2047,N$2))</f>
        <v>1.1011385723848865</v>
      </c>
      <c r="O56" s="37">
        <f>(SUMIFS('city centre offline'!$L$2:$L$2047,'overall city offline'!$A$2:$A$2047,$A56,'city centre offline'!$B$2:$B$2047,O$3)*SUMIFS('city centre offline'!$C$2:$C$2047,'city centre offline'!$A$2:$A$2047,$A56,'city centre offline'!$B$2:$B$2047,O$3))/(SUMIFS('city centre offline'!$L$2:$L$2047,'city centre offline'!$A$2:$A$2047,$A56,'city centre offline'!$B$2:$B$2047,O$2))</f>
        <v>1.1281515908388289</v>
      </c>
      <c r="P56" s="37">
        <f>(SUMIFS('city centre offline'!$L$2:$L$2047,'overall city offline'!$A$2:$A$2047,$A56,'city centre offline'!$B$2:$B$2047,P$3)*SUMIFS('city centre offline'!$C$2:$C$2047,'city centre offline'!$A$2:$A$2047,$A56,'city centre offline'!$B$2:$B$2047,P$3))/(SUMIFS('city centre offline'!$L$2:$L$2047,'city centre offline'!$A$2:$A$2047,$A56,'city centre offline'!$B$2:$B$2047,P$2))</f>
        <v>1.263002495640674</v>
      </c>
      <c r="Q56" s="37">
        <f>(SUMIFS('city centre offline'!$L$2:$L$2047,'overall city offline'!$A$2:$A$2047,$A56,'city centre offline'!$B$2:$B$2047,Q$3)*SUMIFS('city centre offline'!$C$2:$C$2047,'city centre offline'!$A$2:$A$2047,$A56,'city centre offline'!$B$2:$B$2047,Q$3))/(SUMIFS('city centre offline'!$L$2:$L$2047,'city centre offline'!$A$2:$A$2047,$A56,'city centre offline'!$B$2:$B$2047,Q$2))</f>
        <v>1.602635203629253</v>
      </c>
      <c r="R56" s="37">
        <f>(SUMIFS('city centre offline'!$L$2:$L$2047,'overall city offline'!$A$2:$A$2047,$A56,'city centre offline'!$B$2:$B$2047,R$3)*SUMIFS('city centre offline'!$C$2:$C$2047,'city centre offline'!$A$2:$A$2047,$A56,'city centre offline'!$B$2:$B$2047,R$3))/(SUMIFS('city centre offline'!$L$2:$L$2047,'city centre offline'!$A$2:$A$2047,$A56,'city centre offline'!$B$2:$B$2047,R$2))</f>
        <v>3.0381035884191498</v>
      </c>
      <c r="S56" s="37">
        <f>(SUMIFS('city centre offline'!$L$2:$L$2047,'overall city offline'!$A$2:$A$2047,$A56,'city centre offline'!$B$2:$B$2047,S$3)*SUMIFS('city centre offline'!$C$2:$C$2047,'city centre offline'!$A$2:$A$2047,$A56,'city centre offline'!$B$2:$B$2047,S$3))/(SUMIFS('city centre offline'!$L$2:$L$2047,'city centre offline'!$A$2:$A$2047,$A56,'city centre offline'!$B$2:$B$2047,S$2))</f>
        <v>2.632159176450815</v>
      </c>
      <c r="T56" s="37">
        <f>(SUMIFS('city centre offline'!$L$2:$L$2047,'overall city offline'!$A$2:$A$2047,$A56,'city centre offline'!$B$2:$B$2047,T$3)*SUMIFS('city centre offline'!$C$2:$C$2047,'city centre offline'!$A$2:$A$2047,$A56,'city centre offline'!$B$2:$B$2047,T$3))/(SUMIFS('city centre offline'!$L$2:$L$2047,'city centre offline'!$A$2:$A$2047,$A56,'city centre offline'!$B$2:$B$2047,T$2))</f>
        <v>2.1380862830683438</v>
      </c>
      <c r="U56" s="37">
        <f>(SUMIFS('city centre offline'!$L$2:$L$2047,'overall city offline'!$A$2:$A$2047,$A56,'city centre offline'!$B$2:$B$2047,U$3)*SUMIFS('city centre offline'!$C$2:$C$2047,'city centre offline'!$A$2:$A$2047,$A56,'city centre offline'!$B$2:$B$2047,U$3))/(SUMIFS('city centre offline'!$L$2:$L$2047,'city centre offline'!$A$2:$A$2047,$A56,'city centre offline'!$B$2:$B$2047,U$2))</f>
        <v>1.4248668374146172</v>
      </c>
      <c r="V56" s="37">
        <f>(SUMIFS('city centre offline'!$L$2:$L$2047,'overall city offline'!$A$2:$A$2047,$A56,'city centre offline'!$B$2:$B$2047,V$3)*SUMIFS('city centre offline'!$C$2:$C$2047,'city centre offline'!$A$2:$A$2047,$A56,'city centre offline'!$B$2:$B$2047,V$3))/(SUMIFS('city centre offline'!$L$2:$L$2047,'city centre offline'!$A$2:$A$2047,$A56,'city centre offline'!$B$2:$B$2047,V$2))</f>
        <v>1.5693839776190657</v>
      </c>
    </row>
    <row r="57" spans="1:22" x14ac:dyDescent="0.25">
      <c r="A57" s="5" t="s">
        <v>60</v>
      </c>
      <c r="B57" s="37">
        <f>(SUMIFS('city centre offline'!$L$2:$L$2047,'overall city offline'!$A$2:$A$2047,$A57,'city centre offline'!$B$2:$B$2047,B$3)*SUMIFS('city centre offline'!$C$2:$C$2047,'city centre offline'!$A$2:$A$2047,$A57,'city centre offline'!$B$2:$B$2047,B$3))/(SUMIFS('city centre offline'!$L$2:$L$2047,'city centre offline'!$A$2:$A$2047,$A57,'city centre offline'!$B$2:$B$2047,B$2))</f>
        <v>0.83078387663184283</v>
      </c>
      <c r="C57" s="37">
        <f>(SUMIFS('city centre offline'!$L$2:$L$2047,'overall city offline'!$A$2:$A$2047,$A57,'city centre offline'!$B$2:$B$2047,C$3)*SUMIFS('city centre offline'!$C$2:$C$2047,'city centre offline'!$A$2:$A$2047,$A57,'city centre offline'!$B$2:$B$2047,C$3))/(SUMIFS('city centre offline'!$L$2:$L$2047,'city centre offline'!$A$2:$A$2047,$A57,'city centre offline'!$B$2:$B$2047,C$2))</f>
        <v>0.83387204245817315</v>
      </c>
      <c r="D57" s="37">
        <f>(SUMIFS('city centre offline'!$L$2:$L$2047,'overall city offline'!$A$2:$A$2047,$A57,'city centre offline'!$B$2:$B$2047,D$3)*SUMIFS('city centre offline'!$C$2:$C$2047,'city centre offline'!$A$2:$A$2047,$A57,'city centre offline'!$B$2:$B$2047,D$3))/(SUMIFS('city centre offline'!$L$2:$L$2047,'city centre offline'!$A$2:$A$2047,$A57,'city centre offline'!$B$2:$B$2047,D$2))</f>
        <v>1.0023820772207153</v>
      </c>
      <c r="E57" s="37">
        <f>(SUMIFS('city centre offline'!$L$2:$L$2047,'overall city offline'!$A$2:$A$2047,$A57,'city centre offline'!$B$2:$B$2047,E$3)*SUMIFS('city centre offline'!$C$2:$C$2047,'city centre offline'!$A$2:$A$2047,$A57,'city centre offline'!$B$2:$B$2047,E$3))/(SUMIFS('city centre offline'!$L$2:$L$2047,'city centre offline'!$A$2:$A$2047,$A57,'city centre offline'!$B$2:$B$2047,E$2))</f>
        <v>0.65032831219757858</v>
      </c>
      <c r="F57" s="37">
        <f>(SUMIFS('city centre offline'!$L$2:$L$2047,'overall city offline'!$A$2:$A$2047,$A57,'city centre offline'!$B$2:$B$2047,F$3)*SUMIFS('city centre offline'!$C$2:$C$2047,'city centre offline'!$A$2:$A$2047,$A57,'city centre offline'!$B$2:$B$2047,F$3))/(SUMIFS('city centre offline'!$L$2:$L$2047,'city centre offline'!$A$2:$A$2047,$A57,'city centre offline'!$B$2:$B$2047,F$2))</f>
        <v>0.80707050944380521</v>
      </c>
      <c r="G57" s="37">
        <f>(SUMIFS('city centre offline'!$L$2:$L$2047,'overall city offline'!$A$2:$A$2047,$A57,'city centre offline'!$B$2:$B$2047,G$3)*SUMIFS('city centre offline'!$C$2:$C$2047,'city centre offline'!$A$2:$A$2047,$A57,'city centre offline'!$B$2:$B$2047,G$3))/(SUMIFS('city centre offline'!$L$2:$L$2047,'city centre offline'!$A$2:$A$2047,$A57,'city centre offline'!$B$2:$B$2047,G$2))</f>
        <v>0.87611830720308503</v>
      </c>
      <c r="H57" s="37">
        <f>(SUMIFS('city centre offline'!$L$2:$L$2047,'overall city offline'!$A$2:$A$2047,$A57,'city centre offline'!$B$2:$B$2047,H$3)*SUMIFS('city centre offline'!$C$2:$C$2047,'city centre offline'!$A$2:$A$2047,$A57,'city centre offline'!$B$2:$B$2047,H$3))/(SUMIFS('city centre offline'!$L$2:$L$2047,'city centre offline'!$A$2:$A$2047,$A57,'city centre offline'!$B$2:$B$2047,H$2))</f>
        <v>1.0176702655239742</v>
      </c>
      <c r="I57" s="37">
        <f>(SUMIFS('city centre offline'!$L$2:$L$2047,'overall city offline'!$A$2:$A$2047,$A57,'city centre offline'!$B$2:$B$2047,I$3)*SUMIFS('city centre offline'!$C$2:$C$2047,'city centre offline'!$A$2:$A$2047,$A57,'city centre offline'!$B$2:$B$2047,I$3))/(SUMIFS('city centre offline'!$L$2:$L$2047,'city centre offline'!$A$2:$A$2047,$A57,'city centre offline'!$B$2:$B$2047,I$2))</f>
        <v>1.0602888200205021</v>
      </c>
      <c r="J57" s="37">
        <f>(SUMIFS('city centre offline'!$L$2:$L$2047,'overall city offline'!$A$2:$A$2047,$A57,'city centre offline'!$B$2:$B$2047,J$3)*SUMIFS('city centre offline'!$C$2:$C$2047,'city centre offline'!$A$2:$A$2047,$A57,'city centre offline'!$B$2:$B$2047,J$3))/(SUMIFS('city centre offline'!$L$2:$L$2047,'city centre offline'!$A$2:$A$2047,$A57,'city centre offline'!$B$2:$B$2047,J$2))</f>
        <v>1.0736260854552189</v>
      </c>
      <c r="K57" s="37">
        <f>(SUMIFS('city centre offline'!$L$2:$L$2047,'overall city offline'!$A$2:$A$2047,$A57,'city centre offline'!$B$2:$B$2047,K$3)*SUMIFS('city centre offline'!$C$2:$C$2047,'city centre offline'!$A$2:$A$2047,$A57,'city centre offline'!$B$2:$B$2047,K$3))/(SUMIFS('city centre offline'!$L$2:$L$2047,'city centre offline'!$A$2:$A$2047,$A57,'city centre offline'!$B$2:$B$2047,K$2))</f>
        <v>1.0266995614066834</v>
      </c>
      <c r="L57" s="37">
        <f>(SUMIFS('city centre offline'!$L$2:$L$2047,'overall city offline'!$A$2:$A$2047,$A57,'city centre offline'!$B$2:$B$2047,L$3)*SUMIFS('city centre offline'!$C$2:$C$2047,'city centre offline'!$A$2:$A$2047,$A57,'city centre offline'!$B$2:$B$2047,L$3))/(SUMIFS('city centre offline'!$L$2:$L$2047,'city centre offline'!$A$2:$A$2047,$A57,'city centre offline'!$B$2:$B$2047,L$2))</f>
        <v>0.91554160029575693</v>
      </c>
      <c r="M57" s="37">
        <f>(SUMIFS('city centre offline'!$L$2:$L$2047,'overall city offline'!$A$2:$A$2047,$A57,'city centre offline'!$B$2:$B$2047,M$3)*SUMIFS('city centre offline'!$C$2:$C$2047,'city centre offline'!$A$2:$A$2047,$A57,'city centre offline'!$B$2:$B$2047,M$3))/(SUMIFS('city centre offline'!$L$2:$L$2047,'city centre offline'!$A$2:$A$2047,$A57,'city centre offline'!$B$2:$B$2047,M$2))</f>
        <v>1.6336665499061871</v>
      </c>
      <c r="N57" s="37">
        <f>(SUMIFS('city centre offline'!$L$2:$L$2047,'overall city offline'!$A$2:$A$2047,$A57,'city centre offline'!$B$2:$B$2047,N$3)*SUMIFS('city centre offline'!$C$2:$C$2047,'city centre offline'!$A$2:$A$2047,$A57,'city centre offline'!$B$2:$B$2047,N$3))/(SUMIFS('city centre offline'!$L$2:$L$2047,'city centre offline'!$A$2:$A$2047,$A57,'city centre offline'!$B$2:$B$2047,N$2))</f>
        <v>0.64028906456366552</v>
      </c>
      <c r="O57" s="37">
        <f>(SUMIFS('city centre offline'!$L$2:$L$2047,'overall city offline'!$A$2:$A$2047,$A57,'city centre offline'!$B$2:$B$2047,O$3)*SUMIFS('city centre offline'!$C$2:$C$2047,'city centre offline'!$A$2:$A$2047,$A57,'city centre offline'!$B$2:$B$2047,O$3))/(SUMIFS('city centre offline'!$L$2:$L$2047,'city centre offline'!$A$2:$A$2047,$A57,'city centre offline'!$B$2:$B$2047,O$2))</f>
        <v>0.63341731915510291</v>
      </c>
      <c r="P57" s="37">
        <f>(SUMIFS('city centre offline'!$L$2:$L$2047,'overall city offline'!$A$2:$A$2047,$A57,'city centre offline'!$B$2:$B$2047,P$3)*SUMIFS('city centre offline'!$C$2:$C$2047,'city centre offline'!$A$2:$A$2047,$A57,'city centre offline'!$B$2:$B$2047,P$3))/(SUMIFS('city centre offline'!$L$2:$L$2047,'city centre offline'!$A$2:$A$2047,$A57,'city centre offline'!$B$2:$B$2047,P$2))</f>
        <v>0.76585165399738875</v>
      </c>
      <c r="Q57" s="37">
        <f>(SUMIFS('city centre offline'!$L$2:$L$2047,'overall city offline'!$A$2:$A$2047,$A57,'city centre offline'!$B$2:$B$2047,Q$3)*SUMIFS('city centre offline'!$C$2:$C$2047,'city centre offline'!$A$2:$A$2047,$A57,'city centre offline'!$B$2:$B$2047,Q$3))/(SUMIFS('city centre offline'!$L$2:$L$2047,'city centre offline'!$A$2:$A$2047,$A57,'city centre offline'!$B$2:$B$2047,Q$2))</f>
        <v>0.93439198811918822</v>
      </c>
      <c r="R57" s="37">
        <f>(SUMIFS('city centre offline'!$L$2:$L$2047,'overall city offline'!$A$2:$A$2047,$A57,'city centre offline'!$B$2:$B$2047,R$3)*SUMIFS('city centre offline'!$C$2:$C$2047,'city centre offline'!$A$2:$A$2047,$A57,'city centre offline'!$B$2:$B$2047,R$3))/(SUMIFS('city centre offline'!$L$2:$L$2047,'city centre offline'!$A$2:$A$2047,$A57,'city centre offline'!$B$2:$B$2047,R$2))</f>
        <v>1.1938400032045997</v>
      </c>
      <c r="S57" s="37">
        <f>(SUMIFS('city centre offline'!$L$2:$L$2047,'overall city offline'!$A$2:$A$2047,$A57,'city centre offline'!$B$2:$B$2047,S$3)*SUMIFS('city centre offline'!$C$2:$C$2047,'city centre offline'!$A$2:$A$2047,$A57,'city centre offline'!$B$2:$B$2047,S$3))/(SUMIFS('city centre offline'!$L$2:$L$2047,'city centre offline'!$A$2:$A$2047,$A57,'city centre offline'!$B$2:$B$2047,S$2))</f>
        <v>1.2130688461649617</v>
      </c>
      <c r="T57" s="37">
        <f>(SUMIFS('city centre offline'!$L$2:$L$2047,'overall city offline'!$A$2:$A$2047,$A57,'city centre offline'!$B$2:$B$2047,T$3)*SUMIFS('city centre offline'!$C$2:$C$2047,'city centre offline'!$A$2:$A$2047,$A57,'city centre offline'!$B$2:$B$2047,T$3))/(SUMIFS('city centre offline'!$L$2:$L$2047,'city centre offline'!$A$2:$A$2047,$A57,'city centre offline'!$B$2:$B$2047,T$2))</f>
        <v>1.2061356992674468</v>
      </c>
      <c r="U57" s="37">
        <f>(SUMIFS('city centre offline'!$L$2:$L$2047,'overall city offline'!$A$2:$A$2047,$A57,'city centre offline'!$B$2:$B$2047,U$3)*SUMIFS('city centre offline'!$C$2:$C$2047,'city centre offline'!$A$2:$A$2047,$A57,'city centre offline'!$B$2:$B$2047,U$3))/(SUMIFS('city centre offline'!$L$2:$L$2047,'city centre offline'!$A$2:$A$2047,$A57,'city centre offline'!$B$2:$B$2047,U$2))</f>
        <v>1.2990989435804943</v>
      </c>
      <c r="V57" s="37">
        <f>(SUMIFS('city centre offline'!$L$2:$L$2047,'overall city offline'!$A$2:$A$2047,$A57,'city centre offline'!$B$2:$B$2047,V$3)*SUMIFS('city centre offline'!$C$2:$C$2047,'city centre offline'!$A$2:$A$2047,$A57,'city centre offline'!$B$2:$B$2047,V$3))/(SUMIFS('city centre offline'!$L$2:$L$2047,'city centre offline'!$A$2:$A$2047,$A57,'city centre offline'!$B$2:$B$2047,V$2))</f>
        <v>1.2559549063514261</v>
      </c>
    </row>
    <row r="58" spans="1:22" x14ac:dyDescent="0.25">
      <c r="A58" s="5" t="s">
        <v>61</v>
      </c>
      <c r="B58" s="37">
        <f>(SUMIFS('city centre offline'!$L$2:$L$2047,'overall city offline'!$A$2:$A$2047,$A58,'city centre offline'!$B$2:$B$2047,B$3)*SUMIFS('city centre offline'!$C$2:$C$2047,'city centre offline'!$A$2:$A$2047,$A58,'city centre offline'!$B$2:$B$2047,B$3))/(SUMIFS('city centre offline'!$L$2:$L$2047,'city centre offline'!$A$2:$A$2047,$A58,'city centre offline'!$B$2:$B$2047,B$2))</f>
        <v>0.80015771804075908</v>
      </c>
      <c r="C58" s="37">
        <f>(SUMIFS('city centre offline'!$L$2:$L$2047,'overall city offline'!$A$2:$A$2047,$A58,'city centre offline'!$B$2:$B$2047,C$3)*SUMIFS('city centre offline'!$C$2:$C$2047,'city centre offline'!$A$2:$A$2047,$A58,'city centre offline'!$B$2:$B$2047,C$3))/(SUMIFS('city centre offline'!$L$2:$L$2047,'city centre offline'!$A$2:$A$2047,$A58,'city centre offline'!$B$2:$B$2047,C$2))</f>
        <v>0.87113763555100632</v>
      </c>
      <c r="D58" s="37">
        <f>(SUMIFS('city centre offline'!$L$2:$L$2047,'overall city offline'!$A$2:$A$2047,$A58,'city centre offline'!$B$2:$B$2047,D$3)*SUMIFS('city centre offline'!$C$2:$C$2047,'city centre offline'!$A$2:$A$2047,$A58,'city centre offline'!$B$2:$B$2047,D$3))/(SUMIFS('city centre offline'!$L$2:$L$2047,'city centre offline'!$A$2:$A$2047,$A58,'city centre offline'!$B$2:$B$2047,D$2))</f>
        <v>1.0008397271495335</v>
      </c>
      <c r="E58" s="37">
        <f>(SUMIFS('city centre offline'!$L$2:$L$2047,'overall city offline'!$A$2:$A$2047,$A58,'city centre offline'!$B$2:$B$2047,E$3)*SUMIFS('city centre offline'!$C$2:$C$2047,'city centre offline'!$A$2:$A$2047,$A58,'city centre offline'!$B$2:$B$2047,E$3))/(SUMIFS('city centre offline'!$L$2:$L$2047,'city centre offline'!$A$2:$A$2047,$A58,'city centre offline'!$B$2:$B$2047,E$2))</f>
        <v>1.0076147438726473</v>
      </c>
      <c r="F58" s="37">
        <f>(SUMIFS('city centre offline'!$L$2:$L$2047,'overall city offline'!$A$2:$A$2047,$A58,'city centre offline'!$B$2:$B$2047,F$3)*SUMIFS('city centre offline'!$C$2:$C$2047,'city centre offline'!$A$2:$A$2047,$A58,'city centre offline'!$B$2:$B$2047,F$3))/(SUMIFS('city centre offline'!$L$2:$L$2047,'city centre offline'!$A$2:$A$2047,$A58,'city centre offline'!$B$2:$B$2047,F$2))</f>
        <v>1.1030449997126162</v>
      </c>
      <c r="G58" s="37">
        <f>(SUMIFS('city centre offline'!$L$2:$L$2047,'overall city offline'!$A$2:$A$2047,$A58,'city centre offline'!$B$2:$B$2047,G$3)*SUMIFS('city centre offline'!$C$2:$C$2047,'city centre offline'!$A$2:$A$2047,$A58,'city centre offline'!$B$2:$B$2047,G$3))/(SUMIFS('city centre offline'!$L$2:$L$2047,'city centre offline'!$A$2:$A$2047,$A58,'city centre offline'!$B$2:$B$2047,G$2))</f>
        <v>1.1196329860309449</v>
      </c>
      <c r="H58" s="37">
        <f>(SUMIFS('city centre offline'!$L$2:$L$2047,'overall city offline'!$A$2:$A$2047,$A58,'city centre offline'!$B$2:$B$2047,H$3)*SUMIFS('city centre offline'!$C$2:$C$2047,'city centre offline'!$A$2:$A$2047,$A58,'city centre offline'!$B$2:$B$2047,H$3))/(SUMIFS('city centre offline'!$L$2:$L$2047,'city centre offline'!$A$2:$A$2047,$A58,'city centre offline'!$B$2:$B$2047,H$2))</f>
        <v>1.1424787831184349</v>
      </c>
      <c r="I58" s="37">
        <f>(SUMIFS('city centre offline'!$L$2:$L$2047,'overall city offline'!$A$2:$A$2047,$A58,'city centre offline'!$B$2:$B$2047,I$3)*SUMIFS('city centre offline'!$C$2:$C$2047,'city centre offline'!$A$2:$A$2047,$A58,'city centre offline'!$B$2:$B$2047,I$3))/(SUMIFS('city centre offline'!$L$2:$L$2047,'city centre offline'!$A$2:$A$2047,$A58,'city centre offline'!$B$2:$B$2047,I$2))</f>
        <v>1.1577440446095852</v>
      </c>
      <c r="J58" s="37">
        <f>(SUMIFS('city centre offline'!$L$2:$L$2047,'overall city offline'!$A$2:$A$2047,$A58,'city centre offline'!$B$2:$B$2047,J$3)*SUMIFS('city centre offline'!$C$2:$C$2047,'city centre offline'!$A$2:$A$2047,$A58,'city centre offline'!$B$2:$B$2047,J$3))/(SUMIFS('city centre offline'!$L$2:$L$2047,'city centre offline'!$A$2:$A$2047,$A58,'city centre offline'!$B$2:$B$2047,J$2))</f>
        <v>1.150057425020423</v>
      </c>
      <c r="K58" s="37">
        <f>(SUMIFS('city centre offline'!$L$2:$L$2047,'overall city offline'!$A$2:$A$2047,$A58,'city centre offline'!$B$2:$B$2047,K$3)*SUMIFS('city centre offline'!$C$2:$C$2047,'city centre offline'!$A$2:$A$2047,$A58,'city centre offline'!$B$2:$B$2047,K$3))/(SUMIFS('city centre offline'!$L$2:$L$2047,'city centre offline'!$A$2:$A$2047,$A58,'city centre offline'!$B$2:$B$2047,K$2))</f>
        <v>1.209856762728803</v>
      </c>
      <c r="L58" s="37">
        <f>(SUMIFS('city centre offline'!$L$2:$L$2047,'overall city offline'!$A$2:$A$2047,$A58,'city centre offline'!$B$2:$B$2047,L$3)*SUMIFS('city centre offline'!$C$2:$C$2047,'city centre offline'!$A$2:$A$2047,$A58,'city centre offline'!$B$2:$B$2047,L$3))/(SUMIFS('city centre offline'!$L$2:$L$2047,'city centre offline'!$A$2:$A$2047,$A58,'city centre offline'!$B$2:$B$2047,L$2))</f>
        <v>1.2283732665094411</v>
      </c>
      <c r="M58" s="37">
        <f>(SUMIFS('city centre offline'!$L$2:$L$2047,'overall city offline'!$A$2:$A$2047,$A58,'city centre offline'!$B$2:$B$2047,M$3)*SUMIFS('city centre offline'!$C$2:$C$2047,'city centre offline'!$A$2:$A$2047,$A58,'city centre offline'!$B$2:$B$2047,M$3))/(SUMIFS('city centre offline'!$L$2:$L$2047,'city centre offline'!$A$2:$A$2047,$A58,'city centre offline'!$B$2:$B$2047,M$2))</f>
        <v>1.479474709434615</v>
      </c>
      <c r="N58" s="37">
        <f>(SUMIFS('city centre offline'!$L$2:$L$2047,'overall city offline'!$A$2:$A$2047,$A58,'city centre offline'!$B$2:$B$2047,N$3)*SUMIFS('city centre offline'!$C$2:$C$2047,'city centre offline'!$A$2:$A$2047,$A58,'city centre offline'!$B$2:$B$2047,N$3))/(SUMIFS('city centre offline'!$L$2:$L$2047,'city centre offline'!$A$2:$A$2047,$A58,'city centre offline'!$B$2:$B$2047,N$2))</f>
        <v>0.79800211686758515</v>
      </c>
      <c r="O58" s="37">
        <f>(SUMIFS('city centre offline'!$L$2:$L$2047,'overall city offline'!$A$2:$A$2047,$A58,'city centre offline'!$B$2:$B$2047,O$3)*SUMIFS('city centre offline'!$C$2:$C$2047,'city centre offline'!$A$2:$A$2047,$A58,'city centre offline'!$B$2:$B$2047,O$3))/(SUMIFS('city centre offline'!$L$2:$L$2047,'city centre offline'!$A$2:$A$2047,$A58,'city centre offline'!$B$2:$B$2047,O$2))</f>
        <v>0.85685843851918908</v>
      </c>
      <c r="P58" s="37">
        <f>(SUMIFS('city centre offline'!$L$2:$L$2047,'overall city offline'!$A$2:$A$2047,$A58,'city centre offline'!$B$2:$B$2047,P$3)*SUMIFS('city centre offline'!$C$2:$C$2047,'city centre offline'!$A$2:$A$2047,$A58,'city centre offline'!$B$2:$B$2047,P$3))/(SUMIFS('city centre offline'!$L$2:$L$2047,'city centre offline'!$A$2:$A$2047,$A58,'city centre offline'!$B$2:$B$2047,P$2))</f>
        <v>1.0218035428328363</v>
      </c>
      <c r="Q58" s="37">
        <f>(SUMIFS('city centre offline'!$L$2:$L$2047,'overall city offline'!$A$2:$A$2047,$A58,'city centre offline'!$B$2:$B$2047,Q$3)*SUMIFS('city centre offline'!$C$2:$C$2047,'city centre offline'!$A$2:$A$2047,$A58,'city centre offline'!$B$2:$B$2047,Q$3))/(SUMIFS('city centre offline'!$L$2:$L$2047,'city centre offline'!$A$2:$A$2047,$A58,'city centre offline'!$B$2:$B$2047,Q$2))</f>
        <v>1.1875489096775815</v>
      </c>
      <c r="R58" s="37">
        <f>(SUMIFS('city centre offline'!$L$2:$L$2047,'overall city offline'!$A$2:$A$2047,$A58,'city centre offline'!$B$2:$B$2047,R$3)*SUMIFS('city centre offline'!$C$2:$C$2047,'city centre offline'!$A$2:$A$2047,$A58,'city centre offline'!$B$2:$B$2047,R$3))/(SUMIFS('city centre offline'!$L$2:$L$2047,'city centre offline'!$A$2:$A$2047,$A58,'city centre offline'!$B$2:$B$2047,R$2))</f>
        <v>1.24370983771051</v>
      </c>
      <c r="S58" s="37">
        <f>(SUMIFS('city centre offline'!$L$2:$L$2047,'overall city offline'!$A$2:$A$2047,$A58,'city centre offline'!$B$2:$B$2047,S$3)*SUMIFS('city centre offline'!$C$2:$C$2047,'city centre offline'!$A$2:$A$2047,$A58,'city centre offline'!$B$2:$B$2047,S$3))/(SUMIFS('city centre offline'!$L$2:$L$2047,'city centre offline'!$A$2:$A$2047,$A58,'city centre offline'!$B$2:$B$2047,S$2))</f>
        <v>1.233305551737254</v>
      </c>
      <c r="T58" s="37">
        <f>(SUMIFS('city centre offline'!$L$2:$L$2047,'overall city offline'!$A$2:$A$2047,$A58,'city centre offline'!$B$2:$B$2047,T$3)*SUMIFS('city centre offline'!$C$2:$C$2047,'city centre offline'!$A$2:$A$2047,$A58,'city centre offline'!$B$2:$B$2047,T$3))/(SUMIFS('city centre offline'!$L$2:$L$2047,'city centre offline'!$A$2:$A$2047,$A58,'city centre offline'!$B$2:$B$2047,T$2))</f>
        <v>1.2807530779086818</v>
      </c>
      <c r="U58" s="37">
        <f>(SUMIFS('city centre offline'!$L$2:$L$2047,'overall city offline'!$A$2:$A$2047,$A58,'city centre offline'!$B$2:$B$2047,U$3)*SUMIFS('city centre offline'!$C$2:$C$2047,'city centre offline'!$A$2:$A$2047,$A58,'city centre offline'!$B$2:$B$2047,U$3))/(SUMIFS('city centre offline'!$L$2:$L$2047,'city centre offline'!$A$2:$A$2047,$A58,'city centre offline'!$B$2:$B$2047,U$2))</f>
        <v>1.1956979426958307</v>
      </c>
      <c r="V58" s="37">
        <f>(SUMIFS('city centre offline'!$L$2:$L$2047,'overall city offline'!$A$2:$A$2047,$A58,'city centre offline'!$B$2:$B$2047,V$3)*SUMIFS('city centre offline'!$C$2:$C$2047,'city centre offline'!$A$2:$A$2047,$A58,'city centre offline'!$B$2:$B$2047,V$3))/(SUMIFS('city centre offline'!$L$2:$L$2047,'city centre offline'!$A$2:$A$2047,$A58,'city centre offline'!$B$2:$B$2047,V$2))</f>
        <v>1.1373959074498323</v>
      </c>
    </row>
    <row r="59" spans="1:22" x14ac:dyDescent="0.25">
      <c r="A59" s="5" t="s">
        <v>62</v>
      </c>
      <c r="B59" s="37">
        <f>(SUMIFS('city centre offline'!$L$2:$L$2047,'overall city offline'!$A$2:$A$2047,$A59,'city centre offline'!$B$2:$B$2047,B$3)*SUMIFS('city centre offline'!$C$2:$C$2047,'city centre offline'!$A$2:$A$2047,$A59,'city centre offline'!$B$2:$B$2047,B$3))/(SUMIFS('city centre offline'!$L$2:$L$2047,'city centre offline'!$A$2:$A$2047,$A59,'city centre offline'!$B$2:$B$2047,B$2))</f>
        <v>0.65570117099299974</v>
      </c>
      <c r="C59" s="37">
        <f>(SUMIFS('city centre offline'!$L$2:$L$2047,'overall city offline'!$A$2:$A$2047,$A59,'city centre offline'!$B$2:$B$2047,C$3)*SUMIFS('city centre offline'!$C$2:$C$2047,'city centre offline'!$A$2:$A$2047,$A59,'city centre offline'!$B$2:$B$2047,C$3))/(SUMIFS('city centre offline'!$L$2:$L$2047,'city centre offline'!$A$2:$A$2047,$A59,'city centre offline'!$B$2:$B$2047,C$2))</f>
        <v>0.67666293172887382</v>
      </c>
      <c r="D59" s="37">
        <f>(SUMIFS('city centre offline'!$L$2:$L$2047,'overall city offline'!$A$2:$A$2047,$A59,'city centre offline'!$B$2:$B$2047,D$3)*SUMIFS('city centre offline'!$C$2:$C$2047,'city centre offline'!$A$2:$A$2047,$A59,'city centre offline'!$B$2:$B$2047,D$3))/(SUMIFS('city centre offline'!$L$2:$L$2047,'city centre offline'!$A$2:$A$2047,$A59,'city centre offline'!$B$2:$B$2047,D$2))</f>
        <v>0.89413340152769727</v>
      </c>
      <c r="E59" s="37">
        <f>(SUMIFS('city centre offline'!$L$2:$L$2047,'overall city offline'!$A$2:$A$2047,$A59,'city centre offline'!$B$2:$B$2047,E$3)*SUMIFS('city centre offline'!$C$2:$C$2047,'city centre offline'!$A$2:$A$2047,$A59,'city centre offline'!$B$2:$B$2047,E$3))/(SUMIFS('city centre offline'!$L$2:$L$2047,'city centre offline'!$A$2:$A$2047,$A59,'city centre offline'!$B$2:$B$2047,E$2))</f>
        <v>0.71599876196645806</v>
      </c>
      <c r="F59" s="37">
        <f>(SUMIFS('city centre offline'!$L$2:$L$2047,'overall city offline'!$A$2:$A$2047,$A59,'city centre offline'!$B$2:$B$2047,F$3)*SUMIFS('city centre offline'!$C$2:$C$2047,'city centre offline'!$A$2:$A$2047,$A59,'city centre offline'!$B$2:$B$2047,F$3))/(SUMIFS('city centre offline'!$L$2:$L$2047,'city centre offline'!$A$2:$A$2047,$A59,'city centre offline'!$B$2:$B$2047,F$2))</f>
        <v>0.91545759954372874</v>
      </c>
      <c r="G59" s="37">
        <f>(SUMIFS('city centre offline'!$L$2:$L$2047,'overall city offline'!$A$2:$A$2047,$A59,'city centre offline'!$B$2:$B$2047,G$3)*SUMIFS('city centre offline'!$C$2:$C$2047,'city centre offline'!$A$2:$A$2047,$A59,'city centre offline'!$B$2:$B$2047,G$3))/(SUMIFS('city centre offline'!$L$2:$L$2047,'city centre offline'!$A$2:$A$2047,$A59,'city centre offline'!$B$2:$B$2047,G$2))</f>
        <v>0.83848000082174934</v>
      </c>
      <c r="H59" s="37">
        <f>(SUMIFS('city centre offline'!$L$2:$L$2047,'overall city offline'!$A$2:$A$2047,$A59,'city centre offline'!$B$2:$B$2047,H$3)*SUMIFS('city centre offline'!$C$2:$C$2047,'city centre offline'!$A$2:$A$2047,$A59,'city centre offline'!$B$2:$B$2047,H$3))/(SUMIFS('city centre offline'!$L$2:$L$2047,'city centre offline'!$A$2:$A$2047,$A59,'city centre offline'!$B$2:$B$2047,H$2))</f>
        <v>0.86284010823778412</v>
      </c>
      <c r="I59" s="37">
        <f>(SUMIFS('city centre offline'!$L$2:$L$2047,'overall city offline'!$A$2:$A$2047,$A59,'city centre offline'!$B$2:$B$2047,I$3)*SUMIFS('city centre offline'!$C$2:$C$2047,'city centre offline'!$A$2:$A$2047,$A59,'city centre offline'!$B$2:$B$2047,I$3))/(SUMIFS('city centre offline'!$L$2:$L$2047,'city centre offline'!$A$2:$A$2047,$A59,'city centre offline'!$B$2:$B$2047,I$2))</f>
        <v>0.80845140506034407</v>
      </c>
      <c r="J59" s="37">
        <f>(SUMIFS('city centre offline'!$L$2:$L$2047,'overall city offline'!$A$2:$A$2047,$A59,'city centre offline'!$B$2:$B$2047,J$3)*SUMIFS('city centre offline'!$C$2:$C$2047,'city centre offline'!$A$2:$A$2047,$A59,'city centre offline'!$B$2:$B$2047,J$3))/(SUMIFS('city centre offline'!$L$2:$L$2047,'city centre offline'!$A$2:$A$2047,$A59,'city centre offline'!$B$2:$B$2047,J$2))</f>
        <v>0.72616056565005282</v>
      </c>
      <c r="K59" s="37">
        <f>(SUMIFS('city centre offline'!$L$2:$L$2047,'overall city offline'!$A$2:$A$2047,$A59,'city centre offline'!$B$2:$B$2047,K$3)*SUMIFS('city centre offline'!$C$2:$C$2047,'city centre offline'!$A$2:$A$2047,$A59,'city centre offline'!$B$2:$B$2047,K$3))/(SUMIFS('city centre offline'!$L$2:$L$2047,'city centre offline'!$A$2:$A$2047,$A59,'city centre offline'!$B$2:$B$2047,K$2))</f>
        <v>0.7829564309932312</v>
      </c>
      <c r="L59" s="37">
        <f>(SUMIFS('city centre offline'!$L$2:$L$2047,'overall city offline'!$A$2:$A$2047,$A59,'city centre offline'!$B$2:$B$2047,L$3)*SUMIFS('city centre offline'!$C$2:$C$2047,'city centre offline'!$A$2:$A$2047,$A59,'city centre offline'!$B$2:$B$2047,L$3))/(SUMIFS('city centre offline'!$L$2:$L$2047,'city centre offline'!$A$2:$A$2047,$A59,'city centre offline'!$B$2:$B$2047,L$2))</f>
        <v>1.0116169508042465</v>
      </c>
      <c r="M59" s="37">
        <f>(SUMIFS('city centre offline'!$L$2:$L$2047,'overall city offline'!$A$2:$A$2047,$A59,'city centre offline'!$B$2:$B$2047,M$3)*SUMIFS('city centre offline'!$C$2:$C$2047,'city centre offline'!$A$2:$A$2047,$A59,'city centre offline'!$B$2:$B$2047,M$3))/(SUMIFS('city centre offline'!$L$2:$L$2047,'city centre offline'!$A$2:$A$2047,$A59,'city centre offline'!$B$2:$B$2047,M$2))</f>
        <v>1.5482561130249517</v>
      </c>
      <c r="N59" s="37">
        <f>(SUMIFS('city centre offline'!$L$2:$L$2047,'overall city offline'!$A$2:$A$2047,$A59,'city centre offline'!$B$2:$B$2047,N$3)*SUMIFS('city centre offline'!$C$2:$C$2047,'city centre offline'!$A$2:$A$2047,$A59,'city centre offline'!$B$2:$B$2047,N$3))/(SUMIFS('city centre offline'!$L$2:$L$2047,'city centre offline'!$A$2:$A$2047,$A59,'city centre offline'!$B$2:$B$2047,N$2))</f>
        <v>0.65274893963516634</v>
      </c>
      <c r="O59" s="37">
        <f>(SUMIFS('city centre offline'!$L$2:$L$2047,'overall city offline'!$A$2:$A$2047,$A59,'city centre offline'!$B$2:$B$2047,O$3)*SUMIFS('city centre offline'!$C$2:$C$2047,'city centre offline'!$A$2:$A$2047,$A59,'city centre offline'!$B$2:$B$2047,O$3))/(SUMIFS('city centre offline'!$L$2:$L$2047,'city centre offline'!$A$2:$A$2047,$A59,'city centre offline'!$B$2:$B$2047,O$2))</f>
        <v>0.67049458752131119</v>
      </c>
      <c r="P59" s="37">
        <f>(SUMIFS('city centre offline'!$L$2:$L$2047,'overall city offline'!$A$2:$A$2047,$A59,'city centre offline'!$B$2:$B$2047,P$3)*SUMIFS('city centre offline'!$C$2:$C$2047,'city centre offline'!$A$2:$A$2047,$A59,'city centre offline'!$B$2:$B$2047,P$3))/(SUMIFS('city centre offline'!$L$2:$L$2047,'city centre offline'!$A$2:$A$2047,$A59,'city centre offline'!$B$2:$B$2047,P$2))</f>
        <v>0.80609681440469161</v>
      </c>
      <c r="Q59" s="37">
        <f>(SUMIFS('city centre offline'!$L$2:$L$2047,'overall city offline'!$A$2:$A$2047,$A59,'city centre offline'!$B$2:$B$2047,Q$3)*SUMIFS('city centre offline'!$C$2:$C$2047,'city centre offline'!$A$2:$A$2047,$A59,'city centre offline'!$B$2:$B$2047,Q$3))/(SUMIFS('city centre offline'!$L$2:$L$2047,'city centre offline'!$A$2:$A$2047,$A59,'city centre offline'!$B$2:$B$2047,Q$2))</f>
        <v>0.89794895147463527</v>
      </c>
      <c r="R59" s="37">
        <f>(SUMIFS('city centre offline'!$L$2:$L$2047,'overall city offline'!$A$2:$A$2047,$A59,'city centre offline'!$B$2:$B$2047,R$3)*SUMIFS('city centre offline'!$C$2:$C$2047,'city centre offline'!$A$2:$A$2047,$A59,'city centre offline'!$B$2:$B$2047,R$3))/(SUMIFS('city centre offline'!$L$2:$L$2047,'city centre offline'!$A$2:$A$2047,$A59,'city centre offline'!$B$2:$B$2047,R$2))</f>
        <v>0.96131322185932422</v>
      </c>
      <c r="S59" s="37">
        <f>(SUMIFS('city centre offline'!$L$2:$L$2047,'overall city offline'!$A$2:$A$2047,$A59,'city centre offline'!$B$2:$B$2047,S$3)*SUMIFS('city centre offline'!$C$2:$C$2047,'city centre offline'!$A$2:$A$2047,$A59,'city centre offline'!$B$2:$B$2047,S$3))/(SUMIFS('city centre offline'!$L$2:$L$2047,'city centre offline'!$A$2:$A$2047,$A59,'city centre offline'!$B$2:$B$2047,S$2))</f>
        <v>0.92827987591478367</v>
      </c>
      <c r="T59" s="37">
        <f>(SUMIFS('city centre offline'!$L$2:$L$2047,'overall city offline'!$A$2:$A$2047,$A59,'city centre offline'!$B$2:$B$2047,T$3)*SUMIFS('city centre offline'!$C$2:$C$2047,'city centre offline'!$A$2:$A$2047,$A59,'city centre offline'!$B$2:$B$2047,T$3))/(SUMIFS('city centre offline'!$L$2:$L$2047,'city centre offline'!$A$2:$A$2047,$A59,'city centre offline'!$B$2:$B$2047,T$2))</f>
        <v>1.0114707122260991</v>
      </c>
      <c r="U59" s="37">
        <f>(SUMIFS('city centre offline'!$L$2:$L$2047,'overall city offline'!$A$2:$A$2047,$A59,'city centre offline'!$B$2:$B$2047,U$3)*SUMIFS('city centre offline'!$C$2:$C$2047,'city centre offline'!$A$2:$A$2047,$A59,'city centre offline'!$B$2:$B$2047,U$3))/(SUMIFS('city centre offline'!$L$2:$L$2047,'city centre offline'!$A$2:$A$2047,$A59,'city centre offline'!$B$2:$B$2047,U$2))</f>
        <v>0.96596457718621764</v>
      </c>
      <c r="V59" s="37">
        <f>(SUMIFS('city centre offline'!$L$2:$L$2047,'overall city offline'!$A$2:$A$2047,$A59,'city centre offline'!$B$2:$B$2047,V$3)*SUMIFS('city centre offline'!$C$2:$C$2047,'city centre offline'!$A$2:$A$2047,$A59,'city centre offline'!$B$2:$B$2047,V$3))/(SUMIFS('city centre offline'!$L$2:$L$2047,'city centre offline'!$A$2:$A$2047,$A59,'city centre offline'!$B$2:$B$2047,V$2))</f>
        <v>0.89218974165916365</v>
      </c>
    </row>
    <row r="60" spans="1:22" x14ac:dyDescent="0.25">
      <c r="A60" s="5" t="s">
        <v>63</v>
      </c>
      <c r="B60" s="37">
        <f>(SUMIFS('city centre offline'!$L$2:$L$2047,'overall city offline'!$A$2:$A$2047,$A60,'city centre offline'!$B$2:$B$2047,B$3)*SUMIFS('city centre offline'!$C$2:$C$2047,'city centre offline'!$A$2:$A$2047,$A60,'city centre offline'!$B$2:$B$2047,B$3))/(SUMIFS('city centre offline'!$L$2:$L$2047,'city centre offline'!$A$2:$A$2047,$A60,'city centre offline'!$B$2:$B$2047,B$2))</f>
        <v>0.88798581350790162</v>
      </c>
      <c r="C60" s="37">
        <f>(SUMIFS('city centre offline'!$L$2:$L$2047,'overall city offline'!$A$2:$A$2047,$A60,'city centre offline'!$B$2:$B$2047,C$3)*SUMIFS('city centre offline'!$C$2:$C$2047,'city centre offline'!$A$2:$A$2047,$A60,'city centre offline'!$B$2:$B$2047,C$3))/(SUMIFS('city centre offline'!$L$2:$L$2047,'city centre offline'!$A$2:$A$2047,$A60,'city centre offline'!$B$2:$B$2047,C$2))</f>
        <v>0.92628761434827622</v>
      </c>
      <c r="D60" s="37">
        <f>(SUMIFS('city centre offline'!$L$2:$L$2047,'overall city offline'!$A$2:$A$2047,$A60,'city centre offline'!$B$2:$B$2047,D$3)*SUMIFS('city centre offline'!$C$2:$C$2047,'city centre offline'!$A$2:$A$2047,$A60,'city centre offline'!$B$2:$B$2047,D$3))/(SUMIFS('city centre offline'!$L$2:$L$2047,'city centre offline'!$A$2:$A$2047,$A60,'city centre offline'!$B$2:$B$2047,D$2))</f>
        <v>1.0648894377089921</v>
      </c>
      <c r="E60" s="37">
        <f>(SUMIFS('city centre offline'!$L$2:$L$2047,'overall city offline'!$A$2:$A$2047,$A60,'city centre offline'!$B$2:$B$2047,E$3)*SUMIFS('city centre offline'!$C$2:$C$2047,'city centre offline'!$A$2:$A$2047,$A60,'city centre offline'!$B$2:$B$2047,E$3))/(SUMIFS('city centre offline'!$L$2:$L$2047,'city centre offline'!$A$2:$A$2047,$A60,'city centre offline'!$B$2:$B$2047,E$2))</f>
        <v>1.0431133093818441</v>
      </c>
      <c r="F60" s="37">
        <f>(SUMIFS('city centre offline'!$L$2:$L$2047,'overall city offline'!$A$2:$A$2047,$A60,'city centre offline'!$B$2:$B$2047,F$3)*SUMIFS('city centre offline'!$C$2:$C$2047,'city centre offline'!$A$2:$A$2047,$A60,'city centre offline'!$B$2:$B$2047,F$3))/(SUMIFS('city centre offline'!$L$2:$L$2047,'city centre offline'!$A$2:$A$2047,$A60,'city centre offline'!$B$2:$B$2047,F$2))</f>
        <v>1.1476554299543913</v>
      </c>
      <c r="G60" s="37">
        <f>(SUMIFS('city centre offline'!$L$2:$L$2047,'overall city offline'!$A$2:$A$2047,$A60,'city centre offline'!$B$2:$B$2047,G$3)*SUMIFS('city centre offline'!$C$2:$C$2047,'city centre offline'!$A$2:$A$2047,$A60,'city centre offline'!$B$2:$B$2047,G$3))/(SUMIFS('city centre offline'!$L$2:$L$2047,'city centre offline'!$A$2:$A$2047,$A60,'city centre offline'!$B$2:$B$2047,G$2))</f>
        <v>0.99826318521439983</v>
      </c>
      <c r="H60" s="37">
        <f>(SUMIFS('city centre offline'!$L$2:$L$2047,'overall city offline'!$A$2:$A$2047,$A60,'city centre offline'!$B$2:$B$2047,H$3)*SUMIFS('city centre offline'!$C$2:$C$2047,'city centre offline'!$A$2:$A$2047,$A60,'city centre offline'!$B$2:$B$2047,H$3))/(SUMIFS('city centre offline'!$L$2:$L$2047,'city centre offline'!$A$2:$A$2047,$A60,'city centre offline'!$B$2:$B$2047,H$2))</f>
        <v>1.0414243841261321</v>
      </c>
      <c r="I60" s="37">
        <f>(SUMIFS('city centre offline'!$L$2:$L$2047,'overall city offline'!$A$2:$A$2047,$A60,'city centre offline'!$B$2:$B$2047,I$3)*SUMIFS('city centre offline'!$C$2:$C$2047,'city centre offline'!$A$2:$A$2047,$A60,'city centre offline'!$B$2:$B$2047,I$3))/(SUMIFS('city centre offline'!$L$2:$L$2047,'city centre offline'!$A$2:$A$2047,$A60,'city centre offline'!$B$2:$B$2047,I$2))</f>
        <v>1.0219727322100385</v>
      </c>
      <c r="J60" s="37">
        <f>(SUMIFS('city centre offline'!$L$2:$L$2047,'overall city offline'!$A$2:$A$2047,$A60,'city centre offline'!$B$2:$B$2047,J$3)*SUMIFS('city centre offline'!$C$2:$C$2047,'city centre offline'!$A$2:$A$2047,$A60,'city centre offline'!$B$2:$B$2047,J$3))/(SUMIFS('city centre offline'!$L$2:$L$2047,'city centre offline'!$A$2:$A$2047,$A60,'city centre offline'!$B$2:$B$2047,J$2))</f>
        <v>1.0027472726642881</v>
      </c>
      <c r="K60" s="37">
        <f>(SUMIFS('city centre offline'!$L$2:$L$2047,'overall city offline'!$A$2:$A$2047,$A60,'city centre offline'!$B$2:$B$2047,K$3)*SUMIFS('city centre offline'!$C$2:$C$2047,'city centre offline'!$A$2:$A$2047,$A60,'city centre offline'!$B$2:$B$2047,K$3))/(SUMIFS('city centre offline'!$L$2:$L$2047,'city centre offline'!$A$2:$A$2047,$A60,'city centre offline'!$B$2:$B$2047,K$2))</f>
        <v>1.0910515358808051</v>
      </c>
      <c r="L60" s="37">
        <f>(SUMIFS('city centre offline'!$L$2:$L$2047,'overall city offline'!$A$2:$A$2047,$A60,'city centre offline'!$B$2:$B$2047,L$3)*SUMIFS('city centre offline'!$C$2:$C$2047,'city centre offline'!$A$2:$A$2047,$A60,'city centre offline'!$B$2:$B$2047,L$3))/(SUMIFS('city centre offline'!$L$2:$L$2047,'city centre offline'!$A$2:$A$2047,$A60,'city centre offline'!$B$2:$B$2047,L$2))</f>
        <v>1.1627415134075378</v>
      </c>
      <c r="M60" s="37">
        <f>(SUMIFS('city centre offline'!$L$2:$L$2047,'overall city offline'!$A$2:$A$2047,$A60,'city centre offline'!$B$2:$B$2047,M$3)*SUMIFS('city centre offline'!$C$2:$C$2047,'city centre offline'!$A$2:$A$2047,$A60,'city centre offline'!$B$2:$B$2047,M$3))/(SUMIFS('city centre offline'!$L$2:$L$2047,'city centre offline'!$A$2:$A$2047,$A60,'city centre offline'!$B$2:$B$2047,M$2))</f>
        <v>1.545114741446391</v>
      </c>
      <c r="N60" s="37">
        <f>(SUMIFS('city centre offline'!$L$2:$L$2047,'overall city offline'!$A$2:$A$2047,$A60,'city centre offline'!$B$2:$B$2047,N$3)*SUMIFS('city centre offline'!$C$2:$C$2047,'city centre offline'!$A$2:$A$2047,$A60,'city centre offline'!$B$2:$B$2047,N$3))/(SUMIFS('city centre offline'!$L$2:$L$2047,'city centre offline'!$A$2:$A$2047,$A60,'city centre offline'!$B$2:$B$2047,N$2))</f>
        <v>0.93419490142709283</v>
      </c>
      <c r="O60" s="37">
        <f>(SUMIFS('city centre offline'!$L$2:$L$2047,'overall city offline'!$A$2:$A$2047,$A60,'city centre offline'!$B$2:$B$2047,O$3)*SUMIFS('city centre offline'!$C$2:$C$2047,'city centre offline'!$A$2:$A$2047,$A60,'city centre offline'!$B$2:$B$2047,O$3))/(SUMIFS('city centre offline'!$L$2:$L$2047,'city centre offline'!$A$2:$A$2047,$A60,'city centre offline'!$B$2:$B$2047,O$2))</f>
        <v>0.90465676550114793</v>
      </c>
      <c r="P60" s="37">
        <f>(SUMIFS('city centre offline'!$L$2:$L$2047,'overall city offline'!$A$2:$A$2047,$A60,'city centre offline'!$B$2:$B$2047,P$3)*SUMIFS('city centre offline'!$C$2:$C$2047,'city centre offline'!$A$2:$A$2047,$A60,'city centre offline'!$B$2:$B$2047,P$3))/(SUMIFS('city centre offline'!$L$2:$L$2047,'city centre offline'!$A$2:$A$2047,$A60,'city centre offline'!$B$2:$B$2047,P$2))</f>
        <v>1.0941988017050472</v>
      </c>
      <c r="Q60" s="37">
        <f>(SUMIFS('city centre offline'!$L$2:$L$2047,'overall city offline'!$A$2:$A$2047,$A60,'city centre offline'!$B$2:$B$2047,Q$3)*SUMIFS('city centre offline'!$C$2:$C$2047,'city centre offline'!$A$2:$A$2047,$A60,'city centre offline'!$B$2:$B$2047,Q$3))/(SUMIFS('city centre offline'!$L$2:$L$2047,'city centre offline'!$A$2:$A$2047,$A60,'city centre offline'!$B$2:$B$2047,Q$2))</f>
        <v>1.0722432857173507</v>
      </c>
      <c r="R60" s="37">
        <f>(SUMIFS('city centre offline'!$L$2:$L$2047,'overall city offline'!$A$2:$A$2047,$A60,'city centre offline'!$B$2:$B$2047,R$3)*SUMIFS('city centre offline'!$C$2:$C$2047,'city centre offline'!$A$2:$A$2047,$A60,'city centre offline'!$B$2:$B$2047,R$3))/(SUMIFS('city centre offline'!$L$2:$L$2047,'city centre offline'!$A$2:$A$2047,$A60,'city centre offline'!$B$2:$B$2047,R$2))</f>
        <v>1.1500861219043219</v>
      </c>
      <c r="S60" s="37">
        <f>(SUMIFS('city centre offline'!$L$2:$L$2047,'overall city offline'!$A$2:$A$2047,$A60,'city centre offline'!$B$2:$B$2047,S$3)*SUMIFS('city centre offline'!$C$2:$C$2047,'city centre offline'!$A$2:$A$2047,$A60,'city centre offline'!$B$2:$B$2047,S$3))/(SUMIFS('city centre offline'!$L$2:$L$2047,'city centre offline'!$A$2:$A$2047,$A60,'city centre offline'!$B$2:$B$2047,S$2))</f>
        <v>1.0137423372437457</v>
      </c>
      <c r="T60" s="37">
        <f>(SUMIFS('city centre offline'!$L$2:$L$2047,'overall city offline'!$A$2:$A$2047,$A60,'city centre offline'!$B$2:$B$2047,T$3)*SUMIFS('city centre offline'!$C$2:$C$2047,'city centre offline'!$A$2:$A$2047,$A60,'city centre offline'!$B$2:$B$2047,T$3))/(SUMIFS('city centre offline'!$L$2:$L$2047,'city centre offline'!$A$2:$A$2047,$A60,'city centre offline'!$B$2:$B$2047,T$2))</f>
        <v>1.1041459017651611</v>
      </c>
      <c r="U60" s="37">
        <f>(SUMIFS('city centre offline'!$L$2:$L$2047,'overall city offline'!$A$2:$A$2047,$A60,'city centre offline'!$B$2:$B$2047,U$3)*SUMIFS('city centre offline'!$C$2:$C$2047,'city centre offline'!$A$2:$A$2047,$A60,'city centre offline'!$B$2:$B$2047,U$3))/(SUMIFS('city centre offline'!$L$2:$L$2047,'city centre offline'!$A$2:$A$2047,$A60,'city centre offline'!$B$2:$B$2047,U$2))</f>
        <v>1.0204086457010131</v>
      </c>
      <c r="V60" s="37">
        <f>(SUMIFS('city centre offline'!$L$2:$L$2047,'overall city offline'!$A$2:$A$2047,$A60,'city centre offline'!$B$2:$B$2047,V$3)*SUMIFS('city centre offline'!$C$2:$C$2047,'city centre offline'!$A$2:$A$2047,$A60,'city centre offline'!$B$2:$B$2047,V$3))/(SUMIFS('city centre offline'!$L$2:$L$2047,'city centre offline'!$A$2:$A$2047,$A60,'city centre offline'!$B$2:$B$2047,V$2))</f>
        <v>0.98658794628971935</v>
      </c>
    </row>
    <row r="61" spans="1:22" x14ac:dyDescent="0.25">
      <c r="A61" s="5" t="s">
        <v>64</v>
      </c>
      <c r="B61" s="37">
        <f>(SUMIFS('city centre offline'!$L$2:$L$2047,'overall city offline'!$A$2:$A$2047,$A61,'city centre offline'!$B$2:$B$2047,B$3)*SUMIFS('city centre offline'!$C$2:$C$2047,'city centre offline'!$A$2:$A$2047,$A61,'city centre offline'!$B$2:$B$2047,B$3))/(SUMIFS('city centre offline'!$L$2:$L$2047,'city centre offline'!$A$2:$A$2047,$A61,'city centre offline'!$B$2:$B$2047,B$2))</f>
        <v>0.88853736775983672</v>
      </c>
      <c r="C61" s="37">
        <f>(SUMIFS('city centre offline'!$L$2:$L$2047,'overall city offline'!$A$2:$A$2047,$A61,'city centre offline'!$B$2:$B$2047,C$3)*SUMIFS('city centre offline'!$C$2:$C$2047,'city centre offline'!$A$2:$A$2047,$A61,'city centre offline'!$B$2:$B$2047,C$3))/(SUMIFS('city centre offline'!$L$2:$L$2047,'city centre offline'!$A$2:$A$2047,$A61,'city centre offline'!$B$2:$B$2047,C$2))</f>
        <v>0.93849116338164984</v>
      </c>
      <c r="D61" s="37">
        <f>(SUMIFS('city centre offline'!$L$2:$L$2047,'overall city offline'!$A$2:$A$2047,$A61,'city centre offline'!$B$2:$B$2047,D$3)*SUMIFS('city centre offline'!$C$2:$C$2047,'city centre offline'!$A$2:$A$2047,$A61,'city centre offline'!$B$2:$B$2047,D$3))/(SUMIFS('city centre offline'!$L$2:$L$2047,'city centre offline'!$A$2:$A$2047,$A61,'city centre offline'!$B$2:$B$2047,D$2))</f>
        <v>1.2185412246872751</v>
      </c>
      <c r="E61" s="37">
        <f>(SUMIFS('city centre offline'!$L$2:$L$2047,'overall city offline'!$A$2:$A$2047,$A61,'city centre offline'!$B$2:$B$2047,E$3)*SUMIFS('city centre offline'!$C$2:$C$2047,'city centre offline'!$A$2:$A$2047,$A61,'city centre offline'!$B$2:$B$2047,E$3))/(SUMIFS('city centre offline'!$L$2:$L$2047,'city centre offline'!$A$2:$A$2047,$A61,'city centre offline'!$B$2:$B$2047,E$2))</f>
        <v>1.2144166538248629</v>
      </c>
      <c r="F61" s="37">
        <f>(SUMIFS('city centre offline'!$L$2:$L$2047,'overall city offline'!$A$2:$A$2047,$A61,'city centre offline'!$B$2:$B$2047,F$3)*SUMIFS('city centre offline'!$C$2:$C$2047,'city centre offline'!$A$2:$A$2047,$A61,'city centre offline'!$B$2:$B$2047,F$3))/(SUMIFS('city centre offline'!$L$2:$L$2047,'city centre offline'!$A$2:$A$2047,$A61,'city centre offline'!$B$2:$B$2047,F$2))</f>
        <v>1.3901303915854477</v>
      </c>
      <c r="G61" s="37">
        <f>(SUMIFS('city centre offline'!$L$2:$L$2047,'overall city offline'!$A$2:$A$2047,$A61,'city centre offline'!$B$2:$B$2047,G$3)*SUMIFS('city centre offline'!$C$2:$C$2047,'city centre offline'!$A$2:$A$2047,$A61,'city centre offline'!$B$2:$B$2047,G$3))/(SUMIFS('city centre offline'!$L$2:$L$2047,'city centre offline'!$A$2:$A$2047,$A61,'city centre offline'!$B$2:$B$2047,G$2))</f>
        <v>1.3068864215228724</v>
      </c>
      <c r="H61" s="37">
        <f>(SUMIFS('city centre offline'!$L$2:$L$2047,'overall city offline'!$A$2:$A$2047,$A61,'city centre offline'!$B$2:$B$2047,H$3)*SUMIFS('city centre offline'!$C$2:$C$2047,'city centre offline'!$A$2:$A$2047,$A61,'city centre offline'!$B$2:$B$2047,H$3))/(SUMIFS('city centre offline'!$L$2:$L$2047,'city centre offline'!$A$2:$A$2047,$A61,'city centre offline'!$B$2:$B$2047,H$2))</f>
        <v>1.192440288104023</v>
      </c>
      <c r="I61" s="37">
        <f>(SUMIFS('city centre offline'!$L$2:$L$2047,'overall city offline'!$A$2:$A$2047,$A61,'city centre offline'!$B$2:$B$2047,I$3)*SUMIFS('city centre offline'!$C$2:$C$2047,'city centre offline'!$A$2:$A$2047,$A61,'city centre offline'!$B$2:$B$2047,I$3))/(SUMIFS('city centre offline'!$L$2:$L$2047,'city centre offline'!$A$2:$A$2047,$A61,'city centre offline'!$B$2:$B$2047,I$2))</f>
        <v>1.1402803689500558</v>
      </c>
      <c r="J61" s="37">
        <f>(SUMIFS('city centre offline'!$L$2:$L$2047,'overall city offline'!$A$2:$A$2047,$A61,'city centre offline'!$B$2:$B$2047,J$3)*SUMIFS('city centre offline'!$C$2:$C$2047,'city centre offline'!$A$2:$A$2047,$A61,'city centre offline'!$B$2:$B$2047,J$3))/(SUMIFS('city centre offline'!$L$2:$L$2047,'city centre offline'!$A$2:$A$2047,$A61,'city centre offline'!$B$2:$B$2047,J$2))</f>
        <v>1.0609633175632893</v>
      </c>
      <c r="K61" s="37">
        <f>(SUMIFS('city centre offline'!$L$2:$L$2047,'overall city offline'!$A$2:$A$2047,$A61,'city centre offline'!$B$2:$B$2047,K$3)*SUMIFS('city centre offline'!$C$2:$C$2047,'city centre offline'!$A$2:$A$2047,$A61,'city centre offline'!$B$2:$B$2047,K$3))/(SUMIFS('city centre offline'!$L$2:$L$2047,'city centre offline'!$A$2:$A$2047,$A61,'city centre offline'!$B$2:$B$2047,K$2))</f>
        <v>1.1542250176635696</v>
      </c>
      <c r="L61" s="37">
        <f>(SUMIFS('city centre offline'!$L$2:$L$2047,'overall city offline'!$A$2:$A$2047,$A61,'city centre offline'!$B$2:$B$2047,L$3)*SUMIFS('city centre offline'!$C$2:$C$2047,'city centre offline'!$A$2:$A$2047,$A61,'city centre offline'!$B$2:$B$2047,L$3))/(SUMIFS('city centre offline'!$L$2:$L$2047,'city centre offline'!$A$2:$A$2047,$A61,'city centre offline'!$B$2:$B$2047,L$2))</f>
        <v>1.1403840292195779</v>
      </c>
      <c r="M61" s="37">
        <f>(SUMIFS('city centre offline'!$L$2:$L$2047,'overall city offline'!$A$2:$A$2047,$A61,'city centre offline'!$B$2:$B$2047,M$3)*SUMIFS('city centre offline'!$C$2:$C$2047,'city centre offline'!$A$2:$A$2047,$A61,'city centre offline'!$B$2:$B$2047,M$3))/(SUMIFS('city centre offline'!$L$2:$L$2047,'city centre offline'!$A$2:$A$2047,$A61,'city centre offline'!$B$2:$B$2047,M$2))</f>
        <v>1.5446342764297227</v>
      </c>
      <c r="N61" s="37">
        <f>(SUMIFS('city centre offline'!$L$2:$L$2047,'overall city offline'!$A$2:$A$2047,$A61,'city centre offline'!$B$2:$B$2047,N$3)*SUMIFS('city centre offline'!$C$2:$C$2047,'city centre offline'!$A$2:$A$2047,$A61,'city centre offline'!$B$2:$B$2047,N$3))/(SUMIFS('city centre offline'!$L$2:$L$2047,'city centre offline'!$A$2:$A$2047,$A61,'city centre offline'!$B$2:$B$2047,N$2))</f>
        <v>1.017345902742105</v>
      </c>
      <c r="O61" s="37">
        <f>(SUMIFS('city centre offline'!$L$2:$L$2047,'overall city offline'!$A$2:$A$2047,$A61,'city centre offline'!$B$2:$B$2047,O$3)*SUMIFS('city centre offline'!$C$2:$C$2047,'city centre offline'!$A$2:$A$2047,$A61,'city centre offline'!$B$2:$B$2047,O$3))/(SUMIFS('city centre offline'!$L$2:$L$2047,'city centre offline'!$A$2:$A$2047,$A61,'city centre offline'!$B$2:$B$2047,O$2))</f>
        <v>0.98543465771998751</v>
      </c>
      <c r="P61" s="37">
        <f>(SUMIFS('city centre offline'!$L$2:$L$2047,'overall city offline'!$A$2:$A$2047,$A61,'city centre offline'!$B$2:$B$2047,P$3)*SUMIFS('city centre offline'!$C$2:$C$2047,'city centre offline'!$A$2:$A$2047,$A61,'city centre offline'!$B$2:$B$2047,P$3))/(SUMIFS('city centre offline'!$L$2:$L$2047,'city centre offline'!$A$2:$A$2047,$A61,'city centre offline'!$B$2:$B$2047,P$2))</f>
        <v>1.216633954411356</v>
      </c>
      <c r="Q61" s="37">
        <f>(SUMIFS('city centre offline'!$L$2:$L$2047,'overall city offline'!$A$2:$A$2047,$A61,'city centre offline'!$B$2:$B$2047,Q$3)*SUMIFS('city centre offline'!$C$2:$C$2047,'city centre offline'!$A$2:$A$2047,$A61,'city centre offline'!$B$2:$B$2047,Q$3))/(SUMIFS('city centre offline'!$L$2:$L$2047,'city centre offline'!$A$2:$A$2047,$A61,'city centre offline'!$B$2:$B$2047,Q$2))</f>
        <v>1.1661706129801179</v>
      </c>
      <c r="R61" s="37">
        <f>(SUMIFS('city centre offline'!$L$2:$L$2047,'overall city offline'!$A$2:$A$2047,$A61,'city centre offline'!$B$2:$B$2047,R$3)*SUMIFS('city centre offline'!$C$2:$C$2047,'city centre offline'!$A$2:$A$2047,$A61,'city centre offline'!$B$2:$B$2047,R$3))/(SUMIFS('city centre offline'!$L$2:$L$2047,'city centre offline'!$A$2:$A$2047,$A61,'city centre offline'!$B$2:$B$2047,R$2))</f>
        <v>1.1904298041943644</v>
      </c>
      <c r="S61" s="37">
        <f>(SUMIFS('city centre offline'!$L$2:$L$2047,'overall city offline'!$A$2:$A$2047,$A61,'city centre offline'!$B$2:$B$2047,S$3)*SUMIFS('city centre offline'!$C$2:$C$2047,'city centre offline'!$A$2:$A$2047,$A61,'city centre offline'!$B$2:$B$2047,S$3))/(SUMIFS('city centre offline'!$L$2:$L$2047,'city centre offline'!$A$2:$A$2047,$A61,'city centre offline'!$B$2:$B$2047,S$2))</f>
        <v>1.1191513363075964</v>
      </c>
      <c r="T61" s="37">
        <f>(SUMIFS('city centre offline'!$L$2:$L$2047,'overall city offline'!$A$2:$A$2047,$A61,'city centre offline'!$B$2:$B$2047,T$3)*SUMIFS('city centre offline'!$C$2:$C$2047,'city centre offline'!$A$2:$A$2047,$A61,'city centre offline'!$B$2:$B$2047,T$3))/(SUMIFS('city centre offline'!$L$2:$L$2047,'city centre offline'!$A$2:$A$2047,$A61,'city centre offline'!$B$2:$B$2047,T$2))</f>
        <v>1.1344807515095048</v>
      </c>
      <c r="U61" s="37">
        <f>(SUMIFS('city centre offline'!$L$2:$L$2047,'overall city offline'!$A$2:$A$2047,$A61,'city centre offline'!$B$2:$B$2047,U$3)*SUMIFS('city centre offline'!$C$2:$C$2047,'city centre offline'!$A$2:$A$2047,$A61,'city centre offline'!$B$2:$B$2047,U$3))/(SUMIFS('city centre offline'!$L$2:$L$2047,'city centre offline'!$A$2:$A$2047,$A61,'city centre offline'!$B$2:$B$2047,U$2))</f>
        <v>1.0515264597042377</v>
      </c>
      <c r="V61" s="37">
        <f>(SUMIFS('city centre offline'!$L$2:$L$2047,'overall city offline'!$A$2:$A$2047,$A61,'city centre offline'!$B$2:$B$2047,V$3)*SUMIFS('city centre offline'!$C$2:$C$2047,'city centre offline'!$A$2:$A$2047,$A61,'city centre offline'!$B$2:$B$2047,V$3))/(SUMIFS('city centre offline'!$L$2:$L$2047,'city centre offline'!$A$2:$A$2047,$A61,'city centre offline'!$B$2:$B$2047,V$2))</f>
        <v>1.0034696438511466</v>
      </c>
    </row>
    <row r="62" spans="1:22" x14ac:dyDescent="0.25">
      <c r="A62" s="5" t="s">
        <v>65</v>
      </c>
      <c r="B62" s="37">
        <f>(SUMIFS('city centre offline'!$L$2:$L$2047,'overall city offline'!$A$2:$A$2047,$A62,'city centre offline'!$B$2:$B$2047,B$3)*SUMIFS('city centre offline'!$C$2:$C$2047,'city centre offline'!$A$2:$A$2047,$A62,'city centre offline'!$B$2:$B$2047,B$3))/(SUMIFS('city centre offline'!$L$2:$L$2047,'city centre offline'!$A$2:$A$2047,$A62,'city centre offline'!$B$2:$B$2047,B$2))</f>
        <v>0.83079531080022162</v>
      </c>
      <c r="C62" s="37">
        <f>(SUMIFS('city centre offline'!$L$2:$L$2047,'overall city offline'!$A$2:$A$2047,$A62,'city centre offline'!$B$2:$B$2047,C$3)*SUMIFS('city centre offline'!$C$2:$C$2047,'city centre offline'!$A$2:$A$2047,$A62,'city centre offline'!$B$2:$B$2047,C$3))/(SUMIFS('city centre offline'!$L$2:$L$2047,'city centre offline'!$A$2:$A$2047,$A62,'city centre offline'!$B$2:$B$2047,C$2))</f>
        <v>0.83939239870028404</v>
      </c>
      <c r="D62" s="37">
        <f>(SUMIFS('city centre offline'!$L$2:$L$2047,'overall city offline'!$A$2:$A$2047,$A62,'city centre offline'!$B$2:$B$2047,D$3)*SUMIFS('city centre offline'!$C$2:$C$2047,'city centre offline'!$A$2:$A$2047,$A62,'city centre offline'!$B$2:$B$2047,D$3))/(SUMIFS('city centre offline'!$L$2:$L$2047,'city centre offline'!$A$2:$A$2047,$A62,'city centre offline'!$B$2:$B$2047,D$2))</f>
        <v>1.0574873112179526</v>
      </c>
      <c r="E62" s="37">
        <f>(SUMIFS('city centre offline'!$L$2:$L$2047,'overall city offline'!$A$2:$A$2047,$A62,'city centre offline'!$B$2:$B$2047,E$3)*SUMIFS('city centre offline'!$C$2:$C$2047,'city centre offline'!$A$2:$A$2047,$A62,'city centre offline'!$B$2:$B$2047,E$3))/(SUMIFS('city centre offline'!$L$2:$L$2047,'city centre offline'!$A$2:$A$2047,$A62,'city centre offline'!$B$2:$B$2047,E$2))</f>
        <v>0.96029808460542432</v>
      </c>
      <c r="F62" s="37">
        <f>(SUMIFS('city centre offline'!$L$2:$L$2047,'overall city offline'!$A$2:$A$2047,$A62,'city centre offline'!$B$2:$B$2047,F$3)*SUMIFS('city centre offline'!$C$2:$C$2047,'city centre offline'!$A$2:$A$2047,$A62,'city centre offline'!$B$2:$B$2047,F$3))/(SUMIFS('city centre offline'!$L$2:$L$2047,'city centre offline'!$A$2:$A$2047,$A62,'city centre offline'!$B$2:$B$2047,F$2))</f>
        <v>1.1303184643201583</v>
      </c>
      <c r="G62" s="37">
        <f>(SUMIFS('city centre offline'!$L$2:$L$2047,'overall city offline'!$A$2:$A$2047,$A62,'city centre offline'!$B$2:$B$2047,G$3)*SUMIFS('city centre offline'!$C$2:$C$2047,'city centre offline'!$A$2:$A$2047,$A62,'city centre offline'!$B$2:$B$2047,G$3))/(SUMIFS('city centre offline'!$L$2:$L$2047,'city centre offline'!$A$2:$A$2047,$A62,'city centre offline'!$B$2:$B$2047,G$2))</f>
        <v>1.0836994867466141</v>
      </c>
      <c r="H62" s="37">
        <f>(SUMIFS('city centre offline'!$L$2:$L$2047,'overall city offline'!$A$2:$A$2047,$A62,'city centre offline'!$B$2:$B$2047,H$3)*SUMIFS('city centre offline'!$C$2:$C$2047,'city centre offline'!$A$2:$A$2047,$A62,'city centre offline'!$B$2:$B$2047,H$3))/(SUMIFS('city centre offline'!$L$2:$L$2047,'city centre offline'!$A$2:$A$2047,$A62,'city centre offline'!$B$2:$B$2047,H$2))</f>
        <v>1.1002159422699205</v>
      </c>
      <c r="I62" s="37">
        <f>(SUMIFS('city centre offline'!$L$2:$L$2047,'overall city offline'!$A$2:$A$2047,$A62,'city centre offline'!$B$2:$B$2047,I$3)*SUMIFS('city centre offline'!$C$2:$C$2047,'city centre offline'!$A$2:$A$2047,$A62,'city centre offline'!$B$2:$B$2047,I$3))/(SUMIFS('city centre offline'!$L$2:$L$2047,'city centre offline'!$A$2:$A$2047,$A62,'city centre offline'!$B$2:$B$2047,I$2))</f>
        <v>1.0658823176568184</v>
      </c>
      <c r="J62" s="37">
        <f>(SUMIFS('city centre offline'!$L$2:$L$2047,'overall city offline'!$A$2:$A$2047,$A62,'city centre offline'!$B$2:$B$2047,J$3)*SUMIFS('city centre offline'!$C$2:$C$2047,'city centre offline'!$A$2:$A$2047,$A62,'city centre offline'!$B$2:$B$2047,J$3))/(SUMIFS('city centre offline'!$L$2:$L$2047,'city centre offline'!$A$2:$A$2047,$A62,'city centre offline'!$B$2:$B$2047,J$2))</f>
        <v>1.0387405171407547</v>
      </c>
      <c r="K62" s="37">
        <f>(SUMIFS('city centre offline'!$L$2:$L$2047,'overall city offline'!$A$2:$A$2047,$A62,'city centre offline'!$B$2:$B$2047,K$3)*SUMIFS('city centre offline'!$C$2:$C$2047,'city centre offline'!$A$2:$A$2047,$A62,'city centre offline'!$B$2:$B$2047,K$3))/(SUMIFS('city centre offline'!$L$2:$L$2047,'city centre offline'!$A$2:$A$2047,$A62,'city centre offline'!$B$2:$B$2047,K$2))</f>
        <v>1.1376235132423445</v>
      </c>
      <c r="L62" s="37">
        <f>(SUMIFS('city centre offline'!$L$2:$L$2047,'overall city offline'!$A$2:$A$2047,$A62,'city centre offline'!$B$2:$B$2047,L$3)*SUMIFS('city centre offline'!$C$2:$C$2047,'city centre offline'!$A$2:$A$2047,$A62,'city centre offline'!$B$2:$B$2047,L$3))/(SUMIFS('city centre offline'!$L$2:$L$2047,'city centre offline'!$A$2:$A$2047,$A62,'city centre offline'!$B$2:$B$2047,L$2))</f>
        <v>1.2101822222207255</v>
      </c>
      <c r="M62" s="37">
        <f>(SUMIFS('city centre offline'!$L$2:$L$2047,'overall city offline'!$A$2:$A$2047,$A62,'city centre offline'!$B$2:$B$2047,M$3)*SUMIFS('city centre offline'!$C$2:$C$2047,'city centre offline'!$A$2:$A$2047,$A62,'city centre offline'!$B$2:$B$2047,M$3))/(SUMIFS('city centre offline'!$L$2:$L$2047,'city centre offline'!$A$2:$A$2047,$A62,'city centre offline'!$B$2:$B$2047,M$2))</f>
        <v>1.4756806891957264</v>
      </c>
      <c r="N62" s="37">
        <f>(SUMIFS('city centre offline'!$L$2:$L$2047,'overall city offline'!$A$2:$A$2047,$A62,'city centre offline'!$B$2:$B$2047,N$3)*SUMIFS('city centre offline'!$C$2:$C$2047,'city centre offline'!$A$2:$A$2047,$A62,'city centre offline'!$B$2:$B$2047,N$3))/(SUMIFS('city centre offline'!$L$2:$L$2047,'city centre offline'!$A$2:$A$2047,$A62,'city centre offline'!$B$2:$B$2047,N$2))</f>
        <v>0.95433340056575844</v>
      </c>
      <c r="O62" s="37">
        <f>(SUMIFS('city centre offline'!$L$2:$L$2047,'overall city offline'!$A$2:$A$2047,$A62,'city centre offline'!$B$2:$B$2047,O$3)*SUMIFS('city centre offline'!$C$2:$C$2047,'city centre offline'!$A$2:$A$2047,$A62,'city centre offline'!$B$2:$B$2047,O$3))/(SUMIFS('city centre offline'!$L$2:$L$2047,'city centre offline'!$A$2:$A$2047,$A62,'city centre offline'!$B$2:$B$2047,O$2))</f>
        <v>0.94992365749052976</v>
      </c>
      <c r="P62" s="37">
        <f>(SUMIFS('city centre offline'!$L$2:$L$2047,'overall city offline'!$A$2:$A$2047,$A62,'city centre offline'!$B$2:$B$2047,P$3)*SUMIFS('city centre offline'!$C$2:$C$2047,'city centre offline'!$A$2:$A$2047,$A62,'city centre offline'!$B$2:$B$2047,P$3))/(SUMIFS('city centre offline'!$L$2:$L$2047,'city centre offline'!$A$2:$A$2047,$A62,'city centre offline'!$B$2:$B$2047,P$2))</f>
        <v>1.1460682705417937</v>
      </c>
      <c r="Q62" s="37">
        <f>(SUMIFS('city centre offline'!$L$2:$L$2047,'overall city offline'!$A$2:$A$2047,$A62,'city centre offline'!$B$2:$B$2047,Q$3)*SUMIFS('city centre offline'!$C$2:$C$2047,'city centre offline'!$A$2:$A$2047,$A62,'city centre offline'!$B$2:$B$2047,Q$3))/(SUMIFS('city centre offline'!$L$2:$L$2047,'city centre offline'!$A$2:$A$2047,$A62,'city centre offline'!$B$2:$B$2047,Q$2))</f>
        <v>1.0729059377372288</v>
      </c>
      <c r="R62" s="37">
        <f>(SUMIFS('city centre offline'!$L$2:$L$2047,'overall city offline'!$A$2:$A$2047,$A62,'city centre offline'!$B$2:$B$2047,R$3)*SUMIFS('city centre offline'!$C$2:$C$2047,'city centre offline'!$A$2:$A$2047,$A62,'city centre offline'!$B$2:$B$2047,R$3))/(SUMIFS('city centre offline'!$L$2:$L$2047,'city centre offline'!$A$2:$A$2047,$A62,'city centre offline'!$B$2:$B$2047,R$2))</f>
        <v>1.1257563483983903</v>
      </c>
      <c r="S62" s="37">
        <f>(SUMIFS('city centre offline'!$L$2:$L$2047,'overall city offline'!$A$2:$A$2047,$A62,'city centre offline'!$B$2:$B$2047,S$3)*SUMIFS('city centre offline'!$C$2:$C$2047,'city centre offline'!$A$2:$A$2047,$A62,'city centre offline'!$B$2:$B$2047,S$3))/(SUMIFS('city centre offline'!$L$2:$L$2047,'city centre offline'!$A$2:$A$2047,$A62,'city centre offline'!$B$2:$B$2047,S$2))</f>
        <v>1.0916094504546354</v>
      </c>
      <c r="T62" s="37">
        <f>(SUMIFS('city centre offline'!$L$2:$L$2047,'overall city offline'!$A$2:$A$2047,$A62,'city centre offline'!$B$2:$B$2047,T$3)*SUMIFS('city centre offline'!$C$2:$C$2047,'city centre offline'!$A$2:$A$2047,$A62,'city centre offline'!$B$2:$B$2047,T$3))/(SUMIFS('city centre offline'!$L$2:$L$2047,'city centre offline'!$A$2:$A$2047,$A62,'city centre offline'!$B$2:$B$2047,T$2))</f>
        <v>1.2014721472225891</v>
      </c>
      <c r="U62" s="37">
        <f>(SUMIFS('city centre offline'!$L$2:$L$2047,'overall city offline'!$A$2:$A$2047,$A62,'city centre offline'!$B$2:$B$2047,U$3)*SUMIFS('city centre offline'!$C$2:$C$2047,'city centre offline'!$A$2:$A$2047,$A62,'city centre offline'!$B$2:$B$2047,U$3))/(SUMIFS('city centre offline'!$L$2:$L$2047,'city centre offline'!$A$2:$A$2047,$A62,'city centre offline'!$B$2:$B$2047,U$2))</f>
        <v>1.1114679701825159</v>
      </c>
      <c r="V62" s="37">
        <f>(SUMIFS('city centre offline'!$L$2:$L$2047,'overall city offline'!$A$2:$A$2047,$A62,'city centre offline'!$B$2:$B$2047,V$3)*SUMIFS('city centre offline'!$C$2:$C$2047,'city centre offline'!$A$2:$A$2047,$A62,'city centre offline'!$B$2:$B$2047,V$3))/(SUMIFS('city centre offline'!$L$2:$L$2047,'city centre offline'!$A$2:$A$2047,$A62,'city centre offline'!$B$2:$B$2047,V$2))</f>
        <v>1.0981719869648092</v>
      </c>
    </row>
    <row r="63" spans="1:22" x14ac:dyDescent="0.25">
      <c r="A63" s="5" t="s">
        <v>66</v>
      </c>
      <c r="B63" s="37">
        <f>(SUMIFS('city centre offline'!$L$2:$L$2047,'overall city offline'!$A$2:$A$2047,$A63,'city centre offline'!$B$2:$B$2047,B$3)*SUMIFS('city centre offline'!$C$2:$C$2047,'city centre offline'!$A$2:$A$2047,$A63,'city centre offline'!$B$2:$B$2047,B$3))/(SUMIFS('city centre offline'!$L$2:$L$2047,'city centre offline'!$A$2:$A$2047,$A63,'city centre offline'!$B$2:$B$2047,B$2))</f>
        <v>1.076175637139138</v>
      </c>
      <c r="C63" s="37">
        <f>(SUMIFS('city centre offline'!$L$2:$L$2047,'overall city offline'!$A$2:$A$2047,$A63,'city centre offline'!$B$2:$B$2047,C$3)*SUMIFS('city centre offline'!$C$2:$C$2047,'city centre offline'!$A$2:$A$2047,$A63,'city centre offline'!$B$2:$B$2047,C$3))/(SUMIFS('city centre offline'!$L$2:$L$2047,'city centre offline'!$A$2:$A$2047,$A63,'city centre offline'!$B$2:$B$2047,C$2))</f>
        <v>2.6135484399465083</v>
      </c>
      <c r="D63" s="37">
        <f>(SUMIFS('city centre offline'!$L$2:$L$2047,'overall city offline'!$A$2:$A$2047,$A63,'city centre offline'!$B$2:$B$2047,D$3)*SUMIFS('city centre offline'!$C$2:$C$2047,'city centre offline'!$A$2:$A$2047,$A63,'city centre offline'!$B$2:$B$2047,D$3))/(SUMIFS('city centre offline'!$L$2:$L$2047,'city centre offline'!$A$2:$A$2047,$A63,'city centre offline'!$B$2:$B$2047,D$2))</f>
        <v>1.6440012492213789</v>
      </c>
      <c r="E63" s="37">
        <f>(SUMIFS('city centre offline'!$L$2:$L$2047,'overall city offline'!$A$2:$A$2047,$A63,'city centre offline'!$B$2:$B$2047,E$3)*SUMIFS('city centre offline'!$C$2:$C$2047,'city centre offline'!$A$2:$A$2047,$A63,'city centre offline'!$B$2:$B$2047,E$3))/(SUMIFS('city centre offline'!$L$2:$L$2047,'city centre offline'!$A$2:$A$2047,$A63,'city centre offline'!$B$2:$B$2047,E$2))</f>
        <v>0.91437948184838425</v>
      </c>
      <c r="F63" s="37">
        <f>(SUMIFS('city centre offline'!$L$2:$L$2047,'overall city offline'!$A$2:$A$2047,$A63,'city centre offline'!$B$2:$B$2047,F$3)*SUMIFS('city centre offline'!$C$2:$C$2047,'city centre offline'!$A$2:$A$2047,$A63,'city centre offline'!$B$2:$B$2047,F$3))/(SUMIFS('city centre offline'!$L$2:$L$2047,'city centre offline'!$A$2:$A$2047,$A63,'city centre offline'!$B$2:$B$2047,F$2))</f>
        <v>1.1695773284844229</v>
      </c>
      <c r="G63" s="37">
        <f>(SUMIFS('city centre offline'!$L$2:$L$2047,'overall city offline'!$A$2:$A$2047,$A63,'city centre offline'!$B$2:$B$2047,G$3)*SUMIFS('city centre offline'!$C$2:$C$2047,'city centre offline'!$A$2:$A$2047,$A63,'city centre offline'!$B$2:$B$2047,G$3))/(SUMIFS('city centre offline'!$L$2:$L$2047,'city centre offline'!$A$2:$A$2047,$A63,'city centre offline'!$B$2:$B$2047,G$2))</f>
        <v>1.2189698573476957</v>
      </c>
      <c r="H63" s="37">
        <f>(SUMIFS('city centre offline'!$L$2:$L$2047,'overall city offline'!$A$2:$A$2047,$A63,'city centre offline'!$B$2:$B$2047,H$3)*SUMIFS('city centre offline'!$C$2:$C$2047,'city centre offline'!$A$2:$A$2047,$A63,'city centre offline'!$B$2:$B$2047,H$3))/(SUMIFS('city centre offline'!$L$2:$L$2047,'city centre offline'!$A$2:$A$2047,$A63,'city centre offline'!$B$2:$B$2047,H$2))</f>
        <v>1.1846380612122227</v>
      </c>
      <c r="I63" s="37">
        <f>(SUMIFS('city centre offline'!$L$2:$L$2047,'overall city offline'!$A$2:$A$2047,$A63,'city centre offline'!$B$2:$B$2047,I$3)*SUMIFS('city centre offline'!$C$2:$C$2047,'city centre offline'!$A$2:$A$2047,$A63,'city centre offline'!$B$2:$B$2047,I$3))/(SUMIFS('city centre offline'!$L$2:$L$2047,'city centre offline'!$A$2:$A$2047,$A63,'city centre offline'!$B$2:$B$2047,I$2))</f>
        <v>1.2251706138551535</v>
      </c>
      <c r="J63" s="37">
        <f>(SUMIFS('city centre offline'!$L$2:$L$2047,'overall city offline'!$A$2:$A$2047,$A63,'city centre offline'!$B$2:$B$2047,J$3)*SUMIFS('city centre offline'!$C$2:$C$2047,'city centre offline'!$A$2:$A$2047,$A63,'city centre offline'!$B$2:$B$2047,J$3))/(SUMIFS('city centre offline'!$L$2:$L$2047,'city centre offline'!$A$2:$A$2047,$A63,'city centre offline'!$B$2:$B$2047,J$2))</f>
        <v>1.1450311030401374</v>
      </c>
      <c r="K63" s="37">
        <f>(SUMIFS('city centre offline'!$L$2:$L$2047,'overall city offline'!$A$2:$A$2047,$A63,'city centre offline'!$B$2:$B$2047,K$3)*SUMIFS('city centre offline'!$C$2:$C$2047,'city centre offline'!$A$2:$A$2047,$A63,'city centre offline'!$B$2:$B$2047,K$3))/(SUMIFS('city centre offline'!$L$2:$L$2047,'city centre offline'!$A$2:$A$2047,$A63,'city centre offline'!$B$2:$B$2047,K$2))</f>
        <v>1.1835622287790921</v>
      </c>
      <c r="L63" s="37">
        <f>(SUMIFS('city centre offline'!$L$2:$L$2047,'overall city offline'!$A$2:$A$2047,$A63,'city centre offline'!$B$2:$B$2047,L$3)*SUMIFS('city centre offline'!$C$2:$C$2047,'city centre offline'!$A$2:$A$2047,$A63,'city centre offline'!$B$2:$B$2047,L$3))/(SUMIFS('city centre offline'!$L$2:$L$2047,'city centre offline'!$A$2:$A$2047,$A63,'city centre offline'!$B$2:$B$2047,L$2))</f>
        <v>1.0935756558367509</v>
      </c>
      <c r="M63" s="37">
        <f>(SUMIFS('city centre offline'!$L$2:$L$2047,'overall city offline'!$A$2:$A$2047,$A63,'city centre offline'!$B$2:$B$2047,M$3)*SUMIFS('city centre offline'!$C$2:$C$2047,'city centre offline'!$A$2:$A$2047,$A63,'city centre offline'!$B$2:$B$2047,M$3))/(SUMIFS('city centre offline'!$L$2:$L$2047,'city centre offline'!$A$2:$A$2047,$A63,'city centre offline'!$B$2:$B$2047,M$2))</f>
        <v>1.550486192893479</v>
      </c>
      <c r="N63" s="37">
        <f>(SUMIFS('city centre offline'!$L$2:$L$2047,'overall city offline'!$A$2:$A$2047,$A63,'city centre offline'!$B$2:$B$2047,N$3)*SUMIFS('city centre offline'!$C$2:$C$2047,'city centre offline'!$A$2:$A$2047,$A63,'city centre offline'!$B$2:$B$2047,N$3))/(SUMIFS('city centre offline'!$L$2:$L$2047,'city centre offline'!$A$2:$A$2047,$A63,'city centre offline'!$B$2:$B$2047,N$2))</f>
        <v>1.0747597295640208</v>
      </c>
      <c r="O63" s="37">
        <f>(SUMIFS('city centre offline'!$L$2:$L$2047,'overall city offline'!$A$2:$A$2047,$A63,'city centre offline'!$B$2:$B$2047,O$3)*SUMIFS('city centre offline'!$C$2:$C$2047,'city centre offline'!$A$2:$A$2047,$A63,'city centre offline'!$B$2:$B$2047,O$3))/(SUMIFS('city centre offline'!$L$2:$L$2047,'city centre offline'!$A$2:$A$2047,$A63,'city centre offline'!$B$2:$B$2047,O$2))</f>
        <v>2.4480553376072316</v>
      </c>
      <c r="P63" s="37">
        <f>(SUMIFS('city centre offline'!$L$2:$L$2047,'overall city offline'!$A$2:$A$2047,$A63,'city centre offline'!$B$2:$B$2047,P$3)*SUMIFS('city centre offline'!$C$2:$C$2047,'city centre offline'!$A$2:$A$2047,$A63,'city centre offline'!$B$2:$B$2047,P$3))/(SUMIFS('city centre offline'!$L$2:$L$2047,'city centre offline'!$A$2:$A$2047,$A63,'city centre offline'!$B$2:$B$2047,P$2))</f>
        <v>1.6169606389831115</v>
      </c>
      <c r="Q63" s="37">
        <f>(SUMIFS('city centre offline'!$L$2:$L$2047,'overall city offline'!$A$2:$A$2047,$A63,'city centre offline'!$B$2:$B$2047,Q$3)*SUMIFS('city centre offline'!$C$2:$C$2047,'city centre offline'!$A$2:$A$2047,$A63,'city centre offline'!$B$2:$B$2047,Q$3))/(SUMIFS('city centre offline'!$L$2:$L$2047,'city centre offline'!$A$2:$A$2047,$A63,'city centre offline'!$B$2:$B$2047,Q$2))</f>
        <v>1.1175013317851663</v>
      </c>
      <c r="R63" s="37">
        <f>(SUMIFS('city centre offline'!$L$2:$L$2047,'overall city offline'!$A$2:$A$2047,$A63,'city centre offline'!$B$2:$B$2047,R$3)*SUMIFS('city centre offline'!$C$2:$C$2047,'city centre offline'!$A$2:$A$2047,$A63,'city centre offline'!$B$2:$B$2047,R$3))/(SUMIFS('city centre offline'!$L$2:$L$2047,'city centre offline'!$A$2:$A$2047,$A63,'city centre offline'!$B$2:$B$2047,R$2))</f>
        <v>1.3361969615660894</v>
      </c>
      <c r="S63" s="37">
        <f>(SUMIFS('city centre offline'!$L$2:$L$2047,'overall city offline'!$A$2:$A$2047,$A63,'city centre offline'!$B$2:$B$2047,S$3)*SUMIFS('city centre offline'!$C$2:$C$2047,'city centre offline'!$A$2:$A$2047,$A63,'city centre offline'!$B$2:$B$2047,S$3))/(SUMIFS('city centre offline'!$L$2:$L$2047,'city centre offline'!$A$2:$A$2047,$A63,'city centre offline'!$B$2:$B$2047,S$2))</f>
        <v>1.4608496439760785</v>
      </c>
      <c r="T63" s="37">
        <f>(SUMIFS('city centre offline'!$L$2:$L$2047,'overall city offline'!$A$2:$A$2047,$A63,'city centre offline'!$B$2:$B$2047,T$3)*SUMIFS('city centre offline'!$C$2:$C$2047,'city centre offline'!$A$2:$A$2047,$A63,'city centre offline'!$B$2:$B$2047,T$3))/(SUMIFS('city centre offline'!$L$2:$L$2047,'city centre offline'!$A$2:$A$2047,$A63,'city centre offline'!$B$2:$B$2047,T$2))</f>
        <v>1.4579658278375265</v>
      </c>
      <c r="U63" s="37">
        <f>(SUMIFS('city centre offline'!$L$2:$L$2047,'overall city offline'!$A$2:$A$2047,$A63,'city centre offline'!$B$2:$B$2047,U$3)*SUMIFS('city centre offline'!$C$2:$C$2047,'city centre offline'!$A$2:$A$2047,$A63,'city centre offline'!$B$2:$B$2047,U$3))/(SUMIFS('city centre offline'!$L$2:$L$2047,'city centre offline'!$A$2:$A$2047,$A63,'city centre offline'!$B$2:$B$2047,U$2))</f>
        <v>1.4784784859680005</v>
      </c>
      <c r="V63" s="37">
        <f>(SUMIFS('city centre offline'!$L$2:$L$2047,'overall city offline'!$A$2:$A$2047,$A63,'city centre offline'!$B$2:$B$2047,V$3)*SUMIFS('city centre offline'!$C$2:$C$2047,'city centre offline'!$A$2:$A$2047,$A63,'city centre offline'!$B$2:$B$2047,V$3))/(SUMIFS('city centre offline'!$L$2:$L$2047,'city centre offline'!$A$2:$A$2047,$A63,'city centre offline'!$B$2:$B$2047,V$2))</f>
        <v>1.4083761560606929</v>
      </c>
    </row>
    <row r="64" spans="1:22" x14ac:dyDescent="0.25">
      <c r="A64" s="5" t="s">
        <v>67</v>
      </c>
      <c r="B64" s="37">
        <f>(SUMIFS('city centre offline'!$L$2:$L$2047,'overall city offline'!$A$2:$A$2047,$A64,'city centre offline'!$B$2:$B$2047,B$3)*SUMIFS('city centre offline'!$C$2:$C$2047,'city centre offline'!$A$2:$A$2047,$A64,'city centre offline'!$B$2:$B$2047,B$3))/(SUMIFS('city centre offline'!$L$2:$L$2047,'city centre offline'!$A$2:$A$2047,$A64,'city centre offline'!$B$2:$B$2047,B$2))</f>
        <v>0.89757864242326146</v>
      </c>
      <c r="C64" s="37">
        <f>(SUMIFS('city centre offline'!$L$2:$L$2047,'overall city offline'!$A$2:$A$2047,$A64,'city centre offline'!$B$2:$B$2047,C$3)*SUMIFS('city centre offline'!$C$2:$C$2047,'city centre offline'!$A$2:$A$2047,$A64,'city centre offline'!$B$2:$B$2047,C$3))/(SUMIFS('city centre offline'!$L$2:$L$2047,'city centre offline'!$A$2:$A$2047,$A64,'city centre offline'!$B$2:$B$2047,C$2))</f>
        <v>0.96119188597141925</v>
      </c>
      <c r="D64" s="37">
        <f>(SUMIFS('city centre offline'!$L$2:$L$2047,'overall city offline'!$A$2:$A$2047,$A64,'city centre offline'!$B$2:$B$2047,D$3)*SUMIFS('city centre offline'!$C$2:$C$2047,'city centre offline'!$A$2:$A$2047,$A64,'city centre offline'!$B$2:$B$2047,D$3))/(SUMIFS('city centre offline'!$L$2:$L$2047,'city centre offline'!$A$2:$A$2047,$A64,'city centre offline'!$B$2:$B$2047,D$2))</f>
        <v>1.2010481944250924</v>
      </c>
      <c r="E64" s="37">
        <f>(SUMIFS('city centre offline'!$L$2:$L$2047,'overall city offline'!$A$2:$A$2047,$A64,'city centre offline'!$B$2:$B$2047,E$3)*SUMIFS('city centre offline'!$C$2:$C$2047,'city centre offline'!$A$2:$A$2047,$A64,'city centre offline'!$B$2:$B$2047,E$3))/(SUMIFS('city centre offline'!$L$2:$L$2047,'city centre offline'!$A$2:$A$2047,$A64,'city centre offline'!$B$2:$B$2047,E$2))</f>
        <v>1.088576147499533</v>
      </c>
      <c r="F64" s="37">
        <f>(SUMIFS('city centre offline'!$L$2:$L$2047,'overall city offline'!$A$2:$A$2047,$A64,'city centre offline'!$B$2:$B$2047,F$3)*SUMIFS('city centre offline'!$C$2:$C$2047,'city centre offline'!$A$2:$A$2047,$A64,'city centre offline'!$B$2:$B$2047,F$3))/(SUMIFS('city centre offline'!$L$2:$L$2047,'city centre offline'!$A$2:$A$2047,$A64,'city centre offline'!$B$2:$B$2047,F$2))</f>
        <v>1.2080808498465734</v>
      </c>
      <c r="G64" s="37">
        <f>(SUMIFS('city centre offline'!$L$2:$L$2047,'overall city offline'!$A$2:$A$2047,$A64,'city centre offline'!$B$2:$B$2047,G$3)*SUMIFS('city centre offline'!$C$2:$C$2047,'city centre offline'!$A$2:$A$2047,$A64,'city centre offline'!$B$2:$B$2047,G$3))/(SUMIFS('city centre offline'!$L$2:$L$2047,'city centre offline'!$A$2:$A$2047,$A64,'city centre offline'!$B$2:$B$2047,G$2))</f>
        <v>1.1506946741367627</v>
      </c>
      <c r="H64" s="37">
        <f>(SUMIFS('city centre offline'!$L$2:$L$2047,'overall city offline'!$A$2:$A$2047,$A64,'city centre offline'!$B$2:$B$2047,H$3)*SUMIFS('city centre offline'!$C$2:$C$2047,'city centre offline'!$A$2:$A$2047,$A64,'city centre offline'!$B$2:$B$2047,H$3))/(SUMIFS('city centre offline'!$L$2:$L$2047,'city centre offline'!$A$2:$A$2047,$A64,'city centre offline'!$B$2:$B$2047,H$2))</f>
        <v>1.1839101700158079</v>
      </c>
      <c r="I64" s="37">
        <f>(SUMIFS('city centre offline'!$L$2:$L$2047,'overall city offline'!$A$2:$A$2047,$A64,'city centre offline'!$B$2:$B$2047,I$3)*SUMIFS('city centre offline'!$C$2:$C$2047,'city centre offline'!$A$2:$A$2047,$A64,'city centre offline'!$B$2:$B$2047,I$3))/(SUMIFS('city centre offline'!$L$2:$L$2047,'city centre offline'!$A$2:$A$2047,$A64,'city centre offline'!$B$2:$B$2047,I$2))</f>
        <v>1.1539493093656839</v>
      </c>
      <c r="J64" s="37">
        <f>(SUMIFS('city centre offline'!$L$2:$L$2047,'overall city offline'!$A$2:$A$2047,$A64,'city centre offline'!$B$2:$B$2047,J$3)*SUMIFS('city centre offline'!$C$2:$C$2047,'city centre offline'!$A$2:$A$2047,$A64,'city centre offline'!$B$2:$B$2047,J$3))/(SUMIFS('city centre offline'!$L$2:$L$2047,'city centre offline'!$A$2:$A$2047,$A64,'city centre offline'!$B$2:$B$2047,J$2))</f>
        <v>1.054984444885634</v>
      </c>
      <c r="K64" s="37">
        <f>(SUMIFS('city centre offline'!$L$2:$L$2047,'overall city offline'!$A$2:$A$2047,$A64,'city centre offline'!$B$2:$B$2047,K$3)*SUMIFS('city centre offline'!$C$2:$C$2047,'city centre offline'!$A$2:$A$2047,$A64,'city centre offline'!$B$2:$B$2047,K$3))/(SUMIFS('city centre offline'!$L$2:$L$2047,'city centre offline'!$A$2:$A$2047,$A64,'city centre offline'!$B$2:$B$2047,K$2))</f>
        <v>1.0417173236263544</v>
      </c>
      <c r="L64" s="37">
        <f>(SUMIFS('city centre offline'!$L$2:$L$2047,'overall city offline'!$A$2:$A$2047,$A64,'city centre offline'!$B$2:$B$2047,L$3)*SUMIFS('city centre offline'!$C$2:$C$2047,'city centre offline'!$A$2:$A$2047,$A64,'city centre offline'!$B$2:$B$2047,L$3))/(SUMIFS('city centre offline'!$L$2:$L$2047,'city centre offline'!$A$2:$A$2047,$A64,'city centre offline'!$B$2:$B$2047,L$2))</f>
        <v>1.0852950773909169</v>
      </c>
      <c r="M64" s="37">
        <f>(SUMIFS('city centre offline'!$L$2:$L$2047,'overall city offline'!$A$2:$A$2047,$A64,'city centre offline'!$B$2:$B$2047,M$3)*SUMIFS('city centre offline'!$C$2:$C$2047,'city centre offline'!$A$2:$A$2047,$A64,'city centre offline'!$B$2:$B$2047,M$3))/(SUMIFS('city centre offline'!$L$2:$L$2047,'city centre offline'!$A$2:$A$2047,$A64,'city centre offline'!$B$2:$B$2047,M$2))</f>
        <v>1.3730820718607204</v>
      </c>
      <c r="N64" s="37">
        <f>(SUMIFS('city centre offline'!$L$2:$L$2047,'overall city offline'!$A$2:$A$2047,$A64,'city centre offline'!$B$2:$B$2047,N$3)*SUMIFS('city centre offline'!$C$2:$C$2047,'city centre offline'!$A$2:$A$2047,$A64,'city centre offline'!$B$2:$B$2047,N$3))/(SUMIFS('city centre offline'!$L$2:$L$2047,'city centre offline'!$A$2:$A$2047,$A64,'city centre offline'!$B$2:$B$2047,N$2))</f>
        <v>0.90157738422003275</v>
      </c>
      <c r="O64" s="37">
        <f>(SUMIFS('city centre offline'!$L$2:$L$2047,'overall city offline'!$A$2:$A$2047,$A64,'city centre offline'!$B$2:$B$2047,O$3)*SUMIFS('city centre offline'!$C$2:$C$2047,'city centre offline'!$A$2:$A$2047,$A64,'city centre offline'!$B$2:$B$2047,O$3))/(SUMIFS('city centre offline'!$L$2:$L$2047,'city centre offline'!$A$2:$A$2047,$A64,'city centre offline'!$B$2:$B$2047,O$2))</f>
        <v>0.91717589632003738</v>
      </c>
      <c r="P64" s="37">
        <f>(SUMIFS('city centre offline'!$L$2:$L$2047,'overall city offline'!$A$2:$A$2047,$A64,'city centre offline'!$B$2:$B$2047,P$3)*SUMIFS('city centre offline'!$C$2:$C$2047,'city centre offline'!$A$2:$A$2047,$A64,'city centre offline'!$B$2:$B$2047,P$3))/(SUMIFS('city centre offline'!$L$2:$L$2047,'city centre offline'!$A$2:$A$2047,$A64,'city centre offline'!$B$2:$B$2047,P$2))</f>
        <v>1.0900104146374296</v>
      </c>
      <c r="Q64" s="37">
        <f>(SUMIFS('city centre offline'!$L$2:$L$2047,'overall city offline'!$A$2:$A$2047,$A64,'city centre offline'!$B$2:$B$2047,Q$3)*SUMIFS('city centre offline'!$C$2:$C$2047,'city centre offline'!$A$2:$A$2047,$A64,'city centre offline'!$B$2:$B$2047,Q$3))/(SUMIFS('city centre offline'!$L$2:$L$2047,'city centre offline'!$A$2:$A$2047,$A64,'city centre offline'!$B$2:$B$2047,Q$2))</f>
        <v>1.0743510366578231</v>
      </c>
      <c r="R64" s="37">
        <f>(SUMIFS('city centre offline'!$L$2:$L$2047,'overall city offline'!$A$2:$A$2047,$A64,'city centre offline'!$B$2:$B$2047,R$3)*SUMIFS('city centre offline'!$C$2:$C$2047,'city centre offline'!$A$2:$A$2047,$A64,'city centre offline'!$B$2:$B$2047,R$3))/(SUMIFS('city centre offline'!$L$2:$L$2047,'city centre offline'!$A$2:$A$2047,$A64,'city centre offline'!$B$2:$B$2047,R$2))</f>
        <v>1.109488984974339</v>
      </c>
      <c r="S64" s="37">
        <f>(SUMIFS('city centre offline'!$L$2:$L$2047,'overall city offline'!$A$2:$A$2047,$A64,'city centre offline'!$B$2:$B$2047,S$3)*SUMIFS('city centre offline'!$C$2:$C$2047,'city centre offline'!$A$2:$A$2047,$A64,'city centre offline'!$B$2:$B$2047,S$3))/(SUMIFS('city centre offline'!$L$2:$L$2047,'city centre offline'!$A$2:$A$2047,$A64,'city centre offline'!$B$2:$B$2047,S$2))</f>
        <v>1.0759333417877106</v>
      </c>
      <c r="T64" s="37">
        <f>(SUMIFS('city centre offline'!$L$2:$L$2047,'overall city offline'!$A$2:$A$2047,$A64,'city centre offline'!$B$2:$B$2047,T$3)*SUMIFS('city centre offline'!$C$2:$C$2047,'city centre offline'!$A$2:$A$2047,$A64,'city centre offline'!$B$2:$B$2047,T$3))/(SUMIFS('city centre offline'!$L$2:$L$2047,'city centre offline'!$A$2:$A$2047,$A64,'city centre offline'!$B$2:$B$2047,T$2))</f>
        <v>1.159746876537187</v>
      </c>
      <c r="U64" s="37">
        <f>(SUMIFS('city centre offline'!$L$2:$L$2047,'overall city offline'!$A$2:$A$2047,$A64,'city centre offline'!$B$2:$B$2047,U$3)*SUMIFS('city centre offline'!$C$2:$C$2047,'city centre offline'!$A$2:$A$2047,$A64,'city centre offline'!$B$2:$B$2047,U$3))/(SUMIFS('city centre offline'!$L$2:$L$2047,'city centre offline'!$A$2:$A$2047,$A64,'city centre offline'!$B$2:$B$2047,U$2))</f>
        <v>1.1408383127535018</v>
      </c>
      <c r="V64" s="37">
        <f>(SUMIFS('city centre offline'!$L$2:$L$2047,'overall city offline'!$A$2:$A$2047,$A64,'city centre offline'!$B$2:$B$2047,V$3)*SUMIFS('city centre offline'!$C$2:$C$2047,'city centre offline'!$A$2:$A$2047,$A64,'city centre offline'!$B$2:$B$2047,V$3))/(SUMIFS('city centre offline'!$L$2:$L$2047,'city centre offline'!$A$2:$A$2047,$A64,'city centre offline'!$B$2:$B$2047,V$2))</f>
        <v>1.031661227308833</v>
      </c>
    </row>
    <row r="65" spans="1:22" x14ac:dyDescent="0.25">
      <c r="A65" s="5" t="s">
        <v>68</v>
      </c>
      <c r="B65" s="37">
        <f>(SUMIFS('city centre offline'!$L$2:$L$2047,'overall city offline'!$A$2:$A$2047,$A65,'city centre offline'!$B$2:$B$2047,B$3)*SUMIFS('city centre offline'!$C$2:$C$2047,'city centre offline'!$A$2:$A$2047,$A65,'city centre offline'!$B$2:$B$2047,B$3))/(SUMIFS('city centre offline'!$L$2:$L$2047,'city centre offline'!$A$2:$A$2047,$A65,'city centre offline'!$B$2:$B$2047,B$2))</f>
        <v>0.86982480074849533</v>
      </c>
      <c r="C65" s="37">
        <f>(SUMIFS('city centre offline'!$L$2:$L$2047,'overall city offline'!$A$2:$A$2047,$A65,'city centre offline'!$B$2:$B$2047,C$3)*SUMIFS('city centre offline'!$C$2:$C$2047,'city centre offline'!$A$2:$A$2047,$A65,'city centre offline'!$B$2:$B$2047,C$3))/(SUMIFS('city centre offline'!$L$2:$L$2047,'city centre offline'!$A$2:$A$2047,$A65,'city centre offline'!$B$2:$B$2047,C$2))</f>
        <v>1.0060053586392561</v>
      </c>
      <c r="D65" s="37">
        <f>(SUMIFS('city centre offline'!$L$2:$L$2047,'overall city offline'!$A$2:$A$2047,$A65,'city centre offline'!$B$2:$B$2047,D$3)*SUMIFS('city centre offline'!$C$2:$C$2047,'city centre offline'!$A$2:$A$2047,$A65,'city centre offline'!$B$2:$B$2047,D$3))/(SUMIFS('city centre offline'!$L$2:$L$2047,'city centre offline'!$A$2:$A$2047,$A65,'city centre offline'!$B$2:$B$2047,D$2))</f>
        <v>1.1567511296640274</v>
      </c>
      <c r="E65" s="37">
        <f>(SUMIFS('city centre offline'!$L$2:$L$2047,'overall city offline'!$A$2:$A$2047,$A65,'city centre offline'!$B$2:$B$2047,E$3)*SUMIFS('city centre offline'!$C$2:$C$2047,'city centre offline'!$A$2:$A$2047,$A65,'city centre offline'!$B$2:$B$2047,E$3))/(SUMIFS('city centre offline'!$L$2:$L$2047,'city centre offline'!$A$2:$A$2047,$A65,'city centre offline'!$B$2:$B$2047,E$2))</f>
        <v>1.033602940345665</v>
      </c>
      <c r="F65" s="37">
        <f>(SUMIFS('city centre offline'!$L$2:$L$2047,'overall city offline'!$A$2:$A$2047,$A65,'city centre offline'!$B$2:$B$2047,F$3)*SUMIFS('city centre offline'!$C$2:$C$2047,'city centre offline'!$A$2:$A$2047,$A65,'city centre offline'!$B$2:$B$2047,F$3))/(SUMIFS('city centre offline'!$L$2:$L$2047,'city centre offline'!$A$2:$A$2047,$A65,'city centre offline'!$B$2:$B$2047,F$2))</f>
        <v>1.0901837054750945</v>
      </c>
      <c r="G65" s="37">
        <f>(SUMIFS('city centre offline'!$L$2:$L$2047,'overall city offline'!$A$2:$A$2047,$A65,'city centre offline'!$B$2:$B$2047,G$3)*SUMIFS('city centre offline'!$C$2:$C$2047,'city centre offline'!$A$2:$A$2047,$A65,'city centre offline'!$B$2:$B$2047,G$3))/(SUMIFS('city centre offline'!$L$2:$L$2047,'city centre offline'!$A$2:$A$2047,$A65,'city centre offline'!$B$2:$B$2047,G$2))</f>
        <v>1.078775937854431</v>
      </c>
      <c r="H65" s="37">
        <f>(SUMIFS('city centre offline'!$L$2:$L$2047,'overall city offline'!$A$2:$A$2047,$A65,'city centre offline'!$B$2:$B$2047,H$3)*SUMIFS('city centre offline'!$C$2:$C$2047,'city centre offline'!$A$2:$A$2047,$A65,'city centre offline'!$B$2:$B$2047,H$3))/(SUMIFS('city centre offline'!$L$2:$L$2047,'city centre offline'!$A$2:$A$2047,$A65,'city centre offline'!$B$2:$B$2047,H$2))</f>
        <v>1.1273993703888241</v>
      </c>
      <c r="I65" s="37">
        <f>(SUMIFS('city centre offline'!$L$2:$L$2047,'overall city offline'!$A$2:$A$2047,$A65,'city centre offline'!$B$2:$B$2047,I$3)*SUMIFS('city centre offline'!$C$2:$C$2047,'city centre offline'!$A$2:$A$2047,$A65,'city centre offline'!$B$2:$B$2047,I$3))/(SUMIFS('city centre offline'!$L$2:$L$2047,'city centre offline'!$A$2:$A$2047,$A65,'city centre offline'!$B$2:$B$2047,I$2))</f>
        <v>1.22520321832511</v>
      </c>
      <c r="J65" s="37">
        <f>(SUMIFS('city centre offline'!$L$2:$L$2047,'overall city offline'!$A$2:$A$2047,$A65,'city centre offline'!$B$2:$B$2047,J$3)*SUMIFS('city centre offline'!$C$2:$C$2047,'city centre offline'!$A$2:$A$2047,$A65,'city centre offline'!$B$2:$B$2047,J$3))/(SUMIFS('city centre offline'!$L$2:$L$2047,'city centre offline'!$A$2:$A$2047,$A65,'city centre offline'!$B$2:$B$2047,J$2))</f>
        <v>1.0979509448571145</v>
      </c>
      <c r="K65" s="37">
        <f>(SUMIFS('city centre offline'!$L$2:$L$2047,'overall city offline'!$A$2:$A$2047,$A65,'city centre offline'!$B$2:$B$2047,K$3)*SUMIFS('city centre offline'!$C$2:$C$2047,'city centre offline'!$A$2:$A$2047,$A65,'city centre offline'!$B$2:$B$2047,K$3))/(SUMIFS('city centre offline'!$L$2:$L$2047,'city centre offline'!$A$2:$A$2047,$A65,'city centre offline'!$B$2:$B$2047,K$2))</f>
        <v>1.2284461350656859</v>
      </c>
      <c r="L65" s="37">
        <f>(SUMIFS('city centre offline'!$L$2:$L$2047,'overall city offline'!$A$2:$A$2047,$A65,'city centre offline'!$B$2:$B$2047,L$3)*SUMIFS('city centre offline'!$C$2:$C$2047,'city centre offline'!$A$2:$A$2047,$A65,'city centre offline'!$B$2:$B$2047,L$3))/(SUMIFS('city centre offline'!$L$2:$L$2047,'city centre offline'!$A$2:$A$2047,$A65,'city centre offline'!$B$2:$B$2047,L$2))</f>
        <v>1.2336651492003963</v>
      </c>
      <c r="M65" s="37">
        <f>(SUMIFS('city centre offline'!$L$2:$L$2047,'overall city offline'!$A$2:$A$2047,$A65,'city centre offline'!$B$2:$B$2047,M$3)*SUMIFS('city centre offline'!$C$2:$C$2047,'city centre offline'!$A$2:$A$2047,$A65,'city centre offline'!$B$2:$B$2047,M$3))/(SUMIFS('city centre offline'!$L$2:$L$2047,'city centre offline'!$A$2:$A$2047,$A65,'city centre offline'!$B$2:$B$2047,M$2))</f>
        <v>1.4194840955700712</v>
      </c>
      <c r="N65" s="37">
        <f>(SUMIFS('city centre offline'!$L$2:$L$2047,'overall city offline'!$A$2:$A$2047,$A65,'city centre offline'!$B$2:$B$2047,N$3)*SUMIFS('city centre offline'!$C$2:$C$2047,'city centre offline'!$A$2:$A$2047,$A65,'city centre offline'!$B$2:$B$2047,N$3))/(SUMIFS('city centre offline'!$L$2:$L$2047,'city centre offline'!$A$2:$A$2047,$A65,'city centre offline'!$B$2:$B$2047,N$2))</f>
        <v>0.87245255821768808</v>
      </c>
      <c r="O65" s="37">
        <f>(SUMIFS('city centre offline'!$L$2:$L$2047,'overall city offline'!$A$2:$A$2047,$A65,'city centre offline'!$B$2:$B$2047,O$3)*SUMIFS('city centre offline'!$C$2:$C$2047,'city centre offline'!$A$2:$A$2047,$A65,'city centre offline'!$B$2:$B$2047,O$3))/(SUMIFS('city centre offline'!$L$2:$L$2047,'city centre offline'!$A$2:$A$2047,$A65,'city centre offline'!$B$2:$B$2047,O$2))</f>
        <v>0.94968801022775118</v>
      </c>
      <c r="P65" s="37">
        <f>(SUMIFS('city centre offline'!$L$2:$L$2047,'overall city offline'!$A$2:$A$2047,$A65,'city centre offline'!$B$2:$B$2047,P$3)*SUMIFS('city centre offline'!$C$2:$C$2047,'city centre offline'!$A$2:$A$2047,$A65,'city centre offline'!$B$2:$B$2047,P$3))/(SUMIFS('city centre offline'!$L$2:$L$2047,'city centre offline'!$A$2:$A$2047,$A65,'city centre offline'!$B$2:$B$2047,P$2))</f>
        <v>1.0802615396318782</v>
      </c>
      <c r="Q65" s="37">
        <f>(SUMIFS('city centre offline'!$L$2:$L$2047,'overall city offline'!$A$2:$A$2047,$A65,'city centre offline'!$B$2:$B$2047,Q$3)*SUMIFS('city centre offline'!$C$2:$C$2047,'city centre offline'!$A$2:$A$2047,$A65,'city centre offline'!$B$2:$B$2047,Q$3))/(SUMIFS('city centre offline'!$L$2:$L$2047,'city centre offline'!$A$2:$A$2047,$A65,'city centre offline'!$B$2:$B$2047,Q$2))</f>
        <v>1.0892818839123757</v>
      </c>
      <c r="R65" s="37">
        <f>(SUMIFS('city centre offline'!$L$2:$L$2047,'overall city offline'!$A$2:$A$2047,$A65,'city centre offline'!$B$2:$B$2047,R$3)*SUMIFS('city centre offline'!$C$2:$C$2047,'city centre offline'!$A$2:$A$2047,$A65,'city centre offline'!$B$2:$B$2047,R$3))/(SUMIFS('city centre offline'!$L$2:$L$2047,'city centre offline'!$A$2:$A$2047,$A65,'city centre offline'!$B$2:$B$2047,R$2))</f>
        <v>1.1562061718673136</v>
      </c>
      <c r="S65" s="37">
        <f>(SUMIFS('city centre offline'!$L$2:$L$2047,'overall city offline'!$A$2:$A$2047,$A65,'city centre offline'!$B$2:$B$2047,S$3)*SUMIFS('city centre offline'!$C$2:$C$2047,'city centre offline'!$A$2:$A$2047,$A65,'city centre offline'!$B$2:$B$2047,S$3))/(SUMIFS('city centre offline'!$L$2:$L$2047,'city centre offline'!$A$2:$A$2047,$A65,'city centre offline'!$B$2:$B$2047,S$2))</f>
        <v>1.1211835718270156</v>
      </c>
      <c r="T65" s="37">
        <f>(SUMIFS('city centre offline'!$L$2:$L$2047,'overall city offline'!$A$2:$A$2047,$A65,'city centre offline'!$B$2:$B$2047,T$3)*SUMIFS('city centre offline'!$C$2:$C$2047,'city centre offline'!$A$2:$A$2047,$A65,'city centre offline'!$B$2:$B$2047,T$3))/(SUMIFS('city centre offline'!$L$2:$L$2047,'city centre offline'!$A$2:$A$2047,$A65,'city centre offline'!$B$2:$B$2047,T$2))</f>
        <v>1.2383879810555118</v>
      </c>
      <c r="U65" s="37">
        <f>(SUMIFS('city centre offline'!$L$2:$L$2047,'overall city offline'!$A$2:$A$2047,$A65,'city centre offline'!$B$2:$B$2047,U$3)*SUMIFS('city centre offline'!$C$2:$C$2047,'city centre offline'!$A$2:$A$2047,$A65,'city centre offline'!$B$2:$B$2047,U$3))/(SUMIFS('city centre offline'!$L$2:$L$2047,'city centre offline'!$A$2:$A$2047,$A65,'city centre offline'!$B$2:$B$2047,U$2))</f>
        <v>1.3104817170814447</v>
      </c>
      <c r="V65" s="37">
        <f>(SUMIFS('city centre offline'!$L$2:$L$2047,'overall city offline'!$A$2:$A$2047,$A65,'city centre offline'!$B$2:$B$2047,V$3)*SUMIFS('city centre offline'!$C$2:$C$2047,'city centre offline'!$A$2:$A$2047,$A65,'city centre offline'!$B$2:$B$2047,V$3))/(SUMIFS('city centre offline'!$L$2:$L$2047,'city centre offline'!$A$2:$A$2047,$A65,'city centre offline'!$B$2:$B$2047,V$2))</f>
        <v>1.1370036536809867</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4B1C8-DEA5-4F38-B79F-8109CBDCF4E2}">
  <sheetPr>
    <tabColor rgb="FFFFC000"/>
  </sheetPr>
  <dimension ref="A1:BL65"/>
  <sheetViews>
    <sheetView topLeftCell="C4" workbookViewId="0">
      <selection activeCell="B5" sqref="B5:V5"/>
    </sheetView>
  </sheetViews>
  <sheetFormatPr defaultRowHeight="15" x14ac:dyDescent="0.25"/>
  <cols>
    <col min="1" max="1" width="21.7109375" customWidth="1"/>
    <col min="2" max="2" width="13.7109375" customWidth="1"/>
    <col min="3" max="7" width="10.7109375" bestFit="1" customWidth="1"/>
    <col min="8" max="22" width="11.42578125" customWidth="1"/>
  </cols>
  <sheetData>
    <row r="1" spans="1:64" x14ac:dyDescent="0.25">
      <c r="A1" s="31" t="s">
        <v>149</v>
      </c>
    </row>
    <row r="2" spans="1:64" x14ac:dyDescent="0.25">
      <c r="A2" s="28" t="s">
        <v>147</v>
      </c>
      <c r="B2" s="2">
        <v>43466</v>
      </c>
      <c r="C2" s="2">
        <v>43497</v>
      </c>
      <c r="D2" s="2">
        <v>43525</v>
      </c>
      <c r="E2" s="2">
        <v>43556</v>
      </c>
      <c r="F2" s="2">
        <v>43586</v>
      </c>
      <c r="G2" s="2">
        <v>43617</v>
      </c>
      <c r="H2" s="2">
        <v>43647</v>
      </c>
      <c r="I2" s="2">
        <v>43678</v>
      </c>
      <c r="J2" s="2">
        <v>43709</v>
      </c>
      <c r="K2" s="2">
        <v>43739</v>
      </c>
      <c r="L2" s="2">
        <v>43770</v>
      </c>
      <c r="M2" s="2">
        <v>43800</v>
      </c>
      <c r="N2" s="2">
        <v>43466</v>
      </c>
      <c r="O2" s="2">
        <v>43497</v>
      </c>
      <c r="P2" s="2">
        <v>43525</v>
      </c>
      <c r="Q2" s="2">
        <v>43556</v>
      </c>
      <c r="R2" s="2">
        <v>43586</v>
      </c>
      <c r="S2" s="2">
        <v>43617</v>
      </c>
      <c r="T2" s="2">
        <v>43647</v>
      </c>
      <c r="U2" s="2">
        <v>43678</v>
      </c>
      <c r="V2" s="2">
        <v>43709</v>
      </c>
    </row>
    <row r="3" spans="1:64" x14ac:dyDescent="0.25">
      <c r="A3" s="28" t="s">
        <v>148</v>
      </c>
      <c r="B3" s="2">
        <v>43831</v>
      </c>
      <c r="C3" s="2">
        <v>43862</v>
      </c>
      <c r="D3" s="2">
        <v>43891</v>
      </c>
      <c r="E3" s="2">
        <v>43922</v>
      </c>
      <c r="F3" s="2">
        <v>43952</v>
      </c>
      <c r="G3" s="2">
        <v>43983</v>
      </c>
      <c r="H3" s="2">
        <v>44013</v>
      </c>
      <c r="I3" s="2">
        <v>44044</v>
      </c>
      <c r="J3" s="2">
        <v>44075</v>
      </c>
      <c r="K3" s="2">
        <v>44105</v>
      </c>
      <c r="L3" s="2">
        <v>44136</v>
      </c>
      <c r="M3" s="2">
        <v>44166</v>
      </c>
      <c r="N3" s="2">
        <v>44197</v>
      </c>
      <c r="O3" s="2">
        <v>44228</v>
      </c>
      <c r="P3" s="2">
        <v>44256</v>
      </c>
      <c r="Q3" s="2">
        <v>44287</v>
      </c>
      <c r="R3" s="2">
        <v>44317</v>
      </c>
      <c r="S3" s="2">
        <v>44348</v>
      </c>
      <c r="T3" s="2">
        <v>44378</v>
      </c>
      <c r="U3" s="2">
        <v>44409</v>
      </c>
      <c r="V3" s="2">
        <v>44440</v>
      </c>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row>
    <row r="4" spans="1:64" x14ac:dyDescent="0.25">
      <c r="A4" s="5" t="s">
        <v>7</v>
      </c>
      <c r="B4" s="37">
        <f>(SUMIFS('overall city offline'!$L$2:$L$2047,'overall city offline'!$A$2:$A$2047,$A4,'overall city offline'!$B$2:$B$2047,B$3)*SUMIFS('overall city offline'!$C$2:$C$2047,'overall city offline'!$A$2:$A$2047,$A4,'overall city offline'!$B$2:$B$2047,B$3))/(SUMIFS('overall city offline'!$L$2:$L$2047,'overall city offline'!$A$2:$A$2047,$A4,'overall city offline'!$B$2:$B$2047,B$2))</f>
        <v>1.0103974460332397</v>
      </c>
      <c r="C4" s="37">
        <f>(SUMIFS('overall city offline'!$L$2:$L$2047,'overall city offline'!$A$2:$A$2047,$A4,'overall city offline'!$B$2:$B$2047,C$3)*SUMIFS('overall city offline'!$C$2:$C$2047,'overall city offline'!$A$2:$A$2047,$A4,'overall city offline'!$B$2:$B$2047,C$3))/(SUMIFS('overall city offline'!$L$2:$L$2047,'overall city offline'!$A$2:$A$2047,$A4,'overall city offline'!$B$2:$B$2047,C$2))</f>
        <v>1.0599326355220111</v>
      </c>
      <c r="D4" s="37">
        <f>(SUMIFS('overall city offline'!$L$2:$L$2047,'overall city offline'!$A$2:$A$2047,$A4,'overall city offline'!$B$2:$B$2047,D$3)*SUMIFS('overall city offline'!$C$2:$C$2047,'overall city offline'!$A$2:$A$2047,$A4,'overall city offline'!$B$2:$B$2047,D$3))/(SUMIFS('overall city offline'!$L$2:$L$2047,'overall city offline'!$A$2:$A$2047,$A4,'overall city offline'!$B$2:$B$2047,D$2))</f>
        <v>1.23947583677145</v>
      </c>
      <c r="E4" s="37">
        <f>(SUMIFS('overall city offline'!$L$2:$L$2047,'overall city offline'!$A$2:$A$2047,$A4,'overall city offline'!$B$2:$B$2047,E$3)*SUMIFS('overall city offline'!$C$2:$C$2047,'overall city offline'!$A$2:$A$2047,$A4,'overall city offline'!$B$2:$B$2047,E$3))/(SUMIFS('overall city offline'!$L$2:$L$2047,'overall city offline'!$A$2:$A$2047,$A4,'overall city offline'!$B$2:$B$2047,E$2))</f>
        <v>1.079401505914791</v>
      </c>
      <c r="F4" s="37">
        <f>(SUMIFS('overall city offline'!$L$2:$L$2047,'overall city offline'!$A$2:$A$2047,$A4,'overall city offline'!$B$2:$B$2047,F$3)*SUMIFS('overall city offline'!$C$2:$C$2047,'overall city offline'!$A$2:$A$2047,$A4,'overall city offline'!$B$2:$B$2047,F$3))/(SUMIFS('overall city offline'!$L$2:$L$2047,'overall city offline'!$A$2:$A$2047,$A4,'overall city offline'!$B$2:$B$2047,F$2))</f>
        <v>1.2146984067142466</v>
      </c>
      <c r="G4" s="37">
        <f>(SUMIFS('overall city offline'!$L$2:$L$2047,'overall city offline'!$A$2:$A$2047,$A4,'overall city offline'!$B$2:$B$2047,G$3)*SUMIFS('overall city offline'!$C$2:$C$2047,'overall city offline'!$A$2:$A$2047,$A4,'overall city offline'!$B$2:$B$2047,G$3))/(SUMIFS('overall city offline'!$L$2:$L$2047,'overall city offline'!$A$2:$A$2047,$A4,'overall city offline'!$B$2:$B$2047,G$2))</f>
        <v>1.133519847130346</v>
      </c>
      <c r="H4" s="37">
        <f>(SUMIFS('overall city offline'!$L$2:$L$2047,'overall city offline'!$A$2:$A$2047,$A4,'overall city offline'!$B$2:$B$2047,H$3)*SUMIFS('overall city offline'!$C$2:$C$2047,'overall city offline'!$A$2:$A$2047,$A4,'overall city offline'!$B$2:$B$2047,H$3))/(SUMIFS('overall city offline'!$L$2:$L$2047,'overall city offline'!$A$2:$A$2047,$A4,'overall city offline'!$B$2:$B$2047,H$2))</f>
        <v>1.1497704846544368</v>
      </c>
      <c r="I4" s="37">
        <f>(SUMIFS('overall city offline'!$L$2:$L$2047,'overall city offline'!$A$2:$A$2047,$A4,'overall city offline'!$B$2:$B$2047,I$3)*SUMIFS('overall city offline'!$C$2:$C$2047,'overall city offline'!$A$2:$A$2047,$A4,'overall city offline'!$B$2:$B$2047,I$3))/(SUMIFS('overall city offline'!$L$2:$L$2047,'overall city offline'!$A$2:$A$2047,$A4,'overall city offline'!$B$2:$B$2047,I$2))</f>
        <v>1.1215616300052944</v>
      </c>
      <c r="J4" s="37">
        <f>(SUMIFS('overall city offline'!$L$2:$L$2047,'overall city offline'!$A$2:$A$2047,$A4,'overall city offline'!$B$2:$B$2047,J$3)*SUMIFS('overall city offline'!$C$2:$C$2047,'overall city offline'!$A$2:$A$2047,$A4,'overall city offline'!$B$2:$B$2047,J$3))/(SUMIFS('overall city offline'!$L$2:$L$2047,'overall city offline'!$A$2:$A$2047,$A4,'overall city offline'!$B$2:$B$2047,J$2))</f>
        <v>1.0629291837966872</v>
      </c>
      <c r="K4" s="37">
        <f>(SUMIFS('overall city offline'!$L$2:$L$2047,'overall city offline'!$A$2:$A$2047,$A4,'overall city offline'!$B$2:$B$2047,K$3)*SUMIFS('overall city offline'!$C$2:$C$2047,'overall city offline'!$A$2:$A$2047,$A4,'overall city offline'!$B$2:$B$2047,K$3))/(SUMIFS('overall city offline'!$L$2:$L$2047,'overall city offline'!$A$2:$A$2047,$A4,'overall city offline'!$B$2:$B$2047,K$2))</f>
        <v>1.1635115595705416</v>
      </c>
      <c r="L4" s="37">
        <f>(SUMIFS('overall city offline'!$L$2:$L$2047,'overall city offline'!$A$2:$A$2047,$A4,'overall city offline'!$B$2:$B$2047,L$3)*SUMIFS('overall city offline'!$C$2:$C$2047,'overall city offline'!$A$2:$A$2047,$A4,'overall city offline'!$B$2:$B$2047,L$3))/(SUMIFS('overall city offline'!$L$2:$L$2047,'overall city offline'!$A$2:$A$2047,$A4,'overall city offline'!$B$2:$B$2047,L$2))</f>
        <v>1.1726068454773257</v>
      </c>
      <c r="M4" s="37">
        <f>(SUMIFS('overall city offline'!$L$2:$L$2047,'overall city offline'!$A$2:$A$2047,$A4,'overall city offline'!$B$2:$B$2047,M$3)*SUMIFS('overall city offline'!$C$2:$C$2047,'overall city offline'!$A$2:$A$2047,$A4,'overall city offline'!$B$2:$B$2047,M$3))/(SUMIFS('overall city offline'!$L$2:$L$2047,'overall city offline'!$A$2:$A$2047,$A4,'overall city offline'!$B$2:$B$2047,M$2))</f>
        <v>1.3061541317172374</v>
      </c>
      <c r="N4" s="37">
        <f>(SUMIFS('overall city offline'!$L$2:$L$2047,'overall city offline'!$A$2:$A$2047,$A4,'overall city offline'!$B$2:$B$2047,N$3)*SUMIFS('overall city offline'!$C$2:$C$2047,'overall city offline'!$A$2:$A$2047,$A4,'overall city offline'!$B$2:$B$2047,N$3))/(SUMIFS('overall city offline'!$L$2:$L$2047,'overall city offline'!$A$2:$A$2047,$A4,'overall city offline'!$B$2:$B$2047,N$2))</f>
        <v>0.94998512892277021</v>
      </c>
      <c r="O4" s="37">
        <f>(SUMIFS('overall city offline'!$L$2:$L$2047,'overall city offline'!$A$2:$A$2047,$A4,'overall city offline'!$B$2:$B$2047,O$3)*SUMIFS('overall city offline'!$C$2:$C$2047,'overall city offline'!$A$2:$A$2047,$A4,'overall city offline'!$B$2:$B$2047,O$3))/(SUMIFS('overall city offline'!$L$2:$L$2047,'overall city offline'!$A$2:$A$2047,$A4,'overall city offline'!$B$2:$B$2047,O$2))</f>
        <v>0.97018022194550202</v>
      </c>
      <c r="P4" s="37">
        <f>(SUMIFS('overall city offline'!$L$2:$L$2047,'overall city offline'!$A$2:$A$2047,$A4,'overall city offline'!$B$2:$B$2047,P$3)*SUMIFS('overall city offline'!$C$2:$C$2047,'overall city offline'!$A$2:$A$2047,$A4,'overall city offline'!$B$2:$B$2047,P$3))/(SUMIFS('overall city offline'!$L$2:$L$2047,'overall city offline'!$A$2:$A$2047,$A4,'overall city offline'!$B$2:$B$2047,P$2))</f>
        <v>1.1678655396948556</v>
      </c>
      <c r="Q4" s="37">
        <f>(SUMIFS('overall city offline'!$L$2:$L$2047,'overall city offline'!$A$2:$A$2047,$A4,'overall city offline'!$B$2:$B$2047,Q$3)*SUMIFS('overall city offline'!$C$2:$C$2047,'overall city offline'!$A$2:$A$2047,$A4,'overall city offline'!$B$2:$B$2047,Q$3))/(SUMIFS('overall city offline'!$L$2:$L$2047,'overall city offline'!$A$2:$A$2047,$A4,'overall city offline'!$B$2:$B$2047,Q$2))</f>
        <v>1.1613991983427157</v>
      </c>
      <c r="R4" s="37">
        <f>(SUMIFS('overall city offline'!$L$2:$L$2047,'overall city offline'!$A$2:$A$2047,$A4,'overall city offline'!$B$2:$B$2047,R$3)*SUMIFS('overall city offline'!$C$2:$C$2047,'overall city offline'!$A$2:$A$2047,$A4,'overall city offline'!$B$2:$B$2047,R$3))/(SUMIFS('overall city offline'!$L$2:$L$2047,'overall city offline'!$A$2:$A$2047,$A4,'overall city offline'!$B$2:$B$2047,R$2))</f>
        <v>1.2049289196603465</v>
      </c>
      <c r="S4" s="37">
        <f>(SUMIFS('overall city offline'!$L$2:$L$2047,'overall city offline'!$A$2:$A$2047,$A4,'overall city offline'!$B$2:$B$2047,S$3)*SUMIFS('overall city offline'!$C$2:$C$2047,'overall city offline'!$A$2:$A$2047,$A4,'overall city offline'!$B$2:$B$2047,S$3))/(SUMIFS('overall city offline'!$L$2:$L$2047,'overall city offline'!$A$2:$A$2047,$A4,'overall city offline'!$B$2:$B$2047,S$2))</f>
        <v>1.1581613492740985</v>
      </c>
      <c r="T4" s="37">
        <f>(SUMIFS('overall city offline'!$L$2:$L$2047,'overall city offline'!$A$2:$A$2047,$A4,'overall city offline'!$B$2:$B$2047,T$3)*SUMIFS('overall city offline'!$C$2:$C$2047,'overall city offline'!$A$2:$A$2047,$A4,'overall city offline'!$B$2:$B$2047,T$3))/(SUMIFS('overall city offline'!$L$2:$L$2047,'overall city offline'!$A$2:$A$2047,$A4,'overall city offline'!$B$2:$B$2047,T$2))</f>
        <v>1.1817923998287012</v>
      </c>
      <c r="U4" s="37">
        <f>(SUMIFS('overall city offline'!$L$2:$L$2047,'overall city offline'!$A$2:$A$2047,$A4,'overall city offline'!$B$2:$B$2047,U$3)*SUMIFS('overall city offline'!$C$2:$C$2047,'overall city offline'!$A$2:$A$2047,$A4,'overall city offline'!$B$2:$B$2047,U$3))/(SUMIFS('overall city offline'!$L$2:$L$2047,'overall city offline'!$A$2:$A$2047,$A4,'overall city offline'!$B$2:$B$2047,U$2))</f>
        <v>1.1540525557235581</v>
      </c>
      <c r="V4" s="37">
        <f>(SUMIFS('overall city offline'!$L$2:$L$2047,'overall city offline'!$A$2:$A$2047,$A4,'overall city offline'!$B$2:$B$2047,V$3)*SUMIFS('overall city offline'!$C$2:$C$2047,'overall city offline'!$A$2:$A$2047,$A4,'overall city offline'!$B$2:$B$2047,V$3))/(SUMIFS('overall city offline'!$L$2:$L$2047,'overall city offline'!$A$2:$A$2047,$A4,'overall city offline'!$B$2:$B$2047,V$2))</f>
        <v>1.1201511990319275</v>
      </c>
    </row>
    <row r="5" spans="1:64" x14ac:dyDescent="0.25">
      <c r="A5" s="5" t="s">
        <v>8</v>
      </c>
      <c r="B5" s="37">
        <f>(SUMIFS('overall city offline'!$L$2:$L$2047,'overall city offline'!$A$2:$A$2047,$A5,'overall city offline'!$B$2:$B$2047,B$3)*SUMIFS('overall city offline'!$C$2:$C$2047,'overall city offline'!$A$2:$A$2047,$A5,'overall city offline'!$B$2:$B$2047,B$3))/(SUMIFS('overall city offline'!$L$2:$L$2047,'overall city offline'!$A$2:$A$2047,$A5,'overall city offline'!$B$2:$B$2047,B$2))</f>
        <v>0.8974323926782144</v>
      </c>
      <c r="C5" s="37">
        <f>(SUMIFS('overall city offline'!$L$2:$L$2047,'overall city offline'!$A$2:$A$2047,$A5,'overall city offline'!$B$2:$B$2047,C$3)*SUMIFS('overall city offline'!$C$2:$C$2047,'overall city offline'!$A$2:$A$2047,$A5,'overall city offline'!$B$2:$B$2047,C$3))/(SUMIFS('overall city offline'!$L$2:$L$2047,'overall city offline'!$A$2:$A$2047,$A5,'overall city offline'!$B$2:$B$2047,C$2))</f>
        <v>0.91384506034109447</v>
      </c>
      <c r="D5" s="37">
        <f>(SUMIFS('overall city offline'!$L$2:$L$2047,'overall city offline'!$A$2:$A$2047,$A5,'overall city offline'!$B$2:$B$2047,D$3)*SUMIFS('overall city offline'!$C$2:$C$2047,'overall city offline'!$A$2:$A$2047,$A5,'overall city offline'!$B$2:$B$2047,D$3))/(SUMIFS('overall city offline'!$L$2:$L$2047,'overall city offline'!$A$2:$A$2047,$A5,'overall city offline'!$B$2:$B$2047,D$2))</f>
        <v>1.2529107987313157</v>
      </c>
      <c r="E5" s="37">
        <f>(SUMIFS('overall city offline'!$L$2:$L$2047,'overall city offline'!$A$2:$A$2047,$A5,'overall city offline'!$B$2:$B$2047,E$3)*SUMIFS('overall city offline'!$C$2:$C$2047,'overall city offline'!$A$2:$A$2047,$A5,'overall city offline'!$B$2:$B$2047,E$3))/(SUMIFS('overall city offline'!$L$2:$L$2047,'overall city offline'!$A$2:$A$2047,$A5,'overall city offline'!$B$2:$B$2047,E$2))</f>
        <v>1.1165685758250035</v>
      </c>
      <c r="F5" s="37">
        <f>(SUMIFS('overall city offline'!$L$2:$L$2047,'overall city offline'!$A$2:$A$2047,$A5,'overall city offline'!$B$2:$B$2047,F$3)*SUMIFS('overall city offline'!$C$2:$C$2047,'overall city offline'!$A$2:$A$2047,$A5,'overall city offline'!$B$2:$B$2047,F$3))/(SUMIFS('overall city offline'!$L$2:$L$2047,'overall city offline'!$A$2:$A$2047,$A5,'overall city offline'!$B$2:$B$2047,F$2))</f>
        <v>1.2468730681121019</v>
      </c>
      <c r="G5" s="37">
        <f>(SUMIFS('overall city offline'!$L$2:$L$2047,'overall city offline'!$A$2:$A$2047,$A5,'overall city offline'!$B$2:$B$2047,G$3)*SUMIFS('overall city offline'!$C$2:$C$2047,'overall city offline'!$A$2:$A$2047,$A5,'overall city offline'!$B$2:$B$2047,G$3))/(SUMIFS('overall city offline'!$L$2:$L$2047,'overall city offline'!$A$2:$A$2047,$A5,'overall city offline'!$B$2:$B$2047,G$2))</f>
        <v>1.1302163954884319</v>
      </c>
      <c r="H5" s="37">
        <f>(SUMIFS('overall city offline'!$L$2:$L$2047,'overall city offline'!$A$2:$A$2047,$A5,'overall city offline'!$B$2:$B$2047,H$3)*SUMIFS('overall city offline'!$C$2:$C$2047,'overall city offline'!$A$2:$A$2047,$A5,'overall city offline'!$B$2:$B$2047,H$3))/(SUMIFS('overall city offline'!$L$2:$L$2047,'overall city offline'!$A$2:$A$2047,$A5,'overall city offline'!$B$2:$B$2047,H$2))</f>
        <v>1.116312553140336</v>
      </c>
      <c r="I5" s="37">
        <f>(SUMIFS('overall city offline'!$L$2:$L$2047,'overall city offline'!$A$2:$A$2047,$A5,'overall city offline'!$B$2:$B$2047,I$3)*SUMIFS('overall city offline'!$C$2:$C$2047,'overall city offline'!$A$2:$A$2047,$A5,'overall city offline'!$B$2:$B$2047,I$3))/(SUMIFS('overall city offline'!$L$2:$L$2047,'overall city offline'!$A$2:$A$2047,$A5,'overall city offline'!$B$2:$B$2047,I$2))</f>
        <v>1.0643305454664693</v>
      </c>
      <c r="J5" s="37">
        <f>(SUMIFS('overall city offline'!$L$2:$L$2047,'overall city offline'!$A$2:$A$2047,$A5,'overall city offline'!$B$2:$B$2047,J$3)*SUMIFS('overall city offline'!$C$2:$C$2047,'overall city offline'!$A$2:$A$2047,$A5,'overall city offline'!$B$2:$B$2047,J$3))/(SUMIFS('overall city offline'!$L$2:$L$2047,'overall city offline'!$A$2:$A$2047,$A5,'overall city offline'!$B$2:$B$2047,J$2))</f>
        <v>1.0456920211887339</v>
      </c>
      <c r="K5" s="37">
        <f>(SUMIFS('overall city offline'!$L$2:$L$2047,'overall city offline'!$A$2:$A$2047,$A5,'overall city offline'!$B$2:$B$2047,K$3)*SUMIFS('overall city offline'!$C$2:$C$2047,'overall city offline'!$A$2:$A$2047,$A5,'overall city offline'!$B$2:$B$2047,K$3))/(SUMIFS('overall city offline'!$L$2:$L$2047,'overall city offline'!$A$2:$A$2047,$A5,'overall city offline'!$B$2:$B$2047,K$2))</f>
        <v>1.1008272090135112</v>
      </c>
      <c r="L5" s="37">
        <f>(SUMIFS('overall city offline'!$L$2:$L$2047,'overall city offline'!$A$2:$A$2047,$A5,'overall city offline'!$B$2:$B$2047,L$3)*SUMIFS('overall city offline'!$C$2:$C$2047,'overall city offline'!$A$2:$A$2047,$A5,'overall city offline'!$B$2:$B$2047,L$3))/(SUMIFS('overall city offline'!$L$2:$L$2047,'overall city offline'!$A$2:$A$2047,$A5,'overall city offline'!$B$2:$B$2047,L$2))</f>
        <v>1.1018422025734125</v>
      </c>
      <c r="M5" s="37">
        <f>(SUMIFS('overall city offline'!$L$2:$L$2047,'overall city offline'!$A$2:$A$2047,$A5,'overall city offline'!$B$2:$B$2047,M$3)*SUMIFS('overall city offline'!$C$2:$C$2047,'overall city offline'!$A$2:$A$2047,$A5,'overall city offline'!$B$2:$B$2047,M$3))/(SUMIFS('overall city offline'!$L$2:$L$2047,'overall city offline'!$A$2:$A$2047,$A5,'overall city offline'!$B$2:$B$2047,M$2))</f>
        <v>1.1616504155865213</v>
      </c>
      <c r="N5" s="37">
        <f>(SUMIFS('overall city offline'!$L$2:$L$2047,'overall city offline'!$A$2:$A$2047,$A5,'overall city offline'!$B$2:$B$2047,N$3)*SUMIFS('overall city offline'!$C$2:$C$2047,'overall city offline'!$A$2:$A$2047,$A5,'overall city offline'!$B$2:$B$2047,N$3))/(SUMIFS('overall city offline'!$L$2:$L$2047,'overall city offline'!$A$2:$A$2047,$A5,'overall city offline'!$B$2:$B$2047,N$2))</f>
        <v>0.95108013877278852</v>
      </c>
      <c r="O5" s="37">
        <f>(SUMIFS('overall city offline'!$L$2:$L$2047,'overall city offline'!$A$2:$A$2047,$A5,'overall city offline'!$B$2:$B$2047,O$3)*SUMIFS('overall city offline'!$C$2:$C$2047,'overall city offline'!$A$2:$A$2047,$A5,'overall city offline'!$B$2:$B$2047,O$3))/(SUMIFS('overall city offline'!$L$2:$L$2047,'overall city offline'!$A$2:$A$2047,$A5,'overall city offline'!$B$2:$B$2047,O$2))</f>
        <v>0.95847899654303437</v>
      </c>
      <c r="P5" s="37">
        <f>(SUMIFS('overall city offline'!$L$2:$L$2047,'overall city offline'!$A$2:$A$2047,$A5,'overall city offline'!$B$2:$B$2047,P$3)*SUMIFS('overall city offline'!$C$2:$C$2047,'overall city offline'!$A$2:$A$2047,$A5,'overall city offline'!$B$2:$B$2047,P$3))/(SUMIFS('overall city offline'!$L$2:$L$2047,'overall city offline'!$A$2:$A$2047,$A5,'overall city offline'!$B$2:$B$2047,P$2))</f>
        <v>1.1575296780944333</v>
      </c>
      <c r="Q5" s="37">
        <f>(SUMIFS('overall city offline'!$L$2:$L$2047,'overall city offline'!$A$2:$A$2047,$A5,'overall city offline'!$B$2:$B$2047,Q$3)*SUMIFS('overall city offline'!$C$2:$C$2047,'overall city offline'!$A$2:$A$2047,$A5,'overall city offline'!$B$2:$B$2047,Q$3))/(SUMIFS('overall city offline'!$L$2:$L$2047,'overall city offline'!$A$2:$A$2047,$A5,'overall city offline'!$B$2:$B$2047,Q$2))</f>
        <v>1.0638715904877429</v>
      </c>
      <c r="R5" s="37">
        <f>(SUMIFS('overall city offline'!$L$2:$L$2047,'overall city offline'!$A$2:$A$2047,$A5,'overall city offline'!$B$2:$B$2047,R$3)*SUMIFS('overall city offline'!$C$2:$C$2047,'overall city offline'!$A$2:$A$2047,$A5,'overall city offline'!$B$2:$B$2047,R$3))/(SUMIFS('overall city offline'!$L$2:$L$2047,'overall city offline'!$A$2:$A$2047,$A5,'overall city offline'!$B$2:$B$2047,R$2))</f>
        <v>1.1237599043058004</v>
      </c>
      <c r="S5" s="37">
        <f>(SUMIFS('overall city offline'!$L$2:$L$2047,'overall city offline'!$A$2:$A$2047,$A5,'overall city offline'!$B$2:$B$2047,S$3)*SUMIFS('overall city offline'!$C$2:$C$2047,'overall city offline'!$A$2:$A$2047,$A5,'overall city offline'!$B$2:$B$2047,S$3))/(SUMIFS('overall city offline'!$L$2:$L$2047,'overall city offline'!$A$2:$A$2047,$A5,'overall city offline'!$B$2:$B$2047,S$2))</f>
        <v>1.0510827132598557</v>
      </c>
      <c r="T5" s="37">
        <f>(SUMIFS('overall city offline'!$L$2:$L$2047,'overall city offline'!$A$2:$A$2047,$A5,'overall city offline'!$B$2:$B$2047,T$3)*SUMIFS('overall city offline'!$C$2:$C$2047,'overall city offline'!$A$2:$A$2047,$A5,'overall city offline'!$B$2:$B$2047,T$3))/(SUMIFS('overall city offline'!$L$2:$L$2047,'overall city offline'!$A$2:$A$2047,$A5,'overall city offline'!$B$2:$B$2047,T$2))</f>
        <v>1.1300343556439008</v>
      </c>
      <c r="U5" s="37">
        <f>(SUMIFS('overall city offline'!$L$2:$L$2047,'overall city offline'!$A$2:$A$2047,$A5,'overall city offline'!$B$2:$B$2047,U$3)*SUMIFS('overall city offline'!$C$2:$C$2047,'overall city offline'!$A$2:$A$2047,$A5,'overall city offline'!$B$2:$B$2047,U$3))/(SUMIFS('overall city offline'!$L$2:$L$2047,'overall city offline'!$A$2:$A$2047,$A5,'overall city offline'!$B$2:$B$2047,U$2))</f>
        <v>1.0480515256625835</v>
      </c>
      <c r="V5" s="37">
        <f>(SUMIFS('overall city offline'!$L$2:$L$2047,'overall city offline'!$A$2:$A$2047,$A5,'overall city offline'!$B$2:$B$2047,V$3)*SUMIFS('overall city offline'!$C$2:$C$2047,'overall city offline'!$A$2:$A$2047,$A5,'overall city offline'!$B$2:$B$2047,V$3))/(SUMIFS('overall city offline'!$L$2:$L$2047,'overall city offline'!$A$2:$A$2047,$A5,'overall city offline'!$B$2:$B$2047,V$2))</f>
        <v>1.0414518133592496</v>
      </c>
    </row>
    <row r="6" spans="1:64" x14ac:dyDescent="0.25">
      <c r="A6" s="5" t="s">
        <v>9</v>
      </c>
      <c r="B6" s="37">
        <f>(SUMIFS('overall city offline'!$L$2:$L$2047,'overall city offline'!$A$2:$A$2047,$A6,'overall city offline'!$B$2:$B$2047,B$3)*SUMIFS('overall city offline'!$C$2:$C$2047,'overall city offline'!$A$2:$A$2047,$A6,'overall city offline'!$B$2:$B$2047,B$3))/(SUMIFS('overall city offline'!$L$2:$L$2047,'overall city offline'!$A$2:$A$2047,$A6,'overall city offline'!$B$2:$B$2047,B$2))</f>
        <v>0.91573527910950892</v>
      </c>
      <c r="C6" s="37">
        <f>(SUMIFS('overall city offline'!$L$2:$L$2047,'overall city offline'!$A$2:$A$2047,$A6,'overall city offline'!$B$2:$B$2047,C$3)*SUMIFS('overall city offline'!$C$2:$C$2047,'overall city offline'!$A$2:$A$2047,$A6,'overall city offline'!$B$2:$B$2047,C$3))/(SUMIFS('overall city offline'!$L$2:$L$2047,'overall city offline'!$A$2:$A$2047,$A6,'overall city offline'!$B$2:$B$2047,C$2))</f>
        <v>0.95566364834491302</v>
      </c>
      <c r="D6" s="37">
        <f>(SUMIFS('overall city offline'!$L$2:$L$2047,'overall city offline'!$A$2:$A$2047,$A6,'overall city offline'!$B$2:$B$2047,D$3)*SUMIFS('overall city offline'!$C$2:$C$2047,'overall city offline'!$A$2:$A$2047,$A6,'overall city offline'!$B$2:$B$2047,D$3))/(SUMIFS('overall city offline'!$L$2:$L$2047,'overall city offline'!$A$2:$A$2047,$A6,'overall city offline'!$B$2:$B$2047,D$2))</f>
        <v>1.2600557737584437</v>
      </c>
      <c r="E6" s="37">
        <f>(SUMIFS('overall city offline'!$L$2:$L$2047,'overall city offline'!$A$2:$A$2047,$A6,'overall city offline'!$B$2:$B$2047,E$3)*SUMIFS('overall city offline'!$C$2:$C$2047,'overall city offline'!$A$2:$A$2047,$A6,'overall city offline'!$B$2:$B$2047,E$3))/(SUMIFS('overall city offline'!$L$2:$L$2047,'overall city offline'!$A$2:$A$2047,$A6,'overall city offline'!$B$2:$B$2047,E$2))</f>
        <v>1.3461725350349867</v>
      </c>
      <c r="F6" s="37">
        <f>(SUMIFS('overall city offline'!$L$2:$L$2047,'overall city offline'!$A$2:$A$2047,$A6,'overall city offline'!$B$2:$B$2047,F$3)*SUMIFS('overall city offline'!$C$2:$C$2047,'overall city offline'!$A$2:$A$2047,$A6,'overall city offline'!$B$2:$B$2047,F$3))/(SUMIFS('overall city offline'!$L$2:$L$2047,'overall city offline'!$A$2:$A$2047,$A6,'overall city offline'!$B$2:$B$2047,F$2))</f>
        <v>1.4855281194354664</v>
      </c>
      <c r="G6" s="37">
        <f>(SUMIFS('overall city offline'!$L$2:$L$2047,'overall city offline'!$A$2:$A$2047,$A6,'overall city offline'!$B$2:$B$2047,G$3)*SUMIFS('overall city offline'!$C$2:$C$2047,'overall city offline'!$A$2:$A$2047,$A6,'overall city offline'!$B$2:$B$2047,G$3))/(SUMIFS('overall city offline'!$L$2:$L$2047,'overall city offline'!$A$2:$A$2047,$A6,'overall city offline'!$B$2:$B$2047,G$2))</f>
        <v>1.3797066457779792</v>
      </c>
      <c r="H6" s="37">
        <f>(SUMIFS('overall city offline'!$L$2:$L$2047,'overall city offline'!$A$2:$A$2047,$A6,'overall city offline'!$B$2:$B$2047,H$3)*SUMIFS('overall city offline'!$C$2:$C$2047,'overall city offline'!$A$2:$A$2047,$A6,'overall city offline'!$B$2:$B$2047,H$3))/(SUMIFS('overall city offline'!$L$2:$L$2047,'overall city offline'!$A$2:$A$2047,$A6,'overall city offline'!$B$2:$B$2047,H$2))</f>
        <v>1.2864100440439334</v>
      </c>
      <c r="I6" s="37">
        <f>(SUMIFS('overall city offline'!$L$2:$L$2047,'overall city offline'!$A$2:$A$2047,$A6,'overall city offline'!$B$2:$B$2047,I$3)*SUMIFS('overall city offline'!$C$2:$C$2047,'overall city offline'!$A$2:$A$2047,$A6,'overall city offline'!$B$2:$B$2047,I$3))/(SUMIFS('overall city offline'!$L$2:$L$2047,'overall city offline'!$A$2:$A$2047,$A6,'overall city offline'!$B$2:$B$2047,I$2))</f>
        <v>1.2630756964636052</v>
      </c>
      <c r="J6" s="37">
        <f>(SUMIFS('overall city offline'!$L$2:$L$2047,'overall city offline'!$A$2:$A$2047,$A6,'overall city offline'!$B$2:$B$2047,J$3)*SUMIFS('overall city offline'!$C$2:$C$2047,'overall city offline'!$A$2:$A$2047,$A6,'overall city offline'!$B$2:$B$2047,J$3))/(SUMIFS('overall city offline'!$L$2:$L$2047,'overall city offline'!$A$2:$A$2047,$A6,'overall city offline'!$B$2:$B$2047,J$2))</f>
        <v>1.2188633230466348</v>
      </c>
      <c r="K6" s="37">
        <f>(SUMIFS('overall city offline'!$L$2:$L$2047,'overall city offline'!$A$2:$A$2047,$A6,'overall city offline'!$B$2:$B$2047,K$3)*SUMIFS('overall city offline'!$C$2:$C$2047,'overall city offline'!$A$2:$A$2047,$A6,'overall city offline'!$B$2:$B$2047,K$3))/(SUMIFS('overall city offline'!$L$2:$L$2047,'overall city offline'!$A$2:$A$2047,$A6,'overall city offline'!$B$2:$B$2047,K$2))</f>
        <v>1.3123174488515856</v>
      </c>
      <c r="L6" s="37">
        <f>(SUMIFS('overall city offline'!$L$2:$L$2047,'overall city offline'!$A$2:$A$2047,$A6,'overall city offline'!$B$2:$B$2047,L$3)*SUMIFS('overall city offline'!$C$2:$C$2047,'overall city offline'!$A$2:$A$2047,$A6,'overall city offline'!$B$2:$B$2047,L$3))/(SUMIFS('overall city offline'!$L$2:$L$2047,'overall city offline'!$A$2:$A$2047,$A6,'overall city offline'!$B$2:$B$2047,L$2))</f>
        <v>1.3070211881738223</v>
      </c>
      <c r="M6" s="37">
        <f>(SUMIFS('overall city offline'!$L$2:$L$2047,'overall city offline'!$A$2:$A$2047,$A6,'overall city offline'!$B$2:$B$2047,M$3)*SUMIFS('overall city offline'!$C$2:$C$2047,'overall city offline'!$A$2:$A$2047,$A6,'overall city offline'!$B$2:$B$2047,M$3))/(SUMIFS('overall city offline'!$L$2:$L$2047,'overall city offline'!$A$2:$A$2047,$A6,'overall city offline'!$B$2:$B$2047,M$2))</f>
        <v>1.4395471425738968</v>
      </c>
      <c r="N6" s="37">
        <f>(SUMIFS('overall city offline'!$L$2:$L$2047,'overall city offline'!$A$2:$A$2047,$A6,'overall city offline'!$B$2:$B$2047,N$3)*SUMIFS('overall city offline'!$C$2:$C$2047,'overall city offline'!$A$2:$A$2047,$A6,'overall city offline'!$B$2:$B$2047,N$3))/(SUMIFS('overall city offline'!$L$2:$L$2047,'overall city offline'!$A$2:$A$2047,$A6,'overall city offline'!$B$2:$B$2047,N$2))</f>
        <v>1.1795922038745954</v>
      </c>
      <c r="O6" s="37">
        <f>(SUMIFS('overall city offline'!$L$2:$L$2047,'overall city offline'!$A$2:$A$2047,$A6,'overall city offline'!$B$2:$B$2047,O$3)*SUMIFS('overall city offline'!$C$2:$C$2047,'overall city offline'!$A$2:$A$2047,$A6,'overall city offline'!$B$2:$B$2047,O$3))/(SUMIFS('overall city offline'!$L$2:$L$2047,'overall city offline'!$A$2:$A$2047,$A6,'overall city offline'!$B$2:$B$2047,O$2))</f>
        <v>1.1770280691976556</v>
      </c>
      <c r="P6" s="37">
        <f>(SUMIFS('overall city offline'!$L$2:$L$2047,'overall city offline'!$A$2:$A$2047,$A6,'overall city offline'!$B$2:$B$2047,P$3)*SUMIFS('overall city offline'!$C$2:$C$2047,'overall city offline'!$A$2:$A$2047,$A6,'overall city offline'!$B$2:$B$2047,P$3))/(SUMIFS('overall city offline'!$L$2:$L$2047,'overall city offline'!$A$2:$A$2047,$A6,'overall city offline'!$B$2:$B$2047,P$2))</f>
        <v>1.3718018273758588</v>
      </c>
      <c r="Q6" s="37">
        <f>(SUMIFS('overall city offline'!$L$2:$L$2047,'overall city offline'!$A$2:$A$2047,$A6,'overall city offline'!$B$2:$B$2047,Q$3)*SUMIFS('overall city offline'!$C$2:$C$2047,'overall city offline'!$A$2:$A$2047,$A6,'overall city offline'!$B$2:$B$2047,Q$3))/(SUMIFS('overall city offline'!$L$2:$L$2047,'overall city offline'!$A$2:$A$2047,$A6,'overall city offline'!$B$2:$B$2047,Q$2))</f>
        <v>1.336293044857892</v>
      </c>
      <c r="R6" s="37">
        <f>(SUMIFS('overall city offline'!$L$2:$L$2047,'overall city offline'!$A$2:$A$2047,$A6,'overall city offline'!$B$2:$B$2047,R$3)*SUMIFS('overall city offline'!$C$2:$C$2047,'overall city offline'!$A$2:$A$2047,$A6,'overall city offline'!$B$2:$B$2047,R$3))/(SUMIFS('overall city offline'!$L$2:$L$2047,'overall city offline'!$A$2:$A$2047,$A6,'overall city offline'!$B$2:$B$2047,R$2))</f>
        <v>1.3915106150539918</v>
      </c>
      <c r="S6" s="37">
        <f>(SUMIFS('overall city offline'!$L$2:$L$2047,'overall city offline'!$A$2:$A$2047,$A6,'overall city offline'!$B$2:$B$2047,S$3)*SUMIFS('overall city offline'!$C$2:$C$2047,'overall city offline'!$A$2:$A$2047,$A6,'overall city offline'!$B$2:$B$2047,S$3))/(SUMIFS('overall city offline'!$L$2:$L$2047,'overall city offline'!$A$2:$A$2047,$A6,'overall city offline'!$B$2:$B$2047,S$2))</f>
        <v>1.3361002876387531</v>
      </c>
      <c r="T6" s="37">
        <f>(SUMIFS('overall city offline'!$L$2:$L$2047,'overall city offline'!$A$2:$A$2047,$A6,'overall city offline'!$B$2:$B$2047,T$3)*SUMIFS('overall city offline'!$C$2:$C$2047,'overall city offline'!$A$2:$A$2047,$A6,'overall city offline'!$B$2:$B$2047,T$3))/(SUMIFS('overall city offline'!$L$2:$L$2047,'overall city offline'!$A$2:$A$2047,$A6,'overall city offline'!$B$2:$B$2047,T$2))</f>
        <v>1.3556271065113659</v>
      </c>
      <c r="U6" s="37">
        <f>(SUMIFS('overall city offline'!$L$2:$L$2047,'overall city offline'!$A$2:$A$2047,$A6,'overall city offline'!$B$2:$B$2047,U$3)*SUMIFS('overall city offline'!$C$2:$C$2047,'overall city offline'!$A$2:$A$2047,$A6,'overall city offline'!$B$2:$B$2047,U$3))/(SUMIFS('overall city offline'!$L$2:$L$2047,'overall city offline'!$A$2:$A$2047,$A6,'overall city offline'!$B$2:$B$2047,U$2))</f>
        <v>1.2863934973293805</v>
      </c>
      <c r="V6" s="37">
        <f>(SUMIFS('overall city offline'!$L$2:$L$2047,'overall city offline'!$A$2:$A$2047,$A6,'overall city offline'!$B$2:$B$2047,V$3)*SUMIFS('overall city offline'!$C$2:$C$2047,'overall city offline'!$A$2:$A$2047,$A6,'overall city offline'!$B$2:$B$2047,V$3))/(SUMIFS('overall city offline'!$L$2:$L$2047,'overall city offline'!$A$2:$A$2047,$A6,'overall city offline'!$B$2:$B$2047,V$2))</f>
        <v>1.2568676694189405</v>
      </c>
    </row>
    <row r="7" spans="1:64" x14ac:dyDescent="0.25">
      <c r="A7" s="5" t="s">
        <v>10</v>
      </c>
      <c r="B7" s="37">
        <f>(SUMIFS('overall city offline'!$L$2:$L$2047,'overall city offline'!$A$2:$A$2047,$A7,'overall city offline'!$B$2:$B$2047,B$3)*SUMIFS('overall city offline'!$C$2:$C$2047,'overall city offline'!$A$2:$A$2047,$A7,'overall city offline'!$B$2:$B$2047,B$3))/(SUMIFS('overall city offline'!$L$2:$L$2047,'overall city offline'!$A$2:$A$2047,$A7,'overall city offline'!$B$2:$B$2047,B$2))</f>
        <v>0.9241668040596287</v>
      </c>
      <c r="C7" s="37">
        <f>(SUMIFS('overall city offline'!$L$2:$L$2047,'overall city offline'!$A$2:$A$2047,$A7,'overall city offline'!$B$2:$B$2047,C$3)*SUMIFS('overall city offline'!$C$2:$C$2047,'overall city offline'!$A$2:$A$2047,$A7,'overall city offline'!$B$2:$B$2047,C$3))/(SUMIFS('overall city offline'!$L$2:$L$2047,'overall city offline'!$A$2:$A$2047,$A7,'overall city offline'!$B$2:$B$2047,C$2))</f>
        <v>0.93441028132693382</v>
      </c>
      <c r="D7" s="37">
        <f>(SUMIFS('overall city offline'!$L$2:$L$2047,'overall city offline'!$A$2:$A$2047,$A7,'overall city offline'!$B$2:$B$2047,D$3)*SUMIFS('overall city offline'!$C$2:$C$2047,'overall city offline'!$A$2:$A$2047,$A7,'overall city offline'!$B$2:$B$2047,D$3))/(SUMIFS('overall city offline'!$L$2:$L$2047,'overall city offline'!$A$2:$A$2047,$A7,'overall city offline'!$B$2:$B$2047,D$2))</f>
        <v>1.2724170469053013</v>
      </c>
      <c r="E7" s="37">
        <f>(SUMIFS('overall city offline'!$L$2:$L$2047,'overall city offline'!$A$2:$A$2047,$A7,'overall city offline'!$B$2:$B$2047,E$3)*SUMIFS('overall city offline'!$C$2:$C$2047,'overall city offline'!$A$2:$A$2047,$A7,'overall city offline'!$B$2:$B$2047,E$3))/(SUMIFS('overall city offline'!$L$2:$L$2047,'overall city offline'!$A$2:$A$2047,$A7,'overall city offline'!$B$2:$B$2047,E$2))</f>
        <v>1.1680867145622533</v>
      </c>
      <c r="F7" s="37">
        <f>(SUMIFS('overall city offline'!$L$2:$L$2047,'overall city offline'!$A$2:$A$2047,$A7,'overall city offline'!$B$2:$B$2047,F$3)*SUMIFS('overall city offline'!$C$2:$C$2047,'overall city offline'!$A$2:$A$2047,$A7,'overall city offline'!$B$2:$B$2047,F$3))/(SUMIFS('overall city offline'!$L$2:$L$2047,'overall city offline'!$A$2:$A$2047,$A7,'overall city offline'!$B$2:$B$2047,F$2))</f>
        <v>1.2982536754320044</v>
      </c>
      <c r="G7" s="37">
        <f>(SUMIFS('overall city offline'!$L$2:$L$2047,'overall city offline'!$A$2:$A$2047,$A7,'overall city offline'!$B$2:$B$2047,G$3)*SUMIFS('overall city offline'!$C$2:$C$2047,'overall city offline'!$A$2:$A$2047,$A7,'overall city offline'!$B$2:$B$2047,G$3))/(SUMIFS('overall city offline'!$L$2:$L$2047,'overall city offline'!$A$2:$A$2047,$A7,'overall city offline'!$B$2:$B$2047,G$2))</f>
        <v>1.1755644669785126</v>
      </c>
      <c r="H7" s="37">
        <f>(SUMIFS('overall city offline'!$L$2:$L$2047,'overall city offline'!$A$2:$A$2047,$A7,'overall city offline'!$B$2:$B$2047,H$3)*SUMIFS('overall city offline'!$C$2:$C$2047,'overall city offline'!$A$2:$A$2047,$A7,'overall city offline'!$B$2:$B$2047,H$3))/(SUMIFS('overall city offline'!$L$2:$L$2047,'overall city offline'!$A$2:$A$2047,$A7,'overall city offline'!$B$2:$B$2047,H$2))</f>
        <v>1.1662802960965055</v>
      </c>
      <c r="I7" s="37">
        <f>(SUMIFS('overall city offline'!$L$2:$L$2047,'overall city offline'!$A$2:$A$2047,$A7,'overall city offline'!$B$2:$B$2047,I$3)*SUMIFS('overall city offline'!$C$2:$C$2047,'overall city offline'!$A$2:$A$2047,$A7,'overall city offline'!$B$2:$B$2047,I$3))/(SUMIFS('overall city offline'!$L$2:$L$2047,'overall city offline'!$A$2:$A$2047,$A7,'overall city offline'!$B$2:$B$2047,I$2))</f>
        <v>1.1207657147206245</v>
      </c>
      <c r="J7" s="37">
        <f>(SUMIFS('overall city offline'!$L$2:$L$2047,'overall city offline'!$A$2:$A$2047,$A7,'overall city offline'!$B$2:$B$2047,J$3)*SUMIFS('overall city offline'!$C$2:$C$2047,'overall city offline'!$A$2:$A$2047,$A7,'overall city offline'!$B$2:$B$2047,J$3))/(SUMIFS('overall city offline'!$L$2:$L$2047,'overall city offline'!$A$2:$A$2047,$A7,'overall city offline'!$B$2:$B$2047,J$2))</f>
        <v>1.0937820417302087</v>
      </c>
      <c r="K7" s="37">
        <f>(SUMIFS('overall city offline'!$L$2:$L$2047,'overall city offline'!$A$2:$A$2047,$A7,'overall city offline'!$B$2:$B$2047,K$3)*SUMIFS('overall city offline'!$C$2:$C$2047,'overall city offline'!$A$2:$A$2047,$A7,'overall city offline'!$B$2:$B$2047,K$3))/(SUMIFS('overall city offline'!$L$2:$L$2047,'overall city offline'!$A$2:$A$2047,$A7,'overall city offline'!$B$2:$B$2047,K$2))</f>
        <v>1.1527795892022519</v>
      </c>
      <c r="L7" s="37">
        <f>(SUMIFS('overall city offline'!$L$2:$L$2047,'overall city offline'!$A$2:$A$2047,$A7,'overall city offline'!$B$2:$B$2047,L$3)*SUMIFS('overall city offline'!$C$2:$C$2047,'overall city offline'!$A$2:$A$2047,$A7,'overall city offline'!$B$2:$B$2047,L$3))/(SUMIFS('overall city offline'!$L$2:$L$2047,'overall city offline'!$A$2:$A$2047,$A7,'overall city offline'!$B$2:$B$2047,L$2))</f>
        <v>1.190069219278876</v>
      </c>
      <c r="M7" s="37">
        <f>(SUMIFS('overall city offline'!$L$2:$L$2047,'overall city offline'!$A$2:$A$2047,$A7,'overall city offline'!$B$2:$B$2047,M$3)*SUMIFS('overall city offline'!$C$2:$C$2047,'overall city offline'!$A$2:$A$2047,$A7,'overall city offline'!$B$2:$B$2047,M$3))/(SUMIFS('overall city offline'!$L$2:$L$2047,'overall city offline'!$A$2:$A$2047,$A7,'overall city offline'!$B$2:$B$2047,M$2))</f>
        <v>1.3014667467295342</v>
      </c>
      <c r="N7" s="37">
        <f>(SUMIFS('overall city offline'!$L$2:$L$2047,'overall city offline'!$A$2:$A$2047,$A7,'overall city offline'!$B$2:$B$2047,N$3)*SUMIFS('overall city offline'!$C$2:$C$2047,'overall city offline'!$A$2:$A$2047,$A7,'overall city offline'!$B$2:$B$2047,N$3))/(SUMIFS('overall city offline'!$L$2:$L$2047,'overall city offline'!$A$2:$A$2047,$A7,'overall city offline'!$B$2:$B$2047,N$2))</f>
        <v>1.055572365507853</v>
      </c>
      <c r="O7" s="37">
        <f>(SUMIFS('overall city offline'!$L$2:$L$2047,'overall city offline'!$A$2:$A$2047,$A7,'overall city offline'!$B$2:$B$2047,O$3)*SUMIFS('overall city offline'!$C$2:$C$2047,'overall city offline'!$A$2:$A$2047,$A7,'overall city offline'!$B$2:$B$2047,O$3))/(SUMIFS('overall city offline'!$L$2:$L$2047,'overall city offline'!$A$2:$A$2047,$A7,'overall city offline'!$B$2:$B$2047,O$2))</f>
        <v>1.0198480482946197</v>
      </c>
      <c r="P7" s="37">
        <f>(SUMIFS('overall city offline'!$L$2:$L$2047,'overall city offline'!$A$2:$A$2047,$A7,'overall city offline'!$B$2:$B$2047,P$3)*SUMIFS('overall city offline'!$C$2:$C$2047,'overall city offline'!$A$2:$A$2047,$A7,'overall city offline'!$B$2:$B$2047,P$3))/(SUMIFS('overall city offline'!$L$2:$L$2047,'overall city offline'!$A$2:$A$2047,$A7,'overall city offline'!$B$2:$B$2047,P$2))</f>
        <v>1.2548685729325149</v>
      </c>
      <c r="Q7" s="37">
        <f>(SUMIFS('overall city offline'!$L$2:$L$2047,'overall city offline'!$A$2:$A$2047,$A7,'overall city offline'!$B$2:$B$2047,Q$3)*SUMIFS('overall city offline'!$C$2:$C$2047,'overall city offline'!$A$2:$A$2047,$A7,'overall city offline'!$B$2:$B$2047,Q$3))/(SUMIFS('overall city offline'!$L$2:$L$2047,'overall city offline'!$A$2:$A$2047,$A7,'overall city offline'!$B$2:$B$2047,Q$2))</f>
        <v>1.1333662521126435</v>
      </c>
      <c r="R7" s="37">
        <f>(SUMIFS('overall city offline'!$L$2:$L$2047,'overall city offline'!$A$2:$A$2047,$A7,'overall city offline'!$B$2:$B$2047,R$3)*SUMIFS('overall city offline'!$C$2:$C$2047,'overall city offline'!$A$2:$A$2047,$A7,'overall city offline'!$B$2:$B$2047,R$3))/(SUMIFS('overall city offline'!$L$2:$L$2047,'overall city offline'!$A$2:$A$2047,$A7,'overall city offline'!$B$2:$B$2047,R$2))</f>
        <v>1.1868746457380044</v>
      </c>
      <c r="S7" s="37">
        <f>(SUMIFS('overall city offline'!$L$2:$L$2047,'overall city offline'!$A$2:$A$2047,$A7,'overall city offline'!$B$2:$B$2047,S$3)*SUMIFS('overall city offline'!$C$2:$C$2047,'overall city offline'!$A$2:$A$2047,$A7,'overall city offline'!$B$2:$B$2047,S$3))/(SUMIFS('overall city offline'!$L$2:$L$2047,'overall city offline'!$A$2:$A$2047,$A7,'overall city offline'!$B$2:$B$2047,S$2))</f>
        <v>1.127866008396468</v>
      </c>
      <c r="T7" s="37">
        <f>(SUMIFS('overall city offline'!$L$2:$L$2047,'overall city offline'!$A$2:$A$2047,$A7,'overall city offline'!$B$2:$B$2047,T$3)*SUMIFS('overall city offline'!$C$2:$C$2047,'overall city offline'!$A$2:$A$2047,$A7,'overall city offline'!$B$2:$B$2047,T$3))/(SUMIFS('overall city offline'!$L$2:$L$2047,'overall city offline'!$A$2:$A$2047,$A7,'overall city offline'!$B$2:$B$2047,T$2))</f>
        <v>1.1688801328412086</v>
      </c>
      <c r="U7" s="37">
        <f>(SUMIFS('overall city offline'!$L$2:$L$2047,'overall city offline'!$A$2:$A$2047,$A7,'overall city offline'!$B$2:$B$2047,U$3)*SUMIFS('overall city offline'!$C$2:$C$2047,'overall city offline'!$A$2:$A$2047,$A7,'overall city offline'!$B$2:$B$2047,U$3))/(SUMIFS('overall city offline'!$L$2:$L$2047,'overall city offline'!$A$2:$A$2047,$A7,'overall city offline'!$B$2:$B$2047,U$2))</f>
        <v>1.0930664055827934</v>
      </c>
      <c r="V7" s="37">
        <f>(SUMIFS('overall city offline'!$L$2:$L$2047,'overall city offline'!$A$2:$A$2047,$A7,'overall city offline'!$B$2:$B$2047,V$3)*SUMIFS('overall city offline'!$C$2:$C$2047,'overall city offline'!$A$2:$A$2047,$A7,'overall city offline'!$B$2:$B$2047,V$3))/(SUMIFS('overall city offline'!$L$2:$L$2047,'overall city offline'!$A$2:$A$2047,$A7,'overall city offline'!$B$2:$B$2047,V$2))</f>
        <v>1.0752830734076595</v>
      </c>
    </row>
    <row r="8" spans="1:64" x14ac:dyDescent="0.25">
      <c r="A8" s="5" t="s">
        <v>11</v>
      </c>
      <c r="B8" s="37">
        <f>(SUMIFS('overall city offline'!$L$2:$L$2047,'overall city offline'!$A$2:$A$2047,$A8,'overall city offline'!$B$2:$B$2047,B$3)*SUMIFS('overall city offline'!$C$2:$C$2047,'overall city offline'!$A$2:$A$2047,$A8,'overall city offline'!$B$2:$B$2047,B$3))/(SUMIFS('overall city offline'!$L$2:$L$2047,'overall city offline'!$A$2:$A$2047,$A8,'overall city offline'!$B$2:$B$2047,B$2))</f>
        <v>0.91117151443032329</v>
      </c>
      <c r="C8" s="37">
        <f>(SUMIFS('overall city offline'!$L$2:$L$2047,'overall city offline'!$A$2:$A$2047,$A8,'overall city offline'!$B$2:$B$2047,C$3)*SUMIFS('overall city offline'!$C$2:$C$2047,'overall city offline'!$A$2:$A$2047,$A8,'overall city offline'!$B$2:$B$2047,C$3))/(SUMIFS('overall city offline'!$L$2:$L$2047,'overall city offline'!$A$2:$A$2047,$A8,'overall city offline'!$B$2:$B$2047,C$2))</f>
        <v>0.94308431913466806</v>
      </c>
      <c r="D8" s="37">
        <f>(SUMIFS('overall city offline'!$L$2:$L$2047,'overall city offline'!$A$2:$A$2047,$A8,'overall city offline'!$B$2:$B$2047,D$3)*SUMIFS('overall city offline'!$C$2:$C$2047,'overall city offline'!$A$2:$A$2047,$A8,'overall city offline'!$B$2:$B$2047,D$3))/(SUMIFS('overall city offline'!$L$2:$L$2047,'overall city offline'!$A$2:$A$2047,$A8,'overall city offline'!$B$2:$B$2047,D$2))</f>
        <v>1.2343759674924082</v>
      </c>
      <c r="E8" s="37">
        <f>(SUMIFS('overall city offline'!$L$2:$L$2047,'overall city offline'!$A$2:$A$2047,$A8,'overall city offline'!$B$2:$B$2047,E$3)*SUMIFS('overall city offline'!$C$2:$C$2047,'overall city offline'!$A$2:$A$2047,$A8,'overall city offline'!$B$2:$B$2047,E$3))/(SUMIFS('overall city offline'!$L$2:$L$2047,'overall city offline'!$A$2:$A$2047,$A8,'overall city offline'!$B$2:$B$2047,E$2))</f>
        <v>1.2174145182557268</v>
      </c>
      <c r="F8" s="37">
        <f>(SUMIFS('overall city offline'!$L$2:$L$2047,'overall city offline'!$A$2:$A$2047,$A8,'overall city offline'!$B$2:$B$2047,F$3)*SUMIFS('overall city offline'!$C$2:$C$2047,'overall city offline'!$A$2:$A$2047,$A8,'overall city offline'!$B$2:$B$2047,F$3))/(SUMIFS('overall city offline'!$L$2:$L$2047,'overall city offline'!$A$2:$A$2047,$A8,'overall city offline'!$B$2:$B$2047,F$2))</f>
        <v>1.365015134285517</v>
      </c>
      <c r="G8" s="37">
        <f>(SUMIFS('overall city offline'!$L$2:$L$2047,'overall city offline'!$A$2:$A$2047,$A8,'overall city offline'!$B$2:$B$2047,G$3)*SUMIFS('overall city offline'!$C$2:$C$2047,'overall city offline'!$A$2:$A$2047,$A8,'overall city offline'!$B$2:$B$2047,G$3))/(SUMIFS('overall city offline'!$L$2:$L$2047,'overall city offline'!$A$2:$A$2047,$A8,'overall city offline'!$B$2:$B$2047,G$2))</f>
        <v>1.2591557301873795</v>
      </c>
      <c r="H8" s="37">
        <f>(SUMIFS('overall city offline'!$L$2:$L$2047,'overall city offline'!$A$2:$A$2047,$A8,'overall city offline'!$B$2:$B$2047,H$3)*SUMIFS('overall city offline'!$C$2:$C$2047,'overall city offline'!$A$2:$A$2047,$A8,'overall city offline'!$B$2:$B$2047,H$3))/(SUMIFS('overall city offline'!$L$2:$L$2047,'overall city offline'!$A$2:$A$2047,$A8,'overall city offline'!$B$2:$B$2047,H$2))</f>
        <v>1.2269448806604115</v>
      </c>
      <c r="I8" s="37">
        <f>(SUMIFS('overall city offline'!$L$2:$L$2047,'overall city offline'!$A$2:$A$2047,$A8,'overall city offline'!$B$2:$B$2047,I$3)*SUMIFS('overall city offline'!$C$2:$C$2047,'overall city offline'!$A$2:$A$2047,$A8,'overall city offline'!$B$2:$B$2047,I$3))/(SUMIFS('overall city offline'!$L$2:$L$2047,'overall city offline'!$A$2:$A$2047,$A8,'overall city offline'!$B$2:$B$2047,I$2))</f>
        <v>1.1742710925866706</v>
      </c>
      <c r="J8" s="37">
        <f>(SUMIFS('overall city offline'!$L$2:$L$2047,'overall city offline'!$A$2:$A$2047,$A8,'overall city offline'!$B$2:$B$2047,J$3)*SUMIFS('overall city offline'!$C$2:$C$2047,'overall city offline'!$A$2:$A$2047,$A8,'overall city offline'!$B$2:$B$2047,J$3))/(SUMIFS('overall city offline'!$L$2:$L$2047,'overall city offline'!$A$2:$A$2047,$A8,'overall city offline'!$B$2:$B$2047,J$2))</f>
        <v>1.1160115127452319</v>
      </c>
      <c r="K8" s="37">
        <f>(SUMIFS('overall city offline'!$L$2:$L$2047,'overall city offline'!$A$2:$A$2047,$A8,'overall city offline'!$B$2:$B$2047,K$3)*SUMIFS('overall city offline'!$C$2:$C$2047,'overall city offline'!$A$2:$A$2047,$A8,'overall city offline'!$B$2:$B$2047,K$3))/(SUMIFS('overall city offline'!$L$2:$L$2047,'overall city offline'!$A$2:$A$2047,$A8,'overall city offline'!$B$2:$B$2047,K$2))</f>
        <v>1.2047794277710964</v>
      </c>
      <c r="L8" s="37">
        <f>(SUMIFS('overall city offline'!$L$2:$L$2047,'overall city offline'!$A$2:$A$2047,$A8,'overall city offline'!$B$2:$B$2047,L$3)*SUMIFS('overall city offline'!$C$2:$C$2047,'overall city offline'!$A$2:$A$2047,$A8,'overall city offline'!$B$2:$B$2047,L$3))/(SUMIFS('overall city offline'!$L$2:$L$2047,'overall city offline'!$A$2:$A$2047,$A8,'overall city offline'!$B$2:$B$2047,L$2))</f>
        <v>1.2503650885009765</v>
      </c>
      <c r="M8" s="37">
        <f>(SUMIFS('overall city offline'!$L$2:$L$2047,'overall city offline'!$A$2:$A$2047,$A8,'overall city offline'!$B$2:$B$2047,M$3)*SUMIFS('overall city offline'!$C$2:$C$2047,'overall city offline'!$A$2:$A$2047,$A8,'overall city offline'!$B$2:$B$2047,M$3))/(SUMIFS('overall city offline'!$L$2:$L$2047,'overall city offline'!$A$2:$A$2047,$A8,'overall city offline'!$B$2:$B$2047,M$2))</f>
        <v>1.3433056089063582</v>
      </c>
      <c r="N8" s="37">
        <f>(SUMIFS('overall city offline'!$L$2:$L$2047,'overall city offline'!$A$2:$A$2047,$A8,'overall city offline'!$B$2:$B$2047,N$3)*SUMIFS('overall city offline'!$C$2:$C$2047,'overall city offline'!$A$2:$A$2047,$A8,'overall city offline'!$B$2:$B$2047,N$3))/(SUMIFS('overall city offline'!$L$2:$L$2047,'overall city offline'!$A$2:$A$2047,$A8,'overall city offline'!$B$2:$B$2047,N$2))</f>
        <v>1.066452088975135</v>
      </c>
      <c r="O8" s="37">
        <f>(SUMIFS('overall city offline'!$L$2:$L$2047,'overall city offline'!$A$2:$A$2047,$A8,'overall city offline'!$B$2:$B$2047,O$3)*SUMIFS('overall city offline'!$C$2:$C$2047,'overall city offline'!$A$2:$A$2047,$A8,'overall city offline'!$B$2:$B$2047,O$3))/(SUMIFS('overall city offline'!$L$2:$L$2047,'overall city offline'!$A$2:$A$2047,$A8,'overall city offline'!$B$2:$B$2047,O$2))</f>
        <v>1.0884085597136524</v>
      </c>
      <c r="P8" s="37">
        <f>(SUMIFS('overall city offline'!$L$2:$L$2047,'overall city offline'!$A$2:$A$2047,$A8,'overall city offline'!$B$2:$B$2047,P$3)*SUMIFS('overall city offline'!$C$2:$C$2047,'overall city offline'!$A$2:$A$2047,$A8,'overall city offline'!$B$2:$B$2047,P$3))/(SUMIFS('overall city offline'!$L$2:$L$2047,'overall city offline'!$A$2:$A$2047,$A8,'overall city offline'!$B$2:$B$2047,P$2))</f>
        <v>1.3068282361957011</v>
      </c>
      <c r="Q8" s="37">
        <f>(SUMIFS('overall city offline'!$L$2:$L$2047,'overall city offline'!$A$2:$A$2047,$A8,'overall city offline'!$B$2:$B$2047,Q$3)*SUMIFS('overall city offline'!$C$2:$C$2047,'overall city offline'!$A$2:$A$2047,$A8,'overall city offline'!$B$2:$B$2047,Q$3))/(SUMIFS('overall city offline'!$L$2:$L$2047,'overall city offline'!$A$2:$A$2047,$A8,'overall city offline'!$B$2:$B$2047,Q$2))</f>
        <v>1.218162125695337</v>
      </c>
      <c r="R8" s="37">
        <f>(SUMIFS('overall city offline'!$L$2:$L$2047,'overall city offline'!$A$2:$A$2047,$A8,'overall city offline'!$B$2:$B$2047,R$3)*SUMIFS('overall city offline'!$C$2:$C$2047,'overall city offline'!$A$2:$A$2047,$A8,'overall city offline'!$B$2:$B$2047,R$3))/(SUMIFS('overall city offline'!$L$2:$L$2047,'overall city offline'!$A$2:$A$2047,$A8,'overall city offline'!$B$2:$B$2047,R$2))</f>
        <v>1.2605433935573647</v>
      </c>
      <c r="S8" s="37">
        <f>(SUMIFS('overall city offline'!$L$2:$L$2047,'overall city offline'!$A$2:$A$2047,$A8,'overall city offline'!$B$2:$B$2047,S$3)*SUMIFS('overall city offline'!$C$2:$C$2047,'overall city offline'!$A$2:$A$2047,$A8,'overall city offline'!$B$2:$B$2047,S$3))/(SUMIFS('overall city offline'!$L$2:$L$2047,'overall city offline'!$A$2:$A$2047,$A8,'overall city offline'!$B$2:$B$2047,S$2))</f>
        <v>1.2065980986806801</v>
      </c>
      <c r="T8" s="37">
        <f>(SUMIFS('overall city offline'!$L$2:$L$2047,'overall city offline'!$A$2:$A$2047,$A8,'overall city offline'!$B$2:$B$2047,T$3)*SUMIFS('overall city offline'!$C$2:$C$2047,'overall city offline'!$A$2:$A$2047,$A8,'overall city offline'!$B$2:$B$2047,T$3))/(SUMIFS('overall city offline'!$L$2:$L$2047,'overall city offline'!$A$2:$A$2047,$A8,'overall city offline'!$B$2:$B$2047,T$2))</f>
        <v>1.2992438686813763</v>
      </c>
      <c r="U8" s="37">
        <f>(SUMIFS('overall city offline'!$L$2:$L$2047,'overall city offline'!$A$2:$A$2047,$A8,'overall city offline'!$B$2:$B$2047,U$3)*SUMIFS('overall city offline'!$C$2:$C$2047,'overall city offline'!$A$2:$A$2047,$A8,'overall city offline'!$B$2:$B$2047,U$3))/(SUMIFS('overall city offline'!$L$2:$L$2047,'overall city offline'!$A$2:$A$2047,$A8,'overall city offline'!$B$2:$B$2047,U$2))</f>
        <v>1.2110213382112642</v>
      </c>
      <c r="V8" s="37">
        <f>(SUMIFS('overall city offline'!$L$2:$L$2047,'overall city offline'!$A$2:$A$2047,$A8,'overall city offline'!$B$2:$B$2047,V$3)*SUMIFS('overall city offline'!$C$2:$C$2047,'overall city offline'!$A$2:$A$2047,$A8,'overall city offline'!$B$2:$B$2047,V$3))/(SUMIFS('overall city offline'!$L$2:$L$2047,'overall city offline'!$A$2:$A$2047,$A8,'overall city offline'!$B$2:$B$2047,V$2))</f>
        <v>1.1481008624103612</v>
      </c>
    </row>
    <row r="9" spans="1:64" x14ac:dyDescent="0.25">
      <c r="A9" s="5" t="s">
        <v>12</v>
      </c>
      <c r="B9" s="37">
        <f>(SUMIFS('overall city offline'!$L$2:$L$2047,'overall city offline'!$A$2:$A$2047,$A9,'overall city offline'!$B$2:$B$2047,B$3)*SUMIFS('overall city offline'!$C$2:$C$2047,'overall city offline'!$A$2:$A$2047,$A9,'overall city offline'!$B$2:$B$2047,B$3))/(SUMIFS('overall city offline'!$L$2:$L$2047,'overall city offline'!$A$2:$A$2047,$A9,'overall city offline'!$B$2:$B$2047,B$2))</f>
        <v>0.90611034162843185</v>
      </c>
      <c r="C9" s="37">
        <f>(SUMIFS('overall city offline'!$L$2:$L$2047,'overall city offline'!$A$2:$A$2047,$A9,'overall city offline'!$B$2:$B$2047,C$3)*SUMIFS('overall city offline'!$C$2:$C$2047,'overall city offline'!$A$2:$A$2047,$A9,'overall city offline'!$B$2:$B$2047,C$3))/(SUMIFS('overall city offline'!$L$2:$L$2047,'overall city offline'!$A$2:$A$2047,$A9,'overall city offline'!$B$2:$B$2047,C$2))</f>
        <v>0.94123290371694612</v>
      </c>
      <c r="D9" s="37">
        <f>(SUMIFS('overall city offline'!$L$2:$L$2047,'overall city offline'!$A$2:$A$2047,$A9,'overall city offline'!$B$2:$B$2047,D$3)*SUMIFS('overall city offline'!$C$2:$C$2047,'overall city offline'!$A$2:$A$2047,$A9,'overall city offline'!$B$2:$B$2047,D$3))/(SUMIFS('overall city offline'!$L$2:$L$2047,'overall city offline'!$A$2:$A$2047,$A9,'overall city offline'!$B$2:$B$2047,D$2))</f>
        <v>1.2434322509194269</v>
      </c>
      <c r="E9" s="37">
        <f>(SUMIFS('overall city offline'!$L$2:$L$2047,'overall city offline'!$A$2:$A$2047,$A9,'overall city offline'!$B$2:$B$2047,E$3)*SUMIFS('overall city offline'!$C$2:$C$2047,'overall city offline'!$A$2:$A$2047,$A9,'overall city offline'!$B$2:$B$2047,E$3))/(SUMIFS('overall city offline'!$L$2:$L$2047,'overall city offline'!$A$2:$A$2047,$A9,'overall city offline'!$B$2:$B$2047,E$2))</f>
        <v>1.1893567473236379</v>
      </c>
      <c r="F9" s="37">
        <f>(SUMIFS('overall city offline'!$L$2:$L$2047,'overall city offline'!$A$2:$A$2047,$A9,'overall city offline'!$B$2:$B$2047,F$3)*SUMIFS('overall city offline'!$C$2:$C$2047,'overall city offline'!$A$2:$A$2047,$A9,'overall city offline'!$B$2:$B$2047,F$3))/(SUMIFS('overall city offline'!$L$2:$L$2047,'overall city offline'!$A$2:$A$2047,$A9,'overall city offline'!$B$2:$B$2047,F$2))</f>
        <v>1.2963260643320555</v>
      </c>
      <c r="G9" s="37">
        <f>(SUMIFS('overall city offline'!$L$2:$L$2047,'overall city offline'!$A$2:$A$2047,$A9,'overall city offline'!$B$2:$B$2047,G$3)*SUMIFS('overall city offline'!$C$2:$C$2047,'overall city offline'!$A$2:$A$2047,$A9,'overall city offline'!$B$2:$B$2047,G$3))/(SUMIFS('overall city offline'!$L$2:$L$2047,'overall city offline'!$A$2:$A$2047,$A9,'overall city offline'!$B$2:$B$2047,G$2))</f>
        <v>1.1918780147681121</v>
      </c>
      <c r="H9" s="37">
        <f>(SUMIFS('overall city offline'!$L$2:$L$2047,'overall city offline'!$A$2:$A$2047,$A9,'overall city offline'!$B$2:$B$2047,H$3)*SUMIFS('overall city offline'!$C$2:$C$2047,'overall city offline'!$A$2:$A$2047,$A9,'overall city offline'!$B$2:$B$2047,H$3))/(SUMIFS('overall city offline'!$L$2:$L$2047,'overall city offline'!$A$2:$A$2047,$A9,'overall city offline'!$B$2:$B$2047,H$2))</f>
        <v>1.1742955755407087</v>
      </c>
      <c r="I9" s="37">
        <f>(SUMIFS('overall city offline'!$L$2:$L$2047,'overall city offline'!$A$2:$A$2047,$A9,'overall city offline'!$B$2:$B$2047,I$3)*SUMIFS('overall city offline'!$C$2:$C$2047,'overall city offline'!$A$2:$A$2047,$A9,'overall city offline'!$B$2:$B$2047,I$3))/(SUMIFS('overall city offline'!$L$2:$L$2047,'overall city offline'!$A$2:$A$2047,$A9,'overall city offline'!$B$2:$B$2047,I$2))</f>
        <v>1.1303082595521099</v>
      </c>
      <c r="J9" s="37">
        <f>(SUMIFS('overall city offline'!$L$2:$L$2047,'overall city offline'!$A$2:$A$2047,$A9,'overall city offline'!$B$2:$B$2047,J$3)*SUMIFS('overall city offline'!$C$2:$C$2047,'overall city offline'!$A$2:$A$2047,$A9,'overall city offline'!$B$2:$B$2047,J$3))/(SUMIFS('overall city offline'!$L$2:$L$2047,'overall city offline'!$A$2:$A$2047,$A9,'overall city offline'!$B$2:$B$2047,J$2))</f>
        <v>1.0873843952253173</v>
      </c>
      <c r="K9" s="37">
        <f>(SUMIFS('overall city offline'!$L$2:$L$2047,'overall city offline'!$A$2:$A$2047,$A9,'overall city offline'!$B$2:$B$2047,K$3)*SUMIFS('overall city offline'!$C$2:$C$2047,'overall city offline'!$A$2:$A$2047,$A9,'overall city offline'!$B$2:$B$2047,K$3))/(SUMIFS('overall city offline'!$L$2:$L$2047,'overall city offline'!$A$2:$A$2047,$A9,'overall city offline'!$B$2:$B$2047,K$2))</f>
        <v>1.1749544462675112</v>
      </c>
      <c r="L9" s="37">
        <f>(SUMIFS('overall city offline'!$L$2:$L$2047,'overall city offline'!$A$2:$A$2047,$A9,'overall city offline'!$B$2:$B$2047,L$3)*SUMIFS('overall city offline'!$C$2:$C$2047,'overall city offline'!$A$2:$A$2047,$A9,'overall city offline'!$B$2:$B$2047,L$3))/(SUMIFS('overall city offline'!$L$2:$L$2047,'overall city offline'!$A$2:$A$2047,$A9,'overall city offline'!$B$2:$B$2047,L$2))</f>
        <v>1.2135364029486015</v>
      </c>
      <c r="M9" s="37">
        <f>(SUMIFS('overall city offline'!$L$2:$L$2047,'overall city offline'!$A$2:$A$2047,$A9,'overall city offline'!$B$2:$B$2047,M$3)*SUMIFS('overall city offline'!$C$2:$C$2047,'overall city offline'!$A$2:$A$2047,$A9,'overall city offline'!$B$2:$B$2047,M$3))/(SUMIFS('overall city offline'!$L$2:$L$2047,'overall city offline'!$A$2:$A$2047,$A9,'overall city offline'!$B$2:$B$2047,M$2))</f>
        <v>1.3600729845644413</v>
      </c>
      <c r="N9" s="37">
        <f>(SUMIFS('overall city offline'!$L$2:$L$2047,'overall city offline'!$A$2:$A$2047,$A9,'overall city offline'!$B$2:$B$2047,N$3)*SUMIFS('overall city offline'!$C$2:$C$2047,'overall city offline'!$A$2:$A$2047,$A9,'overall city offline'!$B$2:$B$2047,N$3))/(SUMIFS('overall city offline'!$L$2:$L$2047,'overall city offline'!$A$2:$A$2047,$A9,'overall city offline'!$B$2:$B$2047,N$2))</f>
        <v>1.0341794923324141</v>
      </c>
      <c r="O9" s="37">
        <f>(SUMIFS('overall city offline'!$L$2:$L$2047,'overall city offline'!$A$2:$A$2047,$A9,'overall city offline'!$B$2:$B$2047,O$3)*SUMIFS('overall city offline'!$C$2:$C$2047,'overall city offline'!$A$2:$A$2047,$A9,'overall city offline'!$B$2:$B$2047,O$3))/(SUMIFS('overall city offline'!$L$2:$L$2047,'overall city offline'!$A$2:$A$2047,$A9,'overall city offline'!$B$2:$B$2047,O$2))</f>
        <v>1.0336475557002656</v>
      </c>
      <c r="P9" s="37">
        <f>(SUMIFS('overall city offline'!$L$2:$L$2047,'overall city offline'!$A$2:$A$2047,$A9,'overall city offline'!$B$2:$B$2047,P$3)*SUMIFS('overall city offline'!$C$2:$C$2047,'overall city offline'!$A$2:$A$2047,$A9,'overall city offline'!$B$2:$B$2047,P$3))/(SUMIFS('overall city offline'!$L$2:$L$2047,'overall city offline'!$A$2:$A$2047,$A9,'overall city offline'!$B$2:$B$2047,P$2))</f>
        <v>1.2396988278234593</v>
      </c>
      <c r="Q9" s="37">
        <f>(SUMIFS('overall city offline'!$L$2:$L$2047,'overall city offline'!$A$2:$A$2047,$A9,'overall city offline'!$B$2:$B$2047,Q$3)*SUMIFS('overall city offline'!$C$2:$C$2047,'overall city offline'!$A$2:$A$2047,$A9,'overall city offline'!$B$2:$B$2047,Q$3))/(SUMIFS('overall city offline'!$L$2:$L$2047,'overall city offline'!$A$2:$A$2047,$A9,'overall city offline'!$B$2:$B$2047,Q$2))</f>
        <v>1.2027517389093594</v>
      </c>
      <c r="R9" s="37">
        <f>(SUMIFS('overall city offline'!$L$2:$L$2047,'overall city offline'!$A$2:$A$2047,$A9,'overall city offline'!$B$2:$B$2047,R$3)*SUMIFS('overall city offline'!$C$2:$C$2047,'overall city offline'!$A$2:$A$2047,$A9,'overall city offline'!$B$2:$B$2047,R$3))/(SUMIFS('overall city offline'!$L$2:$L$2047,'overall city offline'!$A$2:$A$2047,$A9,'overall city offline'!$B$2:$B$2047,R$2))</f>
        <v>1.2328543693617378</v>
      </c>
      <c r="S9" s="37">
        <f>(SUMIFS('overall city offline'!$L$2:$L$2047,'overall city offline'!$A$2:$A$2047,$A9,'overall city offline'!$B$2:$B$2047,S$3)*SUMIFS('overall city offline'!$C$2:$C$2047,'overall city offline'!$A$2:$A$2047,$A9,'overall city offline'!$B$2:$B$2047,S$3))/(SUMIFS('overall city offline'!$L$2:$L$2047,'overall city offline'!$A$2:$A$2047,$A9,'overall city offline'!$B$2:$B$2047,S$2))</f>
        <v>1.1863830055502298</v>
      </c>
      <c r="T9" s="37">
        <f>(SUMIFS('overall city offline'!$L$2:$L$2047,'overall city offline'!$A$2:$A$2047,$A9,'overall city offline'!$B$2:$B$2047,T$3)*SUMIFS('overall city offline'!$C$2:$C$2047,'overall city offline'!$A$2:$A$2047,$A9,'overall city offline'!$B$2:$B$2047,T$3))/(SUMIFS('overall city offline'!$L$2:$L$2047,'overall city offline'!$A$2:$A$2047,$A9,'overall city offline'!$B$2:$B$2047,T$2))</f>
        <v>1.2594367024080051</v>
      </c>
      <c r="U9" s="37">
        <f>(SUMIFS('overall city offline'!$L$2:$L$2047,'overall city offline'!$A$2:$A$2047,$A9,'overall city offline'!$B$2:$B$2047,U$3)*SUMIFS('overall city offline'!$C$2:$C$2047,'overall city offline'!$A$2:$A$2047,$A9,'overall city offline'!$B$2:$B$2047,U$3))/(SUMIFS('overall city offline'!$L$2:$L$2047,'overall city offline'!$A$2:$A$2047,$A9,'overall city offline'!$B$2:$B$2047,U$2))</f>
        <v>1.1647296500923621</v>
      </c>
      <c r="V9" s="37">
        <f>(SUMIFS('overall city offline'!$L$2:$L$2047,'overall city offline'!$A$2:$A$2047,$A9,'overall city offline'!$B$2:$B$2047,V$3)*SUMIFS('overall city offline'!$C$2:$C$2047,'overall city offline'!$A$2:$A$2047,$A9,'overall city offline'!$B$2:$B$2047,V$3))/(SUMIFS('overall city offline'!$L$2:$L$2047,'overall city offline'!$A$2:$A$2047,$A9,'overall city offline'!$B$2:$B$2047,V$2))</f>
        <v>1.1405344277116785</v>
      </c>
    </row>
    <row r="10" spans="1:64" x14ac:dyDescent="0.25">
      <c r="A10" s="5" t="s">
        <v>13</v>
      </c>
      <c r="B10" s="37">
        <f>(SUMIFS('overall city offline'!$L$2:$L$2047,'overall city offline'!$A$2:$A$2047,$A10,'overall city offline'!$B$2:$B$2047,B$3)*SUMIFS('overall city offline'!$C$2:$C$2047,'overall city offline'!$A$2:$A$2047,$A10,'overall city offline'!$B$2:$B$2047,B$3))/(SUMIFS('overall city offline'!$L$2:$L$2047,'overall city offline'!$A$2:$A$2047,$A10,'overall city offline'!$B$2:$B$2047,B$2))</f>
        <v>0.87353233584204792</v>
      </c>
      <c r="C10" s="37">
        <f>(SUMIFS('overall city offline'!$L$2:$L$2047,'overall city offline'!$A$2:$A$2047,$A10,'overall city offline'!$B$2:$B$2047,C$3)*SUMIFS('overall city offline'!$C$2:$C$2047,'overall city offline'!$A$2:$A$2047,$A10,'overall city offline'!$B$2:$B$2047,C$3))/(SUMIFS('overall city offline'!$L$2:$L$2047,'overall city offline'!$A$2:$A$2047,$A10,'overall city offline'!$B$2:$B$2047,C$2))</f>
        <v>0.91689337002432825</v>
      </c>
      <c r="D10" s="37">
        <f>(SUMIFS('overall city offline'!$L$2:$L$2047,'overall city offline'!$A$2:$A$2047,$A10,'overall city offline'!$B$2:$B$2047,D$3)*SUMIFS('overall city offline'!$C$2:$C$2047,'overall city offline'!$A$2:$A$2047,$A10,'overall city offline'!$B$2:$B$2047,D$3))/(SUMIFS('overall city offline'!$L$2:$L$2047,'overall city offline'!$A$2:$A$2047,$A10,'overall city offline'!$B$2:$B$2047,D$2))</f>
        <v>1.2168261829764737</v>
      </c>
      <c r="E10" s="37">
        <f>(SUMIFS('overall city offline'!$L$2:$L$2047,'overall city offline'!$A$2:$A$2047,$A10,'overall city offline'!$B$2:$B$2047,E$3)*SUMIFS('overall city offline'!$C$2:$C$2047,'overall city offline'!$A$2:$A$2047,$A10,'overall city offline'!$B$2:$B$2047,E$3))/(SUMIFS('overall city offline'!$L$2:$L$2047,'overall city offline'!$A$2:$A$2047,$A10,'overall city offline'!$B$2:$B$2047,E$2))</f>
        <v>1.2308479086318478</v>
      </c>
      <c r="F10" s="37">
        <f>(SUMIFS('overall city offline'!$L$2:$L$2047,'overall city offline'!$A$2:$A$2047,$A10,'overall city offline'!$B$2:$B$2047,F$3)*SUMIFS('overall city offline'!$C$2:$C$2047,'overall city offline'!$A$2:$A$2047,$A10,'overall city offline'!$B$2:$B$2047,F$3))/(SUMIFS('overall city offline'!$L$2:$L$2047,'overall city offline'!$A$2:$A$2047,$A10,'overall city offline'!$B$2:$B$2047,F$2))</f>
        <v>1.2739374164703288</v>
      </c>
      <c r="G10" s="37">
        <f>(SUMIFS('overall city offline'!$L$2:$L$2047,'overall city offline'!$A$2:$A$2047,$A10,'overall city offline'!$B$2:$B$2047,G$3)*SUMIFS('overall city offline'!$C$2:$C$2047,'overall city offline'!$A$2:$A$2047,$A10,'overall city offline'!$B$2:$B$2047,G$3))/(SUMIFS('overall city offline'!$L$2:$L$2047,'overall city offline'!$A$2:$A$2047,$A10,'overall city offline'!$B$2:$B$2047,G$2))</f>
        <v>1.2276139063449529</v>
      </c>
      <c r="H10" s="37">
        <f>(SUMIFS('overall city offline'!$L$2:$L$2047,'overall city offline'!$A$2:$A$2047,$A10,'overall city offline'!$B$2:$B$2047,H$3)*SUMIFS('overall city offline'!$C$2:$C$2047,'overall city offline'!$A$2:$A$2047,$A10,'overall city offline'!$B$2:$B$2047,H$3))/(SUMIFS('overall city offline'!$L$2:$L$2047,'overall city offline'!$A$2:$A$2047,$A10,'overall city offline'!$B$2:$B$2047,H$2))</f>
        <v>1.1954432378847903</v>
      </c>
      <c r="I10" s="37">
        <f>(SUMIFS('overall city offline'!$L$2:$L$2047,'overall city offline'!$A$2:$A$2047,$A10,'overall city offline'!$B$2:$B$2047,I$3)*SUMIFS('overall city offline'!$C$2:$C$2047,'overall city offline'!$A$2:$A$2047,$A10,'overall city offline'!$B$2:$B$2047,I$3))/(SUMIFS('overall city offline'!$L$2:$L$2047,'overall city offline'!$A$2:$A$2047,$A10,'overall city offline'!$B$2:$B$2047,I$2))</f>
        <v>1.1225433877092759</v>
      </c>
      <c r="J10" s="37">
        <f>(SUMIFS('overall city offline'!$L$2:$L$2047,'overall city offline'!$A$2:$A$2047,$A10,'overall city offline'!$B$2:$B$2047,J$3)*SUMIFS('overall city offline'!$C$2:$C$2047,'overall city offline'!$A$2:$A$2047,$A10,'overall city offline'!$B$2:$B$2047,J$3))/(SUMIFS('overall city offline'!$L$2:$L$2047,'overall city offline'!$A$2:$A$2047,$A10,'overall city offline'!$B$2:$B$2047,J$2))</f>
        <v>1.1036614373366798</v>
      </c>
      <c r="K10" s="37">
        <f>(SUMIFS('overall city offline'!$L$2:$L$2047,'overall city offline'!$A$2:$A$2047,$A10,'overall city offline'!$B$2:$B$2047,K$3)*SUMIFS('overall city offline'!$C$2:$C$2047,'overall city offline'!$A$2:$A$2047,$A10,'overall city offline'!$B$2:$B$2047,K$3))/(SUMIFS('overall city offline'!$L$2:$L$2047,'overall city offline'!$A$2:$A$2047,$A10,'overall city offline'!$B$2:$B$2047,K$2))</f>
        <v>1.1619066404535894</v>
      </c>
      <c r="L10" s="37">
        <f>(SUMIFS('overall city offline'!$L$2:$L$2047,'overall city offline'!$A$2:$A$2047,$A10,'overall city offline'!$B$2:$B$2047,L$3)*SUMIFS('overall city offline'!$C$2:$C$2047,'overall city offline'!$A$2:$A$2047,$A10,'overall city offline'!$B$2:$B$2047,L$3))/(SUMIFS('overall city offline'!$L$2:$L$2047,'overall city offline'!$A$2:$A$2047,$A10,'overall city offline'!$B$2:$B$2047,L$2))</f>
        <v>1.2009292251153423</v>
      </c>
      <c r="M10" s="37">
        <f>(SUMIFS('overall city offline'!$L$2:$L$2047,'overall city offline'!$A$2:$A$2047,$A10,'overall city offline'!$B$2:$B$2047,M$3)*SUMIFS('overall city offline'!$C$2:$C$2047,'overall city offline'!$A$2:$A$2047,$A10,'overall city offline'!$B$2:$B$2047,M$3))/(SUMIFS('overall city offline'!$L$2:$L$2047,'overall city offline'!$A$2:$A$2047,$A10,'overall city offline'!$B$2:$B$2047,M$2))</f>
        <v>1.3496235161731076</v>
      </c>
      <c r="N10" s="37">
        <f>(SUMIFS('overall city offline'!$L$2:$L$2047,'overall city offline'!$A$2:$A$2047,$A10,'overall city offline'!$B$2:$B$2047,N$3)*SUMIFS('overall city offline'!$C$2:$C$2047,'overall city offline'!$A$2:$A$2047,$A10,'overall city offline'!$B$2:$B$2047,N$3))/(SUMIFS('overall city offline'!$L$2:$L$2047,'overall city offline'!$A$2:$A$2047,$A10,'overall city offline'!$B$2:$B$2047,N$2))</f>
        <v>1.0483486412777536</v>
      </c>
      <c r="O10" s="37">
        <f>(SUMIFS('overall city offline'!$L$2:$L$2047,'overall city offline'!$A$2:$A$2047,$A10,'overall city offline'!$B$2:$B$2047,O$3)*SUMIFS('overall city offline'!$C$2:$C$2047,'overall city offline'!$A$2:$A$2047,$A10,'overall city offline'!$B$2:$B$2047,O$3))/(SUMIFS('overall city offline'!$L$2:$L$2047,'overall city offline'!$A$2:$A$2047,$A10,'overall city offline'!$B$2:$B$2047,O$2))</f>
        <v>1.0542784742337006</v>
      </c>
      <c r="P10" s="37">
        <f>(SUMIFS('overall city offline'!$L$2:$L$2047,'overall city offline'!$A$2:$A$2047,$A10,'overall city offline'!$B$2:$B$2047,P$3)*SUMIFS('overall city offline'!$C$2:$C$2047,'overall city offline'!$A$2:$A$2047,$A10,'overall city offline'!$B$2:$B$2047,P$3))/(SUMIFS('overall city offline'!$L$2:$L$2047,'overall city offline'!$A$2:$A$2047,$A10,'overall city offline'!$B$2:$B$2047,P$2))</f>
        <v>1.2242031246389957</v>
      </c>
      <c r="Q10" s="37">
        <f>(SUMIFS('overall city offline'!$L$2:$L$2047,'overall city offline'!$A$2:$A$2047,$A10,'overall city offline'!$B$2:$B$2047,Q$3)*SUMIFS('overall city offline'!$C$2:$C$2047,'overall city offline'!$A$2:$A$2047,$A10,'overall city offline'!$B$2:$B$2047,Q$3))/(SUMIFS('overall city offline'!$L$2:$L$2047,'overall city offline'!$A$2:$A$2047,$A10,'overall city offline'!$B$2:$B$2047,Q$2))</f>
        <v>1.2349651793691689</v>
      </c>
      <c r="R10" s="37">
        <f>(SUMIFS('overall city offline'!$L$2:$L$2047,'overall city offline'!$A$2:$A$2047,$A10,'overall city offline'!$B$2:$B$2047,R$3)*SUMIFS('overall city offline'!$C$2:$C$2047,'overall city offline'!$A$2:$A$2047,$A10,'overall city offline'!$B$2:$B$2047,R$3))/(SUMIFS('overall city offline'!$L$2:$L$2047,'overall city offline'!$A$2:$A$2047,$A10,'overall city offline'!$B$2:$B$2047,R$2))</f>
        <v>1.2017004811119438</v>
      </c>
      <c r="S10" s="37">
        <f>(SUMIFS('overall city offline'!$L$2:$L$2047,'overall city offline'!$A$2:$A$2047,$A10,'overall city offline'!$B$2:$B$2047,S$3)*SUMIFS('overall city offline'!$C$2:$C$2047,'overall city offline'!$A$2:$A$2047,$A10,'overall city offline'!$B$2:$B$2047,S$3))/(SUMIFS('overall city offline'!$L$2:$L$2047,'overall city offline'!$A$2:$A$2047,$A10,'overall city offline'!$B$2:$B$2047,S$2))</f>
        <v>1.2116322261882073</v>
      </c>
      <c r="T10" s="37">
        <f>(SUMIFS('overall city offline'!$L$2:$L$2047,'overall city offline'!$A$2:$A$2047,$A10,'overall city offline'!$B$2:$B$2047,T$3)*SUMIFS('overall city offline'!$C$2:$C$2047,'overall city offline'!$A$2:$A$2047,$A10,'overall city offline'!$B$2:$B$2047,T$3))/(SUMIFS('overall city offline'!$L$2:$L$2047,'overall city offline'!$A$2:$A$2047,$A10,'overall city offline'!$B$2:$B$2047,T$2))</f>
        <v>1.293780385907958</v>
      </c>
      <c r="U10" s="37">
        <f>(SUMIFS('overall city offline'!$L$2:$L$2047,'overall city offline'!$A$2:$A$2047,$A10,'overall city offline'!$B$2:$B$2047,U$3)*SUMIFS('overall city offline'!$C$2:$C$2047,'overall city offline'!$A$2:$A$2047,$A10,'overall city offline'!$B$2:$B$2047,U$3))/(SUMIFS('overall city offline'!$L$2:$L$2047,'overall city offline'!$A$2:$A$2047,$A10,'overall city offline'!$B$2:$B$2047,U$2))</f>
        <v>1.1759693761568724</v>
      </c>
      <c r="V10" s="37">
        <f>(SUMIFS('overall city offline'!$L$2:$L$2047,'overall city offline'!$A$2:$A$2047,$A10,'overall city offline'!$B$2:$B$2047,V$3)*SUMIFS('overall city offline'!$C$2:$C$2047,'overall city offline'!$A$2:$A$2047,$A10,'overall city offline'!$B$2:$B$2047,V$3))/(SUMIFS('overall city offline'!$L$2:$L$2047,'overall city offline'!$A$2:$A$2047,$A10,'overall city offline'!$B$2:$B$2047,V$2))</f>
        <v>1.1474478482345327</v>
      </c>
    </row>
    <row r="11" spans="1:64" x14ac:dyDescent="0.25">
      <c r="A11" s="5" t="s">
        <v>14</v>
      </c>
      <c r="B11" s="37">
        <f>(SUMIFS('overall city offline'!$L$2:$L$2047,'overall city offline'!$A$2:$A$2047,$A11,'overall city offline'!$B$2:$B$2047,B$3)*SUMIFS('overall city offline'!$C$2:$C$2047,'overall city offline'!$A$2:$A$2047,$A11,'overall city offline'!$B$2:$B$2047,B$3))/(SUMIFS('overall city offline'!$L$2:$L$2047,'overall city offline'!$A$2:$A$2047,$A11,'overall city offline'!$B$2:$B$2047,B$2))</f>
        <v>0.86955575777865068</v>
      </c>
      <c r="C11" s="37">
        <f>(SUMIFS('overall city offline'!$L$2:$L$2047,'overall city offline'!$A$2:$A$2047,$A11,'overall city offline'!$B$2:$B$2047,C$3)*SUMIFS('overall city offline'!$C$2:$C$2047,'overall city offline'!$A$2:$A$2047,$A11,'overall city offline'!$B$2:$B$2047,C$3))/(SUMIFS('overall city offline'!$L$2:$L$2047,'overall city offline'!$A$2:$A$2047,$A11,'overall city offline'!$B$2:$B$2047,C$2))</f>
        <v>0.89742932231230454</v>
      </c>
      <c r="D11" s="37">
        <f>(SUMIFS('overall city offline'!$L$2:$L$2047,'overall city offline'!$A$2:$A$2047,$A11,'overall city offline'!$B$2:$B$2047,D$3)*SUMIFS('overall city offline'!$C$2:$C$2047,'overall city offline'!$A$2:$A$2047,$A11,'overall city offline'!$B$2:$B$2047,D$3))/(SUMIFS('overall city offline'!$L$2:$L$2047,'overall city offline'!$A$2:$A$2047,$A11,'overall city offline'!$B$2:$B$2047,D$2))</f>
        <v>1.2143318613750544</v>
      </c>
      <c r="E11" s="37">
        <f>(SUMIFS('overall city offline'!$L$2:$L$2047,'overall city offline'!$A$2:$A$2047,$A11,'overall city offline'!$B$2:$B$2047,E$3)*SUMIFS('overall city offline'!$C$2:$C$2047,'overall city offline'!$A$2:$A$2047,$A11,'overall city offline'!$B$2:$B$2047,E$3))/(SUMIFS('overall city offline'!$L$2:$L$2047,'overall city offline'!$A$2:$A$2047,$A11,'overall city offline'!$B$2:$B$2047,E$2))</f>
        <v>1.2492979139208333</v>
      </c>
      <c r="F11" s="37">
        <f>(SUMIFS('overall city offline'!$L$2:$L$2047,'overall city offline'!$A$2:$A$2047,$A11,'overall city offline'!$B$2:$B$2047,F$3)*SUMIFS('overall city offline'!$C$2:$C$2047,'overall city offline'!$A$2:$A$2047,$A11,'overall city offline'!$B$2:$B$2047,F$3))/(SUMIFS('overall city offline'!$L$2:$L$2047,'overall city offline'!$A$2:$A$2047,$A11,'overall city offline'!$B$2:$B$2047,F$2))</f>
        <v>1.3861558076062328</v>
      </c>
      <c r="G11" s="37">
        <f>(SUMIFS('overall city offline'!$L$2:$L$2047,'overall city offline'!$A$2:$A$2047,$A11,'overall city offline'!$B$2:$B$2047,G$3)*SUMIFS('overall city offline'!$C$2:$C$2047,'overall city offline'!$A$2:$A$2047,$A11,'overall city offline'!$B$2:$B$2047,G$3))/(SUMIFS('overall city offline'!$L$2:$L$2047,'overall city offline'!$A$2:$A$2047,$A11,'overall city offline'!$B$2:$B$2047,G$2))</f>
        <v>1.2441660587028944</v>
      </c>
      <c r="H11" s="37">
        <f>(SUMIFS('overall city offline'!$L$2:$L$2047,'overall city offline'!$A$2:$A$2047,$A11,'overall city offline'!$B$2:$B$2047,H$3)*SUMIFS('overall city offline'!$C$2:$C$2047,'overall city offline'!$A$2:$A$2047,$A11,'overall city offline'!$B$2:$B$2047,H$3))/(SUMIFS('overall city offline'!$L$2:$L$2047,'overall city offline'!$A$2:$A$2047,$A11,'overall city offline'!$B$2:$B$2047,H$2))</f>
        <v>1.2769068863132271</v>
      </c>
      <c r="I11" s="37">
        <f>(SUMIFS('overall city offline'!$L$2:$L$2047,'overall city offline'!$A$2:$A$2047,$A11,'overall city offline'!$B$2:$B$2047,I$3)*SUMIFS('overall city offline'!$C$2:$C$2047,'overall city offline'!$A$2:$A$2047,$A11,'overall city offline'!$B$2:$B$2047,I$3))/(SUMIFS('overall city offline'!$L$2:$L$2047,'overall city offline'!$A$2:$A$2047,$A11,'overall city offline'!$B$2:$B$2047,I$2))</f>
        <v>1.3439536092989703</v>
      </c>
      <c r="J11" s="37">
        <f>(SUMIFS('overall city offline'!$L$2:$L$2047,'overall city offline'!$A$2:$A$2047,$A11,'overall city offline'!$B$2:$B$2047,J$3)*SUMIFS('overall city offline'!$C$2:$C$2047,'overall city offline'!$A$2:$A$2047,$A11,'overall city offline'!$B$2:$B$2047,J$3))/(SUMIFS('overall city offline'!$L$2:$L$2047,'overall city offline'!$A$2:$A$2047,$A11,'overall city offline'!$B$2:$B$2047,J$2))</f>
        <v>1.178615581254338</v>
      </c>
      <c r="K11" s="37">
        <f>(SUMIFS('overall city offline'!$L$2:$L$2047,'overall city offline'!$A$2:$A$2047,$A11,'overall city offline'!$B$2:$B$2047,K$3)*SUMIFS('overall city offline'!$C$2:$C$2047,'overall city offline'!$A$2:$A$2047,$A11,'overall city offline'!$B$2:$B$2047,K$3))/(SUMIFS('overall city offline'!$L$2:$L$2047,'overall city offline'!$A$2:$A$2047,$A11,'overall city offline'!$B$2:$B$2047,K$2))</f>
        <v>1.2817890162723529</v>
      </c>
      <c r="L11" s="37">
        <f>(SUMIFS('overall city offline'!$L$2:$L$2047,'overall city offline'!$A$2:$A$2047,$A11,'overall city offline'!$B$2:$B$2047,L$3)*SUMIFS('overall city offline'!$C$2:$C$2047,'overall city offline'!$A$2:$A$2047,$A11,'overall city offline'!$B$2:$B$2047,L$3))/(SUMIFS('overall city offline'!$L$2:$L$2047,'overall city offline'!$A$2:$A$2047,$A11,'overall city offline'!$B$2:$B$2047,L$2))</f>
        <v>1.2432113955459383</v>
      </c>
      <c r="M11" s="37">
        <f>(SUMIFS('overall city offline'!$L$2:$L$2047,'overall city offline'!$A$2:$A$2047,$A11,'overall city offline'!$B$2:$B$2047,M$3)*SUMIFS('overall city offline'!$C$2:$C$2047,'overall city offline'!$A$2:$A$2047,$A11,'overall city offline'!$B$2:$B$2047,M$3))/(SUMIFS('overall city offline'!$L$2:$L$2047,'overall city offline'!$A$2:$A$2047,$A11,'overall city offline'!$B$2:$B$2047,M$2))</f>
        <v>1.3303091520780286</v>
      </c>
      <c r="N11" s="37">
        <f>(SUMIFS('overall city offline'!$L$2:$L$2047,'overall city offline'!$A$2:$A$2047,$A11,'overall city offline'!$B$2:$B$2047,N$3)*SUMIFS('overall city offline'!$C$2:$C$2047,'overall city offline'!$A$2:$A$2047,$A11,'overall city offline'!$B$2:$B$2047,N$3))/(SUMIFS('overall city offline'!$L$2:$L$2047,'overall city offline'!$A$2:$A$2047,$A11,'overall city offline'!$B$2:$B$2047,N$2))</f>
        <v>1.0670484849652262</v>
      </c>
      <c r="O11" s="37">
        <f>(SUMIFS('overall city offline'!$L$2:$L$2047,'overall city offline'!$A$2:$A$2047,$A11,'overall city offline'!$B$2:$B$2047,O$3)*SUMIFS('overall city offline'!$C$2:$C$2047,'overall city offline'!$A$2:$A$2047,$A11,'overall city offline'!$B$2:$B$2047,O$3))/(SUMIFS('overall city offline'!$L$2:$L$2047,'overall city offline'!$A$2:$A$2047,$A11,'overall city offline'!$B$2:$B$2047,O$2))</f>
        <v>1.0584756178032448</v>
      </c>
      <c r="P11" s="37">
        <f>(SUMIFS('overall city offline'!$L$2:$L$2047,'overall city offline'!$A$2:$A$2047,$A11,'overall city offline'!$B$2:$B$2047,P$3)*SUMIFS('overall city offline'!$C$2:$C$2047,'overall city offline'!$A$2:$A$2047,$A11,'overall city offline'!$B$2:$B$2047,P$3))/(SUMIFS('overall city offline'!$L$2:$L$2047,'overall city offline'!$A$2:$A$2047,$A11,'overall city offline'!$B$2:$B$2047,P$2))</f>
        <v>1.2718057958689297</v>
      </c>
      <c r="Q11" s="37">
        <f>(SUMIFS('overall city offline'!$L$2:$L$2047,'overall city offline'!$A$2:$A$2047,$A11,'overall city offline'!$B$2:$B$2047,Q$3)*SUMIFS('overall city offline'!$C$2:$C$2047,'overall city offline'!$A$2:$A$2047,$A11,'overall city offline'!$B$2:$B$2047,Q$3))/(SUMIFS('overall city offline'!$L$2:$L$2047,'overall city offline'!$A$2:$A$2047,$A11,'overall city offline'!$B$2:$B$2047,Q$2))</f>
        <v>1.2828666709175152</v>
      </c>
      <c r="R11" s="37">
        <f>(SUMIFS('overall city offline'!$L$2:$L$2047,'overall city offline'!$A$2:$A$2047,$A11,'overall city offline'!$B$2:$B$2047,R$3)*SUMIFS('overall city offline'!$C$2:$C$2047,'overall city offline'!$A$2:$A$2047,$A11,'overall city offline'!$B$2:$B$2047,R$3))/(SUMIFS('overall city offline'!$L$2:$L$2047,'overall city offline'!$A$2:$A$2047,$A11,'overall city offline'!$B$2:$B$2047,R$2))</f>
        <v>1.3110274172887886</v>
      </c>
      <c r="S11" s="37">
        <f>(SUMIFS('overall city offline'!$L$2:$L$2047,'overall city offline'!$A$2:$A$2047,$A11,'overall city offline'!$B$2:$B$2047,S$3)*SUMIFS('overall city offline'!$C$2:$C$2047,'overall city offline'!$A$2:$A$2047,$A11,'overall city offline'!$B$2:$B$2047,S$3))/(SUMIFS('overall city offline'!$L$2:$L$2047,'overall city offline'!$A$2:$A$2047,$A11,'overall city offline'!$B$2:$B$2047,S$2))</f>
        <v>1.2152026114980337</v>
      </c>
      <c r="T11" s="37">
        <f>(SUMIFS('overall city offline'!$L$2:$L$2047,'overall city offline'!$A$2:$A$2047,$A11,'overall city offline'!$B$2:$B$2047,T$3)*SUMIFS('overall city offline'!$C$2:$C$2047,'overall city offline'!$A$2:$A$2047,$A11,'overall city offline'!$B$2:$B$2047,T$3))/(SUMIFS('overall city offline'!$L$2:$L$2047,'overall city offline'!$A$2:$A$2047,$A11,'overall city offline'!$B$2:$B$2047,T$2))</f>
        <v>1.3515824886479917</v>
      </c>
      <c r="U11" s="37">
        <f>(SUMIFS('overall city offline'!$L$2:$L$2047,'overall city offline'!$A$2:$A$2047,$A11,'overall city offline'!$B$2:$B$2047,U$3)*SUMIFS('overall city offline'!$C$2:$C$2047,'overall city offline'!$A$2:$A$2047,$A11,'overall city offline'!$B$2:$B$2047,U$3))/(SUMIFS('overall city offline'!$L$2:$L$2047,'overall city offline'!$A$2:$A$2047,$A11,'overall city offline'!$B$2:$B$2047,U$2))</f>
        <v>1.3527906601966364</v>
      </c>
      <c r="V11" s="37">
        <f>(SUMIFS('overall city offline'!$L$2:$L$2047,'overall city offline'!$A$2:$A$2047,$A11,'overall city offline'!$B$2:$B$2047,V$3)*SUMIFS('overall city offline'!$C$2:$C$2047,'overall city offline'!$A$2:$A$2047,$A11,'overall city offline'!$B$2:$B$2047,V$3))/(SUMIFS('overall city offline'!$L$2:$L$2047,'overall city offline'!$A$2:$A$2047,$A11,'overall city offline'!$B$2:$B$2047,V$2))</f>
        <v>1.1946868830772019</v>
      </c>
    </row>
    <row r="12" spans="1:64" x14ac:dyDescent="0.25">
      <c r="A12" s="5" t="s">
        <v>15</v>
      </c>
      <c r="B12" s="37">
        <f>(SUMIFS('overall city offline'!$L$2:$L$2047,'overall city offline'!$A$2:$A$2047,$A12,'overall city offline'!$B$2:$B$2047,B$3)*SUMIFS('overall city offline'!$C$2:$C$2047,'overall city offline'!$A$2:$A$2047,$A12,'overall city offline'!$B$2:$B$2047,B$3))/(SUMIFS('overall city offline'!$L$2:$L$2047,'overall city offline'!$A$2:$A$2047,$A12,'overall city offline'!$B$2:$B$2047,B$2))</f>
        <v>0.87560611886278805</v>
      </c>
      <c r="C12" s="37">
        <f>(SUMIFS('overall city offline'!$L$2:$L$2047,'overall city offline'!$A$2:$A$2047,$A12,'overall city offline'!$B$2:$B$2047,C$3)*SUMIFS('overall city offline'!$C$2:$C$2047,'overall city offline'!$A$2:$A$2047,$A12,'overall city offline'!$B$2:$B$2047,C$3))/(SUMIFS('overall city offline'!$L$2:$L$2047,'overall city offline'!$A$2:$A$2047,$A12,'overall city offline'!$B$2:$B$2047,C$2))</f>
        <v>0.89557528083141447</v>
      </c>
      <c r="D12" s="37">
        <f>(SUMIFS('overall city offline'!$L$2:$L$2047,'overall city offline'!$A$2:$A$2047,$A12,'overall city offline'!$B$2:$B$2047,D$3)*SUMIFS('overall city offline'!$C$2:$C$2047,'overall city offline'!$A$2:$A$2047,$A12,'overall city offline'!$B$2:$B$2047,D$3))/(SUMIFS('overall city offline'!$L$2:$L$2047,'overall city offline'!$A$2:$A$2047,$A12,'overall city offline'!$B$2:$B$2047,D$2))</f>
        <v>1.2105816944076926</v>
      </c>
      <c r="E12" s="37">
        <f>(SUMIFS('overall city offline'!$L$2:$L$2047,'overall city offline'!$A$2:$A$2047,$A12,'overall city offline'!$B$2:$B$2047,E$3)*SUMIFS('overall city offline'!$C$2:$C$2047,'overall city offline'!$A$2:$A$2047,$A12,'overall city offline'!$B$2:$B$2047,E$3))/(SUMIFS('overall city offline'!$L$2:$L$2047,'overall city offline'!$A$2:$A$2047,$A12,'overall city offline'!$B$2:$B$2047,E$2))</f>
        <v>1.0669855022617618</v>
      </c>
      <c r="F12" s="37">
        <f>(SUMIFS('overall city offline'!$L$2:$L$2047,'overall city offline'!$A$2:$A$2047,$A12,'overall city offline'!$B$2:$B$2047,F$3)*SUMIFS('overall city offline'!$C$2:$C$2047,'overall city offline'!$A$2:$A$2047,$A12,'overall city offline'!$B$2:$B$2047,F$3))/(SUMIFS('overall city offline'!$L$2:$L$2047,'overall city offline'!$A$2:$A$2047,$A12,'overall city offline'!$B$2:$B$2047,F$2))</f>
        <v>1.2157713503900702</v>
      </c>
      <c r="G12" s="37">
        <f>(SUMIFS('overall city offline'!$L$2:$L$2047,'overall city offline'!$A$2:$A$2047,$A12,'overall city offline'!$B$2:$B$2047,G$3)*SUMIFS('overall city offline'!$C$2:$C$2047,'overall city offline'!$A$2:$A$2047,$A12,'overall city offline'!$B$2:$B$2047,G$3))/(SUMIFS('overall city offline'!$L$2:$L$2047,'overall city offline'!$A$2:$A$2047,$A12,'overall city offline'!$B$2:$B$2047,G$2))</f>
        <v>1.1545163264917204</v>
      </c>
      <c r="H12" s="37">
        <f>(SUMIFS('overall city offline'!$L$2:$L$2047,'overall city offline'!$A$2:$A$2047,$A12,'overall city offline'!$B$2:$B$2047,H$3)*SUMIFS('overall city offline'!$C$2:$C$2047,'overall city offline'!$A$2:$A$2047,$A12,'overall city offline'!$B$2:$B$2047,H$3))/(SUMIFS('overall city offline'!$L$2:$L$2047,'overall city offline'!$A$2:$A$2047,$A12,'overall city offline'!$B$2:$B$2047,H$2))</f>
        <v>1.1679293626104614</v>
      </c>
      <c r="I12" s="37">
        <f>(SUMIFS('overall city offline'!$L$2:$L$2047,'overall city offline'!$A$2:$A$2047,$A12,'overall city offline'!$B$2:$B$2047,I$3)*SUMIFS('overall city offline'!$C$2:$C$2047,'overall city offline'!$A$2:$A$2047,$A12,'overall city offline'!$B$2:$B$2047,I$3))/(SUMIFS('overall city offline'!$L$2:$L$2047,'overall city offline'!$A$2:$A$2047,$A12,'overall city offline'!$B$2:$B$2047,I$2))</f>
        <v>1.1983366355810354</v>
      </c>
      <c r="J12" s="37">
        <f>(SUMIFS('overall city offline'!$L$2:$L$2047,'overall city offline'!$A$2:$A$2047,$A12,'overall city offline'!$B$2:$B$2047,J$3)*SUMIFS('overall city offline'!$C$2:$C$2047,'overall city offline'!$A$2:$A$2047,$A12,'overall city offline'!$B$2:$B$2047,J$3))/(SUMIFS('overall city offline'!$L$2:$L$2047,'overall city offline'!$A$2:$A$2047,$A12,'overall city offline'!$B$2:$B$2047,J$2))</f>
        <v>1.0955764021052441</v>
      </c>
      <c r="K12" s="37">
        <f>(SUMIFS('overall city offline'!$L$2:$L$2047,'overall city offline'!$A$2:$A$2047,$A12,'overall city offline'!$B$2:$B$2047,K$3)*SUMIFS('overall city offline'!$C$2:$C$2047,'overall city offline'!$A$2:$A$2047,$A12,'overall city offline'!$B$2:$B$2047,K$3))/(SUMIFS('overall city offline'!$L$2:$L$2047,'overall city offline'!$A$2:$A$2047,$A12,'overall city offline'!$B$2:$B$2047,K$2))</f>
        <v>1.1346366797116407</v>
      </c>
      <c r="L12" s="37">
        <f>(SUMIFS('overall city offline'!$L$2:$L$2047,'overall city offline'!$A$2:$A$2047,$A12,'overall city offline'!$B$2:$B$2047,L$3)*SUMIFS('overall city offline'!$C$2:$C$2047,'overall city offline'!$A$2:$A$2047,$A12,'overall city offline'!$B$2:$B$2047,L$3))/(SUMIFS('overall city offline'!$L$2:$L$2047,'overall city offline'!$A$2:$A$2047,$A12,'overall city offline'!$B$2:$B$2047,L$2))</f>
        <v>1.1080530621148448</v>
      </c>
      <c r="M12" s="37">
        <f>(SUMIFS('overall city offline'!$L$2:$L$2047,'overall city offline'!$A$2:$A$2047,$A12,'overall city offline'!$B$2:$B$2047,M$3)*SUMIFS('overall city offline'!$C$2:$C$2047,'overall city offline'!$A$2:$A$2047,$A12,'overall city offline'!$B$2:$B$2047,M$3))/(SUMIFS('overall city offline'!$L$2:$L$2047,'overall city offline'!$A$2:$A$2047,$A12,'overall city offline'!$B$2:$B$2047,M$2))</f>
        <v>1.1978877180241903</v>
      </c>
      <c r="N12" s="37">
        <f>(SUMIFS('overall city offline'!$L$2:$L$2047,'overall city offline'!$A$2:$A$2047,$A12,'overall city offline'!$B$2:$B$2047,N$3)*SUMIFS('overall city offline'!$C$2:$C$2047,'overall city offline'!$A$2:$A$2047,$A12,'overall city offline'!$B$2:$B$2047,N$3))/(SUMIFS('overall city offline'!$L$2:$L$2047,'overall city offline'!$A$2:$A$2047,$A12,'overall city offline'!$B$2:$B$2047,N$2))</f>
        <v>0.94254944727941969</v>
      </c>
      <c r="O12" s="37">
        <f>(SUMIFS('overall city offline'!$L$2:$L$2047,'overall city offline'!$A$2:$A$2047,$A12,'overall city offline'!$B$2:$B$2047,O$3)*SUMIFS('overall city offline'!$C$2:$C$2047,'overall city offline'!$A$2:$A$2047,$A12,'overall city offline'!$B$2:$B$2047,O$3))/(SUMIFS('overall city offline'!$L$2:$L$2047,'overall city offline'!$A$2:$A$2047,$A12,'overall city offline'!$B$2:$B$2047,O$2))</f>
        <v>0.92930033374743592</v>
      </c>
      <c r="P12" s="37">
        <f>(SUMIFS('overall city offline'!$L$2:$L$2047,'overall city offline'!$A$2:$A$2047,$A12,'overall city offline'!$B$2:$B$2047,P$3)*SUMIFS('overall city offline'!$C$2:$C$2047,'overall city offline'!$A$2:$A$2047,$A12,'overall city offline'!$B$2:$B$2047,P$3))/(SUMIFS('overall city offline'!$L$2:$L$2047,'overall city offline'!$A$2:$A$2047,$A12,'overall city offline'!$B$2:$B$2047,P$2))</f>
        <v>1.1760729399586209</v>
      </c>
      <c r="Q12" s="37">
        <f>(SUMIFS('overall city offline'!$L$2:$L$2047,'overall city offline'!$A$2:$A$2047,$A12,'overall city offline'!$B$2:$B$2047,Q$3)*SUMIFS('overall city offline'!$C$2:$C$2047,'overall city offline'!$A$2:$A$2047,$A12,'overall city offline'!$B$2:$B$2047,Q$3))/(SUMIFS('overall city offline'!$L$2:$L$2047,'overall city offline'!$A$2:$A$2047,$A12,'overall city offline'!$B$2:$B$2047,Q$2))</f>
        <v>1.1055552881985371</v>
      </c>
      <c r="R12" s="37">
        <f>(SUMIFS('overall city offline'!$L$2:$L$2047,'overall city offline'!$A$2:$A$2047,$A12,'overall city offline'!$B$2:$B$2047,R$3)*SUMIFS('overall city offline'!$C$2:$C$2047,'overall city offline'!$A$2:$A$2047,$A12,'overall city offline'!$B$2:$B$2047,R$3))/(SUMIFS('overall city offline'!$L$2:$L$2047,'overall city offline'!$A$2:$A$2047,$A12,'overall city offline'!$B$2:$B$2047,R$2))</f>
        <v>1.1703119289403696</v>
      </c>
      <c r="S12" s="37">
        <f>(SUMIFS('overall city offline'!$L$2:$L$2047,'overall city offline'!$A$2:$A$2047,$A12,'overall city offline'!$B$2:$B$2047,S$3)*SUMIFS('overall city offline'!$C$2:$C$2047,'overall city offline'!$A$2:$A$2047,$A12,'overall city offline'!$B$2:$B$2047,S$3))/(SUMIFS('overall city offline'!$L$2:$L$2047,'overall city offline'!$A$2:$A$2047,$A12,'overall city offline'!$B$2:$B$2047,S$2))</f>
        <v>1.1426151385012702</v>
      </c>
      <c r="T12" s="37">
        <f>(SUMIFS('overall city offline'!$L$2:$L$2047,'overall city offline'!$A$2:$A$2047,$A12,'overall city offline'!$B$2:$B$2047,T$3)*SUMIFS('overall city offline'!$C$2:$C$2047,'overall city offline'!$A$2:$A$2047,$A12,'overall city offline'!$B$2:$B$2047,T$3))/(SUMIFS('overall city offline'!$L$2:$L$2047,'overall city offline'!$A$2:$A$2047,$A12,'overall city offline'!$B$2:$B$2047,T$2))</f>
        <v>1.2067408696131057</v>
      </c>
      <c r="U12" s="37">
        <f>(SUMIFS('overall city offline'!$L$2:$L$2047,'overall city offline'!$A$2:$A$2047,$A12,'overall city offline'!$B$2:$B$2047,U$3)*SUMIFS('overall city offline'!$C$2:$C$2047,'overall city offline'!$A$2:$A$2047,$A12,'overall city offline'!$B$2:$B$2047,U$3))/(SUMIFS('overall city offline'!$L$2:$L$2047,'overall city offline'!$A$2:$A$2047,$A12,'overall city offline'!$B$2:$B$2047,U$2))</f>
        <v>1.1845292715547677</v>
      </c>
      <c r="V12" s="37">
        <f>(SUMIFS('overall city offline'!$L$2:$L$2047,'overall city offline'!$A$2:$A$2047,$A12,'overall city offline'!$B$2:$B$2047,V$3)*SUMIFS('overall city offline'!$C$2:$C$2047,'overall city offline'!$A$2:$A$2047,$A12,'overall city offline'!$B$2:$B$2047,V$3))/(SUMIFS('overall city offline'!$L$2:$L$2047,'overall city offline'!$A$2:$A$2047,$A12,'overall city offline'!$B$2:$B$2047,V$2))</f>
        <v>1.0828206928733533</v>
      </c>
    </row>
    <row r="13" spans="1:64" x14ac:dyDescent="0.25">
      <c r="A13" s="5" t="s">
        <v>16</v>
      </c>
      <c r="B13" s="37">
        <f>(SUMIFS('overall city offline'!$L$2:$L$2047,'overall city offline'!$A$2:$A$2047,$A13,'overall city offline'!$B$2:$B$2047,B$3)*SUMIFS('overall city offline'!$C$2:$C$2047,'overall city offline'!$A$2:$A$2047,$A13,'overall city offline'!$B$2:$B$2047,B$3))/(SUMIFS('overall city offline'!$L$2:$L$2047,'overall city offline'!$A$2:$A$2047,$A13,'overall city offline'!$B$2:$B$2047,B$2))</f>
        <v>0.91400496731784975</v>
      </c>
      <c r="C13" s="37">
        <f>(SUMIFS('overall city offline'!$L$2:$L$2047,'overall city offline'!$A$2:$A$2047,$A13,'overall city offline'!$B$2:$B$2047,C$3)*SUMIFS('overall city offline'!$C$2:$C$2047,'overall city offline'!$A$2:$A$2047,$A13,'overall city offline'!$B$2:$B$2047,C$3))/(SUMIFS('overall city offline'!$L$2:$L$2047,'overall city offline'!$A$2:$A$2047,$A13,'overall city offline'!$B$2:$B$2047,C$2))</f>
        <v>0.93523474649080751</v>
      </c>
      <c r="D13" s="37">
        <f>(SUMIFS('overall city offline'!$L$2:$L$2047,'overall city offline'!$A$2:$A$2047,$A13,'overall city offline'!$B$2:$B$2047,D$3)*SUMIFS('overall city offline'!$C$2:$C$2047,'overall city offline'!$A$2:$A$2047,$A13,'overall city offline'!$B$2:$B$2047,D$3))/(SUMIFS('overall city offline'!$L$2:$L$2047,'overall city offline'!$A$2:$A$2047,$A13,'overall city offline'!$B$2:$B$2047,D$2))</f>
        <v>1.2713288534867431</v>
      </c>
      <c r="E13" s="37">
        <f>(SUMIFS('overall city offline'!$L$2:$L$2047,'overall city offline'!$A$2:$A$2047,$A13,'overall city offline'!$B$2:$B$2047,E$3)*SUMIFS('overall city offline'!$C$2:$C$2047,'overall city offline'!$A$2:$A$2047,$A13,'overall city offline'!$B$2:$B$2047,E$3))/(SUMIFS('overall city offline'!$L$2:$L$2047,'overall city offline'!$A$2:$A$2047,$A13,'overall city offline'!$B$2:$B$2047,E$2))</f>
        <v>1.3026960570312709</v>
      </c>
      <c r="F13" s="37">
        <f>(SUMIFS('overall city offline'!$L$2:$L$2047,'overall city offline'!$A$2:$A$2047,$A13,'overall city offline'!$B$2:$B$2047,F$3)*SUMIFS('overall city offline'!$C$2:$C$2047,'overall city offline'!$A$2:$A$2047,$A13,'overall city offline'!$B$2:$B$2047,F$3))/(SUMIFS('overall city offline'!$L$2:$L$2047,'overall city offline'!$A$2:$A$2047,$A13,'overall city offline'!$B$2:$B$2047,F$2))</f>
        <v>1.3706378603929923</v>
      </c>
      <c r="G13" s="37">
        <f>(SUMIFS('overall city offline'!$L$2:$L$2047,'overall city offline'!$A$2:$A$2047,$A13,'overall city offline'!$B$2:$B$2047,G$3)*SUMIFS('overall city offline'!$C$2:$C$2047,'overall city offline'!$A$2:$A$2047,$A13,'overall city offline'!$B$2:$B$2047,G$3))/(SUMIFS('overall city offline'!$L$2:$L$2047,'overall city offline'!$A$2:$A$2047,$A13,'overall city offline'!$B$2:$B$2047,G$2))</f>
        <v>1.2705038765007184</v>
      </c>
      <c r="H13" s="37">
        <f>(SUMIFS('overall city offline'!$L$2:$L$2047,'overall city offline'!$A$2:$A$2047,$A13,'overall city offline'!$B$2:$B$2047,H$3)*SUMIFS('overall city offline'!$C$2:$C$2047,'overall city offline'!$A$2:$A$2047,$A13,'overall city offline'!$B$2:$B$2047,H$3))/(SUMIFS('overall city offline'!$L$2:$L$2047,'overall city offline'!$A$2:$A$2047,$A13,'overall city offline'!$B$2:$B$2047,H$2))</f>
        <v>1.23099698941298</v>
      </c>
      <c r="I13" s="37">
        <f>(SUMIFS('overall city offline'!$L$2:$L$2047,'overall city offline'!$A$2:$A$2047,$A13,'overall city offline'!$B$2:$B$2047,I$3)*SUMIFS('overall city offline'!$C$2:$C$2047,'overall city offline'!$A$2:$A$2047,$A13,'overall city offline'!$B$2:$B$2047,I$3))/(SUMIFS('overall city offline'!$L$2:$L$2047,'overall city offline'!$A$2:$A$2047,$A13,'overall city offline'!$B$2:$B$2047,I$2))</f>
        <v>1.188603635080169</v>
      </c>
      <c r="J13" s="37">
        <f>(SUMIFS('overall city offline'!$L$2:$L$2047,'overall city offline'!$A$2:$A$2047,$A13,'overall city offline'!$B$2:$B$2047,J$3)*SUMIFS('overall city offline'!$C$2:$C$2047,'overall city offline'!$A$2:$A$2047,$A13,'overall city offline'!$B$2:$B$2047,J$3))/(SUMIFS('overall city offline'!$L$2:$L$2047,'overall city offline'!$A$2:$A$2047,$A13,'overall city offline'!$B$2:$B$2047,J$2))</f>
        <v>1.139672339285339</v>
      </c>
      <c r="K13" s="37">
        <f>(SUMIFS('overall city offline'!$L$2:$L$2047,'overall city offline'!$A$2:$A$2047,$A13,'overall city offline'!$B$2:$B$2047,K$3)*SUMIFS('overall city offline'!$C$2:$C$2047,'overall city offline'!$A$2:$A$2047,$A13,'overall city offline'!$B$2:$B$2047,K$3))/(SUMIFS('overall city offline'!$L$2:$L$2047,'overall city offline'!$A$2:$A$2047,$A13,'overall city offline'!$B$2:$B$2047,K$2))</f>
        <v>1.2353421667737232</v>
      </c>
      <c r="L13" s="37">
        <f>(SUMIFS('overall city offline'!$L$2:$L$2047,'overall city offline'!$A$2:$A$2047,$A13,'overall city offline'!$B$2:$B$2047,L$3)*SUMIFS('overall city offline'!$C$2:$C$2047,'overall city offline'!$A$2:$A$2047,$A13,'overall city offline'!$B$2:$B$2047,L$3))/(SUMIFS('overall city offline'!$L$2:$L$2047,'overall city offline'!$A$2:$A$2047,$A13,'overall city offline'!$B$2:$B$2047,L$2))</f>
        <v>1.2656367334934331</v>
      </c>
      <c r="M13" s="37">
        <f>(SUMIFS('overall city offline'!$L$2:$L$2047,'overall city offline'!$A$2:$A$2047,$A13,'overall city offline'!$B$2:$B$2047,M$3)*SUMIFS('overall city offline'!$C$2:$C$2047,'overall city offline'!$A$2:$A$2047,$A13,'overall city offline'!$B$2:$B$2047,M$3))/(SUMIFS('overall city offline'!$L$2:$L$2047,'overall city offline'!$A$2:$A$2047,$A13,'overall city offline'!$B$2:$B$2047,M$2))</f>
        <v>1.4011717944538686</v>
      </c>
      <c r="N13" s="37">
        <f>(SUMIFS('overall city offline'!$L$2:$L$2047,'overall city offline'!$A$2:$A$2047,$A13,'overall city offline'!$B$2:$B$2047,N$3)*SUMIFS('overall city offline'!$C$2:$C$2047,'overall city offline'!$A$2:$A$2047,$A13,'overall city offline'!$B$2:$B$2047,N$3))/(SUMIFS('overall city offline'!$L$2:$L$2047,'overall city offline'!$A$2:$A$2047,$A13,'overall city offline'!$B$2:$B$2047,N$2))</f>
        <v>1.1407262270522363</v>
      </c>
      <c r="O13" s="37">
        <f>(SUMIFS('overall city offline'!$L$2:$L$2047,'overall city offline'!$A$2:$A$2047,$A13,'overall city offline'!$B$2:$B$2047,O$3)*SUMIFS('overall city offline'!$C$2:$C$2047,'overall city offline'!$A$2:$A$2047,$A13,'overall city offline'!$B$2:$B$2047,O$3))/(SUMIFS('overall city offline'!$L$2:$L$2047,'overall city offline'!$A$2:$A$2047,$A13,'overall city offline'!$B$2:$B$2047,O$2))</f>
        <v>1.1181337478723505</v>
      </c>
      <c r="P13" s="37">
        <f>(SUMIFS('overall city offline'!$L$2:$L$2047,'overall city offline'!$A$2:$A$2047,$A13,'overall city offline'!$B$2:$B$2047,P$3)*SUMIFS('overall city offline'!$C$2:$C$2047,'overall city offline'!$A$2:$A$2047,$A13,'overall city offline'!$B$2:$B$2047,P$3))/(SUMIFS('overall city offline'!$L$2:$L$2047,'overall city offline'!$A$2:$A$2047,$A13,'overall city offline'!$B$2:$B$2047,P$2))</f>
        <v>1.3153909528076522</v>
      </c>
      <c r="Q13" s="37">
        <f>(SUMIFS('overall city offline'!$L$2:$L$2047,'overall city offline'!$A$2:$A$2047,$A13,'overall city offline'!$B$2:$B$2047,Q$3)*SUMIFS('overall city offline'!$C$2:$C$2047,'overall city offline'!$A$2:$A$2047,$A13,'overall city offline'!$B$2:$B$2047,Q$3))/(SUMIFS('overall city offline'!$L$2:$L$2047,'overall city offline'!$A$2:$A$2047,$A13,'overall city offline'!$B$2:$B$2047,Q$2))</f>
        <v>1.3041430506156864</v>
      </c>
      <c r="R13" s="37">
        <f>(SUMIFS('overall city offline'!$L$2:$L$2047,'overall city offline'!$A$2:$A$2047,$A13,'overall city offline'!$B$2:$B$2047,R$3)*SUMIFS('overall city offline'!$C$2:$C$2047,'overall city offline'!$A$2:$A$2047,$A13,'overall city offline'!$B$2:$B$2047,R$3))/(SUMIFS('overall city offline'!$L$2:$L$2047,'overall city offline'!$A$2:$A$2047,$A13,'overall city offline'!$B$2:$B$2047,R$2))</f>
        <v>1.2885156954466799</v>
      </c>
      <c r="S13" s="37">
        <f>(SUMIFS('overall city offline'!$L$2:$L$2047,'overall city offline'!$A$2:$A$2047,$A13,'overall city offline'!$B$2:$B$2047,S$3)*SUMIFS('overall city offline'!$C$2:$C$2047,'overall city offline'!$A$2:$A$2047,$A13,'overall city offline'!$B$2:$B$2047,S$3))/(SUMIFS('overall city offline'!$L$2:$L$2047,'overall city offline'!$A$2:$A$2047,$A13,'overall city offline'!$B$2:$B$2047,S$2))</f>
        <v>1.2480507206093361</v>
      </c>
      <c r="T13" s="37">
        <f>(SUMIFS('overall city offline'!$L$2:$L$2047,'overall city offline'!$A$2:$A$2047,$A13,'overall city offline'!$B$2:$B$2047,T$3)*SUMIFS('overall city offline'!$C$2:$C$2047,'overall city offline'!$A$2:$A$2047,$A13,'overall city offline'!$B$2:$B$2047,T$3))/(SUMIFS('overall city offline'!$L$2:$L$2047,'overall city offline'!$A$2:$A$2047,$A13,'overall city offline'!$B$2:$B$2047,T$2))</f>
        <v>1.3049014506721701</v>
      </c>
      <c r="U13" s="37">
        <f>(SUMIFS('overall city offline'!$L$2:$L$2047,'overall city offline'!$A$2:$A$2047,$A13,'overall city offline'!$B$2:$B$2047,U$3)*SUMIFS('overall city offline'!$C$2:$C$2047,'overall city offline'!$A$2:$A$2047,$A13,'overall city offline'!$B$2:$B$2047,U$3))/(SUMIFS('overall city offline'!$L$2:$L$2047,'overall city offline'!$A$2:$A$2047,$A13,'overall city offline'!$B$2:$B$2047,U$2))</f>
        <v>1.227430435402274</v>
      </c>
      <c r="V13" s="37">
        <f>(SUMIFS('overall city offline'!$L$2:$L$2047,'overall city offline'!$A$2:$A$2047,$A13,'overall city offline'!$B$2:$B$2047,V$3)*SUMIFS('overall city offline'!$C$2:$C$2047,'overall city offline'!$A$2:$A$2047,$A13,'overall city offline'!$B$2:$B$2047,V$3))/(SUMIFS('overall city offline'!$L$2:$L$2047,'overall city offline'!$A$2:$A$2047,$A13,'overall city offline'!$B$2:$B$2047,V$2))</f>
        <v>1.1777124844792941</v>
      </c>
    </row>
    <row r="14" spans="1:64" x14ac:dyDescent="0.25">
      <c r="A14" s="5" t="s">
        <v>17</v>
      </c>
      <c r="B14" s="37">
        <f>(SUMIFS('overall city offline'!$L$2:$L$2047,'overall city offline'!$A$2:$A$2047,$A14,'overall city offline'!$B$2:$B$2047,B$3)*SUMIFS('overall city offline'!$C$2:$C$2047,'overall city offline'!$A$2:$A$2047,$A14,'overall city offline'!$B$2:$B$2047,B$3))/(SUMIFS('overall city offline'!$L$2:$L$2047,'overall city offline'!$A$2:$A$2047,$A14,'overall city offline'!$B$2:$B$2047,B$2))</f>
        <v>0.85148977739945209</v>
      </c>
      <c r="C14" s="37">
        <f>(SUMIFS('overall city offline'!$L$2:$L$2047,'overall city offline'!$A$2:$A$2047,$A14,'overall city offline'!$B$2:$B$2047,C$3)*SUMIFS('overall city offline'!$C$2:$C$2047,'overall city offline'!$A$2:$A$2047,$A14,'overall city offline'!$B$2:$B$2047,C$3))/(SUMIFS('overall city offline'!$L$2:$L$2047,'overall city offline'!$A$2:$A$2047,$A14,'overall city offline'!$B$2:$B$2047,C$2))</f>
        <v>0.91756453631166035</v>
      </c>
      <c r="D14" s="37">
        <f>(SUMIFS('overall city offline'!$L$2:$L$2047,'overall city offline'!$A$2:$A$2047,$A14,'overall city offline'!$B$2:$B$2047,D$3)*SUMIFS('overall city offline'!$C$2:$C$2047,'overall city offline'!$A$2:$A$2047,$A14,'overall city offline'!$B$2:$B$2047,D$3))/(SUMIFS('overall city offline'!$L$2:$L$2047,'overall city offline'!$A$2:$A$2047,$A14,'overall city offline'!$B$2:$B$2047,D$2))</f>
        <v>1.1619206709560843</v>
      </c>
      <c r="E14" s="37">
        <f>(SUMIFS('overall city offline'!$L$2:$L$2047,'overall city offline'!$A$2:$A$2047,$A14,'overall city offline'!$B$2:$B$2047,E$3)*SUMIFS('overall city offline'!$C$2:$C$2047,'overall city offline'!$A$2:$A$2047,$A14,'overall city offline'!$B$2:$B$2047,E$3))/(SUMIFS('overall city offline'!$L$2:$L$2047,'overall city offline'!$A$2:$A$2047,$A14,'overall city offline'!$B$2:$B$2047,E$2))</f>
        <v>1.0708478622172688</v>
      </c>
      <c r="F14" s="37">
        <f>(SUMIFS('overall city offline'!$L$2:$L$2047,'overall city offline'!$A$2:$A$2047,$A14,'overall city offline'!$B$2:$B$2047,F$3)*SUMIFS('overall city offline'!$C$2:$C$2047,'overall city offline'!$A$2:$A$2047,$A14,'overall city offline'!$B$2:$B$2047,F$3))/(SUMIFS('overall city offline'!$L$2:$L$2047,'overall city offline'!$A$2:$A$2047,$A14,'overall city offline'!$B$2:$B$2047,F$2))</f>
        <v>1.1887263344716712</v>
      </c>
      <c r="G14" s="37">
        <f>(SUMIFS('overall city offline'!$L$2:$L$2047,'overall city offline'!$A$2:$A$2047,$A14,'overall city offline'!$B$2:$B$2047,G$3)*SUMIFS('overall city offline'!$C$2:$C$2047,'overall city offline'!$A$2:$A$2047,$A14,'overall city offline'!$B$2:$B$2047,G$3))/(SUMIFS('overall city offline'!$L$2:$L$2047,'overall city offline'!$A$2:$A$2047,$A14,'overall city offline'!$B$2:$B$2047,G$2))</f>
        <v>1.1053835955655058</v>
      </c>
      <c r="H14" s="37">
        <f>(SUMIFS('overall city offline'!$L$2:$L$2047,'overall city offline'!$A$2:$A$2047,$A14,'overall city offline'!$B$2:$B$2047,H$3)*SUMIFS('overall city offline'!$C$2:$C$2047,'overall city offline'!$A$2:$A$2047,$A14,'overall city offline'!$B$2:$B$2047,H$3))/(SUMIFS('overall city offline'!$L$2:$L$2047,'overall city offline'!$A$2:$A$2047,$A14,'overall city offline'!$B$2:$B$2047,H$2))</f>
        <v>1.1125547808865841</v>
      </c>
      <c r="I14" s="37">
        <f>(SUMIFS('overall city offline'!$L$2:$L$2047,'overall city offline'!$A$2:$A$2047,$A14,'overall city offline'!$B$2:$B$2047,I$3)*SUMIFS('overall city offline'!$C$2:$C$2047,'overall city offline'!$A$2:$A$2047,$A14,'overall city offline'!$B$2:$B$2047,I$3))/(SUMIFS('overall city offline'!$L$2:$L$2047,'overall city offline'!$A$2:$A$2047,$A14,'overall city offline'!$B$2:$B$2047,I$2))</f>
        <v>1.1278269181754284</v>
      </c>
      <c r="J14" s="37">
        <f>(SUMIFS('overall city offline'!$L$2:$L$2047,'overall city offline'!$A$2:$A$2047,$A14,'overall city offline'!$B$2:$B$2047,J$3)*SUMIFS('overall city offline'!$C$2:$C$2047,'overall city offline'!$A$2:$A$2047,$A14,'overall city offline'!$B$2:$B$2047,J$3))/(SUMIFS('overall city offline'!$L$2:$L$2047,'overall city offline'!$A$2:$A$2047,$A14,'overall city offline'!$B$2:$B$2047,J$2))</f>
        <v>1.0447958586594182</v>
      </c>
      <c r="K14" s="37">
        <f>(SUMIFS('overall city offline'!$L$2:$L$2047,'overall city offline'!$A$2:$A$2047,$A14,'overall city offline'!$B$2:$B$2047,K$3)*SUMIFS('overall city offline'!$C$2:$C$2047,'overall city offline'!$A$2:$A$2047,$A14,'overall city offline'!$B$2:$B$2047,K$3))/(SUMIFS('overall city offline'!$L$2:$L$2047,'overall city offline'!$A$2:$A$2047,$A14,'overall city offline'!$B$2:$B$2047,K$2))</f>
        <v>1.1213116963600906</v>
      </c>
      <c r="L14" s="37">
        <f>(SUMIFS('overall city offline'!$L$2:$L$2047,'overall city offline'!$A$2:$A$2047,$A14,'overall city offline'!$B$2:$B$2047,L$3)*SUMIFS('overall city offline'!$C$2:$C$2047,'overall city offline'!$A$2:$A$2047,$A14,'overall city offline'!$B$2:$B$2047,L$3))/(SUMIFS('overall city offline'!$L$2:$L$2047,'overall city offline'!$A$2:$A$2047,$A14,'overall city offline'!$B$2:$B$2047,L$2))</f>
        <v>1.0984865207435468</v>
      </c>
      <c r="M14" s="37">
        <f>(SUMIFS('overall city offline'!$L$2:$L$2047,'overall city offline'!$A$2:$A$2047,$A14,'overall city offline'!$B$2:$B$2047,M$3)*SUMIFS('overall city offline'!$C$2:$C$2047,'overall city offline'!$A$2:$A$2047,$A14,'overall city offline'!$B$2:$B$2047,M$3))/(SUMIFS('overall city offline'!$L$2:$L$2047,'overall city offline'!$A$2:$A$2047,$A14,'overall city offline'!$B$2:$B$2047,M$2))</f>
        <v>1.2445087242005874</v>
      </c>
      <c r="N14" s="37">
        <f>(SUMIFS('overall city offline'!$L$2:$L$2047,'overall city offline'!$A$2:$A$2047,$A14,'overall city offline'!$B$2:$B$2047,N$3)*SUMIFS('overall city offline'!$C$2:$C$2047,'overall city offline'!$A$2:$A$2047,$A14,'overall city offline'!$B$2:$B$2047,N$3))/(SUMIFS('overall city offline'!$L$2:$L$2047,'overall city offline'!$A$2:$A$2047,$A14,'overall city offline'!$B$2:$B$2047,N$2))</f>
        <v>0.90520505196674361</v>
      </c>
      <c r="O14" s="37">
        <f>(SUMIFS('overall city offline'!$L$2:$L$2047,'overall city offline'!$A$2:$A$2047,$A14,'overall city offline'!$B$2:$B$2047,O$3)*SUMIFS('overall city offline'!$C$2:$C$2047,'overall city offline'!$A$2:$A$2047,$A14,'overall city offline'!$B$2:$B$2047,O$3))/(SUMIFS('overall city offline'!$L$2:$L$2047,'overall city offline'!$A$2:$A$2047,$A14,'overall city offline'!$B$2:$B$2047,O$2))</f>
        <v>0.94658536561430651</v>
      </c>
      <c r="P14" s="37">
        <f>(SUMIFS('overall city offline'!$L$2:$L$2047,'overall city offline'!$A$2:$A$2047,$A14,'overall city offline'!$B$2:$B$2047,P$3)*SUMIFS('overall city offline'!$C$2:$C$2047,'overall city offline'!$A$2:$A$2047,$A14,'overall city offline'!$B$2:$B$2047,P$3))/(SUMIFS('overall city offline'!$L$2:$L$2047,'overall city offline'!$A$2:$A$2047,$A14,'overall city offline'!$B$2:$B$2047,P$2))</f>
        <v>1.1154382238681311</v>
      </c>
      <c r="Q14" s="37">
        <f>(SUMIFS('overall city offline'!$L$2:$L$2047,'overall city offline'!$A$2:$A$2047,$A14,'overall city offline'!$B$2:$B$2047,Q$3)*SUMIFS('overall city offline'!$C$2:$C$2047,'overall city offline'!$A$2:$A$2047,$A14,'overall city offline'!$B$2:$B$2047,Q$3))/(SUMIFS('overall city offline'!$L$2:$L$2047,'overall city offline'!$A$2:$A$2047,$A14,'overall city offline'!$B$2:$B$2047,Q$2))</f>
        <v>1.0900259421556262</v>
      </c>
      <c r="R14" s="37">
        <f>(SUMIFS('overall city offline'!$L$2:$L$2047,'overall city offline'!$A$2:$A$2047,$A14,'overall city offline'!$B$2:$B$2047,R$3)*SUMIFS('overall city offline'!$C$2:$C$2047,'overall city offline'!$A$2:$A$2047,$A14,'overall city offline'!$B$2:$B$2047,R$3))/(SUMIFS('overall city offline'!$L$2:$L$2047,'overall city offline'!$A$2:$A$2047,$A14,'overall city offline'!$B$2:$B$2047,R$2))</f>
        <v>1.172830615846129</v>
      </c>
      <c r="S14" s="37">
        <f>(SUMIFS('overall city offline'!$L$2:$L$2047,'overall city offline'!$A$2:$A$2047,$A14,'overall city offline'!$B$2:$B$2047,S$3)*SUMIFS('overall city offline'!$C$2:$C$2047,'overall city offline'!$A$2:$A$2047,$A14,'overall city offline'!$B$2:$B$2047,S$3))/(SUMIFS('overall city offline'!$L$2:$L$2047,'overall city offline'!$A$2:$A$2047,$A14,'overall city offline'!$B$2:$B$2047,S$2))</f>
        <v>1.1108594436065411</v>
      </c>
      <c r="T14" s="37">
        <f>(SUMIFS('overall city offline'!$L$2:$L$2047,'overall city offline'!$A$2:$A$2047,$A14,'overall city offline'!$B$2:$B$2047,T$3)*SUMIFS('overall city offline'!$C$2:$C$2047,'overall city offline'!$A$2:$A$2047,$A14,'overall city offline'!$B$2:$B$2047,T$3))/(SUMIFS('overall city offline'!$L$2:$L$2047,'overall city offline'!$A$2:$A$2047,$A14,'overall city offline'!$B$2:$B$2047,T$2))</f>
        <v>1.1905133915560888</v>
      </c>
      <c r="U14" s="37">
        <f>(SUMIFS('overall city offline'!$L$2:$L$2047,'overall city offline'!$A$2:$A$2047,$A14,'overall city offline'!$B$2:$B$2047,U$3)*SUMIFS('overall city offline'!$C$2:$C$2047,'overall city offline'!$A$2:$A$2047,$A14,'overall city offline'!$B$2:$B$2047,U$3))/(SUMIFS('overall city offline'!$L$2:$L$2047,'overall city offline'!$A$2:$A$2047,$A14,'overall city offline'!$B$2:$B$2047,U$2))</f>
        <v>1.1541550003729064</v>
      </c>
      <c r="V14" s="37">
        <f>(SUMIFS('overall city offline'!$L$2:$L$2047,'overall city offline'!$A$2:$A$2047,$A14,'overall city offline'!$B$2:$B$2047,V$3)*SUMIFS('overall city offline'!$C$2:$C$2047,'overall city offline'!$A$2:$A$2047,$A14,'overall city offline'!$B$2:$B$2047,V$3))/(SUMIFS('overall city offline'!$L$2:$L$2047,'overall city offline'!$A$2:$A$2047,$A14,'overall city offline'!$B$2:$B$2047,V$2))</f>
        <v>1.0700149792216882</v>
      </c>
    </row>
    <row r="15" spans="1:64" x14ac:dyDescent="0.25">
      <c r="A15" s="5" t="s">
        <v>18</v>
      </c>
      <c r="B15" s="37">
        <f>(SUMIFS('overall city offline'!$L$2:$L$2047,'overall city offline'!$A$2:$A$2047,$A15,'overall city offline'!$B$2:$B$2047,B$3)*SUMIFS('overall city offline'!$C$2:$C$2047,'overall city offline'!$A$2:$A$2047,$A15,'overall city offline'!$B$2:$B$2047,B$3))/(SUMIFS('overall city offline'!$L$2:$L$2047,'overall city offline'!$A$2:$A$2047,$A15,'overall city offline'!$B$2:$B$2047,B$2))</f>
        <v>0.90826794653374077</v>
      </c>
      <c r="C15" s="37">
        <f>(SUMIFS('overall city offline'!$L$2:$L$2047,'overall city offline'!$A$2:$A$2047,$A15,'overall city offline'!$B$2:$B$2047,C$3)*SUMIFS('overall city offline'!$C$2:$C$2047,'overall city offline'!$A$2:$A$2047,$A15,'overall city offline'!$B$2:$B$2047,C$3))/(SUMIFS('overall city offline'!$L$2:$L$2047,'overall city offline'!$A$2:$A$2047,$A15,'overall city offline'!$B$2:$B$2047,C$2))</f>
        <v>0.93110024689846327</v>
      </c>
      <c r="D15" s="37">
        <f>(SUMIFS('overall city offline'!$L$2:$L$2047,'overall city offline'!$A$2:$A$2047,$A15,'overall city offline'!$B$2:$B$2047,D$3)*SUMIFS('overall city offline'!$C$2:$C$2047,'overall city offline'!$A$2:$A$2047,$A15,'overall city offline'!$B$2:$B$2047,D$3))/(SUMIFS('overall city offline'!$L$2:$L$2047,'overall city offline'!$A$2:$A$2047,$A15,'overall city offline'!$B$2:$B$2047,D$2))</f>
        <v>1.210583844280275</v>
      </c>
      <c r="E15" s="37">
        <f>(SUMIFS('overall city offline'!$L$2:$L$2047,'overall city offline'!$A$2:$A$2047,$A15,'overall city offline'!$B$2:$B$2047,E$3)*SUMIFS('overall city offline'!$C$2:$C$2047,'overall city offline'!$A$2:$A$2047,$A15,'overall city offline'!$B$2:$B$2047,E$3))/(SUMIFS('overall city offline'!$L$2:$L$2047,'overall city offline'!$A$2:$A$2047,$A15,'overall city offline'!$B$2:$B$2047,E$2))</f>
        <v>1.0958943081462342</v>
      </c>
      <c r="F15" s="37">
        <f>(SUMIFS('overall city offline'!$L$2:$L$2047,'overall city offline'!$A$2:$A$2047,$A15,'overall city offline'!$B$2:$B$2047,F$3)*SUMIFS('overall city offline'!$C$2:$C$2047,'overall city offline'!$A$2:$A$2047,$A15,'overall city offline'!$B$2:$B$2047,F$3))/(SUMIFS('overall city offline'!$L$2:$L$2047,'overall city offline'!$A$2:$A$2047,$A15,'overall city offline'!$B$2:$B$2047,F$2))</f>
        <v>1.2190172657978746</v>
      </c>
      <c r="G15" s="37">
        <f>(SUMIFS('overall city offline'!$L$2:$L$2047,'overall city offline'!$A$2:$A$2047,$A15,'overall city offline'!$B$2:$B$2047,G$3)*SUMIFS('overall city offline'!$C$2:$C$2047,'overall city offline'!$A$2:$A$2047,$A15,'overall city offline'!$B$2:$B$2047,G$3))/(SUMIFS('overall city offline'!$L$2:$L$2047,'overall city offline'!$A$2:$A$2047,$A15,'overall city offline'!$B$2:$B$2047,G$2))</f>
        <v>1.1270080232441024</v>
      </c>
      <c r="H15" s="37">
        <f>(SUMIFS('overall city offline'!$L$2:$L$2047,'overall city offline'!$A$2:$A$2047,$A15,'overall city offline'!$B$2:$B$2047,H$3)*SUMIFS('overall city offline'!$C$2:$C$2047,'overall city offline'!$A$2:$A$2047,$A15,'overall city offline'!$B$2:$B$2047,H$3))/(SUMIFS('overall city offline'!$L$2:$L$2047,'overall city offline'!$A$2:$A$2047,$A15,'overall city offline'!$B$2:$B$2047,H$2))</f>
        <v>1.1080624225979943</v>
      </c>
      <c r="I15" s="37">
        <f>(SUMIFS('overall city offline'!$L$2:$L$2047,'overall city offline'!$A$2:$A$2047,$A15,'overall city offline'!$B$2:$B$2047,I$3)*SUMIFS('overall city offline'!$C$2:$C$2047,'overall city offline'!$A$2:$A$2047,$A15,'overall city offline'!$B$2:$B$2047,I$3))/(SUMIFS('overall city offline'!$L$2:$L$2047,'overall city offline'!$A$2:$A$2047,$A15,'overall city offline'!$B$2:$B$2047,I$2))</f>
        <v>1.0904866159417876</v>
      </c>
      <c r="J15" s="37">
        <f>(SUMIFS('overall city offline'!$L$2:$L$2047,'overall city offline'!$A$2:$A$2047,$A15,'overall city offline'!$B$2:$B$2047,J$3)*SUMIFS('overall city offline'!$C$2:$C$2047,'overall city offline'!$A$2:$A$2047,$A15,'overall city offline'!$B$2:$B$2047,J$3))/(SUMIFS('overall city offline'!$L$2:$L$2047,'overall city offline'!$A$2:$A$2047,$A15,'overall city offline'!$B$2:$B$2047,J$2))</f>
        <v>1.0735314224871604</v>
      </c>
      <c r="K15" s="37">
        <f>(SUMIFS('overall city offline'!$L$2:$L$2047,'overall city offline'!$A$2:$A$2047,$A15,'overall city offline'!$B$2:$B$2047,K$3)*SUMIFS('overall city offline'!$C$2:$C$2047,'overall city offline'!$A$2:$A$2047,$A15,'overall city offline'!$B$2:$B$2047,K$3))/(SUMIFS('overall city offline'!$L$2:$L$2047,'overall city offline'!$A$2:$A$2047,$A15,'overall city offline'!$B$2:$B$2047,K$2))</f>
        <v>1.1611081667676066</v>
      </c>
      <c r="L15" s="37">
        <f>(SUMIFS('overall city offline'!$L$2:$L$2047,'overall city offline'!$A$2:$A$2047,$A15,'overall city offline'!$B$2:$B$2047,L$3)*SUMIFS('overall city offline'!$C$2:$C$2047,'overall city offline'!$A$2:$A$2047,$A15,'overall city offline'!$B$2:$B$2047,L$3))/(SUMIFS('overall city offline'!$L$2:$L$2047,'overall city offline'!$A$2:$A$2047,$A15,'overall city offline'!$B$2:$B$2047,L$2))</f>
        <v>1.1628518012588274</v>
      </c>
      <c r="M15" s="37">
        <f>(SUMIFS('overall city offline'!$L$2:$L$2047,'overall city offline'!$A$2:$A$2047,$A15,'overall city offline'!$B$2:$B$2047,M$3)*SUMIFS('overall city offline'!$C$2:$C$2047,'overall city offline'!$A$2:$A$2047,$A15,'overall city offline'!$B$2:$B$2047,M$3))/(SUMIFS('overall city offline'!$L$2:$L$2047,'overall city offline'!$A$2:$A$2047,$A15,'overall city offline'!$B$2:$B$2047,M$2))</f>
        <v>1.2793089620775804</v>
      </c>
      <c r="N15" s="37">
        <f>(SUMIFS('overall city offline'!$L$2:$L$2047,'overall city offline'!$A$2:$A$2047,$A15,'overall city offline'!$B$2:$B$2047,N$3)*SUMIFS('overall city offline'!$C$2:$C$2047,'overall city offline'!$A$2:$A$2047,$A15,'overall city offline'!$B$2:$B$2047,N$3))/(SUMIFS('overall city offline'!$L$2:$L$2047,'overall city offline'!$A$2:$A$2047,$A15,'overall city offline'!$B$2:$B$2047,N$2))</f>
        <v>0.99869957428816303</v>
      </c>
      <c r="O15" s="37">
        <f>(SUMIFS('overall city offline'!$L$2:$L$2047,'overall city offline'!$A$2:$A$2047,$A15,'overall city offline'!$B$2:$B$2047,O$3)*SUMIFS('overall city offline'!$C$2:$C$2047,'overall city offline'!$A$2:$A$2047,$A15,'overall city offline'!$B$2:$B$2047,O$3))/(SUMIFS('overall city offline'!$L$2:$L$2047,'overall city offline'!$A$2:$A$2047,$A15,'overall city offline'!$B$2:$B$2047,O$2))</f>
        <v>0.99214008595359626</v>
      </c>
      <c r="P15" s="37">
        <f>(SUMIFS('overall city offline'!$L$2:$L$2047,'overall city offline'!$A$2:$A$2047,$A15,'overall city offline'!$B$2:$B$2047,P$3)*SUMIFS('overall city offline'!$C$2:$C$2047,'overall city offline'!$A$2:$A$2047,$A15,'overall city offline'!$B$2:$B$2047,P$3))/(SUMIFS('overall city offline'!$L$2:$L$2047,'overall city offline'!$A$2:$A$2047,$A15,'overall city offline'!$B$2:$B$2047,P$2))</f>
        <v>1.2219662331774046</v>
      </c>
      <c r="Q15" s="37">
        <f>(SUMIFS('overall city offline'!$L$2:$L$2047,'overall city offline'!$A$2:$A$2047,$A15,'overall city offline'!$B$2:$B$2047,Q$3)*SUMIFS('overall city offline'!$C$2:$C$2047,'overall city offline'!$A$2:$A$2047,$A15,'overall city offline'!$B$2:$B$2047,Q$3))/(SUMIFS('overall city offline'!$L$2:$L$2047,'overall city offline'!$A$2:$A$2047,$A15,'overall city offline'!$B$2:$B$2047,Q$2))</f>
        <v>1.1426097068001055</v>
      </c>
      <c r="R15" s="37">
        <f>(SUMIFS('overall city offline'!$L$2:$L$2047,'overall city offline'!$A$2:$A$2047,$A15,'overall city offline'!$B$2:$B$2047,R$3)*SUMIFS('overall city offline'!$C$2:$C$2047,'overall city offline'!$A$2:$A$2047,$A15,'overall city offline'!$B$2:$B$2047,R$3))/(SUMIFS('overall city offline'!$L$2:$L$2047,'overall city offline'!$A$2:$A$2047,$A15,'overall city offline'!$B$2:$B$2047,R$2))</f>
        <v>1.1683020038531313</v>
      </c>
      <c r="S15" s="37">
        <f>(SUMIFS('overall city offline'!$L$2:$L$2047,'overall city offline'!$A$2:$A$2047,$A15,'overall city offline'!$B$2:$B$2047,S$3)*SUMIFS('overall city offline'!$C$2:$C$2047,'overall city offline'!$A$2:$A$2047,$A15,'overall city offline'!$B$2:$B$2047,S$3))/(SUMIFS('overall city offline'!$L$2:$L$2047,'overall city offline'!$A$2:$A$2047,$A15,'overall city offline'!$B$2:$B$2047,S$2))</f>
        <v>1.1019191232492678</v>
      </c>
      <c r="T15" s="37">
        <f>(SUMIFS('overall city offline'!$L$2:$L$2047,'overall city offline'!$A$2:$A$2047,$A15,'overall city offline'!$B$2:$B$2047,T$3)*SUMIFS('overall city offline'!$C$2:$C$2047,'overall city offline'!$A$2:$A$2047,$A15,'overall city offline'!$B$2:$B$2047,T$3))/(SUMIFS('overall city offline'!$L$2:$L$2047,'overall city offline'!$A$2:$A$2047,$A15,'overall city offline'!$B$2:$B$2047,T$2))</f>
        <v>1.147194770598992</v>
      </c>
      <c r="U15" s="37">
        <f>(SUMIFS('overall city offline'!$L$2:$L$2047,'overall city offline'!$A$2:$A$2047,$A15,'overall city offline'!$B$2:$B$2047,U$3)*SUMIFS('overall city offline'!$C$2:$C$2047,'overall city offline'!$A$2:$A$2047,$A15,'overall city offline'!$B$2:$B$2047,U$3))/(SUMIFS('overall city offline'!$L$2:$L$2047,'overall city offline'!$A$2:$A$2047,$A15,'overall city offline'!$B$2:$B$2047,U$2))</f>
        <v>1.087988594980025</v>
      </c>
      <c r="V15" s="37">
        <f>(SUMIFS('overall city offline'!$L$2:$L$2047,'overall city offline'!$A$2:$A$2047,$A15,'overall city offline'!$B$2:$B$2047,V$3)*SUMIFS('overall city offline'!$C$2:$C$2047,'overall city offline'!$A$2:$A$2047,$A15,'overall city offline'!$B$2:$B$2047,V$3))/(SUMIFS('overall city offline'!$L$2:$L$2047,'overall city offline'!$A$2:$A$2047,$A15,'overall city offline'!$B$2:$B$2047,V$2))</f>
        <v>1.0839770428387299</v>
      </c>
    </row>
    <row r="16" spans="1:64" x14ac:dyDescent="0.25">
      <c r="A16" s="5" t="s">
        <v>19</v>
      </c>
      <c r="B16" s="37">
        <f>(SUMIFS('overall city offline'!$L$2:$L$2047,'overall city offline'!$A$2:$A$2047,$A16,'overall city offline'!$B$2:$B$2047,B$3)*SUMIFS('overall city offline'!$C$2:$C$2047,'overall city offline'!$A$2:$A$2047,$A16,'overall city offline'!$B$2:$B$2047,B$3))/(SUMIFS('overall city offline'!$L$2:$L$2047,'overall city offline'!$A$2:$A$2047,$A16,'overall city offline'!$B$2:$B$2047,B$2))</f>
        <v>0.9142432858070485</v>
      </c>
      <c r="C16" s="37">
        <f>(SUMIFS('overall city offline'!$L$2:$L$2047,'overall city offline'!$A$2:$A$2047,$A16,'overall city offline'!$B$2:$B$2047,C$3)*SUMIFS('overall city offline'!$C$2:$C$2047,'overall city offline'!$A$2:$A$2047,$A16,'overall city offline'!$B$2:$B$2047,C$3))/(SUMIFS('overall city offline'!$L$2:$L$2047,'overall city offline'!$A$2:$A$2047,$A16,'overall city offline'!$B$2:$B$2047,C$2))</f>
        <v>0.94384321575063612</v>
      </c>
      <c r="D16" s="37">
        <f>(SUMIFS('overall city offline'!$L$2:$L$2047,'overall city offline'!$A$2:$A$2047,$A16,'overall city offline'!$B$2:$B$2047,D$3)*SUMIFS('overall city offline'!$C$2:$C$2047,'overall city offline'!$A$2:$A$2047,$A16,'overall city offline'!$B$2:$B$2047,D$3))/(SUMIFS('overall city offline'!$L$2:$L$2047,'overall city offline'!$A$2:$A$2047,$A16,'overall city offline'!$B$2:$B$2047,D$2))</f>
        <v>1.2521937536835657</v>
      </c>
      <c r="E16" s="37">
        <f>(SUMIFS('overall city offline'!$L$2:$L$2047,'overall city offline'!$A$2:$A$2047,$A16,'overall city offline'!$B$2:$B$2047,E$3)*SUMIFS('overall city offline'!$C$2:$C$2047,'overall city offline'!$A$2:$A$2047,$A16,'overall city offline'!$B$2:$B$2047,E$3))/(SUMIFS('overall city offline'!$L$2:$L$2047,'overall city offline'!$A$2:$A$2047,$A16,'overall city offline'!$B$2:$B$2047,E$2))</f>
        <v>1.2696249109588849</v>
      </c>
      <c r="F16" s="37">
        <f>(SUMIFS('overall city offline'!$L$2:$L$2047,'overall city offline'!$A$2:$A$2047,$A16,'overall city offline'!$B$2:$B$2047,F$3)*SUMIFS('overall city offline'!$C$2:$C$2047,'overall city offline'!$A$2:$A$2047,$A16,'overall city offline'!$B$2:$B$2047,F$3))/(SUMIFS('overall city offline'!$L$2:$L$2047,'overall city offline'!$A$2:$A$2047,$A16,'overall city offline'!$B$2:$B$2047,F$2))</f>
        <v>1.3658814451047443</v>
      </c>
      <c r="G16" s="37">
        <f>(SUMIFS('overall city offline'!$L$2:$L$2047,'overall city offline'!$A$2:$A$2047,$A16,'overall city offline'!$B$2:$B$2047,G$3)*SUMIFS('overall city offline'!$C$2:$C$2047,'overall city offline'!$A$2:$A$2047,$A16,'overall city offline'!$B$2:$B$2047,G$3))/(SUMIFS('overall city offline'!$L$2:$L$2047,'overall city offline'!$A$2:$A$2047,$A16,'overall city offline'!$B$2:$B$2047,G$2))</f>
        <v>1.3379276052997788</v>
      </c>
      <c r="H16" s="37">
        <f>(SUMIFS('overall city offline'!$L$2:$L$2047,'overall city offline'!$A$2:$A$2047,$A16,'overall city offline'!$B$2:$B$2047,H$3)*SUMIFS('overall city offline'!$C$2:$C$2047,'overall city offline'!$A$2:$A$2047,$A16,'overall city offline'!$B$2:$B$2047,H$3))/(SUMIFS('overall city offline'!$L$2:$L$2047,'overall city offline'!$A$2:$A$2047,$A16,'overall city offline'!$B$2:$B$2047,H$2))</f>
        <v>1.2067878669054808</v>
      </c>
      <c r="I16" s="37">
        <f>(SUMIFS('overall city offline'!$L$2:$L$2047,'overall city offline'!$A$2:$A$2047,$A16,'overall city offline'!$B$2:$B$2047,I$3)*SUMIFS('overall city offline'!$C$2:$C$2047,'overall city offline'!$A$2:$A$2047,$A16,'overall city offline'!$B$2:$B$2047,I$3))/(SUMIFS('overall city offline'!$L$2:$L$2047,'overall city offline'!$A$2:$A$2047,$A16,'overall city offline'!$B$2:$B$2047,I$2))</f>
        <v>1.2324446002067995</v>
      </c>
      <c r="J16" s="37">
        <f>(SUMIFS('overall city offline'!$L$2:$L$2047,'overall city offline'!$A$2:$A$2047,$A16,'overall city offline'!$B$2:$B$2047,J$3)*SUMIFS('overall city offline'!$C$2:$C$2047,'overall city offline'!$A$2:$A$2047,$A16,'overall city offline'!$B$2:$B$2047,J$3))/(SUMIFS('overall city offline'!$L$2:$L$2047,'overall city offline'!$A$2:$A$2047,$A16,'overall city offline'!$B$2:$B$2047,J$2))</f>
        <v>1.1495742856049935</v>
      </c>
      <c r="K16" s="37">
        <f>(SUMIFS('overall city offline'!$L$2:$L$2047,'overall city offline'!$A$2:$A$2047,$A16,'overall city offline'!$B$2:$B$2047,K$3)*SUMIFS('overall city offline'!$C$2:$C$2047,'overall city offline'!$A$2:$A$2047,$A16,'overall city offline'!$B$2:$B$2047,K$3))/(SUMIFS('overall city offline'!$L$2:$L$2047,'overall city offline'!$A$2:$A$2047,$A16,'overall city offline'!$B$2:$B$2047,K$2))</f>
        <v>1.2004834907263882</v>
      </c>
      <c r="L16" s="37">
        <f>(SUMIFS('overall city offline'!$L$2:$L$2047,'overall city offline'!$A$2:$A$2047,$A16,'overall city offline'!$B$2:$B$2047,L$3)*SUMIFS('overall city offline'!$C$2:$C$2047,'overall city offline'!$A$2:$A$2047,$A16,'overall city offline'!$B$2:$B$2047,L$3))/(SUMIFS('overall city offline'!$L$2:$L$2047,'overall city offline'!$A$2:$A$2047,$A16,'overall city offline'!$B$2:$B$2047,L$2))</f>
        <v>1.2562036865635269</v>
      </c>
      <c r="M16" s="37">
        <f>(SUMIFS('overall city offline'!$L$2:$L$2047,'overall city offline'!$A$2:$A$2047,$A16,'overall city offline'!$B$2:$B$2047,M$3)*SUMIFS('overall city offline'!$C$2:$C$2047,'overall city offline'!$A$2:$A$2047,$A16,'overall city offline'!$B$2:$B$2047,M$3))/(SUMIFS('overall city offline'!$L$2:$L$2047,'overall city offline'!$A$2:$A$2047,$A16,'overall city offline'!$B$2:$B$2047,M$2))</f>
        <v>1.3141173437104887</v>
      </c>
      <c r="N16" s="37">
        <f>(SUMIFS('overall city offline'!$L$2:$L$2047,'overall city offline'!$A$2:$A$2047,$A16,'overall city offline'!$B$2:$B$2047,N$3)*SUMIFS('overall city offline'!$C$2:$C$2047,'overall city offline'!$A$2:$A$2047,$A16,'overall city offline'!$B$2:$B$2047,N$3))/(SUMIFS('overall city offline'!$L$2:$L$2047,'overall city offline'!$A$2:$A$2047,$A16,'overall city offline'!$B$2:$B$2047,N$2))</f>
        <v>1.0951257695948078</v>
      </c>
      <c r="O16" s="37">
        <f>(SUMIFS('overall city offline'!$L$2:$L$2047,'overall city offline'!$A$2:$A$2047,$A16,'overall city offline'!$B$2:$B$2047,O$3)*SUMIFS('overall city offline'!$C$2:$C$2047,'overall city offline'!$A$2:$A$2047,$A16,'overall city offline'!$B$2:$B$2047,O$3))/(SUMIFS('overall city offline'!$L$2:$L$2047,'overall city offline'!$A$2:$A$2047,$A16,'overall city offline'!$B$2:$B$2047,O$2))</f>
        <v>1.0918846959808484</v>
      </c>
      <c r="P16" s="37">
        <f>(SUMIFS('overall city offline'!$L$2:$L$2047,'overall city offline'!$A$2:$A$2047,$A16,'overall city offline'!$B$2:$B$2047,P$3)*SUMIFS('overall city offline'!$C$2:$C$2047,'overall city offline'!$A$2:$A$2047,$A16,'overall city offline'!$B$2:$B$2047,P$3))/(SUMIFS('overall city offline'!$L$2:$L$2047,'overall city offline'!$A$2:$A$2047,$A16,'overall city offline'!$B$2:$B$2047,P$2))</f>
        <v>1.2485292534826533</v>
      </c>
      <c r="Q16" s="37">
        <f>(SUMIFS('overall city offline'!$L$2:$L$2047,'overall city offline'!$A$2:$A$2047,$A16,'overall city offline'!$B$2:$B$2047,Q$3)*SUMIFS('overall city offline'!$C$2:$C$2047,'overall city offline'!$A$2:$A$2047,$A16,'overall city offline'!$B$2:$B$2047,Q$3))/(SUMIFS('overall city offline'!$L$2:$L$2047,'overall city offline'!$A$2:$A$2047,$A16,'overall city offline'!$B$2:$B$2047,Q$2))</f>
        <v>1.2479705463281028</v>
      </c>
      <c r="R16" s="37">
        <f>(SUMIFS('overall city offline'!$L$2:$L$2047,'overall city offline'!$A$2:$A$2047,$A16,'overall city offline'!$B$2:$B$2047,R$3)*SUMIFS('overall city offline'!$C$2:$C$2047,'overall city offline'!$A$2:$A$2047,$A16,'overall city offline'!$B$2:$B$2047,R$3))/(SUMIFS('overall city offline'!$L$2:$L$2047,'overall city offline'!$A$2:$A$2047,$A16,'overall city offline'!$B$2:$B$2047,R$2))</f>
        <v>1.2640635584016797</v>
      </c>
      <c r="S16" s="37">
        <f>(SUMIFS('overall city offline'!$L$2:$L$2047,'overall city offline'!$A$2:$A$2047,$A16,'overall city offline'!$B$2:$B$2047,S$3)*SUMIFS('overall city offline'!$C$2:$C$2047,'overall city offline'!$A$2:$A$2047,$A16,'overall city offline'!$B$2:$B$2047,S$3))/(SUMIFS('overall city offline'!$L$2:$L$2047,'overall city offline'!$A$2:$A$2047,$A16,'overall city offline'!$B$2:$B$2047,S$2))</f>
        <v>1.2709150839454291</v>
      </c>
      <c r="T16" s="37">
        <f>(SUMIFS('overall city offline'!$L$2:$L$2047,'overall city offline'!$A$2:$A$2047,$A16,'overall city offline'!$B$2:$B$2047,T$3)*SUMIFS('overall city offline'!$C$2:$C$2047,'overall city offline'!$A$2:$A$2047,$A16,'overall city offline'!$B$2:$B$2047,T$3))/(SUMIFS('overall city offline'!$L$2:$L$2047,'overall city offline'!$A$2:$A$2047,$A16,'overall city offline'!$B$2:$B$2047,T$2))</f>
        <v>1.2613120305891687</v>
      </c>
      <c r="U16" s="37">
        <f>(SUMIFS('overall city offline'!$L$2:$L$2047,'overall city offline'!$A$2:$A$2047,$A16,'overall city offline'!$B$2:$B$2047,U$3)*SUMIFS('overall city offline'!$C$2:$C$2047,'overall city offline'!$A$2:$A$2047,$A16,'overall city offline'!$B$2:$B$2047,U$3))/(SUMIFS('overall city offline'!$L$2:$L$2047,'overall city offline'!$A$2:$A$2047,$A16,'overall city offline'!$B$2:$B$2047,U$2))</f>
        <v>1.2376509057499958</v>
      </c>
      <c r="V16" s="37">
        <f>(SUMIFS('overall city offline'!$L$2:$L$2047,'overall city offline'!$A$2:$A$2047,$A16,'overall city offline'!$B$2:$B$2047,V$3)*SUMIFS('overall city offline'!$C$2:$C$2047,'overall city offline'!$A$2:$A$2047,$A16,'overall city offline'!$B$2:$B$2047,V$3))/(SUMIFS('overall city offline'!$L$2:$L$2047,'overall city offline'!$A$2:$A$2047,$A16,'overall city offline'!$B$2:$B$2047,V$2))</f>
        <v>1.1939989574461529</v>
      </c>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row>
    <row r="17" spans="1:63" x14ac:dyDescent="0.25">
      <c r="A17" s="5" t="s">
        <v>20</v>
      </c>
      <c r="B17" s="37">
        <f>(SUMIFS('overall city offline'!$L$2:$L$2047,'overall city offline'!$A$2:$A$2047,$A17,'overall city offline'!$B$2:$B$2047,B$3)*SUMIFS('overall city offline'!$C$2:$C$2047,'overall city offline'!$A$2:$A$2047,$A17,'overall city offline'!$B$2:$B$2047,B$3))/(SUMIFS('overall city offline'!$L$2:$L$2047,'overall city offline'!$A$2:$A$2047,$A17,'overall city offline'!$B$2:$B$2047,B$2))</f>
        <v>0.89635419074510125</v>
      </c>
      <c r="C17" s="37">
        <f>(SUMIFS('overall city offline'!$L$2:$L$2047,'overall city offline'!$A$2:$A$2047,$A17,'overall city offline'!$B$2:$B$2047,C$3)*SUMIFS('overall city offline'!$C$2:$C$2047,'overall city offline'!$A$2:$A$2047,$A17,'overall city offline'!$B$2:$B$2047,C$3))/(SUMIFS('overall city offline'!$L$2:$L$2047,'overall city offline'!$A$2:$A$2047,$A17,'overall city offline'!$B$2:$B$2047,C$2))</f>
        <v>0.93752599811418913</v>
      </c>
      <c r="D17" s="37">
        <f>(SUMIFS('overall city offline'!$L$2:$L$2047,'overall city offline'!$A$2:$A$2047,$A17,'overall city offline'!$B$2:$B$2047,D$3)*SUMIFS('overall city offline'!$C$2:$C$2047,'overall city offline'!$A$2:$A$2047,$A17,'overall city offline'!$B$2:$B$2047,D$3))/(SUMIFS('overall city offline'!$L$2:$L$2047,'overall city offline'!$A$2:$A$2047,$A17,'overall city offline'!$B$2:$B$2047,D$2))</f>
        <v>1.1902341839414399</v>
      </c>
      <c r="E17" s="37">
        <f>(SUMIFS('overall city offline'!$L$2:$L$2047,'overall city offline'!$A$2:$A$2047,$A17,'overall city offline'!$B$2:$B$2047,E$3)*SUMIFS('overall city offline'!$C$2:$C$2047,'overall city offline'!$A$2:$A$2047,$A17,'overall city offline'!$B$2:$B$2047,E$3))/(SUMIFS('overall city offline'!$L$2:$L$2047,'overall city offline'!$A$2:$A$2047,$A17,'overall city offline'!$B$2:$B$2047,E$2))</f>
        <v>0.97273329632988181</v>
      </c>
      <c r="F17" s="37">
        <f>(SUMIFS('overall city offline'!$L$2:$L$2047,'overall city offline'!$A$2:$A$2047,$A17,'overall city offline'!$B$2:$B$2047,F$3)*SUMIFS('overall city offline'!$C$2:$C$2047,'overall city offline'!$A$2:$A$2047,$A17,'overall city offline'!$B$2:$B$2047,F$3))/(SUMIFS('overall city offline'!$L$2:$L$2047,'overall city offline'!$A$2:$A$2047,$A17,'overall city offline'!$B$2:$B$2047,F$2))</f>
        <v>1.0504695699944353</v>
      </c>
      <c r="G17" s="37">
        <f>(SUMIFS('overall city offline'!$L$2:$L$2047,'overall city offline'!$A$2:$A$2047,$A17,'overall city offline'!$B$2:$B$2047,G$3)*SUMIFS('overall city offline'!$C$2:$C$2047,'overall city offline'!$A$2:$A$2047,$A17,'overall city offline'!$B$2:$B$2047,G$3))/(SUMIFS('overall city offline'!$L$2:$L$2047,'overall city offline'!$A$2:$A$2047,$A17,'overall city offline'!$B$2:$B$2047,G$2))</f>
        <v>0.98909702668957189</v>
      </c>
      <c r="H17" s="37">
        <f>(SUMIFS('overall city offline'!$L$2:$L$2047,'overall city offline'!$A$2:$A$2047,$A17,'overall city offline'!$B$2:$B$2047,H$3)*SUMIFS('overall city offline'!$C$2:$C$2047,'overall city offline'!$A$2:$A$2047,$A17,'overall city offline'!$B$2:$B$2047,H$3))/(SUMIFS('overall city offline'!$L$2:$L$2047,'overall city offline'!$A$2:$A$2047,$A17,'overall city offline'!$B$2:$B$2047,H$2))</f>
        <v>0.97504116698863008</v>
      </c>
      <c r="I17" s="37">
        <f>(SUMIFS('overall city offline'!$L$2:$L$2047,'overall city offline'!$A$2:$A$2047,$A17,'overall city offline'!$B$2:$B$2047,I$3)*SUMIFS('overall city offline'!$C$2:$C$2047,'overall city offline'!$A$2:$A$2047,$A17,'overall city offline'!$B$2:$B$2047,I$3))/(SUMIFS('overall city offline'!$L$2:$L$2047,'overall city offline'!$A$2:$A$2047,$A17,'overall city offline'!$B$2:$B$2047,I$2))</f>
        <v>0.97248920087202095</v>
      </c>
      <c r="J17" s="37">
        <f>(SUMIFS('overall city offline'!$L$2:$L$2047,'overall city offline'!$A$2:$A$2047,$A17,'overall city offline'!$B$2:$B$2047,J$3)*SUMIFS('overall city offline'!$C$2:$C$2047,'overall city offline'!$A$2:$A$2047,$A17,'overall city offline'!$B$2:$B$2047,J$3))/(SUMIFS('overall city offline'!$L$2:$L$2047,'overall city offline'!$A$2:$A$2047,$A17,'overall city offline'!$B$2:$B$2047,J$2))</f>
        <v>0.98522241334526039</v>
      </c>
      <c r="K17" s="37">
        <f>(SUMIFS('overall city offline'!$L$2:$L$2047,'overall city offline'!$A$2:$A$2047,$A17,'overall city offline'!$B$2:$B$2047,K$3)*SUMIFS('overall city offline'!$C$2:$C$2047,'overall city offline'!$A$2:$A$2047,$A17,'overall city offline'!$B$2:$B$2047,K$3))/(SUMIFS('overall city offline'!$L$2:$L$2047,'overall city offline'!$A$2:$A$2047,$A17,'overall city offline'!$B$2:$B$2047,K$2))</f>
        <v>1.0587950499433527</v>
      </c>
      <c r="L17" s="37">
        <f>(SUMIFS('overall city offline'!$L$2:$L$2047,'overall city offline'!$A$2:$A$2047,$A17,'overall city offline'!$B$2:$B$2047,L$3)*SUMIFS('overall city offline'!$C$2:$C$2047,'overall city offline'!$A$2:$A$2047,$A17,'overall city offline'!$B$2:$B$2047,L$3))/(SUMIFS('overall city offline'!$L$2:$L$2047,'overall city offline'!$A$2:$A$2047,$A17,'overall city offline'!$B$2:$B$2047,L$2))</f>
        <v>1.0803348997371729</v>
      </c>
      <c r="M17" s="37">
        <f>(SUMIFS('overall city offline'!$L$2:$L$2047,'overall city offline'!$A$2:$A$2047,$A17,'overall city offline'!$B$2:$B$2047,M$3)*SUMIFS('overall city offline'!$C$2:$C$2047,'overall city offline'!$A$2:$A$2047,$A17,'overall city offline'!$B$2:$B$2047,M$3))/(SUMIFS('overall city offline'!$L$2:$L$2047,'overall city offline'!$A$2:$A$2047,$A17,'overall city offline'!$B$2:$B$2047,M$2))</f>
        <v>1.296241671541569</v>
      </c>
      <c r="N17" s="37">
        <f>(SUMIFS('overall city offline'!$L$2:$L$2047,'overall city offline'!$A$2:$A$2047,$A17,'overall city offline'!$B$2:$B$2047,N$3)*SUMIFS('overall city offline'!$C$2:$C$2047,'overall city offline'!$A$2:$A$2047,$A17,'overall city offline'!$B$2:$B$2047,N$3))/(SUMIFS('overall city offline'!$L$2:$L$2047,'overall city offline'!$A$2:$A$2047,$A17,'overall city offline'!$B$2:$B$2047,N$2))</f>
        <v>0.8606222167189036</v>
      </c>
      <c r="O17" s="37">
        <f>(SUMIFS('overall city offline'!$L$2:$L$2047,'overall city offline'!$A$2:$A$2047,$A17,'overall city offline'!$B$2:$B$2047,O$3)*SUMIFS('overall city offline'!$C$2:$C$2047,'overall city offline'!$A$2:$A$2047,$A17,'overall city offline'!$B$2:$B$2047,O$3))/(SUMIFS('overall city offline'!$L$2:$L$2047,'overall city offline'!$A$2:$A$2047,$A17,'overall city offline'!$B$2:$B$2047,O$2))</f>
        <v>0.86100964515374701</v>
      </c>
      <c r="P17" s="37">
        <f>(SUMIFS('overall city offline'!$L$2:$L$2047,'overall city offline'!$A$2:$A$2047,$A17,'overall city offline'!$B$2:$B$2047,P$3)*SUMIFS('overall city offline'!$C$2:$C$2047,'overall city offline'!$A$2:$A$2047,$A17,'overall city offline'!$B$2:$B$2047,P$3))/(SUMIFS('overall city offline'!$L$2:$L$2047,'overall city offline'!$A$2:$A$2047,$A17,'overall city offline'!$B$2:$B$2047,P$2))</f>
        <v>1.0361594849962936</v>
      </c>
      <c r="Q17" s="37">
        <f>(SUMIFS('overall city offline'!$L$2:$L$2047,'overall city offline'!$A$2:$A$2047,$A17,'overall city offline'!$B$2:$B$2047,Q$3)*SUMIFS('overall city offline'!$C$2:$C$2047,'overall city offline'!$A$2:$A$2047,$A17,'overall city offline'!$B$2:$B$2047,Q$3))/(SUMIFS('overall city offline'!$L$2:$L$2047,'overall city offline'!$A$2:$A$2047,$A17,'overall city offline'!$B$2:$B$2047,Q$2))</f>
        <v>1.0082049156054014</v>
      </c>
      <c r="R17" s="37">
        <f>(SUMIFS('overall city offline'!$L$2:$L$2047,'overall city offline'!$A$2:$A$2047,$A17,'overall city offline'!$B$2:$B$2047,R$3)*SUMIFS('overall city offline'!$C$2:$C$2047,'overall city offline'!$A$2:$A$2047,$A17,'overall city offline'!$B$2:$B$2047,R$3))/(SUMIFS('overall city offline'!$L$2:$L$2047,'overall city offline'!$A$2:$A$2047,$A17,'overall city offline'!$B$2:$B$2047,R$2))</f>
        <v>1.0441722962397726</v>
      </c>
      <c r="S17" s="37">
        <f>(SUMIFS('overall city offline'!$L$2:$L$2047,'overall city offline'!$A$2:$A$2047,$A17,'overall city offline'!$B$2:$B$2047,S$3)*SUMIFS('overall city offline'!$C$2:$C$2047,'overall city offline'!$A$2:$A$2047,$A17,'overall city offline'!$B$2:$B$2047,S$3))/(SUMIFS('overall city offline'!$L$2:$L$2047,'overall city offline'!$A$2:$A$2047,$A17,'overall city offline'!$B$2:$B$2047,S$2))</f>
        <v>1.0344505151407768</v>
      </c>
      <c r="T17" s="37">
        <f>(SUMIFS('overall city offline'!$L$2:$L$2047,'overall city offline'!$A$2:$A$2047,$A17,'overall city offline'!$B$2:$B$2047,T$3)*SUMIFS('overall city offline'!$C$2:$C$2047,'overall city offline'!$A$2:$A$2047,$A17,'overall city offline'!$B$2:$B$2047,T$3))/(SUMIFS('overall city offline'!$L$2:$L$2047,'overall city offline'!$A$2:$A$2047,$A17,'overall city offline'!$B$2:$B$2047,T$2))</f>
        <v>1.0345079426524852</v>
      </c>
      <c r="U17" s="37">
        <f>(SUMIFS('overall city offline'!$L$2:$L$2047,'overall city offline'!$A$2:$A$2047,$A17,'overall city offline'!$B$2:$B$2047,U$3)*SUMIFS('overall city offline'!$C$2:$C$2047,'overall city offline'!$A$2:$A$2047,$A17,'overall city offline'!$B$2:$B$2047,U$3))/(SUMIFS('overall city offline'!$L$2:$L$2047,'overall city offline'!$A$2:$A$2047,$A17,'overall city offline'!$B$2:$B$2047,U$2))</f>
        <v>0.98820679365337105</v>
      </c>
      <c r="V17" s="37">
        <f>(SUMIFS('overall city offline'!$L$2:$L$2047,'overall city offline'!$A$2:$A$2047,$A17,'overall city offline'!$B$2:$B$2047,V$3)*SUMIFS('overall city offline'!$C$2:$C$2047,'overall city offline'!$A$2:$A$2047,$A17,'overall city offline'!$B$2:$B$2047,V$3))/(SUMIFS('overall city offline'!$L$2:$L$2047,'overall city offline'!$A$2:$A$2047,$A17,'overall city offline'!$B$2:$B$2047,V$2))</f>
        <v>0.99209187876722105</v>
      </c>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row>
    <row r="18" spans="1:63" x14ac:dyDescent="0.25">
      <c r="A18" s="5" t="s">
        <v>21</v>
      </c>
      <c r="B18" s="37">
        <f>(SUMIFS('overall city offline'!$L$2:$L$2047,'overall city offline'!$A$2:$A$2047,$A18,'overall city offline'!$B$2:$B$2047,B$3)*SUMIFS('overall city offline'!$C$2:$C$2047,'overall city offline'!$A$2:$A$2047,$A18,'overall city offline'!$B$2:$B$2047,B$3))/(SUMIFS('overall city offline'!$L$2:$L$2047,'overall city offline'!$A$2:$A$2047,$A18,'overall city offline'!$B$2:$B$2047,B$2))</f>
        <v>0.87459770256823055</v>
      </c>
      <c r="C18" s="37">
        <f>(SUMIFS('overall city offline'!$L$2:$L$2047,'overall city offline'!$A$2:$A$2047,$A18,'overall city offline'!$B$2:$B$2047,C$3)*SUMIFS('overall city offline'!$C$2:$C$2047,'overall city offline'!$A$2:$A$2047,$A18,'overall city offline'!$B$2:$B$2047,C$3))/(SUMIFS('overall city offline'!$L$2:$L$2047,'overall city offline'!$A$2:$A$2047,$A18,'overall city offline'!$B$2:$B$2047,C$2))</f>
        <v>0.9191553709221939</v>
      </c>
      <c r="D18" s="37">
        <f>(SUMIFS('overall city offline'!$L$2:$L$2047,'overall city offline'!$A$2:$A$2047,$A18,'overall city offline'!$B$2:$B$2047,D$3)*SUMIFS('overall city offline'!$C$2:$C$2047,'overall city offline'!$A$2:$A$2047,$A18,'overall city offline'!$B$2:$B$2047,D$3))/(SUMIFS('overall city offline'!$L$2:$L$2047,'overall city offline'!$A$2:$A$2047,$A18,'overall city offline'!$B$2:$B$2047,D$2))</f>
        <v>1.1866988961510694</v>
      </c>
      <c r="E18" s="37">
        <f>(SUMIFS('overall city offline'!$L$2:$L$2047,'overall city offline'!$A$2:$A$2047,$A18,'overall city offline'!$B$2:$B$2047,E$3)*SUMIFS('overall city offline'!$C$2:$C$2047,'overall city offline'!$A$2:$A$2047,$A18,'overall city offline'!$B$2:$B$2047,E$3))/(SUMIFS('overall city offline'!$L$2:$L$2047,'overall city offline'!$A$2:$A$2047,$A18,'overall city offline'!$B$2:$B$2047,E$2))</f>
        <v>1.0974491968425915</v>
      </c>
      <c r="F18" s="37">
        <f>(SUMIFS('overall city offline'!$L$2:$L$2047,'overall city offline'!$A$2:$A$2047,$A18,'overall city offline'!$B$2:$B$2047,F$3)*SUMIFS('overall city offline'!$C$2:$C$2047,'overall city offline'!$A$2:$A$2047,$A18,'overall city offline'!$B$2:$B$2047,F$3))/(SUMIFS('overall city offline'!$L$2:$L$2047,'overall city offline'!$A$2:$A$2047,$A18,'overall city offline'!$B$2:$B$2047,F$2))</f>
        <v>1.2697872350547947</v>
      </c>
      <c r="G18" s="37">
        <f>(SUMIFS('overall city offline'!$L$2:$L$2047,'overall city offline'!$A$2:$A$2047,$A18,'overall city offline'!$B$2:$B$2047,G$3)*SUMIFS('overall city offline'!$C$2:$C$2047,'overall city offline'!$A$2:$A$2047,$A18,'overall city offline'!$B$2:$B$2047,G$3))/(SUMIFS('overall city offline'!$L$2:$L$2047,'overall city offline'!$A$2:$A$2047,$A18,'overall city offline'!$B$2:$B$2047,G$2))</f>
        <v>1.1831143700153899</v>
      </c>
      <c r="H18" s="37">
        <f>(SUMIFS('overall city offline'!$L$2:$L$2047,'overall city offline'!$A$2:$A$2047,$A18,'overall city offline'!$B$2:$B$2047,H$3)*SUMIFS('overall city offline'!$C$2:$C$2047,'overall city offline'!$A$2:$A$2047,$A18,'overall city offline'!$B$2:$B$2047,H$3))/(SUMIFS('overall city offline'!$L$2:$L$2047,'overall city offline'!$A$2:$A$2047,$A18,'overall city offline'!$B$2:$B$2047,H$2))</f>
        <v>1.1618359154618469</v>
      </c>
      <c r="I18" s="37">
        <f>(SUMIFS('overall city offline'!$L$2:$L$2047,'overall city offline'!$A$2:$A$2047,$A18,'overall city offline'!$B$2:$B$2047,I$3)*SUMIFS('overall city offline'!$C$2:$C$2047,'overall city offline'!$A$2:$A$2047,$A18,'overall city offline'!$B$2:$B$2047,I$3))/(SUMIFS('overall city offline'!$L$2:$L$2047,'overall city offline'!$A$2:$A$2047,$A18,'overall city offline'!$B$2:$B$2047,I$2))</f>
        <v>1.1431153461248584</v>
      </c>
      <c r="J18" s="37">
        <f>(SUMIFS('overall city offline'!$L$2:$L$2047,'overall city offline'!$A$2:$A$2047,$A18,'overall city offline'!$B$2:$B$2047,J$3)*SUMIFS('overall city offline'!$C$2:$C$2047,'overall city offline'!$A$2:$A$2047,$A18,'overall city offline'!$B$2:$B$2047,J$3))/(SUMIFS('overall city offline'!$L$2:$L$2047,'overall city offline'!$A$2:$A$2047,$A18,'overall city offline'!$B$2:$B$2047,J$2))</f>
        <v>1.0772739331777859</v>
      </c>
      <c r="K18" s="37">
        <f>(SUMIFS('overall city offline'!$L$2:$L$2047,'overall city offline'!$A$2:$A$2047,$A18,'overall city offline'!$B$2:$B$2047,K$3)*SUMIFS('overall city offline'!$C$2:$C$2047,'overall city offline'!$A$2:$A$2047,$A18,'overall city offline'!$B$2:$B$2047,K$3))/(SUMIFS('overall city offline'!$L$2:$L$2047,'overall city offline'!$A$2:$A$2047,$A18,'overall city offline'!$B$2:$B$2047,K$2))</f>
        <v>1.1145949234057997</v>
      </c>
      <c r="L18" s="37">
        <f>(SUMIFS('overall city offline'!$L$2:$L$2047,'overall city offline'!$A$2:$A$2047,$A18,'overall city offline'!$B$2:$B$2047,L$3)*SUMIFS('overall city offline'!$C$2:$C$2047,'overall city offline'!$A$2:$A$2047,$A18,'overall city offline'!$B$2:$B$2047,L$3))/(SUMIFS('overall city offline'!$L$2:$L$2047,'overall city offline'!$A$2:$A$2047,$A18,'overall city offline'!$B$2:$B$2047,L$2))</f>
        <v>1.163814589332018</v>
      </c>
      <c r="M18" s="37">
        <f>(SUMIFS('overall city offline'!$L$2:$L$2047,'overall city offline'!$A$2:$A$2047,$A18,'overall city offline'!$B$2:$B$2047,M$3)*SUMIFS('overall city offline'!$C$2:$C$2047,'overall city offline'!$A$2:$A$2047,$A18,'overall city offline'!$B$2:$B$2047,M$3))/(SUMIFS('overall city offline'!$L$2:$L$2047,'overall city offline'!$A$2:$A$2047,$A18,'overall city offline'!$B$2:$B$2047,M$2))</f>
        <v>1.3656862737779161</v>
      </c>
      <c r="N18" s="37">
        <f>(SUMIFS('overall city offline'!$L$2:$L$2047,'overall city offline'!$A$2:$A$2047,$A18,'overall city offline'!$B$2:$B$2047,N$3)*SUMIFS('overall city offline'!$C$2:$C$2047,'overall city offline'!$A$2:$A$2047,$A18,'overall city offline'!$B$2:$B$2047,N$3))/(SUMIFS('overall city offline'!$L$2:$L$2047,'overall city offline'!$A$2:$A$2047,$A18,'overall city offline'!$B$2:$B$2047,N$2))</f>
        <v>0.92641256229088942</v>
      </c>
      <c r="O18" s="37">
        <f>(SUMIFS('overall city offline'!$L$2:$L$2047,'overall city offline'!$A$2:$A$2047,$A18,'overall city offline'!$B$2:$B$2047,O$3)*SUMIFS('overall city offline'!$C$2:$C$2047,'overall city offline'!$A$2:$A$2047,$A18,'overall city offline'!$B$2:$B$2047,O$3))/(SUMIFS('overall city offline'!$L$2:$L$2047,'overall city offline'!$A$2:$A$2047,$A18,'overall city offline'!$B$2:$B$2047,O$2))</f>
        <v>0.95926005026496253</v>
      </c>
      <c r="P18" s="37">
        <f>(SUMIFS('overall city offline'!$L$2:$L$2047,'overall city offline'!$A$2:$A$2047,$A18,'overall city offline'!$B$2:$B$2047,P$3)*SUMIFS('overall city offline'!$C$2:$C$2047,'overall city offline'!$A$2:$A$2047,$A18,'overall city offline'!$B$2:$B$2047,P$3))/(SUMIFS('overall city offline'!$L$2:$L$2047,'overall city offline'!$A$2:$A$2047,$A18,'overall city offline'!$B$2:$B$2047,P$2))</f>
        <v>1.1671092703685122</v>
      </c>
      <c r="Q18" s="37">
        <f>(SUMIFS('overall city offline'!$L$2:$L$2047,'overall city offline'!$A$2:$A$2047,$A18,'overall city offline'!$B$2:$B$2047,Q$3)*SUMIFS('overall city offline'!$C$2:$C$2047,'overall city offline'!$A$2:$A$2047,$A18,'overall city offline'!$B$2:$B$2047,Q$3))/(SUMIFS('overall city offline'!$L$2:$L$2047,'overall city offline'!$A$2:$A$2047,$A18,'overall city offline'!$B$2:$B$2047,Q$2))</f>
        <v>1.1427435417088148</v>
      </c>
      <c r="R18" s="37">
        <f>(SUMIFS('overall city offline'!$L$2:$L$2047,'overall city offline'!$A$2:$A$2047,$A18,'overall city offline'!$B$2:$B$2047,R$3)*SUMIFS('overall city offline'!$C$2:$C$2047,'overall city offline'!$A$2:$A$2047,$A18,'overall city offline'!$B$2:$B$2047,R$3))/(SUMIFS('overall city offline'!$L$2:$L$2047,'overall city offline'!$A$2:$A$2047,$A18,'overall city offline'!$B$2:$B$2047,R$2))</f>
        <v>1.1958865132134309</v>
      </c>
      <c r="S18" s="37">
        <f>(SUMIFS('overall city offline'!$L$2:$L$2047,'overall city offline'!$A$2:$A$2047,$A18,'overall city offline'!$B$2:$B$2047,S$3)*SUMIFS('overall city offline'!$C$2:$C$2047,'overall city offline'!$A$2:$A$2047,$A18,'overall city offline'!$B$2:$B$2047,S$3))/(SUMIFS('overall city offline'!$L$2:$L$2047,'overall city offline'!$A$2:$A$2047,$A18,'overall city offline'!$B$2:$B$2047,S$2))</f>
        <v>1.1532814927417081</v>
      </c>
      <c r="T18" s="37">
        <f>(SUMIFS('overall city offline'!$L$2:$L$2047,'overall city offline'!$A$2:$A$2047,$A18,'overall city offline'!$B$2:$B$2047,T$3)*SUMIFS('overall city offline'!$C$2:$C$2047,'overall city offline'!$A$2:$A$2047,$A18,'overall city offline'!$B$2:$B$2047,T$3))/(SUMIFS('overall city offline'!$L$2:$L$2047,'overall city offline'!$A$2:$A$2047,$A18,'overall city offline'!$B$2:$B$2047,T$2))</f>
        <v>1.1916225184929674</v>
      </c>
      <c r="U18" s="37">
        <f>(SUMIFS('overall city offline'!$L$2:$L$2047,'overall city offline'!$A$2:$A$2047,$A18,'overall city offline'!$B$2:$B$2047,U$3)*SUMIFS('overall city offline'!$C$2:$C$2047,'overall city offline'!$A$2:$A$2047,$A18,'overall city offline'!$B$2:$B$2047,U$3))/(SUMIFS('overall city offline'!$L$2:$L$2047,'overall city offline'!$A$2:$A$2047,$A18,'overall city offline'!$B$2:$B$2047,U$2))</f>
        <v>1.1533673236556115</v>
      </c>
      <c r="V18" s="37">
        <f>(SUMIFS('overall city offline'!$L$2:$L$2047,'overall city offline'!$A$2:$A$2047,$A18,'overall city offline'!$B$2:$B$2047,V$3)*SUMIFS('overall city offline'!$C$2:$C$2047,'overall city offline'!$A$2:$A$2047,$A18,'overall city offline'!$B$2:$B$2047,V$3))/(SUMIFS('overall city offline'!$L$2:$L$2047,'overall city offline'!$A$2:$A$2047,$A18,'overall city offline'!$B$2:$B$2047,V$2))</f>
        <v>1.0914943929678842</v>
      </c>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row>
    <row r="19" spans="1:63" x14ac:dyDescent="0.25">
      <c r="A19" s="5" t="s">
        <v>22</v>
      </c>
      <c r="B19" s="37">
        <f>(SUMIFS('overall city offline'!$L$2:$L$2047,'overall city offline'!$A$2:$A$2047,$A19,'overall city offline'!$B$2:$B$2047,B$3)*SUMIFS('overall city offline'!$C$2:$C$2047,'overall city offline'!$A$2:$A$2047,$A19,'overall city offline'!$B$2:$B$2047,B$3))/(SUMIFS('overall city offline'!$L$2:$L$2047,'overall city offline'!$A$2:$A$2047,$A19,'overall city offline'!$B$2:$B$2047,B$2))</f>
        <v>0.94031265173679113</v>
      </c>
      <c r="C19" s="37">
        <f>(SUMIFS('overall city offline'!$L$2:$L$2047,'overall city offline'!$A$2:$A$2047,$A19,'overall city offline'!$B$2:$B$2047,C$3)*SUMIFS('overall city offline'!$C$2:$C$2047,'overall city offline'!$A$2:$A$2047,$A19,'overall city offline'!$B$2:$B$2047,C$3))/(SUMIFS('overall city offline'!$L$2:$L$2047,'overall city offline'!$A$2:$A$2047,$A19,'overall city offline'!$B$2:$B$2047,C$2))</f>
        <v>0.96698048192335695</v>
      </c>
      <c r="D19" s="37">
        <f>(SUMIFS('overall city offline'!$L$2:$L$2047,'overall city offline'!$A$2:$A$2047,$A19,'overall city offline'!$B$2:$B$2047,D$3)*SUMIFS('overall city offline'!$C$2:$C$2047,'overall city offline'!$A$2:$A$2047,$A19,'overall city offline'!$B$2:$B$2047,D$3))/(SUMIFS('overall city offline'!$L$2:$L$2047,'overall city offline'!$A$2:$A$2047,$A19,'overall city offline'!$B$2:$B$2047,D$2))</f>
        <v>1.2014808861533957</v>
      </c>
      <c r="E19" s="37">
        <f>(SUMIFS('overall city offline'!$L$2:$L$2047,'overall city offline'!$A$2:$A$2047,$A19,'overall city offline'!$B$2:$B$2047,E$3)*SUMIFS('overall city offline'!$C$2:$C$2047,'overall city offline'!$A$2:$A$2047,$A19,'overall city offline'!$B$2:$B$2047,E$3))/(SUMIFS('overall city offline'!$L$2:$L$2047,'overall city offline'!$A$2:$A$2047,$A19,'overall city offline'!$B$2:$B$2047,E$2))</f>
        <v>1.1200626230454225</v>
      </c>
      <c r="F19" s="37">
        <f>(SUMIFS('overall city offline'!$L$2:$L$2047,'overall city offline'!$A$2:$A$2047,$A19,'overall city offline'!$B$2:$B$2047,F$3)*SUMIFS('overall city offline'!$C$2:$C$2047,'overall city offline'!$A$2:$A$2047,$A19,'overall city offline'!$B$2:$B$2047,F$3))/(SUMIFS('overall city offline'!$L$2:$L$2047,'overall city offline'!$A$2:$A$2047,$A19,'overall city offline'!$B$2:$B$2047,F$2))</f>
        <v>1.2481082959866741</v>
      </c>
      <c r="G19" s="37">
        <f>(SUMIFS('overall city offline'!$L$2:$L$2047,'overall city offline'!$A$2:$A$2047,$A19,'overall city offline'!$B$2:$B$2047,G$3)*SUMIFS('overall city offline'!$C$2:$C$2047,'overall city offline'!$A$2:$A$2047,$A19,'overall city offline'!$B$2:$B$2047,G$3))/(SUMIFS('overall city offline'!$L$2:$L$2047,'overall city offline'!$A$2:$A$2047,$A19,'overall city offline'!$B$2:$B$2047,G$2))</f>
        <v>1.1661253468187529</v>
      </c>
      <c r="H19" s="37">
        <f>(SUMIFS('overall city offline'!$L$2:$L$2047,'overall city offline'!$A$2:$A$2047,$A19,'overall city offline'!$B$2:$B$2047,H$3)*SUMIFS('overall city offline'!$C$2:$C$2047,'overall city offline'!$A$2:$A$2047,$A19,'overall city offline'!$B$2:$B$2047,H$3))/(SUMIFS('overall city offline'!$L$2:$L$2047,'overall city offline'!$A$2:$A$2047,$A19,'overall city offline'!$B$2:$B$2047,H$2))</f>
        <v>1.1422120762542836</v>
      </c>
      <c r="I19" s="37">
        <f>(SUMIFS('overall city offline'!$L$2:$L$2047,'overall city offline'!$A$2:$A$2047,$A19,'overall city offline'!$B$2:$B$2047,I$3)*SUMIFS('overall city offline'!$C$2:$C$2047,'overall city offline'!$A$2:$A$2047,$A19,'overall city offline'!$B$2:$B$2047,I$3))/(SUMIFS('overall city offline'!$L$2:$L$2047,'overall city offline'!$A$2:$A$2047,$A19,'overall city offline'!$B$2:$B$2047,I$2))</f>
        <v>1.0759910887266768</v>
      </c>
      <c r="J19" s="37">
        <f>(SUMIFS('overall city offline'!$L$2:$L$2047,'overall city offline'!$A$2:$A$2047,$A19,'overall city offline'!$B$2:$B$2047,J$3)*SUMIFS('overall city offline'!$C$2:$C$2047,'overall city offline'!$A$2:$A$2047,$A19,'overall city offline'!$B$2:$B$2047,J$3))/(SUMIFS('overall city offline'!$L$2:$L$2047,'overall city offline'!$A$2:$A$2047,$A19,'overall city offline'!$B$2:$B$2047,J$2))</f>
        <v>1.0671694710219848</v>
      </c>
      <c r="K19" s="37">
        <f>(SUMIFS('overall city offline'!$L$2:$L$2047,'overall city offline'!$A$2:$A$2047,$A19,'overall city offline'!$B$2:$B$2047,K$3)*SUMIFS('overall city offline'!$C$2:$C$2047,'overall city offline'!$A$2:$A$2047,$A19,'overall city offline'!$B$2:$B$2047,K$3))/(SUMIFS('overall city offline'!$L$2:$L$2047,'overall city offline'!$A$2:$A$2047,$A19,'overall city offline'!$B$2:$B$2047,K$2))</f>
        <v>1.1086946721209148</v>
      </c>
      <c r="L19" s="37">
        <f>(SUMIFS('overall city offline'!$L$2:$L$2047,'overall city offline'!$A$2:$A$2047,$A19,'overall city offline'!$B$2:$B$2047,L$3)*SUMIFS('overall city offline'!$C$2:$C$2047,'overall city offline'!$A$2:$A$2047,$A19,'overall city offline'!$B$2:$B$2047,L$3))/(SUMIFS('overall city offline'!$L$2:$L$2047,'overall city offline'!$A$2:$A$2047,$A19,'overall city offline'!$B$2:$B$2047,L$2))</f>
        <v>1.1030546148435598</v>
      </c>
      <c r="M19" s="37">
        <f>(SUMIFS('overall city offline'!$L$2:$L$2047,'overall city offline'!$A$2:$A$2047,$A19,'overall city offline'!$B$2:$B$2047,M$3)*SUMIFS('overall city offline'!$C$2:$C$2047,'overall city offline'!$A$2:$A$2047,$A19,'overall city offline'!$B$2:$B$2047,M$3))/(SUMIFS('overall city offline'!$L$2:$L$2047,'overall city offline'!$A$2:$A$2047,$A19,'overall city offline'!$B$2:$B$2047,M$2))</f>
        <v>1.197770151804314</v>
      </c>
      <c r="N19" s="37">
        <f>(SUMIFS('overall city offline'!$L$2:$L$2047,'overall city offline'!$A$2:$A$2047,$A19,'overall city offline'!$B$2:$B$2047,N$3)*SUMIFS('overall city offline'!$C$2:$C$2047,'overall city offline'!$A$2:$A$2047,$A19,'overall city offline'!$B$2:$B$2047,N$3))/(SUMIFS('overall city offline'!$L$2:$L$2047,'overall city offline'!$A$2:$A$2047,$A19,'overall city offline'!$B$2:$B$2047,N$2))</f>
        <v>0.97525187581668504</v>
      </c>
      <c r="O19" s="37">
        <f>(SUMIFS('overall city offline'!$L$2:$L$2047,'overall city offline'!$A$2:$A$2047,$A19,'overall city offline'!$B$2:$B$2047,O$3)*SUMIFS('overall city offline'!$C$2:$C$2047,'overall city offline'!$A$2:$A$2047,$A19,'overall city offline'!$B$2:$B$2047,O$3))/(SUMIFS('overall city offline'!$L$2:$L$2047,'overall city offline'!$A$2:$A$2047,$A19,'overall city offline'!$B$2:$B$2047,O$2))</f>
        <v>1.0102486086528399</v>
      </c>
      <c r="P19" s="37">
        <f>(SUMIFS('overall city offline'!$L$2:$L$2047,'overall city offline'!$A$2:$A$2047,$A19,'overall city offline'!$B$2:$B$2047,P$3)*SUMIFS('overall city offline'!$C$2:$C$2047,'overall city offline'!$A$2:$A$2047,$A19,'overall city offline'!$B$2:$B$2047,P$3))/(SUMIFS('overall city offline'!$L$2:$L$2047,'overall city offline'!$A$2:$A$2047,$A19,'overall city offline'!$B$2:$B$2047,P$2))</f>
        <v>1.1558176058423286</v>
      </c>
      <c r="Q19" s="37">
        <f>(SUMIFS('overall city offline'!$L$2:$L$2047,'overall city offline'!$A$2:$A$2047,$A19,'overall city offline'!$B$2:$B$2047,Q$3)*SUMIFS('overall city offline'!$C$2:$C$2047,'overall city offline'!$A$2:$A$2047,$A19,'overall city offline'!$B$2:$B$2047,Q$3))/(SUMIFS('overall city offline'!$L$2:$L$2047,'overall city offline'!$A$2:$A$2047,$A19,'overall city offline'!$B$2:$B$2047,Q$2))</f>
        <v>1.0730835373296055</v>
      </c>
      <c r="R19" s="37">
        <f>(SUMIFS('overall city offline'!$L$2:$L$2047,'overall city offline'!$A$2:$A$2047,$A19,'overall city offline'!$B$2:$B$2047,R$3)*SUMIFS('overall city offline'!$C$2:$C$2047,'overall city offline'!$A$2:$A$2047,$A19,'overall city offline'!$B$2:$B$2047,R$3))/(SUMIFS('overall city offline'!$L$2:$L$2047,'overall city offline'!$A$2:$A$2047,$A19,'overall city offline'!$B$2:$B$2047,R$2))</f>
        <v>1.1663293085179423</v>
      </c>
      <c r="S19" s="37">
        <f>(SUMIFS('overall city offline'!$L$2:$L$2047,'overall city offline'!$A$2:$A$2047,$A19,'overall city offline'!$B$2:$B$2047,S$3)*SUMIFS('overall city offline'!$C$2:$C$2047,'overall city offline'!$A$2:$A$2047,$A19,'overall city offline'!$B$2:$B$2047,S$3))/(SUMIFS('overall city offline'!$L$2:$L$2047,'overall city offline'!$A$2:$A$2047,$A19,'overall city offline'!$B$2:$B$2047,S$2))</f>
        <v>1.1213245086603372</v>
      </c>
      <c r="T19" s="37">
        <f>(SUMIFS('overall city offline'!$L$2:$L$2047,'overall city offline'!$A$2:$A$2047,$A19,'overall city offline'!$B$2:$B$2047,T$3)*SUMIFS('overall city offline'!$C$2:$C$2047,'overall city offline'!$A$2:$A$2047,$A19,'overall city offline'!$B$2:$B$2047,T$3))/(SUMIFS('overall city offline'!$L$2:$L$2047,'overall city offline'!$A$2:$A$2047,$A19,'overall city offline'!$B$2:$B$2047,T$2))</f>
        <v>1.1999558161626562</v>
      </c>
      <c r="U19" s="37">
        <f>(SUMIFS('overall city offline'!$L$2:$L$2047,'overall city offline'!$A$2:$A$2047,$A19,'overall city offline'!$B$2:$B$2047,U$3)*SUMIFS('overall city offline'!$C$2:$C$2047,'overall city offline'!$A$2:$A$2047,$A19,'overall city offline'!$B$2:$B$2047,U$3))/(SUMIFS('overall city offline'!$L$2:$L$2047,'overall city offline'!$A$2:$A$2047,$A19,'overall city offline'!$B$2:$B$2047,U$2))</f>
        <v>1.1400205788569575</v>
      </c>
      <c r="V19" s="37">
        <f>(SUMIFS('overall city offline'!$L$2:$L$2047,'overall city offline'!$A$2:$A$2047,$A19,'overall city offline'!$B$2:$B$2047,V$3)*SUMIFS('overall city offline'!$C$2:$C$2047,'overall city offline'!$A$2:$A$2047,$A19,'overall city offline'!$B$2:$B$2047,V$3))/(SUMIFS('overall city offline'!$L$2:$L$2047,'overall city offline'!$A$2:$A$2047,$A19,'overall city offline'!$B$2:$B$2047,V$2))</f>
        <v>1.1252577377667248</v>
      </c>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row>
    <row r="20" spans="1:63" x14ac:dyDescent="0.25">
      <c r="A20" s="5" t="s">
        <v>23</v>
      </c>
      <c r="B20" s="37">
        <f>(SUMIFS('overall city offline'!$L$2:$L$2047,'overall city offline'!$A$2:$A$2047,$A20,'overall city offline'!$B$2:$B$2047,B$3)*SUMIFS('overall city offline'!$C$2:$C$2047,'overall city offline'!$A$2:$A$2047,$A20,'overall city offline'!$B$2:$B$2047,B$3))/(SUMIFS('overall city offline'!$L$2:$L$2047,'overall city offline'!$A$2:$A$2047,$A20,'overall city offline'!$B$2:$B$2047,B$2))</f>
        <v>0.92467404377211526</v>
      </c>
      <c r="C20" s="37">
        <f>(SUMIFS('overall city offline'!$L$2:$L$2047,'overall city offline'!$A$2:$A$2047,$A20,'overall city offline'!$B$2:$B$2047,C$3)*SUMIFS('overall city offline'!$C$2:$C$2047,'overall city offline'!$A$2:$A$2047,$A20,'overall city offline'!$B$2:$B$2047,C$3))/(SUMIFS('overall city offline'!$L$2:$L$2047,'overall city offline'!$A$2:$A$2047,$A20,'overall city offline'!$B$2:$B$2047,C$2))</f>
        <v>0.98389686736180526</v>
      </c>
      <c r="D20" s="37">
        <f>(SUMIFS('overall city offline'!$L$2:$L$2047,'overall city offline'!$A$2:$A$2047,$A20,'overall city offline'!$B$2:$B$2047,D$3)*SUMIFS('overall city offline'!$C$2:$C$2047,'overall city offline'!$A$2:$A$2047,$A20,'overall city offline'!$B$2:$B$2047,D$3))/(SUMIFS('overall city offline'!$L$2:$L$2047,'overall city offline'!$A$2:$A$2047,$A20,'overall city offline'!$B$2:$B$2047,D$2))</f>
        <v>1.2493779378970773</v>
      </c>
      <c r="E20" s="37">
        <f>(SUMIFS('overall city offline'!$L$2:$L$2047,'overall city offline'!$A$2:$A$2047,$A20,'overall city offline'!$B$2:$B$2047,E$3)*SUMIFS('overall city offline'!$C$2:$C$2047,'overall city offline'!$A$2:$A$2047,$A20,'overall city offline'!$B$2:$B$2047,E$3))/(SUMIFS('overall city offline'!$L$2:$L$2047,'overall city offline'!$A$2:$A$2047,$A20,'overall city offline'!$B$2:$B$2047,E$2))</f>
        <v>1.1566668841986805</v>
      </c>
      <c r="F20" s="37">
        <f>(SUMIFS('overall city offline'!$L$2:$L$2047,'overall city offline'!$A$2:$A$2047,$A20,'overall city offline'!$B$2:$B$2047,F$3)*SUMIFS('overall city offline'!$C$2:$C$2047,'overall city offline'!$A$2:$A$2047,$A20,'overall city offline'!$B$2:$B$2047,F$3))/(SUMIFS('overall city offline'!$L$2:$L$2047,'overall city offline'!$A$2:$A$2047,$A20,'overall city offline'!$B$2:$B$2047,F$2))</f>
        <v>1.3250872608292446</v>
      </c>
      <c r="G20" s="37">
        <f>(SUMIFS('overall city offline'!$L$2:$L$2047,'overall city offline'!$A$2:$A$2047,$A20,'overall city offline'!$B$2:$B$2047,G$3)*SUMIFS('overall city offline'!$C$2:$C$2047,'overall city offline'!$A$2:$A$2047,$A20,'overall city offline'!$B$2:$B$2047,G$3))/(SUMIFS('overall city offline'!$L$2:$L$2047,'overall city offline'!$A$2:$A$2047,$A20,'overall city offline'!$B$2:$B$2047,G$2))</f>
        <v>1.198813295495021</v>
      </c>
      <c r="H20" s="37">
        <f>(SUMIFS('overall city offline'!$L$2:$L$2047,'overall city offline'!$A$2:$A$2047,$A20,'overall city offline'!$B$2:$B$2047,H$3)*SUMIFS('overall city offline'!$C$2:$C$2047,'overall city offline'!$A$2:$A$2047,$A20,'overall city offline'!$B$2:$B$2047,H$3))/(SUMIFS('overall city offline'!$L$2:$L$2047,'overall city offline'!$A$2:$A$2047,$A20,'overall city offline'!$B$2:$B$2047,H$2))</f>
        <v>1.1748914314924108</v>
      </c>
      <c r="I20" s="37">
        <f>(SUMIFS('overall city offline'!$L$2:$L$2047,'overall city offline'!$A$2:$A$2047,$A20,'overall city offline'!$B$2:$B$2047,I$3)*SUMIFS('overall city offline'!$C$2:$C$2047,'overall city offline'!$A$2:$A$2047,$A20,'overall city offline'!$B$2:$B$2047,I$3))/(SUMIFS('overall city offline'!$L$2:$L$2047,'overall city offline'!$A$2:$A$2047,$A20,'overall city offline'!$B$2:$B$2047,I$2))</f>
        <v>1.1320958927509679</v>
      </c>
      <c r="J20" s="37">
        <f>(SUMIFS('overall city offline'!$L$2:$L$2047,'overall city offline'!$A$2:$A$2047,$A20,'overall city offline'!$B$2:$B$2047,J$3)*SUMIFS('overall city offline'!$C$2:$C$2047,'overall city offline'!$A$2:$A$2047,$A20,'overall city offline'!$B$2:$B$2047,J$3))/(SUMIFS('overall city offline'!$L$2:$L$2047,'overall city offline'!$A$2:$A$2047,$A20,'overall city offline'!$B$2:$B$2047,J$2))</f>
        <v>1.1200176832626905</v>
      </c>
      <c r="K20" s="37">
        <f>(SUMIFS('overall city offline'!$L$2:$L$2047,'overall city offline'!$A$2:$A$2047,$A20,'overall city offline'!$B$2:$B$2047,K$3)*SUMIFS('overall city offline'!$C$2:$C$2047,'overall city offline'!$A$2:$A$2047,$A20,'overall city offline'!$B$2:$B$2047,K$3))/(SUMIFS('overall city offline'!$L$2:$L$2047,'overall city offline'!$A$2:$A$2047,$A20,'overall city offline'!$B$2:$B$2047,K$2))</f>
        <v>1.1907811405496498</v>
      </c>
      <c r="L20" s="37">
        <f>(SUMIFS('overall city offline'!$L$2:$L$2047,'overall city offline'!$A$2:$A$2047,$A20,'overall city offline'!$B$2:$B$2047,L$3)*SUMIFS('overall city offline'!$C$2:$C$2047,'overall city offline'!$A$2:$A$2047,$A20,'overall city offline'!$B$2:$B$2047,L$3))/(SUMIFS('overall city offline'!$L$2:$L$2047,'overall city offline'!$A$2:$A$2047,$A20,'overall city offline'!$B$2:$B$2047,L$2))</f>
        <v>1.2078310866147957</v>
      </c>
      <c r="M20" s="37">
        <f>(SUMIFS('overall city offline'!$L$2:$L$2047,'overall city offline'!$A$2:$A$2047,$A20,'overall city offline'!$B$2:$B$2047,M$3)*SUMIFS('overall city offline'!$C$2:$C$2047,'overall city offline'!$A$2:$A$2047,$A20,'overall city offline'!$B$2:$B$2047,M$3))/(SUMIFS('overall city offline'!$L$2:$L$2047,'overall city offline'!$A$2:$A$2047,$A20,'overall city offline'!$B$2:$B$2047,M$2))</f>
        <v>1.3353863403584785</v>
      </c>
      <c r="N20" s="37">
        <f>(SUMIFS('overall city offline'!$L$2:$L$2047,'overall city offline'!$A$2:$A$2047,$A20,'overall city offline'!$B$2:$B$2047,N$3)*SUMIFS('overall city offline'!$C$2:$C$2047,'overall city offline'!$A$2:$A$2047,$A20,'overall city offline'!$B$2:$B$2047,N$3))/(SUMIFS('overall city offline'!$L$2:$L$2047,'overall city offline'!$A$2:$A$2047,$A20,'overall city offline'!$B$2:$B$2047,N$2))</f>
        <v>1.0416950854208917</v>
      </c>
      <c r="O20" s="37">
        <f>(SUMIFS('overall city offline'!$L$2:$L$2047,'overall city offline'!$A$2:$A$2047,$A20,'overall city offline'!$B$2:$B$2047,O$3)*SUMIFS('overall city offline'!$C$2:$C$2047,'overall city offline'!$A$2:$A$2047,$A20,'overall city offline'!$B$2:$B$2047,O$3))/(SUMIFS('overall city offline'!$L$2:$L$2047,'overall city offline'!$A$2:$A$2047,$A20,'overall city offline'!$B$2:$B$2047,O$2))</f>
        <v>1.0726655539743875</v>
      </c>
      <c r="P20" s="37">
        <f>(SUMIFS('overall city offline'!$L$2:$L$2047,'overall city offline'!$A$2:$A$2047,$A20,'overall city offline'!$B$2:$B$2047,P$3)*SUMIFS('overall city offline'!$C$2:$C$2047,'overall city offline'!$A$2:$A$2047,$A20,'overall city offline'!$B$2:$B$2047,P$3))/(SUMIFS('overall city offline'!$L$2:$L$2047,'overall city offline'!$A$2:$A$2047,$A20,'overall city offline'!$B$2:$B$2047,P$2))</f>
        <v>1.2556342439637951</v>
      </c>
      <c r="Q20" s="37">
        <f>(SUMIFS('overall city offline'!$L$2:$L$2047,'overall city offline'!$A$2:$A$2047,$A20,'overall city offline'!$B$2:$B$2047,Q$3)*SUMIFS('overall city offline'!$C$2:$C$2047,'overall city offline'!$A$2:$A$2047,$A20,'overall city offline'!$B$2:$B$2047,Q$3))/(SUMIFS('overall city offline'!$L$2:$L$2047,'overall city offline'!$A$2:$A$2047,$A20,'overall city offline'!$B$2:$B$2047,Q$2))</f>
        <v>1.1972556770107621</v>
      </c>
      <c r="R20" s="37">
        <f>(SUMIFS('overall city offline'!$L$2:$L$2047,'overall city offline'!$A$2:$A$2047,$A20,'overall city offline'!$B$2:$B$2047,R$3)*SUMIFS('overall city offline'!$C$2:$C$2047,'overall city offline'!$A$2:$A$2047,$A20,'overall city offline'!$B$2:$B$2047,R$3))/(SUMIFS('overall city offline'!$L$2:$L$2047,'overall city offline'!$A$2:$A$2047,$A20,'overall city offline'!$B$2:$B$2047,R$2))</f>
        <v>1.2731210854816974</v>
      </c>
      <c r="S20" s="37">
        <f>(SUMIFS('overall city offline'!$L$2:$L$2047,'overall city offline'!$A$2:$A$2047,$A20,'overall city offline'!$B$2:$B$2047,S$3)*SUMIFS('overall city offline'!$C$2:$C$2047,'overall city offline'!$A$2:$A$2047,$A20,'overall city offline'!$B$2:$B$2047,S$3))/(SUMIFS('overall city offline'!$L$2:$L$2047,'overall city offline'!$A$2:$A$2047,$A20,'overall city offline'!$B$2:$B$2047,S$2))</f>
        <v>1.1823702551071826</v>
      </c>
      <c r="T20" s="37">
        <f>(SUMIFS('overall city offline'!$L$2:$L$2047,'overall city offline'!$A$2:$A$2047,$A20,'overall city offline'!$B$2:$B$2047,T$3)*SUMIFS('overall city offline'!$C$2:$C$2047,'overall city offline'!$A$2:$A$2047,$A20,'overall city offline'!$B$2:$B$2047,T$3))/(SUMIFS('overall city offline'!$L$2:$L$2047,'overall city offline'!$A$2:$A$2047,$A20,'overall city offline'!$B$2:$B$2047,T$2))</f>
        <v>1.2550561102253681</v>
      </c>
      <c r="U20" s="37">
        <f>(SUMIFS('overall city offline'!$L$2:$L$2047,'overall city offline'!$A$2:$A$2047,$A20,'overall city offline'!$B$2:$B$2047,U$3)*SUMIFS('overall city offline'!$C$2:$C$2047,'overall city offline'!$A$2:$A$2047,$A20,'overall city offline'!$B$2:$B$2047,U$3))/(SUMIFS('overall city offline'!$L$2:$L$2047,'overall city offline'!$A$2:$A$2047,$A20,'overall city offline'!$B$2:$B$2047,U$2))</f>
        <v>1.145894269661327</v>
      </c>
      <c r="V20" s="37">
        <f>(SUMIFS('overall city offline'!$L$2:$L$2047,'overall city offline'!$A$2:$A$2047,$A20,'overall city offline'!$B$2:$B$2047,V$3)*SUMIFS('overall city offline'!$C$2:$C$2047,'overall city offline'!$A$2:$A$2047,$A20,'overall city offline'!$B$2:$B$2047,V$3))/(SUMIFS('overall city offline'!$L$2:$L$2047,'overall city offline'!$A$2:$A$2047,$A20,'overall city offline'!$B$2:$B$2047,V$2))</f>
        <v>1.1650410589673876</v>
      </c>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row>
    <row r="21" spans="1:63" x14ac:dyDescent="0.25">
      <c r="A21" s="5" t="s">
        <v>24</v>
      </c>
      <c r="B21" s="37">
        <f>(SUMIFS('overall city offline'!$L$2:$L$2047,'overall city offline'!$A$2:$A$2047,$A21,'overall city offline'!$B$2:$B$2047,B$3)*SUMIFS('overall city offline'!$C$2:$C$2047,'overall city offline'!$A$2:$A$2047,$A21,'overall city offline'!$B$2:$B$2047,B$3))/(SUMIFS('overall city offline'!$L$2:$L$2047,'overall city offline'!$A$2:$A$2047,$A21,'overall city offline'!$B$2:$B$2047,B$2))</f>
        <v>0.88961784293436397</v>
      </c>
      <c r="C21" s="37">
        <f>(SUMIFS('overall city offline'!$L$2:$L$2047,'overall city offline'!$A$2:$A$2047,$A21,'overall city offline'!$B$2:$B$2047,C$3)*SUMIFS('overall city offline'!$C$2:$C$2047,'overall city offline'!$A$2:$A$2047,$A21,'overall city offline'!$B$2:$B$2047,C$3))/(SUMIFS('overall city offline'!$L$2:$L$2047,'overall city offline'!$A$2:$A$2047,$A21,'overall city offline'!$B$2:$B$2047,C$2))</f>
        <v>0.91059584901778223</v>
      </c>
      <c r="D21" s="37">
        <f>(SUMIFS('overall city offline'!$L$2:$L$2047,'overall city offline'!$A$2:$A$2047,$A21,'overall city offline'!$B$2:$B$2047,D$3)*SUMIFS('overall city offline'!$C$2:$C$2047,'overall city offline'!$A$2:$A$2047,$A21,'overall city offline'!$B$2:$B$2047,D$3))/(SUMIFS('overall city offline'!$L$2:$L$2047,'overall city offline'!$A$2:$A$2047,$A21,'overall city offline'!$B$2:$B$2047,D$2))</f>
        <v>1.1227471144953511</v>
      </c>
      <c r="E21" s="37">
        <f>(SUMIFS('overall city offline'!$L$2:$L$2047,'overall city offline'!$A$2:$A$2047,$A21,'overall city offline'!$B$2:$B$2047,E$3)*SUMIFS('overall city offline'!$C$2:$C$2047,'overall city offline'!$A$2:$A$2047,$A21,'overall city offline'!$B$2:$B$2047,E$3))/(SUMIFS('overall city offline'!$L$2:$L$2047,'overall city offline'!$A$2:$A$2047,$A21,'overall city offline'!$B$2:$B$2047,E$2))</f>
        <v>1.0208325400157825</v>
      </c>
      <c r="F21" s="37">
        <f>(SUMIFS('overall city offline'!$L$2:$L$2047,'overall city offline'!$A$2:$A$2047,$A21,'overall city offline'!$B$2:$B$2047,F$3)*SUMIFS('overall city offline'!$C$2:$C$2047,'overall city offline'!$A$2:$A$2047,$A21,'overall city offline'!$B$2:$B$2047,F$3))/(SUMIFS('overall city offline'!$L$2:$L$2047,'overall city offline'!$A$2:$A$2047,$A21,'overall city offline'!$B$2:$B$2047,F$2))</f>
        <v>1.1085929758846251</v>
      </c>
      <c r="G21" s="37">
        <f>(SUMIFS('overall city offline'!$L$2:$L$2047,'overall city offline'!$A$2:$A$2047,$A21,'overall city offline'!$B$2:$B$2047,G$3)*SUMIFS('overall city offline'!$C$2:$C$2047,'overall city offline'!$A$2:$A$2047,$A21,'overall city offline'!$B$2:$B$2047,G$3))/(SUMIFS('overall city offline'!$L$2:$L$2047,'overall city offline'!$A$2:$A$2047,$A21,'overall city offline'!$B$2:$B$2047,G$2))</f>
        <v>1.0802583838323276</v>
      </c>
      <c r="H21" s="37">
        <f>(SUMIFS('overall city offline'!$L$2:$L$2047,'overall city offline'!$A$2:$A$2047,$A21,'overall city offline'!$B$2:$B$2047,H$3)*SUMIFS('overall city offline'!$C$2:$C$2047,'overall city offline'!$A$2:$A$2047,$A21,'overall city offline'!$B$2:$B$2047,H$3))/(SUMIFS('overall city offline'!$L$2:$L$2047,'overall city offline'!$A$2:$A$2047,$A21,'overall city offline'!$B$2:$B$2047,H$2))</f>
        <v>1.045650631599166</v>
      </c>
      <c r="I21" s="37">
        <f>(SUMIFS('overall city offline'!$L$2:$L$2047,'overall city offline'!$A$2:$A$2047,$A21,'overall city offline'!$B$2:$B$2047,I$3)*SUMIFS('overall city offline'!$C$2:$C$2047,'overall city offline'!$A$2:$A$2047,$A21,'overall city offline'!$B$2:$B$2047,I$3))/(SUMIFS('overall city offline'!$L$2:$L$2047,'overall city offline'!$A$2:$A$2047,$A21,'overall city offline'!$B$2:$B$2047,I$2))</f>
        <v>1.0411252121378456</v>
      </c>
      <c r="J21" s="37">
        <f>(SUMIFS('overall city offline'!$L$2:$L$2047,'overall city offline'!$A$2:$A$2047,$A21,'overall city offline'!$B$2:$B$2047,J$3)*SUMIFS('overall city offline'!$C$2:$C$2047,'overall city offline'!$A$2:$A$2047,$A21,'overall city offline'!$B$2:$B$2047,J$3))/(SUMIFS('overall city offline'!$L$2:$L$2047,'overall city offline'!$A$2:$A$2047,$A21,'overall city offline'!$B$2:$B$2047,J$2))</f>
        <v>1.0063198286274719</v>
      </c>
      <c r="K21" s="37">
        <f>(SUMIFS('overall city offline'!$L$2:$L$2047,'overall city offline'!$A$2:$A$2047,$A21,'overall city offline'!$B$2:$B$2047,K$3)*SUMIFS('overall city offline'!$C$2:$C$2047,'overall city offline'!$A$2:$A$2047,$A21,'overall city offline'!$B$2:$B$2047,K$3))/(SUMIFS('overall city offline'!$L$2:$L$2047,'overall city offline'!$A$2:$A$2047,$A21,'overall city offline'!$B$2:$B$2047,K$2))</f>
        <v>1.0400774549108516</v>
      </c>
      <c r="L21" s="37">
        <f>(SUMIFS('overall city offline'!$L$2:$L$2047,'overall city offline'!$A$2:$A$2047,$A21,'overall city offline'!$B$2:$B$2047,L$3)*SUMIFS('overall city offline'!$C$2:$C$2047,'overall city offline'!$A$2:$A$2047,$A21,'overall city offline'!$B$2:$B$2047,L$3))/(SUMIFS('overall city offline'!$L$2:$L$2047,'overall city offline'!$A$2:$A$2047,$A21,'overall city offline'!$B$2:$B$2047,L$2))</f>
        <v>1.0807083329173468</v>
      </c>
      <c r="M21" s="37">
        <f>(SUMIFS('overall city offline'!$L$2:$L$2047,'overall city offline'!$A$2:$A$2047,$A21,'overall city offline'!$B$2:$B$2047,M$3)*SUMIFS('overall city offline'!$C$2:$C$2047,'overall city offline'!$A$2:$A$2047,$A21,'overall city offline'!$B$2:$B$2047,M$3))/(SUMIFS('overall city offline'!$L$2:$L$2047,'overall city offline'!$A$2:$A$2047,$A21,'overall city offline'!$B$2:$B$2047,M$2))</f>
        <v>1.2273594702717732</v>
      </c>
      <c r="N21" s="37">
        <f>(SUMIFS('overall city offline'!$L$2:$L$2047,'overall city offline'!$A$2:$A$2047,$A21,'overall city offline'!$B$2:$B$2047,N$3)*SUMIFS('overall city offline'!$C$2:$C$2047,'overall city offline'!$A$2:$A$2047,$A21,'overall city offline'!$B$2:$B$2047,N$3))/(SUMIFS('overall city offline'!$L$2:$L$2047,'overall city offline'!$A$2:$A$2047,$A21,'overall city offline'!$B$2:$B$2047,N$2))</f>
        <v>0.93062460378730516</v>
      </c>
      <c r="O21" s="37">
        <f>(SUMIFS('overall city offline'!$L$2:$L$2047,'overall city offline'!$A$2:$A$2047,$A21,'overall city offline'!$B$2:$B$2047,O$3)*SUMIFS('overall city offline'!$C$2:$C$2047,'overall city offline'!$A$2:$A$2047,$A21,'overall city offline'!$B$2:$B$2047,O$3))/(SUMIFS('overall city offline'!$L$2:$L$2047,'overall city offline'!$A$2:$A$2047,$A21,'overall city offline'!$B$2:$B$2047,O$2))</f>
        <v>0.92554779002371201</v>
      </c>
      <c r="P21" s="37">
        <f>(SUMIFS('overall city offline'!$L$2:$L$2047,'overall city offline'!$A$2:$A$2047,$A21,'overall city offline'!$B$2:$B$2047,P$3)*SUMIFS('overall city offline'!$C$2:$C$2047,'overall city offline'!$A$2:$A$2047,$A21,'overall city offline'!$B$2:$B$2047,P$3))/(SUMIFS('overall city offline'!$L$2:$L$2047,'overall city offline'!$A$2:$A$2047,$A21,'overall city offline'!$B$2:$B$2047,P$2))</f>
        <v>1.116514901476698</v>
      </c>
      <c r="Q21" s="37">
        <f>(SUMIFS('overall city offline'!$L$2:$L$2047,'overall city offline'!$A$2:$A$2047,$A21,'overall city offline'!$B$2:$B$2047,Q$3)*SUMIFS('overall city offline'!$C$2:$C$2047,'overall city offline'!$A$2:$A$2047,$A21,'overall city offline'!$B$2:$B$2047,Q$3))/(SUMIFS('overall city offline'!$L$2:$L$2047,'overall city offline'!$A$2:$A$2047,$A21,'overall city offline'!$B$2:$B$2047,Q$2))</f>
        <v>1.0523046390239537</v>
      </c>
      <c r="R21" s="37">
        <f>(SUMIFS('overall city offline'!$L$2:$L$2047,'overall city offline'!$A$2:$A$2047,$A21,'overall city offline'!$B$2:$B$2047,R$3)*SUMIFS('overall city offline'!$C$2:$C$2047,'overall city offline'!$A$2:$A$2047,$A21,'overall city offline'!$B$2:$B$2047,R$3))/(SUMIFS('overall city offline'!$L$2:$L$2047,'overall city offline'!$A$2:$A$2047,$A21,'overall city offline'!$B$2:$B$2047,R$2))</f>
        <v>1.0790985422556054</v>
      </c>
      <c r="S21" s="37">
        <f>(SUMIFS('overall city offline'!$L$2:$L$2047,'overall city offline'!$A$2:$A$2047,$A21,'overall city offline'!$B$2:$B$2047,S$3)*SUMIFS('overall city offline'!$C$2:$C$2047,'overall city offline'!$A$2:$A$2047,$A21,'overall city offline'!$B$2:$B$2047,S$3))/(SUMIFS('overall city offline'!$L$2:$L$2047,'overall city offline'!$A$2:$A$2047,$A21,'overall city offline'!$B$2:$B$2047,S$2))</f>
        <v>1.061833925194773</v>
      </c>
      <c r="T21" s="37">
        <f>(SUMIFS('overall city offline'!$L$2:$L$2047,'overall city offline'!$A$2:$A$2047,$A21,'overall city offline'!$B$2:$B$2047,T$3)*SUMIFS('overall city offline'!$C$2:$C$2047,'overall city offline'!$A$2:$A$2047,$A21,'overall city offline'!$B$2:$B$2047,T$3))/(SUMIFS('overall city offline'!$L$2:$L$2047,'overall city offline'!$A$2:$A$2047,$A21,'overall city offline'!$B$2:$B$2047,T$2))</f>
        <v>1.0926915589732427</v>
      </c>
      <c r="U21" s="37">
        <f>(SUMIFS('overall city offline'!$L$2:$L$2047,'overall city offline'!$A$2:$A$2047,$A21,'overall city offline'!$B$2:$B$2047,U$3)*SUMIFS('overall city offline'!$C$2:$C$2047,'overall city offline'!$A$2:$A$2047,$A21,'overall city offline'!$B$2:$B$2047,U$3))/(SUMIFS('overall city offline'!$L$2:$L$2047,'overall city offline'!$A$2:$A$2047,$A21,'overall city offline'!$B$2:$B$2047,U$2))</f>
        <v>1.0315147755446099</v>
      </c>
      <c r="V21" s="37">
        <f>(SUMIFS('overall city offline'!$L$2:$L$2047,'overall city offline'!$A$2:$A$2047,$A21,'overall city offline'!$B$2:$B$2047,V$3)*SUMIFS('overall city offline'!$C$2:$C$2047,'overall city offline'!$A$2:$A$2047,$A21,'overall city offline'!$B$2:$B$2047,V$3))/(SUMIFS('overall city offline'!$L$2:$L$2047,'overall city offline'!$A$2:$A$2047,$A21,'overall city offline'!$B$2:$B$2047,V$2))</f>
        <v>1.0093090110073779</v>
      </c>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row>
    <row r="22" spans="1:63" x14ac:dyDescent="0.25">
      <c r="A22" s="5" t="s">
        <v>25</v>
      </c>
      <c r="B22" s="37">
        <f>(SUMIFS('overall city offline'!$L$2:$L$2047,'overall city offline'!$A$2:$A$2047,$A22,'overall city offline'!$B$2:$B$2047,B$3)*SUMIFS('overall city offline'!$C$2:$C$2047,'overall city offline'!$A$2:$A$2047,$A22,'overall city offline'!$B$2:$B$2047,B$3))/(SUMIFS('overall city offline'!$L$2:$L$2047,'overall city offline'!$A$2:$A$2047,$A22,'overall city offline'!$B$2:$B$2047,B$2))</f>
        <v>0.92660777138091677</v>
      </c>
      <c r="C22" s="37">
        <f>(SUMIFS('overall city offline'!$L$2:$L$2047,'overall city offline'!$A$2:$A$2047,$A22,'overall city offline'!$B$2:$B$2047,C$3)*SUMIFS('overall city offline'!$C$2:$C$2047,'overall city offline'!$A$2:$A$2047,$A22,'overall city offline'!$B$2:$B$2047,C$3))/(SUMIFS('overall city offline'!$L$2:$L$2047,'overall city offline'!$A$2:$A$2047,$A22,'overall city offline'!$B$2:$B$2047,C$2))</f>
        <v>0.94303672729118537</v>
      </c>
      <c r="D22" s="37">
        <f>(SUMIFS('overall city offline'!$L$2:$L$2047,'overall city offline'!$A$2:$A$2047,$A22,'overall city offline'!$B$2:$B$2047,D$3)*SUMIFS('overall city offline'!$C$2:$C$2047,'overall city offline'!$A$2:$A$2047,$A22,'overall city offline'!$B$2:$B$2047,D$3))/(SUMIFS('overall city offline'!$L$2:$L$2047,'overall city offline'!$A$2:$A$2047,$A22,'overall city offline'!$B$2:$B$2047,D$2))</f>
        <v>1.2151050484109165</v>
      </c>
      <c r="E22" s="37">
        <f>(SUMIFS('overall city offline'!$L$2:$L$2047,'overall city offline'!$A$2:$A$2047,$A22,'overall city offline'!$B$2:$B$2047,E$3)*SUMIFS('overall city offline'!$C$2:$C$2047,'overall city offline'!$A$2:$A$2047,$A22,'overall city offline'!$B$2:$B$2047,E$3))/(SUMIFS('overall city offline'!$L$2:$L$2047,'overall city offline'!$A$2:$A$2047,$A22,'overall city offline'!$B$2:$B$2047,E$2))</f>
        <v>1.0833558625232378</v>
      </c>
      <c r="F22" s="37">
        <f>(SUMIFS('overall city offline'!$L$2:$L$2047,'overall city offline'!$A$2:$A$2047,$A22,'overall city offline'!$B$2:$B$2047,F$3)*SUMIFS('overall city offline'!$C$2:$C$2047,'overall city offline'!$A$2:$A$2047,$A22,'overall city offline'!$B$2:$B$2047,F$3))/(SUMIFS('overall city offline'!$L$2:$L$2047,'overall city offline'!$A$2:$A$2047,$A22,'overall city offline'!$B$2:$B$2047,F$2))</f>
        <v>1.2260218637656537</v>
      </c>
      <c r="G22" s="37">
        <f>(SUMIFS('overall city offline'!$L$2:$L$2047,'overall city offline'!$A$2:$A$2047,$A22,'overall city offline'!$B$2:$B$2047,G$3)*SUMIFS('overall city offline'!$C$2:$C$2047,'overall city offline'!$A$2:$A$2047,$A22,'overall city offline'!$B$2:$B$2047,G$3))/(SUMIFS('overall city offline'!$L$2:$L$2047,'overall city offline'!$A$2:$A$2047,$A22,'overall city offline'!$B$2:$B$2047,G$2))</f>
        <v>1.1663973561082308</v>
      </c>
      <c r="H22" s="37">
        <f>(SUMIFS('overall city offline'!$L$2:$L$2047,'overall city offline'!$A$2:$A$2047,$A22,'overall city offline'!$B$2:$B$2047,H$3)*SUMIFS('overall city offline'!$C$2:$C$2047,'overall city offline'!$A$2:$A$2047,$A22,'overall city offline'!$B$2:$B$2047,H$3))/(SUMIFS('overall city offline'!$L$2:$L$2047,'overall city offline'!$A$2:$A$2047,$A22,'overall city offline'!$B$2:$B$2047,H$2))</f>
        <v>1.1175483802365413</v>
      </c>
      <c r="I22" s="37">
        <f>(SUMIFS('overall city offline'!$L$2:$L$2047,'overall city offline'!$A$2:$A$2047,$A22,'overall city offline'!$B$2:$B$2047,I$3)*SUMIFS('overall city offline'!$C$2:$C$2047,'overall city offline'!$A$2:$A$2047,$A22,'overall city offline'!$B$2:$B$2047,I$3))/(SUMIFS('overall city offline'!$L$2:$L$2047,'overall city offline'!$A$2:$A$2047,$A22,'overall city offline'!$B$2:$B$2047,I$2))</f>
        <v>1.0893566941236243</v>
      </c>
      <c r="J22" s="37">
        <f>(SUMIFS('overall city offline'!$L$2:$L$2047,'overall city offline'!$A$2:$A$2047,$A22,'overall city offline'!$B$2:$B$2047,J$3)*SUMIFS('overall city offline'!$C$2:$C$2047,'overall city offline'!$A$2:$A$2047,$A22,'overall city offline'!$B$2:$B$2047,J$3))/(SUMIFS('overall city offline'!$L$2:$L$2047,'overall city offline'!$A$2:$A$2047,$A22,'overall city offline'!$B$2:$B$2047,J$2))</f>
        <v>1.0692508650098174</v>
      </c>
      <c r="K22" s="37">
        <f>(SUMIFS('overall city offline'!$L$2:$L$2047,'overall city offline'!$A$2:$A$2047,$A22,'overall city offline'!$B$2:$B$2047,K$3)*SUMIFS('overall city offline'!$C$2:$C$2047,'overall city offline'!$A$2:$A$2047,$A22,'overall city offline'!$B$2:$B$2047,K$3))/(SUMIFS('overall city offline'!$L$2:$L$2047,'overall city offline'!$A$2:$A$2047,$A22,'overall city offline'!$B$2:$B$2047,K$2))</f>
        <v>1.1518789222666947</v>
      </c>
      <c r="L22" s="37">
        <f>(SUMIFS('overall city offline'!$L$2:$L$2047,'overall city offline'!$A$2:$A$2047,$A22,'overall city offline'!$B$2:$B$2047,L$3)*SUMIFS('overall city offline'!$C$2:$C$2047,'overall city offline'!$A$2:$A$2047,$A22,'overall city offline'!$B$2:$B$2047,L$3))/(SUMIFS('overall city offline'!$L$2:$L$2047,'overall city offline'!$A$2:$A$2047,$A22,'overall city offline'!$B$2:$B$2047,L$2))</f>
        <v>1.1653359092809865</v>
      </c>
      <c r="M22" s="37">
        <f>(SUMIFS('overall city offline'!$L$2:$L$2047,'overall city offline'!$A$2:$A$2047,$A22,'overall city offline'!$B$2:$B$2047,M$3)*SUMIFS('overall city offline'!$C$2:$C$2047,'overall city offline'!$A$2:$A$2047,$A22,'overall city offline'!$B$2:$B$2047,M$3))/(SUMIFS('overall city offline'!$L$2:$L$2047,'overall city offline'!$A$2:$A$2047,$A22,'overall city offline'!$B$2:$B$2047,M$2))</f>
        <v>1.2996354406132018</v>
      </c>
      <c r="N22" s="37">
        <f>(SUMIFS('overall city offline'!$L$2:$L$2047,'overall city offline'!$A$2:$A$2047,$A22,'overall city offline'!$B$2:$B$2047,N$3)*SUMIFS('overall city offline'!$C$2:$C$2047,'overall city offline'!$A$2:$A$2047,$A22,'overall city offline'!$B$2:$B$2047,N$3))/(SUMIFS('overall city offline'!$L$2:$L$2047,'overall city offline'!$A$2:$A$2047,$A22,'overall city offline'!$B$2:$B$2047,N$2))</f>
        <v>1.0230313755714056</v>
      </c>
      <c r="O22" s="37">
        <f>(SUMIFS('overall city offline'!$L$2:$L$2047,'overall city offline'!$A$2:$A$2047,$A22,'overall city offline'!$B$2:$B$2047,O$3)*SUMIFS('overall city offline'!$C$2:$C$2047,'overall city offline'!$A$2:$A$2047,$A22,'overall city offline'!$B$2:$B$2047,O$3))/(SUMIFS('overall city offline'!$L$2:$L$2047,'overall city offline'!$A$2:$A$2047,$A22,'overall city offline'!$B$2:$B$2047,O$2))</f>
        <v>1.018761708111144</v>
      </c>
      <c r="P22" s="37">
        <f>(SUMIFS('overall city offline'!$L$2:$L$2047,'overall city offline'!$A$2:$A$2047,$A22,'overall city offline'!$B$2:$B$2047,P$3)*SUMIFS('overall city offline'!$C$2:$C$2047,'overall city offline'!$A$2:$A$2047,$A22,'overall city offline'!$B$2:$B$2047,P$3))/(SUMIFS('overall city offline'!$L$2:$L$2047,'overall city offline'!$A$2:$A$2047,$A22,'overall city offline'!$B$2:$B$2047,P$2))</f>
        <v>1.2364363950405635</v>
      </c>
      <c r="Q22" s="37">
        <f>(SUMIFS('overall city offline'!$L$2:$L$2047,'overall city offline'!$A$2:$A$2047,$A22,'overall city offline'!$B$2:$B$2047,Q$3)*SUMIFS('overall city offline'!$C$2:$C$2047,'overall city offline'!$A$2:$A$2047,$A22,'overall city offline'!$B$2:$B$2047,Q$3))/(SUMIFS('overall city offline'!$L$2:$L$2047,'overall city offline'!$A$2:$A$2047,$A22,'overall city offline'!$B$2:$B$2047,Q$2))</f>
        <v>1.1271636523834456</v>
      </c>
      <c r="R22" s="37">
        <f>(SUMIFS('overall city offline'!$L$2:$L$2047,'overall city offline'!$A$2:$A$2047,$A22,'overall city offline'!$B$2:$B$2047,R$3)*SUMIFS('overall city offline'!$C$2:$C$2047,'overall city offline'!$A$2:$A$2047,$A22,'overall city offline'!$B$2:$B$2047,R$3))/(SUMIFS('overall city offline'!$L$2:$L$2047,'overall city offline'!$A$2:$A$2047,$A22,'overall city offline'!$B$2:$B$2047,R$2))</f>
        <v>1.2039554815146791</v>
      </c>
      <c r="S22" s="37">
        <f>(SUMIFS('overall city offline'!$L$2:$L$2047,'overall city offline'!$A$2:$A$2047,$A22,'overall city offline'!$B$2:$B$2047,S$3)*SUMIFS('overall city offline'!$C$2:$C$2047,'overall city offline'!$A$2:$A$2047,$A22,'overall city offline'!$B$2:$B$2047,S$3))/(SUMIFS('overall city offline'!$L$2:$L$2047,'overall city offline'!$A$2:$A$2047,$A22,'overall city offline'!$B$2:$B$2047,S$2))</f>
        <v>1.1604639900665106</v>
      </c>
      <c r="T22" s="37">
        <f>(SUMIFS('overall city offline'!$L$2:$L$2047,'overall city offline'!$A$2:$A$2047,$A22,'overall city offline'!$B$2:$B$2047,T$3)*SUMIFS('overall city offline'!$C$2:$C$2047,'overall city offline'!$A$2:$A$2047,$A22,'overall city offline'!$B$2:$B$2047,T$3))/(SUMIFS('overall city offline'!$L$2:$L$2047,'overall city offline'!$A$2:$A$2047,$A22,'overall city offline'!$B$2:$B$2047,T$2))</f>
        <v>1.2011395703551513</v>
      </c>
      <c r="U22" s="37">
        <f>(SUMIFS('overall city offline'!$L$2:$L$2047,'overall city offline'!$A$2:$A$2047,$A22,'overall city offline'!$B$2:$B$2047,U$3)*SUMIFS('overall city offline'!$C$2:$C$2047,'overall city offline'!$A$2:$A$2047,$A22,'overall city offline'!$B$2:$B$2047,U$3))/(SUMIFS('overall city offline'!$L$2:$L$2047,'overall city offline'!$A$2:$A$2047,$A22,'overall city offline'!$B$2:$B$2047,U$2))</f>
        <v>1.1307737133853635</v>
      </c>
      <c r="V22" s="37">
        <f>(SUMIFS('overall city offline'!$L$2:$L$2047,'overall city offline'!$A$2:$A$2047,$A22,'overall city offline'!$B$2:$B$2047,V$3)*SUMIFS('overall city offline'!$C$2:$C$2047,'overall city offline'!$A$2:$A$2047,$A22,'overall city offline'!$B$2:$B$2047,V$3))/(SUMIFS('overall city offline'!$L$2:$L$2047,'overall city offline'!$A$2:$A$2047,$A22,'overall city offline'!$B$2:$B$2047,V$2))</f>
        <v>1.1174382746624876</v>
      </c>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row>
    <row r="23" spans="1:63" x14ac:dyDescent="0.25">
      <c r="A23" s="5" t="s">
        <v>26</v>
      </c>
      <c r="B23" s="37">
        <f>(SUMIFS('overall city offline'!$L$2:$L$2047,'overall city offline'!$A$2:$A$2047,$A23,'overall city offline'!$B$2:$B$2047,B$3)*SUMIFS('overall city offline'!$C$2:$C$2047,'overall city offline'!$A$2:$A$2047,$A23,'overall city offline'!$B$2:$B$2047,B$3))/(SUMIFS('overall city offline'!$L$2:$L$2047,'overall city offline'!$A$2:$A$2047,$A23,'overall city offline'!$B$2:$B$2047,B$2))</f>
        <v>0.89112223979338667</v>
      </c>
      <c r="C23" s="37">
        <f>(SUMIFS('overall city offline'!$L$2:$L$2047,'overall city offline'!$A$2:$A$2047,$A23,'overall city offline'!$B$2:$B$2047,C$3)*SUMIFS('overall city offline'!$C$2:$C$2047,'overall city offline'!$A$2:$A$2047,$A23,'overall city offline'!$B$2:$B$2047,C$3))/(SUMIFS('overall city offline'!$L$2:$L$2047,'overall city offline'!$A$2:$A$2047,$A23,'overall city offline'!$B$2:$B$2047,C$2))</f>
        <v>0.94529648540748124</v>
      </c>
      <c r="D23" s="37">
        <f>(SUMIFS('overall city offline'!$L$2:$L$2047,'overall city offline'!$A$2:$A$2047,$A23,'overall city offline'!$B$2:$B$2047,D$3)*SUMIFS('overall city offline'!$C$2:$C$2047,'overall city offline'!$A$2:$A$2047,$A23,'overall city offline'!$B$2:$B$2047,D$3))/(SUMIFS('overall city offline'!$L$2:$L$2047,'overall city offline'!$A$2:$A$2047,$A23,'overall city offline'!$B$2:$B$2047,D$2))</f>
        <v>1.2388234875223403</v>
      </c>
      <c r="E23" s="37">
        <f>(SUMIFS('overall city offline'!$L$2:$L$2047,'overall city offline'!$A$2:$A$2047,$A23,'overall city offline'!$B$2:$B$2047,E$3)*SUMIFS('overall city offline'!$C$2:$C$2047,'overall city offline'!$A$2:$A$2047,$A23,'overall city offline'!$B$2:$B$2047,E$3))/(SUMIFS('overall city offline'!$L$2:$L$2047,'overall city offline'!$A$2:$A$2047,$A23,'overall city offline'!$B$2:$B$2047,E$2))</f>
        <v>1.2420711968246536</v>
      </c>
      <c r="F23" s="37">
        <f>(SUMIFS('overall city offline'!$L$2:$L$2047,'overall city offline'!$A$2:$A$2047,$A23,'overall city offline'!$B$2:$B$2047,F$3)*SUMIFS('overall city offline'!$C$2:$C$2047,'overall city offline'!$A$2:$A$2047,$A23,'overall city offline'!$B$2:$B$2047,F$3))/(SUMIFS('overall city offline'!$L$2:$L$2047,'overall city offline'!$A$2:$A$2047,$A23,'overall city offline'!$B$2:$B$2047,F$2))</f>
        <v>1.3953031914587377</v>
      </c>
      <c r="G23" s="37">
        <f>(SUMIFS('overall city offline'!$L$2:$L$2047,'overall city offline'!$A$2:$A$2047,$A23,'overall city offline'!$B$2:$B$2047,G$3)*SUMIFS('overall city offline'!$C$2:$C$2047,'overall city offline'!$A$2:$A$2047,$A23,'overall city offline'!$B$2:$B$2047,G$3))/(SUMIFS('overall city offline'!$L$2:$L$2047,'overall city offline'!$A$2:$A$2047,$A23,'overall city offline'!$B$2:$B$2047,G$2))</f>
        <v>1.2517094379859792</v>
      </c>
      <c r="H23" s="37">
        <f>(SUMIFS('overall city offline'!$L$2:$L$2047,'overall city offline'!$A$2:$A$2047,$A23,'overall city offline'!$B$2:$B$2047,H$3)*SUMIFS('overall city offline'!$C$2:$C$2047,'overall city offline'!$A$2:$A$2047,$A23,'overall city offline'!$B$2:$B$2047,H$3))/(SUMIFS('overall city offline'!$L$2:$L$2047,'overall city offline'!$A$2:$A$2047,$A23,'overall city offline'!$B$2:$B$2047,H$2))</f>
        <v>1.2194748622397111</v>
      </c>
      <c r="I23" s="37">
        <f>(SUMIFS('overall city offline'!$L$2:$L$2047,'overall city offline'!$A$2:$A$2047,$A23,'overall city offline'!$B$2:$B$2047,I$3)*SUMIFS('overall city offline'!$C$2:$C$2047,'overall city offline'!$A$2:$A$2047,$A23,'overall city offline'!$B$2:$B$2047,I$3))/(SUMIFS('overall city offline'!$L$2:$L$2047,'overall city offline'!$A$2:$A$2047,$A23,'overall city offline'!$B$2:$B$2047,I$2))</f>
        <v>1.1838981048519237</v>
      </c>
      <c r="J23" s="37">
        <f>(SUMIFS('overall city offline'!$L$2:$L$2047,'overall city offline'!$A$2:$A$2047,$A23,'overall city offline'!$B$2:$B$2047,J$3)*SUMIFS('overall city offline'!$C$2:$C$2047,'overall city offline'!$A$2:$A$2047,$A23,'overall city offline'!$B$2:$B$2047,J$3))/(SUMIFS('overall city offline'!$L$2:$L$2047,'overall city offline'!$A$2:$A$2047,$A23,'overall city offline'!$B$2:$B$2047,J$2))</f>
        <v>1.1477157997886704</v>
      </c>
      <c r="K23" s="37">
        <f>(SUMIFS('overall city offline'!$L$2:$L$2047,'overall city offline'!$A$2:$A$2047,$A23,'overall city offline'!$B$2:$B$2047,K$3)*SUMIFS('overall city offline'!$C$2:$C$2047,'overall city offline'!$A$2:$A$2047,$A23,'overall city offline'!$B$2:$B$2047,K$3))/(SUMIFS('overall city offline'!$L$2:$L$2047,'overall city offline'!$A$2:$A$2047,$A23,'overall city offline'!$B$2:$B$2047,K$2))</f>
        <v>1.2055968446955869</v>
      </c>
      <c r="L23" s="37">
        <f>(SUMIFS('overall city offline'!$L$2:$L$2047,'overall city offline'!$A$2:$A$2047,$A23,'overall city offline'!$B$2:$B$2047,L$3)*SUMIFS('overall city offline'!$C$2:$C$2047,'overall city offline'!$A$2:$A$2047,$A23,'overall city offline'!$B$2:$B$2047,L$3))/(SUMIFS('overall city offline'!$L$2:$L$2047,'overall city offline'!$A$2:$A$2047,$A23,'overall city offline'!$B$2:$B$2047,L$2))</f>
        <v>1.2320868881615898</v>
      </c>
      <c r="M23" s="37">
        <f>(SUMIFS('overall city offline'!$L$2:$L$2047,'overall city offline'!$A$2:$A$2047,$A23,'overall city offline'!$B$2:$B$2047,M$3)*SUMIFS('overall city offline'!$C$2:$C$2047,'overall city offline'!$A$2:$A$2047,$A23,'overall city offline'!$B$2:$B$2047,M$3))/(SUMIFS('overall city offline'!$L$2:$L$2047,'overall city offline'!$A$2:$A$2047,$A23,'overall city offline'!$B$2:$B$2047,M$2))</f>
        <v>1.3400530836998292</v>
      </c>
      <c r="N23" s="37">
        <f>(SUMIFS('overall city offline'!$L$2:$L$2047,'overall city offline'!$A$2:$A$2047,$A23,'overall city offline'!$B$2:$B$2047,N$3)*SUMIFS('overall city offline'!$C$2:$C$2047,'overall city offline'!$A$2:$A$2047,$A23,'overall city offline'!$B$2:$B$2047,N$3))/(SUMIFS('overall city offline'!$L$2:$L$2047,'overall city offline'!$A$2:$A$2047,$A23,'overall city offline'!$B$2:$B$2047,N$2))</f>
        <v>1.0770039394063267</v>
      </c>
      <c r="O23" s="37">
        <f>(SUMIFS('overall city offline'!$L$2:$L$2047,'overall city offline'!$A$2:$A$2047,$A23,'overall city offline'!$B$2:$B$2047,O$3)*SUMIFS('overall city offline'!$C$2:$C$2047,'overall city offline'!$A$2:$A$2047,$A23,'overall city offline'!$B$2:$B$2047,O$3))/(SUMIFS('overall city offline'!$L$2:$L$2047,'overall city offline'!$A$2:$A$2047,$A23,'overall city offline'!$B$2:$B$2047,O$2))</f>
        <v>1.0967900477500085</v>
      </c>
      <c r="P23" s="37">
        <f>(SUMIFS('overall city offline'!$L$2:$L$2047,'overall city offline'!$A$2:$A$2047,$A23,'overall city offline'!$B$2:$B$2047,P$3)*SUMIFS('overall city offline'!$C$2:$C$2047,'overall city offline'!$A$2:$A$2047,$A23,'overall city offline'!$B$2:$B$2047,P$3))/(SUMIFS('overall city offline'!$L$2:$L$2047,'overall city offline'!$A$2:$A$2047,$A23,'overall city offline'!$B$2:$B$2047,P$2))</f>
        <v>1.295546577411953</v>
      </c>
      <c r="Q23" s="37">
        <f>(SUMIFS('overall city offline'!$L$2:$L$2047,'overall city offline'!$A$2:$A$2047,$A23,'overall city offline'!$B$2:$B$2047,Q$3)*SUMIFS('overall city offline'!$C$2:$C$2047,'overall city offline'!$A$2:$A$2047,$A23,'overall city offline'!$B$2:$B$2047,Q$3))/(SUMIFS('overall city offline'!$L$2:$L$2047,'overall city offline'!$A$2:$A$2047,$A23,'overall city offline'!$B$2:$B$2047,Q$2))</f>
        <v>1.2302637269837042</v>
      </c>
      <c r="R23" s="37">
        <f>(SUMIFS('overall city offline'!$L$2:$L$2047,'overall city offline'!$A$2:$A$2047,$A23,'overall city offline'!$B$2:$B$2047,R$3)*SUMIFS('overall city offline'!$C$2:$C$2047,'overall city offline'!$A$2:$A$2047,$A23,'overall city offline'!$B$2:$B$2047,R$3))/(SUMIFS('overall city offline'!$L$2:$L$2047,'overall city offline'!$A$2:$A$2047,$A23,'overall city offline'!$B$2:$B$2047,R$2))</f>
        <v>1.3042349780958216</v>
      </c>
      <c r="S23" s="37">
        <f>(SUMIFS('overall city offline'!$L$2:$L$2047,'overall city offline'!$A$2:$A$2047,$A23,'overall city offline'!$B$2:$B$2047,S$3)*SUMIFS('overall city offline'!$C$2:$C$2047,'overall city offline'!$A$2:$A$2047,$A23,'overall city offline'!$B$2:$B$2047,S$3))/(SUMIFS('overall city offline'!$L$2:$L$2047,'overall city offline'!$A$2:$A$2047,$A23,'overall city offline'!$B$2:$B$2047,S$2))</f>
        <v>1.2309277613772811</v>
      </c>
      <c r="T23" s="37">
        <f>(SUMIFS('overall city offline'!$L$2:$L$2047,'overall city offline'!$A$2:$A$2047,$A23,'overall city offline'!$B$2:$B$2047,T$3)*SUMIFS('overall city offline'!$C$2:$C$2047,'overall city offline'!$A$2:$A$2047,$A23,'overall city offline'!$B$2:$B$2047,T$3))/(SUMIFS('overall city offline'!$L$2:$L$2047,'overall city offline'!$A$2:$A$2047,$A23,'overall city offline'!$B$2:$B$2047,T$2))</f>
        <v>1.288233956143418</v>
      </c>
      <c r="U23" s="37">
        <f>(SUMIFS('overall city offline'!$L$2:$L$2047,'overall city offline'!$A$2:$A$2047,$A23,'overall city offline'!$B$2:$B$2047,U$3)*SUMIFS('overall city offline'!$C$2:$C$2047,'overall city offline'!$A$2:$A$2047,$A23,'overall city offline'!$B$2:$B$2047,U$3))/(SUMIFS('overall city offline'!$L$2:$L$2047,'overall city offline'!$A$2:$A$2047,$A23,'overall city offline'!$B$2:$B$2047,U$2))</f>
        <v>1.2204694818064545</v>
      </c>
      <c r="V23" s="37">
        <f>(SUMIFS('overall city offline'!$L$2:$L$2047,'overall city offline'!$A$2:$A$2047,$A23,'overall city offline'!$B$2:$B$2047,V$3)*SUMIFS('overall city offline'!$C$2:$C$2047,'overall city offline'!$A$2:$A$2047,$A23,'overall city offline'!$B$2:$B$2047,V$3))/(SUMIFS('overall city offline'!$L$2:$L$2047,'overall city offline'!$A$2:$A$2047,$A23,'overall city offline'!$B$2:$B$2047,V$2))</f>
        <v>1.2063265850675888</v>
      </c>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row>
    <row r="24" spans="1:63" x14ac:dyDescent="0.25">
      <c r="A24" s="5" t="s">
        <v>27</v>
      </c>
      <c r="B24" s="37">
        <f>(SUMIFS('overall city offline'!$L$2:$L$2047,'overall city offline'!$A$2:$A$2047,$A24,'overall city offline'!$B$2:$B$2047,B$3)*SUMIFS('overall city offline'!$C$2:$C$2047,'overall city offline'!$A$2:$A$2047,$A24,'overall city offline'!$B$2:$B$2047,B$3))/(SUMIFS('overall city offline'!$L$2:$L$2047,'overall city offline'!$A$2:$A$2047,$A24,'overall city offline'!$B$2:$B$2047,B$2))</f>
        <v>0.90544208985658425</v>
      </c>
      <c r="C24" s="37">
        <f>(SUMIFS('overall city offline'!$L$2:$L$2047,'overall city offline'!$A$2:$A$2047,$A24,'overall city offline'!$B$2:$B$2047,C$3)*SUMIFS('overall city offline'!$C$2:$C$2047,'overall city offline'!$A$2:$A$2047,$A24,'overall city offline'!$B$2:$B$2047,C$3))/(SUMIFS('overall city offline'!$L$2:$L$2047,'overall city offline'!$A$2:$A$2047,$A24,'overall city offline'!$B$2:$B$2047,C$2))</f>
        <v>0.94243547130672711</v>
      </c>
      <c r="D24" s="37">
        <f>(SUMIFS('overall city offline'!$L$2:$L$2047,'overall city offline'!$A$2:$A$2047,$A24,'overall city offline'!$B$2:$B$2047,D$3)*SUMIFS('overall city offline'!$C$2:$C$2047,'overall city offline'!$A$2:$A$2047,$A24,'overall city offline'!$B$2:$B$2047,D$3))/(SUMIFS('overall city offline'!$L$2:$L$2047,'overall city offline'!$A$2:$A$2047,$A24,'overall city offline'!$B$2:$B$2047,D$2))</f>
        <v>1.2378025043109835</v>
      </c>
      <c r="E24" s="37">
        <f>(SUMIFS('overall city offline'!$L$2:$L$2047,'overall city offline'!$A$2:$A$2047,$A24,'overall city offline'!$B$2:$B$2047,E$3)*SUMIFS('overall city offline'!$C$2:$C$2047,'overall city offline'!$A$2:$A$2047,$A24,'overall city offline'!$B$2:$B$2047,E$3))/(SUMIFS('overall city offline'!$L$2:$L$2047,'overall city offline'!$A$2:$A$2047,$A24,'overall city offline'!$B$2:$B$2047,E$2))</f>
        <v>1.2093064631578307</v>
      </c>
      <c r="F24" s="37">
        <f>(SUMIFS('overall city offline'!$L$2:$L$2047,'overall city offline'!$A$2:$A$2047,$A24,'overall city offline'!$B$2:$B$2047,F$3)*SUMIFS('overall city offline'!$C$2:$C$2047,'overall city offline'!$A$2:$A$2047,$A24,'overall city offline'!$B$2:$B$2047,F$3))/(SUMIFS('overall city offline'!$L$2:$L$2047,'overall city offline'!$A$2:$A$2047,$A24,'overall city offline'!$B$2:$B$2047,F$2))</f>
        <v>1.3437535475179563</v>
      </c>
      <c r="G24" s="37">
        <f>(SUMIFS('overall city offline'!$L$2:$L$2047,'overall city offline'!$A$2:$A$2047,$A24,'overall city offline'!$B$2:$B$2047,G$3)*SUMIFS('overall city offline'!$C$2:$C$2047,'overall city offline'!$A$2:$A$2047,$A24,'overall city offline'!$B$2:$B$2047,G$3))/(SUMIFS('overall city offline'!$L$2:$L$2047,'overall city offline'!$A$2:$A$2047,$A24,'overall city offline'!$B$2:$B$2047,G$2))</f>
        <v>1.2102343903412138</v>
      </c>
      <c r="H24" s="37">
        <f>(SUMIFS('overall city offline'!$L$2:$L$2047,'overall city offline'!$A$2:$A$2047,$A24,'overall city offline'!$B$2:$B$2047,H$3)*SUMIFS('overall city offline'!$C$2:$C$2047,'overall city offline'!$A$2:$A$2047,$A24,'overall city offline'!$B$2:$B$2047,H$3))/(SUMIFS('overall city offline'!$L$2:$L$2047,'overall city offline'!$A$2:$A$2047,$A24,'overall city offline'!$B$2:$B$2047,H$2))</f>
        <v>1.2090082397658954</v>
      </c>
      <c r="I24" s="37">
        <f>(SUMIFS('overall city offline'!$L$2:$L$2047,'overall city offline'!$A$2:$A$2047,$A24,'overall city offline'!$B$2:$B$2047,I$3)*SUMIFS('overall city offline'!$C$2:$C$2047,'overall city offline'!$A$2:$A$2047,$A24,'overall city offline'!$B$2:$B$2047,I$3))/(SUMIFS('overall city offline'!$L$2:$L$2047,'overall city offline'!$A$2:$A$2047,$A24,'overall city offline'!$B$2:$B$2047,I$2))</f>
        <v>1.1781460590679587</v>
      </c>
      <c r="J24" s="37">
        <f>(SUMIFS('overall city offline'!$L$2:$L$2047,'overall city offline'!$A$2:$A$2047,$A24,'overall city offline'!$B$2:$B$2047,J$3)*SUMIFS('overall city offline'!$C$2:$C$2047,'overall city offline'!$A$2:$A$2047,$A24,'overall city offline'!$B$2:$B$2047,J$3))/(SUMIFS('overall city offline'!$L$2:$L$2047,'overall city offline'!$A$2:$A$2047,$A24,'overall city offline'!$B$2:$B$2047,J$2))</f>
        <v>1.1579497760479034</v>
      </c>
      <c r="K24" s="37">
        <f>(SUMIFS('overall city offline'!$L$2:$L$2047,'overall city offline'!$A$2:$A$2047,$A24,'overall city offline'!$B$2:$B$2047,K$3)*SUMIFS('overall city offline'!$C$2:$C$2047,'overall city offline'!$A$2:$A$2047,$A24,'overall city offline'!$B$2:$B$2047,K$3))/(SUMIFS('overall city offline'!$L$2:$L$2047,'overall city offline'!$A$2:$A$2047,$A24,'overall city offline'!$B$2:$B$2047,K$2))</f>
        <v>1.2343952565281033</v>
      </c>
      <c r="L24" s="37">
        <f>(SUMIFS('overall city offline'!$L$2:$L$2047,'overall city offline'!$A$2:$A$2047,$A24,'overall city offline'!$B$2:$B$2047,L$3)*SUMIFS('overall city offline'!$C$2:$C$2047,'overall city offline'!$A$2:$A$2047,$A24,'overall city offline'!$B$2:$B$2047,L$3))/(SUMIFS('overall city offline'!$L$2:$L$2047,'overall city offline'!$A$2:$A$2047,$A24,'overall city offline'!$B$2:$B$2047,L$2))</f>
        <v>1.2079941999265345</v>
      </c>
      <c r="M24" s="37">
        <f>(SUMIFS('overall city offline'!$L$2:$L$2047,'overall city offline'!$A$2:$A$2047,$A24,'overall city offline'!$B$2:$B$2047,M$3)*SUMIFS('overall city offline'!$C$2:$C$2047,'overall city offline'!$A$2:$A$2047,$A24,'overall city offline'!$B$2:$B$2047,M$3))/(SUMIFS('overall city offline'!$L$2:$L$2047,'overall city offline'!$A$2:$A$2047,$A24,'overall city offline'!$B$2:$B$2047,M$2))</f>
        <v>1.3987096801826138</v>
      </c>
      <c r="N24" s="37">
        <f>(SUMIFS('overall city offline'!$L$2:$L$2047,'overall city offline'!$A$2:$A$2047,$A24,'overall city offline'!$B$2:$B$2047,N$3)*SUMIFS('overall city offline'!$C$2:$C$2047,'overall city offline'!$A$2:$A$2047,$A24,'overall city offline'!$B$2:$B$2047,N$3))/(SUMIFS('overall city offline'!$L$2:$L$2047,'overall city offline'!$A$2:$A$2047,$A24,'overall city offline'!$B$2:$B$2047,N$2))</f>
        <v>1.039898047697589</v>
      </c>
      <c r="O24" s="37">
        <f>(SUMIFS('overall city offline'!$L$2:$L$2047,'overall city offline'!$A$2:$A$2047,$A24,'overall city offline'!$B$2:$B$2047,O$3)*SUMIFS('overall city offline'!$C$2:$C$2047,'overall city offline'!$A$2:$A$2047,$A24,'overall city offline'!$B$2:$B$2047,O$3))/(SUMIFS('overall city offline'!$L$2:$L$2047,'overall city offline'!$A$2:$A$2047,$A24,'overall city offline'!$B$2:$B$2047,O$2))</f>
        <v>1.0644219284255443</v>
      </c>
      <c r="P24" s="37">
        <f>(SUMIFS('overall city offline'!$L$2:$L$2047,'overall city offline'!$A$2:$A$2047,$A24,'overall city offline'!$B$2:$B$2047,P$3)*SUMIFS('overall city offline'!$C$2:$C$2047,'overall city offline'!$A$2:$A$2047,$A24,'overall city offline'!$B$2:$B$2047,P$3))/(SUMIFS('overall city offline'!$L$2:$L$2047,'overall city offline'!$A$2:$A$2047,$A24,'overall city offline'!$B$2:$B$2047,P$2))</f>
        <v>1.2780188797265535</v>
      </c>
      <c r="Q24" s="37">
        <f>(SUMIFS('overall city offline'!$L$2:$L$2047,'overall city offline'!$A$2:$A$2047,$A24,'overall city offline'!$B$2:$B$2047,Q$3)*SUMIFS('overall city offline'!$C$2:$C$2047,'overall city offline'!$A$2:$A$2047,$A24,'overall city offline'!$B$2:$B$2047,Q$3))/(SUMIFS('overall city offline'!$L$2:$L$2047,'overall city offline'!$A$2:$A$2047,$A24,'overall city offline'!$B$2:$B$2047,Q$2))</f>
        <v>1.2882293768312263</v>
      </c>
      <c r="R24" s="37">
        <f>(SUMIFS('overall city offline'!$L$2:$L$2047,'overall city offline'!$A$2:$A$2047,$A24,'overall city offline'!$B$2:$B$2047,R$3)*SUMIFS('overall city offline'!$C$2:$C$2047,'overall city offline'!$A$2:$A$2047,$A24,'overall city offline'!$B$2:$B$2047,R$3))/(SUMIFS('overall city offline'!$L$2:$L$2047,'overall city offline'!$A$2:$A$2047,$A24,'overall city offline'!$B$2:$B$2047,R$2))</f>
        <v>1.3290697189494491</v>
      </c>
      <c r="S24" s="37">
        <f>(SUMIFS('overall city offline'!$L$2:$L$2047,'overall city offline'!$A$2:$A$2047,$A24,'overall city offline'!$B$2:$B$2047,S$3)*SUMIFS('overall city offline'!$C$2:$C$2047,'overall city offline'!$A$2:$A$2047,$A24,'overall city offline'!$B$2:$B$2047,S$3))/(SUMIFS('overall city offline'!$L$2:$L$2047,'overall city offline'!$A$2:$A$2047,$A24,'overall city offline'!$B$2:$B$2047,S$2))</f>
        <v>1.2145397803500206</v>
      </c>
      <c r="T24" s="37">
        <f>(SUMIFS('overall city offline'!$L$2:$L$2047,'overall city offline'!$A$2:$A$2047,$A24,'overall city offline'!$B$2:$B$2047,T$3)*SUMIFS('overall city offline'!$C$2:$C$2047,'overall city offline'!$A$2:$A$2047,$A24,'overall city offline'!$B$2:$B$2047,T$3))/(SUMIFS('overall city offline'!$L$2:$L$2047,'overall city offline'!$A$2:$A$2047,$A24,'overall city offline'!$B$2:$B$2047,T$2))</f>
        <v>1.266129905609217</v>
      </c>
      <c r="U24" s="37">
        <f>(SUMIFS('overall city offline'!$L$2:$L$2047,'overall city offline'!$A$2:$A$2047,$A24,'overall city offline'!$B$2:$B$2047,U$3)*SUMIFS('overall city offline'!$C$2:$C$2047,'overall city offline'!$A$2:$A$2047,$A24,'overall city offline'!$B$2:$B$2047,U$3))/(SUMIFS('overall city offline'!$L$2:$L$2047,'overall city offline'!$A$2:$A$2047,$A24,'overall city offline'!$B$2:$B$2047,U$2))</f>
        <v>1.2197765621393546</v>
      </c>
      <c r="V24" s="37">
        <f>(SUMIFS('overall city offline'!$L$2:$L$2047,'overall city offline'!$A$2:$A$2047,$A24,'overall city offline'!$B$2:$B$2047,V$3)*SUMIFS('overall city offline'!$C$2:$C$2047,'overall city offline'!$A$2:$A$2047,$A24,'overall city offline'!$B$2:$B$2047,V$3))/(SUMIFS('overall city offline'!$L$2:$L$2047,'overall city offline'!$A$2:$A$2047,$A24,'overall city offline'!$B$2:$B$2047,V$2))</f>
        <v>1.2326184872159596</v>
      </c>
      <c r="W24" s="32"/>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row>
    <row r="25" spans="1:63" x14ac:dyDescent="0.25">
      <c r="A25" s="5" t="s">
        <v>28</v>
      </c>
      <c r="B25" s="37">
        <f>(SUMIFS('overall city offline'!$L$2:$L$2047,'overall city offline'!$A$2:$A$2047,$A25,'overall city offline'!$B$2:$B$2047,B$3)*SUMIFS('overall city offline'!$C$2:$C$2047,'overall city offline'!$A$2:$A$2047,$A25,'overall city offline'!$B$2:$B$2047,B$3))/(SUMIFS('overall city offline'!$L$2:$L$2047,'overall city offline'!$A$2:$A$2047,$A25,'overall city offline'!$B$2:$B$2047,B$2))</f>
        <v>0.89299197882050951</v>
      </c>
      <c r="C25" s="37">
        <f>(SUMIFS('overall city offline'!$L$2:$L$2047,'overall city offline'!$A$2:$A$2047,$A25,'overall city offline'!$B$2:$B$2047,C$3)*SUMIFS('overall city offline'!$C$2:$C$2047,'overall city offline'!$A$2:$A$2047,$A25,'overall city offline'!$B$2:$B$2047,C$3))/(SUMIFS('overall city offline'!$L$2:$L$2047,'overall city offline'!$A$2:$A$2047,$A25,'overall city offline'!$B$2:$B$2047,C$2))</f>
        <v>0.92050636676006281</v>
      </c>
      <c r="D25" s="37">
        <f>(SUMIFS('overall city offline'!$L$2:$L$2047,'overall city offline'!$A$2:$A$2047,$A25,'overall city offline'!$B$2:$B$2047,D$3)*SUMIFS('overall city offline'!$C$2:$C$2047,'overall city offline'!$A$2:$A$2047,$A25,'overall city offline'!$B$2:$B$2047,D$3))/(SUMIFS('overall city offline'!$L$2:$L$2047,'overall city offline'!$A$2:$A$2047,$A25,'overall city offline'!$B$2:$B$2047,D$2))</f>
        <v>1.1809631940164536</v>
      </c>
      <c r="E25" s="37">
        <f>(SUMIFS('overall city offline'!$L$2:$L$2047,'overall city offline'!$A$2:$A$2047,$A25,'overall city offline'!$B$2:$B$2047,E$3)*SUMIFS('overall city offline'!$C$2:$C$2047,'overall city offline'!$A$2:$A$2047,$A25,'overall city offline'!$B$2:$B$2047,E$3))/(SUMIFS('overall city offline'!$L$2:$L$2047,'overall city offline'!$A$2:$A$2047,$A25,'overall city offline'!$B$2:$B$2047,E$2))</f>
        <v>1.0968485313649723</v>
      </c>
      <c r="F25" s="37">
        <f>(SUMIFS('overall city offline'!$L$2:$L$2047,'overall city offline'!$A$2:$A$2047,$A25,'overall city offline'!$B$2:$B$2047,F$3)*SUMIFS('overall city offline'!$C$2:$C$2047,'overall city offline'!$A$2:$A$2047,$A25,'overall city offline'!$B$2:$B$2047,F$3))/(SUMIFS('overall city offline'!$L$2:$L$2047,'overall city offline'!$A$2:$A$2047,$A25,'overall city offline'!$B$2:$B$2047,F$2))</f>
        <v>1.2077653844333063</v>
      </c>
      <c r="G25" s="37">
        <f>(SUMIFS('overall city offline'!$L$2:$L$2047,'overall city offline'!$A$2:$A$2047,$A25,'overall city offline'!$B$2:$B$2047,G$3)*SUMIFS('overall city offline'!$C$2:$C$2047,'overall city offline'!$A$2:$A$2047,$A25,'overall city offline'!$B$2:$B$2047,G$3))/(SUMIFS('overall city offline'!$L$2:$L$2047,'overall city offline'!$A$2:$A$2047,$A25,'overall city offline'!$B$2:$B$2047,G$2))</f>
        <v>1.1624017531966573</v>
      </c>
      <c r="H25" s="37">
        <f>(SUMIFS('overall city offline'!$L$2:$L$2047,'overall city offline'!$A$2:$A$2047,$A25,'overall city offline'!$B$2:$B$2047,H$3)*SUMIFS('overall city offline'!$C$2:$C$2047,'overall city offline'!$A$2:$A$2047,$A25,'overall city offline'!$B$2:$B$2047,H$3))/(SUMIFS('overall city offline'!$L$2:$L$2047,'overall city offline'!$A$2:$A$2047,$A25,'overall city offline'!$B$2:$B$2047,H$2))</f>
        <v>1.1461616891109121</v>
      </c>
      <c r="I25" s="37">
        <f>(SUMIFS('overall city offline'!$L$2:$L$2047,'overall city offline'!$A$2:$A$2047,$A25,'overall city offline'!$B$2:$B$2047,I$3)*SUMIFS('overall city offline'!$C$2:$C$2047,'overall city offline'!$A$2:$A$2047,$A25,'overall city offline'!$B$2:$B$2047,I$3))/(SUMIFS('overall city offline'!$L$2:$L$2047,'overall city offline'!$A$2:$A$2047,$A25,'overall city offline'!$B$2:$B$2047,I$2))</f>
        <v>1.1774043895118438</v>
      </c>
      <c r="J25" s="37">
        <f>(SUMIFS('overall city offline'!$L$2:$L$2047,'overall city offline'!$A$2:$A$2047,$A25,'overall city offline'!$B$2:$B$2047,J$3)*SUMIFS('overall city offline'!$C$2:$C$2047,'overall city offline'!$A$2:$A$2047,$A25,'overall city offline'!$B$2:$B$2047,J$3))/(SUMIFS('overall city offline'!$L$2:$L$2047,'overall city offline'!$A$2:$A$2047,$A25,'overall city offline'!$B$2:$B$2047,J$2))</f>
        <v>1.0767213321261337</v>
      </c>
      <c r="K25" s="37">
        <f>(SUMIFS('overall city offline'!$L$2:$L$2047,'overall city offline'!$A$2:$A$2047,$A25,'overall city offline'!$B$2:$B$2047,K$3)*SUMIFS('overall city offline'!$C$2:$C$2047,'overall city offline'!$A$2:$A$2047,$A25,'overall city offline'!$B$2:$B$2047,K$3))/(SUMIFS('overall city offline'!$L$2:$L$2047,'overall city offline'!$A$2:$A$2047,$A25,'overall city offline'!$B$2:$B$2047,K$2))</f>
        <v>1.1508985124035962</v>
      </c>
      <c r="L25" s="37">
        <f>(SUMIFS('overall city offline'!$L$2:$L$2047,'overall city offline'!$A$2:$A$2047,$A25,'overall city offline'!$B$2:$B$2047,L$3)*SUMIFS('overall city offline'!$C$2:$C$2047,'overall city offline'!$A$2:$A$2047,$A25,'overall city offline'!$B$2:$B$2047,L$3))/(SUMIFS('overall city offline'!$L$2:$L$2047,'overall city offline'!$A$2:$A$2047,$A25,'overall city offline'!$B$2:$B$2047,L$2))</f>
        <v>1.1620082135185987</v>
      </c>
      <c r="M25" s="37">
        <f>(SUMIFS('overall city offline'!$L$2:$L$2047,'overall city offline'!$A$2:$A$2047,$A25,'overall city offline'!$B$2:$B$2047,M$3)*SUMIFS('overall city offline'!$C$2:$C$2047,'overall city offline'!$A$2:$A$2047,$A25,'overall city offline'!$B$2:$B$2047,M$3))/(SUMIFS('overall city offline'!$L$2:$L$2047,'overall city offline'!$A$2:$A$2047,$A25,'overall city offline'!$B$2:$B$2047,M$2))</f>
        <v>1.3843119026205939</v>
      </c>
      <c r="N25" s="37">
        <f>(SUMIFS('overall city offline'!$L$2:$L$2047,'overall city offline'!$A$2:$A$2047,$A25,'overall city offline'!$B$2:$B$2047,N$3)*SUMIFS('overall city offline'!$C$2:$C$2047,'overall city offline'!$A$2:$A$2047,$A25,'overall city offline'!$B$2:$B$2047,N$3))/(SUMIFS('overall city offline'!$L$2:$L$2047,'overall city offline'!$A$2:$A$2047,$A25,'overall city offline'!$B$2:$B$2047,N$2))</f>
        <v>0.9774773314351991</v>
      </c>
      <c r="O25" s="37">
        <f>(SUMIFS('overall city offline'!$L$2:$L$2047,'overall city offline'!$A$2:$A$2047,$A25,'overall city offline'!$B$2:$B$2047,O$3)*SUMIFS('overall city offline'!$C$2:$C$2047,'overall city offline'!$A$2:$A$2047,$A25,'overall city offline'!$B$2:$B$2047,O$3))/(SUMIFS('overall city offline'!$L$2:$L$2047,'overall city offline'!$A$2:$A$2047,$A25,'overall city offline'!$B$2:$B$2047,O$2))</f>
        <v>0.98468506948846746</v>
      </c>
      <c r="P25" s="37">
        <f>(SUMIFS('overall city offline'!$L$2:$L$2047,'overall city offline'!$A$2:$A$2047,$A25,'overall city offline'!$B$2:$B$2047,P$3)*SUMIFS('overall city offline'!$C$2:$C$2047,'overall city offline'!$A$2:$A$2047,$A25,'overall city offline'!$B$2:$B$2047,P$3))/(SUMIFS('overall city offline'!$L$2:$L$2047,'overall city offline'!$A$2:$A$2047,$A25,'overall city offline'!$B$2:$B$2047,P$2))</f>
        <v>1.1423361850893756</v>
      </c>
      <c r="Q25" s="37">
        <f>(SUMIFS('overall city offline'!$L$2:$L$2047,'overall city offline'!$A$2:$A$2047,$A25,'overall city offline'!$B$2:$B$2047,Q$3)*SUMIFS('overall city offline'!$C$2:$C$2047,'overall city offline'!$A$2:$A$2047,$A25,'overall city offline'!$B$2:$B$2047,Q$3))/(SUMIFS('overall city offline'!$L$2:$L$2047,'overall city offline'!$A$2:$A$2047,$A25,'overall city offline'!$B$2:$B$2047,Q$2))</f>
        <v>1.1422668685846991</v>
      </c>
      <c r="R25" s="37">
        <f>(SUMIFS('overall city offline'!$L$2:$L$2047,'overall city offline'!$A$2:$A$2047,$A25,'overall city offline'!$B$2:$B$2047,R$3)*SUMIFS('overall city offline'!$C$2:$C$2047,'overall city offline'!$A$2:$A$2047,$A25,'overall city offline'!$B$2:$B$2047,R$3))/(SUMIFS('overall city offline'!$L$2:$L$2047,'overall city offline'!$A$2:$A$2047,$A25,'overall city offline'!$B$2:$B$2047,R$2))</f>
        <v>1.1409055187371493</v>
      </c>
      <c r="S25" s="37">
        <f>(SUMIFS('overall city offline'!$L$2:$L$2047,'overall city offline'!$A$2:$A$2047,$A25,'overall city offline'!$B$2:$B$2047,S$3)*SUMIFS('overall city offline'!$C$2:$C$2047,'overall city offline'!$A$2:$A$2047,$A25,'overall city offline'!$B$2:$B$2047,S$3))/(SUMIFS('overall city offline'!$L$2:$L$2047,'overall city offline'!$A$2:$A$2047,$A25,'overall city offline'!$B$2:$B$2047,S$2))</f>
        <v>1.1129247848625818</v>
      </c>
      <c r="T25" s="37">
        <f>(SUMIFS('overall city offline'!$L$2:$L$2047,'overall city offline'!$A$2:$A$2047,$A25,'overall city offline'!$B$2:$B$2047,T$3)*SUMIFS('overall city offline'!$C$2:$C$2047,'overall city offline'!$A$2:$A$2047,$A25,'overall city offline'!$B$2:$B$2047,T$3))/(SUMIFS('overall city offline'!$L$2:$L$2047,'overall city offline'!$A$2:$A$2047,$A25,'overall city offline'!$B$2:$B$2047,T$2))</f>
        <v>1.1544839498351598</v>
      </c>
      <c r="U25" s="37">
        <f>(SUMIFS('overall city offline'!$L$2:$L$2047,'overall city offline'!$A$2:$A$2047,$A25,'overall city offline'!$B$2:$B$2047,U$3)*SUMIFS('overall city offline'!$C$2:$C$2047,'overall city offline'!$A$2:$A$2047,$A25,'overall city offline'!$B$2:$B$2047,U$3))/(SUMIFS('overall city offline'!$L$2:$L$2047,'overall city offline'!$A$2:$A$2047,$A25,'overall city offline'!$B$2:$B$2047,U$2))</f>
        <v>1.1852244794931561</v>
      </c>
      <c r="V25" s="37">
        <f>(SUMIFS('overall city offline'!$L$2:$L$2047,'overall city offline'!$A$2:$A$2047,$A25,'overall city offline'!$B$2:$B$2047,V$3)*SUMIFS('overall city offline'!$C$2:$C$2047,'overall city offline'!$A$2:$A$2047,$A25,'overall city offline'!$B$2:$B$2047,V$3))/(SUMIFS('overall city offline'!$L$2:$L$2047,'overall city offline'!$A$2:$A$2047,$A25,'overall city offline'!$B$2:$B$2047,V$2))</f>
        <v>1.0805656431273691</v>
      </c>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row>
    <row r="26" spans="1:63" x14ac:dyDescent="0.25">
      <c r="A26" s="5" t="s">
        <v>29</v>
      </c>
      <c r="B26" s="37">
        <f>(SUMIFS('overall city offline'!$L$2:$L$2047,'overall city offline'!$A$2:$A$2047,$A26,'overall city offline'!$B$2:$B$2047,B$3)*SUMIFS('overall city offline'!$C$2:$C$2047,'overall city offline'!$A$2:$A$2047,$A26,'overall city offline'!$B$2:$B$2047,B$3))/(SUMIFS('overall city offline'!$L$2:$L$2047,'overall city offline'!$A$2:$A$2047,$A26,'overall city offline'!$B$2:$B$2047,B$2))</f>
        <v>0.88669271944876604</v>
      </c>
      <c r="C26" s="37">
        <f>(SUMIFS('overall city offline'!$L$2:$L$2047,'overall city offline'!$A$2:$A$2047,$A26,'overall city offline'!$B$2:$B$2047,C$3)*SUMIFS('overall city offline'!$C$2:$C$2047,'overall city offline'!$A$2:$A$2047,$A26,'overall city offline'!$B$2:$B$2047,C$3))/(SUMIFS('overall city offline'!$L$2:$L$2047,'overall city offline'!$A$2:$A$2047,$A26,'overall city offline'!$B$2:$B$2047,C$2))</f>
        <v>0.91148195653866659</v>
      </c>
      <c r="D26" s="37">
        <f>(SUMIFS('overall city offline'!$L$2:$L$2047,'overall city offline'!$A$2:$A$2047,$A26,'overall city offline'!$B$2:$B$2047,D$3)*SUMIFS('overall city offline'!$C$2:$C$2047,'overall city offline'!$A$2:$A$2047,$A26,'overall city offline'!$B$2:$B$2047,D$3))/(SUMIFS('overall city offline'!$L$2:$L$2047,'overall city offline'!$A$2:$A$2047,$A26,'overall city offline'!$B$2:$B$2047,D$2))</f>
        <v>1.1322534807397944</v>
      </c>
      <c r="E26" s="37">
        <f>(SUMIFS('overall city offline'!$L$2:$L$2047,'overall city offline'!$A$2:$A$2047,$A26,'overall city offline'!$B$2:$B$2047,E$3)*SUMIFS('overall city offline'!$C$2:$C$2047,'overall city offline'!$A$2:$A$2047,$A26,'overall city offline'!$B$2:$B$2047,E$3))/(SUMIFS('overall city offline'!$L$2:$L$2047,'overall city offline'!$A$2:$A$2047,$A26,'overall city offline'!$B$2:$B$2047,E$2))</f>
        <v>0.95072814012626994</v>
      </c>
      <c r="F26" s="37">
        <f>(SUMIFS('overall city offline'!$L$2:$L$2047,'overall city offline'!$A$2:$A$2047,$A26,'overall city offline'!$B$2:$B$2047,F$3)*SUMIFS('overall city offline'!$C$2:$C$2047,'overall city offline'!$A$2:$A$2047,$A26,'overall city offline'!$B$2:$B$2047,F$3))/(SUMIFS('overall city offline'!$L$2:$L$2047,'overall city offline'!$A$2:$A$2047,$A26,'overall city offline'!$B$2:$B$2047,F$2))</f>
        <v>1.0630592720442646</v>
      </c>
      <c r="G26" s="37">
        <f>(SUMIFS('overall city offline'!$L$2:$L$2047,'overall city offline'!$A$2:$A$2047,$A26,'overall city offline'!$B$2:$B$2047,G$3)*SUMIFS('overall city offline'!$C$2:$C$2047,'overall city offline'!$A$2:$A$2047,$A26,'overall city offline'!$B$2:$B$2047,G$3))/(SUMIFS('overall city offline'!$L$2:$L$2047,'overall city offline'!$A$2:$A$2047,$A26,'overall city offline'!$B$2:$B$2047,G$2))</f>
        <v>1.0319559755683083</v>
      </c>
      <c r="H26" s="37">
        <f>(SUMIFS('overall city offline'!$L$2:$L$2047,'overall city offline'!$A$2:$A$2047,$A26,'overall city offline'!$B$2:$B$2047,H$3)*SUMIFS('overall city offline'!$C$2:$C$2047,'overall city offline'!$A$2:$A$2047,$A26,'overall city offline'!$B$2:$B$2047,H$3))/(SUMIFS('overall city offline'!$L$2:$L$2047,'overall city offline'!$A$2:$A$2047,$A26,'overall city offline'!$B$2:$B$2047,H$2))</f>
        <v>1.0687947880532234</v>
      </c>
      <c r="I26" s="37">
        <f>(SUMIFS('overall city offline'!$L$2:$L$2047,'overall city offline'!$A$2:$A$2047,$A26,'overall city offline'!$B$2:$B$2047,I$3)*SUMIFS('overall city offline'!$C$2:$C$2047,'overall city offline'!$A$2:$A$2047,$A26,'overall city offline'!$B$2:$B$2047,I$3))/(SUMIFS('overall city offline'!$L$2:$L$2047,'overall city offline'!$A$2:$A$2047,$A26,'overall city offline'!$B$2:$B$2047,I$2))</f>
        <v>1.0533115851045842</v>
      </c>
      <c r="J26" s="37">
        <f>(SUMIFS('overall city offline'!$L$2:$L$2047,'overall city offline'!$A$2:$A$2047,$A26,'overall city offline'!$B$2:$B$2047,J$3)*SUMIFS('overall city offline'!$C$2:$C$2047,'overall city offline'!$A$2:$A$2047,$A26,'overall city offline'!$B$2:$B$2047,J$3))/(SUMIFS('overall city offline'!$L$2:$L$2047,'overall city offline'!$A$2:$A$2047,$A26,'overall city offline'!$B$2:$B$2047,J$2))</f>
        <v>1.0881986355330537</v>
      </c>
      <c r="K26" s="37">
        <f>(SUMIFS('overall city offline'!$L$2:$L$2047,'overall city offline'!$A$2:$A$2047,$A26,'overall city offline'!$B$2:$B$2047,K$3)*SUMIFS('overall city offline'!$C$2:$C$2047,'overall city offline'!$A$2:$A$2047,$A26,'overall city offline'!$B$2:$B$2047,K$3))/(SUMIFS('overall city offline'!$L$2:$L$2047,'overall city offline'!$A$2:$A$2047,$A26,'overall city offline'!$B$2:$B$2047,K$2))</f>
        <v>1.1076298224316175</v>
      </c>
      <c r="L26" s="37">
        <f>(SUMIFS('overall city offline'!$L$2:$L$2047,'overall city offline'!$A$2:$A$2047,$A26,'overall city offline'!$B$2:$B$2047,L$3)*SUMIFS('overall city offline'!$C$2:$C$2047,'overall city offline'!$A$2:$A$2047,$A26,'overall city offline'!$B$2:$B$2047,L$3))/(SUMIFS('overall city offline'!$L$2:$L$2047,'overall city offline'!$A$2:$A$2047,$A26,'overall city offline'!$B$2:$B$2047,L$2))</f>
        <v>1.1248896375819895</v>
      </c>
      <c r="M26" s="37">
        <f>(SUMIFS('overall city offline'!$L$2:$L$2047,'overall city offline'!$A$2:$A$2047,$A26,'overall city offline'!$B$2:$B$2047,M$3)*SUMIFS('overall city offline'!$C$2:$C$2047,'overall city offline'!$A$2:$A$2047,$A26,'overall city offline'!$B$2:$B$2047,M$3))/(SUMIFS('overall city offline'!$L$2:$L$2047,'overall city offline'!$A$2:$A$2047,$A26,'overall city offline'!$B$2:$B$2047,M$2))</f>
        <v>1.2581620767841366</v>
      </c>
      <c r="N26" s="37">
        <f>(SUMIFS('overall city offline'!$L$2:$L$2047,'overall city offline'!$A$2:$A$2047,$A26,'overall city offline'!$B$2:$B$2047,N$3)*SUMIFS('overall city offline'!$C$2:$C$2047,'overall city offline'!$A$2:$A$2047,$A26,'overall city offline'!$B$2:$B$2047,N$3))/(SUMIFS('overall city offline'!$L$2:$L$2047,'overall city offline'!$A$2:$A$2047,$A26,'overall city offline'!$B$2:$B$2047,N$2))</f>
        <v>0.90114147880073003</v>
      </c>
      <c r="O26" s="37">
        <f>(SUMIFS('overall city offline'!$L$2:$L$2047,'overall city offline'!$A$2:$A$2047,$A26,'overall city offline'!$B$2:$B$2047,O$3)*SUMIFS('overall city offline'!$C$2:$C$2047,'overall city offline'!$A$2:$A$2047,$A26,'overall city offline'!$B$2:$B$2047,O$3))/(SUMIFS('overall city offline'!$L$2:$L$2047,'overall city offline'!$A$2:$A$2047,$A26,'overall city offline'!$B$2:$B$2047,O$2))</f>
        <v>0.90774566657250233</v>
      </c>
      <c r="P26" s="37">
        <f>(SUMIFS('overall city offline'!$L$2:$L$2047,'overall city offline'!$A$2:$A$2047,$A26,'overall city offline'!$B$2:$B$2047,P$3)*SUMIFS('overall city offline'!$C$2:$C$2047,'overall city offline'!$A$2:$A$2047,$A26,'overall city offline'!$B$2:$B$2047,P$3))/(SUMIFS('overall city offline'!$L$2:$L$2047,'overall city offline'!$A$2:$A$2047,$A26,'overall city offline'!$B$2:$B$2047,P$2))</f>
        <v>1.1260679884186313</v>
      </c>
      <c r="Q26" s="37">
        <f>(SUMIFS('overall city offline'!$L$2:$L$2047,'overall city offline'!$A$2:$A$2047,$A26,'overall city offline'!$B$2:$B$2047,Q$3)*SUMIFS('overall city offline'!$C$2:$C$2047,'overall city offline'!$A$2:$A$2047,$A26,'overall city offline'!$B$2:$B$2047,Q$3))/(SUMIFS('overall city offline'!$L$2:$L$2047,'overall city offline'!$A$2:$A$2047,$A26,'overall city offline'!$B$2:$B$2047,Q$2))</f>
        <v>1.0644411717139382</v>
      </c>
      <c r="R26" s="37">
        <f>(SUMIFS('overall city offline'!$L$2:$L$2047,'overall city offline'!$A$2:$A$2047,$A26,'overall city offline'!$B$2:$B$2047,R$3)*SUMIFS('overall city offline'!$C$2:$C$2047,'overall city offline'!$A$2:$A$2047,$A26,'overall city offline'!$B$2:$B$2047,R$3))/(SUMIFS('overall city offline'!$L$2:$L$2047,'overall city offline'!$A$2:$A$2047,$A26,'overall city offline'!$B$2:$B$2047,R$2))</f>
        <v>1.1309781333378759</v>
      </c>
      <c r="S26" s="37">
        <f>(SUMIFS('overall city offline'!$L$2:$L$2047,'overall city offline'!$A$2:$A$2047,$A26,'overall city offline'!$B$2:$B$2047,S$3)*SUMIFS('overall city offline'!$C$2:$C$2047,'overall city offline'!$A$2:$A$2047,$A26,'overall city offline'!$B$2:$B$2047,S$3))/(SUMIFS('overall city offline'!$L$2:$L$2047,'overall city offline'!$A$2:$A$2047,$A26,'overall city offline'!$B$2:$B$2047,S$2))</f>
        <v>1.0688708555469939</v>
      </c>
      <c r="T26" s="37">
        <f>(SUMIFS('overall city offline'!$L$2:$L$2047,'overall city offline'!$A$2:$A$2047,$A26,'overall city offline'!$B$2:$B$2047,T$3)*SUMIFS('overall city offline'!$C$2:$C$2047,'overall city offline'!$A$2:$A$2047,$A26,'overall city offline'!$B$2:$B$2047,T$3))/(SUMIFS('overall city offline'!$L$2:$L$2047,'overall city offline'!$A$2:$A$2047,$A26,'overall city offline'!$B$2:$B$2047,T$2))</f>
        <v>1.1295330957408019</v>
      </c>
      <c r="U26" s="37">
        <f>(SUMIFS('overall city offline'!$L$2:$L$2047,'overall city offline'!$A$2:$A$2047,$A26,'overall city offline'!$B$2:$B$2047,U$3)*SUMIFS('overall city offline'!$C$2:$C$2047,'overall city offline'!$A$2:$A$2047,$A26,'overall city offline'!$B$2:$B$2047,U$3))/(SUMIFS('overall city offline'!$L$2:$L$2047,'overall city offline'!$A$2:$A$2047,$A26,'overall city offline'!$B$2:$B$2047,U$2))</f>
        <v>1.0831910016578403</v>
      </c>
      <c r="V26" s="37">
        <f>(SUMIFS('overall city offline'!$L$2:$L$2047,'overall city offline'!$A$2:$A$2047,$A26,'overall city offline'!$B$2:$B$2047,V$3)*SUMIFS('overall city offline'!$C$2:$C$2047,'overall city offline'!$A$2:$A$2047,$A26,'overall city offline'!$B$2:$B$2047,V$3))/(SUMIFS('overall city offline'!$L$2:$L$2047,'overall city offline'!$A$2:$A$2047,$A26,'overall city offline'!$B$2:$B$2047,V$2))</f>
        <v>1.1069262278613972</v>
      </c>
      <c r="W26" s="32"/>
      <c r="X26" s="32"/>
      <c r="Y26" s="32"/>
      <c r="Z26" s="32"/>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row>
    <row r="27" spans="1:63" x14ac:dyDescent="0.25">
      <c r="A27" s="5" t="s">
        <v>30</v>
      </c>
      <c r="B27" s="37">
        <f>(SUMIFS('overall city offline'!$L$2:$L$2047,'overall city offline'!$A$2:$A$2047,$A27,'overall city offline'!$B$2:$B$2047,B$3)*SUMIFS('overall city offline'!$C$2:$C$2047,'overall city offline'!$A$2:$A$2047,$A27,'overall city offline'!$B$2:$B$2047,B$3))/(SUMIFS('overall city offline'!$L$2:$L$2047,'overall city offline'!$A$2:$A$2047,$A27,'overall city offline'!$B$2:$B$2047,B$2))</f>
        <v>0.88354854960986351</v>
      </c>
      <c r="C27" s="37">
        <f>(SUMIFS('overall city offline'!$L$2:$L$2047,'overall city offline'!$A$2:$A$2047,$A27,'overall city offline'!$B$2:$B$2047,C$3)*SUMIFS('overall city offline'!$C$2:$C$2047,'overall city offline'!$A$2:$A$2047,$A27,'overall city offline'!$B$2:$B$2047,C$3))/(SUMIFS('overall city offline'!$L$2:$L$2047,'overall city offline'!$A$2:$A$2047,$A27,'overall city offline'!$B$2:$B$2047,C$2))</f>
        <v>0.9207995700911038</v>
      </c>
      <c r="D27" s="37">
        <f>(SUMIFS('overall city offline'!$L$2:$L$2047,'overall city offline'!$A$2:$A$2047,$A27,'overall city offline'!$B$2:$B$2047,D$3)*SUMIFS('overall city offline'!$C$2:$C$2047,'overall city offline'!$A$2:$A$2047,$A27,'overall city offline'!$B$2:$B$2047,D$3))/(SUMIFS('overall city offline'!$L$2:$L$2047,'overall city offline'!$A$2:$A$2047,$A27,'overall city offline'!$B$2:$B$2047,D$2))</f>
        <v>1.2605328107443192</v>
      </c>
      <c r="E27" s="37">
        <f>(SUMIFS('overall city offline'!$L$2:$L$2047,'overall city offline'!$A$2:$A$2047,$A27,'overall city offline'!$B$2:$B$2047,E$3)*SUMIFS('overall city offline'!$C$2:$C$2047,'overall city offline'!$A$2:$A$2047,$A27,'overall city offline'!$B$2:$B$2047,E$3))/(SUMIFS('overall city offline'!$L$2:$L$2047,'overall city offline'!$A$2:$A$2047,$A27,'overall city offline'!$B$2:$B$2047,E$2))</f>
        <v>1.2201735725443739</v>
      </c>
      <c r="F27" s="37">
        <f>(SUMIFS('overall city offline'!$L$2:$L$2047,'overall city offline'!$A$2:$A$2047,$A27,'overall city offline'!$B$2:$B$2047,F$3)*SUMIFS('overall city offline'!$C$2:$C$2047,'overall city offline'!$A$2:$A$2047,$A27,'overall city offline'!$B$2:$B$2047,F$3))/(SUMIFS('overall city offline'!$L$2:$L$2047,'overall city offline'!$A$2:$A$2047,$A27,'overall city offline'!$B$2:$B$2047,F$2))</f>
        <v>1.3729051359412059</v>
      </c>
      <c r="G27" s="37">
        <f>(SUMIFS('overall city offline'!$L$2:$L$2047,'overall city offline'!$A$2:$A$2047,$A27,'overall city offline'!$B$2:$B$2047,G$3)*SUMIFS('overall city offline'!$C$2:$C$2047,'overall city offline'!$A$2:$A$2047,$A27,'overall city offline'!$B$2:$B$2047,G$3))/(SUMIFS('overall city offline'!$L$2:$L$2047,'overall city offline'!$A$2:$A$2047,$A27,'overall city offline'!$B$2:$B$2047,G$2))</f>
        <v>1.3289497923955289</v>
      </c>
      <c r="H27" s="37">
        <f>(SUMIFS('overall city offline'!$L$2:$L$2047,'overall city offline'!$A$2:$A$2047,$A27,'overall city offline'!$B$2:$B$2047,H$3)*SUMIFS('overall city offline'!$C$2:$C$2047,'overall city offline'!$A$2:$A$2047,$A27,'overall city offline'!$B$2:$B$2047,H$3))/(SUMIFS('overall city offline'!$L$2:$L$2047,'overall city offline'!$A$2:$A$2047,$A27,'overall city offline'!$B$2:$B$2047,H$2))</f>
        <v>1.2696477943170337</v>
      </c>
      <c r="I27" s="37">
        <f>(SUMIFS('overall city offline'!$L$2:$L$2047,'overall city offline'!$A$2:$A$2047,$A27,'overall city offline'!$B$2:$B$2047,I$3)*SUMIFS('overall city offline'!$C$2:$C$2047,'overall city offline'!$A$2:$A$2047,$A27,'overall city offline'!$B$2:$B$2047,I$3))/(SUMIFS('overall city offline'!$L$2:$L$2047,'overall city offline'!$A$2:$A$2047,$A27,'overall city offline'!$B$2:$B$2047,I$2))</f>
        <v>1.2287410709691879</v>
      </c>
      <c r="J27" s="37">
        <f>(SUMIFS('overall city offline'!$L$2:$L$2047,'overall city offline'!$A$2:$A$2047,$A27,'overall city offline'!$B$2:$B$2047,J$3)*SUMIFS('overall city offline'!$C$2:$C$2047,'overall city offline'!$A$2:$A$2047,$A27,'overall city offline'!$B$2:$B$2047,J$3))/(SUMIFS('overall city offline'!$L$2:$L$2047,'overall city offline'!$A$2:$A$2047,$A27,'overall city offline'!$B$2:$B$2047,J$2))</f>
        <v>1.1669654087217278</v>
      </c>
      <c r="K27" s="37">
        <f>(SUMIFS('overall city offline'!$L$2:$L$2047,'overall city offline'!$A$2:$A$2047,$A27,'overall city offline'!$B$2:$B$2047,K$3)*SUMIFS('overall city offline'!$C$2:$C$2047,'overall city offline'!$A$2:$A$2047,$A27,'overall city offline'!$B$2:$B$2047,K$3))/(SUMIFS('overall city offline'!$L$2:$L$2047,'overall city offline'!$A$2:$A$2047,$A27,'overall city offline'!$B$2:$B$2047,K$2))</f>
        <v>1.2685763507043915</v>
      </c>
      <c r="L27" s="37">
        <f>(SUMIFS('overall city offline'!$L$2:$L$2047,'overall city offline'!$A$2:$A$2047,$A27,'overall city offline'!$B$2:$B$2047,L$3)*SUMIFS('overall city offline'!$C$2:$C$2047,'overall city offline'!$A$2:$A$2047,$A27,'overall city offline'!$B$2:$B$2047,L$3))/(SUMIFS('overall city offline'!$L$2:$L$2047,'overall city offline'!$A$2:$A$2047,$A27,'overall city offline'!$B$2:$B$2047,L$2))</f>
        <v>1.3236502546585405</v>
      </c>
      <c r="M27" s="37">
        <f>(SUMIFS('overall city offline'!$L$2:$L$2047,'overall city offline'!$A$2:$A$2047,$A27,'overall city offline'!$B$2:$B$2047,M$3)*SUMIFS('overall city offline'!$C$2:$C$2047,'overall city offline'!$A$2:$A$2047,$A27,'overall city offline'!$B$2:$B$2047,M$3))/(SUMIFS('overall city offline'!$L$2:$L$2047,'overall city offline'!$A$2:$A$2047,$A27,'overall city offline'!$B$2:$B$2047,M$2))</f>
        <v>1.5388828379934529</v>
      </c>
      <c r="N27" s="37">
        <f>(SUMIFS('overall city offline'!$L$2:$L$2047,'overall city offline'!$A$2:$A$2047,$A27,'overall city offline'!$B$2:$B$2047,N$3)*SUMIFS('overall city offline'!$C$2:$C$2047,'overall city offline'!$A$2:$A$2047,$A27,'overall city offline'!$B$2:$B$2047,N$3))/(SUMIFS('overall city offline'!$L$2:$L$2047,'overall city offline'!$A$2:$A$2047,$A27,'overall city offline'!$B$2:$B$2047,N$2))</f>
        <v>1.0907694847250315</v>
      </c>
      <c r="O27" s="37">
        <f>(SUMIFS('overall city offline'!$L$2:$L$2047,'overall city offline'!$A$2:$A$2047,$A27,'overall city offline'!$B$2:$B$2047,O$3)*SUMIFS('overall city offline'!$C$2:$C$2047,'overall city offline'!$A$2:$A$2047,$A27,'overall city offline'!$B$2:$B$2047,O$3))/(SUMIFS('overall city offline'!$L$2:$L$2047,'overall city offline'!$A$2:$A$2047,$A27,'overall city offline'!$B$2:$B$2047,O$2))</f>
        <v>1.1210864158136216</v>
      </c>
      <c r="P27" s="37">
        <f>(SUMIFS('overall city offline'!$L$2:$L$2047,'overall city offline'!$A$2:$A$2047,$A27,'overall city offline'!$B$2:$B$2047,P$3)*SUMIFS('overall city offline'!$C$2:$C$2047,'overall city offline'!$A$2:$A$2047,$A27,'overall city offline'!$B$2:$B$2047,P$3))/(SUMIFS('overall city offline'!$L$2:$L$2047,'overall city offline'!$A$2:$A$2047,$A27,'overall city offline'!$B$2:$B$2047,P$2))</f>
        <v>1.3515533833631774</v>
      </c>
      <c r="Q27" s="37">
        <f>(SUMIFS('overall city offline'!$L$2:$L$2047,'overall city offline'!$A$2:$A$2047,$A27,'overall city offline'!$B$2:$B$2047,Q$3)*SUMIFS('overall city offline'!$C$2:$C$2047,'overall city offline'!$A$2:$A$2047,$A27,'overall city offline'!$B$2:$B$2047,Q$3))/(SUMIFS('overall city offline'!$L$2:$L$2047,'overall city offline'!$A$2:$A$2047,$A27,'overall city offline'!$B$2:$B$2047,Q$2))</f>
        <v>1.3118795136818231</v>
      </c>
      <c r="R27" s="37">
        <f>(SUMIFS('overall city offline'!$L$2:$L$2047,'overall city offline'!$A$2:$A$2047,$A27,'overall city offline'!$B$2:$B$2047,R$3)*SUMIFS('overall city offline'!$C$2:$C$2047,'overall city offline'!$A$2:$A$2047,$A27,'overall city offline'!$B$2:$B$2047,R$3))/(SUMIFS('overall city offline'!$L$2:$L$2047,'overall city offline'!$A$2:$A$2047,$A27,'overall city offline'!$B$2:$B$2047,R$2))</f>
        <v>1.3277797405692784</v>
      </c>
      <c r="S27" s="37">
        <f>(SUMIFS('overall city offline'!$L$2:$L$2047,'overall city offline'!$A$2:$A$2047,$A27,'overall city offline'!$B$2:$B$2047,S$3)*SUMIFS('overall city offline'!$C$2:$C$2047,'overall city offline'!$A$2:$A$2047,$A27,'overall city offline'!$B$2:$B$2047,S$3))/(SUMIFS('overall city offline'!$L$2:$L$2047,'overall city offline'!$A$2:$A$2047,$A27,'overall city offline'!$B$2:$B$2047,S$2))</f>
        <v>1.3117224941222845</v>
      </c>
      <c r="T27" s="37">
        <f>(SUMIFS('overall city offline'!$L$2:$L$2047,'overall city offline'!$A$2:$A$2047,$A27,'overall city offline'!$B$2:$B$2047,T$3)*SUMIFS('overall city offline'!$C$2:$C$2047,'overall city offline'!$A$2:$A$2047,$A27,'overall city offline'!$B$2:$B$2047,T$3))/(SUMIFS('overall city offline'!$L$2:$L$2047,'overall city offline'!$A$2:$A$2047,$A27,'overall city offline'!$B$2:$B$2047,T$2))</f>
        <v>1.3419548092119085</v>
      </c>
      <c r="U27" s="37">
        <f>(SUMIFS('overall city offline'!$L$2:$L$2047,'overall city offline'!$A$2:$A$2047,$A27,'overall city offline'!$B$2:$B$2047,U$3)*SUMIFS('overall city offline'!$C$2:$C$2047,'overall city offline'!$A$2:$A$2047,$A27,'overall city offline'!$B$2:$B$2047,U$3))/(SUMIFS('overall city offline'!$L$2:$L$2047,'overall city offline'!$A$2:$A$2047,$A27,'overall city offline'!$B$2:$B$2047,U$2))</f>
        <v>1.2708873309137378</v>
      </c>
      <c r="V27" s="37">
        <f>(SUMIFS('overall city offline'!$L$2:$L$2047,'overall city offline'!$A$2:$A$2047,$A27,'overall city offline'!$B$2:$B$2047,V$3)*SUMIFS('overall city offline'!$C$2:$C$2047,'overall city offline'!$A$2:$A$2047,$A27,'overall city offline'!$B$2:$B$2047,V$3))/(SUMIFS('overall city offline'!$L$2:$L$2047,'overall city offline'!$A$2:$A$2047,$A27,'overall city offline'!$B$2:$B$2047,V$2))</f>
        <v>1.2303836036699221</v>
      </c>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row>
    <row r="28" spans="1:63" x14ac:dyDescent="0.25">
      <c r="A28" s="5" t="s">
        <v>31</v>
      </c>
      <c r="B28" s="37">
        <f>(SUMIFS('overall city offline'!$L$2:$L$2047,'overall city offline'!$A$2:$A$2047,$A28,'overall city offline'!$B$2:$B$2047,B$3)*SUMIFS('overall city offline'!$C$2:$C$2047,'overall city offline'!$A$2:$A$2047,$A28,'overall city offline'!$B$2:$B$2047,B$3))/(SUMIFS('overall city offline'!$L$2:$L$2047,'overall city offline'!$A$2:$A$2047,$A28,'overall city offline'!$B$2:$B$2047,B$2))</f>
        <v>0.89376745643107791</v>
      </c>
      <c r="C28" s="37">
        <f>(SUMIFS('overall city offline'!$L$2:$L$2047,'overall city offline'!$A$2:$A$2047,$A28,'overall city offline'!$B$2:$B$2047,C$3)*SUMIFS('overall city offline'!$C$2:$C$2047,'overall city offline'!$A$2:$A$2047,$A28,'overall city offline'!$B$2:$B$2047,C$3))/(SUMIFS('overall city offline'!$L$2:$L$2047,'overall city offline'!$A$2:$A$2047,$A28,'overall city offline'!$B$2:$B$2047,C$2))</f>
        <v>0.89531186793758455</v>
      </c>
      <c r="D28" s="37">
        <f>(SUMIFS('overall city offline'!$L$2:$L$2047,'overall city offline'!$A$2:$A$2047,$A28,'overall city offline'!$B$2:$B$2047,D$3)*SUMIFS('overall city offline'!$C$2:$C$2047,'overall city offline'!$A$2:$A$2047,$A28,'overall city offline'!$B$2:$B$2047,D$3))/(SUMIFS('overall city offline'!$L$2:$L$2047,'overall city offline'!$A$2:$A$2047,$A28,'overall city offline'!$B$2:$B$2047,D$2))</f>
        <v>1.161590824731588</v>
      </c>
      <c r="E28" s="37">
        <f>(SUMIFS('overall city offline'!$L$2:$L$2047,'overall city offline'!$A$2:$A$2047,$A28,'overall city offline'!$B$2:$B$2047,E$3)*SUMIFS('overall city offline'!$C$2:$C$2047,'overall city offline'!$A$2:$A$2047,$A28,'overall city offline'!$B$2:$B$2047,E$3))/(SUMIFS('overall city offline'!$L$2:$L$2047,'overall city offline'!$A$2:$A$2047,$A28,'overall city offline'!$B$2:$B$2047,E$2))</f>
        <v>1.0771393041854675</v>
      </c>
      <c r="F28" s="37">
        <f>(SUMIFS('overall city offline'!$L$2:$L$2047,'overall city offline'!$A$2:$A$2047,$A28,'overall city offline'!$B$2:$B$2047,F$3)*SUMIFS('overall city offline'!$C$2:$C$2047,'overall city offline'!$A$2:$A$2047,$A28,'overall city offline'!$B$2:$B$2047,F$3))/(SUMIFS('overall city offline'!$L$2:$L$2047,'overall city offline'!$A$2:$A$2047,$A28,'overall city offline'!$B$2:$B$2047,F$2))</f>
        <v>1.244332683734082</v>
      </c>
      <c r="G28" s="37">
        <f>(SUMIFS('overall city offline'!$L$2:$L$2047,'overall city offline'!$A$2:$A$2047,$A28,'overall city offline'!$B$2:$B$2047,G$3)*SUMIFS('overall city offline'!$C$2:$C$2047,'overall city offline'!$A$2:$A$2047,$A28,'overall city offline'!$B$2:$B$2047,G$3))/(SUMIFS('overall city offline'!$L$2:$L$2047,'overall city offline'!$A$2:$A$2047,$A28,'overall city offline'!$B$2:$B$2047,G$2))</f>
        <v>1.0542916412317707</v>
      </c>
      <c r="H28" s="37">
        <f>(SUMIFS('overall city offline'!$L$2:$L$2047,'overall city offline'!$A$2:$A$2047,$A28,'overall city offline'!$B$2:$B$2047,H$3)*SUMIFS('overall city offline'!$C$2:$C$2047,'overall city offline'!$A$2:$A$2047,$A28,'overall city offline'!$B$2:$B$2047,H$3))/(SUMIFS('overall city offline'!$L$2:$L$2047,'overall city offline'!$A$2:$A$2047,$A28,'overall city offline'!$B$2:$B$2047,H$2))</f>
        <v>1.1508612530798448</v>
      </c>
      <c r="I28" s="37">
        <f>(SUMIFS('overall city offline'!$L$2:$L$2047,'overall city offline'!$A$2:$A$2047,$A28,'overall city offline'!$B$2:$B$2047,I$3)*SUMIFS('overall city offline'!$C$2:$C$2047,'overall city offline'!$A$2:$A$2047,$A28,'overall city offline'!$B$2:$B$2047,I$3))/(SUMIFS('overall city offline'!$L$2:$L$2047,'overall city offline'!$A$2:$A$2047,$A28,'overall city offline'!$B$2:$B$2047,I$2))</f>
        <v>1.0541151965143931</v>
      </c>
      <c r="J28" s="37">
        <f>(SUMIFS('overall city offline'!$L$2:$L$2047,'overall city offline'!$A$2:$A$2047,$A28,'overall city offline'!$B$2:$B$2047,J$3)*SUMIFS('overall city offline'!$C$2:$C$2047,'overall city offline'!$A$2:$A$2047,$A28,'overall city offline'!$B$2:$B$2047,J$3))/(SUMIFS('overall city offline'!$L$2:$L$2047,'overall city offline'!$A$2:$A$2047,$A28,'overall city offline'!$B$2:$B$2047,J$2))</f>
        <v>1.03438414045094</v>
      </c>
      <c r="K28" s="37">
        <f>(SUMIFS('overall city offline'!$L$2:$L$2047,'overall city offline'!$A$2:$A$2047,$A28,'overall city offline'!$B$2:$B$2047,K$3)*SUMIFS('overall city offline'!$C$2:$C$2047,'overall city offline'!$A$2:$A$2047,$A28,'overall city offline'!$B$2:$B$2047,K$3))/(SUMIFS('overall city offline'!$L$2:$L$2047,'overall city offline'!$A$2:$A$2047,$A28,'overall city offline'!$B$2:$B$2047,K$2))</f>
        <v>1.1047647621606429</v>
      </c>
      <c r="L28" s="37">
        <f>(SUMIFS('overall city offline'!$L$2:$L$2047,'overall city offline'!$A$2:$A$2047,$A28,'overall city offline'!$B$2:$B$2047,L$3)*SUMIFS('overall city offline'!$C$2:$C$2047,'overall city offline'!$A$2:$A$2047,$A28,'overall city offline'!$B$2:$B$2047,L$3))/(SUMIFS('overall city offline'!$L$2:$L$2047,'overall city offline'!$A$2:$A$2047,$A28,'overall city offline'!$B$2:$B$2047,L$2))</f>
        <v>1.1773972038326177</v>
      </c>
      <c r="M28" s="37">
        <f>(SUMIFS('overall city offline'!$L$2:$L$2047,'overall city offline'!$A$2:$A$2047,$A28,'overall city offline'!$B$2:$B$2047,M$3)*SUMIFS('overall city offline'!$C$2:$C$2047,'overall city offline'!$A$2:$A$2047,$A28,'overall city offline'!$B$2:$B$2047,M$3))/(SUMIFS('overall city offline'!$L$2:$L$2047,'overall city offline'!$A$2:$A$2047,$A28,'overall city offline'!$B$2:$B$2047,M$2))</f>
        <v>1.2640120230617684</v>
      </c>
      <c r="N28" s="37">
        <f>(SUMIFS('overall city offline'!$L$2:$L$2047,'overall city offline'!$A$2:$A$2047,$A28,'overall city offline'!$B$2:$B$2047,N$3)*SUMIFS('overall city offline'!$C$2:$C$2047,'overall city offline'!$A$2:$A$2047,$A28,'overall city offline'!$B$2:$B$2047,N$3))/(SUMIFS('overall city offline'!$L$2:$L$2047,'overall city offline'!$A$2:$A$2047,$A28,'overall city offline'!$B$2:$B$2047,N$2))</f>
        <v>0.97054697910053256</v>
      </c>
      <c r="O28" s="37">
        <f>(SUMIFS('overall city offline'!$L$2:$L$2047,'overall city offline'!$A$2:$A$2047,$A28,'overall city offline'!$B$2:$B$2047,O$3)*SUMIFS('overall city offline'!$C$2:$C$2047,'overall city offline'!$A$2:$A$2047,$A28,'overall city offline'!$B$2:$B$2047,O$3))/(SUMIFS('overall city offline'!$L$2:$L$2047,'overall city offline'!$A$2:$A$2047,$A28,'overall city offline'!$B$2:$B$2047,O$2))</f>
        <v>0.95582238030919908</v>
      </c>
      <c r="P28" s="37">
        <f>(SUMIFS('overall city offline'!$L$2:$L$2047,'overall city offline'!$A$2:$A$2047,$A28,'overall city offline'!$B$2:$B$2047,P$3)*SUMIFS('overall city offline'!$C$2:$C$2047,'overall city offline'!$A$2:$A$2047,$A28,'overall city offline'!$B$2:$B$2047,P$3))/(SUMIFS('overall city offline'!$L$2:$L$2047,'overall city offline'!$A$2:$A$2047,$A28,'overall city offline'!$B$2:$B$2047,P$2))</f>
        <v>1.1822622362492414</v>
      </c>
      <c r="Q28" s="37">
        <f>(SUMIFS('overall city offline'!$L$2:$L$2047,'overall city offline'!$A$2:$A$2047,$A28,'overall city offline'!$B$2:$B$2047,Q$3)*SUMIFS('overall city offline'!$C$2:$C$2047,'overall city offline'!$A$2:$A$2047,$A28,'overall city offline'!$B$2:$B$2047,Q$3))/(SUMIFS('overall city offline'!$L$2:$L$2047,'overall city offline'!$A$2:$A$2047,$A28,'overall city offline'!$B$2:$B$2047,Q$2))</f>
        <v>1.1075652975614103</v>
      </c>
      <c r="R28" s="37">
        <f>(SUMIFS('overall city offline'!$L$2:$L$2047,'overall city offline'!$A$2:$A$2047,$A28,'overall city offline'!$B$2:$B$2047,R$3)*SUMIFS('overall city offline'!$C$2:$C$2047,'overall city offline'!$A$2:$A$2047,$A28,'overall city offline'!$B$2:$B$2047,R$3))/(SUMIFS('overall city offline'!$L$2:$L$2047,'overall city offline'!$A$2:$A$2047,$A28,'overall city offline'!$B$2:$B$2047,R$2))</f>
        <v>1.1792694107263721</v>
      </c>
      <c r="S28" s="37">
        <f>(SUMIFS('overall city offline'!$L$2:$L$2047,'overall city offline'!$A$2:$A$2047,$A28,'overall city offline'!$B$2:$B$2047,S$3)*SUMIFS('overall city offline'!$C$2:$C$2047,'overall city offline'!$A$2:$A$2047,$A28,'overall city offline'!$B$2:$B$2047,S$3))/(SUMIFS('overall city offline'!$L$2:$L$2047,'overall city offline'!$A$2:$A$2047,$A28,'overall city offline'!$B$2:$B$2047,S$2))</f>
        <v>1.0227287628071111</v>
      </c>
      <c r="T28" s="37">
        <f>(SUMIFS('overall city offline'!$L$2:$L$2047,'overall city offline'!$A$2:$A$2047,$A28,'overall city offline'!$B$2:$B$2047,T$3)*SUMIFS('overall city offline'!$C$2:$C$2047,'overall city offline'!$A$2:$A$2047,$A28,'overall city offline'!$B$2:$B$2047,T$3))/(SUMIFS('overall city offline'!$L$2:$L$2047,'overall city offline'!$A$2:$A$2047,$A28,'overall city offline'!$B$2:$B$2047,T$2))</f>
        <v>1.1989640239623662</v>
      </c>
      <c r="U28" s="37">
        <f>(SUMIFS('overall city offline'!$L$2:$L$2047,'overall city offline'!$A$2:$A$2047,$A28,'overall city offline'!$B$2:$B$2047,U$3)*SUMIFS('overall city offline'!$C$2:$C$2047,'overall city offline'!$A$2:$A$2047,$A28,'overall city offline'!$B$2:$B$2047,U$3))/(SUMIFS('overall city offline'!$L$2:$L$2047,'overall city offline'!$A$2:$A$2047,$A28,'overall city offline'!$B$2:$B$2047,U$2))</f>
        <v>1.0540591436186726</v>
      </c>
      <c r="V28" s="37">
        <f>(SUMIFS('overall city offline'!$L$2:$L$2047,'overall city offline'!$A$2:$A$2047,$A28,'overall city offline'!$B$2:$B$2047,V$3)*SUMIFS('overall city offline'!$C$2:$C$2047,'overall city offline'!$A$2:$A$2047,$A28,'overall city offline'!$B$2:$B$2047,V$3))/(SUMIFS('overall city offline'!$L$2:$L$2047,'overall city offline'!$A$2:$A$2047,$A28,'overall city offline'!$B$2:$B$2047,V$2))</f>
        <v>1.0374679677105805</v>
      </c>
      <c r="W28" s="32"/>
      <c r="X28" s="32"/>
      <c r="Y28" s="32"/>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row>
    <row r="29" spans="1:63" x14ac:dyDescent="0.25">
      <c r="A29" s="5" t="s">
        <v>32</v>
      </c>
      <c r="B29" s="37">
        <f>(SUMIFS('overall city offline'!$L$2:$L$2047,'overall city offline'!$A$2:$A$2047,$A29,'overall city offline'!$B$2:$B$2047,B$3)*SUMIFS('overall city offline'!$C$2:$C$2047,'overall city offline'!$A$2:$A$2047,$A29,'overall city offline'!$B$2:$B$2047,B$3))/(SUMIFS('overall city offline'!$L$2:$L$2047,'overall city offline'!$A$2:$A$2047,$A29,'overall city offline'!$B$2:$B$2047,B$2))</f>
        <v>0.96470077128849752</v>
      </c>
      <c r="C29" s="37">
        <f>(SUMIFS('overall city offline'!$L$2:$L$2047,'overall city offline'!$A$2:$A$2047,$A29,'overall city offline'!$B$2:$B$2047,C$3)*SUMIFS('overall city offline'!$C$2:$C$2047,'overall city offline'!$A$2:$A$2047,$A29,'overall city offline'!$B$2:$B$2047,C$3))/(SUMIFS('overall city offline'!$L$2:$L$2047,'overall city offline'!$A$2:$A$2047,$A29,'overall city offline'!$B$2:$B$2047,C$2))</f>
        <v>1.009437882911091</v>
      </c>
      <c r="D29" s="37">
        <f>(SUMIFS('overall city offline'!$L$2:$L$2047,'overall city offline'!$A$2:$A$2047,$A29,'overall city offline'!$B$2:$B$2047,D$3)*SUMIFS('overall city offline'!$C$2:$C$2047,'overall city offline'!$A$2:$A$2047,$A29,'overall city offline'!$B$2:$B$2047,D$3))/(SUMIFS('overall city offline'!$L$2:$L$2047,'overall city offline'!$A$2:$A$2047,$A29,'overall city offline'!$B$2:$B$2047,D$2))</f>
        <v>1.3309274137803491</v>
      </c>
      <c r="E29" s="37">
        <f>(SUMIFS('overall city offline'!$L$2:$L$2047,'overall city offline'!$A$2:$A$2047,$A29,'overall city offline'!$B$2:$B$2047,E$3)*SUMIFS('overall city offline'!$C$2:$C$2047,'overall city offline'!$A$2:$A$2047,$A29,'overall city offline'!$B$2:$B$2047,E$3))/(SUMIFS('overall city offline'!$L$2:$L$2047,'overall city offline'!$A$2:$A$2047,$A29,'overall city offline'!$B$2:$B$2047,E$2))</f>
        <v>1.2885304393453474</v>
      </c>
      <c r="F29" s="37">
        <f>(SUMIFS('overall city offline'!$L$2:$L$2047,'overall city offline'!$A$2:$A$2047,$A29,'overall city offline'!$B$2:$B$2047,F$3)*SUMIFS('overall city offline'!$C$2:$C$2047,'overall city offline'!$A$2:$A$2047,$A29,'overall city offline'!$B$2:$B$2047,F$3))/(SUMIFS('overall city offline'!$L$2:$L$2047,'overall city offline'!$A$2:$A$2047,$A29,'overall city offline'!$B$2:$B$2047,F$2))</f>
        <v>1.462228349353569</v>
      </c>
      <c r="G29" s="37">
        <f>(SUMIFS('overall city offline'!$L$2:$L$2047,'overall city offline'!$A$2:$A$2047,$A29,'overall city offline'!$B$2:$B$2047,G$3)*SUMIFS('overall city offline'!$C$2:$C$2047,'overall city offline'!$A$2:$A$2047,$A29,'overall city offline'!$B$2:$B$2047,G$3))/(SUMIFS('overall city offline'!$L$2:$L$2047,'overall city offline'!$A$2:$A$2047,$A29,'overall city offline'!$B$2:$B$2047,G$2))</f>
        <v>1.3145778085833604</v>
      </c>
      <c r="H29" s="37">
        <f>(SUMIFS('overall city offline'!$L$2:$L$2047,'overall city offline'!$A$2:$A$2047,$A29,'overall city offline'!$B$2:$B$2047,H$3)*SUMIFS('overall city offline'!$C$2:$C$2047,'overall city offline'!$A$2:$A$2047,$A29,'overall city offline'!$B$2:$B$2047,H$3))/(SUMIFS('overall city offline'!$L$2:$L$2047,'overall city offline'!$A$2:$A$2047,$A29,'overall city offline'!$B$2:$B$2047,H$2))</f>
        <v>1.2948562772251615</v>
      </c>
      <c r="I29" s="37">
        <f>(SUMIFS('overall city offline'!$L$2:$L$2047,'overall city offline'!$A$2:$A$2047,$A29,'overall city offline'!$B$2:$B$2047,I$3)*SUMIFS('overall city offline'!$C$2:$C$2047,'overall city offline'!$A$2:$A$2047,$A29,'overall city offline'!$B$2:$B$2047,I$3))/(SUMIFS('overall city offline'!$L$2:$L$2047,'overall city offline'!$A$2:$A$2047,$A29,'overall city offline'!$B$2:$B$2047,I$2))</f>
        <v>1.1970615125728181</v>
      </c>
      <c r="J29" s="37">
        <f>(SUMIFS('overall city offline'!$L$2:$L$2047,'overall city offline'!$A$2:$A$2047,$A29,'overall city offline'!$B$2:$B$2047,J$3)*SUMIFS('overall city offline'!$C$2:$C$2047,'overall city offline'!$A$2:$A$2047,$A29,'overall city offline'!$B$2:$B$2047,J$3))/(SUMIFS('overall city offline'!$L$2:$L$2047,'overall city offline'!$A$2:$A$2047,$A29,'overall city offline'!$B$2:$B$2047,J$2))</f>
        <v>1.1803874423280671</v>
      </c>
      <c r="K29" s="37">
        <f>(SUMIFS('overall city offline'!$L$2:$L$2047,'overall city offline'!$A$2:$A$2047,$A29,'overall city offline'!$B$2:$B$2047,K$3)*SUMIFS('overall city offline'!$C$2:$C$2047,'overall city offline'!$A$2:$A$2047,$A29,'overall city offline'!$B$2:$B$2047,K$3))/(SUMIFS('overall city offline'!$L$2:$L$2047,'overall city offline'!$A$2:$A$2047,$A29,'overall city offline'!$B$2:$B$2047,K$2))</f>
        <v>1.2160033566338897</v>
      </c>
      <c r="L29" s="37">
        <f>(SUMIFS('overall city offline'!$L$2:$L$2047,'overall city offline'!$A$2:$A$2047,$A29,'overall city offline'!$B$2:$B$2047,L$3)*SUMIFS('overall city offline'!$C$2:$C$2047,'overall city offline'!$A$2:$A$2047,$A29,'overall city offline'!$B$2:$B$2047,L$3))/(SUMIFS('overall city offline'!$L$2:$L$2047,'overall city offline'!$A$2:$A$2047,$A29,'overall city offline'!$B$2:$B$2047,L$2))</f>
        <v>1.2863027433193437</v>
      </c>
      <c r="M29" s="37">
        <f>(SUMIFS('overall city offline'!$L$2:$L$2047,'overall city offline'!$A$2:$A$2047,$A29,'overall city offline'!$B$2:$B$2047,M$3)*SUMIFS('overall city offline'!$C$2:$C$2047,'overall city offline'!$A$2:$A$2047,$A29,'overall city offline'!$B$2:$B$2047,M$3))/(SUMIFS('overall city offline'!$L$2:$L$2047,'overall city offline'!$A$2:$A$2047,$A29,'overall city offline'!$B$2:$B$2047,M$2))</f>
        <v>1.3086350132900912</v>
      </c>
      <c r="N29" s="37">
        <f>(SUMIFS('overall city offline'!$L$2:$L$2047,'overall city offline'!$A$2:$A$2047,$A29,'overall city offline'!$B$2:$B$2047,N$3)*SUMIFS('overall city offline'!$C$2:$C$2047,'overall city offline'!$A$2:$A$2047,$A29,'overall city offline'!$B$2:$B$2047,N$3))/(SUMIFS('overall city offline'!$L$2:$L$2047,'overall city offline'!$A$2:$A$2047,$A29,'overall city offline'!$B$2:$B$2047,N$2))</f>
        <v>1.1709941861944633</v>
      </c>
      <c r="O29" s="37">
        <f>(SUMIFS('overall city offline'!$L$2:$L$2047,'overall city offline'!$A$2:$A$2047,$A29,'overall city offline'!$B$2:$B$2047,O$3)*SUMIFS('overall city offline'!$C$2:$C$2047,'overall city offline'!$A$2:$A$2047,$A29,'overall city offline'!$B$2:$B$2047,O$3))/(SUMIFS('overall city offline'!$L$2:$L$2047,'overall city offline'!$A$2:$A$2047,$A29,'overall city offline'!$B$2:$B$2047,O$2))</f>
        <v>1.1767483404746839</v>
      </c>
      <c r="P29" s="37">
        <f>(SUMIFS('overall city offline'!$L$2:$L$2047,'overall city offline'!$A$2:$A$2047,$A29,'overall city offline'!$B$2:$B$2047,P$3)*SUMIFS('overall city offline'!$C$2:$C$2047,'overall city offline'!$A$2:$A$2047,$A29,'overall city offline'!$B$2:$B$2047,P$3))/(SUMIFS('overall city offline'!$L$2:$L$2047,'overall city offline'!$A$2:$A$2047,$A29,'overall city offline'!$B$2:$B$2047,P$2))</f>
        <v>1.3638954933481673</v>
      </c>
      <c r="Q29" s="37">
        <f>(SUMIFS('overall city offline'!$L$2:$L$2047,'overall city offline'!$A$2:$A$2047,$A29,'overall city offline'!$B$2:$B$2047,Q$3)*SUMIFS('overall city offline'!$C$2:$C$2047,'overall city offline'!$A$2:$A$2047,$A29,'overall city offline'!$B$2:$B$2047,Q$3))/(SUMIFS('overall city offline'!$L$2:$L$2047,'overall city offline'!$A$2:$A$2047,$A29,'overall city offline'!$B$2:$B$2047,Q$2))</f>
        <v>1.2675193638180262</v>
      </c>
      <c r="R29" s="37">
        <f>(SUMIFS('overall city offline'!$L$2:$L$2047,'overall city offline'!$A$2:$A$2047,$A29,'overall city offline'!$B$2:$B$2047,R$3)*SUMIFS('overall city offline'!$C$2:$C$2047,'overall city offline'!$A$2:$A$2047,$A29,'overall city offline'!$B$2:$B$2047,R$3))/(SUMIFS('overall city offline'!$L$2:$L$2047,'overall city offline'!$A$2:$A$2047,$A29,'overall city offline'!$B$2:$B$2047,R$2))</f>
        <v>1.3050608467529561</v>
      </c>
      <c r="S29" s="37">
        <f>(SUMIFS('overall city offline'!$L$2:$L$2047,'overall city offline'!$A$2:$A$2047,$A29,'overall city offline'!$B$2:$B$2047,S$3)*SUMIFS('overall city offline'!$C$2:$C$2047,'overall city offline'!$A$2:$A$2047,$A29,'overall city offline'!$B$2:$B$2047,S$3))/(SUMIFS('overall city offline'!$L$2:$L$2047,'overall city offline'!$A$2:$A$2047,$A29,'overall city offline'!$B$2:$B$2047,S$2))</f>
        <v>1.2205024761442826</v>
      </c>
      <c r="T29" s="37">
        <f>(SUMIFS('overall city offline'!$L$2:$L$2047,'overall city offline'!$A$2:$A$2047,$A29,'overall city offline'!$B$2:$B$2047,T$3)*SUMIFS('overall city offline'!$C$2:$C$2047,'overall city offline'!$A$2:$A$2047,$A29,'overall city offline'!$B$2:$B$2047,T$3))/(SUMIFS('overall city offline'!$L$2:$L$2047,'overall city offline'!$A$2:$A$2047,$A29,'overall city offline'!$B$2:$B$2047,T$2))</f>
        <v>1.3250971731387386</v>
      </c>
      <c r="U29" s="37">
        <f>(SUMIFS('overall city offline'!$L$2:$L$2047,'overall city offline'!$A$2:$A$2047,$A29,'overall city offline'!$B$2:$B$2047,U$3)*SUMIFS('overall city offline'!$C$2:$C$2047,'overall city offline'!$A$2:$A$2047,$A29,'overall city offline'!$B$2:$B$2047,U$3))/(SUMIFS('overall city offline'!$L$2:$L$2047,'overall city offline'!$A$2:$A$2047,$A29,'overall city offline'!$B$2:$B$2047,U$2))</f>
        <v>1.1999443960074896</v>
      </c>
      <c r="V29" s="37">
        <f>(SUMIFS('overall city offline'!$L$2:$L$2047,'overall city offline'!$A$2:$A$2047,$A29,'overall city offline'!$B$2:$B$2047,V$3)*SUMIFS('overall city offline'!$C$2:$C$2047,'overall city offline'!$A$2:$A$2047,$A29,'overall city offline'!$B$2:$B$2047,V$3))/(SUMIFS('overall city offline'!$L$2:$L$2047,'overall city offline'!$A$2:$A$2047,$A29,'overall city offline'!$B$2:$B$2047,V$2))</f>
        <v>1.1809478712148491</v>
      </c>
      <c r="W29" s="32"/>
      <c r="X29" s="32"/>
      <c r="Y29" s="32"/>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row>
    <row r="30" spans="1:63" x14ac:dyDescent="0.25">
      <c r="A30" s="5" t="s">
        <v>33</v>
      </c>
      <c r="B30" s="37">
        <f>(SUMIFS('overall city offline'!$L$2:$L$2047,'overall city offline'!$A$2:$A$2047,$A30,'overall city offline'!$B$2:$B$2047,B$3)*SUMIFS('overall city offline'!$C$2:$C$2047,'overall city offline'!$A$2:$A$2047,$A30,'overall city offline'!$B$2:$B$2047,B$3))/(SUMIFS('overall city offline'!$L$2:$L$2047,'overall city offline'!$A$2:$A$2047,$A30,'overall city offline'!$B$2:$B$2047,B$2))</f>
        <v>0.92276247562489944</v>
      </c>
      <c r="C30" s="37">
        <f>(SUMIFS('overall city offline'!$L$2:$L$2047,'overall city offline'!$A$2:$A$2047,$A30,'overall city offline'!$B$2:$B$2047,C$3)*SUMIFS('overall city offline'!$C$2:$C$2047,'overall city offline'!$A$2:$A$2047,$A30,'overall city offline'!$B$2:$B$2047,C$3))/(SUMIFS('overall city offline'!$L$2:$L$2047,'overall city offline'!$A$2:$A$2047,$A30,'overall city offline'!$B$2:$B$2047,C$2))</f>
        <v>0.97475078755218958</v>
      </c>
      <c r="D30" s="37">
        <f>(SUMIFS('overall city offline'!$L$2:$L$2047,'overall city offline'!$A$2:$A$2047,$A30,'overall city offline'!$B$2:$B$2047,D$3)*SUMIFS('overall city offline'!$C$2:$C$2047,'overall city offline'!$A$2:$A$2047,$A30,'overall city offline'!$B$2:$B$2047,D$3))/(SUMIFS('overall city offline'!$L$2:$L$2047,'overall city offline'!$A$2:$A$2047,$A30,'overall city offline'!$B$2:$B$2047,D$2))</f>
        <v>1.2368380189289301</v>
      </c>
      <c r="E30" s="37">
        <f>(SUMIFS('overall city offline'!$L$2:$L$2047,'overall city offline'!$A$2:$A$2047,$A30,'overall city offline'!$B$2:$B$2047,E$3)*SUMIFS('overall city offline'!$C$2:$C$2047,'overall city offline'!$A$2:$A$2047,$A30,'overall city offline'!$B$2:$B$2047,E$3))/(SUMIFS('overall city offline'!$L$2:$L$2047,'overall city offline'!$A$2:$A$2047,$A30,'overall city offline'!$B$2:$B$2047,E$2))</f>
        <v>1.1995962457236715</v>
      </c>
      <c r="F30" s="37">
        <f>(SUMIFS('overall city offline'!$L$2:$L$2047,'overall city offline'!$A$2:$A$2047,$A30,'overall city offline'!$B$2:$B$2047,F$3)*SUMIFS('overall city offline'!$C$2:$C$2047,'overall city offline'!$A$2:$A$2047,$A30,'overall city offline'!$B$2:$B$2047,F$3))/(SUMIFS('overall city offline'!$L$2:$L$2047,'overall city offline'!$A$2:$A$2047,$A30,'overall city offline'!$B$2:$B$2047,F$2))</f>
        <v>1.3654400448128816</v>
      </c>
      <c r="G30" s="37">
        <f>(SUMIFS('overall city offline'!$L$2:$L$2047,'overall city offline'!$A$2:$A$2047,$A30,'overall city offline'!$B$2:$B$2047,G$3)*SUMIFS('overall city offline'!$C$2:$C$2047,'overall city offline'!$A$2:$A$2047,$A30,'overall city offline'!$B$2:$B$2047,G$3))/(SUMIFS('overall city offline'!$L$2:$L$2047,'overall city offline'!$A$2:$A$2047,$A30,'overall city offline'!$B$2:$B$2047,G$2))</f>
        <v>1.2183989377497515</v>
      </c>
      <c r="H30" s="37">
        <f>(SUMIFS('overall city offline'!$L$2:$L$2047,'overall city offline'!$A$2:$A$2047,$A30,'overall city offline'!$B$2:$B$2047,H$3)*SUMIFS('overall city offline'!$C$2:$C$2047,'overall city offline'!$A$2:$A$2047,$A30,'overall city offline'!$B$2:$B$2047,H$3))/(SUMIFS('overall city offline'!$L$2:$L$2047,'overall city offline'!$A$2:$A$2047,$A30,'overall city offline'!$B$2:$B$2047,H$2))</f>
        <v>1.1905551341945009</v>
      </c>
      <c r="I30" s="37">
        <f>(SUMIFS('overall city offline'!$L$2:$L$2047,'overall city offline'!$A$2:$A$2047,$A30,'overall city offline'!$B$2:$B$2047,I$3)*SUMIFS('overall city offline'!$C$2:$C$2047,'overall city offline'!$A$2:$A$2047,$A30,'overall city offline'!$B$2:$B$2047,I$3))/(SUMIFS('overall city offline'!$L$2:$L$2047,'overall city offline'!$A$2:$A$2047,$A30,'overall city offline'!$B$2:$B$2047,I$2))</f>
        <v>1.1955996842461225</v>
      </c>
      <c r="J30" s="37">
        <f>(SUMIFS('overall city offline'!$L$2:$L$2047,'overall city offline'!$A$2:$A$2047,$A30,'overall city offline'!$B$2:$B$2047,J$3)*SUMIFS('overall city offline'!$C$2:$C$2047,'overall city offline'!$A$2:$A$2047,$A30,'overall city offline'!$B$2:$B$2047,J$3))/(SUMIFS('overall city offline'!$L$2:$L$2047,'overall city offline'!$A$2:$A$2047,$A30,'overall city offline'!$B$2:$B$2047,J$2))</f>
        <v>1.1697858061014454</v>
      </c>
      <c r="K30" s="37">
        <f>(SUMIFS('overall city offline'!$L$2:$L$2047,'overall city offline'!$A$2:$A$2047,$A30,'overall city offline'!$B$2:$B$2047,K$3)*SUMIFS('overall city offline'!$C$2:$C$2047,'overall city offline'!$A$2:$A$2047,$A30,'overall city offline'!$B$2:$B$2047,K$3))/(SUMIFS('overall city offline'!$L$2:$L$2047,'overall city offline'!$A$2:$A$2047,$A30,'overall city offline'!$B$2:$B$2047,K$2))</f>
        <v>1.2633379567081389</v>
      </c>
      <c r="L30" s="37">
        <f>(SUMIFS('overall city offline'!$L$2:$L$2047,'overall city offline'!$A$2:$A$2047,$A30,'overall city offline'!$B$2:$B$2047,L$3)*SUMIFS('overall city offline'!$C$2:$C$2047,'overall city offline'!$A$2:$A$2047,$A30,'overall city offline'!$B$2:$B$2047,L$3))/(SUMIFS('overall city offline'!$L$2:$L$2047,'overall city offline'!$A$2:$A$2047,$A30,'overall city offline'!$B$2:$B$2047,L$2))</f>
        <v>1.2422417863458695</v>
      </c>
      <c r="M30" s="37">
        <f>(SUMIFS('overall city offline'!$L$2:$L$2047,'overall city offline'!$A$2:$A$2047,$A30,'overall city offline'!$B$2:$B$2047,M$3)*SUMIFS('overall city offline'!$C$2:$C$2047,'overall city offline'!$A$2:$A$2047,$A30,'overall city offline'!$B$2:$B$2047,M$3))/(SUMIFS('overall city offline'!$L$2:$L$2047,'overall city offline'!$A$2:$A$2047,$A30,'overall city offline'!$B$2:$B$2047,M$2))</f>
        <v>1.4150103160170493</v>
      </c>
      <c r="N30" s="37">
        <f>(SUMIFS('overall city offline'!$L$2:$L$2047,'overall city offline'!$A$2:$A$2047,$A30,'overall city offline'!$B$2:$B$2047,N$3)*SUMIFS('overall city offline'!$C$2:$C$2047,'overall city offline'!$A$2:$A$2047,$A30,'overall city offline'!$B$2:$B$2047,N$3))/(SUMIFS('overall city offline'!$L$2:$L$2047,'overall city offline'!$A$2:$A$2047,$A30,'overall city offline'!$B$2:$B$2047,N$2))</f>
        <v>1.0943882710888466</v>
      </c>
      <c r="O30" s="37">
        <f>(SUMIFS('overall city offline'!$L$2:$L$2047,'overall city offline'!$A$2:$A$2047,$A30,'overall city offline'!$B$2:$B$2047,O$3)*SUMIFS('overall city offline'!$C$2:$C$2047,'overall city offline'!$A$2:$A$2047,$A30,'overall city offline'!$B$2:$B$2047,O$3))/(SUMIFS('overall city offline'!$L$2:$L$2047,'overall city offline'!$A$2:$A$2047,$A30,'overall city offline'!$B$2:$B$2047,O$2))</f>
        <v>1.1242716881033026</v>
      </c>
      <c r="P30" s="37">
        <f>(SUMIFS('overall city offline'!$L$2:$L$2047,'overall city offline'!$A$2:$A$2047,$A30,'overall city offline'!$B$2:$B$2047,P$3)*SUMIFS('overall city offline'!$C$2:$C$2047,'overall city offline'!$A$2:$A$2047,$A30,'overall city offline'!$B$2:$B$2047,P$3))/(SUMIFS('overall city offline'!$L$2:$L$2047,'overall city offline'!$A$2:$A$2047,$A30,'overall city offline'!$B$2:$B$2047,P$2))</f>
        <v>1.3179460933477574</v>
      </c>
      <c r="Q30" s="37">
        <f>(SUMIFS('overall city offline'!$L$2:$L$2047,'overall city offline'!$A$2:$A$2047,$A30,'overall city offline'!$B$2:$B$2047,Q$3)*SUMIFS('overall city offline'!$C$2:$C$2047,'overall city offline'!$A$2:$A$2047,$A30,'overall city offline'!$B$2:$B$2047,Q$3))/(SUMIFS('overall city offline'!$L$2:$L$2047,'overall city offline'!$A$2:$A$2047,$A30,'overall city offline'!$B$2:$B$2047,Q$2))</f>
        <v>1.2774643491046787</v>
      </c>
      <c r="R30" s="37">
        <f>(SUMIFS('overall city offline'!$L$2:$L$2047,'overall city offline'!$A$2:$A$2047,$A30,'overall city offline'!$B$2:$B$2047,R$3)*SUMIFS('overall city offline'!$C$2:$C$2047,'overall city offline'!$A$2:$A$2047,$A30,'overall city offline'!$B$2:$B$2047,R$3))/(SUMIFS('overall city offline'!$L$2:$L$2047,'overall city offline'!$A$2:$A$2047,$A30,'overall city offline'!$B$2:$B$2047,R$2))</f>
        <v>1.346988968533317</v>
      </c>
      <c r="S30" s="37">
        <f>(SUMIFS('overall city offline'!$L$2:$L$2047,'overall city offline'!$A$2:$A$2047,$A30,'overall city offline'!$B$2:$B$2047,S$3)*SUMIFS('overall city offline'!$C$2:$C$2047,'overall city offline'!$A$2:$A$2047,$A30,'overall city offline'!$B$2:$B$2047,S$3))/(SUMIFS('overall city offline'!$L$2:$L$2047,'overall city offline'!$A$2:$A$2047,$A30,'overall city offline'!$B$2:$B$2047,S$2))</f>
        <v>1.2646839352064174</v>
      </c>
      <c r="T30" s="37">
        <f>(SUMIFS('overall city offline'!$L$2:$L$2047,'overall city offline'!$A$2:$A$2047,$A30,'overall city offline'!$B$2:$B$2047,T$3)*SUMIFS('overall city offline'!$C$2:$C$2047,'overall city offline'!$A$2:$A$2047,$A30,'overall city offline'!$B$2:$B$2047,T$3))/(SUMIFS('overall city offline'!$L$2:$L$2047,'overall city offline'!$A$2:$A$2047,$A30,'overall city offline'!$B$2:$B$2047,T$2))</f>
        <v>1.3145255071813342</v>
      </c>
      <c r="U30" s="37">
        <f>(SUMIFS('overall city offline'!$L$2:$L$2047,'overall city offline'!$A$2:$A$2047,$A30,'overall city offline'!$B$2:$B$2047,U$3)*SUMIFS('overall city offline'!$C$2:$C$2047,'overall city offline'!$A$2:$A$2047,$A30,'overall city offline'!$B$2:$B$2047,U$3))/(SUMIFS('overall city offline'!$L$2:$L$2047,'overall city offline'!$A$2:$A$2047,$A30,'overall city offline'!$B$2:$B$2047,U$2))</f>
        <v>1.2582465173657806</v>
      </c>
      <c r="V30" s="37">
        <f>(SUMIFS('overall city offline'!$L$2:$L$2047,'overall city offline'!$A$2:$A$2047,$A30,'overall city offline'!$B$2:$B$2047,V$3)*SUMIFS('overall city offline'!$C$2:$C$2047,'overall city offline'!$A$2:$A$2047,$A30,'overall city offline'!$B$2:$B$2047,V$3))/(SUMIFS('overall city offline'!$L$2:$L$2047,'overall city offline'!$A$2:$A$2047,$A30,'overall city offline'!$B$2:$B$2047,V$2))</f>
        <v>1.2584371664443263</v>
      </c>
      <c r="W30" s="32"/>
      <c r="X30" s="32"/>
      <c r="Y30" s="32"/>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row>
    <row r="31" spans="1:63" x14ac:dyDescent="0.25">
      <c r="A31" s="5" t="s">
        <v>34</v>
      </c>
      <c r="B31" s="37">
        <f>(SUMIFS('overall city offline'!$L$2:$L$2047,'overall city offline'!$A$2:$A$2047,$A31,'overall city offline'!$B$2:$B$2047,B$3)*SUMIFS('overall city offline'!$C$2:$C$2047,'overall city offline'!$A$2:$A$2047,$A31,'overall city offline'!$B$2:$B$2047,B$3))/(SUMIFS('overall city offline'!$L$2:$L$2047,'overall city offline'!$A$2:$A$2047,$A31,'overall city offline'!$B$2:$B$2047,B$2))</f>
        <v>0.87869579622634875</v>
      </c>
      <c r="C31" s="37">
        <f>(SUMIFS('overall city offline'!$L$2:$L$2047,'overall city offline'!$A$2:$A$2047,$A31,'overall city offline'!$B$2:$B$2047,C$3)*SUMIFS('overall city offline'!$C$2:$C$2047,'overall city offline'!$A$2:$A$2047,$A31,'overall city offline'!$B$2:$B$2047,C$3))/(SUMIFS('overall city offline'!$L$2:$L$2047,'overall city offline'!$A$2:$A$2047,$A31,'overall city offline'!$B$2:$B$2047,C$2))</f>
        <v>0.90583840525705062</v>
      </c>
      <c r="D31" s="37">
        <f>(SUMIFS('overall city offline'!$L$2:$L$2047,'overall city offline'!$A$2:$A$2047,$A31,'overall city offline'!$B$2:$B$2047,D$3)*SUMIFS('overall city offline'!$C$2:$C$2047,'overall city offline'!$A$2:$A$2047,$A31,'overall city offline'!$B$2:$B$2047,D$3))/(SUMIFS('overall city offline'!$L$2:$L$2047,'overall city offline'!$A$2:$A$2047,$A31,'overall city offline'!$B$2:$B$2047,D$2))</f>
        <v>1.1661800931234378</v>
      </c>
      <c r="E31" s="37">
        <f>(SUMIFS('overall city offline'!$L$2:$L$2047,'overall city offline'!$A$2:$A$2047,$A31,'overall city offline'!$B$2:$B$2047,E$3)*SUMIFS('overall city offline'!$C$2:$C$2047,'overall city offline'!$A$2:$A$2047,$A31,'overall city offline'!$B$2:$B$2047,E$3))/(SUMIFS('overall city offline'!$L$2:$L$2047,'overall city offline'!$A$2:$A$2047,$A31,'overall city offline'!$B$2:$B$2047,E$2))</f>
        <v>1.0700771497740125</v>
      </c>
      <c r="F31" s="37">
        <f>(SUMIFS('overall city offline'!$L$2:$L$2047,'overall city offline'!$A$2:$A$2047,$A31,'overall city offline'!$B$2:$B$2047,F$3)*SUMIFS('overall city offline'!$C$2:$C$2047,'overall city offline'!$A$2:$A$2047,$A31,'overall city offline'!$B$2:$B$2047,F$3))/(SUMIFS('overall city offline'!$L$2:$L$2047,'overall city offline'!$A$2:$A$2047,$A31,'overall city offline'!$B$2:$B$2047,F$2))</f>
        <v>1.161993084883248</v>
      </c>
      <c r="G31" s="37">
        <f>(SUMIFS('overall city offline'!$L$2:$L$2047,'overall city offline'!$A$2:$A$2047,$A31,'overall city offline'!$B$2:$B$2047,G$3)*SUMIFS('overall city offline'!$C$2:$C$2047,'overall city offline'!$A$2:$A$2047,$A31,'overall city offline'!$B$2:$B$2047,G$3))/(SUMIFS('overall city offline'!$L$2:$L$2047,'overall city offline'!$A$2:$A$2047,$A31,'overall city offline'!$B$2:$B$2047,G$2))</f>
        <v>1.1008434825713727</v>
      </c>
      <c r="H31" s="37">
        <f>(SUMIFS('overall city offline'!$L$2:$L$2047,'overall city offline'!$A$2:$A$2047,$A31,'overall city offline'!$B$2:$B$2047,H$3)*SUMIFS('overall city offline'!$C$2:$C$2047,'overall city offline'!$A$2:$A$2047,$A31,'overall city offline'!$B$2:$B$2047,H$3))/(SUMIFS('overall city offline'!$L$2:$L$2047,'overall city offline'!$A$2:$A$2047,$A31,'overall city offline'!$B$2:$B$2047,H$2))</f>
        <v>1.0916478711273401</v>
      </c>
      <c r="I31" s="37">
        <f>(SUMIFS('overall city offline'!$L$2:$L$2047,'overall city offline'!$A$2:$A$2047,$A31,'overall city offline'!$B$2:$B$2047,I$3)*SUMIFS('overall city offline'!$C$2:$C$2047,'overall city offline'!$A$2:$A$2047,$A31,'overall city offline'!$B$2:$B$2047,I$3))/(SUMIFS('overall city offline'!$L$2:$L$2047,'overall city offline'!$A$2:$A$2047,$A31,'overall city offline'!$B$2:$B$2047,I$2))</f>
        <v>1.133666506618467</v>
      </c>
      <c r="J31" s="37">
        <f>(SUMIFS('overall city offline'!$L$2:$L$2047,'overall city offline'!$A$2:$A$2047,$A31,'overall city offline'!$B$2:$B$2047,J$3)*SUMIFS('overall city offline'!$C$2:$C$2047,'overall city offline'!$A$2:$A$2047,$A31,'overall city offline'!$B$2:$B$2047,J$3))/(SUMIFS('overall city offline'!$L$2:$L$2047,'overall city offline'!$A$2:$A$2047,$A31,'overall city offline'!$B$2:$B$2047,J$2))</f>
        <v>1.0613984829368024</v>
      </c>
      <c r="K31" s="37">
        <f>(SUMIFS('overall city offline'!$L$2:$L$2047,'overall city offline'!$A$2:$A$2047,$A31,'overall city offline'!$B$2:$B$2047,K$3)*SUMIFS('overall city offline'!$C$2:$C$2047,'overall city offline'!$A$2:$A$2047,$A31,'overall city offline'!$B$2:$B$2047,K$3))/(SUMIFS('overall city offline'!$L$2:$L$2047,'overall city offline'!$A$2:$A$2047,$A31,'overall city offline'!$B$2:$B$2047,K$2))</f>
        <v>1.1472452734678158</v>
      </c>
      <c r="L31" s="37">
        <f>(SUMIFS('overall city offline'!$L$2:$L$2047,'overall city offline'!$A$2:$A$2047,$A31,'overall city offline'!$B$2:$B$2047,L$3)*SUMIFS('overall city offline'!$C$2:$C$2047,'overall city offline'!$A$2:$A$2047,$A31,'overall city offline'!$B$2:$B$2047,L$3))/(SUMIFS('overall city offline'!$L$2:$L$2047,'overall city offline'!$A$2:$A$2047,$A31,'overall city offline'!$B$2:$B$2047,L$2))</f>
        <v>1.1580417634096374</v>
      </c>
      <c r="M31" s="37">
        <f>(SUMIFS('overall city offline'!$L$2:$L$2047,'overall city offline'!$A$2:$A$2047,$A31,'overall city offline'!$B$2:$B$2047,M$3)*SUMIFS('overall city offline'!$C$2:$C$2047,'overall city offline'!$A$2:$A$2047,$A31,'overall city offline'!$B$2:$B$2047,M$3))/(SUMIFS('overall city offline'!$L$2:$L$2047,'overall city offline'!$A$2:$A$2047,$A31,'overall city offline'!$B$2:$B$2047,M$2))</f>
        <v>1.2487993847095433</v>
      </c>
      <c r="N31" s="37">
        <f>(SUMIFS('overall city offline'!$L$2:$L$2047,'overall city offline'!$A$2:$A$2047,$A31,'overall city offline'!$B$2:$B$2047,N$3)*SUMIFS('overall city offline'!$C$2:$C$2047,'overall city offline'!$A$2:$A$2047,$A31,'overall city offline'!$B$2:$B$2047,N$3))/(SUMIFS('overall city offline'!$L$2:$L$2047,'overall city offline'!$A$2:$A$2047,$A31,'overall city offline'!$B$2:$B$2047,N$2))</f>
        <v>0.90996101550267805</v>
      </c>
      <c r="O31" s="37">
        <f>(SUMIFS('overall city offline'!$L$2:$L$2047,'overall city offline'!$A$2:$A$2047,$A31,'overall city offline'!$B$2:$B$2047,O$3)*SUMIFS('overall city offline'!$C$2:$C$2047,'overall city offline'!$A$2:$A$2047,$A31,'overall city offline'!$B$2:$B$2047,O$3))/(SUMIFS('overall city offline'!$L$2:$L$2047,'overall city offline'!$A$2:$A$2047,$A31,'overall city offline'!$B$2:$B$2047,O$2))</f>
        <v>0.9275773947171233</v>
      </c>
      <c r="P31" s="37">
        <f>(SUMIFS('overall city offline'!$L$2:$L$2047,'overall city offline'!$A$2:$A$2047,$A31,'overall city offline'!$B$2:$B$2047,P$3)*SUMIFS('overall city offline'!$C$2:$C$2047,'overall city offline'!$A$2:$A$2047,$A31,'overall city offline'!$B$2:$B$2047,P$3))/(SUMIFS('overall city offline'!$L$2:$L$2047,'overall city offline'!$A$2:$A$2047,$A31,'overall city offline'!$B$2:$B$2047,P$2))</f>
        <v>1.1472385616035756</v>
      </c>
      <c r="Q31" s="37">
        <f>(SUMIFS('overall city offline'!$L$2:$L$2047,'overall city offline'!$A$2:$A$2047,$A31,'overall city offline'!$B$2:$B$2047,Q$3)*SUMIFS('overall city offline'!$C$2:$C$2047,'overall city offline'!$A$2:$A$2047,$A31,'overall city offline'!$B$2:$B$2047,Q$3))/(SUMIFS('overall city offline'!$L$2:$L$2047,'overall city offline'!$A$2:$A$2047,$A31,'overall city offline'!$B$2:$B$2047,Q$2))</f>
        <v>1.1107403550256252</v>
      </c>
      <c r="R31" s="37">
        <f>(SUMIFS('overall city offline'!$L$2:$L$2047,'overall city offline'!$A$2:$A$2047,$A31,'overall city offline'!$B$2:$B$2047,R$3)*SUMIFS('overall city offline'!$C$2:$C$2047,'overall city offline'!$A$2:$A$2047,$A31,'overall city offline'!$B$2:$B$2047,R$3))/(SUMIFS('overall city offline'!$L$2:$L$2047,'overall city offline'!$A$2:$A$2047,$A31,'overall city offline'!$B$2:$B$2047,R$2))</f>
        <v>1.1516903756626382</v>
      </c>
      <c r="S31" s="37">
        <f>(SUMIFS('overall city offline'!$L$2:$L$2047,'overall city offline'!$A$2:$A$2047,$A31,'overall city offline'!$B$2:$B$2047,S$3)*SUMIFS('overall city offline'!$C$2:$C$2047,'overall city offline'!$A$2:$A$2047,$A31,'overall city offline'!$B$2:$B$2047,S$3))/(SUMIFS('overall city offline'!$L$2:$L$2047,'overall city offline'!$A$2:$A$2047,$A31,'overall city offline'!$B$2:$B$2047,S$2))</f>
        <v>1.1010378356443118</v>
      </c>
      <c r="T31" s="37">
        <f>(SUMIFS('overall city offline'!$L$2:$L$2047,'overall city offline'!$A$2:$A$2047,$A31,'overall city offline'!$B$2:$B$2047,T$3)*SUMIFS('overall city offline'!$C$2:$C$2047,'overall city offline'!$A$2:$A$2047,$A31,'overall city offline'!$B$2:$B$2047,T$3))/(SUMIFS('overall city offline'!$L$2:$L$2047,'overall city offline'!$A$2:$A$2047,$A31,'overall city offline'!$B$2:$B$2047,T$2))</f>
        <v>1.1281002516782579</v>
      </c>
      <c r="U31" s="37">
        <f>(SUMIFS('overall city offline'!$L$2:$L$2047,'overall city offline'!$A$2:$A$2047,$A31,'overall city offline'!$B$2:$B$2047,U$3)*SUMIFS('overall city offline'!$C$2:$C$2047,'overall city offline'!$A$2:$A$2047,$A31,'overall city offline'!$B$2:$B$2047,U$3))/(SUMIFS('overall city offline'!$L$2:$L$2047,'overall city offline'!$A$2:$A$2047,$A31,'overall city offline'!$B$2:$B$2047,U$2))</f>
        <v>1.1183506713198279</v>
      </c>
      <c r="V31" s="37">
        <f>(SUMIFS('overall city offline'!$L$2:$L$2047,'overall city offline'!$A$2:$A$2047,$A31,'overall city offline'!$B$2:$B$2047,V$3)*SUMIFS('overall city offline'!$C$2:$C$2047,'overall city offline'!$A$2:$A$2047,$A31,'overall city offline'!$B$2:$B$2047,V$3))/(SUMIFS('overall city offline'!$L$2:$L$2047,'overall city offline'!$A$2:$A$2047,$A31,'overall city offline'!$B$2:$B$2047,V$2))</f>
        <v>1.0765462859805759</v>
      </c>
      <c r="W31" s="32"/>
      <c r="X31" s="32"/>
      <c r="Y31" s="32"/>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row>
    <row r="32" spans="1:63" x14ac:dyDescent="0.25">
      <c r="A32" s="5" t="s">
        <v>35</v>
      </c>
      <c r="B32" s="37">
        <f>(SUMIFS('overall city offline'!$L$2:$L$2047,'overall city offline'!$A$2:$A$2047,$A32,'overall city offline'!$B$2:$B$2047,B$3)*SUMIFS('overall city offline'!$C$2:$C$2047,'overall city offline'!$A$2:$A$2047,$A32,'overall city offline'!$B$2:$B$2047,B$3))/(SUMIFS('overall city offline'!$L$2:$L$2047,'overall city offline'!$A$2:$A$2047,$A32,'overall city offline'!$B$2:$B$2047,B$2))</f>
        <v>0.90508332691369309</v>
      </c>
      <c r="C32" s="37">
        <f>(SUMIFS('overall city offline'!$L$2:$L$2047,'overall city offline'!$A$2:$A$2047,$A32,'overall city offline'!$B$2:$B$2047,C$3)*SUMIFS('overall city offline'!$C$2:$C$2047,'overall city offline'!$A$2:$A$2047,$A32,'overall city offline'!$B$2:$B$2047,C$3))/(SUMIFS('overall city offline'!$L$2:$L$2047,'overall city offline'!$A$2:$A$2047,$A32,'overall city offline'!$B$2:$B$2047,C$2))</f>
        <v>0.93869267279826529</v>
      </c>
      <c r="D32" s="37">
        <f>(SUMIFS('overall city offline'!$L$2:$L$2047,'overall city offline'!$A$2:$A$2047,$A32,'overall city offline'!$B$2:$B$2047,D$3)*SUMIFS('overall city offline'!$C$2:$C$2047,'overall city offline'!$A$2:$A$2047,$A32,'overall city offline'!$B$2:$B$2047,D$3))/(SUMIFS('overall city offline'!$L$2:$L$2047,'overall city offline'!$A$2:$A$2047,$A32,'overall city offline'!$B$2:$B$2047,D$2))</f>
        <v>1.2047433216051087</v>
      </c>
      <c r="E32" s="37">
        <f>(SUMIFS('overall city offline'!$L$2:$L$2047,'overall city offline'!$A$2:$A$2047,$A32,'overall city offline'!$B$2:$B$2047,E$3)*SUMIFS('overall city offline'!$C$2:$C$2047,'overall city offline'!$A$2:$A$2047,$A32,'overall city offline'!$B$2:$B$2047,E$3))/(SUMIFS('overall city offline'!$L$2:$L$2047,'overall city offline'!$A$2:$A$2047,$A32,'overall city offline'!$B$2:$B$2047,E$2))</f>
        <v>1.0933116346347982</v>
      </c>
      <c r="F32" s="37">
        <f>(SUMIFS('overall city offline'!$L$2:$L$2047,'overall city offline'!$A$2:$A$2047,$A32,'overall city offline'!$B$2:$B$2047,F$3)*SUMIFS('overall city offline'!$C$2:$C$2047,'overall city offline'!$A$2:$A$2047,$A32,'overall city offline'!$B$2:$B$2047,F$3))/(SUMIFS('overall city offline'!$L$2:$L$2047,'overall city offline'!$A$2:$A$2047,$A32,'overall city offline'!$B$2:$B$2047,F$2))</f>
        <v>1.2303490365898877</v>
      </c>
      <c r="G32" s="37">
        <f>(SUMIFS('overall city offline'!$L$2:$L$2047,'overall city offline'!$A$2:$A$2047,$A32,'overall city offline'!$B$2:$B$2047,G$3)*SUMIFS('overall city offline'!$C$2:$C$2047,'overall city offline'!$A$2:$A$2047,$A32,'overall city offline'!$B$2:$B$2047,G$3))/(SUMIFS('overall city offline'!$L$2:$L$2047,'overall city offline'!$A$2:$A$2047,$A32,'overall city offline'!$B$2:$B$2047,G$2))</f>
        <v>1.1717402701603903</v>
      </c>
      <c r="H32" s="37">
        <f>(SUMIFS('overall city offline'!$L$2:$L$2047,'overall city offline'!$A$2:$A$2047,$A32,'overall city offline'!$B$2:$B$2047,H$3)*SUMIFS('overall city offline'!$C$2:$C$2047,'overall city offline'!$A$2:$A$2047,$A32,'overall city offline'!$B$2:$B$2047,H$3))/(SUMIFS('overall city offline'!$L$2:$L$2047,'overall city offline'!$A$2:$A$2047,$A32,'overall city offline'!$B$2:$B$2047,H$2))</f>
        <v>1.135508786593965</v>
      </c>
      <c r="I32" s="37">
        <f>(SUMIFS('overall city offline'!$L$2:$L$2047,'overall city offline'!$A$2:$A$2047,$A32,'overall city offline'!$B$2:$B$2047,I$3)*SUMIFS('overall city offline'!$C$2:$C$2047,'overall city offline'!$A$2:$A$2047,$A32,'overall city offline'!$B$2:$B$2047,I$3))/(SUMIFS('overall city offline'!$L$2:$L$2047,'overall city offline'!$A$2:$A$2047,$A32,'overall city offline'!$B$2:$B$2047,I$2))</f>
        <v>1.0921353693534599</v>
      </c>
      <c r="J32" s="37">
        <f>(SUMIFS('overall city offline'!$L$2:$L$2047,'overall city offline'!$A$2:$A$2047,$A32,'overall city offline'!$B$2:$B$2047,J$3)*SUMIFS('overall city offline'!$C$2:$C$2047,'overall city offline'!$A$2:$A$2047,$A32,'overall city offline'!$B$2:$B$2047,J$3))/(SUMIFS('overall city offline'!$L$2:$L$2047,'overall city offline'!$A$2:$A$2047,$A32,'overall city offline'!$B$2:$B$2047,J$2))</f>
        <v>1.0644102552372061</v>
      </c>
      <c r="K32" s="37">
        <f>(SUMIFS('overall city offline'!$L$2:$L$2047,'overall city offline'!$A$2:$A$2047,$A32,'overall city offline'!$B$2:$B$2047,K$3)*SUMIFS('overall city offline'!$C$2:$C$2047,'overall city offline'!$A$2:$A$2047,$A32,'overall city offline'!$B$2:$B$2047,K$3))/(SUMIFS('overall city offline'!$L$2:$L$2047,'overall city offline'!$A$2:$A$2047,$A32,'overall city offline'!$B$2:$B$2047,K$2))</f>
        <v>1.1477964453019316</v>
      </c>
      <c r="L32" s="37">
        <f>(SUMIFS('overall city offline'!$L$2:$L$2047,'overall city offline'!$A$2:$A$2047,$A32,'overall city offline'!$B$2:$B$2047,L$3)*SUMIFS('overall city offline'!$C$2:$C$2047,'overall city offline'!$A$2:$A$2047,$A32,'overall city offline'!$B$2:$B$2047,L$3))/(SUMIFS('overall city offline'!$L$2:$L$2047,'overall city offline'!$A$2:$A$2047,$A32,'overall city offline'!$B$2:$B$2047,L$2))</f>
        <v>1.1957993266513074</v>
      </c>
      <c r="M32" s="37">
        <f>(SUMIFS('overall city offline'!$L$2:$L$2047,'overall city offline'!$A$2:$A$2047,$A32,'overall city offline'!$B$2:$B$2047,M$3)*SUMIFS('overall city offline'!$C$2:$C$2047,'overall city offline'!$A$2:$A$2047,$A32,'overall city offline'!$B$2:$B$2047,M$3))/(SUMIFS('overall city offline'!$L$2:$L$2047,'overall city offline'!$A$2:$A$2047,$A32,'overall city offline'!$B$2:$B$2047,M$2))</f>
        <v>1.34564165900993</v>
      </c>
      <c r="N32" s="37">
        <f>(SUMIFS('overall city offline'!$L$2:$L$2047,'overall city offline'!$A$2:$A$2047,$A32,'overall city offline'!$B$2:$B$2047,N$3)*SUMIFS('overall city offline'!$C$2:$C$2047,'overall city offline'!$A$2:$A$2047,$A32,'overall city offline'!$B$2:$B$2047,N$3))/(SUMIFS('overall city offline'!$L$2:$L$2047,'overall city offline'!$A$2:$A$2047,$A32,'overall city offline'!$B$2:$B$2047,N$2))</f>
        <v>1.0036064745887583</v>
      </c>
      <c r="O32" s="37">
        <f>(SUMIFS('overall city offline'!$L$2:$L$2047,'overall city offline'!$A$2:$A$2047,$A32,'overall city offline'!$B$2:$B$2047,O$3)*SUMIFS('overall city offline'!$C$2:$C$2047,'overall city offline'!$A$2:$A$2047,$A32,'overall city offline'!$B$2:$B$2047,O$3))/(SUMIFS('overall city offline'!$L$2:$L$2047,'overall city offline'!$A$2:$A$2047,$A32,'overall city offline'!$B$2:$B$2047,O$2))</f>
        <v>1.0090826893851828</v>
      </c>
      <c r="P32" s="37">
        <f>(SUMIFS('overall city offline'!$L$2:$L$2047,'overall city offline'!$A$2:$A$2047,$A32,'overall city offline'!$B$2:$B$2047,P$3)*SUMIFS('overall city offline'!$C$2:$C$2047,'overall city offline'!$A$2:$A$2047,$A32,'overall city offline'!$B$2:$B$2047,P$3))/(SUMIFS('overall city offline'!$L$2:$L$2047,'overall city offline'!$A$2:$A$2047,$A32,'overall city offline'!$B$2:$B$2047,P$2))</f>
        <v>1.206299041455043</v>
      </c>
      <c r="Q32" s="37">
        <f>(SUMIFS('overall city offline'!$L$2:$L$2047,'overall city offline'!$A$2:$A$2047,$A32,'overall city offline'!$B$2:$B$2047,Q$3)*SUMIFS('overall city offline'!$C$2:$C$2047,'overall city offline'!$A$2:$A$2047,$A32,'overall city offline'!$B$2:$B$2047,Q$3))/(SUMIFS('overall city offline'!$L$2:$L$2047,'overall city offline'!$A$2:$A$2047,$A32,'overall city offline'!$B$2:$B$2047,Q$2))</f>
        <v>1.1160921602436462</v>
      </c>
      <c r="R32" s="37">
        <f>(SUMIFS('overall city offline'!$L$2:$L$2047,'overall city offline'!$A$2:$A$2047,$A32,'overall city offline'!$B$2:$B$2047,R$3)*SUMIFS('overall city offline'!$C$2:$C$2047,'overall city offline'!$A$2:$A$2047,$A32,'overall city offline'!$B$2:$B$2047,R$3))/(SUMIFS('overall city offline'!$L$2:$L$2047,'overall city offline'!$A$2:$A$2047,$A32,'overall city offline'!$B$2:$B$2047,R$2))</f>
        <v>1.1626802011955035</v>
      </c>
      <c r="S32" s="37">
        <f>(SUMIFS('overall city offline'!$L$2:$L$2047,'overall city offline'!$A$2:$A$2047,$A32,'overall city offline'!$B$2:$B$2047,S$3)*SUMIFS('overall city offline'!$C$2:$C$2047,'overall city offline'!$A$2:$A$2047,$A32,'overall city offline'!$B$2:$B$2047,S$3))/(SUMIFS('overall city offline'!$L$2:$L$2047,'overall city offline'!$A$2:$A$2047,$A32,'overall city offline'!$B$2:$B$2047,S$2))</f>
        <v>1.1296232386685428</v>
      </c>
      <c r="T32" s="37">
        <f>(SUMIFS('overall city offline'!$L$2:$L$2047,'overall city offline'!$A$2:$A$2047,$A32,'overall city offline'!$B$2:$B$2047,T$3)*SUMIFS('overall city offline'!$C$2:$C$2047,'overall city offline'!$A$2:$A$2047,$A32,'overall city offline'!$B$2:$B$2047,T$3))/(SUMIFS('overall city offline'!$L$2:$L$2047,'overall city offline'!$A$2:$A$2047,$A32,'overall city offline'!$B$2:$B$2047,T$2))</f>
        <v>1.1675088899568276</v>
      </c>
      <c r="U32" s="37">
        <f>(SUMIFS('overall city offline'!$L$2:$L$2047,'overall city offline'!$A$2:$A$2047,$A32,'overall city offline'!$B$2:$B$2047,U$3)*SUMIFS('overall city offline'!$C$2:$C$2047,'overall city offline'!$A$2:$A$2047,$A32,'overall city offline'!$B$2:$B$2047,U$3))/(SUMIFS('overall city offline'!$L$2:$L$2047,'overall city offline'!$A$2:$A$2047,$A32,'overall city offline'!$B$2:$B$2047,U$2))</f>
        <v>1.0960877929448314</v>
      </c>
      <c r="V32" s="37">
        <f>(SUMIFS('overall city offline'!$L$2:$L$2047,'overall city offline'!$A$2:$A$2047,$A32,'overall city offline'!$B$2:$B$2047,V$3)*SUMIFS('overall city offline'!$C$2:$C$2047,'overall city offline'!$A$2:$A$2047,$A32,'overall city offline'!$B$2:$B$2047,V$3))/(SUMIFS('overall city offline'!$L$2:$L$2047,'overall city offline'!$A$2:$A$2047,$A32,'overall city offline'!$B$2:$B$2047,V$2))</f>
        <v>1.065884704138945</v>
      </c>
      <c r="W32" s="32"/>
      <c r="X32" s="32"/>
      <c r="Y32" s="32"/>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row>
    <row r="33" spans="1:63" x14ac:dyDescent="0.25">
      <c r="A33" s="5" t="s">
        <v>36</v>
      </c>
      <c r="B33" s="37">
        <f>(SUMIFS('overall city offline'!$L$2:$L$2047,'overall city offline'!$A$2:$A$2047,$A33,'overall city offline'!$B$2:$B$2047,B$3)*SUMIFS('overall city offline'!$C$2:$C$2047,'overall city offline'!$A$2:$A$2047,$A33,'overall city offline'!$B$2:$B$2047,B$3))/(SUMIFS('overall city offline'!$L$2:$L$2047,'overall city offline'!$A$2:$A$2047,$A33,'overall city offline'!$B$2:$B$2047,B$2))</f>
        <v>0.91412344894086062</v>
      </c>
      <c r="C33" s="37">
        <f>(SUMIFS('overall city offline'!$L$2:$L$2047,'overall city offline'!$A$2:$A$2047,$A33,'overall city offline'!$B$2:$B$2047,C$3)*SUMIFS('overall city offline'!$C$2:$C$2047,'overall city offline'!$A$2:$A$2047,$A33,'overall city offline'!$B$2:$B$2047,C$3))/(SUMIFS('overall city offline'!$L$2:$L$2047,'overall city offline'!$A$2:$A$2047,$A33,'overall city offline'!$B$2:$B$2047,C$2))</f>
        <v>0.93262951120887949</v>
      </c>
      <c r="D33" s="37">
        <f>(SUMIFS('overall city offline'!$L$2:$L$2047,'overall city offline'!$A$2:$A$2047,$A33,'overall city offline'!$B$2:$B$2047,D$3)*SUMIFS('overall city offline'!$C$2:$C$2047,'overall city offline'!$A$2:$A$2047,$A33,'overall city offline'!$B$2:$B$2047,D$3))/(SUMIFS('overall city offline'!$L$2:$L$2047,'overall city offline'!$A$2:$A$2047,$A33,'overall city offline'!$B$2:$B$2047,D$2))</f>
        <v>1.2459084093471668</v>
      </c>
      <c r="E33" s="37">
        <f>(SUMIFS('overall city offline'!$L$2:$L$2047,'overall city offline'!$A$2:$A$2047,$A33,'overall city offline'!$B$2:$B$2047,E$3)*SUMIFS('overall city offline'!$C$2:$C$2047,'overall city offline'!$A$2:$A$2047,$A33,'overall city offline'!$B$2:$B$2047,E$3))/(SUMIFS('overall city offline'!$L$2:$L$2047,'overall city offline'!$A$2:$A$2047,$A33,'overall city offline'!$B$2:$B$2047,E$2))</f>
        <v>1.0992291737271624</v>
      </c>
      <c r="F33" s="37">
        <f>(SUMIFS('overall city offline'!$L$2:$L$2047,'overall city offline'!$A$2:$A$2047,$A33,'overall city offline'!$B$2:$B$2047,F$3)*SUMIFS('overall city offline'!$C$2:$C$2047,'overall city offline'!$A$2:$A$2047,$A33,'overall city offline'!$B$2:$B$2047,F$3))/(SUMIFS('overall city offline'!$L$2:$L$2047,'overall city offline'!$A$2:$A$2047,$A33,'overall city offline'!$B$2:$B$2047,F$2))</f>
        <v>1.1939697709524459</v>
      </c>
      <c r="G33" s="37">
        <f>(SUMIFS('overall city offline'!$L$2:$L$2047,'overall city offline'!$A$2:$A$2047,$A33,'overall city offline'!$B$2:$B$2047,G$3)*SUMIFS('overall city offline'!$C$2:$C$2047,'overall city offline'!$A$2:$A$2047,$A33,'overall city offline'!$B$2:$B$2047,G$3))/(SUMIFS('overall city offline'!$L$2:$L$2047,'overall city offline'!$A$2:$A$2047,$A33,'overall city offline'!$B$2:$B$2047,G$2))</f>
        <v>1.1165087534799589</v>
      </c>
      <c r="H33" s="37">
        <f>(SUMIFS('overall city offline'!$L$2:$L$2047,'overall city offline'!$A$2:$A$2047,$A33,'overall city offline'!$B$2:$B$2047,H$3)*SUMIFS('overall city offline'!$C$2:$C$2047,'overall city offline'!$A$2:$A$2047,$A33,'overall city offline'!$B$2:$B$2047,H$3))/(SUMIFS('overall city offline'!$L$2:$L$2047,'overall city offline'!$A$2:$A$2047,$A33,'overall city offline'!$B$2:$B$2047,H$2))</f>
        <v>1.0460295350615898</v>
      </c>
      <c r="I33" s="37">
        <f>(SUMIFS('overall city offline'!$L$2:$L$2047,'overall city offline'!$A$2:$A$2047,$A33,'overall city offline'!$B$2:$B$2047,I$3)*SUMIFS('overall city offline'!$C$2:$C$2047,'overall city offline'!$A$2:$A$2047,$A33,'overall city offline'!$B$2:$B$2047,I$3))/(SUMIFS('overall city offline'!$L$2:$L$2047,'overall city offline'!$A$2:$A$2047,$A33,'overall city offline'!$B$2:$B$2047,I$2))</f>
        <v>1.029345691014526</v>
      </c>
      <c r="J33" s="37">
        <f>(SUMIFS('overall city offline'!$L$2:$L$2047,'overall city offline'!$A$2:$A$2047,$A33,'overall city offline'!$B$2:$B$2047,J$3)*SUMIFS('overall city offline'!$C$2:$C$2047,'overall city offline'!$A$2:$A$2047,$A33,'overall city offline'!$B$2:$B$2047,J$3))/(SUMIFS('overall city offline'!$L$2:$L$2047,'overall city offline'!$A$2:$A$2047,$A33,'overall city offline'!$B$2:$B$2047,J$2))</f>
        <v>1.049907988449819</v>
      </c>
      <c r="K33" s="37">
        <f>(SUMIFS('overall city offline'!$L$2:$L$2047,'overall city offline'!$A$2:$A$2047,$A33,'overall city offline'!$B$2:$B$2047,K$3)*SUMIFS('overall city offline'!$C$2:$C$2047,'overall city offline'!$A$2:$A$2047,$A33,'overall city offline'!$B$2:$B$2047,K$3))/(SUMIFS('overall city offline'!$L$2:$L$2047,'overall city offline'!$A$2:$A$2047,$A33,'overall city offline'!$B$2:$B$2047,K$2))</f>
        <v>1.1198122795004324</v>
      </c>
      <c r="L33" s="37">
        <f>(SUMIFS('overall city offline'!$L$2:$L$2047,'overall city offline'!$A$2:$A$2047,$A33,'overall city offline'!$B$2:$B$2047,L$3)*SUMIFS('overall city offline'!$C$2:$C$2047,'overall city offline'!$A$2:$A$2047,$A33,'overall city offline'!$B$2:$B$2047,L$3))/(SUMIFS('overall city offline'!$L$2:$L$2047,'overall city offline'!$A$2:$A$2047,$A33,'overall city offline'!$B$2:$B$2047,L$2))</f>
        <v>1.174793135809425</v>
      </c>
      <c r="M33" s="37">
        <f>(SUMIFS('overall city offline'!$L$2:$L$2047,'overall city offline'!$A$2:$A$2047,$A33,'overall city offline'!$B$2:$B$2047,M$3)*SUMIFS('overall city offline'!$C$2:$C$2047,'overall city offline'!$A$2:$A$2047,$A33,'overall city offline'!$B$2:$B$2047,M$3))/(SUMIFS('overall city offline'!$L$2:$L$2047,'overall city offline'!$A$2:$A$2047,$A33,'overall city offline'!$B$2:$B$2047,M$2))</f>
        <v>1.3405983880109034</v>
      </c>
      <c r="N33" s="37">
        <f>(SUMIFS('overall city offline'!$L$2:$L$2047,'overall city offline'!$A$2:$A$2047,$A33,'overall city offline'!$B$2:$B$2047,N$3)*SUMIFS('overall city offline'!$C$2:$C$2047,'overall city offline'!$A$2:$A$2047,$A33,'overall city offline'!$B$2:$B$2047,N$3))/(SUMIFS('overall city offline'!$L$2:$L$2047,'overall city offline'!$A$2:$A$2047,$A33,'overall city offline'!$B$2:$B$2047,N$2))</f>
        <v>1.0148360269252608</v>
      </c>
      <c r="O33" s="37">
        <f>(SUMIFS('overall city offline'!$L$2:$L$2047,'overall city offline'!$A$2:$A$2047,$A33,'overall city offline'!$B$2:$B$2047,O$3)*SUMIFS('overall city offline'!$C$2:$C$2047,'overall city offline'!$A$2:$A$2047,$A33,'overall city offline'!$B$2:$B$2047,O$3))/(SUMIFS('overall city offline'!$L$2:$L$2047,'overall city offline'!$A$2:$A$2047,$A33,'overall city offline'!$B$2:$B$2047,O$2))</f>
        <v>1.0057016023164249</v>
      </c>
      <c r="P33" s="37">
        <f>(SUMIFS('overall city offline'!$L$2:$L$2047,'overall city offline'!$A$2:$A$2047,$A33,'overall city offline'!$B$2:$B$2047,P$3)*SUMIFS('overall city offline'!$C$2:$C$2047,'overall city offline'!$A$2:$A$2047,$A33,'overall city offline'!$B$2:$B$2047,P$3))/(SUMIFS('overall city offline'!$L$2:$L$2047,'overall city offline'!$A$2:$A$2047,$A33,'overall city offline'!$B$2:$B$2047,P$2))</f>
        <v>1.2148803870257261</v>
      </c>
      <c r="Q33" s="37">
        <f>(SUMIFS('overall city offline'!$L$2:$L$2047,'overall city offline'!$A$2:$A$2047,$A33,'overall city offline'!$B$2:$B$2047,Q$3)*SUMIFS('overall city offline'!$C$2:$C$2047,'overall city offline'!$A$2:$A$2047,$A33,'overall city offline'!$B$2:$B$2047,Q$3))/(SUMIFS('overall city offline'!$L$2:$L$2047,'overall city offline'!$A$2:$A$2047,$A33,'overall city offline'!$B$2:$B$2047,Q$2))</f>
        <v>1.1445146592931583</v>
      </c>
      <c r="R33" s="37">
        <f>(SUMIFS('overall city offline'!$L$2:$L$2047,'overall city offline'!$A$2:$A$2047,$A33,'overall city offline'!$B$2:$B$2047,R$3)*SUMIFS('overall city offline'!$C$2:$C$2047,'overall city offline'!$A$2:$A$2047,$A33,'overall city offline'!$B$2:$B$2047,R$3))/(SUMIFS('overall city offline'!$L$2:$L$2047,'overall city offline'!$A$2:$A$2047,$A33,'overall city offline'!$B$2:$B$2047,R$2))</f>
        <v>1.1655385110738632</v>
      </c>
      <c r="S33" s="37">
        <f>(SUMIFS('overall city offline'!$L$2:$L$2047,'overall city offline'!$A$2:$A$2047,$A33,'overall city offline'!$B$2:$B$2047,S$3)*SUMIFS('overall city offline'!$C$2:$C$2047,'overall city offline'!$A$2:$A$2047,$A33,'overall city offline'!$B$2:$B$2047,S$3))/(SUMIFS('overall city offline'!$L$2:$L$2047,'overall city offline'!$A$2:$A$2047,$A33,'overall city offline'!$B$2:$B$2047,S$2))</f>
        <v>1.124989095411167</v>
      </c>
      <c r="T33" s="37">
        <f>(SUMIFS('overall city offline'!$L$2:$L$2047,'overall city offline'!$A$2:$A$2047,$A33,'overall city offline'!$B$2:$B$2047,T$3)*SUMIFS('overall city offline'!$C$2:$C$2047,'overall city offline'!$A$2:$A$2047,$A33,'overall city offline'!$B$2:$B$2047,T$3))/(SUMIFS('overall city offline'!$L$2:$L$2047,'overall city offline'!$A$2:$A$2047,$A33,'overall city offline'!$B$2:$B$2047,T$2))</f>
        <v>1.1607750967591879</v>
      </c>
      <c r="U33" s="37">
        <f>(SUMIFS('overall city offline'!$L$2:$L$2047,'overall city offline'!$A$2:$A$2047,$A33,'overall city offline'!$B$2:$B$2047,U$3)*SUMIFS('overall city offline'!$C$2:$C$2047,'overall city offline'!$A$2:$A$2047,$A33,'overall city offline'!$B$2:$B$2047,U$3))/(SUMIFS('overall city offline'!$L$2:$L$2047,'overall city offline'!$A$2:$A$2047,$A33,'overall city offline'!$B$2:$B$2047,U$2))</f>
        <v>1.079419699867457</v>
      </c>
      <c r="V33" s="37">
        <f>(SUMIFS('overall city offline'!$L$2:$L$2047,'overall city offline'!$A$2:$A$2047,$A33,'overall city offline'!$B$2:$B$2047,V$3)*SUMIFS('overall city offline'!$C$2:$C$2047,'overall city offline'!$A$2:$A$2047,$A33,'overall city offline'!$B$2:$B$2047,V$3))/(SUMIFS('overall city offline'!$L$2:$L$2047,'overall city offline'!$A$2:$A$2047,$A33,'overall city offline'!$B$2:$B$2047,V$2))</f>
        <v>1.0816422404150183</v>
      </c>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row>
    <row r="34" spans="1:63" x14ac:dyDescent="0.25">
      <c r="A34" s="5" t="s">
        <v>37</v>
      </c>
      <c r="B34" s="37">
        <f>(SUMIFS('overall city offline'!$L$2:$L$2047,'overall city offline'!$A$2:$A$2047,$A34,'overall city offline'!$B$2:$B$2047,B$3)*SUMIFS('overall city offline'!$C$2:$C$2047,'overall city offline'!$A$2:$A$2047,$A34,'overall city offline'!$B$2:$B$2047,B$3))/(SUMIFS('overall city offline'!$L$2:$L$2047,'overall city offline'!$A$2:$A$2047,$A34,'overall city offline'!$B$2:$B$2047,B$2))</f>
        <v>0.86752384057707166</v>
      </c>
      <c r="C34" s="37">
        <f>(SUMIFS('overall city offline'!$L$2:$L$2047,'overall city offline'!$A$2:$A$2047,$A34,'overall city offline'!$B$2:$B$2047,C$3)*SUMIFS('overall city offline'!$C$2:$C$2047,'overall city offline'!$A$2:$A$2047,$A34,'overall city offline'!$B$2:$B$2047,C$3))/(SUMIFS('overall city offline'!$L$2:$L$2047,'overall city offline'!$A$2:$A$2047,$A34,'overall city offline'!$B$2:$B$2047,C$2))</f>
        <v>0.91199118940539714</v>
      </c>
      <c r="D34" s="37">
        <f>(SUMIFS('overall city offline'!$L$2:$L$2047,'overall city offline'!$A$2:$A$2047,$A34,'overall city offline'!$B$2:$B$2047,D$3)*SUMIFS('overall city offline'!$C$2:$C$2047,'overall city offline'!$A$2:$A$2047,$A34,'overall city offline'!$B$2:$B$2047,D$3))/(SUMIFS('overall city offline'!$L$2:$L$2047,'overall city offline'!$A$2:$A$2047,$A34,'overall city offline'!$B$2:$B$2047,D$2))</f>
        <v>1.1822526977620902</v>
      </c>
      <c r="E34" s="37">
        <f>(SUMIFS('overall city offline'!$L$2:$L$2047,'overall city offline'!$A$2:$A$2047,$A34,'overall city offline'!$B$2:$B$2047,E$3)*SUMIFS('overall city offline'!$C$2:$C$2047,'overall city offline'!$A$2:$A$2047,$A34,'overall city offline'!$B$2:$B$2047,E$3))/(SUMIFS('overall city offline'!$L$2:$L$2047,'overall city offline'!$A$2:$A$2047,$A34,'overall city offline'!$B$2:$B$2047,E$2))</f>
        <v>1.129083645059149</v>
      </c>
      <c r="F34" s="37">
        <f>(SUMIFS('overall city offline'!$L$2:$L$2047,'overall city offline'!$A$2:$A$2047,$A34,'overall city offline'!$B$2:$B$2047,F$3)*SUMIFS('overall city offline'!$C$2:$C$2047,'overall city offline'!$A$2:$A$2047,$A34,'overall city offline'!$B$2:$B$2047,F$3))/(SUMIFS('overall city offline'!$L$2:$L$2047,'overall city offline'!$A$2:$A$2047,$A34,'overall city offline'!$B$2:$B$2047,F$2))</f>
        <v>1.2774971040171126</v>
      </c>
      <c r="G34" s="37">
        <f>(SUMIFS('overall city offline'!$L$2:$L$2047,'overall city offline'!$A$2:$A$2047,$A34,'overall city offline'!$B$2:$B$2047,G$3)*SUMIFS('overall city offline'!$C$2:$C$2047,'overall city offline'!$A$2:$A$2047,$A34,'overall city offline'!$B$2:$B$2047,G$3))/(SUMIFS('overall city offline'!$L$2:$L$2047,'overall city offline'!$A$2:$A$2047,$A34,'overall city offline'!$B$2:$B$2047,G$2))</f>
        <v>1.2029065262399918</v>
      </c>
      <c r="H34" s="37">
        <f>(SUMIFS('overall city offline'!$L$2:$L$2047,'overall city offline'!$A$2:$A$2047,$A34,'overall city offline'!$B$2:$B$2047,H$3)*SUMIFS('overall city offline'!$C$2:$C$2047,'overall city offline'!$A$2:$A$2047,$A34,'overall city offline'!$B$2:$B$2047,H$3))/(SUMIFS('overall city offline'!$L$2:$L$2047,'overall city offline'!$A$2:$A$2047,$A34,'overall city offline'!$B$2:$B$2047,H$2))</f>
        <v>1.1519026310831657</v>
      </c>
      <c r="I34" s="37">
        <f>(SUMIFS('overall city offline'!$L$2:$L$2047,'overall city offline'!$A$2:$A$2047,$A34,'overall city offline'!$B$2:$B$2047,I$3)*SUMIFS('overall city offline'!$C$2:$C$2047,'overall city offline'!$A$2:$A$2047,$A34,'overall city offline'!$B$2:$B$2047,I$3))/(SUMIFS('overall city offline'!$L$2:$L$2047,'overall city offline'!$A$2:$A$2047,$A34,'overall city offline'!$B$2:$B$2047,I$2))</f>
        <v>1.1379133236415462</v>
      </c>
      <c r="J34" s="37">
        <f>(SUMIFS('overall city offline'!$L$2:$L$2047,'overall city offline'!$A$2:$A$2047,$A34,'overall city offline'!$B$2:$B$2047,J$3)*SUMIFS('overall city offline'!$C$2:$C$2047,'overall city offline'!$A$2:$A$2047,$A34,'overall city offline'!$B$2:$B$2047,J$3))/(SUMIFS('overall city offline'!$L$2:$L$2047,'overall city offline'!$A$2:$A$2047,$A34,'overall city offline'!$B$2:$B$2047,J$2))</f>
        <v>1.1103136288724238</v>
      </c>
      <c r="K34" s="37">
        <f>(SUMIFS('overall city offline'!$L$2:$L$2047,'overall city offline'!$A$2:$A$2047,$A34,'overall city offline'!$B$2:$B$2047,K$3)*SUMIFS('overall city offline'!$C$2:$C$2047,'overall city offline'!$A$2:$A$2047,$A34,'overall city offline'!$B$2:$B$2047,K$3))/(SUMIFS('overall city offline'!$L$2:$L$2047,'overall city offline'!$A$2:$A$2047,$A34,'overall city offline'!$B$2:$B$2047,K$2))</f>
        <v>1.2139813626810714</v>
      </c>
      <c r="L34" s="37">
        <f>(SUMIFS('overall city offline'!$L$2:$L$2047,'overall city offline'!$A$2:$A$2047,$A34,'overall city offline'!$B$2:$B$2047,L$3)*SUMIFS('overall city offline'!$C$2:$C$2047,'overall city offline'!$A$2:$A$2047,$A34,'overall city offline'!$B$2:$B$2047,L$3))/(SUMIFS('overall city offline'!$L$2:$L$2047,'overall city offline'!$A$2:$A$2047,$A34,'overall city offline'!$B$2:$B$2047,L$2))</f>
        <v>1.3154687606201214</v>
      </c>
      <c r="M34" s="37">
        <f>(SUMIFS('overall city offline'!$L$2:$L$2047,'overall city offline'!$A$2:$A$2047,$A34,'overall city offline'!$B$2:$B$2047,M$3)*SUMIFS('overall city offline'!$C$2:$C$2047,'overall city offline'!$A$2:$A$2047,$A34,'overall city offline'!$B$2:$B$2047,M$3))/(SUMIFS('overall city offline'!$L$2:$L$2047,'overall city offline'!$A$2:$A$2047,$A34,'overall city offline'!$B$2:$B$2047,M$2))</f>
        <v>1.4746482853859504</v>
      </c>
      <c r="N34" s="37">
        <f>(SUMIFS('overall city offline'!$L$2:$L$2047,'overall city offline'!$A$2:$A$2047,$A34,'overall city offline'!$B$2:$B$2047,N$3)*SUMIFS('overall city offline'!$C$2:$C$2047,'overall city offline'!$A$2:$A$2047,$A34,'overall city offline'!$B$2:$B$2047,N$3))/(SUMIFS('overall city offline'!$L$2:$L$2047,'overall city offline'!$A$2:$A$2047,$A34,'overall city offline'!$B$2:$B$2047,N$2))</f>
        <v>1.0293339248856885</v>
      </c>
      <c r="O34" s="37">
        <f>(SUMIFS('overall city offline'!$L$2:$L$2047,'overall city offline'!$A$2:$A$2047,$A34,'overall city offline'!$B$2:$B$2047,O$3)*SUMIFS('overall city offline'!$C$2:$C$2047,'overall city offline'!$A$2:$A$2047,$A34,'overall city offline'!$B$2:$B$2047,O$3))/(SUMIFS('overall city offline'!$L$2:$L$2047,'overall city offline'!$A$2:$A$2047,$A34,'overall city offline'!$B$2:$B$2047,O$2))</f>
        <v>1.0582492753062001</v>
      </c>
      <c r="P34" s="37">
        <f>(SUMIFS('overall city offline'!$L$2:$L$2047,'overall city offline'!$A$2:$A$2047,$A34,'overall city offline'!$B$2:$B$2047,P$3)*SUMIFS('overall city offline'!$C$2:$C$2047,'overall city offline'!$A$2:$A$2047,$A34,'overall city offline'!$B$2:$B$2047,P$3))/(SUMIFS('overall city offline'!$L$2:$L$2047,'overall city offline'!$A$2:$A$2047,$A34,'overall city offline'!$B$2:$B$2047,P$2))</f>
        <v>1.2747993400424231</v>
      </c>
      <c r="Q34" s="37">
        <f>(SUMIFS('overall city offline'!$L$2:$L$2047,'overall city offline'!$A$2:$A$2047,$A34,'overall city offline'!$B$2:$B$2047,Q$3)*SUMIFS('overall city offline'!$C$2:$C$2047,'overall city offline'!$A$2:$A$2047,$A34,'overall city offline'!$B$2:$B$2047,Q$3))/(SUMIFS('overall city offline'!$L$2:$L$2047,'overall city offline'!$A$2:$A$2047,$A34,'overall city offline'!$B$2:$B$2047,Q$2))</f>
        <v>1.2044129453349481</v>
      </c>
      <c r="R34" s="37">
        <f>(SUMIFS('overall city offline'!$L$2:$L$2047,'overall city offline'!$A$2:$A$2047,$A34,'overall city offline'!$B$2:$B$2047,R$3)*SUMIFS('overall city offline'!$C$2:$C$2047,'overall city offline'!$A$2:$A$2047,$A34,'overall city offline'!$B$2:$B$2047,R$3))/(SUMIFS('overall city offline'!$L$2:$L$2047,'overall city offline'!$A$2:$A$2047,$A34,'overall city offline'!$B$2:$B$2047,R$2))</f>
        <v>1.2867773141803689</v>
      </c>
      <c r="S34" s="37">
        <f>(SUMIFS('overall city offline'!$L$2:$L$2047,'overall city offline'!$A$2:$A$2047,$A34,'overall city offline'!$B$2:$B$2047,S$3)*SUMIFS('overall city offline'!$C$2:$C$2047,'overall city offline'!$A$2:$A$2047,$A34,'overall city offline'!$B$2:$B$2047,S$3))/(SUMIFS('overall city offline'!$L$2:$L$2047,'overall city offline'!$A$2:$A$2047,$A34,'overall city offline'!$B$2:$B$2047,S$2))</f>
        <v>1.2365357776348562</v>
      </c>
      <c r="T34" s="37">
        <f>(SUMIFS('overall city offline'!$L$2:$L$2047,'overall city offline'!$A$2:$A$2047,$A34,'overall city offline'!$B$2:$B$2047,T$3)*SUMIFS('overall city offline'!$C$2:$C$2047,'overall city offline'!$A$2:$A$2047,$A34,'overall city offline'!$B$2:$B$2047,T$3))/(SUMIFS('overall city offline'!$L$2:$L$2047,'overall city offline'!$A$2:$A$2047,$A34,'overall city offline'!$B$2:$B$2047,T$2))</f>
        <v>1.2836626202304742</v>
      </c>
      <c r="U34" s="37">
        <f>(SUMIFS('overall city offline'!$L$2:$L$2047,'overall city offline'!$A$2:$A$2047,$A34,'overall city offline'!$B$2:$B$2047,U$3)*SUMIFS('overall city offline'!$C$2:$C$2047,'overall city offline'!$A$2:$A$2047,$A34,'overall city offline'!$B$2:$B$2047,U$3))/(SUMIFS('overall city offline'!$L$2:$L$2047,'overall city offline'!$A$2:$A$2047,$A34,'overall city offline'!$B$2:$B$2047,U$2))</f>
        <v>1.2348754898715577</v>
      </c>
      <c r="V34" s="37">
        <f>(SUMIFS('overall city offline'!$L$2:$L$2047,'overall city offline'!$A$2:$A$2047,$A34,'overall city offline'!$B$2:$B$2047,V$3)*SUMIFS('overall city offline'!$C$2:$C$2047,'overall city offline'!$A$2:$A$2047,$A34,'overall city offline'!$B$2:$B$2047,V$3))/(SUMIFS('overall city offline'!$L$2:$L$2047,'overall city offline'!$A$2:$A$2047,$A34,'overall city offline'!$B$2:$B$2047,V$2))</f>
        <v>1.2183961808154906</v>
      </c>
      <c r="W34" s="32"/>
      <c r="X34" s="32"/>
      <c r="Y34" s="32"/>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row>
    <row r="35" spans="1:63" x14ac:dyDescent="0.25">
      <c r="A35" s="5" t="s">
        <v>38</v>
      </c>
      <c r="B35" s="37">
        <f>(SUMIFS('overall city offline'!$L$2:$L$2047,'overall city offline'!$A$2:$A$2047,$A35,'overall city offline'!$B$2:$B$2047,B$3)*SUMIFS('overall city offline'!$C$2:$C$2047,'overall city offline'!$A$2:$A$2047,$A35,'overall city offline'!$B$2:$B$2047,B$3))/(SUMIFS('overall city offline'!$L$2:$L$2047,'overall city offline'!$A$2:$A$2047,$A35,'overall city offline'!$B$2:$B$2047,B$2))</f>
        <v>0.91105916779827478</v>
      </c>
      <c r="C35" s="37">
        <f>(SUMIFS('overall city offline'!$L$2:$L$2047,'overall city offline'!$A$2:$A$2047,$A35,'overall city offline'!$B$2:$B$2047,C$3)*SUMIFS('overall city offline'!$C$2:$C$2047,'overall city offline'!$A$2:$A$2047,$A35,'overall city offline'!$B$2:$B$2047,C$3))/(SUMIFS('overall city offline'!$L$2:$L$2047,'overall city offline'!$A$2:$A$2047,$A35,'overall city offline'!$B$2:$B$2047,C$2))</f>
        <v>0.93881360180849982</v>
      </c>
      <c r="D35" s="37">
        <f>(SUMIFS('overall city offline'!$L$2:$L$2047,'overall city offline'!$A$2:$A$2047,$A35,'overall city offline'!$B$2:$B$2047,D$3)*SUMIFS('overall city offline'!$C$2:$C$2047,'overall city offline'!$A$2:$A$2047,$A35,'overall city offline'!$B$2:$B$2047,D$3))/(SUMIFS('overall city offline'!$L$2:$L$2047,'overall city offline'!$A$2:$A$2047,$A35,'overall city offline'!$B$2:$B$2047,D$2))</f>
        <v>1.2762585734445955</v>
      </c>
      <c r="E35" s="37">
        <f>(SUMIFS('overall city offline'!$L$2:$L$2047,'overall city offline'!$A$2:$A$2047,$A35,'overall city offline'!$B$2:$B$2047,E$3)*SUMIFS('overall city offline'!$C$2:$C$2047,'overall city offline'!$A$2:$A$2047,$A35,'overall city offline'!$B$2:$B$2047,E$3))/(SUMIFS('overall city offline'!$L$2:$L$2047,'overall city offline'!$A$2:$A$2047,$A35,'overall city offline'!$B$2:$B$2047,E$2))</f>
        <v>1.1262446614513539</v>
      </c>
      <c r="F35" s="37">
        <f>(SUMIFS('overall city offline'!$L$2:$L$2047,'overall city offline'!$A$2:$A$2047,$A35,'overall city offline'!$B$2:$B$2047,F$3)*SUMIFS('overall city offline'!$C$2:$C$2047,'overall city offline'!$A$2:$A$2047,$A35,'overall city offline'!$B$2:$B$2047,F$3))/(SUMIFS('overall city offline'!$L$2:$L$2047,'overall city offline'!$A$2:$A$2047,$A35,'overall city offline'!$B$2:$B$2047,F$2))</f>
        <v>1.2408239457479184</v>
      </c>
      <c r="G35" s="37">
        <f>(SUMIFS('overall city offline'!$L$2:$L$2047,'overall city offline'!$A$2:$A$2047,$A35,'overall city offline'!$B$2:$B$2047,G$3)*SUMIFS('overall city offline'!$C$2:$C$2047,'overall city offline'!$A$2:$A$2047,$A35,'overall city offline'!$B$2:$B$2047,G$3))/(SUMIFS('overall city offline'!$L$2:$L$2047,'overall city offline'!$A$2:$A$2047,$A35,'overall city offline'!$B$2:$B$2047,G$2))</f>
        <v>1.1626997159224146</v>
      </c>
      <c r="H35" s="37">
        <f>(SUMIFS('overall city offline'!$L$2:$L$2047,'overall city offline'!$A$2:$A$2047,$A35,'overall city offline'!$B$2:$B$2047,H$3)*SUMIFS('overall city offline'!$C$2:$C$2047,'overall city offline'!$A$2:$A$2047,$A35,'overall city offline'!$B$2:$B$2047,H$3))/(SUMIFS('overall city offline'!$L$2:$L$2047,'overall city offline'!$A$2:$A$2047,$A35,'overall city offline'!$B$2:$B$2047,H$2))</f>
        <v>1.1282549497937657</v>
      </c>
      <c r="I35" s="37">
        <f>(SUMIFS('overall city offline'!$L$2:$L$2047,'overall city offline'!$A$2:$A$2047,$A35,'overall city offline'!$B$2:$B$2047,I$3)*SUMIFS('overall city offline'!$C$2:$C$2047,'overall city offline'!$A$2:$A$2047,$A35,'overall city offline'!$B$2:$B$2047,I$3))/(SUMIFS('overall city offline'!$L$2:$L$2047,'overall city offline'!$A$2:$A$2047,$A35,'overall city offline'!$B$2:$B$2047,I$2))</f>
        <v>1.0666459544619999</v>
      </c>
      <c r="J35" s="37">
        <f>(SUMIFS('overall city offline'!$L$2:$L$2047,'overall city offline'!$A$2:$A$2047,$A35,'overall city offline'!$B$2:$B$2047,J$3)*SUMIFS('overall city offline'!$C$2:$C$2047,'overall city offline'!$A$2:$A$2047,$A35,'overall city offline'!$B$2:$B$2047,J$3))/(SUMIFS('overall city offline'!$L$2:$L$2047,'overall city offline'!$A$2:$A$2047,$A35,'overall city offline'!$B$2:$B$2047,J$2))</f>
        <v>1.0596834817797665</v>
      </c>
      <c r="K35" s="37">
        <f>(SUMIFS('overall city offline'!$L$2:$L$2047,'overall city offline'!$A$2:$A$2047,$A35,'overall city offline'!$B$2:$B$2047,K$3)*SUMIFS('overall city offline'!$C$2:$C$2047,'overall city offline'!$A$2:$A$2047,$A35,'overall city offline'!$B$2:$B$2047,K$3))/(SUMIFS('overall city offline'!$L$2:$L$2047,'overall city offline'!$A$2:$A$2047,$A35,'overall city offline'!$B$2:$B$2047,K$2))</f>
        <v>1.1133845187909104</v>
      </c>
      <c r="L35" s="37">
        <f>(SUMIFS('overall city offline'!$L$2:$L$2047,'overall city offline'!$A$2:$A$2047,$A35,'overall city offline'!$B$2:$B$2047,L$3)*SUMIFS('overall city offline'!$C$2:$C$2047,'overall city offline'!$A$2:$A$2047,$A35,'overall city offline'!$B$2:$B$2047,L$3))/(SUMIFS('overall city offline'!$L$2:$L$2047,'overall city offline'!$A$2:$A$2047,$A35,'overall city offline'!$B$2:$B$2047,L$2))</f>
        <v>1.1284590498147502</v>
      </c>
      <c r="M35" s="37">
        <f>(SUMIFS('overall city offline'!$L$2:$L$2047,'overall city offline'!$A$2:$A$2047,$A35,'overall city offline'!$B$2:$B$2047,M$3)*SUMIFS('overall city offline'!$C$2:$C$2047,'overall city offline'!$A$2:$A$2047,$A35,'overall city offline'!$B$2:$B$2047,M$3))/(SUMIFS('overall city offline'!$L$2:$L$2047,'overall city offline'!$A$2:$A$2047,$A35,'overall city offline'!$B$2:$B$2047,M$2))</f>
        <v>1.25532718762651</v>
      </c>
      <c r="N35" s="37">
        <f>(SUMIFS('overall city offline'!$L$2:$L$2047,'overall city offline'!$A$2:$A$2047,$A35,'overall city offline'!$B$2:$B$2047,N$3)*SUMIFS('overall city offline'!$C$2:$C$2047,'overall city offline'!$A$2:$A$2047,$A35,'overall city offline'!$B$2:$B$2047,N$3))/(SUMIFS('overall city offline'!$L$2:$L$2047,'overall city offline'!$A$2:$A$2047,$A35,'overall city offline'!$B$2:$B$2047,N$2))</f>
        <v>0.98952518925856325</v>
      </c>
      <c r="O35" s="37">
        <f>(SUMIFS('overall city offline'!$L$2:$L$2047,'overall city offline'!$A$2:$A$2047,$A35,'overall city offline'!$B$2:$B$2047,O$3)*SUMIFS('overall city offline'!$C$2:$C$2047,'overall city offline'!$A$2:$A$2047,$A35,'overall city offline'!$B$2:$B$2047,O$3))/(SUMIFS('overall city offline'!$L$2:$L$2047,'overall city offline'!$A$2:$A$2047,$A35,'overall city offline'!$B$2:$B$2047,O$2))</f>
        <v>0.98482698534393986</v>
      </c>
      <c r="P35" s="37">
        <f>(SUMIFS('overall city offline'!$L$2:$L$2047,'overall city offline'!$A$2:$A$2047,$A35,'overall city offline'!$B$2:$B$2047,P$3)*SUMIFS('overall city offline'!$C$2:$C$2047,'overall city offline'!$A$2:$A$2047,$A35,'overall city offline'!$B$2:$B$2047,P$3))/(SUMIFS('overall city offline'!$L$2:$L$2047,'overall city offline'!$A$2:$A$2047,$A35,'overall city offline'!$B$2:$B$2047,P$2))</f>
        <v>1.166729822694224</v>
      </c>
      <c r="Q35" s="37">
        <f>(SUMIFS('overall city offline'!$L$2:$L$2047,'overall city offline'!$A$2:$A$2047,$A35,'overall city offline'!$B$2:$B$2047,Q$3)*SUMIFS('overall city offline'!$C$2:$C$2047,'overall city offline'!$A$2:$A$2047,$A35,'overall city offline'!$B$2:$B$2047,Q$3))/(SUMIFS('overall city offline'!$L$2:$L$2047,'overall city offline'!$A$2:$A$2047,$A35,'overall city offline'!$B$2:$B$2047,Q$2))</f>
        <v>1.1076954608866247</v>
      </c>
      <c r="R35" s="37">
        <f>(SUMIFS('overall city offline'!$L$2:$L$2047,'overall city offline'!$A$2:$A$2047,$A35,'overall city offline'!$B$2:$B$2047,R$3)*SUMIFS('overall city offline'!$C$2:$C$2047,'overall city offline'!$A$2:$A$2047,$A35,'overall city offline'!$B$2:$B$2047,R$3))/(SUMIFS('overall city offline'!$L$2:$L$2047,'overall city offline'!$A$2:$A$2047,$A35,'overall city offline'!$B$2:$B$2047,R$2))</f>
        <v>1.1445163563214624</v>
      </c>
      <c r="S35" s="37">
        <f>(SUMIFS('overall city offline'!$L$2:$L$2047,'overall city offline'!$A$2:$A$2047,$A35,'overall city offline'!$B$2:$B$2047,S$3)*SUMIFS('overall city offline'!$C$2:$C$2047,'overall city offline'!$A$2:$A$2047,$A35,'overall city offline'!$B$2:$B$2047,S$3))/(SUMIFS('overall city offline'!$L$2:$L$2047,'overall city offline'!$A$2:$A$2047,$A35,'overall city offline'!$B$2:$B$2047,S$2))</f>
        <v>1.1025669663945921</v>
      </c>
      <c r="T35" s="37">
        <f>(SUMIFS('overall city offline'!$L$2:$L$2047,'overall city offline'!$A$2:$A$2047,$A35,'overall city offline'!$B$2:$B$2047,T$3)*SUMIFS('overall city offline'!$C$2:$C$2047,'overall city offline'!$A$2:$A$2047,$A35,'overall city offline'!$B$2:$B$2047,T$3))/(SUMIFS('overall city offline'!$L$2:$L$2047,'overall city offline'!$A$2:$A$2047,$A35,'overall city offline'!$B$2:$B$2047,T$2))</f>
        <v>1.1459583575390115</v>
      </c>
      <c r="U35" s="37">
        <f>(SUMIFS('overall city offline'!$L$2:$L$2047,'overall city offline'!$A$2:$A$2047,$A35,'overall city offline'!$B$2:$B$2047,U$3)*SUMIFS('overall city offline'!$C$2:$C$2047,'overall city offline'!$A$2:$A$2047,$A35,'overall city offline'!$B$2:$B$2047,U$3))/(SUMIFS('overall city offline'!$L$2:$L$2047,'overall city offline'!$A$2:$A$2047,$A35,'overall city offline'!$B$2:$B$2047,U$2))</f>
        <v>1.0507854755911461</v>
      </c>
      <c r="V35" s="37">
        <f>(SUMIFS('overall city offline'!$L$2:$L$2047,'overall city offline'!$A$2:$A$2047,$A35,'overall city offline'!$B$2:$B$2047,V$3)*SUMIFS('overall city offline'!$C$2:$C$2047,'overall city offline'!$A$2:$A$2047,$A35,'overall city offline'!$B$2:$B$2047,V$3))/(SUMIFS('overall city offline'!$L$2:$L$2047,'overall city offline'!$A$2:$A$2047,$A35,'overall city offline'!$B$2:$B$2047,V$2))</f>
        <v>1.0435089932691026</v>
      </c>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c r="BA35" s="32"/>
      <c r="BB35" s="32"/>
      <c r="BC35" s="32"/>
      <c r="BD35" s="32"/>
      <c r="BE35" s="32"/>
      <c r="BF35" s="32"/>
      <c r="BG35" s="32"/>
      <c r="BH35" s="32"/>
      <c r="BI35" s="32"/>
      <c r="BJ35" s="32"/>
      <c r="BK35" s="32"/>
    </row>
    <row r="36" spans="1:63" x14ac:dyDescent="0.25">
      <c r="A36" s="5" t="s">
        <v>39</v>
      </c>
      <c r="B36" s="37">
        <f>(SUMIFS('overall city offline'!$L$2:$L$2047,'overall city offline'!$A$2:$A$2047,$A36,'overall city offline'!$B$2:$B$2047,B$3)*SUMIFS('overall city offline'!$C$2:$C$2047,'overall city offline'!$A$2:$A$2047,$A36,'overall city offline'!$B$2:$B$2047,B$3))/(SUMIFS('overall city offline'!$L$2:$L$2047,'overall city offline'!$A$2:$A$2047,$A36,'overall city offline'!$B$2:$B$2047,B$2))</f>
        <v>0.82195800364437277</v>
      </c>
      <c r="C36" s="37">
        <f>(SUMIFS('overall city offline'!$L$2:$L$2047,'overall city offline'!$A$2:$A$2047,$A36,'overall city offline'!$B$2:$B$2047,C$3)*SUMIFS('overall city offline'!$C$2:$C$2047,'overall city offline'!$A$2:$A$2047,$A36,'overall city offline'!$B$2:$B$2047,C$3))/(SUMIFS('overall city offline'!$L$2:$L$2047,'overall city offline'!$A$2:$A$2047,$A36,'overall city offline'!$B$2:$B$2047,C$2))</f>
        <v>0.8697288053530583</v>
      </c>
      <c r="D36" s="37">
        <f>(SUMIFS('overall city offline'!$L$2:$L$2047,'overall city offline'!$A$2:$A$2047,$A36,'overall city offline'!$B$2:$B$2047,D$3)*SUMIFS('overall city offline'!$C$2:$C$2047,'overall city offline'!$A$2:$A$2047,$A36,'overall city offline'!$B$2:$B$2047,D$3))/(SUMIFS('overall city offline'!$L$2:$L$2047,'overall city offline'!$A$2:$A$2047,$A36,'overall city offline'!$B$2:$B$2047,D$2))</f>
        <v>1.1421836709507838</v>
      </c>
      <c r="E36" s="37">
        <f>(SUMIFS('overall city offline'!$L$2:$L$2047,'overall city offline'!$A$2:$A$2047,$A36,'overall city offline'!$B$2:$B$2047,E$3)*SUMIFS('overall city offline'!$C$2:$C$2047,'overall city offline'!$A$2:$A$2047,$A36,'overall city offline'!$B$2:$B$2047,E$3))/(SUMIFS('overall city offline'!$L$2:$L$2047,'overall city offline'!$A$2:$A$2047,$A36,'overall city offline'!$B$2:$B$2047,E$2))</f>
        <v>1.1037479250496012</v>
      </c>
      <c r="F36" s="37">
        <f>(SUMIFS('overall city offline'!$L$2:$L$2047,'overall city offline'!$A$2:$A$2047,$A36,'overall city offline'!$B$2:$B$2047,F$3)*SUMIFS('overall city offline'!$C$2:$C$2047,'overall city offline'!$A$2:$A$2047,$A36,'overall city offline'!$B$2:$B$2047,F$3))/(SUMIFS('overall city offline'!$L$2:$L$2047,'overall city offline'!$A$2:$A$2047,$A36,'overall city offline'!$B$2:$B$2047,F$2))</f>
        <v>1.2068108651938079</v>
      </c>
      <c r="G36" s="37">
        <f>(SUMIFS('overall city offline'!$L$2:$L$2047,'overall city offline'!$A$2:$A$2047,$A36,'overall city offline'!$B$2:$B$2047,G$3)*SUMIFS('overall city offline'!$C$2:$C$2047,'overall city offline'!$A$2:$A$2047,$A36,'overall city offline'!$B$2:$B$2047,G$3))/(SUMIFS('overall city offline'!$L$2:$L$2047,'overall city offline'!$A$2:$A$2047,$A36,'overall city offline'!$B$2:$B$2047,G$2))</f>
        <v>1.1838091559667654</v>
      </c>
      <c r="H36" s="37">
        <f>(SUMIFS('overall city offline'!$L$2:$L$2047,'overall city offline'!$A$2:$A$2047,$A36,'overall city offline'!$B$2:$B$2047,H$3)*SUMIFS('overall city offline'!$C$2:$C$2047,'overall city offline'!$A$2:$A$2047,$A36,'overall city offline'!$B$2:$B$2047,H$3))/(SUMIFS('overall city offline'!$L$2:$L$2047,'overall city offline'!$A$2:$A$2047,$A36,'overall city offline'!$B$2:$B$2047,H$2))</f>
        <v>1.1886512744669711</v>
      </c>
      <c r="I36" s="37">
        <f>(SUMIFS('overall city offline'!$L$2:$L$2047,'overall city offline'!$A$2:$A$2047,$A36,'overall city offline'!$B$2:$B$2047,I$3)*SUMIFS('overall city offline'!$C$2:$C$2047,'overall city offline'!$A$2:$A$2047,$A36,'overall city offline'!$B$2:$B$2047,I$3))/(SUMIFS('overall city offline'!$L$2:$L$2047,'overall city offline'!$A$2:$A$2047,$A36,'overall city offline'!$B$2:$B$2047,I$2))</f>
        <v>1.2014111988509928</v>
      </c>
      <c r="J36" s="37">
        <f>(SUMIFS('overall city offline'!$L$2:$L$2047,'overall city offline'!$A$2:$A$2047,$A36,'overall city offline'!$B$2:$B$2047,J$3)*SUMIFS('overall city offline'!$C$2:$C$2047,'overall city offline'!$A$2:$A$2047,$A36,'overall city offline'!$B$2:$B$2047,J$3))/(SUMIFS('overall city offline'!$L$2:$L$2047,'overall city offline'!$A$2:$A$2047,$A36,'overall city offline'!$B$2:$B$2047,J$2))</f>
        <v>1.1707022753292196</v>
      </c>
      <c r="K36" s="37">
        <f>(SUMIFS('overall city offline'!$L$2:$L$2047,'overall city offline'!$A$2:$A$2047,$A36,'overall city offline'!$B$2:$B$2047,K$3)*SUMIFS('overall city offline'!$C$2:$C$2047,'overall city offline'!$A$2:$A$2047,$A36,'overall city offline'!$B$2:$B$2047,K$3))/(SUMIFS('overall city offline'!$L$2:$L$2047,'overall city offline'!$A$2:$A$2047,$A36,'overall city offline'!$B$2:$B$2047,K$2))</f>
        <v>1.1649370735090296</v>
      </c>
      <c r="L36" s="37">
        <f>(SUMIFS('overall city offline'!$L$2:$L$2047,'overall city offline'!$A$2:$A$2047,$A36,'overall city offline'!$B$2:$B$2047,L$3)*SUMIFS('overall city offline'!$C$2:$C$2047,'overall city offline'!$A$2:$A$2047,$A36,'overall city offline'!$B$2:$B$2047,L$3))/(SUMIFS('overall city offline'!$L$2:$L$2047,'overall city offline'!$A$2:$A$2047,$A36,'overall city offline'!$B$2:$B$2047,L$2))</f>
        <v>1.0831598526725534</v>
      </c>
      <c r="M36" s="37">
        <f>(SUMIFS('overall city offline'!$L$2:$L$2047,'overall city offline'!$A$2:$A$2047,$A36,'overall city offline'!$B$2:$B$2047,M$3)*SUMIFS('overall city offline'!$C$2:$C$2047,'overall city offline'!$A$2:$A$2047,$A36,'overall city offline'!$B$2:$B$2047,M$3))/(SUMIFS('overall city offline'!$L$2:$L$2047,'overall city offline'!$A$2:$A$2047,$A36,'overall city offline'!$B$2:$B$2047,M$2))</f>
        <v>1.1966592755806802</v>
      </c>
      <c r="N36" s="37">
        <f>(SUMIFS('overall city offline'!$L$2:$L$2047,'overall city offline'!$A$2:$A$2047,$A36,'overall city offline'!$B$2:$B$2047,N$3)*SUMIFS('overall city offline'!$C$2:$C$2047,'overall city offline'!$A$2:$A$2047,$A36,'overall city offline'!$B$2:$B$2047,N$3))/(SUMIFS('overall city offline'!$L$2:$L$2047,'overall city offline'!$A$2:$A$2047,$A36,'overall city offline'!$B$2:$B$2047,N$2))</f>
        <v>0.92734199872849166</v>
      </c>
      <c r="O36" s="37">
        <f>(SUMIFS('overall city offline'!$L$2:$L$2047,'overall city offline'!$A$2:$A$2047,$A36,'overall city offline'!$B$2:$B$2047,O$3)*SUMIFS('overall city offline'!$C$2:$C$2047,'overall city offline'!$A$2:$A$2047,$A36,'overall city offline'!$B$2:$B$2047,O$3))/(SUMIFS('overall city offline'!$L$2:$L$2047,'overall city offline'!$A$2:$A$2047,$A36,'overall city offline'!$B$2:$B$2047,O$2))</f>
        <v>0.93242359153099952</v>
      </c>
      <c r="P36" s="37">
        <f>(SUMIFS('overall city offline'!$L$2:$L$2047,'overall city offline'!$A$2:$A$2047,$A36,'overall city offline'!$B$2:$B$2047,P$3)*SUMIFS('overall city offline'!$C$2:$C$2047,'overall city offline'!$A$2:$A$2047,$A36,'overall city offline'!$B$2:$B$2047,P$3))/(SUMIFS('overall city offline'!$L$2:$L$2047,'overall city offline'!$A$2:$A$2047,$A36,'overall city offline'!$B$2:$B$2047,P$2))</f>
        <v>1.0891917491063972</v>
      </c>
      <c r="Q36" s="37">
        <f>(SUMIFS('overall city offline'!$L$2:$L$2047,'overall city offline'!$A$2:$A$2047,$A36,'overall city offline'!$B$2:$B$2047,Q$3)*SUMIFS('overall city offline'!$C$2:$C$2047,'overall city offline'!$A$2:$A$2047,$A36,'overall city offline'!$B$2:$B$2047,Q$3))/(SUMIFS('overall city offline'!$L$2:$L$2047,'overall city offline'!$A$2:$A$2047,$A36,'overall city offline'!$B$2:$B$2047,Q$2))</f>
        <v>1.1019206268370423</v>
      </c>
      <c r="R36" s="37">
        <f>(SUMIFS('overall city offline'!$L$2:$L$2047,'overall city offline'!$A$2:$A$2047,$A36,'overall city offline'!$B$2:$B$2047,R$3)*SUMIFS('overall city offline'!$C$2:$C$2047,'overall city offline'!$A$2:$A$2047,$A36,'overall city offline'!$B$2:$B$2047,R$3))/(SUMIFS('overall city offline'!$L$2:$L$2047,'overall city offline'!$A$2:$A$2047,$A36,'overall city offline'!$B$2:$B$2047,R$2))</f>
        <v>1.1529426035301309</v>
      </c>
      <c r="S36" s="37">
        <f>(SUMIFS('overall city offline'!$L$2:$L$2047,'overall city offline'!$A$2:$A$2047,$A36,'overall city offline'!$B$2:$B$2047,S$3)*SUMIFS('overall city offline'!$C$2:$C$2047,'overall city offline'!$A$2:$A$2047,$A36,'overall city offline'!$B$2:$B$2047,S$3))/(SUMIFS('overall city offline'!$L$2:$L$2047,'overall city offline'!$A$2:$A$2047,$A36,'overall city offline'!$B$2:$B$2047,S$2))</f>
        <v>1.1698877400234335</v>
      </c>
      <c r="T36" s="37">
        <f>(SUMIFS('overall city offline'!$L$2:$L$2047,'overall city offline'!$A$2:$A$2047,$A36,'overall city offline'!$B$2:$B$2047,T$3)*SUMIFS('overall city offline'!$C$2:$C$2047,'overall city offline'!$A$2:$A$2047,$A36,'overall city offline'!$B$2:$B$2047,T$3))/(SUMIFS('overall city offline'!$L$2:$L$2047,'overall city offline'!$A$2:$A$2047,$A36,'overall city offline'!$B$2:$B$2047,T$2))</f>
        <v>1.2738908430195466</v>
      </c>
      <c r="U36" s="37">
        <f>(SUMIFS('overall city offline'!$L$2:$L$2047,'overall city offline'!$A$2:$A$2047,$A36,'overall city offline'!$B$2:$B$2047,U$3)*SUMIFS('overall city offline'!$C$2:$C$2047,'overall city offline'!$A$2:$A$2047,$A36,'overall city offline'!$B$2:$B$2047,U$3))/(SUMIFS('overall city offline'!$L$2:$L$2047,'overall city offline'!$A$2:$A$2047,$A36,'overall city offline'!$B$2:$B$2047,U$2))</f>
        <v>1.2664717034750381</v>
      </c>
      <c r="V36" s="37">
        <f>(SUMIFS('overall city offline'!$L$2:$L$2047,'overall city offline'!$A$2:$A$2047,$A36,'overall city offline'!$B$2:$B$2047,V$3)*SUMIFS('overall city offline'!$C$2:$C$2047,'overall city offline'!$A$2:$A$2047,$A36,'overall city offline'!$B$2:$B$2047,V$3))/(SUMIFS('overall city offline'!$L$2:$L$2047,'overall city offline'!$A$2:$A$2047,$A36,'overall city offline'!$B$2:$B$2047,V$2))</f>
        <v>1.229984662483258</v>
      </c>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32"/>
    </row>
    <row r="37" spans="1:63" x14ac:dyDescent="0.25">
      <c r="A37" s="5" t="s">
        <v>40</v>
      </c>
      <c r="B37" s="37">
        <f>(SUMIFS('overall city offline'!$L$2:$L$2047,'overall city offline'!$A$2:$A$2047,$A37,'overall city offline'!$B$2:$B$2047,B$3)*SUMIFS('overall city offline'!$C$2:$C$2047,'overall city offline'!$A$2:$A$2047,$A37,'overall city offline'!$B$2:$B$2047,B$3))/(SUMIFS('overall city offline'!$L$2:$L$2047,'overall city offline'!$A$2:$A$2047,$A37,'overall city offline'!$B$2:$B$2047,B$2))</f>
        <v>0.91432559297944749</v>
      </c>
      <c r="C37" s="37">
        <f>(SUMIFS('overall city offline'!$L$2:$L$2047,'overall city offline'!$A$2:$A$2047,$A37,'overall city offline'!$B$2:$B$2047,C$3)*SUMIFS('overall city offline'!$C$2:$C$2047,'overall city offline'!$A$2:$A$2047,$A37,'overall city offline'!$B$2:$B$2047,C$3))/(SUMIFS('overall city offline'!$L$2:$L$2047,'overall city offline'!$A$2:$A$2047,$A37,'overall city offline'!$B$2:$B$2047,C$2))</f>
        <v>0.94341619580508107</v>
      </c>
      <c r="D37" s="37">
        <f>(SUMIFS('overall city offline'!$L$2:$L$2047,'overall city offline'!$A$2:$A$2047,$A37,'overall city offline'!$B$2:$B$2047,D$3)*SUMIFS('overall city offline'!$C$2:$C$2047,'overall city offline'!$A$2:$A$2047,$A37,'overall city offline'!$B$2:$B$2047,D$3))/(SUMIFS('overall city offline'!$L$2:$L$2047,'overall city offline'!$A$2:$A$2047,$A37,'overall city offline'!$B$2:$B$2047,D$2))</f>
        <v>1.2195039033077066</v>
      </c>
      <c r="E37" s="37">
        <f>(SUMIFS('overall city offline'!$L$2:$L$2047,'overall city offline'!$A$2:$A$2047,$A37,'overall city offline'!$B$2:$B$2047,E$3)*SUMIFS('overall city offline'!$C$2:$C$2047,'overall city offline'!$A$2:$A$2047,$A37,'overall city offline'!$B$2:$B$2047,E$3))/(SUMIFS('overall city offline'!$L$2:$L$2047,'overall city offline'!$A$2:$A$2047,$A37,'overall city offline'!$B$2:$B$2047,E$2))</f>
        <v>1.1614688349764539</v>
      </c>
      <c r="F37" s="37">
        <f>(SUMIFS('overall city offline'!$L$2:$L$2047,'overall city offline'!$A$2:$A$2047,$A37,'overall city offline'!$B$2:$B$2047,F$3)*SUMIFS('overall city offline'!$C$2:$C$2047,'overall city offline'!$A$2:$A$2047,$A37,'overall city offline'!$B$2:$B$2047,F$3))/(SUMIFS('overall city offline'!$L$2:$L$2047,'overall city offline'!$A$2:$A$2047,$A37,'overall city offline'!$B$2:$B$2047,F$2))</f>
        <v>1.3016448231461959</v>
      </c>
      <c r="G37" s="37">
        <f>(SUMIFS('overall city offline'!$L$2:$L$2047,'overall city offline'!$A$2:$A$2047,$A37,'overall city offline'!$B$2:$B$2047,G$3)*SUMIFS('overall city offline'!$C$2:$C$2047,'overall city offline'!$A$2:$A$2047,$A37,'overall city offline'!$B$2:$B$2047,G$3))/(SUMIFS('overall city offline'!$L$2:$L$2047,'overall city offline'!$A$2:$A$2047,$A37,'overall city offline'!$B$2:$B$2047,G$2))</f>
        <v>1.20642028579381</v>
      </c>
      <c r="H37" s="37">
        <f>(SUMIFS('overall city offline'!$L$2:$L$2047,'overall city offline'!$A$2:$A$2047,$A37,'overall city offline'!$B$2:$B$2047,H$3)*SUMIFS('overall city offline'!$C$2:$C$2047,'overall city offline'!$A$2:$A$2047,$A37,'overall city offline'!$B$2:$B$2047,H$3))/(SUMIFS('overall city offline'!$L$2:$L$2047,'overall city offline'!$A$2:$A$2047,$A37,'overall city offline'!$B$2:$B$2047,H$2))</f>
        <v>1.1547933540446766</v>
      </c>
      <c r="I37" s="37">
        <f>(SUMIFS('overall city offline'!$L$2:$L$2047,'overall city offline'!$A$2:$A$2047,$A37,'overall city offline'!$B$2:$B$2047,I$3)*SUMIFS('overall city offline'!$C$2:$C$2047,'overall city offline'!$A$2:$A$2047,$A37,'overall city offline'!$B$2:$B$2047,I$3))/(SUMIFS('overall city offline'!$L$2:$L$2047,'overall city offline'!$A$2:$A$2047,$A37,'overall city offline'!$B$2:$B$2047,I$2))</f>
        <v>1.1112639954403474</v>
      </c>
      <c r="J37" s="37">
        <f>(SUMIFS('overall city offline'!$L$2:$L$2047,'overall city offline'!$A$2:$A$2047,$A37,'overall city offline'!$B$2:$B$2047,J$3)*SUMIFS('overall city offline'!$C$2:$C$2047,'overall city offline'!$A$2:$A$2047,$A37,'overall city offline'!$B$2:$B$2047,J$3))/(SUMIFS('overall city offline'!$L$2:$L$2047,'overall city offline'!$A$2:$A$2047,$A37,'overall city offline'!$B$2:$B$2047,J$2))</f>
        <v>1.087066576851299</v>
      </c>
      <c r="K37" s="37">
        <f>(SUMIFS('overall city offline'!$L$2:$L$2047,'overall city offline'!$A$2:$A$2047,$A37,'overall city offline'!$B$2:$B$2047,K$3)*SUMIFS('overall city offline'!$C$2:$C$2047,'overall city offline'!$A$2:$A$2047,$A37,'overall city offline'!$B$2:$B$2047,K$3))/(SUMIFS('overall city offline'!$L$2:$L$2047,'overall city offline'!$A$2:$A$2047,$A37,'overall city offline'!$B$2:$B$2047,K$2))</f>
        <v>1.1614813767678929</v>
      </c>
      <c r="L37" s="37">
        <f>(SUMIFS('overall city offline'!$L$2:$L$2047,'overall city offline'!$A$2:$A$2047,$A37,'overall city offline'!$B$2:$B$2047,L$3)*SUMIFS('overall city offline'!$C$2:$C$2047,'overall city offline'!$A$2:$A$2047,$A37,'overall city offline'!$B$2:$B$2047,L$3))/(SUMIFS('overall city offline'!$L$2:$L$2047,'overall city offline'!$A$2:$A$2047,$A37,'overall city offline'!$B$2:$B$2047,L$2))</f>
        <v>1.2058919801064896</v>
      </c>
      <c r="M37" s="37">
        <f>(SUMIFS('overall city offline'!$L$2:$L$2047,'overall city offline'!$A$2:$A$2047,$A37,'overall city offline'!$B$2:$B$2047,M$3)*SUMIFS('overall city offline'!$C$2:$C$2047,'overall city offline'!$A$2:$A$2047,$A37,'overall city offline'!$B$2:$B$2047,M$3))/(SUMIFS('overall city offline'!$L$2:$L$2047,'overall city offline'!$A$2:$A$2047,$A37,'overall city offline'!$B$2:$B$2047,M$2))</f>
        <v>1.3765114536689431</v>
      </c>
      <c r="N37" s="37">
        <f>(SUMIFS('overall city offline'!$L$2:$L$2047,'overall city offline'!$A$2:$A$2047,$A37,'overall city offline'!$B$2:$B$2047,N$3)*SUMIFS('overall city offline'!$C$2:$C$2047,'overall city offline'!$A$2:$A$2047,$A37,'overall city offline'!$B$2:$B$2047,N$3))/(SUMIFS('overall city offline'!$L$2:$L$2047,'overall city offline'!$A$2:$A$2047,$A37,'overall city offline'!$B$2:$B$2047,N$2))</f>
        <v>1.0560765637382963</v>
      </c>
      <c r="O37" s="37">
        <f>(SUMIFS('overall city offline'!$L$2:$L$2047,'overall city offline'!$A$2:$A$2047,$A37,'overall city offline'!$B$2:$B$2047,O$3)*SUMIFS('overall city offline'!$C$2:$C$2047,'overall city offline'!$A$2:$A$2047,$A37,'overall city offline'!$B$2:$B$2047,O$3))/(SUMIFS('overall city offline'!$L$2:$L$2047,'overall city offline'!$A$2:$A$2047,$A37,'overall city offline'!$B$2:$B$2047,O$2))</f>
        <v>1.0558342617488348</v>
      </c>
      <c r="P37" s="37">
        <f>(SUMIFS('overall city offline'!$L$2:$L$2047,'overall city offline'!$A$2:$A$2047,$A37,'overall city offline'!$B$2:$B$2047,P$3)*SUMIFS('overall city offline'!$C$2:$C$2047,'overall city offline'!$A$2:$A$2047,$A37,'overall city offline'!$B$2:$B$2047,P$3))/(SUMIFS('overall city offline'!$L$2:$L$2047,'overall city offline'!$A$2:$A$2047,$A37,'overall city offline'!$B$2:$B$2047,P$2))</f>
        <v>1.2486112746762108</v>
      </c>
      <c r="Q37" s="37">
        <f>(SUMIFS('overall city offline'!$L$2:$L$2047,'overall city offline'!$A$2:$A$2047,$A37,'overall city offline'!$B$2:$B$2047,Q$3)*SUMIFS('overall city offline'!$C$2:$C$2047,'overall city offline'!$A$2:$A$2047,$A37,'overall city offline'!$B$2:$B$2047,Q$3))/(SUMIFS('overall city offline'!$L$2:$L$2047,'overall city offline'!$A$2:$A$2047,$A37,'overall city offline'!$B$2:$B$2047,Q$2))</f>
        <v>1.1746617376372332</v>
      </c>
      <c r="R37" s="37">
        <f>(SUMIFS('overall city offline'!$L$2:$L$2047,'overall city offline'!$A$2:$A$2047,$A37,'overall city offline'!$B$2:$B$2047,R$3)*SUMIFS('overall city offline'!$C$2:$C$2047,'overall city offline'!$A$2:$A$2047,$A37,'overall city offline'!$B$2:$B$2047,R$3))/(SUMIFS('overall city offline'!$L$2:$L$2047,'overall city offline'!$A$2:$A$2047,$A37,'overall city offline'!$B$2:$B$2047,R$2))</f>
        <v>1.214210733294133</v>
      </c>
      <c r="S37" s="37">
        <f>(SUMIFS('overall city offline'!$L$2:$L$2047,'overall city offline'!$A$2:$A$2047,$A37,'overall city offline'!$B$2:$B$2047,S$3)*SUMIFS('overall city offline'!$C$2:$C$2047,'overall city offline'!$A$2:$A$2047,$A37,'overall city offline'!$B$2:$B$2047,S$3))/(SUMIFS('overall city offline'!$L$2:$L$2047,'overall city offline'!$A$2:$A$2047,$A37,'overall city offline'!$B$2:$B$2047,S$2))</f>
        <v>1.15865446425681</v>
      </c>
      <c r="T37" s="37">
        <f>(SUMIFS('overall city offline'!$L$2:$L$2047,'overall city offline'!$A$2:$A$2047,$A37,'overall city offline'!$B$2:$B$2047,T$3)*SUMIFS('overall city offline'!$C$2:$C$2047,'overall city offline'!$A$2:$A$2047,$A37,'overall city offline'!$B$2:$B$2047,T$3))/(SUMIFS('overall city offline'!$L$2:$L$2047,'overall city offline'!$A$2:$A$2047,$A37,'overall city offline'!$B$2:$B$2047,T$2))</f>
        <v>1.2092464611632769</v>
      </c>
      <c r="U37" s="37">
        <f>(SUMIFS('overall city offline'!$L$2:$L$2047,'overall city offline'!$A$2:$A$2047,$A37,'overall city offline'!$B$2:$B$2047,U$3)*SUMIFS('overall city offline'!$C$2:$C$2047,'overall city offline'!$A$2:$A$2047,$A37,'overall city offline'!$B$2:$B$2047,U$3))/(SUMIFS('overall city offline'!$L$2:$L$2047,'overall city offline'!$A$2:$A$2047,$A37,'overall city offline'!$B$2:$B$2047,U$2))</f>
        <v>1.1307571161693011</v>
      </c>
      <c r="V37" s="37">
        <f>(SUMIFS('overall city offline'!$L$2:$L$2047,'overall city offline'!$A$2:$A$2047,$A37,'overall city offline'!$B$2:$B$2047,V$3)*SUMIFS('overall city offline'!$C$2:$C$2047,'overall city offline'!$A$2:$A$2047,$A37,'overall city offline'!$B$2:$B$2047,V$3))/(SUMIFS('overall city offline'!$L$2:$L$2047,'overall city offline'!$A$2:$A$2047,$A37,'overall city offline'!$B$2:$B$2047,V$2))</f>
        <v>1.1140482371884286</v>
      </c>
      <c r="W37" s="32"/>
      <c r="X37" s="32"/>
      <c r="Y37" s="32"/>
      <c r="Z37" s="32"/>
      <c r="AA37" s="32"/>
      <c r="AB37" s="32"/>
      <c r="AC37" s="32"/>
      <c r="AD37" s="32"/>
      <c r="AE37" s="32"/>
      <c r="AF37" s="32"/>
      <c r="AG37" s="32"/>
      <c r="AH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F37" s="32"/>
      <c r="BG37" s="32"/>
      <c r="BH37" s="32"/>
      <c r="BI37" s="32"/>
      <c r="BJ37" s="32"/>
      <c r="BK37" s="32"/>
    </row>
    <row r="38" spans="1:63" x14ac:dyDescent="0.25">
      <c r="A38" s="5" t="s">
        <v>41</v>
      </c>
      <c r="B38" s="37">
        <f>(SUMIFS('overall city offline'!$L$2:$L$2047,'overall city offline'!$A$2:$A$2047,$A38,'overall city offline'!$B$2:$B$2047,B$3)*SUMIFS('overall city offline'!$C$2:$C$2047,'overall city offline'!$A$2:$A$2047,$A38,'overall city offline'!$B$2:$B$2047,B$3))/(SUMIFS('overall city offline'!$L$2:$L$2047,'overall city offline'!$A$2:$A$2047,$A38,'overall city offline'!$B$2:$B$2047,B$2))</f>
        <v>0.93263808479486943</v>
      </c>
      <c r="C38" s="37">
        <f>(SUMIFS('overall city offline'!$L$2:$L$2047,'overall city offline'!$A$2:$A$2047,$A38,'overall city offline'!$B$2:$B$2047,C$3)*SUMIFS('overall city offline'!$C$2:$C$2047,'overall city offline'!$A$2:$A$2047,$A38,'overall city offline'!$B$2:$B$2047,C$3))/(SUMIFS('overall city offline'!$L$2:$L$2047,'overall city offline'!$A$2:$A$2047,$A38,'overall city offline'!$B$2:$B$2047,C$2))</f>
        <v>1.0006166293747516</v>
      </c>
      <c r="D38" s="37">
        <f>(SUMIFS('overall city offline'!$L$2:$L$2047,'overall city offline'!$A$2:$A$2047,$A38,'overall city offline'!$B$2:$B$2047,D$3)*SUMIFS('overall city offline'!$C$2:$C$2047,'overall city offline'!$A$2:$A$2047,$A38,'overall city offline'!$B$2:$B$2047,D$3))/(SUMIFS('overall city offline'!$L$2:$L$2047,'overall city offline'!$A$2:$A$2047,$A38,'overall city offline'!$B$2:$B$2047,D$2))</f>
        <v>1.2893603601325718</v>
      </c>
      <c r="E38" s="37">
        <f>(SUMIFS('overall city offline'!$L$2:$L$2047,'overall city offline'!$A$2:$A$2047,$A38,'overall city offline'!$B$2:$B$2047,E$3)*SUMIFS('overall city offline'!$C$2:$C$2047,'overall city offline'!$A$2:$A$2047,$A38,'overall city offline'!$B$2:$B$2047,E$3))/(SUMIFS('overall city offline'!$L$2:$L$2047,'overall city offline'!$A$2:$A$2047,$A38,'overall city offline'!$B$2:$B$2047,E$2))</f>
        <v>1.23770475858206</v>
      </c>
      <c r="F38" s="37">
        <f>(SUMIFS('overall city offline'!$L$2:$L$2047,'overall city offline'!$A$2:$A$2047,$A38,'overall city offline'!$B$2:$B$2047,F$3)*SUMIFS('overall city offline'!$C$2:$C$2047,'overall city offline'!$A$2:$A$2047,$A38,'overall city offline'!$B$2:$B$2047,F$3))/(SUMIFS('overall city offline'!$L$2:$L$2047,'overall city offline'!$A$2:$A$2047,$A38,'overall city offline'!$B$2:$B$2047,F$2))</f>
        <v>1.4626372801380831</v>
      </c>
      <c r="G38" s="37">
        <f>(SUMIFS('overall city offline'!$L$2:$L$2047,'overall city offline'!$A$2:$A$2047,$A38,'overall city offline'!$B$2:$B$2047,G$3)*SUMIFS('overall city offline'!$C$2:$C$2047,'overall city offline'!$A$2:$A$2047,$A38,'overall city offline'!$B$2:$B$2047,G$3))/(SUMIFS('overall city offline'!$L$2:$L$2047,'overall city offline'!$A$2:$A$2047,$A38,'overall city offline'!$B$2:$B$2047,G$2))</f>
        <v>1.2868414975769897</v>
      </c>
      <c r="H38" s="37">
        <f>(SUMIFS('overall city offline'!$L$2:$L$2047,'overall city offline'!$A$2:$A$2047,$A38,'overall city offline'!$B$2:$B$2047,H$3)*SUMIFS('overall city offline'!$C$2:$C$2047,'overall city offline'!$A$2:$A$2047,$A38,'overall city offline'!$B$2:$B$2047,H$3))/(SUMIFS('overall city offline'!$L$2:$L$2047,'overall city offline'!$A$2:$A$2047,$A38,'overall city offline'!$B$2:$B$2047,H$2))</f>
        <v>1.1956162266103321</v>
      </c>
      <c r="I38" s="37">
        <f>(SUMIFS('overall city offline'!$L$2:$L$2047,'overall city offline'!$A$2:$A$2047,$A38,'overall city offline'!$B$2:$B$2047,I$3)*SUMIFS('overall city offline'!$C$2:$C$2047,'overall city offline'!$A$2:$A$2047,$A38,'overall city offline'!$B$2:$B$2047,I$3))/(SUMIFS('overall city offline'!$L$2:$L$2047,'overall city offline'!$A$2:$A$2047,$A38,'overall city offline'!$B$2:$B$2047,I$2))</f>
        <v>1.1591804001385806</v>
      </c>
      <c r="J38" s="37">
        <f>(SUMIFS('overall city offline'!$L$2:$L$2047,'overall city offline'!$A$2:$A$2047,$A38,'overall city offline'!$B$2:$B$2047,J$3)*SUMIFS('overall city offline'!$C$2:$C$2047,'overall city offline'!$A$2:$A$2047,$A38,'overall city offline'!$B$2:$B$2047,J$3))/(SUMIFS('overall city offline'!$L$2:$L$2047,'overall city offline'!$A$2:$A$2047,$A38,'overall city offline'!$B$2:$B$2047,J$2))</f>
        <v>1.1320485876912911</v>
      </c>
      <c r="K38" s="37">
        <f>(SUMIFS('overall city offline'!$L$2:$L$2047,'overall city offline'!$A$2:$A$2047,$A38,'overall city offline'!$B$2:$B$2047,K$3)*SUMIFS('overall city offline'!$C$2:$C$2047,'overall city offline'!$A$2:$A$2047,$A38,'overall city offline'!$B$2:$B$2047,K$3))/(SUMIFS('overall city offline'!$L$2:$L$2047,'overall city offline'!$A$2:$A$2047,$A38,'overall city offline'!$B$2:$B$2047,K$2))</f>
        <v>1.2012750476466394</v>
      </c>
      <c r="L38" s="37">
        <f>(SUMIFS('overall city offline'!$L$2:$L$2047,'overall city offline'!$A$2:$A$2047,$A38,'overall city offline'!$B$2:$B$2047,L$3)*SUMIFS('overall city offline'!$C$2:$C$2047,'overall city offline'!$A$2:$A$2047,$A38,'overall city offline'!$B$2:$B$2047,L$3))/(SUMIFS('overall city offline'!$L$2:$L$2047,'overall city offline'!$A$2:$A$2047,$A38,'overall city offline'!$B$2:$B$2047,L$2))</f>
        <v>1.2031514358351123</v>
      </c>
      <c r="M38" s="37">
        <f>(SUMIFS('overall city offline'!$L$2:$L$2047,'overall city offline'!$A$2:$A$2047,$A38,'overall city offline'!$B$2:$B$2047,M$3)*SUMIFS('overall city offline'!$C$2:$C$2047,'overall city offline'!$A$2:$A$2047,$A38,'overall city offline'!$B$2:$B$2047,M$3))/(SUMIFS('overall city offline'!$L$2:$L$2047,'overall city offline'!$A$2:$A$2047,$A38,'overall city offline'!$B$2:$B$2047,M$2))</f>
        <v>1.2787297628268108</v>
      </c>
      <c r="N38" s="37">
        <f>(SUMIFS('overall city offline'!$L$2:$L$2047,'overall city offline'!$A$2:$A$2047,$A38,'overall city offline'!$B$2:$B$2047,N$3)*SUMIFS('overall city offline'!$C$2:$C$2047,'overall city offline'!$A$2:$A$2047,$A38,'overall city offline'!$B$2:$B$2047,N$3))/(SUMIFS('overall city offline'!$L$2:$L$2047,'overall city offline'!$A$2:$A$2047,$A38,'overall city offline'!$B$2:$B$2047,N$2))</f>
        <v>1.1012223402596073</v>
      </c>
      <c r="O38" s="37">
        <f>(SUMIFS('overall city offline'!$L$2:$L$2047,'overall city offline'!$A$2:$A$2047,$A38,'overall city offline'!$B$2:$B$2047,O$3)*SUMIFS('overall city offline'!$C$2:$C$2047,'overall city offline'!$A$2:$A$2047,$A38,'overall city offline'!$B$2:$B$2047,O$3))/(SUMIFS('overall city offline'!$L$2:$L$2047,'overall city offline'!$A$2:$A$2047,$A38,'overall city offline'!$B$2:$B$2047,O$2))</f>
        <v>1.1464023376868153</v>
      </c>
      <c r="P38" s="37">
        <f>(SUMIFS('overall city offline'!$L$2:$L$2047,'overall city offline'!$A$2:$A$2047,$A38,'overall city offline'!$B$2:$B$2047,P$3)*SUMIFS('overall city offline'!$C$2:$C$2047,'overall city offline'!$A$2:$A$2047,$A38,'overall city offline'!$B$2:$B$2047,P$3))/(SUMIFS('overall city offline'!$L$2:$L$2047,'overall city offline'!$A$2:$A$2047,$A38,'overall city offline'!$B$2:$B$2047,P$2))</f>
        <v>1.384830349783853</v>
      </c>
      <c r="Q38" s="37">
        <f>(SUMIFS('overall city offline'!$L$2:$L$2047,'overall city offline'!$A$2:$A$2047,$A38,'overall city offline'!$B$2:$B$2047,Q$3)*SUMIFS('overall city offline'!$C$2:$C$2047,'overall city offline'!$A$2:$A$2047,$A38,'overall city offline'!$B$2:$B$2047,Q$3))/(SUMIFS('overall city offline'!$L$2:$L$2047,'overall city offline'!$A$2:$A$2047,$A38,'overall city offline'!$B$2:$B$2047,Q$2))</f>
        <v>1.243351180884547</v>
      </c>
      <c r="R38" s="37">
        <f>(SUMIFS('overall city offline'!$L$2:$L$2047,'overall city offline'!$A$2:$A$2047,$A38,'overall city offline'!$B$2:$B$2047,R$3)*SUMIFS('overall city offline'!$C$2:$C$2047,'overall city offline'!$A$2:$A$2047,$A38,'overall city offline'!$B$2:$B$2047,R$3))/(SUMIFS('overall city offline'!$L$2:$L$2047,'overall city offline'!$A$2:$A$2047,$A38,'overall city offline'!$B$2:$B$2047,R$2))</f>
        <v>1.3537177774042617</v>
      </c>
      <c r="S38" s="37">
        <f>(SUMIFS('overall city offline'!$L$2:$L$2047,'overall city offline'!$A$2:$A$2047,$A38,'overall city offline'!$B$2:$B$2047,S$3)*SUMIFS('overall city offline'!$C$2:$C$2047,'overall city offline'!$A$2:$A$2047,$A38,'overall city offline'!$B$2:$B$2047,S$3))/(SUMIFS('overall city offline'!$L$2:$L$2047,'overall city offline'!$A$2:$A$2047,$A38,'overall city offline'!$B$2:$B$2047,S$2))</f>
        <v>1.2527448030593704</v>
      </c>
      <c r="T38" s="37">
        <f>(SUMIFS('overall city offline'!$L$2:$L$2047,'overall city offline'!$A$2:$A$2047,$A38,'overall city offline'!$B$2:$B$2047,T$3)*SUMIFS('overall city offline'!$C$2:$C$2047,'overall city offline'!$A$2:$A$2047,$A38,'overall city offline'!$B$2:$B$2047,T$3))/(SUMIFS('overall city offline'!$L$2:$L$2047,'overall city offline'!$A$2:$A$2047,$A38,'overall city offline'!$B$2:$B$2047,T$2))</f>
        <v>1.2601210173172599</v>
      </c>
      <c r="U38" s="37">
        <f>(SUMIFS('overall city offline'!$L$2:$L$2047,'overall city offline'!$A$2:$A$2047,$A38,'overall city offline'!$B$2:$B$2047,U$3)*SUMIFS('overall city offline'!$C$2:$C$2047,'overall city offline'!$A$2:$A$2047,$A38,'overall city offline'!$B$2:$B$2047,U$3))/(SUMIFS('overall city offline'!$L$2:$L$2047,'overall city offline'!$A$2:$A$2047,$A38,'overall city offline'!$B$2:$B$2047,U$2))</f>
        <v>1.1661750706400162</v>
      </c>
      <c r="V38" s="37">
        <f>(SUMIFS('overall city offline'!$L$2:$L$2047,'overall city offline'!$A$2:$A$2047,$A38,'overall city offline'!$B$2:$B$2047,V$3)*SUMIFS('overall city offline'!$C$2:$C$2047,'overall city offline'!$A$2:$A$2047,$A38,'overall city offline'!$B$2:$B$2047,V$3))/(SUMIFS('overall city offline'!$L$2:$L$2047,'overall city offline'!$A$2:$A$2047,$A38,'overall city offline'!$B$2:$B$2047,V$2))</f>
        <v>1.1673399766261379</v>
      </c>
    </row>
    <row r="39" spans="1:63" x14ac:dyDescent="0.25">
      <c r="A39" s="5" t="s">
        <v>42</v>
      </c>
      <c r="B39" s="37">
        <f>(SUMIFS('overall city offline'!$L$2:$L$2047,'overall city offline'!$A$2:$A$2047,$A39,'overall city offline'!$B$2:$B$2047,B$3)*SUMIFS('overall city offline'!$C$2:$C$2047,'overall city offline'!$A$2:$A$2047,$A39,'overall city offline'!$B$2:$B$2047,B$3))/(SUMIFS('overall city offline'!$L$2:$L$2047,'overall city offline'!$A$2:$A$2047,$A39,'overall city offline'!$B$2:$B$2047,B$2))</f>
        <v>0.91302332385785212</v>
      </c>
      <c r="C39" s="37">
        <f>(SUMIFS('overall city offline'!$L$2:$L$2047,'overall city offline'!$A$2:$A$2047,$A39,'overall city offline'!$B$2:$B$2047,C$3)*SUMIFS('overall city offline'!$C$2:$C$2047,'overall city offline'!$A$2:$A$2047,$A39,'overall city offline'!$B$2:$B$2047,C$3))/(SUMIFS('overall city offline'!$L$2:$L$2047,'overall city offline'!$A$2:$A$2047,$A39,'overall city offline'!$B$2:$B$2047,C$2))</f>
        <v>0.93244615190557989</v>
      </c>
      <c r="D39" s="37">
        <f>(SUMIFS('overall city offline'!$L$2:$L$2047,'overall city offline'!$A$2:$A$2047,$A39,'overall city offline'!$B$2:$B$2047,D$3)*SUMIFS('overall city offline'!$C$2:$C$2047,'overall city offline'!$A$2:$A$2047,$A39,'overall city offline'!$B$2:$B$2047,D$3))/(SUMIFS('overall city offline'!$L$2:$L$2047,'overall city offline'!$A$2:$A$2047,$A39,'overall city offline'!$B$2:$B$2047,D$2))</f>
        <v>1.2693104638651564</v>
      </c>
      <c r="E39" s="37">
        <f>(SUMIFS('overall city offline'!$L$2:$L$2047,'overall city offline'!$A$2:$A$2047,$A39,'overall city offline'!$B$2:$B$2047,E$3)*SUMIFS('overall city offline'!$C$2:$C$2047,'overall city offline'!$A$2:$A$2047,$A39,'overall city offline'!$B$2:$B$2047,E$3))/(SUMIFS('overall city offline'!$L$2:$L$2047,'overall city offline'!$A$2:$A$2047,$A39,'overall city offline'!$B$2:$B$2047,E$2))</f>
        <v>1.2863993240467346</v>
      </c>
      <c r="F39" s="37">
        <f>(SUMIFS('overall city offline'!$L$2:$L$2047,'overall city offline'!$A$2:$A$2047,$A39,'overall city offline'!$B$2:$B$2047,F$3)*SUMIFS('overall city offline'!$C$2:$C$2047,'overall city offline'!$A$2:$A$2047,$A39,'overall city offline'!$B$2:$B$2047,F$3))/(SUMIFS('overall city offline'!$L$2:$L$2047,'overall city offline'!$A$2:$A$2047,$A39,'overall city offline'!$B$2:$B$2047,F$2))</f>
        <v>1.4320787234824421</v>
      </c>
      <c r="G39" s="37">
        <f>(SUMIFS('overall city offline'!$L$2:$L$2047,'overall city offline'!$A$2:$A$2047,$A39,'overall city offline'!$B$2:$B$2047,G$3)*SUMIFS('overall city offline'!$C$2:$C$2047,'overall city offline'!$A$2:$A$2047,$A39,'overall city offline'!$B$2:$B$2047,G$3))/(SUMIFS('overall city offline'!$L$2:$L$2047,'overall city offline'!$A$2:$A$2047,$A39,'overall city offline'!$B$2:$B$2047,G$2))</f>
        <v>1.3205704287703566</v>
      </c>
      <c r="H39" s="37">
        <f>(SUMIFS('overall city offline'!$L$2:$L$2047,'overall city offline'!$A$2:$A$2047,$A39,'overall city offline'!$B$2:$B$2047,H$3)*SUMIFS('overall city offline'!$C$2:$C$2047,'overall city offline'!$A$2:$A$2047,$A39,'overall city offline'!$B$2:$B$2047,H$3))/(SUMIFS('overall city offline'!$L$2:$L$2047,'overall city offline'!$A$2:$A$2047,$A39,'overall city offline'!$B$2:$B$2047,H$2))</f>
        <v>1.2767255595338332</v>
      </c>
      <c r="I39" s="37">
        <f>(SUMIFS('overall city offline'!$L$2:$L$2047,'overall city offline'!$A$2:$A$2047,$A39,'overall city offline'!$B$2:$B$2047,I$3)*SUMIFS('overall city offline'!$C$2:$C$2047,'overall city offline'!$A$2:$A$2047,$A39,'overall city offline'!$B$2:$B$2047,I$3))/(SUMIFS('overall city offline'!$L$2:$L$2047,'overall city offline'!$A$2:$A$2047,$A39,'overall city offline'!$B$2:$B$2047,I$2))</f>
        <v>1.2431284038364168</v>
      </c>
      <c r="J39" s="37">
        <f>(SUMIFS('overall city offline'!$L$2:$L$2047,'overall city offline'!$A$2:$A$2047,$A39,'overall city offline'!$B$2:$B$2047,J$3)*SUMIFS('overall city offline'!$C$2:$C$2047,'overall city offline'!$A$2:$A$2047,$A39,'overall city offline'!$B$2:$B$2047,J$3))/(SUMIFS('overall city offline'!$L$2:$L$2047,'overall city offline'!$A$2:$A$2047,$A39,'overall city offline'!$B$2:$B$2047,J$2))</f>
        <v>1.1753028835128254</v>
      </c>
      <c r="K39" s="37">
        <f>(SUMIFS('overall city offline'!$L$2:$L$2047,'overall city offline'!$A$2:$A$2047,$A39,'overall city offline'!$B$2:$B$2047,K$3)*SUMIFS('overall city offline'!$C$2:$C$2047,'overall city offline'!$A$2:$A$2047,$A39,'overall city offline'!$B$2:$B$2047,K$3))/(SUMIFS('overall city offline'!$L$2:$L$2047,'overall city offline'!$A$2:$A$2047,$A39,'overall city offline'!$B$2:$B$2047,K$2))</f>
        <v>1.2680080513752958</v>
      </c>
      <c r="L39" s="37">
        <f>(SUMIFS('overall city offline'!$L$2:$L$2047,'overall city offline'!$A$2:$A$2047,$A39,'overall city offline'!$B$2:$B$2047,L$3)*SUMIFS('overall city offline'!$C$2:$C$2047,'overall city offline'!$A$2:$A$2047,$A39,'overall city offline'!$B$2:$B$2047,L$3))/(SUMIFS('overall city offline'!$L$2:$L$2047,'overall city offline'!$A$2:$A$2047,$A39,'overall city offline'!$B$2:$B$2047,L$2))</f>
        <v>1.3063269378851723</v>
      </c>
      <c r="M39" s="37">
        <f>(SUMIFS('overall city offline'!$L$2:$L$2047,'overall city offline'!$A$2:$A$2047,$A39,'overall city offline'!$B$2:$B$2047,M$3)*SUMIFS('overall city offline'!$C$2:$C$2047,'overall city offline'!$A$2:$A$2047,$A39,'overall city offline'!$B$2:$B$2047,M$3))/(SUMIFS('overall city offline'!$L$2:$L$2047,'overall city offline'!$A$2:$A$2047,$A39,'overall city offline'!$B$2:$B$2047,M$2))</f>
        <v>1.4822947638345554</v>
      </c>
      <c r="N39" s="37">
        <f>(SUMIFS('overall city offline'!$L$2:$L$2047,'overall city offline'!$A$2:$A$2047,$A39,'overall city offline'!$B$2:$B$2047,N$3)*SUMIFS('overall city offline'!$C$2:$C$2047,'overall city offline'!$A$2:$A$2047,$A39,'overall city offline'!$B$2:$B$2047,N$3))/(SUMIFS('overall city offline'!$L$2:$L$2047,'overall city offline'!$A$2:$A$2047,$A39,'overall city offline'!$B$2:$B$2047,N$2))</f>
        <v>1.1371267562451082</v>
      </c>
      <c r="O39" s="37">
        <f>(SUMIFS('overall city offline'!$L$2:$L$2047,'overall city offline'!$A$2:$A$2047,$A39,'overall city offline'!$B$2:$B$2047,O$3)*SUMIFS('overall city offline'!$C$2:$C$2047,'overall city offline'!$A$2:$A$2047,$A39,'overall city offline'!$B$2:$B$2047,O$3))/(SUMIFS('overall city offline'!$L$2:$L$2047,'overall city offline'!$A$2:$A$2047,$A39,'overall city offline'!$B$2:$B$2047,O$2))</f>
        <v>1.1016708454569859</v>
      </c>
      <c r="P39" s="37">
        <f>(SUMIFS('overall city offline'!$L$2:$L$2047,'overall city offline'!$A$2:$A$2047,$A39,'overall city offline'!$B$2:$B$2047,P$3)*SUMIFS('overall city offline'!$C$2:$C$2047,'overall city offline'!$A$2:$A$2047,$A39,'overall city offline'!$B$2:$B$2047,P$3))/(SUMIFS('overall city offline'!$L$2:$L$2047,'overall city offline'!$A$2:$A$2047,$A39,'overall city offline'!$B$2:$B$2047,P$2))</f>
        <v>1.347733470650184</v>
      </c>
      <c r="Q39" s="37">
        <f>(SUMIFS('overall city offline'!$L$2:$L$2047,'overall city offline'!$A$2:$A$2047,$A39,'overall city offline'!$B$2:$B$2047,Q$3)*SUMIFS('overall city offline'!$C$2:$C$2047,'overall city offline'!$A$2:$A$2047,$A39,'overall city offline'!$B$2:$B$2047,Q$3))/(SUMIFS('overall city offline'!$L$2:$L$2047,'overall city offline'!$A$2:$A$2047,$A39,'overall city offline'!$B$2:$B$2047,Q$2))</f>
        <v>1.2850302799817162</v>
      </c>
      <c r="R39" s="37">
        <f>(SUMIFS('overall city offline'!$L$2:$L$2047,'overall city offline'!$A$2:$A$2047,$A39,'overall city offline'!$B$2:$B$2047,R$3)*SUMIFS('overall city offline'!$C$2:$C$2047,'overall city offline'!$A$2:$A$2047,$A39,'overall city offline'!$B$2:$B$2047,R$3))/(SUMIFS('overall city offline'!$L$2:$L$2047,'overall city offline'!$A$2:$A$2047,$A39,'overall city offline'!$B$2:$B$2047,R$2))</f>
        <v>1.3501239564835317</v>
      </c>
      <c r="S39" s="37">
        <f>(SUMIFS('overall city offline'!$L$2:$L$2047,'overall city offline'!$A$2:$A$2047,$A39,'overall city offline'!$B$2:$B$2047,S$3)*SUMIFS('overall city offline'!$C$2:$C$2047,'overall city offline'!$A$2:$A$2047,$A39,'overall city offline'!$B$2:$B$2047,S$3))/(SUMIFS('overall city offline'!$L$2:$L$2047,'overall city offline'!$A$2:$A$2047,$A39,'overall city offline'!$B$2:$B$2047,S$2))</f>
        <v>1.3006892838947912</v>
      </c>
      <c r="T39" s="37">
        <f>(SUMIFS('overall city offline'!$L$2:$L$2047,'overall city offline'!$A$2:$A$2047,$A39,'overall city offline'!$B$2:$B$2047,T$3)*SUMIFS('overall city offline'!$C$2:$C$2047,'overall city offline'!$A$2:$A$2047,$A39,'overall city offline'!$B$2:$B$2047,T$3))/(SUMIFS('overall city offline'!$L$2:$L$2047,'overall city offline'!$A$2:$A$2047,$A39,'overall city offline'!$B$2:$B$2047,T$2))</f>
        <v>1.341682323776177</v>
      </c>
      <c r="U39" s="37">
        <f>(SUMIFS('overall city offline'!$L$2:$L$2047,'overall city offline'!$A$2:$A$2047,$A39,'overall city offline'!$B$2:$B$2047,U$3)*SUMIFS('overall city offline'!$C$2:$C$2047,'overall city offline'!$A$2:$A$2047,$A39,'overall city offline'!$B$2:$B$2047,U$3))/(SUMIFS('overall city offline'!$L$2:$L$2047,'overall city offline'!$A$2:$A$2047,$A39,'overall city offline'!$B$2:$B$2047,U$2))</f>
        <v>1.2633366174780487</v>
      </c>
      <c r="V39" s="37">
        <f>(SUMIFS('overall city offline'!$L$2:$L$2047,'overall city offline'!$A$2:$A$2047,$A39,'overall city offline'!$B$2:$B$2047,V$3)*SUMIFS('overall city offline'!$C$2:$C$2047,'overall city offline'!$A$2:$A$2047,$A39,'overall city offline'!$B$2:$B$2047,V$3))/(SUMIFS('overall city offline'!$L$2:$L$2047,'overall city offline'!$A$2:$A$2047,$A39,'overall city offline'!$B$2:$B$2047,V$2))</f>
        <v>1.200151962788073</v>
      </c>
    </row>
    <row r="40" spans="1:63" x14ac:dyDescent="0.25">
      <c r="A40" s="5" t="s">
        <v>43</v>
      </c>
      <c r="B40" s="37">
        <f>(SUMIFS('overall city offline'!$L$2:$L$2047,'overall city offline'!$A$2:$A$2047,$A40,'overall city offline'!$B$2:$B$2047,B$3)*SUMIFS('overall city offline'!$C$2:$C$2047,'overall city offline'!$A$2:$A$2047,$A40,'overall city offline'!$B$2:$B$2047,B$3))/(SUMIFS('overall city offline'!$L$2:$L$2047,'overall city offline'!$A$2:$A$2047,$A40,'overall city offline'!$B$2:$B$2047,B$2))</f>
        <v>0.86802462122691992</v>
      </c>
      <c r="C40" s="37">
        <f>(SUMIFS('overall city offline'!$L$2:$L$2047,'overall city offline'!$A$2:$A$2047,$A40,'overall city offline'!$B$2:$B$2047,C$3)*SUMIFS('overall city offline'!$C$2:$C$2047,'overall city offline'!$A$2:$A$2047,$A40,'overall city offline'!$B$2:$B$2047,C$3))/(SUMIFS('overall city offline'!$L$2:$L$2047,'overall city offline'!$A$2:$A$2047,$A40,'overall city offline'!$B$2:$B$2047,C$2))</f>
        <v>0.89792272251401573</v>
      </c>
      <c r="D40" s="37">
        <f>(SUMIFS('overall city offline'!$L$2:$L$2047,'overall city offline'!$A$2:$A$2047,$A40,'overall city offline'!$B$2:$B$2047,D$3)*SUMIFS('overall city offline'!$C$2:$C$2047,'overall city offline'!$A$2:$A$2047,$A40,'overall city offline'!$B$2:$B$2047,D$3))/(SUMIFS('overall city offline'!$L$2:$L$2047,'overall city offline'!$A$2:$A$2047,$A40,'overall city offline'!$B$2:$B$2047,D$2))</f>
        <v>1.2035967037741542</v>
      </c>
      <c r="E40" s="37">
        <f>(SUMIFS('overall city offline'!$L$2:$L$2047,'overall city offline'!$A$2:$A$2047,$A40,'overall city offline'!$B$2:$B$2047,E$3)*SUMIFS('overall city offline'!$C$2:$C$2047,'overall city offline'!$A$2:$A$2047,$A40,'overall city offline'!$B$2:$B$2047,E$3))/(SUMIFS('overall city offline'!$L$2:$L$2047,'overall city offline'!$A$2:$A$2047,$A40,'overall city offline'!$B$2:$B$2047,E$2))</f>
        <v>1.0447664056635788</v>
      </c>
      <c r="F40" s="37">
        <f>(SUMIFS('overall city offline'!$L$2:$L$2047,'overall city offline'!$A$2:$A$2047,$A40,'overall city offline'!$B$2:$B$2047,F$3)*SUMIFS('overall city offline'!$C$2:$C$2047,'overall city offline'!$A$2:$A$2047,$A40,'overall city offline'!$B$2:$B$2047,F$3))/(SUMIFS('overall city offline'!$L$2:$L$2047,'overall city offline'!$A$2:$A$2047,$A40,'overall city offline'!$B$2:$B$2047,F$2))</f>
        <v>1.1805375926197956</v>
      </c>
      <c r="G40" s="37">
        <f>(SUMIFS('overall city offline'!$L$2:$L$2047,'overall city offline'!$A$2:$A$2047,$A40,'overall city offline'!$B$2:$B$2047,G$3)*SUMIFS('overall city offline'!$C$2:$C$2047,'overall city offline'!$A$2:$A$2047,$A40,'overall city offline'!$B$2:$B$2047,G$3))/(SUMIFS('overall city offline'!$L$2:$L$2047,'overall city offline'!$A$2:$A$2047,$A40,'overall city offline'!$B$2:$B$2047,G$2))</f>
        <v>1.1073785534278298</v>
      </c>
      <c r="H40" s="37">
        <f>(SUMIFS('overall city offline'!$L$2:$L$2047,'overall city offline'!$A$2:$A$2047,$A40,'overall city offline'!$B$2:$B$2047,H$3)*SUMIFS('overall city offline'!$C$2:$C$2047,'overall city offline'!$A$2:$A$2047,$A40,'overall city offline'!$B$2:$B$2047,H$3))/(SUMIFS('overall city offline'!$L$2:$L$2047,'overall city offline'!$A$2:$A$2047,$A40,'overall city offline'!$B$2:$B$2047,H$2))</f>
        <v>1.1123775229606476</v>
      </c>
      <c r="I40" s="37">
        <f>(SUMIFS('overall city offline'!$L$2:$L$2047,'overall city offline'!$A$2:$A$2047,$A40,'overall city offline'!$B$2:$B$2047,I$3)*SUMIFS('overall city offline'!$C$2:$C$2047,'overall city offline'!$A$2:$A$2047,$A40,'overall city offline'!$B$2:$B$2047,I$3))/(SUMIFS('overall city offline'!$L$2:$L$2047,'overall city offline'!$A$2:$A$2047,$A40,'overall city offline'!$B$2:$B$2047,I$2))</f>
        <v>1.0785553688098131</v>
      </c>
      <c r="J40" s="37">
        <f>(SUMIFS('overall city offline'!$L$2:$L$2047,'overall city offline'!$A$2:$A$2047,$A40,'overall city offline'!$B$2:$B$2047,J$3)*SUMIFS('overall city offline'!$C$2:$C$2047,'overall city offline'!$A$2:$A$2047,$A40,'overall city offline'!$B$2:$B$2047,J$3))/(SUMIFS('overall city offline'!$L$2:$L$2047,'overall city offline'!$A$2:$A$2047,$A40,'overall city offline'!$B$2:$B$2047,J$2))</f>
        <v>1.060191870915536</v>
      </c>
      <c r="K40" s="37">
        <f>(SUMIFS('overall city offline'!$L$2:$L$2047,'overall city offline'!$A$2:$A$2047,$A40,'overall city offline'!$B$2:$B$2047,K$3)*SUMIFS('overall city offline'!$C$2:$C$2047,'overall city offline'!$A$2:$A$2047,$A40,'overall city offline'!$B$2:$B$2047,K$3))/(SUMIFS('overall city offline'!$L$2:$L$2047,'overall city offline'!$A$2:$A$2047,$A40,'overall city offline'!$B$2:$B$2047,K$2))</f>
        <v>1.1147935401706597</v>
      </c>
      <c r="L40" s="37">
        <f>(SUMIFS('overall city offline'!$L$2:$L$2047,'overall city offline'!$A$2:$A$2047,$A40,'overall city offline'!$B$2:$B$2047,L$3)*SUMIFS('overall city offline'!$C$2:$C$2047,'overall city offline'!$A$2:$A$2047,$A40,'overall city offline'!$B$2:$B$2047,L$3))/(SUMIFS('overall city offline'!$L$2:$L$2047,'overall city offline'!$A$2:$A$2047,$A40,'overall city offline'!$B$2:$B$2047,L$2))</f>
        <v>1.1517638989354719</v>
      </c>
      <c r="M40" s="37">
        <f>(SUMIFS('overall city offline'!$L$2:$L$2047,'overall city offline'!$A$2:$A$2047,$A40,'overall city offline'!$B$2:$B$2047,M$3)*SUMIFS('overall city offline'!$C$2:$C$2047,'overall city offline'!$A$2:$A$2047,$A40,'overall city offline'!$B$2:$B$2047,M$3))/(SUMIFS('overall city offline'!$L$2:$L$2047,'overall city offline'!$A$2:$A$2047,$A40,'overall city offline'!$B$2:$B$2047,M$2))</f>
        <v>1.3067720474357154</v>
      </c>
      <c r="N40" s="37">
        <f>(SUMIFS('overall city offline'!$L$2:$L$2047,'overall city offline'!$A$2:$A$2047,$A40,'overall city offline'!$B$2:$B$2047,N$3)*SUMIFS('overall city offline'!$C$2:$C$2047,'overall city offline'!$A$2:$A$2047,$A40,'overall city offline'!$B$2:$B$2047,N$3))/(SUMIFS('overall city offline'!$L$2:$L$2047,'overall city offline'!$A$2:$A$2047,$A40,'overall city offline'!$B$2:$B$2047,N$2))</f>
        <v>0.93397307017213649</v>
      </c>
      <c r="O40" s="37">
        <f>(SUMIFS('overall city offline'!$L$2:$L$2047,'overall city offline'!$A$2:$A$2047,$A40,'overall city offline'!$B$2:$B$2047,O$3)*SUMIFS('overall city offline'!$C$2:$C$2047,'overall city offline'!$A$2:$A$2047,$A40,'overall city offline'!$B$2:$B$2047,O$3))/(SUMIFS('overall city offline'!$L$2:$L$2047,'overall city offline'!$A$2:$A$2047,$A40,'overall city offline'!$B$2:$B$2047,O$2))</f>
        <v>0.94520979603094324</v>
      </c>
      <c r="P40" s="37">
        <f>(SUMIFS('overall city offline'!$L$2:$L$2047,'overall city offline'!$A$2:$A$2047,$A40,'overall city offline'!$B$2:$B$2047,P$3)*SUMIFS('overall city offline'!$C$2:$C$2047,'overall city offline'!$A$2:$A$2047,$A40,'overall city offline'!$B$2:$B$2047,P$3))/(SUMIFS('overall city offline'!$L$2:$L$2047,'overall city offline'!$A$2:$A$2047,$A40,'overall city offline'!$B$2:$B$2047,P$2))</f>
        <v>1.1687806339854461</v>
      </c>
      <c r="Q40" s="37">
        <f>(SUMIFS('overall city offline'!$L$2:$L$2047,'overall city offline'!$A$2:$A$2047,$A40,'overall city offline'!$B$2:$B$2047,Q$3)*SUMIFS('overall city offline'!$C$2:$C$2047,'overall city offline'!$A$2:$A$2047,$A40,'overall city offline'!$B$2:$B$2047,Q$3))/(SUMIFS('overall city offline'!$L$2:$L$2047,'overall city offline'!$A$2:$A$2047,$A40,'overall city offline'!$B$2:$B$2047,Q$2))</f>
        <v>1.100019453801417</v>
      </c>
      <c r="R40" s="37">
        <f>(SUMIFS('overall city offline'!$L$2:$L$2047,'overall city offline'!$A$2:$A$2047,$A40,'overall city offline'!$B$2:$B$2047,R$3)*SUMIFS('overall city offline'!$C$2:$C$2047,'overall city offline'!$A$2:$A$2047,$A40,'overall city offline'!$B$2:$B$2047,R$3))/(SUMIFS('overall city offline'!$L$2:$L$2047,'overall city offline'!$A$2:$A$2047,$A40,'overall city offline'!$B$2:$B$2047,R$2))</f>
        <v>1.1453853256801305</v>
      </c>
      <c r="S40" s="37">
        <f>(SUMIFS('overall city offline'!$L$2:$L$2047,'overall city offline'!$A$2:$A$2047,$A40,'overall city offline'!$B$2:$B$2047,S$3)*SUMIFS('overall city offline'!$C$2:$C$2047,'overall city offline'!$A$2:$A$2047,$A40,'overall city offline'!$B$2:$B$2047,S$3))/(SUMIFS('overall city offline'!$L$2:$L$2047,'overall city offline'!$A$2:$A$2047,$A40,'overall city offline'!$B$2:$B$2047,S$2))</f>
        <v>1.0827018543432578</v>
      </c>
      <c r="T40" s="37">
        <f>(SUMIFS('overall city offline'!$L$2:$L$2047,'overall city offline'!$A$2:$A$2047,$A40,'overall city offline'!$B$2:$B$2047,T$3)*SUMIFS('overall city offline'!$C$2:$C$2047,'overall city offline'!$A$2:$A$2047,$A40,'overall city offline'!$B$2:$B$2047,T$3))/(SUMIFS('overall city offline'!$L$2:$L$2047,'overall city offline'!$A$2:$A$2047,$A40,'overall city offline'!$B$2:$B$2047,T$2))</f>
        <v>1.1755937958466001</v>
      </c>
      <c r="U40" s="37">
        <f>(SUMIFS('overall city offline'!$L$2:$L$2047,'overall city offline'!$A$2:$A$2047,$A40,'overall city offline'!$B$2:$B$2047,U$3)*SUMIFS('overall city offline'!$C$2:$C$2047,'overall city offline'!$A$2:$A$2047,$A40,'overall city offline'!$B$2:$B$2047,U$3))/(SUMIFS('overall city offline'!$L$2:$L$2047,'overall city offline'!$A$2:$A$2047,$A40,'overall city offline'!$B$2:$B$2047,U$2))</f>
        <v>1.0852640017968005</v>
      </c>
      <c r="V40" s="37">
        <f>(SUMIFS('overall city offline'!$L$2:$L$2047,'overall city offline'!$A$2:$A$2047,$A40,'overall city offline'!$B$2:$B$2047,V$3)*SUMIFS('overall city offline'!$C$2:$C$2047,'overall city offline'!$A$2:$A$2047,$A40,'overall city offline'!$B$2:$B$2047,V$3))/(SUMIFS('overall city offline'!$L$2:$L$2047,'overall city offline'!$A$2:$A$2047,$A40,'overall city offline'!$B$2:$B$2047,V$2))</f>
        <v>1.0629090001602171</v>
      </c>
    </row>
    <row r="41" spans="1:63" x14ac:dyDescent="0.25">
      <c r="A41" s="5" t="s">
        <v>44</v>
      </c>
      <c r="B41" s="37">
        <f>(SUMIFS('overall city offline'!$L$2:$L$2047,'overall city offline'!$A$2:$A$2047,$A41,'overall city offline'!$B$2:$B$2047,B$3)*SUMIFS('overall city offline'!$C$2:$C$2047,'overall city offline'!$A$2:$A$2047,$A41,'overall city offline'!$B$2:$B$2047,B$3))/(SUMIFS('overall city offline'!$L$2:$L$2047,'overall city offline'!$A$2:$A$2047,$A41,'overall city offline'!$B$2:$B$2047,B$2))</f>
        <v>0.89477506514050342</v>
      </c>
      <c r="C41" s="37">
        <f>(SUMIFS('overall city offline'!$L$2:$L$2047,'overall city offline'!$A$2:$A$2047,$A41,'overall city offline'!$B$2:$B$2047,C$3)*SUMIFS('overall city offline'!$C$2:$C$2047,'overall city offline'!$A$2:$A$2047,$A41,'overall city offline'!$B$2:$B$2047,C$3))/(SUMIFS('overall city offline'!$L$2:$L$2047,'overall city offline'!$A$2:$A$2047,$A41,'overall city offline'!$B$2:$B$2047,C$2))</f>
        <v>0.92673955215460291</v>
      </c>
      <c r="D41" s="37">
        <f>(SUMIFS('overall city offline'!$L$2:$L$2047,'overall city offline'!$A$2:$A$2047,$A41,'overall city offline'!$B$2:$B$2047,D$3)*SUMIFS('overall city offline'!$C$2:$C$2047,'overall city offline'!$A$2:$A$2047,$A41,'overall city offline'!$B$2:$B$2047,D$3))/(SUMIFS('overall city offline'!$L$2:$L$2047,'overall city offline'!$A$2:$A$2047,$A41,'overall city offline'!$B$2:$B$2047,D$2))</f>
        <v>1.2383773213996487</v>
      </c>
      <c r="E41" s="37">
        <f>(SUMIFS('overall city offline'!$L$2:$L$2047,'overall city offline'!$A$2:$A$2047,$A41,'overall city offline'!$B$2:$B$2047,E$3)*SUMIFS('overall city offline'!$C$2:$C$2047,'overall city offline'!$A$2:$A$2047,$A41,'overall city offline'!$B$2:$B$2047,E$3))/(SUMIFS('overall city offline'!$L$2:$L$2047,'overall city offline'!$A$2:$A$2047,$A41,'overall city offline'!$B$2:$B$2047,E$2))</f>
        <v>1.1755559878188602</v>
      </c>
      <c r="F41" s="37">
        <f>(SUMIFS('overall city offline'!$L$2:$L$2047,'overall city offline'!$A$2:$A$2047,$A41,'overall city offline'!$B$2:$B$2047,F$3)*SUMIFS('overall city offline'!$C$2:$C$2047,'overall city offline'!$A$2:$A$2047,$A41,'overall city offline'!$B$2:$B$2047,F$3))/(SUMIFS('overall city offline'!$L$2:$L$2047,'overall city offline'!$A$2:$A$2047,$A41,'overall city offline'!$B$2:$B$2047,F$2))</f>
        <v>1.3252428138230117</v>
      </c>
      <c r="G41" s="37">
        <f>(SUMIFS('overall city offline'!$L$2:$L$2047,'overall city offline'!$A$2:$A$2047,$A41,'overall city offline'!$B$2:$B$2047,G$3)*SUMIFS('overall city offline'!$C$2:$C$2047,'overall city offline'!$A$2:$A$2047,$A41,'overall city offline'!$B$2:$B$2047,G$3))/(SUMIFS('overall city offline'!$L$2:$L$2047,'overall city offline'!$A$2:$A$2047,$A41,'overall city offline'!$B$2:$B$2047,G$2))</f>
        <v>1.2498629856334513</v>
      </c>
      <c r="H41" s="37">
        <f>(SUMIFS('overall city offline'!$L$2:$L$2047,'overall city offline'!$A$2:$A$2047,$A41,'overall city offline'!$B$2:$B$2047,H$3)*SUMIFS('overall city offline'!$C$2:$C$2047,'overall city offline'!$A$2:$A$2047,$A41,'overall city offline'!$B$2:$B$2047,H$3))/(SUMIFS('overall city offline'!$L$2:$L$2047,'overall city offline'!$A$2:$A$2047,$A41,'overall city offline'!$B$2:$B$2047,H$2))</f>
        <v>1.2085995491207524</v>
      </c>
      <c r="I41" s="37">
        <f>(SUMIFS('overall city offline'!$L$2:$L$2047,'overall city offline'!$A$2:$A$2047,$A41,'overall city offline'!$B$2:$B$2047,I$3)*SUMIFS('overall city offline'!$C$2:$C$2047,'overall city offline'!$A$2:$A$2047,$A41,'overall city offline'!$B$2:$B$2047,I$3))/(SUMIFS('overall city offline'!$L$2:$L$2047,'overall city offline'!$A$2:$A$2047,$A41,'overall city offline'!$B$2:$B$2047,I$2))</f>
        <v>1.1893061104687579</v>
      </c>
      <c r="J41" s="37">
        <f>(SUMIFS('overall city offline'!$L$2:$L$2047,'overall city offline'!$A$2:$A$2047,$A41,'overall city offline'!$B$2:$B$2047,J$3)*SUMIFS('overall city offline'!$C$2:$C$2047,'overall city offline'!$A$2:$A$2047,$A41,'overall city offline'!$B$2:$B$2047,J$3))/(SUMIFS('overall city offline'!$L$2:$L$2047,'overall city offline'!$A$2:$A$2047,$A41,'overall city offline'!$B$2:$B$2047,J$2))</f>
        <v>1.143358899560118</v>
      </c>
      <c r="K41" s="37">
        <f>(SUMIFS('overall city offline'!$L$2:$L$2047,'overall city offline'!$A$2:$A$2047,$A41,'overall city offline'!$B$2:$B$2047,K$3)*SUMIFS('overall city offline'!$C$2:$C$2047,'overall city offline'!$A$2:$A$2047,$A41,'overall city offline'!$B$2:$B$2047,K$3))/(SUMIFS('overall city offline'!$L$2:$L$2047,'overall city offline'!$A$2:$A$2047,$A41,'overall city offline'!$B$2:$B$2047,K$2))</f>
        <v>1.2157729252787297</v>
      </c>
      <c r="L41" s="37">
        <f>(SUMIFS('overall city offline'!$L$2:$L$2047,'overall city offline'!$A$2:$A$2047,$A41,'overall city offline'!$B$2:$B$2047,L$3)*SUMIFS('overall city offline'!$C$2:$C$2047,'overall city offline'!$A$2:$A$2047,$A41,'overall city offline'!$B$2:$B$2047,L$3))/(SUMIFS('overall city offline'!$L$2:$L$2047,'overall city offline'!$A$2:$A$2047,$A41,'overall city offline'!$B$2:$B$2047,L$2))</f>
        <v>1.2714202060865682</v>
      </c>
      <c r="M41" s="37">
        <f>(SUMIFS('overall city offline'!$L$2:$L$2047,'overall city offline'!$A$2:$A$2047,$A41,'overall city offline'!$B$2:$B$2047,M$3)*SUMIFS('overall city offline'!$C$2:$C$2047,'overall city offline'!$A$2:$A$2047,$A41,'overall city offline'!$B$2:$B$2047,M$3))/(SUMIFS('overall city offline'!$L$2:$L$2047,'overall city offline'!$A$2:$A$2047,$A41,'overall city offline'!$B$2:$B$2047,M$2))</f>
        <v>1.414513802351365</v>
      </c>
      <c r="N41" s="37">
        <f>(SUMIFS('overall city offline'!$L$2:$L$2047,'overall city offline'!$A$2:$A$2047,$A41,'overall city offline'!$B$2:$B$2047,N$3)*SUMIFS('overall city offline'!$C$2:$C$2047,'overall city offline'!$A$2:$A$2047,$A41,'overall city offline'!$B$2:$B$2047,N$3))/(SUMIFS('overall city offline'!$L$2:$L$2047,'overall city offline'!$A$2:$A$2047,$A41,'overall city offline'!$B$2:$B$2047,N$2))</f>
        <v>1.0405111863446705</v>
      </c>
      <c r="O41" s="37">
        <f>(SUMIFS('overall city offline'!$L$2:$L$2047,'overall city offline'!$A$2:$A$2047,$A41,'overall city offline'!$B$2:$B$2047,O$3)*SUMIFS('overall city offline'!$C$2:$C$2047,'overall city offline'!$A$2:$A$2047,$A41,'overall city offline'!$B$2:$B$2047,O$3))/(SUMIFS('overall city offline'!$L$2:$L$2047,'overall city offline'!$A$2:$A$2047,$A41,'overall city offline'!$B$2:$B$2047,O$2))</f>
        <v>1.0522825288700848</v>
      </c>
      <c r="P41" s="37">
        <f>(SUMIFS('overall city offline'!$L$2:$L$2047,'overall city offline'!$A$2:$A$2047,$A41,'overall city offline'!$B$2:$B$2047,P$3)*SUMIFS('overall city offline'!$C$2:$C$2047,'overall city offline'!$A$2:$A$2047,$A41,'overall city offline'!$B$2:$B$2047,P$3))/(SUMIFS('overall city offline'!$L$2:$L$2047,'overall city offline'!$A$2:$A$2047,$A41,'overall city offline'!$B$2:$B$2047,P$2))</f>
        <v>1.2861944248916442</v>
      </c>
      <c r="Q41" s="37">
        <f>(SUMIFS('overall city offline'!$L$2:$L$2047,'overall city offline'!$A$2:$A$2047,$A41,'overall city offline'!$B$2:$B$2047,Q$3)*SUMIFS('overall city offline'!$C$2:$C$2047,'overall city offline'!$A$2:$A$2047,$A41,'overall city offline'!$B$2:$B$2047,Q$3))/(SUMIFS('overall city offline'!$L$2:$L$2047,'overall city offline'!$A$2:$A$2047,$A41,'overall city offline'!$B$2:$B$2047,Q$2))</f>
        <v>1.1901563403590882</v>
      </c>
      <c r="R41" s="37">
        <f>(SUMIFS('overall city offline'!$L$2:$L$2047,'overall city offline'!$A$2:$A$2047,$A41,'overall city offline'!$B$2:$B$2047,R$3)*SUMIFS('overall city offline'!$C$2:$C$2047,'overall city offline'!$A$2:$A$2047,$A41,'overall city offline'!$B$2:$B$2047,R$3))/(SUMIFS('overall city offline'!$L$2:$L$2047,'overall city offline'!$A$2:$A$2047,$A41,'overall city offline'!$B$2:$B$2047,R$2))</f>
        <v>1.2653330200925836</v>
      </c>
      <c r="S41" s="37">
        <f>(SUMIFS('overall city offline'!$L$2:$L$2047,'overall city offline'!$A$2:$A$2047,$A41,'overall city offline'!$B$2:$B$2047,S$3)*SUMIFS('overall city offline'!$C$2:$C$2047,'overall city offline'!$A$2:$A$2047,$A41,'overall city offline'!$B$2:$B$2047,S$3))/(SUMIFS('overall city offline'!$L$2:$L$2047,'overall city offline'!$A$2:$A$2047,$A41,'overall city offline'!$B$2:$B$2047,S$2))</f>
        <v>1.2185958410024975</v>
      </c>
      <c r="T41" s="37">
        <f>(SUMIFS('overall city offline'!$L$2:$L$2047,'overall city offline'!$A$2:$A$2047,$A41,'overall city offline'!$B$2:$B$2047,T$3)*SUMIFS('overall city offline'!$C$2:$C$2047,'overall city offline'!$A$2:$A$2047,$A41,'overall city offline'!$B$2:$B$2047,T$3))/(SUMIFS('overall city offline'!$L$2:$L$2047,'overall city offline'!$A$2:$A$2047,$A41,'overall city offline'!$B$2:$B$2047,T$2))</f>
        <v>1.2657514704097277</v>
      </c>
      <c r="U41" s="37">
        <f>(SUMIFS('overall city offline'!$L$2:$L$2047,'overall city offline'!$A$2:$A$2047,$A41,'overall city offline'!$B$2:$B$2047,U$3)*SUMIFS('overall city offline'!$C$2:$C$2047,'overall city offline'!$A$2:$A$2047,$A41,'overall city offline'!$B$2:$B$2047,U$3))/(SUMIFS('overall city offline'!$L$2:$L$2047,'overall city offline'!$A$2:$A$2047,$A41,'overall city offline'!$B$2:$B$2047,U$2))</f>
        <v>1.1952902926021902</v>
      </c>
      <c r="V41" s="37">
        <f>(SUMIFS('overall city offline'!$L$2:$L$2047,'overall city offline'!$A$2:$A$2047,$A41,'overall city offline'!$B$2:$B$2047,V$3)*SUMIFS('overall city offline'!$C$2:$C$2047,'overall city offline'!$A$2:$A$2047,$A41,'overall city offline'!$B$2:$B$2047,V$3))/(SUMIFS('overall city offline'!$L$2:$L$2047,'overall city offline'!$A$2:$A$2047,$A41,'overall city offline'!$B$2:$B$2047,V$2))</f>
        <v>1.1731703931395725</v>
      </c>
    </row>
    <row r="42" spans="1:63" x14ac:dyDescent="0.25">
      <c r="A42" s="5" t="s">
        <v>45</v>
      </c>
      <c r="B42" s="37">
        <f>(SUMIFS('overall city offline'!$L$2:$L$2047,'overall city offline'!$A$2:$A$2047,$A42,'overall city offline'!$B$2:$B$2047,B$3)*SUMIFS('overall city offline'!$C$2:$C$2047,'overall city offline'!$A$2:$A$2047,$A42,'overall city offline'!$B$2:$B$2047,B$3))/(SUMIFS('overall city offline'!$L$2:$L$2047,'overall city offline'!$A$2:$A$2047,$A42,'overall city offline'!$B$2:$B$2047,B$2))</f>
        <v>0.90998589920919681</v>
      </c>
      <c r="C42" s="37">
        <f>(SUMIFS('overall city offline'!$L$2:$L$2047,'overall city offline'!$A$2:$A$2047,$A42,'overall city offline'!$B$2:$B$2047,C$3)*SUMIFS('overall city offline'!$C$2:$C$2047,'overall city offline'!$A$2:$A$2047,$A42,'overall city offline'!$B$2:$B$2047,C$3))/(SUMIFS('overall city offline'!$L$2:$L$2047,'overall city offline'!$A$2:$A$2047,$A42,'overall city offline'!$B$2:$B$2047,C$2))</f>
        <v>0.93942062275192462</v>
      </c>
      <c r="D42" s="37">
        <f>(SUMIFS('overall city offline'!$L$2:$L$2047,'overall city offline'!$A$2:$A$2047,$A42,'overall city offline'!$B$2:$B$2047,D$3)*SUMIFS('overall city offline'!$C$2:$C$2047,'overall city offline'!$A$2:$A$2047,$A42,'overall city offline'!$B$2:$B$2047,D$3))/(SUMIFS('overall city offline'!$L$2:$L$2047,'overall city offline'!$A$2:$A$2047,$A42,'overall city offline'!$B$2:$B$2047,D$2))</f>
        <v>1.2069425594000582</v>
      </c>
      <c r="E42" s="37">
        <f>(SUMIFS('overall city offline'!$L$2:$L$2047,'overall city offline'!$A$2:$A$2047,$A42,'overall city offline'!$B$2:$B$2047,E$3)*SUMIFS('overall city offline'!$C$2:$C$2047,'overall city offline'!$A$2:$A$2047,$A42,'overall city offline'!$B$2:$B$2047,E$3))/(SUMIFS('overall city offline'!$L$2:$L$2047,'overall city offline'!$A$2:$A$2047,$A42,'overall city offline'!$B$2:$B$2047,E$2))</f>
        <v>1.229006402777074</v>
      </c>
      <c r="F42" s="37">
        <f>(SUMIFS('overall city offline'!$L$2:$L$2047,'overall city offline'!$A$2:$A$2047,$A42,'overall city offline'!$B$2:$B$2047,F$3)*SUMIFS('overall city offline'!$C$2:$C$2047,'overall city offline'!$A$2:$A$2047,$A42,'overall city offline'!$B$2:$B$2047,F$3))/(SUMIFS('overall city offline'!$L$2:$L$2047,'overall city offline'!$A$2:$A$2047,$A42,'overall city offline'!$B$2:$B$2047,F$2))</f>
        <v>1.3398990347128461</v>
      </c>
      <c r="G42" s="37">
        <f>(SUMIFS('overall city offline'!$L$2:$L$2047,'overall city offline'!$A$2:$A$2047,$A42,'overall city offline'!$B$2:$B$2047,G$3)*SUMIFS('overall city offline'!$C$2:$C$2047,'overall city offline'!$A$2:$A$2047,$A42,'overall city offline'!$B$2:$B$2047,G$3))/(SUMIFS('overall city offline'!$L$2:$L$2047,'overall city offline'!$A$2:$A$2047,$A42,'overall city offline'!$B$2:$B$2047,G$2))</f>
        <v>1.208087003882365</v>
      </c>
      <c r="H42" s="37">
        <f>(SUMIFS('overall city offline'!$L$2:$L$2047,'overall city offline'!$A$2:$A$2047,$A42,'overall city offline'!$B$2:$B$2047,H$3)*SUMIFS('overall city offline'!$C$2:$C$2047,'overall city offline'!$A$2:$A$2047,$A42,'overall city offline'!$B$2:$B$2047,H$3))/(SUMIFS('overall city offline'!$L$2:$L$2047,'overall city offline'!$A$2:$A$2047,$A42,'overall city offline'!$B$2:$B$2047,H$2))</f>
        <v>1.2227714290228604</v>
      </c>
      <c r="I42" s="37">
        <f>(SUMIFS('overall city offline'!$L$2:$L$2047,'overall city offline'!$A$2:$A$2047,$A42,'overall city offline'!$B$2:$B$2047,I$3)*SUMIFS('overall city offline'!$C$2:$C$2047,'overall city offline'!$A$2:$A$2047,$A42,'overall city offline'!$B$2:$B$2047,I$3))/(SUMIFS('overall city offline'!$L$2:$L$2047,'overall city offline'!$A$2:$A$2047,$A42,'overall city offline'!$B$2:$B$2047,I$2))</f>
        <v>1.1617711345693127</v>
      </c>
      <c r="J42" s="37">
        <f>(SUMIFS('overall city offline'!$L$2:$L$2047,'overall city offline'!$A$2:$A$2047,$A42,'overall city offline'!$B$2:$B$2047,J$3)*SUMIFS('overall city offline'!$C$2:$C$2047,'overall city offline'!$A$2:$A$2047,$A42,'overall city offline'!$B$2:$B$2047,J$3))/(SUMIFS('overall city offline'!$L$2:$L$2047,'overall city offline'!$A$2:$A$2047,$A42,'overall city offline'!$B$2:$B$2047,J$2))</f>
        <v>1.1030463287278007</v>
      </c>
      <c r="K42" s="37">
        <f>(SUMIFS('overall city offline'!$L$2:$L$2047,'overall city offline'!$A$2:$A$2047,$A42,'overall city offline'!$B$2:$B$2047,K$3)*SUMIFS('overall city offline'!$C$2:$C$2047,'overall city offline'!$A$2:$A$2047,$A42,'overall city offline'!$B$2:$B$2047,K$3))/(SUMIFS('overall city offline'!$L$2:$L$2047,'overall city offline'!$A$2:$A$2047,$A42,'overall city offline'!$B$2:$B$2047,K$2))</f>
        <v>1.1503372570681241</v>
      </c>
      <c r="L42" s="37">
        <f>(SUMIFS('overall city offline'!$L$2:$L$2047,'overall city offline'!$A$2:$A$2047,$A42,'overall city offline'!$B$2:$B$2047,L$3)*SUMIFS('overall city offline'!$C$2:$C$2047,'overall city offline'!$A$2:$A$2047,$A42,'overall city offline'!$B$2:$B$2047,L$3))/(SUMIFS('overall city offline'!$L$2:$L$2047,'overall city offline'!$A$2:$A$2047,$A42,'overall city offline'!$B$2:$B$2047,L$2))</f>
        <v>1.1194514223082119</v>
      </c>
      <c r="M42" s="37">
        <f>(SUMIFS('overall city offline'!$L$2:$L$2047,'overall city offline'!$A$2:$A$2047,$A42,'overall city offline'!$B$2:$B$2047,M$3)*SUMIFS('overall city offline'!$C$2:$C$2047,'overall city offline'!$A$2:$A$2047,$A42,'overall city offline'!$B$2:$B$2047,M$3))/(SUMIFS('overall city offline'!$L$2:$L$2047,'overall city offline'!$A$2:$A$2047,$A42,'overall city offline'!$B$2:$B$2047,M$2))</f>
        <v>1.3086455005561317</v>
      </c>
      <c r="N42" s="37">
        <f>(SUMIFS('overall city offline'!$L$2:$L$2047,'overall city offline'!$A$2:$A$2047,$A42,'overall city offline'!$B$2:$B$2047,N$3)*SUMIFS('overall city offline'!$C$2:$C$2047,'overall city offline'!$A$2:$A$2047,$A42,'overall city offline'!$B$2:$B$2047,N$3))/(SUMIFS('overall city offline'!$L$2:$L$2047,'overall city offline'!$A$2:$A$2047,$A42,'overall city offline'!$B$2:$B$2047,N$2))</f>
        <v>1.0239478530484796</v>
      </c>
      <c r="O42" s="37">
        <f>(SUMIFS('overall city offline'!$L$2:$L$2047,'overall city offline'!$A$2:$A$2047,$A42,'overall city offline'!$B$2:$B$2047,O$3)*SUMIFS('overall city offline'!$C$2:$C$2047,'overall city offline'!$A$2:$A$2047,$A42,'overall city offline'!$B$2:$B$2047,O$3))/(SUMIFS('overall city offline'!$L$2:$L$2047,'overall city offline'!$A$2:$A$2047,$A42,'overall city offline'!$B$2:$B$2047,O$2))</f>
        <v>1.0004389295288907</v>
      </c>
      <c r="P42" s="37">
        <f>(SUMIFS('overall city offline'!$L$2:$L$2047,'overall city offline'!$A$2:$A$2047,$A42,'overall city offline'!$B$2:$B$2047,P$3)*SUMIFS('overall city offline'!$C$2:$C$2047,'overall city offline'!$A$2:$A$2047,$A42,'overall city offline'!$B$2:$B$2047,P$3))/(SUMIFS('overall city offline'!$L$2:$L$2047,'overall city offline'!$A$2:$A$2047,$A42,'overall city offline'!$B$2:$B$2047,P$2))</f>
        <v>1.2187189501496518</v>
      </c>
      <c r="Q42" s="37">
        <f>(SUMIFS('overall city offline'!$L$2:$L$2047,'overall city offline'!$A$2:$A$2047,$A42,'overall city offline'!$B$2:$B$2047,Q$3)*SUMIFS('overall city offline'!$C$2:$C$2047,'overall city offline'!$A$2:$A$2047,$A42,'overall city offline'!$B$2:$B$2047,Q$3))/(SUMIFS('overall city offline'!$L$2:$L$2047,'overall city offline'!$A$2:$A$2047,$A42,'overall city offline'!$B$2:$B$2047,Q$2))</f>
        <v>1.2170999149831065</v>
      </c>
      <c r="R42" s="37">
        <f>(SUMIFS('overall city offline'!$L$2:$L$2047,'overall city offline'!$A$2:$A$2047,$A42,'overall city offline'!$B$2:$B$2047,R$3)*SUMIFS('overall city offline'!$C$2:$C$2047,'overall city offline'!$A$2:$A$2047,$A42,'overall city offline'!$B$2:$B$2047,R$3))/(SUMIFS('overall city offline'!$L$2:$L$2047,'overall city offline'!$A$2:$A$2047,$A42,'overall city offline'!$B$2:$B$2047,R$2))</f>
        <v>1.2220322060108497</v>
      </c>
      <c r="S42" s="37">
        <f>(SUMIFS('overall city offline'!$L$2:$L$2047,'overall city offline'!$A$2:$A$2047,$A42,'overall city offline'!$B$2:$B$2047,S$3)*SUMIFS('overall city offline'!$C$2:$C$2047,'overall city offline'!$A$2:$A$2047,$A42,'overall city offline'!$B$2:$B$2047,S$3))/(SUMIFS('overall city offline'!$L$2:$L$2047,'overall city offline'!$A$2:$A$2047,$A42,'overall city offline'!$B$2:$B$2047,S$2))</f>
        <v>1.1796463387490252</v>
      </c>
      <c r="T42" s="37">
        <f>(SUMIFS('overall city offline'!$L$2:$L$2047,'overall city offline'!$A$2:$A$2047,$A42,'overall city offline'!$B$2:$B$2047,T$3)*SUMIFS('overall city offline'!$C$2:$C$2047,'overall city offline'!$A$2:$A$2047,$A42,'overall city offline'!$B$2:$B$2047,T$3))/(SUMIFS('overall city offline'!$L$2:$L$2047,'overall city offline'!$A$2:$A$2047,$A42,'overall city offline'!$B$2:$B$2047,T$2))</f>
        <v>1.2662116364287659</v>
      </c>
      <c r="U42" s="37">
        <f>(SUMIFS('overall city offline'!$L$2:$L$2047,'overall city offline'!$A$2:$A$2047,$A42,'overall city offline'!$B$2:$B$2047,U$3)*SUMIFS('overall city offline'!$C$2:$C$2047,'overall city offline'!$A$2:$A$2047,$A42,'overall city offline'!$B$2:$B$2047,U$3))/(SUMIFS('overall city offline'!$L$2:$L$2047,'overall city offline'!$A$2:$A$2047,$A42,'overall city offline'!$B$2:$B$2047,U$2))</f>
        <v>1.1694599373817771</v>
      </c>
      <c r="V42" s="37">
        <f>(SUMIFS('overall city offline'!$L$2:$L$2047,'overall city offline'!$A$2:$A$2047,$A42,'overall city offline'!$B$2:$B$2047,V$3)*SUMIFS('overall city offline'!$C$2:$C$2047,'overall city offline'!$A$2:$A$2047,$A42,'overall city offline'!$B$2:$B$2047,V$3))/(SUMIFS('overall city offline'!$L$2:$L$2047,'overall city offline'!$A$2:$A$2047,$A42,'overall city offline'!$B$2:$B$2047,V$2))</f>
        <v>1.1258664905292448</v>
      </c>
    </row>
    <row r="43" spans="1:63" x14ac:dyDescent="0.25">
      <c r="A43" s="5" t="s">
        <v>46</v>
      </c>
      <c r="B43" s="37">
        <f>(SUMIFS('overall city offline'!$L$2:$L$2047,'overall city offline'!$A$2:$A$2047,$A43,'overall city offline'!$B$2:$B$2047,B$3)*SUMIFS('overall city offline'!$C$2:$C$2047,'overall city offline'!$A$2:$A$2047,$A43,'overall city offline'!$B$2:$B$2047,B$3))/(SUMIFS('overall city offline'!$L$2:$L$2047,'overall city offline'!$A$2:$A$2047,$A43,'overall city offline'!$B$2:$B$2047,B$2))</f>
        <v>0.91936691239408863</v>
      </c>
      <c r="C43" s="37">
        <f>(SUMIFS('overall city offline'!$L$2:$L$2047,'overall city offline'!$A$2:$A$2047,$A43,'overall city offline'!$B$2:$B$2047,C$3)*SUMIFS('overall city offline'!$C$2:$C$2047,'overall city offline'!$A$2:$A$2047,$A43,'overall city offline'!$B$2:$B$2047,C$3))/(SUMIFS('overall city offline'!$L$2:$L$2047,'overall city offline'!$A$2:$A$2047,$A43,'overall city offline'!$B$2:$B$2047,C$2))</f>
        <v>0.965574280627016</v>
      </c>
      <c r="D43" s="37">
        <f>(SUMIFS('overall city offline'!$L$2:$L$2047,'overall city offline'!$A$2:$A$2047,$A43,'overall city offline'!$B$2:$B$2047,D$3)*SUMIFS('overall city offline'!$C$2:$C$2047,'overall city offline'!$A$2:$A$2047,$A43,'overall city offline'!$B$2:$B$2047,D$3))/(SUMIFS('overall city offline'!$L$2:$L$2047,'overall city offline'!$A$2:$A$2047,$A43,'overall city offline'!$B$2:$B$2047,D$2))</f>
        <v>1.2193946181799051</v>
      </c>
      <c r="E43" s="37">
        <f>(SUMIFS('overall city offline'!$L$2:$L$2047,'overall city offline'!$A$2:$A$2047,$A43,'overall city offline'!$B$2:$B$2047,E$3)*SUMIFS('overall city offline'!$C$2:$C$2047,'overall city offline'!$A$2:$A$2047,$A43,'overall city offline'!$B$2:$B$2047,E$3))/(SUMIFS('overall city offline'!$L$2:$L$2047,'overall city offline'!$A$2:$A$2047,$A43,'overall city offline'!$B$2:$B$2047,E$2))</f>
        <v>1.1099965849335538</v>
      </c>
      <c r="F43" s="37">
        <f>(SUMIFS('overall city offline'!$L$2:$L$2047,'overall city offline'!$A$2:$A$2047,$A43,'overall city offline'!$B$2:$B$2047,F$3)*SUMIFS('overall city offline'!$C$2:$C$2047,'overall city offline'!$A$2:$A$2047,$A43,'overall city offline'!$B$2:$B$2047,F$3))/(SUMIFS('overall city offline'!$L$2:$L$2047,'overall city offline'!$A$2:$A$2047,$A43,'overall city offline'!$B$2:$B$2047,F$2))</f>
        <v>1.225979259249834</v>
      </c>
      <c r="G43" s="37">
        <f>(SUMIFS('overall city offline'!$L$2:$L$2047,'overall city offline'!$A$2:$A$2047,$A43,'overall city offline'!$B$2:$B$2047,G$3)*SUMIFS('overall city offline'!$C$2:$C$2047,'overall city offline'!$A$2:$A$2047,$A43,'overall city offline'!$B$2:$B$2047,G$3))/(SUMIFS('overall city offline'!$L$2:$L$2047,'overall city offline'!$A$2:$A$2047,$A43,'overall city offline'!$B$2:$B$2047,G$2))</f>
        <v>1.1202156830277106</v>
      </c>
      <c r="H43" s="37">
        <f>(SUMIFS('overall city offline'!$L$2:$L$2047,'overall city offline'!$A$2:$A$2047,$A43,'overall city offline'!$B$2:$B$2047,H$3)*SUMIFS('overall city offline'!$C$2:$C$2047,'overall city offline'!$A$2:$A$2047,$A43,'overall city offline'!$B$2:$B$2047,H$3))/(SUMIFS('overall city offline'!$L$2:$L$2047,'overall city offline'!$A$2:$A$2047,$A43,'overall city offline'!$B$2:$B$2047,H$2))</f>
        <v>1.1382547738623117</v>
      </c>
      <c r="I43" s="37">
        <f>(SUMIFS('overall city offline'!$L$2:$L$2047,'overall city offline'!$A$2:$A$2047,$A43,'overall city offline'!$B$2:$B$2047,I$3)*SUMIFS('overall city offline'!$C$2:$C$2047,'overall city offline'!$A$2:$A$2047,$A43,'overall city offline'!$B$2:$B$2047,I$3))/(SUMIFS('overall city offline'!$L$2:$L$2047,'overall city offline'!$A$2:$A$2047,$A43,'overall city offline'!$B$2:$B$2047,I$2))</f>
        <v>1.0596976587789166</v>
      </c>
      <c r="J43" s="37">
        <f>(SUMIFS('overall city offline'!$L$2:$L$2047,'overall city offline'!$A$2:$A$2047,$A43,'overall city offline'!$B$2:$B$2047,J$3)*SUMIFS('overall city offline'!$C$2:$C$2047,'overall city offline'!$A$2:$A$2047,$A43,'overall city offline'!$B$2:$B$2047,J$3))/(SUMIFS('overall city offline'!$L$2:$L$2047,'overall city offline'!$A$2:$A$2047,$A43,'overall city offline'!$B$2:$B$2047,J$2))</f>
        <v>1.0781830336058618</v>
      </c>
      <c r="K43" s="37">
        <f>(SUMIFS('overall city offline'!$L$2:$L$2047,'overall city offline'!$A$2:$A$2047,$A43,'overall city offline'!$B$2:$B$2047,K$3)*SUMIFS('overall city offline'!$C$2:$C$2047,'overall city offline'!$A$2:$A$2047,$A43,'overall city offline'!$B$2:$B$2047,K$3))/(SUMIFS('overall city offline'!$L$2:$L$2047,'overall city offline'!$A$2:$A$2047,$A43,'overall city offline'!$B$2:$B$2047,K$2))</f>
        <v>1.1130349349931412</v>
      </c>
      <c r="L43" s="37">
        <f>(SUMIFS('overall city offline'!$L$2:$L$2047,'overall city offline'!$A$2:$A$2047,$A43,'overall city offline'!$B$2:$B$2047,L$3)*SUMIFS('overall city offline'!$C$2:$C$2047,'overall city offline'!$A$2:$A$2047,$A43,'overall city offline'!$B$2:$B$2047,L$3))/(SUMIFS('overall city offline'!$L$2:$L$2047,'overall city offline'!$A$2:$A$2047,$A43,'overall city offline'!$B$2:$B$2047,L$2))</f>
        <v>1.1568142836399087</v>
      </c>
      <c r="M43" s="37">
        <f>(SUMIFS('overall city offline'!$L$2:$L$2047,'overall city offline'!$A$2:$A$2047,$A43,'overall city offline'!$B$2:$B$2047,M$3)*SUMIFS('overall city offline'!$C$2:$C$2047,'overall city offline'!$A$2:$A$2047,$A43,'overall city offline'!$B$2:$B$2047,M$3))/(SUMIFS('overall city offline'!$L$2:$L$2047,'overall city offline'!$A$2:$A$2047,$A43,'overall city offline'!$B$2:$B$2047,M$2))</f>
        <v>1.2139518577934776</v>
      </c>
      <c r="N43" s="37">
        <f>(SUMIFS('overall city offline'!$L$2:$L$2047,'overall city offline'!$A$2:$A$2047,$A43,'overall city offline'!$B$2:$B$2047,N$3)*SUMIFS('overall city offline'!$C$2:$C$2047,'overall city offline'!$A$2:$A$2047,$A43,'overall city offline'!$B$2:$B$2047,N$3))/(SUMIFS('overall city offline'!$L$2:$L$2047,'overall city offline'!$A$2:$A$2047,$A43,'overall city offline'!$B$2:$B$2047,N$2))</f>
        <v>0.98501157477633172</v>
      </c>
      <c r="O43" s="37">
        <f>(SUMIFS('overall city offline'!$L$2:$L$2047,'overall city offline'!$A$2:$A$2047,$A43,'overall city offline'!$B$2:$B$2047,O$3)*SUMIFS('overall city offline'!$C$2:$C$2047,'overall city offline'!$A$2:$A$2047,$A43,'overall city offline'!$B$2:$B$2047,O$3))/(SUMIFS('overall city offline'!$L$2:$L$2047,'overall city offline'!$A$2:$A$2047,$A43,'overall city offline'!$B$2:$B$2047,O$2))</f>
        <v>0.99739228667815705</v>
      </c>
      <c r="P43" s="37">
        <f>(SUMIFS('overall city offline'!$L$2:$L$2047,'overall city offline'!$A$2:$A$2047,$A43,'overall city offline'!$B$2:$B$2047,P$3)*SUMIFS('overall city offline'!$C$2:$C$2047,'overall city offline'!$A$2:$A$2047,$A43,'overall city offline'!$B$2:$B$2047,P$3))/(SUMIFS('overall city offline'!$L$2:$L$2047,'overall city offline'!$A$2:$A$2047,$A43,'overall city offline'!$B$2:$B$2047,P$2))</f>
        <v>1.1729002775160622</v>
      </c>
      <c r="Q43" s="37">
        <f>(SUMIFS('overall city offline'!$L$2:$L$2047,'overall city offline'!$A$2:$A$2047,$A43,'overall city offline'!$B$2:$B$2047,Q$3)*SUMIFS('overall city offline'!$C$2:$C$2047,'overall city offline'!$A$2:$A$2047,$A43,'overall city offline'!$B$2:$B$2047,Q$3))/(SUMIFS('overall city offline'!$L$2:$L$2047,'overall city offline'!$A$2:$A$2047,$A43,'overall city offline'!$B$2:$B$2047,Q$2))</f>
        <v>1.0814172982721737</v>
      </c>
      <c r="R43" s="37">
        <f>(SUMIFS('overall city offline'!$L$2:$L$2047,'overall city offline'!$A$2:$A$2047,$A43,'overall city offline'!$B$2:$B$2047,R$3)*SUMIFS('overall city offline'!$C$2:$C$2047,'overall city offline'!$A$2:$A$2047,$A43,'overall city offline'!$B$2:$B$2047,R$3))/(SUMIFS('overall city offline'!$L$2:$L$2047,'overall city offline'!$A$2:$A$2047,$A43,'overall city offline'!$B$2:$B$2047,R$2))</f>
        <v>1.1256882058027133</v>
      </c>
      <c r="S43" s="37">
        <f>(SUMIFS('overall city offline'!$L$2:$L$2047,'overall city offline'!$A$2:$A$2047,$A43,'overall city offline'!$B$2:$B$2047,S$3)*SUMIFS('overall city offline'!$C$2:$C$2047,'overall city offline'!$A$2:$A$2047,$A43,'overall city offline'!$B$2:$B$2047,S$3))/(SUMIFS('overall city offline'!$L$2:$L$2047,'overall city offline'!$A$2:$A$2047,$A43,'overall city offline'!$B$2:$B$2047,S$2))</f>
        <v>1.0788101030245607</v>
      </c>
      <c r="T43" s="37">
        <f>(SUMIFS('overall city offline'!$L$2:$L$2047,'overall city offline'!$A$2:$A$2047,$A43,'overall city offline'!$B$2:$B$2047,T$3)*SUMIFS('overall city offline'!$C$2:$C$2047,'overall city offline'!$A$2:$A$2047,$A43,'overall city offline'!$B$2:$B$2047,T$3))/(SUMIFS('overall city offline'!$L$2:$L$2047,'overall city offline'!$A$2:$A$2047,$A43,'overall city offline'!$B$2:$B$2047,T$2))</f>
        <v>1.1701715299989284</v>
      </c>
      <c r="U43" s="37">
        <f>(SUMIFS('overall city offline'!$L$2:$L$2047,'overall city offline'!$A$2:$A$2047,$A43,'overall city offline'!$B$2:$B$2047,U$3)*SUMIFS('overall city offline'!$C$2:$C$2047,'overall city offline'!$A$2:$A$2047,$A43,'overall city offline'!$B$2:$B$2047,U$3))/(SUMIFS('overall city offline'!$L$2:$L$2047,'overall city offline'!$A$2:$A$2047,$A43,'overall city offline'!$B$2:$B$2047,U$2))</f>
        <v>1.0555525142826467</v>
      </c>
      <c r="V43" s="37">
        <f>(SUMIFS('overall city offline'!$L$2:$L$2047,'overall city offline'!$A$2:$A$2047,$A43,'overall city offline'!$B$2:$B$2047,V$3)*SUMIFS('overall city offline'!$C$2:$C$2047,'overall city offline'!$A$2:$A$2047,$A43,'overall city offline'!$B$2:$B$2047,V$3))/(SUMIFS('overall city offline'!$L$2:$L$2047,'overall city offline'!$A$2:$A$2047,$A43,'overall city offline'!$B$2:$B$2047,V$2))</f>
        <v>1.0712856086067686</v>
      </c>
    </row>
    <row r="44" spans="1:63" x14ac:dyDescent="0.25">
      <c r="A44" s="5" t="s">
        <v>47</v>
      </c>
      <c r="B44" s="37">
        <f>(SUMIFS('overall city offline'!$L$2:$L$2047,'overall city offline'!$A$2:$A$2047,$A44,'overall city offline'!$B$2:$B$2047,B$3)*SUMIFS('overall city offline'!$C$2:$C$2047,'overall city offline'!$A$2:$A$2047,$A44,'overall city offline'!$B$2:$B$2047,B$3))/(SUMIFS('overall city offline'!$L$2:$L$2047,'overall city offline'!$A$2:$A$2047,$A44,'overall city offline'!$B$2:$B$2047,B$2))</f>
        <v>0.89551649022628177</v>
      </c>
      <c r="C44" s="37">
        <f>(SUMIFS('overall city offline'!$L$2:$L$2047,'overall city offline'!$A$2:$A$2047,$A44,'overall city offline'!$B$2:$B$2047,C$3)*SUMIFS('overall city offline'!$C$2:$C$2047,'overall city offline'!$A$2:$A$2047,$A44,'overall city offline'!$B$2:$B$2047,C$3))/(SUMIFS('overall city offline'!$L$2:$L$2047,'overall city offline'!$A$2:$A$2047,$A44,'overall city offline'!$B$2:$B$2047,C$2))</f>
        <v>0.90497662216982855</v>
      </c>
      <c r="D44" s="37">
        <f>(SUMIFS('overall city offline'!$L$2:$L$2047,'overall city offline'!$A$2:$A$2047,$A44,'overall city offline'!$B$2:$B$2047,D$3)*SUMIFS('overall city offline'!$C$2:$C$2047,'overall city offline'!$A$2:$A$2047,$A44,'overall city offline'!$B$2:$B$2047,D$3))/(SUMIFS('overall city offline'!$L$2:$L$2047,'overall city offline'!$A$2:$A$2047,$A44,'overall city offline'!$B$2:$B$2047,D$2))</f>
        <v>1.16231649887128</v>
      </c>
      <c r="E44" s="37">
        <f>(SUMIFS('overall city offline'!$L$2:$L$2047,'overall city offline'!$A$2:$A$2047,$A44,'overall city offline'!$B$2:$B$2047,E$3)*SUMIFS('overall city offline'!$C$2:$C$2047,'overall city offline'!$A$2:$A$2047,$A44,'overall city offline'!$B$2:$B$2047,E$3))/(SUMIFS('overall city offline'!$L$2:$L$2047,'overall city offline'!$A$2:$A$2047,$A44,'overall city offline'!$B$2:$B$2047,E$2))</f>
        <v>1.0600332135491879</v>
      </c>
      <c r="F44" s="37">
        <f>(SUMIFS('overall city offline'!$L$2:$L$2047,'overall city offline'!$A$2:$A$2047,$A44,'overall city offline'!$B$2:$B$2047,F$3)*SUMIFS('overall city offline'!$C$2:$C$2047,'overall city offline'!$A$2:$A$2047,$A44,'overall city offline'!$B$2:$B$2047,F$3))/(SUMIFS('overall city offline'!$L$2:$L$2047,'overall city offline'!$A$2:$A$2047,$A44,'overall city offline'!$B$2:$B$2047,F$2))</f>
        <v>1.2094879094471247</v>
      </c>
      <c r="G44" s="37">
        <f>(SUMIFS('overall city offline'!$L$2:$L$2047,'overall city offline'!$A$2:$A$2047,$A44,'overall city offline'!$B$2:$B$2047,G$3)*SUMIFS('overall city offline'!$C$2:$C$2047,'overall city offline'!$A$2:$A$2047,$A44,'overall city offline'!$B$2:$B$2047,G$3))/(SUMIFS('overall city offline'!$L$2:$L$2047,'overall city offline'!$A$2:$A$2047,$A44,'overall city offline'!$B$2:$B$2047,G$2))</f>
        <v>1.1457983149969893</v>
      </c>
      <c r="H44" s="37">
        <f>(SUMIFS('overall city offline'!$L$2:$L$2047,'overall city offline'!$A$2:$A$2047,$A44,'overall city offline'!$B$2:$B$2047,H$3)*SUMIFS('overall city offline'!$C$2:$C$2047,'overall city offline'!$A$2:$A$2047,$A44,'overall city offline'!$B$2:$B$2047,H$3))/(SUMIFS('overall city offline'!$L$2:$L$2047,'overall city offline'!$A$2:$A$2047,$A44,'overall city offline'!$B$2:$B$2047,H$2))</f>
        <v>1.1539307254190259</v>
      </c>
      <c r="I44" s="37">
        <f>(SUMIFS('overall city offline'!$L$2:$L$2047,'overall city offline'!$A$2:$A$2047,$A44,'overall city offline'!$B$2:$B$2047,I$3)*SUMIFS('overall city offline'!$C$2:$C$2047,'overall city offline'!$A$2:$A$2047,$A44,'overall city offline'!$B$2:$B$2047,I$3))/(SUMIFS('overall city offline'!$L$2:$L$2047,'overall city offline'!$A$2:$A$2047,$A44,'overall city offline'!$B$2:$B$2047,I$2))</f>
        <v>1.1753322194826097</v>
      </c>
      <c r="J44" s="37">
        <f>(SUMIFS('overall city offline'!$L$2:$L$2047,'overall city offline'!$A$2:$A$2047,$A44,'overall city offline'!$B$2:$B$2047,J$3)*SUMIFS('overall city offline'!$C$2:$C$2047,'overall city offline'!$A$2:$A$2047,$A44,'overall city offline'!$B$2:$B$2047,J$3))/(SUMIFS('overall city offline'!$L$2:$L$2047,'overall city offline'!$A$2:$A$2047,$A44,'overall city offline'!$B$2:$B$2047,J$2))</f>
        <v>1.1213339963000453</v>
      </c>
      <c r="K44" s="37">
        <f>(SUMIFS('overall city offline'!$L$2:$L$2047,'overall city offline'!$A$2:$A$2047,$A44,'overall city offline'!$B$2:$B$2047,K$3)*SUMIFS('overall city offline'!$C$2:$C$2047,'overall city offline'!$A$2:$A$2047,$A44,'overall city offline'!$B$2:$B$2047,K$3))/(SUMIFS('overall city offline'!$L$2:$L$2047,'overall city offline'!$A$2:$A$2047,$A44,'overall city offline'!$B$2:$B$2047,K$2))</f>
        <v>1.1747569477444784</v>
      </c>
      <c r="L44" s="37">
        <f>(SUMIFS('overall city offline'!$L$2:$L$2047,'overall city offline'!$A$2:$A$2047,$A44,'overall city offline'!$B$2:$B$2047,L$3)*SUMIFS('overall city offline'!$C$2:$C$2047,'overall city offline'!$A$2:$A$2047,$A44,'overall city offline'!$B$2:$B$2047,L$3))/(SUMIFS('overall city offline'!$L$2:$L$2047,'overall city offline'!$A$2:$A$2047,$A44,'overall city offline'!$B$2:$B$2047,L$2))</f>
        <v>1.1736547243475268</v>
      </c>
      <c r="M44" s="37">
        <f>(SUMIFS('overall city offline'!$L$2:$L$2047,'overall city offline'!$A$2:$A$2047,$A44,'overall city offline'!$B$2:$B$2047,M$3)*SUMIFS('overall city offline'!$C$2:$C$2047,'overall city offline'!$A$2:$A$2047,$A44,'overall city offline'!$B$2:$B$2047,M$3))/(SUMIFS('overall city offline'!$L$2:$L$2047,'overall city offline'!$A$2:$A$2047,$A44,'overall city offline'!$B$2:$B$2047,M$2))</f>
        <v>1.3350215042823603</v>
      </c>
      <c r="N44" s="37">
        <f>(SUMIFS('overall city offline'!$L$2:$L$2047,'overall city offline'!$A$2:$A$2047,$A44,'overall city offline'!$B$2:$B$2047,N$3)*SUMIFS('overall city offline'!$C$2:$C$2047,'overall city offline'!$A$2:$A$2047,$A44,'overall city offline'!$B$2:$B$2047,N$3))/(SUMIFS('overall city offline'!$L$2:$L$2047,'overall city offline'!$A$2:$A$2047,$A44,'overall city offline'!$B$2:$B$2047,N$2))</f>
        <v>0.96276295921749366</v>
      </c>
      <c r="O44" s="37">
        <f>(SUMIFS('overall city offline'!$L$2:$L$2047,'overall city offline'!$A$2:$A$2047,$A44,'overall city offline'!$B$2:$B$2047,O$3)*SUMIFS('overall city offline'!$C$2:$C$2047,'overall city offline'!$A$2:$A$2047,$A44,'overall city offline'!$B$2:$B$2047,O$3))/(SUMIFS('overall city offline'!$L$2:$L$2047,'overall city offline'!$A$2:$A$2047,$A44,'overall city offline'!$B$2:$B$2047,O$2))</f>
        <v>0.9612497115738764</v>
      </c>
      <c r="P44" s="37">
        <f>(SUMIFS('overall city offline'!$L$2:$L$2047,'overall city offline'!$A$2:$A$2047,$A44,'overall city offline'!$B$2:$B$2047,P$3)*SUMIFS('overall city offline'!$C$2:$C$2047,'overall city offline'!$A$2:$A$2047,$A44,'overall city offline'!$B$2:$B$2047,P$3))/(SUMIFS('overall city offline'!$L$2:$L$2047,'overall city offline'!$A$2:$A$2047,$A44,'overall city offline'!$B$2:$B$2047,P$2))</f>
        <v>1.1745014235549853</v>
      </c>
      <c r="Q44" s="37">
        <f>(SUMIFS('overall city offline'!$L$2:$L$2047,'overall city offline'!$A$2:$A$2047,$A44,'overall city offline'!$B$2:$B$2047,Q$3)*SUMIFS('overall city offline'!$C$2:$C$2047,'overall city offline'!$A$2:$A$2047,$A44,'overall city offline'!$B$2:$B$2047,Q$3))/(SUMIFS('overall city offline'!$L$2:$L$2047,'overall city offline'!$A$2:$A$2047,$A44,'overall city offline'!$B$2:$B$2047,Q$2))</f>
        <v>1.1114469451583455</v>
      </c>
      <c r="R44" s="37">
        <f>(SUMIFS('overall city offline'!$L$2:$L$2047,'overall city offline'!$A$2:$A$2047,$A44,'overall city offline'!$B$2:$B$2047,R$3)*SUMIFS('overall city offline'!$C$2:$C$2047,'overall city offline'!$A$2:$A$2047,$A44,'overall city offline'!$B$2:$B$2047,R$3))/(SUMIFS('overall city offline'!$L$2:$L$2047,'overall city offline'!$A$2:$A$2047,$A44,'overall city offline'!$B$2:$B$2047,R$2))</f>
        <v>1.1926303730495236</v>
      </c>
      <c r="S44" s="37">
        <f>(SUMIFS('overall city offline'!$L$2:$L$2047,'overall city offline'!$A$2:$A$2047,$A44,'overall city offline'!$B$2:$B$2047,S$3)*SUMIFS('overall city offline'!$C$2:$C$2047,'overall city offline'!$A$2:$A$2047,$A44,'overall city offline'!$B$2:$B$2047,S$3))/(SUMIFS('overall city offline'!$L$2:$L$2047,'overall city offline'!$A$2:$A$2047,$A44,'overall city offline'!$B$2:$B$2047,S$2))</f>
        <v>1.1611851455503395</v>
      </c>
      <c r="T44" s="37">
        <f>(SUMIFS('overall city offline'!$L$2:$L$2047,'overall city offline'!$A$2:$A$2047,$A44,'overall city offline'!$B$2:$B$2047,T$3)*SUMIFS('overall city offline'!$C$2:$C$2047,'overall city offline'!$A$2:$A$2047,$A44,'overall city offline'!$B$2:$B$2047,T$3))/(SUMIFS('overall city offline'!$L$2:$L$2047,'overall city offline'!$A$2:$A$2047,$A44,'overall city offline'!$B$2:$B$2047,T$2))</f>
        <v>1.2171810913334946</v>
      </c>
      <c r="U44" s="37">
        <f>(SUMIFS('overall city offline'!$L$2:$L$2047,'overall city offline'!$A$2:$A$2047,$A44,'overall city offline'!$B$2:$B$2047,U$3)*SUMIFS('overall city offline'!$C$2:$C$2047,'overall city offline'!$A$2:$A$2047,$A44,'overall city offline'!$B$2:$B$2047,U$3))/(SUMIFS('overall city offline'!$L$2:$L$2047,'overall city offline'!$A$2:$A$2047,$A44,'overall city offline'!$B$2:$B$2047,U$2))</f>
        <v>1.1943565129180829</v>
      </c>
      <c r="V44" s="37">
        <f>(SUMIFS('overall city offline'!$L$2:$L$2047,'overall city offline'!$A$2:$A$2047,$A44,'overall city offline'!$B$2:$B$2047,V$3)*SUMIFS('overall city offline'!$C$2:$C$2047,'overall city offline'!$A$2:$A$2047,$A44,'overall city offline'!$B$2:$B$2047,V$3))/(SUMIFS('overall city offline'!$L$2:$L$2047,'overall city offline'!$A$2:$A$2047,$A44,'overall city offline'!$B$2:$B$2047,V$2))</f>
        <v>1.1414026929248731</v>
      </c>
    </row>
    <row r="45" spans="1:63" x14ac:dyDescent="0.25">
      <c r="A45" s="5" t="s">
        <v>48</v>
      </c>
      <c r="B45" s="37">
        <f>(SUMIFS('overall city offline'!$L$2:$L$2047,'overall city offline'!$A$2:$A$2047,$A45,'overall city offline'!$B$2:$B$2047,B$3)*SUMIFS('overall city offline'!$C$2:$C$2047,'overall city offline'!$A$2:$A$2047,$A45,'overall city offline'!$B$2:$B$2047,B$3))/(SUMIFS('overall city offline'!$L$2:$L$2047,'overall city offline'!$A$2:$A$2047,$A45,'overall city offline'!$B$2:$B$2047,B$2))</f>
        <v>0.91451987457654849</v>
      </c>
      <c r="C45" s="37">
        <f>(SUMIFS('overall city offline'!$L$2:$L$2047,'overall city offline'!$A$2:$A$2047,$A45,'overall city offline'!$B$2:$B$2047,C$3)*SUMIFS('overall city offline'!$C$2:$C$2047,'overall city offline'!$A$2:$A$2047,$A45,'overall city offline'!$B$2:$B$2047,C$3))/(SUMIFS('overall city offline'!$L$2:$L$2047,'overall city offline'!$A$2:$A$2047,$A45,'overall city offline'!$B$2:$B$2047,C$2))</f>
        <v>0.95439291144589555</v>
      </c>
      <c r="D45" s="37">
        <f>(SUMIFS('overall city offline'!$L$2:$L$2047,'overall city offline'!$A$2:$A$2047,$A45,'overall city offline'!$B$2:$B$2047,D$3)*SUMIFS('overall city offline'!$C$2:$C$2047,'overall city offline'!$A$2:$A$2047,$A45,'overall city offline'!$B$2:$B$2047,D$3))/(SUMIFS('overall city offline'!$L$2:$L$2047,'overall city offline'!$A$2:$A$2047,$A45,'overall city offline'!$B$2:$B$2047,D$2))</f>
        <v>1.2118651474081501</v>
      </c>
      <c r="E45" s="37">
        <f>(SUMIFS('overall city offline'!$L$2:$L$2047,'overall city offline'!$A$2:$A$2047,$A45,'overall city offline'!$B$2:$B$2047,E$3)*SUMIFS('overall city offline'!$C$2:$C$2047,'overall city offline'!$A$2:$A$2047,$A45,'overall city offline'!$B$2:$B$2047,E$3))/(SUMIFS('overall city offline'!$L$2:$L$2047,'overall city offline'!$A$2:$A$2047,$A45,'overall city offline'!$B$2:$B$2047,E$2))</f>
        <v>1.1404027231503804</v>
      </c>
      <c r="F45" s="37">
        <f>(SUMIFS('overall city offline'!$L$2:$L$2047,'overall city offline'!$A$2:$A$2047,$A45,'overall city offline'!$B$2:$B$2047,F$3)*SUMIFS('overall city offline'!$C$2:$C$2047,'overall city offline'!$A$2:$A$2047,$A45,'overall city offline'!$B$2:$B$2047,F$3))/(SUMIFS('overall city offline'!$L$2:$L$2047,'overall city offline'!$A$2:$A$2047,$A45,'overall city offline'!$B$2:$B$2047,F$2))</f>
        <v>1.263160587392173</v>
      </c>
      <c r="G45" s="37">
        <f>(SUMIFS('overall city offline'!$L$2:$L$2047,'overall city offline'!$A$2:$A$2047,$A45,'overall city offline'!$B$2:$B$2047,G$3)*SUMIFS('overall city offline'!$C$2:$C$2047,'overall city offline'!$A$2:$A$2047,$A45,'overall city offline'!$B$2:$B$2047,G$3))/(SUMIFS('overall city offline'!$L$2:$L$2047,'overall city offline'!$A$2:$A$2047,$A45,'overall city offline'!$B$2:$B$2047,G$2))</f>
        <v>1.1716853286939979</v>
      </c>
      <c r="H45" s="37">
        <f>(SUMIFS('overall city offline'!$L$2:$L$2047,'overall city offline'!$A$2:$A$2047,$A45,'overall city offline'!$B$2:$B$2047,H$3)*SUMIFS('overall city offline'!$C$2:$C$2047,'overall city offline'!$A$2:$A$2047,$A45,'overall city offline'!$B$2:$B$2047,H$3))/(SUMIFS('overall city offline'!$L$2:$L$2047,'overall city offline'!$A$2:$A$2047,$A45,'overall city offline'!$B$2:$B$2047,H$2))</f>
        <v>1.1307911275480707</v>
      </c>
      <c r="I45" s="37">
        <f>(SUMIFS('overall city offline'!$L$2:$L$2047,'overall city offline'!$A$2:$A$2047,$A45,'overall city offline'!$B$2:$B$2047,I$3)*SUMIFS('overall city offline'!$C$2:$C$2047,'overall city offline'!$A$2:$A$2047,$A45,'overall city offline'!$B$2:$B$2047,I$3))/(SUMIFS('overall city offline'!$L$2:$L$2047,'overall city offline'!$A$2:$A$2047,$A45,'overall city offline'!$B$2:$B$2047,I$2))</f>
        <v>1.1142211681743197</v>
      </c>
      <c r="J45" s="37">
        <f>(SUMIFS('overall city offline'!$L$2:$L$2047,'overall city offline'!$A$2:$A$2047,$A45,'overall city offline'!$B$2:$B$2047,J$3)*SUMIFS('overall city offline'!$C$2:$C$2047,'overall city offline'!$A$2:$A$2047,$A45,'overall city offline'!$B$2:$B$2047,J$3))/(SUMIFS('overall city offline'!$L$2:$L$2047,'overall city offline'!$A$2:$A$2047,$A45,'overall city offline'!$B$2:$B$2047,J$2))</f>
        <v>1.0976147522426922</v>
      </c>
      <c r="K45" s="37">
        <f>(SUMIFS('overall city offline'!$L$2:$L$2047,'overall city offline'!$A$2:$A$2047,$A45,'overall city offline'!$B$2:$B$2047,K$3)*SUMIFS('overall city offline'!$C$2:$C$2047,'overall city offline'!$A$2:$A$2047,$A45,'overall city offline'!$B$2:$B$2047,K$3))/(SUMIFS('overall city offline'!$L$2:$L$2047,'overall city offline'!$A$2:$A$2047,$A45,'overall city offline'!$B$2:$B$2047,K$2))</f>
        <v>1.1781705095406658</v>
      </c>
      <c r="L45" s="37">
        <f>(SUMIFS('overall city offline'!$L$2:$L$2047,'overall city offline'!$A$2:$A$2047,$A45,'overall city offline'!$B$2:$B$2047,L$3)*SUMIFS('overall city offline'!$C$2:$C$2047,'overall city offline'!$A$2:$A$2047,$A45,'overall city offline'!$B$2:$B$2047,L$3))/(SUMIFS('overall city offline'!$L$2:$L$2047,'overall city offline'!$A$2:$A$2047,$A45,'overall city offline'!$B$2:$B$2047,L$2))</f>
        <v>1.2013431473469014</v>
      </c>
      <c r="M45" s="37">
        <f>(SUMIFS('overall city offline'!$L$2:$L$2047,'overall city offline'!$A$2:$A$2047,$A45,'overall city offline'!$B$2:$B$2047,M$3)*SUMIFS('overall city offline'!$C$2:$C$2047,'overall city offline'!$A$2:$A$2047,$A45,'overall city offline'!$B$2:$B$2047,M$3))/(SUMIFS('overall city offline'!$L$2:$L$2047,'overall city offline'!$A$2:$A$2047,$A45,'overall city offline'!$B$2:$B$2047,M$2))</f>
        <v>1.3182801236217425</v>
      </c>
      <c r="N45" s="37">
        <f>(SUMIFS('overall city offline'!$L$2:$L$2047,'overall city offline'!$A$2:$A$2047,$A45,'overall city offline'!$B$2:$B$2047,N$3)*SUMIFS('overall city offline'!$C$2:$C$2047,'overall city offline'!$A$2:$A$2047,$A45,'overall city offline'!$B$2:$B$2047,N$3))/(SUMIFS('overall city offline'!$L$2:$L$2047,'overall city offline'!$A$2:$A$2047,$A45,'overall city offline'!$B$2:$B$2047,N$2))</f>
        <v>1.0299804783031388</v>
      </c>
      <c r="O45" s="37">
        <f>(SUMIFS('overall city offline'!$L$2:$L$2047,'overall city offline'!$A$2:$A$2047,$A45,'overall city offline'!$B$2:$B$2047,O$3)*SUMIFS('overall city offline'!$C$2:$C$2047,'overall city offline'!$A$2:$A$2047,$A45,'overall city offline'!$B$2:$B$2047,O$3))/(SUMIFS('overall city offline'!$L$2:$L$2047,'overall city offline'!$A$2:$A$2047,$A45,'overall city offline'!$B$2:$B$2047,O$2))</f>
        <v>1.0427395905867551</v>
      </c>
      <c r="P45" s="37">
        <f>(SUMIFS('overall city offline'!$L$2:$L$2047,'overall city offline'!$A$2:$A$2047,$A45,'overall city offline'!$B$2:$B$2047,P$3)*SUMIFS('overall city offline'!$C$2:$C$2047,'overall city offline'!$A$2:$A$2047,$A45,'overall city offline'!$B$2:$B$2047,P$3))/(SUMIFS('overall city offline'!$L$2:$L$2047,'overall city offline'!$A$2:$A$2047,$A45,'overall city offline'!$B$2:$B$2047,P$2))</f>
        <v>1.2343397693625591</v>
      </c>
      <c r="Q45" s="37">
        <f>(SUMIFS('overall city offline'!$L$2:$L$2047,'overall city offline'!$A$2:$A$2047,$A45,'overall city offline'!$B$2:$B$2047,Q$3)*SUMIFS('overall city offline'!$C$2:$C$2047,'overall city offline'!$A$2:$A$2047,$A45,'overall city offline'!$B$2:$B$2047,Q$3))/(SUMIFS('overall city offline'!$L$2:$L$2047,'overall city offline'!$A$2:$A$2047,$A45,'overall city offline'!$B$2:$B$2047,Q$2))</f>
        <v>1.1623007093807021</v>
      </c>
      <c r="R45" s="37">
        <f>(SUMIFS('overall city offline'!$L$2:$L$2047,'overall city offline'!$A$2:$A$2047,$A45,'overall city offline'!$B$2:$B$2047,R$3)*SUMIFS('overall city offline'!$C$2:$C$2047,'overall city offline'!$A$2:$A$2047,$A45,'overall city offline'!$B$2:$B$2047,R$3))/(SUMIFS('overall city offline'!$L$2:$L$2047,'overall city offline'!$A$2:$A$2047,$A45,'overall city offline'!$B$2:$B$2047,R$2))</f>
        <v>1.2209691071606856</v>
      </c>
      <c r="S45" s="37">
        <f>(SUMIFS('overall city offline'!$L$2:$L$2047,'overall city offline'!$A$2:$A$2047,$A45,'overall city offline'!$B$2:$B$2047,S$3)*SUMIFS('overall city offline'!$C$2:$C$2047,'overall city offline'!$A$2:$A$2047,$A45,'overall city offline'!$B$2:$B$2047,S$3))/(SUMIFS('overall city offline'!$L$2:$L$2047,'overall city offline'!$A$2:$A$2047,$A45,'overall city offline'!$B$2:$B$2047,S$2))</f>
        <v>1.1709487642476455</v>
      </c>
      <c r="T45" s="37">
        <f>(SUMIFS('overall city offline'!$L$2:$L$2047,'overall city offline'!$A$2:$A$2047,$A45,'overall city offline'!$B$2:$B$2047,T$3)*SUMIFS('overall city offline'!$C$2:$C$2047,'overall city offline'!$A$2:$A$2047,$A45,'overall city offline'!$B$2:$B$2047,T$3))/(SUMIFS('overall city offline'!$L$2:$L$2047,'overall city offline'!$A$2:$A$2047,$A45,'overall city offline'!$B$2:$B$2047,T$2))</f>
        <v>1.2050464450335532</v>
      </c>
      <c r="U45" s="37">
        <f>(SUMIFS('overall city offline'!$L$2:$L$2047,'overall city offline'!$A$2:$A$2047,$A45,'overall city offline'!$B$2:$B$2047,U$3)*SUMIFS('overall city offline'!$C$2:$C$2047,'overall city offline'!$A$2:$A$2047,$A45,'overall city offline'!$B$2:$B$2047,U$3))/(SUMIFS('overall city offline'!$L$2:$L$2047,'overall city offline'!$A$2:$A$2047,$A45,'overall city offline'!$B$2:$B$2047,U$2))</f>
        <v>1.138743264311328</v>
      </c>
      <c r="V45" s="37">
        <f>(SUMIFS('overall city offline'!$L$2:$L$2047,'overall city offline'!$A$2:$A$2047,$A45,'overall city offline'!$B$2:$B$2047,V$3)*SUMIFS('overall city offline'!$C$2:$C$2047,'overall city offline'!$A$2:$A$2047,$A45,'overall city offline'!$B$2:$B$2047,V$3))/(SUMIFS('overall city offline'!$L$2:$L$2047,'overall city offline'!$A$2:$A$2047,$A45,'overall city offline'!$B$2:$B$2047,V$2))</f>
        <v>1.1309600723070119</v>
      </c>
    </row>
    <row r="46" spans="1:63" x14ac:dyDescent="0.25">
      <c r="A46" s="5" t="s">
        <v>49</v>
      </c>
      <c r="B46" s="37">
        <f>(SUMIFS('overall city offline'!$L$2:$L$2047,'overall city offline'!$A$2:$A$2047,$A46,'overall city offline'!$B$2:$B$2047,B$3)*SUMIFS('overall city offline'!$C$2:$C$2047,'overall city offline'!$A$2:$A$2047,$A46,'overall city offline'!$B$2:$B$2047,B$3))/(SUMIFS('overall city offline'!$L$2:$L$2047,'overall city offline'!$A$2:$A$2047,$A46,'overall city offline'!$B$2:$B$2047,B$2))</f>
        <v>0.88254326785623982</v>
      </c>
      <c r="C46" s="37">
        <f>(SUMIFS('overall city offline'!$L$2:$L$2047,'overall city offline'!$A$2:$A$2047,$A46,'overall city offline'!$B$2:$B$2047,C$3)*SUMIFS('overall city offline'!$C$2:$C$2047,'overall city offline'!$A$2:$A$2047,$A46,'overall city offline'!$B$2:$B$2047,C$3))/(SUMIFS('overall city offline'!$L$2:$L$2047,'overall city offline'!$A$2:$A$2047,$A46,'overall city offline'!$B$2:$B$2047,C$2))</f>
        <v>0.95415807749076698</v>
      </c>
      <c r="D46" s="37">
        <f>(SUMIFS('overall city offline'!$L$2:$L$2047,'overall city offline'!$A$2:$A$2047,$A46,'overall city offline'!$B$2:$B$2047,D$3)*SUMIFS('overall city offline'!$C$2:$C$2047,'overall city offline'!$A$2:$A$2047,$A46,'overall city offline'!$B$2:$B$2047,D$3))/(SUMIFS('overall city offline'!$L$2:$L$2047,'overall city offline'!$A$2:$A$2047,$A46,'overall city offline'!$B$2:$B$2047,D$2))</f>
        <v>1.1821527835360992</v>
      </c>
      <c r="E46" s="37">
        <f>(SUMIFS('overall city offline'!$L$2:$L$2047,'overall city offline'!$A$2:$A$2047,$A46,'overall city offline'!$B$2:$B$2047,E$3)*SUMIFS('overall city offline'!$C$2:$C$2047,'overall city offline'!$A$2:$A$2047,$A46,'overall city offline'!$B$2:$B$2047,E$3))/(SUMIFS('overall city offline'!$L$2:$L$2047,'overall city offline'!$A$2:$A$2047,$A46,'overall city offline'!$B$2:$B$2047,E$2))</f>
        <v>0.94653056970099358</v>
      </c>
      <c r="F46" s="37">
        <f>(SUMIFS('overall city offline'!$L$2:$L$2047,'overall city offline'!$A$2:$A$2047,$A46,'overall city offline'!$B$2:$B$2047,F$3)*SUMIFS('overall city offline'!$C$2:$C$2047,'overall city offline'!$A$2:$A$2047,$A46,'overall city offline'!$B$2:$B$2047,F$3))/(SUMIFS('overall city offline'!$L$2:$L$2047,'overall city offline'!$A$2:$A$2047,$A46,'overall city offline'!$B$2:$B$2047,F$2))</f>
        <v>1.0292474450865108</v>
      </c>
      <c r="G46" s="37">
        <f>(SUMIFS('overall city offline'!$L$2:$L$2047,'overall city offline'!$A$2:$A$2047,$A46,'overall city offline'!$B$2:$B$2047,G$3)*SUMIFS('overall city offline'!$C$2:$C$2047,'overall city offline'!$A$2:$A$2047,$A46,'overall city offline'!$B$2:$B$2047,G$3))/(SUMIFS('overall city offline'!$L$2:$L$2047,'overall city offline'!$A$2:$A$2047,$A46,'overall city offline'!$B$2:$B$2047,G$2))</f>
        <v>0.98871230247719011</v>
      </c>
      <c r="H46" s="37">
        <f>(SUMIFS('overall city offline'!$L$2:$L$2047,'overall city offline'!$A$2:$A$2047,$A46,'overall city offline'!$B$2:$B$2047,H$3)*SUMIFS('overall city offline'!$C$2:$C$2047,'overall city offline'!$A$2:$A$2047,$A46,'overall city offline'!$B$2:$B$2047,H$3))/(SUMIFS('overall city offline'!$L$2:$L$2047,'overall city offline'!$A$2:$A$2047,$A46,'overall city offline'!$B$2:$B$2047,H$2))</f>
        <v>0.98457186048293632</v>
      </c>
      <c r="I46" s="37">
        <f>(SUMIFS('overall city offline'!$L$2:$L$2047,'overall city offline'!$A$2:$A$2047,$A46,'overall city offline'!$B$2:$B$2047,I$3)*SUMIFS('overall city offline'!$C$2:$C$2047,'overall city offline'!$A$2:$A$2047,$A46,'overall city offline'!$B$2:$B$2047,I$3))/(SUMIFS('overall city offline'!$L$2:$L$2047,'overall city offline'!$A$2:$A$2047,$A46,'overall city offline'!$B$2:$B$2047,I$2))</f>
        <v>0.94152221295181837</v>
      </c>
      <c r="J46" s="37">
        <f>(SUMIFS('overall city offline'!$L$2:$L$2047,'overall city offline'!$A$2:$A$2047,$A46,'overall city offline'!$B$2:$B$2047,J$3)*SUMIFS('overall city offline'!$C$2:$C$2047,'overall city offline'!$A$2:$A$2047,$A46,'overall city offline'!$B$2:$B$2047,J$3))/(SUMIFS('overall city offline'!$L$2:$L$2047,'overall city offline'!$A$2:$A$2047,$A46,'overall city offline'!$B$2:$B$2047,J$2))</f>
        <v>0.96357808058788685</v>
      </c>
      <c r="K46" s="37">
        <f>(SUMIFS('overall city offline'!$L$2:$L$2047,'overall city offline'!$A$2:$A$2047,$A46,'overall city offline'!$B$2:$B$2047,K$3)*SUMIFS('overall city offline'!$C$2:$C$2047,'overall city offline'!$A$2:$A$2047,$A46,'overall city offline'!$B$2:$B$2047,K$3))/(SUMIFS('overall city offline'!$L$2:$L$2047,'overall city offline'!$A$2:$A$2047,$A46,'overall city offline'!$B$2:$B$2047,K$2))</f>
        <v>1.0872364312910012</v>
      </c>
      <c r="L46" s="37">
        <f>(SUMIFS('overall city offline'!$L$2:$L$2047,'overall city offline'!$A$2:$A$2047,$A46,'overall city offline'!$B$2:$B$2047,L$3)*SUMIFS('overall city offline'!$C$2:$C$2047,'overall city offline'!$A$2:$A$2047,$A46,'overall city offline'!$B$2:$B$2047,L$3))/(SUMIFS('overall city offline'!$L$2:$L$2047,'overall city offline'!$A$2:$A$2047,$A46,'overall city offline'!$B$2:$B$2047,L$2))</f>
        <v>1.0226248678983811</v>
      </c>
      <c r="M46" s="37">
        <f>(SUMIFS('overall city offline'!$L$2:$L$2047,'overall city offline'!$A$2:$A$2047,$A46,'overall city offline'!$B$2:$B$2047,M$3)*SUMIFS('overall city offline'!$C$2:$C$2047,'overall city offline'!$A$2:$A$2047,$A46,'overall city offline'!$B$2:$B$2047,M$3))/(SUMIFS('overall city offline'!$L$2:$L$2047,'overall city offline'!$A$2:$A$2047,$A46,'overall city offline'!$B$2:$B$2047,M$2))</f>
        <v>1.2075473761685875</v>
      </c>
      <c r="N46" s="37">
        <f>(SUMIFS('overall city offline'!$L$2:$L$2047,'overall city offline'!$A$2:$A$2047,$A46,'overall city offline'!$B$2:$B$2047,N$3)*SUMIFS('overall city offline'!$C$2:$C$2047,'overall city offline'!$A$2:$A$2047,$A46,'overall city offline'!$B$2:$B$2047,N$3))/(SUMIFS('overall city offline'!$L$2:$L$2047,'overall city offline'!$A$2:$A$2047,$A46,'overall city offline'!$B$2:$B$2047,N$2))</f>
        <v>0.83236510053574053</v>
      </c>
      <c r="O46" s="37">
        <f>(SUMIFS('overall city offline'!$L$2:$L$2047,'overall city offline'!$A$2:$A$2047,$A46,'overall city offline'!$B$2:$B$2047,O$3)*SUMIFS('overall city offline'!$C$2:$C$2047,'overall city offline'!$A$2:$A$2047,$A46,'overall city offline'!$B$2:$B$2047,O$3))/(SUMIFS('overall city offline'!$L$2:$L$2047,'overall city offline'!$A$2:$A$2047,$A46,'overall city offline'!$B$2:$B$2047,O$2))</f>
        <v>0.85728151700070443</v>
      </c>
      <c r="P46" s="37">
        <f>(SUMIFS('overall city offline'!$L$2:$L$2047,'overall city offline'!$A$2:$A$2047,$A46,'overall city offline'!$B$2:$B$2047,P$3)*SUMIFS('overall city offline'!$C$2:$C$2047,'overall city offline'!$A$2:$A$2047,$A46,'overall city offline'!$B$2:$B$2047,P$3))/(SUMIFS('overall city offline'!$L$2:$L$2047,'overall city offline'!$A$2:$A$2047,$A46,'overall city offline'!$B$2:$B$2047,P$2))</f>
        <v>1.0031855078857161</v>
      </c>
      <c r="Q46" s="37">
        <f>(SUMIFS('overall city offline'!$L$2:$L$2047,'overall city offline'!$A$2:$A$2047,$A46,'overall city offline'!$B$2:$B$2047,Q$3)*SUMIFS('overall city offline'!$C$2:$C$2047,'overall city offline'!$A$2:$A$2047,$A46,'overall city offline'!$B$2:$B$2047,Q$3))/(SUMIFS('overall city offline'!$L$2:$L$2047,'overall city offline'!$A$2:$A$2047,$A46,'overall city offline'!$B$2:$B$2047,Q$2))</f>
        <v>0.978932343056649</v>
      </c>
      <c r="R46" s="37">
        <f>(SUMIFS('overall city offline'!$L$2:$L$2047,'overall city offline'!$A$2:$A$2047,$A46,'overall city offline'!$B$2:$B$2047,R$3)*SUMIFS('overall city offline'!$C$2:$C$2047,'overall city offline'!$A$2:$A$2047,$A46,'overall city offline'!$B$2:$B$2047,R$3))/(SUMIFS('overall city offline'!$L$2:$L$2047,'overall city offline'!$A$2:$A$2047,$A46,'overall city offline'!$B$2:$B$2047,R$2))</f>
        <v>1.0199524019452699</v>
      </c>
      <c r="S46" s="37">
        <f>(SUMIFS('overall city offline'!$L$2:$L$2047,'overall city offline'!$A$2:$A$2047,$A46,'overall city offline'!$B$2:$B$2047,S$3)*SUMIFS('overall city offline'!$C$2:$C$2047,'overall city offline'!$A$2:$A$2047,$A46,'overall city offline'!$B$2:$B$2047,S$3))/(SUMIFS('overall city offline'!$L$2:$L$2047,'overall city offline'!$A$2:$A$2047,$A46,'overall city offline'!$B$2:$B$2047,S$2))</f>
        <v>0.97096038872161305</v>
      </c>
      <c r="T46" s="37">
        <f>(SUMIFS('overall city offline'!$L$2:$L$2047,'overall city offline'!$A$2:$A$2047,$A46,'overall city offline'!$B$2:$B$2047,T$3)*SUMIFS('overall city offline'!$C$2:$C$2047,'overall city offline'!$A$2:$A$2047,$A46,'overall city offline'!$B$2:$B$2047,T$3))/(SUMIFS('overall city offline'!$L$2:$L$2047,'overall city offline'!$A$2:$A$2047,$A46,'overall city offline'!$B$2:$B$2047,T$2))</f>
        <v>1.0055474016013008</v>
      </c>
      <c r="U46" s="37">
        <f>(SUMIFS('overall city offline'!$L$2:$L$2047,'overall city offline'!$A$2:$A$2047,$A46,'overall city offline'!$B$2:$B$2047,U$3)*SUMIFS('overall city offline'!$C$2:$C$2047,'overall city offline'!$A$2:$A$2047,$A46,'overall city offline'!$B$2:$B$2047,U$3))/(SUMIFS('overall city offline'!$L$2:$L$2047,'overall city offline'!$A$2:$A$2047,$A46,'overall city offline'!$B$2:$B$2047,U$2))</f>
        <v>0.93220623033969563</v>
      </c>
      <c r="V46" s="37">
        <f>(SUMIFS('overall city offline'!$L$2:$L$2047,'overall city offline'!$A$2:$A$2047,$A46,'overall city offline'!$B$2:$B$2047,V$3)*SUMIFS('overall city offline'!$C$2:$C$2047,'overall city offline'!$A$2:$A$2047,$A46,'overall city offline'!$B$2:$B$2047,V$3))/(SUMIFS('overall city offline'!$L$2:$L$2047,'overall city offline'!$A$2:$A$2047,$A46,'overall city offline'!$B$2:$B$2047,V$2))</f>
        <v>0.93231107146151104</v>
      </c>
    </row>
    <row r="47" spans="1:63" x14ac:dyDescent="0.25">
      <c r="A47" s="5" t="s">
        <v>50</v>
      </c>
      <c r="B47" s="37">
        <f>(SUMIFS('overall city offline'!$L$2:$L$2047,'overall city offline'!$A$2:$A$2047,$A47,'overall city offline'!$B$2:$B$2047,B$3)*SUMIFS('overall city offline'!$C$2:$C$2047,'overall city offline'!$A$2:$A$2047,$A47,'overall city offline'!$B$2:$B$2047,B$3))/(SUMIFS('overall city offline'!$L$2:$L$2047,'overall city offline'!$A$2:$A$2047,$A47,'overall city offline'!$B$2:$B$2047,B$2))</f>
        <v>0.91250841534535454</v>
      </c>
      <c r="C47" s="37">
        <f>(SUMIFS('overall city offline'!$L$2:$L$2047,'overall city offline'!$A$2:$A$2047,$A47,'overall city offline'!$B$2:$B$2047,C$3)*SUMIFS('overall city offline'!$C$2:$C$2047,'overall city offline'!$A$2:$A$2047,$A47,'overall city offline'!$B$2:$B$2047,C$3))/(SUMIFS('overall city offline'!$L$2:$L$2047,'overall city offline'!$A$2:$A$2047,$A47,'overall city offline'!$B$2:$B$2047,C$2))</f>
        <v>0.96077377829588206</v>
      </c>
      <c r="D47" s="37">
        <f>(SUMIFS('overall city offline'!$L$2:$L$2047,'overall city offline'!$A$2:$A$2047,$A47,'overall city offline'!$B$2:$B$2047,D$3)*SUMIFS('overall city offline'!$C$2:$C$2047,'overall city offline'!$A$2:$A$2047,$A47,'overall city offline'!$B$2:$B$2047,D$3))/(SUMIFS('overall city offline'!$L$2:$L$2047,'overall city offline'!$A$2:$A$2047,$A47,'overall city offline'!$B$2:$B$2047,D$2))</f>
        <v>1.2327922501106878</v>
      </c>
      <c r="E47" s="37">
        <f>(SUMIFS('overall city offline'!$L$2:$L$2047,'overall city offline'!$A$2:$A$2047,$A47,'overall city offline'!$B$2:$B$2047,E$3)*SUMIFS('overall city offline'!$C$2:$C$2047,'overall city offline'!$A$2:$A$2047,$A47,'overall city offline'!$B$2:$B$2047,E$3))/(SUMIFS('overall city offline'!$L$2:$L$2047,'overall city offline'!$A$2:$A$2047,$A47,'overall city offline'!$B$2:$B$2047,E$2))</f>
        <v>1.0838277211583709</v>
      </c>
      <c r="F47" s="37">
        <f>(SUMIFS('overall city offline'!$L$2:$L$2047,'overall city offline'!$A$2:$A$2047,$A47,'overall city offline'!$B$2:$B$2047,F$3)*SUMIFS('overall city offline'!$C$2:$C$2047,'overall city offline'!$A$2:$A$2047,$A47,'overall city offline'!$B$2:$B$2047,F$3))/(SUMIFS('overall city offline'!$L$2:$L$2047,'overall city offline'!$A$2:$A$2047,$A47,'overall city offline'!$B$2:$B$2047,F$2))</f>
        <v>1.1901599147478534</v>
      </c>
      <c r="G47" s="37">
        <f>(SUMIFS('overall city offline'!$L$2:$L$2047,'overall city offline'!$A$2:$A$2047,$A47,'overall city offline'!$B$2:$B$2047,G$3)*SUMIFS('overall city offline'!$C$2:$C$2047,'overall city offline'!$A$2:$A$2047,$A47,'overall city offline'!$B$2:$B$2047,G$3))/(SUMIFS('overall city offline'!$L$2:$L$2047,'overall city offline'!$A$2:$A$2047,$A47,'overall city offline'!$B$2:$B$2047,G$2))</f>
        <v>1.1254150691879612</v>
      </c>
      <c r="H47" s="37">
        <f>(SUMIFS('overall city offline'!$L$2:$L$2047,'overall city offline'!$A$2:$A$2047,$A47,'overall city offline'!$B$2:$B$2047,H$3)*SUMIFS('overall city offline'!$C$2:$C$2047,'overall city offline'!$A$2:$A$2047,$A47,'overall city offline'!$B$2:$B$2047,H$3))/(SUMIFS('overall city offline'!$L$2:$L$2047,'overall city offline'!$A$2:$A$2047,$A47,'overall city offline'!$B$2:$B$2047,H$2))</f>
        <v>1.1232087896912133</v>
      </c>
      <c r="I47" s="37">
        <f>(SUMIFS('overall city offline'!$L$2:$L$2047,'overall city offline'!$A$2:$A$2047,$A47,'overall city offline'!$B$2:$B$2047,I$3)*SUMIFS('overall city offline'!$C$2:$C$2047,'overall city offline'!$A$2:$A$2047,$A47,'overall city offline'!$B$2:$B$2047,I$3))/(SUMIFS('overall city offline'!$L$2:$L$2047,'overall city offline'!$A$2:$A$2047,$A47,'overall city offline'!$B$2:$B$2047,I$2))</f>
        <v>1.0907358869821275</v>
      </c>
      <c r="J47" s="37">
        <f>(SUMIFS('overall city offline'!$L$2:$L$2047,'overall city offline'!$A$2:$A$2047,$A47,'overall city offline'!$B$2:$B$2047,J$3)*SUMIFS('overall city offline'!$C$2:$C$2047,'overall city offline'!$A$2:$A$2047,$A47,'overall city offline'!$B$2:$B$2047,J$3))/(SUMIFS('overall city offline'!$L$2:$L$2047,'overall city offline'!$A$2:$A$2047,$A47,'overall city offline'!$B$2:$B$2047,J$2))</f>
        <v>1.0772595087069481</v>
      </c>
      <c r="K47" s="37">
        <f>(SUMIFS('overall city offline'!$L$2:$L$2047,'overall city offline'!$A$2:$A$2047,$A47,'overall city offline'!$B$2:$B$2047,K$3)*SUMIFS('overall city offline'!$C$2:$C$2047,'overall city offline'!$A$2:$A$2047,$A47,'overall city offline'!$B$2:$B$2047,K$3))/(SUMIFS('overall city offline'!$L$2:$L$2047,'overall city offline'!$A$2:$A$2047,$A47,'overall city offline'!$B$2:$B$2047,K$2))</f>
        <v>1.117949845603158</v>
      </c>
      <c r="L47" s="37">
        <f>(SUMIFS('overall city offline'!$L$2:$L$2047,'overall city offline'!$A$2:$A$2047,$A47,'overall city offline'!$B$2:$B$2047,L$3)*SUMIFS('overall city offline'!$C$2:$C$2047,'overall city offline'!$A$2:$A$2047,$A47,'overall city offline'!$B$2:$B$2047,L$3))/(SUMIFS('overall city offline'!$L$2:$L$2047,'overall city offline'!$A$2:$A$2047,$A47,'overall city offline'!$B$2:$B$2047,L$2))</f>
        <v>1.0937208870227411</v>
      </c>
      <c r="M47" s="37">
        <f>(SUMIFS('overall city offline'!$L$2:$L$2047,'overall city offline'!$A$2:$A$2047,$A47,'overall city offline'!$B$2:$B$2047,M$3)*SUMIFS('overall city offline'!$C$2:$C$2047,'overall city offline'!$A$2:$A$2047,$A47,'overall city offline'!$B$2:$B$2047,M$3))/(SUMIFS('overall city offline'!$L$2:$L$2047,'overall city offline'!$A$2:$A$2047,$A47,'overall city offline'!$B$2:$B$2047,M$2))</f>
        <v>1.2280617141547052</v>
      </c>
      <c r="N47" s="37">
        <f>(SUMIFS('overall city offline'!$L$2:$L$2047,'overall city offline'!$A$2:$A$2047,$A47,'overall city offline'!$B$2:$B$2047,N$3)*SUMIFS('overall city offline'!$C$2:$C$2047,'overall city offline'!$A$2:$A$2047,$A47,'overall city offline'!$B$2:$B$2047,N$3))/(SUMIFS('overall city offline'!$L$2:$L$2047,'overall city offline'!$A$2:$A$2047,$A47,'overall city offline'!$B$2:$B$2047,N$2))</f>
        <v>0.96426388850996292</v>
      </c>
      <c r="O47" s="37">
        <f>(SUMIFS('overall city offline'!$L$2:$L$2047,'overall city offline'!$A$2:$A$2047,$A47,'overall city offline'!$B$2:$B$2047,O$3)*SUMIFS('overall city offline'!$C$2:$C$2047,'overall city offline'!$A$2:$A$2047,$A47,'overall city offline'!$B$2:$B$2047,O$3))/(SUMIFS('overall city offline'!$L$2:$L$2047,'overall city offline'!$A$2:$A$2047,$A47,'overall city offline'!$B$2:$B$2047,O$2))</f>
        <v>0.9753317022759751</v>
      </c>
      <c r="P47" s="37">
        <f>(SUMIFS('overall city offline'!$L$2:$L$2047,'overall city offline'!$A$2:$A$2047,$A47,'overall city offline'!$B$2:$B$2047,P$3)*SUMIFS('overall city offline'!$C$2:$C$2047,'overall city offline'!$A$2:$A$2047,$A47,'overall city offline'!$B$2:$B$2047,P$3))/(SUMIFS('overall city offline'!$L$2:$L$2047,'overall city offline'!$A$2:$A$2047,$A47,'overall city offline'!$B$2:$B$2047,P$2))</f>
        <v>1.1563038364589378</v>
      </c>
      <c r="Q47" s="37">
        <f>(SUMIFS('overall city offline'!$L$2:$L$2047,'overall city offline'!$A$2:$A$2047,$A47,'overall city offline'!$B$2:$B$2047,Q$3)*SUMIFS('overall city offline'!$C$2:$C$2047,'overall city offline'!$A$2:$A$2047,$A47,'overall city offline'!$B$2:$B$2047,Q$3))/(SUMIFS('overall city offline'!$L$2:$L$2047,'overall city offline'!$A$2:$A$2047,$A47,'overall city offline'!$B$2:$B$2047,Q$2))</f>
        <v>1.0823175540322725</v>
      </c>
      <c r="R47" s="37">
        <f>(SUMIFS('overall city offline'!$L$2:$L$2047,'overall city offline'!$A$2:$A$2047,$A47,'overall city offline'!$B$2:$B$2047,R$3)*SUMIFS('overall city offline'!$C$2:$C$2047,'overall city offline'!$A$2:$A$2047,$A47,'overall city offline'!$B$2:$B$2047,R$3))/(SUMIFS('overall city offline'!$L$2:$L$2047,'overall city offline'!$A$2:$A$2047,$A47,'overall city offline'!$B$2:$B$2047,R$2))</f>
        <v>1.1069159556468229</v>
      </c>
      <c r="S47" s="37">
        <f>(SUMIFS('overall city offline'!$L$2:$L$2047,'overall city offline'!$A$2:$A$2047,$A47,'overall city offline'!$B$2:$B$2047,S$3)*SUMIFS('overall city offline'!$C$2:$C$2047,'overall city offline'!$A$2:$A$2047,$A47,'overall city offline'!$B$2:$B$2047,S$3))/(SUMIFS('overall city offline'!$L$2:$L$2047,'overall city offline'!$A$2:$A$2047,$A47,'overall city offline'!$B$2:$B$2047,S$2))</f>
        <v>1.0971443819326705</v>
      </c>
      <c r="T47" s="37">
        <f>(SUMIFS('overall city offline'!$L$2:$L$2047,'overall city offline'!$A$2:$A$2047,$A47,'overall city offline'!$B$2:$B$2047,T$3)*SUMIFS('overall city offline'!$C$2:$C$2047,'overall city offline'!$A$2:$A$2047,$A47,'overall city offline'!$B$2:$B$2047,T$3))/(SUMIFS('overall city offline'!$L$2:$L$2047,'overall city offline'!$A$2:$A$2047,$A47,'overall city offline'!$B$2:$B$2047,T$2))</f>
        <v>1.1741140681303874</v>
      </c>
      <c r="U47" s="37">
        <f>(SUMIFS('overall city offline'!$L$2:$L$2047,'overall city offline'!$A$2:$A$2047,$A47,'overall city offline'!$B$2:$B$2047,U$3)*SUMIFS('overall city offline'!$C$2:$C$2047,'overall city offline'!$A$2:$A$2047,$A47,'overall city offline'!$B$2:$B$2047,U$3))/(SUMIFS('overall city offline'!$L$2:$L$2047,'overall city offline'!$A$2:$A$2047,$A47,'overall city offline'!$B$2:$B$2047,U$2))</f>
        <v>1.0932831969972514</v>
      </c>
      <c r="V47" s="37">
        <f>(SUMIFS('overall city offline'!$L$2:$L$2047,'overall city offline'!$A$2:$A$2047,$A47,'overall city offline'!$B$2:$B$2047,V$3)*SUMIFS('overall city offline'!$C$2:$C$2047,'overall city offline'!$A$2:$A$2047,$A47,'overall city offline'!$B$2:$B$2047,V$3))/(SUMIFS('overall city offline'!$L$2:$L$2047,'overall city offline'!$A$2:$A$2047,$A47,'overall city offline'!$B$2:$B$2047,V$2))</f>
        <v>1.1001736908437101</v>
      </c>
    </row>
    <row r="48" spans="1:63" x14ac:dyDescent="0.25">
      <c r="A48" s="5" t="s">
        <v>51</v>
      </c>
      <c r="B48" s="37">
        <f>(SUMIFS('overall city offline'!$L$2:$L$2047,'overall city offline'!$A$2:$A$2047,$A48,'overall city offline'!$B$2:$B$2047,B$3)*SUMIFS('overall city offline'!$C$2:$C$2047,'overall city offline'!$A$2:$A$2047,$A48,'overall city offline'!$B$2:$B$2047,B$3))/(SUMIFS('overall city offline'!$L$2:$L$2047,'overall city offline'!$A$2:$A$2047,$A48,'overall city offline'!$B$2:$B$2047,B$2))</f>
        <v>0.86993127231219003</v>
      </c>
      <c r="C48" s="37">
        <f>(SUMIFS('overall city offline'!$L$2:$L$2047,'overall city offline'!$A$2:$A$2047,$A48,'overall city offline'!$B$2:$B$2047,C$3)*SUMIFS('overall city offline'!$C$2:$C$2047,'overall city offline'!$A$2:$A$2047,$A48,'overall city offline'!$B$2:$B$2047,C$3))/(SUMIFS('overall city offline'!$L$2:$L$2047,'overall city offline'!$A$2:$A$2047,$A48,'overall city offline'!$B$2:$B$2047,C$2))</f>
        <v>0.89384707713561729</v>
      </c>
      <c r="D48" s="37">
        <f>(SUMIFS('overall city offline'!$L$2:$L$2047,'overall city offline'!$A$2:$A$2047,$A48,'overall city offline'!$B$2:$B$2047,D$3)*SUMIFS('overall city offline'!$C$2:$C$2047,'overall city offline'!$A$2:$A$2047,$A48,'overall city offline'!$B$2:$B$2047,D$3))/(SUMIFS('overall city offline'!$L$2:$L$2047,'overall city offline'!$A$2:$A$2047,$A48,'overall city offline'!$B$2:$B$2047,D$2))</f>
        <v>1.1185975060895577</v>
      </c>
      <c r="E48" s="37">
        <f>(SUMIFS('overall city offline'!$L$2:$L$2047,'overall city offline'!$A$2:$A$2047,$A48,'overall city offline'!$B$2:$B$2047,E$3)*SUMIFS('overall city offline'!$C$2:$C$2047,'overall city offline'!$A$2:$A$2047,$A48,'overall city offline'!$B$2:$B$2047,E$3))/(SUMIFS('overall city offline'!$L$2:$L$2047,'overall city offline'!$A$2:$A$2047,$A48,'overall city offline'!$B$2:$B$2047,E$2))</f>
        <v>1.0508363831734231</v>
      </c>
      <c r="F48" s="37">
        <f>(SUMIFS('overall city offline'!$L$2:$L$2047,'overall city offline'!$A$2:$A$2047,$A48,'overall city offline'!$B$2:$B$2047,F$3)*SUMIFS('overall city offline'!$C$2:$C$2047,'overall city offline'!$A$2:$A$2047,$A48,'overall city offline'!$B$2:$B$2047,F$3))/(SUMIFS('overall city offline'!$L$2:$L$2047,'overall city offline'!$A$2:$A$2047,$A48,'overall city offline'!$B$2:$B$2047,F$2))</f>
        <v>1.1791238225342027</v>
      </c>
      <c r="G48" s="37">
        <f>(SUMIFS('overall city offline'!$L$2:$L$2047,'overall city offline'!$A$2:$A$2047,$A48,'overall city offline'!$B$2:$B$2047,G$3)*SUMIFS('overall city offline'!$C$2:$C$2047,'overall city offline'!$A$2:$A$2047,$A48,'overall city offline'!$B$2:$B$2047,G$3))/(SUMIFS('overall city offline'!$L$2:$L$2047,'overall city offline'!$A$2:$A$2047,$A48,'overall city offline'!$B$2:$B$2047,G$2))</f>
        <v>1.1051590897937231</v>
      </c>
      <c r="H48" s="37">
        <f>(SUMIFS('overall city offline'!$L$2:$L$2047,'overall city offline'!$A$2:$A$2047,$A48,'overall city offline'!$B$2:$B$2047,H$3)*SUMIFS('overall city offline'!$C$2:$C$2047,'overall city offline'!$A$2:$A$2047,$A48,'overall city offline'!$B$2:$B$2047,H$3))/(SUMIFS('overall city offline'!$L$2:$L$2047,'overall city offline'!$A$2:$A$2047,$A48,'overall city offline'!$B$2:$B$2047,H$2))</f>
        <v>1.1411929179154838</v>
      </c>
      <c r="I48" s="37">
        <f>(SUMIFS('overall city offline'!$L$2:$L$2047,'overall city offline'!$A$2:$A$2047,$A48,'overall city offline'!$B$2:$B$2047,I$3)*SUMIFS('overall city offline'!$C$2:$C$2047,'overall city offline'!$A$2:$A$2047,$A48,'overall city offline'!$B$2:$B$2047,I$3))/(SUMIFS('overall city offline'!$L$2:$L$2047,'overall city offline'!$A$2:$A$2047,$A48,'overall city offline'!$B$2:$B$2047,I$2))</f>
        <v>1.1360415247608722</v>
      </c>
      <c r="J48" s="37">
        <f>(SUMIFS('overall city offline'!$L$2:$L$2047,'overall city offline'!$A$2:$A$2047,$A48,'overall city offline'!$B$2:$B$2047,J$3)*SUMIFS('overall city offline'!$C$2:$C$2047,'overall city offline'!$A$2:$A$2047,$A48,'overall city offline'!$B$2:$B$2047,J$3))/(SUMIFS('overall city offline'!$L$2:$L$2047,'overall city offline'!$A$2:$A$2047,$A48,'overall city offline'!$B$2:$B$2047,J$2))</f>
        <v>1.1054436776337293</v>
      </c>
      <c r="K48" s="37">
        <f>(SUMIFS('overall city offline'!$L$2:$L$2047,'overall city offline'!$A$2:$A$2047,$A48,'overall city offline'!$B$2:$B$2047,K$3)*SUMIFS('overall city offline'!$C$2:$C$2047,'overall city offline'!$A$2:$A$2047,$A48,'overall city offline'!$B$2:$B$2047,K$3))/(SUMIFS('overall city offline'!$L$2:$L$2047,'overall city offline'!$A$2:$A$2047,$A48,'overall city offline'!$B$2:$B$2047,K$2))</f>
        <v>1.1587155391120827</v>
      </c>
      <c r="L48" s="37">
        <f>(SUMIFS('overall city offline'!$L$2:$L$2047,'overall city offline'!$A$2:$A$2047,$A48,'overall city offline'!$B$2:$B$2047,L$3)*SUMIFS('overall city offline'!$C$2:$C$2047,'overall city offline'!$A$2:$A$2047,$A48,'overall city offline'!$B$2:$B$2047,L$3))/(SUMIFS('overall city offline'!$L$2:$L$2047,'overall city offline'!$A$2:$A$2047,$A48,'overall city offline'!$B$2:$B$2047,L$2))</f>
        <v>1.1909704978704161</v>
      </c>
      <c r="M48" s="37">
        <f>(SUMIFS('overall city offline'!$L$2:$L$2047,'overall city offline'!$A$2:$A$2047,$A48,'overall city offline'!$B$2:$B$2047,M$3)*SUMIFS('overall city offline'!$C$2:$C$2047,'overall city offline'!$A$2:$A$2047,$A48,'overall city offline'!$B$2:$B$2047,M$3))/(SUMIFS('overall city offline'!$L$2:$L$2047,'overall city offline'!$A$2:$A$2047,$A48,'overall city offline'!$B$2:$B$2047,M$2))</f>
        <v>1.3142335617181109</v>
      </c>
      <c r="N48" s="37">
        <f>(SUMIFS('overall city offline'!$L$2:$L$2047,'overall city offline'!$A$2:$A$2047,$A48,'overall city offline'!$B$2:$B$2047,N$3)*SUMIFS('overall city offline'!$C$2:$C$2047,'overall city offline'!$A$2:$A$2047,$A48,'overall city offline'!$B$2:$B$2047,N$3))/(SUMIFS('overall city offline'!$L$2:$L$2047,'overall city offline'!$A$2:$A$2047,$A48,'overall city offline'!$B$2:$B$2047,N$2))</f>
        <v>0.95683773435096131</v>
      </c>
      <c r="O48" s="37">
        <f>(SUMIFS('overall city offline'!$L$2:$L$2047,'overall city offline'!$A$2:$A$2047,$A48,'overall city offline'!$B$2:$B$2047,O$3)*SUMIFS('overall city offline'!$C$2:$C$2047,'overall city offline'!$A$2:$A$2047,$A48,'overall city offline'!$B$2:$B$2047,O$3))/(SUMIFS('overall city offline'!$L$2:$L$2047,'overall city offline'!$A$2:$A$2047,$A48,'overall city offline'!$B$2:$B$2047,O$2))</f>
        <v>0.95799778394362956</v>
      </c>
      <c r="P48" s="37">
        <f>(SUMIFS('overall city offline'!$L$2:$L$2047,'overall city offline'!$A$2:$A$2047,$A48,'overall city offline'!$B$2:$B$2047,P$3)*SUMIFS('overall city offline'!$C$2:$C$2047,'overall city offline'!$A$2:$A$2047,$A48,'overall city offline'!$B$2:$B$2047,P$3))/(SUMIFS('overall city offline'!$L$2:$L$2047,'overall city offline'!$A$2:$A$2047,$A48,'overall city offline'!$B$2:$B$2047,P$2))</f>
        <v>1.1541157005969382</v>
      </c>
      <c r="Q48" s="37">
        <f>(SUMIFS('overall city offline'!$L$2:$L$2047,'overall city offline'!$A$2:$A$2047,$A48,'overall city offline'!$B$2:$B$2047,Q$3)*SUMIFS('overall city offline'!$C$2:$C$2047,'overall city offline'!$A$2:$A$2047,$A48,'overall city offline'!$B$2:$B$2047,Q$3))/(SUMIFS('overall city offline'!$L$2:$L$2047,'overall city offline'!$A$2:$A$2047,$A48,'overall city offline'!$B$2:$B$2047,Q$2))</f>
        <v>1.1312281304806693</v>
      </c>
      <c r="R48" s="37">
        <f>(SUMIFS('overall city offline'!$L$2:$L$2047,'overall city offline'!$A$2:$A$2047,$A48,'overall city offline'!$B$2:$B$2047,R$3)*SUMIFS('overall city offline'!$C$2:$C$2047,'overall city offline'!$A$2:$A$2047,$A48,'overall city offline'!$B$2:$B$2047,R$3))/(SUMIFS('overall city offline'!$L$2:$L$2047,'overall city offline'!$A$2:$A$2047,$A48,'overall city offline'!$B$2:$B$2047,R$2))</f>
        <v>1.1745490609298344</v>
      </c>
      <c r="S48" s="37">
        <f>(SUMIFS('overall city offline'!$L$2:$L$2047,'overall city offline'!$A$2:$A$2047,$A48,'overall city offline'!$B$2:$B$2047,S$3)*SUMIFS('overall city offline'!$C$2:$C$2047,'overall city offline'!$A$2:$A$2047,$A48,'overall city offline'!$B$2:$B$2047,S$3))/(SUMIFS('overall city offline'!$L$2:$L$2047,'overall city offline'!$A$2:$A$2047,$A48,'overall city offline'!$B$2:$B$2047,S$2))</f>
        <v>1.1358752834375725</v>
      </c>
      <c r="T48" s="37">
        <f>(SUMIFS('overall city offline'!$L$2:$L$2047,'overall city offline'!$A$2:$A$2047,$A48,'overall city offline'!$B$2:$B$2047,T$3)*SUMIFS('overall city offline'!$C$2:$C$2047,'overall city offline'!$A$2:$A$2047,$A48,'overall city offline'!$B$2:$B$2047,T$3))/(SUMIFS('overall city offline'!$L$2:$L$2047,'overall city offline'!$A$2:$A$2047,$A48,'overall city offline'!$B$2:$B$2047,T$2))</f>
        <v>1.2133828908591875</v>
      </c>
      <c r="U48" s="37">
        <f>(SUMIFS('overall city offline'!$L$2:$L$2047,'overall city offline'!$A$2:$A$2047,$A48,'overall city offline'!$B$2:$B$2047,U$3)*SUMIFS('overall city offline'!$C$2:$C$2047,'overall city offline'!$A$2:$A$2047,$A48,'overall city offline'!$B$2:$B$2047,U$3))/(SUMIFS('overall city offline'!$L$2:$L$2047,'overall city offline'!$A$2:$A$2047,$A48,'overall city offline'!$B$2:$B$2047,U$2))</f>
        <v>1.1642642605871441</v>
      </c>
      <c r="V48" s="37">
        <f>(SUMIFS('overall city offline'!$L$2:$L$2047,'overall city offline'!$A$2:$A$2047,$A48,'overall city offline'!$B$2:$B$2047,V$3)*SUMIFS('overall city offline'!$C$2:$C$2047,'overall city offline'!$A$2:$A$2047,$A48,'overall city offline'!$B$2:$B$2047,V$3))/(SUMIFS('overall city offline'!$L$2:$L$2047,'overall city offline'!$A$2:$A$2047,$A48,'overall city offline'!$B$2:$B$2047,V$2))</f>
        <v>1.1298085231463657</v>
      </c>
    </row>
    <row r="49" spans="1:22" x14ac:dyDescent="0.25">
      <c r="A49" s="5" t="s">
        <v>52</v>
      </c>
      <c r="B49" s="37">
        <f>(SUMIFS('overall city offline'!$L$2:$L$2047,'overall city offline'!$A$2:$A$2047,$A49,'overall city offline'!$B$2:$B$2047,B$3)*SUMIFS('overall city offline'!$C$2:$C$2047,'overall city offline'!$A$2:$A$2047,$A49,'overall city offline'!$B$2:$B$2047,B$3))/(SUMIFS('overall city offline'!$L$2:$L$2047,'overall city offline'!$A$2:$A$2047,$A49,'overall city offline'!$B$2:$B$2047,B$2))</f>
        <v>0.89786112702616616</v>
      </c>
      <c r="C49" s="37">
        <f>(SUMIFS('overall city offline'!$L$2:$L$2047,'overall city offline'!$A$2:$A$2047,$A49,'overall city offline'!$B$2:$B$2047,C$3)*SUMIFS('overall city offline'!$C$2:$C$2047,'overall city offline'!$A$2:$A$2047,$A49,'overall city offline'!$B$2:$B$2047,C$3))/(SUMIFS('overall city offline'!$L$2:$L$2047,'overall city offline'!$A$2:$A$2047,$A49,'overall city offline'!$B$2:$B$2047,C$2))</f>
        <v>0.93102554580389307</v>
      </c>
      <c r="D49" s="37">
        <f>(SUMIFS('overall city offline'!$L$2:$L$2047,'overall city offline'!$A$2:$A$2047,$A49,'overall city offline'!$B$2:$B$2047,D$3)*SUMIFS('overall city offline'!$C$2:$C$2047,'overall city offline'!$A$2:$A$2047,$A49,'overall city offline'!$B$2:$B$2047,D$3))/(SUMIFS('overall city offline'!$L$2:$L$2047,'overall city offline'!$A$2:$A$2047,$A49,'overall city offline'!$B$2:$B$2047,D$2))</f>
        <v>1.2154228771891267</v>
      </c>
      <c r="E49" s="37">
        <f>(SUMIFS('overall city offline'!$L$2:$L$2047,'overall city offline'!$A$2:$A$2047,$A49,'overall city offline'!$B$2:$B$2047,E$3)*SUMIFS('overall city offline'!$C$2:$C$2047,'overall city offline'!$A$2:$A$2047,$A49,'overall city offline'!$B$2:$B$2047,E$3))/(SUMIFS('overall city offline'!$L$2:$L$2047,'overall city offline'!$A$2:$A$2047,$A49,'overall city offline'!$B$2:$B$2047,E$2))</f>
        <v>1.1664974066616196</v>
      </c>
      <c r="F49" s="37">
        <f>(SUMIFS('overall city offline'!$L$2:$L$2047,'overall city offline'!$A$2:$A$2047,$A49,'overall city offline'!$B$2:$B$2047,F$3)*SUMIFS('overall city offline'!$C$2:$C$2047,'overall city offline'!$A$2:$A$2047,$A49,'overall city offline'!$B$2:$B$2047,F$3))/(SUMIFS('overall city offline'!$L$2:$L$2047,'overall city offline'!$A$2:$A$2047,$A49,'overall city offline'!$B$2:$B$2047,F$2))</f>
        <v>1.2885269767233949</v>
      </c>
      <c r="G49" s="37">
        <f>(SUMIFS('overall city offline'!$L$2:$L$2047,'overall city offline'!$A$2:$A$2047,$A49,'overall city offline'!$B$2:$B$2047,G$3)*SUMIFS('overall city offline'!$C$2:$C$2047,'overall city offline'!$A$2:$A$2047,$A49,'overall city offline'!$B$2:$B$2047,G$3))/(SUMIFS('overall city offline'!$L$2:$L$2047,'overall city offline'!$A$2:$A$2047,$A49,'overall city offline'!$B$2:$B$2047,G$2))</f>
        <v>1.1940554593393304</v>
      </c>
      <c r="H49" s="37">
        <f>(SUMIFS('overall city offline'!$L$2:$L$2047,'overall city offline'!$A$2:$A$2047,$A49,'overall city offline'!$B$2:$B$2047,H$3)*SUMIFS('overall city offline'!$C$2:$C$2047,'overall city offline'!$A$2:$A$2047,$A49,'overall city offline'!$B$2:$B$2047,H$3))/(SUMIFS('overall city offline'!$L$2:$L$2047,'overall city offline'!$A$2:$A$2047,$A49,'overall city offline'!$B$2:$B$2047,H$2))</f>
        <v>1.1803949103607874</v>
      </c>
      <c r="I49" s="37">
        <f>(SUMIFS('overall city offline'!$L$2:$L$2047,'overall city offline'!$A$2:$A$2047,$A49,'overall city offline'!$B$2:$B$2047,I$3)*SUMIFS('overall city offline'!$C$2:$C$2047,'overall city offline'!$A$2:$A$2047,$A49,'overall city offline'!$B$2:$B$2047,I$3))/(SUMIFS('overall city offline'!$L$2:$L$2047,'overall city offline'!$A$2:$A$2047,$A49,'overall city offline'!$B$2:$B$2047,I$2))</f>
        <v>1.1654201308861731</v>
      </c>
      <c r="J49" s="37">
        <f>(SUMIFS('overall city offline'!$L$2:$L$2047,'overall city offline'!$A$2:$A$2047,$A49,'overall city offline'!$B$2:$B$2047,J$3)*SUMIFS('overall city offline'!$C$2:$C$2047,'overall city offline'!$A$2:$A$2047,$A49,'overall city offline'!$B$2:$B$2047,J$3))/(SUMIFS('overall city offline'!$L$2:$L$2047,'overall city offline'!$A$2:$A$2047,$A49,'overall city offline'!$B$2:$B$2047,J$2))</f>
        <v>1.0974557997463223</v>
      </c>
      <c r="K49" s="37">
        <f>(SUMIFS('overall city offline'!$L$2:$L$2047,'overall city offline'!$A$2:$A$2047,$A49,'overall city offline'!$B$2:$B$2047,K$3)*SUMIFS('overall city offline'!$C$2:$C$2047,'overall city offline'!$A$2:$A$2047,$A49,'overall city offline'!$B$2:$B$2047,K$3))/(SUMIFS('overall city offline'!$L$2:$L$2047,'overall city offline'!$A$2:$A$2047,$A49,'overall city offline'!$B$2:$B$2047,K$2))</f>
        <v>1.1514271518004571</v>
      </c>
      <c r="L49" s="37">
        <f>(SUMIFS('overall city offline'!$L$2:$L$2047,'overall city offline'!$A$2:$A$2047,$A49,'overall city offline'!$B$2:$B$2047,L$3)*SUMIFS('overall city offline'!$C$2:$C$2047,'overall city offline'!$A$2:$A$2047,$A49,'overall city offline'!$B$2:$B$2047,L$3))/(SUMIFS('overall city offline'!$L$2:$L$2047,'overall city offline'!$A$2:$A$2047,$A49,'overall city offline'!$B$2:$B$2047,L$2))</f>
        <v>1.1813006035573665</v>
      </c>
      <c r="M49" s="37">
        <f>(SUMIFS('overall city offline'!$L$2:$L$2047,'overall city offline'!$A$2:$A$2047,$A49,'overall city offline'!$B$2:$B$2047,M$3)*SUMIFS('overall city offline'!$C$2:$C$2047,'overall city offline'!$A$2:$A$2047,$A49,'overall city offline'!$B$2:$B$2047,M$3))/(SUMIFS('overall city offline'!$L$2:$L$2047,'overall city offline'!$A$2:$A$2047,$A49,'overall city offline'!$B$2:$B$2047,M$2))</f>
        <v>1.2505740703069721</v>
      </c>
      <c r="N49" s="37">
        <f>(SUMIFS('overall city offline'!$L$2:$L$2047,'overall city offline'!$A$2:$A$2047,$A49,'overall city offline'!$B$2:$B$2047,N$3)*SUMIFS('overall city offline'!$C$2:$C$2047,'overall city offline'!$A$2:$A$2047,$A49,'overall city offline'!$B$2:$B$2047,N$3))/(SUMIFS('overall city offline'!$L$2:$L$2047,'overall city offline'!$A$2:$A$2047,$A49,'overall city offline'!$B$2:$B$2047,N$2))</f>
        <v>1.0026388732105744</v>
      </c>
      <c r="O49" s="37">
        <f>(SUMIFS('overall city offline'!$L$2:$L$2047,'overall city offline'!$A$2:$A$2047,$A49,'overall city offline'!$B$2:$B$2047,O$3)*SUMIFS('overall city offline'!$C$2:$C$2047,'overall city offline'!$A$2:$A$2047,$A49,'overall city offline'!$B$2:$B$2047,O$3))/(SUMIFS('overall city offline'!$L$2:$L$2047,'overall city offline'!$A$2:$A$2047,$A49,'overall city offline'!$B$2:$B$2047,O$2))</f>
        <v>0.99886839071596034</v>
      </c>
      <c r="P49" s="37">
        <f>(SUMIFS('overall city offline'!$L$2:$L$2047,'overall city offline'!$A$2:$A$2047,$A49,'overall city offline'!$B$2:$B$2047,P$3)*SUMIFS('overall city offline'!$C$2:$C$2047,'overall city offline'!$A$2:$A$2047,$A49,'overall city offline'!$B$2:$B$2047,P$3))/(SUMIFS('overall city offline'!$L$2:$L$2047,'overall city offline'!$A$2:$A$2047,$A49,'overall city offline'!$B$2:$B$2047,P$2))</f>
        <v>1.2150766734050282</v>
      </c>
      <c r="Q49" s="37">
        <f>(SUMIFS('overall city offline'!$L$2:$L$2047,'overall city offline'!$A$2:$A$2047,$A49,'overall city offline'!$B$2:$B$2047,Q$3)*SUMIFS('overall city offline'!$C$2:$C$2047,'overall city offline'!$A$2:$A$2047,$A49,'overall city offline'!$B$2:$B$2047,Q$3))/(SUMIFS('overall city offline'!$L$2:$L$2047,'overall city offline'!$A$2:$A$2047,$A49,'overall city offline'!$B$2:$B$2047,Q$2))</f>
        <v>1.154958637092339</v>
      </c>
      <c r="R49" s="37">
        <f>(SUMIFS('overall city offline'!$L$2:$L$2047,'overall city offline'!$A$2:$A$2047,$A49,'overall city offline'!$B$2:$B$2047,R$3)*SUMIFS('overall city offline'!$C$2:$C$2047,'overall city offline'!$A$2:$A$2047,$A49,'overall city offline'!$B$2:$B$2047,R$3))/(SUMIFS('overall city offline'!$L$2:$L$2047,'overall city offline'!$A$2:$A$2047,$A49,'overall city offline'!$B$2:$B$2047,R$2))</f>
        <v>1.1940033953832141</v>
      </c>
      <c r="S49" s="37">
        <f>(SUMIFS('overall city offline'!$L$2:$L$2047,'overall city offline'!$A$2:$A$2047,$A49,'overall city offline'!$B$2:$B$2047,S$3)*SUMIFS('overall city offline'!$C$2:$C$2047,'overall city offline'!$A$2:$A$2047,$A49,'overall city offline'!$B$2:$B$2047,S$3))/(SUMIFS('overall city offline'!$L$2:$L$2047,'overall city offline'!$A$2:$A$2047,$A49,'overall city offline'!$B$2:$B$2047,S$2))</f>
        <v>1.1325106737174173</v>
      </c>
      <c r="T49" s="37">
        <f>(SUMIFS('overall city offline'!$L$2:$L$2047,'overall city offline'!$A$2:$A$2047,$A49,'overall city offline'!$B$2:$B$2047,T$3)*SUMIFS('overall city offline'!$C$2:$C$2047,'overall city offline'!$A$2:$A$2047,$A49,'overall city offline'!$B$2:$B$2047,T$3))/(SUMIFS('overall city offline'!$L$2:$L$2047,'overall city offline'!$A$2:$A$2047,$A49,'overall city offline'!$B$2:$B$2047,T$2))</f>
        <v>1.1934022484564193</v>
      </c>
      <c r="U49" s="37">
        <f>(SUMIFS('overall city offline'!$L$2:$L$2047,'overall city offline'!$A$2:$A$2047,$A49,'overall city offline'!$B$2:$B$2047,U$3)*SUMIFS('overall city offline'!$C$2:$C$2047,'overall city offline'!$A$2:$A$2047,$A49,'overall city offline'!$B$2:$B$2047,U$3))/(SUMIFS('overall city offline'!$L$2:$L$2047,'overall city offline'!$A$2:$A$2047,$A49,'overall city offline'!$B$2:$B$2047,U$2))</f>
        <v>1.1307386486466149</v>
      </c>
      <c r="V49" s="37">
        <f>(SUMIFS('overall city offline'!$L$2:$L$2047,'overall city offline'!$A$2:$A$2047,$A49,'overall city offline'!$B$2:$B$2047,V$3)*SUMIFS('overall city offline'!$C$2:$C$2047,'overall city offline'!$A$2:$A$2047,$A49,'overall city offline'!$B$2:$B$2047,V$3))/(SUMIFS('overall city offline'!$L$2:$L$2047,'overall city offline'!$A$2:$A$2047,$A49,'overall city offline'!$B$2:$B$2047,V$2))</f>
        <v>1.0713592680735524</v>
      </c>
    </row>
    <row r="50" spans="1:22" x14ac:dyDescent="0.25">
      <c r="A50" s="5" t="s">
        <v>53</v>
      </c>
      <c r="B50" s="37">
        <f>(SUMIFS('overall city offline'!$L$2:$L$2047,'overall city offline'!$A$2:$A$2047,$A50,'overall city offline'!$B$2:$B$2047,B$3)*SUMIFS('overall city offline'!$C$2:$C$2047,'overall city offline'!$A$2:$A$2047,$A50,'overall city offline'!$B$2:$B$2047,B$3))/(SUMIFS('overall city offline'!$L$2:$L$2047,'overall city offline'!$A$2:$A$2047,$A50,'overall city offline'!$B$2:$B$2047,B$2))</f>
        <v>0.92986823215237524</v>
      </c>
      <c r="C50" s="37">
        <f>(SUMIFS('overall city offline'!$L$2:$L$2047,'overall city offline'!$A$2:$A$2047,$A50,'overall city offline'!$B$2:$B$2047,C$3)*SUMIFS('overall city offline'!$C$2:$C$2047,'overall city offline'!$A$2:$A$2047,$A50,'overall city offline'!$B$2:$B$2047,C$3))/(SUMIFS('overall city offline'!$L$2:$L$2047,'overall city offline'!$A$2:$A$2047,$A50,'overall city offline'!$B$2:$B$2047,C$2))</f>
        <v>0.96456993595315743</v>
      </c>
      <c r="D50" s="37">
        <f>(SUMIFS('overall city offline'!$L$2:$L$2047,'overall city offline'!$A$2:$A$2047,$A50,'overall city offline'!$B$2:$B$2047,D$3)*SUMIFS('overall city offline'!$C$2:$C$2047,'overall city offline'!$A$2:$A$2047,$A50,'overall city offline'!$B$2:$B$2047,D$3))/(SUMIFS('overall city offline'!$L$2:$L$2047,'overall city offline'!$A$2:$A$2047,$A50,'overall city offline'!$B$2:$B$2047,D$2))</f>
        <v>1.2623367936634649</v>
      </c>
      <c r="E50" s="37">
        <f>(SUMIFS('overall city offline'!$L$2:$L$2047,'overall city offline'!$A$2:$A$2047,$A50,'overall city offline'!$B$2:$B$2047,E$3)*SUMIFS('overall city offline'!$C$2:$C$2047,'overall city offline'!$A$2:$A$2047,$A50,'overall city offline'!$B$2:$B$2047,E$3))/(SUMIFS('overall city offline'!$L$2:$L$2047,'overall city offline'!$A$2:$A$2047,$A50,'overall city offline'!$B$2:$B$2047,E$2))</f>
        <v>1.2248675761178052</v>
      </c>
      <c r="F50" s="37">
        <f>(SUMIFS('overall city offline'!$L$2:$L$2047,'overall city offline'!$A$2:$A$2047,$A50,'overall city offline'!$B$2:$B$2047,F$3)*SUMIFS('overall city offline'!$C$2:$C$2047,'overall city offline'!$A$2:$A$2047,$A50,'overall city offline'!$B$2:$B$2047,F$3))/(SUMIFS('overall city offline'!$L$2:$L$2047,'overall city offline'!$A$2:$A$2047,$A50,'overall city offline'!$B$2:$B$2047,F$2))</f>
        <v>1.3675626686980711</v>
      </c>
      <c r="G50" s="37">
        <f>(SUMIFS('overall city offline'!$L$2:$L$2047,'overall city offline'!$A$2:$A$2047,$A50,'overall city offline'!$B$2:$B$2047,G$3)*SUMIFS('overall city offline'!$C$2:$C$2047,'overall city offline'!$A$2:$A$2047,$A50,'overall city offline'!$B$2:$B$2047,G$3))/(SUMIFS('overall city offline'!$L$2:$L$2047,'overall city offline'!$A$2:$A$2047,$A50,'overall city offline'!$B$2:$B$2047,G$2))</f>
        <v>1.2363248483606228</v>
      </c>
      <c r="H50" s="37">
        <f>(SUMIFS('overall city offline'!$L$2:$L$2047,'overall city offline'!$A$2:$A$2047,$A50,'overall city offline'!$B$2:$B$2047,H$3)*SUMIFS('overall city offline'!$C$2:$C$2047,'overall city offline'!$A$2:$A$2047,$A50,'overall city offline'!$B$2:$B$2047,H$3))/(SUMIFS('overall city offline'!$L$2:$L$2047,'overall city offline'!$A$2:$A$2047,$A50,'overall city offline'!$B$2:$B$2047,H$2))</f>
        <v>1.1891491012447082</v>
      </c>
      <c r="I50" s="37">
        <f>(SUMIFS('overall city offline'!$L$2:$L$2047,'overall city offline'!$A$2:$A$2047,$A50,'overall city offline'!$B$2:$B$2047,I$3)*SUMIFS('overall city offline'!$C$2:$C$2047,'overall city offline'!$A$2:$A$2047,$A50,'overall city offline'!$B$2:$B$2047,I$3))/(SUMIFS('overall city offline'!$L$2:$L$2047,'overall city offline'!$A$2:$A$2047,$A50,'overall city offline'!$B$2:$B$2047,I$2))</f>
        <v>1.1441386962241002</v>
      </c>
      <c r="J50" s="37">
        <f>(SUMIFS('overall city offline'!$L$2:$L$2047,'overall city offline'!$A$2:$A$2047,$A50,'overall city offline'!$B$2:$B$2047,J$3)*SUMIFS('overall city offline'!$C$2:$C$2047,'overall city offline'!$A$2:$A$2047,$A50,'overall city offline'!$B$2:$B$2047,J$3))/(SUMIFS('overall city offline'!$L$2:$L$2047,'overall city offline'!$A$2:$A$2047,$A50,'overall city offline'!$B$2:$B$2047,J$2))</f>
        <v>1.1191862684980167</v>
      </c>
      <c r="K50" s="37">
        <f>(SUMIFS('overall city offline'!$L$2:$L$2047,'overall city offline'!$A$2:$A$2047,$A50,'overall city offline'!$B$2:$B$2047,K$3)*SUMIFS('overall city offline'!$C$2:$C$2047,'overall city offline'!$A$2:$A$2047,$A50,'overall city offline'!$B$2:$B$2047,K$3))/(SUMIFS('overall city offline'!$L$2:$L$2047,'overall city offline'!$A$2:$A$2047,$A50,'overall city offline'!$B$2:$B$2047,K$2))</f>
        <v>1.1802541631088956</v>
      </c>
      <c r="L50" s="37">
        <f>(SUMIFS('overall city offline'!$L$2:$L$2047,'overall city offline'!$A$2:$A$2047,$A50,'overall city offline'!$B$2:$B$2047,L$3)*SUMIFS('overall city offline'!$C$2:$C$2047,'overall city offline'!$A$2:$A$2047,$A50,'overall city offline'!$B$2:$B$2047,L$3))/(SUMIFS('overall city offline'!$L$2:$L$2047,'overall city offline'!$A$2:$A$2047,$A50,'overall city offline'!$B$2:$B$2047,L$2))</f>
        <v>1.2117526150684079</v>
      </c>
      <c r="M50" s="37">
        <f>(SUMIFS('overall city offline'!$L$2:$L$2047,'overall city offline'!$A$2:$A$2047,$A50,'overall city offline'!$B$2:$B$2047,M$3)*SUMIFS('overall city offline'!$C$2:$C$2047,'overall city offline'!$A$2:$A$2047,$A50,'overall city offline'!$B$2:$B$2047,M$3))/(SUMIFS('overall city offline'!$L$2:$L$2047,'overall city offline'!$A$2:$A$2047,$A50,'overall city offline'!$B$2:$B$2047,M$2))</f>
        <v>1.3200150527802499</v>
      </c>
      <c r="N50" s="37">
        <f>(SUMIFS('overall city offline'!$L$2:$L$2047,'overall city offline'!$A$2:$A$2047,$A50,'overall city offline'!$B$2:$B$2047,N$3)*SUMIFS('overall city offline'!$C$2:$C$2047,'overall city offline'!$A$2:$A$2047,$A50,'overall city offline'!$B$2:$B$2047,N$3))/(SUMIFS('overall city offline'!$L$2:$L$2047,'overall city offline'!$A$2:$A$2047,$A50,'overall city offline'!$B$2:$B$2047,N$2))</f>
        <v>1.0915050100527193</v>
      </c>
      <c r="O50" s="37">
        <f>(SUMIFS('overall city offline'!$L$2:$L$2047,'overall city offline'!$A$2:$A$2047,$A50,'overall city offline'!$B$2:$B$2047,O$3)*SUMIFS('overall city offline'!$C$2:$C$2047,'overall city offline'!$A$2:$A$2047,$A50,'overall city offline'!$B$2:$B$2047,O$3))/(SUMIFS('overall city offline'!$L$2:$L$2047,'overall city offline'!$A$2:$A$2047,$A50,'overall city offline'!$B$2:$B$2047,O$2))</f>
        <v>1.0989645751679473</v>
      </c>
      <c r="P50" s="37">
        <f>(SUMIFS('overall city offline'!$L$2:$L$2047,'overall city offline'!$A$2:$A$2047,$A50,'overall city offline'!$B$2:$B$2047,P$3)*SUMIFS('overall city offline'!$C$2:$C$2047,'overall city offline'!$A$2:$A$2047,$A50,'overall city offline'!$B$2:$B$2047,P$3))/(SUMIFS('overall city offline'!$L$2:$L$2047,'overall city offline'!$A$2:$A$2047,$A50,'overall city offline'!$B$2:$B$2047,P$2))</f>
        <v>1.304771601819932</v>
      </c>
      <c r="Q50" s="37">
        <f>(SUMIFS('overall city offline'!$L$2:$L$2047,'overall city offline'!$A$2:$A$2047,$A50,'overall city offline'!$B$2:$B$2047,Q$3)*SUMIFS('overall city offline'!$C$2:$C$2047,'overall city offline'!$A$2:$A$2047,$A50,'overall city offline'!$B$2:$B$2047,Q$3))/(SUMIFS('overall city offline'!$L$2:$L$2047,'overall city offline'!$A$2:$A$2047,$A50,'overall city offline'!$B$2:$B$2047,Q$2))</f>
        <v>1.204794213531698</v>
      </c>
      <c r="R50" s="37">
        <f>(SUMIFS('overall city offline'!$L$2:$L$2047,'overall city offline'!$A$2:$A$2047,$A50,'overall city offline'!$B$2:$B$2047,R$3)*SUMIFS('overall city offline'!$C$2:$C$2047,'overall city offline'!$A$2:$A$2047,$A50,'overall city offline'!$B$2:$B$2047,R$3))/(SUMIFS('overall city offline'!$L$2:$L$2047,'overall city offline'!$A$2:$A$2047,$A50,'overall city offline'!$B$2:$B$2047,R$2))</f>
        <v>1.2430643872101981</v>
      </c>
      <c r="S50" s="37">
        <f>(SUMIFS('overall city offline'!$L$2:$L$2047,'overall city offline'!$A$2:$A$2047,$A50,'overall city offline'!$B$2:$B$2047,S$3)*SUMIFS('overall city offline'!$C$2:$C$2047,'overall city offline'!$A$2:$A$2047,$A50,'overall city offline'!$B$2:$B$2047,S$3))/(SUMIFS('overall city offline'!$L$2:$L$2047,'overall city offline'!$A$2:$A$2047,$A50,'overall city offline'!$B$2:$B$2047,S$2))</f>
        <v>1.175082139570863</v>
      </c>
      <c r="T50" s="37">
        <f>(SUMIFS('overall city offline'!$L$2:$L$2047,'overall city offline'!$A$2:$A$2047,$A50,'overall city offline'!$B$2:$B$2047,T$3)*SUMIFS('overall city offline'!$C$2:$C$2047,'overall city offline'!$A$2:$A$2047,$A50,'overall city offline'!$B$2:$B$2047,T$3))/(SUMIFS('overall city offline'!$L$2:$L$2047,'overall city offline'!$A$2:$A$2047,$A50,'overall city offline'!$B$2:$B$2047,T$2))</f>
        <v>1.2351790771564219</v>
      </c>
      <c r="U50" s="37">
        <f>(SUMIFS('overall city offline'!$L$2:$L$2047,'overall city offline'!$A$2:$A$2047,$A50,'overall city offline'!$B$2:$B$2047,U$3)*SUMIFS('overall city offline'!$C$2:$C$2047,'overall city offline'!$A$2:$A$2047,$A50,'overall city offline'!$B$2:$B$2047,U$3))/(SUMIFS('overall city offline'!$L$2:$L$2047,'overall city offline'!$A$2:$A$2047,$A50,'overall city offline'!$B$2:$B$2047,U$2))</f>
        <v>1.1364815796185315</v>
      </c>
      <c r="V50" s="37">
        <f>(SUMIFS('overall city offline'!$L$2:$L$2047,'overall city offline'!$A$2:$A$2047,$A50,'overall city offline'!$B$2:$B$2047,V$3)*SUMIFS('overall city offline'!$C$2:$C$2047,'overall city offline'!$A$2:$A$2047,$A50,'overall city offline'!$B$2:$B$2047,V$3))/(SUMIFS('overall city offline'!$L$2:$L$2047,'overall city offline'!$A$2:$A$2047,$A50,'overall city offline'!$B$2:$B$2047,V$2))</f>
        <v>1.1307150425778363</v>
      </c>
    </row>
    <row r="51" spans="1:22" x14ac:dyDescent="0.25">
      <c r="A51" s="5" t="s">
        <v>54</v>
      </c>
      <c r="B51" s="37">
        <f>(SUMIFS('overall city offline'!$L$2:$L$2047,'overall city offline'!$A$2:$A$2047,$A51,'overall city offline'!$B$2:$B$2047,B$3)*SUMIFS('overall city offline'!$C$2:$C$2047,'overall city offline'!$A$2:$A$2047,$A51,'overall city offline'!$B$2:$B$2047,B$3))/(SUMIFS('overall city offline'!$L$2:$L$2047,'overall city offline'!$A$2:$A$2047,$A51,'overall city offline'!$B$2:$B$2047,B$2))</f>
        <v>0.87701128424646846</v>
      </c>
      <c r="C51" s="37">
        <f>(SUMIFS('overall city offline'!$L$2:$L$2047,'overall city offline'!$A$2:$A$2047,$A51,'overall city offline'!$B$2:$B$2047,C$3)*SUMIFS('overall city offline'!$C$2:$C$2047,'overall city offline'!$A$2:$A$2047,$A51,'overall city offline'!$B$2:$B$2047,C$3))/(SUMIFS('overall city offline'!$L$2:$L$2047,'overall city offline'!$A$2:$A$2047,$A51,'overall city offline'!$B$2:$B$2047,C$2))</f>
        <v>0.9081356081219325</v>
      </c>
      <c r="D51" s="37">
        <f>(SUMIFS('overall city offline'!$L$2:$L$2047,'overall city offline'!$A$2:$A$2047,$A51,'overall city offline'!$B$2:$B$2047,D$3)*SUMIFS('overall city offline'!$C$2:$C$2047,'overall city offline'!$A$2:$A$2047,$A51,'overall city offline'!$B$2:$B$2047,D$3))/(SUMIFS('overall city offline'!$L$2:$L$2047,'overall city offline'!$A$2:$A$2047,$A51,'overall city offline'!$B$2:$B$2047,D$2))</f>
        <v>1.2230602405833839</v>
      </c>
      <c r="E51" s="37">
        <f>(SUMIFS('overall city offline'!$L$2:$L$2047,'overall city offline'!$A$2:$A$2047,$A51,'overall city offline'!$B$2:$B$2047,E$3)*SUMIFS('overall city offline'!$C$2:$C$2047,'overall city offline'!$A$2:$A$2047,$A51,'overall city offline'!$B$2:$B$2047,E$3))/(SUMIFS('overall city offline'!$L$2:$L$2047,'overall city offline'!$A$2:$A$2047,$A51,'overall city offline'!$B$2:$B$2047,E$2))</f>
        <v>1.0514908121885718</v>
      </c>
      <c r="F51" s="37">
        <f>(SUMIFS('overall city offline'!$L$2:$L$2047,'overall city offline'!$A$2:$A$2047,$A51,'overall city offline'!$B$2:$B$2047,F$3)*SUMIFS('overall city offline'!$C$2:$C$2047,'overall city offline'!$A$2:$A$2047,$A51,'overall city offline'!$B$2:$B$2047,F$3))/(SUMIFS('overall city offline'!$L$2:$L$2047,'overall city offline'!$A$2:$A$2047,$A51,'overall city offline'!$B$2:$B$2047,F$2))</f>
        <v>1.1468132222135956</v>
      </c>
      <c r="G51" s="37">
        <f>(SUMIFS('overall city offline'!$L$2:$L$2047,'overall city offline'!$A$2:$A$2047,$A51,'overall city offline'!$B$2:$B$2047,G$3)*SUMIFS('overall city offline'!$C$2:$C$2047,'overall city offline'!$A$2:$A$2047,$A51,'overall city offline'!$B$2:$B$2047,G$3))/(SUMIFS('overall city offline'!$L$2:$L$2047,'overall city offline'!$A$2:$A$2047,$A51,'overall city offline'!$B$2:$B$2047,G$2))</f>
        <v>1.0730323021294543</v>
      </c>
      <c r="H51" s="37">
        <f>(SUMIFS('overall city offline'!$L$2:$L$2047,'overall city offline'!$A$2:$A$2047,$A51,'overall city offline'!$B$2:$B$2047,H$3)*SUMIFS('overall city offline'!$C$2:$C$2047,'overall city offline'!$A$2:$A$2047,$A51,'overall city offline'!$B$2:$B$2047,H$3))/(SUMIFS('overall city offline'!$L$2:$L$2047,'overall city offline'!$A$2:$A$2047,$A51,'overall city offline'!$B$2:$B$2047,H$2))</f>
        <v>1.0792140092061921</v>
      </c>
      <c r="I51" s="37">
        <f>(SUMIFS('overall city offline'!$L$2:$L$2047,'overall city offline'!$A$2:$A$2047,$A51,'overall city offline'!$B$2:$B$2047,I$3)*SUMIFS('overall city offline'!$C$2:$C$2047,'overall city offline'!$A$2:$A$2047,$A51,'overall city offline'!$B$2:$B$2047,I$3))/(SUMIFS('overall city offline'!$L$2:$L$2047,'overall city offline'!$A$2:$A$2047,$A51,'overall city offline'!$B$2:$B$2047,I$2))</f>
        <v>1.0493362832310413</v>
      </c>
      <c r="J51" s="37">
        <f>(SUMIFS('overall city offline'!$L$2:$L$2047,'overall city offline'!$A$2:$A$2047,$A51,'overall city offline'!$B$2:$B$2047,J$3)*SUMIFS('overall city offline'!$C$2:$C$2047,'overall city offline'!$A$2:$A$2047,$A51,'overall city offline'!$B$2:$B$2047,J$3))/(SUMIFS('overall city offline'!$L$2:$L$2047,'overall city offline'!$A$2:$A$2047,$A51,'overall city offline'!$B$2:$B$2047,J$2))</f>
        <v>1.0022822856596436</v>
      </c>
      <c r="K51" s="37">
        <f>(SUMIFS('overall city offline'!$L$2:$L$2047,'overall city offline'!$A$2:$A$2047,$A51,'overall city offline'!$B$2:$B$2047,K$3)*SUMIFS('overall city offline'!$C$2:$C$2047,'overall city offline'!$A$2:$A$2047,$A51,'overall city offline'!$B$2:$B$2047,K$3))/(SUMIFS('overall city offline'!$L$2:$L$2047,'overall city offline'!$A$2:$A$2047,$A51,'overall city offline'!$B$2:$B$2047,K$2))</f>
        <v>1.0742788070794465</v>
      </c>
      <c r="L51" s="37">
        <f>(SUMIFS('overall city offline'!$L$2:$L$2047,'overall city offline'!$A$2:$A$2047,$A51,'overall city offline'!$B$2:$B$2047,L$3)*SUMIFS('overall city offline'!$C$2:$C$2047,'overall city offline'!$A$2:$A$2047,$A51,'overall city offline'!$B$2:$B$2047,L$3))/(SUMIFS('overall city offline'!$L$2:$L$2047,'overall city offline'!$A$2:$A$2047,$A51,'overall city offline'!$B$2:$B$2047,L$2))</f>
        <v>1.0804315904341524</v>
      </c>
      <c r="M51" s="37">
        <f>(SUMIFS('overall city offline'!$L$2:$L$2047,'overall city offline'!$A$2:$A$2047,$A51,'overall city offline'!$B$2:$B$2047,M$3)*SUMIFS('overall city offline'!$C$2:$C$2047,'overall city offline'!$A$2:$A$2047,$A51,'overall city offline'!$B$2:$B$2047,M$3))/(SUMIFS('overall city offline'!$L$2:$L$2047,'overall city offline'!$A$2:$A$2047,$A51,'overall city offline'!$B$2:$B$2047,M$2))</f>
        <v>1.1925393687798551</v>
      </c>
      <c r="N51" s="37">
        <f>(SUMIFS('overall city offline'!$L$2:$L$2047,'overall city offline'!$A$2:$A$2047,$A51,'overall city offline'!$B$2:$B$2047,N$3)*SUMIFS('overall city offline'!$C$2:$C$2047,'overall city offline'!$A$2:$A$2047,$A51,'overall city offline'!$B$2:$B$2047,N$3))/(SUMIFS('overall city offline'!$L$2:$L$2047,'overall city offline'!$A$2:$A$2047,$A51,'overall city offline'!$B$2:$B$2047,N$2))</f>
        <v>0.91537639635674484</v>
      </c>
      <c r="O51" s="37">
        <f>(SUMIFS('overall city offline'!$L$2:$L$2047,'overall city offline'!$A$2:$A$2047,$A51,'overall city offline'!$B$2:$B$2047,O$3)*SUMIFS('overall city offline'!$C$2:$C$2047,'overall city offline'!$A$2:$A$2047,$A51,'overall city offline'!$B$2:$B$2047,O$3))/(SUMIFS('overall city offline'!$L$2:$L$2047,'overall city offline'!$A$2:$A$2047,$A51,'overall city offline'!$B$2:$B$2047,O$2))</f>
        <v>0.91915236343655471</v>
      </c>
      <c r="P51" s="37">
        <f>(SUMIFS('overall city offline'!$L$2:$L$2047,'overall city offline'!$A$2:$A$2047,$A51,'overall city offline'!$B$2:$B$2047,P$3)*SUMIFS('overall city offline'!$C$2:$C$2047,'overall city offline'!$A$2:$A$2047,$A51,'overall city offline'!$B$2:$B$2047,P$3))/(SUMIFS('overall city offline'!$L$2:$L$2047,'overall city offline'!$A$2:$A$2047,$A51,'overall city offline'!$B$2:$B$2047,P$2))</f>
        <v>1.1227629502999283</v>
      </c>
      <c r="Q51" s="37">
        <f>(SUMIFS('overall city offline'!$L$2:$L$2047,'overall city offline'!$A$2:$A$2047,$A51,'overall city offline'!$B$2:$B$2047,Q$3)*SUMIFS('overall city offline'!$C$2:$C$2047,'overall city offline'!$A$2:$A$2047,$A51,'overall city offline'!$B$2:$B$2047,Q$3))/(SUMIFS('overall city offline'!$L$2:$L$2047,'overall city offline'!$A$2:$A$2047,$A51,'overall city offline'!$B$2:$B$2047,Q$2))</f>
        <v>1.0363324304982811</v>
      </c>
      <c r="R51" s="37">
        <f>(SUMIFS('overall city offline'!$L$2:$L$2047,'overall city offline'!$A$2:$A$2047,$A51,'overall city offline'!$B$2:$B$2047,R$3)*SUMIFS('overall city offline'!$C$2:$C$2047,'overall city offline'!$A$2:$A$2047,$A51,'overall city offline'!$B$2:$B$2047,R$3))/(SUMIFS('overall city offline'!$L$2:$L$2047,'overall city offline'!$A$2:$A$2047,$A51,'overall city offline'!$B$2:$B$2047,R$2))</f>
        <v>1.0625545068066182</v>
      </c>
      <c r="S51" s="37">
        <f>(SUMIFS('overall city offline'!$L$2:$L$2047,'overall city offline'!$A$2:$A$2047,$A51,'overall city offline'!$B$2:$B$2047,S$3)*SUMIFS('overall city offline'!$C$2:$C$2047,'overall city offline'!$A$2:$A$2047,$A51,'overall city offline'!$B$2:$B$2047,S$3))/(SUMIFS('overall city offline'!$L$2:$L$2047,'overall city offline'!$A$2:$A$2047,$A51,'overall city offline'!$B$2:$B$2047,S$2))</f>
        <v>1.0207610236248486</v>
      </c>
      <c r="T51" s="37">
        <f>(SUMIFS('overall city offline'!$L$2:$L$2047,'overall city offline'!$A$2:$A$2047,$A51,'overall city offline'!$B$2:$B$2047,T$3)*SUMIFS('overall city offline'!$C$2:$C$2047,'overall city offline'!$A$2:$A$2047,$A51,'overall city offline'!$B$2:$B$2047,T$3))/(SUMIFS('overall city offline'!$L$2:$L$2047,'overall city offline'!$A$2:$A$2047,$A51,'overall city offline'!$B$2:$B$2047,T$2))</f>
        <v>1.104160093162194</v>
      </c>
      <c r="U51" s="37">
        <f>(SUMIFS('overall city offline'!$L$2:$L$2047,'overall city offline'!$A$2:$A$2047,$A51,'overall city offline'!$B$2:$B$2047,U$3)*SUMIFS('overall city offline'!$C$2:$C$2047,'overall city offline'!$A$2:$A$2047,$A51,'overall city offline'!$B$2:$B$2047,U$3))/(SUMIFS('overall city offline'!$L$2:$L$2047,'overall city offline'!$A$2:$A$2047,$A51,'overall city offline'!$B$2:$B$2047,U$2))</f>
        <v>1.033340724450732</v>
      </c>
      <c r="V51" s="37">
        <f>(SUMIFS('overall city offline'!$L$2:$L$2047,'overall city offline'!$A$2:$A$2047,$A51,'overall city offline'!$B$2:$B$2047,V$3)*SUMIFS('overall city offline'!$C$2:$C$2047,'overall city offline'!$A$2:$A$2047,$A51,'overall city offline'!$B$2:$B$2047,V$3))/(SUMIFS('overall city offline'!$L$2:$L$2047,'overall city offline'!$A$2:$A$2047,$A51,'overall city offline'!$B$2:$B$2047,V$2))</f>
        <v>0.98508366682107451</v>
      </c>
    </row>
    <row r="52" spans="1:22" x14ac:dyDescent="0.25">
      <c r="A52" s="5" t="s">
        <v>55</v>
      </c>
      <c r="B52" s="37">
        <f>(SUMIFS('overall city offline'!$L$2:$L$2047,'overall city offline'!$A$2:$A$2047,$A52,'overall city offline'!$B$2:$B$2047,B$3)*SUMIFS('overall city offline'!$C$2:$C$2047,'overall city offline'!$A$2:$A$2047,$A52,'overall city offline'!$B$2:$B$2047,B$3))/(SUMIFS('overall city offline'!$L$2:$L$2047,'overall city offline'!$A$2:$A$2047,$A52,'overall city offline'!$B$2:$B$2047,B$2))</f>
        <v>0.89930173907305722</v>
      </c>
      <c r="C52" s="37">
        <f>(SUMIFS('overall city offline'!$L$2:$L$2047,'overall city offline'!$A$2:$A$2047,$A52,'overall city offline'!$B$2:$B$2047,C$3)*SUMIFS('overall city offline'!$C$2:$C$2047,'overall city offline'!$A$2:$A$2047,$A52,'overall city offline'!$B$2:$B$2047,C$3))/(SUMIFS('overall city offline'!$L$2:$L$2047,'overall city offline'!$A$2:$A$2047,$A52,'overall city offline'!$B$2:$B$2047,C$2))</f>
        <v>0.93903895650238611</v>
      </c>
      <c r="D52" s="37">
        <f>(SUMIFS('overall city offline'!$L$2:$L$2047,'overall city offline'!$A$2:$A$2047,$A52,'overall city offline'!$B$2:$B$2047,D$3)*SUMIFS('overall city offline'!$C$2:$C$2047,'overall city offline'!$A$2:$A$2047,$A52,'overall city offline'!$B$2:$B$2047,D$3))/(SUMIFS('overall city offline'!$L$2:$L$2047,'overall city offline'!$A$2:$A$2047,$A52,'overall city offline'!$B$2:$B$2047,D$2))</f>
        <v>1.2135192749168078</v>
      </c>
      <c r="E52" s="37">
        <f>(SUMIFS('overall city offline'!$L$2:$L$2047,'overall city offline'!$A$2:$A$2047,$A52,'overall city offline'!$B$2:$B$2047,E$3)*SUMIFS('overall city offline'!$C$2:$C$2047,'overall city offline'!$A$2:$A$2047,$A52,'overall city offline'!$B$2:$B$2047,E$3))/(SUMIFS('overall city offline'!$L$2:$L$2047,'overall city offline'!$A$2:$A$2047,$A52,'overall city offline'!$B$2:$B$2047,E$2))</f>
        <v>1.1916511541605666</v>
      </c>
      <c r="F52" s="37">
        <f>(SUMIFS('overall city offline'!$L$2:$L$2047,'overall city offline'!$A$2:$A$2047,$A52,'overall city offline'!$B$2:$B$2047,F$3)*SUMIFS('overall city offline'!$C$2:$C$2047,'overall city offline'!$A$2:$A$2047,$A52,'overall city offline'!$B$2:$B$2047,F$3))/(SUMIFS('overall city offline'!$L$2:$L$2047,'overall city offline'!$A$2:$A$2047,$A52,'overall city offline'!$B$2:$B$2047,F$2))</f>
        <v>1.3174546640563833</v>
      </c>
      <c r="G52" s="37">
        <f>(SUMIFS('overall city offline'!$L$2:$L$2047,'overall city offline'!$A$2:$A$2047,$A52,'overall city offline'!$B$2:$B$2047,G$3)*SUMIFS('overall city offline'!$C$2:$C$2047,'overall city offline'!$A$2:$A$2047,$A52,'overall city offline'!$B$2:$B$2047,G$3))/(SUMIFS('overall city offline'!$L$2:$L$2047,'overall city offline'!$A$2:$A$2047,$A52,'overall city offline'!$B$2:$B$2047,G$2))</f>
        <v>1.2132994404040536</v>
      </c>
      <c r="H52" s="37">
        <f>(SUMIFS('overall city offline'!$L$2:$L$2047,'overall city offline'!$A$2:$A$2047,$A52,'overall city offline'!$B$2:$B$2047,H$3)*SUMIFS('overall city offline'!$C$2:$C$2047,'overall city offline'!$A$2:$A$2047,$A52,'overall city offline'!$B$2:$B$2047,H$3))/(SUMIFS('overall city offline'!$L$2:$L$2047,'overall city offline'!$A$2:$A$2047,$A52,'overall city offline'!$B$2:$B$2047,H$2))</f>
        <v>1.169503015959219</v>
      </c>
      <c r="I52" s="37">
        <f>(SUMIFS('overall city offline'!$L$2:$L$2047,'overall city offline'!$A$2:$A$2047,$A52,'overall city offline'!$B$2:$B$2047,I$3)*SUMIFS('overall city offline'!$C$2:$C$2047,'overall city offline'!$A$2:$A$2047,$A52,'overall city offline'!$B$2:$B$2047,I$3))/(SUMIFS('overall city offline'!$L$2:$L$2047,'overall city offline'!$A$2:$A$2047,$A52,'overall city offline'!$B$2:$B$2047,I$2))</f>
        <v>1.1278799261207932</v>
      </c>
      <c r="J52" s="37">
        <f>(SUMIFS('overall city offline'!$L$2:$L$2047,'overall city offline'!$A$2:$A$2047,$A52,'overall city offline'!$B$2:$B$2047,J$3)*SUMIFS('overall city offline'!$C$2:$C$2047,'overall city offline'!$A$2:$A$2047,$A52,'overall city offline'!$B$2:$B$2047,J$3))/(SUMIFS('overall city offline'!$L$2:$L$2047,'overall city offline'!$A$2:$A$2047,$A52,'overall city offline'!$B$2:$B$2047,J$2))</f>
        <v>1.102594173688894</v>
      </c>
      <c r="K52" s="37">
        <f>(SUMIFS('overall city offline'!$L$2:$L$2047,'overall city offline'!$A$2:$A$2047,$A52,'overall city offline'!$B$2:$B$2047,K$3)*SUMIFS('overall city offline'!$C$2:$C$2047,'overall city offline'!$A$2:$A$2047,$A52,'overall city offline'!$B$2:$B$2047,K$3))/(SUMIFS('overall city offline'!$L$2:$L$2047,'overall city offline'!$A$2:$A$2047,$A52,'overall city offline'!$B$2:$B$2047,K$2))</f>
        <v>1.2037500232820242</v>
      </c>
      <c r="L52" s="37">
        <f>(SUMIFS('overall city offline'!$L$2:$L$2047,'overall city offline'!$A$2:$A$2047,$A52,'overall city offline'!$B$2:$B$2047,L$3)*SUMIFS('overall city offline'!$C$2:$C$2047,'overall city offline'!$A$2:$A$2047,$A52,'overall city offline'!$B$2:$B$2047,L$3))/(SUMIFS('overall city offline'!$L$2:$L$2047,'overall city offline'!$A$2:$A$2047,$A52,'overall city offline'!$B$2:$B$2047,L$2))</f>
        <v>1.2238627185346507</v>
      </c>
      <c r="M52" s="37">
        <f>(SUMIFS('overall city offline'!$L$2:$L$2047,'overall city offline'!$A$2:$A$2047,$A52,'overall city offline'!$B$2:$B$2047,M$3)*SUMIFS('overall city offline'!$C$2:$C$2047,'overall city offline'!$A$2:$A$2047,$A52,'overall city offline'!$B$2:$B$2047,M$3))/(SUMIFS('overall city offline'!$L$2:$L$2047,'overall city offline'!$A$2:$A$2047,$A52,'overall city offline'!$B$2:$B$2047,M$2))</f>
        <v>1.3931343921576633</v>
      </c>
      <c r="N52" s="37">
        <f>(SUMIFS('overall city offline'!$L$2:$L$2047,'overall city offline'!$A$2:$A$2047,$A52,'overall city offline'!$B$2:$B$2047,N$3)*SUMIFS('overall city offline'!$C$2:$C$2047,'overall city offline'!$A$2:$A$2047,$A52,'overall city offline'!$B$2:$B$2047,N$3))/(SUMIFS('overall city offline'!$L$2:$L$2047,'overall city offline'!$A$2:$A$2047,$A52,'overall city offline'!$B$2:$B$2047,N$2))</f>
        <v>1.0448095196786804</v>
      </c>
      <c r="O52" s="37">
        <f>(SUMIFS('overall city offline'!$L$2:$L$2047,'overall city offline'!$A$2:$A$2047,$A52,'overall city offline'!$B$2:$B$2047,O$3)*SUMIFS('overall city offline'!$C$2:$C$2047,'overall city offline'!$A$2:$A$2047,$A52,'overall city offline'!$B$2:$B$2047,O$3))/(SUMIFS('overall city offline'!$L$2:$L$2047,'overall city offline'!$A$2:$A$2047,$A52,'overall city offline'!$B$2:$B$2047,O$2))</f>
        <v>1.0557010640856606</v>
      </c>
      <c r="P52" s="37">
        <f>(SUMIFS('overall city offline'!$L$2:$L$2047,'overall city offline'!$A$2:$A$2047,$A52,'overall city offline'!$B$2:$B$2047,P$3)*SUMIFS('overall city offline'!$C$2:$C$2047,'overall city offline'!$A$2:$A$2047,$A52,'overall city offline'!$B$2:$B$2047,P$3))/(SUMIFS('overall city offline'!$L$2:$L$2047,'overall city offline'!$A$2:$A$2047,$A52,'overall city offline'!$B$2:$B$2047,P$2))</f>
        <v>1.2665347611758149</v>
      </c>
      <c r="Q52" s="37">
        <f>(SUMIFS('overall city offline'!$L$2:$L$2047,'overall city offline'!$A$2:$A$2047,$A52,'overall city offline'!$B$2:$B$2047,Q$3)*SUMIFS('overall city offline'!$C$2:$C$2047,'overall city offline'!$A$2:$A$2047,$A52,'overall city offline'!$B$2:$B$2047,Q$3))/(SUMIFS('overall city offline'!$L$2:$L$2047,'overall city offline'!$A$2:$A$2047,$A52,'overall city offline'!$B$2:$B$2047,Q$2))</f>
        <v>1.2025611159441123</v>
      </c>
      <c r="R52" s="37">
        <f>(SUMIFS('overall city offline'!$L$2:$L$2047,'overall city offline'!$A$2:$A$2047,$A52,'overall city offline'!$B$2:$B$2047,R$3)*SUMIFS('overall city offline'!$C$2:$C$2047,'overall city offline'!$A$2:$A$2047,$A52,'overall city offline'!$B$2:$B$2047,R$3))/(SUMIFS('overall city offline'!$L$2:$L$2047,'overall city offline'!$A$2:$A$2047,$A52,'overall city offline'!$B$2:$B$2047,R$2))</f>
        <v>1.2314344686805347</v>
      </c>
      <c r="S52" s="37">
        <f>(SUMIFS('overall city offline'!$L$2:$L$2047,'overall city offline'!$A$2:$A$2047,$A52,'overall city offline'!$B$2:$B$2047,S$3)*SUMIFS('overall city offline'!$C$2:$C$2047,'overall city offline'!$A$2:$A$2047,$A52,'overall city offline'!$B$2:$B$2047,S$3))/(SUMIFS('overall city offline'!$L$2:$L$2047,'overall city offline'!$A$2:$A$2047,$A52,'overall city offline'!$B$2:$B$2047,S$2))</f>
        <v>1.1708932260708955</v>
      </c>
      <c r="T52" s="37">
        <f>(SUMIFS('overall city offline'!$L$2:$L$2047,'overall city offline'!$A$2:$A$2047,$A52,'overall city offline'!$B$2:$B$2047,T$3)*SUMIFS('overall city offline'!$C$2:$C$2047,'overall city offline'!$A$2:$A$2047,$A52,'overall city offline'!$B$2:$B$2047,T$3))/(SUMIFS('overall city offline'!$L$2:$L$2047,'overall city offline'!$A$2:$A$2047,$A52,'overall city offline'!$B$2:$B$2047,T$2))</f>
        <v>1.2045930200639017</v>
      </c>
      <c r="U52" s="37">
        <f>(SUMIFS('overall city offline'!$L$2:$L$2047,'overall city offline'!$A$2:$A$2047,$A52,'overall city offline'!$B$2:$B$2047,U$3)*SUMIFS('overall city offline'!$C$2:$C$2047,'overall city offline'!$A$2:$A$2047,$A52,'overall city offline'!$B$2:$B$2047,U$3))/(SUMIFS('overall city offline'!$L$2:$L$2047,'overall city offline'!$A$2:$A$2047,$A52,'overall city offline'!$B$2:$B$2047,U$2))</f>
        <v>1.1291709039429443</v>
      </c>
      <c r="V52" s="37">
        <f>(SUMIFS('overall city offline'!$L$2:$L$2047,'overall city offline'!$A$2:$A$2047,$A52,'overall city offline'!$B$2:$B$2047,V$3)*SUMIFS('overall city offline'!$C$2:$C$2047,'overall city offline'!$A$2:$A$2047,$A52,'overall city offline'!$B$2:$B$2047,V$3))/(SUMIFS('overall city offline'!$L$2:$L$2047,'overall city offline'!$A$2:$A$2047,$A52,'overall city offline'!$B$2:$B$2047,V$2))</f>
        <v>1.1155910725865392</v>
      </c>
    </row>
    <row r="53" spans="1:22" x14ac:dyDescent="0.25">
      <c r="A53" s="5" t="s">
        <v>56</v>
      </c>
      <c r="B53" s="37">
        <f>(SUMIFS('overall city offline'!$L$2:$L$2047,'overall city offline'!$A$2:$A$2047,$A53,'overall city offline'!$B$2:$B$2047,B$3)*SUMIFS('overall city offline'!$C$2:$C$2047,'overall city offline'!$A$2:$A$2047,$A53,'overall city offline'!$B$2:$B$2047,B$3))/(SUMIFS('overall city offline'!$L$2:$L$2047,'overall city offline'!$A$2:$A$2047,$A53,'overall city offline'!$B$2:$B$2047,B$2))</f>
        <v>0.90251646846590527</v>
      </c>
      <c r="C53" s="37">
        <f>(SUMIFS('overall city offline'!$L$2:$L$2047,'overall city offline'!$A$2:$A$2047,$A53,'overall city offline'!$B$2:$B$2047,C$3)*SUMIFS('overall city offline'!$C$2:$C$2047,'overall city offline'!$A$2:$A$2047,$A53,'overall city offline'!$B$2:$B$2047,C$3))/(SUMIFS('overall city offline'!$L$2:$L$2047,'overall city offline'!$A$2:$A$2047,$A53,'overall city offline'!$B$2:$B$2047,C$2))</f>
        <v>0.92545488331370529</v>
      </c>
      <c r="D53" s="37">
        <f>(SUMIFS('overall city offline'!$L$2:$L$2047,'overall city offline'!$A$2:$A$2047,$A53,'overall city offline'!$B$2:$B$2047,D$3)*SUMIFS('overall city offline'!$C$2:$C$2047,'overall city offline'!$A$2:$A$2047,$A53,'overall city offline'!$B$2:$B$2047,D$3))/(SUMIFS('overall city offline'!$L$2:$L$2047,'overall city offline'!$A$2:$A$2047,$A53,'overall city offline'!$B$2:$B$2047,D$2))</f>
        <v>1.2628821604186771</v>
      </c>
      <c r="E53" s="37">
        <f>(SUMIFS('overall city offline'!$L$2:$L$2047,'overall city offline'!$A$2:$A$2047,$A53,'overall city offline'!$B$2:$B$2047,E$3)*SUMIFS('overall city offline'!$C$2:$C$2047,'overall city offline'!$A$2:$A$2047,$A53,'overall city offline'!$B$2:$B$2047,E$3))/(SUMIFS('overall city offline'!$L$2:$L$2047,'overall city offline'!$A$2:$A$2047,$A53,'overall city offline'!$B$2:$B$2047,E$2))</f>
        <v>1.133950795072493</v>
      </c>
      <c r="F53" s="37">
        <f>(SUMIFS('overall city offline'!$L$2:$L$2047,'overall city offline'!$A$2:$A$2047,$A53,'overall city offline'!$B$2:$B$2047,F$3)*SUMIFS('overall city offline'!$C$2:$C$2047,'overall city offline'!$A$2:$A$2047,$A53,'overall city offline'!$B$2:$B$2047,F$3))/(SUMIFS('overall city offline'!$L$2:$L$2047,'overall city offline'!$A$2:$A$2047,$A53,'overall city offline'!$B$2:$B$2047,F$2))</f>
        <v>1.2525174884391517</v>
      </c>
      <c r="G53" s="37">
        <f>(SUMIFS('overall city offline'!$L$2:$L$2047,'overall city offline'!$A$2:$A$2047,$A53,'overall city offline'!$B$2:$B$2047,G$3)*SUMIFS('overall city offline'!$C$2:$C$2047,'overall city offline'!$A$2:$A$2047,$A53,'overall city offline'!$B$2:$B$2047,G$3))/(SUMIFS('overall city offline'!$L$2:$L$2047,'overall city offline'!$A$2:$A$2047,$A53,'overall city offline'!$B$2:$B$2047,G$2))</f>
        <v>1.1462489465881571</v>
      </c>
      <c r="H53" s="37">
        <f>(SUMIFS('overall city offline'!$L$2:$L$2047,'overall city offline'!$A$2:$A$2047,$A53,'overall city offline'!$B$2:$B$2047,H$3)*SUMIFS('overall city offline'!$C$2:$C$2047,'overall city offline'!$A$2:$A$2047,$A53,'overall city offline'!$B$2:$B$2047,H$3))/(SUMIFS('overall city offline'!$L$2:$L$2047,'overall city offline'!$A$2:$A$2047,$A53,'overall city offline'!$B$2:$B$2047,H$2))</f>
        <v>1.1285261937947342</v>
      </c>
      <c r="I53" s="37">
        <f>(SUMIFS('overall city offline'!$L$2:$L$2047,'overall city offline'!$A$2:$A$2047,$A53,'overall city offline'!$B$2:$B$2047,I$3)*SUMIFS('overall city offline'!$C$2:$C$2047,'overall city offline'!$A$2:$A$2047,$A53,'overall city offline'!$B$2:$B$2047,I$3))/(SUMIFS('overall city offline'!$L$2:$L$2047,'overall city offline'!$A$2:$A$2047,$A53,'overall city offline'!$B$2:$B$2047,I$2))</f>
        <v>1.0844458403725408</v>
      </c>
      <c r="J53" s="37">
        <f>(SUMIFS('overall city offline'!$L$2:$L$2047,'overall city offline'!$A$2:$A$2047,$A53,'overall city offline'!$B$2:$B$2047,J$3)*SUMIFS('overall city offline'!$C$2:$C$2047,'overall city offline'!$A$2:$A$2047,$A53,'overall city offline'!$B$2:$B$2047,J$3))/(SUMIFS('overall city offline'!$L$2:$L$2047,'overall city offline'!$A$2:$A$2047,$A53,'overall city offline'!$B$2:$B$2047,J$2))</f>
        <v>1.0631830120283716</v>
      </c>
      <c r="K53" s="37">
        <f>(SUMIFS('overall city offline'!$L$2:$L$2047,'overall city offline'!$A$2:$A$2047,$A53,'overall city offline'!$B$2:$B$2047,K$3)*SUMIFS('overall city offline'!$C$2:$C$2047,'overall city offline'!$A$2:$A$2047,$A53,'overall city offline'!$B$2:$B$2047,K$3))/(SUMIFS('overall city offline'!$L$2:$L$2047,'overall city offline'!$A$2:$A$2047,$A53,'overall city offline'!$B$2:$B$2047,K$2))</f>
        <v>1.1054848042222805</v>
      </c>
      <c r="L53" s="37">
        <f>(SUMIFS('overall city offline'!$L$2:$L$2047,'overall city offline'!$A$2:$A$2047,$A53,'overall city offline'!$B$2:$B$2047,L$3)*SUMIFS('overall city offline'!$C$2:$C$2047,'overall city offline'!$A$2:$A$2047,$A53,'overall city offline'!$B$2:$B$2047,L$3))/(SUMIFS('overall city offline'!$L$2:$L$2047,'overall city offline'!$A$2:$A$2047,$A53,'overall city offline'!$B$2:$B$2047,L$2))</f>
        <v>1.1374958730242954</v>
      </c>
      <c r="M53" s="37">
        <f>(SUMIFS('overall city offline'!$L$2:$L$2047,'overall city offline'!$A$2:$A$2047,$A53,'overall city offline'!$B$2:$B$2047,M$3)*SUMIFS('overall city offline'!$C$2:$C$2047,'overall city offline'!$A$2:$A$2047,$A53,'overall city offline'!$B$2:$B$2047,M$3))/(SUMIFS('overall city offline'!$L$2:$L$2047,'overall city offline'!$A$2:$A$2047,$A53,'overall city offline'!$B$2:$B$2047,M$2))</f>
        <v>1.1536950922570863</v>
      </c>
      <c r="N53" s="37">
        <f>(SUMIFS('overall city offline'!$L$2:$L$2047,'overall city offline'!$A$2:$A$2047,$A53,'overall city offline'!$B$2:$B$2047,N$3)*SUMIFS('overall city offline'!$C$2:$C$2047,'overall city offline'!$A$2:$A$2047,$A53,'overall city offline'!$B$2:$B$2047,N$3))/(SUMIFS('overall city offline'!$L$2:$L$2047,'overall city offline'!$A$2:$A$2047,$A53,'overall city offline'!$B$2:$B$2047,N$2))</f>
        <v>0.99310083271033112</v>
      </c>
      <c r="O53" s="37">
        <f>(SUMIFS('overall city offline'!$L$2:$L$2047,'overall city offline'!$A$2:$A$2047,$A53,'overall city offline'!$B$2:$B$2047,O$3)*SUMIFS('overall city offline'!$C$2:$C$2047,'overall city offline'!$A$2:$A$2047,$A53,'overall city offline'!$B$2:$B$2047,O$3))/(SUMIFS('overall city offline'!$L$2:$L$2047,'overall city offline'!$A$2:$A$2047,$A53,'overall city offline'!$B$2:$B$2047,O$2))</f>
        <v>0.95075893207177153</v>
      </c>
      <c r="P53" s="37">
        <f>(SUMIFS('overall city offline'!$L$2:$L$2047,'overall city offline'!$A$2:$A$2047,$A53,'overall city offline'!$B$2:$B$2047,P$3)*SUMIFS('overall city offline'!$C$2:$C$2047,'overall city offline'!$A$2:$A$2047,$A53,'overall city offline'!$B$2:$B$2047,P$3))/(SUMIFS('overall city offline'!$L$2:$L$2047,'overall city offline'!$A$2:$A$2047,$A53,'overall city offline'!$B$2:$B$2047,P$2))</f>
        <v>1.1484424971093916</v>
      </c>
      <c r="Q53" s="37">
        <f>(SUMIFS('overall city offline'!$L$2:$L$2047,'overall city offline'!$A$2:$A$2047,$A53,'overall city offline'!$B$2:$B$2047,Q$3)*SUMIFS('overall city offline'!$C$2:$C$2047,'overall city offline'!$A$2:$A$2047,$A53,'overall city offline'!$B$2:$B$2047,Q$3))/(SUMIFS('overall city offline'!$L$2:$L$2047,'overall city offline'!$A$2:$A$2047,$A53,'overall city offline'!$B$2:$B$2047,Q$2))</f>
        <v>1.1209947817169899</v>
      </c>
      <c r="R53" s="37">
        <f>(SUMIFS('overall city offline'!$L$2:$L$2047,'overall city offline'!$A$2:$A$2047,$A53,'overall city offline'!$B$2:$B$2047,R$3)*SUMIFS('overall city offline'!$C$2:$C$2047,'overall city offline'!$A$2:$A$2047,$A53,'overall city offline'!$B$2:$B$2047,R$3))/(SUMIFS('overall city offline'!$L$2:$L$2047,'overall city offline'!$A$2:$A$2047,$A53,'overall city offline'!$B$2:$B$2047,R$2))</f>
        <v>1.1064075043406707</v>
      </c>
      <c r="S53" s="37">
        <f>(SUMIFS('overall city offline'!$L$2:$L$2047,'overall city offline'!$A$2:$A$2047,$A53,'overall city offline'!$B$2:$B$2047,S$3)*SUMIFS('overall city offline'!$C$2:$C$2047,'overall city offline'!$A$2:$A$2047,$A53,'overall city offline'!$B$2:$B$2047,S$3))/(SUMIFS('overall city offline'!$L$2:$L$2047,'overall city offline'!$A$2:$A$2047,$A53,'overall city offline'!$B$2:$B$2047,S$2))</f>
        <v>1.0793289596965285</v>
      </c>
      <c r="T53" s="37">
        <f>(SUMIFS('overall city offline'!$L$2:$L$2047,'overall city offline'!$A$2:$A$2047,$A53,'overall city offline'!$B$2:$B$2047,T$3)*SUMIFS('overall city offline'!$C$2:$C$2047,'overall city offline'!$A$2:$A$2047,$A53,'overall city offline'!$B$2:$B$2047,T$3))/(SUMIFS('overall city offline'!$L$2:$L$2047,'overall city offline'!$A$2:$A$2047,$A53,'overall city offline'!$B$2:$B$2047,T$2))</f>
        <v>1.1409346883709757</v>
      </c>
      <c r="U53" s="37">
        <f>(SUMIFS('overall city offline'!$L$2:$L$2047,'overall city offline'!$A$2:$A$2047,$A53,'overall city offline'!$B$2:$B$2047,U$3)*SUMIFS('overall city offline'!$C$2:$C$2047,'overall city offline'!$A$2:$A$2047,$A53,'overall city offline'!$B$2:$B$2047,U$3))/(SUMIFS('overall city offline'!$L$2:$L$2047,'overall city offline'!$A$2:$A$2047,$A53,'overall city offline'!$B$2:$B$2047,U$2))</f>
        <v>1.0567751214160188</v>
      </c>
      <c r="V53" s="37">
        <f>(SUMIFS('overall city offline'!$L$2:$L$2047,'overall city offline'!$A$2:$A$2047,$A53,'overall city offline'!$B$2:$B$2047,V$3)*SUMIFS('overall city offline'!$C$2:$C$2047,'overall city offline'!$A$2:$A$2047,$A53,'overall city offline'!$B$2:$B$2047,V$3))/(SUMIFS('overall city offline'!$L$2:$L$2047,'overall city offline'!$A$2:$A$2047,$A53,'overall city offline'!$B$2:$B$2047,V$2))</f>
        <v>1.0493517635190128</v>
      </c>
    </row>
    <row r="54" spans="1:22" x14ac:dyDescent="0.25">
      <c r="A54" s="5" t="s">
        <v>57</v>
      </c>
      <c r="B54" s="37">
        <f>(SUMIFS('overall city offline'!$L$2:$L$2047,'overall city offline'!$A$2:$A$2047,$A54,'overall city offline'!$B$2:$B$2047,B$3)*SUMIFS('overall city offline'!$C$2:$C$2047,'overall city offline'!$A$2:$A$2047,$A54,'overall city offline'!$B$2:$B$2047,B$3))/(SUMIFS('overall city offline'!$L$2:$L$2047,'overall city offline'!$A$2:$A$2047,$A54,'overall city offline'!$B$2:$B$2047,B$2))</f>
        <v>0.91004437034227914</v>
      </c>
      <c r="C54" s="37">
        <f>(SUMIFS('overall city offline'!$L$2:$L$2047,'overall city offline'!$A$2:$A$2047,$A54,'overall city offline'!$B$2:$B$2047,C$3)*SUMIFS('overall city offline'!$C$2:$C$2047,'overall city offline'!$A$2:$A$2047,$A54,'overall city offline'!$B$2:$B$2047,C$3))/(SUMIFS('overall city offline'!$L$2:$L$2047,'overall city offline'!$A$2:$A$2047,$A54,'overall city offline'!$B$2:$B$2047,C$2))</f>
        <v>0.93716869945740455</v>
      </c>
      <c r="D54" s="37">
        <f>(SUMIFS('overall city offline'!$L$2:$L$2047,'overall city offline'!$A$2:$A$2047,$A54,'overall city offline'!$B$2:$B$2047,D$3)*SUMIFS('overall city offline'!$C$2:$C$2047,'overall city offline'!$A$2:$A$2047,$A54,'overall city offline'!$B$2:$B$2047,D$3))/(SUMIFS('overall city offline'!$L$2:$L$2047,'overall city offline'!$A$2:$A$2047,$A54,'overall city offline'!$B$2:$B$2047,D$2))</f>
        <v>1.198574284902306</v>
      </c>
      <c r="E54" s="37">
        <f>(SUMIFS('overall city offline'!$L$2:$L$2047,'overall city offline'!$A$2:$A$2047,$A54,'overall city offline'!$B$2:$B$2047,E$3)*SUMIFS('overall city offline'!$C$2:$C$2047,'overall city offline'!$A$2:$A$2047,$A54,'overall city offline'!$B$2:$B$2047,E$3))/(SUMIFS('overall city offline'!$L$2:$L$2047,'overall city offline'!$A$2:$A$2047,$A54,'overall city offline'!$B$2:$B$2047,E$2))</f>
        <v>1.0949583584945881</v>
      </c>
      <c r="F54" s="37">
        <f>(SUMIFS('overall city offline'!$L$2:$L$2047,'overall city offline'!$A$2:$A$2047,$A54,'overall city offline'!$B$2:$B$2047,F$3)*SUMIFS('overall city offline'!$C$2:$C$2047,'overall city offline'!$A$2:$A$2047,$A54,'overall city offline'!$B$2:$B$2047,F$3))/(SUMIFS('overall city offline'!$L$2:$L$2047,'overall city offline'!$A$2:$A$2047,$A54,'overall city offline'!$B$2:$B$2047,F$2))</f>
        <v>1.2046927674335377</v>
      </c>
      <c r="G54" s="37">
        <f>(SUMIFS('overall city offline'!$L$2:$L$2047,'overall city offline'!$A$2:$A$2047,$A54,'overall city offline'!$B$2:$B$2047,G$3)*SUMIFS('overall city offline'!$C$2:$C$2047,'overall city offline'!$A$2:$A$2047,$A54,'overall city offline'!$B$2:$B$2047,G$3))/(SUMIFS('overall city offline'!$L$2:$L$2047,'overall city offline'!$A$2:$A$2047,$A54,'overall city offline'!$B$2:$B$2047,G$2))</f>
        <v>1.1337682187757638</v>
      </c>
      <c r="H54" s="37">
        <f>(SUMIFS('overall city offline'!$L$2:$L$2047,'overall city offline'!$A$2:$A$2047,$A54,'overall city offline'!$B$2:$B$2047,H$3)*SUMIFS('overall city offline'!$C$2:$C$2047,'overall city offline'!$A$2:$A$2047,$A54,'overall city offline'!$B$2:$B$2047,H$3))/(SUMIFS('overall city offline'!$L$2:$L$2047,'overall city offline'!$A$2:$A$2047,$A54,'overall city offline'!$B$2:$B$2047,H$2))</f>
        <v>1.1294743307295014</v>
      </c>
      <c r="I54" s="37">
        <f>(SUMIFS('overall city offline'!$L$2:$L$2047,'overall city offline'!$A$2:$A$2047,$A54,'overall city offline'!$B$2:$B$2047,I$3)*SUMIFS('overall city offline'!$C$2:$C$2047,'overall city offline'!$A$2:$A$2047,$A54,'overall city offline'!$B$2:$B$2047,I$3))/(SUMIFS('overall city offline'!$L$2:$L$2047,'overall city offline'!$A$2:$A$2047,$A54,'overall city offline'!$B$2:$B$2047,I$2))</f>
        <v>1.1274245858547602</v>
      </c>
      <c r="J54" s="37">
        <f>(SUMIFS('overall city offline'!$L$2:$L$2047,'overall city offline'!$A$2:$A$2047,$A54,'overall city offline'!$B$2:$B$2047,J$3)*SUMIFS('overall city offline'!$C$2:$C$2047,'overall city offline'!$A$2:$A$2047,$A54,'overall city offline'!$B$2:$B$2047,J$3))/(SUMIFS('overall city offline'!$L$2:$L$2047,'overall city offline'!$A$2:$A$2047,$A54,'overall city offline'!$B$2:$B$2047,J$2))</f>
        <v>1.0985619095213659</v>
      </c>
      <c r="K54" s="37">
        <f>(SUMIFS('overall city offline'!$L$2:$L$2047,'overall city offline'!$A$2:$A$2047,$A54,'overall city offline'!$B$2:$B$2047,K$3)*SUMIFS('overall city offline'!$C$2:$C$2047,'overall city offline'!$A$2:$A$2047,$A54,'overall city offline'!$B$2:$B$2047,K$3))/(SUMIFS('overall city offline'!$L$2:$L$2047,'overall city offline'!$A$2:$A$2047,$A54,'overall city offline'!$B$2:$B$2047,K$2))</f>
        <v>1.119123644240992</v>
      </c>
      <c r="L54" s="37">
        <f>(SUMIFS('overall city offline'!$L$2:$L$2047,'overall city offline'!$A$2:$A$2047,$A54,'overall city offline'!$B$2:$B$2047,L$3)*SUMIFS('overall city offline'!$C$2:$C$2047,'overall city offline'!$A$2:$A$2047,$A54,'overall city offline'!$B$2:$B$2047,L$3))/(SUMIFS('overall city offline'!$L$2:$L$2047,'overall city offline'!$A$2:$A$2047,$A54,'overall city offline'!$B$2:$B$2047,L$2))</f>
        <v>1.1632355899946181</v>
      </c>
      <c r="M54" s="37">
        <f>(SUMIFS('overall city offline'!$L$2:$L$2047,'overall city offline'!$A$2:$A$2047,$A54,'overall city offline'!$B$2:$B$2047,M$3)*SUMIFS('overall city offline'!$C$2:$C$2047,'overall city offline'!$A$2:$A$2047,$A54,'overall city offline'!$B$2:$B$2047,M$3))/(SUMIFS('overall city offline'!$L$2:$L$2047,'overall city offline'!$A$2:$A$2047,$A54,'overall city offline'!$B$2:$B$2047,M$2))</f>
        <v>1.2658572638187571</v>
      </c>
      <c r="N54" s="37">
        <f>(SUMIFS('overall city offline'!$L$2:$L$2047,'overall city offline'!$A$2:$A$2047,$A54,'overall city offline'!$B$2:$B$2047,N$3)*SUMIFS('overall city offline'!$C$2:$C$2047,'overall city offline'!$A$2:$A$2047,$A54,'overall city offline'!$B$2:$B$2047,N$3))/(SUMIFS('overall city offline'!$L$2:$L$2047,'overall city offline'!$A$2:$A$2047,$A54,'overall city offline'!$B$2:$B$2047,N$2))</f>
        <v>0.98366044908515071</v>
      </c>
      <c r="O54" s="37">
        <f>(SUMIFS('overall city offline'!$L$2:$L$2047,'overall city offline'!$A$2:$A$2047,$A54,'overall city offline'!$B$2:$B$2047,O$3)*SUMIFS('overall city offline'!$C$2:$C$2047,'overall city offline'!$A$2:$A$2047,$A54,'overall city offline'!$B$2:$B$2047,O$3))/(SUMIFS('overall city offline'!$L$2:$L$2047,'overall city offline'!$A$2:$A$2047,$A54,'overall city offline'!$B$2:$B$2047,O$2))</f>
        <v>0.98352948875381019</v>
      </c>
      <c r="P54" s="37">
        <f>(SUMIFS('overall city offline'!$L$2:$L$2047,'overall city offline'!$A$2:$A$2047,$A54,'overall city offline'!$B$2:$B$2047,P$3)*SUMIFS('overall city offline'!$C$2:$C$2047,'overall city offline'!$A$2:$A$2047,$A54,'overall city offline'!$B$2:$B$2047,P$3))/(SUMIFS('overall city offline'!$L$2:$L$2047,'overall city offline'!$A$2:$A$2047,$A54,'overall city offline'!$B$2:$B$2047,P$2))</f>
        <v>1.1674551023976814</v>
      </c>
      <c r="Q54" s="37">
        <f>(SUMIFS('overall city offline'!$L$2:$L$2047,'overall city offline'!$A$2:$A$2047,$A54,'overall city offline'!$B$2:$B$2047,Q$3)*SUMIFS('overall city offline'!$C$2:$C$2047,'overall city offline'!$A$2:$A$2047,$A54,'overall city offline'!$B$2:$B$2047,Q$3))/(SUMIFS('overall city offline'!$L$2:$L$2047,'overall city offline'!$A$2:$A$2047,$A54,'overall city offline'!$B$2:$B$2047,Q$2))</f>
        <v>1.1263145062910778</v>
      </c>
      <c r="R54" s="37">
        <f>(SUMIFS('overall city offline'!$L$2:$L$2047,'overall city offline'!$A$2:$A$2047,$A54,'overall city offline'!$B$2:$B$2047,R$3)*SUMIFS('overall city offline'!$C$2:$C$2047,'overall city offline'!$A$2:$A$2047,$A54,'overall city offline'!$B$2:$B$2047,R$3))/(SUMIFS('overall city offline'!$L$2:$L$2047,'overall city offline'!$A$2:$A$2047,$A54,'overall city offline'!$B$2:$B$2047,R$2))</f>
        <v>1.1724431520176932</v>
      </c>
      <c r="S54" s="37">
        <f>(SUMIFS('overall city offline'!$L$2:$L$2047,'overall city offline'!$A$2:$A$2047,$A54,'overall city offline'!$B$2:$B$2047,S$3)*SUMIFS('overall city offline'!$C$2:$C$2047,'overall city offline'!$A$2:$A$2047,$A54,'overall city offline'!$B$2:$B$2047,S$3))/(SUMIFS('overall city offline'!$L$2:$L$2047,'overall city offline'!$A$2:$A$2047,$A54,'overall city offline'!$B$2:$B$2047,S$2))</f>
        <v>1.1199729376911312</v>
      </c>
      <c r="T54" s="37">
        <f>(SUMIFS('overall city offline'!$L$2:$L$2047,'overall city offline'!$A$2:$A$2047,$A54,'overall city offline'!$B$2:$B$2047,T$3)*SUMIFS('overall city offline'!$C$2:$C$2047,'overall city offline'!$A$2:$A$2047,$A54,'overall city offline'!$B$2:$B$2047,T$3))/(SUMIFS('overall city offline'!$L$2:$L$2047,'overall city offline'!$A$2:$A$2047,$A54,'overall city offline'!$B$2:$B$2047,T$2))</f>
        <v>1.1753254793557184</v>
      </c>
      <c r="U54" s="37">
        <f>(SUMIFS('overall city offline'!$L$2:$L$2047,'overall city offline'!$A$2:$A$2047,$A54,'overall city offline'!$B$2:$B$2047,U$3)*SUMIFS('overall city offline'!$C$2:$C$2047,'overall city offline'!$A$2:$A$2047,$A54,'overall city offline'!$B$2:$B$2047,U$3))/(SUMIFS('overall city offline'!$L$2:$L$2047,'overall city offline'!$A$2:$A$2047,$A54,'overall city offline'!$B$2:$B$2047,U$2))</f>
        <v>1.1191904219593454</v>
      </c>
      <c r="V54" s="37">
        <f>(SUMIFS('overall city offline'!$L$2:$L$2047,'overall city offline'!$A$2:$A$2047,$A54,'overall city offline'!$B$2:$B$2047,V$3)*SUMIFS('overall city offline'!$C$2:$C$2047,'overall city offline'!$A$2:$A$2047,$A54,'overall city offline'!$B$2:$B$2047,V$3))/(SUMIFS('overall city offline'!$L$2:$L$2047,'overall city offline'!$A$2:$A$2047,$A54,'overall city offline'!$B$2:$B$2047,V$2))</f>
        <v>1.1069125113018914</v>
      </c>
    </row>
    <row r="55" spans="1:22" x14ac:dyDescent="0.25">
      <c r="A55" s="5" t="s">
        <v>58</v>
      </c>
      <c r="B55" s="37">
        <f>(SUMIFS('overall city offline'!$L$2:$L$2047,'overall city offline'!$A$2:$A$2047,$A55,'overall city offline'!$B$2:$B$2047,B$3)*SUMIFS('overall city offline'!$C$2:$C$2047,'overall city offline'!$A$2:$A$2047,$A55,'overall city offline'!$B$2:$B$2047,B$3))/(SUMIFS('overall city offline'!$L$2:$L$2047,'overall city offline'!$A$2:$A$2047,$A55,'overall city offline'!$B$2:$B$2047,B$2))</f>
        <v>0.8885539286091978</v>
      </c>
      <c r="C55" s="37">
        <f>(SUMIFS('overall city offline'!$L$2:$L$2047,'overall city offline'!$A$2:$A$2047,$A55,'overall city offline'!$B$2:$B$2047,C$3)*SUMIFS('overall city offline'!$C$2:$C$2047,'overall city offline'!$A$2:$A$2047,$A55,'overall city offline'!$B$2:$B$2047,C$3))/(SUMIFS('overall city offline'!$L$2:$L$2047,'overall city offline'!$A$2:$A$2047,$A55,'overall city offline'!$B$2:$B$2047,C$2))</f>
        <v>0.91994336239008945</v>
      </c>
      <c r="D55" s="37">
        <f>(SUMIFS('overall city offline'!$L$2:$L$2047,'overall city offline'!$A$2:$A$2047,$A55,'overall city offline'!$B$2:$B$2047,D$3)*SUMIFS('overall city offline'!$C$2:$C$2047,'overall city offline'!$A$2:$A$2047,$A55,'overall city offline'!$B$2:$B$2047,D$3))/(SUMIFS('overall city offline'!$L$2:$L$2047,'overall city offline'!$A$2:$A$2047,$A55,'overall city offline'!$B$2:$B$2047,D$2))</f>
        <v>1.2378259674318091</v>
      </c>
      <c r="E55" s="37">
        <f>(SUMIFS('overall city offline'!$L$2:$L$2047,'overall city offline'!$A$2:$A$2047,$A55,'overall city offline'!$B$2:$B$2047,E$3)*SUMIFS('overall city offline'!$C$2:$C$2047,'overall city offline'!$A$2:$A$2047,$A55,'overall city offline'!$B$2:$B$2047,E$3))/(SUMIFS('overall city offline'!$L$2:$L$2047,'overall city offline'!$A$2:$A$2047,$A55,'overall city offline'!$B$2:$B$2047,E$2))</f>
        <v>1.1849230043446568</v>
      </c>
      <c r="F55" s="37">
        <f>(SUMIFS('overall city offline'!$L$2:$L$2047,'overall city offline'!$A$2:$A$2047,$A55,'overall city offline'!$B$2:$B$2047,F$3)*SUMIFS('overall city offline'!$C$2:$C$2047,'overall city offline'!$A$2:$A$2047,$A55,'overall city offline'!$B$2:$B$2047,F$3))/(SUMIFS('overall city offline'!$L$2:$L$2047,'overall city offline'!$A$2:$A$2047,$A55,'overall city offline'!$B$2:$B$2047,F$2))</f>
        <v>1.311646337831655</v>
      </c>
      <c r="G55" s="37">
        <f>(SUMIFS('overall city offline'!$L$2:$L$2047,'overall city offline'!$A$2:$A$2047,$A55,'overall city offline'!$B$2:$B$2047,G$3)*SUMIFS('overall city offline'!$C$2:$C$2047,'overall city offline'!$A$2:$A$2047,$A55,'overall city offline'!$B$2:$B$2047,G$3))/(SUMIFS('overall city offline'!$L$2:$L$2047,'overall city offline'!$A$2:$A$2047,$A55,'overall city offline'!$B$2:$B$2047,G$2))</f>
        <v>1.2404182041430445</v>
      </c>
      <c r="H55" s="37">
        <f>(SUMIFS('overall city offline'!$L$2:$L$2047,'overall city offline'!$A$2:$A$2047,$A55,'overall city offline'!$B$2:$B$2047,H$3)*SUMIFS('overall city offline'!$C$2:$C$2047,'overall city offline'!$A$2:$A$2047,$A55,'overall city offline'!$B$2:$B$2047,H$3))/(SUMIFS('overall city offline'!$L$2:$L$2047,'overall city offline'!$A$2:$A$2047,$A55,'overall city offline'!$B$2:$B$2047,H$2))</f>
        <v>1.1637341423026861</v>
      </c>
      <c r="I55" s="37">
        <f>(SUMIFS('overall city offline'!$L$2:$L$2047,'overall city offline'!$A$2:$A$2047,$A55,'overall city offline'!$B$2:$B$2047,I$3)*SUMIFS('overall city offline'!$C$2:$C$2047,'overall city offline'!$A$2:$A$2047,$A55,'overall city offline'!$B$2:$B$2047,I$3))/(SUMIFS('overall city offline'!$L$2:$L$2047,'overall city offline'!$A$2:$A$2047,$A55,'overall city offline'!$B$2:$B$2047,I$2))</f>
        <v>1.1311195482997896</v>
      </c>
      <c r="J55" s="37">
        <f>(SUMIFS('overall city offline'!$L$2:$L$2047,'overall city offline'!$A$2:$A$2047,$A55,'overall city offline'!$B$2:$B$2047,J$3)*SUMIFS('overall city offline'!$C$2:$C$2047,'overall city offline'!$A$2:$A$2047,$A55,'overall city offline'!$B$2:$B$2047,J$3))/(SUMIFS('overall city offline'!$L$2:$L$2047,'overall city offline'!$A$2:$A$2047,$A55,'overall city offline'!$B$2:$B$2047,J$2))</f>
        <v>1.0869743541969157</v>
      </c>
      <c r="K55" s="37">
        <f>(SUMIFS('overall city offline'!$L$2:$L$2047,'overall city offline'!$A$2:$A$2047,$A55,'overall city offline'!$B$2:$B$2047,K$3)*SUMIFS('overall city offline'!$C$2:$C$2047,'overall city offline'!$A$2:$A$2047,$A55,'overall city offline'!$B$2:$B$2047,K$3))/(SUMIFS('overall city offline'!$L$2:$L$2047,'overall city offline'!$A$2:$A$2047,$A55,'overall city offline'!$B$2:$B$2047,K$2))</f>
        <v>1.1187061250507437</v>
      </c>
      <c r="L55" s="37">
        <f>(SUMIFS('overall city offline'!$L$2:$L$2047,'overall city offline'!$A$2:$A$2047,$A55,'overall city offline'!$B$2:$B$2047,L$3)*SUMIFS('overall city offline'!$C$2:$C$2047,'overall city offline'!$A$2:$A$2047,$A55,'overall city offline'!$B$2:$B$2047,L$3))/(SUMIFS('overall city offline'!$L$2:$L$2047,'overall city offline'!$A$2:$A$2047,$A55,'overall city offline'!$B$2:$B$2047,L$2))</f>
        <v>1.1569278376155243</v>
      </c>
      <c r="M55" s="37">
        <f>(SUMIFS('overall city offline'!$L$2:$L$2047,'overall city offline'!$A$2:$A$2047,$A55,'overall city offline'!$B$2:$B$2047,M$3)*SUMIFS('overall city offline'!$C$2:$C$2047,'overall city offline'!$A$2:$A$2047,$A55,'overall city offline'!$B$2:$B$2047,M$3))/(SUMIFS('overall city offline'!$L$2:$L$2047,'overall city offline'!$A$2:$A$2047,$A55,'overall city offline'!$B$2:$B$2047,M$2))</f>
        <v>1.2505086582499363</v>
      </c>
      <c r="N55" s="37">
        <f>(SUMIFS('overall city offline'!$L$2:$L$2047,'overall city offline'!$A$2:$A$2047,$A55,'overall city offline'!$B$2:$B$2047,N$3)*SUMIFS('overall city offline'!$C$2:$C$2047,'overall city offline'!$A$2:$A$2047,$A55,'overall city offline'!$B$2:$B$2047,N$3))/(SUMIFS('overall city offline'!$L$2:$L$2047,'overall city offline'!$A$2:$A$2047,$A55,'overall city offline'!$B$2:$B$2047,N$2))</f>
        <v>1.0014271699977471</v>
      </c>
      <c r="O55" s="37">
        <f>(SUMIFS('overall city offline'!$L$2:$L$2047,'overall city offline'!$A$2:$A$2047,$A55,'overall city offline'!$B$2:$B$2047,O$3)*SUMIFS('overall city offline'!$C$2:$C$2047,'overall city offline'!$A$2:$A$2047,$A55,'overall city offline'!$B$2:$B$2047,O$3))/(SUMIFS('overall city offline'!$L$2:$L$2047,'overall city offline'!$A$2:$A$2047,$A55,'overall city offline'!$B$2:$B$2047,O$2))</f>
        <v>1.0154636339077798</v>
      </c>
      <c r="P55" s="37">
        <f>(SUMIFS('overall city offline'!$L$2:$L$2047,'overall city offline'!$A$2:$A$2047,$A55,'overall city offline'!$B$2:$B$2047,P$3)*SUMIFS('overall city offline'!$C$2:$C$2047,'overall city offline'!$A$2:$A$2047,$A55,'overall city offline'!$B$2:$B$2047,P$3))/(SUMIFS('overall city offline'!$L$2:$L$2047,'overall city offline'!$A$2:$A$2047,$A55,'overall city offline'!$B$2:$B$2047,P$2))</f>
        <v>1.2545376905881147</v>
      </c>
      <c r="Q55" s="37">
        <f>(SUMIFS('overall city offline'!$L$2:$L$2047,'overall city offline'!$A$2:$A$2047,$A55,'overall city offline'!$B$2:$B$2047,Q$3)*SUMIFS('overall city offline'!$C$2:$C$2047,'overall city offline'!$A$2:$A$2047,$A55,'overall city offline'!$B$2:$B$2047,Q$3))/(SUMIFS('overall city offline'!$L$2:$L$2047,'overall city offline'!$A$2:$A$2047,$A55,'overall city offline'!$B$2:$B$2047,Q$2))</f>
        <v>1.1577877708247108</v>
      </c>
      <c r="R55" s="37">
        <f>(SUMIFS('overall city offline'!$L$2:$L$2047,'overall city offline'!$A$2:$A$2047,$A55,'overall city offline'!$B$2:$B$2047,R$3)*SUMIFS('overall city offline'!$C$2:$C$2047,'overall city offline'!$A$2:$A$2047,$A55,'overall city offline'!$B$2:$B$2047,R$3))/(SUMIFS('overall city offline'!$L$2:$L$2047,'overall city offline'!$A$2:$A$2047,$A55,'overall city offline'!$B$2:$B$2047,R$2))</f>
        <v>1.2014149179889402</v>
      </c>
      <c r="S55" s="37">
        <f>(SUMIFS('overall city offline'!$L$2:$L$2047,'overall city offline'!$A$2:$A$2047,$A55,'overall city offline'!$B$2:$B$2047,S$3)*SUMIFS('overall city offline'!$C$2:$C$2047,'overall city offline'!$A$2:$A$2047,$A55,'overall city offline'!$B$2:$B$2047,S$3))/(SUMIFS('overall city offline'!$L$2:$L$2047,'overall city offline'!$A$2:$A$2047,$A55,'overall city offline'!$B$2:$B$2047,S$2))</f>
        <v>1.1883860721948698</v>
      </c>
      <c r="T55" s="37">
        <f>(SUMIFS('overall city offline'!$L$2:$L$2047,'overall city offline'!$A$2:$A$2047,$A55,'overall city offline'!$B$2:$B$2047,T$3)*SUMIFS('overall city offline'!$C$2:$C$2047,'overall city offline'!$A$2:$A$2047,$A55,'overall city offline'!$B$2:$B$2047,T$3))/(SUMIFS('overall city offline'!$L$2:$L$2047,'overall city offline'!$A$2:$A$2047,$A55,'overall city offline'!$B$2:$B$2047,T$2))</f>
        <v>1.1836054223039105</v>
      </c>
      <c r="U55" s="37">
        <f>(SUMIFS('overall city offline'!$L$2:$L$2047,'overall city offline'!$A$2:$A$2047,$A55,'overall city offline'!$B$2:$B$2047,U$3)*SUMIFS('overall city offline'!$C$2:$C$2047,'overall city offline'!$A$2:$A$2047,$A55,'overall city offline'!$B$2:$B$2047,U$3))/(SUMIFS('overall city offline'!$L$2:$L$2047,'overall city offline'!$A$2:$A$2047,$A55,'overall city offline'!$B$2:$B$2047,U$2))</f>
        <v>1.1298676740637354</v>
      </c>
      <c r="V55" s="37">
        <f>(SUMIFS('overall city offline'!$L$2:$L$2047,'overall city offline'!$A$2:$A$2047,$A55,'overall city offline'!$B$2:$B$2047,V$3)*SUMIFS('overall city offline'!$C$2:$C$2047,'overall city offline'!$A$2:$A$2047,$A55,'overall city offline'!$B$2:$B$2047,V$3))/(SUMIFS('overall city offline'!$L$2:$L$2047,'overall city offline'!$A$2:$A$2047,$A55,'overall city offline'!$B$2:$B$2047,V$2))</f>
        <v>1.0872097801950789</v>
      </c>
    </row>
    <row r="56" spans="1:22" x14ac:dyDescent="0.25">
      <c r="A56" s="5" t="s">
        <v>59</v>
      </c>
      <c r="B56" s="37">
        <f>(SUMIFS('overall city offline'!$L$2:$L$2047,'overall city offline'!$A$2:$A$2047,$A56,'overall city offline'!$B$2:$B$2047,B$3)*SUMIFS('overall city offline'!$C$2:$C$2047,'overall city offline'!$A$2:$A$2047,$A56,'overall city offline'!$B$2:$B$2047,B$3))/(SUMIFS('overall city offline'!$L$2:$L$2047,'overall city offline'!$A$2:$A$2047,$A56,'overall city offline'!$B$2:$B$2047,B$2))</f>
        <v>0.9077843626977834</v>
      </c>
      <c r="C56" s="37">
        <f>(SUMIFS('overall city offline'!$L$2:$L$2047,'overall city offline'!$A$2:$A$2047,$A56,'overall city offline'!$B$2:$B$2047,C$3)*SUMIFS('overall city offline'!$C$2:$C$2047,'overall city offline'!$A$2:$A$2047,$A56,'overall city offline'!$B$2:$B$2047,C$3))/(SUMIFS('overall city offline'!$L$2:$L$2047,'overall city offline'!$A$2:$A$2047,$A56,'overall city offline'!$B$2:$B$2047,C$2))</f>
        <v>0.93210551297953659</v>
      </c>
      <c r="D56" s="37">
        <f>(SUMIFS('overall city offline'!$L$2:$L$2047,'overall city offline'!$A$2:$A$2047,$A56,'overall city offline'!$B$2:$B$2047,D$3)*SUMIFS('overall city offline'!$C$2:$C$2047,'overall city offline'!$A$2:$A$2047,$A56,'overall city offline'!$B$2:$B$2047,D$3))/(SUMIFS('overall city offline'!$L$2:$L$2047,'overall city offline'!$A$2:$A$2047,$A56,'overall city offline'!$B$2:$B$2047,D$2))</f>
        <v>1.2334364244765117</v>
      </c>
      <c r="E56" s="37">
        <f>(SUMIFS('overall city offline'!$L$2:$L$2047,'overall city offline'!$A$2:$A$2047,$A56,'overall city offline'!$B$2:$B$2047,E$3)*SUMIFS('overall city offline'!$C$2:$C$2047,'overall city offline'!$A$2:$A$2047,$A56,'overall city offline'!$B$2:$B$2047,E$3))/(SUMIFS('overall city offline'!$L$2:$L$2047,'overall city offline'!$A$2:$A$2047,$A56,'overall city offline'!$B$2:$B$2047,E$2))</f>
        <v>1.1589032618266208</v>
      </c>
      <c r="F56" s="37">
        <f>(SUMIFS('overall city offline'!$L$2:$L$2047,'overall city offline'!$A$2:$A$2047,$A56,'overall city offline'!$B$2:$B$2047,F$3)*SUMIFS('overall city offline'!$C$2:$C$2047,'overall city offline'!$A$2:$A$2047,$A56,'overall city offline'!$B$2:$B$2047,F$3))/(SUMIFS('overall city offline'!$L$2:$L$2047,'overall city offline'!$A$2:$A$2047,$A56,'overall city offline'!$B$2:$B$2047,F$2))</f>
        <v>1.3063342572032031</v>
      </c>
      <c r="G56" s="37">
        <f>(SUMIFS('overall city offline'!$L$2:$L$2047,'overall city offline'!$A$2:$A$2047,$A56,'overall city offline'!$B$2:$B$2047,G$3)*SUMIFS('overall city offline'!$C$2:$C$2047,'overall city offline'!$A$2:$A$2047,$A56,'overall city offline'!$B$2:$B$2047,G$3))/(SUMIFS('overall city offline'!$L$2:$L$2047,'overall city offline'!$A$2:$A$2047,$A56,'overall city offline'!$B$2:$B$2047,G$2))</f>
        <v>1.1821601863018869</v>
      </c>
      <c r="H56" s="37">
        <f>(SUMIFS('overall city offline'!$L$2:$L$2047,'overall city offline'!$A$2:$A$2047,$A56,'overall city offline'!$B$2:$B$2047,H$3)*SUMIFS('overall city offline'!$C$2:$C$2047,'overall city offline'!$A$2:$A$2047,$A56,'overall city offline'!$B$2:$B$2047,H$3))/(SUMIFS('overall city offline'!$L$2:$L$2047,'overall city offline'!$A$2:$A$2047,$A56,'overall city offline'!$B$2:$B$2047,H$2))</f>
        <v>1.1524200586969067</v>
      </c>
      <c r="I56" s="37">
        <f>(SUMIFS('overall city offline'!$L$2:$L$2047,'overall city offline'!$A$2:$A$2047,$A56,'overall city offline'!$B$2:$B$2047,I$3)*SUMIFS('overall city offline'!$C$2:$C$2047,'overall city offline'!$A$2:$A$2047,$A56,'overall city offline'!$B$2:$B$2047,I$3))/(SUMIFS('overall city offline'!$L$2:$L$2047,'overall city offline'!$A$2:$A$2047,$A56,'overall city offline'!$B$2:$B$2047,I$2))</f>
        <v>1.1269731621411279</v>
      </c>
      <c r="J56" s="37">
        <f>(SUMIFS('overall city offline'!$L$2:$L$2047,'overall city offline'!$A$2:$A$2047,$A56,'overall city offline'!$B$2:$B$2047,J$3)*SUMIFS('overall city offline'!$C$2:$C$2047,'overall city offline'!$A$2:$A$2047,$A56,'overall city offline'!$B$2:$B$2047,J$3))/(SUMIFS('overall city offline'!$L$2:$L$2047,'overall city offline'!$A$2:$A$2047,$A56,'overall city offline'!$B$2:$B$2047,J$2))</f>
        <v>1.0981132245782461</v>
      </c>
      <c r="K56" s="37">
        <f>(SUMIFS('overall city offline'!$L$2:$L$2047,'overall city offline'!$A$2:$A$2047,$A56,'overall city offline'!$B$2:$B$2047,K$3)*SUMIFS('overall city offline'!$C$2:$C$2047,'overall city offline'!$A$2:$A$2047,$A56,'overall city offline'!$B$2:$B$2047,K$3))/(SUMIFS('overall city offline'!$L$2:$L$2047,'overall city offline'!$A$2:$A$2047,$A56,'overall city offline'!$B$2:$B$2047,K$2))</f>
        <v>1.1534776391676729</v>
      </c>
      <c r="L56" s="37">
        <f>(SUMIFS('overall city offline'!$L$2:$L$2047,'overall city offline'!$A$2:$A$2047,$A56,'overall city offline'!$B$2:$B$2047,L$3)*SUMIFS('overall city offline'!$C$2:$C$2047,'overall city offline'!$A$2:$A$2047,$A56,'overall city offline'!$B$2:$B$2047,L$3))/(SUMIFS('overall city offline'!$L$2:$L$2047,'overall city offline'!$A$2:$A$2047,$A56,'overall city offline'!$B$2:$B$2047,L$2))</f>
        <v>1.1588936549565303</v>
      </c>
      <c r="M56" s="37">
        <f>(SUMIFS('overall city offline'!$L$2:$L$2047,'overall city offline'!$A$2:$A$2047,$A56,'overall city offline'!$B$2:$B$2047,M$3)*SUMIFS('overall city offline'!$C$2:$C$2047,'overall city offline'!$A$2:$A$2047,$A56,'overall city offline'!$B$2:$B$2047,M$3))/(SUMIFS('overall city offline'!$L$2:$L$2047,'overall city offline'!$A$2:$A$2047,$A56,'overall city offline'!$B$2:$B$2047,M$2))</f>
        <v>1.3126793929355827</v>
      </c>
      <c r="N56" s="37">
        <f>(SUMIFS('overall city offline'!$L$2:$L$2047,'overall city offline'!$A$2:$A$2047,$A56,'overall city offline'!$B$2:$B$2047,N$3)*SUMIFS('overall city offline'!$C$2:$C$2047,'overall city offline'!$A$2:$A$2047,$A56,'overall city offline'!$B$2:$B$2047,N$3))/(SUMIFS('overall city offline'!$L$2:$L$2047,'overall city offline'!$A$2:$A$2047,$A56,'overall city offline'!$B$2:$B$2047,N$2))</f>
        <v>1.0225166323042287</v>
      </c>
      <c r="O56" s="37">
        <f>(SUMIFS('overall city offline'!$L$2:$L$2047,'overall city offline'!$A$2:$A$2047,$A56,'overall city offline'!$B$2:$B$2047,O$3)*SUMIFS('overall city offline'!$C$2:$C$2047,'overall city offline'!$A$2:$A$2047,$A56,'overall city offline'!$B$2:$B$2047,O$3))/(SUMIFS('overall city offline'!$L$2:$L$2047,'overall city offline'!$A$2:$A$2047,$A56,'overall city offline'!$B$2:$B$2047,O$2))</f>
        <v>1.0060294511009087</v>
      </c>
      <c r="P56" s="37">
        <f>(SUMIFS('overall city offline'!$L$2:$L$2047,'overall city offline'!$A$2:$A$2047,$A56,'overall city offline'!$B$2:$B$2047,P$3)*SUMIFS('overall city offline'!$C$2:$C$2047,'overall city offline'!$A$2:$A$2047,$A56,'overall city offline'!$B$2:$B$2047,P$3))/(SUMIFS('overall city offline'!$L$2:$L$2047,'overall city offline'!$A$2:$A$2047,$A56,'overall city offline'!$B$2:$B$2047,P$2))</f>
        <v>1.2336153590413719</v>
      </c>
      <c r="Q56" s="37">
        <f>(SUMIFS('overall city offline'!$L$2:$L$2047,'overall city offline'!$A$2:$A$2047,$A56,'overall city offline'!$B$2:$B$2047,Q$3)*SUMIFS('overall city offline'!$C$2:$C$2047,'overall city offline'!$A$2:$A$2047,$A56,'overall city offline'!$B$2:$B$2047,Q$3))/(SUMIFS('overall city offline'!$L$2:$L$2047,'overall city offline'!$A$2:$A$2047,$A56,'overall city offline'!$B$2:$B$2047,Q$2))</f>
        <v>1.1534274864279457</v>
      </c>
      <c r="R56" s="37">
        <f>(SUMIFS('overall city offline'!$L$2:$L$2047,'overall city offline'!$A$2:$A$2047,$A56,'overall city offline'!$B$2:$B$2047,R$3)*SUMIFS('overall city offline'!$C$2:$C$2047,'overall city offline'!$A$2:$A$2047,$A56,'overall city offline'!$B$2:$B$2047,R$3))/(SUMIFS('overall city offline'!$L$2:$L$2047,'overall city offline'!$A$2:$A$2047,$A56,'overall city offline'!$B$2:$B$2047,R$2))</f>
        <v>1.2167698633654593</v>
      </c>
      <c r="S56" s="37">
        <f>(SUMIFS('overall city offline'!$L$2:$L$2047,'overall city offline'!$A$2:$A$2047,$A56,'overall city offline'!$B$2:$B$2047,S$3)*SUMIFS('overall city offline'!$C$2:$C$2047,'overall city offline'!$A$2:$A$2047,$A56,'overall city offline'!$B$2:$B$2047,S$3))/(SUMIFS('overall city offline'!$L$2:$L$2047,'overall city offline'!$A$2:$A$2047,$A56,'overall city offline'!$B$2:$B$2047,S$2))</f>
        <v>1.1658236056656914</v>
      </c>
      <c r="T56" s="37">
        <f>(SUMIFS('overall city offline'!$L$2:$L$2047,'overall city offline'!$A$2:$A$2047,$A56,'overall city offline'!$B$2:$B$2047,T$3)*SUMIFS('overall city offline'!$C$2:$C$2047,'overall city offline'!$A$2:$A$2047,$A56,'overall city offline'!$B$2:$B$2047,T$3))/(SUMIFS('overall city offline'!$L$2:$L$2047,'overall city offline'!$A$2:$A$2047,$A56,'overall city offline'!$B$2:$B$2047,T$2))</f>
        <v>1.2235868332592228</v>
      </c>
      <c r="U56" s="37">
        <f>(SUMIFS('overall city offline'!$L$2:$L$2047,'overall city offline'!$A$2:$A$2047,$A56,'overall city offline'!$B$2:$B$2047,U$3)*SUMIFS('overall city offline'!$C$2:$C$2047,'overall city offline'!$A$2:$A$2047,$A56,'overall city offline'!$B$2:$B$2047,U$3))/(SUMIFS('overall city offline'!$L$2:$L$2047,'overall city offline'!$A$2:$A$2047,$A56,'overall city offline'!$B$2:$B$2047,U$2))</f>
        <v>1.1449211519886857</v>
      </c>
      <c r="V56" s="37">
        <f>(SUMIFS('overall city offline'!$L$2:$L$2047,'overall city offline'!$A$2:$A$2047,$A56,'overall city offline'!$B$2:$B$2047,V$3)*SUMIFS('overall city offline'!$C$2:$C$2047,'overall city offline'!$A$2:$A$2047,$A56,'overall city offline'!$B$2:$B$2047,V$3))/(SUMIFS('overall city offline'!$L$2:$L$2047,'overall city offline'!$A$2:$A$2047,$A56,'overall city offline'!$B$2:$B$2047,V$2))</f>
        <v>1.1276059497227842</v>
      </c>
    </row>
    <row r="57" spans="1:22" x14ac:dyDescent="0.25">
      <c r="A57" s="5" t="s">
        <v>60</v>
      </c>
      <c r="B57" s="37">
        <f>(SUMIFS('overall city offline'!$L$2:$L$2047,'overall city offline'!$A$2:$A$2047,$A57,'overall city offline'!$B$2:$B$2047,B$3)*SUMIFS('overall city offline'!$C$2:$C$2047,'overall city offline'!$A$2:$A$2047,$A57,'overall city offline'!$B$2:$B$2047,B$3))/(SUMIFS('overall city offline'!$L$2:$L$2047,'overall city offline'!$A$2:$A$2047,$A57,'overall city offline'!$B$2:$B$2047,B$2))</f>
        <v>0.92242522131504834</v>
      </c>
      <c r="C57" s="37">
        <f>(SUMIFS('overall city offline'!$L$2:$L$2047,'overall city offline'!$A$2:$A$2047,$A57,'overall city offline'!$B$2:$B$2047,C$3)*SUMIFS('overall city offline'!$C$2:$C$2047,'overall city offline'!$A$2:$A$2047,$A57,'overall city offline'!$B$2:$B$2047,C$3))/(SUMIFS('overall city offline'!$L$2:$L$2047,'overall city offline'!$A$2:$A$2047,$A57,'overall city offline'!$B$2:$B$2047,C$2))</f>
        <v>0.95020375930416279</v>
      </c>
      <c r="D57" s="37">
        <f>(SUMIFS('overall city offline'!$L$2:$L$2047,'overall city offline'!$A$2:$A$2047,$A57,'overall city offline'!$B$2:$B$2047,D$3)*SUMIFS('overall city offline'!$C$2:$C$2047,'overall city offline'!$A$2:$A$2047,$A57,'overall city offline'!$B$2:$B$2047,D$3))/(SUMIFS('overall city offline'!$L$2:$L$2047,'overall city offline'!$A$2:$A$2047,$A57,'overall city offline'!$B$2:$B$2047,D$2))</f>
        <v>1.2726841896005707</v>
      </c>
      <c r="E57" s="37">
        <f>(SUMIFS('overall city offline'!$L$2:$L$2047,'overall city offline'!$A$2:$A$2047,$A57,'overall city offline'!$B$2:$B$2047,E$3)*SUMIFS('overall city offline'!$C$2:$C$2047,'overall city offline'!$A$2:$A$2047,$A57,'overall city offline'!$B$2:$B$2047,E$3))/(SUMIFS('overall city offline'!$L$2:$L$2047,'overall city offline'!$A$2:$A$2047,$A57,'overall city offline'!$B$2:$B$2047,E$2))</f>
        <v>1.3519078874927428</v>
      </c>
      <c r="F57" s="37">
        <f>(SUMIFS('overall city offline'!$L$2:$L$2047,'overall city offline'!$A$2:$A$2047,$A57,'overall city offline'!$B$2:$B$2047,F$3)*SUMIFS('overall city offline'!$C$2:$C$2047,'overall city offline'!$A$2:$A$2047,$A57,'overall city offline'!$B$2:$B$2047,F$3))/(SUMIFS('overall city offline'!$L$2:$L$2047,'overall city offline'!$A$2:$A$2047,$A57,'overall city offline'!$B$2:$B$2047,F$2))</f>
        <v>1.4955639148416577</v>
      </c>
      <c r="G57" s="37">
        <f>(SUMIFS('overall city offline'!$L$2:$L$2047,'overall city offline'!$A$2:$A$2047,$A57,'overall city offline'!$B$2:$B$2047,G$3)*SUMIFS('overall city offline'!$C$2:$C$2047,'overall city offline'!$A$2:$A$2047,$A57,'overall city offline'!$B$2:$B$2047,G$3))/(SUMIFS('overall city offline'!$L$2:$L$2047,'overall city offline'!$A$2:$A$2047,$A57,'overall city offline'!$B$2:$B$2047,G$2))</f>
        <v>1.361582615024737</v>
      </c>
      <c r="H57" s="37">
        <f>(SUMIFS('overall city offline'!$L$2:$L$2047,'overall city offline'!$A$2:$A$2047,$A57,'overall city offline'!$B$2:$B$2047,H$3)*SUMIFS('overall city offline'!$C$2:$C$2047,'overall city offline'!$A$2:$A$2047,$A57,'overall city offline'!$B$2:$B$2047,H$3))/(SUMIFS('overall city offline'!$L$2:$L$2047,'overall city offline'!$A$2:$A$2047,$A57,'overall city offline'!$B$2:$B$2047,H$2))</f>
        <v>1.3034553680385437</v>
      </c>
      <c r="I57" s="37">
        <f>(SUMIFS('overall city offline'!$L$2:$L$2047,'overall city offline'!$A$2:$A$2047,$A57,'overall city offline'!$B$2:$B$2047,I$3)*SUMIFS('overall city offline'!$C$2:$C$2047,'overall city offline'!$A$2:$A$2047,$A57,'overall city offline'!$B$2:$B$2047,I$3))/(SUMIFS('overall city offline'!$L$2:$L$2047,'overall city offline'!$A$2:$A$2047,$A57,'overall city offline'!$B$2:$B$2047,I$2))</f>
        <v>1.2873277931382976</v>
      </c>
      <c r="J57" s="37">
        <f>(SUMIFS('overall city offline'!$L$2:$L$2047,'overall city offline'!$A$2:$A$2047,$A57,'overall city offline'!$B$2:$B$2047,J$3)*SUMIFS('overall city offline'!$C$2:$C$2047,'overall city offline'!$A$2:$A$2047,$A57,'overall city offline'!$B$2:$B$2047,J$3))/(SUMIFS('overall city offline'!$L$2:$L$2047,'overall city offline'!$A$2:$A$2047,$A57,'overall city offline'!$B$2:$B$2047,J$2))</f>
        <v>1.2009556435318771</v>
      </c>
      <c r="K57" s="37">
        <f>(SUMIFS('overall city offline'!$L$2:$L$2047,'overall city offline'!$A$2:$A$2047,$A57,'overall city offline'!$B$2:$B$2047,K$3)*SUMIFS('overall city offline'!$C$2:$C$2047,'overall city offline'!$A$2:$A$2047,$A57,'overall city offline'!$B$2:$B$2047,K$3))/(SUMIFS('overall city offline'!$L$2:$L$2047,'overall city offline'!$A$2:$A$2047,$A57,'overall city offline'!$B$2:$B$2047,K$2))</f>
        <v>1.2751113875608813</v>
      </c>
      <c r="L57" s="37">
        <f>(SUMIFS('overall city offline'!$L$2:$L$2047,'overall city offline'!$A$2:$A$2047,$A57,'overall city offline'!$B$2:$B$2047,L$3)*SUMIFS('overall city offline'!$C$2:$C$2047,'overall city offline'!$A$2:$A$2047,$A57,'overall city offline'!$B$2:$B$2047,L$3))/(SUMIFS('overall city offline'!$L$2:$L$2047,'overall city offline'!$A$2:$A$2047,$A57,'overall city offline'!$B$2:$B$2047,L$2))</f>
        <v>1.3211703644011621</v>
      </c>
      <c r="M57" s="37">
        <f>(SUMIFS('overall city offline'!$L$2:$L$2047,'overall city offline'!$A$2:$A$2047,$A57,'overall city offline'!$B$2:$B$2047,M$3)*SUMIFS('overall city offline'!$C$2:$C$2047,'overall city offline'!$A$2:$A$2047,$A57,'overall city offline'!$B$2:$B$2047,M$3))/(SUMIFS('overall city offline'!$L$2:$L$2047,'overall city offline'!$A$2:$A$2047,$A57,'overall city offline'!$B$2:$B$2047,M$2))</f>
        <v>1.5013692359779944</v>
      </c>
      <c r="N57" s="37">
        <f>(SUMIFS('overall city offline'!$L$2:$L$2047,'overall city offline'!$A$2:$A$2047,$A57,'overall city offline'!$B$2:$B$2047,N$3)*SUMIFS('overall city offline'!$C$2:$C$2047,'overall city offline'!$A$2:$A$2047,$A57,'overall city offline'!$B$2:$B$2047,N$3))/(SUMIFS('overall city offline'!$L$2:$L$2047,'overall city offline'!$A$2:$A$2047,$A57,'overall city offline'!$B$2:$B$2047,N$2))</f>
        <v>1.1463329556429807</v>
      </c>
      <c r="O57" s="37">
        <f>(SUMIFS('overall city offline'!$L$2:$L$2047,'overall city offline'!$A$2:$A$2047,$A57,'overall city offline'!$B$2:$B$2047,O$3)*SUMIFS('overall city offline'!$C$2:$C$2047,'overall city offline'!$A$2:$A$2047,$A57,'overall city offline'!$B$2:$B$2047,O$3))/(SUMIFS('overall city offline'!$L$2:$L$2047,'overall city offline'!$A$2:$A$2047,$A57,'overall city offline'!$B$2:$B$2047,O$2))</f>
        <v>1.1409621451692424</v>
      </c>
      <c r="P57" s="37">
        <f>(SUMIFS('overall city offline'!$L$2:$L$2047,'overall city offline'!$A$2:$A$2047,$A57,'overall city offline'!$B$2:$B$2047,P$3)*SUMIFS('overall city offline'!$C$2:$C$2047,'overall city offline'!$A$2:$A$2047,$A57,'overall city offline'!$B$2:$B$2047,P$3))/(SUMIFS('overall city offline'!$L$2:$L$2047,'overall city offline'!$A$2:$A$2047,$A57,'overall city offline'!$B$2:$B$2047,P$2))</f>
        <v>1.3667300827655022</v>
      </c>
      <c r="Q57" s="37">
        <f>(SUMIFS('overall city offline'!$L$2:$L$2047,'overall city offline'!$A$2:$A$2047,$A57,'overall city offline'!$B$2:$B$2047,Q$3)*SUMIFS('overall city offline'!$C$2:$C$2047,'overall city offline'!$A$2:$A$2047,$A57,'overall city offline'!$B$2:$B$2047,Q$3))/(SUMIFS('overall city offline'!$L$2:$L$2047,'overall city offline'!$A$2:$A$2047,$A57,'overall city offline'!$B$2:$B$2047,Q$2))</f>
        <v>1.2909448715030702</v>
      </c>
      <c r="R57" s="37">
        <f>(SUMIFS('overall city offline'!$L$2:$L$2047,'overall city offline'!$A$2:$A$2047,$A57,'overall city offline'!$B$2:$B$2047,R$3)*SUMIFS('overall city offline'!$C$2:$C$2047,'overall city offline'!$A$2:$A$2047,$A57,'overall city offline'!$B$2:$B$2047,R$3))/(SUMIFS('overall city offline'!$L$2:$L$2047,'overall city offline'!$A$2:$A$2047,$A57,'overall city offline'!$B$2:$B$2047,R$2))</f>
        <v>1.3278679955428199</v>
      </c>
      <c r="S57" s="37">
        <f>(SUMIFS('overall city offline'!$L$2:$L$2047,'overall city offline'!$A$2:$A$2047,$A57,'overall city offline'!$B$2:$B$2047,S$3)*SUMIFS('overall city offline'!$C$2:$C$2047,'overall city offline'!$A$2:$A$2047,$A57,'overall city offline'!$B$2:$B$2047,S$3))/(SUMIFS('overall city offline'!$L$2:$L$2047,'overall city offline'!$A$2:$A$2047,$A57,'overall city offline'!$B$2:$B$2047,S$2))</f>
        <v>1.2863253945071587</v>
      </c>
      <c r="T57" s="37">
        <f>(SUMIFS('overall city offline'!$L$2:$L$2047,'overall city offline'!$A$2:$A$2047,$A57,'overall city offline'!$B$2:$B$2047,T$3)*SUMIFS('overall city offline'!$C$2:$C$2047,'overall city offline'!$A$2:$A$2047,$A57,'overall city offline'!$B$2:$B$2047,T$3))/(SUMIFS('overall city offline'!$L$2:$L$2047,'overall city offline'!$A$2:$A$2047,$A57,'overall city offline'!$B$2:$B$2047,T$2))</f>
        <v>1.3171276578641571</v>
      </c>
      <c r="U57" s="37">
        <f>(SUMIFS('overall city offline'!$L$2:$L$2047,'overall city offline'!$A$2:$A$2047,$A57,'overall city offline'!$B$2:$B$2047,U$3)*SUMIFS('overall city offline'!$C$2:$C$2047,'overall city offline'!$A$2:$A$2047,$A57,'overall city offline'!$B$2:$B$2047,U$3))/(SUMIFS('overall city offline'!$L$2:$L$2047,'overall city offline'!$A$2:$A$2047,$A57,'overall city offline'!$B$2:$B$2047,U$2))</f>
        <v>1.2762723508333484</v>
      </c>
      <c r="V57" s="37">
        <f>(SUMIFS('overall city offline'!$L$2:$L$2047,'overall city offline'!$A$2:$A$2047,$A57,'overall city offline'!$B$2:$B$2047,V$3)*SUMIFS('overall city offline'!$C$2:$C$2047,'overall city offline'!$A$2:$A$2047,$A57,'overall city offline'!$B$2:$B$2047,V$3))/(SUMIFS('overall city offline'!$L$2:$L$2047,'overall city offline'!$A$2:$A$2047,$A57,'overall city offline'!$B$2:$B$2047,V$2))</f>
        <v>1.2141263079992368</v>
      </c>
    </row>
    <row r="58" spans="1:22" x14ac:dyDescent="0.25">
      <c r="A58" s="5" t="s">
        <v>61</v>
      </c>
      <c r="B58" s="37">
        <f>(SUMIFS('overall city offline'!$L$2:$L$2047,'overall city offline'!$A$2:$A$2047,$A58,'overall city offline'!$B$2:$B$2047,B$3)*SUMIFS('overall city offline'!$C$2:$C$2047,'overall city offline'!$A$2:$A$2047,$A58,'overall city offline'!$B$2:$B$2047,B$3))/(SUMIFS('overall city offline'!$L$2:$L$2047,'overall city offline'!$A$2:$A$2047,$A58,'overall city offline'!$B$2:$B$2047,B$2))</f>
        <v>0.89035629838435482</v>
      </c>
      <c r="C58" s="37">
        <f>(SUMIFS('overall city offline'!$L$2:$L$2047,'overall city offline'!$A$2:$A$2047,$A58,'overall city offline'!$B$2:$B$2047,C$3)*SUMIFS('overall city offline'!$C$2:$C$2047,'overall city offline'!$A$2:$A$2047,$A58,'overall city offline'!$B$2:$B$2047,C$3))/(SUMIFS('overall city offline'!$L$2:$L$2047,'overall city offline'!$A$2:$A$2047,$A58,'overall city offline'!$B$2:$B$2047,C$2))</f>
        <v>0.95160555893181487</v>
      </c>
      <c r="D58" s="37">
        <f>(SUMIFS('overall city offline'!$L$2:$L$2047,'overall city offline'!$A$2:$A$2047,$A58,'overall city offline'!$B$2:$B$2047,D$3)*SUMIFS('overall city offline'!$C$2:$C$2047,'overall city offline'!$A$2:$A$2047,$A58,'overall city offline'!$B$2:$B$2047,D$3))/(SUMIFS('overall city offline'!$L$2:$L$2047,'overall city offline'!$A$2:$A$2047,$A58,'overall city offline'!$B$2:$B$2047,D$2))</f>
        <v>1.2175997494803037</v>
      </c>
      <c r="E58" s="37">
        <f>(SUMIFS('overall city offline'!$L$2:$L$2047,'overall city offline'!$A$2:$A$2047,$A58,'overall city offline'!$B$2:$B$2047,E$3)*SUMIFS('overall city offline'!$C$2:$C$2047,'overall city offline'!$A$2:$A$2047,$A58,'overall city offline'!$B$2:$B$2047,E$3))/(SUMIFS('overall city offline'!$L$2:$L$2047,'overall city offline'!$A$2:$A$2047,$A58,'overall city offline'!$B$2:$B$2047,E$2))</f>
        <v>1.2411879324917967</v>
      </c>
      <c r="F58" s="37">
        <f>(SUMIFS('overall city offline'!$L$2:$L$2047,'overall city offline'!$A$2:$A$2047,$A58,'overall city offline'!$B$2:$B$2047,F$3)*SUMIFS('overall city offline'!$C$2:$C$2047,'overall city offline'!$A$2:$A$2047,$A58,'overall city offline'!$B$2:$B$2047,F$3))/(SUMIFS('overall city offline'!$L$2:$L$2047,'overall city offline'!$A$2:$A$2047,$A58,'overall city offline'!$B$2:$B$2047,F$2))</f>
        <v>1.3649513783350768</v>
      </c>
      <c r="G58" s="37">
        <f>(SUMIFS('overall city offline'!$L$2:$L$2047,'overall city offline'!$A$2:$A$2047,$A58,'overall city offline'!$B$2:$B$2047,G$3)*SUMIFS('overall city offline'!$C$2:$C$2047,'overall city offline'!$A$2:$A$2047,$A58,'overall city offline'!$B$2:$B$2047,G$3))/(SUMIFS('overall city offline'!$L$2:$L$2047,'overall city offline'!$A$2:$A$2047,$A58,'overall city offline'!$B$2:$B$2047,G$2))</f>
        <v>1.2552241954563472</v>
      </c>
      <c r="H58" s="37">
        <f>(SUMIFS('overall city offline'!$L$2:$L$2047,'overall city offline'!$A$2:$A$2047,$A58,'overall city offline'!$B$2:$B$2047,H$3)*SUMIFS('overall city offline'!$C$2:$C$2047,'overall city offline'!$A$2:$A$2047,$A58,'overall city offline'!$B$2:$B$2047,H$3))/(SUMIFS('overall city offline'!$L$2:$L$2047,'overall city offline'!$A$2:$A$2047,$A58,'overall city offline'!$B$2:$B$2047,H$2))</f>
        <v>1.2806728506215799</v>
      </c>
      <c r="I58" s="37">
        <f>(SUMIFS('overall city offline'!$L$2:$L$2047,'overall city offline'!$A$2:$A$2047,$A58,'overall city offline'!$B$2:$B$2047,I$3)*SUMIFS('overall city offline'!$C$2:$C$2047,'overall city offline'!$A$2:$A$2047,$A58,'overall city offline'!$B$2:$B$2047,I$3))/(SUMIFS('overall city offline'!$L$2:$L$2047,'overall city offline'!$A$2:$A$2047,$A58,'overall city offline'!$B$2:$B$2047,I$2))</f>
        <v>1.2636183856765728</v>
      </c>
      <c r="J58" s="37">
        <f>(SUMIFS('overall city offline'!$L$2:$L$2047,'overall city offline'!$A$2:$A$2047,$A58,'overall city offline'!$B$2:$B$2047,J$3)*SUMIFS('overall city offline'!$C$2:$C$2047,'overall city offline'!$A$2:$A$2047,$A58,'overall city offline'!$B$2:$B$2047,J$3))/(SUMIFS('overall city offline'!$L$2:$L$2047,'overall city offline'!$A$2:$A$2047,$A58,'overall city offline'!$B$2:$B$2047,J$2))</f>
        <v>1.1958103567302836</v>
      </c>
      <c r="K58" s="37">
        <f>(SUMIFS('overall city offline'!$L$2:$L$2047,'overall city offline'!$A$2:$A$2047,$A58,'overall city offline'!$B$2:$B$2047,K$3)*SUMIFS('overall city offline'!$C$2:$C$2047,'overall city offline'!$A$2:$A$2047,$A58,'overall city offline'!$B$2:$B$2047,K$3))/(SUMIFS('overall city offline'!$L$2:$L$2047,'overall city offline'!$A$2:$A$2047,$A58,'overall city offline'!$B$2:$B$2047,K$2))</f>
        <v>1.2483086498036919</v>
      </c>
      <c r="L58" s="37">
        <f>(SUMIFS('overall city offline'!$L$2:$L$2047,'overall city offline'!$A$2:$A$2047,$A58,'overall city offline'!$B$2:$B$2047,L$3)*SUMIFS('overall city offline'!$C$2:$C$2047,'overall city offline'!$A$2:$A$2047,$A58,'overall city offline'!$B$2:$B$2047,L$3))/(SUMIFS('overall city offline'!$L$2:$L$2047,'overall city offline'!$A$2:$A$2047,$A58,'overall city offline'!$B$2:$B$2047,L$2))</f>
        <v>1.2148276678011856</v>
      </c>
      <c r="M58" s="37">
        <f>(SUMIFS('overall city offline'!$L$2:$L$2047,'overall city offline'!$A$2:$A$2047,$A58,'overall city offline'!$B$2:$B$2047,M$3)*SUMIFS('overall city offline'!$C$2:$C$2047,'overall city offline'!$A$2:$A$2047,$A58,'overall city offline'!$B$2:$B$2047,M$3))/(SUMIFS('overall city offline'!$L$2:$L$2047,'overall city offline'!$A$2:$A$2047,$A58,'overall city offline'!$B$2:$B$2047,M$2))</f>
        <v>1.3935811088007013</v>
      </c>
      <c r="N58" s="37">
        <f>(SUMIFS('overall city offline'!$L$2:$L$2047,'overall city offline'!$A$2:$A$2047,$A58,'overall city offline'!$B$2:$B$2047,N$3)*SUMIFS('overall city offline'!$C$2:$C$2047,'overall city offline'!$A$2:$A$2047,$A58,'overall city offline'!$B$2:$B$2047,N$3))/(SUMIFS('overall city offline'!$L$2:$L$2047,'overall city offline'!$A$2:$A$2047,$A58,'overall city offline'!$B$2:$B$2047,N$2))</f>
        <v>1.027781406780814</v>
      </c>
      <c r="O58" s="37">
        <f>(SUMIFS('overall city offline'!$L$2:$L$2047,'overall city offline'!$A$2:$A$2047,$A58,'overall city offline'!$B$2:$B$2047,O$3)*SUMIFS('overall city offline'!$C$2:$C$2047,'overall city offline'!$A$2:$A$2047,$A58,'overall city offline'!$B$2:$B$2047,O$3))/(SUMIFS('overall city offline'!$L$2:$L$2047,'overall city offline'!$A$2:$A$2047,$A58,'overall city offline'!$B$2:$B$2047,O$2))</f>
        <v>1.0385154486147261</v>
      </c>
      <c r="P58" s="37">
        <f>(SUMIFS('overall city offline'!$L$2:$L$2047,'overall city offline'!$A$2:$A$2047,$A58,'overall city offline'!$B$2:$B$2047,P$3)*SUMIFS('overall city offline'!$C$2:$C$2047,'overall city offline'!$A$2:$A$2047,$A58,'overall city offline'!$B$2:$B$2047,P$3))/(SUMIFS('overall city offline'!$L$2:$L$2047,'overall city offline'!$A$2:$A$2047,$A58,'overall city offline'!$B$2:$B$2047,P$2))</f>
        <v>1.2311675473170585</v>
      </c>
      <c r="Q58" s="37">
        <f>(SUMIFS('overall city offline'!$L$2:$L$2047,'overall city offline'!$A$2:$A$2047,$A58,'overall city offline'!$B$2:$B$2047,Q$3)*SUMIFS('overall city offline'!$C$2:$C$2047,'overall city offline'!$A$2:$A$2047,$A58,'overall city offline'!$B$2:$B$2047,Q$3))/(SUMIFS('overall city offline'!$L$2:$L$2047,'overall city offline'!$A$2:$A$2047,$A58,'overall city offline'!$B$2:$B$2047,Q$2))</f>
        <v>1.2721941486146773</v>
      </c>
      <c r="R58" s="37">
        <f>(SUMIFS('overall city offline'!$L$2:$L$2047,'overall city offline'!$A$2:$A$2047,$A58,'overall city offline'!$B$2:$B$2047,R$3)*SUMIFS('overall city offline'!$C$2:$C$2047,'overall city offline'!$A$2:$A$2047,$A58,'overall city offline'!$B$2:$B$2047,R$3))/(SUMIFS('overall city offline'!$L$2:$L$2047,'overall city offline'!$A$2:$A$2047,$A58,'overall city offline'!$B$2:$B$2047,R$2))</f>
        <v>1.2915020484329029</v>
      </c>
      <c r="S58" s="37">
        <f>(SUMIFS('overall city offline'!$L$2:$L$2047,'overall city offline'!$A$2:$A$2047,$A58,'overall city offline'!$B$2:$B$2047,S$3)*SUMIFS('overall city offline'!$C$2:$C$2047,'overall city offline'!$A$2:$A$2047,$A58,'overall city offline'!$B$2:$B$2047,S$3))/(SUMIFS('overall city offline'!$L$2:$L$2047,'overall city offline'!$A$2:$A$2047,$A58,'overall city offline'!$B$2:$B$2047,S$2))</f>
        <v>1.2294283086804232</v>
      </c>
      <c r="T58" s="37">
        <f>(SUMIFS('overall city offline'!$L$2:$L$2047,'overall city offline'!$A$2:$A$2047,$A58,'overall city offline'!$B$2:$B$2047,T$3)*SUMIFS('overall city offline'!$C$2:$C$2047,'overall city offline'!$A$2:$A$2047,$A58,'overall city offline'!$B$2:$B$2047,T$3))/(SUMIFS('overall city offline'!$L$2:$L$2047,'overall city offline'!$A$2:$A$2047,$A58,'overall city offline'!$B$2:$B$2047,T$2))</f>
        <v>1.3319702961981748</v>
      </c>
      <c r="U58" s="37">
        <f>(SUMIFS('overall city offline'!$L$2:$L$2047,'overall city offline'!$A$2:$A$2047,$A58,'overall city offline'!$B$2:$B$2047,U$3)*SUMIFS('overall city offline'!$C$2:$C$2047,'overall city offline'!$A$2:$A$2047,$A58,'overall city offline'!$B$2:$B$2047,U$3))/(SUMIFS('overall city offline'!$L$2:$L$2047,'overall city offline'!$A$2:$A$2047,$A58,'overall city offline'!$B$2:$B$2047,U$2))</f>
        <v>1.2685942676777022</v>
      </c>
      <c r="V58" s="37">
        <f>(SUMIFS('overall city offline'!$L$2:$L$2047,'overall city offline'!$A$2:$A$2047,$A58,'overall city offline'!$B$2:$B$2047,V$3)*SUMIFS('overall city offline'!$C$2:$C$2047,'overall city offline'!$A$2:$A$2047,$A58,'overall city offline'!$B$2:$B$2047,V$3))/(SUMIFS('overall city offline'!$L$2:$L$2047,'overall city offline'!$A$2:$A$2047,$A58,'overall city offline'!$B$2:$B$2047,V$2))</f>
        <v>1.2000014056691712</v>
      </c>
    </row>
    <row r="59" spans="1:22" x14ac:dyDescent="0.25">
      <c r="A59" s="5" t="s">
        <v>62</v>
      </c>
      <c r="B59" s="37">
        <f>(SUMIFS('overall city offline'!$L$2:$L$2047,'overall city offline'!$A$2:$A$2047,$A59,'overall city offline'!$B$2:$B$2047,B$3)*SUMIFS('overall city offline'!$C$2:$C$2047,'overall city offline'!$A$2:$A$2047,$A59,'overall city offline'!$B$2:$B$2047,B$3))/(SUMIFS('overall city offline'!$L$2:$L$2047,'overall city offline'!$A$2:$A$2047,$A59,'overall city offline'!$B$2:$B$2047,B$2))</f>
        <v>0.88380035060489059</v>
      </c>
      <c r="C59" s="37">
        <f>(SUMIFS('overall city offline'!$L$2:$L$2047,'overall city offline'!$A$2:$A$2047,$A59,'overall city offline'!$B$2:$B$2047,C$3)*SUMIFS('overall city offline'!$C$2:$C$2047,'overall city offline'!$A$2:$A$2047,$A59,'overall city offline'!$B$2:$B$2047,C$3))/(SUMIFS('overall city offline'!$L$2:$L$2047,'overall city offline'!$A$2:$A$2047,$A59,'overall city offline'!$B$2:$B$2047,C$2))</f>
        <v>0.91962873492556496</v>
      </c>
      <c r="D59" s="37">
        <f>(SUMIFS('overall city offline'!$L$2:$L$2047,'overall city offline'!$A$2:$A$2047,$A59,'overall city offline'!$B$2:$B$2047,D$3)*SUMIFS('overall city offline'!$C$2:$C$2047,'overall city offline'!$A$2:$A$2047,$A59,'overall city offline'!$B$2:$B$2047,D$3))/(SUMIFS('overall city offline'!$L$2:$L$2047,'overall city offline'!$A$2:$A$2047,$A59,'overall city offline'!$B$2:$B$2047,D$2))</f>
        <v>1.2286734326298088</v>
      </c>
      <c r="E59" s="37">
        <f>(SUMIFS('overall city offline'!$L$2:$L$2047,'overall city offline'!$A$2:$A$2047,$A59,'overall city offline'!$B$2:$B$2047,E$3)*SUMIFS('overall city offline'!$C$2:$C$2047,'overall city offline'!$A$2:$A$2047,$A59,'overall city offline'!$B$2:$B$2047,E$3))/(SUMIFS('overall city offline'!$L$2:$L$2047,'overall city offline'!$A$2:$A$2047,$A59,'overall city offline'!$B$2:$B$2047,E$2))</f>
        <v>1.0954784590253446</v>
      </c>
      <c r="F59" s="37">
        <f>(SUMIFS('overall city offline'!$L$2:$L$2047,'overall city offline'!$A$2:$A$2047,$A59,'overall city offline'!$B$2:$B$2047,F$3)*SUMIFS('overall city offline'!$C$2:$C$2047,'overall city offline'!$A$2:$A$2047,$A59,'overall city offline'!$B$2:$B$2047,F$3))/(SUMIFS('overall city offline'!$L$2:$L$2047,'overall city offline'!$A$2:$A$2047,$A59,'overall city offline'!$B$2:$B$2047,F$2))</f>
        <v>1.2398253015645357</v>
      </c>
      <c r="G59" s="37">
        <f>(SUMIFS('overall city offline'!$L$2:$L$2047,'overall city offline'!$A$2:$A$2047,$A59,'overall city offline'!$B$2:$B$2047,G$3)*SUMIFS('overall city offline'!$C$2:$C$2047,'overall city offline'!$A$2:$A$2047,$A59,'overall city offline'!$B$2:$B$2047,G$3))/(SUMIFS('overall city offline'!$L$2:$L$2047,'overall city offline'!$A$2:$A$2047,$A59,'overall city offline'!$B$2:$B$2047,G$2))</f>
        <v>1.1509922588057235</v>
      </c>
      <c r="H59" s="37">
        <f>(SUMIFS('overall city offline'!$L$2:$L$2047,'overall city offline'!$A$2:$A$2047,$A59,'overall city offline'!$B$2:$B$2047,H$3)*SUMIFS('overall city offline'!$C$2:$C$2047,'overall city offline'!$A$2:$A$2047,$A59,'overall city offline'!$B$2:$B$2047,H$3))/(SUMIFS('overall city offline'!$L$2:$L$2047,'overall city offline'!$A$2:$A$2047,$A59,'overall city offline'!$B$2:$B$2047,H$2))</f>
        <v>1.1412396172069812</v>
      </c>
      <c r="I59" s="37">
        <f>(SUMIFS('overall city offline'!$L$2:$L$2047,'overall city offline'!$A$2:$A$2047,$A59,'overall city offline'!$B$2:$B$2047,I$3)*SUMIFS('overall city offline'!$C$2:$C$2047,'overall city offline'!$A$2:$A$2047,$A59,'overall city offline'!$B$2:$B$2047,I$3))/(SUMIFS('overall city offline'!$L$2:$L$2047,'overall city offline'!$A$2:$A$2047,$A59,'overall city offline'!$B$2:$B$2047,I$2))</f>
        <v>1.1198495076096402</v>
      </c>
      <c r="J59" s="37">
        <f>(SUMIFS('overall city offline'!$L$2:$L$2047,'overall city offline'!$A$2:$A$2047,$A59,'overall city offline'!$B$2:$B$2047,J$3)*SUMIFS('overall city offline'!$C$2:$C$2047,'overall city offline'!$A$2:$A$2047,$A59,'overall city offline'!$B$2:$B$2047,J$3))/(SUMIFS('overall city offline'!$L$2:$L$2047,'overall city offline'!$A$2:$A$2047,$A59,'overall city offline'!$B$2:$B$2047,J$2))</f>
        <v>1.0209821892158113</v>
      </c>
      <c r="K59" s="37">
        <f>(SUMIFS('overall city offline'!$L$2:$L$2047,'overall city offline'!$A$2:$A$2047,$A59,'overall city offline'!$B$2:$B$2047,K$3)*SUMIFS('overall city offline'!$C$2:$C$2047,'overall city offline'!$A$2:$A$2047,$A59,'overall city offline'!$B$2:$B$2047,K$3))/(SUMIFS('overall city offline'!$L$2:$L$2047,'overall city offline'!$A$2:$A$2047,$A59,'overall city offline'!$B$2:$B$2047,K$2))</f>
        <v>1.1271188753909906</v>
      </c>
      <c r="L59" s="37">
        <f>(SUMIFS('overall city offline'!$L$2:$L$2047,'overall city offline'!$A$2:$A$2047,$A59,'overall city offline'!$B$2:$B$2047,L$3)*SUMIFS('overall city offline'!$C$2:$C$2047,'overall city offline'!$A$2:$A$2047,$A59,'overall city offline'!$B$2:$B$2047,L$3))/(SUMIFS('overall city offline'!$L$2:$L$2047,'overall city offline'!$A$2:$A$2047,$A59,'overall city offline'!$B$2:$B$2047,L$2))</f>
        <v>1.1666463348880014</v>
      </c>
      <c r="M59" s="37">
        <f>(SUMIFS('overall city offline'!$L$2:$L$2047,'overall city offline'!$A$2:$A$2047,$A59,'overall city offline'!$B$2:$B$2047,M$3)*SUMIFS('overall city offline'!$C$2:$C$2047,'overall city offline'!$A$2:$A$2047,$A59,'overall city offline'!$B$2:$B$2047,M$3))/(SUMIFS('overall city offline'!$L$2:$L$2047,'overall city offline'!$A$2:$A$2047,$A59,'overall city offline'!$B$2:$B$2047,M$2))</f>
        <v>1.2466354452726576</v>
      </c>
      <c r="N59" s="37">
        <f>(SUMIFS('overall city offline'!$L$2:$L$2047,'overall city offline'!$A$2:$A$2047,$A59,'overall city offline'!$B$2:$B$2047,N$3)*SUMIFS('overall city offline'!$C$2:$C$2047,'overall city offline'!$A$2:$A$2047,$A59,'overall city offline'!$B$2:$B$2047,N$3))/(SUMIFS('overall city offline'!$L$2:$L$2047,'overall city offline'!$A$2:$A$2047,$A59,'overall city offline'!$B$2:$B$2047,N$2))</f>
        <v>0.94670151239635703</v>
      </c>
      <c r="O59" s="37">
        <f>(SUMIFS('overall city offline'!$L$2:$L$2047,'overall city offline'!$A$2:$A$2047,$A59,'overall city offline'!$B$2:$B$2047,O$3)*SUMIFS('overall city offline'!$C$2:$C$2047,'overall city offline'!$A$2:$A$2047,$A59,'overall city offline'!$B$2:$B$2047,O$3))/(SUMIFS('overall city offline'!$L$2:$L$2047,'overall city offline'!$A$2:$A$2047,$A59,'overall city offline'!$B$2:$B$2047,O$2))</f>
        <v>0.94853780978884861</v>
      </c>
      <c r="P59" s="37">
        <f>(SUMIFS('overall city offline'!$L$2:$L$2047,'overall city offline'!$A$2:$A$2047,$A59,'overall city offline'!$B$2:$B$2047,P$3)*SUMIFS('overall city offline'!$C$2:$C$2047,'overall city offline'!$A$2:$A$2047,$A59,'overall city offline'!$B$2:$B$2047,P$3))/(SUMIFS('overall city offline'!$L$2:$L$2047,'overall city offline'!$A$2:$A$2047,$A59,'overall city offline'!$B$2:$B$2047,P$2))</f>
        <v>1.1915648573395727</v>
      </c>
      <c r="Q59" s="37">
        <f>(SUMIFS('overall city offline'!$L$2:$L$2047,'overall city offline'!$A$2:$A$2047,$A59,'overall city offline'!$B$2:$B$2047,Q$3)*SUMIFS('overall city offline'!$C$2:$C$2047,'overall city offline'!$A$2:$A$2047,$A59,'overall city offline'!$B$2:$B$2047,Q$3))/(SUMIFS('overall city offline'!$L$2:$L$2047,'overall city offline'!$A$2:$A$2047,$A59,'overall city offline'!$B$2:$B$2047,Q$2))</f>
        <v>1.1188959104280241</v>
      </c>
      <c r="R59" s="37">
        <f>(SUMIFS('overall city offline'!$L$2:$L$2047,'overall city offline'!$A$2:$A$2047,$A59,'overall city offline'!$B$2:$B$2047,R$3)*SUMIFS('overall city offline'!$C$2:$C$2047,'overall city offline'!$A$2:$A$2047,$A59,'overall city offline'!$B$2:$B$2047,R$3))/(SUMIFS('overall city offline'!$L$2:$L$2047,'overall city offline'!$A$2:$A$2047,$A59,'overall city offline'!$B$2:$B$2047,R$2))</f>
        <v>1.1613672112725024</v>
      </c>
      <c r="S59" s="37">
        <f>(SUMIFS('overall city offline'!$L$2:$L$2047,'overall city offline'!$A$2:$A$2047,$A59,'overall city offline'!$B$2:$B$2047,S$3)*SUMIFS('overall city offline'!$C$2:$C$2047,'overall city offline'!$A$2:$A$2047,$A59,'overall city offline'!$B$2:$B$2047,S$3))/(SUMIFS('overall city offline'!$L$2:$L$2047,'overall city offline'!$A$2:$A$2047,$A59,'overall city offline'!$B$2:$B$2047,S$2))</f>
        <v>1.1156732131803644</v>
      </c>
      <c r="T59" s="37">
        <f>(SUMIFS('overall city offline'!$L$2:$L$2047,'overall city offline'!$A$2:$A$2047,$A59,'overall city offline'!$B$2:$B$2047,T$3)*SUMIFS('overall city offline'!$C$2:$C$2047,'overall city offline'!$A$2:$A$2047,$A59,'overall city offline'!$B$2:$B$2047,T$3))/(SUMIFS('overall city offline'!$L$2:$L$2047,'overall city offline'!$A$2:$A$2047,$A59,'overall city offline'!$B$2:$B$2047,T$2))</f>
        <v>1.1870147765111592</v>
      </c>
      <c r="U59" s="37">
        <f>(SUMIFS('overall city offline'!$L$2:$L$2047,'overall city offline'!$A$2:$A$2047,$A59,'overall city offline'!$B$2:$B$2047,U$3)*SUMIFS('overall city offline'!$C$2:$C$2047,'overall city offline'!$A$2:$A$2047,$A59,'overall city offline'!$B$2:$B$2047,U$3))/(SUMIFS('overall city offline'!$L$2:$L$2047,'overall city offline'!$A$2:$A$2047,$A59,'overall city offline'!$B$2:$B$2047,U$2))</f>
        <v>1.1326740723832116</v>
      </c>
      <c r="V59" s="37">
        <f>(SUMIFS('overall city offline'!$L$2:$L$2047,'overall city offline'!$A$2:$A$2047,$A59,'overall city offline'!$B$2:$B$2047,V$3)*SUMIFS('overall city offline'!$C$2:$C$2047,'overall city offline'!$A$2:$A$2047,$A59,'overall city offline'!$B$2:$B$2047,V$3))/(SUMIFS('overall city offline'!$L$2:$L$2047,'overall city offline'!$A$2:$A$2047,$A59,'overall city offline'!$B$2:$B$2047,V$2))</f>
        <v>1.0351747370979123</v>
      </c>
    </row>
    <row r="60" spans="1:22" x14ac:dyDescent="0.25">
      <c r="A60" s="5" t="s">
        <v>63</v>
      </c>
      <c r="B60" s="37">
        <f>(SUMIFS('overall city offline'!$L$2:$L$2047,'overall city offline'!$A$2:$A$2047,$A60,'overall city offline'!$B$2:$B$2047,B$3)*SUMIFS('overall city offline'!$C$2:$C$2047,'overall city offline'!$A$2:$A$2047,$A60,'overall city offline'!$B$2:$B$2047,B$3))/(SUMIFS('overall city offline'!$L$2:$L$2047,'overall city offline'!$A$2:$A$2047,$A60,'overall city offline'!$B$2:$B$2047,B$2))</f>
        <v>0.88602103469789184</v>
      </c>
      <c r="C60" s="37">
        <f>(SUMIFS('overall city offline'!$L$2:$L$2047,'overall city offline'!$A$2:$A$2047,$A60,'overall city offline'!$B$2:$B$2047,C$3)*SUMIFS('overall city offline'!$C$2:$C$2047,'overall city offline'!$A$2:$A$2047,$A60,'overall city offline'!$B$2:$B$2047,C$3))/(SUMIFS('overall city offline'!$L$2:$L$2047,'overall city offline'!$A$2:$A$2047,$A60,'overall city offline'!$B$2:$B$2047,C$2))</f>
        <v>0.94219089745843543</v>
      </c>
      <c r="D60" s="37">
        <f>(SUMIFS('overall city offline'!$L$2:$L$2047,'overall city offline'!$A$2:$A$2047,$A60,'overall city offline'!$B$2:$B$2047,D$3)*SUMIFS('overall city offline'!$C$2:$C$2047,'overall city offline'!$A$2:$A$2047,$A60,'overall city offline'!$B$2:$B$2047,D$3))/(SUMIFS('overall city offline'!$L$2:$L$2047,'overall city offline'!$A$2:$A$2047,$A60,'overall city offline'!$B$2:$B$2047,D$2))</f>
        <v>1.1773575462329009</v>
      </c>
      <c r="E60" s="37">
        <f>(SUMIFS('overall city offline'!$L$2:$L$2047,'overall city offline'!$A$2:$A$2047,$A60,'overall city offline'!$B$2:$B$2047,E$3)*SUMIFS('overall city offline'!$C$2:$C$2047,'overall city offline'!$A$2:$A$2047,$A60,'overall city offline'!$B$2:$B$2047,E$3))/(SUMIFS('overall city offline'!$L$2:$L$2047,'overall city offline'!$A$2:$A$2047,$A60,'overall city offline'!$B$2:$B$2047,E$2))</f>
        <v>1.151673256913964</v>
      </c>
      <c r="F60" s="37">
        <f>(SUMIFS('overall city offline'!$L$2:$L$2047,'overall city offline'!$A$2:$A$2047,$A60,'overall city offline'!$B$2:$B$2047,F$3)*SUMIFS('overall city offline'!$C$2:$C$2047,'overall city offline'!$A$2:$A$2047,$A60,'overall city offline'!$B$2:$B$2047,F$3))/(SUMIFS('overall city offline'!$L$2:$L$2047,'overall city offline'!$A$2:$A$2047,$A60,'overall city offline'!$B$2:$B$2047,F$2))</f>
        <v>1.3028652068568245</v>
      </c>
      <c r="G60" s="37">
        <f>(SUMIFS('overall city offline'!$L$2:$L$2047,'overall city offline'!$A$2:$A$2047,$A60,'overall city offline'!$B$2:$B$2047,G$3)*SUMIFS('overall city offline'!$C$2:$C$2047,'overall city offline'!$A$2:$A$2047,$A60,'overall city offline'!$B$2:$B$2047,G$3))/(SUMIFS('overall city offline'!$L$2:$L$2047,'overall city offline'!$A$2:$A$2047,$A60,'overall city offline'!$B$2:$B$2047,G$2))</f>
        <v>1.1589150437648124</v>
      </c>
      <c r="H60" s="37">
        <f>(SUMIFS('overall city offline'!$L$2:$L$2047,'overall city offline'!$A$2:$A$2047,$A60,'overall city offline'!$B$2:$B$2047,H$3)*SUMIFS('overall city offline'!$C$2:$C$2047,'overall city offline'!$A$2:$A$2047,$A60,'overall city offline'!$B$2:$B$2047,H$3))/(SUMIFS('overall city offline'!$L$2:$L$2047,'overall city offline'!$A$2:$A$2047,$A60,'overall city offline'!$B$2:$B$2047,H$2))</f>
        <v>1.1658709007420205</v>
      </c>
      <c r="I60" s="37">
        <f>(SUMIFS('overall city offline'!$L$2:$L$2047,'overall city offline'!$A$2:$A$2047,$A60,'overall city offline'!$B$2:$B$2047,I$3)*SUMIFS('overall city offline'!$C$2:$C$2047,'overall city offline'!$A$2:$A$2047,$A60,'overall city offline'!$B$2:$B$2047,I$3))/(SUMIFS('overall city offline'!$L$2:$L$2047,'overall city offline'!$A$2:$A$2047,$A60,'overall city offline'!$B$2:$B$2047,I$2))</f>
        <v>1.1495970127598425</v>
      </c>
      <c r="J60" s="37">
        <f>(SUMIFS('overall city offline'!$L$2:$L$2047,'overall city offline'!$A$2:$A$2047,$A60,'overall city offline'!$B$2:$B$2047,J$3)*SUMIFS('overall city offline'!$C$2:$C$2047,'overall city offline'!$A$2:$A$2047,$A60,'overall city offline'!$B$2:$B$2047,J$3))/(SUMIFS('overall city offline'!$L$2:$L$2047,'overall city offline'!$A$2:$A$2047,$A60,'overall city offline'!$B$2:$B$2047,J$2))</f>
        <v>1.095956919039452</v>
      </c>
      <c r="K60" s="37">
        <f>(SUMIFS('overall city offline'!$L$2:$L$2047,'overall city offline'!$A$2:$A$2047,$A60,'overall city offline'!$B$2:$B$2047,K$3)*SUMIFS('overall city offline'!$C$2:$C$2047,'overall city offline'!$A$2:$A$2047,$A60,'overall city offline'!$B$2:$B$2047,K$3))/(SUMIFS('overall city offline'!$L$2:$L$2047,'overall city offline'!$A$2:$A$2047,$A60,'overall city offline'!$B$2:$B$2047,K$2))</f>
        <v>1.1551154459153508</v>
      </c>
      <c r="L60" s="37">
        <f>(SUMIFS('overall city offline'!$L$2:$L$2047,'overall city offline'!$A$2:$A$2047,$A60,'overall city offline'!$B$2:$B$2047,L$3)*SUMIFS('overall city offline'!$C$2:$C$2047,'overall city offline'!$A$2:$A$2047,$A60,'overall city offline'!$B$2:$B$2047,L$3))/(SUMIFS('overall city offline'!$L$2:$L$2047,'overall city offline'!$A$2:$A$2047,$A60,'overall city offline'!$B$2:$B$2047,L$2))</f>
        <v>1.168742570850074</v>
      </c>
      <c r="M60" s="37">
        <f>(SUMIFS('overall city offline'!$L$2:$L$2047,'overall city offline'!$A$2:$A$2047,$A60,'overall city offline'!$B$2:$B$2047,M$3)*SUMIFS('overall city offline'!$C$2:$C$2047,'overall city offline'!$A$2:$A$2047,$A60,'overall city offline'!$B$2:$B$2047,M$3))/(SUMIFS('overall city offline'!$L$2:$L$2047,'overall city offline'!$A$2:$A$2047,$A60,'overall city offline'!$B$2:$B$2047,M$2))</f>
        <v>1.3585141585786376</v>
      </c>
      <c r="N60" s="37">
        <f>(SUMIFS('overall city offline'!$L$2:$L$2047,'overall city offline'!$A$2:$A$2047,$A60,'overall city offline'!$B$2:$B$2047,N$3)*SUMIFS('overall city offline'!$C$2:$C$2047,'overall city offline'!$A$2:$A$2047,$A60,'overall city offline'!$B$2:$B$2047,N$3))/(SUMIFS('overall city offline'!$L$2:$L$2047,'overall city offline'!$A$2:$A$2047,$A60,'overall city offline'!$B$2:$B$2047,N$2))</f>
        <v>0.98767579804237793</v>
      </c>
      <c r="O60" s="37">
        <f>(SUMIFS('overall city offline'!$L$2:$L$2047,'overall city offline'!$A$2:$A$2047,$A60,'overall city offline'!$B$2:$B$2047,O$3)*SUMIFS('overall city offline'!$C$2:$C$2047,'overall city offline'!$A$2:$A$2047,$A60,'overall city offline'!$B$2:$B$2047,O$3))/(SUMIFS('overall city offline'!$L$2:$L$2047,'overall city offline'!$A$2:$A$2047,$A60,'overall city offline'!$B$2:$B$2047,O$2))</f>
        <v>0.98992122117194781</v>
      </c>
      <c r="P60" s="37">
        <f>(SUMIFS('overall city offline'!$L$2:$L$2047,'overall city offline'!$A$2:$A$2047,$A60,'overall city offline'!$B$2:$B$2047,P$3)*SUMIFS('overall city offline'!$C$2:$C$2047,'overall city offline'!$A$2:$A$2047,$A60,'overall city offline'!$B$2:$B$2047,P$3))/(SUMIFS('overall city offline'!$L$2:$L$2047,'overall city offline'!$A$2:$A$2047,$A60,'overall city offline'!$B$2:$B$2047,P$2))</f>
        <v>1.1810322976007981</v>
      </c>
      <c r="Q60" s="37">
        <f>(SUMIFS('overall city offline'!$L$2:$L$2047,'overall city offline'!$A$2:$A$2047,$A60,'overall city offline'!$B$2:$B$2047,Q$3)*SUMIFS('overall city offline'!$C$2:$C$2047,'overall city offline'!$A$2:$A$2047,$A60,'overall city offline'!$B$2:$B$2047,Q$3))/(SUMIFS('overall city offline'!$L$2:$L$2047,'overall city offline'!$A$2:$A$2047,$A60,'overall city offline'!$B$2:$B$2047,Q$2))</f>
        <v>1.1539068842227707</v>
      </c>
      <c r="R60" s="37">
        <f>(SUMIFS('overall city offline'!$L$2:$L$2047,'overall city offline'!$A$2:$A$2047,$A60,'overall city offline'!$B$2:$B$2047,R$3)*SUMIFS('overall city offline'!$C$2:$C$2047,'overall city offline'!$A$2:$A$2047,$A60,'overall city offline'!$B$2:$B$2047,R$3))/(SUMIFS('overall city offline'!$L$2:$L$2047,'overall city offline'!$A$2:$A$2047,$A60,'overall city offline'!$B$2:$B$2047,R$2))</f>
        <v>1.2077247408509066</v>
      </c>
      <c r="S60" s="37">
        <f>(SUMIFS('overall city offline'!$L$2:$L$2047,'overall city offline'!$A$2:$A$2047,$A60,'overall city offline'!$B$2:$B$2047,S$3)*SUMIFS('overall city offline'!$C$2:$C$2047,'overall city offline'!$A$2:$A$2047,$A60,'overall city offline'!$B$2:$B$2047,S$3))/(SUMIFS('overall city offline'!$L$2:$L$2047,'overall city offline'!$A$2:$A$2047,$A60,'overall city offline'!$B$2:$B$2047,S$2))</f>
        <v>1.1092180851861022</v>
      </c>
      <c r="T60" s="37">
        <f>(SUMIFS('overall city offline'!$L$2:$L$2047,'overall city offline'!$A$2:$A$2047,$A60,'overall city offline'!$B$2:$B$2047,T$3)*SUMIFS('overall city offline'!$C$2:$C$2047,'overall city offline'!$A$2:$A$2047,$A60,'overall city offline'!$B$2:$B$2047,T$3))/(SUMIFS('overall city offline'!$L$2:$L$2047,'overall city offline'!$A$2:$A$2047,$A60,'overall city offline'!$B$2:$B$2047,T$2))</f>
        <v>1.2122413937786729</v>
      </c>
      <c r="U60" s="37">
        <f>(SUMIFS('overall city offline'!$L$2:$L$2047,'overall city offline'!$A$2:$A$2047,$A60,'overall city offline'!$B$2:$B$2047,U$3)*SUMIFS('overall city offline'!$C$2:$C$2047,'overall city offline'!$A$2:$A$2047,$A60,'overall city offline'!$B$2:$B$2047,U$3))/(SUMIFS('overall city offline'!$L$2:$L$2047,'overall city offline'!$A$2:$A$2047,$A60,'overall city offline'!$B$2:$B$2047,U$2))</f>
        <v>1.1330840059294403</v>
      </c>
      <c r="V60" s="37">
        <f>(SUMIFS('overall city offline'!$L$2:$L$2047,'overall city offline'!$A$2:$A$2047,$A60,'overall city offline'!$B$2:$B$2047,V$3)*SUMIFS('overall city offline'!$C$2:$C$2047,'overall city offline'!$A$2:$A$2047,$A60,'overall city offline'!$B$2:$B$2047,V$3))/(SUMIFS('overall city offline'!$L$2:$L$2047,'overall city offline'!$A$2:$A$2047,$A60,'overall city offline'!$B$2:$B$2047,V$2))</f>
        <v>1.0966970057920775</v>
      </c>
    </row>
    <row r="61" spans="1:22" x14ac:dyDescent="0.25">
      <c r="A61" s="5" t="s">
        <v>64</v>
      </c>
      <c r="B61" s="37">
        <f>(SUMIFS('overall city offline'!$L$2:$L$2047,'overall city offline'!$A$2:$A$2047,$A61,'overall city offline'!$B$2:$B$2047,B$3)*SUMIFS('overall city offline'!$C$2:$C$2047,'overall city offline'!$A$2:$A$2047,$A61,'overall city offline'!$B$2:$B$2047,B$3))/(SUMIFS('overall city offline'!$L$2:$L$2047,'overall city offline'!$A$2:$A$2047,$A61,'overall city offline'!$B$2:$B$2047,B$2))</f>
        <v>0.93311122323510443</v>
      </c>
      <c r="C61" s="37">
        <f>(SUMIFS('overall city offline'!$L$2:$L$2047,'overall city offline'!$A$2:$A$2047,$A61,'overall city offline'!$B$2:$B$2047,C$3)*SUMIFS('overall city offline'!$C$2:$C$2047,'overall city offline'!$A$2:$A$2047,$A61,'overall city offline'!$B$2:$B$2047,C$3))/(SUMIFS('overall city offline'!$L$2:$L$2047,'overall city offline'!$A$2:$A$2047,$A61,'overall city offline'!$B$2:$B$2047,C$2))</f>
        <v>0.97681377173595441</v>
      </c>
      <c r="D61" s="37">
        <f>(SUMIFS('overall city offline'!$L$2:$L$2047,'overall city offline'!$A$2:$A$2047,$A61,'overall city offline'!$B$2:$B$2047,D$3)*SUMIFS('overall city offline'!$C$2:$C$2047,'overall city offline'!$A$2:$A$2047,$A61,'overall city offline'!$B$2:$B$2047,D$3))/(SUMIFS('overall city offline'!$L$2:$L$2047,'overall city offline'!$A$2:$A$2047,$A61,'overall city offline'!$B$2:$B$2047,D$2))</f>
        <v>1.2533119224418867</v>
      </c>
      <c r="E61" s="37">
        <f>(SUMIFS('overall city offline'!$L$2:$L$2047,'overall city offline'!$A$2:$A$2047,$A61,'overall city offline'!$B$2:$B$2047,E$3)*SUMIFS('overall city offline'!$C$2:$C$2047,'overall city offline'!$A$2:$A$2047,$A61,'overall city offline'!$B$2:$B$2047,E$3))/(SUMIFS('overall city offline'!$L$2:$L$2047,'overall city offline'!$A$2:$A$2047,$A61,'overall city offline'!$B$2:$B$2047,E$2))</f>
        <v>1.297263064663861</v>
      </c>
      <c r="F61" s="37">
        <f>(SUMIFS('overall city offline'!$L$2:$L$2047,'overall city offline'!$A$2:$A$2047,$A61,'overall city offline'!$B$2:$B$2047,F$3)*SUMIFS('overall city offline'!$C$2:$C$2047,'overall city offline'!$A$2:$A$2047,$A61,'overall city offline'!$B$2:$B$2047,F$3))/(SUMIFS('overall city offline'!$L$2:$L$2047,'overall city offline'!$A$2:$A$2047,$A61,'overall city offline'!$B$2:$B$2047,F$2))</f>
        <v>1.4063080036619444</v>
      </c>
      <c r="G61" s="37">
        <f>(SUMIFS('overall city offline'!$L$2:$L$2047,'overall city offline'!$A$2:$A$2047,$A61,'overall city offline'!$B$2:$B$2047,G$3)*SUMIFS('overall city offline'!$C$2:$C$2047,'overall city offline'!$A$2:$A$2047,$A61,'overall city offline'!$B$2:$B$2047,G$3))/(SUMIFS('overall city offline'!$L$2:$L$2047,'overall city offline'!$A$2:$A$2047,$A61,'overall city offline'!$B$2:$B$2047,G$2))</f>
        <v>1.2917492964939252</v>
      </c>
      <c r="H61" s="37">
        <f>(SUMIFS('overall city offline'!$L$2:$L$2047,'overall city offline'!$A$2:$A$2047,$A61,'overall city offline'!$B$2:$B$2047,H$3)*SUMIFS('overall city offline'!$C$2:$C$2047,'overall city offline'!$A$2:$A$2047,$A61,'overall city offline'!$B$2:$B$2047,H$3))/(SUMIFS('overall city offline'!$L$2:$L$2047,'overall city offline'!$A$2:$A$2047,$A61,'overall city offline'!$B$2:$B$2047,H$2))</f>
        <v>1.2182392812238045</v>
      </c>
      <c r="I61" s="37">
        <f>(SUMIFS('overall city offline'!$L$2:$L$2047,'overall city offline'!$A$2:$A$2047,$A61,'overall city offline'!$B$2:$B$2047,I$3)*SUMIFS('overall city offline'!$C$2:$C$2047,'overall city offline'!$A$2:$A$2047,$A61,'overall city offline'!$B$2:$B$2047,I$3))/(SUMIFS('overall city offline'!$L$2:$L$2047,'overall city offline'!$A$2:$A$2047,$A61,'overall city offline'!$B$2:$B$2047,I$2))</f>
        <v>1.2334513744896562</v>
      </c>
      <c r="J61" s="37">
        <f>(SUMIFS('overall city offline'!$L$2:$L$2047,'overall city offline'!$A$2:$A$2047,$A61,'overall city offline'!$B$2:$B$2047,J$3)*SUMIFS('overall city offline'!$C$2:$C$2047,'overall city offline'!$A$2:$A$2047,$A61,'overall city offline'!$B$2:$B$2047,J$3))/(SUMIFS('overall city offline'!$L$2:$L$2047,'overall city offline'!$A$2:$A$2047,$A61,'overall city offline'!$B$2:$B$2047,J$2))</f>
        <v>1.1215688990134156</v>
      </c>
      <c r="K61" s="37">
        <f>(SUMIFS('overall city offline'!$L$2:$L$2047,'overall city offline'!$A$2:$A$2047,$A61,'overall city offline'!$B$2:$B$2047,K$3)*SUMIFS('overall city offline'!$C$2:$C$2047,'overall city offline'!$A$2:$A$2047,$A61,'overall city offline'!$B$2:$B$2047,K$3))/(SUMIFS('overall city offline'!$L$2:$L$2047,'overall city offline'!$A$2:$A$2047,$A61,'overall city offline'!$B$2:$B$2047,K$2))</f>
        <v>1.2386141340680001</v>
      </c>
      <c r="L61" s="37">
        <f>(SUMIFS('overall city offline'!$L$2:$L$2047,'overall city offline'!$A$2:$A$2047,$A61,'overall city offline'!$B$2:$B$2047,L$3)*SUMIFS('overall city offline'!$C$2:$C$2047,'overall city offline'!$A$2:$A$2047,$A61,'overall city offline'!$B$2:$B$2047,L$3))/(SUMIFS('overall city offline'!$L$2:$L$2047,'overall city offline'!$A$2:$A$2047,$A61,'overall city offline'!$B$2:$B$2047,L$2))</f>
        <v>1.2207074666047419</v>
      </c>
      <c r="M61" s="37">
        <f>(SUMIFS('overall city offline'!$L$2:$L$2047,'overall city offline'!$A$2:$A$2047,$A61,'overall city offline'!$B$2:$B$2047,M$3)*SUMIFS('overall city offline'!$C$2:$C$2047,'overall city offline'!$A$2:$A$2047,$A61,'overall city offline'!$B$2:$B$2047,M$3))/(SUMIFS('overall city offline'!$L$2:$L$2047,'overall city offline'!$A$2:$A$2047,$A61,'overall city offline'!$B$2:$B$2047,M$2))</f>
        <v>1.3056946002924383</v>
      </c>
      <c r="N61" s="37">
        <f>(SUMIFS('overall city offline'!$L$2:$L$2047,'overall city offline'!$A$2:$A$2047,$A61,'overall city offline'!$B$2:$B$2047,N$3)*SUMIFS('overall city offline'!$C$2:$C$2047,'overall city offline'!$A$2:$A$2047,$A61,'overall city offline'!$B$2:$B$2047,N$3))/(SUMIFS('overall city offline'!$L$2:$L$2047,'overall city offline'!$A$2:$A$2047,$A61,'overall city offline'!$B$2:$B$2047,N$2))</f>
        <v>1.1240267616291528</v>
      </c>
      <c r="O61" s="37">
        <f>(SUMIFS('overall city offline'!$L$2:$L$2047,'overall city offline'!$A$2:$A$2047,$A61,'overall city offline'!$B$2:$B$2047,O$3)*SUMIFS('overall city offline'!$C$2:$C$2047,'overall city offline'!$A$2:$A$2047,$A61,'overall city offline'!$B$2:$B$2047,O$3))/(SUMIFS('overall city offline'!$L$2:$L$2047,'overall city offline'!$A$2:$A$2047,$A61,'overall city offline'!$B$2:$B$2047,O$2))</f>
        <v>1.1239614695178544</v>
      </c>
      <c r="P61" s="37">
        <f>(SUMIFS('overall city offline'!$L$2:$L$2047,'overall city offline'!$A$2:$A$2047,$A61,'overall city offline'!$B$2:$B$2047,P$3)*SUMIFS('overall city offline'!$C$2:$C$2047,'overall city offline'!$A$2:$A$2047,$A61,'overall city offline'!$B$2:$B$2047,P$3))/(SUMIFS('overall city offline'!$L$2:$L$2047,'overall city offline'!$A$2:$A$2047,$A61,'overall city offline'!$B$2:$B$2047,P$2))</f>
        <v>1.3026896529921048</v>
      </c>
      <c r="Q61" s="37">
        <f>(SUMIFS('overall city offline'!$L$2:$L$2047,'overall city offline'!$A$2:$A$2047,$A61,'overall city offline'!$B$2:$B$2047,Q$3)*SUMIFS('overall city offline'!$C$2:$C$2047,'overall city offline'!$A$2:$A$2047,$A61,'overall city offline'!$B$2:$B$2047,Q$3))/(SUMIFS('overall city offline'!$L$2:$L$2047,'overall city offline'!$A$2:$A$2047,$A61,'overall city offline'!$B$2:$B$2047,Q$2))</f>
        <v>1.2454952304339395</v>
      </c>
      <c r="R61" s="37">
        <f>(SUMIFS('overall city offline'!$L$2:$L$2047,'overall city offline'!$A$2:$A$2047,$A61,'overall city offline'!$B$2:$B$2047,R$3)*SUMIFS('overall city offline'!$C$2:$C$2047,'overall city offline'!$A$2:$A$2047,$A61,'overall city offline'!$B$2:$B$2047,R$3))/(SUMIFS('overall city offline'!$L$2:$L$2047,'overall city offline'!$A$2:$A$2047,$A61,'overall city offline'!$B$2:$B$2047,R$2))</f>
        <v>1.2840697767202998</v>
      </c>
      <c r="S61" s="37">
        <f>(SUMIFS('overall city offline'!$L$2:$L$2047,'overall city offline'!$A$2:$A$2047,$A61,'overall city offline'!$B$2:$B$2047,S$3)*SUMIFS('overall city offline'!$C$2:$C$2047,'overall city offline'!$A$2:$A$2047,$A61,'overall city offline'!$B$2:$B$2047,S$3))/(SUMIFS('overall city offline'!$L$2:$L$2047,'overall city offline'!$A$2:$A$2047,$A61,'overall city offline'!$B$2:$B$2047,S$2))</f>
        <v>1.2257370134383692</v>
      </c>
      <c r="T61" s="37">
        <f>(SUMIFS('overall city offline'!$L$2:$L$2047,'overall city offline'!$A$2:$A$2047,$A61,'overall city offline'!$B$2:$B$2047,T$3)*SUMIFS('overall city offline'!$C$2:$C$2047,'overall city offline'!$A$2:$A$2047,$A61,'overall city offline'!$B$2:$B$2047,T$3))/(SUMIFS('overall city offline'!$L$2:$L$2047,'overall city offline'!$A$2:$A$2047,$A61,'overall city offline'!$B$2:$B$2047,T$2))</f>
        <v>1.2656917312747589</v>
      </c>
      <c r="U61" s="37">
        <f>(SUMIFS('overall city offline'!$L$2:$L$2047,'overall city offline'!$A$2:$A$2047,$A61,'overall city offline'!$B$2:$B$2047,U$3)*SUMIFS('overall city offline'!$C$2:$C$2047,'overall city offline'!$A$2:$A$2047,$A61,'overall city offline'!$B$2:$B$2047,U$3))/(SUMIFS('overall city offline'!$L$2:$L$2047,'overall city offline'!$A$2:$A$2047,$A61,'overall city offline'!$B$2:$B$2047,U$2))</f>
        <v>1.2348084358878437</v>
      </c>
      <c r="V61" s="37">
        <f>(SUMIFS('overall city offline'!$L$2:$L$2047,'overall city offline'!$A$2:$A$2047,$A61,'overall city offline'!$B$2:$B$2047,V$3)*SUMIFS('overall city offline'!$C$2:$C$2047,'overall city offline'!$A$2:$A$2047,$A61,'overall city offline'!$B$2:$B$2047,V$3))/(SUMIFS('overall city offline'!$L$2:$L$2047,'overall city offline'!$A$2:$A$2047,$A61,'overall city offline'!$B$2:$B$2047,V$2))</f>
        <v>1.1355435390347648</v>
      </c>
    </row>
    <row r="62" spans="1:22" x14ac:dyDescent="0.25">
      <c r="A62" s="5" t="s">
        <v>65</v>
      </c>
      <c r="B62" s="37">
        <f>(SUMIFS('overall city offline'!$L$2:$L$2047,'overall city offline'!$A$2:$A$2047,$A62,'overall city offline'!$B$2:$B$2047,B$3)*SUMIFS('overall city offline'!$C$2:$C$2047,'overall city offline'!$A$2:$A$2047,$A62,'overall city offline'!$B$2:$B$2047,B$3))/(SUMIFS('overall city offline'!$L$2:$L$2047,'overall city offline'!$A$2:$A$2047,$A62,'overall city offline'!$B$2:$B$2047,B$2))</f>
        <v>0.89389196472428134</v>
      </c>
      <c r="C62" s="37">
        <f>(SUMIFS('overall city offline'!$L$2:$L$2047,'overall city offline'!$A$2:$A$2047,$A62,'overall city offline'!$B$2:$B$2047,C$3)*SUMIFS('overall city offline'!$C$2:$C$2047,'overall city offline'!$A$2:$A$2047,$A62,'overall city offline'!$B$2:$B$2047,C$3))/(SUMIFS('overall city offline'!$L$2:$L$2047,'overall city offline'!$A$2:$A$2047,$A62,'overall city offline'!$B$2:$B$2047,C$2))</f>
        <v>0.91106981390035402</v>
      </c>
      <c r="D62" s="37">
        <f>(SUMIFS('overall city offline'!$L$2:$L$2047,'overall city offline'!$A$2:$A$2047,$A62,'overall city offline'!$B$2:$B$2047,D$3)*SUMIFS('overall city offline'!$C$2:$C$2047,'overall city offline'!$A$2:$A$2047,$A62,'overall city offline'!$B$2:$B$2047,D$3))/(SUMIFS('overall city offline'!$L$2:$L$2047,'overall city offline'!$A$2:$A$2047,$A62,'overall city offline'!$B$2:$B$2047,D$2))</f>
        <v>1.1745612229812261</v>
      </c>
      <c r="E62" s="37">
        <f>(SUMIFS('overall city offline'!$L$2:$L$2047,'overall city offline'!$A$2:$A$2047,$A62,'overall city offline'!$B$2:$B$2047,E$3)*SUMIFS('overall city offline'!$C$2:$C$2047,'overall city offline'!$A$2:$A$2047,$A62,'overall city offline'!$B$2:$B$2047,E$3))/(SUMIFS('overall city offline'!$L$2:$L$2047,'overall city offline'!$A$2:$A$2047,$A62,'overall city offline'!$B$2:$B$2047,E$2))</f>
        <v>1.1095417731478039</v>
      </c>
      <c r="F62" s="37">
        <f>(SUMIFS('overall city offline'!$L$2:$L$2047,'overall city offline'!$A$2:$A$2047,$A62,'overall city offline'!$B$2:$B$2047,F$3)*SUMIFS('overall city offline'!$C$2:$C$2047,'overall city offline'!$A$2:$A$2047,$A62,'overall city offline'!$B$2:$B$2047,F$3))/(SUMIFS('overall city offline'!$L$2:$L$2047,'overall city offline'!$A$2:$A$2047,$A62,'overall city offline'!$B$2:$B$2047,F$2))</f>
        <v>1.2908004609304708</v>
      </c>
      <c r="G62" s="37">
        <f>(SUMIFS('overall city offline'!$L$2:$L$2047,'overall city offline'!$A$2:$A$2047,$A62,'overall city offline'!$B$2:$B$2047,G$3)*SUMIFS('overall city offline'!$C$2:$C$2047,'overall city offline'!$A$2:$A$2047,$A62,'overall city offline'!$B$2:$B$2047,G$3))/(SUMIFS('overall city offline'!$L$2:$L$2047,'overall city offline'!$A$2:$A$2047,$A62,'overall city offline'!$B$2:$B$2047,G$2))</f>
        <v>1.1516878379741751</v>
      </c>
      <c r="H62" s="37">
        <f>(SUMIFS('overall city offline'!$L$2:$L$2047,'overall city offline'!$A$2:$A$2047,$A62,'overall city offline'!$B$2:$B$2047,H$3)*SUMIFS('overall city offline'!$C$2:$C$2047,'overall city offline'!$A$2:$A$2047,$A62,'overall city offline'!$B$2:$B$2047,H$3))/(SUMIFS('overall city offline'!$L$2:$L$2047,'overall city offline'!$A$2:$A$2047,$A62,'overall city offline'!$B$2:$B$2047,H$2))</f>
        <v>1.1750499923042808</v>
      </c>
      <c r="I62" s="37">
        <f>(SUMIFS('overall city offline'!$L$2:$L$2047,'overall city offline'!$A$2:$A$2047,$A62,'overall city offline'!$B$2:$B$2047,I$3)*SUMIFS('overall city offline'!$C$2:$C$2047,'overall city offline'!$A$2:$A$2047,$A62,'overall city offline'!$B$2:$B$2047,I$3))/(SUMIFS('overall city offline'!$L$2:$L$2047,'overall city offline'!$A$2:$A$2047,$A62,'overall city offline'!$B$2:$B$2047,I$2))</f>
        <v>1.1278337822421516</v>
      </c>
      <c r="J62" s="37">
        <f>(SUMIFS('overall city offline'!$L$2:$L$2047,'overall city offline'!$A$2:$A$2047,$A62,'overall city offline'!$B$2:$B$2047,J$3)*SUMIFS('overall city offline'!$C$2:$C$2047,'overall city offline'!$A$2:$A$2047,$A62,'overall city offline'!$B$2:$B$2047,J$3))/(SUMIFS('overall city offline'!$L$2:$L$2047,'overall city offline'!$A$2:$A$2047,$A62,'overall city offline'!$B$2:$B$2047,J$2))</f>
        <v>1.0813043449607846</v>
      </c>
      <c r="K62" s="37">
        <f>(SUMIFS('overall city offline'!$L$2:$L$2047,'overall city offline'!$A$2:$A$2047,$A62,'overall city offline'!$B$2:$B$2047,K$3)*SUMIFS('overall city offline'!$C$2:$C$2047,'overall city offline'!$A$2:$A$2047,$A62,'overall city offline'!$B$2:$B$2047,K$3))/(SUMIFS('overall city offline'!$L$2:$L$2047,'overall city offline'!$A$2:$A$2047,$A62,'overall city offline'!$B$2:$B$2047,K$2))</f>
        <v>1.1654886740244512</v>
      </c>
      <c r="L62" s="37">
        <f>(SUMIFS('overall city offline'!$L$2:$L$2047,'overall city offline'!$A$2:$A$2047,$A62,'overall city offline'!$B$2:$B$2047,L$3)*SUMIFS('overall city offline'!$C$2:$C$2047,'overall city offline'!$A$2:$A$2047,$A62,'overall city offline'!$B$2:$B$2047,L$3))/(SUMIFS('overall city offline'!$L$2:$L$2047,'overall city offline'!$A$2:$A$2047,$A62,'overall city offline'!$B$2:$B$2047,L$2))</f>
        <v>1.1896993604778512</v>
      </c>
      <c r="M62" s="37">
        <f>(SUMIFS('overall city offline'!$L$2:$L$2047,'overall city offline'!$A$2:$A$2047,$A62,'overall city offline'!$B$2:$B$2047,M$3)*SUMIFS('overall city offline'!$C$2:$C$2047,'overall city offline'!$A$2:$A$2047,$A62,'overall city offline'!$B$2:$B$2047,M$3))/(SUMIFS('overall city offline'!$L$2:$L$2047,'overall city offline'!$A$2:$A$2047,$A62,'overall city offline'!$B$2:$B$2047,M$2))</f>
        <v>1.2550580772834437</v>
      </c>
      <c r="N62" s="37">
        <f>(SUMIFS('overall city offline'!$L$2:$L$2047,'overall city offline'!$A$2:$A$2047,$A62,'overall city offline'!$B$2:$B$2047,N$3)*SUMIFS('overall city offline'!$C$2:$C$2047,'overall city offline'!$A$2:$A$2047,$A62,'overall city offline'!$B$2:$B$2047,N$3))/(SUMIFS('overall city offline'!$L$2:$L$2047,'overall city offline'!$A$2:$A$2047,$A62,'overall city offline'!$B$2:$B$2047,N$2))</f>
        <v>1.0225092616490807</v>
      </c>
      <c r="O62" s="37">
        <f>(SUMIFS('overall city offline'!$L$2:$L$2047,'overall city offline'!$A$2:$A$2047,$A62,'overall city offline'!$B$2:$B$2047,O$3)*SUMIFS('overall city offline'!$C$2:$C$2047,'overall city offline'!$A$2:$A$2047,$A62,'overall city offline'!$B$2:$B$2047,O$3))/(SUMIFS('overall city offline'!$L$2:$L$2047,'overall city offline'!$A$2:$A$2047,$A62,'overall city offline'!$B$2:$B$2047,O$2))</f>
        <v>1.0156137478308207</v>
      </c>
      <c r="P62" s="37">
        <f>(SUMIFS('overall city offline'!$L$2:$L$2047,'overall city offline'!$A$2:$A$2047,$A62,'overall city offline'!$B$2:$B$2047,P$3)*SUMIFS('overall city offline'!$C$2:$C$2047,'overall city offline'!$A$2:$A$2047,$A62,'overall city offline'!$B$2:$B$2047,P$3))/(SUMIFS('overall city offline'!$L$2:$L$2047,'overall city offline'!$A$2:$A$2047,$A62,'overall city offline'!$B$2:$B$2047,P$2))</f>
        <v>1.2062339187651236</v>
      </c>
      <c r="Q62" s="37">
        <f>(SUMIFS('overall city offline'!$L$2:$L$2047,'overall city offline'!$A$2:$A$2047,$A62,'overall city offline'!$B$2:$B$2047,Q$3)*SUMIFS('overall city offline'!$C$2:$C$2047,'overall city offline'!$A$2:$A$2047,$A62,'overall city offline'!$B$2:$B$2047,Q$3))/(SUMIFS('overall city offline'!$L$2:$L$2047,'overall city offline'!$A$2:$A$2047,$A62,'overall city offline'!$B$2:$B$2047,Q$2))</f>
        <v>1.1081707954347717</v>
      </c>
      <c r="R62" s="37">
        <f>(SUMIFS('overall city offline'!$L$2:$L$2047,'overall city offline'!$A$2:$A$2047,$A62,'overall city offline'!$B$2:$B$2047,R$3)*SUMIFS('overall city offline'!$C$2:$C$2047,'overall city offline'!$A$2:$A$2047,$A62,'overall city offline'!$B$2:$B$2047,R$3))/(SUMIFS('overall city offline'!$L$2:$L$2047,'overall city offline'!$A$2:$A$2047,$A62,'overall city offline'!$B$2:$B$2047,R$2))</f>
        <v>1.1525458924237324</v>
      </c>
      <c r="S62" s="37">
        <f>(SUMIFS('overall city offline'!$L$2:$L$2047,'overall city offline'!$A$2:$A$2047,$A62,'overall city offline'!$B$2:$B$2047,S$3)*SUMIFS('overall city offline'!$C$2:$C$2047,'overall city offline'!$A$2:$A$2047,$A62,'overall city offline'!$B$2:$B$2047,S$3))/(SUMIFS('overall city offline'!$L$2:$L$2047,'overall city offline'!$A$2:$A$2047,$A62,'overall city offline'!$B$2:$B$2047,S$2))</f>
        <v>1.0587113223977964</v>
      </c>
      <c r="T62" s="37">
        <f>(SUMIFS('overall city offline'!$L$2:$L$2047,'overall city offline'!$A$2:$A$2047,$A62,'overall city offline'!$B$2:$B$2047,T$3)*SUMIFS('overall city offline'!$C$2:$C$2047,'overall city offline'!$A$2:$A$2047,$A62,'overall city offline'!$B$2:$B$2047,T$3))/(SUMIFS('overall city offline'!$L$2:$L$2047,'overall city offline'!$A$2:$A$2047,$A62,'overall city offline'!$B$2:$B$2047,T$2))</f>
        <v>1.1849870774663553</v>
      </c>
      <c r="U62" s="37">
        <f>(SUMIFS('overall city offline'!$L$2:$L$2047,'overall city offline'!$A$2:$A$2047,$A62,'overall city offline'!$B$2:$B$2047,U$3)*SUMIFS('overall city offline'!$C$2:$C$2047,'overall city offline'!$A$2:$A$2047,$A62,'overall city offline'!$B$2:$B$2047,U$3))/(SUMIFS('overall city offline'!$L$2:$L$2047,'overall city offline'!$A$2:$A$2047,$A62,'overall city offline'!$B$2:$B$2047,U$2))</f>
        <v>1.1033093164209367</v>
      </c>
      <c r="V62" s="37">
        <f>(SUMIFS('overall city offline'!$L$2:$L$2047,'overall city offline'!$A$2:$A$2047,$A62,'overall city offline'!$B$2:$B$2047,V$3)*SUMIFS('overall city offline'!$C$2:$C$2047,'overall city offline'!$A$2:$A$2047,$A62,'overall city offline'!$B$2:$B$2047,V$3))/(SUMIFS('overall city offline'!$L$2:$L$2047,'overall city offline'!$A$2:$A$2047,$A62,'overall city offline'!$B$2:$B$2047,V$2))</f>
        <v>1.0800855572637322</v>
      </c>
    </row>
    <row r="63" spans="1:22" x14ac:dyDescent="0.25">
      <c r="A63" s="5" t="s">
        <v>66</v>
      </c>
      <c r="B63" s="37">
        <f>(SUMIFS('overall city offline'!$L$2:$L$2047,'overall city offline'!$A$2:$A$2047,$A63,'overall city offline'!$B$2:$B$2047,B$3)*SUMIFS('overall city offline'!$C$2:$C$2047,'overall city offline'!$A$2:$A$2047,$A63,'overall city offline'!$B$2:$B$2047,B$3))/(SUMIFS('overall city offline'!$L$2:$L$2047,'overall city offline'!$A$2:$A$2047,$A63,'overall city offline'!$B$2:$B$2047,B$2))</f>
        <v>0.90760093421898536</v>
      </c>
      <c r="C63" s="37">
        <f>(SUMIFS('overall city offline'!$L$2:$L$2047,'overall city offline'!$A$2:$A$2047,$A63,'overall city offline'!$B$2:$B$2047,C$3)*SUMIFS('overall city offline'!$C$2:$C$2047,'overall city offline'!$A$2:$A$2047,$A63,'overall city offline'!$B$2:$B$2047,C$3))/(SUMIFS('overall city offline'!$L$2:$L$2047,'overall city offline'!$A$2:$A$2047,$A63,'overall city offline'!$B$2:$B$2047,C$2))</f>
        <v>0.94301982164341303</v>
      </c>
      <c r="D63" s="37">
        <f>(SUMIFS('overall city offline'!$L$2:$L$2047,'overall city offline'!$A$2:$A$2047,$A63,'overall city offline'!$B$2:$B$2047,D$3)*SUMIFS('overall city offline'!$C$2:$C$2047,'overall city offline'!$A$2:$A$2047,$A63,'overall city offline'!$B$2:$B$2047,D$3))/(SUMIFS('overall city offline'!$L$2:$L$2047,'overall city offline'!$A$2:$A$2047,$A63,'overall city offline'!$B$2:$B$2047,D$2))</f>
        <v>1.1972859885871023</v>
      </c>
      <c r="E63" s="37">
        <f>(SUMIFS('overall city offline'!$L$2:$L$2047,'overall city offline'!$A$2:$A$2047,$A63,'overall city offline'!$B$2:$B$2047,E$3)*SUMIFS('overall city offline'!$C$2:$C$2047,'overall city offline'!$A$2:$A$2047,$A63,'overall city offline'!$B$2:$B$2047,E$3))/(SUMIFS('overall city offline'!$L$2:$L$2047,'overall city offline'!$A$2:$A$2047,$A63,'overall city offline'!$B$2:$B$2047,E$2))</f>
        <v>1.2344508081501031</v>
      </c>
      <c r="F63" s="37">
        <f>(SUMIFS('overall city offline'!$L$2:$L$2047,'overall city offline'!$A$2:$A$2047,$A63,'overall city offline'!$B$2:$B$2047,F$3)*SUMIFS('overall city offline'!$C$2:$C$2047,'overall city offline'!$A$2:$A$2047,$A63,'overall city offline'!$B$2:$B$2047,F$3))/(SUMIFS('overall city offline'!$L$2:$L$2047,'overall city offline'!$A$2:$A$2047,$A63,'overall city offline'!$B$2:$B$2047,F$2))</f>
        <v>1.4066641704439449</v>
      </c>
      <c r="G63" s="37">
        <f>(SUMIFS('overall city offline'!$L$2:$L$2047,'overall city offline'!$A$2:$A$2047,$A63,'overall city offline'!$B$2:$B$2047,G$3)*SUMIFS('overall city offline'!$C$2:$C$2047,'overall city offline'!$A$2:$A$2047,$A63,'overall city offline'!$B$2:$B$2047,G$3))/(SUMIFS('overall city offline'!$L$2:$L$2047,'overall city offline'!$A$2:$A$2047,$A63,'overall city offline'!$B$2:$B$2047,G$2))</f>
        <v>1.3067459456383046</v>
      </c>
      <c r="H63" s="37">
        <f>(SUMIFS('overall city offline'!$L$2:$L$2047,'overall city offline'!$A$2:$A$2047,$A63,'overall city offline'!$B$2:$B$2047,H$3)*SUMIFS('overall city offline'!$C$2:$C$2047,'overall city offline'!$A$2:$A$2047,$A63,'overall city offline'!$B$2:$B$2047,H$3))/(SUMIFS('overall city offline'!$L$2:$L$2047,'overall city offline'!$A$2:$A$2047,$A63,'overall city offline'!$B$2:$B$2047,H$2))</f>
        <v>1.2422112425801741</v>
      </c>
      <c r="I63" s="37">
        <f>(SUMIFS('overall city offline'!$L$2:$L$2047,'overall city offline'!$A$2:$A$2047,$A63,'overall city offline'!$B$2:$B$2047,I$3)*SUMIFS('overall city offline'!$C$2:$C$2047,'overall city offline'!$A$2:$A$2047,$A63,'overall city offline'!$B$2:$B$2047,I$3))/(SUMIFS('overall city offline'!$L$2:$L$2047,'overall city offline'!$A$2:$A$2047,$A63,'overall city offline'!$B$2:$B$2047,I$2))</f>
        <v>1.1911971400142751</v>
      </c>
      <c r="J63" s="37">
        <f>(SUMIFS('overall city offline'!$L$2:$L$2047,'overall city offline'!$A$2:$A$2047,$A63,'overall city offline'!$B$2:$B$2047,J$3)*SUMIFS('overall city offline'!$C$2:$C$2047,'overall city offline'!$A$2:$A$2047,$A63,'overall city offline'!$B$2:$B$2047,J$3))/(SUMIFS('overall city offline'!$L$2:$L$2047,'overall city offline'!$A$2:$A$2047,$A63,'overall city offline'!$B$2:$B$2047,J$2))</f>
        <v>1.1351079260269814</v>
      </c>
      <c r="K63" s="37">
        <f>(SUMIFS('overall city offline'!$L$2:$L$2047,'overall city offline'!$A$2:$A$2047,$A63,'overall city offline'!$B$2:$B$2047,K$3)*SUMIFS('overall city offline'!$C$2:$C$2047,'overall city offline'!$A$2:$A$2047,$A63,'overall city offline'!$B$2:$B$2047,K$3))/(SUMIFS('overall city offline'!$L$2:$L$2047,'overall city offline'!$A$2:$A$2047,$A63,'overall city offline'!$B$2:$B$2047,K$2))</f>
        <v>1.2208866897449098</v>
      </c>
      <c r="L63" s="37">
        <f>(SUMIFS('overall city offline'!$L$2:$L$2047,'overall city offline'!$A$2:$A$2047,$A63,'overall city offline'!$B$2:$B$2047,L$3)*SUMIFS('overall city offline'!$C$2:$C$2047,'overall city offline'!$A$2:$A$2047,$A63,'overall city offline'!$B$2:$B$2047,L$3))/(SUMIFS('overall city offline'!$L$2:$L$2047,'overall city offline'!$A$2:$A$2047,$A63,'overall city offline'!$B$2:$B$2047,L$2))</f>
        <v>1.271775082916611</v>
      </c>
      <c r="M63" s="37">
        <f>(SUMIFS('overall city offline'!$L$2:$L$2047,'overall city offline'!$A$2:$A$2047,$A63,'overall city offline'!$B$2:$B$2047,M$3)*SUMIFS('overall city offline'!$C$2:$C$2047,'overall city offline'!$A$2:$A$2047,$A63,'overall city offline'!$B$2:$B$2047,M$3))/(SUMIFS('overall city offline'!$L$2:$L$2047,'overall city offline'!$A$2:$A$2047,$A63,'overall city offline'!$B$2:$B$2047,M$2))</f>
        <v>1.3917411947784306</v>
      </c>
      <c r="N63" s="37">
        <f>(SUMIFS('overall city offline'!$L$2:$L$2047,'overall city offline'!$A$2:$A$2047,$A63,'overall city offline'!$B$2:$B$2047,N$3)*SUMIFS('overall city offline'!$C$2:$C$2047,'overall city offline'!$A$2:$A$2047,$A63,'overall city offline'!$B$2:$B$2047,N$3))/(SUMIFS('overall city offline'!$L$2:$L$2047,'overall city offline'!$A$2:$A$2047,$A63,'overall city offline'!$B$2:$B$2047,N$2))</f>
        <v>1.0996512905909481</v>
      </c>
      <c r="O63" s="37">
        <f>(SUMIFS('overall city offline'!$L$2:$L$2047,'overall city offline'!$A$2:$A$2047,$A63,'overall city offline'!$B$2:$B$2047,O$3)*SUMIFS('overall city offline'!$C$2:$C$2047,'overall city offline'!$A$2:$A$2047,$A63,'overall city offline'!$B$2:$B$2047,O$3))/(SUMIFS('overall city offline'!$L$2:$L$2047,'overall city offline'!$A$2:$A$2047,$A63,'overall city offline'!$B$2:$B$2047,O$2))</f>
        <v>1.1108299048430834</v>
      </c>
      <c r="P63" s="37">
        <f>(SUMIFS('overall city offline'!$L$2:$L$2047,'overall city offline'!$A$2:$A$2047,$A63,'overall city offline'!$B$2:$B$2047,P$3)*SUMIFS('overall city offline'!$C$2:$C$2047,'overall city offline'!$A$2:$A$2047,$A63,'overall city offline'!$B$2:$B$2047,P$3))/(SUMIFS('overall city offline'!$L$2:$L$2047,'overall city offline'!$A$2:$A$2047,$A63,'overall city offline'!$B$2:$B$2047,P$2))</f>
        <v>1.3486374190132331</v>
      </c>
      <c r="Q63" s="37">
        <f>(SUMIFS('overall city offline'!$L$2:$L$2047,'overall city offline'!$A$2:$A$2047,$A63,'overall city offline'!$B$2:$B$2047,Q$3)*SUMIFS('overall city offline'!$C$2:$C$2047,'overall city offline'!$A$2:$A$2047,$A63,'overall city offline'!$B$2:$B$2047,Q$3))/(SUMIFS('overall city offline'!$L$2:$L$2047,'overall city offline'!$A$2:$A$2047,$A63,'overall city offline'!$B$2:$B$2047,Q$2))</f>
        <v>1.232968921025162</v>
      </c>
      <c r="R63" s="37">
        <f>(SUMIFS('overall city offline'!$L$2:$L$2047,'overall city offline'!$A$2:$A$2047,$A63,'overall city offline'!$B$2:$B$2047,R$3)*SUMIFS('overall city offline'!$C$2:$C$2047,'overall city offline'!$A$2:$A$2047,$A63,'overall city offline'!$B$2:$B$2047,R$3))/(SUMIFS('overall city offline'!$L$2:$L$2047,'overall city offline'!$A$2:$A$2047,$A63,'overall city offline'!$B$2:$B$2047,R$2))</f>
        <v>1.2752224453367274</v>
      </c>
      <c r="S63" s="37">
        <f>(SUMIFS('overall city offline'!$L$2:$L$2047,'overall city offline'!$A$2:$A$2047,$A63,'overall city offline'!$B$2:$B$2047,S$3)*SUMIFS('overall city offline'!$C$2:$C$2047,'overall city offline'!$A$2:$A$2047,$A63,'overall city offline'!$B$2:$B$2047,S$3))/(SUMIFS('overall city offline'!$L$2:$L$2047,'overall city offline'!$A$2:$A$2047,$A63,'overall city offline'!$B$2:$B$2047,S$2))</f>
        <v>1.2468788224407756</v>
      </c>
      <c r="T63" s="37">
        <f>(SUMIFS('overall city offline'!$L$2:$L$2047,'overall city offline'!$A$2:$A$2047,$A63,'overall city offline'!$B$2:$B$2047,T$3)*SUMIFS('overall city offline'!$C$2:$C$2047,'overall city offline'!$A$2:$A$2047,$A63,'overall city offline'!$B$2:$B$2047,T$3))/(SUMIFS('overall city offline'!$L$2:$L$2047,'overall city offline'!$A$2:$A$2047,$A63,'overall city offline'!$B$2:$B$2047,T$2))</f>
        <v>1.3253172354236598</v>
      </c>
      <c r="U63" s="37">
        <f>(SUMIFS('overall city offline'!$L$2:$L$2047,'overall city offline'!$A$2:$A$2047,$A63,'overall city offline'!$B$2:$B$2047,U$3)*SUMIFS('overall city offline'!$C$2:$C$2047,'overall city offline'!$A$2:$A$2047,$A63,'overall city offline'!$B$2:$B$2047,U$3))/(SUMIFS('overall city offline'!$L$2:$L$2047,'overall city offline'!$A$2:$A$2047,$A63,'overall city offline'!$B$2:$B$2047,U$2))</f>
        <v>1.2141679305470876</v>
      </c>
      <c r="V63" s="37">
        <f>(SUMIFS('overall city offline'!$L$2:$L$2047,'overall city offline'!$A$2:$A$2047,$A63,'overall city offline'!$B$2:$B$2047,V$3)*SUMIFS('overall city offline'!$C$2:$C$2047,'overall city offline'!$A$2:$A$2047,$A63,'overall city offline'!$B$2:$B$2047,V$3))/(SUMIFS('overall city offline'!$L$2:$L$2047,'overall city offline'!$A$2:$A$2047,$A63,'overall city offline'!$B$2:$B$2047,V$2))</f>
        <v>1.1705235913360001</v>
      </c>
    </row>
    <row r="64" spans="1:22" x14ac:dyDescent="0.25">
      <c r="A64" s="5" t="s">
        <v>67</v>
      </c>
      <c r="B64" s="37">
        <f>(SUMIFS('overall city offline'!$L$2:$L$2047,'overall city offline'!$A$2:$A$2047,$A64,'overall city offline'!$B$2:$B$2047,B$3)*SUMIFS('overall city offline'!$C$2:$C$2047,'overall city offline'!$A$2:$A$2047,$A64,'overall city offline'!$B$2:$B$2047,B$3))/(SUMIFS('overall city offline'!$L$2:$L$2047,'overall city offline'!$A$2:$A$2047,$A64,'overall city offline'!$B$2:$B$2047,B$2))</f>
        <v>0.92113101606617476</v>
      </c>
      <c r="C64" s="37">
        <f>(SUMIFS('overall city offline'!$L$2:$L$2047,'overall city offline'!$A$2:$A$2047,$A64,'overall city offline'!$B$2:$B$2047,C$3)*SUMIFS('overall city offline'!$C$2:$C$2047,'overall city offline'!$A$2:$A$2047,$A64,'overall city offline'!$B$2:$B$2047,C$3))/(SUMIFS('overall city offline'!$L$2:$L$2047,'overall city offline'!$A$2:$A$2047,$A64,'overall city offline'!$B$2:$B$2047,C$2))</f>
        <v>0.94560248021414217</v>
      </c>
      <c r="D64" s="37">
        <f>(SUMIFS('overall city offline'!$L$2:$L$2047,'overall city offline'!$A$2:$A$2047,$A64,'overall city offline'!$B$2:$B$2047,D$3)*SUMIFS('overall city offline'!$C$2:$C$2047,'overall city offline'!$A$2:$A$2047,$A64,'overall city offline'!$B$2:$B$2047,D$3))/(SUMIFS('overall city offline'!$L$2:$L$2047,'overall city offline'!$A$2:$A$2047,$A64,'overall city offline'!$B$2:$B$2047,D$2))</f>
        <v>1.238159352264355</v>
      </c>
      <c r="E64" s="37">
        <f>(SUMIFS('overall city offline'!$L$2:$L$2047,'overall city offline'!$A$2:$A$2047,$A64,'overall city offline'!$B$2:$B$2047,E$3)*SUMIFS('overall city offline'!$C$2:$C$2047,'overall city offline'!$A$2:$A$2047,$A64,'overall city offline'!$B$2:$B$2047,E$3))/(SUMIFS('overall city offline'!$L$2:$L$2047,'overall city offline'!$A$2:$A$2047,$A64,'overall city offline'!$B$2:$B$2047,E$2))</f>
        <v>1.1167061595617167</v>
      </c>
      <c r="F64" s="37">
        <f>(SUMIFS('overall city offline'!$L$2:$L$2047,'overall city offline'!$A$2:$A$2047,$A64,'overall city offline'!$B$2:$B$2047,F$3)*SUMIFS('overall city offline'!$C$2:$C$2047,'overall city offline'!$A$2:$A$2047,$A64,'overall city offline'!$B$2:$B$2047,F$3))/(SUMIFS('overall city offline'!$L$2:$L$2047,'overall city offline'!$A$2:$A$2047,$A64,'overall city offline'!$B$2:$B$2047,F$2))</f>
        <v>1.2656444476482698</v>
      </c>
      <c r="G64" s="37">
        <f>(SUMIFS('overall city offline'!$L$2:$L$2047,'overall city offline'!$A$2:$A$2047,$A64,'overall city offline'!$B$2:$B$2047,G$3)*SUMIFS('overall city offline'!$C$2:$C$2047,'overall city offline'!$A$2:$A$2047,$A64,'overall city offline'!$B$2:$B$2047,G$3))/(SUMIFS('overall city offline'!$L$2:$L$2047,'overall city offline'!$A$2:$A$2047,$A64,'overall city offline'!$B$2:$B$2047,G$2))</f>
        <v>1.194590007529104</v>
      </c>
      <c r="H64" s="37">
        <f>(SUMIFS('overall city offline'!$L$2:$L$2047,'overall city offline'!$A$2:$A$2047,$A64,'overall city offline'!$B$2:$B$2047,H$3)*SUMIFS('overall city offline'!$C$2:$C$2047,'overall city offline'!$A$2:$A$2047,$A64,'overall city offline'!$B$2:$B$2047,H$3))/(SUMIFS('overall city offline'!$L$2:$L$2047,'overall city offline'!$A$2:$A$2047,$A64,'overall city offline'!$B$2:$B$2047,H$2))</f>
        <v>1.1895016129107383</v>
      </c>
      <c r="I64" s="37">
        <f>(SUMIFS('overall city offline'!$L$2:$L$2047,'overall city offline'!$A$2:$A$2047,$A64,'overall city offline'!$B$2:$B$2047,I$3)*SUMIFS('overall city offline'!$C$2:$C$2047,'overall city offline'!$A$2:$A$2047,$A64,'overall city offline'!$B$2:$B$2047,I$3))/(SUMIFS('overall city offline'!$L$2:$L$2047,'overall city offline'!$A$2:$A$2047,$A64,'overall city offline'!$B$2:$B$2047,I$2))</f>
        <v>1.1791022405925065</v>
      </c>
      <c r="J64" s="37">
        <f>(SUMIFS('overall city offline'!$L$2:$L$2047,'overall city offline'!$A$2:$A$2047,$A64,'overall city offline'!$B$2:$B$2047,J$3)*SUMIFS('overall city offline'!$C$2:$C$2047,'overall city offline'!$A$2:$A$2047,$A64,'overall city offline'!$B$2:$B$2047,J$3))/(SUMIFS('overall city offline'!$L$2:$L$2047,'overall city offline'!$A$2:$A$2047,$A64,'overall city offline'!$B$2:$B$2047,J$2))</f>
        <v>1.0875410409449582</v>
      </c>
      <c r="K64" s="37">
        <f>(SUMIFS('overall city offline'!$L$2:$L$2047,'overall city offline'!$A$2:$A$2047,$A64,'overall city offline'!$B$2:$B$2047,K$3)*SUMIFS('overall city offline'!$C$2:$C$2047,'overall city offline'!$A$2:$A$2047,$A64,'overall city offline'!$B$2:$B$2047,K$3))/(SUMIFS('overall city offline'!$L$2:$L$2047,'overall city offline'!$A$2:$A$2047,$A64,'overall city offline'!$B$2:$B$2047,K$2))</f>
        <v>1.1297014528532854</v>
      </c>
      <c r="L64" s="37">
        <f>(SUMIFS('overall city offline'!$L$2:$L$2047,'overall city offline'!$A$2:$A$2047,$A64,'overall city offline'!$B$2:$B$2047,L$3)*SUMIFS('overall city offline'!$C$2:$C$2047,'overall city offline'!$A$2:$A$2047,$A64,'overall city offline'!$B$2:$B$2047,L$3))/(SUMIFS('overall city offline'!$L$2:$L$2047,'overall city offline'!$A$2:$A$2047,$A64,'overall city offline'!$B$2:$B$2047,L$2))</f>
        <v>1.120527331100414</v>
      </c>
      <c r="M64" s="37">
        <f>(SUMIFS('overall city offline'!$L$2:$L$2047,'overall city offline'!$A$2:$A$2047,$A64,'overall city offline'!$B$2:$B$2047,M$3)*SUMIFS('overall city offline'!$C$2:$C$2047,'overall city offline'!$A$2:$A$2047,$A64,'overall city offline'!$B$2:$B$2047,M$3))/(SUMIFS('overall city offline'!$L$2:$L$2047,'overall city offline'!$A$2:$A$2047,$A64,'overall city offline'!$B$2:$B$2047,M$2))</f>
        <v>1.2754329734619874</v>
      </c>
      <c r="N64" s="37">
        <f>(SUMIFS('overall city offline'!$L$2:$L$2047,'overall city offline'!$A$2:$A$2047,$A64,'overall city offline'!$B$2:$B$2047,N$3)*SUMIFS('overall city offline'!$C$2:$C$2047,'overall city offline'!$A$2:$A$2047,$A64,'overall city offline'!$B$2:$B$2047,N$3))/(SUMIFS('overall city offline'!$L$2:$L$2047,'overall city offline'!$A$2:$A$2047,$A64,'overall city offline'!$B$2:$B$2047,N$2))</f>
        <v>0.96535721533177421</v>
      </c>
      <c r="O64" s="37">
        <f>(SUMIFS('overall city offline'!$L$2:$L$2047,'overall city offline'!$A$2:$A$2047,$A64,'overall city offline'!$B$2:$B$2047,O$3)*SUMIFS('overall city offline'!$C$2:$C$2047,'overall city offline'!$A$2:$A$2047,$A64,'overall city offline'!$B$2:$B$2047,O$3))/(SUMIFS('overall city offline'!$L$2:$L$2047,'overall city offline'!$A$2:$A$2047,$A64,'overall city offline'!$B$2:$B$2047,O$2))</f>
        <v>0.96086446652139834</v>
      </c>
      <c r="P64" s="37">
        <f>(SUMIFS('overall city offline'!$L$2:$L$2047,'overall city offline'!$A$2:$A$2047,$A64,'overall city offline'!$B$2:$B$2047,P$3)*SUMIFS('overall city offline'!$C$2:$C$2047,'overall city offline'!$A$2:$A$2047,$A64,'overall city offline'!$B$2:$B$2047,P$3))/(SUMIFS('overall city offline'!$L$2:$L$2047,'overall city offline'!$A$2:$A$2047,$A64,'overall city offline'!$B$2:$B$2047,P$2))</f>
        <v>1.2047106213673606</v>
      </c>
      <c r="Q64" s="37">
        <f>(SUMIFS('overall city offline'!$L$2:$L$2047,'overall city offline'!$A$2:$A$2047,$A64,'overall city offline'!$B$2:$B$2047,Q$3)*SUMIFS('overall city offline'!$C$2:$C$2047,'overall city offline'!$A$2:$A$2047,$A64,'overall city offline'!$B$2:$B$2047,Q$3))/(SUMIFS('overall city offline'!$L$2:$L$2047,'overall city offline'!$A$2:$A$2047,$A64,'overall city offline'!$B$2:$B$2047,Q$2))</f>
        <v>1.1386663114433884</v>
      </c>
      <c r="R64" s="37">
        <f>(SUMIFS('overall city offline'!$L$2:$L$2047,'overall city offline'!$A$2:$A$2047,$A64,'overall city offline'!$B$2:$B$2047,R$3)*SUMIFS('overall city offline'!$C$2:$C$2047,'overall city offline'!$A$2:$A$2047,$A64,'overall city offline'!$B$2:$B$2047,R$3))/(SUMIFS('overall city offline'!$L$2:$L$2047,'overall city offline'!$A$2:$A$2047,$A64,'overall city offline'!$B$2:$B$2047,R$2))</f>
        <v>1.2228130011776517</v>
      </c>
      <c r="S64" s="37">
        <f>(SUMIFS('overall city offline'!$L$2:$L$2047,'overall city offline'!$A$2:$A$2047,$A64,'overall city offline'!$B$2:$B$2047,S$3)*SUMIFS('overall city offline'!$C$2:$C$2047,'overall city offline'!$A$2:$A$2047,$A64,'overall city offline'!$B$2:$B$2047,S$3))/(SUMIFS('overall city offline'!$L$2:$L$2047,'overall city offline'!$A$2:$A$2047,$A64,'overall city offline'!$B$2:$B$2047,S$2))</f>
        <v>1.1670735271322219</v>
      </c>
      <c r="T64" s="37">
        <f>(SUMIFS('overall city offline'!$L$2:$L$2047,'overall city offline'!$A$2:$A$2047,$A64,'overall city offline'!$B$2:$B$2047,T$3)*SUMIFS('overall city offline'!$C$2:$C$2047,'overall city offline'!$A$2:$A$2047,$A64,'overall city offline'!$B$2:$B$2047,T$3))/(SUMIFS('overall city offline'!$L$2:$L$2047,'overall city offline'!$A$2:$A$2047,$A64,'overall city offline'!$B$2:$B$2047,T$2))</f>
        <v>1.2490240692756531</v>
      </c>
      <c r="U64" s="37">
        <f>(SUMIFS('overall city offline'!$L$2:$L$2047,'overall city offline'!$A$2:$A$2047,$A64,'overall city offline'!$B$2:$B$2047,U$3)*SUMIFS('overall city offline'!$C$2:$C$2047,'overall city offline'!$A$2:$A$2047,$A64,'overall city offline'!$B$2:$B$2047,U$3))/(SUMIFS('overall city offline'!$L$2:$L$2047,'overall city offline'!$A$2:$A$2047,$A64,'overall city offline'!$B$2:$B$2047,U$2))</f>
        <v>1.1967403979718971</v>
      </c>
      <c r="V64" s="37">
        <f>(SUMIFS('overall city offline'!$L$2:$L$2047,'overall city offline'!$A$2:$A$2047,$A64,'overall city offline'!$B$2:$B$2047,V$3)*SUMIFS('overall city offline'!$C$2:$C$2047,'overall city offline'!$A$2:$A$2047,$A64,'overall city offline'!$B$2:$B$2047,V$3))/(SUMIFS('overall city offline'!$L$2:$L$2047,'overall city offline'!$A$2:$A$2047,$A64,'overall city offline'!$B$2:$B$2047,V$2))</f>
        <v>1.1035499016681771</v>
      </c>
    </row>
    <row r="65" spans="1:22" x14ac:dyDescent="0.25">
      <c r="A65" s="5" t="s">
        <v>68</v>
      </c>
      <c r="B65" s="37">
        <f>(SUMIFS('overall city offline'!$L$2:$L$2047,'overall city offline'!$A$2:$A$2047,$A65,'overall city offline'!$B$2:$B$2047,B$3)*SUMIFS('overall city offline'!$C$2:$C$2047,'overall city offline'!$A$2:$A$2047,$A65,'overall city offline'!$B$2:$B$2047,B$3))/(SUMIFS('overall city offline'!$L$2:$L$2047,'overall city offline'!$A$2:$A$2047,$A65,'overall city offline'!$B$2:$B$2047,B$2))</f>
        <v>0.85537883571663254</v>
      </c>
      <c r="C65" s="37">
        <f>(SUMIFS('overall city offline'!$L$2:$L$2047,'overall city offline'!$A$2:$A$2047,$A65,'overall city offline'!$B$2:$B$2047,C$3)*SUMIFS('overall city offline'!$C$2:$C$2047,'overall city offline'!$A$2:$A$2047,$A65,'overall city offline'!$B$2:$B$2047,C$3))/(SUMIFS('overall city offline'!$L$2:$L$2047,'overall city offline'!$A$2:$A$2047,$A65,'overall city offline'!$B$2:$B$2047,C$2))</f>
        <v>0.8906016501857198</v>
      </c>
      <c r="D65" s="37">
        <f>(SUMIFS('overall city offline'!$L$2:$L$2047,'overall city offline'!$A$2:$A$2047,$A65,'overall city offline'!$B$2:$B$2047,D$3)*SUMIFS('overall city offline'!$C$2:$C$2047,'overall city offline'!$A$2:$A$2047,$A65,'overall city offline'!$B$2:$B$2047,D$3))/(SUMIFS('overall city offline'!$L$2:$L$2047,'overall city offline'!$A$2:$A$2047,$A65,'overall city offline'!$B$2:$B$2047,D$2))</f>
        <v>1.1404264841643426</v>
      </c>
      <c r="E65" s="37">
        <f>(SUMIFS('overall city offline'!$L$2:$L$2047,'overall city offline'!$A$2:$A$2047,$A65,'overall city offline'!$B$2:$B$2047,E$3)*SUMIFS('overall city offline'!$C$2:$C$2047,'overall city offline'!$A$2:$A$2047,$A65,'overall city offline'!$B$2:$B$2047,E$3))/(SUMIFS('overall city offline'!$L$2:$L$2047,'overall city offline'!$A$2:$A$2047,$A65,'overall city offline'!$B$2:$B$2047,E$2))</f>
        <v>1.0279498113608456</v>
      </c>
      <c r="F65" s="37">
        <f>(SUMIFS('overall city offline'!$L$2:$L$2047,'overall city offline'!$A$2:$A$2047,$A65,'overall city offline'!$B$2:$B$2047,F$3)*SUMIFS('overall city offline'!$C$2:$C$2047,'overall city offline'!$A$2:$A$2047,$A65,'overall city offline'!$B$2:$B$2047,F$3))/(SUMIFS('overall city offline'!$L$2:$L$2047,'overall city offline'!$A$2:$A$2047,$A65,'overall city offline'!$B$2:$B$2047,F$2))</f>
        <v>1.1680034658261693</v>
      </c>
      <c r="G65" s="37">
        <f>(SUMIFS('overall city offline'!$L$2:$L$2047,'overall city offline'!$A$2:$A$2047,$A65,'overall city offline'!$B$2:$B$2047,G$3)*SUMIFS('overall city offline'!$C$2:$C$2047,'overall city offline'!$A$2:$A$2047,$A65,'overall city offline'!$B$2:$B$2047,G$3))/(SUMIFS('overall city offline'!$L$2:$L$2047,'overall city offline'!$A$2:$A$2047,$A65,'overall city offline'!$B$2:$B$2047,G$2))</f>
        <v>1.105604247045328</v>
      </c>
      <c r="H65" s="37">
        <f>(SUMIFS('overall city offline'!$L$2:$L$2047,'overall city offline'!$A$2:$A$2047,$A65,'overall city offline'!$B$2:$B$2047,H$3)*SUMIFS('overall city offline'!$C$2:$C$2047,'overall city offline'!$A$2:$A$2047,$A65,'overall city offline'!$B$2:$B$2047,H$3))/(SUMIFS('overall city offline'!$L$2:$L$2047,'overall city offline'!$A$2:$A$2047,$A65,'overall city offline'!$B$2:$B$2047,H$2))</f>
        <v>1.1268142169119948</v>
      </c>
      <c r="I65" s="37">
        <f>(SUMIFS('overall city offline'!$L$2:$L$2047,'overall city offline'!$A$2:$A$2047,$A65,'overall city offline'!$B$2:$B$2047,I$3)*SUMIFS('overall city offline'!$C$2:$C$2047,'overall city offline'!$A$2:$A$2047,$A65,'overall city offline'!$B$2:$B$2047,I$3))/(SUMIFS('overall city offline'!$L$2:$L$2047,'overall city offline'!$A$2:$A$2047,$A65,'overall city offline'!$B$2:$B$2047,I$2))</f>
        <v>1.1544703954085451</v>
      </c>
      <c r="J65" s="37">
        <f>(SUMIFS('overall city offline'!$L$2:$L$2047,'overall city offline'!$A$2:$A$2047,$A65,'overall city offline'!$B$2:$B$2047,J$3)*SUMIFS('overall city offline'!$C$2:$C$2047,'overall city offline'!$A$2:$A$2047,$A65,'overall city offline'!$B$2:$B$2047,J$3))/(SUMIFS('overall city offline'!$L$2:$L$2047,'overall city offline'!$A$2:$A$2047,$A65,'overall city offline'!$B$2:$B$2047,J$2))</f>
        <v>1.0873000653871667</v>
      </c>
      <c r="K65" s="37">
        <f>(SUMIFS('overall city offline'!$L$2:$L$2047,'overall city offline'!$A$2:$A$2047,$A65,'overall city offline'!$B$2:$B$2047,K$3)*SUMIFS('overall city offline'!$C$2:$C$2047,'overall city offline'!$A$2:$A$2047,$A65,'overall city offline'!$B$2:$B$2047,K$3))/(SUMIFS('overall city offline'!$L$2:$L$2047,'overall city offline'!$A$2:$A$2047,$A65,'overall city offline'!$B$2:$B$2047,K$2))</f>
        <v>1.1833902254570476</v>
      </c>
      <c r="L65" s="37">
        <f>(SUMIFS('overall city offline'!$L$2:$L$2047,'overall city offline'!$A$2:$A$2047,$A65,'overall city offline'!$B$2:$B$2047,L$3)*SUMIFS('overall city offline'!$C$2:$C$2047,'overall city offline'!$A$2:$A$2047,$A65,'overall city offline'!$B$2:$B$2047,L$3))/(SUMIFS('overall city offline'!$L$2:$L$2047,'overall city offline'!$A$2:$A$2047,$A65,'overall city offline'!$B$2:$B$2047,L$2))</f>
        <v>1.1892189541166531</v>
      </c>
      <c r="M65" s="37">
        <f>(SUMIFS('overall city offline'!$L$2:$L$2047,'overall city offline'!$A$2:$A$2047,$A65,'overall city offline'!$B$2:$B$2047,M$3)*SUMIFS('overall city offline'!$C$2:$C$2047,'overall city offline'!$A$2:$A$2047,$A65,'overall city offline'!$B$2:$B$2047,M$3))/(SUMIFS('overall city offline'!$L$2:$L$2047,'overall city offline'!$A$2:$A$2047,$A65,'overall city offline'!$B$2:$B$2047,M$2))</f>
        <v>1.3526175437721226</v>
      </c>
      <c r="N65" s="37">
        <f>(SUMIFS('overall city offline'!$L$2:$L$2047,'overall city offline'!$A$2:$A$2047,$A65,'overall city offline'!$B$2:$B$2047,N$3)*SUMIFS('overall city offline'!$C$2:$C$2047,'overall city offline'!$A$2:$A$2047,$A65,'overall city offline'!$B$2:$B$2047,N$3))/(SUMIFS('overall city offline'!$L$2:$L$2047,'overall city offline'!$A$2:$A$2047,$A65,'overall city offline'!$B$2:$B$2047,N$2))</f>
        <v>0.91946667631134937</v>
      </c>
      <c r="O65" s="37">
        <f>(SUMIFS('overall city offline'!$L$2:$L$2047,'overall city offline'!$A$2:$A$2047,$A65,'overall city offline'!$B$2:$B$2047,O$3)*SUMIFS('overall city offline'!$C$2:$C$2047,'overall city offline'!$A$2:$A$2047,$A65,'overall city offline'!$B$2:$B$2047,O$3))/(SUMIFS('overall city offline'!$L$2:$L$2047,'overall city offline'!$A$2:$A$2047,$A65,'overall city offline'!$B$2:$B$2047,O$2))</f>
        <v>0.93627776042331201</v>
      </c>
      <c r="P65" s="37">
        <f>(SUMIFS('overall city offline'!$L$2:$L$2047,'overall city offline'!$A$2:$A$2047,$A65,'overall city offline'!$B$2:$B$2047,P$3)*SUMIFS('overall city offline'!$C$2:$C$2047,'overall city offline'!$A$2:$A$2047,$A65,'overall city offline'!$B$2:$B$2047,P$3))/(SUMIFS('overall city offline'!$L$2:$L$2047,'overall city offline'!$A$2:$A$2047,$A65,'overall city offline'!$B$2:$B$2047,P$2))</f>
        <v>1.1337128913379411</v>
      </c>
      <c r="Q65" s="37">
        <f>(SUMIFS('overall city offline'!$L$2:$L$2047,'overall city offline'!$A$2:$A$2047,$A65,'overall city offline'!$B$2:$B$2047,Q$3)*SUMIFS('overall city offline'!$C$2:$C$2047,'overall city offline'!$A$2:$A$2047,$A65,'overall city offline'!$B$2:$B$2047,Q$3))/(SUMIFS('overall city offline'!$L$2:$L$2047,'overall city offline'!$A$2:$A$2047,$A65,'overall city offline'!$B$2:$B$2047,Q$2))</f>
        <v>1.0804762484632686</v>
      </c>
      <c r="R65" s="37">
        <f>(SUMIFS('overall city offline'!$L$2:$L$2047,'overall city offline'!$A$2:$A$2047,$A65,'overall city offline'!$B$2:$B$2047,R$3)*SUMIFS('overall city offline'!$C$2:$C$2047,'overall city offline'!$A$2:$A$2047,$A65,'overall city offline'!$B$2:$B$2047,R$3))/(SUMIFS('overall city offline'!$L$2:$L$2047,'overall city offline'!$A$2:$A$2047,$A65,'overall city offline'!$B$2:$B$2047,R$2))</f>
        <v>1.1517971586807463</v>
      </c>
      <c r="S65" s="37">
        <f>(SUMIFS('overall city offline'!$L$2:$L$2047,'overall city offline'!$A$2:$A$2047,$A65,'overall city offline'!$B$2:$B$2047,S$3)*SUMIFS('overall city offline'!$C$2:$C$2047,'overall city offline'!$A$2:$A$2047,$A65,'overall city offline'!$B$2:$B$2047,S$3))/(SUMIFS('overall city offline'!$L$2:$L$2047,'overall city offline'!$A$2:$A$2047,$A65,'overall city offline'!$B$2:$B$2047,S$2))</f>
        <v>1.1117524164104644</v>
      </c>
      <c r="T65" s="37">
        <f>(SUMIFS('overall city offline'!$L$2:$L$2047,'overall city offline'!$A$2:$A$2047,$A65,'overall city offline'!$B$2:$B$2047,T$3)*SUMIFS('overall city offline'!$C$2:$C$2047,'overall city offline'!$A$2:$A$2047,$A65,'overall city offline'!$B$2:$B$2047,T$3))/(SUMIFS('overall city offline'!$L$2:$L$2047,'overall city offline'!$A$2:$A$2047,$A65,'overall city offline'!$B$2:$B$2047,T$2))</f>
        <v>1.1730692528111848</v>
      </c>
      <c r="U65" s="37">
        <f>(SUMIFS('overall city offline'!$L$2:$L$2047,'overall city offline'!$A$2:$A$2047,$A65,'overall city offline'!$B$2:$B$2047,U$3)*SUMIFS('overall city offline'!$C$2:$C$2047,'overall city offline'!$A$2:$A$2047,$A65,'overall city offline'!$B$2:$B$2047,U$3))/(SUMIFS('overall city offline'!$L$2:$L$2047,'overall city offline'!$A$2:$A$2047,$A65,'overall city offline'!$B$2:$B$2047,U$2))</f>
        <v>1.1503826327598785</v>
      </c>
      <c r="V65" s="37">
        <f>(SUMIFS('overall city offline'!$L$2:$L$2047,'overall city offline'!$A$2:$A$2047,$A65,'overall city offline'!$B$2:$B$2047,V$3)*SUMIFS('overall city offline'!$C$2:$C$2047,'overall city offline'!$A$2:$A$2047,$A65,'overall city offline'!$B$2:$B$2047,V$3))/(SUMIFS('overall city offline'!$L$2:$L$2047,'overall city offline'!$A$2:$A$2047,$A65,'overall city offline'!$B$2:$B$2047,V$2))</f>
        <v>1.0788924717841086</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67821-5D11-4210-86B0-00B96BCDD7A0}">
  <sheetPr>
    <tabColor rgb="FFFFC000"/>
  </sheetPr>
  <dimension ref="A1"/>
  <sheetViews>
    <sheetView workbookViewId="0"/>
  </sheetViews>
  <sheetFormatPr defaultRowHeight="15" x14ac:dyDescent="0.25"/>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25F23-8D81-4787-877D-F742D98EDD14}">
  <sheetPr>
    <tabColor rgb="FFFFC000"/>
  </sheetPr>
  <dimension ref="A1:BL65"/>
  <sheetViews>
    <sheetView topLeftCell="C1" workbookViewId="0">
      <selection activeCell="B4" sqref="B4:V4"/>
    </sheetView>
  </sheetViews>
  <sheetFormatPr defaultRowHeight="15" x14ac:dyDescent="0.25"/>
  <cols>
    <col min="1" max="1" width="21.7109375" customWidth="1"/>
    <col min="2" max="2" width="13.7109375" customWidth="1"/>
    <col min="3" max="7" width="10.7109375" bestFit="1" customWidth="1"/>
    <col min="8" max="22" width="11.42578125" customWidth="1"/>
  </cols>
  <sheetData>
    <row r="1" spans="1:64" x14ac:dyDescent="0.25">
      <c r="A1" s="31" t="s">
        <v>149</v>
      </c>
    </row>
    <row r="2" spans="1:64" x14ac:dyDescent="0.25">
      <c r="A2" s="28" t="s">
        <v>147</v>
      </c>
      <c r="B2" s="2">
        <v>43466</v>
      </c>
      <c r="C2" s="2">
        <v>43497</v>
      </c>
      <c r="D2" s="2">
        <v>43525</v>
      </c>
      <c r="E2" s="2">
        <v>43556</v>
      </c>
      <c r="F2" s="2">
        <v>43586</v>
      </c>
      <c r="G2" s="2">
        <v>43617</v>
      </c>
      <c r="H2" s="2">
        <v>43647</v>
      </c>
      <c r="I2" s="2">
        <v>43678</v>
      </c>
      <c r="J2" s="2">
        <v>43709</v>
      </c>
      <c r="K2" s="2">
        <v>43739</v>
      </c>
      <c r="L2" s="2">
        <v>43770</v>
      </c>
      <c r="M2" s="2">
        <v>43800</v>
      </c>
      <c r="N2" s="2">
        <v>43466</v>
      </c>
      <c r="O2" s="2">
        <v>43497</v>
      </c>
      <c r="P2" s="2">
        <v>43525</v>
      </c>
      <c r="Q2" s="2">
        <v>43556</v>
      </c>
      <c r="R2" s="2">
        <v>43586</v>
      </c>
      <c r="S2" s="2">
        <v>43617</v>
      </c>
      <c r="T2" s="2">
        <v>43647</v>
      </c>
      <c r="U2" s="2">
        <v>43678</v>
      </c>
      <c r="V2" s="2">
        <v>43709</v>
      </c>
    </row>
    <row r="3" spans="1:64" x14ac:dyDescent="0.25">
      <c r="A3" s="28" t="s">
        <v>148</v>
      </c>
      <c r="B3" s="2">
        <v>43831</v>
      </c>
      <c r="C3" s="2">
        <v>43862</v>
      </c>
      <c r="D3" s="2">
        <v>43891</v>
      </c>
      <c r="E3" s="2">
        <v>43922</v>
      </c>
      <c r="F3" s="2">
        <v>43952</v>
      </c>
      <c r="G3" s="2">
        <v>43983</v>
      </c>
      <c r="H3" s="2">
        <v>44013</v>
      </c>
      <c r="I3" s="2">
        <v>44044</v>
      </c>
      <c r="J3" s="2">
        <v>44075</v>
      </c>
      <c r="K3" s="2">
        <v>44105</v>
      </c>
      <c r="L3" s="2">
        <v>44136</v>
      </c>
      <c r="M3" s="2">
        <v>44166</v>
      </c>
      <c r="N3" s="2">
        <v>44197</v>
      </c>
      <c r="O3" s="2">
        <v>44228</v>
      </c>
      <c r="P3" s="2">
        <v>44256</v>
      </c>
      <c r="Q3" s="2">
        <v>44287</v>
      </c>
      <c r="R3" s="2">
        <v>44317</v>
      </c>
      <c r="S3" s="2">
        <v>44348</v>
      </c>
      <c r="T3" s="2">
        <v>44378</v>
      </c>
      <c r="U3" s="2">
        <v>44409</v>
      </c>
      <c r="V3" s="2">
        <v>44440</v>
      </c>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row>
    <row r="4" spans="1:64" x14ac:dyDescent="0.25">
      <c r="A4" s="5" t="s">
        <v>7</v>
      </c>
      <c r="B4" s="37">
        <f>(SUMIFS('city centre offline'!$K$2:$K$2047,'overall city offline'!$A$2:$A$2047,$A4,'city centre offline'!$B$2:$B$2047,B$3)*SUMIFS('city centre offline'!$C$2:$C$2047,'city centre offline'!$A$2:$A$2047,$A4,'city centre offline'!$B$2:$B$2047,B$3))/(SUMIFS('city centre offline'!$K$2:$K$2047,'city centre offline'!$A$2:$A$2047,$A4,'city centre offline'!$B$2:$B$2047,B$2))</f>
        <v>0.81774904757656497</v>
      </c>
      <c r="C4" s="37">
        <f>(SUMIFS('city centre offline'!$K$2:$K$2047,'overall city offline'!$A$2:$A$2047,$A4,'city centre offline'!$B$2:$B$2047,C$3)*SUMIFS('city centre offline'!$C$2:$C$2047,'city centre offline'!$A$2:$A$2047,$A4,'city centre offline'!$B$2:$B$2047,C$3))/(SUMIFS('city centre offline'!$K$2:$K$2047,'city centre offline'!$A$2:$A$2047,$A4,'city centre offline'!$B$2:$B$2047,C$2))</f>
        <v>0.84817376078147422</v>
      </c>
      <c r="D4" s="37">
        <f>(SUMIFS('city centre offline'!$K$2:$K$2047,'overall city offline'!$A$2:$A$2047,$A4,'city centre offline'!$B$2:$B$2047,D$3)*SUMIFS('city centre offline'!$C$2:$C$2047,'city centre offline'!$A$2:$A$2047,$A4,'city centre offline'!$B$2:$B$2047,D$3))/(SUMIFS('city centre offline'!$K$2:$K$2047,'city centre offline'!$A$2:$A$2047,$A4,'city centre offline'!$B$2:$B$2047,D$2))</f>
        <v>0.48575737884327497</v>
      </c>
      <c r="E4" s="37">
        <f>(SUMIFS('city centre offline'!$K$2:$K$2047,'overall city offline'!$A$2:$A$2047,$A4,'city centre offline'!$B$2:$B$2047,E$3)*SUMIFS('city centre offline'!$C$2:$C$2047,'city centre offline'!$A$2:$A$2047,$A4,'city centre offline'!$B$2:$B$2047,E$3))/(SUMIFS('city centre offline'!$K$2:$K$2047,'city centre offline'!$A$2:$A$2047,$A4,'city centre offline'!$B$2:$B$2047,E$2))</f>
        <v>3.3850997809940081E-2</v>
      </c>
      <c r="F4" s="37">
        <f>(SUMIFS('city centre offline'!$K$2:$K$2047,'overall city offline'!$A$2:$A$2047,$A4,'city centre offline'!$B$2:$B$2047,F$3)*SUMIFS('city centre offline'!$C$2:$C$2047,'city centre offline'!$A$2:$A$2047,$A4,'city centre offline'!$B$2:$B$2047,F$3))/(SUMIFS('city centre offline'!$K$2:$K$2047,'city centre offline'!$A$2:$A$2047,$A4,'city centre offline'!$B$2:$B$2047,F$2))</f>
        <v>4.0837912854466765E-2</v>
      </c>
      <c r="G4" s="37">
        <f>(SUMIFS('city centre offline'!$K$2:$K$2047,'overall city offline'!$A$2:$A$2047,$A4,'city centre offline'!$B$2:$B$2047,G$3)*SUMIFS('city centre offline'!$C$2:$C$2047,'city centre offline'!$A$2:$A$2047,$A4,'city centre offline'!$B$2:$B$2047,G$3))/(SUMIFS('city centre offline'!$K$2:$K$2047,'city centre offline'!$A$2:$A$2047,$A4,'city centre offline'!$B$2:$B$2047,G$2))</f>
        <v>4.0146897608057439E-2</v>
      </c>
      <c r="H4" s="37">
        <f>(SUMIFS('city centre offline'!$K$2:$K$2047,'overall city offline'!$A$2:$A$2047,$A4,'city centre offline'!$B$2:$B$2047,H$3)*SUMIFS('city centre offline'!$C$2:$C$2047,'city centre offline'!$A$2:$A$2047,$A4,'city centre offline'!$B$2:$B$2047,H$3))/(SUMIFS('city centre offline'!$K$2:$K$2047,'city centre offline'!$A$2:$A$2047,$A4,'city centre offline'!$B$2:$B$2047,H$2))</f>
        <v>0.24865876151702598</v>
      </c>
      <c r="I4" s="37">
        <f>(SUMIFS('city centre offline'!$K$2:$K$2047,'overall city offline'!$A$2:$A$2047,$A4,'city centre offline'!$B$2:$B$2047,I$3)*SUMIFS('city centre offline'!$C$2:$C$2047,'city centre offline'!$A$2:$A$2047,$A4,'city centre offline'!$B$2:$B$2047,I$3))/(SUMIFS('city centre offline'!$K$2:$K$2047,'city centre offline'!$A$2:$A$2047,$A4,'city centre offline'!$B$2:$B$2047,I$2))</f>
        <v>0.51460824738793021</v>
      </c>
      <c r="J4" s="37">
        <f>(SUMIFS('city centre offline'!$K$2:$K$2047,'overall city offline'!$A$2:$A$2047,$A4,'city centre offline'!$B$2:$B$2047,J$3)*SUMIFS('city centre offline'!$C$2:$C$2047,'city centre offline'!$A$2:$A$2047,$A4,'city centre offline'!$B$2:$B$2047,J$3))/(SUMIFS('city centre offline'!$K$2:$K$2047,'city centre offline'!$A$2:$A$2047,$A4,'city centre offline'!$B$2:$B$2047,J$2))</f>
        <v>0.65484607487505053</v>
      </c>
      <c r="K4" s="37">
        <f>(SUMIFS('city centre offline'!$K$2:$K$2047,'overall city offline'!$A$2:$A$2047,$A4,'city centre offline'!$B$2:$B$2047,K$3)*SUMIFS('city centre offline'!$C$2:$C$2047,'city centre offline'!$A$2:$A$2047,$A4,'city centre offline'!$B$2:$B$2047,K$3))/(SUMIFS('city centre offline'!$K$2:$K$2047,'city centre offline'!$A$2:$A$2047,$A4,'city centre offline'!$B$2:$B$2047,K$2))</f>
        <v>0.69958532318120581</v>
      </c>
      <c r="L4" s="37">
        <f>(SUMIFS('city centre offline'!$K$2:$K$2047,'overall city offline'!$A$2:$A$2047,$A4,'city centre offline'!$B$2:$B$2047,L$3)*SUMIFS('city centre offline'!$C$2:$C$2047,'city centre offline'!$A$2:$A$2047,$A4,'city centre offline'!$B$2:$B$2047,L$3))/(SUMIFS('city centre offline'!$K$2:$K$2047,'city centre offline'!$A$2:$A$2047,$A4,'city centre offline'!$B$2:$B$2047,L$2))</f>
        <v>0.87554834290645622</v>
      </c>
      <c r="M4" s="37">
        <f>(SUMIFS('city centre offline'!$K$2:$K$2047,'overall city offline'!$A$2:$A$2047,$A4,'city centre offline'!$B$2:$B$2047,M$3)*SUMIFS('city centre offline'!$C$2:$C$2047,'city centre offline'!$A$2:$A$2047,$A4,'city centre offline'!$B$2:$B$2047,M$3))/(SUMIFS('city centre offline'!$K$2:$K$2047,'city centre offline'!$A$2:$A$2047,$A4,'city centre offline'!$B$2:$B$2047,M$2))</f>
        <v>1.0088563526721119</v>
      </c>
      <c r="N4" s="37">
        <f>(SUMIFS('city centre offline'!$K$2:$K$2047,'overall city offline'!$A$2:$A$2047,$A4,'city centre offline'!$B$2:$B$2047,N$3)*SUMIFS('city centre offline'!$C$2:$C$2047,'city centre offline'!$A$2:$A$2047,$A4,'city centre offline'!$B$2:$B$2047,N$3))/(SUMIFS('city centre offline'!$K$2:$K$2047,'city centre offline'!$A$2:$A$2047,$A4,'city centre offline'!$B$2:$B$2047,N$2))</f>
        <v>2.6832785854915428E-2</v>
      </c>
      <c r="O4" s="37">
        <f>(SUMIFS('city centre offline'!$K$2:$K$2047,'overall city offline'!$A$2:$A$2047,$A4,'city centre offline'!$B$2:$B$2047,O$3)*SUMIFS('city centre offline'!$C$2:$C$2047,'city centre offline'!$A$2:$A$2047,$A4,'city centre offline'!$B$2:$B$2047,O$3))/(SUMIFS('city centre offline'!$K$2:$K$2047,'city centre offline'!$A$2:$A$2047,$A4,'city centre offline'!$B$2:$B$2047,O$2))</f>
        <v>3.9425419629038269E-2</v>
      </c>
      <c r="P4" s="37">
        <f>(SUMIFS('city centre offline'!$K$2:$K$2047,'overall city offline'!$A$2:$A$2047,$A4,'city centre offline'!$B$2:$B$2047,P$3)*SUMIFS('city centre offline'!$C$2:$C$2047,'city centre offline'!$A$2:$A$2047,$A4,'city centre offline'!$B$2:$B$2047,P$3))/(SUMIFS('city centre offline'!$K$2:$K$2047,'city centre offline'!$A$2:$A$2047,$A4,'city centre offline'!$B$2:$B$2047,P$2))</f>
        <v>4.0690952293251779E-2</v>
      </c>
      <c r="Q4" s="37">
        <f>(SUMIFS('city centre offline'!$K$2:$K$2047,'overall city offline'!$A$2:$A$2047,$A4,'city centre offline'!$B$2:$B$2047,Q$3)*SUMIFS('city centre offline'!$C$2:$C$2047,'city centre offline'!$A$2:$A$2047,$A4,'city centre offline'!$B$2:$B$2047,Q$3))/(SUMIFS('city centre offline'!$K$2:$K$2047,'city centre offline'!$A$2:$A$2047,$A4,'city centre offline'!$B$2:$B$2047,Q$2))</f>
        <v>6.8624776078039809E-2</v>
      </c>
      <c r="R4" s="37">
        <f>(SUMIFS('city centre offline'!$K$2:$K$2047,'overall city offline'!$A$2:$A$2047,$A4,'city centre offline'!$B$2:$B$2047,R$3)*SUMIFS('city centre offline'!$C$2:$C$2047,'city centre offline'!$A$2:$A$2047,$A4,'city centre offline'!$B$2:$B$2047,R$3))/(SUMIFS('city centre offline'!$K$2:$K$2047,'city centre offline'!$A$2:$A$2047,$A4,'city centre offline'!$B$2:$B$2047,R$2))</f>
        <v>0.18976803366330744</v>
      </c>
      <c r="S4" s="37">
        <f>(SUMIFS('city centre offline'!$K$2:$K$2047,'overall city offline'!$A$2:$A$2047,$A4,'city centre offline'!$B$2:$B$2047,S$3)*SUMIFS('city centre offline'!$C$2:$C$2047,'city centre offline'!$A$2:$A$2047,$A4,'city centre offline'!$B$2:$B$2047,S$3))/(SUMIFS('city centre offline'!$K$2:$K$2047,'city centre offline'!$A$2:$A$2047,$A4,'city centre offline'!$B$2:$B$2047,S$2))</f>
        <v>0.17954129719352413</v>
      </c>
      <c r="T4" s="37">
        <f>(SUMIFS('city centre offline'!$K$2:$K$2047,'overall city offline'!$A$2:$A$2047,$A4,'city centre offline'!$B$2:$B$2047,T$3)*SUMIFS('city centre offline'!$C$2:$C$2047,'city centre offline'!$A$2:$A$2047,$A4,'city centre offline'!$B$2:$B$2047,T$3))/(SUMIFS('city centre offline'!$K$2:$K$2047,'city centre offline'!$A$2:$A$2047,$A4,'city centre offline'!$B$2:$B$2047,T$2))</f>
        <v>0.17745708734713886</v>
      </c>
      <c r="U4" s="37">
        <f>(SUMIFS('city centre offline'!$K$2:$K$2047,'overall city offline'!$A$2:$A$2047,$A4,'city centre offline'!$B$2:$B$2047,U$3)*SUMIFS('city centre offline'!$C$2:$C$2047,'city centre offline'!$A$2:$A$2047,$A4,'city centre offline'!$B$2:$B$2047,U$3))/(SUMIFS('city centre offline'!$K$2:$K$2047,'city centre offline'!$A$2:$A$2047,$A4,'city centre offline'!$B$2:$B$2047,U$2))</f>
        <v>0.18979156335087691</v>
      </c>
      <c r="V4" s="37">
        <f>(SUMIFS('city centre offline'!$K$2:$K$2047,'overall city offline'!$A$2:$A$2047,$A4,'city centre offline'!$B$2:$B$2047,V$3)*SUMIFS('city centre offline'!$C$2:$C$2047,'city centre offline'!$A$2:$A$2047,$A4,'city centre offline'!$B$2:$B$2047,V$3))/(SUMIFS('city centre offline'!$K$2:$K$2047,'city centre offline'!$A$2:$A$2047,$A4,'city centre offline'!$B$2:$B$2047,V$2))</f>
        <v>0.17489196112600228</v>
      </c>
    </row>
    <row r="5" spans="1:64" x14ac:dyDescent="0.25">
      <c r="A5" s="5" t="s">
        <v>8</v>
      </c>
      <c r="B5" s="37">
        <f>(SUMIFS('city centre offline'!$K$2:$K$2047,'overall city offline'!$A$2:$A$2047,$A5,'city centre offline'!$B$2:$B$2047,B$3)*SUMIFS('city centre offline'!$C$2:$C$2047,'city centre offline'!$A$2:$A$2047,$A5,'city centre offline'!$B$2:$B$2047,B$3))/(SUMIFS('city centre offline'!$K$2:$K$2047,'city centre offline'!$A$2:$A$2047,$A5,'city centre offline'!$B$2:$B$2047,B$2))</f>
        <v>0.80385888573416719</v>
      </c>
      <c r="C5" s="37">
        <f>(SUMIFS('city centre offline'!$K$2:$K$2047,'overall city offline'!$A$2:$A$2047,$A5,'city centre offline'!$B$2:$B$2047,C$3)*SUMIFS('city centre offline'!$C$2:$C$2047,'city centre offline'!$A$2:$A$2047,$A5,'city centre offline'!$B$2:$B$2047,C$3))/(SUMIFS('city centre offline'!$K$2:$K$2047,'city centre offline'!$A$2:$A$2047,$A5,'city centre offline'!$B$2:$B$2047,C$2))</f>
        <v>0.98908873931219343</v>
      </c>
      <c r="D5" s="37">
        <f>(SUMIFS('city centre offline'!$K$2:$K$2047,'overall city offline'!$A$2:$A$2047,$A5,'city centre offline'!$B$2:$B$2047,D$3)*SUMIFS('city centre offline'!$C$2:$C$2047,'city centre offline'!$A$2:$A$2047,$A5,'city centre offline'!$B$2:$B$2047,D$3))/(SUMIFS('city centre offline'!$K$2:$K$2047,'city centre offline'!$A$2:$A$2047,$A5,'city centre offline'!$B$2:$B$2047,D$2))</f>
        <v>0.87971291959324827</v>
      </c>
      <c r="E5" s="37">
        <f>(SUMIFS('city centre offline'!$K$2:$K$2047,'overall city offline'!$A$2:$A$2047,$A5,'city centre offline'!$B$2:$B$2047,E$3)*SUMIFS('city centre offline'!$C$2:$C$2047,'city centre offline'!$A$2:$A$2047,$A5,'city centre offline'!$B$2:$B$2047,E$3))/(SUMIFS('city centre offline'!$K$2:$K$2047,'city centre offline'!$A$2:$A$2047,$A5,'city centre offline'!$B$2:$B$2047,E$2))</f>
        <v>1.8487161929301617E-3</v>
      </c>
      <c r="F5" s="37">
        <f>(SUMIFS('city centre offline'!$K$2:$K$2047,'overall city offline'!$A$2:$A$2047,$A5,'city centre offline'!$B$2:$B$2047,F$3)*SUMIFS('city centre offline'!$C$2:$C$2047,'city centre offline'!$A$2:$A$2047,$A5,'city centre offline'!$B$2:$B$2047,F$3))/(SUMIFS('city centre offline'!$K$2:$K$2047,'city centre offline'!$A$2:$A$2047,$A5,'city centre offline'!$B$2:$B$2047,F$2))</f>
        <v>0</v>
      </c>
      <c r="G5" s="37">
        <f>(SUMIFS('city centre offline'!$K$2:$K$2047,'overall city offline'!$A$2:$A$2047,$A5,'city centre offline'!$B$2:$B$2047,G$3)*SUMIFS('city centre offline'!$C$2:$C$2047,'city centre offline'!$A$2:$A$2047,$A5,'city centre offline'!$B$2:$B$2047,G$3))/(SUMIFS('city centre offline'!$K$2:$K$2047,'city centre offline'!$A$2:$A$2047,$A5,'city centre offline'!$B$2:$B$2047,G$2))</f>
        <v>2.8317180928031534E-2</v>
      </c>
      <c r="H5" s="37">
        <f>(SUMIFS('city centre offline'!$K$2:$K$2047,'overall city offline'!$A$2:$A$2047,$A5,'city centre offline'!$B$2:$B$2047,H$3)*SUMIFS('city centre offline'!$C$2:$C$2047,'city centre offline'!$A$2:$A$2047,$A5,'city centre offline'!$B$2:$B$2047,H$3))/(SUMIFS('city centre offline'!$K$2:$K$2047,'city centre offline'!$A$2:$A$2047,$A5,'city centre offline'!$B$2:$B$2047,H$2))</f>
        <v>2.5677681951457813E-2</v>
      </c>
      <c r="I5" s="37">
        <f>(SUMIFS('city centre offline'!$K$2:$K$2047,'overall city offline'!$A$2:$A$2047,$A5,'city centre offline'!$B$2:$B$2047,I$3)*SUMIFS('city centre offline'!$C$2:$C$2047,'city centre offline'!$A$2:$A$2047,$A5,'city centre offline'!$B$2:$B$2047,I$3))/(SUMIFS('city centre offline'!$K$2:$K$2047,'city centre offline'!$A$2:$A$2047,$A5,'city centre offline'!$B$2:$B$2047,I$2))</f>
        <v>1.9689472791413677E-2</v>
      </c>
      <c r="J5" s="37">
        <f>(SUMIFS('city centre offline'!$K$2:$K$2047,'overall city offline'!$A$2:$A$2047,$A5,'city centre offline'!$B$2:$B$2047,J$3)*SUMIFS('city centre offline'!$C$2:$C$2047,'city centre offline'!$A$2:$A$2047,$A5,'city centre offline'!$B$2:$B$2047,J$3))/(SUMIFS('city centre offline'!$K$2:$K$2047,'city centre offline'!$A$2:$A$2047,$A5,'city centre offline'!$B$2:$B$2047,J$2))</f>
        <v>1.5045603790237564E-2</v>
      </c>
      <c r="K5" s="37">
        <f>(SUMIFS('city centre offline'!$K$2:$K$2047,'overall city offline'!$A$2:$A$2047,$A5,'city centre offline'!$B$2:$B$2047,K$3)*SUMIFS('city centre offline'!$C$2:$C$2047,'city centre offline'!$A$2:$A$2047,$A5,'city centre offline'!$B$2:$B$2047,K$3))/(SUMIFS('city centre offline'!$K$2:$K$2047,'city centre offline'!$A$2:$A$2047,$A5,'city centre offline'!$B$2:$B$2047,K$2))</f>
        <v>2.2724411862190437E-2</v>
      </c>
      <c r="L5" s="37">
        <f>(SUMIFS('city centre offline'!$K$2:$K$2047,'overall city offline'!$A$2:$A$2047,$A5,'city centre offline'!$B$2:$B$2047,L$3)*SUMIFS('city centre offline'!$C$2:$C$2047,'city centre offline'!$A$2:$A$2047,$A5,'city centre offline'!$B$2:$B$2047,L$3))/(SUMIFS('city centre offline'!$K$2:$K$2047,'city centre offline'!$A$2:$A$2047,$A5,'city centre offline'!$B$2:$B$2047,L$2))</f>
        <v>0</v>
      </c>
      <c r="M5" s="37">
        <f>(SUMIFS('city centre offline'!$K$2:$K$2047,'overall city offline'!$A$2:$A$2047,$A5,'city centre offline'!$B$2:$B$2047,M$3)*SUMIFS('city centre offline'!$C$2:$C$2047,'city centre offline'!$A$2:$A$2047,$A5,'city centre offline'!$B$2:$B$2047,M$3))/(SUMIFS('city centre offline'!$K$2:$K$2047,'city centre offline'!$A$2:$A$2047,$A5,'city centre offline'!$B$2:$B$2047,M$2))</f>
        <v>1.0503557701956701E-2</v>
      </c>
      <c r="N5" s="37">
        <f>(SUMIFS('city centre offline'!$K$2:$K$2047,'overall city offline'!$A$2:$A$2047,$A5,'city centre offline'!$B$2:$B$2047,N$3)*SUMIFS('city centre offline'!$C$2:$C$2047,'city centre offline'!$A$2:$A$2047,$A5,'city centre offline'!$B$2:$B$2047,N$3))/(SUMIFS('city centre offline'!$K$2:$K$2047,'city centre offline'!$A$2:$A$2047,$A5,'city centre offline'!$B$2:$B$2047,N$2))</f>
        <v>0</v>
      </c>
      <c r="O5" s="37">
        <f>(SUMIFS('city centre offline'!$K$2:$K$2047,'overall city offline'!$A$2:$A$2047,$A5,'city centre offline'!$B$2:$B$2047,O$3)*SUMIFS('city centre offline'!$C$2:$C$2047,'city centre offline'!$A$2:$A$2047,$A5,'city centre offline'!$B$2:$B$2047,O$3))/(SUMIFS('city centre offline'!$K$2:$K$2047,'city centre offline'!$A$2:$A$2047,$A5,'city centre offline'!$B$2:$B$2047,O$2))</f>
        <v>0</v>
      </c>
      <c r="P5" s="37">
        <f>(SUMIFS('city centre offline'!$K$2:$K$2047,'overall city offline'!$A$2:$A$2047,$A5,'city centre offline'!$B$2:$B$2047,P$3)*SUMIFS('city centre offline'!$C$2:$C$2047,'city centre offline'!$A$2:$A$2047,$A5,'city centre offline'!$B$2:$B$2047,P$3))/(SUMIFS('city centre offline'!$K$2:$K$2047,'city centre offline'!$A$2:$A$2047,$A5,'city centre offline'!$B$2:$B$2047,P$2))</f>
        <v>0</v>
      </c>
      <c r="Q5" s="37">
        <f>(SUMIFS('city centre offline'!$K$2:$K$2047,'overall city offline'!$A$2:$A$2047,$A5,'city centre offline'!$B$2:$B$2047,Q$3)*SUMIFS('city centre offline'!$C$2:$C$2047,'city centre offline'!$A$2:$A$2047,$A5,'city centre offline'!$B$2:$B$2047,Q$3))/(SUMIFS('city centre offline'!$K$2:$K$2047,'city centre offline'!$A$2:$A$2047,$A5,'city centre offline'!$B$2:$B$2047,Q$2))</f>
        <v>0</v>
      </c>
      <c r="R5" s="37">
        <f>(SUMIFS('city centre offline'!$K$2:$K$2047,'overall city offline'!$A$2:$A$2047,$A5,'city centre offline'!$B$2:$B$2047,R$3)*SUMIFS('city centre offline'!$C$2:$C$2047,'city centre offline'!$A$2:$A$2047,$A5,'city centre offline'!$B$2:$B$2047,R$3))/(SUMIFS('city centre offline'!$K$2:$K$2047,'city centre offline'!$A$2:$A$2047,$A5,'city centre offline'!$B$2:$B$2047,R$2))</f>
        <v>0</v>
      </c>
      <c r="S5" s="37">
        <f>(SUMIFS('city centre offline'!$K$2:$K$2047,'overall city offline'!$A$2:$A$2047,$A5,'city centre offline'!$B$2:$B$2047,S$3)*SUMIFS('city centre offline'!$C$2:$C$2047,'city centre offline'!$A$2:$A$2047,$A5,'city centre offline'!$B$2:$B$2047,S$3))/(SUMIFS('city centre offline'!$K$2:$K$2047,'city centre offline'!$A$2:$A$2047,$A5,'city centre offline'!$B$2:$B$2047,S$2))</f>
        <v>0</v>
      </c>
      <c r="T5" s="37">
        <f>(SUMIFS('city centre offline'!$K$2:$K$2047,'overall city offline'!$A$2:$A$2047,$A5,'city centre offline'!$B$2:$B$2047,T$3)*SUMIFS('city centre offline'!$C$2:$C$2047,'city centre offline'!$A$2:$A$2047,$A5,'city centre offline'!$B$2:$B$2047,T$3))/(SUMIFS('city centre offline'!$K$2:$K$2047,'city centre offline'!$A$2:$A$2047,$A5,'city centre offline'!$B$2:$B$2047,T$2))</f>
        <v>0</v>
      </c>
      <c r="U5" s="37">
        <f>(SUMIFS('city centre offline'!$K$2:$K$2047,'overall city offline'!$A$2:$A$2047,$A5,'city centre offline'!$B$2:$B$2047,U$3)*SUMIFS('city centre offline'!$C$2:$C$2047,'city centre offline'!$A$2:$A$2047,$A5,'city centre offline'!$B$2:$B$2047,U$3))/(SUMIFS('city centre offline'!$K$2:$K$2047,'city centre offline'!$A$2:$A$2047,$A5,'city centre offline'!$B$2:$B$2047,U$2))</f>
        <v>0</v>
      </c>
      <c r="V5" s="37">
        <f>(SUMIFS('city centre offline'!$K$2:$K$2047,'overall city offline'!$A$2:$A$2047,$A5,'city centre offline'!$B$2:$B$2047,V$3)*SUMIFS('city centre offline'!$C$2:$C$2047,'city centre offline'!$A$2:$A$2047,$A5,'city centre offline'!$B$2:$B$2047,V$3))/(SUMIFS('city centre offline'!$K$2:$K$2047,'city centre offline'!$A$2:$A$2047,$A5,'city centre offline'!$B$2:$B$2047,V$2))</f>
        <v>0</v>
      </c>
    </row>
    <row r="6" spans="1:64" x14ac:dyDescent="0.25">
      <c r="A6" s="5" t="s">
        <v>9</v>
      </c>
      <c r="B6" s="37">
        <f>(SUMIFS('city centre offline'!$K$2:$K$2047,'overall city offline'!$A$2:$A$2047,$A6,'city centre offline'!$B$2:$B$2047,B$3)*SUMIFS('city centre offline'!$C$2:$C$2047,'city centre offline'!$A$2:$A$2047,$A6,'city centre offline'!$B$2:$B$2047,B$3))/(SUMIFS('city centre offline'!$K$2:$K$2047,'city centre offline'!$A$2:$A$2047,$A6,'city centre offline'!$B$2:$B$2047,B$2))</f>
        <v>1.0251386188689635</v>
      </c>
      <c r="C6" s="37">
        <f>(SUMIFS('city centre offline'!$K$2:$K$2047,'overall city offline'!$A$2:$A$2047,$A6,'city centre offline'!$B$2:$B$2047,C$3)*SUMIFS('city centre offline'!$C$2:$C$2047,'city centre offline'!$A$2:$A$2047,$A6,'city centre offline'!$B$2:$B$2047,C$3))/(SUMIFS('city centre offline'!$K$2:$K$2047,'city centre offline'!$A$2:$A$2047,$A6,'city centre offline'!$B$2:$B$2047,C$2))</f>
        <v>0.9554574641679332</v>
      </c>
      <c r="D6" s="37">
        <f>(SUMIFS('city centre offline'!$K$2:$K$2047,'overall city offline'!$A$2:$A$2047,$A6,'city centre offline'!$B$2:$B$2047,D$3)*SUMIFS('city centre offline'!$C$2:$C$2047,'city centre offline'!$A$2:$A$2047,$A6,'city centre offline'!$B$2:$B$2047,D$3))/(SUMIFS('city centre offline'!$K$2:$K$2047,'city centre offline'!$A$2:$A$2047,$A6,'city centre offline'!$B$2:$B$2047,D$2))</f>
        <v>1.1161638887158809</v>
      </c>
      <c r="E6" s="37">
        <f>(SUMIFS('city centre offline'!$K$2:$K$2047,'overall city offline'!$A$2:$A$2047,$A6,'city centre offline'!$B$2:$B$2047,E$3)*SUMIFS('city centre offline'!$C$2:$C$2047,'city centre offline'!$A$2:$A$2047,$A6,'city centre offline'!$B$2:$B$2047,E$3))/(SUMIFS('city centre offline'!$K$2:$K$2047,'city centre offline'!$A$2:$A$2047,$A6,'city centre offline'!$B$2:$B$2047,E$2))</f>
        <v>1.0420806109555976</v>
      </c>
      <c r="F6" s="37">
        <f>(SUMIFS('city centre offline'!$K$2:$K$2047,'overall city offline'!$A$2:$A$2047,$A6,'city centre offline'!$B$2:$B$2047,F$3)*SUMIFS('city centre offline'!$C$2:$C$2047,'city centre offline'!$A$2:$A$2047,$A6,'city centre offline'!$B$2:$B$2047,F$3))/(SUMIFS('city centre offline'!$K$2:$K$2047,'city centre offline'!$A$2:$A$2047,$A6,'city centre offline'!$B$2:$B$2047,F$2))</f>
        <v>1.1497471157103087</v>
      </c>
      <c r="G6" s="37">
        <f>(SUMIFS('city centre offline'!$K$2:$K$2047,'overall city offline'!$A$2:$A$2047,$A6,'city centre offline'!$B$2:$B$2047,G$3)*SUMIFS('city centre offline'!$C$2:$C$2047,'city centre offline'!$A$2:$A$2047,$A6,'city centre offline'!$B$2:$B$2047,G$3))/(SUMIFS('city centre offline'!$K$2:$K$2047,'city centre offline'!$A$2:$A$2047,$A6,'city centre offline'!$B$2:$B$2047,G$2))</f>
        <v>1.2559731932275471</v>
      </c>
      <c r="H6" s="37">
        <f>(SUMIFS('city centre offline'!$K$2:$K$2047,'overall city offline'!$A$2:$A$2047,$A6,'city centre offline'!$B$2:$B$2047,H$3)*SUMIFS('city centre offline'!$C$2:$C$2047,'city centre offline'!$A$2:$A$2047,$A6,'city centre offline'!$B$2:$B$2047,H$3))/(SUMIFS('city centre offline'!$K$2:$K$2047,'city centre offline'!$A$2:$A$2047,$A6,'city centre offline'!$B$2:$B$2047,H$2))</f>
        <v>1.2020064959752839</v>
      </c>
      <c r="I6" s="37">
        <f>(SUMIFS('city centre offline'!$K$2:$K$2047,'overall city offline'!$A$2:$A$2047,$A6,'city centre offline'!$B$2:$B$2047,I$3)*SUMIFS('city centre offline'!$C$2:$C$2047,'city centre offline'!$A$2:$A$2047,$A6,'city centre offline'!$B$2:$B$2047,I$3))/(SUMIFS('city centre offline'!$K$2:$K$2047,'city centre offline'!$A$2:$A$2047,$A6,'city centre offline'!$B$2:$B$2047,I$2))</f>
        <v>1.0414824992483158</v>
      </c>
      <c r="J6" s="37">
        <f>(SUMIFS('city centre offline'!$K$2:$K$2047,'overall city offline'!$A$2:$A$2047,$A6,'city centre offline'!$B$2:$B$2047,J$3)*SUMIFS('city centre offline'!$C$2:$C$2047,'city centre offline'!$A$2:$A$2047,$A6,'city centre offline'!$B$2:$B$2047,J$3))/(SUMIFS('city centre offline'!$K$2:$K$2047,'city centre offline'!$A$2:$A$2047,$A6,'city centre offline'!$B$2:$B$2047,J$2))</f>
        <v>1.1034454815615065</v>
      </c>
      <c r="K6" s="37">
        <f>(SUMIFS('city centre offline'!$K$2:$K$2047,'overall city offline'!$A$2:$A$2047,$A6,'city centre offline'!$B$2:$B$2047,K$3)*SUMIFS('city centre offline'!$C$2:$C$2047,'city centre offline'!$A$2:$A$2047,$A6,'city centre offline'!$B$2:$B$2047,K$3))/(SUMIFS('city centre offline'!$K$2:$K$2047,'city centre offline'!$A$2:$A$2047,$A6,'city centre offline'!$B$2:$B$2047,K$2))</f>
        <v>1.2678741699532083</v>
      </c>
      <c r="L6" s="37">
        <f>(SUMIFS('city centre offline'!$K$2:$K$2047,'overall city offline'!$A$2:$A$2047,$A6,'city centre offline'!$B$2:$B$2047,L$3)*SUMIFS('city centre offline'!$C$2:$C$2047,'city centre offline'!$A$2:$A$2047,$A6,'city centre offline'!$B$2:$B$2047,L$3))/(SUMIFS('city centre offline'!$K$2:$K$2047,'city centre offline'!$A$2:$A$2047,$A6,'city centre offline'!$B$2:$B$2047,L$2))</f>
        <v>1.229792140189359</v>
      </c>
      <c r="M6" s="37">
        <f>(SUMIFS('city centre offline'!$K$2:$K$2047,'overall city offline'!$A$2:$A$2047,$A6,'city centre offline'!$B$2:$B$2047,M$3)*SUMIFS('city centre offline'!$C$2:$C$2047,'city centre offline'!$A$2:$A$2047,$A6,'city centre offline'!$B$2:$B$2047,M$3))/(SUMIFS('city centre offline'!$K$2:$K$2047,'city centre offline'!$A$2:$A$2047,$A6,'city centre offline'!$B$2:$B$2047,M$2))</f>
        <v>1.4134339636089182</v>
      </c>
      <c r="N6" s="37">
        <f>(SUMIFS('city centre offline'!$K$2:$K$2047,'overall city offline'!$A$2:$A$2047,$A6,'city centre offline'!$B$2:$B$2047,N$3)*SUMIFS('city centre offline'!$C$2:$C$2047,'city centre offline'!$A$2:$A$2047,$A6,'city centre offline'!$B$2:$B$2047,N$3))/(SUMIFS('city centre offline'!$K$2:$K$2047,'city centre offline'!$A$2:$A$2047,$A6,'city centre offline'!$B$2:$B$2047,N$2))</f>
        <v>1.0523654316351507</v>
      </c>
      <c r="O6" s="37">
        <f>(SUMIFS('city centre offline'!$K$2:$K$2047,'overall city offline'!$A$2:$A$2047,$A6,'city centre offline'!$B$2:$B$2047,O$3)*SUMIFS('city centre offline'!$C$2:$C$2047,'city centre offline'!$A$2:$A$2047,$A6,'city centre offline'!$B$2:$B$2047,O$3))/(SUMIFS('city centre offline'!$K$2:$K$2047,'city centre offline'!$A$2:$A$2047,$A6,'city centre offline'!$B$2:$B$2047,O$2))</f>
        <v>1.1161713373089144</v>
      </c>
      <c r="P6" s="37">
        <f>(SUMIFS('city centre offline'!$K$2:$K$2047,'overall city offline'!$A$2:$A$2047,$A6,'city centre offline'!$B$2:$B$2047,P$3)*SUMIFS('city centre offline'!$C$2:$C$2047,'city centre offline'!$A$2:$A$2047,$A6,'city centre offline'!$B$2:$B$2047,P$3))/(SUMIFS('city centre offline'!$K$2:$K$2047,'city centre offline'!$A$2:$A$2047,$A6,'city centre offline'!$B$2:$B$2047,P$2))</f>
        <v>1.205464013830978</v>
      </c>
      <c r="Q6" s="37">
        <f>(SUMIFS('city centre offline'!$K$2:$K$2047,'overall city offline'!$A$2:$A$2047,$A6,'city centre offline'!$B$2:$B$2047,Q$3)*SUMIFS('city centre offline'!$C$2:$C$2047,'city centre offline'!$A$2:$A$2047,$A6,'city centre offline'!$B$2:$B$2047,Q$3))/(SUMIFS('city centre offline'!$K$2:$K$2047,'city centre offline'!$A$2:$A$2047,$A6,'city centre offline'!$B$2:$B$2047,Q$2))</f>
        <v>1.1175420469227291</v>
      </c>
      <c r="R6" s="37">
        <f>(SUMIFS('city centre offline'!$K$2:$K$2047,'overall city offline'!$A$2:$A$2047,$A6,'city centre offline'!$B$2:$B$2047,R$3)*SUMIFS('city centre offline'!$C$2:$C$2047,'city centre offline'!$A$2:$A$2047,$A6,'city centre offline'!$B$2:$B$2047,R$3))/(SUMIFS('city centre offline'!$K$2:$K$2047,'city centre offline'!$A$2:$A$2047,$A6,'city centre offline'!$B$2:$B$2047,R$2))</f>
        <v>1.1365075249243897</v>
      </c>
      <c r="S6" s="37">
        <f>(SUMIFS('city centre offline'!$K$2:$K$2047,'overall city offline'!$A$2:$A$2047,$A6,'city centre offline'!$B$2:$B$2047,S$3)*SUMIFS('city centre offline'!$C$2:$C$2047,'city centre offline'!$A$2:$A$2047,$A6,'city centre offline'!$B$2:$B$2047,S$3))/(SUMIFS('city centre offline'!$K$2:$K$2047,'city centre offline'!$A$2:$A$2047,$A6,'city centre offline'!$B$2:$B$2047,S$2))</f>
        <v>1.1834548587367142</v>
      </c>
      <c r="T6" s="37">
        <f>(SUMIFS('city centre offline'!$K$2:$K$2047,'overall city offline'!$A$2:$A$2047,$A6,'city centre offline'!$B$2:$B$2047,T$3)*SUMIFS('city centre offline'!$C$2:$C$2047,'city centre offline'!$A$2:$A$2047,$A6,'city centre offline'!$B$2:$B$2047,T$3))/(SUMIFS('city centre offline'!$K$2:$K$2047,'city centre offline'!$A$2:$A$2047,$A6,'city centre offline'!$B$2:$B$2047,T$2))</f>
        <v>1.2467015760715083</v>
      </c>
      <c r="U6" s="37">
        <f>(SUMIFS('city centre offline'!$K$2:$K$2047,'overall city offline'!$A$2:$A$2047,$A6,'city centre offline'!$B$2:$B$2047,U$3)*SUMIFS('city centre offline'!$C$2:$C$2047,'city centre offline'!$A$2:$A$2047,$A6,'city centre offline'!$B$2:$B$2047,U$3))/(SUMIFS('city centre offline'!$K$2:$K$2047,'city centre offline'!$A$2:$A$2047,$A6,'city centre offline'!$B$2:$B$2047,U$2))</f>
        <v>1.0822698795571015</v>
      </c>
      <c r="V6" s="37">
        <f>(SUMIFS('city centre offline'!$K$2:$K$2047,'overall city offline'!$A$2:$A$2047,$A6,'city centre offline'!$B$2:$B$2047,V$3)*SUMIFS('city centre offline'!$C$2:$C$2047,'city centre offline'!$A$2:$A$2047,$A6,'city centre offline'!$B$2:$B$2047,V$3))/(SUMIFS('city centre offline'!$K$2:$K$2047,'city centre offline'!$A$2:$A$2047,$A6,'city centre offline'!$B$2:$B$2047,V$2))</f>
        <v>1.1139011772007592</v>
      </c>
    </row>
    <row r="7" spans="1:64" x14ac:dyDescent="0.25">
      <c r="A7" s="5" t="s">
        <v>10</v>
      </c>
      <c r="B7" s="37">
        <f>(SUMIFS('city centre offline'!$K$2:$K$2047,'overall city offline'!$A$2:$A$2047,$A7,'city centre offline'!$B$2:$B$2047,B$3)*SUMIFS('city centre offline'!$C$2:$C$2047,'city centre offline'!$A$2:$A$2047,$A7,'city centre offline'!$B$2:$B$2047,B$3))/(SUMIFS('city centre offline'!$K$2:$K$2047,'city centre offline'!$A$2:$A$2047,$A7,'city centre offline'!$B$2:$B$2047,B$2))</f>
        <v>0.71950486636531863</v>
      </c>
      <c r="C7" s="37">
        <f>(SUMIFS('city centre offline'!$K$2:$K$2047,'overall city offline'!$A$2:$A$2047,$A7,'city centre offline'!$B$2:$B$2047,C$3)*SUMIFS('city centre offline'!$C$2:$C$2047,'city centre offline'!$A$2:$A$2047,$A7,'city centre offline'!$B$2:$B$2047,C$3))/(SUMIFS('city centre offline'!$K$2:$K$2047,'city centre offline'!$A$2:$A$2047,$A7,'city centre offline'!$B$2:$B$2047,C$2))</f>
        <v>0.86298224669877399</v>
      </c>
      <c r="D7" s="37">
        <f>(SUMIFS('city centre offline'!$K$2:$K$2047,'overall city offline'!$A$2:$A$2047,$A7,'city centre offline'!$B$2:$B$2047,D$3)*SUMIFS('city centre offline'!$C$2:$C$2047,'city centre offline'!$A$2:$A$2047,$A7,'city centre offline'!$B$2:$B$2047,D$3))/(SUMIFS('city centre offline'!$K$2:$K$2047,'city centre offline'!$A$2:$A$2047,$A7,'city centre offline'!$B$2:$B$2047,D$2))</f>
        <v>0.63526805095306893</v>
      </c>
      <c r="E7" s="37">
        <f>(SUMIFS('city centre offline'!$K$2:$K$2047,'overall city offline'!$A$2:$A$2047,$A7,'city centre offline'!$B$2:$B$2047,E$3)*SUMIFS('city centre offline'!$C$2:$C$2047,'city centre offline'!$A$2:$A$2047,$A7,'city centre offline'!$B$2:$B$2047,E$3))/(SUMIFS('city centre offline'!$K$2:$K$2047,'city centre offline'!$A$2:$A$2047,$A7,'city centre offline'!$B$2:$B$2047,E$2))</f>
        <v>0.20967864087096907</v>
      </c>
      <c r="F7" s="37">
        <f>(SUMIFS('city centre offline'!$K$2:$K$2047,'overall city offline'!$A$2:$A$2047,$A7,'city centre offline'!$B$2:$B$2047,F$3)*SUMIFS('city centre offline'!$C$2:$C$2047,'city centre offline'!$A$2:$A$2047,$A7,'city centre offline'!$B$2:$B$2047,F$3))/(SUMIFS('city centre offline'!$K$2:$K$2047,'city centre offline'!$A$2:$A$2047,$A7,'city centre offline'!$B$2:$B$2047,F$2))</f>
        <v>0.26969338256009168</v>
      </c>
      <c r="G7" s="37">
        <f>(SUMIFS('city centre offline'!$K$2:$K$2047,'overall city offline'!$A$2:$A$2047,$A7,'city centre offline'!$B$2:$B$2047,G$3)*SUMIFS('city centre offline'!$C$2:$C$2047,'city centre offline'!$A$2:$A$2047,$A7,'city centre offline'!$B$2:$B$2047,G$3))/(SUMIFS('city centre offline'!$K$2:$K$2047,'city centre offline'!$A$2:$A$2047,$A7,'city centre offline'!$B$2:$B$2047,G$2))</f>
        <v>0.43914263982643292</v>
      </c>
      <c r="H7" s="37">
        <f>(SUMIFS('city centre offline'!$K$2:$K$2047,'overall city offline'!$A$2:$A$2047,$A7,'city centre offline'!$B$2:$B$2047,H$3)*SUMIFS('city centre offline'!$C$2:$C$2047,'city centre offline'!$A$2:$A$2047,$A7,'city centre offline'!$B$2:$B$2047,H$3))/(SUMIFS('city centre offline'!$K$2:$K$2047,'city centre offline'!$A$2:$A$2047,$A7,'city centre offline'!$B$2:$B$2047,H$2))</f>
        <v>0.70243894608990987</v>
      </c>
      <c r="I7" s="37">
        <f>(SUMIFS('city centre offline'!$K$2:$K$2047,'overall city offline'!$A$2:$A$2047,$A7,'city centre offline'!$B$2:$B$2047,I$3)*SUMIFS('city centre offline'!$C$2:$C$2047,'city centre offline'!$A$2:$A$2047,$A7,'city centre offline'!$B$2:$B$2047,I$3))/(SUMIFS('city centre offline'!$K$2:$K$2047,'city centre offline'!$A$2:$A$2047,$A7,'city centre offline'!$B$2:$B$2047,I$2))</f>
        <v>0.70558508742340564</v>
      </c>
      <c r="J7" s="37">
        <f>(SUMIFS('city centre offline'!$K$2:$K$2047,'overall city offline'!$A$2:$A$2047,$A7,'city centre offline'!$B$2:$B$2047,J$3)*SUMIFS('city centre offline'!$C$2:$C$2047,'city centre offline'!$A$2:$A$2047,$A7,'city centre offline'!$B$2:$B$2047,J$3))/(SUMIFS('city centre offline'!$K$2:$K$2047,'city centre offline'!$A$2:$A$2047,$A7,'city centre offline'!$B$2:$B$2047,J$2))</f>
        <v>0.72286625779064795</v>
      </c>
      <c r="K7" s="37">
        <f>(SUMIFS('city centre offline'!$K$2:$K$2047,'overall city offline'!$A$2:$A$2047,$A7,'city centre offline'!$B$2:$B$2047,K$3)*SUMIFS('city centre offline'!$C$2:$C$2047,'city centre offline'!$A$2:$A$2047,$A7,'city centre offline'!$B$2:$B$2047,K$3))/(SUMIFS('city centre offline'!$K$2:$K$2047,'city centre offline'!$A$2:$A$2047,$A7,'city centre offline'!$B$2:$B$2047,K$2))</f>
        <v>0.82312176855450192</v>
      </c>
      <c r="L7" s="37">
        <f>(SUMIFS('city centre offline'!$K$2:$K$2047,'overall city offline'!$A$2:$A$2047,$A7,'city centre offline'!$B$2:$B$2047,L$3)*SUMIFS('city centre offline'!$C$2:$C$2047,'city centre offline'!$A$2:$A$2047,$A7,'city centre offline'!$B$2:$B$2047,L$3))/(SUMIFS('city centre offline'!$K$2:$K$2047,'city centre offline'!$A$2:$A$2047,$A7,'city centre offline'!$B$2:$B$2047,L$2))</f>
        <v>0.53089428812001649</v>
      </c>
      <c r="M7" s="37">
        <f>(SUMIFS('city centre offline'!$K$2:$K$2047,'overall city offline'!$A$2:$A$2047,$A7,'city centre offline'!$B$2:$B$2047,M$3)*SUMIFS('city centre offline'!$C$2:$C$2047,'city centre offline'!$A$2:$A$2047,$A7,'city centre offline'!$B$2:$B$2047,M$3))/(SUMIFS('city centre offline'!$K$2:$K$2047,'city centre offline'!$A$2:$A$2047,$A7,'city centre offline'!$B$2:$B$2047,M$2))</f>
        <v>0.90298622277385832</v>
      </c>
      <c r="N7" s="37">
        <f>(SUMIFS('city centre offline'!$K$2:$K$2047,'overall city offline'!$A$2:$A$2047,$A7,'city centre offline'!$B$2:$B$2047,N$3)*SUMIFS('city centre offline'!$C$2:$C$2047,'city centre offline'!$A$2:$A$2047,$A7,'city centre offline'!$B$2:$B$2047,N$3))/(SUMIFS('city centre offline'!$K$2:$K$2047,'city centre offline'!$A$2:$A$2047,$A7,'city centre offline'!$B$2:$B$2047,N$2))</f>
        <v>0.22983765073305018</v>
      </c>
      <c r="O7" s="37">
        <f>(SUMIFS('city centre offline'!$K$2:$K$2047,'overall city offline'!$A$2:$A$2047,$A7,'city centre offline'!$B$2:$B$2047,O$3)*SUMIFS('city centre offline'!$C$2:$C$2047,'city centre offline'!$A$2:$A$2047,$A7,'city centre offline'!$B$2:$B$2047,O$3))/(SUMIFS('city centre offline'!$K$2:$K$2047,'city centre offline'!$A$2:$A$2047,$A7,'city centre offline'!$B$2:$B$2047,O$2))</f>
        <v>0.31533065961415163</v>
      </c>
      <c r="P7" s="37">
        <f>(SUMIFS('city centre offline'!$K$2:$K$2047,'overall city offline'!$A$2:$A$2047,$A7,'city centre offline'!$B$2:$B$2047,P$3)*SUMIFS('city centre offline'!$C$2:$C$2047,'city centre offline'!$A$2:$A$2047,$A7,'city centre offline'!$B$2:$B$2047,P$3))/(SUMIFS('city centre offline'!$K$2:$K$2047,'city centre offline'!$A$2:$A$2047,$A7,'city centre offline'!$B$2:$B$2047,P$2))</f>
        <v>0.37223249245541012</v>
      </c>
      <c r="Q7" s="37">
        <f>(SUMIFS('city centre offline'!$K$2:$K$2047,'overall city offline'!$A$2:$A$2047,$A7,'city centre offline'!$B$2:$B$2047,Q$3)*SUMIFS('city centre offline'!$C$2:$C$2047,'city centre offline'!$A$2:$A$2047,$A7,'city centre offline'!$B$2:$B$2047,Q$3))/(SUMIFS('city centre offline'!$K$2:$K$2047,'city centre offline'!$A$2:$A$2047,$A7,'city centre offline'!$B$2:$B$2047,Q$2))</f>
        <v>1.0037626710736789</v>
      </c>
      <c r="R7" s="37">
        <f>(SUMIFS('city centre offline'!$K$2:$K$2047,'overall city offline'!$A$2:$A$2047,$A7,'city centre offline'!$B$2:$B$2047,R$3)*SUMIFS('city centre offline'!$C$2:$C$2047,'city centre offline'!$A$2:$A$2047,$A7,'city centre offline'!$B$2:$B$2047,R$3))/(SUMIFS('city centre offline'!$K$2:$K$2047,'city centre offline'!$A$2:$A$2047,$A7,'city centre offline'!$B$2:$B$2047,R$2))</f>
        <v>0.71041387979918191</v>
      </c>
      <c r="S7" s="37">
        <f>(SUMIFS('city centre offline'!$K$2:$K$2047,'overall city offline'!$A$2:$A$2047,$A7,'city centre offline'!$B$2:$B$2047,S$3)*SUMIFS('city centre offline'!$C$2:$C$2047,'city centre offline'!$A$2:$A$2047,$A7,'city centre offline'!$B$2:$B$2047,S$3))/(SUMIFS('city centre offline'!$K$2:$K$2047,'city centre offline'!$A$2:$A$2047,$A7,'city centre offline'!$B$2:$B$2047,S$2))</f>
        <v>0.47654565865093396</v>
      </c>
      <c r="T7" s="37">
        <f>(SUMIFS('city centre offline'!$K$2:$K$2047,'overall city offline'!$A$2:$A$2047,$A7,'city centre offline'!$B$2:$B$2047,T$3)*SUMIFS('city centre offline'!$C$2:$C$2047,'city centre offline'!$A$2:$A$2047,$A7,'city centre offline'!$B$2:$B$2047,T$3))/(SUMIFS('city centre offline'!$K$2:$K$2047,'city centre offline'!$A$2:$A$2047,$A7,'city centre offline'!$B$2:$B$2047,T$2))</f>
        <v>0.47866200001258508</v>
      </c>
      <c r="U7" s="37">
        <f>(SUMIFS('city centre offline'!$K$2:$K$2047,'overall city offline'!$A$2:$A$2047,$A7,'city centre offline'!$B$2:$B$2047,U$3)*SUMIFS('city centre offline'!$C$2:$C$2047,'city centre offline'!$A$2:$A$2047,$A7,'city centre offline'!$B$2:$B$2047,U$3))/(SUMIFS('city centre offline'!$K$2:$K$2047,'city centre offline'!$A$2:$A$2047,$A7,'city centre offline'!$B$2:$B$2047,U$2))</f>
        <v>0.44973903315827718</v>
      </c>
      <c r="V7" s="37">
        <f>(SUMIFS('city centre offline'!$K$2:$K$2047,'overall city offline'!$A$2:$A$2047,$A7,'city centre offline'!$B$2:$B$2047,V$3)*SUMIFS('city centre offline'!$C$2:$C$2047,'city centre offline'!$A$2:$A$2047,$A7,'city centre offline'!$B$2:$B$2047,V$3))/(SUMIFS('city centre offline'!$K$2:$K$2047,'city centre offline'!$A$2:$A$2047,$A7,'city centre offline'!$B$2:$B$2047,V$2))</f>
        <v>0.42380021914923893</v>
      </c>
    </row>
    <row r="8" spans="1:64" x14ac:dyDescent="0.25">
      <c r="A8" s="5" t="s">
        <v>11</v>
      </c>
      <c r="B8" s="37">
        <f>(SUMIFS('city centre offline'!$K$2:$K$2047,'overall city offline'!$A$2:$A$2047,$A8,'city centre offline'!$B$2:$B$2047,B$3)*SUMIFS('city centre offline'!$C$2:$C$2047,'city centre offline'!$A$2:$A$2047,$A8,'city centre offline'!$B$2:$B$2047,B$3))/(SUMIFS('city centre offline'!$K$2:$K$2047,'city centre offline'!$A$2:$A$2047,$A8,'city centre offline'!$B$2:$B$2047,B$2))</f>
        <v>0.93583962706620005</v>
      </c>
      <c r="C8" s="37">
        <f>(SUMIFS('city centre offline'!$K$2:$K$2047,'overall city offline'!$A$2:$A$2047,$A8,'city centre offline'!$B$2:$B$2047,C$3)*SUMIFS('city centre offline'!$C$2:$C$2047,'city centre offline'!$A$2:$A$2047,$A8,'city centre offline'!$B$2:$B$2047,C$3))/(SUMIFS('city centre offline'!$K$2:$K$2047,'city centre offline'!$A$2:$A$2047,$A8,'city centre offline'!$B$2:$B$2047,C$2))</f>
        <v>0.81964004370910315</v>
      </c>
      <c r="D8" s="37">
        <f>(SUMIFS('city centre offline'!$K$2:$K$2047,'overall city offline'!$A$2:$A$2047,$A8,'city centre offline'!$B$2:$B$2047,D$3)*SUMIFS('city centre offline'!$C$2:$C$2047,'city centre offline'!$A$2:$A$2047,$A8,'city centre offline'!$B$2:$B$2047,D$3))/(SUMIFS('city centre offline'!$K$2:$K$2047,'city centre offline'!$A$2:$A$2047,$A8,'city centre offline'!$B$2:$B$2047,D$2))</f>
        <v>0.72003353396291048</v>
      </c>
      <c r="E8" s="37">
        <f>(SUMIFS('city centre offline'!$K$2:$K$2047,'overall city offline'!$A$2:$A$2047,$A8,'city centre offline'!$B$2:$B$2047,E$3)*SUMIFS('city centre offline'!$C$2:$C$2047,'city centre offline'!$A$2:$A$2047,$A8,'city centre offline'!$B$2:$B$2047,E$3))/(SUMIFS('city centre offline'!$K$2:$K$2047,'city centre offline'!$A$2:$A$2047,$A8,'city centre offline'!$B$2:$B$2047,E$2))</f>
        <v>0.20676690188901514</v>
      </c>
      <c r="F8" s="37">
        <f>(SUMIFS('city centre offline'!$K$2:$K$2047,'overall city offline'!$A$2:$A$2047,$A8,'city centre offline'!$B$2:$B$2047,F$3)*SUMIFS('city centre offline'!$C$2:$C$2047,'city centre offline'!$A$2:$A$2047,$A8,'city centre offline'!$B$2:$B$2047,F$3))/(SUMIFS('city centre offline'!$K$2:$K$2047,'city centre offline'!$A$2:$A$2047,$A8,'city centre offline'!$B$2:$B$2047,F$2))</f>
        <v>0.47720221594634882</v>
      </c>
      <c r="G8" s="37">
        <f>(SUMIFS('city centre offline'!$K$2:$K$2047,'overall city offline'!$A$2:$A$2047,$A8,'city centre offline'!$B$2:$B$2047,G$3)*SUMIFS('city centre offline'!$C$2:$C$2047,'city centre offline'!$A$2:$A$2047,$A8,'city centre offline'!$B$2:$B$2047,G$3))/(SUMIFS('city centre offline'!$K$2:$K$2047,'city centre offline'!$A$2:$A$2047,$A8,'city centre offline'!$B$2:$B$2047,G$2))</f>
        <v>0.59036644188444942</v>
      </c>
      <c r="H8" s="37">
        <f>(SUMIFS('city centre offline'!$K$2:$K$2047,'overall city offline'!$A$2:$A$2047,$A8,'city centre offline'!$B$2:$B$2047,H$3)*SUMIFS('city centre offline'!$C$2:$C$2047,'city centre offline'!$A$2:$A$2047,$A8,'city centre offline'!$B$2:$B$2047,H$3))/(SUMIFS('city centre offline'!$K$2:$K$2047,'city centre offline'!$A$2:$A$2047,$A8,'city centre offline'!$B$2:$B$2047,H$2))</f>
        <v>0.79830636164155933</v>
      </c>
      <c r="I8" s="37">
        <f>(SUMIFS('city centre offline'!$K$2:$K$2047,'overall city offline'!$A$2:$A$2047,$A8,'city centre offline'!$B$2:$B$2047,I$3)*SUMIFS('city centre offline'!$C$2:$C$2047,'city centre offline'!$A$2:$A$2047,$A8,'city centre offline'!$B$2:$B$2047,I$3))/(SUMIFS('city centre offline'!$K$2:$K$2047,'city centre offline'!$A$2:$A$2047,$A8,'city centre offline'!$B$2:$B$2047,I$2))</f>
        <v>0.79419084755030478</v>
      </c>
      <c r="J8" s="37">
        <f>(SUMIFS('city centre offline'!$K$2:$K$2047,'overall city offline'!$A$2:$A$2047,$A8,'city centre offline'!$B$2:$B$2047,J$3)*SUMIFS('city centre offline'!$C$2:$C$2047,'city centre offline'!$A$2:$A$2047,$A8,'city centre offline'!$B$2:$B$2047,J$3))/(SUMIFS('city centre offline'!$K$2:$K$2047,'city centre offline'!$A$2:$A$2047,$A8,'city centre offline'!$B$2:$B$2047,J$2))</f>
        <v>0.766425695638703</v>
      </c>
      <c r="K8" s="37">
        <f>(SUMIFS('city centre offline'!$K$2:$K$2047,'overall city offline'!$A$2:$A$2047,$A8,'city centre offline'!$B$2:$B$2047,K$3)*SUMIFS('city centre offline'!$C$2:$C$2047,'city centre offline'!$A$2:$A$2047,$A8,'city centre offline'!$B$2:$B$2047,K$3))/(SUMIFS('city centre offline'!$K$2:$K$2047,'city centre offline'!$A$2:$A$2047,$A8,'city centre offline'!$B$2:$B$2047,K$2))</f>
        <v>0.90584212910607098</v>
      </c>
      <c r="L8" s="37">
        <f>(SUMIFS('city centre offline'!$K$2:$K$2047,'overall city offline'!$A$2:$A$2047,$A8,'city centre offline'!$B$2:$B$2047,L$3)*SUMIFS('city centre offline'!$C$2:$C$2047,'city centre offline'!$A$2:$A$2047,$A8,'city centre offline'!$B$2:$B$2047,L$3))/(SUMIFS('city centre offline'!$K$2:$K$2047,'city centre offline'!$A$2:$A$2047,$A8,'city centre offline'!$B$2:$B$2047,L$2))</f>
        <v>0.51774504631622464</v>
      </c>
      <c r="M8" s="37">
        <f>(SUMIFS('city centre offline'!$K$2:$K$2047,'overall city offline'!$A$2:$A$2047,$A8,'city centre offline'!$B$2:$B$2047,M$3)*SUMIFS('city centre offline'!$C$2:$C$2047,'city centre offline'!$A$2:$A$2047,$A8,'city centre offline'!$B$2:$B$2047,M$3))/(SUMIFS('city centre offline'!$K$2:$K$2047,'city centre offline'!$A$2:$A$2047,$A8,'city centre offline'!$B$2:$B$2047,M$2))</f>
        <v>1.3990290345637997</v>
      </c>
      <c r="N8" s="37">
        <f>(SUMIFS('city centre offline'!$K$2:$K$2047,'overall city offline'!$A$2:$A$2047,$A8,'city centre offline'!$B$2:$B$2047,N$3)*SUMIFS('city centre offline'!$C$2:$C$2047,'city centre offline'!$A$2:$A$2047,$A8,'city centre offline'!$B$2:$B$2047,N$3))/(SUMIFS('city centre offline'!$K$2:$K$2047,'city centre offline'!$A$2:$A$2047,$A8,'city centre offline'!$B$2:$B$2047,N$2))</f>
        <v>0.30296007450730522</v>
      </c>
      <c r="O8" s="37">
        <f>(SUMIFS('city centre offline'!$K$2:$K$2047,'overall city offline'!$A$2:$A$2047,$A8,'city centre offline'!$B$2:$B$2047,O$3)*SUMIFS('city centre offline'!$C$2:$C$2047,'city centre offline'!$A$2:$A$2047,$A8,'city centre offline'!$B$2:$B$2047,O$3))/(SUMIFS('city centre offline'!$K$2:$K$2047,'city centre offline'!$A$2:$A$2047,$A8,'city centre offline'!$B$2:$B$2047,O$2))</f>
        <v>0.26270143176742444</v>
      </c>
      <c r="P8" s="37">
        <f>(SUMIFS('city centre offline'!$K$2:$K$2047,'overall city offline'!$A$2:$A$2047,$A8,'city centre offline'!$B$2:$B$2047,P$3)*SUMIFS('city centre offline'!$C$2:$C$2047,'city centre offline'!$A$2:$A$2047,$A8,'city centre offline'!$B$2:$B$2047,P$3))/(SUMIFS('city centre offline'!$K$2:$K$2047,'city centre offline'!$A$2:$A$2047,$A8,'city centre offline'!$B$2:$B$2047,P$2))</f>
        <v>0.37796499199804678</v>
      </c>
      <c r="Q8" s="37">
        <f>(SUMIFS('city centre offline'!$K$2:$K$2047,'overall city offline'!$A$2:$A$2047,$A8,'city centre offline'!$B$2:$B$2047,Q$3)*SUMIFS('city centre offline'!$C$2:$C$2047,'city centre offline'!$A$2:$A$2047,$A8,'city centre offline'!$B$2:$B$2047,Q$3))/(SUMIFS('city centre offline'!$K$2:$K$2047,'city centre offline'!$A$2:$A$2047,$A8,'city centre offline'!$B$2:$B$2047,Q$2))</f>
        <v>0.68567842311056704</v>
      </c>
      <c r="R8" s="37">
        <f>(SUMIFS('city centre offline'!$K$2:$K$2047,'overall city offline'!$A$2:$A$2047,$A8,'city centre offline'!$B$2:$B$2047,R$3)*SUMIFS('city centre offline'!$C$2:$C$2047,'city centre offline'!$A$2:$A$2047,$A8,'city centre offline'!$B$2:$B$2047,R$3))/(SUMIFS('city centre offline'!$K$2:$K$2047,'city centre offline'!$A$2:$A$2047,$A8,'city centre offline'!$B$2:$B$2047,R$2))</f>
        <v>0.77846129418551635</v>
      </c>
      <c r="S8" s="37">
        <f>(SUMIFS('city centre offline'!$K$2:$K$2047,'overall city offline'!$A$2:$A$2047,$A8,'city centre offline'!$B$2:$B$2047,S$3)*SUMIFS('city centre offline'!$C$2:$C$2047,'city centre offline'!$A$2:$A$2047,$A8,'city centre offline'!$B$2:$B$2047,S$3))/(SUMIFS('city centre offline'!$K$2:$K$2047,'city centre offline'!$A$2:$A$2047,$A8,'city centre offline'!$B$2:$B$2047,S$2))</f>
        <v>0.72235876653155384</v>
      </c>
      <c r="T8" s="37">
        <f>(SUMIFS('city centre offline'!$K$2:$K$2047,'overall city offline'!$A$2:$A$2047,$A8,'city centre offline'!$B$2:$B$2047,T$3)*SUMIFS('city centre offline'!$C$2:$C$2047,'city centre offline'!$A$2:$A$2047,$A8,'city centre offline'!$B$2:$B$2047,T$3))/(SUMIFS('city centre offline'!$K$2:$K$2047,'city centre offline'!$A$2:$A$2047,$A8,'city centre offline'!$B$2:$B$2047,T$2))</f>
        <v>0.77303327457606408</v>
      </c>
      <c r="U8" s="37">
        <f>(SUMIFS('city centre offline'!$K$2:$K$2047,'overall city offline'!$A$2:$A$2047,$A8,'city centre offline'!$B$2:$B$2047,U$3)*SUMIFS('city centre offline'!$C$2:$C$2047,'city centre offline'!$A$2:$A$2047,$A8,'city centre offline'!$B$2:$B$2047,U$3))/(SUMIFS('city centre offline'!$K$2:$K$2047,'city centre offline'!$A$2:$A$2047,$A8,'city centre offline'!$B$2:$B$2047,U$2))</f>
        <v>0.71688596657328363</v>
      </c>
      <c r="V8" s="37">
        <f>(SUMIFS('city centre offline'!$K$2:$K$2047,'overall city offline'!$A$2:$A$2047,$A8,'city centre offline'!$B$2:$B$2047,V$3)*SUMIFS('city centre offline'!$C$2:$C$2047,'city centre offline'!$A$2:$A$2047,$A8,'city centre offline'!$B$2:$B$2047,V$3))/(SUMIFS('city centre offline'!$K$2:$K$2047,'city centre offline'!$A$2:$A$2047,$A8,'city centre offline'!$B$2:$B$2047,V$2))</f>
        <v>0.66041058503302152</v>
      </c>
    </row>
    <row r="9" spans="1:64" x14ac:dyDescent="0.25">
      <c r="A9" s="5" t="s">
        <v>12</v>
      </c>
      <c r="B9" s="37">
        <f>(SUMIFS('city centre offline'!$K$2:$K$2047,'overall city offline'!$A$2:$A$2047,$A9,'city centre offline'!$B$2:$B$2047,B$3)*SUMIFS('city centre offline'!$C$2:$C$2047,'city centre offline'!$A$2:$A$2047,$A9,'city centre offline'!$B$2:$B$2047,B$3))/(SUMIFS('city centre offline'!$K$2:$K$2047,'city centre offline'!$A$2:$A$2047,$A9,'city centre offline'!$B$2:$B$2047,B$2))</f>
        <v>0.74805943298607191</v>
      </c>
      <c r="C9" s="37">
        <f>(SUMIFS('city centre offline'!$K$2:$K$2047,'overall city offline'!$A$2:$A$2047,$A9,'city centre offline'!$B$2:$B$2047,C$3)*SUMIFS('city centre offline'!$C$2:$C$2047,'city centre offline'!$A$2:$A$2047,$A9,'city centre offline'!$B$2:$B$2047,C$3))/(SUMIFS('city centre offline'!$K$2:$K$2047,'city centre offline'!$A$2:$A$2047,$A9,'city centre offline'!$B$2:$B$2047,C$2))</f>
        <v>0.80126827162838965</v>
      </c>
      <c r="D9" s="37">
        <f>(SUMIFS('city centre offline'!$K$2:$K$2047,'overall city offline'!$A$2:$A$2047,$A9,'city centre offline'!$B$2:$B$2047,D$3)*SUMIFS('city centre offline'!$C$2:$C$2047,'city centre offline'!$A$2:$A$2047,$A9,'city centre offline'!$B$2:$B$2047,D$3))/(SUMIFS('city centre offline'!$K$2:$K$2047,'city centre offline'!$A$2:$A$2047,$A9,'city centre offline'!$B$2:$B$2047,D$2))</f>
        <v>0.4250301067011843</v>
      </c>
      <c r="E9" s="37">
        <f>(SUMIFS('city centre offline'!$K$2:$K$2047,'overall city offline'!$A$2:$A$2047,$A9,'city centre offline'!$B$2:$B$2047,E$3)*SUMIFS('city centre offline'!$C$2:$C$2047,'city centre offline'!$A$2:$A$2047,$A9,'city centre offline'!$B$2:$B$2047,E$3))/(SUMIFS('city centre offline'!$K$2:$K$2047,'city centre offline'!$A$2:$A$2047,$A9,'city centre offline'!$B$2:$B$2047,E$2))</f>
        <v>2.0002768925229161E-2</v>
      </c>
      <c r="F9" s="37">
        <f>(SUMIFS('city centre offline'!$K$2:$K$2047,'overall city offline'!$A$2:$A$2047,$A9,'city centre offline'!$B$2:$B$2047,F$3)*SUMIFS('city centre offline'!$C$2:$C$2047,'city centre offline'!$A$2:$A$2047,$A9,'city centre offline'!$B$2:$B$2047,F$3))/(SUMIFS('city centre offline'!$K$2:$K$2047,'city centre offline'!$A$2:$A$2047,$A9,'city centre offline'!$B$2:$B$2047,F$2))</f>
        <v>3.2956681977358022E-2</v>
      </c>
      <c r="G9" s="37">
        <f>(SUMIFS('city centre offline'!$K$2:$K$2047,'overall city offline'!$A$2:$A$2047,$A9,'city centre offline'!$B$2:$B$2047,G$3)*SUMIFS('city centre offline'!$C$2:$C$2047,'city centre offline'!$A$2:$A$2047,$A9,'city centre offline'!$B$2:$B$2047,G$3))/(SUMIFS('city centre offline'!$K$2:$K$2047,'city centre offline'!$A$2:$A$2047,$A9,'city centre offline'!$B$2:$B$2047,G$2))</f>
        <v>0.26594651168396805</v>
      </c>
      <c r="H9" s="37">
        <f>(SUMIFS('city centre offline'!$K$2:$K$2047,'overall city offline'!$A$2:$A$2047,$A9,'city centre offline'!$B$2:$B$2047,H$3)*SUMIFS('city centre offline'!$C$2:$C$2047,'city centre offline'!$A$2:$A$2047,$A9,'city centre offline'!$B$2:$B$2047,H$3))/(SUMIFS('city centre offline'!$K$2:$K$2047,'city centre offline'!$A$2:$A$2047,$A9,'city centre offline'!$B$2:$B$2047,H$2))</f>
        <v>0.64838279754977535</v>
      </c>
      <c r="I9" s="37">
        <f>(SUMIFS('city centre offline'!$K$2:$K$2047,'overall city offline'!$A$2:$A$2047,$A9,'city centre offline'!$B$2:$B$2047,I$3)*SUMIFS('city centre offline'!$C$2:$C$2047,'city centre offline'!$A$2:$A$2047,$A9,'city centre offline'!$B$2:$B$2047,I$3))/(SUMIFS('city centre offline'!$K$2:$K$2047,'city centre offline'!$A$2:$A$2047,$A9,'city centre offline'!$B$2:$B$2047,I$2))</f>
        <v>0.60653157783368428</v>
      </c>
      <c r="J9" s="37">
        <f>(SUMIFS('city centre offline'!$K$2:$K$2047,'overall city offline'!$A$2:$A$2047,$A9,'city centre offline'!$B$2:$B$2047,J$3)*SUMIFS('city centre offline'!$C$2:$C$2047,'city centre offline'!$A$2:$A$2047,$A9,'city centre offline'!$B$2:$B$2047,J$3))/(SUMIFS('city centre offline'!$K$2:$K$2047,'city centre offline'!$A$2:$A$2047,$A9,'city centre offline'!$B$2:$B$2047,J$2))</f>
        <v>0.50960080995484192</v>
      </c>
      <c r="K9" s="37">
        <f>(SUMIFS('city centre offline'!$K$2:$K$2047,'overall city offline'!$A$2:$A$2047,$A9,'city centre offline'!$B$2:$B$2047,K$3)*SUMIFS('city centre offline'!$C$2:$C$2047,'city centre offline'!$A$2:$A$2047,$A9,'city centre offline'!$B$2:$B$2047,K$3))/(SUMIFS('city centre offline'!$K$2:$K$2047,'city centre offline'!$A$2:$A$2047,$A9,'city centre offline'!$B$2:$B$2047,K$2))</f>
        <v>0.60522680013804597</v>
      </c>
      <c r="L9" s="37">
        <f>(SUMIFS('city centre offline'!$K$2:$K$2047,'overall city offline'!$A$2:$A$2047,$A9,'city centre offline'!$B$2:$B$2047,L$3)*SUMIFS('city centre offline'!$C$2:$C$2047,'city centre offline'!$A$2:$A$2047,$A9,'city centre offline'!$B$2:$B$2047,L$3))/(SUMIFS('city centre offline'!$K$2:$K$2047,'city centre offline'!$A$2:$A$2047,$A9,'city centre offline'!$B$2:$B$2047,L$2))</f>
        <v>0.14765296300431793</v>
      </c>
      <c r="M9" s="37">
        <f>(SUMIFS('city centre offline'!$K$2:$K$2047,'overall city offline'!$A$2:$A$2047,$A9,'city centre offline'!$B$2:$B$2047,M$3)*SUMIFS('city centre offline'!$C$2:$C$2047,'city centre offline'!$A$2:$A$2047,$A9,'city centre offline'!$B$2:$B$2047,M$3))/(SUMIFS('city centre offline'!$K$2:$K$2047,'city centre offline'!$A$2:$A$2047,$A9,'city centre offline'!$B$2:$B$2047,M$2))</f>
        <v>0.80498829422480012</v>
      </c>
      <c r="N9" s="37">
        <f>(SUMIFS('city centre offline'!$K$2:$K$2047,'overall city offline'!$A$2:$A$2047,$A9,'city centre offline'!$B$2:$B$2047,N$3)*SUMIFS('city centre offline'!$C$2:$C$2047,'city centre offline'!$A$2:$A$2047,$A9,'city centre offline'!$B$2:$B$2047,N$3))/(SUMIFS('city centre offline'!$K$2:$K$2047,'city centre offline'!$A$2:$A$2047,$A9,'city centre offline'!$B$2:$B$2047,N$2))</f>
        <v>4.2879725207052473E-2</v>
      </c>
      <c r="O9" s="37">
        <f>(SUMIFS('city centre offline'!$K$2:$K$2047,'overall city offline'!$A$2:$A$2047,$A9,'city centre offline'!$B$2:$B$2047,O$3)*SUMIFS('city centre offline'!$C$2:$C$2047,'city centre offline'!$A$2:$A$2047,$A9,'city centre offline'!$B$2:$B$2047,O$3))/(SUMIFS('city centre offline'!$K$2:$K$2047,'city centre offline'!$A$2:$A$2047,$A9,'city centre offline'!$B$2:$B$2047,O$2))</f>
        <v>5.8040034036098948E-2</v>
      </c>
      <c r="P9" s="37">
        <f>(SUMIFS('city centre offline'!$K$2:$K$2047,'overall city offline'!$A$2:$A$2047,$A9,'city centre offline'!$B$2:$B$2047,P$3)*SUMIFS('city centre offline'!$C$2:$C$2047,'city centre offline'!$A$2:$A$2047,$A9,'city centre offline'!$B$2:$B$2047,P$3))/(SUMIFS('city centre offline'!$K$2:$K$2047,'city centre offline'!$A$2:$A$2047,$A9,'city centre offline'!$B$2:$B$2047,P$2))</f>
        <v>5.7018204362471056E-2</v>
      </c>
      <c r="Q9" s="37">
        <f>(SUMIFS('city centre offline'!$K$2:$K$2047,'overall city offline'!$A$2:$A$2047,$A9,'city centre offline'!$B$2:$B$2047,Q$3)*SUMIFS('city centre offline'!$C$2:$C$2047,'city centre offline'!$A$2:$A$2047,$A9,'city centre offline'!$B$2:$B$2047,Q$3))/(SUMIFS('city centre offline'!$K$2:$K$2047,'city centre offline'!$A$2:$A$2047,$A9,'city centre offline'!$B$2:$B$2047,Q$2))</f>
        <v>0.56762639398063575</v>
      </c>
      <c r="R9" s="37">
        <f>(SUMIFS('city centre offline'!$K$2:$K$2047,'overall city offline'!$A$2:$A$2047,$A9,'city centre offline'!$B$2:$B$2047,R$3)*SUMIFS('city centre offline'!$C$2:$C$2047,'city centre offline'!$A$2:$A$2047,$A9,'city centre offline'!$B$2:$B$2047,R$3))/(SUMIFS('city centre offline'!$K$2:$K$2047,'city centre offline'!$A$2:$A$2047,$A9,'city centre offline'!$B$2:$B$2047,R$2))</f>
        <v>0.73920464952017417</v>
      </c>
      <c r="S9" s="37">
        <f>(SUMIFS('city centre offline'!$K$2:$K$2047,'overall city offline'!$A$2:$A$2047,$A9,'city centre offline'!$B$2:$B$2047,S$3)*SUMIFS('city centre offline'!$C$2:$C$2047,'city centre offline'!$A$2:$A$2047,$A9,'city centre offline'!$B$2:$B$2047,S$3))/(SUMIFS('city centre offline'!$K$2:$K$2047,'city centre offline'!$A$2:$A$2047,$A9,'city centre offline'!$B$2:$B$2047,S$2))</f>
        <v>0.57163854881240383</v>
      </c>
      <c r="T9" s="37">
        <f>(SUMIFS('city centre offline'!$K$2:$K$2047,'overall city offline'!$A$2:$A$2047,$A9,'city centre offline'!$B$2:$B$2047,T$3)*SUMIFS('city centre offline'!$C$2:$C$2047,'city centre offline'!$A$2:$A$2047,$A9,'city centre offline'!$B$2:$B$2047,T$3))/(SUMIFS('city centre offline'!$K$2:$K$2047,'city centre offline'!$A$2:$A$2047,$A9,'city centre offline'!$B$2:$B$2047,T$2))</f>
        <v>0.68102636149980278</v>
      </c>
      <c r="U9" s="37">
        <f>(SUMIFS('city centre offline'!$K$2:$K$2047,'overall city offline'!$A$2:$A$2047,$A9,'city centre offline'!$B$2:$B$2047,U$3)*SUMIFS('city centre offline'!$C$2:$C$2047,'city centre offline'!$A$2:$A$2047,$A9,'city centre offline'!$B$2:$B$2047,U$3))/(SUMIFS('city centre offline'!$K$2:$K$2047,'city centre offline'!$A$2:$A$2047,$A9,'city centre offline'!$B$2:$B$2047,U$2))</f>
        <v>0.6484644073669722</v>
      </c>
      <c r="V9" s="37">
        <f>(SUMIFS('city centre offline'!$K$2:$K$2047,'overall city offline'!$A$2:$A$2047,$A9,'city centre offline'!$B$2:$B$2047,V$3)*SUMIFS('city centre offline'!$C$2:$C$2047,'city centre offline'!$A$2:$A$2047,$A9,'city centre offline'!$B$2:$B$2047,V$3))/(SUMIFS('city centre offline'!$K$2:$K$2047,'city centre offline'!$A$2:$A$2047,$A9,'city centre offline'!$B$2:$B$2047,V$2))</f>
        <v>0.57780559214815952</v>
      </c>
    </row>
    <row r="10" spans="1:64" x14ac:dyDescent="0.25">
      <c r="A10" s="5" t="s">
        <v>13</v>
      </c>
      <c r="B10" s="37">
        <f>(SUMIFS('city centre offline'!$K$2:$K$2047,'overall city offline'!$A$2:$A$2047,$A10,'city centre offline'!$B$2:$B$2047,B$3)*SUMIFS('city centre offline'!$C$2:$C$2047,'city centre offline'!$A$2:$A$2047,$A10,'city centre offline'!$B$2:$B$2047,B$3))/(SUMIFS('city centre offline'!$K$2:$K$2047,'city centre offline'!$A$2:$A$2047,$A10,'city centre offline'!$B$2:$B$2047,B$2))</f>
        <v>0.90177897501994686</v>
      </c>
      <c r="C10" s="37">
        <f>(SUMIFS('city centre offline'!$K$2:$K$2047,'overall city offline'!$A$2:$A$2047,$A10,'city centre offline'!$B$2:$B$2047,C$3)*SUMIFS('city centre offline'!$C$2:$C$2047,'city centre offline'!$A$2:$A$2047,$A10,'city centre offline'!$B$2:$B$2047,C$3))/(SUMIFS('city centre offline'!$K$2:$K$2047,'city centre offline'!$A$2:$A$2047,$A10,'city centre offline'!$B$2:$B$2047,C$2))</f>
        <v>0.88723318278681174</v>
      </c>
      <c r="D10" s="37">
        <f>(SUMIFS('city centre offline'!$K$2:$K$2047,'overall city offline'!$A$2:$A$2047,$A10,'city centre offline'!$B$2:$B$2047,D$3)*SUMIFS('city centre offline'!$C$2:$C$2047,'city centre offline'!$A$2:$A$2047,$A10,'city centre offline'!$B$2:$B$2047,D$3))/(SUMIFS('city centre offline'!$K$2:$K$2047,'city centre offline'!$A$2:$A$2047,$A10,'city centre offline'!$B$2:$B$2047,D$2))</f>
        <v>0.75745886524177308</v>
      </c>
      <c r="E10" s="37">
        <f>(SUMIFS('city centre offline'!$K$2:$K$2047,'overall city offline'!$A$2:$A$2047,$A10,'city centre offline'!$B$2:$B$2047,E$3)*SUMIFS('city centre offline'!$C$2:$C$2047,'city centre offline'!$A$2:$A$2047,$A10,'city centre offline'!$B$2:$B$2047,E$3))/(SUMIFS('city centre offline'!$K$2:$K$2047,'city centre offline'!$A$2:$A$2047,$A10,'city centre offline'!$B$2:$B$2047,E$2))</f>
        <v>0.21502012954821909</v>
      </c>
      <c r="F10" s="37">
        <f>(SUMIFS('city centre offline'!$K$2:$K$2047,'overall city offline'!$A$2:$A$2047,$A10,'city centre offline'!$B$2:$B$2047,F$3)*SUMIFS('city centre offline'!$C$2:$C$2047,'city centre offline'!$A$2:$A$2047,$A10,'city centre offline'!$B$2:$B$2047,F$3))/(SUMIFS('city centre offline'!$K$2:$K$2047,'city centre offline'!$A$2:$A$2047,$A10,'city centre offline'!$B$2:$B$2047,F$2))</f>
        <v>0.30929598108312317</v>
      </c>
      <c r="G10" s="37">
        <f>(SUMIFS('city centre offline'!$K$2:$K$2047,'overall city offline'!$A$2:$A$2047,$A10,'city centre offline'!$B$2:$B$2047,G$3)*SUMIFS('city centre offline'!$C$2:$C$2047,'city centre offline'!$A$2:$A$2047,$A10,'city centre offline'!$B$2:$B$2047,G$3))/(SUMIFS('city centre offline'!$K$2:$K$2047,'city centre offline'!$A$2:$A$2047,$A10,'city centre offline'!$B$2:$B$2047,G$2))</f>
        <v>0.48899616097617876</v>
      </c>
      <c r="H10" s="37">
        <f>(SUMIFS('city centre offline'!$K$2:$K$2047,'overall city offline'!$A$2:$A$2047,$A10,'city centre offline'!$B$2:$B$2047,H$3)*SUMIFS('city centre offline'!$C$2:$C$2047,'city centre offline'!$A$2:$A$2047,$A10,'city centre offline'!$B$2:$B$2047,H$3))/(SUMIFS('city centre offline'!$K$2:$K$2047,'city centre offline'!$A$2:$A$2047,$A10,'city centre offline'!$B$2:$B$2047,H$2))</f>
        <v>0.66739738831800688</v>
      </c>
      <c r="I10" s="37">
        <f>(SUMIFS('city centre offline'!$K$2:$K$2047,'overall city offline'!$A$2:$A$2047,$A10,'city centre offline'!$B$2:$B$2047,I$3)*SUMIFS('city centre offline'!$C$2:$C$2047,'city centre offline'!$A$2:$A$2047,$A10,'city centre offline'!$B$2:$B$2047,I$3))/(SUMIFS('city centre offline'!$K$2:$K$2047,'city centre offline'!$A$2:$A$2047,$A10,'city centre offline'!$B$2:$B$2047,I$2))</f>
        <v>0.74340331819143568</v>
      </c>
      <c r="J10" s="37">
        <f>(SUMIFS('city centre offline'!$K$2:$K$2047,'overall city offline'!$A$2:$A$2047,$A10,'city centre offline'!$B$2:$B$2047,J$3)*SUMIFS('city centre offline'!$C$2:$C$2047,'city centre offline'!$A$2:$A$2047,$A10,'city centre offline'!$B$2:$B$2047,J$3))/(SUMIFS('city centre offline'!$K$2:$K$2047,'city centre offline'!$A$2:$A$2047,$A10,'city centre offline'!$B$2:$B$2047,J$2))</f>
        <v>0.70610112128385838</v>
      </c>
      <c r="K10" s="37">
        <f>(SUMIFS('city centre offline'!$K$2:$K$2047,'overall city offline'!$A$2:$A$2047,$A10,'city centre offline'!$B$2:$B$2047,K$3)*SUMIFS('city centre offline'!$C$2:$C$2047,'city centre offline'!$A$2:$A$2047,$A10,'city centre offline'!$B$2:$B$2047,K$3))/(SUMIFS('city centre offline'!$K$2:$K$2047,'city centre offline'!$A$2:$A$2047,$A10,'city centre offline'!$B$2:$B$2047,K$2))</f>
        <v>0.82900784138010808</v>
      </c>
      <c r="L10" s="37">
        <f>(SUMIFS('city centre offline'!$K$2:$K$2047,'overall city offline'!$A$2:$A$2047,$A10,'city centre offline'!$B$2:$B$2047,L$3)*SUMIFS('city centre offline'!$C$2:$C$2047,'city centre offline'!$A$2:$A$2047,$A10,'city centre offline'!$B$2:$B$2047,L$3))/(SUMIFS('city centre offline'!$K$2:$K$2047,'city centre offline'!$A$2:$A$2047,$A10,'city centre offline'!$B$2:$B$2047,L$2))</f>
        <v>0.48495741774352319</v>
      </c>
      <c r="M10" s="37">
        <f>(SUMIFS('city centre offline'!$K$2:$K$2047,'overall city offline'!$A$2:$A$2047,$A10,'city centre offline'!$B$2:$B$2047,M$3)*SUMIFS('city centre offline'!$C$2:$C$2047,'city centre offline'!$A$2:$A$2047,$A10,'city centre offline'!$B$2:$B$2047,M$3))/(SUMIFS('city centre offline'!$K$2:$K$2047,'city centre offline'!$A$2:$A$2047,$A10,'city centre offline'!$B$2:$B$2047,M$2))</f>
        <v>1.0473083915509005</v>
      </c>
      <c r="N10" s="37">
        <f>(SUMIFS('city centre offline'!$K$2:$K$2047,'overall city offline'!$A$2:$A$2047,$A10,'city centre offline'!$B$2:$B$2047,N$3)*SUMIFS('city centre offline'!$C$2:$C$2047,'city centre offline'!$A$2:$A$2047,$A10,'city centre offline'!$B$2:$B$2047,N$3))/(SUMIFS('city centre offline'!$K$2:$K$2047,'city centre offline'!$A$2:$A$2047,$A10,'city centre offline'!$B$2:$B$2047,N$2))</f>
        <v>0.35416688491863602</v>
      </c>
      <c r="O10" s="37">
        <f>(SUMIFS('city centre offline'!$K$2:$K$2047,'overall city offline'!$A$2:$A$2047,$A10,'city centre offline'!$B$2:$B$2047,O$3)*SUMIFS('city centre offline'!$C$2:$C$2047,'city centre offline'!$A$2:$A$2047,$A10,'city centre offline'!$B$2:$B$2047,O$3))/(SUMIFS('city centre offline'!$K$2:$K$2047,'city centre offline'!$A$2:$A$2047,$A10,'city centre offline'!$B$2:$B$2047,O$2))</f>
        <v>0.5042483960613896</v>
      </c>
      <c r="P10" s="37">
        <f>(SUMIFS('city centre offline'!$K$2:$K$2047,'overall city offline'!$A$2:$A$2047,$A10,'city centre offline'!$B$2:$B$2047,P$3)*SUMIFS('city centre offline'!$C$2:$C$2047,'city centre offline'!$A$2:$A$2047,$A10,'city centre offline'!$B$2:$B$2047,P$3))/(SUMIFS('city centre offline'!$K$2:$K$2047,'city centre offline'!$A$2:$A$2047,$A10,'city centre offline'!$B$2:$B$2047,P$2))</f>
        <v>0.59459858311579916</v>
      </c>
      <c r="Q10" s="37">
        <f>(SUMIFS('city centre offline'!$K$2:$K$2047,'overall city offline'!$A$2:$A$2047,$A10,'city centre offline'!$B$2:$B$2047,Q$3)*SUMIFS('city centre offline'!$C$2:$C$2047,'city centre offline'!$A$2:$A$2047,$A10,'city centre offline'!$B$2:$B$2047,Q$3))/(SUMIFS('city centre offline'!$K$2:$K$2047,'city centre offline'!$A$2:$A$2047,$A10,'city centre offline'!$B$2:$B$2047,Q$2))</f>
        <v>1.0286009791186976</v>
      </c>
      <c r="R10" s="37">
        <f>(SUMIFS('city centre offline'!$K$2:$K$2047,'overall city offline'!$A$2:$A$2047,$A10,'city centre offline'!$B$2:$B$2047,R$3)*SUMIFS('city centre offline'!$C$2:$C$2047,'city centre offline'!$A$2:$A$2047,$A10,'city centre offline'!$B$2:$B$2047,R$3))/(SUMIFS('city centre offline'!$K$2:$K$2047,'city centre offline'!$A$2:$A$2047,$A10,'city centre offline'!$B$2:$B$2047,R$2))</f>
        <v>0.91662483070286405</v>
      </c>
      <c r="S10" s="37">
        <f>(SUMIFS('city centre offline'!$K$2:$K$2047,'overall city offline'!$A$2:$A$2047,$A10,'city centre offline'!$B$2:$B$2047,S$3)*SUMIFS('city centre offline'!$C$2:$C$2047,'city centre offline'!$A$2:$A$2047,$A10,'city centre offline'!$B$2:$B$2047,S$3))/(SUMIFS('city centre offline'!$K$2:$K$2047,'city centre offline'!$A$2:$A$2047,$A10,'city centre offline'!$B$2:$B$2047,S$2))</f>
        <v>0.68601309525340082</v>
      </c>
      <c r="T10" s="37">
        <f>(SUMIFS('city centre offline'!$K$2:$K$2047,'overall city offline'!$A$2:$A$2047,$A10,'city centre offline'!$B$2:$B$2047,T$3)*SUMIFS('city centre offline'!$C$2:$C$2047,'city centre offline'!$A$2:$A$2047,$A10,'city centre offline'!$B$2:$B$2047,T$3))/(SUMIFS('city centre offline'!$K$2:$K$2047,'city centre offline'!$A$2:$A$2047,$A10,'city centre offline'!$B$2:$B$2047,T$2))</f>
        <v>0.68708867018754205</v>
      </c>
      <c r="U10" s="37">
        <f>(SUMIFS('city centre offline'!$K$2:$K$2047,'overall city offline'!$A$2:$A$2047,$A10,'city centre offline'!$B$2:$B$2047,U$3)*SUMIFS('city centre offline'!$C$2:$C$2047,'city centre offline'!$A$2:$A$2047,$A10,'city centre offline'!$B$2:$B$2047,U$3))/(SUMIFS('city centre offline'!$K$2:$K$2047,'city centre offline'!$A$2:$A$2047,$A10,'city centre offline'!$B$2:$B$2047,U$2))</f>
        <v>0.82542815328668329</v>
      </c>
      <c r="V10" s="37">
        <f>(SUMIFS('city centre offline'!$K$2:$K$2047,'overall city offline'!$A$2:$A$2047,$A10,'city centre offline'!$B$2:$B$2047,V$3)*SUMIFS('city centre offline'!$C$2:$C$2047,'city centre offline'!$A$2:$A$2047,$A10,'city centre offline'!$B$2:$B$2047,V$3))/(SUMIFS('city centre offline'!$K$2:$K$2047,'city centre offline'!$A$2:$A$2047,$A10,'city centre offline'!$B$2:$B$2047,V$2))</f>
        <v>0.67286636197827354</v>
      </c>
    </row>
    <row r="11" spans="1:64" x14ac:dyDescent="0.25">
      <c r="A11" s="5" t="s">
        <v>14</v>
      </c>
      <c r="B11" s="37">
        <f>(SUMIFS('city centre offline'!$K$2:$K$2047,'overall city offline'!$A$2:$A$2047,$A11,'city centre offline'!$B$2:$B$2047,B$3)*SUMIFS('city centre offline'!$C$2:$C$2047,'city centre offline'!$A$2:$A$2047,$A11,'city centre offline'!$B$2:$B$2047,B$3))/(SUMIFS('city centre offline'!$K$2:$K$2047,'city centre offline'!$A$2:$A$2047,$A11,'city centre offline'!$B$2:$B$2047,B$2))</f>
        <v>0.73031046253453535</v>
      </c>
      <c r="C11" s="37">
        <f>(SUMIFS('city centre offline'!$K$2:$K$2047,'overall city offline'!$A$2:$A$2047,$A11,'city centre offline'!$B$2:$B$2047,C$3)*SUMIFS('city centre offline'!$C$2:$C$2047,'city centre offline'!$A$2:$A$2047,$A11,'city centre offline'!$B$2:$B$2047,C$3))/(SUMIFS('city centre offline'!$K$2:$K$2047,'city centre offline'!$A$2:$A$2047,$A11,'city centre offline'!$B$2:$B$2047,C$2))</f>
        <v>0.83038621982173766</v>
      </c>
      <c r="D11" s="37">
        <f>(SUMIFS('city centre offline'!$K$2:$K$2047,'overall city offline'!$A$2:$A$2047,$A11,'city centre offline'!$B$2:$B$2047,D$3)*SUMIFS('city centre offline'!$C$2:$C$2047,'city centre offline'!$A$2:$A$2047,$A11,'city centre offline'!$B$2:$B$2047,D$3))/(SUMIFS('city centre offline'!$K$2:$K$2047,'city centre offline'!$A$2:$A$2047,$A11,'city centre offline'!$B$2:$B$2047,D$2))</f>
        <v>0.75807476389095829</v>
      </c>
      <c r="E11" s="37">
        <f>(SUMIFS('city centre offline'!$K$2:$K$2047,'overall city offline'!$A$2:$A$2047,$A11,'city centre offline'!$B$2:$B$2047,E$3)*SUMIFS('city centre offline'!$C$2:$C$2047,'city centre offline'!$A$2:$A$2047,$A11,'city centre offline'!$B$2:$B$2047,E$3))/(SUMIFS('city centre offline'!$K$2:$K$2047,'city centre offline'!$A$2:$A$2047,$A11,'city centre offline'!$B$2:$B$2047,E$2))</f>
        <v>0.29741894064849195</v>
      </c>
      <c r="F11" s="37">
        <f>(SUMIFS('city centre offline'!$K$2:$K$2047,'overall city offline'!$A$2:$A$2047,$A11,'city centre offline'!$B$2:$B$2047,F$3)*SUMIFS('city centre offline'!$C$2:$C$2047,'city centre offline'!$A$2:$A$2047,$A11,'city centre offline'!$B$2:$B$2047,F$3))/(SUMIFS('city centre offline'!$K$2:$K$2047,'city centre offline'!$A$2:$A$2047,$A11,'city centre offline'!$B$2:$B$2047,F$2))</f>
        <v>0.41958498208197031</v>
      </c>
      <c r="G11" s="37">
        <f>(SUMIFS('city centre offline'!$K$2:$K$2047,'overall city offline'!$A$2:$A$2047,$A11,'city centre offline'!$B$2:$B$2047,G$3)*SUMIFS('city centre offline'!$C$2:$C$2047,'city centre offline'!$A$2:$A$2047,$A11,'city centre offline'!$B$2:$B$2047,G$3))/(SUMIFS('city centre offline'!$K$2:$K$2047,'city centre offline'!$A$2:$A$2047,$A11,'city centre offline'!$B$2:$B$2047,G$2))</f>
        <v>0.53775720993364828</v>
      </c>
      <c r="H11" s="37">
        <f>(SUMIFS('city centre offline'!$K$2:$K$2047,'overall city offline'!$A$2:$A$2047,$A11,'city centre offline'!$B$2:$B$2047,H$3)*SUMIFS('city centre offline'!$C$2:$C$2047,'city centre offline'!$A$2:$A$2047,$A11,'city centre offline'!$B$2:$B$2047,H$3))/(SUMIFS('city centre offline'!$K$2:$K$2047,'city centre offline'!$A$2:$A$2047,$A11,'city centre offline'!$B$2:$B$2047,H$2))</f>
        <v>0.91979497958478518</v>
      </c>
      <c r="I11" s="37">
        <f>(SUMIFS('city centre offline'!$K$2:$K$2047,'overall city offline'!$A$2:$A$2047,$A11,'city centre offline'!$B$2:$B$2047,I$3)*SUMIFS('city centre offline'!$C$2:$C$2047,'city centre offline'!$A$2:$A$2047,$A11,'city centre offline'!$B$2:$B$2047,I$3))/(SUMIFS('city centre offline'!$K$2:$K$2047,'city centre offline'!$A$2:$A$2047,$A11,'city centre offline'!$B$2:$B$2047,I$2))</f>
        <v>1.3378303650462724</v>
      </c>
      <c r="J11" s="37">
        <f>(SUMIFS('city centre offline'!$K$2:$K$2047,'overall city offline'!$A$2:$A$2047,$A11,'city centre offline'!$B$2:$B$2047,J$3)*SUMIFS('city centre offline'!$C$2:$C$2047,'city centre offline'!$A$2:$A$2047,$A11,'city centre offline'!$B$2:$B$2047,J$3))/(SUMIFS('city centre offline'!$K$2:$K$2047,'city centre offline'!$A$2:$A$2047,$A11,'city centre offline'!$B$2:$B$2047,J$2))</f>
        <v>0.98782890403761836</v>
      </c>
      <c r="K11" s="37">
        <f>(SUMIFS('city centre offline'!$K$2:$K$2047,'overall city offline'!$A$2:$A$2047,$A11,'city centre offline'!$B$2:$B$2047,K$3)*SUMIFS('city centre offline'!$C$2:$C$2047,'city centre offline'!$A$2:$A$2047,$A11,'city centre offline'!$B$2:$B$2047,K$3))/(SUMIFS('city centre offline'!$K$2:$K$2047,'city centre offline'!$A$2:$A$2047,$A11,'city centre offline'!$B$2:$B$2047,K$2))</f>
        <v>0.91789839497290993</v>
      </c>
      <c r="L11" s="37">
        <f>(SUMIFS('city centre offline'!$K$2:$K$2047,'overall city offline'!$A$2:$A$2047,$A11,'city centre offline'!$B$2:$B$2047,L$3)*SUMIFS('city centre offline'!$C$2:$C$2047,'city centre offline'!$A$2:$A$2047,$A11,'city centre offline'!$B$2:$B$2047,L$3))/(SUMIFS('city centre offline'!$K$2:$K$2047,'city centre offline'!$A$2:$A$2047,$A11,'city centre offline'!$B$2:$B$2047,L$2))</f>
        <v>0.47283020283100463</v>
      </c>
      <c r="M11" s="37">
        <f>(SUMIFS('city centre offline'!$K$2:$K$2047,'overall city offline'!$A$2:$A$2047,$A11,'city centre offline'!$B$2:$B$2047,M$3)*SUMIFS('city centre offline'!$C$2:$C$2047,'city centre offline'!$A$2:$A$2047,$A11,'city centre offline'!$B$2:$B$2047,M$3))/(SUMIFS('city centre offline'!$K$2:$K$2047,'city centre offline'!$A$2:$A$2047,$A11,'city centre offline'!$B$2:$B$2047,M$2))</f>
        <v>1.2020280978872084</v>
      </c>
      <c r="N11" s="37">
        <f>(SUMIFS('city centre offline'!$K$2:$K$2047,'overall city offline'!$A$2:$A$2047,$A11,'city centre offline'!$B$2:$B$2047,N$3)*SUMIFS('city centre offline'!$C$2:$C$2047,'city centre offline'!$A$2:$A$2047,$A11,'city centre offline'!$B$2:$B$2047,N$3))/(SUMIFS('city centre offline'!$K$2:$K$2047,'city centre offline'!$A$2:$A$2047,$A11,'city centre offline'!$B$2:$B$2047,N$2))</f>
        <v>0.29545057828433385</v>
      </c>
      <c r="O11" s="37">
        <f>(SUMIFS('city centre offline'!$K$2:$K$2047,'overall city offline'!$A$2:$A$2047,$A11,'city centre offline'!$B$2:$B$2047,O$3)*SUMIFS('city centre offline'!$C$2:$C$2047,'city centre offline'!$A$2:$A$2047,$A11,'city centre offline'!$B$2:$B$2047,O$3))/(SUMIFS('city centre offline'!$K$2:$K$2047,'city centre offline'!$A$2:$A$2047,$A11,'city centre offline'!$B$2:$B$2047,O$2))</f>
        <v>0.31339383530774201</v>
      </c>
      <c r="P11" s="37">
        <f>(SUMIFS('city centre offline'!$K$2:$K$2047,'overall city offline'!$A$2:$A$2047,$A11,'city centre offline'!$B$2:$B$2047,P$3)*SUMIFS('city centre offline'!$C$2:$C$2047,'city centre offline'!$A$2:$A$2047,$A11,'city centre offline'!$B$2:$B$2047,P$3))/(SUMIFS('city centre offline'!$K$2:$K$2047,'city centre offline'!$A$2:$A$2047,$A11,'city centre offline'!$B$2:$B$2047,P$2))</f>
        <v>0.3622915940426813</v>
      </c>
      <c r="Q11" s="37">
        <f>(SUMIFS('city centre offline'!$K$2:$K$2047,'overall city offline'!$A$2:$A$2047,$A11,'city centre offline'!$B$2:$B$2047,Q$3)*SUMIFS('city centre offline'!$C$2:$C$2047,'city centre offline'!$A$2:$A$2047,$A11,'city centre offline'!$B$2:$B$2047,Q$3))/(SUMIFS('city centre offline'!$K$2:$K$2047,'city centre offline'!$A$2:$A$2047,$A11,'city centre offline'!$B$2:$B$2047,Q$2))</f>
        <v>0.93980182575221516</v>
      </c>
      <c r="R11" s="37">
        <f>(SUMIFS('city centre offline'!$K$2:$K$2047,'overall city offline'!$A$2:$A$2047,$A11,'city centre offline'!$B$2:$B$2047,R$3)*SUMIFS('city centre offline'!$C$2:$C$2047,'city centre offline'!$A$2:$A$2047,$A11,'city centre offline'!$B$2:$B$2047,R$3))/(SUMIFS('city centre offline'!$K$2:$K$2047,'city centre offline'!$A$2:$A$2047,$A11,'city centre offline'!$B$2:$B$2047,R$2))</f>
        <v>0.8877088023540346</v>
      </c>
      <c r="S11" s="37">
        <f>(SUMIFS('city centre offline'!$K$2:$K$2047,'overall city offline'!$A$2:$A$2047,$A11,'city centre offline'!$B$2:$B$2047,S$3)*SUMIFS('city centre offline'!$C$2:$C$2047,'city centre offline'!$A$2:$A$2047,$A11,'city centre offline'!$B$2:$B$2047,S$3))/(SUMIFS('city centre offline'!$K$2:$K$2047,'city centre offline'!$A$2:$A$2047,$A11,'city centre offline'!$B$2:$B$2047,S$2))</f>
        <v>0.66784802105177143</v>
      </c>
      <c r="T11" s="37">
        <f>(SUMIFS('city centre offline'!$K$2:$K$2047,'overall city offline'!$A$2:$A$2047,$A11,'city centre offline'!$B$2:$B$2047,T$3)*SUMIFS('city centre offline'!$C$2:$C$2047,'city centre offline'!$A$2:$A$2047,$A11,'city centre offline'!$B$2:$B$2047,T$3))/(SUMIFS('city centre offline'!$K$2:$K$2047,'city centre offline'!$A$2:$A$2047,$A11,'city centre offline'!$B$2:$B$2047,T$2))</f>
        <v>0.84486849864585478</v>
      </c>
      <c r="U11" s="37">
        <f>(SUMIFS('city centre offline'!$K$2:$K$2047,'overall city offline'!$A$2:$A$2047,$A11,'city centre offline'!$B$2:$B$2047,U$3)*SUMIFS('city centre offline'!$C$2:$C$2047,'city centre offline'!$A$2:$A$2047,$A11,'city centre offline'!$B$2:$B$2047,U$3))/(SUMIFS('city centre offline'!$K$2:$K$2047,'city centre offline'!$A$2:$A$2047,$A11,'city centre offline'!$B$2:$B$2047,U$2))</f>
        <v>0.91770995072318429</v>
      </c>
      <c r="V11" s="37">
        <f>(SUMIFS('city centre offline'!$K$2:$K$2047,'overall city offline'!$A$2:$A$2047,$A11,'city centre offline'!$B$2:$B$2047,V$3)*SUMIFS('city centre offline'!$C$2:$C$2047,'city centre offline'!$A$2:$A$2047,$A11,'city centre offline'!$B$2:$B$2047,V$3))/(SUMIFS('city centre offline'!$K$2:$K$2047,'city centre offline'!$A$2:$A$2047,$A11,'city centre offline'!$B$2:$B$2047,V$2))</f>
        <v>0.73263472499849214</v>
      </c>
    </row>
    <row r="12" spans="1:64" x14ac:dyDescent="0.25">
      <c r="A12" s="5" t="s">
        <v>15</v>
      </c>
      <c r="B12" s="37">
        <f>(SUMIFS('city centre offline'!$K$2:$K$2047,'overall city offline'!$A$2:$A$2047,$A12,'city centre offline'!$B$2:$B$2047,B$3)*SUMIFS('city centre offline'!$C$2:$C$2047,'city centre offline'!$A$2:$A$2047,$A12,'city centre offline'!$B$2:$B$2047,B$3))/(SUMIFS('city centre offline'!$K$2:$K$2047,'city centre offline'!$A$2:$A$2047,$A12,'city centre offline'!$B$2:$B$2047,B$2))</f>
        <v>0.78429608857001087</v>
      </c>
      <c r="C12" s="37">
        <f>(SUMIFS('city centre offline'!$K$2:$K$2047,'overall city offline'!$A$2:$A$2047,$A12,'city centre offline'!$B$2:$B$2047,C$3)*SUMIFS('city centre offline'!$C$2:$C$2047,'city centre offline'!$A$2:$A$2047,$A12,'city centre offline'!$B$2:$B$2047,C$3))/(SUMIFS('city centre offline'!$K$2:$K$2047,'city centre offline'!$A$2:$A$2047,$A12,'city centre offline'!$B$2:$B$2047,C$2))</f>
        <v>1.0607097779998107</v>
      </c>
      <c r="D12" s="37">
        <f>(SUMIFS('city centre offline'!$K$2:$K$2047,'overall city offline'!$A$2:$A$2047,$A12,'city centre offline'!$B$2:$B$2047,D$3)*SUMIFS('city centre offline'!$C$2:$C$2047,'city centre offline'!$A$2:$A$2047,$A12,'city centre offline'!$B$2:$B$2047,D$3))/(SUMIFS('city centre offline'!$K$2:$K$2047,'city centre offline'!$A$2:$A$2047,$A12,'city centre offline'!$B$2:$B$2047,D$2))</f>
        <v>0.55831836584991135</v>
      </c>
      <c r="E12" s="37">
        <f>(SUMIFS('city centre offline'!$K$2:$K$2047,'overall city offline'!$A$2:$A$2047,$A12,'city centre offline'!$B$2:$B$2047,E$3)*SUMIFS('city centre offline'!$C$2:$C$2047,'city centre offline'!$A$2:$A$2047,$A12,'city centre offline'!$B$2:$B$2047,E$3))/(SUMIFS('city centre offline'!$K$2:$K$2047,'city centre offline'!$A$2:$A$2047,$A12,'city centre offline'!$B$2:$B$2047,E$2))</f>
        <v>1.4856525254259246E-2</v>
      </c>
      <c r="F12" s="37">
        <f>(SUMIFS('city centre offline'!$K$2:$K$2047,'overall city offline'!$A$2:$A$2047,$A12,'city centre offline'!$B$2:$B$2047,F$3)*SUMIFS('city centre offline'!$C$2:$C$2047,'city centre offline'!$A$2:$A$2047,$A12,'city centre offline'!$B$2:$B$2047,F$3))/(SUMIFS('city centre offline'!$K$2:$K$2047,'city centre offline'!$A$2:$A$2047,$A12,'city centre offline'!$B$2:$B$2047,F$2))</f>
        <v>1.9196323723306385E-2</v>
      </c>
      <c r="G12" s="37">
        <f>(SUMIFS('city centre offline'!$K$2:$K$2047,'overall city offline'!$A$2:$A$2047,$A12,'city centre offline'!$B$2:$B$2047,G$3)*SUMIFS('city centre offline'!$C$2:$C$2047,'city centre offline'!$A$2:$A$2047,$A12,'city centre offline'!$B$2:$B$2047,G$3))/(SUMIFS('city centre offline'!$K$2:$K$2047,'city centre offline'!$A$2:$A$2047,$A12,'city centre offline'!$B$2:$B$2047,G$2))</f>
        <v>0.1907535248398638</v>
      </c>
      <c r="H12" s="37">
        <f>(SUMIFS('city centre offline'!$K$2:$K$2047,'overall city offline'!$A$2:$A$2047,$A12,'city centre offline'!$B$2:$B$2047,H$3)*SUMIFS('city centre offline'!$C$2:$C$2047,'city centre offline'!$A$2:$A$2047,$A12,'city centre offline'!$B$2:$B$2047,H$3))/(SUMIFS('city centre offline'!$K$2:$K$2047,'city centre offline'!$A$2:$A$2047,$A12,'city centre offline'!$B$2:$B$2047,H$2))</f>
        <v>0.45256714942170828</v>
      </c>
      <c r="I12" s="37">
        <f>(SUMIFS('city centre offline'!$K$2:$K$2047,'overall city offline'!$A$2:$A$2047,$A12,'city centre offline'!$B$2:$B$2047,I$3)*SUMIFS('city centre offline'!$C$2:$C$2047,'city centre offline'!$A$2:$A$2047,$A12,'city centre offline'!$B$2:$B$2047,I$3))/(SUMIFS('city centre offline'!$K$2:$K$2047,'city centre offline'!$A$2:$A$2047,$A12,'city centre offline'!$B$2:$B$2047,I$2))</f>
        <v>0.6846012042709726</v>
      </c>
      <c r="J12" s="37">
        <f>(SUMIFS('city centre offline'!$K$2:$K$2047,'overall city offline'!$A$2:$A$2047,$A12,'city centre offline'!$B$2:$B$2047,J$3)*SUMIFS('city centre offline'!$C$2:$C$2047,'city centre offline'!$A$2:$A$2047,$A12,'city centre offline'!$B$2:$B$2047,J$3))/(SUMIFS('city centre offline'!$K$2:$K$2047,'city centre offline'!$A$2:$A$2047,$A12,'city centre offline'!$B$2:$B$2047,J$2))</f>
        <v>0.55091237077628707</v>
      </c>
      <c r="K12" s="37">
        <f>(SUMIFS('city centre offline'!$K$2:$K$2047,'overall city offline'!$A$2:$A$2047,$A12,'city centre offline'!$B$2:$B$2047,K$3)*SUMIFS('city centre offline'!$C$2:$C$2047,'city centre offline'!$A$2:$A$2047,$A12,'city centre offline'!$B$2:$B$2047,K$3))/(SUMIFS('city centre offline'!$K$2:$K$2047,'city centre offline'!$A$2:$A$2047,$A12,'city centre offline'!$B$2:$B$2047,K$2))</f>
        <v>0.48736604291620284</v>
      </c>
      <c r="L12" s="37">
        <f>(SUMIFS('city centre offline'!$K$2:$K$2047,'overall city offline'!$A$2:$A$2047,$A12,'city centre offline'!$B$2:$B$2047,L$3)*SUMIFS('city centre offline'!$C$2:$C$2047,'city centre offline'!$A$2:$A$2047,$A12,'city centre offline'!$B$2:$B$2047,L$3))/(SUMIFS('city centre offline'!$K$2:$K$2047,'city centre offline'!$A$2:$A$2047,$A12,'city centre offline'!$B$2:$B$2047,L$2))</f>
        <v>0.10480251151066858</v>
      </c>
      <c r="M12" s="37">
        <f>(SUMIFS('city centre offline'!$K$2:$K$2047,'overall city offline'!$A$2:$A$2047,$A12,'city centre offline'!$B$2:$B$2047,M$3)*SUMIFS('city centre offline'!$C$2:$C$2047,'city centre offline'!$A$2:$A$2047,$A12,'city centre offline'!$B$2:$B$2047,M$3))/(SUMIFS('city centre offline'!$K$2:$K$2047,'city centre offline'!$A$2:$A$2047,$A12,'city centre offline'!$B$2:$B$2047,M$2))</f>
        <v>0.79013456455171538</v>
      </c>
      <c r="N12" s="37">
        <f>(SUMIFS('city centre offline'!$K$2:$K$2047,'overall city offline'!$A$2:$A$2047,$A12,'city centre offline'!$B$2:$B$2047,N$3)*SUMIFS('city centre offline'!$C$2:$C$2047,'city centre offline'!$A$2:$A$2047,$A12,'city centre offline'!$B$2:$B$2047,N$3))/(SUMIFS('city centre offline'!$K$2:$K$2047,'city centre offline'!$A$2:$A$2047,$A12,'city centre offline'!$B$2:$B$2047,N$2))</f>
        <v>2.1021045775176026E-2</v>
      </c>
      <c r="O12" s="37">
        <f>(SUMIFS('city centre offline'!$K$2:$K$2047,'overall city offline'!$A$2:$A$2047,$A12,'city centre offline'!$B$2:$B$2047,O$3)*SUMIFS('city centre offline'!$C$2:$C$2047,'city centre offline'!$A$2:$A$2047,$A12,'city centre offline'!$B$2:$B$2047,O$3))/(SUMIFS('city centre offline'!$K$2:$K$2047,'city centre offline'!$A$2:$A$2047,$A12,'city centre offline'!$B$2:$B$2047,O$2))</f>
        <v>2.3501626109492236E-2</v>
      </c>
      <c r="P12" s="37">
        <f>(SUMIFS('city centre offline'!$K$2:$K$2047,'overall city offline'!$A$2:$A$2047,$A12,'city centre offline'!$B$2:$B$2047,P$3)*SUMIFS('city centre offline'!$C$2:$C$2047,'city centre offline'!$A$2:$A$2047,$A12,'city centre offline'!$B$2:$B$2047,P$3))/(SUMIFS('city centre offline'!$K$2:$K$2047,'city centre offline'!$A$2:$A$2047,$A12,'city centre offline'!$B$2:$B$2047,P$2))</f>
        <v>3.3459716165336634E-2</v>
      </c>
      <c r="Q12" s="37">
        <f>(SUMIFS('city centre offline'!$K$2:$K$2047,'overall city offline'!$A$2:$A$2047,$A12,'city centre offline'!$B$2:$B$2047,Q$3)*SUMIFS('city centre offline'!$C$2:$C$2047,'city centre offline'!$A$2:$A$2047,$A12,'city centre offline'!$B$2:$B$2047,Q$3))/(SUMIFS('city centre offline'!$K$2:$K$2047,'city centre offline'!$A$2:$A$2047,$A12,'city centre offline'!$B$2:$B$2047,Q$2))</f>
        <v>0.47117816044626371</v>
      </c>
      <c r="R12" s="37">
        <f>(SUMIFS('city centre offline'!$K$2:$K$2047,'overall city offline'!$A$2:$A$2047,$A12,'city centre offline'!$B$2:$B$2047,R$3)*SUMIFS('city centre offline'!$C$2:$C$2047,'city centre offline'!$A$2:$A$2047,$A12,'city centre offline'!$B$2:$B$2047,R$3))/(SUMIFS('city centre offline'!$K$2:$K$2047,'city centre offline'!$A$2:$A$2047,$A12,'city centre offline'!$B$2:$B$2047,R$2))</f>
        <v>0.46877839862839421</v>
      </c>
      <c r="S12" s="37">
        <f>(SUMIFS('city centre offline'!$K$2:$K$2047,'overall city offline'!$A$2:$A$2047,$A12,'city centre offline'!$B$2:$B$2047,S$3)*SUMIFS('city centre offline'!$C$2:$C$2047,'city centre offline'!$A$2:$A$2047,$A12,'city centre offline'!$B$2:$B$2047,S$3))/(SUMIFS('city centre offline'!$K$2:$K$2047,'city centre offline'!$A$2:$A$2047,$A12,'city centre offline'!$B$2:$B$2047,S$2))</f>
        <v>0.36343903972180225</v>
      </c>
      <c r="T12" s="37">
        <f>(SUMIFS('city centre offline'!$K$2:$K$2047,'overall city offline'!$A$2:$A$2047,$A12,'city centre offline'!$B$2:$B$2047,T$3)*SUMIFS('city centre offline'!$C$2:$C$2047,'city centre offline'!$A$2:$A$2047,$A12,'city centre offline'!$B$2:$B$2047,T$3))/(SUMIFS('city centre offline'!$K$2:$K$2047,'city centre offline'!$A$2:$A$2047,$A12,'city centre offline'!$B$2:$B$2047,T$2))</f>
        <v>0.42800198076701873</v>
      </c>
      <c r="U12" s="37">
        <f>(SUMIFS('city centre offline'!$K$2:$K$2047,'overall city offline'!$A$2:$A$2047,$A12,'city centre offline'!$B$2:$B$2047,U$3)*SUMIFS('city centre offline'!$C$2:$C$2047,'city centre offline'!$A$2:$A$2047,$A12,'city centre offline'!$B$2:$B$2047,U$3))/(SUMIFS('city centre offline'!$K$2:$K$2047,'city centre offline'!$A$2:$A$2047,$A12,'city centre offline'!$B$2:$B$2047,U$2))</f>
        <v>0.53342172986575431</v>
      </c>
      <c r="V12" s="37">
        <f>(SUMIFS('city centre offline'!$K$2:$K$2047,'overall city offline'!$A$2:$A$2047,$A12,'city centre offline'!$B$2:$B$2047,V$3)*SUMIFS('city centre offline'!$C$2:$C$2047,'city centre offline'!$A$2:$A$2047,$A12,'city centre offline'!$B$2:$B$2047,V$3))/(SUMIFS('city centre offline'!$K$2:$K$2047,'city centre offline'!$A$2:$A$2047,$A12,'city centre offline'!$B$2:$B$2047,V$2))</f>
        <v>0.47801363133887753</v>
      </c>
    </row>
    <row r="13" spans="1:64" x14ac:dyDescent="0.25">
      <c r="A13" s="5" t="s">
        <v>16</v>
      </c>
      <c r="B13" s="37">
        <f>(SUMIFS('city centre offline'!$K$2:$K$2047,'overall city offline'!$A$2:$A$2047,$A13,'city centre offline'!$B$2:$B$2047,B$3)*SUMIFS('city centre offline'!$C$2:$C$2047,'city centre offline'!$A$2:$A$2047,$A13,'city centre offline'!$B$2:$B$2047,B$3))/(SUMIFS('city centre offline'!$K$2:$K$2047,'city centre offline'!$A$2:$A$2047,$A13,'city centre offline'!$B$2:$B$2047,B$2))</f>
        <v>0.91026185644738333</v>
      </c>
      <c r="C13" s="37">
        <f>(SUMIFS('city centre offline'!$K$2:$K$2047,'overall city offline'!$A$2:$A$2047,$A13,'city centre offline'!$B$2:$B$2047,C$3)*SUMIFS('city centre offline'!$C$2:$C$2047,'city centre offline'!$A$2:$A$2047,$A13,'city centre offline'!$B$2:$B$2047,C$3))/(SUMIFS('city centre offline'!$K$2:$K$2047,'city centre offline'!$A$2:$A$2047,$A13,'city centre offline'!$B$2:$B$2047,C$2))</f>
        <v>0.89716636507934133</v>
      </c>
      <c r="D13" s="37">
        <f>(SUMIFS('city centre offline'!$K$2:$K$2047,'overall city offline'!$A$2:$A$2047,$A13,'city centre offline'!$B$2:$B$2047,D$3)*SUMIFS('city centre offline'!$C$2:$C$2047,'city centre offline'!$A$2:$A$2047,$A13,'city centre offline'!$B$2:$B$2047,D$3))/(SUMIFS('city centre offline'!$K$2:$K$2047,'city centre offline'!$A$2:$A$2047,$A13,'city centre offline'!$B$2:$B$2047,D$2))</f>
        <v>0.60740648472913783</v>
      </c>
      <c r="E13" s="37">
        <f>(SUMIFS('city centre offline'!$K$2:$K$2047,'overall city offline'!$A$2:$A$2047,$A13,'city centre offline'!$B$2:$B$2047,E$3)*SUMIFS('city centre offline'!$C$2:$C$2047,'city centre offline'!$A$2:$A$2047,$A13,'city centre offline'!$B$2:$B$2047,E$3))/(SUMIFS('city centre offline'!$K$2:$K$2047,'city centre offline'!$A$2:$A$2047,$A13,'city centre offline'!$B$2:$B$2047,E$2))</f>
        <v>2.7680866116030219E-2</v>
      </c>
      <c r="F13" s="37">
        <f>(SUMIFS('city centre offline'!$K$2:$K$2047,'overall city offline'!$A$2:$A$2047,$A13,'city centre offline'!$B$2:$B$2047,F$3)*SUMIFS('city centre offline'!$C$2:$C$2047,'city centre offline'!$A$2:$A$2047,$A13,'city centre offline'!$B$2:$B$2047,F$3))/(SUMIFS('city centre offline'!$K$2:$K$2047,'city centre offline'!$A$2:$A$2047,$A13,'city centre offline'!$B$2:$B$2047,F$2))</f>
        <v>0.16113494237786719</v>
      </c>
      <c r="G13" s="37">
        <f>(SUMIFS('city centre offline'!$K$2:$K$2047,'overall city offline'!$A$2:$A$2047,$A13,'city centre offline'!$B$2:$B$2047,G$3)*SUMIFS('city centre offline'!$C$2:$C$2047,'city centre offline'!$A$2:$A$2047,$A13,'city centre offline'!$B$2:$B$2047,G$3))/(SUMIFS('city centre offline'!$K$2:$K$2047,'city centre offline'!$A$2:$A$2047,$A13,'city centre offline'!$B$2:$B$2047,G$2))</f>
        <v>0.32516562245209824</v>
      </c>
      <c r="H13" s="37">
        <f>(SUMIFS('city centre offline'!$K$2:$K$2047,'overall city offline'!$A$2:$A$2047,$A13,'city centre offline'!$B$2:$B$2047,H$3)*SUMIFS('city centre offline'!$C$2:$C$2047,'city centre offline'!$A$2:$A$2047,$A13,'city centre offline'!$B$2:$B$2047,H$3))/(SUMIFS('city centre offline'!$K$2:$K$2047,'city centre offline'!$A$2:$A$2047,$A13,'city centre offline'!$B$2:$B$2047,H$2))</f>
        <v>0.60622373004023189</v>
      </c>
      <c r="I13" s="37">
        <f>(SUMIFS('city centre offline'!$K$2:$K$2047,'overall city offline'!$A$2:$A$2047,$A13,'city centre offline'!$B$2:$B$2047,I$3)*SUMIFS('city centre offline'!$C$2:$C$2047,'city centre offline'!$A$2:$A$2047,$A13,'city centre offline'!$B$2:$B$2047,I$3))/(SUMIFS('city centre offline'!$K$2:$K$2047,'city centre offline'!$A$2:$A$2047,$A13,'city centre offline'!$B$2:$B$2047,I$2))</f>
        <v>0.59503196784156431</v>
      </c>
      <c r="J13" s="37">
        <f>(SUMIFS('city centre offline'!$K$2:$K$2047,'overall city offline'!$A$2:$A$2047,$A13,'city centre offline'!$B$2:$B$2047,J$3)*SUMIFS('city centre offline'!$C$2:$C$2047,'city centre offline'!$A$2:$A$2047,$A13,'city centre offline'!$B$2:$B$2047,J$3))/(SUMIFS('city centre offline'!$K$2:$K$2047,'city centre offline'!$A$2:$A$2047,$A13,'city centre offline'!$B$2:$B$2047,J$2))</f>
        <v>0.6091282192437506</v>
      </c>
      <c r="K13" s="37">
        <f>(SUMIFS('city centre offline'!$K$2:$K$2047,'overall city offline'!$A$2:$A$2047,$A13,'city centre offline'!$B$2:$B$2047,K$3)*SUMIFS('city centre offline'!$C$2:$C$2047,'city centre offline'!$A$2:$A$2047,$A13,'city centre offline'!$B$2:$B$2047,K$3))/(SUMIFS('city centre offline'!$K$2:$K$2047,'city centre offline'!$A$2:$A$2047,$A13,'city centre offline'!$B$2:$B$2047,K$2))</f>
        <v>0.6348764643899848</v>
      </c>
      <c r="L13" s="37">
        <f>(SUMIFS('city centre offline'!$K$2:$K$2047,'overall city offline'!$A$2:$A$2047,$A13,'city centre offline'!$B$2:$B$2047,L$3)*SUMIFS('city centre offline'!$C$2:$C$2047,'city centre offline'!$A$2:$A$2047,$A13,'city centre offline'!$B$2:$B$2047,L$3))/(SUMIFS('city centre offline'!$K$2:$K$2047,'city centre offline'!$A$2:$A$2047,$A13,'city centre offline'!$B$2:$B$2047,L$2))</f>
        <v>0.30747590128375274</v>
      </c>
      <c r="M13" s="37">
        <f>(SUMIFS('city centre offline'!$K$2:$K$2047,'overall city offline'!$A$2:$A$2047,$A13,'city centre offline'!$B$2:$B$2047,M$3)*SUMIFS('city centre offline'!$C$2:$C$2047,'city centre offline'!$A$2:$A$2047,$A13,'city centre offline'!$B$2:$B$2047,M$3))/(SUMIFS('city centre offline'!$K$2:$K$2047,'city centre offline'!$A$2:$A$2047,$A13,'city centre offline'!$B$2:$B$2047,M$2))</f>
        <v>1.2858631242150671</v>
      </c>
      <c r="N13" s="37">
        <f>(SUMIFS('city centre offline'!$K$2:$K$2047,'overall city offline'!$A$2:$A$2047,$A13,'city centre offline'!$B$2:$B$2047,N$3)*SUMIFS('city centre offline'!$C$2:$C$2047,'city centre offline'!$A$2:$A$2047,$A13,'city centre offline'!$B$2:$B$2047,N$3))/(SUMIFS('city centre offline'!$K$2:$K$2047,'city centre offline'!$A$2:$A$2047,$A13,'city centre offline'!$B$2:$B$2047,N$2))</f>
        <v>0.28675226581681168</v>
      </c>
      <c r="O13" s="37">
        <f>(SUMIFS('city centre offline'!$K$2:$K$2047,'overall city offline'!$A$2:$A$2047,$A13,'city centre offline'!$B$2:$B$2047,O$3)*SUMIFS('city centre offline'!$C$2:$C$2047,'city centre offline'!$A$2:$A$2047,$A13,'city centre offline'!$B$2:$B$2047,O$3))/(SUMIFS('city centre offline'!$K$2:$K$2047,'city centre offline'!$A$2:$A$2047,$A13,'city centre offline'!$B$2:$B$2047,O$2))</f>
        <v>0.13221229501483134</v>
      </c>
      <c r="P13" s="37">
        <f>(SUMIFS('city centre offline'!$K$2:$K$2047,'overall city offline'!$A$2:$A$2047,$A13,'city centre offline'!$B$2:$B$2047,P$3)*SUMIFS('city centre offline'!$C$2:$C$2047,'city centre offline'!$A$2:$A$2047,$A13,'city centre offline'!$B$2:$B$2047,P$3))/(SUMIFS('city centre offline'!$K$2:$K$2047,'city centre offline'!$A$2:$A$2047,$A13,'city centre offline'!$B$2:$B$2047,P$2))</f>
        <v>0.17088820610563235</v>
      </c>
      <c r="Q13" s="37">
        <f>(SUMIFS('city centre offline'!$K$2:$K$2047,'overall city offline'!$A$2:$A$2047,$A13,'city centre offline'!$B$2:$B$2047,Q$3)*SUMIFS('city centre offline'!$C$2:$C$2047,'city centre offline'!$A$2:$A$2047,$A13,'city centre offline'!$B$2:$B$2047,Q$3))/(SUMIFS('city centre offline'!$K$2:$K$2047,'city centre offline'!$A$2:$A$2047,$A13,'city centre offline'!$B$2:$B$2047,Q$2))</f>
        <v>0.71960165866953107</v>
      </c>
      <c r="R13" s="37">
        <f>(SUMIFS('city centre offline'!$K$2:$K$2047,'overall city offline'!$A$2:$A$2047,$A13,'city centre offline'!$B$2:$B$2047,R$3)*SUMIFS('city centre offline'!$C$2:$C$2047,'city centre offline'!$A$2:$A$2047,$A13,'city centre offline'!$B$2:$B$2047,R$3))/(SUMIFS('city centre offline'!$K$2:$K$2047,'city centre offline'!$A$2:$A$2047,$A13,'city centre offline'!$B$2:$B$2047,R$2))</f>
        <v>0.55941119438604692</v>
      </c>
      <c r="S13" s="37">
        <f>(SUMIFS('city centre offline'!$K$2:$K$2047,'overall city offline'!$A$2:$A$2047,$A13,'city centre offline'!$B$2:$B$2047,S$3)*SUMIFS('city centre offline'!$C$2:$C$2047,'city centre offline'!$A$2:$A$2047,$A13,'city centre offline'!$B$2:$B$2047,S$3))/(SUMIFS('city centre offline'!$K$2:$K$2047,'city centre offline'!$A$2:$A$2047,$A13,'city centre offline'!$B$2:$B$2047,S$2))</f>
        <v>0.439255576950209</v>
      </c>
      <c r="T13" s="37">
        <f>(SUMIFS('city centre offline'!$K$2:$K$2047,'overall city offline'!$A$2:$A$2047,$A13,'city centre offline'!$B$2:$B$2047,T$3)*SUMIFS('city centre offline'!$C$2:$C$2047,'city centre offline'!$A$2:$A$2047,$A13,'city centre offline'!$B$2:$B$2047,T$3))/(SUMIFS('city centre offline'!$K$2:$K$2047,'city centre offline'!$A$2:$A$2047,$A13,'city centre offline'!$B$2:$B$2047,T$2))</f>
        <v>0.52850766173865527</v>
      </c>
      <c r="U13" s="37">
        <f>(SUMIFS('city centre offline'!$K$2:$K$2047,'overall city offline'!$A$2:$A$2047,$A13,'city centre offline'!$B$2:$B$2047,U$3)*SUMIFS('city centre offline'!$C$2:$C$2047,'city centre offline'!$A$2:$A$2047,$A13,'city centre offline'!$B$2:$B$2047,U$3))/(SUMIFS('city centre offline'!$K$2:$K$2047,'city centre offline'!$A$2:$A$2047,$A13,'city centre offline'!$B$2:$B$2047,U$2))</f>
        <v>0.57319640052355036</v>
      </c>
      <c r="V13" s="37">
        <f>(SUMIFS('city centre offline'!$K$2:$K$2047,'overall city offline'!$A$2:$A$2047,$A13,'city centre offline'!$B$2:$B$2047,V$3)*SUMIFS('city centre offline'!$C$2:$C$2047,'city centre offline'!$A$2:$A$2047,$A13,'city centre offline'!$B$2:$B$2047,V$3))/(SUMIFS('city centre offline'!$K$2:$K$2047,'city centre offline'!$A$2:$A$2047,$A13,'city centre offline'!$B$2:$B$2047,V$2))</f>
        <v>0.51268348527037477</v>
      </c>
    </row>
    <row r="14" spans="1:64" x14ac:dyDescent="0.25">
      <c r="A14" s="5" t="s">
        <v>17</v>
      </c>
      <c r="B14" s="37">
        <f>(SUMIFS('city centre offline'!$K$2:$K$2047,'overall city offline'!$A$2:$A$2047,$A14,'city centre offline'!$B$2:$B$2047,B$3)*SUMIFS('city centre offline'!$C$2:$C$2047,'city centre offline'!$A$2:$A$2047,$A14,'city centre offline'!$B$2:$B$2047,B$3))/(SUMIFS('city centre offline'!$K$2:$K$2047,'city centre offline'!$A$2:$A$2047,$A14,'city centre offline'!$B$2:$B$2047,B$2))</f>
        <v>0.72664592756819923</v>
      </c>
      <c r="C14" s="37">
        <f>(SUMIFS('city centre offline'!$K$2:$K$2047,'overall city offline'!$A$2:$A$2047,$A14,'city centre offline'!$B$2:$B$2047,C$3)*SUMIFS('city centre offline'!$C$2:$C$2047,'city centre offline'!$A$2:$A$2047,$A14,'city centre offline'!$B$2:$B$2047,C$3))/(SUMIFS('city centre offline'!$K$2:$K$2047,'city centre offline'!$A$2:$A$2047,$A14,'city centre offline'!$B$2:$B$2047,C$2))</f>
        <v>0.81903482378802517</v>
      </c>
      <c r="D14" s="37">
        <f>(SUMIFS('city centre offline'!$K$2:$K$2047,'overall city offline'!$A$2:$A$2047,$A14,'city centre offline'!$B$2:$B$2047,D$3)*SUMIFS('city centre offline'!$C$2:$C$2047,'city centre offline'!$A$2:$A$2047,$A14,'city centre offline'!$B$2:$B$2047,D$3))/(SUMIFS('city centre offline'!$K$2:$K$2047,'city centre offline'!$A$2:$A$2047,$A14,'city centre offline'!$B$2:$B$2047,D$2))</f>
        <v>0.5414485762342538</v>
      </c>
      <c r="E14" s="37">
        <f>(SUMIFS('city centre offline'!$K$2:$K$2047,'overall city offline'!$A$2:$A$2047,$A14,'city centre offline'!$B$2:$B$2047,E$3)*SUMIFS('city centre offline'!$C$2:$C$2047,'city centre offline'!$A$2:$A$2047,$A14,'city centre offline'!$B$2:$B$2047,E$3))/(SUMIFS('city centre offline'!$K$2:$K$2047,'city centre offline'!$A$2:$A$2047,$A14,'city centre offline'!$B$2:$B$2047,E$2))</f>
        <v>3.744884468556408E-2</v>
      </c>
      <c r="F14" s="37">
        <f>(SUMIFS('city centre offline'!$K$2:$K$2047,'overall city offline'!$A$2:$A$2047,$A14,'city centre offline'!$B$2:$B$2047,F$3)*SUMIFS('city centre offline'!$C$2:$C$2047,'city centre offline'!$A$2:$A$2047,$A14,'city centre offline'!$B$2:$B$2047,F$3))/(SUMIFS('city centre offline'!$K$2:$K$2047,'city centre offline'!$A$2:$A$2047,$A14,'city centre offline'!$B$2:$B$2047,F$2))</f>
        <v>5.3612434425198835E-2</v>
      </c>
      <c r="G14" s="37">
        <f>(SUMIFS('city centre offline'!$K$2:$K$2047,'overall city offline'!$A$2:$A$2047,$A14,'city centre offline'!$B$2:$B$2047,G$3)*SUMIFS('city centre offline'!$C$2:$C$2047,'city centre offline'!$A$2:$A$2047,$A14,'city centre offline'!$B$2:$B$2047,G$3))/(SUMIFS('city centre offline'!$K$2:$K$2047,'city centre offline'!$A$2:$A$2047,$A14,'city centre offline'!$B$2:$B$2047,G$2))</f>
        <v>0.29983749907204094</v>
      </c>
      <c r="H14" s="37">
        <f>(SUMIFS('city centre offline'!$K$2:$K$2047,'overall city offline'!$A$2:$A$2047,$A14,'city centre offline'!$B$2:$B$2047,H$3)*SUMIFS('city centre offline'!$C$2:$C$2047,'city centre offline'!$A$2:$A$2047,$A14,'city centre offline'!$B$2:$B$2047,H$3))/(SUMIFS('city centre offline'!$K$2:$K$2047,'city centre offline'!$A$2:$A$2047,$A14,'city centre offline'!$B$2:$B$2047,H$2))</f>
        <v>0.70627748390330103</v>
      </c>
      <c r="I14" s="37">
        <f>(SUMIFS('city centre offline'!$K$2:$K$2047,'overall city offline'!$A$2:$A$2047,$A14,'city centre offline'!$B$2:$B$2047,I$3)*SUMIFS('city centre offline'!$C$2:$C$2047,'city centre offline'!$A$2:$A$2047,$A14,'city centre offline'!$B$2:$B$2047,I$3))/(SUMIFS('city centre offline'!$K$2:$K$2047,'city centre offline'!$A$2:$A$2047,$A14,'city centre offline'!$B$2:$B$2047,I$2))</f>
        <v>0.85409564456584697</v>
      </c>
      <c r="J14" s="37">
        <f>(SUMIFS('city centre offline'!$K$2:$K$2047,'overall city offline'!$A$2:$A$2047,$A14,'city centre offline'!$B$2:$B$2047,J$3)*SUMIFS('city centre offline'!$C$2:$C$2047,'city centre offline'!$A$2:$A$2047,$A14,'city centre offline'!$B$2:$B$2047,J$3))/(SUMIFS('city centre offline'!$K$2:$K$2047,'city centre offline'!$A$2:$A$2047,$A14,'city centre offline'!$B$2:$B$2047,J$2))</f>
        <v>0.77022278826011492</v>
      </c>
      <c r="K14" s="37">
        <f>(SUMIFS('city centre offline'!$K$2:$K$2047,'overall city offline'!$A$2:$A$2047,$A14,'city centre offline'!$B$2:$B$2047,K$3)*SUMIFS('city centre offline'!$C$2:$C$2047,'city centre offline'!$A$2:$A$2047,$A14,'city centre offline'!$B$2:$B$2047,K$3))/(SUMIFS('city centre offline'!$K$2:$K$2047,'city centre offline'!$A$2:$A$2047,$A14,'city centre offline'!$B$2:$B$2047,K$2))</f>
        <v>0.75634825329924116</v>
      </c>
      <c r="L14" s="37">
        <f>(SUMIFS('city centre offline'!$K$2:$K$2047,'overall city offline'!$A$2:$A$2047,$A14,'city centre offline'!$B$2:$B$2047,L$3)*SUMIFS('city centre offline'!$C$2:$C$2047,'city centre offline'!$A$2:$A$2047,$A14,'city centre offline'!$B$2:$B$2047,L$3))/(SUMIFS('city centre offline'!$K$2:$K$2047,'city centre offline'!$A$2:$A$2047,$A14,'city centre offline'!$B$2:$B$2047,L$2))</f>
        <v>0.21781204917937078</v>
      </c>
      <c r="M14" s="37">
        <f>(SUMIFS('city centre offline'!$K$2:$K$2047,'overall city offline'!$A$2:$A$2047,$A14,'city centre offline'!$B$2:$B$2047,M$3)*SUMIFS('city centre offline'!$C$2:$C$2047,'city centre offline'!$A$2:$A$2047,$A14,'city centre offline'!$B$2:$B$2047,M$3))/(SUMIFS('city centre offline'!$K$2:$K$2047,'city centre offline'!$A$2:$A$2047,$A14,'city centre offline'!$B$2:$B$2047,M$2))</f>
        <v>0.95169702954200608</v>
      </c>
      <c r="N14" s="37">
        <f>(SUMIFS('city centre offline'!$K$2:$K$2047,'overall city offline'!$A$2:$A$2047,$A14,'city centre offline'!$B$2:$B$2047,N$3)*SUMIFS('city centre offline'!$C$2:$C$2047,'city centre offline'!$A$2:$A$2047,$A14,'city centre offline'!$B$2:$B$2047,N$3))/(SUMIFS('city centre offline'!$K$2:$K$2047,'city centre offline'!$A$2:$A$2047,$A14,'city centre offline'!$B$2:$B$2047,N$2))</f>
        <v>5.845115392063855E-2</v>
      </c>
      <c r="O14" s="37">
        <f>(SUMIFS('city centre offline'!$K$2:$K$2047,'overall city offline'!$A$2:$A$2047,$A14,'city centre offline'!$B$2:$B$2047,O$3)*SUMIFS('city centre offline'!$C$2:$C$2047,'city centre offline'!$A$2:$A$2047,$A14,'city centre offline'!$B$2:$B$2047,O$3))/(SUMIFS('city centre offline'!$K$2:$K$2047,'city centre offline'!$A$2:$A$2047,$A14,'city centre offline'!$B$2:$B$2047,O$2))</f>
        <v>9.9616706236732258E-2</v>
      </c>
      <c r="P14" s="37">
        <f>(SUMIFS('city centre offline'!$K$2:$K$2047,'overall city offline'!$A$2:$A$2047,$A14,'city centre offline'!$B$2:$B$2047,P$3)*SUMIFS('city centre offline'!$C$2:$C$2047,'city centre offline'!$A$2:$A$2047,$A14,'city centre offline'!$B$2:$B$2047,P$3))/(SUMIFS('city centre offline'!$K$2:$K$2047,'city centre offline'!$A$2:$A$2047,$A14,'city centre offline'!$B$2:$B$2047,P$2))</f>
        <v>0.1248051127546933</v>
      </c>
      <c r="Q14" s="37">
        <f>(SUMIFS('city centre offline'!$K$2:$K$2047,'overall city offline'!$A$2:$A$2047,$A14,'city centre offline'!$B$2:$B$2047,Q$3)*SUMIFS('city centre offline'!$C$2:$C$2047,'city centre offline'!$A$2:$A$2047,$A14,'city centre offline'!$B$2:$B$2047,Q$3))/(SUMIFS('city centre offline'!$K$2:$K$2047,'city centre offline'!$A$2:$A$2047,$A14,'city centre offline'!$B$2:$B$2047,Q$2))</f>
        <v>0.77125766427937315</v>
      </c>
      <c r="R14" s="37">
        <f>(SUMIFS('city centre offline'!$K$2:$K$2047,'overall city offline'!$A$2:$A$2047,$A14,'city centre offline'!$B$2:$B$2047,R$3)*SUMIFS('city centre offline'!$C$2:$C$2047,'city centre offline'!$A$2:$A$2047,$A14,'city centre offline'!$B$2:$B$2047,R$3))/(SUMIFS('city centre offline'!$K$2:$K$2047,'city centre offline'!$A$2:$A$2047,$A14,'city centre offline'!$B$2:$B$2047,R$2))</f>
        <v>0.89878495350444532</v>
      </c>
      <c r="S14" s="37">
        <f>(SUMIFS('city centre offline'!$K$2:$K$2047,'overall city offline'!$A$2:$A$2047,$A14,'city centre offline'!$B$2:$B$2047,S$3)*SUMIFS('city centre offline'!$C$2:$C$2047,'city centre offline'!$A$2:$A$2047,$A14,'city centre offline'!$B$2:$B$2047,S$3))/(SUMIFS('city centre offline'!$K$2:$K$2047,'city centre offline'!$A$2:$A$2047,$A14,'city centre offline'!$B$2:$B$2047,S$2))</f>
        <v>0.81248082012078493</v>
      </c>
      <c r="T14" s="37">
        <f>(SUMIFS('city centre offline'!$K$2:$K$2047,'overall city offline'!$A$2:$A$2047,$A14,'city centre offline'!$B$2:$B$2047,T$3)*SUMIFS('city centre offline'!$C$2:$C$2047,'city centre offline'!$A$2:$A$2047,$A14,'city centre offline'!$B$2:$B$2047,T$3))/(SUMIFS('city centre offline'!$K$2:$K$2047,'city centre offline'!$A$2:$A$2047,$A14,'city centre offline'!$B$2:$B$2047,T$2))</f>
        <v>0.82845831837758488</v>
      </c>
      <c r="U14" s="37">
        <f>(SUMIFS('city centre offline'!$K$2:$K$2047,'overall city offline'!$A$2:$A$2047,$A14,'city centre offline'!$B$2:$B$2047,U$3)*SUMIFS('city centre offline'!$C$2:$C$2047,'city centre offline'!$A$2:$A$2047,$A14,'city centre offline'!$B$2:$B$2047,U$3))/(SUMIFS('city centre offline'!$K$2:$K$2047,'city centre offline'!$A$2:$A$2047,$A14,'city centre offline'!$B$2:$B$2047,U$2))</f>
        <v>0.90434930490984966</v>
      </c>
      <c r="V14" s="37">
        <f>(SUMIFS('city centre offline'!$K$2:$K$2047,'overall city offline'!$A$2:$A$2047,$A14,'city centre offline'!$B$2:$B$2047,V$3)*SUMIFS('city centre offline'!$C$2:$C$2047,'city centre offline'!$A$2:$A$2047,$A14,'city centre offline'!$B$2:$B$2047,V$3))/(SUMIFS('city centre offline'!$K$2:$K$2047,'city centre offline'!$A$2:$A$2047,$A14,'city centre offline'!$B$2:$B$2047,V$2))</f>
        <v>0.66074236718567991</v>
      </c>
    </row>
    <row r="15" spans="1:64" x14ac:dyDescent="0.25">
      <c r="A15" s="5" t="s">
        <v>18</v>
      </c>
      <c r="B15" s="37">
        <f>(SUMIFS('city centre offline'!$K$2:$K$2047,'overall city offline'!$A$2:$A$2047,$A15,'city centre offline'!$B$2:$B$2047,B$3)*SUMIFS('city centre offline'!$C$2:$C$2047,'city centre offline'!$A$2:$A$2047,$A15,'city centre offline'!$B$2:$B$2047,B$3))/(SUMIFS('city centre offline'!$K$2:$K$2047,'city centre offline'!$A$2:$A$2047,$A15,'city centre offline'!$B$2:$B$2047,B$2))</f>
        <v>0.81509407308143178</v>
      </c>
      <c r="C15" s="37">
        <f>(SUMIFS('city centre offline'!$K$2:$K$2047,'overall city offline'!$A$2:$A$2047,$A15,'city centre offline'!$B$2:$B$2047,C$3)*SUMIFS('city centre offline'!$C$2:$C$2047,'city centre offline'!$A$2:$A$2047,$A15,'city centre offline'!$B$2:$B$2047,C$3))/(SUMIFS('city centre offline'!$K$2:$K$2047,'city centre offline'!$A$2:$A$2047,$A15,'city centre offline'!$B$2:$B$2047,C$2))</f>
        <v>0.88508986793693123</v>
      </c>
      <c r="D15" s="37">
        <f>(SUMIFS('city centre offline'!$K$2:$K$2047,'overall city offline'!$A$2:$A$2047,$A15,'city centre offline'!$B$2:$B$2047,D$3)*SUMIFS('city centre offline'!$C$2:$C$2047,'city centre offline'!$A$2:$A$2047,$A15,'city centre offline'!$B$2:$B$2047,D$3))/(SUMIFS('city centre offline'!$K$2:$K$2047,'city centre offline'!$A$2:$A$2047,$A15,'city centre offline'!$B$2:$B$2047,D$2))</f>
        <v>0.53292483009956693</v>
      </c>
      <c r="E15" s="37">
        <f>(SUMIFS('city centre offline'!$K$2:$K$2047,'overall city offline'!$A$2:$A$2047,$A15,'city centre offline'!$B$2:$B$2047,E$3)*SUMIFS('city centre offline'!$C$2:$C$2047,'city centre offline'!$A$2:$A$2047,$A15,'city centre offline'!$B$2:$B$2047,E$3))/(SUMIFS('city centre offline'!$K$2:$K$2047,'city centre offline'!$A$2:$A$2047,$A15,'city centre offline'!$B$2:$B$2047,E$2))</f>
        <v>3.4683828002748579E-2</v>
      </c>
      <c r="F15" s="37">
        <f>(SUMIFS('city centre offline'!$K$2:$K$2047,'overall city offline'!$A$2:$A$2047,$A15,'city centre offline'!$B$2:$B$2047,F$3)*SUMIFS('city centre offline'!$C$2:$C$2047,'city centre offline'!$A$2:$A$2047,$A15,'city centre offline'!$B$2:$B$2047,F$3))/(SUMIFS('city centre offline'!$K$2:$K$2047,'city centre offline'!$A$2:$A$2047,$A15,'city centre offline'!$B$2:$B$2047,F$2))</f>
        <v>4.2142062333118367E-2</v>
      </c>
      <c r="G15" s="37">
        <f>(SUMIFS('city centre offline'!$K$2:$K$2047,'overall city offline'!$A$2:$A$2047,$A15,'city centre offline'!$B$2:$B$2047,G$3)*SUMIFS('city centre offline'!$C$2:$C$2047,'city centre offline'!$A$2:$A$2047,$A15,'city centre offline'!$B$2:$B$2047,G$3))/(SUMIFS('city centre offline'!$K$2:$K$2047,'city centre offline'!$A$2:$A$2047,$A15,'city centre offline'!$B$2:$B$2047,G$2))</f>
        <v>0.26056211529457907</v>
      </c>
      <c r="H15" s="37">
        <f>(SUMIFS('city centre offline'!$K$2:$K$2047,'overall city offline'!$A$2:$A$2047,$A15,'city centre offline'!$B$2:$B$2047,H$3)*SUMIFS('city centre offline'!$C$2:$C$2047,'city centre offline'!$A$2:$A$2047,$A15,'city centre offline'!$B$2:$B$2047,H$3))/(SUMIFS('city centre offline'!$K$2:$K$2047,'city centre offline'!$A$2:$A$2047,$A15,'city centre offline'!$B$2:$B$2047,H$2))</f>
        <v>0.58753389628103325</v>
      </c>
      <c r="I15" s="37">
        <f>(SUMIFS('city centre offline'!$K$2:$K$2047,'overall city offline'!$A$2:$A$2047,$A15,'city centre offline'!$B$2:$B$2047,I$3)*SUMIFS('city centre offline'!$C$2:$C$2047,'city centre offline'!$A$2:$A$2047,$A15,'city centre offline'!$B$2:$B$2047,I$3))/(SUMIFS('city centre offline'!$K$2:$K$2047,'city centre offline'!$A$2:$A$2047,$A15,'city centre offline'!$B$2:$B$2047,I$2))</f>
        <v>0.64526926307245724</v>
      </c>
      <c r="J15" s="37">
        <f>(SUMIFS('city centre offline'!$K$2:$K$2047,'overall city offline'!$A$2:$A$2047,$A15,'city centre offline'!$B$2:$B$2047,J$3)*SUMIFS('city centre offline'!$C$2:$C$2047,'city centre offline'!$A$2:$A$2047,$A15,'city centre offline'!$B$2:$B$2047,J$3))/(SUMIFS('city centre offline'!$K$2:$K$2047,'city centre offline'!$A$2:$A$2047,$A15,'city centre offline'!$B$2:$B$2047,J$2))</f>
        <v>0.59016643527375134</v>
      </c>
      <c r="K15" s="37">
        <f>(SUMIFS('city centre offline'!$K$2:$K$2047,'overall city offline'!$A$2:$A$2047,$A15,'city centre offline'!$B$2:$B$2047,K$3)*SUMIFS('city centre offline'!$C$2:$C$2047,'city centre offline'!$A$2:$A$2047,$A15,'city centre offline'!$B$2:$B$2047,K$3))/(SUMIFS('city centre offline'!$K$2:$K$2047,'city centre offline'!$A$2:$A$2047,$A15,'city centre offline'!$B$2:$B$2047,K$2))</f>
        <v>0.74019224803171457</v>
      </c>
      <c r="L15" s="37">
        <f>(SUMIFS('city centre offline'!$K$2:$K$2047,'overall city offline'!$A$2:$A$2047,$A15,'city centre offline'!$B$2:$B$2047,L$3)*SUMIFS('city centre offline'!$C$2:$C$2047,'city centre offline'!$A$2:$A$2047,$A15,'city centre offline'!$B$2:$B$2047,L$3))/(SUMIFS('city centre offline'!$K$2:$K$2047,'city centre offline'!$A$2:$A$2047,$A15,'city centre offline'!$B$2:$B$2047,L$2))</f>
        <v>0.16413567903660156</v>
      </c>
      <c r="M15" s="37">
        <f>(SUMIFS('city centre offline'!$K$2:$K$2047,'overall city offline'!$A$2:$A$2047,$A15,'city centre offline'!$B$2:$B$2047,M$3)*SUMIFS('city centre offline'!$C$2:$C$2047,'city centre offline'!$A$2:$A$2047,$A15,'city centre offline'!$B$2:$B$2047,M$3))/(SUMIFS('city centre offline'!$K$2:$K$2047,'city centre offline'!$A$2:$A$2047,$A15,'city centre offline'!$B$2:$B$2047,M$2))</f>
        <v>0.89985165579899096</v>
      </c>
      <c r="N15" s="37">
        <f>(SUMIFS('city centre offline'!$K$2:$K$2047,'overall city offline'!$A$2:$A$2047,$A15,'city centre offline'!$B$2:$B$2047,N$3)*SUMIFS('city centre offline'!$C$2:$C$2047,'city centre offline'!$A$2:$A$2047,$A15,'city centre offline'!$B$2:$B$2047,N$3))/(SUMIFS('city centre offline'!$K$2:$K$2047,'city centre offline'!$A$2:$A$2047,$A15,'city centre offline'!$B$2:$B$2047,N$2))</f>
        <v>0.10351033816190236</v>
      </c>
      <c r="O15" s="37">
        <f>(SUMIFS('city centre offline'!$K$2:$K$2047,'overall city offline'!$A$2:$A$2047,$A15,'city centre offline'!$B$2:$B$2047,O$3)*SUMIFS('city centre offline'!$C$2:$C$2047,'city centre offline'!$A$2:$A$2047,$A15,'city centre offline'!$B$2:$B$2047,O$3))/(SUMIFS('city centre offline'!$K$2:$K$2047,'city centre offline'!$A$2:$A$2047,$A15,'city centre offline'!$B$2:$B$2047,O$2))</f>
        <v>6.5757813482620567E-2</v>
      </c>
      <c r="P15" s="37">
        <f>(SUMIFS('city centre offline'!$K$2:$K$2047,'overall city offline'!$A$2:$A$2047,$A15,'city centre offline'!$B$2:$B$2047,P$3)*SUMIFS('city centre offline'!$C$2:$C$2047,'city centre offline'!$A$2:$A$2047,$A15,'city centre offline'!$B$2:$B$2047,P$3))/(SUMIFS('city centre offline'!$K$2:$K$2047,'city centre offline'!$A$2:$A$2047,$A15,'city centre offline'!$B$2:$B$2047,P$2))</f>
        <v>8.8102825094537957E-2</v>
      </c>
      <c r="Q15" s="37">
        <f>(SUMIFS('city centre offline'!$K$2:$K$2047,'overall city offline'!$A$2:$A$2047,$A15,'city centre offline'!$B$2:$B$2047,Q$3)*SUMIFS('city centre offline'!$C$2:$C$2047,'city centre offline'!$A$2:$A$2047,$A15,'city centre offline'!$B$2:$B$2047,Q$3))/(SUMIFS('city centre offline'!$K$2:$K$2047,'city centre offline'!$A$2:$A$2047,$A15,'city centre offline'!$B$2:$B$2047,Q$2))</f>
        <v>0.60897365594175146</v>
      </c>
      <c r="R15" s="37">
        <f>(SUMIFS('city centre offline'!$K$2:$K$2047,'overall city offline'!$A$2:$A$2047,$A15,'city centre offline'!$B$2:$B$2047,R$3)*SUMIFS('city centre offline'!$C$2:$C$2047,'city centre offline'!$A$2:$A$2047,$A15,'city centre offline'!$B$2:$B$2047,R$3))/(SUMIFS('city centre offline'!$K$2:$K$2047,'city centre offline'!$A$2:$A$2047,$A15,'city centre offline'!$B$2:$B$2047,R$2))</f>
        <v>0.8100152965269467</v>
      </c>
      <c r="S15" s="37">
        <f>(SUMIFS('city centre offline'!$K$2:$K$2047,'overall city offline'!$A$2:$A$2047,$A15,'city centre offline'!$B$2:$B$2047,S$3)*SUMIFS('city centre offline'!$C$2:$C$2047,'city centre offline'!$A$2:$A$2047,$A15,'city centre offline'!$B$2:$B$2047,S$3))/(SUMIFS('city centre offline'!$K$2:$K$2047,'city centre offline'!$A$2:$A$2047,$A15,'city centre offline'!$B$2:$B$2047,S$2))</f>
        <v>0.61853412815941244</v>
      </c>
      <c r="T15" s="37">
        <f>(SUMIFS('city centre offline'!$K$2:$K$2047,'overall city offline'!$A$2:$A$2047,$A15,'city centre offline'!$B$2:$B$2047,T$3)*SUMIFS('city centre offline'!$C$2:$C$2047,'city centre offline'!$A$2:$A$2047,$A15,'city centre offline'!$B$2:$B$2047,T$3))/(SUMIFS('city centre offline'!$K$2:$K$2047,'city centre offline'!$A$2:$A$2047,$A15,'city centre offline'!$B$2:$B$2047,T$2))</f>
        <v>0.65150408379526337</v>
      </c>
      <c r="U15" s="37">
        <f>(SUMIFS('city centre offline'!$K$2:$K$2047,'overall city offline'!$A$2:$A$2047,$A15,'city centre offline'!$B$2:$B$2047,U$3)*SUMIFS('city centre offline'!$C$2:$C$2047,'city centre offline'!$A$2:$A$2047,$A15,'city centre offline'!$B$2:$B$2047,U$3))/(SUMIFS('city centre offline'!$K$2:$K$2047,'city centre offline'!$A$2:$A$2047,$A15,'city centre offline'!$B$2:$B$2047,U$2))</f>
        <v>0.68239952658327752</v>
      </c>
      <c r="V15" s="37">
        <f>(SUMIFS('city centre offline'!$K$2:$K$2047,'overall city offline'!$A$2:$A$2047,$A15,'city centre offline'!$B$2:$B$2047,V$3)*SUMIFS('city centre offline'!$C$2:$C$2047,'city centre offline'!$A$2:$A$2047,$A15,'city centre offline'!$B$2:$B$2047,V$3))/(SUMIFS('city centre offline'!$K$2:$K$2047,'city centre offline'!$A$2:$A$2047,$A15,'city centre offline'!$B$2:$B$2047,V$2))</f>
        <v>0.68262526134700541</v>
      </c>
    </row>
    <row r="16" spans="1:64" x14ac:dyDescent="0.25">
      <c r="A16" s="5" t="s">
        <v>19</v>
      </c>
      <c r="B16" s="37">
        <f>(SUMIFS('city centre offline'!$K$2:$K$2047,'overall city offline'!$A$2:$A$2047,$A16,'city centre offline'!$B$2:$B$2047,B$3)*SUMIFS('city centre offline'!$C$2:$C$2047,'city centre offline'!$A$2:$A$2047,$A16,'city centre offline'!$B$2:$B$2047,B$3))/(SUMIFS('city centre offline'!$K$2:$K$2047,'city centre offline'!$A$2:$A$2047,$A16,'city centre offline'!$B$2:$B$2047,B$2))</f>
        <v>0.99274722324300302</v>
      </c>
      <c r="C16" s="37">
        <f>(SUMIFS('city centre offline'!$K$2:$K$2047,'overall city offline'!$A$2:$A$2047,$A16,'city centre offline'!$B$2:$B$2047,C$3)*SUMIFS('city centre offline'!$C$2:$C$2047,'city centre offline'!$A$2:$A$2047,$A16,'city centre offline'!$B$2:$B$2047,C$3))/(SUMIFS('city centre offline'!$K$2:$K$2047,'city centre offline'!$A$2:$A$2047,$A16,'city centre offline'!$B$2:$B$2047,C$2))</f>
        <v>1.0256375834846645</v>
      </c>
      <c r="D16" s="37">
        <f>(SUMIFS('city centre offline'!$K$2:$K$2047,'overall city offline'!$A$2:$A$2047,$A16,'city centre offline'!$B$2:$B$2047,D$3)*SUMIFS('city centre offline'!$C$2:$C$2047,'city centre offline'!$A$2:$A$2047,$A16,'city centre offline'!$B$2:$B$2047,D$3))/(SUMIFS('city centre offline'!$K$2:$K$2047,'city centre offline'!$A$2:$A$2047,$A16,'city centre offline'!$B$2:$B$2047,D$2))</f>
        <v>1.2278743605857203</v>
      </c>
      <c r="E16" s="37">
        <f>(SUMIFS('city centre offline'!$K$2:$K$2047,'overall city offline'!$A$2:$A$2047,$A16,'city centre offline'!$B$2:$B$2047,E$3)*SUMIFS('city centre offline'!$C$2:$C$2047,'city centre offline'!$A$2:$A$2047,$A16,'city centre offline'!$B$2:$B$2047,E$3))/(SUMIFS('city centre offline'!$K$2:$K$2047,'city centre offline'!$A$2:$A$2047,$A16,'city centre offline'!$B$2:$B$2047,E$2))</f>
        <v>0.81046467466036887</v>
      </c>
      <c r="F16" s="37">
        <f>(SUMIFS('city centre offline'!$K$2:$K$2047,'overall city offline'!$A$2:$A$2047,$A16,'city centre offline'!$B$2:$B$2047,F$3)*SUMIFS('city centre offline'!$C$2:$C$2047,'city centre offline'!$A$2:$A$2047,$A16,'city centre offline'!$B$2:$B$2047,F$3))/(SUMIFS('city centre offline'!$K$2:$K$2047,'city centre offline'!$A$2:$A$2047,$A16,'city centre offline'!$B$2:$B$2047,F$2))</f>
        <v>0.85539252258075971</v>
      </c>
      <c r="G16" s="37">
        <f>(SUMIFS('city centre offline'!$K$2:$K$2047,'overall city offline'!$A$2:$A$2047,$A16,'city centre offline'!$B$2:$B$2047,G$3)*SUMIFS('city centre offline'!$C$2:$C$2047,'city centre offline'!$A$2:$A$2047,$A16,'city centre offline'!$B$2:$B$2047,G$3))/(SUMIFS('city centre offline'!$K$2:$K$2047,'city centre offline'!$A$2:$A$2047,$A16,'city centre offline'!$B$2:$B$2047,G$2))</f>
        <v>1.2491535636671385</v>
      </c>
      <c r="H16" s="37">
        <f>(SUMIFS('city centre offline'!$K$2:$K$2047,'overall city offline'!$A$2:$A$2047,$A16,'city centre offline'!$B$2:$B$2047,H$3)*SUMIFS('city centre offline'!$C$2:$C$2047,'city centre offline'!$A$2:$A$2047,$A16,'city centre offline'!$B$2:$B$2047,H$3))/(SUMIFS('city centre offline'!$K$2:$K$2047,'city centre offline'!$A$2:$A$2047,$A16,'city centre offline'!$B$2:$B$2047,H$2))</f>
        <v>1.3275160897007079</v>
      </c>
      <c r="I16" s="37">
        <f>(SUMIFS('city centre offline'!$K$2:$K$2047,'overall city offline'!$A$2:$A$2047,$A16,'city centre offline'!$B$2:$B$2047,I$3)*SUMIFS('city centre offline'!$C$2:$C$2047,'city centre offline'!$A$2:$A$2047,$A16,'city centre offline'!$B$2:$B$2047,I$3))/(SUMIFS('city centre offline'!$K$2:$K$2047,'city centre offline'!$A$2:$A$2047,$A16,'city centre offline'!$B$2:$B$2047,I$2))</f>
        <v>1.2774827212072322</v>
      </c>
      <c r="J16" s="37">
        <f>(SUMIFS('city centre offline'!$K$2:$K$2047,'overall city offline'!$A$2:$A$2047,$A16,'city centre offline'!$B$2:$B$2047,J$3)*SUMIFS('city centre offline'!$C$2:$C$2047,'city centre offline'!$A$2:$A$2047,$A16,'city centre offline'!$B$2:$B$2047,J$3))/(SUMIFS('city centre offline'!$K$2:$K$2047,'city centre offline'!$A$2:$A$2047,$A16,'city centre offline'!$B$2:$B$2047,J$2))</f>
        <v>1.286284510471535</v>
      </c>
      <c r="K16" s="37">
        <f>(SUMIFS('city centre offline'!$K$2:$K$2047,'overall city offline'!$A$2:$A$2047,$A16,'city centre offline'!$B$2:$B$2047,K$3)*SUMIFS('city centre offline'!$C$2:$C$2047,'city centre offline'!$A$2:$A$2047,$A16,'city centre offline'!$B$2:$B$2047,K$3))/(SUMIFS('city centre offline'!$K$2:$K$2047,'city centre offline'!$A$2:$A$2047,$A16,'city centre offline'!$B$2:$B$2047,K$2))</f>
        <v>1.2806411837726395</v>
      </c>
      <c r="L16" s="37">
        <f>(SUMIFS('city centre offline'!$K$2:$K$2047,'overall city offline'!$A$2:$A$2047,$A16,'city centre offline'!$B$2:$B$2047,L$3)*SUMIFS('city centre offline'!$C$2:$C$2047,'city centre offline'!$A$2:$A$2047,$A16,'city centre offline'!$B$2:$B$2047,L$3))/(SUMIFS('city centre offline'!$K$2:$K$2047,'city centre offline'!$A$2:$A$2047,$A16,'city centre offline'!$B$2:$B$2047,L$2))</f>
        <v>0.90074348485989286</v>
      </c>
      <c r="M16" s="37">
        <f>(SUMIFS('city centre offline'!$K$2:$K$2047,'overall city offline'!$A$2:$A$2047,$A16,'city centre offline'!$B$2:$B$2047,M$3)*SUMIFS('city centre offline'!$C$2:$C$2047,'city centre offline'!$A$2:$A$2047,$A16,'city centre offline'!$B$2:$B$2047,M$3))/(SUMIFS('city centre offline'!$K$2:$K$2047,'city centre offline'!$A$2:$A$2047,$A16,'city centre offline'!$B$2:$B$2047,M$2))</f>
        <v>1.2717140624268077</v>
      </c>
      <c r="N16" s="37">
        <f>(SUMIFS('city centre offline'!$K$2:$K$2047,'overall city offline'!$A$2:$A$2047,$A16,'city centre offline'!$B$2:$B$2047,N$3)*SUMIFS('city centre offline'!$C$2:$C$2047,'city centre offline'!$A$2:$A$2047,$A16,'city centre offline'!$B$2:$B$2047,N$3))/(SUMIFS('city centre offline'!$K$2:$K$2047,'city centre offline'!$A$2:$A$2047,$A16,'city centre offline'!$B$2:$B$2047,N$2))</f>
        <v>0.76714241694348029</v>
      </c>
      <c r="O16" s="37">
        <f>(SUMIFS('city centre offline'!$K$2:$K$2047,'overall city offline'!$A$2:$A$2047,$A16,'city centre offline'!$B$2:$B$2047,O$3)*SUMIFS('city centre offline'!$C$2:$C$2047,'city centre offline'!$A$2:$A$2047,$A16,'city centre offline'!$B$2:$B$2047,O$3))/(SUMIFS('city centre offline'!$K$2:$K$2047,'city centre offline'!$A$2:$A$2047,$A16,'city centre offline'!$B$2:$B$2047,O$2))</f>
        <v>0.86513431416225373</v>
      </c>
      <c r="P16" s="37">
        <f>(SUMIFS('city centre offline'!$K$2:$K$2047,'overall city offline'!$A$2:$A$2047,$A16,'city centre offline'!$B$2:$B$2047,P$3)*SUMIFS('city centre offline'!$C$2:$C$2047,'city centre offline'!$A$2:$A$2047,$A16,'city centre offline'!$B$2:$B$2047,P$3))/(SUMIFS('city centre offline'!$K$2:$K$2047,'city centre offline'!$A$2:$A$2047,$A16,'city centre offline'!$B$2:$B$2047,P$2))</f>
        <v>1.1221505046236062</v>
      </c>
      <c r="Q16" s="37">
        <f>(SUMIFS('city centre offline'!$K$2:$K$2047,'overall city offline'!$A$2:$A$2047,$A16,'city centre offline'!$B$2:$B$2047,Q$3)*SUMIFS('city centre offline'!$C$2:$C$2047,'city centre offline'!$A$2:$A$2047,$A16,'city centre offline'!$B$2:$B$2047,Q$3))/(SUMIFS('city centre offline'!$K$2:$K$2047,'city centre offline'!$A$2:$A$2047,$A16,'city centre offline'!$B$2:$B$2047,Q$2))</f>
        <v>1.2326127063790984</v>
      </c>
      <c r="R16" s="37">
        <f>(SUMIFS('city centre offline'!$K$2:$K$2047,'overall city offline'!$A$2:$A$2047,$A16,'city centre offline'!$B$2:$B$2047,R$3)*SUMIFS('city centre offline'!$C$2:$C$2047,'city centre offline'!$A$2:$A$2047,$A16,'city centre offline'!$B$2:$B$2047,R$3))/(SUMIFS('city centre offline'!$K$2:$K$2047,'city centre offline'!$A$2:$A$2047,$A16,'city centre offline'!$B$2:$B$2047,R$2))</f>
        <v>1.2906222133047629</v>
      </c>
      <c r="S16" s="37">
        <f>(SUMIFS('city centre offline'!$K$2:$K$2047,'overall city offline'!$A$2:$A$2047,$A16,'city centre offline'!$B$2:$B$2047,S$3)*SUMIFS('city centre offline'!$C$2:$C$2047,'city centre offline'!$A$2:$A$2047,$A16,'city centre offline'!$B$2:$B$2047,S$3))/(SUMIFS('city centre offline'!$K$2:$K$2047,'city centre offline'!$A$2:$A$2047,$A16,'city centre offline'!$B$2:$B$2047,S$2))</f>
        <v>1.3252671299909808</v>
      </c>
      <c r="T16" s="37">
        <f>(SUMIFS('city centre offline'!$K$2:$K$2047,'overall city offline'!$A$2:$A$2047,$A16,'city centre offline'!$B$2:$B$2047,T$3)*SUMIFS('city centre offline'!$C$2:$C$2047,'city centre offline'!$A$2:$A$2047,$A16,'city centre offline'!$B$2:$B$2047,T$3))/(SUMIFS('city centre offline'!$K$2:$K$2047,'city centre offline'!$A$2:$A$2047,$A16,'city centre offline'!$B$2:$B$2047,T$2))</f>
        <v>1.3548990003517116</v>
      </c>
      <c r="U16" s="37">
        <f>(SUMIFS('city centre offline'!$K$2:$K$2047,'overall city offline'!$A$2:$A$2047,$A16,'city centre offline'!$B$2:$B$2047,U$3)*SUMIFS('city centre offline'!$C$2:$C$2047,'city centre offline'!$A$2:$A$2047,$A16,'city centre offline'!$B$2:$B$2047,U$3))/(SUMIFS('city centre offline'!$K$2:$K$2047,'city centre offline'!$A$2:$A$2047,$A16,'city centre offline'!$B$2:$B$2047,U$2))</f>
        <v>1.2930731105549285</v>
      </c>
      <c r="V16" s="37">
        <f>(SUMIFS('city centre offline'!$K$2:$K$2047,'overall city offline'!$A$2:$A$2047,$A16,'city centre offline'!$B$2:$B$2047,V$3)*SUMIFS('city centre offline'!$C$2:$C$2047,'city centre offline'!$A$2:$A$2047,$A16,'city centre offline'!$B$2:$B$2047,V$3))/(SUMIFS('city centre offline'!$K$2:$K$2047,'city centre offline'!$A$2:$A$2047,$A16,'city centre offline'!$B$2:$B$2047,V$2))</f>
        <v>1.2516339710462376</v>
      </c>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row>
    <row r="17" spans="1:63" x14ac:dyDescent="0.25">
      <c r="A17" s="5" t="s">
        <v>20</v>
      </c>
      <c r="B17" s="37">
        <f>(SUMIFS('city centre offline'!$K$2:$K$2047,'overall city offline'!$A$2:$A$2047,$A17,'city centre offline'!$B$2:$B$2047,B$3)*SUMIFS('city centre offline'!$C$2:$C$2047,'city centre offline'!$A$2:$A$2047,$A17,'city centre offline'!$B$2:$B$2047,B$3))/(SUMIFS('city centre offline'!$K$2:$K$2047,'city centre offline'!$A$2:$A$2047,$A17,'city centre offline'!$B$2:$B$2047,B$2))</f>
        <v>0.82204805171352469</v>
      </c>
      <c r="C17" s="37">
        <f>(SUMIFS('city centre offline'!$K$2:$K$2047,'overall city offline'!$A$2:$A$2047,$A17,'city centre offline'!$B$2:$B$2047,C$3)*SUMIFS('city centre offline'!$C$2:$C$2047,'city centre offline'!$A$2:$A$2047,$A17,'city centre offline'!$B$2:$B$2047,C$3))/(SUMIFS('city centre offline'!$K$2:$K$2047,'city centre offline'!$A$2:$A$2047,$A17,'city centre offline'!$B$2:$B$2047,C$2))</f>
        <v>0.82545992849849437</v>
      </c>
      <c r="D17" s="37">
        <f>(SUMIFS('city centre offline'!$K$2:$K$2047,'overall city offline'!$A$2:$A$2047,$A17,'city centre offline'!$B$2:$B$2047,D$3)*SUMIFS('city centre offline'!$C$2:$C$2047,'city centre offline'!$A$2:$A$2047,$A17,'city centre offline'!$B$2:$B$2047,D$3))/(SUMIFS('city centre offline'!$K$2:$K$2047,'city centre offline'!$A$2:$A$2047,$A17,'city centre offline'!$B$2:$B$2047,D$2))</f>
        <v>0.52959119077277295</v>
      </c>
      <c r="E17" s="37">
        <f>(SUMIFS('city centre offline'!$K$2:$K$2047,'overall city offline'!$A$2:$A$2047,$A17,'city centre offline'!$B$2:$B$2047,E$3)*SUMIFS('city centre offline'!$C$2:$C$2047,'city centre offline'!$A$2:$A$2047,$A17,'city centre offline'!$B$2:$B$2047,E$3))/(SUMIFS('city centre offline'!$K$2:$K$2047,'city centre offline'!$A$2:$A$2047,$A17,'city centre offline'!$B$2:$B$2047,E$2))</f>
        <v>1.7956570939161124E-5</v>
      </c>
      <c r="F17" s="37">
        <f>(SUMIFS('city centre offline'!$K$2:$K$2047,'overall city offline'!$A$2:$A$2047,$A17,'city centre offline'!$B$2:$B$2047,F$3)*SUMIFS('city centre offline'!$C$2:$C$2047,'city centre offline'!$A$2:$A$2047,$A17,'city centre offline'!$B$2:$B$2047,F$3))/(SUMIFS('city centre offline'!$K$2:$K$2047,'city centre offline'!$A$2:$A$2047,$A17,'city centre offline'!$B$2:$B$2047,F$2))</f>
        <v>2.3274839853977564E-3</v>
      </c>
      <c r="G17" s="37">
        <f>(SUMIFS('city centre offline'!$K$2:$K$2047,'overall city offline'!$A$2:$A$2047,$A17,'city centre offline'!$B$2:$B$2047,G$3)*SUMIFS('city centre offline'!$C$2:$C$2047,'city centre offline'!$A$2:$A$2047,$A17,'city centre offline'!$B$2:$B$2047,G$3))/(SUMIFS('city centre offline'!$K$2:$K$2047,'city centre offline'!$A$2:$A$2047,$A17,'city centre offline'!$B$2:$B$2047,G$2))</f>
        <v>0.31591945969630147</v>
      </c>
      <c r="H17" s="37">
        <f>(SUMIFS('city centre offline'!$K$2:$K$2047,'overall city offline'!$A$2:$A$2047,$A17,'city centre offline'!$B$2:$B$2047,H$3)*SUMIFS('city centre offline'!$C$2:$C$2047,'city centre offline'!$A$2:$A$2047,$A17,'city centre offline'!$B$2:$B$2047,H$3))/(SUMIFS('city centre offline'!$K$2:$K$2047,'city centre offline'!$A$2:$A$2047,$A17,'city centre offline'!$B$2:$B$2047,H$2))</f>
        <v>0.59226808267897268</v>
      </c>
      <c r="I17" s="37">
        <f>(SUMIFS('city centre offline'!$K$2:$K$2047,'overall city offline'!$A$2:$A$2047,$A17,'city centre offline'!$B$2:$B$2047,I$3)*SUMIFS('city centre offline'!$C$2:$C$2047,'city centre offline'!$A$2:$A$2047,$A17,'city centre offline'!$B$2:$B$2047,I$3))/(SUMIFS('city centre offline'!$K$2:$K$2047,'city centre offline'!$A$2:$A$2047,$A17,'city centre offline'!$B$2:$B$2047,I$2))</f>
        <v>0.79476194061407546</v>
      </c>
      <c r="J17" s="37">
        <f>(SUMIFS('city centre offline'!$K$2:$K$2047,'overall city offline'!$A$2:$A$2047,$A17,'city centre offline'!$B$2:$B$2047,J$3)*SUMIFS('city centre offline'!$C$2:$C$2047,'city centre offline'!$A$2:$A$2047,$A17,'city centre offline'!$B$2:$B$2047,J$3))/(SUMIFS('city centre offline'!$K$2:$K$2047,'city centre offline'!$A$2:$A$2047,$A17,'city centre offline'!$B$2:$B$2047,J$2))</f>
        <v>0.72299289600750716</v>
      </c>
      <c r="K17" s="37">
        <f>(SUMIFS('city centre offline'!$K$2:$K$2047,'overall city offline'!$A$2:$A$2047,$A17,'city centre offline'!$B$2:$B$2047,K$3)*SUMIFS('city centre offline'!$C$2:$C$2047,'city centre offline'!$A$2:$A$2047,$A17,'city centre offline'!$B$2:$B$2047,K$3))/(SUMIFS('city centre offline'!$K$2:$K$2047,'city centre offline'!$A$2:$A$2047,$A17,'city centre offline'!$B$2:$B$2047,K$2))</f>
        <v>0.78508701514960344</v>
      </c>
      <c r="L17" s="37">
        <f>(SUMIFS('city centre offline'!$K$2:$K$2047,'overall city offline'!$A$2:$A$2047,$A17,'city centre offline'!$B$2:$B$2047,L$3)*SUMIFS('city centre offline'!$C$2:$C$2047,'city centre offline'!$A$2:$A$2047,$A17,'city centre offline'!$B$2:$B$2047,L$3))/(SUMIFS('city centre offline'!$K$2:$K$2047,'city centre offline'!$A$2:$A$2047,$A17,'city centre offline'!$B$2:$B$2047,L$2))</f>
        <v>0.16395852758710958</v>
      </c>
      <c r="M17" s="37">
        <f>(SUMIFS('city centre offline'!$K$2:$K$2047,'overall city offline'!$A$2:$A$2047,$A17,'city centre offline'!$B$2:$B$2047,M$3)*SUMIFS('city centre offline'!$C$2:$C$2047,'city centre offline'!$A$2:$A$2047,$A17,'city centre offline'!$B$2:$B$2047,M$3))/(SUMIFS('city centre offline'!$K$2:$K$2047,'city centre offline'!$A$2:$A$2047,$A17,'city centre offline'!$B$2:$B$2047,M$2))</f>
        <v>1.0018065141822019</v>
      </c>
      <c r="N17" s="37">
        <f>(SUMIFS('city centre offline'!$K$2:$K$2047,'overall city offline'!$A$2:$A$2047,$A17,'city centre offline'!$B$2:$B$2047,N$3)*SUMIFS('city centre offline'!$C$2:$C$2047,'city centre offline'!$A$2:$A$2047,$A17,'city centre offline'!$B$2:$B$2047,N$3))/(SUMIFS('city centre offline'!$K$2:$K$2047,'city centre offline'!$A$2:$A$2047,$A17,'city centre offline'!$B$2:$B$2047,N$2))</f>
        <v>1.4518062120803935E-2</v>
      </c>
      <c r="O17" s="37">
        <f>(SUMIFS('city centre offline'!$K$2:$K$2047,'overall city offline'!$A$2:$A$2047,$A17,'city centre offline'!$B$2:$B$2047,O$3)*SUMIFS('city centre offline'!$C$2:$C$2047,'city centre offline'!$A$2:$A$2047,$A17,'city centre offline'!$B$2:$B$2047,O$3))/(SUMIFS('city centre offline'!$K$2:$K$2047,'city centre offline'!$A$2:$A$2047,$A17,'city centre offline'!$B$2:$B$2047,O$2))</f>
        <v>2.1937740581550687E-2</v>
      </c>
      <c r="P17" s="37">
        <f>(SUMIFS('city centre offline'!$K$2:$K$2047,'overall city offline'!$A$2:$A$2047,$A17,'city centre offline'!$B$2:$B$2047,P$3)*SUMIFS('city centre offline'!$C$2:$C$2047,'city centre offline'!$A$2:$A$2047,$A17,'city centre offline'!$B$2:$B$2047,P$3))/(SUMIFS('city centre offline'!$K$2:$K$2047,'city centre offline'!$A$2:$A$2047,$A17,'city centre offline'!$B$2:$B$2047,P$2))</f>
        <v>3.006088823236655E-2</v>
      </c>
      <c r="Q17" s="37">
        <f>(SUMIFS('city centre offline'!$K$2:$K$2047,'overall city offline'!$A$2:$A$2047,$A17,'city centre offline'!$B$2:$B$2047,Q$3)*SUMIFS('city centre offline'!$C$2:$C$2047,'city centre offline'!$A$2:$A$2047,$A17,'city centre offline'!$B$2:$B$2047,Q$3))/(SUMIFS('city centre offline'!$K$2:$K$2047,'city centre offline'!$A$2:$A$2047,$A17,'city centre offline'!$B$2:$B$2047,Q$2))</f>
        <v>0.57812531076910212</v>
      </c>
      <c r="R17" s="37">
        <f>(SUMIFS('city centre offline'!$K$2:$K$2047,'overall city offline'!$A$2:$A$2047,$A17,'city centre offline'!$B$2:$B$2047,R$3)*SUMIFS('city centre offline'!$C$2:$C$2047,'city centre offline'!$A$2:$A$2047,$A17,'city centre offline'!$B$2:$B$2047,R$3))/(SUMIFS('city centre offline'!$K$2:$K$2047,'city centre offline'!$A$2:$A$2047,$A17,'city centre offline'!$B$2:$B$2047,R$2))</f>
        <v>0.96565845463471378</v>
      </c>
      <c r="S17" s="37">
        <f>(SUMIFS('city centre offline'!$K$2:$K$2047,'overall city offline'!$A$2:$A$2047,$A17,'city centre offline'!$B$2:$B$2047,S$3)*SUMIFS('city centre offline'!$C$2:$C$2047,'city centre offline'!$A$2:$A$2047,$A17,'city centre offline'!$B$2:$B$2047,S$3))/(SUMIFS('city centre offline'!$K$2:$K$2047,'city centre offline'!$A$2:$A$2047,$A17,'city centre offline'!$B$2:$B$2047,S$2))</f>
        <v>0.84365407745620768</v>
      </c>
      <c r="T17" s="37">
        <f>(SUMIFS('city centre offline'!$K$2:$K$2047,'overall city offline'!$A$2:$A$2047,$A17,'city centre offline'!$B$2:$B$2047,T$3)*SUMIFS('city centre offline'!$C$2:$C$2047,'city centre offline'!$A$2:$A$2047,$A17,'city centre offline'!$B$2:$B$2047,T$3))/(SUMIFS('city centre offline'!$K$2:$K$2047,'city centre offline'!$A$2:$A$2047,$A17,'city centre offline'!$B$2:$B$2047,T$2))</f>
        <v>0.87935078785806109</v>
      </c>
      <c r="U17" s="37">
        <f>(SUMIFS('city centre offline'!$K$2:$K$2047,'overall city offline'!$A$2:$A$2047,$A17,'city centre offline'!$B$2:$B$2047,U$3)*SUMIFS('city centre offline'!$C$2:$C$2047,'city centre offline'!$A$2:$A$2047,$A17,'city centre offline'!$B$2:$B$2047,U$3))/(SUMIFS('city centre offline'!$K$2:$K$2047,'city centre offline'!$A$2:$A$2047,$A17,'city centre offline'!$B$2:$B$2047,U$2))</f>
        <v>0.97381331903272517</v>
      </c>
      <c r="V17" s="37">
        <f>(SUMIFS('city centre offline'!$K$2:$K$2047,'overall city offline'!$A$2:$A$2047,$A17,'city centre offline'!$B$2:$B$2047,V$3)*SUMIFS('city centre offline'!$C$2:$C$2047,'city centre offline'!$A$2:$A$2047,$A17,'city centre offline'!$B$2:$B$2047,V$3))/(SUMIFS('city centre offline'!$K$2:$K$2047,'city centre offline'!$A$2:$A$2047,$A17,'city centre offline'!$B$2:$B$2047,V$2))</f>
        <v>0.78855681593122384</v>
      </c>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row>
    <row r="18" spans="1:63" x14ac:dyDescent="0.25">
      <c r="A18" s="5" t="s">
        <v>21</v>
      </c>
      <c r="B18" s="37">
        <f>(SUMIFS('city centre offline'!$K$2:$K$2047,'overall city offline'!$A$2:$A$2047,$A18,'city centre offline'!$B$2:$B$2047,B$3)*SUMIFS('city centre offline'!$C$2:$C$2047,'city centre offline'!$A$2:$A$2047,$A18,'city centre offline'!$B$2:$B$2047,B$3))/(SUMIFS('city centre offline'!$K$2:$K$2047,'city centre offline'!$A$2:$A$2047,$A18,'city centre offline'!$B$2:$B$2047,B$2))</f>
        <v>0.74237642814457472</v>
      </c>
      <c r="C18" s="37">
        <f>(SUMIFS('city centre offline'!$K$2:$K$2047,'overall city offline'!$A$2:$A$2047,$A18,'city centre offline'!$B$2:$B$2047,C$3)*SUMIFS('city centre offline'!$C$2:$C$2047,'city centre offline'!$A$2:$A$2047,$A18,'city centre offline'!$B$2:$B$2047,C$3))/(SUMIFS('city centre offline'!$K$2:$K$2047,'city centre offline'!$A$2:$A$2047,$A18,'city centre offline'!$B$2:$B$2047,C$2))</f>
        <v>0.84608223638926972</v>
      </c>
      <c r="D18" s="37">
        <f>(SUMIFS('city centre offline'!$K$2:$K$2047,'overall city offline'!$A$2:$A$2047,$A18,'city centre offline'!$B$2:$B$2047,D$3)*SUMIFS('city centre offline'!$C$2:$C$2047,'city centre offline'!$A$2:$A$2047,$A18,'city centre offline'!$B$2:$B$2047,D$3))/(SUMIFS('city centre offline'!$K$2:$K$2047,'city centre offline'!$A$2:$A$2047,$A18,'city centre offline'!$B$2:$B$2047,D$2))</f>
        <v>0.48262755806004398</v>
      </c>
      <c r="E18" s="37">
        <f>(SUMIFS('city centre offline'!$K$2:$K$2047,'overall city offline'!$A$2:$A$2047,$A18,'city centre offline'!$B$2:$B$2047,E$3)*SUMIFS('city centre offline'!$C$2:$C$2047,'city centre offline'!$A$2:$A$2047,$A18,'city centre offline'!$B$2:$B$2047,E$3))/(SUMIFS('city centre offline'!$K$2:$K$2047,'city centre offline'!$A$2:$A$2047,$A18,'city centre offline'!$B$2:$B$2047,E$2))</f>
        <v>1.1167312207938183E-2</v>
      </c>
      <c r="F18" s="37">
        <f>(SUMIFS('city centre offline'!$K$2:$K$2047,'overall city offline'!$A$2:$A$2047,$A18,'city centre offline'!$B$2:$B$2047,F$3)*SUMIFS('city centre offline'!$C$2:$C$2047,'city centre offline'!$A$2:$A$2047,$A18,'city centre offline'!$B$2:$B$2047,F$3))/(SUMIFS('city centre offline'!$K$2:$K$2047,'city centre offline'!$A$2:$A$2047,$A18,'city centre offline'!$B$2:$B$2047,F$2))</f>
        <v>1.6142924940208955E-2</v>
      </c>
      <c r="G18" s="37">
        <f>(SUMIFS('city centre offline'!$K$2:$K$2047,'overall city offline'!$A$2:$A$2047,$A18,'city centre offline'!$B$2:$B$2047,G$3)*SUMIFS('city centre offline'!$C$2:$C$2047,'city centre offline'!$A$2:$A$2047,$A18,'city centre offline'!$B$2:$B$2047,G$3))/(SUMIFS('city centre offline'!$K$2:$K$2047,'city centre offline'!$A$2:$A$2047,$A18,'city centre offline'!$B$2:$B$2047,G$2))</f>
        <v>8.523651978872146E-2</v>
      </c>
      <c r="H18" s="37">
        <f>(SUMIFS('city centre offline'!$K$2:$K$2047,'overall city offline'!$A$2:$A$2047,$A18,'city centre offline'!$B$2:$B$2047,H$3)*SUMIFS('city centre offline'!$C$2:$C$2047,'city centre offline'!$A$2:$A$2047,$A18,'city centre offline'!$B$2:$B$2047,H$3))/(SUMIFS('city centre offline'!$K$2:$K$2047,'city centre offline'!$A$2:$A$2047,$A18,'city centre offline'!$B$2:$B$2047,H$2))</f>
        <v>0.48913269849576019</v>
      </c>
      <c r="I18" s="37">
        <f>(SUMIFS('city centre offline'!$K$2:$K$2047,'overall city offline'!$A$2:$A$2047,$A18,'city centre offline'!$B$2:$B$2047,I$3)*SUMIFS('city centre offline'!$C$2:$C$2047,'city centre offline'!$A$2:$A$2047,$A18,'city centre offline'!$B$2:$B$2047,I$3))/(SUMIFS('city centre offline'!$K$2:$K$2047,'city centre offline'!$A$2:$A$2047,$A18,'city centre offline'!$B$2:$B$2047,I$2))</f>
        <v>0.72303933925872743</v>
      </c>
      <c r="J18" s="37">
        <f>(SUMIFS('city centre offline'!$K$2:$K$2047,'overall city offline'!$A$2:$A$2047,$A18,'city centre offline'!$B$2:$B$2047,J$3)*SUMIFS('city centre offline'!$C$2:$C$2047,'city centre offline'!$A$2:$A$2047,$A18,'city centre offline'!$B$2:$B$2047,J$3))/(SUMIFS('city centre offline'!$K$2:$K$2047,'city centre offline'!$A$2:$A$2047,$A18,'city centre offline'!$B$2:$B$2047,J$2))</f>
        <v>0.57646522488854612</v>
      </c>
      <c r="K18" s="37">
        <f>(SUMIFS('city centre offline'!$K$2:$K$2047,'overall city offline'!$A$2:$A$2047,$A18,'city centre offline'!$B$2:$B$2047,K$3)*SUMIFS('city centre offline'!$C$2:$C$2047,'city centre offline'!$A$2:$A$2047,$A18,'city centre offline'!$B$2:$B$2047,K$3))/(SUMIFS('city centre offline'!$K$2:$K$2047,'city centre offline'!$A$2:$A$2047,$A18,'city centre offline'!$B$2:$B$2047,K$2))</f>
        <v>0.40182005596219894</v>
      </c>
      <c r="L18" s="37">
        <f>(SUMIFS('city centre offline'!$K$2:$K$2047,'overall city offline'!$A$2:$A$2047,$A18,'city centre offline'!$B$2:$B$2047,L$3)*SUMIFS('city centre offline'!$C$2:$C$2047,'city centre offline'!$A$2:$A$2047,$A18,'city centre offline'!$B$2:$B$2047,L$3))/(SUMIFS('city centre offline'!$K$2:$K$2047,'city centre offline'!$A$2:$A$2047,$A18,'city centre offline'!$B$2:$B$2047,L$2))</f>
        <v>0.74882333923582978</v>
      </c>
      <c r="M18" s="37">
        <f>(SUMIFS('city centre offline'!$K$2:$K$2047,'overall city offline'!$A$2:$A$2047,$A18,'city centre offline'!$B$2:$B$2047,M$3)*SUMIFS('city centre offline'!$C$2:$C$2047,'city centre offline'!$A$2:$A$2047,$A18,'city centre offline'!$B$2:$B$2047,M$3))/(SUMIFS('city centre offline'!$K$2:$K$2047,'city centre offline'!$A$2:$A$2047,$A18,'city centre offline'!$B$2:$B$2047,M$2))</f>
        <v>0.67638525451348741</v>
      </c>
      <c r="N18" s="37">
        <f>(SUMIFS('city centre offline'!$K$2:$K$2047,'overall city offline'!$A$2:$A$2047,$A18,'city centre offline'!$B$2:$B$2047,N$3)*SUMIFS('city centre offline'!$C$2:$C$2047,'city centre offline'!$A$2:$A$2047,$A18,'city centre offline'!$B$2:$B$2047,N$3))/(SUMIFS('city centre offline'!$K$2:$K$2047,'city centre offline'!$A$2:$A$2047,$A18,'city centre offline'!$B$2:$B$2047,N$2))</f>
        <v>2.2567802455488357E-2</v>
      </c>
      <c r="O18" s="37">
        <f>(SUMIFS('city centre offline'!$K$2:$K$2047,'overall city offline'!$A$2:$A$2047,$A18,'city centre offline'!$B$2:$B$2047,O$3)*SUMIFS('city centre offline'!$C$2:$C$2047,'city centre offline'!$A$2:$A$2047,$A18,'city centre offline'!$B$2:$B$2047,O$3))/(SUMIFS('city centre offline'!$K$2:$K$2047,'city centre offline'!$A$2:$A$2047,$A18,'city centre offline'!$B$2:$B$2047,O$2))</f>
        <v>2.7029090357808632E-2</v>
      </c>
      <c r="P18" s="37">
        <f>(SUMIFS('city centre offline'!$K$2:$K$2047,'overall city offline'!$A$2:$A$2047,$A18,'city centre offline'!$B$2:$B$2047,P$3)*SUMIFS('city centre offline'!$C$2:$C$2047,'city centre offline'!$A$2:$A$2047,$A18,'city centre offline'!$B$2:$B$2047,P$3))/(SUMIFS('city centre offline'!$K$2:$K$2047,'city centre offline'!$A$2:$A$2047,$A18,'city centre offline'!$B$2:$B$2047,P$2))</f>
        <v>4.3416227850789815E-2</v>
      </c>
      <c r="Q18" s="37">
        <f>(SUMIFS('city centre offline'!$K$2:$K$2047,'overall city offline'!$A$2:$A$2047,$A18,'city centre offline'!$B$2:$B$2047,Q$3)*SUMIFS('city centre offline'!$C$2:$C$2047,'city centre offline'!$A$2:$A$2047,$A18,'city centre offline'!$B$2:$B$2047,Q$3))/(SUMIFS('city centre offline'!$K$2:$K$2047,'city centre offline'!$A$2:$A$2047,$A18,'city centre offline'!$B$2:$B$2047,Q$2))</f>
        <v>0.665516104040076</v>
      </c>
      <c r="R18" s="37">
        <f>(SUMIFS('city centre offline'!$K$2:$K$2047,'overall city offline'!$A$2:$A$2047,$A18,'city centre offline'!$B$2:$B$2047,R$3)*SUMIFS('city centre offline'!$C$2:$C$2047,'city centre offline'!$A$2:$A$2047,$A18,'city centre offline'!$B$2:$B$2047,R$3))/(SUMIFS('city centre offline'!$K$2:$K$2047,'city centre offline'!$A$2:$A$2047,$A18,'city centre offline'!$B$2:$B$2047,R$2))</f>
        <v>0.77202005744827951</v>
      </c>
      <c r="S18" s="37">
        <f>(SUMIFS('city centre offline'!$K$2:$K$2047,'overall city offline'!$A$2:$A$2047,$A18,'city centre offline'!$B$2:$B$2047,S$3)*SUMIFS('city centre offline'!$C$2:$C$2047,'city centre offline'!$A$2:$A$2047,$A18,'city centre offline'!$B$2:$B$2047,S$3))/(SUMIFS('city centre offline'!$K$2:$K$2047,'city centre offline'!$A$2:$A$2047,$A18,'city centre offline'!$B$2:$B$2047,S$2))</f>
        <v>0.63116649522317725</v>
      </c>
      <c r="T18" s="37">
        <f>(SUMIFS('city centre offline'!$K$2:$K$2047,'overall city offline'!$A$2:$A$2047,$A18,'city centre offline'!$B$2:$B$2047,T$3)*SUMIFS('city centre offline'!$C$2:$C$2047,'city centre offline'!$A$2:$A$2047,$A18,'city centre offline'!$B$2:$B$2047,T$3))/(SUMIFS('city centre offline'!$K$2:$K$2047,'city centre offline'!$A$2:$A$2047,$A18,'city centre offline'!$B$2:$B$2047,T$2))</f>
        <v>0.66072649820778162</v>
      </c>
      <c r="U18" s="37">
        <f>(SUMIFS('city centre offline'!$K$2:$K$2047,'overall city offline'!$A$2:$A$2047,$A18,'city centre offline'!$B$2:$B$2047,U$3)*SUMIFS('city centre offline'!$C$2:$C$2047,'city centre offline'!$A$2:$A$2047,$A18,'city centre offline'!$B$2:$B$2047,U$3))/(SUMIFS('city centre offline'!$K$2:$K$2047,'city centre offline'!$A$2:$A$2047,$A18,'city centre offline'!$B$2:$B$2047,U$2))</f>
        <v>0.76147065999994801</v>
      </c>
      <c r="V18" s="37">
        <f>(SUMIFS('city centre offline'!$K$2:$K$2047,'overall city offline'!$A$2:$A$2047,$A18,'city centre offline'!$B$2:$B$2047,V$3)*SUMIFS('city centre offline'!$C$2:$C$2047,'city centre offline'!$A$2:$A$2047,$A18,'city centre offline'!$B$2:$B$2047,V$3))/(SUMIFS('city centre offline'!$K$2:$K$2047,'city centre offline'!$A$2:$A$2047,$A18,'city centre offline'!$B$2:$B$2047,V$2))</f>
        <v>0.61630765713106994</v>
      </c>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row>
    <row r="19" spans="1:63" x14ac:dyDescent="0.25">
      <c r="A19" s="5" t="s">
        <v>22</v>
      </c>
      <c r="B19" s="37">
        <f>(SUMIFS('city centre offline'!$K$2:$K$2047,'overall city offline'!$A$2:$A$2047,$A19,'city centre offline'!$B$2:$B$2047,B$3)*SUMIFS('city centre offline'!$C$2:$C$2047,'city centre offline'!$A$2:$A$2047,$A19,'city centre offline'!$B$2:$B$2047,B$3))/(SUMIFS('city centre offline'!$K$2:$K$2047,'city centre offline'!$A$2:$A$2047,$A19,'city centre offline'!$B$2:$B$2047,B$2))</f>
        <v>0.8992959001497185</v>
      </c>
      <c r="C19" s="37">
        <f>(SUMIFS('city centre offline'!$K$2:$K$2047,'overall city offline'!$A$2:$A$2047,$A19,'city centre offline'!$B$2:$B$2047,C$3)*SUMIFS('city centre offline'!$C$2:$C$2047,'city centre offline'!$A$2:$A$2047,$A19,'city centre offline'!$B$2:$B$2047,C$3))/(SUMIFS('city centre offline'!$K$2:$K$2047,'city centre offline'!$A$2:$A$2047,$A19,'city centre offline'!$B$2:$B$2047,C$2))</f>
        <v>0.67261309592185203</v>
      </c>
      <c r="D19" s="37">
        <f>(SUMIFS('city centre offline'!$K$2:$K$2047,'overall city offline'!$A$2:$A$2047,$A19,'city centre offline'!$B$2:$B$2047,D$3)*SUMIFS('city centre offline'!$C$2:$C$2047,'city centre offline'!$A$2:$A$2047,$A19,'city centre offline'!$B$2:$B$2047,D$3))/(SUMIFS('city centre offline'!$K$2:$K$2047,'city centre offline'!$A$2:$A$2047,$A19,'city centre offline'!$B$2:$B$2047,D$2))</f>
        <v>0.65321863471064134</v>
      </c>
      <c r="E19" s="37">
        <f>(SUMIFS('city centre offline'!$K$2:$K$2047,'overall city offline'!$A$2:$A$2047,$A19,'city centre offline'!$B$2:$B$2047,E$3)*SUMIFS('city centre offline'!$C$2:$C$2047,'city centre offline'!$A$2:$A$2047,$A19,'city centre offline'!$B$2:$B$2047,E$3))/(SUMIFS('city centre offline'!$K$2:$K$2047,'city centre offline'!$A$2:$A$2047,$A19,'city centre offline'!$B$2:$B$2047,E$2))</f>
        <v>0.46686244058806786</v>
      </c>
      <c r="F19" s="37">
        <f>(SUMIFS('city centre offline'!$K$2:$K$2047,'overall city offline'!$A$2:$A$2047,$A19,'city centre offline'!$B$2:$B$2047,F$3)*SUMIFS('city centre offline'!$C$2:$C$2047,'city centre offline'!$A$2:$A$2047,$A19,'city centre offline'!$B$2:$B$2047,F$3))/(SUMIFS('city centre offline'!$K$2:$K$2047,'city centre offline'!$A$2:$A$2047,$A19,'city centre offline'!$B$2:$B$2047,F$2))</f>
        <v>0.6087480152587974</v>
      </c>
      <c r="G19" s="37">
        <f>(SUMIFS('city centre offline'!$K$2:$K$2047,'overall city offline'!$A$2:$A$2047,$A19,'city centre offline'!$B$2:$B$2047,G$3)*SUMIFS('city centre offline'!$C$2:$C$2047,'city centre offline'!$A$2:$A$2047,$A19,'city centre offline'!$B$2:$B$2047,G$3))/(SUMIFS('city centre offline'!$K$2:$K$2047,'city centre offline'!$A$2:$A$2047,$A19,'city centre offline'!$B$2:$B$2047,G$2))</f>
        <v>0.56334106566215048</v>
      </c>
      <c r="H19" s="37">
        <f>(SUMIFS('city centre offline'!$K$2:$K$2047,'overall city offline'!$A$2:$A$2047,$A19,'city centre offline'!$B$2:$B$2047,H$3)*SUMIFS('city centre offline'!$C$2:$C$2047,'city centre offline'!$A$2:$A$2047,$A19,'city centre offline'!$B$2:$B$2047,H$3))/(SUMIFS('city centre offline'!$K$2:$K$2047,'city centre offline'!$A$2:$A$2047,$A19,'city centre offline'!$B$2:$B$2047,H$2))</f>
        <v>0.55015141314908755</v>
      </c>
      <c r="I19" s="37">
        <f>(SUMIFS('city centre offline'!$K$2:$K$2047,'overall city offline'!$A$2:$A$2047,$A19,'city centre offline'!$B$2:$B$2047,I$3)*SUMIFS('city centre offline'!$C$2:$C$2047,'city centre offline'!$A$2:$A$2047,$A19,'city centre offline'!$B$2:$B$2047,I$3))/(SUMIFS('city centre offline'!$K$2:$K$2047,'city centre offline'!$A$2:$A$2047,$A19,'city centre offline'!$B$2:$B$2047,I$2))</f>
        <v>0.62905814964393303</v>
      </c>
      <c r="J19" s="37">
        <f>(SUMIFS('city centre offline'!$K$2:$K$2047,'overall city offline'!$A$2:$A$2047,$A19,'city centre offline'!$B$2:$B$2047,J$3)*SUMIFS('city centre offline'!$C$2:$C$2047,'city centre offline'!$A$2:$A$2047,$A19,'city centre offline'!$B$2:$B$2047,J$3))/(SUMIFS('city centre offline'!$K$2:$K$2047,'city centre offline'!$A$2:$A$2047,$A19,'city centre offline'!$B$2:$B$2047,J$2))</f>
        <v>0.59892072607190949</v>
      </c>
      <c r="K19" s="37">
        <f>(SUMIFS('city centre offline'!$K$2:$K$2047,'overall city offline'!$A$2:$A$2047,$A19,'city centre offline'!$B$2:$B$2047,K$3)*SUMIFS('city centre offline'!$C$2:$C$2047,'city centre offline'!$A$2:$A$2047,$A19,'city centre offline'!$B$2:$B$2047,K$3))/(SUMIFS('city centre offline'!$K$2:$K$2047,'city centre offline'!$A$2:$A$2047,$A19,'city centre offline'!$B$2:$B$2047,K$2))</f>
        <v>0.77291022165751833</v>
      </c>
      <c r="L19" s="37">
        <f>(SUMIFS('city centre offline'!$K$2:$K$2047,'overall city offline'!$A$2:$A$2047,$A19,'city centre offline'!$B$2:$B$2047,L$3)*SUMIFS('city centre offline'!$C$2:$C$2047,'city centre offline'!$A$2:$A$2047,$A19,'city centre offline'!$B$2:$B$2047,L$3))/(SUMIFS('city centre offline'!$K$2:$K$2047,'city centre offline'!$A$2:$A$2047,$A19,'city centre offline'!$B$2:$B$2047,L$2))</f>
        <v>0.59699745450629571</v>
      </c>
      <c r="M19" s="37">
        <f>(SUMIFS('city centre offline'!$K$2:$K$2047,'overall city offline'!$A$2:$A$2047,$A19,'city centre offline'!$B$2:$B$2047,M$3)*SUMIFS('city centre offline'!$C$2:$C$2047,'city centre offline'!$A$2:$A$2047,$A19,'city centre offline'!$B$2:$B$2047,M$3))/(SUMIFS('city centre offline'!$K$2:$K$2047,'city centre offline'!$A$2:$A$2047,$A19,'city centre offline'!$B$2:$B$2047,M$2))</f>
        <v>0.6184992569507396</v>
      </c>
      <c r="N19" s="37">
        <f>(SUMIFS('city centre offline'!$K$2:$K$2047,'overall city offline'!$A$2:$A$2047,$A19,'city centre offline'!$B$2:$B$2047,N$3)*SUMIFS('city centre offline'!$C$2:$C$2047,'city centre offline'!$A$2:$A$2047,$A19,'city centre offline'!$B$2:$B$2047,N$3))/(SUMIFS('city centre offline'!$K$2:$K$2047,'city centre offline'!$A$2:$A$2047,$A19,'city centre offline'!$B$2:$B$2047,N$2))</f>
        <v>0.44375437642906662</v>
      </c>
      <c r="O19" s="37">
        <f>(SUMIFS('city centre offline'!$K$2:$K$2047,'overall city offline'!$A$2:$A$2047,$A19,'city centre offline'!$B$2:$B$2047,O$3)*SUMIFS('city centre offline'!$C$2:$C$2047,'city centre offline'!$A$2:$A$2047,$A19,'city centre offline'!$B$2:$B$2047,O$3))/(SUMIFS('city centre offline'!$K$2:$K$2047,'city centre offline'!$A$2:$A$2047,$A19,'city centre offline'!$B$2:$B$2047,O$2))</f>
        <v>0.57373308733313821</v>
      </c>
      <c r="P19" s="37">
        <f>(SUMIFS('city centre offline'!$K$2:$K$2047,'overall city offline'!$A$2:$A$2047,$A19,'city centre offline'!$B$2:$B$2047,P$3)*SUMIFS('city centre offline'!$C$2:$C$2047,'city centre offline'!$A$2:$A$2047,$A19,'city centre offline'!$B$2:$B$2047,P$3))/(SUMIFS('city centre offline'!$K$2:$K$2047,'city centre offline'!$A$2:$A$2047,$A19,'city centre offline'!$B$2:$B$2047,P$2))</f>
        <v>0.64895533178165443</v>
      </c>
      <c r="Q19" s="37">
        <f>(SUMIFS('city centre offline'!$K$2:$K$2047,'overall city offline'!$A$2:$A$2047,$A19,'city centre offline'!$B$2:$B$2047,Q$3)*SUMIFS('city centre offline'!$C$2:$C$2047,'city centre offline'!$A$2:$A$2047,$A19,'city centre offline'!$B$2:$B$2047,Q$3))/(SUMIFS('city centre offline'!$K$2:$K$2047,'city centre offline'!$A$2:$A$2047,$A19,'city centre offline'!$B$2:$B$2047,Q$2))</f>
        <v>0.85601618585585093</v>
      </c>
      <c r="R19" s="37">
        <f>(SUMIFS('city centre offline'!$K$2:$K$2047,'overall city offline'!$A$2:$A$2047,$A19,'city centre offline'!$B$2:$B$2047,R$3)*SUMIFS('city centre offline'!$C$2:$C$2047,'city centre offline'!$A$2:$A$2047,$A19,'city centre offline'!$B$2:$B$2047,R$3))/(SUMIFS('city centre offline'!$K$2:$K$2047,'city centre offline'!$A$2:$A$2047,$A19,'city centre offline'!$B$2:$B$2047,R$2))</f>
        <v>0.71611762037131188</v>
      </c>
      <c r="S19" s="37">
        <f>(SUMIFS('city centre offline'!$K$2:$K$2047,'overall city offline'!$A$2:$A$2047,$A19,'city centre offline'!$B$2:$B$2047,S$3)*SUMIFS('city centre offline'!$C$2:$C$2047,'city centre offline'!$A$2:$A$2047,$A19,'city centre offline'!$B$2:$B$2047,S$3))/(SUMIFS('city centre offline'!$K$2:$K$2047,'city centre offline'!$A$2:$A$2047,$A19,'city centre offline'!$B$2:$B$2047,S$2))</f>
        <v>0.69228794362490043</v>
      </c>
      <c r="T19" s="37">
        <f>(SUMIFS('city centre offline'!$K$2:$K$2047,'overall city offline'!$A$2:$A$2047,$A19,'city centre offline'!$B$2:$B$2047,T$3)*SUMIFS('city centre offline'!$C$2:$C$2047,'city centre offline'!$A$2:$A$2047,$A19,'city centre offline'!$B$2:$B$2047,T$3))/(SUMIFS('city centre offline'!$K$2:$K$2047,'city centre offline'!$A$2:$A$2047,$A19,'city centre offline'!$B$2:$B$2047,T$2))</f>
        <v>0.70053866190576208</v>
      </c>
      <c r="U19" s="37">
        <f>(SUMIFS('city centre offline'!$K$2:$K$2047,'overall city offline'!$A$2:$A$2047,$A19,'city centre offline'!$B$2:$B$2047,U$3)*SUMIFS('city centre offline'!$C$2:$C$2047,'city centre offline'!$A$2:$A$2047,$A19,'city centre offline'!$B$2:$B$2047,U$3))/(SUMIFS('city centre offline'!$K$2:$K$2047,'city centre offline'!$A$2:$A$2047,$A19,'city centre offline'!$B$2:$B$2047,U$2))</f>
        <v>0.72613482256933726</v>
      </c>
      <c r="V19" s="37">
        <f>(SUMIFS('city centre offline'!$K$2:$K$2047,'overall city offline'!$A$2:$A$2047,$A19,'city centre offline'!$B$2:$B$2047,V$3)*SUMIFS('city centre offline'!$C$2:$C$2047,'city centre offline'!$A$2:$A$2047,$A19,'city centre offline'!$B$2:$B$2047,V$3))/(SUMIFS('city centre offline'!$K$2:$K$2047,'city centre offline'!$A$2:$A$2047,$A19,'city centre offline'!$B$2:$B$2047,V$2))</f>
        <v>0.68862442649208822</v>
      </c>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row>
    <row r="20" spans="1:63" x14ac:dyDescent="0.25">
      <c r="A20" s="5" t="s">
        <v>23</v>
      </c>
      <c r="B20" s="37">
        <f>(SUMIFS('city centre offline'!$K$2:$K$2047,'overall city offline'!$A$2:$A$2047,$A20,'city centre offline'!$B$2:$B$2047,B$3)*SUMIFS('city centre offline'!$C$2:$C$2047,'city centre offline'!$A$2:$A$2047,$A20,'city centre offline'!$B$2:$B$2047,B$3))/(SUMIFS('city centre offline'!$K$2:$K$2047,'city centre offline'!$A$2:$A$2047,$A20,'city centre offline'!$B$2:$B$2047,B$2))</f>
        <v>0.87044453103425345</v>
      </c>
      <c r="C20" s="37">
        <f>(SUMIFS('city centre offline'!$K$2:$K$2047,'overall city offline'!$A$2:$A$2047,$A20,'city centre offline'!$B$2:$B$2047,C$3)*SUMIFS('city centre offline'!$C$2:$C$2047,'city centre offline'!$A$2:$A$2047,$A20,'city centre offline'!$B$2:$B$2047,C$3))/(SUMIFS('city centre offline'!$K$2:$K$2047,'city centre offline'!$A$2:$A$2047,$A20,'city centre offline'!$B$2:$B$2047,C$2))</f>
        <v>0.90754314135937619</v>
      </c>
      <c r="D20" s="37">
        <f>(SUMIFS('city centre offline'!$K$2:$K$2047,'overall city offline'!$A$2:$A$2047,$A20,'city centre offline'!$B$2:$B$2047,D$3)*SUMIFS('city centre offline'!$C$2:$C$2047,'city centre offline'!$A$2:$A$2047,$A20,'city centre offline'!$B$2:$B$2047,D$3))/(SUMIFS('city centre offline'!$K$2:$K$2047,'city centre offline'!$A$2:$A$2047,$A20,'city centre offline'!$B$2:$B$2047,D$2))</f>
        <v>0.62270153853531918</v>
      </c>
      <c r="E20" s="37">
        <f>(SUMIFS('city centre offline'!$K$2:$K$2047,'overall city offline'!$A$2:$A$2047,$A20,'city centre offline'!$B$2:$B$2047,E$3)*SUMIFS('city centre offline'!$C$2:$C$2047,'city centre offline'!$A$2:$A$2047,$A20,'city centre offline'!$B$2:$B$2047,E$3))/(SUMIFS('city centre offline'!$K$2:$K$2047,'city centre offline'!$A$2:$A$2047,$A20,'city centre offline'!$B$2:$B$2047,E$2))</f>
        <v>0.13046231793412236</v>
      </c>
      <c r="F20" s="37">
        <f>(SUMIFS('city centre offline'!$K$2:$K$2047,'overall city offline'!$A$2:$A$2047,$A20,'city centre offline'!$B$2:$B$2047,F$3)*SUMIFS('city centre offline'!$C$2:$C$2047,'city centre offline'!$A$2:$A$2047,$A20,'city centre offline'!$B$2:$B$2047,F$3))/(SUMIFS('city centre offline'!$K$2:$K$2047,'city centre offline'!$A$2:$A$2047,$A20,'city centre offline'!$B$2:$B$2047,F$2))</f>
        <v>0.174556520304294</v>
      </c>
      <c r="G20" s="37">
        <f>(SUMIFS('city centre offline'!$K$2:$K$2047,'overall city offline'!$A$2:$A$2047,$A20,'city centre offline'!$B$2:$B$2047,G$3)*SUMIFS('city centre offline'!$C$2:$C$2047,'city centre offline'!$A$2:$A$2047,$A20,'city centre offline'!$B$2:$B$2047,G$3))/(SUMIFS('city centre offline'!$K$2:$K$2047,'city centre offline'!$A$2:$A$2047,$A20,'city centre offline'!$B$2:$B$2047,G$2))</f>
        <v>0.32507075916481781</v>
      </c>
      <c r="H20" s="37">
        <f>(SUMIFS('city centre offline'!$K$2:$K$2047,'overall city offline'!$A$2:$A$2047,$A20,'city centre offline'!$B$2:$B$2047,H$3)*SUMIFS('city centre offline'!$C$2:$C$2047,'city centre offline'!$A$2:$A$2047,$A20,'city centre offline'!$B$2:$B$2047,H$3))/(SUMIFS('city centre offline'!$K$2:$K$2047,'city centre offline'!$A$2:$A$2047,$A20,'city centre offline'!$B$2:$B$2047,H$2))</f>
        <v>0.57686413935632075</v>
      </c>
      <c r="I20" s="37">
        <f>(SUMIFS('city centre offline'!$K$2:$K$2047,'overall city offline'!$A$2:$A$2047,$A20,'city centre offline'!$B$2:$B$2047,I$3)*SUMIFS('city centre offline'!$C$2:$C$2047,'city centre offline'!$A$2:$A$2047,$A20,'city centre offline'!$B$2:$B$2047,I$3))/(SUMIFS('city centre offline'!$K$2:$K$2047,'city centre offline'!$A$2:$A$2047,$A20,'city centre offline'!$B$2:$B$2047,I$2))</f>
        <v>0.71889459253280918</v>
      </c>
      <c r="J20" s="37">
        <f>(SUMIFS('city centre offline'!$K$2:$K$2047,'overall city offline'!$A$2:$A$2047,$A20,'city centre offline'!$B$2:$B$2047,J$3)*SUMIFS('city centre offline'!$C$2:$C$2047,'city centre offline'!$A$2:$A$2047,$A20,'city centre offline'!$B$2:$B$2047,J$3))/(SUMIFS('city centre offline'!$K$2:$K$2047,'city centre offline'!$A$2:$A$2047,$A20,'city centre offline'!$B$2:$B$2047,J$2))</f>
        <v>0.7149276464230977</v>
      </c>
      <c r="K20" s="37">
        <f>(SUMIFS('city centre offline'!$K$2:$K$2047,'overall city offline'!$A$2:$A$2047,$A20,'city centre offline'!$B$2:$B$2047,K$3)*SUMIFS('city centre offline'!$C$2:$C$2047,'city centre offline'!$A$2:$A$2047,$A20,'city centre offline'!$B$2:$B$2047,K$3))/(SUMIFS('city centre offline'!$K$2:$K$2047,'city centre offline'!$A$2:$A$2047,$A20,'city centre offline'!$B$2:$B$2047,K$2))</f>
        <v>0.7894974769653893</v>
      </c>
      <c r="L20" s="37">
        <f>(SUMIFS('city centre offline'!$K$2:$K$2047,'overall city offline'!$A$2:$A$2047,$A20,'city centre offline'!$B$2:$B$2047,L$3)*SUMIFS('city centre offline'!$C$2:$C$2047,'city centre offline'!$A$2:$A$2047,$A20,'city centre offline'!$B$2:$B$2047,L$3))/(SUMIFS('city centre offline'!$K$2:$K$2047,'city centre offline'!$A$2:$A$2047,$A20,'city centre offline'!$B$2:$B$2047,L$2))</f>
        <v>0.3386197939614301</v>
      </c>
      <c r="M20" s="37">
        <f>(SUMIFS('city centre offline'!$K$2:$K$2047,'overall city offline'!$A$2:$A$2047,$A20,'city centre offline'!$B$2:$B$2047,M$3)*SUMIFS('city centre offline'!$C$2:$C$2047,'city centre offline'!$A$2:$A$2047,$A20,'city centre offline'!$B$2:$B$2047,M$3))/(SUMIFS('city centre offline'!$K$2:$K$2047,'city centre offline'!$A$2:$A$2047,$A20,'city centre offline'!$B$2:$B$2047,M$2))</f>
        <v>1.13243911422013</v>
      </c>
      <c r="N20" s="37">
        <f>(SUMIFS('city centre offline'!$K$2:$K$2047,'overall city offline'!$A$2:$A$2047,$A20,'city centre offline'!$B$2:$B$2047,N$3)*SUMIFS('city centre offline'!$C$2:$C$2047,'city centre offline'!$A$2:$A$2047,$A20,'city centre offline'!$B$2:$B$2047,N$3))/(SUMIFS('city centre offline'!$K$2:$K$2047,'city centre offline'!$A$2:$A$2047,$A20,'city centre offline'!$B$2:$B$2047,N$2))</f>
        <v>0.14783239966843575</v>
      </c>
      <c r="O20" s="37">
        <f>(SUMIFS('city centre offline'!$K$2:$K$2047,'overall city offline'!$A$2:$A$2047,$A20,'city centre offline'!$B$2:$B$2047,O$3)*SUMIFS('city centre offline'!$C$2:$C$2047,'city centre offline'!$A$2:$A$2047,$A20,'city centre offline'!$B$2:$B$2047,O$3))/(SUMIFS('city centre offline'!$K$2:$K$2047,'city centre offline'!$A$2:$A$2047,$A20,'city centre offline'!$B$2:$B$2047,O$2))</f>
        <v>0.17673553739901804</v>
      </c>
      <c r="P20" s="37">
        <f>(SUMIFS('city centre offline'!$K$2:$K$2047,'overall city offline'!$A$2:$A$2047,$A20,'city centre offline'!$B$2:$B$2047,P$3)*SUMIFS('city centre offline'!$C$2:$C$2047,'city centre offline'!$A$2:$A$2047,$A20,'city centre offline'!$B$2:$B$2047,P$3))/(SUMIFS('city centre offline'!$K$2:$K$2047,'city centre offline'!$A$2:$A$2047,$A20,'city centre offline'!$B$2:$B$2047,P$2))</f>
        <v>0.21997145284388697</v>
      </c>
      <c r="Q20" s="37">
        <f>(SUMIFS('city centre offline'!$K$2:$K$2047,'overall city offline'!$A$2:$A$2047,$A20,'city centre offline'!$B$2:$B$2047,Q$3)*SUMIFS('city centre offline'!$C$2:$C$2047,'city centre offline'!$A$2:$A$2047,$A20,'city centre offline'!$B$2:$B$2047,Q$3))/(SUMIFS('city centre offline'!$K$2:$K$2047,'city centre offline'!$A$2:$A$2047,$A20,'city centre offline'!$B$2:$B$2047,Q$2))</f>
        <v>0.8962940517077983</v>
      </c>
      <c r="R20" s="37">
        <f>(SUMIFS('city centre offline'!$K$2:$K$2047,'overall city offline'!$A$2:$A$2047,$A20,'city centre offline'!$B$2:$B$2047,R$3)*SUMIFS('city centre offline'!$C$2:$C$2047,'city centre offline'!$A$2:$A$2047,$A20,'city centre offline'!$B$2:$B$2047,R$3))/(SUMIFS('city centre offline'!$K$2:$K$2047,'city centre offline'!$A$2:$A$2047,$A20,'city centre offline'!$B$2:$B$2047,R$2))</f>
        <v>0.75042115411929811</v>
      </c>
      <c r="S20" s="37">
        <f>(SUMIFS('city centre offline'!$K$2:$K$2047,'overall city offline'!$A$2:$A$2047,$A20,'city centre offline'!$B$2:$B$2047,S$3)*SUMIFS('city centre offline'!$C$2:$C$2047,'city centre offline'!$A$2:$A$2047,$A20,'city centre offline'!$B$2:$B$2047,S$3))/(SUMIFS('city centre offline'!$K$2:$K$2047,'city centre offline'!$A$2:$A$2047,$A20,'city centre offline'!$B$2:$B$2047,S$2))</f>
        <v>0.48360449959231394</v>
      </c>
      <c r="T20" s="37">
        <f>(SUMIFS('city centre offline'!$K$2:$K$2047,'overall city offline'!$A$2:$A$2047,$A20,'city centre offline'!$B$2:$B$2047,T$3)*SUMIFS('city centre offline'!$C$2:$C$2047,'city centre offline'!$A$2:$A$2047,$A20,'city centre offline'!$B$2:$B$2047,T$3))/(SUMIFS('city centre offline'!$K$2:$K$2047,'city centre offline'!$A$2:$A$2047,$A20,'city centre offline'!$B$2:$B$2047,T$2))</f>
        <v>0.474385642196818</v>
      </c>
      <c r="U20" s="37">
        <f>(SUMIFS('city centre offline'!$K$2:$K$2047,'overall city offline'!$A$2:$A$2047,$A20,'city centre offline'!$B$2:$B$2047,U$3)*SUMIFS('city centre offline'!$C$2:$C$2047,'city centre offline'!$A$2:$A$2047,$A20,'city centre offline'!$B$2:$B$2047,U$3))/(SUMIFS('city centre offline'!$K$2:$K$2047,'city centre offline'!$A$2:$A$2047,$A20,'city centre offline'!$B$2:$B$2047,U$2))</f>
        <v>0.52605019242340045</v>
      </c>
      <c r="V20" s="37">
        <f>(SUMIFS('city centre offline'!$K$2:$K$2047,'overall city offline'!$A$2:$A$2047,$A20,'city centre offline'!$B$2:$B$2047,V$3)*SUMIFS('city centre offline'!$C$2:$C$2047,'city centre offline'!$A$2:$A$2047,$A20,'city centre offline'!$B$2:$B$2047,V$3))/(SUMIFS('city centre offline'!$K$2:$K$2047,'city centre offline'!$A$2:$A$2047,$A20,'city centre offline'!$B$2:$B$2047,V$2))</f>
        <v>0.55523727892280417</v>
      </c>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row>
    <row r="21" spans="1:63" x14ac:dyDescent="0.25">
      <c r="A21" s="5" t="s">
        <v>24</v>
      </c>
      <c r="B21" s="37">
        <f>(SUMIFS('city centre offline'!$K$2:$K$2047,'overall city offline'!$A$2:$A$2047,$A21,'city centre offline'!$B$2:$B$2047,B$3)*SUMIFS('city centre offline'!$C$2:$C$2047,'city centre offline'!$A$2:$A$2047,$A21,'city centre offline'!$B$2:$B$2047,B$3))/(SUMIFS('city centre offline'!$K$2:$K$2047,'city centre offline'!$A$2:$A$2047,$A21,'city centre offline'!$B$2:$B$2047,B$2))</f>
        <v>0.97075109627210687</v>
      </c>
      <c r="C21" s="37">
        <f>(SUMIFS('city centre offline'!$K$2:$K$2047,'overall city offline'!$A$2:$A$2047,$A21,'city centre offline'!$B$2:$B$2047,C$3)*SUMIFS('city centre offline'!$C$2:$C$2047,'city centre offline'!$A$2:$A$2047,$A21,'city centre offline'!$B$2:$B$2047,C$3))/(SUMIFS('city centre offline'!$K$2:$K$2047,'city centre offline'!$A$2:$A$2047,$A21,'city centre offline'!$B$2:$B$2047,C$2))</f>
        <v>1.0324226224569062</v>
      </c>
      <c r="D21" s="37">
        <f>(SUMIFS('city centre offline'!$K$2:$K$2047,'overall city offline'!$A$2:$A$2047,$A21,'city centre offline'!$B$2:$B$2047,D$3)*SUMIFS('city centre offline'!$C$2:$C$2047,'city centre offline'!$A$2:$A$2047,$A21,'city centre offline'!$B$2:$B$2047,D$3))/(SUMIFS('city centre offline'!$K$2:$K$2047,'city centre offline'!$A$2:$A$2047,$A21,'city centre offline'!$B$2:$B$2047,D$2))</f>
        <v>0.81947817882395202</v>
      </c>
      <c r="E21" s="37">
        <f>(SUMIFS('city centre offline'!$K$2:$K$2047,'overall city offline'!$A$2:$A$2047,$A21,'city centre offline'!$B$2:$B$2047,E$3)*SUMIFS('city centre offline'!$C$2:$C$2047,'city centre offline'!$A$2:$A$2047,$A21,'city centre offline'!$B$2:$B$2047,E$3))/(SUMIFS('city centre offline'!$K$2:$K$2047,'city centre offline'!$A$2:$A$2047,$A21,'city centre offline'!$B$2:$B$2047,E$2))</f>
        <v>0.27235272471851274</v>
      </c>
      <c r="F21" s="37">
        <f>(SUMIFS('city centre offline'!$K$2:$K$2047,'overall city offline'!$A$2:$A$2047,$A21,'city centre offline'!$B$2:$B$2047,F$3)*SUMIFS('city centre offline'!$C$2:$C$2047,'city centre offline'!$A$2:$A$2047,$A21,'city centre offline'!$B$2:$B$2047,F$3))/(SUMIFS('city centre offline'!$K$2:$K$2047,'city centre offline'!$A$2:$A$2047,$A21,'city centre offline'!$B$2:$B$2047,F$2))</f>
        <v>0.32494163216445937</v>
      </c>
      <c r="G21" s="37">
        <f>(SUMIFS('city centre offline'!$K$2:$K$2047,'overall city offline'!$A$2:$A$2047,$A21,'city centre offline'!$B$2:$B$2047,G$3)*SUMIFS('city centre offline'!$C$2:$C$2047,'city centre offline'!$A$2:$A$2047,$A21,'city centre offline'!$B$2:$B$2047,G$3))/(SUMIFS('city centre offline'!$K$2:$K$2047,'city centre offline'!$A$2:$A$2047,$A21,'city centre offline'!$B$2:$B$2047,G$2))</f>
        <v>0.47000802281074722</v>
      </c>
      <c r="H21" s="37">
        <f>(SUMIFS('city centre offline'!$K$2:$K$2047,'overall city offline'!$A$2:$A$2047,$A21,'city centre offline'!$B$2:$B$2047,H$3)*SUMIFS('city centre offline'!$C$2:$C$2047,'city centre offline'!$A$2:$A$2047,$A21,'city centre offline'!$B$2:$B$2047,H$3))/(SUMIFS('city centre offline'!$K$2:$K$2047,'city centre offline'!$A$2:$A$2047,$A21,'city centre offline'!$B$2:$B$2047,H$2))</f>
        <v>0.72438703612202349</v>
      </c>
      <c r="I21" s="37">
        <f>(SUMIFS('city centre offline'!$K$2:$K$2047,'overall city offline'!$A$2:$A$2047,$A21,'city centre offline'!$B$2:$B$2047,I$3)*SUMIFS('city centre offline'!$C$2:$C$2047,'city centre offline'!$A$2:$A$2047,$A21,'city centre offline'!$B$2:$B$2047,I$3))/(SUMIFS('city centre offline'!$K$2:$K$2047,'city centre offline'!$A$2:$A$2047,$A21,'city centre offline'!$B$2:$B$2047,I$2))</f>
        <v>0.85759785586369197</v>
      </c>
      <c r="J21" s="37">
        <f>(SUMIFS('city centre offline'!$K$2:$K$2047,'overall city offline'!$A$2:$A$2047,$A21,'city centre offline'!$B$2:$B$2047,J$3)*SUMIFS('city centre offline'!$C$2:$C$2047,'city centre offline'!$A$2:$A$2047,$A21,'city centre offline'!$B$2:$B$2047,J$3))/(SUMIFS('city centre offline'!$K$2:$K$2047,'city centre offline'!$A$2:$A$2047,$A21,'city centre offline'!$B$2:$B$2047,J$2))</f>
        <v>0.79808178925568329</v>
      </c>
      <c r="K21" s="37">
        <f>(SUMIFS('city centre offline'!$K$2:$K$2047,'overall city offline'!$A$2:$A$2047,$A21,'city centre offline'!$B$2:$B$2047,K$3)*SUMIFS('city centre offline'!$C$2:$C$2047,'city centre offline'!$A$2:$A$2047,$A21,'city centre offline'!$B$2:$B$2047,K$3))/(SUMIFS('city centre offline'!$K$2:$K$2047,'city centre offline'!$A$2:$A$2047,$A21,'city centre offline'!$B$2:$B$2047,K$2))</f>
        <v>0.84937550882887491</v>
      </c>
      <c r="L21" s="37">
        <f>(SUMIFS('city centre offline'!$K$2:$K$2047,'overall city offline'!$A$2:$A$2047,$A21,'city centre offline'!$B$2:$B$2047,L$3)*SUMIFS('city centre offline'!$C$2:$C$2047,'city centre offline'!$A$2:$A$2047,$A21,'city centre offline'!$B$2:$B$2047,L$3))/(SUMIFS('city centre offline'!$K$2:$K$2047,'city centre offline'!$A$2:$A$2047,$A21,'city centre offline'!$B$2:$B$2047,L$2))</f>
        <v>0.41802393216307199</v>
      </c>
      <c r="M21" s="37">
        <f>(SUMIFS('city centre offline'!$K$2:$K$2047,'overall city offline'!$A$2:$A$2047,$A21,'city centre offline'!$B$2:$B$2047,M$3)*SUMIFS('city centre offline'!$C$2:$C$2047,'city centre offline'!$A$2:$A$2047,$A21,'city centre offline'!$B$2:$B$2047,M$3))/(SUMIFS('city centre offline'!$K$2:$K$2047,'city centre offline'!$A$2:$A$2047,$A21,'city centre offline'!$B$2:$B$2047,M$2))</f>
        <v>1.1248079880369166</v>
      </c>
      <c r="N21" s="37">
        <f>(SUMIFS('city centre offline'!$K$2:$K$2047,'overall city offline'!$A$2:$A$2047,$A21,'city centre offline'!$B$2:$B$2047,N$3)*SUMIFS('city centre offline'!$C$2:$C$2047,'city centre offline'!$A$2:$A$2047,$A21,'city centre offline'!$B$2:$B$2047,N$3))/(SUMIFS('city centre offline'!$K$2:$K$2047,'city centre offline'!$A$2:$A$2047,$A21,'city centre offline'!$B$2:$B$2047,N$2))</f>
        <v>0.23735206251196755</v>
      </c>
      <c r="O21" s="37">
        <f>(SUMIFS('city centre offline'!$K$2:$K$2047,'overall city offline'!$A$2:$A$2047,$A21,'city centre offline'!$B$2:$B$2047,O$3)*SUMIFS('city centre offline'!$C$2:$C$2047,'city centre offline'!$A$2:$A$2047,$A21,'city centre offline'!$B$2:$B$2047,O$3))/(SUMIFS('city centre offline'!$K$2:$K$2047,'city centre offline'!$A$2:$A$2047,$A21,'city centre offline'!$B$2:$B$2047,O$2))</f>
        <v>0.30624088896093121</v>
      </c>
      <c r="P21" s="37">
        <f>(SUMIFS('city centre offline'!$K$2:$K$2047,'overall city offline'!$A$2:$A$2047,$A21,'city centre offline'!$B$2:$B$2047,P$3)*SUMIFS('city centre offline'!$C$2:$C$2047,'city centre offline'!$A$2:$A$2047,$A21,'city centre offline'!$B$2:$B$2047,P$3))/(SUMIFS('city centre offline'!$K$2:$K$2047,'city centre offline'!$A$2:$A$2047,$A21,'city centre offline'!$B$2:$B$2047,P$2))</f>
        <v>0.4018544721273799</v>
      </c>
      <c r="Q21" s="37">
        <f>(SUMIFS('city centre offline'!$K$2:$K$2047,'overall city offline'!$A$2:$A$2047,$A21,'city centre offline'!$B$2:$B$2047,Q$3)*SUMIFS('city centre offline'!$C$2:$C$2047,'city centre offline'!$A$2:$A$2047,$A21,'city centre offline'!$B$2:$B$2047,Q$3))/(SUMIFS('city centre offline'!$K$2:$K$2047,'city centre offline'!$A$2:$A$2047,$A21,'city centre offline'!$B$2:$B$2047,Q$2))</f>
        <v>1.043253607197085</v>
      </c>
      <c r="R21" s="37">
        <f>(SUMIFS('city centre offline'!$K$2:$K$2047,'overall city offline'!$A$2:$A$2047,$A21,'city centre offline'!$B$2:$B$2047,R$3)*SUMIFS('city centre offline'!$C$2:$C$2047,'city centre offline'!$A$2:$A$2047,$A21,'city centre offline'!$B$2:$B$2047,R$3))/(SUMIFS('city centre offline'!$K$2:$K$2047,'city centre offline'!$A$2:$A$2047,$A21,'city centre offline'!$B$2:$B$2047,R$2))</f>
        <v>0.70119738600990844</v>
      </c>
      <c r="S21" s="37">
        <f>(SUMIFS('city centre offline'!$K$2:$K$2047,'overall city offline'!$A$2:$A$2047,$A21,'city centre offline'!$B$2:$B$2047,S$3)*SUMIFS('city centre offline'!$C$2:$C$2047,'city centre offline'!$A$2:$A$2047,$A21,'city centre offline'!$B$2:$B$2047,S$3))/(SUMIFS('city centre offline'!$K$2:$K$2047,'city centre offline'!$A$2:$A$2047,$A21,'city centre offline'!$B$2:$B$2047,S$2))</f>
        <v>0.50064208881489769</v>
      </c>
      <c r="T21" s="37">
        <f>(SUMIFS('city centre offline'!$K$2:$K$2047,'overall city offline'!$A$2:$A$2047,$A21,'city centre offline'!$B$2:$B$2047,T$3)*SUMIFS('city centre offline'!$C$2:$C$2047,'city centre offline'!$A$2:$A$2047,$A21,'city centre offline'!$B$2:$B$2047,T$3))/(SUMIFS('city centre offline'!$K$2:$K$2047,'city centre offline'!$A$2:$A$2047,$A21,'city centre offline'!$B$2:$B$2047,T$2))</f>
        <v>0.5294336104252888</v>
      </c>
      <c r="U21" s="37">
        <f>(SUMIFS('city centre offline'!$K$2:$K$2047,'overall city offline'!$A$2:$A$2047,$A21,'city centre offline'!$B$2:$B$2047,U$3)*SUMIFS('city centre offline'!$C$2:$C$2047,'city centre offline'!$A$2:$A$2047,$A21,'city centre offline'!$B$2:$B$2047,U$3))/(SUMIFS('city centre offline'!$K$2:$K$2047,'city centre offline'!$A$2:$A$2047,$A21,'city centre offline'!$B$2:$B$2047,U$2))</f>
        <v>0.6089076630951068</v>
      </c>
      <c r="V21" s="37">
        <f>(SUMIFS('city centre offline'!$K$2:$K$2047,'overall city offline'!$A$2:$A$2047,$A21,'city centre offline'!$B$2:$B$2047,V$3)*SUMIFS('city centre offline'!$C$2:$C$2047,'city centre offline'!$A$2:$A$2047,$A21,'city centre offline'!$B$2:$B$2047,V$3))/(SUMIFS('city centre offline'!$K$2:$K$2047,'city centre offline'!$A$2:$A$2047,$A21,'city centre offline'!$B$2:$B$2047,V$2))</f>
        <v>0.55214569565030092</v>
      </c>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row>
    <row r="22" spans="1:63" x14ac:dyDescent="0.25">
      <c r="A22" s="5" t="s">
        <v>25</v>
      </c>
      <c r="B22" s="37">
        <f>(SUMIFS('city centre offline'!$K$2:$K$2047,'overall city offline'!$A$2:$A$2047,$A22,'city centre offline'!$B$2:$B$2047,B$3)*SUMIFS('city centre offline'!$C$2:$C$2047,'city centre offline'!$A$2:$A$2047,$A22,'city centre offline'!$B$2:$B$2047,B$3))/(SUMIFS('city centre offline'!$K$2:$K$2047,'city centre offline'!$A$2:$A$2047,$A22,'city centre offline'!$B$2:$B$2047,B$2))</f>
        <v>0.78411293652894953</v>
      </c>
      <c r="C22" s="37">
        <f>(SUMIFS('city centre offline'!$K$2:$K$2047,'overall city offline'!$A$2:$A$2047,$A22,'city centre offline'!$B$2:$B$2047,C$3)*SUMIFS('city centre offline'!$C$2:$C$2047,'city centre offline'!$A$2:$A$2047,$A22,'city centre offline'!$B$2:$B$2047,C$3))/(SUMIFS('city centre offline'!$K$2:$K$2047,'city centre offline'!$A$2:$A$2047,$A22,'city centre offline'!$B$2:$B$2047,C$2))</f>
        <v>0.92191218503170747</v>
      </c>
      <c r="D22" s="37">
        <f>(SUMIFS('city centre offline'!$K$2:$K$2047,'overall city offline'!$A$2:$A$2047,$A22,'city centre offline'!$B$2:$B$2047,D$3)*SUMIFS('city centre offline'!$C$2:$C$2047,'city centre offline'!$A$2:$A$2047,$A22,'city centre offline'!$B$2:$B$2047,D$3))/(SUMIFS('city centre offline'!$K$2:$K$2047,'city centre offline'!$A$2:$A$2047,$A22,'city centre offline'!$B$2:$B$2047,D$2))</f>
        <v>0.68408578331590142</v>
      </c>
      <c r="E22" s="37">
        <f>(SUMIFS('city centre offline'!$K$2:$K$2047,'overall city offline'!$A$2:$A$2047,$A22,'city centre offline'!$B$2:$B$2047,E$3)*SUMIFS('city centre offline'!$C$2:$C$2047,'city centre offline'!$A$2:$A$2047,$A22,'city centre offline'!$B$2:$B$2047,E$3))/(SUMIFS('city centre offline'!$K$2:$K$2047,'city centre offline'!$A$2:$A$2047,$A22,'city centre offline'!$B$2:$B$2047,E$2))</f>
        <v>0.18743255030274408</v>
      </c>
      <c r="F22" s="37">
        <f>(SUMIFS('city centre offline'!$K$2:$K$2047,'overall city offline'!$A$2:$A$2047,$A22,'city centre offline'!$B$2:$B$2047,F$3)*SUMIFS('city centre offline'!$C$2:$C$2047,'city centre offline'!$A$2:$A$2047,$A22,'city centre offline'!$B$2:$B$2047,F$3))/(SUMIFS('city centre offline'!$K$2:$K$2047,'city centre offline'!$A$2:$A$2047,$A22,'city centre offline'!$B$2:$B$2047,F$2))</f>
        <v>0.25657419640910295</v>
      </c>
      <c r="G22" s="37">
        <f>(SUMIFS('city centre offline'!$K$2:$K$2047,'overall city offline'!$A$2:$A$2047,$A22,'city centre offline'!$B$2:$B$2047,G$3)*SUMIFS('city centre offline'!$C$2:$C$2047,'city centre offline'!$A$2:$A$2047,$A22,'city centre offline'!$B$2:$B$2047,G$3))/(SUMIFS('city centre offline'!$K$2:$K$2047,'city centre offline'!$A$2:$A$2047,$A22,'city centre offline'!$B$2:$B$2047,G$2))</f>
        <v>0.41840376433334436</v>
      </c>
      <c r="H22" s="37">
        <f>(SUMIFS('city centre offline'!$K$2:$K$2047,'overall city offline'!$A$2:$A$2047,$A22,'city centre offline'!$B$2:$B$2047,H$3)*SUMIFS('city centre offline'!$C$2:$C$2047,'city centre offline'!$A$2:$A$2047,$A22,'city centre offline'!$B$2:$B$2047,H$3))/(SUMIFS('city centre offline'!$K$2:$K$2047,'city centre offline'!$A$2:$A$2047,$A22,'city centre offline'!$B$2:$B$2047,H$2))</f>
        <v>0.73236602858323363</v>
      </c>
      <c r="I22" s="37">
        <f>(SUMIFS('city centre offline'!$K$2:$K$2047,'overall city offline'!$A$2:$A$2047,$A22,'city centre offline'!$B$2:$B$2047,I$3)*SUMIFS('city centre offline'!$C$2:$C$2047,'city centre offline'!$A$2:$A$2047,$A22,'city centre offline'!$B$2:$B$2047,I$3))/(SUMIFS('city centre offline'!$K$2:$K$2047,'city centre offline'!$A$2:$A$2047,$A22,'city centre offline'!$B$2:$B$2047,I$2))</f>
        <v>0.84887665328554796</v>
      </c>
      <c r="J22" s="37">
        <f>(SUMIFS('city centre offline'!$K$2:$K$2047,'overall city offline'!$A$2:$A$2047,$A22,'city centre offline'!$B$2:$B$2047,J$3)*SUMIFS('city centre offline'!$C$2:$C$2047,'city centre offline'!$A$2:$A$2047,$A22,'city centre offline'!$B$2:$B$2047,J$3))/(SUMIFS('city centre offline'!$K$2:$K$2047,'city centre offline'!$A$2:$A$2047,$A22,'city centre offline'!$B$2:$B$2047,J$2))</f>
        <v>0.81795879206528344</v>
      </c>
      <c r="K22" s="37">
        <f>(SUMIFS('city centre offline'!$K$2:$K$2047,'overall city offline'!$A$2:$A$2047,$A22,'city centre offline'!$B$2:$B$2047,K$3)*SUMIFS('city centre offline'!$C$2:$C$2047,'city centre offline'!$A$2:$A$2047,$A22,'city centre offline'!$B$2:$B$2047,K$3))/(SUMIFS('city centre offline'!$K$2:$K$2047,'city centre offline'!$A$2:$A$2047,$A22,'city centre offline'!$B$2:$B$2047,K$2))</f>
        <v>0.87511919050409914</v>
      </c>
      <c r="L22" s="37">
        <f>(SUMIFS('city centre offline'!$K$2:$K$2047,'overall city offline'!$A$2:$A$2047,$A22,'city centre offline'!$B$2:$B$2047,L$3)*SUMIFS('city centre offline'!$C$2:$C$2047,'city centre offline'!$A$2:$A$2047,$A22,'city centre offline'!$B$2:$B$2047,L$3))/(SUMIFS('city centre offline'!$K$2:$K$2047,'city centre offline'!$A$2:$A$2047,$A22,'city centre offline'!$B$2:$B$2047,L$2))</f>
        <v>0.41487780149248699</v>
      </c>
      <c r="M22" s="37">
        <f>(SUMIFS('city centre offline'!$K$2:$K$2047,'overall city offline'!$A$2:$A$2047,$A22,'city centre offline'!$B$2:$B$2047,M$3)*SUMIFS('city centre offline'!$C$2:$C$2047,'city centre offline'!$A$2:$A$2047,$A22,'city centre offline'!$B$2:$B$2047,M$3))/(SUMIFS('city centre offline'!$K$2:$K$2047,'city centre offline'!$A$2:$A$2047,$A22,'city centre offline'!$B$2:$B$2047,M$2))</f>
        <v>1.1731014944844613</v>
      </c>
      <c r="N22" s="37">
        <f>(SUMIFS('city centre offline'!$K$2:$K$2047,'overall city offline'!$A$2:$A$2047,$A22,'city centre offline'!$B$2:$B$2047,N$3)*SUMIFS('city centre offline'!$C$2:$C$2047,'city centre offline'!$A$2:$A$2047,$A22,'city centre offline'!$B$2:$B$2047,N$3))/(SUMIFS('city centre offline'!$K$2:$K$2047,'city centre offline'!$A$2:$A$2047,$A22,'city centre offline'!$B$2:$B$2047,N$2))</f>
        <v>0.20001086952896618</v>
      </c>
      <c r="O22" s="37">
        <f>(SUMIFS('city centre offline'!$K$2:$K$2047,'overall city offline'!$A$2:$A$2047,$A22,'city centre offline'!$B$2:$B$2047,O$3)*SUMIFS('city centre offline'!$C$2:$C$2047,'city centre offline'!$A$2:$A$2047,$A22,'city centre offline'!$B$2:$B$2047,O$3))/(SUMIFS('city centre offline'!$K$2:$K$2047,'city centre offline'!$A$2:$A$2047,$A22,'city centre offline'!$B$2:$B$2047,O$2))</f>
        <v>0.27034401224751298</v>
      </c>
      <c r="P22" s="37">
        <f>(SUMIFS('city centre offline'!$K$2:$K$2047,'overall city offline'!$A$2:$A$2047,$A22,'city centre offline'!$B$2:$B$2047,P$3)*SUMIFS('city centre offline'!$C$2:$C$2047,'city centre offline'!$A$2:$A$2047,$A22,'city centre offline'!$B$2:$B$2047,P$3))/(SUMIFS('city centre offline'!$K$2:$K$2047,'city centre offline'!$A$2:$A$2047,$A22,'city centre offline'!$B$2:$B$2047,P$2))</f>
        <v>0.31659921407657171</v>
      </c>
      <c r="Q22" s="37">
        <f>(SUMIFS('city centre offline'!$K$2:$K$2047,'overall city offline'!$A$2:$A$2047,$A22,'city centre offline'!$B$2:$B$2047,Q$3)*SUMIFS('city centre offline'!$C$2:$C$2047,'city centre offline'!$A$2:$A$2047,$A22,'city centre offline'!$B$2:$B$2047,Q$3))/(SUMIFS('city centre offline'!$K$2:$K$2047,'city centre offline'!$A$2:$A$2047,$A22,'city centre offline'!$B$2:$B$2047,Q$2))</f>
        <v>0.67254361581875832</v>
      </c>
      <c r="R22" s="37">
        <f>(SUMIFS('city centre offline'!$K$2:$K$2047,'overall city offline'!$A$2:$A$2047,$A22,'city centre offline'!$B$2:$B$2047,R$3)*SUMIFS('city centre offline'!$C$2:$C$2047,'city centre offline'!$A$2:$A$2047,$A22,'city centre offline'!$B$2:$B$2047,R$3))/(SUMIFS('city centre offline'!$K$2:$K$2047,'city centre offline'!$A$2:$A$2047,$A22,'city centre offline'!$B$2:$B$2047,R$2))</f>
        <v>0.76204348478034201</v>
      </c>
      <c r="S22" s="37">
        <f>(SUMIFS('city centre offline'!$K$2:$K$2047,'overall city offline'!$A$2:$A$2047,$A22,'city centre offline'!$B$2:$B$2047,S$3)*SUMIFS('city centre offline'!$C$2:$C$2047,'city centre offline'!$A$2:$A$2047,$A22,'city centre offline'!$B$2:$B$2047,S$3))/(SUMIFS('city centre offline'!$K$2:$K$2047,'city centre offline'!$A$2:$A$2047,$A22,'city centre offline'!$B$2:$B$2047,S$2))</f>
        <v>0.71556224051079909</v>
      </c>
      <c r="T22" s="37">
        <f>(SUMIFS('city centre offline'!$K$2:$K$2047,'overall city offline'!$A$2:$A$2047,$A22,'city centre offline'!$B$2:$B$2047,T$3)*SUMIFS('city centre offline'!$C$2:$C$2047,'city centre offline'!$A$2:$A$2047,$A22,'city centre offline'!$B$2:$B$2047,T$3))/(SUMIFS('city centre offline'!$K$2:$K$2047,'city centre offline'!$A$2:$A$2047,$A22,'city centre offline'!$B$2:$B$2047,T$2))</f>
        <v>0.80762204682380756</v>
      </c>
      <c r="U22" s="37">
        <f>(SUMIFS('city centre offline'!$K$2:$K$2047,'overall city offline'!$A$2:$A$2047,$A22,'city centre offline'!$B$2:$B$2047,U$3)*SUMIFS('city centre offline'!$C$2:$C$2047,'city centre offline'!$A$2:$A$2047,$A22,'city centre offline'!$B$2:$B$2047,U$3))/(SUMIFS('city centre offline'!$K$2:$K$2047,'city centre offline'!$A$2:$A$2047,$A22,'city centre offline'!$B$2:$B$2047,U$2))</f>
        <v>0.87234326680715446</v>
      </c>
      <c r="V22" s="37">
        <f>(SUMIFS('city centre offline'!$K$2:$K$2047,'overall city offline'!$A$2:$A$2047,$A22,'city centre offline'!$B$2:$B$2047,V$3)*SUMIFS('city centre offline'!$C$2:$C$2047,'city centre offline'!$A$2:$A$2047,$A22,'city centre offline'!$B$2:$B$2047,V$3))/(SUMIFS('city centre offline'!$K$2:$K$2047,'city centre offline'!$A$2:$A$2047,$A22,'city centre offline'!$B$2:$B$2047,V$2))</f>
        <v>0.76105907581397658</v>
      </c>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row>
    <row r="23" spans="1:63" x14ac:dyDescent="0.25">
      <c r="A23" s="5" t="s">
        <v>26</v>
      </c>
      <c r="B23" s="37">
        <f>(SUMIFS('city centre offline'!$K$2:$K$2047,'overall city offline'!$A$2:$A$2047,$A23,'city centre offline'!$B$2:$B$2047,B$3)*SUMIFS('city centre offline'!$C$2:$C$2047,'city centre offline'!$A$2:$A$2047,$A23,'city centre offline'!$B$2:$B$2047,B$3))/(SUMIFS('city centre offline'!$K$2:$K$2047,'city centre offline'!$A$2:$A$2047,$A23,'city centre offline'!$B$2:$B$2047,B$2))</f>
        <v>0.94363867780271893</v>
      </c>
      <c r="C23" s="37">
        <f>(SUMIFS('city centre offline'!$K$2:$K$2047,'overall city offline'!$A$2:$A$2047,$A23,'city centre offline'!$B$2:$B$2047,C$3)*SUMIFS('city centre offline'!$C$2:$C$2047,'city centre offline'!$A$2:$A$2047,$A23,'city centre offline'!$B$2:$B$2047,C$3))/(SUMIFS('city centre offline'!$K$2:$K$2047,'city centre offline'!$A$2:$A$2047,$A23,'city centre offline'!$B$2:$B$2047,C$2))</f>
        <v>1.0547924382591507</v>
      </c>
      <c r="D23" s="37">
        <f>(SUMIFS('city centre offline'!$K$2:$K$2047,'overall city offline'!$A$2:$A$2047,$A23,'city centre offline'!$B$2:$B$2047,D$3)*SUMIFS('city centre offline'!$C$2:$C$2047,'city centre offline'!$A$2:$A$2047,$A23,'city centre offline'!$B$2:$B$2047,D$3))/(SUMIFS('city centre offline'!$K$2:$K$2047,'city centre offline'!$A$2:$A$2047,$A23,'city centre offline'!$B$2:$B$2047,D$2))</f>
        <v>0.77331301974209365</v>
      </c>
      <c r="E23" s="37">
        <f>(SUMIFS('city centre offline'!$K$2:$K$2047,'overall city offline'!$A$2:$A$2047,$A23,'city centre offline'!$B$2:$B$2047,E$3)*SUMIFS('city centre offline'!$C$2:$C$2047,'city centre offline'!$A$2:$A$2047,$A23,'city centre offline'!$B$2:$B$2047,E$3))/(SUMIFS('city centre offline'!$K$2:$K$2047,'city centre offline'!$A$2:$A$2047,$A23,'city centre offline'!$B$2:$B$2047,E$2))</f>
        <v>0.40457062676438965</v>
      </c>
      <c r="F23" s="37">
        <f>(SUMIFS('city centre offline'!$K$2:$K$2047,'overall city offline'!$A$2:$A$2047,$A23,'city centre offline'!$B$2:$B$2047,F$3)*SUMIFS('city centre offline'!$C$2:$C$2047,'city centre offline'!$A$2:$A$2047,$A23,'city centre offline'!$B$2:$B$2047,F$3))/(SUMIFS('city centre offline'!$K$2:$K$2047,'city centre offline'!$A$2:$A$2047,$A23,'city centre offline'!$B$2:$B$2047,F$2))</f>
        <v>0.46065879581270031</v>
      </c>
      <c r="G23" s="37">
        <f>(SUMIFS('city centre offline'!$K$2:$K$2047,'overall city offline'!$A$2:$A$2047,$A23,'city centre offline'!$B$2:$B$2047,G$3)*SUMIFS('city centre offline'!$C$2:$C$2047,'city centre offline'!$A$2:$A$2047,$A23,'city centre offline'!$B$2:$B$2047,G$3))/(SUMIFS('city centre offline'!$K$2:$K$2047,'city centre offline'!$A$2:$A$2047,$A23,'city centre offline'!$B$2:$B$2047,G$2))</f>
        <v>0.55840620287205567</v>
      </c>
      <c r="H23" s="37">
        <f>(SUMIFS('city centre offline'!$K$2:$K$2047,'overall city offline'!$A$2:$A$2047,$A23,'city centre offline'!$B$2:$B$2047,H$3)*SUMIFS('city centre offline'!$C$2:$C$2047,'city centre offline'!$A$2:$A$2047,$A23,'city centre offline'!$B$2:$B$2047,H$3))/(SUMIFS('city centre offline'!$K$2:$K$2047,'city centre offline'!$A$2:$A$2047,$A23,'city centre offline'!$B$2:$B$2047,H$2))</f>
        <v>0.67293818432975294</v>
      </c>
      <c r="I23" s="37">
        <f>(SUMIFS('city centre offline'!$K$2:$K$2047,'overall city offline'!$A$2:$A$2047,$A23,'city centre offline'!$B$2:$B$2047,I$3)*SUMIFS('city centre offline'!$C$2:$C$2047,'city centre offline'!$A$2:$A$2047,$A23,'city centre offline'!$B$2:$B$2047,I$3))/(SUMIFS('city centre offline'!$K$2:$K$2047,'city centre offline'!$A$2:$A$2047,$A23,'city centre offline'!$B$2:$B$2047,I$2))</f>
        <v>0.71990374056418349</v>
      </c>
      <c r="J23" s="37">
        <f>(SUMIFS('city centre offline'!$K$2:$K$2047,'overall city offline'!$A$2:$A$2047,$A23,'city centre offline'!$B$2:$B$2047,J$3)*SUMIFS('city centre offline'!$C$2:$C$2047,'city centre offline'!$A$2:$A$2047,$A23,'city centre offline'!$B$2:$B$2047,J$3))/(SUMIFS('city centre offline'!$K$2:$K$2047,'city centre offline'!$A$2:$A$2047,$A23,'city centre offline'!$B$2:$B$2047,J$2))</f>
        <v>0.72729146064449857</v>
      </c>
      <c r="K23" s="37">
        <f>(SUMIFS('city centre offline'!$K$2:$K$2047,'overall city offline'!$A$2:$A$2047,$A23,'city centre offline'!$B$2:$B$2047,K$3)*SUMIFS('city centre offline'!$C$2:$C$2047,'city centre offline'!$A$2:$A$2047,$A23,'city centre offline'!$B$2:$B$2047,K$3))/(SUMIFS('city centre offline'!$K$2:$K$2047,'city centre offline'!$A$2:$A$2047,$A23,'city centre offline'!$B$2:$B$2047,K$2))</f>
        <v>0.7141145772315276</v>
      </c>
      <c r="L23" s="37">
        <f>(SUMIFS('city centre offline'!$K$2:$K$2047,'overall city offline'!$A$2:$A$2047,$A23,'city centre offline'!$B$2:$B$2047,L$3)*SUMIFS('city centre offline'!$C$2:$C$2047,'city centre offline'!$A$2:$A$2047,$A23,'city centre offline'!$B$2:$B$2047,L$3))/(SUMIFS('city centre offline'!$K$2:$K$2047,'city centre offline'!$A$2:$A$2047,$A23,'city centre offline'!$B$2:$B$2047,L$2))</f>
        <v>0.43518041781137723</v>
      </c>
      <c r="M23" s="37">
        <f>(SUMIFS('city centre offline'!$K$2:$K$2047,'overall city offline'!$A$2:$A$2047,$A23,'city centre offline'!$B$2:$B$2047,M$3)*SUMIFS('city centre offline'!$C$2:$C$2047,'city centre offline'!$A$2:$A$2047,$A23,'city centre offline'!$B$2:$B$2047,M$3))/(SUMIFS('city centre offline'!$K$2:$K$2047,'city centre offline'!$A$2:$A$2047,$A23,'city centre offline'!$B$2:$B$2047,M$2))</f>
        <v>1.1537783119667846</v>
      </c>
      <c r="N23" s="37">
        <f>(SUMIFS('city centre offline'!$K$2:$K$2047,'overall city offline'!$A$2:$A$2047,$A23,'city centre offline'!$B$2:$B$2047,N$3)*SUMIFS('city centre offline'!$C$2:$C$2047,'city centre offline'!$A$2:$A$2047,$A23,'city centre offline'!$B$2:$B$2047,N$3))/(SUMIFS('city centre offline'!$K$2:$K$2047,'city centre offline'!$A$2:$A$2047,$A23,'city centre offline'!$B$2:$B$2047,N$2))</f>
        <v>0.31759918163076983</v>
      </c>
      <c r="O23" s="37">
        <f>(SUMIFS('city centre offline'!$K$2:$K$2047,'overall city offline'!$A$2:$A$2047,$A23,'city centre offline'!$B$2:$B$2047,O$3)*SUMIFS('city centre offline'!$C$2:$C$2047,'city centre offline'!$A$2:$A$2047,$A23,'city centre offline'!$B$2:$B$2047,O$3))/(SUMIFS('city centre offline'!$K$2:$K$2047,'city centre offline'!$A$2:$A$2047,$A23,'city centre offline'!$B$2:$B$2047,O$2))</f>
        <v>0.3080019314182057</v>
      </c>
      <c r="P23" s="37">
        <f>(SUMIFS('city centre offline'!$K$2:$K$2047,'overall city offline'!$A$2:$A$2047,$A23,'city centre offline'!$B$2:$B$2047,P$3)*SUMIFS('city centre offline'!$C$2:$C$2047,'city centre offline'!$A$2:$A$2047,$A23,'city centre offline'!$B$2:$B$2047,P$3))/(SUMIFS('city centre offline'!$K$2:$K$2047,'city centre offline'!$A$2:$A$2047,$A23,'city centre offline'!$B$2:$B$2047,P$2))</f>
        <v>0.43508671248816977</v>
      </c>
      <c r="Q23" s="37">
        <f>(SUMIFS('city centre offline'!$K$2:$K$2047,'overall city offline'!$A$2:$A$2047,$A23,'city centre offline'!$B$2:$B$2047,Q$3)*SUMIFS('city centre offline'!$C$2:$C$2047,'city centre offline'!$A$2:$A$2047,$A23,'city centre offline'!$B$2:$B$2047,Q$3))/(SUMIFS('city centre offline'!$K$2:$K$2047,'city centre offline'!$A$2:$A$2047,$A23,'city centre offline'!$B$2:$B$2047,Q$2))</f>
        <v>0.81310462172003761</v>
      </c>
      <c r="R23" s="37">
        <f>(SUMIFS('city centre offline'!$K$2:$K$2047,'overall city offline'!$A$2:$A$2047,$A23,'city centre offline'!$B$2:$B$2047,R$3)*SUMIFS('city centre offline'!$C$2:$C$2047,'city centre offline'!$A$2:$A$2047,$A23,'city centre offline'!$B$2:$B$2047,R$3))/(SUMIFS('city centre offline'!$K$2:$K$2047,'city centre offline'!$A$2:$A$2047,$A23,'city centre offline'!$B$2:$B$2047,R$2))</f>
        <v>0.73432254311713019</v>
      </c>
      <c r="S23" s="37">
        <f>(SUMIFS('city centre offline'!$K$2:$K$2047,'overall city offline'!$A$2:$A$2047,$A23,'city centre offline'!$B$2:$B$2047,S$3)*SUMIFS('city centre offline'!$C$2:$C$2047,'city centre offline'!$A$2:$A$2047,$A23,'city centre offline'!$B$2:$B$2047,S$3))/(SUMIFS('city centre offline'!$K$2:$K$2047,'city centre offline'!$A$2:$A$2047,$A23,'city centre offline'!$B$2:$B$2047,S$2))</f>
        <v>0.54536483067400354</v>
      </c>
      <c r="T23" s="37">
        <f>(SUMIFS('city centre offline'!$K$2:$K$2047,'overall city offline'!$A$2:$A$2047,$A23,'city centre offline'!$B$2:$B$2047,T$3)*SUMIFS('city centre offline'!$C$2:$C$2047,'city centre offline'!$A$2:$A$2047,$A23,'city centre offline'!$B$2:$B$2047,T$3))/(SUMIFS('city centre offline'!$K$2:$K$2047,'city centre offline'!$A$2:$A$2047,$A23,'city centre offline'!$B$2:$B$2047,T$2))</f>
        <v>0.58525642460377247</v>
      </c>
      <c r="U23" s="37">
        <f>(SUMIFS('city centre offline'!$K$2:$K$2047,'overall city offline'!$A$2:$A$2047,$A23,'city centre offline'!$B$2:$B$2047,U$3)*SUMIFS('city centre offline'!$C$2:$C$2047,'city centre offline'!$A$2:$A$2047,$A23,'city centre offline'!$B$2:$B$2047,U$3))/(SUMIFS('city centre offline'!$K$2:$K$2047,'city centre offline'!$A$2:$A$2047,$A23,'city centre offline'!$B$2:$B$2047,U$2))</f>
        <v>0.59870083527518148</v>
      </c>
      <c r="V23" s="37">
        <f>(SUMIFS('city centre offline'!$K$2:$K$2047,'overall city offline'!$A$2:$A$2047,$A23,'city centre offline'!$B$2:$B$2047,V$3)*SUMIFS('city centre offline'!$C$2:$C$2047,'city centre offline'!$A$2:$A$2047,$A23,'city centre offline'!$B$2:$B$2047,V$3))/(SUMIFS('city centre offline'!$K$2:$K$2047,'city centre offline'!$A$2:$A$2047,$A23,'city centre offline'!$B$2:$B$2047,V$2))</f>
        <v>0.57542501865791507</v>
      </c>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row>
    <row r="24" spans="1:63" x14ac:dyDescent="0.25">
      <c r="A24" s="5" t="s">
        <v>27</v>
      </c>
      <c r="B24" s="37">
        <f>(SUMIFS('city centre offline'!$K$2:$K$2047,'overall city offline'!$A$2:$A$2047,$A24,'city centre offline'!$B$2:$B$2047,B$3)*SUMIFS('city centre offline'!$C$2:$C$2047,'city centre offline'!$A$2:$A$2047,$A24,'city centre offline'!$B$2:$B$2047,B$3))/(SUMIFS('city centre offline'!$K$2:$K$2047,'city centre offline'!$A$2:$A$2047,$A24,'city centre offline'!$B$2:$B$2047,B$2))</f>
        <v>0.83992078067858122</v>
      </c>
      <c r="C24" s="37">
        <f>(SUMIFS('city centre offline'!$K$2:$K$2047,'overall city offline'!$A$2:$A$2047,$A24,'city centre offline'!$B$2:$B$2047,C$3)*SUMIFS('city centre offline'!$C$2:$C$2047,'city centre offline'!$A$2:$A$2047,$A24,'city centre offline'!$B$2:$B$2047,C$3))/(SUMIFS('city centre offline'!$K$2:$K$2047,'city centre offline'!$A$2:$A$2047,$A24,'city centre offline'!$B$2:$B$2047,C$2))</f>
        <v>0.87382365200208068</v>
      </c>
      <c r="D24" s="37">
        <f>(SUMIFS('city centre offline'!$K$2:$K$2047,'overall city offline'!$A$2:$A$2047,$A24,'city centre offline'!$B$2:$B$2047,D$3)*SUMIFS('city centre offline'!$C$2:$C$2047,'city centre offline'!$A$2:$A$2047,$A24,'city centre offline'!$B$2:$B$2047,D$3))/(SUMIFS('city centre offline'!$K$2:$K$2047,'city centre offline'!$A$2:$A$2047,$A24,'city centre offline'!$B$2:$B$2047,D$2))</f>
        <v>0.63990121683928891</v>
      </c>
      <c r="E24" s="37">
        <f>(SUMIFS('city centre offline'!$K$2:$K$2047,'overall city offline'!$A$2:$A$2047,$A24,'city centre offline'!$B$2:$B$2047,E$3)*SUMIFS('city centre offline'!$C$2:$C$2047,'city centre offline'!$A$2:$A$2047,$A24,'city centre offline'!$B$2:$B$2047,E$3))/(SUMIFS('city centre offline'!$K$2:$K$2047,'city centre offline'!$A$2:$A$2047,$A24,'city centre offline'!$B$2:$B$2047,E$2))</f>
        <v>9.0298037646268731E-2</v>
      </c>
      <c r="F24" s="37">
        <f>(SUMIFS('city centre offline'!$K$2:$K$2047,'overall city offline'!$A$2:$A$2047,$A24,'city centre offline'!$B$2:$B$2047,F$3)*SUMIFS('city centre offline'!$C$2:$C$2047,'city centre offline'!$A$2:$A$2047,$A24,'city centre offline'!$B$2:$B$2047,F$3))/(SUMIFS('city centre offline'!$K$2:$K$2047,'city centre offline'!$A$2:$A$2047,$A24,'city centre offline'!$B$2:$B$2047,F$2))</f>
        <v>0.14316061982069062</v>
      </c>
      <c r="G24" s="37">
        <f>(SUMIFS('city centre offline'!$K$2:$K$2047,'overall city offline'!$A$2:$A$2047,$A24,'city centre offline'!$B$2:$B$2047,G$3)*SUMIFS('city centre offline'!$C$2:$C$2047,'city centre offline'!$A$2:$A$2047,$A24,'city centre offline'!$B$2:$B$2047,G$3))/(SUMIFS('city centre offline'!$K$2:$K$2047,'city centre offline'!$A$2:$A$2047,$A24,'city centre offline'!$B$2:$B$2047,G$2))</f>
        <v>0.17833414149972077</v>
      </c>
      <c r="H24" s="37">
        <f>(SUMIFS('city centre offline'!$K$2:$K$2047,'overall city offline'!$A$2:$A$2047,$A24,'city centre offline'!$B$2:$B$2047,H$3)*SUMIFS('city centre offline'!$C$2:$C$2047,'city centre offline'!$A$2:$A$2047,$A24,'city centre offline'!$B$2:$B$2047,H$3))/(SUMIFS('city centre offline'!$K$2:$K$2047,'city centre offline'!$A$2:$A$2047,$A24,'city centre offline'!$B$2:$B$2047,H$2))</f>
        <v>0.50422977913163491</v>
      </c>
      <c r="I24" s="37">
        <f>(SUMIFS('city centre offline'!$K$2:$K$2047,'overall city offline'!$A$2:$A$2047,$A24,'city centre offline'!$B$2:$B$2047,I$3)*SUMIFS('city centre offline'!$C$2:$C$2047,'city centre offline'!$A$2:$A$2047,$A24,'city centre offline'!$B$2:$B$2047,I$3))/(SUMIFS('city centre offline'!$K$2:$K$2047,'city centre offline'!$A$2:$A$2047,$A24,'city centre offline'!$B$2:$B$2047,I$2))</f>
        <v>0.68911556172149102</v>
      </c>
      <c r="J24" s="37">
        <f>(SUMIFS('city centre offline'!$K$2:$K$2047,'overall city offline'!$A$2:$A$2047,$A24,'city centre offline'!$B$2:$B$2047,J$3)*SUMIFS('city centre offline'!$C$2:$C$2047,'city centre offline'!$A$2:$A$2047,$A24,'city centre offline'!$B$2:$B$2047,J$3))/(SUMIFS('city centre offline'!$K$2:$K$2047,'city centre offline'!$A$2:$A$2047,$A24,'city centre offline'!$B$2:$B$2047,J$2))</f>
        <v>0.73404344107118924</v>
      </c>
      <c r="K24" s="37">
        <f>(SUMIFS('city centre offline'!$K$2:$K$2047,'overall city offline'!$A$2:$A$2047,$A24,'city centre offline'!$B$2:$B$2047,K$3)*SUMIFS('city centre offline'!$C$2:$C$2047,'city centre offline'!$A$2:$A$2047,$A24,'city centre offline'!$B$2:$B$2047,K$3))/(SUMIFS('city centre offline'!$K$2:$K$2047,'city centre offline'!$A$2:$A$2047,$A24,'city centre offline'!$B$2:$B$2047,K$2))</f>
        <v>0.80392403703494408</v>
      </c>
      <c r="L24" s="37">
        <f>(SUMIFS('city centre offline'!$K$2:$K$2047,'overall city offline'!$A$2:$A$2047,$A24,'city centre offline'!$B$2:$B$2047,L$3)*SUMIFS('city centre offline'!$C$2:$C$2047,'city centre offline'!$A$2:$A$2047,$A24,'city centre offline'!$B$2:$B$2047,L$3))/(SUMIFS('city centre offline'!$K$2:$K$2047,'city centre offline'!$A$2:$A$2047,$A24,'city centre offline'!$B$2:$B$2047,L$2))</f>
        <v>0.79427623556371352</v>
      </c>
      <c r="M24" s="37">
        <f>(SUMIFS('city centre offline'!$K$2:$K$2047,'overall city offline'!$A$2:$A$2047,$A24,'city centre offline'!$B$2:$B$2047,M$3)*SUMIFS('city centre offline'!$C$2:$C$2047,'city centre offline'!$A$2:$A$2047,$A24,'city centre offline'!$B$2:$B$2047,M$3))/(SUMIFS('city centre offline'!$K$2:$K$2047,'city centre offline'!$A$2:$A$2047,$A24,'city centre offline'!$B$2:$B$2047,M$2))</f>
        <v>1.0248424410834209</v>
      </c>
      <c r="N24" s="37">
        <f>(SUMIFS('city centre offline'!$K$2:$K$2047,'overall city offline'!$A$2:$A$2047,$A24,'city centre offline'!$B$2:$B$2047,N$3)*SUMIFS('city centre offline'!$C$2:$C$2047,'city centre offline'!$A$2:$A$2047,$A24,'city centre offline'!$B$2:$B$2047,N$3))/(SUMIFS('city centre offline'!$K$2:$K$2047,'city centre offline'!$A$2:$A$2047,$A24,'city centre offline'!$B$2:$B$2047,N$2))</f>
        <v>0.13726753165078182</v>
      </c>
      <c r="O24" s="37">
        <f>(SUMIFS('city centre offline'!$K$2:$K$2047,'overall city offline'!$A$2:$A$2047,$A24,'city centre offline'!$B$2:$B$2047,O$3)*SUMIFS('city centre offline'!$C$2:$C$2047,'city centre offline'!$A$2:$A$2047,$A24,'city centre offline'!$B$2:$B$2047,O$3))/(SUMIFS('city centre offline'!$K$2:$K$2047,'city centre offline'!$A$2:$A$2047,$A24,'city centre offline'!$B$2:$B$2047,O$2))</f>
        <v>0.16762993955150174</v>
      </c>
      <c r="P24" s="37">
        <f>(SUMIFS('city centre offline'!$K$2:$K$2047,'overall city offline'!$A$2:$A$2047,$A24,'city centre offline'!$B$2:$B$2047,P$3)*SUMIFS('city centre offline'!$C$2:$C$2047,'city centre offline'!$A$2:$A$2047,$A24,'city centre offline'!$B$2:$B$2047,P$3))/(SUMIFS('city centre offline'!$K$2:$K$2047,'city centre offline'!$A$2:$A$2047,$A24,'city centre offline'!$B$2:$B$2047,P$2))</f>
        <v>0.21087245456216042</v>
      </c>
      <c r="Q24" s="37">
        <f>(SUMIFS('city centre offline'!$K$2:$K$2047,'overall city offline'!$A$2:$A$2047,$A24,'city centre offline'!$B$2:$B$2047,Q$3)*SUMIFS('city centre offline'!$C$2:$C$2047,'city centre offline'!$A$2:$A$2047,$A24,'city centre offline'!$B$2:$B$2047,Q$3))/(SUMIFS('city centre offline'!$K$2:$K$2047,'city centre offline'!$A$2:$A$2047,$A24,'city centre offline'!$B$2:$B$2047,Q$2))</f>
        <v>0.25268883124003394</v>
      </c>
      <c r="R24" s="37">
        <f>(SUMIFS('city centre offline'!$K$2:$K$2047,'overall city offline'!$A$2:$A$2047,$A24,'city centre offline'!$B$2:$B$2047,R$3)*SUMIFS('city centre offline'!$C$2:$C$2047,'city centre offline'!$A$2:$A$2047,$A24,'city centre offline'!$B$2:$B$2047,R$3))/(SUMIFS('city centre offline'!$K$2:$K$2047,'city centre offline'!$A$2:$A$2047,$A24,'city centre offline'!$B$2:$B$2047,R$2))</f>
        <v>0.50131226631053316</v>
      </c>
      <c r="S24" s="37">
        <f>(SUMIFS('city centre offline'!$K$2:$K$2047,'overall city offline'!$A$2:$A$2047,$A24,'city centre offline'!$B$2:$B$2047,S$3)*SUMIFS('city centre offline'!$C$2:$C$2047,'city centre offline'!$A$2:$A$2047,$A24,'city centre offline'!$B$2:$B$2047,S$3))/(SUMIFS('city centre offline'!$K$2:$K$2047,'city centre offline'!$A$2:$A$2047,$A24,'city centre offline'!$B$2:$B$2047,S$2))</f>
        <v>0.45503348574562341</v>
      </c>
      <c r="T24" s="37">
        <f>(SUMIFS('city centre offline'!$K$2:$K$2047,'overall city offline'!$A$2:$A$2047,$A24,'city centre offline'!$B$2:$B$2047,T$3)*SUMIFS('city centre offline'!$C$2:$C$2047,'city centre offline'!$A$2:$A$2047,$A24,'city centre offline'!$B$2:$B$2047,T$3))/(SUMIFS('city centre offline'!$K$2:$K$2047,'city centre offline'!$A$2:$A$2047,$A24,'city centre offline'!$B$2:$B$2047,T$2))</f>
        <v>0.48336181829727337</v>
      </c>
      <c r="U24" s="37">
        <f>(SUMIFS('city centre offline'!$K$2:$K$2047,'overall city offline'!$A$2:$A$2047,$A24,'city centre offline'!$B$2:$B$2047,U$3)*SUMIFS('city centre offline'!$C$2:$C$2047,'city centre offline'!$A$2:$A$2047,$A24,'city centre offline'!$B$2:$B$2047,U$3))/(SUMIFS('city centre offline'!$K$2:$K$2047,'city centre offline'!$A$2:$A$2047,$A24,'city centre offline'!$B$2:$B$2047,U$2))</f>
        <v>0.50172082197647871</v>
      </c>
      <c r="V24" s="37">
        <f>(SUMIFS('city centre offline'!$K$2:$K$2047,'overall city offline'!$A$2:$A$2047,$A24,'city centre offline'!$B$2:$B$2047,V$3)*SUMIFS('city centre offline'!$C$2:$C$2047,'city centre offline'!$A$2:$A$2047,$A24,'city centre offline'!$B$2:$B$2047,V$3))/(SUMIFS('city centre offline'!$K$2:$K$2047,'city centre offline'!$A$2:$A$2047,$A24,'city centre offline'!$B$2:$B$2047,V$2))</f>
        <v>0.50896683980148372</v>
      </c>
      <c r="W24" s="32"/>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row>
    <row r="25" spans="1:63" x14ac:dyDescent="0.25">
      <c r="A25" s="5" t="s">
        <v>28</v>
      </c>
      <c r="B25" s="37">
        <f>(SUMIFS('city centre offline'!$K$2:$K$2047,'overall city offline'!$A$2:$A$2047,$A25,'city centre offline'!$B$2:$B$2047,B$3)*SUMIFS('city centre offline'!$C$2:$C$2047,'city centre offline'!$A$2:$A$2047,$A25,'city centre offline'!$B$2:$B$2047,B$3))/(SUMIFS('city centre offline'!$K$2:$K$2047,'city centre offline'!$A$2:$A$2047,$A25,'city centre offline'!$B$2:$B$2047,B$2))</f>
        <v>0.92661842921794668</v>
      </c>
      <c r="C25" s="37">
        <f>(SUMIFS('city centre offline'!$K$2:$K$2047,'overall city offline'!$A$2:$A$2047,$A25,'city centre offline'!$B$2:$B$2047,C$3)*SUMIFS('city centre offline'!$C$2:$C$2047,'city centre offline'!$A$2:$A$2047,$A25,'city centre offline'!$B$2:$B$2047,C$3))/(SUMIFS('city centre offline'!$K$2:$K$2047,'city centre offline'!$A$2:$A$2047,$A25,'city centre offline'!$B$2:$B$2047,C$2))</f>
        <v>1.0234713464458758</v>
      </c>
      <c r="D25" s="37">
        <f>(SUMIFS('city centre offline'!$K$2:$K$2047,'overall city offline'!$A$2:$A$2047,$A25,'city centre offline'!$B$2:$B$2047,D$3)*SUMIFS('city centre offline'!$C$2:$C$2047,'city centre offline'!$A$2:$A$2047,$A25,'city centre offline'!$B$2:$B$2047,D$3))/(SUMIFS('city centre offline'!$K$2:$K$2047,'city centre offline'!$A$2:$A$2047,$A25,'city centre offline'!$B$2:$B$2047,D$2))</f>
        <v>0.65267482686938894</v>
      </c>
      <c r="E25" s="37">
        <f>(SUMIFS('city centre offline'!$K$2:$K$2047,'overall city offline'!$A$2:$A$2047,$A25,'city centre offline'!$B$2:$B$2047,E$3)*SUMIFS('city centre offline'!$C$2:$C$2047,'city centre offline'!$A$2:$A$2047,$A25,'city centre offline'!$B$2:$B$2047,E$3))/(SUMIFS('city centre offline'!$K$2:$K$2047,'city centre offline'!$A$2:$A$2047,$A25,'city centre offline'!$B$2:$B$2047,E$2))</f>
        <v>4.3247852429778263E-4</v>
      </c>
      <c r="F25" s="37">
        <f>(SUMIFS('city centre offline'!$K$2:$K$2047,'overall city offline'!$A$2:$A$2047,$A25,'city centre offline'!$B$2:$B$2047,F$3)*SUMIFS('city centre offline'!$C$2:$C$2047,'city centre offline'!$A$2:$A$2047,$A25,'city centre offline'!$B$2:$B$2047,F$3))/(SUMIFS('city centre offline'!$K$2:$K$2047,'city centre offline'!$A$2:$A$2047,$A25,'city centre offline'!$B$2:$B$2047,F$2))</f>
        <v>1.1960402285466746E-3</v>
      </c>
      <c r="G25" s="37">
        <f>(SUMIFS('city centre offline'!$K$2:$K$2047,'overall city offline'!$A$2:$A$2047,$A25,'city centre offline'!$B$2:$B$2047,G$3)*SUMIFS('city centre offline'!$C$2:$C$2047,'city centre offline'!$A$2:$A$2047,$A25,'city centre offline'!$B$2:$B$2047,G$3))/(SUMIFS('city centre offline'!$K$2:$K$2047,'city centre offline'!$A$2:$A$2047,$A25,'city centre offline'!$B$2:$B$2047,G$2))</f>
        <v>1.8009754206554693E-2</v>
      </c>
      <c r="H25" s="37">
        <f>(SUMIFS('city centre offline'!$K$2:$K$2047,'overall city offline'!$A$2:$A$2047,$A25,'city centre offline'!$B$2:$B$2047,H$3)*SUMIFS('city centre offline'!$C$2:$C$2047,'city centre offline'!$A$2:$A$2047,$A25,'city centre offline'!$B$2:$B$2047,H$3))/(SUMIFS('city centre offline'!$K$2:$K$2047,'city centre offline'!$A$2:$A$2047,$A25,'city centre offline'!$B$2:$B$2047,H$2))</f>
        <v>0.27613511249342837</v>
      </c>
      <c r="I25" s="37">
        <f>(SUMIFS('city centre offline'!$K$2:$K$2047,'overall city offline'!$A$2:$A$2047,$A25,'city centre offline'!$B$2:$B$2047,I$3)*SUMIFS('city centre offline'!$C$2:$C$2047,'city centre offline'!$A$2:$A$2047,$A25,'city centre offline'!$B$2:$B$2047,I$3))/(SUMIFS('city centre offline'!$K$2:$K$2047,'city centre offline'!$A$2:$A$2047,$A25,'city centre offline'!$B$2:$B$2047,I$2))</f>
        <v>0.94192670997244754</v>
      </c>
      <c r="J25" s="37">
        <f>(SUMIFS('city centre offline'!$K$2:$K$2047,'overall city offline'!$A$2:$A$2047,$A25,'city centre offline'!$B$2:$B$2047,J$3)*SUMIFS('city centre offline'!$C$2:$C$2047,'city centre offline'!$A$2:$A$2047,$A25,'city centre offline'!$B$2:$B$2047,J$3))/(SUMIFS('city centre offline'!$K$2:$K$2047,'city centre offline'!$A$2:$A$2047,$A25,'city centre offline'!$B$2:$B$2047,J$2))</f>
        <v>0.69012216966261675</v>
      </c>
      <c r="K25" s="37">
        <f>(SUMIFS('city centre offline'!$K$2:$K$2047,'overall city offline'!$A$2:$A$2047,$A25,'city centre offline'!$B$2:$B$2047,K$3)*SUMIFS('city centre offline'!$C$2:$C$2047,'city centre offline'!$A$2:$A$2047,$A25,'city centre offline'!$B$2:$B$2047,K$3))/(SUMIFS('city centre offline'!$K$2:$K$2047,'city centre offline'!$A$2:$A$2047,$A25,'city centre offline'!$B$2:$B$2047,K$2))</f>
        <v>0.62617008798425133</v>
      </c>
      <c r="L25" s="37">
        <f>(SUMIFS('city centre offline'!$K$2:$K$2047,'overall city offline'!$A$2:$A$2047,$A25,'city centre offline'!$B$2:$B$2047,L$3)*SUMIFS('city centre offline'!$C$2:$C$2047,'city centre offline'!$A$2:$A$2047,$A25,'city centre offline'!$B$2:$B$2047,L$3))/(SUMIFS('city centre offline'!$K$2:$K$2047,'city centre offline'!$A$2:$A$2047,$A25,'city centre offline'!$B$2:$B$2047,L$2))</f>
        <v>0.47180396880444475</v>
      </c>
      <c r="M25" s="37">
        <f>(SUMIFS('city centre offline'!$K$2:$K$2047,'overall city offline'!$A$2:$A$2047,$A25,'city centre offline'!$B$2:$B$2047,M$3)*SUMIFS('city centre offline'!$C$2:$C$2047,'city centre offline'!$A$2:$A$2047,$A25,'city centre offline'!$B$2:$B$2047,M$3))/(SUMIFS('city centre offline'!$K$2:$K$2047,'city centre offline'!$A$2:$A$2047,$A25,'city centre offline'!$B$2:$B$2047,M$2))</f>
        <v>0.45704518549422868</v>
      </c>
      <c r="N25" s="37">
        <f>(SUMIFS('city centre offline'!$K$2:$K$2047,'overall city offline'!$A$2:$A$2047,$A25,'city centre offline'!$B$2:$B$2047,N$3)*SUMIFS('city centre offline'!$C$2:$C$2047,'city centre offline'!$A$2:$A$2047,$A25,'city centre offline'!$B$2:$B$2047,N$3))/(SUMIFS('city centre offline'!$K$2:$K$2047,'city centre offline'!$A$2:$A$2047,$A25,'city centre offline'!$B$2:$B$2047,N$2))</f>
        <v>6.6692260190625722E-3</v>
      </c>
      <c r="O25" s="37">
        <f>(SUMIFS('city centre offline'!$K$2:$K$2047,'overall city offline'!$A$2:$A$2047,$A25,'city centre offline'!$B$2:$B$2047,O$3)*SUMIFS('city centre offline'!$C$2:$C$2047,'city centre offline'!$A$2:$A$2047,$A25,'city centre offline'!$B$2:$B$2047,O$3))/(SUMIFS('city centre offline'!$K$2:$K$2047,'city centre offline'!$A$2:$A$2047,$A25,'city centre offline'!$B$2:$B$2047,O$2))</f>
        <v>1.2205354716331713E-3</v>
      </c>
      <c r="P25" s="37">
        <f>(SUMIFS('city centre offline'!$K$2:$K$2047,'overall city offline'!$A$2:$A$2047,$A25,'city centre offline'!$B$2:$B$2047,P$3)*SUMIFS('city centre offline'!$C$2:$C$2047,'city centre offline'!$A$2:$A$2047,$A25,'city centre offline'!$B$2:$B$2047,P$3))/(SUMIFS('city centre offline'!$K$2:$K$2047,'city centre offline'!$A$2:$A$2047,$A25,'city centre offline'!$B$2:$B$2047,P$2))</f>
        <v>8.8859377546341416E-3</v>
      </c>
      <c r="Q25" s="37">
        <f>(SUMIFS('city centre offline'!$K$2:$K$2047,'overall city offline'!$A$2:$A$2047,$A25,'city centre offline'!$B$2:$B$2047,Q$3)*SUMIFS('city centre offline'!$C$2:$C$2047,'city centre offline'!$A$2:$A$2047,$A25,'city centre offline'!$B$2:$B$2047,Q$3))/(SUMIFS('city centre offline'!$K$2:$K$2047,'city centre offline'!$A$2:$A$2047,$A25,'city centre offline'!$B$2:$B$2047,Q$2))</f>
        <v>0.11414314076403019</v>
      </c>
      <c r="R25" s="37">
        <f>(SUMIFS('city centre offline'!$K$2:$K$2047,'overall city offline'!$A$2:$A$2047,$A25,'city centre offline'!$B$2:$B$2047,R$3)*SUMIFS('city centre offline'!$C$2:$C$2047,'city centre offline'!$A$2:$A$2047,$A25,'city centre offline'!$B$2:$B$2047,R$3))/(SUMIFS('city centre offline'!$K$2:$K$2047,'city centre offline'!$A$2:$A$2047,$A25,'city centre offline'!$B$2:$B$2047,R$2))</f>
        <v>0.71968424067726855</v>
      </c>
      <c r="S25" s="37">
        <f>(SUMIFS('city centre offline'!$K$2:$K$2047,'overall city offline'!$A$2:$A$2047,$A25,'city centre offline'!$B$2:$B$2047,S$3)*SUMIFS('city centre offline'!$C$2:$C$2047,'city centre offline'!$A$2:$A$2047,$A25,'city centre offline'!$B$2:$B$2047,S$3))/(SUMIFS('city centre offline'!$K$2:$K$2047,'city centre offline'!$A$2:$A$2047,$A25,'city centre offline'!$B$2:$B$2047,S$2))</f>
        <v>0.82781271822655234</v>
      </c>
      <c r="T25" s="37">
        <f>(SUMIFS('city centre offline'!$K$2:$K$2047,'overall city offline'!$A$2:$A$2047,$A25,'city centre offline'!$B$2:$B$2047,T$3)*SUMIFS('city centre offline'!$C$2:$C$2047,'city centre offline'!$A$2:$A$2047,$A25,'city centre offline'!$B$2:$B$2047,T$3))/(SUMIFS('city centre offline'!$K$2:$K$2047,'city centre offline'!$A$2:$A$2047,$A25,'city centre offline'!$B$2:$B$2047,T$2))</f>
        <v>1.038062099496996</v>
      </c>
      <c r="U25" s="37">
        <f>(SUMIFS('city centre offline'!$K$2:$K$2047,'overall city offline'!$A$2:$A$2047,$A25,'city centre offline'!$B$2:$B$2047,U$3)*SUMIFS('city centre offline'!$C$2:$C$2047,'city centre offline'!$A$2:$A$2047,$A25,'city centre offline'!$B$2:$B$2047,U$3))/(SUMIFS('city centre offline'!$K$2:$K$2047,'city centre offline'!$A$2:$A$2047,$A25,'city centre offline'!$B$2:$B$2047,U$2))</f>
        <v>1.6142964446323855</v>
      </c>
      <c r="V25" s="37">
        <f>(SUMIFS('city centre offline'!$K$2:$K$2047,'overall city offline'!$A$2:$A$2047,$A25,'city centre offline'!$B$2:$B$2047,V$3)*SUMIFS('city centre offline'!$C$2:$C$2047,'city centre offline'!$A$2:$A$2047,$A25,'city centre offline'!$B$2:$B$2047,V$3))/(SUMIFS('city centre offline'!$K$2:$K$2047,'city centre offline'!$A$2:$A$2047,$A25,'city centre offline'!$B$2:$B$2047,V$2))</f>
        <v>0.822928264463474</v>
      </c>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row>
    <row r="26" spans="1:63" x14ac:dyDescent="0.25">
      <c r="A26" s="5" t="s">
        <v>29</v>
      </c>
      <c r="B26" s="37">
        <f>(SUMIFS('city centre offline'!$K$2:$K$2047,'overall city offline'!$A$2:$A$2047,$A26,'city centre offline'!$B$2:$B$2047,B$3)*SUMIFS('city centre offline'!$C$2:$C$2047,'city centre offline'!$A$2:$A$2047,$A26,'city centre offline'!$B$2:$B$2047,B$3))/(SUMIFS('city centre offline'!$K$2:$K$2047,'city centre offline'!$A$2:$A$2047,$A26,'city centre offline'!$B$2:$B$2047,B$2))</f>
        <v>0.80269235016219176</v>
      </c>
      <c r="C26" s="37">
        <f>(SUMIFS('city centre offline'!$K$2:$K$2047,'overall city offline'!$A$2:$A$2047,$A26,'city centre offline'!$B$2:$B$2047,C$3)*SUMIFS('city centre offline'!$C$2:$C$2047,'city centre offline'!$A$2:$A$2047,$A26,'city centre offline'!$B$2:$B$2047,C$3))/(SUMIFS('city centre offline'!$K$2:$K$2047,'city centre offline'!$A$2:$A$2047,$A26,'city centre offline'!$B$2:$B$2047,C$2))</f>
        <v>0.83364995455261792</v>
      </c>
      <c r="D26" s="37">
        <f>(SUMIFS('city centre offline'!$K$2:$K$2047,'overall city offline'!$A$2:$A$2047,$A26,'city centre offline'!$B$2:$B$2047,D$3)*SUMIFS('city centre offline'!$C$2:$C$2047,'city centre offline'!$A$2:$A$2047,$A26,'city centre offline'!$B$2:$B$2047,D$3))/(SUMIFS('city centre offline'!$K$2:$K$2047,'city centre offline'!$A$2:$A$2047,$A26,'city centre offline'!$B$2:$B$2047,D$2))</f>
        <v>0.49132077214201625</v>
      </c>
      <c r="E26" s="37">
        <f>(SUMIFS('city centre offline'!$K$2:$K$2047,'overall city offline'!$A$2:$A$2047,$A26,'city centre offline'!$B$2:$B$2047,E$3)*SUMIFS('city centre offline'!$C$2:$C$2047,'city centre offline'!$A$2:$A$2047,$A26,'city centre offline'!$B$2:$B$2047,E$3))/(SUMIFS('city centre offline'!$K$2:$K$2047,'city centre offline'!$A$2:$A$2047,$A26,'city centre offline'!$B$2:$B$2047,E$2))</f>
        <v>2.1204953660443511E-2</v>
      </c>
      <c r="F26" s="37">
        <f>(SUMIFS('city centre offline'!$K$2:$K$2047,'overall city offline'!$A$2:$A$2047,$A26,'city centre offline'!$B$2:$B$2047,F$3)*SUMIFS('city centre offline'!$C$2:$C$2047,'city centre offline'!$A$2:$A$2047,$A26,'city centre offline'!$B$2:$B$2047,F$3))/(SUMIFS('city centre offline'!$K$2:$K$2047,'city centre offline'!$A$2:$A$2047,$A26,'city centre offline'!$B$2:$B$2047,F$2))</f>
        <v>3.0455025405800164E-2</v>
      </c>
      <c r="G26" s="37">
        <f>(SUMIFS('city centre offline'!$K$2:$K$2047,'overall city offline'!$A$2:$A$2047,$A26,'city centre offline'!$B$2:$B$2047,G$3)*SUMIFS('city centre offline'!$C$2:$C$2047,'city centre offline'!$A$2:$A$2047,$A26,'city centre offline'!$B$2:$B$2047,G$3))/(SUMIFS('city centre offline'!$K$2:$K$2047,'city centre offline'!$A$2:$A$2047,$A26,'city centre offline'!$B$2:$B$2047,G$2))</f>
        <v>0.16819247618518049</v>
      </c>
      <c r="H26" s="37">
        <f>(SUMIFS('city centre offline'!$K$2:$K$2047,'overall city offline'!$A$2:$A$2047,$A26,'city centre offline'!$B$2:$B$2047,H$3)*SUMIFS('city centre offline'!$C$2:$C$2047,'city centre offline'!$A$2:$A$2047,$A26,'city centre offline'!$B$2:$B$2047,H$3))/(SUMIFS('city centre offline'!$K$2:$K$2047,'city centre offline'!$A$2:$A$2047,$A26,'city centre offline'!$B$2:$B$2047,H$2))</f>
        <v>0.51501140128859091</v>
      </c>
      <c r="I26" s="37">
        <f>(SUMIFS('city centre offline'!$K$2:$K$2047,'overall city offline'!$A$2:$A$2047,$A26,'city centre offline'!$B$2:$B$2047,I$3)*SUMIFS('city centre offline'!$C$2:$C$2047,'city centre offline'!$A$2:$A$2047,$A26,'city centre offline'!$B$2:$B$2047,I$3))/(SUMIFS('city centre offline'!$K$2:$K$2047,'city centre offline'!$A$2:$A$2047,$A26,'city centre offline'!$B$2:$B$2047,I$2))</f>
        <v>0.71330913905030802</v>
      </c>
      <c r="J26" s="37">
        <f>(SUMIFS('city centre offline'!$K$2:$K$2047,'overall city offline'!$A$2:$A$2047,$A26,'city centre offline'!$B$2:$B$2047,J$3)*SUMIFS('city centre offline'!$C$2:$C$2047,'city centre offline'!$A$2:$A$2047,$A26,'city centre offline'!$B$2:$B$2047,J$3))/(SUMIFS('city centre offline'!$K$2:$K$2047,'city centre offline'!$A$2:$A$2047,$A26,'city centre offline'!$B$2:$B$2047,J$2))</f>
        <v>0.65561507989303824</v>
      </c>
      <c r="K26" s="37">
        <f>(SUMIFS('city centre offline'!$K$2:$K$2047,'overall city offline'!$A$2:$A$2047,$A26,'city centre offline'!$B$2:$B$2047,K$3)*SUMIFS('city centre offline'!$C$2:$C$2047,'city centre offline'!$A$2:$A$2047,$A26,'city centre offline'!$B$2:$B$2047,K$3))/(SUMIFS('city centre offline'!$K$2:$K$2047,'city centre offline'!$A$2:$A$2047,$A26,'city centre offline'!$B$2:$B$2047,K$2))</f>
        <v>0.65059869723488117</v>
      </c>
      <c r="L26" s="37">
        <f>(SUMIFS('city centre offline'!$K$2:$K$2047,'overall city offline'!$A$2:$A$2047,$A26,'city centre offline'!$B$2:$B$2047,L$3)*SUMIFS('city centre offline'!$C$2:$C$2047,'city centre offline'!$A$2:$A$2047,$A26,'city centre offline'!$B$2:$B$2047,L$3))/(SUMIFS('city centre offline'!$K$2:$K$2047,'city centre offline'!$A$2:$A$2047,$A26,'city centre offline'!$B$2:$B$2047,L$2))</f>
        <v>0.16520934501155582</v>
      </c>
      <c r="M26" s="37">
        <f>(SUMIFS('city centre offline'!$K$2:$K$2047,'overall city offline'!$A$2:$A$2047,$A26,'city centre offline'!$B$2:$B$2047,M$3)*SUMIFS('city centre offline'!$C$2:$C$2047,'city centre offline'!$A$2:$A$2047,$A26,'city centre offline'!$B$2:$B$2047,M$3))/(SUMIFS('city centre offline'!$K$2:$K$2047,'city centre offline'!$A$2:$A$2047,$A26,'city centre offline'!$B$2:$B$2047,M$2))</f>
        <v>1.1256992781868338</v>
      </c>
      <c r="N26" s="37">
        <f>(SUMIFS('city centre offline'!$K$2:$K$2047,'overall city offline'!$A$2:$A$2047,$A26,'city centre offline'!$B$2:$B$2047,N$3)*SUMIFS('city centre offline'!$C$2:$C$2047,'city centre offline'!$A$2:$A$2047,$A26,'city centre offline'!$B$2:$B$2047,N$3))/(SUMIFS('city centre offline'!$K$2:$K$2047,'city centre offline'!$A$2:$A$2047,$A26,'city centre offline'!$B$2:$B$2047,N$2))</f>
        <v>8.8887116044153447E-2</v>
      </c>
      <c r="O26" s="37">
        <f>(SUMIFS('city centre offline'!$K$2:$K$2047,'overall city offline'!$A$2:$A$2047,$A26,'city centre offline'!$B$2:$B$2047,O$3)*SUMIFS('city centre offline'!$C$2:$C$2047,'city centre offline'!$A$2:$A$2047,$A26,'city centre offline'!$B$2:$B$2047,O$3))/(SUMIFS('city centre offline'!$K$2:$K$2047,'city centre offline'!$A$2:$A$2047,$A26,'city centre offline'!$B$2:$B$2047,O$2))</f>
        <v>5.6680257872392469E-2</v>
      </c>
      <c r="P26" s="37">
        <f>(SUMIFS('city centre offline'!$K$2:$K$2047,'overall city offline'!$A$2:$A$2047,$A26,'city centre offline'!$B$2:$B$2047,P$3)*SUMIFS('city centre offline'!$C$2:$C$2047,'city centre offline'!$A$2:$A$2047,$A26,'city centre offline'!$B$2:$B$2047,P$3))/(SUMIFS('city centre offline'!$K$2:$K$2047,'city centre offline'!$A$2:$A$2047,$A26,'city centre offline'!$B$2:$B$2047,P$2))</f>
        <v>6.8294814821364069E-2</v>
      </c>
      <c r="Q26" s="37">
        <f>(SUMIFS('city centre offline'!$K$2:$K$2047,'overall city offline'!$A$2:$A$2047,$A26,'city centre offline'!$B$2:$B$2047,Q$3)*SUMIFS('city centre offline'!$C$2:$C$2047,'city centre offline'!$A$2:$A$2047,$A26,'city centre offline'!$B$2:$B$2047,Q$3))/(SUMIFS('city centre offline'!$K$2:$K$2047,'city centre offline'!$A$2:$A$2047,$A26,'city centre offline'!$B$2:$B$2047,Q$2))</f>
        <v>0.66092191444892046</v>
      </c>
      <c r="R26" s="37">
        <f>(SUMIFS('city centre offline'!$K$2:$K$2047,'overall city offline'!$A$2:$A$2047,$A26,'city centre offline'!$B$2:$B$2047,R$3)*SUMIFS('city centre offline'!$C$2:$C$2047,'city centre offline'!$A$2:$A$2047,$A26,'city centre offline'!$B$2:$B$2047,R$3))/(SUMIFS('city centre offline'!$K$2:$K$2047,'city centre offline'!$A$2:$A$2047,$A26,'city centre offline'!$B$2:$B$2047,R$2))</f>
        <v>0.84327707944321462</v>
      </c>
      <c r="S26" s="37">
        <f>(SUMIFS('city centre offline'!$K$2:$K$2047,'overall city offline'!$A$2:$A$2047,$A26,'city centre offline'!$B$2:$B$2047,S$3)*SUMIFS('city centre offline'!$C$2:$C$2047,'city centre offline'!$A$2:$A$2047,$A26,'city centre offline'!$B$2:$B$2047,S$3))/(SUMIFS('city centre offline'!$K$2:$K$2047,'city centre offline'!$A$2:$A$2047,$A26,'city centre offline'!$B$2:$B$2047,S$2))</f>
        <v>0.65182179618915581</v>
      </c>
      <c r="T26" s="37">
        <f>(SUMIFS('city centre offline'!$K$2:$K$2047,'overall city offline'!$A$2:$A$2047,$A26,'city centre offline'!$B$2:$B$2047,T$3)*SUMIFS('city centre offline'!$C$2:$C$2047,'city centre offline'!$A$2:$A$2047,$A26,'city centre offline'!$B$2:$B$2047,T$3))/(SUMIFS('city centre offline'!$K$2:$K$2047,'city centre offline'!$A$2:$A$2047,$A26,'city centre offline'!$B$2:$B$2047,T$2))</f>
        <v>0.71165917551900248</v>
      </c>
      <c r="U26" s="37">
        <f>(SUMIFS('city centre offline'!$K$2:$K$2047,'overall city offline'!$A$2:$A$2047,$A26,'city centre offline'!$B$2:$B$2047,U$3)*SUMIFS('city centre offline'!$C$2:$C$2047,'city centre offline'!$A$2:$A$2047,$A26,'city centre offline'!$B$2:$B$2047,U$3))/(SUMIFS('city centre offline'!$K$2:$K$2047,'city centre offline'!$A$2:$A$2047,$A26,'city centre offline'!$B$2:$B$2047,U$2))</f>
        <v>0.75685427704304398</v>
      </c>
      <c r="V26" s="37">
        <f>(SUMIFS('city centre offline'!$K$2:$K$2047,'overall city offline'!$A$2:$A$2047,$A26,'city centre offline'!$B$2:$B$2047,V$3)*SUMIFS('city centre offline'!$C$2:$C$2047,'city centre offline'!$A$2:$A$2047,$A26,'city centre offline'!$B$2:$B$2047,V$3))/(SUMIFS('city centre offline'!$K$2:$K$2047,'city centre offline'!$A$2:$A$2047,$A26,'city centre offline'!$B$2:$B$2047,V$2))</f>
        <v>0.70654735590599416</v>
      </c>
      <c r="W26" s="32"/>
      <c r="X26" s="32"/>
      <c r="Y26" s="32"/>
      <c r="Z26" s="32"/>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row>
    <row r="27" spans="1:63" x14ac:dyDescent="0.25">
      <c r="A27" s="5" t="s">
        <v>30</v>
      </c>
      <c r="B27" s="37">
        <f>(SUMIFS('city centre offline'!$K$2:$K$2047,'overall city offline'!$A$2:$A$2047,$A27,'city centre offline'!$B$2:$B$2047,B$3)*SUMIFS('city centre offline'!$C$2:$C$2047,'city centre offline'!$A$2:$A$2047,$A27,'city centre offline'!$B$2:$B$2047,B$3))/(SUMIFS('city centre offline'!$K$2:$K$2047,'city centre offline'!$A$2:$A$2047,$A27,'city centre offline'!$B$2:$B$2047,B$2))</f>
        <v>0.73768721610472421</v>
      </c>
      <c r="C27" s="37">
        <f>(SUMIFS('city centre offline'!$K$2:$K$2047,'overall city offline'!$A$2:$A$2047,$A27,'city centre offline'!$B$2:$B$2047,C$3)*SUMIFS('city centre offline'!$C$2:$C$2047,'city centre offline'!$A$2:$A$2047,$A27,'city centre offline'!$B$2:$B$2047,C$3))/(SUMIFS('city centre offline'!$K$2:$K$2047,'city centre offline'!$A$2:$A$2047,$A27,'city centre offline'!$B$2:$B$2047,C$2))</f>
        <v>0.77581730868534238</v>
      </c>
      <c r="D27" s="37">
        <f>(SUMIFS('city centre offline'!$K$2:$K$2047,'overall city offline'!$A$2:$A$2047,$A27,'city centre offline'!$B$2:$B$2047,D$3)*SUMIFS('city centre offline'!$C$2:$C$2047,'city centre offline'!$A$2:$A$2047,$A27,'city centre offline'!$B$2:$B$2047,D$3))/(SUMIFS('city centre offline'!$K$2:$K$2047,'city centre offline'!$A$2:$A$2047,$A27,'city centre offline'!$B$2:$B$2047,D$2))</f>
        <v>0.46723045694137999</v>
      </c>
      <c r="E27" s="37">
        <f>(SUMIFS('city centre offline'!$K$2:$K$2047,'overall city offline'!$A$2:$A$2047,$A27,'city centre offline'!$B$2:$B$2047,E$3)*SUMIFS('city centre offline'!$C$2:$C$2047,'city centre offline'!$A$2:$A$2047,$A27,'city centre offline'!$B$2:$B$2047,E$3))/(SUMIFS('city centre offline'!$K$2:$K$2047,'city centre offline'!$A$2:$A$2047,$A27,'city centre offline'!$B$2:$B$2047,E$2))</f>
        <v>9.7614925383973997E-3</v>
      </c>
      <c r="F27" s="37">
        <f>(SUMIFS('city centre offline'!$K$2:$K$2047,'overall city offline'!$A$2:$A$2047,$A27,'city centre offline'!$B$2:$B$2047,F$3)*SUMIFS('city centre offline'!$C$2:$C$2047,'city centre offline'!$A$2:$A$2047,$A27,'city centre offline'!$B$2:$B$2047,F$3))/(SUMIFS('city centre offline'!$K$2:$K$2047,'city centre offline'!$A$2:$A$2047,$A27,'city centre offline'!$B$2:$B$2047,F$2))</f>
        <v>1.4253865899889362E-2</v>
      </c>
      <c r="G27" s="37">
        <f>(SUMIFS('city centre offline'!$K$2:$K$2047,'overall city offline'!$A$2:$A$2047,$A27,'city centre offline'!$B$2:$B$2047,G$3)*SUMIFS('city centre offline'!$C$2:$C$2047,'city centre offline'!$A$2:$A$2047,$A27,'city centre offline'!$B$2:$B$2047,G$3))/(SUMIFS('city centre offline'!$K$2:$K$2047,'city centre offline'!$A$2:$A$2047,$A27,'city centre offline'!$B$2:$B$2047,G$2))</f>
        <v>4.936381801754762E-2</v>
      </c>
      <c r="H27" s="37">
        <f>(SUMIFS('city centre offline'!$K$2:$K$2047,'overall city offline'!$A$2:$A$2047,$A27,'city centre offline'!$B$2:$B$2047,H$3)*SUMIFS('city centre offline'!$C$2:$C$2047,'city centre offline'!$A$2:$A$2047,$A27,'city centre offline'!$B$2:$B$2047,H$3))/(SUMIFS('city centre offline'!$K$2:$K$2047,'city centre offline'!$A$2:$A$2047,$A27,'city centre offline'!$B$2:$B$2047,H$2))</f>
        <v>0.59608597209859115</v>
      </c>
      <c r="I27" s="37">
        <f>(SUMIFS('city centre offline'!$K$2:$K$2047,'overall city offline'!$A$2:$A$2047,$A27,'city centre offline'!$B$2:$B$2047,I$3)*SUMIFS('city centre offline'!$C$2:$C$2047,'city centre offline'!$A$2:$A$2047,$A27,'city centre offline'!$B$2:$B$2047,I$3))/(SUMIFS('city centre offline'!$K$2:$K$2047,'city centre offline'!$A$2:$A$2047,$A27,'city centre offline'!$B$2:$B$2047,I$2))</f>
        <v>0.76042651059922761</v>
      </c>
      <c r="J27" s="37">
        <f>(SUMIFS('city centre offline'!$K$2:$K$2047,'overall city offline'!$A$2:$A$2047,$A27,'city centre offline'!$B$2:$B$2047,J$3)*SUMIFS('city centre offline'!$C$2:$C$2047,'city centre offline'!$A$2:$A$2047,$A27,'city centre offline'!$B$2:$B$2047,J$3))/(SUMIFS('city centre offline'!$K$2:$K$2047,'city centre offline'!$A$2:$A$2047,$A27,'city centre offline'!$B$2:$B$2047,J$2))</f>
        <v>0.63540125153276794</v>
      </c>
      <c r="K27" s="37">
        <f>(SUMIFS('city centre offline'!$K$2:$K$2047,'overall city offline'!$A$2:$A$2047,$A27,'city centre offline'!$B$2:$B$2047,K$3)*SUMIFS('city centre offline'!$C$2:$C$2047,'city centre offline'!$A$2:$A$2047,$A27,'city centre offline'!$B$2:$B$2047,K$3))/(SUMIFS('city centre offline'!$K$2:$K$2047,'city centre offline'!$A$2:$A$2047,$A27,'city centre offline'!$B$2:$B$2047,K$2))</f>
        <v>0.63134496376745575</v>
      </c>
      <c r="L27" s="37">
        <f>(SUMIFS('city centre offline'!$K$2:$K$2047,'overall city offline'!$A$2:$A$2047,$A27,'city centre offline'!$B$2:$B$2047,L$3)*SUMIFS('city centre offline'!$C$2:$C$2047,'city centre offline'!$A$2:$A$2047,$A27,'city centre offline'!$B$2:$B$2047,L$3))/(SUMIFS('city centre offline'!$K$2:$K$2047,'city centre offline'!$A$2:$A$2047,$A27,'city centre offline'!$B$2:$B$2047,L$2))</f>
        <v>0.55191041543173003</v>
      </c>
      <c r="M27" s="37">
        <f>(SUMIFS('city centre offline'!$K$2:$K$2047,'overall city offline'!$A$2:$A$2047,$A27,'city centre offline'!$B$2:$B$2047,M$3)*SUMIFS('city centre offline'!$C$2:$C$2047,'city centre offline'!$A$2:$A$2047,$A27,'city centre offline'!$B$2:$B$2047,M$3))/(SUMIFS('city centre offline'!$K$2:$K$2047,'city centre offline'!$A$2:$A$2047,$A27,'city centre offline'!$B$2:$B$2047,M$2))</f>
        <v>0.72958796700502282</v>
      </c>
      <c r="N27" s="37">
        <f>(SUMIFS('city centre offline'!$K$2:$K$2047,'overall city offline'!$A$2:$A$2047,$A27,'city centre offline'!$B$2:$B$2047,N$3)*SUMIFS('city centre offline'!$C$2:$C$2047,'city centre offline'!$A$2:$A$2047,$A27,'city centre offline'!$B$2:$B$2047,N$3))/(SUMIFS('city centre offline'!$K$2:$K$2047,'city centre offline'!$A$2:$A$2047,$A27,'city centre offline'!$B$2:$B$2047,N$2))</f>
        <v>1.6948127464329981E-2</v>
      </c>
      <c r="O27" s="37">
        <f>(SUMIFS('city centre offline'!$K$2:$K$2047,'overall city offline'!$A$2:$A$2047,$A27,'city centre offline'!$B$2:$B$2047,O$3)*SUMIFS('city centre offline'!$C$2:$C$2047,'city centre offline'!$A$2:$A$2047,$A27,'city centre offline'!$B$2:$B$2047,O$3))/(SUMIFS('city centre offline'!$K$2:$K$2047,'city centre offline'!$A$2:$A$2047,$A27,'city centre offline'!$B$2:$B$2047,O$2))</f>
        <v>2.1892003276462787E-2</v>
      </c>
      <c r="P27" s="37">
        <f>(SUMIFS('city centre offline'!$K$2:$K$2047,'overall city offline'!$A$2:$A$2047,$A27,'city centre offline'!$B$2:$B$2047,P$3)*SUMIFS('city centre offline'!$C$2:$C$2047,'city centre offline'!$A$2:$A$2047,$A27,'city centre offline'!$B$2:$B$2047,P$3))/(SUMIFS('city centre offline'!$K$2:$K$2047,'city centre offline'!$A$2:$A$2047,$A27,'city centre offline'!$B$2:$B$2047,P$2))</f>
        <v>3.0460652709962347E-2</v>
      </c>
      <c r="Q27" s="37">
        <f>(SUMIFS('city centre offline'!$K$2:$K$2047,'overall city offline'!$A$2:$A$2047,$A27,'city centre offline'!$B$2:$B$2047,Q$3)*SUMIFS('city centre offline'!$C$2:$C$2047,'city centre offline'!$A$2:$A$2047,$A27,'city centre offline'!$B$2:$B$2047,Q$3))/(SUMIFS('city centre offline'!$K$2:$K$2047,'city centre offline'!$A$2:$A$2047,$A27,'city centre offline'!$B$2:$B$2047,Q$2))</f>
        <v>0.18789161295459553</v>
      </c>
      <c r="R27" s="37">
        <f>(SUMIFS('city centre offline'!$K$2:$K$2047,'overall city offline'!$A$2:$A$2047,$A27,'city centre offline'!$B$2:$B$2047,R$3)*SUMIFS('city centre offline'!$C$2:$C$2047,'city centre offline'!$A$2:$A$2047,$A27,'city centre offline'!$B$2:$B$2047,R$3))/(SUMIFS('city centre offline'!$K$2:$K$2047,'city centre offline'!$A$2:$A$2047,$A27,'city centre offline'!$B$2:$B$2047,R$2))</f>
        <v>0.75605194781744778</v>
      </c>
      <c r="S27" s="37">
        <f>(SUMIFS('city centre offline'!$K$2:$K$2047,'overall city offline'!$A$2:$A$2047,$A27,'city centre offline'!$B$2:$B$2047,S$3)*SUMIFS('city centre offline'!$C$2:$C$2047,'city centre offline'!$A$2:$A$2047,$A27,'city centre offline'!$B$2:$B$2047,S$3))/(SUMIFS('city centre offline'!$K$2:$K$2047,'city centre offline'!$A$2:$A$2047,$A27,'city centre offline'!$B$2:$B$2047,S$2))</f>
        <v>0.66919378518939598</v>
      </c>
      <c r="T27" s="37">
        <f>(SUMIFS('city centre offline'!$K$2:$K$2047,'overall city offline'!$A$2:$A$2047,$A27,'city centre offline'!$B$2:$B$2047,T$3)*SUMIFS('city centre offline'!$C$2:$C$2047,'city centre offline'!$A$2:$A$2047,$A27,'city centre offline'!$B$2:$B$2047,T$3))/(SUMIFS('city centre offline'!$K$2:$K$2047,'city centre offline'!$A$2:$A$2047,$A27,'city centre offline'!$B$2:$B$2047,T$2))</f>
        <v>0.70869164800918871</v>
      </c>
      <c r="U27" s="37">
        <f>(SUMIFS('city centre offline'!$K$2:$K$2047,'overall city offline'!$A$2:$A$2047,$A27,'city centre offline'!$B$2:$B$2047,U$3)*SUMIFS('city centre offline'!$C$2:$C$2047,'city centre offline'!$A$2:$A$2047,$A27,'city centre offline'!$B$2:$B$2047,U$3))/(SUMIFS('city centre offline'!$K$2:$K$2047,'city centre offline'!$A$2:$A$2047,$A27,'city centre offline'!$B$2:$B$2047,U$2))</f>
        <v>0.80085741515040498</v>
      </c>
      <c r="V27" s="37">
        <f>(SUMIFS('city centre offline'!$K$2:$K$2047,'overall city offline'!$A$2:$A$2047,$A27,'city centre offline'!$B$2:$B$2047,V$3)*SUMIFS('city centre offline'!$C$2:$C$2047,'city centre offline'!$A$2:$A$2047,$A27,'city centre offline'!$B$2:$B$2047,V$3))/(SUMIFS('city centre offline'!$K$2:$K$2047,'city centre offline'!$A$2:$A$2047,$A27,'city centre offline'!$B$2:$B$2047,V$2))</f>
        <v>0.69223380299655835</v>
      </c>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row>
    <row r="28" spans="1:63" x14ac:dyDescent="0.25">
      <c r="A28" s="5" t="s">
        <v>31</v>
      </c>
      <c r="B28" s="37">
        <f>(SUMIFS('city centre offline'!$K$2:$K$2047,'overall city offline'!$A$2:$A$2047,$A28,'city centre offline'!$B$2:$B$2047,B$3)*SUMIFS('city centre offline'!$C$2:$C$2047,'city centre offline'!$A$2:$A$2047,$A28,'city centre offline'!$B$2:$B$2047,B$3))/(SUMIFS('city centre offline'!$K$2:$K$2047,'city centre offline'!$A$2:$A$2047,$A28,'city centre offline'!$B$2:$B$2047,B$2))</f>
        <v>0.90962718704601409</v>
      </c>
      <c r="C28" s="37">
        <f>(SUMIFS('city centre offline'!$K$2:$K$2047,'overall city offline'!$A$2:$A$2047,$A28,'city centre offline'!$B$2:$B$2047,C$3)*SUMIFS('city centre offline'!$C$2:$C$2047,'city centre offline'!$A$2:$A$2047,$A28,'city centre offline'!$B$2:$B$2047,C$3))/(SUMIFS('city centre offline'!$K$2:$K$2047,'city centre offline'!$A$2:$A$2047,$A28,'city centre offline'!$B$2:$B$2047,C$2))</f>
        <v>0.82157441356895167</v>
      </c>
      <c r="D28" s="37">
        <f>(SUMIFS('city centre offline'!$K$2:$K$2047,'overall city offline'!$A$2:$A$2047,$A28,'city centre offline'!$B$2:$B$2047,D$3)*SUMIFS('city centre offline'!$C$2:$C$2047,'city centre offline'!$A$2:$A$2047,$A28,'city centre offline'!$B$2:$B$2047,D$3))/(SUMIFS('city centre offline'!$K$2:$K$2047,'city centre offline'!$A$2:$A$2047,$A28,'city centre offline'!$B$2:$B$2047,D$2))</f>
        <v>0.77642321580992413</v>
      </c>
      <c r="E28" s="37">
        <f>(SUMIFS('city centre offline'!$K$2:$K$2047,'overall city offline'!$A$2:$A$2047,$A28,'city centre offline'!$B$2:$B$2047,E$3)*SUMIFS('city centre offline'!$C$2:$C$2047,'city centre offline'!$A$2:$A$2047,$A28,'city centre offline'!$B$2:$B$2047,E$3))/(SUMIFS('city centre offline'!$K$2:$K$2047,'city centre offline'!$A$2:$A$2047,$A28,'city centre offline'!$B$2:$B$2047,E$2))</f>
        <v>0.13118682677392277</v>
      </c>
      <c r="F28" s="37">
        <f>(SUMIFS('city centre offline'!$K$2:$K$2047,'overall city offline'!$A$2:$A$2047,$A28,'city centre offline'!$B$2:$B$2047,F$3)*SUMIFS('city centre offline'!$C$2:$C$2047,'city centre offline'!$A$2:$A$2047,$A28,'city centre offline'!$B$2:$B$2047,F$3))/(SUMIFS('city centre offline'!$K$2:$K$2047,'city centre offline'!$A$2:$A$2047,$A28,'city centre offline'!$B$2:$B$2047,F$2))</f>
        <v>0.27700543124677801</v>
      </c>
      <c r="G28" s="37">
        <f>(SUMIFS('city centre offline'!$K$2:$K$2047,'overall city offline'!$A$2:$A$2047,$A28,'city centre offline'!$B$2:$B$2047,G$3)*SUMIFS('city centre offline'!$C$2:$C$2047,'city centre offline'!$A$2:$A$2047,$A28,'city centre offline'!$B$2:$B$2047,G$3))/(SUMIFS('city centre offline'!$K$2:$K$2047,'city centre offline'!$A$2:$A$2047,$A28,'city centre offline'!$B$2:$B$2047,G$2))</f>
        <v>0.49242033350336517</v>
      </c>
      <c r="H28" s="37">
        <f>(SUMIFS('city centre offline'!$K$2:$K$2047,'overall city offline'!$A$2:$A$2047,$A28,'city centre offline'!$B$2:$B$2047,H$3)*SUMIFS('city centre offline'!$C$2:$C$2047,'city centre offline'!$A$2:$A$2047,$A28,'city centre offline'!$B$2:$B$2047,H$3))/(SUMIFS('city centre offline'!$K$2:$K$2047,'city centre offline'!$A$2:$A$2047,$A28,'city centre offline'!$B$2:$B$2047,H$2))</f>
        <v>0.65585979722035048</v>
      </c>
      <c r="I28" s="37">
        <f>(SUMIFS('city centre offline'!$K$2:$K$2047,'overall city offline'!$A$2:$A$2047,$A28,'city centre offline'!$B$2:$B$2047,I$3)*SUMIFS('city centre offline'!$C$2:$C$2047,'city centre offline'!$A$2:$A$2047,$A28,'city centre offline'!$B$2:$B$2047,I$3))/(SUMIFS('city centre offline'!$K$2:$K$2047,'city centre offline'!$A$2:$A$2047,$A28,'city centre offline'!$B$2:$B$2047,I$2))</f>
        <v>0.75358451205616994</v>
      </c>
      <c r="J28" s="37">
        <f>(SUMIFS('city centre offline'!$K$2:$K$2047,'overall city offline'!$A$2:$A$2047,$A28,'city centre offline'!$B$2:$B$2047,J$3)*SUMIFS('city centre offline'!$C$2:$C$2047,'city centre offline'!$A$2:$A$2047,$A28,'city centre offline'!$B$2:$B$2047,J$3))/(SUMIFS('city centre offline'!$K$2:$K$2047,'city centre offline'!$A$2:$A$2047,$A28,'city centre offline'!$B$2:$B$2047,J$2))</f>
        <v>0.86436554167428137</v>
      </c>
      <c r="K28" s="37">
        <f>(SUMIFS('city centre offline'!$K$2:$K$2047,'overall city offline'!$A$2:$A$2047,$A28,'city centre offline'!$B$2:$B$2047,K$3)*SUMIFS('city centre offline'!$C$2:$C$2047,'city centre offline'!$A$2:$A$2047,$A28,'city centre offline'!$B$2:$B$2047,K$3))/(SUMIFS('city centre offline'!$K$2:$K$2047,'city centre offline'!$A$2:$A$2047,$A28,'city centre offline'!$B$2:$B$2047,K$2))</f>
        <v>1.0048303434853505</v>
      </c>
      <c r="L28" s="37">
        <f>(SUMIFS('city centre offline'!$K$2:$K$2047,'overall city offline'!$A$2:$A$2047,$A28,'city centre offline'!$B$2:$B$2047,L$3)*SUMIFS('city centre offline'!$C$2:$C$2047,'city centre offline'!$A$2:$A$2047,$A28,'city centre offline'!$B$2:$B$2047,L$3))/(SUMIFS('city centre offline'!$K$2:$K$2047,'city centre offline'!$A$2:$A$2047,$A28,'city centre offline'!$B$2:$B$2047,L$2))</f>
        <v>0.49010899326539642</v>
      </c>
      <c r="M28" s="37">
        <f>(SUMIFS('city centre offline'!$K$2:$K$2047,'overall city offline'!$A$2:$A$2047,$A28,'city centre offline'!$B$2:$B$2047,M$3)*SUMIFS('city centre offline'!$C$2:$C$2047,'city centre offline'!$A$2:$A$2047,$A28,'city centre offline'!$B$2:$B$2047,M$3))/(SUMIFS('city centre offline'!$K$2:$K$2047,'city centre offline'!$A$2:$A$2047,$A28,'city centre offline'!$B$2:$B$2047,M$2))</f>
        <v>0.96611335496771289</v>
      </c>
      <c r="N28" s="37">
        <f>(SUMIFS('city centre offline'!$K$2:$K$2047,'overall city offline'!$A$2:$A$2047,$A28,'city centre offline'!$B$2:$B$2047,N$3)*SUMIFS('city centre offline'!$C$2:$C$2047,'city centre offline'!$A$2:$A$2047,$A28,'city centre offline'!$B$2:$B$2047,N$3))/(SUMIFS('city centre offline'!$K$2:$K$2047,'city centre offline'!$A$2:$A$2047,$A28,'city centre offline'!$B$2:$B$2047,N$2))</f>
        <v>0.30642413073798713</v>
      </c>
      <c r="O28" s="37">
        <f>(SUMIFS('city centre offline'!$K$2:$K$2047,'overall city offline'!$A$2:$A$2047,$A28,'city centre offline'!$B$2:$B$2047,O$3)*SUMIFS('city centre offline'!$C$2:$C$2047,'city centre offline'!$A$2:$A$2047,$A28,'city centre offline'!$B$2:$B$2047,O$3))/(SUMIFS('city centre offline'!$K$2:$K$2047,'city centre offline'!$A$2:$A$2047,$A28,'city centre offline'!$B$2:$B$2047,O$2))</f>
        <v>0.35644541715705252</v>
      </c>
      <c r="P28" s="37">
        <f>(SUMIFS('city centre offline'!$K$2:$K$2047,'overall city offline'!$A$2:$A$2047,$A28,'city centre offline'!$B$2:$B$2047,P$3)*SUMIFS('city centre offline'!$C$2:$C$2047,'city centre offline'!$A$2:$A$2047,$A28,'city centre offline'!$B$2:$B$2047,P$3))/(SUMIFS('city centre offline'!$K$2:$K$2047,'city centre offline'!$A$2:$A$2047,$A28,'city centre offline'!$B$2:$B$2047,P$2))</f>
        <v>0.41137113160386612</v>
      </c>
      <c r="Q28" s="37">
        <f>(SUMIFS('city centre offline'!$K$2:$K$2047,'overall city offline'!$A$2:$A$2047,$A28,'city centre offline'!$B$2:$B$2047,Q$3)*SUMIFS('city centre offline'!$C$2:$C$2047,'city centre offline'!$A$2:$A$2047,$A28,'city centre offline'!$B$2:$B$2047,Q$3))/(SUMIFS('city centre offline'!$K$2:$K$2047,'city centre offline'!$A$2:$A$2047,$A28,'city centre offline'!$B$2:$B$2047,Q$2))</f>
        <v>0.68633579521059773</v>
      </c>
      <c r="R28" s="37">
        <f>(SUMIFS('city centre offline'!$K$2:$K$2047,'overall city offline'!$A$2:$A$2047,$A28,'city centre offline'!$B$2:$B$2047,R$3)*SUMIFS('city centre offline'!$C$2:$C$2047,'city centre offline'!$A$2:$A$2047,$A28,'city centre offline'!$B$2:$B$2047,R$3))/(SUMIFS('city centre offline'!$K$2:$K$2047,'city centre offline'!$A$2:$A$2047,$A28,'city centre offline'!$B$2:$B$2047,R$2))</f>
        <v>0.87869059817229755</v>
      </c>
      <c r="S28" s="37">
        <f>(SUMIFS('city centre offline'!$K$2:$K$2047,'overall city offline'!$A$2:$A$2047,$A28,'city centre offline'!$B$2:$B$2047,S$3)*SUMIFS('city centre offline'!$C$2:$C$2047,'city centre offline'!$A$2:$A$2047,$A28,'city centre offline'!$B$2:$B$2047,S$3))/(SUMIFS('city centre offline'!$K$2:$K$2047,'city centre offline'!$A$2:$A$2047,$A28,'city centre offline'!$B$2:$B$2047,S$2))</f>
        <v>0.83829985973422549</v>
      </c>
      <c r="T28" s="37">
        <f>(SUMIFS('city centre offline'!$K$2:$K$2047,'overall city offline'!$A$2:$A$2047,$A28,'city centre offline'!$B$2:$B$2047,T$3)*SUMIFS('city centre offline'!$C$2:$C$2047,'city centre offline'!$A$2:$A$2047,$A28,'city centre offline'!$B$2:$B$2047,T$3))/(SUMIFS('city centre offline'!$K$2:$K$2047,'city centre offline'!$A$2:$A$2047,$A28,'city centre offline'!$B$2:$B$2047,T$2))</f>
        <v>0.91336178819197789</v>
      </c>
      <c r="U28" s="37">
        <f>(SUMIFS('city centre offline'!$K$2:$K$2047,'overall city offline'!$A$2:$A$2047,$A28,'city centre offline'!$B$2:$B$2047,U$3)*SUMIFS('city centre offline'!$C$2:$C$2047,'city centre offline'!$A$2:$A$2047,$A28,'city centre offline'!$B$2:$B$2047,U$3))/(SUMIFS('city centre offline'!$K$2:$K$2047,'city centre offline'!$A$2:$A$2047,$A28,'city centre offline'!$B$2:$B$2047,U$2))</f>
        <v>0.93478750172170333</v>
      </c>
      <c r="V28" s="37">
        <f>(SUMIFS('city centre offline'!$K$2:$K$2047,'overall city offline'!$A$2:$A$2047,$A28,'city centre offline'!$B$2:$B$2047,V$3)*SUMIFS('city centre offline'!$C$2:$C$2047,'city centre offline'!$A$2:$A$2047,$A28,'city centre offline'!$B$2:$B$2047,V$3))/(SUMIFS('city centre offline'!$K$2:$K$2047,'city centre offline'!$A$2:$A$2047,$A28,'city centre offline'!$B$2:$B$2047,V$2))</f>
        <v>0.85321520730045097</v>
      </c>
      <c r="W28" s="32"/>
      <c r="X28" s="32"/>
      <c r="Y28" s="32"/>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row>
    <row r="29" spans="1:63" x14ac:dyDescent="0.25">
      <c r="A29" s="5" t="s">
        <v>32</v>
      </c>
      <c r="B29" s="37">
        <f>(SUMIFS('city centre offline'!$K$2:$K$2047,'overall city offline'!$A$2:$A$2047,$A29,'city centre offline'!$B$2:$B$2047,B$3)*SUMIFS('city centre offline'!$C$2:$C$2047,'city centre offline'!$A$2:$A$2047,$A29,'city centre offline'!$B$2:$B$2047,B$3))/(SUMIFS('city centre offline'!$K$2:$K$2047,'city centre offline'!$A$2:$A$2047,$A29,'city centre offline'!$B$2:$B$2047,B$2))</f>
        <v>0.79455374499901255</v>
      </c>
      <c r="C29" s="37">
        <f>(SUMIFS('city centre offline'!$K$2:$K$2047,'overall city offline'!$A$2:$A$2047,$A29,'city centre offline'!$B$2:$B$2047,C$3)*SUMIFS('city centre offline'!$C$2:$C$2047,'city centre offline'!$A$2:$A$2047,$A29,'city centre offline'!$B$2:$B$2047,C$3))/(SUMIFS('city centre offline'!$K$2:$K$2047,'city centre offline'!$A$2:$A$2047,$A29,'city centre offline'!$B$2:$B$2047,C$2))</f>
        <v>0.87661822238512255</v>
      </c>
      <c r="D29" s="37">
        <f>(SUMIFS('city centre offline'!$K$2:$K$2047,'overall city offline'!$A$2:$A$2047,$A29,'city centre offline'!$B$2:$B$2047,D$3)*SUMIFS('city centre offline'!$C$2:$C$2047,'city centre offline'!$A$2:$A$2047,$A29,'city centre offline'!$B$2:$B$2047,D$3))/(SUMIFS('city centre offline'!$K$2:$K$2047,'city centre offline'!$A$2:$A$2047,$A29,'city centre offline'!$B$2:$B$2047,D$2))</f>
        <v>0.92212589666555966</v>
      </c>
      <c r="E29" s="37">
        <f>(SUMIFS('city centre offline'!$K$2:$K$2047,'overall city offline'!$A$2:$A$2047,$A29,'city centre offline'!$B$2:$B$2047,E$3)*SUMIFS('city centre offline'!$C$2:$C$2047,'city centre offline'!$A$2:$A$2047,$A29,'city centre offline'!$B$2:$B$2047,E$3))/(SUMIFS('city centre offline'!$K$2:$K$2047,'city centre offline'!$A$2:$A$2047,$A29,'city centre offline'!$B$2:$B$2047,E$2))</f>
        <v>0.44899222749295803</v>
      </c>
      <c r="F29" s="37">
        <f>(SUMIFS('city centre offline'!$K$2:$K$2047,'overall city offline'!$A$2:$A$2047,$A29,'city centre offline'!$B$2:$B$2047,F$3)*SUMIFS('city centre offline'!$C$2:$C$2047,'city centre offline'!$A$2:$A$2047,$A29,'city centre offline'!$B$2:$B$2047,F$3))/(SUMIFS('city centre offline'!$K$2:$K$2047,'city centre offline'!$A$2:$A$2047,$A29,'city centre offline'!$B$2:$B$2047,F$2))</f>
        <v>0.6747207119120181</v>
      </c>
      <c r="G29" s="37">
        <f>(SUMIFS('city centre offline'!$K$2:$K$2047,'overall city offline'!$A$2:$A$2047,$A29,'city centre offline'!$B$2:$B$2047,G$3)*SUMIFS('city centre offline'!$C$2:$C$2047,'city centre offline'!$A$2:$A$2047,$A29,'city centre offline'!$B$2:$B$2047,G$3))/(SUMIFS('city centre offline'!$K$2:$K$2047,'city centre offline'!$A$2:$A$2047,$A29,'city centre offline'!$B$2:$B$2047,G$2))</f>
        <v>0.71403331314166874</v>
      </c>
      <c r="H29" s="37">
        <f>(SUMIFS('city centre offline'!$K$2:$K$2047,'overall city offline'!$A$2:$A$2047,$A29,'city centre offline'!$B$2:$B$2047,H$3)*SUMIFS('city centre offline'!$C$2:$C$2047,'city centre offline'!$A$2:$A$2047,$A29,'city centre offline'!$B$2:$B$2047,H$3))/(SUMIFS('city centre offline'!$K$2:$K$2047,'city centre offline'!$A$2:$A$2047,$A29,'city centre offline'!$B$2:$B$2047,H$2))</f>
        <v>0.97558304416339425</v>
      </c>
      <c r="I29" s="37">
        <f>(SUMIFS('city centre offline'!$K$2:$K$2047,'overall city offline'!$A$2:$A$2047,$A29,'city centre offline'!$B$2:$B$2047,I$3)*SUMIFS('city centre offline'!$C$2:$C$2047,'city centre offline'!$A$2:$A$2047,$A29,'city centre offline'!$B$2:$B$2047,I$3))/(SUMIFS('city centre offline'!$K$2:$K$2047,'city centre offline'!$A$2:$A$2047,$A29,'city centre offline'!$B$2:$B$2047,I$2))</f>
        <v>1.0599910991489108</v>
      </c>
      <c r="J29" s="37">
        <f>(SUMIFS('city centre offline'!$K$2:$K$2047,'overall city offline'!$A$2:$A$2047,$A29,'city centre offline'!$B$2:$B$2047,J$3)*SUMIFS('city centre offline'!$C$2:$C$2047,'city centre offline'!$A$2:$A$2047,$A29,'city centre offline'!$B$2:$B$2047,J$3))/(SUMIFS('city centre offline'!$K$2:$K$2047,'city centre offline'!$A$2:$A$2047,$A29,'city centre offline'!$B$2:$B$2047,J$2))</f>
        <v>1.0821114912261056</v>
      </c>
      <c r="K29" s="37">
        <f>(SUMIFS('city centre offline'!$K$2:$K$2047,'overall city offline'!$A$2:$A$2047,$A29,'city centre offline'!$B$2:$B$2047,K$3)*SUMIFS('city centre offline'!$C$2:$C$2047,'city centre offline'!$A$2:$A$2047,$A29,'city centre offline'!$B$2:$B$2047,K$3))/(SUMIFS('city centre offline'!$K$2:$K$2047,'city centre offline'!$A$2:$A$2047,$A29,'city centre offline'!$B$2:$B$2047,K$2))</f>
        <v>1.2038993499315698</v>
      </c>
      <c r="L29" s="37">
        <f>(SUMIFS('city centre offline'!$K$2:$K$2047,'overall city offline'!$A$2:$A$2047,$A29,'city centre offline'!$B$2:$B$2047,L$3)*SUMIFS('city centre offline'!$C$2:$C$2047,'city centre offline'!$A$2:$A$2047,$A29,'city centre offline'!$B$2:$B$2047,L$3))/(SUMIFS('city centre offline'!$K$2:$K$2047,'city centre offline'!$A$2:$A$2047,$A29,'city centre offline'!$B$2:$B$2047,L$2))</f>
        <v>0.88228677905624264</v>
      </c>
      <c r="M29" s="37">
        <f>(SUMIFS('city centre offline'!$K$2:$K$2047,'overall city offline'!$A$2:$A$2047,$A29,'city centre offline'!$B$2:$B$2047,M$3)*SUMIFS('city centre offline'!$C$2:$C$2047,'city centre offline'!$A$2:$A$2047,$A29,'city centre offline'!$B$2:$B$2047,M$3))/(SUMIFS('city centre offline'!$K$2:$K$2047,'city centre offline'!$A$2:$A$2047,$A29,'city centre offline'!$B$2:$B$2047,M$2))</f>
        <v>1.2568376471540492</v>
      </c>
      <c r="N29" s="37">
        <f>(SUMIFS('city centre offline'!$K$2:$K$2047,'overall city offline'!$A$2:$A$2047,$A29,'city centre offline'!$B$2:$B$2047,N$3)*SUMIFS('city centre offline'!$C$2:$C$2047,'city centre offline'!$A$2:$A$2047,$A29,'city centre offline'!$B$2:$B$2047,N$3))/(SUMIFS('city centre offline'!$K$2:$K$2047,'city centre offline'!$A$2:$A$2047,$A29,'city centre offline'!$B$2:$B$2047,N$2))</f>
        <v>0.62813394885709639</v>
      </c>
      <c r="O29" s="37">
        <f>(SUMIFS('city centre offline'!$K$2:$K$2047,'overall city offline'!$A$2:$A$2047,$A29,'city centre offline'!$B$2:$B$2047,O$3)*SUMIFS('city centre offline'!$C$2:$C$2047,'city centre offline'!$A$2:$A$2047,$A29,'city centre offline'!$B$2:$B$2047,O$3))/(SUMIFS('city centre offline'!$K$2:$K$2047,'city centre offline'!$A$2:$A$2047,$A29,'city centre offline'!$B$2:$B$2047,O$2))</f>
        <v>0.71632432604547558</v>
      </c>
      <c r="P29" s="37">
        <f>(SUMIFS('city centre offline'!$K$2:$K$2047,'overall city offline'!$A$2:$A$2047,$A29,'city centre offline'!$B$2:$B$2047,P$3)*SUMIFS('city centre offline'!$C$2:$C$2047,'city centre offline'!$A$2:$A$2047,$A29,'city centre offline'!$B$2:$B$2047,P$3))/(SUMIFS('city centre offline'!$K$2:$K$2047,'city centre offline'!$A$2:$A$2047,$A29,'city centre offline'!$B$2:$B$2047,P$2))</f>
        <v>0.87808424456797129</v>
      </c>
      <c r="Q29" s="37">
        <f>(SUMIFS('city centre offline'!$K$2:$K$2047,'overall city offline'!$A$2:$A$2047,$A29,'city centre offline'!$B$2:$B$2047,Q$3)*SUMIFS('city centre offline'!$C$2:$C$2047,'city centre offline'!$A$2:$A$2047,$A29,'city centre offline'!$B$2:$B$2047,Q$3))/(SUMIFS('city centre offline'!$K$2:$K$2047,'city centre offline'!$A$2:$A$2047,$A29,'city centre offline'!$B$2:$B$2047,Q$2))</f>
        <v>0.94008545949459177</v>
      </c>
      <c r="R29" s="37">
        <f>(SUMIFS('city centre offline'!$K$2:$K$2047,'overall city offline'!$A$2:$A$2047,$A29,'city centre offline'!$B$2:$B$2047,R$3)*SUMIFS('city centre offline'!$C$2:$C$2047,'city centre offline'!$A$2:$A$2047,$A29,'city centre offline'!$B$2:$B$2047,R$3))/(SUMIFS('city centre offline'!$K$2:$K$2047,'city centre offline'!$A$2:$A$2047,$A29,'city centre offline'!$B$2:$B$2047,R$2))</f>
        <v>1.1291464144044097</v>
      </c>
      <c r="S29" s="37">
        <f>(SUMIFS('city centre offline'!$K$2:$K$2047,'overall city offline'!$A$2:$A$2047,$A29,'city centre offline'!$B$2:$B$2047,S$3)*SUMIFS('city centre offline'!$C$2:$C$2047,'city centre offline'!$A$2:$A$2047,$A29,'city centre offline'!$B$2:$B$2047,S$3))/(SUMIFS('city centre offline'!$K$2:$K$2047,'city centre offline'!$A$2:$A$2047,$A29,'city centre offline'!$B$2:$B$2047,S$2))</f>
        <v>1.008705097757973</v>
      </c>
      <c r="T29" s="37">
        <f>(SUMIFS('city centre offline'!$K$2:$K$2047,'overall city offline'!$A$2:$A$2047,$A29,'city centre offline'!$B$2:$B$2047,T$3)*SUMIFS('city centre offline'!$C$2:$C$2047,'city centre offline'!$A$2:$A$2047,$A29,'city centre offline'!$B$2:$B$2047,T$3))/(SUMIFS('city centre offline'!$K$2:$K$2047,'city centre offline'!$A$2:$A$2047,$A29,'city centre offline'!$B$2:$B$2047,T$2))</f>
        <v>1.0994258375504076</v>
      </c>
      <c r="U29" s="37">
        <f>(SUMIFS('city centre offline'!$K$2:$K$2047,'overall city offline'!$A$2:$A$2047,$A29,'city centre offline'!$B$2:$B$2047,U$3)*SUMIFS('city centre offline'!$C$2:$C$2047,'city centre offline'!$A$2:$A$2047,$A29,'city centre offline'!$B$2:$B$2047,U$3))/(SUMIFS('city centre offline'!$K$2:$K$2047,'city centre offline'!$A$2:$A$2047,$A29,'city centre offline'!$B$2:$B$2047,U$2))</f>
        <v>1.2472229554225747</v>
      </c>
      <c r="V29" s="37">
        <f>(SUMIFS('city centre offline'!$K$2:$K$2047,'overall city offline'!$A$2:$A$2047,$A29,'city centre offline'!$B$2:$B$2047,V$3)*SUMIFS('city centre offline'!$C$2:$C$2047,'city centre offline'!$A$2:$A$2047,$A29,'city centre offline'!$B$2:$B$2047,V$3))/(SUMIFS('city centre offline'!$K$2:$K$2047,'city centre offline'!$A$2:$A$2047,$A29,'city centre offline'!$B$2:$B$2047,V$2))</f>
        <v>1.1453813409155265</v>
      </c>
      <c r="W29" s="32"/>
      <c r="X29" s="32"/>
      <c r="Y29" s="32"/>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row>
    <row r="30" spans="1:63" x14ac:dyDescent="0.25">
      <c r="A30" s="5" t="s">
        <v>33</v>
      </c>
      <c r="B30" s="37">
        <f>(SUMIFS('city centre offline'!$K$2:$K$2047,'overall city offline'!$A$2:$A$2047,$A30,'city centre offline'!$B$2:$B$2047,B$3)*SUMIFS('city centre offline'!$C$2:$C$2047,'city centre offline'!$A$2:$A$2047,$A30,'city centre offline'!$B$2:$B$2047,B$3))/(SUMIFS('city centre offline'!$K$2:$K$2047,'city centre offline'!$A$2:$A$2047,$A30,'city centre offline'!$B$2:$B$2047,B$2))</f>
        <v>0.73804378237858359</v>
      </c>
      <c r="C30" s="37">
        <f>(SUMIFS('city centre offline'!$K$2:$K$2047,'overall city offline'!$A$2:$A$2047,$A30,'city centre offline'!$B$2:$B$2047,C$3)*SUMIFS('city centre offline'!$C$2:$C$2047,'city centre offline'!$A$2:$A$2047,$A30,'city centre offline'!$B$2:$B$2047,C$3))/(SUMIFS('city centre offline'!$K$2:$K$2047,'city centre offline'!$A$2:$A$2047,$A30,'city centre offline'!$B$2:$B$2047,C$2))</f>
        <v>0.79537349714918404</v>
      </c>
      <c r="D30" s="37">
        <f>(SUMIFS('city centre offline'!$K$2:$K$2047,'overall city offline'!$A$2:$A$2047,$A30,'city centre offline'!$B$2:$B$2047,D$3)*SUMIFS('city centre offline'!$C$2:$C$2047,'city centre offline'!$A$2:$A$2047,$A30,'city centre offline'!$B$2:$B$2047,D$3))/(SUMIFS('city centre offline'!$K$2:$K$2047,'city centre offline'!$A$2:$A$2047,$A30,'city centre offline'!$B$2:$B$2047,D$2))</f>
        <v>0.45711310871645849</v>
      </c>
      <c r="E30" s="37">
        <f>(SUMIFS('city centre offline'!$K$2:$K$2047,'overall city offline'!$A$2:$A$2047,$A30,'city centre offline'!$B$2:$B$2047,E$3)*SUMIFS('city centre offline'!$C$2:$C$2047,'city centre offline'!$A$2:$A$2047,$A30,'city centre offline'!$B$2:$B$2047,E$3))/(SUMIFS('city centre offline'!$K$2:$K$2047,'city centre offline'!$A$2:$A$2047,$A30,'city centre offline'!$B$2:$B$2047,E$2))</f>
        <v>4.1168319554756888E-2</v>
      </c>
      <c r="F30" s="37">
        <f>(SUMIFS('city centre offline'!$K$2:$K$2047,'overall city offline'!$A$2:$A$2047,$A30,'city centre offline'!$B$2:$B$2047,F$3)*SUMIFS('city centre offline'!$C$2:$C$2047,'city centre offline'!$A$2:$A$2047,$A30,'city centre offline'!$B$2:$B$2047,F$3))/(SUMIFS('city centre offline'!$K$2:$K$2047,'city centre offline'!$A$2:$A$2047,$A30,'city centre offline'!$B$2:$B$2047,F$2))</f>
        <v>5.5158837026058949E-2</v>
      </c>
      <c r="G30" s="37">
        <f>(SUMIFS('city centre offline'!$K$2:$K$2047,'overall city offline'!$A$2:$A$2047,$A30,'city centre offline'!$B$2:$B$2047,G$3)*SUMIFS('city centre offline'!$C$2:$C$2047,'city centre offline'!$A$2:$A$2047,$A30,'city centre offline'!$B$2:$B$2047,G$3))/(SUMIFS('city centre offline'!$K$2:$K$2047,'city centre offline'!$A$2:$A$2047,$A30,'city centre offline'!$B$2:$B$2047,G$2))</f>
        <v>0.20015540171067348</v>
      </c>
      <c r="H30" s="37">
        <f>(SUMIFS('city centre offline'!$K$2:$K$2047,'overall city offline'!$A$2:$A$2047,$A30,'city centre offline'!$B$2:$B$2047,H$3)*SUMIFS('city centre offline'!$C$2:$C$2047,'city centre offline'!$A$2:$A$2047,$A30,'city centre offline'!$B$2:$B$2047,H$3))/(SUMIFS('city centre offline'!$K$2:$K$2047,'city centre offline'!$A$2:$A$2047,$A30,'city centre offline'!$B$2:$B$2047,H$2))</f>
        <v>0.49232979296195989</v>
      </c>
      <c r="I30" s="37">
        <f>(SUMIFS('city centre offline'!$K$2:$K$2047,'overall city offline'!$A$2:$A$2047,$A30,'city centre offline'!$B$2:$B$2047,I$3)*SUMIFS('city centre offline'!$C$2:$C$2047,'city centre offline'!$A$2:$A$2047,$A30,'city centre offline'!$B$2:$B$2047,I$3))/(SUMIFS('city centre offline'!$K$2:$K$2047,'city centre offline'!$A$2:$A$2047,$A30,'city centre offline'!$B$2:$B$2047,I$2))</f>
        <v>0.70376087873839499</v>
      </c>
      <c r="J30" s="37">
        <f>(SUMIFS('city centre offline'!$K$2:$K$2047,'overall city offline'!$A$2:$A$2047,$A30,'city centre offline'!$B$2:$B$2047,J$3)*SUMIFS('city centre offline'!$C$2:$C$2047,'city centre offline'!$A$2:$A$2047,$A30,'city centre offline'!$B$2:$B$2047,J$3))/(SUMIFS('city centre offline'!$K$2:$K$2047,'city centre offline'!$A$2:$A$2047,$A30,'city centre offline'!$B$2:$B$2047,J$2))</f>
        <v>0.76920655859987852</v>
      </c>
      <c r="K30" s="37">
        <f>(SUMIFS('city centre offline'!$K$2:$K$2047,'overall city offline'!$A$2:$A$2047,$A30,'city centre offline'!$B$2:$B$2047,K$3)*SUMIFS('city centre offline'!$C$2:$C$2047,'city centre offline'!$A$2:$A$2047,$A30,'city centre offline'!$B$2:$B$2047,K$3))/(SUMIFS('city centre offline'!$K$2:$K$2047,'city centre offline'!$A$2:$A$2047,$A30,'city centre offline'!$B$2:$B$2047,K$2))</f>
        <v>0.8726193513762962</v>
      </c>
      <c r="L30" s="37">
        <f>(SUMIFS('city centre offline'!$K$2:$K$2047,'overall city offline'!$A$2:$A$2047,$A30,'city centre offline'!$B$2:$B$2047,L$3)*SUMIFS('city centre offline'!$C$2:$C$2047,'city centre offline'!$A$2:$A$2047,$A30,'city centre offline'!$B$2:$B$2047,L$3))/(SUMIFS('city centre offline'!$K$2:$K$2047,'city centre offline'!$A$2:$A$2047,$A30,'city centre offline'!$B$2:$B$2047,L$2))</f>
        <v>0.34177746628775946</v>
      </c>
      <c r="M30" s="37">
        <f>(SUMIFS('city centre offline'!$K$2:$K$2047,'overall city offline'!$A$2:$A$2047,$A30,'city centre offline'!$B$2:$B$2047,M$3)*SUMIFS('city centre offline'!$C$2:$C$2047,'city centre offline'!$A$2:$A$2047,$A30,'city centre offline'!$B$2:$B$2047,M$3))/(SUMIFS('city centre offline'!$K$2:$K$2047,'city centre offline'!$A$2:$A$2047,$A30,'city centre offline'!$B$2:$B$2047,M$2))</f>
        <v>1.3596630703235517</v>
      </c>
      <c r="N30" s="37">
        <f>(SUMIFS('city centre offline'!$K$2:$K$2047,'overall city offline'!$A$2:$A$2047,$A30,'city centre offline'!$B$2:$B$2047,N$3)*SUMIFS('city centre offline'!$C$2:$C$2047,'city centre offline'!$A$2:$A$2047,$A30,'city centre offline'!$B$2:$B$2047,N$3))/(SUMIFS('city centre offline'!$K$2:$K$2047,'city centre offline'!$A$2:$A$2047,$A30,'city centre offline'!$B$2:$B$2047,N$2))</f>
        <v>0.23897560771529797</v>
      </c>
      <c r="O30" s="37">
        <f>(SUMIFS('city centre offline'!$K$2:$K$2047,'overall city offline'!$A$2:$A$2047,$A30,'city centre offline'!$B$2:$B$2047,O$3)*SUMIFS('city centre offline'!$C$2:$C$2047,'city centre offline'!$A$2:$A$2047,$A30,'city centre offline'!$B$2:$B$2047,O$3))/(SUMIFS('city centre offline'!$K$2:$K$2047,'city centre offline'!$A$2:$A$2047,$A30,'city centre offline'!$B$2:$B$2047,O$2))</f>
        <v>0.17296639547308826</v>
      </c>
      <c r="P30" s="37">
        <f>(SUMIFS('city centre offline'!$K$2:$K$2047,'overall city offline'!$A$2:$A$2047,$A30,'city centre offline'!$B$2:$B$2047,P$3)*SUMIFS('city centre offline'!$C$2:$C$2047,'city centre offline'!$A$2:$A$2047,$A30,'city centre offline'!$B$2:$B$2047,P$3))/(SUMIFS('city centre offline'!$K$2:$K$2047,'city centre offline'!$A$2:$A$2047,$A30,'city centre offline'!$B$2:$B$2047,P$2))</f>
        <v>0.21811566224766252</v>
      </c>
      <c r="Q30" s="37">
        <f>(SUMIFS('city centre offline'!$K$2:$K$2047,'overall city offline'!$A$2:$A$2047,$A30,'city centre offline'!$B$2:$B$2047,Q$3)*SUMIFS('city centre offline'!$C$2:$C$2047,'city centre offline'!$A$2:$A$2047,$A30,'city centre offline'!$B$2:$B$2047,Q$3))/(SUMIFS('city centre offline'!$K$2:$K$2047,'city centre offline'!$A$2:$A$2047,$A30,'city centre offline'!$B$2:$B$2047,Q$2))</f>
        <v>0.72335398699402442</v>
      </c>
      <c r="R30" s="37">
        <f>(SUMIFS('city centre offline'!$K$2:$K$2047,'overall city offline'!$A$2:$A$2047,$A30,'city centre offline'!$B$2:$B$2047,R$3)*SUMIFS('city centre offline'!$C$2:$C$2047,'city centre offline'!$A$2:$A$2047,$A30,'city centre offline'!$B$2:$B$2047,R$3))/(SUMIFS('city centre offline'!$K$2:$K$2047,'city centre offline'!$A$2:$A$2047,$A30,'city centre offline'!$B$2:$B$2047,R$2))</f>
        <v>0.87619295940488395</v>
      </c>
      <c r="S30" s="37">
        <f>(SUMIFS('city centre offline'!$K$2:$K$2047,'overall city offline'!$A$2:$A$2047,$A30,'city centre offline'!$B$2:$B$2047,S$3)*SUMIFS('city centre offline'!$C$2:$C$2047,'city centre offline'!$A$2:$A$2047,$A30,'city centre offline'!$B$2:$B$2047,S$3))/(SUMIFS('city centre offline'!$K$2:$K$2047,'city centre offline'!$A$2:$A$2047,$A30,'city centre offline'!$B$2:$B$2047,S$2))</f>
        <v>0.65516139569261944</v>
      </c>
      <c r="T30" s="37">
        <f>(SUMIFS('city centre offline'!$K$2:$K$2047,'overall city offline'!$A$2:$A$2047,$A30,'city centre offline'!$B$2:$B$2047,T$3)*SUMIFS('city centre offline'!$C$2:$C$2047,'city centre offline'!$A$2:$A$2047,$A30,'city centre offline'!$B$2:$B$2047,T$3))/(SUMIFS('city centre offline'!$K$2:$K$2047,'city centre offline'!$A$2:$A$2047,$A30,'city centre offline'!$B$2:$B$2047,T$2))</f>
        <v>0.65823579495391271</v>
      </c>
      <c r="U30" s="37">
        <f>(SUMIFS('city centre offline'!$K$2:$K$2047,'overall city offline'!$A$2:$A$2047,$A30,'city centre offline'!$B$2:$B$2047,U$3)*SUMIFS('city centre offline'!$C$2:$C$2047,'city centre offline'!$A$2:$A$2047,$A30,'city centre offline'!$B$2:$B$2047,U$3))/(SUMIFS('city centre offline'!$K$2:$K$2047,'city centre offline'!$A$2:$A$2047,$A30,'city centre offline'!$B$2:$B$2047,U$2))</f>
        <v>0.82836431672805722</v>
      </c>
      <c r="V30" s="37">
        <f>(SUMIFS('city centre offline'!$K$2:$K$2047,'overall city offline'!$A$2:$A$2047,$A30,'city centre offline'!$B$2:$B$2047,V$3)*SUMIFS('city centre offline'!$C$2:$C$2047,'city centre offline'!$A$2:$A$2047,$A30,'city centre offline'!$B$2:$B$2047,V$3))/(SUMIFS('city centre offline'!$K$2:$K$2047,'city centre offline'!$A$2:$A$2047,$A30,'city centre offline'!$B$2:$B$2047,V$2))</f>
        <v>0.83051388340677246</v>
      </c>
      <c r="W30" s="32"/>
      <c r="X30" s="32"/>
      <c r="Y30" s="32"/>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row>
    <row r="31" spans="1:63" x14ac:dyDescent="0.25">
      <c r="A31" s="5" t="s">
        <v>34</v>
      </c>
      <c r="B31" s="37">
        <f>(SUMIFS('city centre offline'!$K$2:$K$2047,'overall city offline'!$A$2:$A$2047,$A31,'city centre offline'!$B$2:$B$2047,B$3)*SUMIFS('city centre offline'!$C$2:$C$2047,'city centre offline'!$A$2:$A$2047,$A31,'city centre offline'!$B$2:$B$2047,B$3))/(SUMIFS('city centre offline'!$K$2:$K$2047,'city centre offline'!$A$2:$A$2047,$A31,'city centre offline'!$B$2:$B$2047,B$2))</f>
        <v>0.87886456665032431</v>
      </c>
      <c r="C31" s="37">
        <f>(SUMIFS('city centre offline'!$K$2:$K$2047,'overall city offline'!$A$2:$A$2047,$A31,'city centre offline'!$B$2:$B$2047,C$3)*SUMIFS('city centre offline'!$C$2:$C$2047,'city centre offline'!$A$2:$A$2047,$A31,'city centre offline'!$B$2:$B$2047,C$3))/(SUMIFS('city centre offline'!$K$2:$K$2047,'city centre offline'!$A$2:$A$2047,$A31,'city centre offline'!$B$2:$B$2047,C$2))</f>
        <v>0.90898407687938776</v>
      </c>
      <c r="D31" s="37">
        <f>(SUMIFS('city centre offline'!$K$2:$K$2047,'overall city offline'!$A$2:$A$2047,$A31,'city centre offline'!$B$2:$B$2047,D$3)*SUMIFS('city centre offline'!$C$2:$C$2047,'city centre offline'!$A$2:$A$2047,$A31,'city centre offline'!$B$2:$B$2047,D$3))/(SUMIFS('city centre offline'!$K$2:$K$2047,'city centre offline'!$A$2:$A$2047,$A31,'city centre offline'!$B$2:$B$2047,D$2))</f>
        <v>0.64415750797423055</v>
      </c>
      <c r="E31" s="37">
        <f>(SUMIFS('city centre offline'!$K$2:$K$2047,'overall city offline'!$A$2:$A$2047,$A31,'city centre offline'!$B$2:$B$2047,E$3)*SUMIFS('city centre offline'!$C$2:$C$2047,'city centre offline'!$A$2:$A$2047,$A31,'city centre offline'!$B$2:$B$2047,E$3))/(SUMIFS('city centre offline'!$K$2:$K$2047,'city centre offline'!$A$2:$A$2047,$A31,'city centre offline'!$B$2:$B$2047,E$2))</f>
        <v>0.13870548500848257</v>
      </c>
      <c r="F31" s="37">
        <f>(SUMIFS('city centre offline'!$K$2:$K$2047,'overall city offline'!$A$2:$A$2047,$A31,'city centre offline'!$B$2:$B$2047,F$3)*SUMIFS('city centre offline'!$C$2:$C$2047,'city centre offline'!$A$2:$A$2047,$A31,'city centre offline'!$B$2:$B$2047,F$3))/(SUMIFS('city centre offline'!$K$2:$K$2047,'city centre offline'!$A$2:$A$2047,$A31,'city centre offline'!$B$2:$B$2047,F$2))</f>
        <v>0.19031409630329371</v>
      </c>
      <c r="G31" s="37">
        <f>(SUMIFS('city centre offline'!$K$2:$K$2047,'overall city offline'!$A$2:$A$2047,$A31,'city centre offline'!$B$2:$B$2047,G$3)*SUMIFS('city centre offline'!$C$2:$C$2047,'city centre offline'!$A$2:$A$2047,$A31,'city centre offline'!$B$2:$B$2047,G$3))/(SUMIFS('city centre offline'!$K$2:$K$2047,'city centre offline'!$A$2:$A$2047,$A31,'city centre offline'!$B$2:$B$2047,G$2))</f>
        <v>0.40289890099723269</v>
      </c>
      <c r="H31" s="37">
        <f>(SUMIFS('city centre offline'!$K$2:$K$2047,'overall city offline'!$A$2:$A$2047,$A31,'city centre offline'!$B$2:$B$2047,H$3)*SUMIFS('city centre offline'!$C$2:$C$2047,'city centre offline'!$A$2:$A$2047,$A31,'city centre offline'!$B$2:$B$2047,H$3))/(SUMIFS('city centre offline'!$K$2:$K$2047,'city centre offline'!$A$2:$A$2047,$A31,'city centre offline'!$B$2:$B$2047,H$2))</f>
        <v>0.63007788082255667</v>
      </c>
      <c r="I31" s="37">
        <f>(SUMIFS('city centre offline'!$K$2:$K$2047,'overall city offline'!$A$2:$A$2047,$A31,'city centre offline'!$B$2:$B$2047,I$3)*SUMIFS('city centre offline'!$C$2:$C$2047,'city centre offline'!$A$2:$A$2047,$A31,'city centre offline'!$B$2:$B$2047,I$3))/(SUMIFS('city centre offline'!$K$2:$K$2047,'city centre offline'!$A$2:$A$2047,$A31,'city centre offline'!$B$2:$B$2047,I$2))</f>
        <v>0.82437156814070711</v>
      </c>
      <c r="J31" s="37">
        <f>(SUMIFS('city centre offline'!$K$2:$K$2047,'overall city offline'!$A$2:$A$2047,$A31,'city centre offline'!$B$2:$B$2047,J$3)*SUMIFS('city centre offline'!$C$2:$C$2047,'city centre offline'!$A$2:$A$2047,$A31,'city centre offline'!$B$2:$B$2047,J$3))/(SUMIFS('city centre offline'!$K$2:$K$2047,'city centre offline'!$A$2:$A$2047,$A31,'city centre offline'!$B$2:$B$2047,J$2))</f>
        <v>0.6864465599767211</v>
      </c>
      <c r="K31" s="37">
        <f>(SUMIFS('city centre offline'!$K$2:$K$2047,'overall city offline'!$A$2:$A$2047,$A31,'city centre offline'!$B$2:$B$2047,K$3)*SUMIFS('city centre offline'!$C$2:$C$2047,'city centre offline'!$A$2:$A$2047,$A31,'city centre offline'!$B$2:$B$2047,K$3))/(SUMIFS('city centre offline'!$K$2:$K$2047,'city centre offline'!$A$2:$A$2047,$A31,'city centre offline'!$B$2:$B$2047,K$2))</f>
        <v>0.81431453047841262</v>
      </c>
      <c r="L31" s="37">
        <f>(SUMIFS('city centre offline'!$K$2:$K$2047,'overall city offline'!$A$2:$A$2047,$A31,'city centre offline'!$B$2:$B$2047,L$3)*SUMIFS('city centre offline'!$C$2:$C$2047,'city centre offline'!$A$2:$A$2047,$A31,'city centre offline'!$B$2:$B$2047,L$3))/(SUMIFS('city centre offline'!$K$2:$K$2047,'city centre offline'!$A$2:$A$2047,$A31,'city centre offline'!$B$2:$B$2047,L$2))</f>
        <v>0.33766241371660272</v>
      </c>
      <c r="M31" s="37">
        <f>(SUMIFS('city centre offline'!$K$2:$K$2047,'overall city offline'!$A$2:$A$2047,$A31,'city centre offline'!$B$2:$B$2047,M$3)*SUMIFS('city centre offline'!$C$2:$C$2047,'city centre offline'!$A$2:$A$2047,$A31,'city centre offline'!$B$2:$B$2047,M$3))/(SUMIFS('city centre offline'!$K$2:$K$2047,'city centre offline'!$A$2:$A$2047,$A31,'city centre offline'!$B$2:$B$2047,M$2))</f>
        <v>1.1285576654148632</v>
      </c>
      <c r="N31" s="37">
        <f>(SUMIFS('city centre offline'!$K$2:$K$2047,'overall city offline'!$A$2:$A$2047,$A31,'city centre offline'!$B$2:$B$2047,N$3)*SUMIFS('city centre offline'!$C$2:$C$2047,'city centre offline'!$A$2:$A$2047,$A31,'city centre offline'!$B$2:$B$2047,N$3))/(SUMIFS('city centre offline'!$K$2:$K$2047,'city centre offline'!$A$2:$A$2047,$A31,'city centre offline'!$B$2:$B$2047,N$2))</f>
        <v>0.13313966088080131</v>
      </c>
      <c r="O31" s="37">
        <f>(SUMIFS('city centre offline'!$K$2:$K$2047,'overall city offline'!$A$2:$A$2047,$A31,'city centre offline'!$B$2:$B$2047,O$3)*SUMIFS('city centre offline'!$C$2:$C$2047,'city centre offline'!$A$2:$A$2047,$A31,'city centre offline'!$B$2:$B$2047,O$3))/(SUMIFS('city centre offline'!$K$2:$K$2047,'city centre offline'!$A$2:$A$2047,$A31,'city centre offline'!$B$2:$B$2047,O$2))</f>
        <v>0.17371641770761811</v>
      </c>
      <c r="P31" s="37">
        <f>(SUMIFS('city centre offline'!$K$2:$K$2047,'overall city offline'!$A$2:$A$2047,$A31,'city centre offline'!$B$2:$B$2047,P$3)*SUMIFS('city centre offline'!$C$2:$C$2047,'city centre offline'!$A$2:$A$2047,$A31,'city centre offline'!$B$2:$B$2047,P$3))/(SUMIFS('city centre offline'!$K$2:$K$2047,'city centre offline'!$A$2:$A$2047,$A31,'city centre offline'!$B$2:$B$2047,P$2))</f>
        <v>0.20133033182364646</v>
      </c>
      <c r="Q31" s="37">
        <f>(SUMIFS('city centre offline'!$K$2:$K$2047,'overall city offline'!$A$2:$A$2047,$A31,'city centre offline'!$B$2:$B$2047,Q$3)*SUMIFS('city centre offline'!$C$2:$C$2047,'city centre offline'!$A$2:$A$2047,$A31,'city centre offline'!$B$2:$B$2047,Q$3))/(SUMIFS('city centre offline'!$K$2:$K$2047,'city centre offline'!$A$2:$A$2047,$A31,'city centre offline'!$B$2:$B$2047,Q$2))</f>
        <v>0.90219086891551359</v>
      </c>
      <c r="R31" s="37">
        <f>(SUMIFS('city centre offline'!$K$2:$K$2047,'overall city offline'!$A$2:$A$2047,$A31,'city centre offline'!$B$2:$B$2047,R$3)*SUMIFS('city centre offline'!$C$2:$C$2047,'city centre offline'!$A$2:$A$2047,$A31,'city centre offline'!$B$2:$B$2047,R$3))/(SUMIFS('city centre offline'!$K$2:$K$2047,'city centre offline'!$A$2:$A$2047,$A31,'city centre offline'!$B$2:$B$2047,R$2))</f>
        <v>0.5298960355698914</v>
      </c>
      <c r="S31" s="37">
        <f>(SUMIFS('city centre offline'!$K$2:$K$2047,'overall city offline'!$A$2:$A$2047,$A31,'city centre offline'!$B$2:$B$2047,S$3)*SUMIFS('city centre offline'!$C$2:$C$2047,'city centre offline'!$A$2:$A$2047,$A31,'city centre offline'!$B$2:$B$2047,S$3))/(SUMIFS('city centre offline'!$K$2:$K$2047,'city centre offline'!$A$2:$A$2047,$A31,'city centre offline'!$B$2:$B$2047,S$2))</f>
        <v>0.45133755602133591</v>
      </c>
      <c r="T31" s="37">
        <f>(SUMIFS('city centre offline'!$K$2:$K$2047,'overall city offline'!$A$2:$A$2047,$A31,'city centre offline'!$B$2:$B$2047,T$3)*SUMIFS('city centre offline'!$C$2:$C$2047,'city centre offline'!$A$2:$A$2047,$A31,'city centre offline'!$B$2:$B$2047,T$3))/(SUMIFS('city centre offline'!$K$2:$K$2047,'city centre offline'!$A$2:$A$2047,$A31,'city centre offline'!$B$2:$B$2047,T$2))</f>
        <v>0.41353139310837794</v>
      </c>
      <c r="U31" s="37">
        <f>(SUMIFS('city centre offline'!$K$2:$K$2047,'overall city offline'!$A$2:$A$2047,$A31,'city centre offline'!$B$2:$B$2047,U$3)*SUMIFS('city centre offline'!$C$2:$C$2047,'city centre offline'!$A$2:$A$2047,$A31,'city centre offline'!$B$2:$B$2047,U$3))/(SUMIFS('city centre offline'!$K$2:$K$2047,'city centre offline'!$A$2:$A$2047,$A31,'city centre offline'!$B$2:$B$2047,U$2))</f>
        <v>0.58137608455657352</v>
      </c>
      <c r="V31" s="37">
        <f>(SUMIFS('city centre offline'!$K$2:$K$2047,'overall city offline'!$A$2:$A$2047,$A31,'city centre offline'!$B$2:$B$2047,V$3)*SUMIFS('city centre offline'!$C$2:$C$2047,'city centre offline'!$A$2:$A$2047,$A31,'city centre offline'!$B$2:$B$2047,V$3))/(SUMIFS('city centre offline'!$K$2:$K$2047,'city centre offline'!$A$2:$A$2047,$A31,'city centre offline'!$B$2:$B$2047,V$2))</f>
        <v>0.46319307820802225</v>
      </c>
      <c r="W31" s="32"/>
      <c r="X31" s="32"/>
      <c r="Y31" s="32"/>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row>
    <row r="32" spans="1:63" x14ac:dyDescent="0.25">
      <c r="A32" s="5" t="s">
        <v>35</v>
      </c>
      <c r="B32" s="37">
        <f>(SUMIFS('city centre offline'!$K$2:$K$2047,'overall city offline'!$A$2:$A$2047,$A32,'city centre offline'!$B$2:$B$2047,B$3)*SUMIFS('city centre offline'!$C$2:$C$2047,'city centre offline'!$A$2:$A$2047,$A32,'city centre offline'!$B$2:$B$2047,B$3))/(SUMIFS('city centre offline'!$K$2:$K$2047,'city centre offline'!$A$2:$A$2047,$A32,'city centre offline'!$B$2:$B$2047,B$2))</f>
        <v>0.81342776018062057</v>
      </c>
      <c r="C32" s="37">
        <f>(SUMIFS('city centre offline'!$K$2:$K$2047,'overall city offline'!$A$2:$A$2047,$A32,'city centre offline'!$B$2:$B$2047,C$3)*SUMIFS('city centre offline'!$C$2:$C$2047,'city centre offline'!$A$2:$A$2047,$A32,'city centre offline'!$B$2:$B$2047,C$3))/(SUMIFS('city centre offline'!$K$2:$K$2047,'city centre offline'!$A$2:$A$2047,$A32,'city centre offline'!$B$2:$B$2047,C$2))</f>
        <v>0.92468082946585994</v>
      </c>
      <c r="D32" s="37">
        <f>(SUMIFS('city centre offline'!$K$2:$K$2047,'overall city offline'!$A$2:$A$2047,$A32,'city centre offline'!$B$2:$B$2047,D$3)*SUMIFS('city centre offline'!$C$2:$C$2047,'city centre offline'!$A$2:$A$2047,$A32,'city centre offline'!$B$2:$B$2047,D$3))/(SUMIFS('city centre offline'!$K$2:$K$2047,'city centre offline'!$A$2:$A$2047,$A32,'city centre offline'!$B$2:$B$2047,D$2))</f>
        <v>0.56407170029000164</v>
      </c>
      <c r="E32" s="37">
        <f>(SUMIFS('city centre offline'!$K$2:$K$2047,'overall city offline'!$A$2:$A$2047,$A32,'city centre offline'!$B$2:$B$2047,E$3)*SUMIFS('city centre offline'!$C$2:$C$2047,'city centre offline'!$A$2:$A$2047,$A32,'city centre offline'!$B$2:$B$2047,E$3))/(SUMIFS('city centre offline'!$K$2:$K$2047,'city centre offline'!$A$2:$A$2047,$A32,'city centre offline'!$B$2:$B$2047,E$2))</f>
        <v>3.8528577884297172E-2</v>
      </c>
      <c r="F32" s="37">
        <f>(SUMIFS('city centre offline'!$K$2:$K$2047,'overall city offline'!$A$2:$A$2047,$A32,'city centre offline'!$B$2:$B$2047,F$3)*SUMIFS('city centre offline'!$C$2:$C$2047,'city centre offline'!$A$2:$A$2047,$A32,'city centre offline'!$B$2:$B$2047,F$3))/(SUMIFS('city centre offline'!$K$2:$K$2047,'city centre offline'!$A$2:$A$2047,$A32,'city centre offline'!$B$2:$B$2047,F$2))</f>
        <v>5.1387741811932237E-2</v>
      </c>
      <c r="G32" s="37">
        <f>(SUMIFS('city centre offline'!$K$2:$K$2047,'overall city offline'!$A$2:$A$2047,$A32,'city centre offline'!$B$2:$B$2047,G$3)*SUMIFS('city centre offline'!$C$2:$C$2047,'city centre offline'!$A$2:$A$2047,$A32,'city centre offline'!$B$2:$B$2047,G$3))/(SUMIFS('city centre offline'!$K$2:$K$2047,'city centre offline'!$A$2:$A$2047,$A32,'city centre offline'!$B$2:$B$2047,G$2))</f>
        <v>0.21681991307219528</v>
      </c>
      <c r="H32" s="37">
        <f>(SUMIFS('city centre offline'!$K$2:$K$2047,'overall city offline'!$A$2:$A$2047,$A32,'city centre offline'!$B$2:$B$2047,H$3)*SUMIFS('city centre offline'!$C$2:$C$2047,'city centre offline'!$A$2:$A$2047,$A32,'city centre offline'!$B$2:$B$2047,H$3))/(SUMIFS('city centre offline'!$K$2:$K$2047,'city centre offline'!$A$2:$A$2047,$A32,'city centre offline'!$B$2:$B$2047,H$2))</f>
        <v>0.65553931761176254</v>
      </c>
      <c r="I32" s="37">
        <f>(SUMIFS('city centre offline'!$K$2:$K$2047,'overall city offline'!$A$2:$A$2047,$A32,'city centre offline'!$B$2:$B$2047,I$3)*SUMIFS('city centre offline'!$C$2:$C$2047,'city centre offline'!$A$2:$A$2047,$A32,'city centre offline'!$B$2:$B$2047,I$3))/(SUMIFS('city centre offline'!$K$2:$K$2047,'city centre offline'!$A$2:$A$2047,$A32,'city centre offline'!$B$2:$B$2047,I$2))</f>
        <v>0.71369961759596823</v>
      </c>
      <c r="J32" s="37">
        <f>(SUMIFS('city centre offline'!$K$2:$K$2047,'overall city offline'!$A$2:$A$2047,$A32,'city centre offline'!$B$2:$B$2047,J$3)*SUMIFS('city centre offline'!$C$2:$C$2047,'city centre offline'!$A$2:$A$2047,$A32,'city centre offline'!$B$2:$B$2047,J$3))/(SUMIFS('city centre offline'!$K$2:$K$2047,'city centre offline'!$A$2:$A$2047,$A32,'city centre offline'!$B$2:$B$2047,J$2))</f>
        <v>0.6647951151803031</v>
      </c>
      <c r="K32" s="37">
        <f>(SUMIFS('city centre offline'!$K$2:$K$2047,'overall city offline'!$A$2:$A$2047,$A32,'city centre offline'!$B$2:$B$2047,K$3)*SUMIFS('city centre offline'!$C$2:$C$2047,'city centre offline'!$A$2:$A$2047,$A32,'city centre offline'!$B$2:$B$2047,K$3))/(SUMIFS('city centre offline'!$K$2:$K$2047,'city centre offline'!$A$2:$A$2047,$A32,'city centre offline'!$B$2:$B$2047,K$2))</f>
        <v>0.65122955429247453</v>
      </c>
      <c r="L32" s="37">
        <f>(SUMIFS('city centre offline'!$K$2:$K$2047,'overall city offline'!$A$2:$A$2047,$A32,'city centre offline'!$B$2:$B$2047,L$3)*SUMIFS('city centre offline'!$C$2:$C$2047,'city centre offline'!$A$2:$A$2047,$A32,'city centre offline'!$B$2:$B$2047,L$3))/(SUMIFS('city centre offline'!$K$2:$K$2047,'city centre offline'!$A$2:$A$2047,$A32,'city centre offline'!$B$2:$B$2047,L$2))</f>
        <v>0.1620980840899133</v>
      </c>
      <c r="M32" s="37">
        <f>(SUMIFS('city centre offline'!$K$2:$K$2047,'overall city offline'!$A$2:$A$2047,$A32,'city centre offline'!$B$2:$B$2047,M$3)*SUMIFS('city centre offline'!$C$2:$C$2047,'city centre offline'!$A$2:$A$2047,$A32,'city centre offline'!$B$2:$B$2047,M$3))/(SUMIFS('city centre offline'!$K$2:$K$2047,'city centre offline'!$A$2:$A$2047,$A32,'city centre offline'!$B$2:$B$2047,M$2))</f>
        <v>0.91420287265570521</v>
      </c>
      <c r="N32" s="37">
        <f>(SUMIFS('city centre offline'!$K$2:$K$2047,'overall city offline'!$A$2:$A$2047,$A32,'city centre offline'!$B$2:$B$2047,N$3)*SUMIFS('city centre offline'!$C$2:$C$2047,'city centre offline'!$A$2:$A$2047,$A32,'city centre offline'!$B$2:$B$2047,N$3))/(SUMIFS('city centre offline'!$K$2:$K$2047,'city centre offline'!$A$2:$A$2047,$A32,'city centre offline'!$B$2:$B$2047,N$2))</f>
        <v>0.13577723600862282</v>
      </c>
      <c r="O32" s="37">
        <f>(SUMIFS('city centre offline'!$K$2:$K$2047,'overall city offline'!$A$2:$A$2047,$A32,'city centre offline'!$B$2:$B$2047,O$3)*SUMIFS('city centre offline'!$C$2:$C$2047,'city centre offline'!$A$2:$A$2047,$A32,'city centre offline'!$B$2:$B$2047,O$3))/(SUMIFS('city centre offline'!$K$2:$K$2047,'city centre offline'!$A$2:$A$2047,$A32,'city centre offline'!$B$2:$B$2047,O$2))</f>
        <v>0.14807930870665906</v>
      </c>
      <c r="P32" s="37">
        <f>(SUMIFS('city centre offline'!$K$2:$K$2047,'overall city offline'!$A$2:$A$2047,$A32,'city centre offline'!$B$2:$B$2047,P$3)*SUMIFS('city centre offline'!$C$2:$C$2047,'city centre offline'!$A$2:$A$2047,$A32,'city centre offline'!$B$2:$B$2047,P$3))/(SUMIFS('city centre offline'!$K$2:$K$2047,'city centre offline'!$A$2:$A$2047,$A32,'city centre offline'!$B$2:$B$2047,P$2))</f>
        <v>0.17228286074514515</v>
      </c>
      <c r="Q32" s="37">
        <f>(SUMIFS('city centre offline'!$K$2:$K$2047,'overall city offline'!$A$2:$A$2047,$A32,'city centre offline'!$B$2:$B$2047,Q$3)*SUMIFS('city centre offline'!$C$2:$C$2047,'city centre offline'!$A$2:$A$2047,$A32,'city centre offline'!$B$2:$B$2047,Q$3))/(SUMIFS('city centre offline'!$K$2:$K$2047,'city centre offline'!$A$2:$A$2047,$A32,'city centre offline'!$B$2:$B$2047,Q$2))</f>
        <v>0.67175964916647735</v>
      </c>
      <c r="R32" s="37">
        <f>(SUMIFS('city centre offline'!$K$2:$K$2047,'overall city offline'!$A$2:$A$2047,$A32,'city centre offline'!$B$2:$B$2047,R$3)*SUMIFS('city centre offline'!$C$2:$C$2047,'city centre offline'!$A$2:$A$2047,$A32,'city centre offline'!$B$2:$B$2047,R$3))/(SUMIFS('city centre offline'!$K$2:$K$2047,'city centre offline'!$A$2:$A$2047,$A32,'city centre offline'!$B$2:$B$2047,R$2))</f>
        <v>1.0138316444862594</v>
      </c>
      <c r="S32" s="37">
        <f>(SUMIFS('city centre offline'!$K$2:$K$2047,'overall city offline'!$A$2:$A$2047,$A32,'city centre offline'!$B$2:$B$2047,S$3)*SUMIFS('city centre offline'!$C$2:$C$2047,'city centre offline'!$A$2:$A$2047,$A32,'city centre offline'!$B$2:$B$2047,S$3))/(SUMIFS('city centre offline'!$K$2:$K$2047,'city centre offline'!$A$2:$A$2047,$A32,'city centre offline'!$B$2:$B$2047,S$2))</f>
        <v>0.78390763490768112</v>
      </c>
      <c r="T32" s="37">
        <f>(SUMIFS('city centre offline'!$K$2:$K$2047,'overall city offline'!$A$2:$A$2047,$A32,'city centre offline'!$B$2:$B$2047,T$3)*SUMIFS('city centre offline'!$C$2:$C$2047,'city centre offline'!$A$2:$A$2047,$A32,'city centre offline'!$B$2:$B$2047,T$3))/(SUMIFS('city centre offline'!$K$2:$K$2047,'city centre offline'!$A$2:$A$2047,$A32,'city centre offline'!$B$2:$B$2047,T$2))</f>
        <v>0.84798848471492838</v>
      </c>
      <c r="U32" s="37">
        <f>(SUMIFS('city centre offline'!$K$2:$K$2047,'overall city offline'!$A$2:$A$2047,$A32,'city centre offline'!$B$2:$B$2047,U$3)*SUMIFS('city centre offline'!$C$2:$C$2047,'city centre offline'!$A$2:$A$2047,$A32,'city centre offline'!$B$2:$B$2047,U$3))/(SUMIFS('city centre offline'!$K$2:$K$2047,'city centre offline'!$A$2:$A$2047,$A32,'city centre offline'!$B$2:$B$2047,U$2))</f>
        <v>0.88542191250560098</v>
      </c>
      <c r="V32" s="37">
        <f>(SUMIFS('city centre offline'!$K$2:$K$2047,'overall city offline'!$A$2:$A$2047,$A32,'city centre offline'!$B$2:$B$2047,V$3)*SUMIFS('city centre offline'!$C$2:$C$2047,'city centre offline'!$A$2:$A$2047,$A32,'city centre offline'!$B$2:$B$2047,V$3))/(SUMIFS('city centre offline'!$K$2:$K$2047,'city centre offline'!$A$2:$A$2047,$A32,'city centre offline'!$B$2:$B$2047,V$2))</f>
        <v>0.8587471379155176</v>
      </c>
      <c r="W32" s="32"/>
      <c r="X32" s="32"/>
      <c r="Y32" s="32"/>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row>
    <row r="33" spans="1:63" x14ac:dyDescent="0.25">
      <c r="A33" s="5" t="s">
        <v>36</v>
      </c>
      <c r="B33" s="37">
        <f>(SUMIFS('city centre offline'!$K$2:$K$2047,'overall city offline'!$A$2:$A$2047,$A33,'city centre offline'!$B$2:$B$2047,B$3)*SUMIFS('city centre offline'!$C$2:$C$2047,'city centre offline'!$A$2:$A$2047,$A33,'city centre offline'!$B$2:$B$2047,B$3))/(SUMIFS('city centre offline'!$K$2:$K$2047,'city centre offline'!$A$2:$A$2047,$A33,'city centre offline'!$B$2:$B$2047,B$2))</f>
        <v>0.83406423061008583</v>
      </c>
      <c r="C33" s="37">
        <f>(SUMIFS('city centre offline'!$K$2:$K$2047,'overall city offline'!$A$2:$A$2047,$A33,'city centre offline'!$B$2:$B$2047,C$3)*SUMIFS('city centre offline'!$C$2:$C$2047,'city centre offline'!$A$2:$A$2047,$A33,'city centre offline'!$B$2:$B$2047,C$3))/(SUMIFS('city centre offline'!$K$2:$K$2047,'city centre offline'!$A$2:$A$2047,$A33,'city centre offline'!$B$2:$B$2047,C$2))</f>
        <v>0.87571937108307563</v>
      </c>
      <c r="D33" s="37">
        <f>(SUMIFS('city centre offline'!$K$2:$K$2047,'overall city offline'!$A$2:$A$2047,$A33,'city centre offline'!$B$2:$B$2047,D$3)*SUMIFS('city centre offline'!$C$2:$C$2047,'city centre offline'!$A$2:$A$2047,$A33,'city centre offline'!$B$2:$B$2047,D$3))/(SUMIFS('city centre offline'!$K$2:$K$2047,'city centre offline'!$A$2:$A$2047,$A33,'city centre offline'!$B$2:$B$2047,D$2))</f>
        <v>0.54128165273934126</v>
      </c>
      <c r="E33" s="37">
        <f>(SUMIFS('city centre offline'!$K$2:$K$2047,'overall city offline'!$A$2:$A$2047,$A33,'city centre offline'!$B$2:$B$2047,E$3)*SUMIFS('city centre offline'!$C$2:$C$2047,'city centre offline'!$A$2:$A$2047,$A33,'city centre offline'!$B$2:$B$2047,E$3))/(SUMIFS('city centre offline'!$K$2:$K$2047,'city centre offline'!$A$2:$A$2047,$A33,'city centre offline'!$B$2:$B$2047,E$2))</f>
        <v>4.0978368519936359E-2</v>
      </c>
      <c r="F33" s="37">
        <f>(SUMIFS('city centre offline'!$K$2:$K$2047,'overall city offline'!$A$2:$A$2047,$A33,'city centre offline'!$B$2:$B$2047,F$3)*SUMIFS('city centre offline'!$C$2:$C$2047,'city centre offline'!$A$2:$A$2047,$A33,'city centre offline'!$B$2:$B$2047,F$3))/(SUMIFS('city centre offline'!$K$2:$K$2047,'city centre offline'!$A$2:$A$2047,$A33,'city centre offline'!$B$2:$B$2047,F$2))</f>
        <v>6.0367420661962247E-2</v>
      </c>
      <c r="G33" s="37">
        <f>(SUMIFS('city centre offline'!$K$2:$K$2047,'overall city offline'!$A$2:$A$2047,$A33,'city centre offline'!$B$2:$B$2047,G$3)*SUMIFS('city centre offline'!$C$2:$C$2047,'city centre offline'!$A$2:$A$2047,$A33,'city centre offline'!$B$2:$B$2047,G$3))/(SUMIFS('city centre offline'!$K$2:$K$2047,'city centre offline'!$A$2:$A$2047,$A33,'city centre offline'!$B$2:$B$2047,G$2))</f>
        <v>0.15537317869481854</v>
      </c>
      <c r="H33" s="37">
        <f>(SUMIFS('city centre offline'!$K$2:$K$2047,'overall city offline'!$A$2:$A$2047,$A33,'city centre offline'!$B$2:$B$2047,H$3)*SUMIFS('city centre offline'!$C$2:$C$2047,'city centre offline'!$A$2:$A$2047,$A33,'city centre offline'!$B$2:$B$2047,H$3))/(SUMIFS('city centre offline'!$K$2:$K$2047,'city centre offline'!$A$2:$A$2047,$A33,'city centre offline'!$B$2:$B$2047,H$2))</f>
        <v>6.9673137648625844E-2</v>
      </c>
      <c r="I33" s="37">
        <f>(SUMIFS('city centre offline'!$K$2:$K$2047,'overall city offline'!$A$2:$A$2047,$A33,'city centre offline'!$B$2:$B$2047,I$3)*SUMIFS('city centre offline'!$C$2:$C$2047,'city centre offline'!$A$2:$A$2047,$A33,'city centre offline'!$B$2:$B$2047,I$3))/(SUMIFS('city centre offline'!$K$2:$K$2047,'city centre offline'!$A$2:$A$2047,$A33,'city centre offline'!$B$2:$B$2047,I$2))</f>
        <v>0.46385809578072928</v>
      </c>
      <c r="J33" s="37">
        <f>(SUMIFS('city centre offline'!$K$2:$K$2047,'overall city offline'!$A$2:$A$2047,$A33,'city centre offline'!$B$2:$B$2047,J$3)*SUMIFS('city centre offline'!$C$2:$C$2047,'city centre offline'!$A$2:$A$2047,$A33,'city centre offline'!$B$2:$B$2047,J$3))/(SUMIFS('city centre offline'!$K$2:$K$2047,'city centre offline'!$A$2:$A$2047,$A33,'city centre offline'!$B$2:$B$2047,J$2))</f>
        <v>0.49536253482990517</v>
      </c>
      <c r="K33" s="37">
        <f>(SUMIFS('city centre offline'!$K$2:$K$2047,'overall city offline'!$A$2:$A$2047,$A33,'city centre offline'!$B$2:$B$2047,K$3)*SUMIFS('city centre offline'!$C$2:$C$2047,'city centre offline'!$A$2:$A$2047,$A33,'city centre offline'!$B$2:$B$2047,K$3))/(SUMIFS('city centre offline'!$K$2:$K$2047,'city centre offline'!$A$2:$A$2047,$A33,'city centre offline'!$B$2:$B$2047,K$2))</f>
        <v>0.62414122760994672</v>
      </c>
      <c r="L33" s="37">
        <f>(SUMIFS('city centre offline'!$K$2:$K$2047,'overall city offline'!$A$2:$A$2047,$A33,'city centre offline'!$B$2:$B$2047,L$3)*SUMIFS('city centre offline'!$C$2:$C$2047,'city centre offline'!$A$2:$A$2047,$A33,'city centre offline'!$B$2:$B$2047,L$3))/(SUMIFS('city centre offline'!$K$2:$K$2047,'city centre offline'!$A$2:$A$2047,$A33,'city centre offline'!$B$2:$B$2047,L$2))</f>
        <v>0.19448690327495274</v>
      </c>
      <c r="M33" s="37">
        <f>(SUMIFS('city centre offline'!$K$2:$K$2047,'overall city offline'!$A$2:$A$2047,$A33,'city centre offline'!$B$2:$B$2047,M$3)*SUMIFS('city centre offline'!$C$2:$C$2047,'city centre offline'!$A$2:$A$2047,$A33,'city centre offline'!$B$2:$B$2047,M$3))/(SUMIFS('city centre offline'!$K$2:$K$2047,'city centre offline'!$A$2:$A$2047,$A33,'city centre offline'!$B$2:$B$2047,M$2))</f>
        <v>0.81731043124549319</v>
      </c>
      <c r="N33" s="37">
        <f>(SUMIFS('city centre offline'!$K$2:$K$2047,'overall city offline'!$A$2:$A$2047,$A33,'city centre offline'!$B$2:$B$2047,N$3)*SUMIFS('city centre offline'!$C$2:$C$2047,'city centre offline'!$A$2:$A$2047,$A33,'city centre offline'!$B$2:$B$2047,N$3))/(SUMIFS('city centre offline'!$K$2:$K$2047,'city centre offline'!$A$2:$A$2047,$A33,'city centre offline'!$B$2:$B$2047,N$2))</f>
        <v>7.6109608499575723E-2</v>
      </c>
      <c r="O33" s="37">
        <f>(SUMIFS('city centre offline'!$K$2:$K$2047,'overall city offline'!$A$2:$A$2047,$A33,'city centre offline'!$B$2:$B$2047,O$3)*SUMIFS('city centre offline'!$C$2:$C$2047,'city centre offline'!$A$2:$A$2047,$A33,'city centre offline'!$B$2:$B$2047,O$3))/(SUMIFS('city centre offline'!$K$2:$K$2047,'city centre offline'!$A$2:$A$2047,$A33,'city centre offline'!$B$2:$B$2047,O$2))</f>
        <v>9.5288940562329963E-2</v>
      </c>
      <c r="P33" s="37">
        <f>(SUMIFS('city centre offline'!$K$2:$K$2047,'overall city offline'!$A$2:$A$2047,$A33,'city centre offline'!$B$2:$B$2047,P$3)*SUMIFS('city centre offline'!$C$2:$C$2047,'city centre offline'!$A$2:$A$2047,$A33,'city centre offline'!$B$2:$B$2047,P$3))/(SUMIFS('city centre offline'!$K$2:$K$2047,'city centre offline'!$A$2:$A$2047,$A33,'city centre offline'!$B$2:$B$2047,P$2))</f>
        <v>0.11538241335566769</v>
      </c>
      <c r="Q33" s="37">
        <f>(SUMIFS('city centre offline'!$K$2:$K$2047,'overall city offline'!$A$2:$A$2047,$A33,'city centre offline'!$B$2:$B$2047,Q$3)*SUMIFS('city centre offline'!$C$2:$C$2047,'city centre offline'!$A$2:$A$2047,$A33,'city centre offline'!$B$2:$B$2047,Q$3))/(SUMIFS('city centre offline'!$K$2:$K$2047,'city centre offline'!$A$2:$A$2047,$A33,'city centre offline'!$B$2:$B$2047,Q$2))</f>
        <v>0.41443018763226647</v>
      </c>
      <c r="R33" s="37">
        <f>(SUMIFS('city centre offline'!$K$2:$K$2047,'overall city offline'!$A$2:$A$2047,$A33,'city centre offline'!$B$2:$B$2047,R$3)*SUMIFS('city centre offline'!$C$2:$C$2047,'city centre offline'!$A$2:$A$2047,$A33,'city centre offline'!$B$2:$B$2047,R$3))/(SUMIFS('city centre offline'!$K$2:$K$2047,'city centre offline'!$A$2:$A$2047,$A33,'city centre offline'!$B$2:$B$2047,R$2))</f>
        <v>0.6748035919206149</v>
      </c>
      <c r="S33" s="37">
        <f>(SUMIFS('city centre offline'!$K$2:$K$2047,'overall city offline'!$A$2:$A$2047,$A33,'city centre offline'!$B$2:$B$2047,S$3)*SUMIFS('city centre offline'!$C$2:$C$2047,'city centre offline'!$A$2:$A$2047,$A33,'city centre offline'!$B$2:$B$2047,S$3))/(SUMIFS('city centre offline'!$K$2:$K$2047,'city centre offline'!$A$2:$A$2047,$A33,'city centre offline'!$B$2:$B$2047,S$2))</f>
        <v>0.57734593063394757</v>
      </c>
      <c r="T33" s="37">
        <f>(SUMIFS('city centre offline'!$K$2:$K$2047,'overall city offline'!$A$2:$A$2047,$A33,'city centre offline'!$B$2:$B$2047,T$3)*SUMIFS('city centre offline'!$C$2:$C$2047,'city centre offline'!$A$2:$A$2047,$A33,'city centre offline'!$B$2:$B$2047,T$3))/(SUMIFS('city centre offline'!$K$2:$K$2047,'city centre offline'!$A$2:$A$2047,$A33,'city centre offline'!$B$2:$B$2047,T$2))</f>
        <v>0.64618794607743857</v>
      </c>
      <c r="U33" s="37">
        <f>(SUMIFS('city centre offline'!$K$2:$K$2047,'overall city offline'!$A$2:$A$2047,$A33,'city centre offline'!$B$2:$B$2047,U$3)*SUMIFS('city centre offline'!$C$2:$C$2047,'city centre offline'!$A$2:$A$2047,$A33,'city centre offline'!$B$2:$B$2047,U$3))/(SUMIFS('city centre offline'!$K$2:$K$2047,'city centre offline'!$A$2:$A$2047,$A33,'city centre offline'!$B$2:$B$2047,U$2))</f>
        <v>0.68083854726418702</v>
      </c>
      <c r="V33" s="37">
        <f>(SUMIFS('city centre offline'!$K$2:$K$2047,'overall city offline'!$A$2:$A$2047,$A33,'city centre offline'!$B$2:$B$2047,V$3)*SUMIFS('city centre offline'!$C$2:$C$2047,'city centre offline'!$A$2:$A$2047,$A33,'city centre offline'!$B$2:$B$2047,V$3))/(SUMIFS('city centre offline'!$K$2:$K$2047,'city centre offline'!$A$2:$A$2047,$A33,'city centre offline'!$B$2:$B$2047,V$2))</f>
        <v>0.62600289728664826</v>
      </c>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row>
    <row r="34" spans="1:63" x14ac:dyDescent="0.25">
      <c r="A34" s="5" t="s">
        <v>37</v>
      </c>
      <c r="B34" s="37">
        <f>(SUMIFS('city centre offline'!$K$2:$K$2047,'overall city offline'!$A$2:$A$2047,$A34,'city centre offline'!$B$2:$B$2047,B$3)*SUMIFS('city centre offline'!$C$2:$C$2047,'city centre offline'!$A$2:$A$2047,$A34,'city centre offline'!$B$2:$B$2047,B$3))/(SUMIFS('city centre offline'!$K$2:$K$2047,'city centre offline'!$A$2:$A$2047,$A34,'city centre offline'!$B$2:$B$2047,B$2))</f>
        <v>0.79461414429550203</v>
      </c>
      <c r="C34" s="37">
        <f>(SUMIFS('city centre offline'!$K$2:$K$2047,'overall city offline'!$A$2:$A$2047,$A34,'city centre offline'!$B$2:$B$2047,C$3)*SUMIFS('city centre offline'!$C$2:$C$2047,'city centre offline'!$A$2:$A$2047,$A34,'city centre offline'!$B$2:$B$2047,C$3))/(SUMIFS('city centre offline'!$K$2:$K$2047,'city centre offline'!$A$2:$A$2047,$A34,'city centre offline'!$B$2:$B$2047,C$2))</f>
        <v>0.84489663397448389</v>
      </c>
      <c r="D34" s="37">
        <f>(SUMIFS('city centre offline'!$K$2:$K$2047,'overall city offline'!$A$2:$A$2047,$A34,'city centre offline'!$B$2:$B$2047,D$3)*SUMIFS('city centre offline'!$C$2:$C$2047,'city centre offline'!$A$2:$A$2047,$A34,'city centre offline'!$B$2:$B$2047,D$3))/(SUMIFS('city centre offline'!$K$2:$K$2047,'city centre offline'!$A$2:$A$2047,$A34,'city centre offline'!$B$2:$B$2047,D$2))</f>
        <v>0.55611210328891048</v>
      </c>
      <c r="E34" s="37">
        <f>(SUMIFS('city centre offline'!$K$2:$K$2047,'overall city offline'!$A$2:$A$2047,$A34,'city centre offline'!$B$2:$B$2047,E$3)*SUMIFS('city centre offline'!$C$2:$C$2047,'city centre offline'!$A$2:$A$2047,$A34,'city centre offline'!$B$2:$B$2047,E$3))/(SUMIFS('city centre offline'!$K$2:$K$2047,'city centre offline'!$A$2:$A$2047,$A34,'city centre offline'!$B$2:$B$2047,E$2))</f>
        <v>0.10546379484279914</v>
      </c>
      <c r="F34" s="37">
        <f>(SUMIFS('city centre offline'!$K$2:$K$2047,'overall city offline'!$A$2:$A$2047,$A34,'city centre offline'!$B$2:$B$2047,F$3)*SUMIFS('city centre offline'!$C$2:$C$2047,'city centre offline'!$A$2:$A$2047,$A34,'city centre offline'!$B$2:$B$2047,F$3))/(SUMIFS('city centre offline'!$K$2:$K$2047,'city centre offline'!$A$2:$A$2047,$A34,'city centre offline'!$B$2:$B$2047,F$2))</f>
        <v>0.13860951113953671</v>
      </c>
      <c r="G34" s="37">
        <f>(SUMIFS('city centre offline'!$K$2:$K$2047,'overall city offline'!$A$2:$A$2047,$A34,'city centre offline'!$B$2:$B$2047,G$3)*SUMIFS('city centre offline'!$C$2:$C$2047,'city centre offline'!$A$2:$A$2047,$A34,'city centre offline'!$B$2:$B$2047,G$3))/(SUMIFS('city centre offline'!$K$2:$K$2047,'city centre offline'!$A$2:$A$2047,$A34,'city centre offline'!$B$2:$B$2047,G$2))</f>
        <v>0.30446976171967349</v>
      </c>
      <c r="H34" s="37">
        <f>(SUMIFS('city centre offline'!$K$2:$K$2047,'overall city offline'!$A$2:$A$2047,$A34,'city centre offline'!$B$2:$B$2047,H$3)*SUMIFS('city centre offline'!$C$2:$C$2047,'city centre offline'!$A$2:$A$2047,$A34,'city centre offline'!$B$2:$B$2047,H$3))/(SUMIFS('city centre offline'!$K$2:$K$2047,'city centre offline'!$A$2:$A$2047,$A34,'city centre offline'!$B$2:$B$2047,H$2))</f>
        <v>0.65623099341432678</v>
      </c>
      <c r="I34" s="37">
        <f>(SUMIFS('city centre offline'!$K$2:$K$2047,'overall city offline'!$A$2:$A$2047,$A34,'city centre offline'!$B$2:$B$2047,I$3)*SUMIFS('city centre offline'!$C$2:$C$2047,'city centre offline'!$A$2:$A$2047,$A34,'city centre offline'!$B$2:$B$2047,I$3))/(SUMIFS('city centre offline'!$K$2:$K$2047,'city centre offline'!$A$2:$A$2047,$A34,'city centre offline'!$B$2:$B$2047,I$2))</f>
        <v>0.7474949593636222</v>
      </c>
      <c r="J34" s="37">
        <f>(SUMIFS('city centre offline'!$K$2:$K$2047,'overall city offline'!$A$2:$A$2047,$A34,'city centre offline'!$B$2:$B$2047,J$3)*SUMIFS('city centre offline'!$C$2:$C$2047,'city centre offline'!$A$2:$A$2047,$A34,'city centre offline'!$B$2:$B$2047,J$3))/(SUMIFS('city centre offline'!$K$2:$K$2047,'city centre offline'!$A$2:$A$2047,$A34,'city centre offline'!$B$2:$B$2047,J$2))</f>
        <v>0.66990685534604133</v>
      </c>
      <c r="K34" s="37">
        <f>(SUMIFS('city centre offline'!$K$2:$K$2047,'overall city offline'!$A$2:$A$2047,$A34,'city centre offline'!$B$2:$B$2047,K$3)*SUMIFS('city centre offline'!$C$2:$C$2047,'city centre offline'!$A$2:$A$2047,$A34,'city centre offline'!$B$2:$B$2047,K$3))/(SUMIFS('city centre offline'!$K$2:$K$2047,'city centre offline'!$A$2:$A$2047,$A34,'city centre offline'!$B$2:$B$2047,K$2))</f>
        <v>0.67044862780368641</v>
      </c>
      <c r="L34" s="37">
        <f>(SUMIFS('city centre offline'!$K$2:$K$2047,'overall city offline'!$A$2:$A$2047,$A34,'city centre offline'!$B$2:$B$2047,L$3)*SUMIFS('city centre offline'!$C$2:$C$2047,'city centre offline'!$A$2:$A$2047,$A34,'city centre offline'!$B$2:$B$2047,L$3))/(SUMIFS('city centre offline'!$K$2:$K$2047,'city centre offline'!$A$2:$A$2047,$A34,'city centre offline'!$B$2:$B$2047,L$2))</f>
        <v>0.26520120002598424</v>
      </c>
      <c r="M34" s="37">
        <f>(SUMIFS('city centre offline'!$K$2:$K$2047,'overall city offline'!$A$2:$A$2047,$A34,'city centre offline'!$B$2:$B$2047,M$3)*SUMIFS('city centre offline'!$C$2:$C$2047,'city centre offline'!$A$2:$A$2047,$A34,'city centre offline'!$B$2:$B$2047,M$3))/(SUMIFS('city centre offline'!$K$2:$K$2047,'city centre offline'!$A$2:$A$2047,$A34,'city centre offline'!$B$2:$B$2047,M$2))</f>
        <v>1.1964151586270853</v>
      </c>
      <c r="N34" s="37">
        <f>(SUMIFS('city centre offline'!$K$2:$K$2047,'overall city offline'!$A$2:$A$2047,$A34,'city centre offline'!$B$2:$B$2047,N$3)*SUMIFS('city centre offline'!$C$2:$C$2047,'city centre offline'!$A$2:$A$2047,$A34,'city centre offline'!$B$2:$B$2047,N$3))/(SUMIFS('city centre offline'!$K$2:$K$2047,'city centre offline'!$A$2:$A$2047,$A34,'city centre offline'!$B$2:$B$2047,N$2))</f>
        <v>0.1541363885691393</v>
      </c>
      <c r="O34" s="37">
        <f>(SUMIFS('city centre offline'!$K$2:$K$2047,'overall city offline'!$A$2:$A$2047,$A34,'city centre offline'!$B$2:$B$2047,O$3)*SUMIFS('city centre offline'!$C$2:$C$2047,'city centre offline'!$A$2:$A$2047,$A34,'city centre offline'!$B$2:$B$2047,O$3))/(SUMIFS('city centre offline'!$K$2:$K$2047,'city centre offline'!$A$2:$A$2047,$A34,'city centre offline'!$B$2:$B$2047,O$2))</f>
        <v>0.114030679348891</v>
      </c>
      <c r="P34" s="37">
        <f>(SUMIFS('city centre offline'!$K$2:$K$2047,'overall city offline'!$A$2:$A$2047,$A34,'city centre offline'!$B$2:$B$2047,P$3)*SUMIFS('city centre offline'!$C$2:$C$2047,'city centre offline'!$A$2:$A$2047,$A34,'city centre offline'!$B$2:$B$2047,P$3))/(SUMIFS('city centre offline'!$K$2:$K$2047,'city centre offline'!$A$2:$A$2047,$A34,'city centre offline'!$B$2:$B$2047,P$2))</f>
        <v>0.17064361586819204</v>
      </c>
      <c r="Q34" s="37">
        <f>(SUMIFS('city centre offline'!$K$2:$K$2047,'overall city offline'!$A$2:$A$2047,$A34,'city centre offline'!$B$2:$B$2047,Q$3)*SUMIFS('city centre offline'!$C$2:$C$2047,'city centre offline'!$A$2:$A$2047,$A34,'city centre offline'!$B$2:$B$2047,Q$3))/(SUMIFS('city centre offline'!$K$2:$K$2047,'city centre offline'!$A$2:$A$2047,$A34,'city centre offline'!$B$2:$B$2047,Q$2))</f>
        <v>0.69406636656035514</v>
      </c>
      <c r="R34" s="37">
        <f>(SUMIFS('city centre offline'!$K$2:$K$2047,'overall city offline'!$A$2:$A$2047,$A34,'city centre offline'!$B$2:$B$2047,R$3)*SUMIFS('city centre offline'!$C$2:$C$2047,'city centre offline'!$A$2:$A$2047,$A34,'city centre offline'!$B$2:$B$2047,R$3))/(SUMIFS('city centre offline'!$K$2:$K$2047,'city centre offline'!$A$2:$A$2047,$A34,'city centre offline'!$B$2:$B$2047,R$2))</f>
        <v>0.8707638253713198</v>
      </c>
      <c r="S34" s="37">
        <f>(SUMIFS('city centre offline'!$K$2:$K$2047,'overall city offline'!$A$2:$A$2047,$A34,'city centre offline'!$B$2:$B$2047,S$3)*SUMIFS('city centre offline'!$C$2:$C$2047,'city centre offline'!$A$2:$A$2047,$A34,'city centre offline'!$B$2:$B$2047,S$3))/(SUMIFS('city centre offline'!$K$2:$K$2047,'city centre offline'!$A$2:$A$2047,$A34,'city centre offline'!$B$2:$B$2047,S$2))</f>
        <v>0.76559021848665831</v>
      </c>
      <c r="T34" s="37">
        <f>(SUMIFS('city centre offline'!$K$2:$K$2047,'overall city offline'!$A$2:$A$2047,$A34,'city centre offline'!$B$2:$B$2047,T$3)*SUMIFS('city centre offline'!$C$2:$C$2047,'city centre offline'!$A$2:$A$2047,$A34,'city centre offline'!$B$2:$B$2047,T$3))/(SUMIFS('city centre offline'!$K$2:$K$2047,'city centre offline'!$A$2:$A$2047,$A34,'city centre offline'!$B$2:$B$2047,T$2))</f>
        <v>0.78369714590361739</v>
      </c>
      <c r="U34" s="37">
        <f>(SUMIFS('city centre offline'!$K$2:$K$2047,'overall city offline'!$A$2:$A$2047,$A34,'city centre offline'!$B$2:$B$2047,U$3)*SUMIFS('city centre offline'!$C$2:$C$2047,'city centre offline'!$A$2:$A$2047,$A34,'city centre offline'!$B$2:$B$2047,U$3))/(SUMIFS('city centre offline'!$K$2:$K$2047,'city centre offline'!$A$2:$A$2047,$A34,'city centre offline'!$B$2:$B$2047,U$2))</f>
        <v>0.87514158036356737</v>
      </c>
      <c r="V34" s="37">
        <f>(SUMIFS('city centre offline'!$K$2:$K$2047,'overall city offline'!$A$2:$A$2047,$A34,'city centre offline'!$B$2:$B$2047,V$3)*SUMIFS('city centre offline'!$C$2:$C$2047,'city centre offline'!$A$2:$A$2047,$A34,'city centre offline'!$B$2:$B$2047,V$3))/(SUMIFS('city centre offline'!$K$2:$K$2047,'city centre offline'!$A$2:$A$2047,$A34,'city centre offline'!$B$2:$B$2047,V$2))</f>
        <v>0.76847153354797959</v>
      </c>
      <c r="W34" s="32"/>
      <c r="X34" s="32"/>
      <c r="Y34" s="32"/>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row>
    <row r="35" spans="1:63" x14ac:dyDescent="0.25">
      <c r="A35" s="5" t="s">
        <v>38</v>
      </c>
      <c r="B35" s="37">
        <f>(SUMIFS('city centre offline'!$K$2:$K$2047,'overall city offline'!$A$2:$A$2047,$A35,'city centre offline'!$B$2:$B$2047,B$3)*SUMIFS('city centre offline'!$C$2:$C$2047,'city centre offline'!$A$2:$A$2047,$A35,'city centre offline'!$B$2:$B$2047,B$3))/(SUMIFS('city centre offline'!$K$2:$K$2047,'city centre offline'!$A$2:$A$2047,$A35,'city centre offline'!$B$2:$B$2047,B$2))</f>
        <v>0.87962335383271628</v>
      </c>
      <c r="C35" s="37">
        <f>(SUMIFS('city centre offline'!$K$2:$K$2047,'overall city offline'!$A$2:$A$2047,$A35,'city centre offline'!$B$2:$B$2047,C$3)*SUMIFS('city centre offline'!$C$2:$C$2047,'city centre offline'!$A$2:$A$2047,$A35,'city centre offline'!$B$2:$B$2047,C$3))/(SUMIFS('city centre offline'!$K$2:$K$2047,'city centre offline'!$A$2:$A$2047,$A35,'city centre offline'!$B$2:$B$2047,C$2))</f>
        <v>0.84198694311093303</v>
      </c>
      <c r="D35" s="37">
        <f>(SUMIFS('city centre offline'!$K$2:$K$2047,'overall city offline'!$A$2:$A$2047,$A35,'city centre offline'!$B$2:$B$2047,D$3)*SUMIFS('city centre offline'!$C$2:$C$2047,'city centre offline'!$A$2:$A$2047,$A35,'city centre offline'!$B$2:$B$2047,D$3))/(SUMIFS('city centre offline'!$K$2:$K$2047,'city centre offline'!$A$2:$A$2047,$A35,'city centre offline'!$B$2:$B$2047,D$2))</f>
        <v>0.47506726285745288</v>
      </c>
      <c r="E35" s="37">
        <f>(SUMIFS('city centre offline'!$K$2:$K$2047,'overall city offline'!$A$2:$A$2047,$A35,'city centre offline'!$B$2:$B$2047,E$3)*SUMIFS('city centre offline'!$C$2:$C$2047,'city centre offline'!$A$2:$A$2047,$A35,'city centre offline'!$B$2:$B$2047,E$3))/(SUMIFS('city centre offline'!$K$2:$K$2047,'city centre offline'!$A$2:$A$2047,$A35,'city centre offline'!$B$2:$B$2047,E$2))</f>
        <v>1.0158042509737668E-2</v>
      </c>
      <c r="F35" s="37">
        <f>(SUMIFS('city centre offline'!$K$2:$K$2047,'overall city offline'!$A$2:$A$2047,$A35,'city centre offline'!$B$2:$B$2047,F$3)*SUMIFS('city centre offline'!$C$2:$C$2047,'city centre offline'!$A$2:$A$2047,$A35,'city centre offline'!$B$2:$B$2047,F$3))/(SUMIFS('city centre offline'!$K$2:$K$2047,'city centre offline'!$A$2:$A$2047,$A35,'city centre offline'!$B$2:$B$2047,F$2))</f>
        <v>1.9137229235955247E-2</v>
      </c>
      <c r="G35" s="37">
        <f>(SUMIFS('city centre offline'!$K$2:$K$2047,'overall city offline'!$A$2:$A$2047,$A35,'city centre offline'!$B$2:$B$2047,G$3)*SUMIFS('city centre offline'!$C$2:$C$2047,'city centre offline'!$A$2:$A$2047,$A35,'city centre offline'!$B$2:$B$2047,G$3))/(SUMIFS('city centre offline'!$K$2:$K$2047,'city centre offline'!$A$2:$A$2047,$A35,'city centre offline'!$B$2:$B$2047,G$2))</f>
        <v>0.16414170250272045</v>
      </c>
      <c r="H35" s="37">
        <f>(SUMIFS('city centre offline'!$K$2:$K$2047,'overall city offline'!$A$2:$A$2047,$A35,'city centre offline'!$B$2:$B$2047,H$3)*SUMIFS('city centre offline'!$C$2:$C$2047,'city centre offline'!$A$2:$A$2047,$A35,'city centre offline'!$B$2:$B$2047,H$3))/(SUMIFS('city centre offline'!$K$2:$K$2047,'city centre offline'!$A$2:$A$2047,$A35,'city centre offline'!$B$2:$B$2047,H$2))</f>
        <v>0.5187665454360566</v>
      </c>
      <c r="I35" s="37">
        <f>(SUMIFS('city centre offline'!$K$2:$K$2047,'overall city offline'!$A$2:$A$2047,$A35,'city centre offline'!$B$2:$B$2047,I$3)*SUMIFS('city centre offline'!$C$2:$C$2047,'city centre offline'!$A$2:$A$2047,$A35,'city centre offline'!$B$2:$B$2047,I$3))/(SUMIFS('city centre offline'!$K$2:$K$2047,'city centre offline'!$A$2:$A$2047,$A35,'city centre offline'!$B$2:$B$2047,I$2))</f>
        <v>0.577072177855809</v>
      </c>
      <c r="J35" s="37">
        <f>(SUMIFS('city centre offline'!$K$2:$K$2047,'overall city offline'!$A$2:$A$2047,$A35,'city centre offline'!$B$2:$B$2047,J$3)*SUMIFS('city centre offline'!$C$2:$C$2047,'city centre offline'!$A$2:$A$2047,$A35,'city centre offline'!$B$2:$B$2047,J$3))/(SUMIFS('city centre offline'!$K$2:$K$2047,'city centre offline'!$A$2:$A$2047,$A35,'city centre offline'!$B$2:$B$2047,J$2))</f>
        <v>0.53749483255363295</v>
      </c>
      <c r="K35" s="37">
        <f>(SUMIFS('city centre offline'!$K$2:$K$2047,'overall city offline'!$A$2:$A$2047,$A35,'city centre offline'!$B$2:$B$2047,K$3)*SUMIFS('city centre offline'!$C$2:$C$2047,'city centre offline'!$A$2:$A$2047,$A35,'city centre offline'!$B$2:$B$2047,K$3))/(SUMIFS('city centre offline'!$K$2:$K$2047,'city centre offline'!$A$2:$A$2047,$A35,'city centre offline'!$B$2:$B$2047,K$2))</f>
        <v>0.6372390313752907</v>
      </c>
      <c r="L35" s="37">
        <f>(SUMIFS('city centre offline'!$K$2:$K$2047,'overall city offline'!$A$2:$A$2047,$A35,'city centre offline'!$B$2:$B$2047,L$3)*SUMIFS('city centre offline'!$C$2:$C$2047,'city centre offline'!$A$2:$A$2047,$A35,'city centre offline'!$B$2:$B$2047,L$3))/(SUMIFS('city centre offline'!$K$2:$K$2047,'city centre offline'!$A$2:$A$2047,$A35,'city centre offline'!$B$2:$B$2047,L$2))</f>
        <v>0.14863659247631456</v>
      </c>
      <c r="M35" s="37">
        <f>(SUMIFS('city centre offline'!$K$2:$K$2047,'overall city offline'!$A$2:$A$2047,$A35,'city centre offline'!$B$2:$B$2047,M$3)*SUMIFS('city centre offline'!$C$2:$C$2047,'city centre offline'!$A$2:$A$2047,$A35,'city centre offline'!$B$2:$B$2047,M$3))/(SUMIFS('city centre offline'!$K$2:$K$2047,'city centre offline'!$A$2:$A$2047,$A35,'city centre offline'!$B$2:$B$2047,M$2))</f>
        <v>0.48404381633200766</v>
      </c>
      <c r="N35" s="37">
        <f>(SUMIFS('city centre offline'!$K$2:$K$2047,'overall city offline'!$A$2:$A$2047,$A35,'city centre offline'!$B$2:$B$2047,N$3)*SUMIFS('city centre offline'!$C$2:$C$2047,'city centre offline'!$A$2:$A$2047,$A35,'city centre offline'!$B$2:$B$2047,N$3))/(SUMIFS('city centre offline'!$K$2:$K$2047,'city centre offline'!$A$2:$A$2047,$A35,'city centre offline'!$B$2:$B$2047,N$2))</f>
        <v>3.1764287292568895E-2</v>
      </c>
      <c r="O35" s="37">
        <f>(SUMIFS('city centre offline'!$K$2:$K$2047,'overall city offline'!$A$2:$A$2047,$A35,'city centre offline'!$B$2:$B$2047,O$3)*SUMIFS('city centre offline'!$C$2:$C$2047,'city centre offline'!$A$2:$A$2047,$A35,'city centre offline'!$B$2:$B$2047,O$3))/(SUMIFS('city centre offline'!$K$2:$K$2047,'city centre offline'!$A$2:$A$2047,$A35,'city centre offline'!$B$2:$B$2047,O$2))</f>
        <v>3.8451172395407983E-2</v>
      </c>
      <c r="P35" s="37">
        <f>(SUMIFS('city centre offline'!$K$2:$K$2047,'overall city offline'!$A$2:$A$2047,$A35,'city centre offline'!$B$2:$B$2047,P$3)*SUMIFS('city centre offline'!$C$2:$C$2047,'city centre offline'!$A$2:$A$2047,$A35,'city centre offline'!$B$2:$B$2047,P$3))/(SUMIFS('city centre offline'!$K$2:$K$2047,'city centre offline'!$A$2:$A$2047,$A35,'city centre offline'!$B$2:$B$2047,P$2))</f>
        <v>5.7150072232363833E-2</v>
      </c>
      <c r="Q35" s="37">
        <f>(SUMIFS('city centre offline'!$K$2:$K$2047,'overall city offline'!$A$2:$A$2047,$A35,'city centre offline'!$B$2:$B$2047,Q$3)*SUMIFS('city centre offline'!$C$2:$C$2047,'city centre offline'!$A$2:$A$2047,$A35,'city centre offline'!$B$2:$B$2047,Q$3))/(SUMIFS('city centre offline'!$K$2:$K$2047,'city centre offline'!$A$2:$A$2047,$A35,'city centre offline'!$B$2:$B$2047,Q$2))</f>
        <v>0.48967829354171477</v>
      </c>
      <c r="R35" s="37">
        <f>(SUMIFS('city centre offline'!$K$2:$K$2047,'overall city offline'!$A$2:$A$2047,$A35,'city centre offline'!$B$2:$B$2047,R$3)*SUMIFS('city centre offline'!$C$2:$C$2047,'city centre offline'!$A$2:$A$2047,$A35,'city centre offline'!$B$2:$B$2047,R$3))/(SUMIFS('city centre offline'!$K$2:$K$2047,'city centre offline'!$A$2:$A$2047,$A35,'city centre offline'!$B$2:$B$2047,R$2))</f>
        <v>0.7281853908329744</v>
      </c>
      <c r="S35" s="37">
        <f>(SUMIFS('city centre offline'!$K$2:$K$2047,'overall city offline'!$A$2:$A$2047,$A35,'city centre offline'!$B$2:$B$2047,S$3)*SUMIFS('city centre offline'!$C$2:$C$2047,'city centre offline'!$A$2:$A$2047,$A35,'city centre offline'!$B$2:$B$2047,S$3))/(SUMIFS('city centre offline'!$K$2:$K$2047,'city centre offline'!$A$2:$A$2047,$A35,'city centre offline'!$B$2:$B$2047,S$2))</f>
        <v>0.69740973559691477</v>
      </c>
      <c r="T35" s="37">
        <f>(SUMIFS('city centre offline'!$K$2:$K$2047,'overall city offline'!$A$2:$A$2047,$A35,'city centre offline'!$B$2:$B$2047,T$3)*SUMIFS('city centre offline'!$C$2:$C$2047,'city centre offline'!$A$2:$A$2047,$A35,'city centre offline'!$B$2:$B$2047,T$3))/(SUMIFS('city centre offline'!$K$2:$K$2047,'city centre offline'!$A$2:$A$2047,$A35,'city centre offline'!$B$2:$B$2047,T$2))</f>
        <v>0.79863306641387188</v>
      </c>
      <c r="U35" s="37">
        <f>(SUMIFS('city centre offline'!$K$2:$K$2047,'overall city offline'!$A$2:$A$2047,$A35,'city centre offline'!$B$2:$B$2047,U$3)*SUMIFS('city centre offline'!$C$2:$C$2047,'city centre offline'!$A$2:$A$2047,$A35,'city centre offline'!$B$2:$B$2047,U$3))/(SUMIFS('city centre offline'!$K$2:$K$2047,'city centre offline'!$A$2:$A$2047,$A35,'city centre offline'!$B$2:$B$2047,U$2))</f>
        <v>0.81277095754751272</v>
      </c>
      <c r="V35" s="37">
        <f>(SUMIFS('city centre offline'!$K$2:$K$2047,'overall city offline'!$A$2:$A$2047,$A35,'city centre offline'!$B$2:$B$2047,V$3)*SUMIFS('city centre offline'!$C$2:$C$2047,'city centre offline'!$A$2:$A$2047,$A35,'city centre offline'!$B$2:$B$2047,V$3))/(SUMIFS('city centre offline'!$K$2:$K$2047,'city centre offline'!$A$2:$A$2047,$A35,'city centre offline'!$B$2:$B$2047,V$2))</f>
        <v>0.72352478772022977</v>
      </c>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c r="BA35" s="32"/>
      <c r="BB35" s="32"/>
      <c r="BC35" s="32"/>
      <c r="BD35" s="32"/>
      <c r="BE35" s="32"/>
      <c r="BF35" s="32"/>
      <c r="BG35" s="32"/>
      <c r="BH35" s="32"/>
      <c r="BI35" s="32"/>
      <c r="BJ35" s="32"/>
      <c r="BK35" s="32"/>
    </row>
    <row r="36" spans="1:63" x14ac:dyDescent="0.25">
      <c r="A36" s="5" t="s">
        <v>39</v>
      </c>
      <c r="B36" s="37">
        <f>(SUMIFS('city centre offline'!$K$2:$K$2047,'overall city offline'!$A$2:$A$2047,$A36,'city centre offline'!$B$2:$B$2047,B$3)*SUMIFS('city centre offline'!$C$2:$C$2047,'city centre offline'!$A$2:$A$2047,$A36,'city centre offline'!$B$2:$B$2047,B$3))/(SUMIFS('city centre offline'!$K$2:$K$2047,'city centre offline'!$A$2:$A$2047,$A36,'city centre offline'!$B$2:$B$2047,B$2))</f>
        <v>0.91341366457812723</v>
      </c>
      <c r="C36" s="37">
        <f>(SUMIFS('city centre offline'!$K$2:$K$2047,'overall city offline'!$A$2:$A$2047,$A36,'city centre offline'!$B$2:$B$2047,C$3)*SUMIFS('city centre offline'!$C$2:$C$2047,'city centre offline'!$A$2:$A$2047,$A36,'city centre offline'!$B$2:$B$2047,C$3))/(SUMIFS('city centre offline'!$K$2:$K$2047,'city centre offline'!$A$2:$A$2047,$A36,'city centre offline'!$B$2:$B$2047,C$2))</f>
        <v>0.95000090275100757</v>
      </c>
      <c r="D36" s="37">
        <f>(SUMIFS('city centre offline'!$K$2:$K$2047,'overall city offline'!$A$2:$A$2047,$A36,'city centre offline'!$B$2:$B$2047,D$3)*SUMIFS('city centre offline'!$C$2:$C$2047,'city centre offline'!$A$2:$A$2047,$A36,'city centre offline'!$B$2:$B$2047,D$3))/(SUMIFS('city centre offline'!$K$2:$K$2047,'city centre offline'!$A$2:$A$2047,$A36,'city centre offline'!$B$2:$B$2047,D$2))</f>
        <v>0.64150888523230276</v>
      </c>
      <c r="E36" s="37">
        <f>(SUMIFS('city centre offline'!$K$2:$K$2047,'overall city offline'!$A$2:$A$2047,$A36,'city centre offline'!$B$2:$B$2047,E$3)*SUMIFS('city centre offline'!$C$2:$C$2047,'city centre offline'!$A$2:$A$2047,$A36,'city centre offline'!$B$2:$B$2047,E$3))/(SUMIFS('city centre offline'!$K$2:$K$2047,'city centre offline'!$A$2:$A$2047,$A36,'city centre offline'!$B$2:$B$2047,E$2))</f>
        <v>5.0441361167609923E-2</v>
      </c>
      <c r="F36" s="37">
        <f>(SUMIFS('city centre offline'!$K$2:$K$2047,'overall city offline'!$A$2:$A$2047,$A36,'city centre offline'!$B$2:$B$2047,F$3)*SUMIFS('city centre offline'!$C$2:$C$2047,'city centre offline'!$A$2:$A$2047,$A36,'city centre offline'!$B$2:$B$2047,F$3))/(SUMIFS('city centre offline'!$K$2:$K$2047,'city centre offline'!$A$2:$A$2047,$A36,'city centre offline'!$B$2:$B$2047,F$2))</f>
        <v>3.7402375886132502E-2</v>
      </c>
      <c r="G36" s="37">
        <f>(SUMIFS('city centre offline'!$K$2:$K$2047,'overall city offline'!$A$2:$A$2047,$A36,'city centre offline'!$B$2:$B$2047,G$3)*SUMIFS('city centre offline'!$C$2:$C$2047,'city centre offline'!$A$2:$A$2047,$A36,'city centre offline'!$B$2:$B$2047,G$3))/(SUMIFS('city centre offline'!$K$2:$K$2047,'city centre offline'!$A$2:$A$2047,$A36,'city centre offline'!$B$2:$B$2047,G$2))</f>
        <v>0.21640997230607775</v>
      </c>
      <c r="H36" s="37">
        <f>(SUMIFS('city centre offline'!$K$2:$K$2047,'overall city offline'!$A$2:$A$2047,$A36,'city centre offline'!$B$2:$B$2047,H$3)*SUMIFS('city centre offline'!$C$2:$C$2047,'city centre offline'!$A$2:$A$2047,$A36,'city centre offline'!$B$2:$B$2047,H$3))/(SUMIFS('city centre offline'!$K$2:$K$2047,'city centre offline'!$A$2:$A$2047,$A36,'city centre offline'!$B$2:$B$2047,H$2))</f>
        <v>0.41196165157666492</v>
      </c>
      <c r="I36" s="37">
        <f>(SUMIFS('city centre offline'!$K$2:$K$2047,'overall city offline'!$A$2:$A$2047,$A36,'city centre offline'!$B$2:$B$2047,I$3)*SUMIFS('city centre offline'!$C$2:$C$2047,'city centre offline'!$A$2:$A$2047,$A36,'city centre offline'!$B$2:$B$2047,I$3))/(SUMIFS('city centre offline'!$K$2:$K$2047,'city centre offline'!$A$2:$A$2047,$A36,'city centre offline'!$B$2:$B$2047,I$2))</f>
        <v>0.55532640862346261</v>
      </c>
      <c r="J36" s="37">
        <f>(SUMIFS('city centre offline'!$K$2:$K$2047,'overall city offline'!$A$2:$A$2047,$A36,'city centre offline'!$B$2:$B$2047,J$3)*SUMIFS('city centre offline'!$C$2:$C$2047,'city centre offline'!$A$2:$A$2047,$A36,'city centre offline'!$B$2:$B$2047,J$3))/(SUMIFS('city centre offline'!$K$2:$K$2047,'city centre offline'!$A$2:$A$2047,$A36,'city centre offline'!$B$2:$B$2047,J$2))</f>
        <v>0.53796497316419845</v>
      </c>
      <c r="K36" s="37">
        <f>(SUMIFS('city centre offline'!$K$2:$K$2047,'overall city offline'!$A$2:$A$2047,$A36,'city centre offline'!$B$2:$B$2047,K$3)*SUMIFS('city centre offline'!$C$2:$C$2047,'city centre offline'!$A$2:$A$2047,$A36,'city centre offline'!$B$2:$B$2047,K$3))/(SUMIFS('city centre offline'!$K$2:$K$2047,'city centre offline'!$A$2:$A$2047,$A36,'city centre offline'!$B$2:$B$2047,K$2))</f>
        <v>0.6450246747632471</v>
      </c>
      <c r="L36" s="37">
        <f>(SUMIFS('city centre offline'!$K$2:$K$2047,'overall city offline'!$A$2:$A$2047,$A36,'city centre offline'!$B$2:$B$2047,L$3)*SUMIFS('city centre offline'!$C$2:$C$2047,'city centre offline'!$A$2:$A$2047,$A36,'city centre offline'!$B$2:$B$2047,L$3))/(SUMIFS('city centre offline'!$K$2:$K$2047,'city centre offline'!$A$2:$A$2047,$A36,'city centre offline'!$B$2:$B$2047,L$2))</f>
        <v>0.18678500257255634</v>
      </c>
      <c r="M36" s="37">
        <f>(SUMIFS('city centre offline'!$K$2:$K$2047,'overall city offline'!$A$2:$A$2047,$A36,'city centre offline'!$B$2:$B$2047,M$3)*SUMIFS('city centre offline'!$C$2:$C$2047,'city centre offline'!$A$2:$A$2047,$A36,'city centre offline'!$B$2:$B$2047,M$3))/(SUMIFS('city centre offline'!$K$2:$K$2047,'city centre offline'!$A$2:$A$2047,$A36,'city centre offline'!$B$2:$B$2047,M$2))</f>
        <v>0.6910799404660809</v>
      </c>
      <c r="N36" s="37">
        <f>(SUMIFS('city centre offline'!$K$2:$K$2047,'overall city offline'!$A$2:$A$2047,$A36,'city centre offline'!$B$2:$B$2047,N$3)*SUMIFS('city centre offline'!$C$2:$C$2047,'city centre offline'!$A$2:$A$2047,$A36,'city centre offline'!$B$2:$B$2047,N$3))/(SUMIFS('city centre offline'!$K$2:$K$2047,'city centre offline'!$A$2:$A$2047,$A36,'city centre offline'!$B$2:$B$2047,N$2))</f>
        <v>7.8890478281683135E-2</v>
      </c>
      <c r="O36" s="37">
        <f>(SUMIFS('city centre offline'!$K$2:$K$2047,'overall city offline'!$A$2:$A$2047,$A36,'city centre offline'!$B$2:$B$2047,O$3)*SUMIFS('city centre offline'!$C$2:$C$2047,'city centre offline'!$A$2:$A$2047,$A36,'city centre offline'!$B$2:$B$2047,O$3))/(SUMIFS('city centre offline'!$K$2:$K$2047,'city centre offline'!$A$2:$A$2047,$A36,'city centre offline'!$B$2:$B$2047,O$2))</f>
        <v>8.0226080547306122E-2</v>
      </c>
      <c r="P36" s="37">
        <f>(SUMIFS('city centre offline'!$K$2:$K$2047,'overall city offline'!$A$2:$A$2047,$A36,'city centre offline'!$B$2:$B$2047,P$3)*SUMIFS('city centre offline'!$C$2:$C$2047,'city centre offline'!$A$2:$A$2047,$A36,'city centre offline'!$B$2:$B$2047,P$3))/(SUMIFS('city centre offline'!$K$2:$K$2047,'city centre offline'!$A$2:$A$2047,$A36,'city centre offline'!$B$2:$B$2047,P$2))</f>
        <v>0.10410946643904359</v>
      </c>
      <c r="Q36" s="37">
        <f>(SUMIFS('city centre offline'!$K$2:$K$2047,'overall city offline'!$A$2:$A$2047,$A36,'city centre offline'!$B$2:$B$2047,Q$3)*SUMIFS('city centre offline'!$C$2:$C$2047,'city centre offline'!$A$2:$A$2047,$A36,'city centre offline'!$B$2:$B$2047,Q$3))/(SUMIFS('city centre offline'!$K$2:$K$2047,'city centre offline'!$A$2:$A$2047,$A36,'city centre offline'!$B$2:$B$2047,Q$2))</f>
        <v>0.77516025377488862</v>
      </c>
      <c r="R36" s="37">
        <f>(SUMIFS('city centre offline'!$K$2:$K$2047,'overall city offline'!$A$2:$A$2047,$A36,'city centre offline'!$B$2:$B$2047,R$3)*SUMIFS('city centre offline'!$C$2:$C$2047,'city centre offline'!$A$2:$A$2047,$A36,'city centre offline'!$B$2:$B$2047,R$3))/(SUMIFS('city centre offline'!$K$2:$K$2047,'city centre offline'!$A$2:$A$2047,$A36,'city centre offline'!$B$2:$B$2047,R$2))</f>
        <v>0.38077122823294407</v>
      </c>
      <c r="S36" s="37">
        <f>(SUMIFS('city centre offline'!$K$2:$K$2047,'overall city offline'!$A$2:$A$2047,$A36,'city centre offline'!$B$2:$B$2047,S$3)*SUMIFS('city centre offline'!$C$2:$C$2047,'city centre offline'!$A$2:$A$2047,$A36,'city centre offline'!$B$2:$B$2047,S$3))/(SUMIFS('city centre offline'!$K$2:$K$2047,'city centre offline'!$A$2:$A$2047,$A36,'city centre offline'!$B$2:$B$2047,S$2))</f>
        <v>0.33609470023455817</v>
      </c>
      <c r="T36" s="37">
        <f>(SUMIFS('city centre offline'!$K$2:$K$2047,'overall city offline'!$A$2:$A$2047,$A36,'city centre offline'!$B$2:$B$2047,T$3)*SUMIFS('city centre offline'!$C$2:$C$2047,'city centre offline'!$A$2:$A$2047,$A36,'city centre offline'!$B$2:$B$2047,T$3))/(SUMIFS('city centre offline'!$K$2:$K$2047,'city centre offline'!$A$2:$A$2047,$A36,'city centre offline'!$B$2:$B$2047,T$2))</f>
        <v>0.28326403315994164</v>
      </c>
      <c r="U36" s="37">
        <f>(SUMIFS('city centre offline'!$K$2:$K$2047,'overall city offline'!$A$2:$A$2047,$A36,'city centre offline'!$B$2:$B$2047,U$3)*SUMIFS('city centre offline'!$C$2:$C$2047,'city centre offline'!$A$2:$A$2047,$A36,'city centre offline'!$B$2:$B$2047,U$3))/(SUMIFS('city centre offline'!$K$2:$K$2047,'city centre offline'!$A$2:$A$2047,$A36,'city centre offline'!$B$2:$B$2047,U$2))</f>
        <v>0.35215199269575104</v>
      </c>
      <c r="V36" s="37">
        <f>(SUMIFS('city centre offline'!$K$2:$K$2047,'overall city offline'!$A$2:$A$2047,$A36,'city centre offline'!$B$2:$B$2047,V$3)*SUMIFS('city centre offline'!$C$2:$C$2047,'city centre offline'!$A$2:$A$2047,$A36,'city centre offline'!$B$2:$B$2047,V$3))/(SUMIFS('city centre offline'!$K$2:$K$2047,'city centre offline'!$A$2:$A$2047,$A36,'city centre offline'!$B$2:$B$2047,V$2))</f>
        <v>0.33786157402226563</v>
      </c>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32"/>
    </row>
    <row r="37" spans="1:63" x14ac:dyDescent="0.25">
      <c r="A37" s="5" t="s">
        <v>40</v>
      </c>
      <c r="B37" s="37">
        <f>(SUMIFS('city centre offline'!$K$2:$K$2047,'overall city offline'!$A$2:$A$2047,$A37,'city centre offline'!$B$2:$B$2047,B$3)*SUMIFS('city centre offline'!$C$2:$C$2047,'city centre offline'!$A$2:$A$2047,$A37,'city centre offline'!$B$2:$B$2047,B$3))/(SUMIFS('city centre offline'!$K$2:$K$2047,'city centre offline'!$A$2:$A$2047,$A37,'city centre offline'!$B$2:$B$2047,B$2))</f>
        <v>0.84290972189791458</v>
      </c>
      <c r="C37" s="37">
        <f>(SUMIFS('city centre offline'!$K$2:$K$2047,'overall city offline'!$A$2:$A$2047,$A37,'city centre offline'!$B$2:$B$2047,C$3)*SUMIFS('city centre offline'!$C$2:$C$2047,'city centre offline'!$A$2:$A$2047,$A37,'city centre offline'!$B$2:$B$2047,C$3))/(SUMIFS('city centre offline'!$K$2:$K$2047,'city centre offline'!$A$2:$A$2047,$A37,'city centre offline'!$B$2:$B$2047,C$2))</f>
        <v>0.83799632985224981</v>
      </c>
      <c r="D37" s="37">
        <f>(SUMIFS('city centre offline'!$K$2:$K$2047,'overall city offline'!$A$2:$A$2047,$A37,'city centre offline'!$B$2:$B$2047,D$3)*SUMIFS('city centre offline'!$C$2:$C$2047,'city centre offline'!$A$2:$A$2047,$A37,'city centre offline'!$B$2:$B$2047,D$3))/(SUMIFS('city centre offline'!$K$2:$K$2047,'city centre offline'!$A$2:$A$2047,$A37,'city centre offline'!$B$2:$B$2047,D$2))</f>
        <v>0.44027980211430712</v>
      </c>
      <c r="E37" s="37">
        <f>(SUMIFS('city centre offline'!$K$2:$K$2047,'overall city offline'!$A$2:$A$2047,$A37,'city centre offline'!$B$2:$B$2047,E$3)*SUMIFS('city centre offline'!$C$2:$C$2047,'city centre offline'!$A$2:$A$2047,$A37,'city centre offline'!$B$2:$B$2047,E$3))/(SUMIFS('city centre offline'!$K$2:$K$2047,'city centre offline'!$A$2:$A$2047,$A37,'city centre offline'!$B$2:$B$2047,E$2))</f>
        <v>5.919345665495933E-3</v>
      </c>
      <c r="F37" s="37">
        <f>(SUMIFS('city centre offline'!$K$2:$K$2047,'overall city offline'!$A$2:$A$2047,$A37,'city centre offline'!$B$2:$B$2047,F$3)*SUMIFS('city centre offline'!$C$2:$C$2047,'city centre offline'!$A$2:$A$2047,$A37,'city centre offline'!$B$2:$B$2047,F$3))/(SUMIFS('city centre offline'!$K$2:$K$2047,'city centre offline'!$A$2:$A$2047,$A37,'city centre offline'!$B$2:$B$2047,F$2))</f>
        <v>8.2728358853425589E-3</v>
      </c>
      <c r="G37" s="37">
        <f>(SUMIFS('city centre offline'!$K$2:$K$2047,'overall city offline'!$A$2:$A$2047,$A37,'city centre offline'!$B$2:$B$2047,G$3)*SUMIFS('city centre offline'!$C$2:$C$2047,'city centre offline'!$A$2:$A$2047,$A37,'city centre offline'!$B$2:$B$2047,G$3))/(SUMIFS('city centre offline'!$K$2:$K$2047,'city centre offline'!$A$2:$A$2047,$A37,'city centre offline'!$B$2:$B$2047,G$2))</f>
        <v>0.25406718322206007</v>
      </c>
      <c r="H37" s="37">
        <f>(SUMIFS('city centre offline'!$K$2:$K$2047,'overall city offline'!$A$2:$A$2047,$A37,'city centre offline'!$B$2:$B$2047,H$3)*SUMIFS('city centre offline'!$C$2:$C$2047,'city centre offline'!$A$2:$A$2047,$A37,'city centre offline'!$B$2:$B$2047,H$3))/(SUMIFS('city centre offline'!$K$2:$K$2047,'city centre offline'!$A$2:$A$2047,$A37,'city centre offline'!$B$2:$B$2047,H$2))</f>
        <v>0.71283619282226751</v>
      </c>
      <c r="I37" s="37">
        <f>(SUMIFS('city centre offline'!$K$2:$K$2047,'overall city offline'!$A$2:$A$2047,$A37,'city centre offline'!$B$2:$B$2047,I$3)*SUMIFS('city centre offline'!$C$2:$C$2047,'city centre offline'!$A$2:$A$2047,$A37,'city centre offline'!$B$2:$B$2047,I$3))/(SUMIFS('city centre offline'!$K$2:$K$2047,'city centre offline'!$A$2:$A$2047,$A37,'city centre offline'!$B$2:$B$2047,I$2))</f>
        <v>0.79863590919913086</v>
      </c>
      <c r="J37" s="37">
        <f>(SUMIFS('city centre offline'!$K$2:$K$2047,'overall city offline'!$A$2:$A$2047,$A37,'city centre offline'!$B$2:$B$2047,J$3)*SUMIFS('city centre offline'!$C$2:$C$2047,'city centre offline'!$A$2:$A$2047,$A37,'city centre offline'!$B$2:$B$2047,J$3))/(SUMIFS('city centre offline'!$K$2:$K$2047,'city centre offline'!$A$2:$A$2047,$A37,'city centre offline'!$B$2:$B$2047,J$2))</f>
        <v>0.69500858782421904</v>
      </c>
      <c r="K37" s="37">
        <f>(SUMIFS('city centre offline'!$K$2:$K$2047,'overall city offline'!$A$2:$A$2047,$A37,'city centre offline'!$B$2:$B$2047,K$3)*SUMIFS('city centre offline'!$C$2:$C$2047,'city centre offline'!$A$2:$A$2047,$A37,'city centre offline'!$B$2:$B$2047,K$3))/(SUMIFS('city centre offline'!$K$2:$K$2047,'city centre offline'!$A$2:$A$2047,$A37,'city centre offline'!$B$2:$B$2047,K$2))</f>
        <v>0.67105307769151912</v>
      </c>
      <c r="L37" s="37">
        <f>(SUMIFS('city centre offline'!$K$2:$K$2047,'overall city offline'!$A$2:$A$2047,$A37,'city centre offline'!$B$2:$B$2047,L$3)*SUMIFS('city centre offline'!$C$2:$C$2047,'city centre offline'!$A$2:$A$2047,$A37,'city centre offline'!$B$2:$B$2047,L$3))/(SUMIFS('city centre offline'!$K$2:$K$2047,'city centre offline'!$A$2:$A$2047,$A37,'city centre offline'!$B$2:$B$2047,L$2))</f>
        <v>0.17627361217080773</v>
      </c>
      <c r="M37" s="37">
        <f>(SUMIFS('city centre offline'!$K$2:$K$2047,'overall city offline'!$A$2:$A$2047,$A37,'city centre offline'!$B$2:$B$2047,M$3)*SUMIFS('city centre offline'!$C$2:$C$2047,'city centre offline'!$A$2:$A$2047,$A37,'city centre offline'!$B$2:$B$2047,M$3))/(SUMIFS('city centre offline'!$K$2:$K$2047,'city centre offline'!$A$2:$A$2047,$A37,'city centre offline'!$B$2:$B$2047,M$2))</f>
        <v>0.89256435787419974</v>
      </c>
      <c r="N37" s="37">
        <f>(SUMIFS('city centre offline'!$K$2:$K$2047,'overall city offline'!$A$2:$A$2047,$A37,'city centre offline'!$B$2:$B$2047,N$3)*SUMIFS('city centre offline'!$C$2:$C$2047,'city centre offline'!$A$2:$A$2047,$A37,'city centre offline'!$B$2:$B$2047,N$3))/(SUMIFS('city centre offline'!$K$2:$K$2047,'city centre offline'!$A$2:$A$2047,$A37,'city centre offline'!$B$2:$B$2047,N$2))</f>
        <v>1.6385720323501857E-2</v>
      </c>
      <c r="O37" s="37">
        <f>(SUMIFS('city centre offline'!$K$2:$K$2047,'overall city offline'!$A$2:$A$2047,$A37,'city centre offline'!$B$2:$B$2047,O$3)*SUMIFS('city centre offline'!$C$2:$C$2047,'city centre offline'!$A$2:$A$2047,$A37,'city centre offline'!$B$2:$B$2047,O$3))/(SUMIFS('city centre offline'!$K$2:$K$2047,'city centre offline'!$A$2:$A$2047,$A37,'city centre offline'!$B$2:$B$2047,O$2))</f>
        <v>1.5000064451238674E-2</v>
      </c>
      <c r="P37" s="37">
        <f>(SUMIFS('city centre offline'!$K$2:$K$2047,'overall city offline'!$A$2:$A$2047,$A37,'city centre offline'!$B$2:$B$2047,P$3)*SUMIFS('city centre offline'!$C$2:$C$2047,'city centre offline'!$A$2:$A$2047,$A37,'city centre offline'!$B$2:$B$2047,P$3))/(SUMIFS('city centre offline'!$K$2:$K$2047,'city centre offline'!$A$2:$A$2047,$A37,'city centre offline'!$B$2:$B$2047,P$2))</f>
        <v>2.1958689246035213E-2</v>
      </c>
      <c r="Q37" s="37">
        <f>(SUMIFS('city centre offline'!$K$2:$K$2047,'overall city offline'!$A$2:$A$2047,$A37,'city centre offline'!$B$2:$B$2047,Q$3)*SUMIFS('city centre offline'!$C$2:$C$2047,'city centre offline'!$A$2:$A$2047,$A37,'city centre offline'!$B$2:$B$2047,Q$3))/(SUMIFS('city centre offline'!$K$2:$K$2047,'city centre offline'!$A$2:$A$2047,$A37,'city centre offline'!$B$2:$B$2047,Q$2))</f>
        <v>0.68096967040440937</v>
      </c>
      <c r="R37" s="37">
        <f>(SUMIFS('city centre offline'!$K$2:$K$2047,'overall city offline'!$A$2:$A$2047,$A37,'city centre offline'!$B$2:$B$2047,R$3)*SUMIFS('city centre offline'!$C$2:$C$2047,'city centre offline'!$A$2:$A$2047,$A37,'city centre offline'!$B$2:$B$2047,R$3))/(SUMIFS('city centre offline'!$K$2:$K$2047,'city centre offline'!$A$2:$A$2047,$A37,'city centre offline'!$B$2:$B$2047,R$2))</f>
        <v>0.88878437052403481</v>
      </c>
      <c r="S37" s="37">
        <f>(SUMIFS('city centre offline'!$K$2:$K$2047,'overall city offline'!$A$2:$A$2047,$A37,'city centre offline'!$B$2:$B$2047,S$3)*SUMIFS('city centre offline'!$C$2:$C$2047,'city centre offline'!$A$2:$A$2047,$A37,'city centre offline'!$B$2:$B$2047,S$3))/(SUMIFS('city centre offline'!$K$2:$K$2047,'city centre offline'!$A$2:$A$2047,$A37,'city centre offline'!$B$2:$B$2047,S$2))</f>
        <v>0.68150587052852962</v>
      </c>
      <c r="T37" s="37">
        <f>(SUMIFS('city centre offline'!$K$2:$K$2047,'overall city offline'!$A$2:$A$2047,$A37,'city centre offline'!$B$2:$B$2047,T$3)*SUMIFS('city centre offline'!$C$2:$C$2047,'city centre offline'!$A$2:$A$2047,$A37,'city centre offline'!$B$2:$B$2047,T$3))/(SUMIFS('city centre offline'!$K$2:$K$2047,'city centre offline'!$A$2:$A$2047,$A37,'city centre offline'!$B$2:$B$2047,T$2))</f>
        <v>0.82657610312433538</v>
      </c>
      <c r="U37" s="37">
        <f>(SUMIFS('city centre offline'!$K$2:$K$2047,'overall city offline'!$A$2:$A$2047,$A37,'city centre offline'!$B$2:$B$2047,U$3)*SUMIFS('city centre offline'!$C$2:$C$2047,'city centre offline'!$A$2:$A$2047,$A37,'city centre offline'!$B$2:$B$2047,U$3))/(SUMIFS('city centre offline'!$K$2:$K$2047,'city centre offline'!$A$2:$A$2047,$A37,'city centre offline'!$B$2:$B$2047,U$2))</f>
        <v>0.91445788533304639</v>
      </c>
      <c r="V37" s="37">
        <f>(SUMIFS('city centre offline'!$K$2:$K$2047,'overall city offline'!$A$2:$A$2047,$A37,'city centre offline'!$B$2:$B$2047,V$3)*SUMIFS('city centre offline'!$C$2:$C$2047,'city centre offline'!$A$2:$A$2047,$A37,'city centre offline'!$B$2:$B$2047,V$3))/(SUMIFS('city centre offline'!$K$2:$K$2047,'city centre offline'!$A$2:$A$2047,$A37,'city centre offline'!$B$2:$B$2047,V$2))</f>
        <v>0.77113519474366532</v>
      </c>
      <c r="W37" s="32"/>
      <c r="X37" s="32"/>
      <c r="Y37" s="32"/>
      <c r="Z37" s="32"/>
      <c r="AA37" s="32"/>
      <c r="AB37" s="32"/>
      <c r="AC37" s="32"/>
      <c r="AD37" s="32"/>
      <c r="AE37" s="32"/>
      <c r="AF37" s="32"/>
      <c r="AG37" s="32"/>
      <c r="AH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F37" s="32"/>
      <c r="BG37" s="32"/>
      <c r="BH37" s="32"/>
      <c r="BI37" s="32"/>
      <c r="BJ37" s="32"/>
      <c r="BK37" s="32"/>
    </row>
    <row r="38" spans="1:63" x14ac:dyDescent="0.25">
      <c r="A38" s="5" t="s">
        <v>41</v>
      </c>
      <c r="B38" s="37">
        <f>(SUMIFS('city centre offline'!$K$2:$K$2047,'overall city offline'!$A$2:$A$2047,$A38,'city centre offline'!$B$2:$B$2047,B$3)*SUMIFS('city centre offline'!$C$2:$C$2047,'city centre offline'!$A$2:$A$2047,$A38,'city centre offline'!$B$2:$B$2047,B$3))/(SUMIFS('city centre offline'!$K$2:$K$2047,'city centre offline'!$A$2:$A$2047,$A38,'city centre offline'!$B$2:$B$2047,B$2))</f>
        <v>0.91505414609355351</v>
      </c>
      <c r="C38" s="37">
        <f>(SUMIFS('city centre offline'!$K$2:$K$2047,'overall city offline'!$A$2:$A$2047,$A38,'city centre offline'!$B$2:$B$2047,C$3)*SUMIFS('city centre offline'!$C$2:$C$2047,'city centre offline'!$A$2:$A$2047,$A38,'city centre offline'!$B$2:$B$2047,C$3))/(SUMIFS('city centre offline'!$K$2:$K$2047,'city centre offline'!$A$2:$A$2047,$A38,'city centre offline'!$B$2:$B$2047,C$2))</f>
        <v>0.96151461898584922</v>
      </c>
      <c r="D38" s="37">
        <f>(SUMIFS('city centre offline'!$K$2:$K$2047,'overall city offline'!$A$2:$A$2047,$A38,'city centre offline'!$B$2:$B$2047,D$3)*SUMIFS('city centre offline'!$C$2:$C$2047,'city centre offline'!$A$2:$A$2047,$A38,'city centre offline'!$B$2:$B$2047,D$3))/(SUMIFS('city centre offline'!$K$2:$K$2047,'city centre offline'!$A$2:$A$2047,$A38,'city centre offline'!$B$2:$B$2047,D$2))</f>
        <v>0.79850385501318633</v>
      </c>
      <c r="E38" s="37">
        <f>(SUMIFS('city centre offline'!$K$2:$K$2047,'overall city offline'!$A$2:$A$2047,$A38,'city centre offline'!$B$2:$B$2047,E$3)*SUMIFS('city centre offline'!$C$2:$C$2047,'city centre offline'!$A$2:$A$2047,$A38,'city centre offline'!$B$2:$B$2047,E$3))/(SUMIFS('city centre offline'!$K$2:$K$2047,'city centre offline'!$A$2:$A$2047,$A38,'city centre offline'!$B$2:$B$2047,E$2))</f>
        <v>0.4800423272238134</v>
      </c>
      <c r="F38" s="37">
        <f>(SUMIFS('city centre offline'!$K$2:$K$2047,'overall city offline'!$A$2:$A$2047,$A38,'city centre offline'!$B$2:$B$2047,F$3)*SUMIFS('city centre offline'!$C$2:$C$2047,'city centre offline'!$A$2:$A$2047,$A38,'city centre offline'!$B$2:$B$2047,F$3))/(SUMIFS('city centre offline'!$K$2:$K$2047,'city centre offline'!$A$2:$A$2047,$A38,'city centre offline'!$B$2:$B$2047,F$2))</f>
        <v>0.62366449389710599</v>
      </c>
      <c r="G38" s="37">
        <f>(SUMIFS('city centre offline'!$K$2:$K$2047,'overall city offline'!$A$2:$A$2047,$A38,'city centre offline'!$B$2:$B$2047,G$3)*SUMIFS('city centre offline'!$C$2:$C$2047,'city centre offline'!$A$2:$A$2047,$A38,'city centre offline'!$B$2:$B$2047,G$3))/(SUMIFS('city centre offline'!$K$2:$K$2047,'city centre offline'!$A$2:$A$2047,$A38,'city centre offline'!$B$2:$B$2047,G$2))</f>
        <v>0.76028397964982763</v>
      </c>
      <c r="H38" s="37">
        <f>(SUMIFS('city centre offline'!$K$2:$K$2047,'overall city offline'!$A$2:$A$2047,$A38,'city centre offline'!$B$2:$B$2047,H$3)*SUMIFS('city centre offline'!$C$2:$C$2047,'city centre offline'!$A$2:$A$2047,$A38,'city centre offline'!$B$2:$B$2047,H$3))/(SUMIFS('city centre offline'!$K$2:$K$2047,'city centre offline'!$A$2:$A$2047,$A38,'city centre offline'!$B$2:$B$2047,H$2))</f>
        <v>0.86553158172510913</v>
      </c>
      <c r="I38" s="37">
        <f>(SUMIFS('city centre offline'!$K$2:$K$2047,'overall city offline'!$A$2:$A$2047,$A38,'city centre offline'!$B$2:$B$2047,I$3)*SUMIFS('city centre offline'!$C$2:$C$2047,'city centre offline'!$A$2:$A$2047,$A38,'city centre offline'!$B$2:$B$2047,I$3))/(SUMIFS('city centre offline'!$K$2:$K$2047,'city centre offline'!$A$2:$A$2047,$A38,'city centre offline'!$B$2:$B$2047,I$2))</f>
        <v>0.89698355681220321</v>
      </c>
      <c r="J38" s="37">
        <f>(SUMIFS('city centre offline'!$K$2:$K$2047,'overall city offline'!$A$2:$A$2047,$A38,'city centre offline'!$B$2:$B$2047,J$3)*SUMIFS('city centre offline'!$C$2:$C$2047,'city centre offline'!$A$2:$A$2047,$A38,'city centre offline'!$B$2:$B$2047,J$3))/(SUMIFS('city centre offline'!$K$2:$K$2047,'city centre offline'!$A$2:$A$2047,$A38,'city centre offline'!$B$2:$B$2047,J$2))</f>
        <v>1.0225391372164643</v>
      </c>
      <c r="K38" s="37">
        <f>(SUMIFS('city centre offline'!$K$2:$K$2047,'overall city offline'!$A$2:$A$2047,$A38,'city centre offline'!$B$2:$B$2047,K$3)*SUMIFS('city centre offline'!$C$2:$C$2047,'city centre offline'!$A$2:$A$2047,$A38,'city centre offline'!$B$2:$B$2047,K$3))/(SUMIFS('city centre offline'!$K$2:$K$2047,'city centre offline'!$A$2:$A$2047,$A38,'city centre offline'!$B$2:$B$2047,K$2))</f>
        <v>1.0274078934022892</v>
      </c>
      <c r="L38" s="37">
        <f>(SUMIFS('city centre offline'!$K$2:$K$2047,'overall city offline'!$A$2:$A$2047,$A38,'city centre offline'!$B$2:$B$2047,L$3)*SUMIFS('city centre offline'!$C$2:$C$2047,'city centre offline'!$A$2:$A$2047,$A38,'city centre offline'!$B$2:$B$2047,L$3))/(SUMIFS('city centre offline'!$K$2:$K$2047,'city centre offline'!$A$2:$A$2047,$A38,'city centre offline'!$B$2:$B$2047,L$2))</f>
        <v>0.76874380281446941</v>
      </c>
      <c r="M38" s="37">
        <f>(SUMIFS('city centre offline'!$K$2:$K$2047,'overall city offline'!$A$2:$A$2047,$A38,'city centre offline'!$B$2:$B$2047,M$3)*SUMIFS('city centre offline'!$C$2:$C$2047,'city centre offline'!$A$2:$A$2047,$A38,'city centre offline'!$B$2:$B$2047,M$3))/(SUMIFS('city centre offline'!$K$2:$K$2047,'city centre offline'!$A$2:$A$2047,$A38,'city centre offline'!$B$2:$B$2047,M$2))</f>
        <v>1.3654646679689741</v>
      </c>
      <c r="N38" s="37">
        <f>(SUMIFS('city centre offline'!$K$2:$K$2047,'overall city offline'!$A$2:$A$2047,$A38,'city centre offline'!$B$2:$B$2047,N$3)*SUMIFS('city centre offline'!$C$2:$C$2047,'city centre offline'!$A$2:$A$2047,$A38,'city centre offline'!$B$2:$B$2047,N$3))/(SUMIFS('city centre offline'!$K$2:$K$2047,'city centre offline'!$A$2:$A$2047,$A38,'city centre offline'!$B$2:$B$2047,N$2))</f>
        <v>0.44747944801047734</v>
      </c>
      <c r="O38" s="37">
        <f>(SUMIFS('city centre offline'!$K$2:$K$2047,'overall city offline'!$A$2:$A$2047,$A38,'city centre offline'!$B$2:$B$2047,O$3)*SUMIFS('city centre offline'!$C$2:$C$2047,'city centre offline'!$A$2:$A$2047,$A38,'city centre offline'!$B$2:$B$2047,O$3))/(SUMIFS('city centre offline'!$K$2:$K$2047,'city centre offline'!$A$2:$A$2047,$A38,'city centre offline'!$B$2:$B$2047,O$2))</f>
        <v>0.47894328518747836</v>
      </c>
      <c r="P38" s="37">
        <f>(SUMIFS('city centre offline'!$K$2:$K$2047,'overall city offline'!$A$2:$A$2047,$A38,'city centre offline'!$B$2:$B$2047,P$3)*SUMIFS('city centre offline'!$C$2:$C$2047,'city centre offline'!$A$2:$A$2047,$A38,'city centre offline'!$B$2:$B$2047,P$3))/(SUMIFS('city centre offline'!$K$2:$K$2047,'city centre offline'!$A$2:$A$2047,$A38,'city centre offline'!$B$2:$B$2047,P$2))</f>
        <v>0.58303562291871613</v>
      </c>
      <c r="Q38" s="37">
        <f>(SUMIFS('city centre offline'!$K$2:$K$2047,'overall city offline'!$A$2:$A$2047,$A38,'city centre offline'!$B$2:$B$2047,Q$3)*SUMIFS('city centre offline'!$C$2:$C$2047,'city centre offline'!$A$2:$A$2047,$A38,'city centre offline'!$B$2:$B$2047,Q$3))/(SUMIFS('city centre offline'!$K$2:$K$2047,'city centre offline'!$A$2:$A$2047,$A38,'city centre offline'!$B$2:$B$2047,Q$2))</f>
        <v>0.99924544469820564</v>
      </c>
      <c r="R38" s="37">
        <f>(SUMIFS('city centre offline'!$K$2:$K$2047,'overall city offline'!$A$2:$A$2047,$A38,'city centre offline'!$B$2:$B$2047,R$3)*SUMIFS('city centre offline'!$C$2:$C$2047,'city centre offline'!$A$2:$A$2047,$A38,'city centre offline'!$B$2:$B$2047,R$3))/(SUMIFS('city centre offline'!$K$2:$K$2047,'city centre offline'!$A$2:$A$2047,$A38,'city centre offline'!$B$2:$B$2047,R$2))</f>
        <v>0.87326104340376454</v>
      </c>
      <c r="S38" s="37">
        <f>(SUMIFS('city centre offline'!$K$2:$K$2047,'overall city offline'!$A$2:$A$2047,$A38,'city centre offline'!$B$2:$B$2047,S$3)*SUMIFS('city centre offline'!$C$2:$C$2047,'city centre offline'!$A$2:$A$2047,$A38,'city centre offline'!$B$2:$B$2047,S$3))/(SUMIFS('city centre offline'!$K$2:$K$2047,'city centre offline'!$A$2:$A$2047,$A38,'city centre offline'!$B$2:$B$2047,S$2))</f>
        <v>0.64884315370313184</v>
      </c>
      <c r="T38" s="37">
        <f>(SUMIFS('city centre offline'!$K$2:$K$2047,'overall city offline'!$A$2:$A$2047,$A38,'city centre offline'!$B$2:$B$2047,T$3)*SUMIFS('city centre offline'!$C$2:$C$2047,'city centre offline'!$A$2:$A$2047,$A38,'city centre offline'!$B$2:$B$2047,T$3))/(SUMIFS('city centre offline'!$K$2:$K$2047,'city centre offline'!$A$2:$A$2047,$A38,'city centre offline'!$B$2:$B$2047,T$2))</f>
        <v>0.71601162127861029</v>
      </c>
      <c r="U38" s="37">
        <f>(SUMIFS('city centre offline'!$K$2:$K$2047,'overall city offline'!$A$2:$A$2047,$A38,'city centre offline'!$B$2:$B$2047,U$3)*SUMIFS('city centre offline'!$C$2:$C$2047,'city centre offline'!$A$2:$A$2047,$A38,'city centre offline'!$B$2:$B$2047,U$3))/(SUMIFS('city centre offline'!$K$2:$K$2047,'city centre offline'!$A$2:$A$2047,$A38,'city centre offline'!$B$2:$B$2047,U$2))</f>
        <v>0.71845965832757064</v>
      </c>
      <c r="V38" s="37">
        <f>(SUMIFS('city centre offline'!$K$2:$K$2047,'overall city offline'!$A$2:$A$2047,$A38,'city centre offline'!$B$2:$B$2047,V$3)*SUMIFS('city centre offline'!$C$2:$C$2047,'city centre offline'!$A$2:$A$2047,$A38,'city centre offline'!$B$2:$B$2047,V$3))/(SUMIFS('city centre offline'!$K$2:$K$2047,'city centre offline'!$A$2:$A$2047,$A38,'city centre offline'!$B$2:$B$2047,V$2))</f>
        <v>0.79360099402195239</v>
      </c>
    </row>
    <row r="39" spans="1:63" x14ac:dyDescent="0.25">
      <c r="A39" s="5" t="s">
        <v>42</v>
      </c>
      <c r="B39" s="37">
        <f>(SUMIFS('city centre offline'!$K$2:$K$2047,'overall city offline'!$A$2:$A$2047,$A39,'city centre offline'!$B$2:$B$2047,B$3)*SUMIFS('city centre offline'!$C$2:$C$2047,'city centre offline'!$A$2:$A$2047,$A39,'city centre offline'!$B$2:$B$2047,B$3))/(SUMIFS('city centre offline'!$K$2:$K$2047,'city centre offline'!$A$2:$A$2047,$A39,'city centre offline'!$B$2:$B$2047,B$2))</f>
        <v>0.66277337218043675</v>
      </c>
      <c r="C39" s="37">
        <f>(SUMIFS('city centre offline'!$K$2:$K$2047,'overall city offline'!$A$2:$A$2047,$A39,'city centre offline'!$B$2:$B$2047,C$3)*SUMIFS('city centre offline'!$C$2:$C$2047,'city centre offline'!$A$2:$A$2047,$A39,'city centre offline'!$B$2:$B$2047,C$3))/(SUMIFS('city centre offline'!$K$2:$K$2047,'city centre offline'!$A$2:$A$2047,$A39,'city centre offline'!$B$2:$B$2047,C$2))</f>
        <v>0.75292776855810206</v>
      </c>
      <c r="D39" s="37">
        <f>(SUMIFS('city centre offline'!$K$2:$K$2047,'overall city offline'!$A$2:$A$2047,$A39,'city centre offline'!$B$2:$B$2047,D$3)*SUMIFS('city centre offline'!$C$2:$C$2047,'city centre offline'!$A$2:$A$2047,$A39,'city centre offline'!$B$2:$B$2047,D$3))/(SUMIFS('city centre offline'!$K$2:$K$2047,'city centre offline'!$A$2:$A$2047,$A39,'city centre offline'!$B$2:$B$2047,D$2))</f>
        <v>0.47282302376439866</v>
      </c>
      <c r="E39" s="37">
        <f>(SUMIFS('city centre offline'!$K$2:$K$2047,'overall city offline'!$A$2:$A$2047,$A39,'city centre offline'!$B$2:$B$2047,E$3)*SUMIFS('city centre offline'!$C$2:$C$2047,'city centre offline'!$A$2:$A$2047,$A39,'city centre offline'!$B$2:$B$2047,E$3))/(SUMIFS('city centre offline'!$K$2:$K$2047,'city centre offline'!$A$2:$A$2047,$A39,'city centre offline'!$B$2:$B$2047,E$2))</f>
        <v>8.1829220776924186E-2</v>
      </c>
      <c r="F39" s="37">
        <f>(SUMIFS('city centre offline'!$K$2:$K$2047,'overall city offline'!$A$2:$A$2047,$A39,'city centre offline'!$B$2:$B$2047,F$3)*SUMIFS('city centre offline'!$C$2:$C$2047,'city centre offline'!$A$2:$A$2047,$A39,'city centre offline'!$B$2:$B$2047,F$3))/(SUMIFS('city centre offline'!$K$2:$K$2047,'city centre offline'!$A$2:$A$2047,$A39,'city centre offline'!$B$2:$B$2047,F$2))</f>
        <v>0.11323095298317457</v>
      </c>
      <c r="G39" s="37">
        <f>(SUMIFS('city centre offline'!$K$2:$K$2047,'overall city offline'!$A$2:$A$2047,$A39,'city centre offline'!$B$2:$B$2047,G$3)*SUMIFS('city centre offline'!$C$2:$C$2047,'city centre offline'!$A$2:$A$2047,$A39,'city centre offline'!$B$2:$B$2047,G$3))/(SUMIFS('city centre offline'!$K$2:$K$2047,'city centre offline'!$A$2:$A$2047,$A39,'city centre offline'!$B$2:$B$2047,G$2))</f>
        <v>0.3541558391632012</v>
      </c>
      <c r="H39" s="37">
        <f>(SUMIFS('city centre offline'!$K$2:$K$2047,'overall city offline'!$A$2:$A$2047,$A39,'city centre offline'!$B$2:$B$2047,H$3)*SUMIFS('city centre offline'!$C$2:$C$2047,'city centre offline'!$A$2:$A$2047,$A39,'city centre offline'!$B$2:$B$2047,H$3))/(SUMIFS('city centre offline'!$K$2:$K$2047,'city centre offline'!$A$2:$A$2047,$A39,'city centre offline'!$B$2:$B$2047,H$2))</f>
        <v>0.49152074866096157</v>
      </c>
      <c r="I39" s="37">
        <f>(SUMIFS('city centre offline'!$K$2:$K$2047,'overall city offline'!$A$2:$A$2047,$A39,'city centre offline'!$B$2:$B$2047,I$3)*SUMIFS('city centre offline'!$C$2:$C$2047,'city centre offline'!$A$2:$A$2047,$A39,'city centre offline'!$B$2:$B$2047,I$3))/(SUMIFS('city centre offline'!$K$2:$K$2047,'city centre offline'!$A$2:$A$2047,$A39,'city centre offline'!$B$2:$B$2047,I$2))</f>
        <v>0.73543522447459797</v>
      </c>
      <c r="J39" s="37">
        <f>(SUMIFS('city centre offline'!$K$2:$K$2047,'overall city offline'!$A$2:$A$2047,$A39,'city centre offline'!$B$2:$B$2047,J$3)*SUMIFS('city centre offline'!$C$2:$C$2047,'city centre offline'!$A$2:$A$2047,$A39,'city centre offline'!$B$2:$B$2047,J$3))/(SUMIFS('city centre offline'!$K$2:$K$2047,'city centre offline'!$A$2:$A$2047,$A39,'city centre offline'!$B$2:$B$2047,J$2))</f>
        <v>0.77738731018684759</v>
      </c>
      <c r="K39" s="37">
        <f>(SUMIFS('city centre offline'!$K$2:$K$2047,'overall city offline'!$A$2:$A$2047,$A39,'city centre offline'!$B$2:$B$2047,K$3)*SUMIFS('city centre offline'!$C$2:$C$2047,'city centre offline'!$A$2:$A$2047,$A39,'city centre offline'!$B$2:$B$2047,K$3))/(SUMIFS('city centre offline'!$K$2:$K$2047,'city centre offline'!$A$2:$A$2047,$A39,'city centre offline'!$B$2:$B$2047,K$2))</f>
        <v>0.73213160678380251</v>
      </c>
      <c r="L39" s="37">
        <f>(SUMIFS('city centre offline'!$K$2:$K$2047,'overall city offline'!$A$2:$A$2047,$A39,'city centre offline'!$B$2:$B$2047,L$3)*SUMIFS('city centre offline'!$C$2:$C$2047,'city centre offline'!$A$2:$A$2047,$A39,'city centre offline'!$B$2:$B$2047,L$3))/(SUMIFS('city centre offline'!$K$2:$K$2047,'city centre offline'!$A$2:$A$2047,$A39,'city centre offline'!$B$2:$B$2047,L$2))</f>
        <v>0.43298460548397255</v>
      </c>
      <c r="M39" s="37">
        <f>(SUMIFS('city centre offline'!$K$2:$K$2047,'overall city offline'!$A$2:$A$2047,$A39,'city centre offline'!$B$2:$B$2047,M$3)*SUMIFS('city centre offline'!$C$2:$C$2047,'city centre offline'!$A$2:$A$2047,$A39,'city centre offline'!$B$2:$B$2047,M$3))/(SUMIFS('city centre offline'!$K$2:$K$2047,'city centre offline'!$A$2:$A$2047,$A39,'city centre offline'!$B$2:$B$2047,M$2))</f>
        <v>1.4796702953524803</v>
      </c>
      <c r="N39" s="37">
        <f>(SUMIFS('city centre offline'!$K$2:$K$2047,'overall city offline'!$A$2:$A$2047,$A39,'city centre offline'!$B$2:$B$2047,N$3)*SUMIFS('city centre offline'!$C$2:$C$2047,'city centre offline'!$A$2:$A$2047,$A39,'city centre offline'!$B$2:$B$2047,N$3))/(SUMIFS('city centre offline'!$K$2:$K$2047,'city centre offline'!$A$2:$A$2047,$A39,'city centre offline'!$B$2:$B$2047,N$2))</f>
        <v>0.13753153454903413</v>
      </c>
      <c r="O39" s="37">
        <f>(SUMIFS('city centre offline'!$K$2:$K$2047,'overall city offline'!$A$2:$A$2047,$A39,'city centre offline'!$B$2:$B$2047,O$3)*SUMIFS('city centre offline'!$C$2:$C$2047,'city centre offline'!$A$2:$A$2047,$A39,'city centre offline'!$B$2:$B$2047,O$3))/(SUMIFS('city centre offline'!$K$2:$K$2047,'city centre offline'!$A$2:$A$2047,$A39,'city centre offline'!$B$2:$B$2047,O$2))</f>
        <v>0.16234199284865997</v>
      </c>
      <c r="P39" s="37">
        <f>(SUMIFS('city centre offline'!$K$2:$K$2047,'overall city offline'!$A$2:$A$2047,$A39,'city centre offline'!$B$2:$B$2047,P$3)*SUMIFS('city centre offline'!$C$2:$C$2047,'city centre offline'!$A$2:$A$2047,$A39,'city centre offline'!$B$2:$B$2047,P$3))/(SUMIFS('city centre offline'!$K$2:$K$2047,'city centre offline'!$A$2:$A$2047,$A39,'city centre offline'!$B$2:$B$2047,P$2))</f>
        <v>0.14221463937286266</v>
      </c>
      <c r="Q39" s="37">
        <f>(SUMIFS('city centre offline'!$K$2:$K$2047,'overall city offline'!$A$2:$A$2047,$A39,'city centre offline'!$B$2:$B$2047,Q$3)*SUMIFS('city centre offline'!$C$2:$C$2047,'city centre offline'!$A$2:$A$2047,$A39,'city centre offline'!$B$2:$B$2047,Q$3))/(SUMIFS('city centre offline'!$K$2:$K$2047,'city centre offline'!$A$2:$A$2047,$A39,'city centre offline'!$B$2:$B$2047,Q$2))</f>
        <v>0.74675993035823895</v>
      </c>
      <c r="R39" s="37">
        <f>(SUMIFS('city centre offline'!$K$2:$K$2047,'overall city offline'!$A$2:$A$2047,$A39,'city centre offline'!$B$2:$B$2047,R$3)*SUMIFS('city centre offline'!$C$2:$C$2047,'city centre offline'!$A$2:$A$2047,$A39,'city centre offline'!$B$2:$B$2047,R$3))/(SUMIFS('city centre offline'!$K$2:$K$2047,'city centre offline'!$A$2:$A$2047,$A39,'city centre offline'!$B$2:$B$2047,R$2))</f>
        <v>0.84881854992343331</v>
      </c>
      <c r="S39" s="37">
        <f>(SUMIFS('city centre offline'!$K$2:$K$2047,'overall city offline'!$A$2:$A$2047,$A39,'city centre offline'!$B$2:$B$2047,S$3)*SUMIFS('city centre offline'!$C$2:$C$2047,'city centre offline'!$A$2:$A$2047,$A39,'city centre offline'!$B$2:$B$2047,S$3))/(SUMIFS('city centre offline'!$K$2:$K$2047,'city centre offline'!$A$2:$A$2047,$A39,'city centre offline'!$B$2:$B$2047,S$2))</f>
        <v>0.82671994741895649</v>
      </c>
      <c r="T39" s="37">
        <f>(SUMIFS('city centre offline'!$K$2:$K$2047,'overall city offline'!$A$2:$A$2047,$A39,'city centre offline'!$B$2:$B$2047,T$3)*SUMIFS('city centre offline'!$C$2:$C$2047,'city centre offline'!$A$2:$A$2047,$A39,'city centre offline'!$B$2:$B$2047,T$3))/(SUMIFS('city centre offline'!$K$2:$K$2047,'city centre offline'!$A$2:$A$2047,$A39,'city centre offline'!$B$2:$B$2047,T$2))</f>
        <v>0.84573903316163312</v>
      </c>
      <c r="U39" s="37">
        <f>(SUMIFS('city centre offline'!$K$2:$K$2047,'overall city offline'!$A$2:$A$2047,$A39,'city centre offline'!$B$2:$B$2047,U$3)*SUMIFS('city centre offline'!$C$2:$C$2047,'city centre offline'!$A$2:$A$2047,$A39,'city centre offline'!$B$2:$B$2047,U$3))/(SUMIFS('city centre offline'!$K$2:$K$2047,'city centre offline'!$A$2:$A$2047,$A39,'city centre offline'!$B$2:$B$2047,U$2))</f>
        <v>1.3037898890385049</v>
      </c>
      <c r="V39" s="37">
        <f>(SUMIFS('city centre offline'!$K$2:$K$2047,'overall city offline'!$A$2:$A$2047,$A39,'city centre offline'!$B$2:$B$2047,V$3)*SUMIFS('city centre offline'!$C$2:$C$2047,'city centre offline'!$A$2:$A$2047,$A39,'city centre offline'!$B$2:$B$2047,V$3))/(SUMIFS('city centre offline'!$K$2:$K$2047,'city centre offline'!$A$2:$A$2047,$A39,'city centre offline'!$B$2:$B$2047,V$2))</f>
        <v>0.97752338309975506</v>
      </c>
    </row>
    <row r="40" spans="1:63" x14ac:dyDescent="0.25">
      <c r="A40" s="5" t="s">
        <v>43</v>
      </c>
      <c r="B40" s="37">
        <f>(SUMIFS('city centre offline'!$K$2:$K$2047,'overall city offline'!$A$2:$A$2047,$A40,'city centre offline'!$B$2:$B$2047,B$3)*SUMIFS('city centre offline'!$C$2:$C$2047,'city centre offline'!$A$2:$A$2047,$A40,'city centre offline'!$B$2:$B$2047,B$3))/(SUMIFS('city centre offline'!$K$2:$K$2047,'city centre offline'!$A$2:$A$2047,$A40,'city centre offline'!$B$2:$B$2047,B$2))</f>
        <v>0.79234102262414363</v>
      </c>
      <c r="C40" s="37">
        <f>(SUMIFS('city centre offline'!$K$2:$K$2047,'overall city offline'!$A$2:$A$2047,$A40,'city centre offline'!$B$2:$B$2047,C$3)*SUMIFS('city centre offline'!$C$2:$C$2047,'city centre offline'!$A$2:$A$2047,$A40,'city centre offline'!$B$2:$B$2047,C$3))/(SUMIFS('city centre offline'!$K$2:$K$2047,'city centre offline'!$A$2:$A$2047,$A40,'city centre offline'!$B$2:$B$2047,C$2))</f>
        <v>0.79477569578431662</v>
      </c>
      <c r="D40" s="37">
        <f>(SUMIFS('city centre offline'!$K$2:$K$2047,'overall city offline'!$A$2:$A$2047,$A40,'city centre offline'!$B$2:$B$2047,D$3)*SUMIFS('city centre offline'!$C$2:$C$2047,'city centre offline'!$A$2:$A$2047,$A40,'city centre offline'!$B$2:$B$2047,D$3))/(SUMIFS('city centre offline'!$K$2:$K$2047,'city centre offline'!$A$2:$A$2047,$A40,'city centre offline'!$B$2:$B$2047,D$2))</f>
        <v>0.44889478419600043</v>
      </c>
      <c r="E40" s="37">
        <f>(SUMIFS('city centre offline'!$K$2:$K$2047,'overall city offline'!$A$2:$A$2047,$A40,'city centre offline'!$B$2:$B$2047,E$3)*SUMIFS('city centre offline'!$C$2:$C$2047,'city centre offline'!$A$2:$A$2047,$A40,'city centre offline'!$B$2:$B$2047,E$3))/(SUMIFS('city centre offline'!$K$2:$K$2047,'city centre offline'!$A$2:$A$2047,$A40,'city centre offline'!$B$2:$B$2047,E$2))</f>
        <v>1.403099629985466E-3</v>
      </c>
      <c r="F40" s="37">
        <f>(SUMIFS('city centre offline'!$K$2:$K$2047,'overall city offline'!$A$2:$A$2047,$A40,'city centre offline'!$B$2:$B$2047,F$3)*SUMIFS('city centre offline'!$C$2:$C$2047,'city centre offline'!$A$2:$A$2047,$A40,'city centre offline'!$B$2:$B$2047,F$3))/(SUMIFS('city centre offline'!$K$2:$K$2047,'city centre offline'!$A$2:$A$2047,$A40,'city centre offline'!$B$2:$B$2047,F$2))</f>
        <v>2.4485056948418574E-3</v>
      </c>
      <c r="G40" s="37">
        <f>(SUMIFS('city centre offline'!$K$2:$K$2047,'overall city offline'!$A$2:$A$2047,$A40,'city centre offline'!$B$2:$B$2047,G$3)*SUMIFS('city centre offline'!$C$2:$C$2047,'city centre offline'!$A$2:$A$2047,$A40,'city centre offline'!$B$2:$B$2047,G$3))/(SUMIFS('city centre offline'!$K$2:$K$2047,'city centre offline'!$A$2:$A$2047,$A40,'city centre offline'!$B$2:$B$2047,G$2))</f>
        <v>0.17617694237085663</v>
      </c>
      <c r="H40" s="37">
        <f>(SUMIFS('city centre offline'!$K$2:$K$2047,'overall city offline'!$A$2:$A$2047,$A40,'city centre offline'!$B$2:$B$2047,H$3)*SUMIFS('city centre offline'!$C$2:$C$2047,'city centre offline'!$A$2:$A$2047,$A40,'city centre offline'!$B$2:$B$2047,H$3))/(SUMIFS('city centre offline'!$K$2:$K$2047,'city centre offline'!$A$2:$A$2047,$A40,'city centre offline'!$B$2:$B$2047,H$2))</f>
        <v>0.50724169351835313</v>
      </c>
      <c r="I40" s="37">
        <f>(SUMIFS('city centre offline'!$K$2:$K$2047,'overall city offline'!$A$2:$A$2047,$A40,'city centre offline'!$B$2:$B$2047,I$3)*SUMIFS('city centre offline'!$C$2:$C$2047,'city centre offline'!$A$2:$A$2047,$A40,'city centre offline'!$B$2:$B$2047,I$3))/(SUMIFS('city centre offline'!$K$2:$K$2047,'city centre offline'!$A$2:$A$2047,$A40,'city centre offline'!$B$2:$B$2047,I$2))</f>
        <v>0.59479375005435731</v>
      </c>
      <c r="J40" s="37">
        <f>(SUMIFS('city centre offline'!$K$2:$K$2047,'overall city offline'!$A$2:$A$2047,$A40,'city centre offline'!$B$2:$B$2047,J$3)*SUMIFS('city centre offline'!$C$2:$C$2047,'city centre offline'!$A$2:$A$2047,$A40,'city centre offline'!$B$2:$B$2047,J$3))/(SUMIFS('city centre offline'!$K$2:$K$2047,'city centre offline'!$A$2:$A$2047,$A40,'city centre offline'!$B$2:$B$2047,J$2))</f>
        <v>0.58734401973947303</v>
      </c>
      <c r="K40" s="37">
        <f>(SUMIFS('city centre offline'!$K$2:$K$2047,'overall city offline'!$A$2:$A$2047,$A40,'city centre offline'!$B$2:$B$2047,K$3)*SUMIFS('city centre offline'!$C$2:$C$2047,'city centre offline'!$A$2:$A$2047,$A40,'city centre offline'!$B$2:$B$2047,K$3))/(SUMIFS('city centre offline'!$K$2:$K$2047,'city centre offline'!$A$2:$A$2047,$A40,'city centre offline'!$B$2:$B$2047,K$2))</f>
        <v>0.64611031043869993</v>
      </c>
      <c r="L40" s="37">
        <f>(SUMIFS('city centre offline'!$K$2:$K$2047,'overall city offline'!$A$2:$A$2047,$A40,'city centre offline'!$B$2:$B$2047,L$3)*SUMIFS('city centre offline'!$C$2:$C$2047,'city centre offline'!$A$2:$A$2047,$A40,'city centre offline'!$B$2:$B$2047,L$3))/(SUMIFS('city centre offline'!$K$2:$K$2047,'city centre offline'!$A$2:$A$2047,$A40,'city centre offline'!$B$2:$B$2047,L$2))</f>
        <v>0.12027950289104491</v>
      </c>
      <c r="M40" s="37">
        <f>(SUMIFS('city centre offline'!$K$2:$K$2047,'overall city offline'!$A$2:$A$2047,$A40,'city centre offline'!$B$2:$B$2047,M$3)*SUMIFS('city centre offline'!$C$2:$C$2047,'city centre offline'!$A$2:$A$2047,$A40,'city centre offline'!$B$2:$B$2047,M$3))/(SUMIFS('city centre offline'!$K$2:$K$2047,'city centre offline'!$A$2:$A$2047,$A40,'city centre offline'!$B$2:$B$2047,M$2))</f>
        <v>0.61218863880904784</v>
      </c>
      <c r="N40" s="37">
        <f>(SUMIFS('city centre offline'!$K$2:$K$2047,'overall city offline'!$A$2:$A$2047,$A40,'city centre offline'!$B$2:$B$2047,N$3)*SUMIFS('city centre offline'!$C$2:$C$2047,'city centre offline'!$A$2:$A$2047,$A40,'city centre offline'!$B$2:$B$2047,N$3))/(SUMIFS('city centre offline'!$K$2:$K$2047,'city centre offline'!$A$2:$A$2047,$A40,'city centre offline'!$B$2:$B$2047,N$2))</f>
        <v>6.9502765270645769E-3</v>
      </c>
      <c r="O40" s="37">
        <f>(SUMIFS('city centre offline'!$K$2:$K$2047,'overall city offline'!$A$2:$A$2047,$A40,'city centre offline'!$B$2:$B$2047,O$3)*SUMIFS('city centre offline'!$C$2:$C$2047,'city centre offline'!$A$2:$A$2047,$A40,'city centre offline'!$B$2:$B$2047,O$3))/(SUMIFS('city centre offline'!$K$2:$K$2047,'city centre offline'!$A$2:$A$2047,$A40,'city centre offline'!$B$2:$B$2047,O$2))</f>
        <v>1.0094707905178536E-2</v>
      </c>
      <c r="P40" s="37">
        <f>(SUMIFS('city centre offline'!$K$2:$K$2047,'overall city offline'!$A$2:$A$2047,$A40,'city centre offline'!$B$2:$B$2047,P$3)*SUMIFS('city centre offline'!$C$2:$C$2047,'city centre offline'!$A$2:$A$2047,$A40,'city centre offline'!$B$2:$B$2047,P$3))/(SUMIFS('city centre offline'!$K$2:$K$2047,'city centre offline'!$A$2:$A$2047,$A40,'city centre offline'!$B$2:$B$2047,P$2))</f>
        <v>1.6698674707605117E-2</v>
      </c>
      <c r="Q40" s="37">
        <f>(SUMIFS('city centre offline'!$K$2:$K$2047,'overall city offline'!$A$2:$A$2047,$A40,'city centre offline'!$B$2:$B$2047,Q$3)*SUMIFS('city centre offline'!$C$2:$C$2047,'city centre offline'!$A$2:$A$2047,$A40,'city centre offline'!$B$2:$B$2047,Q$3))/(SUMIFS('city centre offline'!$K$2:$K$2047,'city centre offline'!$A$2:$A$2047,$A40,'city centre offline'!$B$2:$B$2047,Q$2))</f>
        <v>0.42620771430491866</v>
      </c>
      <c r="R40" s="37">
        <f>(SUMIFS('city centre offline'!$K$2:$K$2047,'overall city offline'!$A$2:$A$2047,$A40,'city centre offline'!$B$2:$B$2047,R$3)*SUMIFS('city centre offline'!$C$2:$C$2047,'city centre offline'!$A$2:$A$2047,$A40,'city centre offline'!$B$2:$B$2047,R$3))/(SUMIFS('city centre offline'!$K$2:$K$2047,'city centre offline'!$A$2:$A$2047,$A40,'city centre offline'!$B$2:$B$2047,R$2))</f>
        <v>0.71065458108984891</v>
      </c>
      <c r="S40" s="37">
        <f>(SUMIFS('city centre offline'!$K$2:$K$2047,'overall city offline'!$A$2:$A$2047,$A40,'city centre offline'!$B$2:$B$2047,S$3)*SUMIFS('city centre offline'!$C$2:$C$2047,'city centre offline'!$A$2:$A$2047,$A40,'city centre offline'!$B$2:$B$2047,S$3))/(SUMIFS('city centre offline'!$K$2:$K$2047,'city centre offline'!$A$2:$A$2047,$A40,'city centre offline'!$B$2:$B$2047,S$2))</f>
        <v>0.65493944270025373</v>
      </c>
      <c r="T40" s="37">
        <f>(SUMIFS('city centre offline'!$K$2:$K$2047,'overall city offline'!$A$2:$A$2047,$A40,'city centre offline'!$B$2:$B$2047,T$3)*SUMIFS('city centre offline'!$C$2:$C$2047,'city centre offline'!$A$2:$A$2047,$A40,'city centre offline'!$B$2:$B$2047,T$3))/(SUMIFS('city centre offline'!$K$2:$K$2047,'city centre offline'!$A$2:$A$2047,$A40,'city centre offline'!$B$2:$B$2047,T$2))</f>
        <v>0.68727725124738304</v>
      </c>
      <c r="U40" s="37">
        <f>(SUMIFS('city centre offline'!$K$2:$K$2047,'overall city offline'!$A$2:$A$2047,$A40,'city centre offline'!$B$2:$B$2047,U$3)*SUMIFS('city centre offline'!$C$2:$C$2047,'city centre offline'!$A$2:$A$2047,$A40,'city centre offline'!$B$2:$B$2047,U$3))/(SUMIFS('city centre offline'!$K$2:$K$2047,'city centre offline'!$A$2:$A$2047,$A40,'city centre offline'!$B$2:$B$2047,U$2))</f>
        <v>0.77510804176835146</v>
      </c>
      <c r="V40" s="37">
        <f>(SUMIFS('city centre offline'!$K$2:$K$2047,'overall city offline'!$A$2:$A$2047,$A40,'city centre offline'!$B$2:$B$2047,V$3)*SUMIFS('city centre offline'!$C$2:$C$2047,'city centre offline'!$A$2:$A$2047,$A40,'city centre offline'!$B$2:$B$2047,V$3))/(SUMIFS('city centre offline'!$K$2:$K$2047,'city centre offline'!$A$2:$A$2047,$A40,'city centre offline'!$B$2:$B$2047,V$2))</f>
        <v>0.67071873524745096</v>
      </c>
    </row>
    <row r="41" spans="1:63" x14ac:dyDescent="0.25">
      <c r="A41" s="5" t="s">
        <v>44</v>
      </c>
      <c r="B41" s="37">
        <f>(SUMIFS('city centre offline'!$K$2:$K$2047,'overall city offline'!$A$2:$A$2047,$A41,'city centre offline'!$B$2:$B$2047,B$3)*SUMIFS('city centre offline'!$C$2:$C$2047,'city centre offline'!$A$2:$A$2047,$A41,'city centre offline'!$B$2:$B$2047,B$3))/(SUMIFS('city centre offline'!$K$2:$K$2047,'city centre offline'!$A$2:$A$2047,$A41,'city centre offline'!$B$2:$B$2047,B$2))</f>
        <v>0.79325770010629759</v>
      </c>
      <c r="C41" s="37">
        <f>(SUMIFS('city centre offline'!$K$2:$K$2047,'overall city offline'!$A$2:$A$2047,$A41,'city centre offline'!$B$2:$B$2047,C$3)*SUMIFS('city centre offline'!$C$2:$C$2047,'city centre offline'!$A$2:$A$2047,$A41,'city centre offline'!$B$2:$B$2047,C$3))/(SUMIFS('city centre offline'!$K$2:$K$2047,'city centre offline'!$A$2:$A$2047,$A41,'city centre offline'!$B$2:$B$2047,C$2))</f>
        <v>0.8992126948475343</v>
      </c>
      <c r="D41" s="37">
        <f>(SUMIFS('city centre offline'!$K$2:$K$2047,'overall city offline'!$A$2:$A$2047,$A41,'city centre offline'!$B$2:$B$2047,D$3)*SUMIFS('city centre offline'!$C$2:$C$2047,'city centre offline'!$A$2:$A$2047,$A41,'city centre offline'!$B$2:$B$2047,D$3))/(SUMIFS('city centre offline'!$K$2:$K$2047,'city centre offline'!$A$2:$A$2047,$A41,'city centre offline'!$B$2:$B$2047,D$2))</f>
        <v>0.54376605755995078</v>
      </c>
      <c r="E41" s="37">
        <f>(SUMIFS('city centre offline'!$K$2:$K$2047,'overall city offline'!$A$2:$A$2047,$A41,'city centre offline'!$B$2:$B$2047,E$3)*SUMIFS('city centre offline'!$C$2:$C$2047,'city centre offline'!$A$2:$A$2047,$A41,'city centre offline'!$B$2:$B$2047,E$3))/(SUMIFS('city centre offline'!$K$2:$K$2047,'city centre offline'!$A$2:$A$2047,$A41,'city centre offline'!$B$2:$B$2047,E$2))</f>
        <v>9.8366832698989059E-3</v>
      </c>
      <c r="F41" s="37">
        <f>(SUMIFS('city centre offline'!$K$2:$K$2047,'overall city offline'!$A$2:$A$2047,$A41,'city centre offline'!$B$2:$B$2047,F$3)*SUMIFS('city centre offline'!$C$2:$C$2047,'city centre offline'!$A$2:$A$2047,$A41,'city centre offline'!$B$2:$B$2047,F$3))/(SUMIFS('city centre offline'!$K$2:$K$2047,'city centre offline'!$A$2:$A$2047,$A41,'city centre offline'!$B$2:$B$2047,F$2))</f>
        <v>1.5240823609403358E-2</v>
      </c>
      <c r="G41" s="37">
        <f>(SUMIFS('city centre offline'!$K$2:$K$2047,'overall city offline'!$A$2:$A$2047,$A41,'city centre offline'!$B$2:$B$2047,G$3)*SUMIFS('city centre offline'!$C$2:$C$2047,'city centre offline'!$A$2:$A$2047,$A41,'city centre offline'!$B$2:$B$2047,G$3))/(SUMIFS('city centre offline'!$K$2:$K$2047,'city centre offline'!$A$2:$A$2047,$A41,'city centre offline'!$B$2:$B$2047,G$2))</f>
        <v>0.29889466302374335</v>
      </c>
      <c r="H41" s="37">
        <f>(SUMIFS('city centre offline'!$K$2:$K$2047,'overall city offline'!$A$2:$A$2047,$A41,'city centre offline'!$B$2:$B$2047,H$3)*SUMIFS('city centre offline'!$C$2:$C$2047,'city centre offline'!$A$2:$A$2047,$A41,'city centre offline'!$B$2:$B$2047,H$3))/(SUMIFS('city centre offline'!$K$2:$K$2047,'city centre offline'!$A$2:$A$2047,$A41,'city centre offline'!$B$2:$B$2047,H$2))</f>
        <v>0.61089787186526667</v>
      </c>
      <c r="I41" s="37">
        <f>(SUMIFS('city centre offline'!$K$2:$K$2047,'overall city offline'!$A$2:$A$2047,$A41,'city centre offline'!$B$2:$B$2047,I$3)*SUMIFS('city centre offline'!$C$2:$C$2047,'city centre offline'!$A$2:$A$2047,$A41,'city centre offline'!$B$2:$B$2047,I$3))/(SUMIFS('city centre offline'!$K$2:$K$2047,'city centre offline'!$A$2:$A$2047,$A41,'city centre offline'!$B$2:$B$2047,I$2))</f>
        <v>0.73445916020357238</v>
      </c>
      <c r="J41" s="37">
        <f>(SUMIFS('city centre offline'!$K$2:$K$2047,'overall city offline'!$A$2:$A$2047,$A41,'city centre offline'!$B$2:$B$2047,J$3)*SUMIFS('city centre offline'!$C$2:$C$2047,'city centre offline'!$A$2:$A$2047,$A41,'city centre offline'!$B$2:$B$2047,J$3))/(SUMIFS('city centre offline'!$K$2:$K$2047,'city centre offline'!$A$2:$A$2047,$A41,'city centre offline'!$B$2:$B$2047,J$2))</f>
        <v>0.68862836847616082</v>
      </c>
      <c r="K41" s="37">
        <f>(SUMIFS('city centre offline'!$K$2:$K$2047,'overall city offline'!$A$2:$A$2047,$A41,'city centre offline'!$B$2:$B$2047,K$3)*SUMIFS('city centre offline'!$C$2:$C$2047,'city centre offline'!$A$2:$A$2047,$A41,'city centre offline'!$B$2:$B$2047,K$3))/(SUMIFS('city centre offline'!$K$2:$K$2047,'city centre offline'!$A$2:$A$2047,$A41,'city centre offline'!$B$2:$B$2047,K$2))</f>
        <v>0.75606380165979403</v>
      </c>
      <c r="L41" s="37">
        <f>(SUMIFS('city centre offline'!$K$2:$K$2047,'overall city offline'!$A$2:$A$2047,$A41,'city centre offline'!$B$2:$B$2047,L$3)*SUMIFS('city centre offline'!$C$2:$C$2047,'city centre offline'!$A$2:$A$2047,$A41,'city centre offline'!$B$2:$B$2047,L$3))/(SUMIFS('city centre offline'!$K$2:$K$2047,'city centre offline'!$A$2:$A$2047,$A41,'city centre offline'!$B$2:$B$2047,L$2))</f>
        <v>0.21709910908043367</v>
      </c>
      <c r="M41" s="37">
        <f>(SUMIFS('city centre offline'!$K$2:$K$2047,'overall city offline'!$A$2:$A$2047,$A41,'city centre offline'!$B$2:$B$2047,M$3)*SUMIFS('city centre offline'!$C$2:$C$2047,'city centre offline'!$A$2:$A$2047,$A41,'city centre offline'!$B$2:$B$2047,M$3))/(SUMIFS('city centre offline'!$K$2:$K$2047,'city centre offline'!$A$2:$A$2047,$A41,'city centre offline'!$B$2:$B$2047,M$2))</f>
        <v>0.97420578181058504</v>
      </c>
      <c r="N41" s="37">
        <f>(SUMIFS('city centre offline'!$K$2:$K$2047,'overall city offline'!$A$2:$A$2047,$A41,'city centre offline'!$B$2:$B$2047,N$3)*SUMIFS('city centre offline'!$C$2:$C$2047,'city centre offline'!$A$2:$A$2047,$A41,'city centre offline'!$B$2:$B$2047,N$3))/(SUMIFS('city centre offline'!$K$2:$K$2047,'city centre offline'!$A$2:$A$2047,$A41,'city centre offline'!$B$2:$B$2047,N$2))</f>
        <v>2.2818128375283131E-2</v>
      </c>
      <c r="O41" s="37">
        <f>(SUMIFS('city centre offline'!$K$2:$K$2047,'overall city offline'!$A$2:$A$2047,$A41,'city centre offline'!$B$2:$B$2047,O$3)*SUMIFS('city centre offline'!$C$2:$C$2047,'city centre offline'!$A$2:$A$2047,$A41,'city centre offline'!$B$2:$B$2047,O$3))/(SUMIFS('city centre offline'!$K$2:$K$2047,'city centre offline'!$A$2:$A$2047,$A41,'city centre offline'!$B$2:$B$2047,O$2))</f>
        <v>3.0287115337228339E-2</v>
      </c>
      <c r="P41" s="37">
        <f>(SUMIFS('city centre offline'!$K$2:$K$2047,'overall city offline'!$A$2:$A$2047,$A41,'city centre offline'!$B$2:$B$2047,P$3)*SUMIFS('city centre offline'!$C$2:$C$2047,'city centre offline'!$A$2:$A$2047,$A41,'city centre offline'!$B$2:$B$2047,P$3))/(SUMIFS('city centre offline'!$K$2:$K$2047,'city centre offline'!$A$2:$A$2047,$A41,'city centre offline'!$B$2:$B$2047,P$2))</f>
        <v>3.8932506747162116E-2</v>
      </c>
      <c r="Q41" s="37">
        <f>(SUMIFS('city centre offline'!$K$2:$K$2047,'overall city offline'!$A$2:$A$2047,$A41,'city centre offline'!$B$2:$B$2047,Q$3)*SUMIFS('city centre offline'!$C$2:$C$2047,'city centre offline'!$A$2:$A$2047,$A41,'city centre offline'!$B$2:$B$2047,Q$3))/(SUMIFS('city centre offline'!$K$2:$K$2047,'city centre offline'!$A$2:$A$2047,$A41,'city centre offline'!$B$2:$B$2047,Q$2))</f>
        <v>0.64471605109675012</v>
      </c>
      <c r="R41" s="37">
        <f>(SUMIFS('city centre offline'!$K$2:$K$2047,'overall city offline'!$A$2:$A$2047,$A41,'city centre offline'!$B$2:$B$2047,R$3)*SUMIFS('city centre offline'!$C$2:$C$2047,'city centre offline'!$A$2:$A$2047,$A41,'city centre offline'!$B$2:$B$2047,R$3))/(SUMIFS('city centre offline'!$K$2:$K$2047,'city centre offline'!$A$2:$A$2047,$A41,'city centre offline'!$B$2:$B$2047,R$2))</f>
        <v>0.84652372866765813</v>
      </c>
      <c r="S41" s="37">
        <f>(SUMIFS('city centre offline'!$K$2:$K$2047,'overall city offline'!$A$2:$A$2047,$A41,'city centre offline'!$B$2:$B$2047,S$3)*SUMIFS('city centre offline'!$C$2:$C$2047,'city centre offline'!$A$2:$A$2047,$A41,'city centre offline'!$B$2:$B$2047,S$3))/(SUMIFS('city centre offline'!$K$2:$K$2047,'city centre offline'!$A$2:$A$2047,$A41,'city centre offline'!$B$2:$B$2047,S$2))</f>
        <v>0.74317544612716757</v>
      </c>
      <c r="T41" s="37">
        <f>(SUMIFS('city centre offline'!$K$2:$K$2047,'overall city offline'!$A$2:$A$2047,$A41,'city centre offline'!$B$2:$B$2047,T$3)*SUMIFS('city centre offline'!$C$2:$C$2047,'city centre offline'!$A$2:$A$2047,$A41,'city centre offline'!$B$2:$B$2047,T$3))/(SUMIFS('city centre offline'!$K$2:$K$2047,'city centre offline'!$A$2:$A$2047,$A41,'city centre offline'!$B$2:$B$2047,T$2))</f>
        <v>0.83157993302933308</v>
      </c>
      <c r="U41" s="37">
        <f>(SUMIFS('city centre offline'!$K$2:$K$2047,'overall city offline'!$A$2:$A$2047,$A41,'city centre offline'!$B$2:$B$2047,U$3)*SUMIFS('city centre offline'!$C$2:$C$2047,'city centre offline'!$A$2:$A$2047,$A41,'city centre offline'!$B$2:$B$2047,U$3))/(SUMIFS('city centre offline'!$K$2:$K$2047,'city centre offline'!$A$2:$A$2047,$A41,'city centre offline'!$B$2:$B$2047,U$2))</f>
        <v>0.97937650120319208</v>
      </c>
      <c r="V41" s="37">
        <f>(SUMIFS('city centre offline'!$K$2:$K$2047,'overall city offline'!$A$2:$A$2047,$A41,'city centre offline'!$B$2:$B$2047,V$3)*SUMIFS('city centre offline'!$C$2:$C$2047,'city centre offline'!$A$2:$A$2047,$A41,'city centre offline'!$B$2:$B$2047,V$3))/(SUMIFS('city centre offline'!$K$2:$K$2047,'city centre offline'!$A$2:$A$2047,$A41,'city centre offline'!$B$2:$B$2047,V$2))</f>
        <v>0.89688750170279419</v>
      </c>
    </row>
    <row r="42" spans="1:63" x14ac:dyDescent="0.25">
      <c r="A42" s="5" t="s">
        <v>45</v>
      </c>
      <c r="B42" s="37">
        <f>(SUMIFS('city centre offline'!$K$2:$K$2047,'overall city offline'!$A$2:$A$2047,$A42,'city centre offline'!$B$2:$B$2047,B$3)*SUMIFS('city centre offline'!$C$2:$C$2047,'city centre offline'!$A$2:$A$2047,$A42,'city centre offline'!$B$2:$B$2047,B$3))/(SUMIFS('city centre offline'!$K$2:$K$2047,'city centre offline'!$A$2:$A$2047,$A42,'city centre offline'!$B$2:$B$2047,B$2))</f>
        <v>0.66937741315389987</v>
      </c>
      <c r="C42" s="37">
        <f>(SUMIFS('city centre offline'!$K$2:$K$2047,'overall city offline'!$A$2:$A$2047,$A42,'city centre offline'!$B$2:$B$2047,C$3)*SUMIFS('city centre offline'!$C$2:$C$2047,'city centre offline'!$A$2:$A$2047,$A42,'city centre offline'!$B$2:$B$2047,C$3))/(SUMIFS('city centre offline'!$K$2:$K$2047,'city centre offline'!$A$2:$A$2047,$A42,'city centre offline'!$B$2:$B$2047,C$2))</f>
        <v>0.72597534898409688</v>
      </c>
      <c r="D42" s="37">
        <f>(SUMIFS('city centre offline'!$K$2:$K$2047,'overall city offline'!$A$2:$A$2047,$A42,'city centre offline'!$B$2:$B$2047,D$3)*SUMIFS('city centre offline'!$C$2:$C$2047,'city centre offline'!$A$2:$A$2047,$A42,'city centre offline'!$B$2:$B$2047,D$3))/(SUMIFS('city centre offline'!$K$2:$K$2047,'city centre offline'!$A$2:$A$2047,$A42,'city centre offline'!$B$2:$B$2047,D$2))</f>
        <v>0.62746183706072955</v>
      </c>
      <c r="E42" s="37">
        <f>(SUMIFS('city centre offline'!$K$2:$K$2047,'overall city offline'!$A$2:$A$2047,$A42,'city centre offline'!$B$2:$B$2047,E$3)*SUMIFS('city centre offline'!$C$2:$C$2047,'city centre offline'!$A$2:$A$2047,$A42,'city centre offline'!$B$2:$B$2047,E$3))/(SUMIFS('city centre offline'!$K$2:$K$2047,'city centre offline'!$A$2:$A$2047,$A42,'city centre offline'!$B$2:$B$2047,E$2))</f>
        <v>5.2458196565944915E-2</v>
      </c>
      <c r="F42" s="37">
        <f>(SUMIFS('city centre offline'!$K$2:$K$2047,'overall city offline'!$A$2:$A$2047,$A42,'city centre offline'!$B$2:$B$2047,F$3)*SUMIFS('city centre offline'!$C$2:$C$2047,'city centre offline'!$A$2:$A$2047,$A42,'city centre offline'!$B$2:$B$2047,F$3))/(SUMIFS('city centre offline'!$K$2:$K$2047,'city centre offline'!$A$2:$A$2047,$A42,'city centre offline'!$B$2:$B$2047,F$2))</f>
        <v>0.2193112335073979</v>
      </c>
      <c r="G42" s="37">
        <f>(SUMIFS('city centre offline'!$K$2:$K$2047,'overall city offline'!$A$2:$A$2047,$A42,'city centre offline'!$B$2:$B$2047,G$3)*SUMIFS('city centre offline'!$C$2:$C$2047,'city centre offline'!$A$2:$A$2047,$A42,'city centre offline'!$B$2:$B$2047,G$3))/(SUMIFS('city centre offline'!$K$2:$K$2047,'city centre offline'!$A$2:$A$2047,$A42,'city centre offline'!$B$2:$B$2047,G$2))</f>
        <v>0.32521384968932826</v>
      </c>
      <c r="H42" s="37">
        <f>(SUMIFS('city centre offline'!$K$2:$K$2047,'overall city offline'!$A$2:$A$2047,$A42,'city centre offline'!$B$2:$B$2047,H$3)*SUMIFS('city centre offline'!$C$2:$C$2047,'city centre offline'!$A$2:$A$2047,$A42,'city centre offline'!$B$2:$B$2047,H$3))/(SUMIFS('city centre offline'!$K$2:$K$2047,'city centre offline'!$A$2:$A$2047,$A42,'city centre offline'!$B$2:$B$2047,H$2))</f>
        <v>0.6017816439655933</v>
      </c>
      <c r="I42" s="37">
        <f>(SUMIFS('city centre offline'!$K$2:$K$2047,'overall city offline'!$A$2:$A$2047,$A42,'city centre offline'!$B$2:$B$2047,I$3)*SUMIFS('city centre offline'!$C$2:$C$2047,'city centre offline'!$A$2:$A$2047,$A42,'city centre offline'!$B$2:$B$2047,I$3))/(SUMIFS('city centre offline'!$K$2:$K$2047,'city centre offline'!$A$2:$A$2047,$A42,'city centre offline'!$B$2:$B$2047,I$2))</f>
        <v>0.80627363418762366</v>
      </c>
      <c r="J42" s="37">
        <f>(SUMIFS('city centre offline'!$K$2:$K$2047,'overall city offline'!$A$2:$A$2047,$A42,'city centre offline'!$B$2:$B$2047,J$3)*SUMIFS('city centre offline'!$C$2:$C$2047,'city centre offline'!$A$2:$A$2047,$A42,'city centre offline'!$B$2:$B$2047,J$3))/(SUMIFS('city centre offline'!$K$2:$K$2047,'city centre offline'!$A$2:$A$2047,$A42,'city centre offline'!$B$2:$B$2047,J$2))</f>
        <v>0.82227041130505807</v>
      </c>
      <c r="K42" s="37">
        <f>(SUMIFS('city centre offline'!$K$2:$K$2047,'overall city offline'!$A$2:$A$2047,$A42,'city centre offline'!$B$2:$B$2047,K$3)*SUMIFS('city centre offline'!$C$2:$C$2047,'city centre offline'!$A$2:$A$2047,$A42,'city centre offline'!$B$2:$B$2047,K$3))/(SUMIFS('city centre offline'!$K$2:$K$2047,'city centre offline'!$A$2:$A$2047,$A42,'city centre offline'!$B$2:$B$2047,K$2))</f>
        <v>0.66676500489117474</v>
      </c>
      <c r="L42" s="37">
        <f>(SUMIFS('city centre offline'!$K$2:$K$2047,'overall city offline'!$A$2:$A$2047,$A42,'city centre offline'!$B$2:$B$2047,L$3)*SUMIFS('city centre offline'!$C$2:$C$2047,'city centre offline'!$A$2:$A$2047,$A42,'city centre offline'!$B$2:$B$2047,L$3))/(SUMIFS('city centre offline'!$K$2:$K$2047,'city centre offline'!$A$2:$A$2047,$A42,'city centre offline'!$B$2:$B$2047,L$2))</f>
        <v>0.82407322046579701</v>
      </c>
      <c r="M42" s="37">
        <f>(SUMIFS('city centre offline'!$K$2:$K$2047,'overall city offline'!$A$2:$A$2047,$A42,'city centre offline'!$B$2:$B$2047,M$3)*SUMIFS('city centre offline'!$C$2:$C$2047,'city centre offline'!$A$2:$A$2047,$A42,'city centre offline'!$B$2:$B$2047,M$3))/(SUMIFS('city centre offline'!$K$2:$K$2047,'city centre offline'!$A$2:$A$2047,$A42,'city centre offline'!$B$2:$B$2047,M$2))</f>
        <v>0.97114900141824634</v>
      </c>
      <c r="N42" s="37">
        <f>(SUMIFS('city centre offline'!$K$2:$K$2047,'overall city offline'!$A$2:$A$2047,$A42,'city centre offline'!$B$2:$B$2047,N$3)*SUMIFS('city centre offline'!$C$2:$C$2047,'city centre offline'!$A$2:$A$2047,$A42,'city centre offline'!$B$2:$B$2047,N$3))/(SUMIFS('city centre offline'!$K$2:$K$2047,'city centre offline'!$A$2:$A$2047,$A42,'city centre offline'!$B$2:$B$2047,N$2))</f>
        <v>0.17993809316740528</v>
      </c>
      <c r="O42" s="37">
        <f>(SUMIFS('city centre offline'!$K$2:$K$2047,'overall city offline'!$A$2:$A$2047,$A42,'city centre offline'!$B$2:$B$2047,O$3)*SUMIFS('city centre offline'!$C$2:$C$2047,'city centre offline'!$A$2:$A$2047,$A42,'city centre offline'!$B$2:$B$2047,O$3))/(SUMIFS('city centre offline'!$K$2:$K$2047,'city centre offline'!$A$2:$A$2047,$A42,'city centre offline'!$B$2:$B$2047,O$2))</f>
        <v>0.24662964699419898</v>
      </c>
      <c r="P42" s="37">
        <f>(SUMIFS('city centre offline'!$K$2:$K$2047,'overall city offline'!$A$2:$A$2047,$A42,'city centre offline'!$B$2:$B$2047,P$3)*SUMIFS('city centre offline'!$C$2:$C$2047,'city centre offline'!$A$2:$A$2047,$A42,'city centre offline'!$B$2:$B$2047,P$3))/(SUMIFS('city centre offline'!$K$2:$K$2047,'city centre offline'!$A$2:$A$2047,$A42,'city centre offline'!$B$2:$B$2047,P$2))</f>
        <v>0.30784646604279087</v>
      </c>
      <c r="Q42" s="37">
        <f>(SUMIFS('city centre offline'!$K$2:$K$2047,'overall city offline'!$A$2:$A$2047,$A42,'city centre offline'!$B$2:$B$2047,Q$3)*SUMIFS('city centre offline'!$C$2:$C$2047,'city centre offline'!$A$2:$A$2047,$A42,'city centre offline'!$B$2:$B$2047,Q$3))/(SUMIFS('city centre offline'!$K$2:$K$2047,'city centre offline'!$A$2:$A$2047,$A42,'city centre offline'!$B$2:$B$2047,Q$2))</f>
        <v>1.0403820783763642</v>
      </c>
      <c r="R42" s="37">
        <f>(SUMIFS('city centre offline'!$K$2:$K$2047,'overall city offline'!$A$2:$A$2047,$A42,'city centre offline'!$B$2:$B$2047,R$3)*SUMIFS('city centre offline'!$C$2:$C$2047,'city centre offline'!$A$2:$A$2047,$A42,'city centre offline'!$B$2:$B$2047,R$3))/(SUMIFS('city centre offline'!$K$2:$K$2047,'city centre offline'!$A$2:$A$2047,$A42,'city centre offline'!$B$2:$B$2047,R$2))</f>
        <v>0.50588688366048695</v>
      </c>
      <c r="S42" s="37">
        <f>(SUMIFS('city centre offline'!$K$2:$K$2047,'overall city offline'!$A$2:$A$2047,$A42,'city centre offline'!$B$2:$B$2047,S$3)*SUMIFS('city centre offline'!$C$2:$C$2047,'city centre offline'!$A$2:$A$2047,$A42,'city centre offline'!$B$2:$B$2047,S$3))/(SUMIFS('city centre offline'!$K$2:$K$2047,'city centre offline'!$A$2:$A$2047,$A42,'city centre offline'!$B$2:$B$2047,S$2))</f>
        <v>0.4857324361749058</v>
      </c>
      <c r="T42" s="37">
        <f>(SUMIFS('city centre offline'!$K$2:$K$2047,'overall city offline'!$A$2:$A$2047,$A42,'city centre offline'!$B$2:$B$2047,T$3)*SUMIFS('city centre offline'!$C$2:$C$2047,'city centre offline'!$A$2:$A$2047,$A42,'city centre offline'!$B$2:$B$2047,T$3))/(SUMIFS('city centre offline'!$K$2:$K$2047,'city centre offline'!$A$2:$A$2047,$A42,'city centre offline'!$B$2:$B$2047,T$2))</f>
        <v>0.54588164741920442</v>
      </c>
      <c r="U42" s="37">
        <f>(SUMIFS('city centre offline'!$K$2:$K$2047,'overall city offline'!$A$2:$A$2047,$A42,'city centre offline'!$B$2:$B$2047,U$3)*SUMIFS('city centre offline'!$C$2:$C$2047,'city centre offline'!$A$2:$A$2047,$A42,'city centre offline'!$B$2:$B$2047,U$3))/(SUMIFS('city centre offline'!$K$2:$K$2047,'city centre offline'!$A$2:$A$2047,$A42,'city centre offline'!$B$2:$B$2047,U$2))</f>
        <v>0.57601354193559418</v>
      </c>
      <c r="V42" s="37">
        <f>(SUMIFS('city centre offline'!$K$2:$K$2047,'overall city offline'!$A$2:$A$2047,$A42,'city centre offline'!$B$2:$B$2047,V$3)*SUMIFS('city centre offline'!$C$2:$C$2047,'city centre offline'!$A$2:$A$2047,$A42,'city centre offline'!$B$2:$B$2047,V$3))/(SUMIFS('city centre offline'!$K$2:$K$2047,'city centre offline'!$A$2:$A$2047,$A42,'city centre offline'!$B$2:$B$2047,V$2))</f>
        <v>0.63799657320630654</v>
      </c>
    </row>
    <row r="43" spans="1:63" x14ac:dyDescent="0.25">
      <c r="A43" s="5" t="s">
        <v>46</v>
      </c>
      <c r="B43" s="37">
        <f>(SUMIFS('city centre offline'!$K$2:$K$2047,'overall city offline'!$A$2:$A$2047,$A43,'city centre offline'!$B$2:$B$2047,B$3)*SUMIFS('city centre offline'!$C$2:$C$2047,'city centre offline'!$A$2:$A$2047,$A43,'city centre offline'!$B$2:$B$2047,B$3))/(SUMIFS('city centre offline'!$K$2:$K$2047,'city centre offline'!$A$2:$A$2047,$A43,'city centre offline'!$B$2:$B$2047,B$2))</f>
        <v>0.86342940131288459</v>
      </c>
      <c r="C43" s="37">
        <f>(SUMIFS('city centre offline'!$K$2:$K$2047,'overall city offline'!$A$2:$A$2047,$A43,'city centre offline'!$B$2:$B$2047,C$3)*SUMIFS('city centre offline'!$C$2:$C$2047,'city centre offline'!$A$2:$A$2047,$A43,'city centre offline'!$B$2:$B$2047,C$3))/(SUMIFS('city centre offline'!$K$2:$K$2047,'city centre offline'!$A$2:$A$2047,$A43,'city centre offline'!$B$2:$B$2047,C$2))</f>
        <v>0.84615537832814813</v>
      </c>
      <c r="D43" s="37">
        <f>(SUMIFS('city centre offline'!$K$2:$K$2047,'overall city offline'!$A$2:$A$2047,$A43,'city centre offline'!$B$2:$B$2047,D$3)*SUMIFS('city centre offline'!$C$2:$C$2047,'city centre offline'!$A$2:$A$2047,$A43,'city centre offline'!$B$2:$B$2047,D$3))/(SUMIFS('city centre offline'!$K$2:$K$2047,'city centre offline'!$A$2:$A$2047,$A43,'city centre offline'!$B$2:$B$2047,D$2))</f>
        <v>0.87579842885489922</v>
      </c>
      <c r="E43" s="37">
        <f>(SUMIFS('city centre offline'!$K$2:$K$2047,'overall city offline'!$A$2:$A$2047,$A43,'city centre offline'!$B$2:$B$2047,E$3)*SUMIFS('city centre offline'!$C$2:$C$2047,'city centre offline'!$A$2:$A$2047,$A43,'city centre offline'!$B$2:$B$2047,E$3))/(SUMIFS('city centre offline'!$K$2:$K$2047,'city centre offline'!$A$2:$A$2047,$A43,'city centre offline'!$B$2:$B$2047,E$2))</f>
        <v>0.50424065834274778</v>
      </c>
      <c r="F43" s="37">
        <f>(SUMIFS('city centre offline'!$K$2:$K$2047,'overall city offline'!$A$2:$A$2047,$A43,'city centre offline'!$B$2:$B$2047,F$3)*SUMIFS('city centre offline'!$C$2:$C$2047,'city centre offline'!$A$2:$A$2047,$A43,'city centre offline'!$B$2:$B$2047,F$3))/(SUMIFS('city centre offline'!$K$2:$K$2047,'city centre offline'!$A$2:$A$2047,$A43,'city centre offline'!$B$2:$B$2047,F$2))</f>
        <v>0.68033173308097306</v>
      </c>
      <c r="G43" s="37">
        <f>(SUMIFS('city centre offline'!$K$2:$K$2047,'overall city offline'!$A$2:$A$2047,$A43,'city centre offline'!$B$2:$B$2047,G$3)*SUMIFS('city centre offline'!$C$2:$C$2047,'city centre offline'!$A$2:$A$2047,$A43,'city centre offline'!$B$2:$B$2047,G$3))/(SUMIFS('city centre offline'!$K$2:$K$2047,'city centre offline'!$A$2:$A$2047,$A43,'city centre offline'!$B$2:$B$2047,G$2))</f>
        <v>0.84392086774540165</v>
      </c>
      <c r="H43" s="37">
        <f>(SUMIFS('city centre offline'!$K$2:$K$2047,'overall city offline'!$A$2:$A$2047,$A43,'city centre offline'!$B$2:$B$2047,H$3)*SUMIFS('city centre offline'!$C$2:$C$2047,'city centre offline'!$A$2:$A$2047,$A43,'city centre offline'!$B$2:$B$2047,H$3))/(SUMIFS('city centre offline'!$K$2:$K$2047,'city centre offline'!$A$2:$A$2047,$A43,'city centre offline'!$B$2:$B$2047,H$2))</f>
        <v>0.90170406362985034</v>
      </c>
      <c r="I43" s="37">
        <f>(SUMIFS('city centre offline'!$K$2:$K$2047,'overall city offline'!$A$2:$A$2047,$A43,'city centre offline'!$B$2:$B$2047,I$3)*SUMIFS('city centre offline'!$C$2:$C$2047,'city centre offline'!$A$2:$A$2047,$A43,'city centre offline'!$B$2:$B$2047,I$3))/(SUMIFS('city centre offline'!$K$2:$K$2047,'city centre offline'!$A$2:$A$2047,$A43,'city centre offline'!$B$2:$B$2047,I$2))</f>
        <v>0.84570171557688878</v>
      </c>
      <c r="J43" s="37">
        <f>(SUMIFS('city centre offline'!$K$2:$K$2047,'overall city offline'!$A$2:$A$2047,$A43,'city centre offline'!$B$2:$B$2047,J$3)*SUMIFS('city centre offline'!$C$2:$C$2047,'city centre offline'!$A$2:$A$2047,$A43,'city centre offline'!$B$2:$B$2047,J$3))/(SUMIFS('city centre offline'!$K$2:$K$2047,'city centre offline'!$A$2:$A$2047,$A43,'city centre offline'!$B$2:$B$2047,J$2))</f>
        <v>0.88109435020189752</v>
      </c>
      <c r="K43" s="37">
        <f>(SUMIFS('city centre offline'!$K$2:$K$2047,'overall city offline'!$A$2:$A$2047,$A43,'city centre offline'!$B$2:$B$2047,K$3)*SUMIFS('city centre offline'!$C$2:$C$2047,'city centre offline'!$A$2:$A$2047,$A43,'city centre offline'!$B$2:$B$2047,K$3))/(SUMIFS('city centre offline'!$K$2:$K$2047,'city centre offline'!$A$2:$A$2047,$A43,'city centre offline'!$B$2:$B$2047,K$2))</f>
        <v>1.0038985074211417</v>
      </c>
      <c r="L43" s="37">
        <f>(SUMIFS('city centre offline'!$K$2:$K$2047,'overall city offline'!$A$2:$A$2047,$A43,'city centre offline'!$B$2:$B$2047,L$3)*SUMIFS('city centre offline'!$C$2:$C$2047,'city centre offline'!$A$2:$A$2047,$A43,'city centre offline'!$B$2:$B$2047,L$3))/(SUMIFS('city centre offline'!$K$2:$K$2047,'city centre offline'!$A$2:$A$2047,$A43,'city centre offline'!$B$2:$B$2047,L$2))</f>
        <v>0.70184050268491527</v>
      </c>
      <c r="M43" s="37">
        <f>(SUMIFS('city centre offline'!$K$2:$K$2047,'overall city offline'!$A$2:$A$2047,$A43,'city centre offline'!$B$2:$B$2047,M$3)*SUMIFS('city centre offline'!$C$2:$C$2047,'city centre offline'!$A$2:$A$2047,$A43,'city centre offline'!$B$2:$B$2047,M$3))/(SUMIFS('city centre offline'!$K$2:$K$2047,'city centre offline'!$A$2:$A$2047,$A43,'city centre offline'!$B$2:$B$2047,M$2))</f>
        <v>1.2384049815862275</v>
      </c>
      <c r="N43" s="37">
        <f>(SUMIFS('city centre offline'!$K$2:$K$2047,'overall city offline'!$A$2:$A$2047,$A43,'city centre offline'!$B$2:$B$2047,N$3)*SUMIFS('city centre offline'!$C$2:$C$2047,'city centre offline'!$A$2:$A$2047,$A43,'city centre offline'!$B$2:$B$2047,N$3))/(SUMIFS('city centre offline'!$K$2:$K$2047,'city centre offline'!$A$2:$A$2047,$A43,'city centre offline'!$B$2:$B$2047,N$2))</f>
        <v>0.43784632771124582</v>
      </c>
      <c r="O43" s="37">
        <f>(SUMIFS('city centre offline'!$K$2:$K$2047,'overall city offline'!$A$2:$A$2047,$A43,'city centre offline'!$B$2:$B$2047,O$3)*SUMIFS('city centre offline'!$C$2:$C$2047,'city centre offline'!$A$2:$A$2047,$A43,'city centre offline'!$B$2:$B$2047,O$3))/(SUMIFS('city centre offline'!$K$2:$K$2047,'city centre offline'!$A$2:$A$2047,$A43,'city centre offline'!$B$2:$B$2047,O$2))</f>
        <v>0.51301921892744551</v>
      </c>
      <c r="P43" s="37">
        <f>(SUMIFS('city centre offline'!$K$2:$K$2047,'overall city offline'!$A$2:$A$2047,$A43,'city centre offline'!$B$2:$B$2047,P$3)*SUMIFS('city centre offline'!$C$2:$C$2047,'city centre offline'!$A$2:$A$2047,$A43,'city centre offline'!$B$2:$B$2047,P$3))/(SUMIFS('city centre offline'!$K$2:$K$2047,'city centre offline'!$A$2:$A$2047,$A43,'city centre offline'!$B$2:$B$2047,P$2))</f>
        <v>0.61306547561075686</v>
      </c>
      <c r="Q43" s="37">
        <f>(SUMIFS('city centre offline'!$K$2:$K$2047,'overall city offline'!$A$2:$A$2047,$A43,'city centre offline'!$B$2:$B$2047,Q$3)*SUMIFS('city centre offline'!$C$2:$C$2047,'city centre offline'!$A$2:$A$2047,$A43,'city centre offline'!$B$2:$B$2047,Q$3))/(SUMIFS('city centre offline'!$K$2:$K$2047,'city centre offline'!$A$2:$A$2047,$A43,'city centre offline'!$B$2:$B$2047,Q$2))</f>
        <v>1.0441774297641016</v>
      </c>
      <c r="R43" s="37">
        <f>(SUMIFS('city centre offline'!$K$2:$K$2047,'overall city offline'!$A$2:$A$2047,$A43,'city centre offline'!$B$2:$B$2047,R$3)*SUMIFS('city centre offline'!$C$2:$C$2047,'city centre offline'!$A$2:$A$2047,$A43,'city centre offline'!$B$2:$B$2047,R$3))/(SUMIFS('city centre offline'!$K$2:$K$2047,'city centre offline'!$A$2:$A$2047,$A43,'city centre offline'!$B$2:$B$2047,R$2))</f>
        <v>1.0458236253610802</v>
      </c>
      <c r="S43" s="37">
        <f>(SUMIFS('city centre offline'!$K$2:$K$2047,'overall city offline'!$A$2:$A$2047,$A43,'city centre offline'!$B$2:$B$2047,S$3)*SUMIFS('city centre offline'!$C$2:$C$2047,'city centre offline'!$A$2:$A$2047,$A43,'city centre offline'!$B$2:$B$2047,S$3))/(SUMIFS('city centre offline'!$K$2:$K$2047,'city centre offline'!$A$2:$A$2047,$A43,'city centre offline'!$B$2:$B$2047,S$2))</f>
        <v>0.90719347638880188</v>
      </c>
      <c r="T43" s="37">
        <f>(SUMIFS('city centre offline'!$K$2:$K$2047,'overall city offline'!$A$2:$A$2047,$A43,'city centre offline'!$B$2:$B$2047,T$3)*SUMIFS('city centre offline'!$C$2:$C$2047,'city centre offline'!$A$2:$A$2047,$A43,'city centre offline'!$B$2:$B$2047,T$3))/(SUMIFS('city centre offline'!$K$2:$K$2047,'city centre offline'!$A$2:$A$2047,$A43,'city centre offline'!$B$2:$B$2047,T$2))</f>
        <v>0.95155559303119486</v>
      </c>
      <c r="U43" s="37">
        <f>(SUMIFS('city centre offline'!$K$2:$K$2047,'overall city offline'!$A$2:$A$2047,$A43,'city centre offline'!$B$2:$B$2047,U$3)*SUMIFS('city centre offline'!$C$2:$C$2047,'city centre offline'!$A$2:$A$2047,$A43,'city centre offline'!$B$2:$B$2047,U$3))/(SUMIFS('city centre offline'!$K$2:$K$2047,'city centre offline'!$A$2:$A$2047,$A43,'city centre offline'!$B$2:$B$2047,U$2))</f>
        <v>0.79825449332672238</v>
      </c>
      <c r="V43" s="37">
        <f>(SUMIFS('city centre offline'!$K$2:$K$2047,'overall city offline'!$A$2:$A$2047,$A43,'city centre offline'!$B$2:$B$2047,V$3)*SUMIFS('city centre offline'!$C$2:$C$2047,'city centre offline'!$A$2:$A$2047,$A43,'city centre offline'!$B$2:$B$2047,V$3))/(SUMIFS('city centre offline'!$K$2:$K$2047,'city centre offline'!$A$2:$A$2047,$A43,'city centre offline'!$B$2:$B$2047,V$2))</f>
        <v>0.76703783383807256</v>
      </c>
    </row>
    <row r="44" spans="1:63" x14ac:dyDescent="0.25">
      <c r="A44" s="5" t="s">
        <v>47</v>
      </c>
      <c r="B44" s="37">
        <f>(SUMIFS('city centre offline'!$K$2:$K$2047,'overall city offline'!$A$2:$A$2047,$A44,'city centre offline'!$B$2:$B$2047,B$3)*SUMIFS('city centre offline'!$C$2:$C$2047,'city centre offline'!$A$2:$A$2047,$A44,'city centre offline'!$B$2:$B$2047,B$3))/(SUMIFS('city centre offline'!$K$2:$K$2047,'city centre offline'!$A$2:$A$2047,$A44,'city centre offline'!$B$2:$B$2047,B$2))</f>
        <v>0.84738428976730829</v>
      </c>
      <c r="C44" s="37">
        <f>(SUMIFS('city centre offline'!$K$2:$K$2047,'overall city offline'!$A$2:$A$2047,$A44,'city centre offline'!$B$2:$B$2047,C$3)*SUMIFS('city centre offline'!$C$2:$C$2047,'city centre offline'!$A$2:$A$2047,$A44,'city centre offline'!$B$2:$B$2047,C$3))/(SUMIFS('city centre offline'!$K$2:$K$2047,'city centre offline'!$A$2:$A$2047,$A44,'city centre offline'!$B$2:$B$2047,C$2))</f>
        <v>0.84615296861795997</v>
      </c>
      <c r="D44" s="37">
        <f>(SUMIFS('city centre offline'!$K$2:$K$2047,'overall city offline'!$A$2:$A$2047,$A44,'city centre offline'!$B$2:$B$2047,D$3)*SUMIFS('city centre offline'!$C$2:$C$2047,'city centre offline'!$A$2:$A$2047,$A44,'city centre offline'!$B$2:$B$2047,D$3))/(SUMIFS('city centre offline'!$K$2:$K$2047,'city centre offline'!$A$2:$A$2047,$A44,'city centre offline'!$B$2:$B$2047,D$2))</f>
        <v>0.5019555762377379</v>
      </c>
      <c r="E44" s="37">
        <f>(SUMIFS('city centre offline'!$K$2:$K$2047,'overall city offline'!$A$2:$A$2047,$A44,'city centre offline'!$B$2:$B$2047,E$3)*SUMIFS('city centre offline'!$C$2:$C$2047,'city centre offline'!$A$2:$A$2047,$A44,'city centre offline'!$B$2:$B$2047,E$3))/(SUMIFS('city centre offline'!$K$2:$K$2047,'city centre offline'!$A$2:$A$2047,$A44,'city centre offline'!$B$2:$B$2047,E$2))</f>
        <v>3.7534359085136179E-2</v>
      </c>
      <c r="F44" s="37">
        <f>(SUMIFS('city centre offline'!$K$2:$K$2047,'overall city offline'!$A$2:$A$2047,$A44,'city centre offline'!$B$2:$B$2047,F$3)*SUMIFS('city centre offline'!$C$2:$C$2047,'city centre offline'!$A$2:$A$2047,$A44,'city centre offline'!$B$2:$B$2047,F$3))/(SUMIFS('city centre offline'!$K$2:$K$2047,'city centre offline'!$A$2:$A$2047,$A44,'city centre offline'!$B$2:$B$2047,F$2))</f>
        <v>4.5414110333189477E-2</v>
      </c>
      <c r="G44" s="37">
        <f>(SUMIFS('city centre offline'!$K$2:$K$2047,'overall city offline'!$A$2:$A$2047,$A44,'city centre offline'!$B$2:$B$2047,G$3)*SUMIFS('city centre offline'!$C$2:$C$2047,'city centre offline'!$A$2:$A$2047,$A44,'city centre offline'!$B$2:$B$2047,G$3))/(SUMIFS('city centre offline'!$K$2:$K$2047,'city centre offline'!$A$2:$A$2047,$A44,'city centre offline'!$B$2:$B$2047,G$2))</f>
        <v>0.29535884380123362</v>
      </c>
      <c r="H44" s="37">
        <f>(SUMIFS('city centre offline'!$K$2:$K$2047,'overall city offline'!$A$2:$A$2047,$A44,'city centre offline'!$B$2:$B$2047,H$3)*SUMIFS('city centre offline'!$C$2:$C$2047,'city centre offline'!$A$2:$A$2047,$A44,'city centre offline'!$B$2:$B$2047,H$3))/(SUMIFS('city centre offline'!$K$2:$K$2047,'city centre offline'!$A$2:$A$2047,$A44,'city centre offline'!$B$2:$B$2047,H$2))</f>
        <v>0.68167364875437664</v>
      </c>
      <c r="I44" s="37">
        <f>(SUMIFS('city centre offline'!$K$2:$K$2047,'overall city offline'!$A$2:$A$2047,$A44,'city centre offline'!$B$2:$B$2047,I$3)*SUMIFS('city centre offline'!$C$2:$C$2047,'city centre offline'!$A$2:$A$2047,$A44,'city centre offline'!$B$2:$B$2047,I$3))/(SUMIFS('city centre offline'!$K$2:$K$2047,'city centre offline'!$A$2:$A$2047,$A44,'city centre offline'!$B$2:$B$2047,I$2))</f>
        <v>0.83975483900183601</v>
      </c>
      <c r="J44" s="37">
        <f>(SUMIFS('city centre offline'!$K$2:$K$2047,'overall city offline'!$A$2:$A$2047,$A44,'city centre offline'!$B$2:$B$2047,J$3)*SUMIFS('city centre offline'!$C$2:$C$2047,'city centre offline'!$A$2:$A$2047,$A44,'city centre offline'!$B$2:$B$2047,J$3))/(SUMIFS('city centre offline'!$K$2:$K$2047,'city centre offline'!$A$2:$A$2047,$A44,'city centre offline'!$B$2:$B$2047,J$2))</f>
        <v>0.79046988341639712</v>
      </c>
      <c r="K44" s="37">
        <f>(SUMIFS('city centre offline'!$K$2:$K$2047,'overall city offline'!$A$2:$A$2047,$A44,'city centre offline'!$B$2:$B$2047,K$3)*SUMIFS('city centre offline'!$C$2:$C$2047,'city centre offline'!$A$2:$A$2047,$A44,'city centre offline'!$B$2:$B$2047,K$3))/(SUMIFS('city centre offline'!$K$2:$K$2047,'city centre offline'!$A$2:$A$2047,$A44,'city centre offline'!$B$2:$B$2047,K$2))</f>
        <v>0.83809997056991647</v>
      </c>
      <c r="L44" s="37">
        <f>(SUMIFS('city centre offline'!$K$2:$K$2047,'overall city offline'!$A$2:$A$2047,$A44,'city centre offline'!$B$2:$B$2047,L$3)*SUMIFS('city centre offline'!$C$2:$C$2047,'city centre offline'!$A$2:$A$2047,$A44,'city centre offline'!$B$2:$B$2047,L$3))/(SUMIFS('city centre offline'!$K$2:$K$2047,'city centre offline'!$A$2:$A$2047,$A44,'city centre offline'!$B$2:$B$2047,L$2))</f>
        <v>0.22146994531261027</v>
      </c>
      <c r="M44" s="37">
        <f>(SUMIFS('city centre offline'!$K$2:$K$2047,'overall city offline'!$A$2:$A$2047,$A44,'city centre offline'!$B$2:$B$2047,M$3)*SUMIFS('city centre offline'!$C$2:$C$2047,'city centre offline'!$A$2:$A$2047,$A44,'city centre offline'!$B$2:$B$2047,M$3))/(SUMIFS('city centre offline'!$K$2:$K$2047,'city centre offline'!$A$2:$A$2047,$A44,'city centre offline'!$B$2:$B$2047,M$2))</f>
        <v>1.0451381630372654</v>
      </c>
      <c r="N44" s="37">
        <f>(SUMIFS('city centre offline'!$K$2:$K$2047,'overall city offline'!$A$2:$A$2047,$A44,'city centre offline'!$B$2:$B$2047,N$3)*SUMIFS('city centre offline'!$C$2:$C$2047,'city centre offline'!$A$2:$A$2047,$A44,'city centre offline'!$B$2:$B$2047,N$3))/(SUMIFS('city centre offline'!$K$2:$K$2047,'city centre offline'!$A$2:$A$2047,$A44,'city centre offline'!$B$2:$B$2047,N$2))</f>
        <v>3.4922199670495147E-2</v>
      </c>
      <c r="O44" s="37">
        <f>(SUMIFS('city centre offline'!$K$2:$K$2047,'overall city offline'!$A$2:$A$2047,$A44,'city centre offline'!$B$2:$B$2047,O$3)*SUMIFS('city centre offline'!$C$2:$C$2047,'city centre offline'!$A$2:$A$2047,$A44,'city centre offline'!$B$2:$B$2047,O$3))/(SUMIFS('city centre offline'!$K$2:$K$2047,'city centre offline'!$A$2:$A$2047,$A44,'city centre offline'!$B$2:$B$2047,O$2))</f>
        <v>4.0847189276067446E-2</v>
      </c>
      <c r="P44" s="37">
        <f>(SUMIFS('city centre offline'!$K$2:$K$2047,'overall city offline'!$A$2:$A$2047,$A44,'city centre offline'!$B$2:$B$2047,P$3)*SUMIFS('city centre offline'!$C$2:$C$2047,'city centre offline'!$A$2:$A$2047,$A44,'city centre offline'!$B$2:$B$2047,P$3))/(SUMIFS('city centre offline'!$K$2:$K$2047,'city centre offline'!$A$2:$A$2047,$A44,'city centre offline'!$B$2:$B$2047,P$2))</f>
        <v>5.4229635684265802E-2</v>
      </c>
      <c r="Q44" s="37">
        <f>(SUMIFS('city centre offline'!$K$2:$K$2047,'overall city offline'!$A$2:$A$2047,$A44,'city centre offline'!$B$2:$B$2047,Q$3)*SUMIFS('city centre offline'!$C$2:$C$2047,'city centre offline'!$A$2:$A$2047,$A44,'city centre offline'!$B$2:$B$2047,Q$3))/(SUMIFS('city centre offline'!$K$2:$K$2047,'city centre offline'!$A$2:$A$2047,$A44,'city centre offline'!$B$2:$B$2047,Q$2))</f>
        <v>0.69162221063786866</v>
      </c>
      <c r="R44" s="37">
        <f>(SUMIFS('city centre offline'!$K$2:$K$2047,'overall city offline'!$A$2:$A$2047,$A44,'city centre offline'!$B$2:$B$2047,R$3)*SUMIFS('city centre offline'!$C$2:$C$2047,'city centre offline'!$A$2:$A$2047,$A44,'city centre offline'!$B$2:$B$2047,R$3))/(SUMIFS('city centre offline'!$K$2:$K$2047,'city centre offline'!$A$2:$A$2047,$A44,'city centre offline'!$B$2:$B$2047,R$2))</f>
        <v>0.88508288633203847</v>
      </c>
      <c r="S44" s="37">
        <f>(SUMIFS('city centre offline'!$K$2:$K$2047,'overall city offline'!$A$2:$A$2047,$A44,'city centre offline'!$B$2:$B$2047,S$3)*SUMIFS('city centre offline'!$C$2:$C$2047,'city centre offline'!$A$2:$A$2047,$A44,'city centre offline'!$B$2:$B$2047,S$3))/(SUMIFS('city centre offline'!$K$2:$K$2047,'city centre offline'!$A$2:$A$2047,$A44,'city centre offline'!$B$2:$B$2047,S$2))</f>
        <v>0.78481162249425274</v>
      </c>
      <c r="T44" s="37">
        <f>(SUMIFS('city centre offline'!$K$2:$K$2047,'overall city offline'!$A$2:$A$2047,$A44,'city centre offline'!$B$2:$B$2047,T$3)*SUMIFS('city centre offline'!$C$2:$C$2047,'city centre offline'!$A$2:$A$2047,$A44,'city centre offline'!$B$2:$B$2047,T$3))/(SUMIFS('city centre offline'!$K$2:$K$2047,'city centre offline'!$A$2:$A$2047,$A44,'city centre offline'!$B$2:$B$2047,T$2))</f>
        <v>0.88267386569695816</v>
      </c>
      <c r="U44" s="37">
        <f>(SUMIFS('city centre offline'!$K$2:$K$2047,'overall city offline'!$A$2:$A$2047,$A44,'city centre offline'!$B$2:$B$2047,U$3)*SUMIFS('city centre offline'!$C$2:$C$2047,'city centre offline'!$A$2:$A$2047,$A44,'city centre offline'!$B$2:$B$2047,U$3))/(SUMIFS('city centre offline'!$K$2:$K$2047,'city centre offline'!$A$2:$A$2047,$A44,'city centre offline'!$B$2:$B$2047,U$2))</f>
        <v>0.97071259268566901</v>
      </c>
      <c r="V44" s="37">
        <f>(SUMIFS('city centre offline'!$K$2:$K$2047,'overall city offline'!$A$2:$A$2047,$A44,'city centre offline'!$B$2:$B$2047,V$3)*SUMIFS('city centre offline'!$C$2:$C$2047,'city centre offline'!$A$2:$A$2047,$A44,'city centre offline'!$B$2:$B$2047,V$3))/(SUMIFS('city centre offline'!$K$2:$K$2047,'city centre offline'!$A$2:$A$2047,$A44,'city centre offline'!$B$2:$B$2047,V$2))</f>
        <v>0.8099275608534644</v>
      </c>
    </row>
    <row r="45" spans="1:63" x14ac:dyDescent="0.25">
      <c r="A45" s="5" t="s">
        <v>48</v>
      </c>
      <c r="B45" s="37">
        <f>(SUMIFS('city centre offline'!$K$2:$K$2047,'overall city offline'!$A$2:$A$2047,$A45,'city centre offline'!$B$2:$B$2047,B$3)*SUMIFS('city centre offline'!$C$2:$C$2047,'city centre offline'!$A$2:$A$2047,$A45,'city centre offline'!$B$2:$B$2047,B$3))/(SUMIFS('city centre offline'!$K$2:$K$2047,'city centre offline'!$A$2:$A$2047,$A45,'city centre offline'!$B$2:$B$2047,B$2))</f>
        <v>0.78070726268985069</v>
      </c>
      <c r="C45" s="37">
        <f>(SUMIFS('city centre offline'!$K$2:$K$2047,'overall city offline'!$A$2:$A$2047,$A45,'city centre offline'!$B$2:$B$2047,C$3)*SUMIFS('city centre offline'!$C$2:$C$2047,'city centre offline'!$A$2:$A$2047,$A45,'city centre offline'!$B$2:$B$2047,C$3))/(SUMIFS('city centre offline'!$K$2:$K$2047,'city centre offline'!$A$2:$A$2047,$A45,'city centre offline'!$B$2:$B$2047,C$2))</f>
        <v>0.87200967966037701</v>
      </c>
      <c r="D45" s="37">
        <f>(SUMIFS('city centre offline'!$K$2:$K$2047,'overall city offline'!$A$2:$A$2047,$A45,'city centre offline'!$B$2:$B$2047,D$3)*SUMIFS('city centre offline'!$C$2:$C$2047,'city centre offline'!$A$2:$A$2047,$A45,'city centre offline'!$B$2:$B$2047,D$3))/(SUMIFS('city centre offline'!$K$2:$K$2047,'city centre offline'!$A$2:$A$2047,$A45,'city centre offline'!$B$2:$B$2047,D$2))</f>
        <v>0.55079820978474625</v>
      </c>
      <c r="E45" s="37">
        <f>(SUMIFS('city centre offline'!$K$2:$K$2047,'overall city offline'!$A$2:$A$2047,$A45,'city centre offline'!$B$2:$B$2047,E$3)*SUMIFS('city centre offline'!$C$2:$C$2047,'city centre offline'!$A$2:$A$2047,$A45,'city centre offline'!$B$2:$B$2047,E$3))/(SUMIFS('city centre offline'!$K$2:$K$2047,'city centre offline'!$A$2:$A$2047,$A45,'city centre offline'!$B$2:$B$2047,E$2))</f>
        <v>4.7975628143056927E-2</v>
      </c>
      <c r="F45" s="37">
        <f>(SUMIFS('city centre offline'!$K$2:$K$2047,'overall city offline'!$A$2:$A$2047,$A45,'city centre offline'!$B$2:$B$2047,F$3)*SUMIFS('city centre offline'!$C$2:$C$2047,'city centre offline'!$A$2:$A$2047,$A45,'city centre offline'!$B$2:$B$2047,F$3))/(SUMIFS('city centre offline'!$K$2:$K$2047,'city centre offline'!$A$2:$A$2047,$A45,'city centre offline'!$B$2:$B$2047,F$2))</f>
        <v>6.695607621898883E-2</v>
      </c>
      <c r="G45" s="37">
        <f>(SUMIFS('city centre offline'!$K$2:$K$2047,'overall city offline'!$A$2:$A$2047,$A45,'city centre offline'!$B$2:$B$2047,G$3)*SUMIFS('city centre offline'!$C$2:$C$2047,'city centre offline'!$A$2:$A$2047,$A45,'city centre offline'!$B$2:$B$2047,G$3))/(SUMIFS('city centre offline'!$K$2:$K$2047,'city centre offline'!$A$2:$A$2047,$A45,'city centre offline'!$B$2:$B$2047,G$2))</f>
        <v>0.26344399337669688</v>
      </c>
      <c r="H45" s="37">
        <f>(SUMIFS('city centre offline'!$K$2:$K$2047,'overall city offline'!$A$2:$A$2047,$A45,'city centre offline'!$B$2:$B$2047,H$3)*SUMIFS('city centre offline'!$C$2:$C$2047,'city centre offline'!$A$2:$A$2047,$A45,'city centre offline'!$B$2:$B$2047,H$3))/(SUMIFS('city centre offline'!$K$2:$K$2047,'city centre offline'!$A$2:$A$2047,$A45,'city centre offline'!$B$2:$B$2047,H$2))</f>
        <v>0.55789454563716157</v>
      </c>
      <c r="I45" s="37">
        <f>(SUMIFS('city centre offline'!$K$2:$K$2047,'overall city offline'!$A$2:$A$2047,$A45,'city centre offline'!$B$2:$B$2047,I$3)*SUMIFS('city centre offline'!$C$2:$C$2047,'city centre offline'!$A$2:$A$2047,$A45,'city centre offline'!$B$2:$B$2047,I$3))/(SUMIFS('city centre offline'!$K$2:$K$2047,'city centre offline'!$A$2:$A$2047,$A45,'city centre offline'!$B$2:$B$2047,I$2))</f>
        <v>0.67004152970916753</v>
      </c>
      <c r="J45" s="37">
        <f>(SUMIFS('city centre offline'!$K$2:$K$2047,'overall city offline'!$A$2:$A$2047,$A45,'city centre offline'!$B$2:$B$2047,J$3)*SUMIFS('city centre offline'!$C$2:$C$2047,'city centre offline'!$A$2:$A$2047,$A45,'city centre offline'!$B$2:$B$2047,J$3))/(SUMIFS('city centre offline'!$K$2:$K$2047,'city centre offline'!$A$2:$A$2047,$A45,'city centre offline'!$B$2:$B$2047,J$2))</f>
        <v>0.72954575566138413</v>
      </c>
      <c r="K45" s="37">
        <f>(SUMIFS('city centre offline'!$K$2:$K$2047,'overall city offline'!$A$2:$A$2047,$A45,'city centre offline'!$B$2:$B$2047,K$3)*SUMIFS('city centre offline'!$C$2:$C$2047,'city centre offline'!$A$2:$A$2047,$A45,'city centre offline'!$B$2:$B$2047,K$3))/(SUMIFS('city centre offline'!$K$2:$K$2047,'city centre offline'!$A$2:$A$2047,$A45,'city centre offline'!$B$2:$B$2047,K$2))</f>
        <v>0.66713668357259892</v>
      </c>
      <c r="L45" s="37">
        <f>(SUMIFS('city centre offline'!$K$2:$K$2047,'overall city offline'!$A$2:$A$2047,$A45,'city centre offline'!$B$2:$B$2047,L$3)*SUMIFS('city centre offline'!$C$2:$C$2047,'city centre offline'!$A$2:$A$2047,$A45,'city centre offline'!$B$2:$B$2047,L$3))/(SUMIFS('city centre offline'!$K$2:$K$2047,'city centre offline'!$A$2:$A$2047,$A45,'city centre offline'!$B$2:$B$2047,L$2))</f>
        <v>0.19670745823954042</v>
      </c>
      <c r="M45" s="37">
        <f>(SUMIFS('city centre offline'!$K$2:$K$2047,'overall city offline'!$A$2:$A$2047,$A45,'city centre offline'!$B$2:$B$2047,M$3)*SUMIFS('city centre offline'!$C$2:$C$2047,'city centre offline'!$A$2:$A$2047,$A45,'city centre offline'!$B$2:$B$2047,M$3))/(SUMIFS('city centre offline'!$K$2:$K$2047,'city centre offline'!$A$2:$A$2047,$A45,'city centre offline'!$B$2:$B$2047,M$2))</f>
        <v>0.96766008312049523</v>
      </c>
      <c r="N45" s="37">
        <f>(SUMIFS('city centre offline'!$K$2:$K$2047,'overall city offline'!$A$2:$A$2047,$A45,'city centre offline'!$B$2:$B$2047,N$3)*SUMIFS('city centre offline'!$C$2:$C$2047,'city centre offline'!$A$2:$A$2047,$A45,'city centre offline'!$B$2:$B$2047,N$3))/(SUMIFS('city centre offline'!$K$2:$K$2047,'city centre offline'!$A$2:$A$2047,$A45,'city centre offline'!$B$2:$B$2047,N$2))</f>
        <v>6.4698873118291825E-2</v>
      </c>
      <c r="O45" s="37">
        <f>(SUMIFS('city centre offline'!$K$2:$K$2047,'overall city offline'!$A$2:$A$2047,$A45,'city centre offline'!$B$2:$B$2047,O$3)*SUMIFS('city centre offline'!$C$2:$C$2047,'city centre offline'!$A$2:$A$2047,$A45,'city centre offline'!$B$2:$B$2047,O$3))/(SUMIFS('city centre offline'!$K$2:$K$2047,'city centre offline'!$A$2:$A$2047,$A45,'city centre offline'!$B$2:$B$2047,O$2))</f>
        <v>9.6997976702135794E-2</v>
      </c>
      <c r="P45" s="37">
        <f>(SUMIFS('city centre offline'!$K$2:$K$2047,'overall city offline'!$A$2:$A$2047,$A45,'city centre offline'!$B$2:$B$2047,P$3)*SUMIFS('city centre offline'!$C$2:$C$2047,'city centre offline'!$A$2:$A$2047,$A45,'city centre offline'!$B$2:$B$2047,P$3))/(SUMIFS('city centre offline'!$K$2:$K$2047,'city centre offline'!$A$2:$A$2047,$A45,'city centre offline'!$B$2:$B$2047,P$2))</f>
        <v>0.11046055114660121</v>
      </c>
      <c r="Q45" s="37">
        <f>(SUMIFS('city centre offline'!$K$2:$K$2047,'overall city offline'!$A$2:$A$2047,$A45,'city centre offline'!$B$2:$B$2047,Q$3)*SUMIFS('city centre offline'!$C$2:$C$2047,'city centre offline'!$A$2:$A$2047,$A45,'city centre offline'!$B$2:$B$2047,Q$3))/(SUMIFS('city centre offline'!$K$2:$K$2047,'city centre offline'!$A$2:$A$2047,$A45,'city centre offline'!$B$2:$B$2047,Q$2))</f>
        <v>0.65336608798115214</v>
      </c>
      <c r="R45" s="37">
        <f>(SUMIFS('city centre offline'!$K$2:$K$2047,'overall city offline'!$A$2:$A$2047,$A45,'city centre offline'!$B$2:$B$2047,R$3)*SUMIFS('city centre offline'!$C$2:$C$2047,'city centre offline'!$A$2:$A$2047,$A45,'city centre offline'!$B$2:$B$2047,R$3))/(SUMIFS('city centre offline'!$K$2:$K$2047,'city centre offline'!$A$2:$A$2047,$A45,'city centre offline'!$B$2:$B$2047,R$2))</f>
        <v>0.81641241087596672</v>
      </c>
      <c r="S45" s="37">
        <f>(SUMIFS('city centre offline'!$K$2:$K$2047,'overall city offline'!$A$2:$A$2047,$A45,'city centre offline'!$B$2:$B$2047,S$3)*SUMIFS('city centre offline'!$C$2:$C$2047,'city centre offline'!$A$2:$A$2047,$A45,'city centre offline'!$B$2:$B$2047,S$3))/(SUMIFS('city centre offline'!$K$2:$K$2047,'city centre offline'!$A$2:$A$2047,$A45,'city centre offline'!$B$2:$B$2047,S$2))</f>
        <v>0.63299035196453246</v>
      </c>
      <c r="T45" s="37">
        <f>(SUMIFS('city centre offline'!$K$2:$K$2047,'overall city offline'!$A$2:$A$2047,$A45,'city centre offline'!$B$2:$B$2047,T$3)*SUMIFS('city centre offline'!$C$2:$C$2047,'city centre offline'!$A$2:$A$2047,$A45,'city centre offline'!$B$2:$B$2047,T$3))/(SUMIFS('city centre offline'!$K$2:$K$2047,'city centre offline'!$A$2:$A$2047,$A45,'city centre offline'!$B$2:$B$2047,T$2))</f>
        <v>0.69722166361902449</v>
      </c>
      <c r="U45" s="37">
        <f>(SUMIFS('city centre offline'!$K$2:$K$2047,'overall city offline'!$A$2:$A$2047,$A45,'city centre offline'!$B$2:$B$2047,U$3)*SUMIFS('city centre offline'!$C$2:$C$2047,'city centre offline'!$A$2:$A$2047,$A45,'city centre offline'!$B$2:$B$2047,U$3))/(SUMIFS('city centre offline'!$K$2:$K$2047,'city centre offline'!$A$2:$A$2047,$A45,'city centre offline'!$B$2:$B$2047,U$2))</f>
        <v>0.76745111139479794</v>
      </c>
      <c r="V45" s="37">
        <f>(SUMIFS('city centre offline'!$K$2:$K$2047,'overall city offline'!$A$2:$A$2047,$A45,'city centre offline'!$B$2:$B$2047,V$3)*SUMIFS('city centre offline'!$C$2:$C$2047,'city centre offline'!$A$2:$A$2047,$A45,'city centre offline'!$B$2:$B$2047,V$3))/(SUMIFS('city centre offline'!$K$2:$K$2047,'city centre offline'!$A$2:$A$2047,$A45,'city centre offline'!$B$2:$B$2047,V$2))</f>
        <v>0.79613297772265934</v>
      </c>
    </row>
    <row r="46" spans="1:63" x14ac:dyDescent="0.25">
      <c r="A46" s="5" t="s">
        <v>49</v>
      </c>
      <c r="B46" s="37">
        <f>(SUMIFS('city centre offline'!$K$2:$K$2047,'overall city offline'!$A$2:$A$2047,$A46,'city centre offline'!$B$2:$B$2047,B$3)*SUMIFS('city centre offline'!$C$2:$C$2047,'city centre offline'!$A$2:$A$2047,$A46,'city centre offline'!$B$2:$B$2047,B$3))/(SUMIFS('city centre offline'!$K$2:$K$2047,'city centre offline'!$A$2:$A$2047,$A46,'city centre offline'!$B$2:$B$2047,B$2))</f>
        <v>0.85717789424084445</v>
      </c>
      <c r="C46" s="37">
        <f>(SUMIFS('city centre offline'!$K$2:$K$2047,'overall city offline'!$A$2:$A$2047,$A46,'city centre offline'!$B$2:$B$2047,C$3)*SUMIFS('city centre offline'!$C$2:$C$2047,'city centre offline'!$A$2:$A$2047,$A46,'city centre offline'!$B$2:$B$2047,C$3))/(SUMIFS('city centre offline'!$K$2:$K$2047,'city centre offline'!$A$2:$A$2047,$A46,'city centre offline'!$B$2:$B$2047,C$2))</f>
        <v>0.97321174491355322</v>
      </c>
      <c r="D46" s="37">
        <f>(SUMIFS('city centre offline'!$K$2:$K$2047,'overall city offline'!$A$2:$A$2047,$A46,'city centre offline'!$B$2:$B$2047,D$3)*SUMIFS('city centre offline'!$C$2:$C$2047,'city centre offline'!$A$2:$A$2047,$A46,'city centre offline'!$B$2:$B$2047,D$3))/(SUMIFS('city centre offline'!$K$2:$K$2047,'city centre offline'!$A$2:$A$2047,$A46,'city centre offline'!$B$2:$B$2047,D$2))</f>
        <v>0.56790538132133261</v>
      </c>
      <c r="E46" s="37">
        <f>(SUMIFS('city centre offline'!$K$2:$K$2047,'overall city offline'!$A$2:$A$2047,$A46,'city centre offline'!$B$2:$B$2047,E$3)*SUMIFS('city centre offline'!$C$2:$C$2047,'city centre offline'!$A$2:$A$2047,$A46,'city centre offline'!$B$2:$B$2047,E$3))/(SUMIFS('city centre offline'!$K$2:$K$2047,'city centre offline'!$A$2:$A$2047,$A46,'city centre offline'!$B$2:$B$2047,E$2))</f>
        <v>6.685325005423395E-3</v>
      </c>
      <c r="F46" s="37">
        <f>(SUMIFS('city centre offline'!$K$2:$K$2047,'overall city offline'!$A$2:$A$2047,$A46,'city centre offline'!$B$2:$B$2047,F$3)*SUMIFS('city centre offline'!$C$2:$C$2047,'city centre offline'!$A$2:$A$2047,$A46,'city centre offline'!$B$2:$B$2047,F$3))/(SUMIFS('city centre offline'!$K$2:$K$2047,'city centre offline'!$A$2:$A$2047,$A46,'city centre offline'!$B$2:$B$2047,F$2))</f>
        <v>1.4135814487062066E-2</v>
      </c>
      <c r="G46" s="37">
        <f>(SUMIFS('city centre offline'!$K$2:$K$2047,'overall city offline'!$A$2:$A$2047,$A46,'city centre offline'!$B$2:$B$2047,G$3)*SUMIFS('city centre offline'!$C$2:$C$2047,'city centre offline'!$A$2:$A$2047,$A46,'city centre offline'!$B$2:$B$2047,G$3))/(SUMIFS('city centre offline'!$K$2:$K$2047,'city centre offline'!$A$2:$A$2047,$A46,'city centre offline'!$B$2:$B$2047,G$2))</f>
        <v>0.18432286725969663</v>
      </c>
      <c r="H46" s="37">
        <f>(SUMIFS('city centre offline'!$K$2:$K$2047,'overall city offline'!$A$2:$A$2047,$A46,'city centre offline'!$B$2:$B$2047,H$3)*SUMIFS('city centre offline'!$C$2:$C$2047,'city centre offline'!$A$2:$A$2047,$A46,'city centre offline'!$B$2:$B$2047,H$3))/(SUMIFS('city centre offline'!$K$2:$K$2047,'city centre offline'!$A$2:$A$2047,$A46,'city centre offline'!$B$2:$B$2047,H$2))</f>
        <v>0.44966622767923242</v>
      </c>
      <c r="I46" s="37">
        <f>(SUMIFS('city centre offline'!$K$2:$K$2047,'overall city offline'!$A$2:$A$2047,$A46,'city centre offline'!$B$2:$B$2047,I$3)*SUMIFS('city centre offline'!$C$2:$C$2047,'city centre offline'!$A$2:$A$2047,$A46,'city centre offline'!$B$2:$B$2047,I$3))/(SUMIFS('city centre offline'!$K$2:$K$2047,'city centre offline'!$A$2:$A$2047,$A46,'city centre offline'!$B$2:$B$2047,I$2))</f>
        <v>0.56435635693731923</v>
      </c>
      <c r="J46" s="37">
        <f>(SUMIFS('city centre offline'!$K$2:$K$2047,'overall city offline'!$A$2:$A$2047,$A46,'city centre offline'!$B$2:$B$2047,J$3)*SUMIFS('city centre offline'!$C$2:$C$2047,'city centre offline'!$A$2:$A$2047,$A46,'city centre offline'!$B$2:$B$2047,J$3))/(SUMIFS('city centre offline'!$K$2:$K$2047,'city centre offline'!$A$2:$A$2047,$A46,'city centre offline'!$B$2:$B$2047,J$2))</f>
        <v>0.53292160162020119</v>
      </c>
      <c r="K46" s="37">
        <f>(SUMIFS('city centre offline'!$K$2:$K$2047,'overall city offline'!$A$2:$A$2047,$A46,'city centre offline'!$B$2:$B$2047,K$3)*SUMIFS('city centre offline'!$C$2:$C$2047,'city centre offline'!$A$2:$A$2047,$A46,'city centre offline'!$B$2:$B$2047,K$3))/(SUMIFS('city centre offline'!$K$2:$K$2047,'city centre offline'!$A$2:$A$2047,$A46,'city centre offline'!$B$2:$B$2047,K$2))</f>
        <v>0.64192351021185479</v>
      </c>
      <c r="L46" s="37">
        <f>(SUMIFS('city centre offline'!$K$2:$K$2047,'overall city offline'!$A$2:$A$2047,$A46,'city centre offline'!$B$2:$B$2047,L$3)*SUMIFS('city centre offline'!$C$2:$C$2047,'city centre offline'!$A$2:$A$2047,$A46,'city centre offline'!$B$2:$B$2047,L$3))/(SUMIFS('city centre offline'!$K$2:$K$2047,'city centre offline'!$A$2:$A$2047,$A46,'city centre offline'!$B$2:$B$2047,L$2))</f>
        <v>0.18224590935790916</v>
      </c>
      <c r="M46" s="37">
        <f>(SUMIFS('city centre offline'!$K$2:$K$2047,'overall city offline'!$A$2:$A$2047,$A46,'city centre offline'!$B$2:$B$2047,M$3)*SUMIFS('city centre offline'!$C$2:$C$2047,'city centre offline'!$A$2:$A$2047,$A46,'city centre offline'!$B$2:$B$2047,M$3))/(SUMIFS('city centre offline'!$K$2:$K$2047,'city centre offline'!$A$2:$A$2047,$A46,'city centre offline'!$B$2:$B$2047,M$2))</f>
        <v>0.77814833043746701</v>
      </c>
      <c r="N46" s="37">
        <f>(SUMIFS('city centre offline'!$K$2:$K$2047,'overall city offline'!$A$2:$A$2047,$A46,'city centre offline'!$B$2:$B$2047,N$3)*SUMIFS('city centre offline'!$C$2:$C$2047,'city centre offline'!$A$2:$A$2047,$A46,'city centre offline'!$B$2:$B$2047,N$3))/(SUMIFS('city centre offline'!$K$2:$K$2047,'city centre offline'!$A$2:$A$2047,$A46,'city centre offline'!$B$2:$B$2047,N$2))</f>
        <v>4.7606317442738973E-2</v>
      </c>
      <c r="O46" s="37">
        <f>(SUMIFS('city centre offline'!$K$2:$K$2047,'overall city offline'!$A$2:$A$2047,$A46,'city centre offline'!$B$2:$B$2047,O$3)*SUMIFS('city centre offline'!$C$2:$C$2047,'city centre offline'!$A$2:$A$2047,$A46,'city centre offline'!$B$2:$B$2047,O$3))/(SUMIFS('city centre offline'!$K$2:$K$2047,'city centre offline'!$A$2:$A$2047,$A46,'city centre offline'!$B$2:$B$2047,O$2))</f>
        <v>6.7402141377436303E-2</v>
      </c>
      <c r="P46" s="37">
        <f>(SUMIFS('city centre offline'!$K$2:$K$2047,'overall city offline'!$A$2:$A$2047,$A46,'city centre offline'!$B$2:$B$2047,P$3)*SUMIFS('city centre offline'!$C$2:$C$2047,'city centre offline'!$A$2:$A$2047,$A46,'city centre offline'!$B$2:$B$2047,P$3))/(SUMIFS('city centre offline'!$K$2:$K$2047,'city centre offline'!$A$2:$A$2047,$A46,'city centre offline'!$B$2:$B$2047,P$2))</f>
        <v>8.2814226305520974E-2</v>
      </c>
      <c r="Q46" s="37">
        <f>(SUMIFS('city centre offline'!$K$2:$K$2047,'overall city offline'!$A$2:$A$2047,$A46,'city centre offline'!$B$2:$B$2047,Q$3)*SUMIFS('city centre offline'!$C$2:$C$2047,'city centre offline'!$A$2:$A$2047,$A46,'city centre offline'!$B$2:$B$2047,Q$3))/(SUMIFS('city centre offline'!$K$2:$K$2047,'city centre offline'!$A$2:$A$2047,$A46,'city centre offline'!$B$2:$B$2047,Q$2))</f>
        <v>0.30791553369765912</v>
      </c>
      <c r="R46" s="37">
        <f>(SUMIFS('city centre offline'!$K$2:$K$2047,'overall city offline'!$A$2:$A$2047,$A46,'city centre offline'!$B$2:$B$2047,R$3)*SUMIFS('city centre offline'!$C$2:$C$2047,'city centre offline'!$A$2:$A$2047,$A46,'city centre offline'!$B$2:$B$2047,R$3))/(SUMIFS('city centre offline'!$K$2:$K$2047,'city centre offline'!$A$2:$A$2047,$A46,'city centre offline'!$B$2:$B$2047,R$2))</f>
        <v>0.46832876840803983</v>
      </c>
      <c r="S46" s="37">
        <f>(SUMIFS('city centre offline'!$K$2:$K$2047,'overall city offline'!$A$2:$A$2047,$A46,'city centre offline'!$B$2:$B$2047,S$3)*SUMIFS('city centre offline'!$C$2:$C$2047,'city centre offline'!$A$2:$A$2047,$A46,'city centre offline'!$B$2:$B$2047,S$3))/(SUMIFS('city centre offline'!$K$2:$K$2047,'city centre offline'!$A$2:$A$2047,$A46,'city centre offline'!$B$2:$B$2047,S$2))</f>
        <v>0.61541654191934791</v>
      </c>
      <c r="T46" s="37">
        <f>(SUMIFS('city centre offline'!$K$2:$K$2047,'overall city offline'!$A$2:$A$2047,$A46,'city centre offline'!$B$2:$B$2047,T$3)*SUMIFS('city centre offline'!$C$2:$C$2047,'city centre offline'!$A$2:$A$2047,$A46,'city centre offline'!$B$2:$B$2047,T$3))/(SUMIFS('city centre offline'!$K$2:$K$2047,'city centre offline'!$A$2:$A$2047,$A46,'city centre offline'!$B$2:$B$2047,T$2))</f>
        <v>0.44177215435494432</v>
      </c>
      <c r="U46" s="37">
        <f>(SUMIFS('city centre offline'!$K$2:$K$2047,'overall city offline'!$A$2:$A$2047,$A46,'city centre offline'!$B$2:$B$2047,U$3)*SUMIFS('city centre offline'!$C$2:$C$2047,'city centre offline'!$A$2:$A$2047,$A46,'city centre offline'!$B$2:$B$2047,U$3))/(SUMIFS('city centre offline'!$K$2:$K$2047,'city centre offline'!$A$2:$A$2047,$A46,'city centre offline'!$B$2:$B$2047,U$2))</f>
        <v>0.5836237038905504</v>
      </c>
      <c r="V46" s="37">
        <f>(SUMIFS('city centre offline'!$K$2:$K$2047,'overall city offline'!$A$2:$A$2047,$A46,'city centre offline'!$B$2:$B$2047,V$3)*SUMIFS('city centre offline'!$C$2:$C$2047,'city centre offline'!$A$2:$A$2047,$A46,'city centre offline'!$B$2:$B$2047,V$3))/(SUMIFS('city centre offline'!$K$2:$K$2047,'city centre offline'!$A$2:$A$2047,$A46,'city centre offline'!$B$2:$B$2047,V$2))</f>
        <v>0.46651690319197148</v>
      </c>
    </row>
    <row r="47" spans="1:63" x14ac:dyDescent="0.25">
      <c r="A47" s="5" t="s">
        <v>50</v>
      </c>
      <c r="B47" s="37">
        <f>(SUMIFS('city centre offline'!$K$2:$K$2047,'overall city offline'!$A$2:$A$2047,$A47,'city centre offline'!$B$2:$B$2047,B$3)*SUMIFS('city centre offline'!$C$2:$C$2047,'city centre offline'!$A$2:$A$2047,$A47,'city centre offline'!$B$2:$B$2047,B$3))/(SUMIFS('city centre offline'!$K$2:$K$2047,'city centre offline'!$A$2:$A$2047,$A47,'city centre offline'!$B$2:$B$2047,B$2))</f>
        <v>0.75590776709238572</v>
      </c>
      <c r="C47" s="37">
        <f>(SUMIFS('city centre offline'!$K$2:$K$2047,'overall city offline'!$A$2:$A$2047,$A47,'city centre offline'!$B$2:$B$2047,C$3)*SUMIFS('city centre offline'!$C$2:$C$2047,'city centre offline'!$A$2:$A$2047,$A47,'city centre offline'!$B$2:$B$2047,C$3))/(SUMIFS('city centre offline'!$K$2:$K$2047,'city centre offline'!$A$2:$A$2047,$A47,'city centre offline'!$B$2:$B$2047,C$2))</f>
        <v>0.91885251524940059</v>
      </c>
      <c r="D47" s="37">
        <f>(SUMIFS('city centre offline'!$K$2:$K$2047,'overall city offline'!$A$2:$A$2047,$A47,'city centre offline'!$B$2:$B$2047,D$3)*SUMIFS('city centre offline'!$C$2:$C$2047,'city centre offline'!$A$2:$A$2047,$A47,'city centre offline'!$B$2:$B$2047,D$3))/(SUMIFS('city centre offline'!$K$2:$K$2047,'city centre offline'!$A$2:$A$2047,$A47,'city centre offline'!$B$2:$B$2047,D$2))</f>
        <v>0.67518576429798216</v>
      </c>
      <c r="E47" s="37">
        <f>(SUMIFS('city centre offline'!$K$2:$K$2047,'overall city offline'!$A$2:$A$2047,$A47,'city centre offline'!$B$2:$B$2047,E$3)*SUMIFS('city centre offline'!$C$2:$C$2047,'city centre offline'!$A$2:$A$2047,$A47,'city centre offline'!$B$2:$B$2047,E$3))/(SUMIFS('city centre offline'!$K$2:$K$2047,'city centre offline'!$A$2:$A$2047,$A47,'city centre offline'!$B$2:$B$2047,E$2))</f>
        <v>0.16095108173797884</v>
      </c>
      <c r="F47" s="37">
        <f>(SUMIFS('city centre offline'!$K$2:$K$2047,'overall city offline'!$A$2:$A$2047,$A47,'city centre offline'!$B$2:$B$2047,F$3)*SUMIFS('city centre offline'!$C$2:$C$2047,'city centre offline'!$A$2:$A$2047,$A47,'city centre offline'!$B$2:$B$2047,F$3))/(SUMIFS('city centre offline'!$K$2:$K$2047,'city centre offline'!$A$2:$A$2047,$A47,'city centre offline'!$B$2:$B$2047,F$2))</f>
        <v>0.2056731081959878</v>
      </c>
      <c r="G47" s="37">
        <f>(SUMIFS('city centre offline'!$K$2:$K$2047,'overall city offline'!$A$2:$A$2047,$A47,'city centre offline'!$B$2:$B$2047,G$3)*SUMIFS('city centre offline'!$C$2:$C$2047,'city centre offline'!$A$2:$A$2047,$A47,'city centre offline'!$B$2:$B$2047,G$3))/(SUMIFS('city centre offline'!$K$2:$K$2047,'city centre offline'!$A$2:$A$2047,$A47,'city centre offline'!$B$2:$B$2047,G$2))</f>
        <v>0.2227313171122966</v>
      </c>
      <c r="H47" s="37">
        <f>(SUMIFS('city centre offline'!$K$2:$K$2047,'overall city offline'!$A$2:$A$2047,$A47,'city centre offline'!$B$2:$B$2047,H$3)*SUMIFS('city centre offline'!$C$2:$C$2047,'city centre offline'!$A$2:$A$2047,$A47,'city centre offline'!$B$2:$B$2047,H$3))/(SUMIFS('city centre offline'!$K$2:$K$2047,'city centre offline'!$A$2:$A$2047,$A47,'city centre offline'!$B$2:$B$2047,H$2))</f>
        <v>0.38103783210583775</v>
      </c>
      <c r="I47" s="37">
        <f>(SUMIFS('city centre offline'!$K$2:$K$2047,'overall city offline'!$A$2:$A$2047,$A47,'city centre offline'!$B$2:$B$2047,I$3)*SUMIFS('city centre offline'!$C$2:$C$2047,'city centre offline'!$A$2:$A$2047,$A47,'city centre offline'!$B$2:$B$2047,I$3))/(SUMIFS('city centre offline'!$K$2:$K$2047,'city centre offline'!$A$2:$A$2047,$A47,'city centre offline'!$B$2:$B$2047,I$2))</f>
        <v>0.83061483585870832</v>
      </c>
      <c r="J47" s="37">
        <f>(SUMIFS('city centre offline'!$K$2:$K$2047,'overall city offline'!$A$2:$A$2047,$A47,'city centre offline'!$B$2:$B$2047,J$3)*SUMIFS('city centre offline'!$C$2:$C$2047,'city centre offline'!$A$2:$A$2047,$A47,'city centre offline'!$B$2:$B$2047,J$3))/(SUMIFS('city centre offline'!$K$2:$K$2047,'city centre offline'!$A$2:$A$2047,$A47,'city centre offline'!$B$2:$B$2047,J$2))</f>
        <v>0.84247736242253557</v>
      </c>
      <c r="K47" s="37">
        <f>(SUMIFS('city centre offline'!$K$2:$K$2047,'overall city offline'!$A$2:$A$2047,$A47,'city centre offline'!$B$2:$B$2047,K$3)*SUMIFS('city centre offline'!$C$2:$C$2047,'city centre offline'!$A$2:$A$2047,$A47,'city centre offline'!$B$2:$B$2047,K$3))/(SUMIFS('city centre offline'!$K$2:$K$2047,'city centre offline'!$A$2:$A$2047,$A47,'city centre offline'!$B$2:$B$2047,K$2))</f>
        <v>0.96637408818490056</v>
      </c>
      <c r="L47" s="37">
        <f>(SUMIFS('city centre offline'!$K$2:$K$2047,'overall city offline'!$A$2:$A$2047,$A47,'city centre offline'!$B$2:$B$2047,L$3)*SUMIFS('city centre offline'!$C$2:$C$2047,'city centre offline'!$A$2:$A$2047,$A47,'city centre offline'!$B$2:$B$2047,L$3))/(SUMIFS('city centre offline'!$K$2:$K$2047,'city centre offline'!$A$2:$A$2047,$A47,'city centre offline'!$B$2:$B$2047,L$2))</f>
        <v>0.32551160529868134</v>
      </c>
      <c r="M47" s="37">
        <f>(SUMIFS('city centre offline'!$K$2:$K$2047,'overall city offline'!$A$2:$A$2047,$A47,'city centre offline'!$B$2:$B$2047,M$3)*SUMIFS('city centre offline'!$C$2:$C$2047,'city centre offline'!$A$2:$A$2047,$A47,'city centre offline'!$B$2:$B$2047,M$3))/(SUMIFS('city centre offline'!$K$2:$K$2047,'city centre offline'!$A$2:$A$2047,$A47,'city centre offline'!$B$2:$B$2047,M$2))</f>
        <v>0.86521852588308301</v>
      </c>
      <c r="N47" s="37">
        <f>(SUMIFS('city centre offline'!$K$2:$K$2047,'overall city offline'!$A$2:$A$2047,$A47,'city centre offline'!$B$2:$B$2047,N$3)*SUMIFS('city centre offline'!$C$2:$C$2047,'city centre offline'!$A$2:$A$2047,$A47,'city centre offline'!$B$2:$B$2047,N$3))/(SUMIFS('city centre offline'!$K$2:$K$2047,'city centre offline'!$A$2:$A$2047,$A47,'city centre offline'!$B$2:$B$2047,N$2))</f>
        <v>0.19408180294353061</v>
      </c>
      <c r="O47" s="37">
        <f>(SUMIFS('city centre offline'!$K$2:$K$2047,'overall city offline'!$A$2:$A$2047,$A47,'city centre offline'!$B$2:$B$2047,O$3)*SUMIFS('city centre offline'!$C$2:$C$2047,'city centre offline'!$A$2:$A$2047,$A47,'city centre offline'!$B$2:$B$2047,O$3))/(SUMIFS('city centre offline'!$K$2:$K$2047,'city centre offline'!$A$2:$A$2047,$A47,'city centre offline'!$B$2:$B$2047,O$2))</f>
        <v>0.56863821299381889</v>
      </c>
      <c r="P47" s="37">
        <f>(SUMIFS('city centre offline'!$K$2:$K$2047,'overall city offline'!$A$2:$A$2047,$A47,'city centre offline'!$B$2:$B$2047,P$3)*SUMIFS('city centre offline'!$C$2:$C$2047,'city centre offline'!$A$2:$A$2047,$A47,'city centre offline'!$B$2:$B$2047,P$3))/(SUMIFS('city centre offline'!$K$2:$K$2047,'city centre offline'!$A$2:$A$2047,$A47,'city centre offline'!$B$2:$B$2047,P$2))</f>
        <v>0.59581492398128399</v>
      </c>
      <c r="Q47" s="37">
        <f>(SUMIFS('city centre offline'!$K$2:$K$2047,'overall city offline'!$A$2:$A$2047,$A47,'city centre offline'!$B$2:$B$2047,Q$3)*SUMIFS('city centre offline'!$C$2:$C$2047,'city centre offline'!$A$2:$A$2047,$A47,'city centre offline'!$B$2:$B$2047,Q$3))/(SUMIFS('city centre offline'!$K$2:$K$2047,'city centre offline'!$A$2:$A$2047,$A47,'city centre offline'!$B$2:$B$2047,Q$2))</f>
        <v>0.59017452570190054</v>
      </c>
      <c r="R47" s="37">
        <f>(SUMIFS('city centre offline'!$K$2:$K$2047,'overall city offline'!$A$2:$A$2047,$A47,'city centre offline'!$B$2:$B$2047,R$3)*SUMIFS('city centre offline'!$C$2:$C$2047,'city centre offline'!$A$2:$A$2047,$A47,'city centre offline'!$B$2:$B$2047,R$3))/(SUMIFS('city centre offline'!$K$2:$K$2047,'city centre offline'!$A$2:$A$2047,$A47,'city centre offline'!$B$2:$B$2047,R$2))</f>
        <v>0.57158168216689986</v>
      </c>
      <c r="S47" s="37">
        <f>(SUMIFS('city centre offline'!$K$2:$K$2047,'overall city offline'!$A$2:$A$2047,$A47,'city centre offline'!$B$2:$B$2047,S$3)*SUMIFS('city centre offline'!$C$2:$C$2047,'city centre offline'!$A$2:$A$2047,$A47,'city centre offline'!$B$2:$B$2047,S$3))/(SUMIFS('city centre offline'!$K$2:$K$2047,'city centre offline'!$A$2:$A$2047,$A47,'city centre offline'!$B$2:$B$2047,S$2))</f>
        <v>0.54514183124369708</v>
      </c>
      <c r="T47" s="37">
        <f>(SUMIFS('city centre offline'!$K$2:$K$2047,'overall city offline'!$A$2:$A$2047,$A47,'city centre offline'!$B$2:$B$2047,T$3)*SUMIFS('city centre offline'!$C$2:$C$2047,'city centre offline'!$A$2:$A$2047,$A47,'city centre offline'!$B$2:$B$2047,T$3))/(SUMIFS('city centre offline'!$K$2:$K$2047,'city centre offline'!$A$2:$A$2047,$A47,'city centre offline'!$B$2:$B$2047,T$2))</f>
        <v>0.63793980783619186</v>
      </c>
      <c r="U47" s="37">
        <f>(SUMIFS('city centre offline'!$K$2:$K$2047,'overall city offline'!$A$2:$A$2047,$A47,'city centre offline'!$B$2:$B$2047,U$3)*SUMIFS('city centre offline'!$C$2:$C$2047,'city centre offline'!$A$2:$A$2047,$A47,'city centre offline'!$B$2:$B$2047,U$3))/(SUMIFS('city centre offline'!$K$2:$K$2047,'city centre offline'!$A$2:$A$2047,$A47,'city centre offline'!$B$2:$B$2047,U$2))</f>
        <v>0.6488389311211834</v>
      </c>
      <c r="V47" s="37">
        <f>(SUMIFS('city centre offline'!$K$2:$K$2047,'overall city offline'!$A$2:$A$2047,$A47,'city centre offline'!$B$2:$B$2047,V$3)*SUMIFS('city centre offline'!$C$2:$C$2047,'city centre offline'!$A$2:$A$2047,$A47,'city centre offline'!$B$2:$B$2047,V$3))/(SUMIFS('city centre offline'!$K$2:$K$2047,'city centre offline'!$A$2:$A$2047,$A47,'city centre offline'!$B$2:$B$2047,V$2))</f>
        <v>0.67175731351907575</v>
      </c>
    </row>
    <row r="48" spans="1:63" x14ac:dyDescent="0.25">
      <c r="A48" s="5" t="s">
        <v>51</v>
      </c>
      <c r="B48" s="37">
        <f>(SUMIFS('city centre offline'!$K$2:$K$2047,'overall city offline'!$A$2:$A$2047,$A48,'city centre offline'!$B$2:$B$2047,B$3)*SUMIFS('city centre offline'!$C$2:$C$2047,'city centre offline'!$A$2:$A$2047,$A48,'city centre offline'!$B$2:$B$2047,B$3))/(SUMIFS('city centre offline'!$K$2:$K$2047,'city centre offline'!$A$2:$A$2047,$A48,'city centre offline'!$B$2:$B$2047,B$2))</f>
        <v>0.81518569939525998</v>
      </c>
      <c r="C48" s="37">
        <f>(SUMIFS('city centre offline'!$K$2:$K$2047,'overall city offline'!$A$2:$A$2047,$A48,'city centre offline'!$B$2:$B$2047,C$3)*SUMIFS('city centre offline'!$C$2:$C$2047,'city centre offline'!$A$2:$A$2047,$A48,'city centre offline'!$B$2:$B$2047,C$3))/(SUMIFS('city centre offline'!$K$2:$K$2047,'city centre offline'!$A$2:$A$2047,$A48,'city centre offline'!$B$2:$B$2047,C$2))</f>
        <v>0.86475351971612358</v>
      </c>
      <c r="D48" s="37">
        <f>(SUMIFS('city centre offline'!$K$2:$K$2047,'overall city offline'!$A$2:$A$2047,$A48,'city centre offline'!$B$2:$B$2047,D$3)*SUMIFS('city centre offline'!$C$2:$C$2047,'city centre offline'!$A$2:$A$2047,$A48,'city centre offline'!$B$2:$B$2047,D$3))/(SUMIFS('city centre offline'!$K$2:$K$2047,'city centre offline'!$A$2:$A$2047,$A48,'city centre offline'!$B$2:$B$2047,D$2))</f>
        <v>0.59161088358495562</v>
      </c>
      <c r="E48" s="37">
        <f>(SUMIFS('city centre offline'!$K$2:$K$2047,'overall city offline'!$A$2:$A$2047,$A48,'city centre offline'!$B$2:$B$2047,E$3)*SUMIFS('city centre offline'!$C$2:$C$2047,'city centre offline'!$A$2:$A$2047,$A48,'city centre offline'!$B$2:$B$2047,E$3))/(SUMIFS('city centre offline'!$K$2:$K$2047,'city centre offline'!$A$2:$A$2047,$A48,'city centre offline'!$B$2:$B$2047,E$2))</f>
        <v>0.11112698949912815</v>
      </c>
      <c r="F48" s="37">
        <f>(SUMIFS('city centre offline'!$K$2:$K$2047,'overall city offline'!$A$2:$A$2047,$A48,'city centre offline'!$B$2:$B$2047,F$3)*SUMIFS('city centre offline'!$C$2:$C$2047,'city centre offline'!$A$2:$A$2047,$A48,'city centre offline'!$B$2:$B$2047,F$3))/(SUMIFS('city centre offline'!$K$2:$K$2047,'city centre offline'!$A$2:$A$2047,$A48,'city centre offline'!$B$2:$B$2047,F$2))</f>
        <v>0.14326669030482481</v>
      </c>
      <c r="G48" s="37">
        <f>(SUMIFS('city centre offline'!$K$2:$K$2047,'overall city offline'!$A$2:$A$2047,$A48,'city centre offline'!$B$2:$B$2047,G$3)*SUMIFS('city centre offline'!$C$2:$C$2047,'city centre offline'!$A$2:$A$2047,$A48,'city centre offline'!$B$2:$B$2047,G$3))/(SUMIFS('city centre offline'!$K$2:$K$2047,'city centre offline'!$A$2:$A$2047,$A48,'city centre offline'!$B$2:$B$2047,G$2))</f>
        <v>0.40348627421622235</v>
      </c>
      <c r="H48" s="37">
        <f>(SUMIFS('city centre offline'!$K$2:$K$2047,'overall city offline'!$A$2:$A$2047,$A48,'city centre offline'!$B$2:$B$2047,H$3)*SUMIFS('city centre offline'!$C$2:$C$2047,'city centre offline'!$A$2:$A$2047,$A48,'city centre offline'!$B$2:$B$2047,H$3))/(SUMIFS('city centre offline'!$K$2:$K$2047,'city centre offline'!$A$2:$A$2047,$A48,'city centre offline'!$B$2:$B$2047,H$2))</f>
        <v>0.6860980630711514</v>
      </c>
      <c r="I48" s="37">
        <f>(SUMIFS('city centre offline'!$K$2:$K$2047,'overall city offline'!$A$2:$A$2047,$A48,'city centre offline'!$B$2:$B$2047,I$3)*SUMIFS('city centre offline'!$C$2:$C$2047,'city centre offline'!$A$2:$A$2047,$A48,'city centre offline'!$B$2:$B$2047,I$3))/(SUMIFS('city centre offline'!$K$2:$K$2047,'city centre offline'!$A$2:$A$2047,$A48,'city centre offline'!$B$2:$B$2047,I$2))</f>
        <v>0.81283693000027224</v>
      </c>
      <c r="J48" s="37">
        <f>(SUMIFS('city centre offline'!$K$2:$K$2047,'overall city offline'!$A$2:$A$2047,$A48,'city centre offline'!$B$2:$B$2047,J$3)*SUMIFS('city centre offline'!$C$2:$C$2047,'city centre offline'!$A$2:$A$2047,$A48,'city centre offline'!$B$2:$B$2047,J$3))/(SUMIFS('city centre offline'!$K$2:$K$2047,'city centre offline'!$A$2:$A$2047,$A48,'city centre offline'!$B$2:$B$2047,J$2))</f>
        <v>0.79876861033558233</v>
      </c>
      <c r="K48" s="37">
        <f>(SUMIFS('city centre offline'!$K$2:$K$2047,'overall city offline'!$A$2:$A$2047,$A48,'city centre offline'!$B$2:$B$2047,K$3)*SUMIFS('city centre offline'!$C$2:$C$2047,'city centre offline'!$A$2:$A$2047,$A48,'city centre offline'!$B$2:$B$2047,K$3))/(SUMIFS('city centre offline'!$K$2:$K$2047,'city centre offline'!$A$2:$A$2047,$A48,'city centre offline'!$B$2:$B$2047,K$2))</f>
        <v>0.90230238078961633</v>
      </c>
      <c r="L48" s="37">
        <f>(SUMIFS('city centre offline'!$K$2:$K$2047,'overall city offline'!$A$2:$A$2047,$A48,'city centre offline'!$B$2:$B$2047,L$3)*SUMIFS('city centre offline'!$C$2:$C$2047,'city centre offline'!$A$2:$A$2047,$A48,'city centre offline'!$B$2:$B$2047,L$3))/(SUMIFS('city centre offline'!$K$2:$K$2047,'city centre offline'!$A$2:$A$2047,$A48,'city centre offline'!$B$2:$B$2047,L$2))</f>
        <v>0.29009157668425989</v>
      </c>
      <c r="M48" s="37">
        <f>(SUMIFS('city centre offline'!$K$2:$K$2047,'overall city offline'!$A$2:$A$2047,$A48,'city centre offline'!$B$2:$B$2047,M$3)*SUMIFS('city centre offline'!$C$2:$C$2047,'city centre offline'!$A$2:$A$2047,$A48,'city centre offline'!$B$2:$B$2047,M$3))/(SUMIFS('city centre offline'!$K$2:$K$2047,'city centre offline'!$A$2:$A$2047,$A48,'city centre offline'!$B$2:$B$2047,M$2))</f>
        <v>1.3010567517246745</v>
      </c>
      <c r="N48" s="37">
        <f>(SUMIFS('city centre offline'!$K$2:$K$2047,'overall city offline'!$A$2:$A$2047,$A48,'city centre offline'!$B$2:$B$2047,N$3)*SUMIFS('city centre offline'!$C$2:$C$2047,'city centre offline'!$A$2:$A$2047,$A48,'city centre offline'!$B$2:$B$2047,N$3))/(SUMIFS('city centre offline'!$K$2:$K$2047,'city centre offline'!$A$2:$A$2047,$A48,'city centre offline'!$B$2:$B$2047,N$2))</f>
        <v>0.18572988346341196</v>
      </c>
      <c r="O48" s="37">
        <f>(SUMIFS('city centre offline'!$K$2:$K$2047,'overall city offline'!$A$2:$A$2047,$A48,'city centre offline'!$B$2:$B$2047,O$3)*SUMIFS('city centre offline'!$C$2:$C$2047,'city centre offline'!$A$2:$A$2047,$A48,'city centre offline'!$B$2:$B$2047,O$3))/(SUMIFS('city centre offline'!$K$2:$K$2047,'city centre offline'!$A$2:$A$2047,$A48,'city centre offline'!$B$2:$B$2047,O$2))</f>
        <v>0.15662993318371141</v>
      </c>
      <c r="P48" s="37">
        <f>(SUMIFS('city centre offline'!$K$2:$K$2047,'overall city offline'!$A$2:$A$2047,$A48,'city centre offline'!$B$2:$B$2047,P$3)*SUMIFS('city centre offline'!$C$2:$C$2047,'city centre offline'!$A$2:$A$2047,$A48,'city centre offline'!$B$2:$B$2047,P$3))/(SUMIFS('city centre offline'!$K$2:$K$2047,'city centre offline'!$A$2:$A$2047,$A48,'city centre offline'!$B$2:$B$2047,P$2))</f>
        <v>0.22241018074690336</v>
      </c>
      <c r="Q48" s="37">
        <f>(SUMIFS('city centre offline'!$K$2:$K$2047,'overall city offline'!$A$2:$A$2047,$A48,'city centre offline'!$B$2:$B$2047,Q$3)*SUMIFS('city centre offline'!$C$2:$C$2047,'city centre offline'!$A$2:$A$2047,$A48,'city centre offline'!$B$2:$B$2047,Q$3))/(SUMIFS('city centre offline'!$K$2:$K$2047,'city centre offline'!$A$2:$A$2047,$A48,'city centre offline'!$B$2:$B$2047,Q$2))</f>
        <v>0.90016670163401791</v>
      </c>
      <c r="R48" s="37">
        <f>(SUMIFS('city centre offline'!$K$2:$K$2047,'overall city offline'!$A$2:$A$2047,$A48,'city centre offline'!$B$2:$B$2047,R$3)*SUMIFS('city centre offline'!$C$2:$C$2047,'city centre offline'!$A$2:$A$2047,$A48,'city centre offline'!$B$2:$B$2047,R$3))/(SUMIFS('city centre offline'!$K$2:$K$2047,'city centre offline'!$A$2:$A$2047,$A48,'city centre offline'!$B$2:$B$2047,R$2))</f>
        <v>0.9973099299189323</v>
      </c>
      <c r="S48" s="37">
        <f>(SUMIFS('city centre offline'!$K$2:$K$2047,'overall city offline'!$A$2:$A$2047,$A48,'city centre offline'!$B$2:$B$2047,S$3)*SUMIFS('city centre offline'!$C$2:$C$2047,'city centre offline'!$A$2:$A$2047,$A48,'city centre offline'!$B$2:$B$2047,S$3))/(SUMIFS('city centre offline'!$K$2:$K$2047,'city centre offline'!$A$2:$A$2047,$A48,'city centre offline'!$B$2:$B$2047,S$2))</f>
        <v>0.81312984768973928</v>
      </c>
      <c r="T48" s="37">
        <f>(SUMIFS('city centre offline'!$K$2:$K$2047,'overall city offline'!$A$2:$A$2047,$A48,'city centre offline'!$B$2:$B$2047,T$3)*SUMIFS('city centre offline'!$C$2:$C$2047,'city centre offline'!$A$2:$A$2047,$A48,'city centre offline'!$B$2:$B$2047,T$3))/(SUMIFS('city centre offline'!$K$2:$K$2047,'city centre offline'!$A$2:$A$2047,$A48,'city centre offline'!$B$2:$B$2047,T$2))</f>
        <v>0.8667405000123416</v>
      </c>
      <c r="U48" s="37">
        <f>(SUMIFS('city centre offline'!$K$2:$K$2047,'overall city offline'!$A$2:$A$2047,$A48,'city centre offline'!$B$2:$B$2047,U$3)*SUMIFS('city centre offline'!$C$2:$C$2047,'city centre offline'!$A$2:$A$2047,$A48,'city centre offline'!$B$2:$B$2047,U$3))/(SUMIFS('city centre offline'!$K$2:$K$2047,'city centre offline'!$A$2:$A$2047,$A48,'city centre offline'!$B$2:$B$2047,U$2))</f>
        <v>0.9074470116722666</v>
      </c>
      <c r="V48" s="37">
        <f>(SUMIFS('city centre offline'!$K$2:$K$2047,'overall city offline'!$A$2:$A$2047,$A48,'city centre offline'!$B$2:$B$2047,V$3)*SUMIFS('city centre offline'!$C$2:$C$2047,'city centre offline'!$A$2:$A$2047,$A48,'city centre offline'!$B$2:$B$2047,V$3))/(SUMIFS('city centre offline'!$K$2:$K$2047,'city centre offline'!$A$2:$A$2047,$A48,'city centre offline'!$B$2:$B$2047,V$2))</f>
        <v>0.88093108382813956</v>
      </c>
    </row>
    <row r="49" spans="1:22" x14ac:dyDescent="0.25">
      <c r="A49" s="5" t="s">
        <v>52</v>
      </c>
      <c r="B49" s="37">
        <f>(SUMIFS('city centre offline'!$K$2:$K$2047,'overall city offline'!$A$2:$A$2047,$A49,'city centre offline'!$B$2:$B$2047,B$3)*SUMIFS('city centre offline'!$C$2:$C$2047,'city centre offline'!$A$2:$A$2047,$A49,'city centre offline'!$B$2:$B$2047,B$3))/(SUMIFS('city centre offline'!$K$2:$K$2047,'city centre offline'!$A$2:$A$2047,$A49,'city centre offline'!$B$2:$B$2047,B$2))</f>
        <v>0.76474455593311974</v>
      </c>
      <c r="C49" s="37">
        <f>(SUMIFS('city centre offline'!$K$2:$K$2047,'overall city offline'!$A$2:$A$2047,$A49,'city centre offline'!$B$2:$B$2047,C$3)*SUMIFS('city centre offline'!$C$2:$C$2047,'city centre offline'!$A$2:$A$2047,$A49,'city centre offline'!$B$2:$B$2047,C$3))/(SUMIFS('city centre offline'!$K$2:$K$2047,'city centre offline'!$A$2:$A$2047,$A49,'city centre offline'!$B$2:$B$2047,C$2))</f>
        <v>0.79191839184562984</v>
      </c>
      <c r="D49" s="37">
        <f>(SUMIFS('city centre offline'!$K$2:$K$2047,'overall city offline'!$A$2:$A$2047,$A49,'city centre offline'!$B$2:$B$2047,D$3)*SUMIFS('city centre offline'!$C$2:$C$2047,'city centre offline'!$A$2:$A$2047,$A49,'city centre offline'!$B$2:$B$2047,D$3))/(SUMIFS('city centre offline'!$K$2:$K$2047,'city centre offline'!$A$2:$A$2047,$A49,'city centre offline'!$B$2:$B$2047,D$2))</f>
        <v>0.59603399666170975</v>
      </c>
      <c r="E49" s="37">
        <f>(SUMIFS('city centre offline'!$K$2:$K$2047,'overall city offline'!$A$2:$A$2047,$A49,'city centre offline'!$B$2:$B$2047,E$3)*SUMIFS('city centre offline'!$C$2:$C$2047,'city centre offline'!$A$2:$A$2047,$A49,'city centre offline'!$B$2:$B$2047,E$3))/(SUMIFS('city centre offline'!$K$2:$K$2047,'city centre offline'!$A$2:$A$2047,$A49,'city centre offline'!$B$2:$B$2047,E$2))</f>
        <v>4.0428083650375833E-2</v>
      </c>
      <c r="F49" s="37">
        <f>(SUMIFS('city centre offline'!$K$2:$K$2047,'overall city offline'!$A$2:$A$2047,$A49,'city centre offline'!$B$2:$B$2047,F$3)*SUMIFS('city centre offline'!$C$2:$C$2047,'city centre offline'!$A$2:$A$2047,$A49,'city centre offline'!$B$2:$B$2047,F$3))/(SUMIFS('city centre offline'!$K$2:$K$2047,'city centre offline'!$A$2:$A$2047,$A49,'city centre offline'!$B$2:$B$2047,F$2))</f>
        <v>6.0118662279797792E-2</v>
      </c>
      <c r="G49" s="37">
        <f>(SUMIFS('city centre offline'!$K$2:$K$2047,'overall city offline'!$A$2:$A$2047,$A49,'city centre offline'!$B$2:$B$2047,G$3)*SUMIFS('city centre offline'!$C$2:$C$2047,'city centre offline'!$A$2:$A$2047,$A49,'city centre offline'!$B$2:$B$2047,G$3))/(SUMIFS('city centre offline'!$K$2:$K$2047,'city centre offline'!$A$2:$A$2047,$A49,'city centre offline'!$B$2:$B$2047,G$2))</f>
        <v>0.25784942556238521</v>
      </c>
      <c r="H49" s="37">
        <f>(SUMIFS('city centre offline'!$K$2:$K$2047,'overall city offline'!$A$2:$A$2047,$A49,'city centre offline'!$B$2:$B$2047,H$3)*SUMIFS('city centre offline'!$C$2:$C$2047,'city centre offline'!$A$2:$A$2047,$A49,'city centre offline'!$B$2:$B$2047,H$3))/(SUMIFS('city centre offline'!$K$2:$K$2047,'city centre offline'!$A$2:$A$2047,$A49,'city centre offline'!$B$2:$B$2047,H$2))</f>
        <v>0.55903388284176914</v>
      </c>
      <c r="I49" s="37">
        <f>(SUMIFS('city centre offline'!$K$2:$K$2047,'overall city offline'!$A$2:$A$2047,$A49,'city centre offline'!$B$2:$B$2047,I$3)*SUMIFS('city centre offline'!$C$2:$C$2047,'city centre offline'!$A$2:$A$2047,$A49,'city centre offline'!$B$2:$B$2047,I$3))/(SUMIFS('city centre offline'!$K$2:$K$2047,'city centre offline'!$A$2:$A$2047,$A49,'city centre offline'!$B$2:$B$2047,I$2))</f>
        <v>0.67277043825672733</v>
      </c>
      <c r="J49" s="37">
        <f>(SUMIFS('city centre offline'!$K$2:$K$2047,'overall city offline'!$A$2:$A$2047,$A49,'city centre offline'!$B$2:$B$2047,J$3)*SUMIFS('city centre offline'!$C$2:$C$2047,'city centre offline'!$A$2:$A$2047,$A49,'city centre offline'!$B$2:$B$2047,J$3))/(SUMIFS('city centre offline'!$K$2:$K$2047,'city centre offline'!$A$2:$A$2047,$A49,'city centre offline'!$B$2:$B$2047,J$2))</f>
        <v>0.66121840018400191</v>
      </c>
      <c r="K49" s="37">
        <f>(SUMIFS('city centre offline'!$K$2:$K$2047,'overall city offline'!$A$2:$A$2047,$A49,'city centre offline'!$B$2:$B$2047,K$3)*SUMIFS('city centre offline'!$C$2:$C$2047,'city centre offline'!$A$2:$A$2047,$A49,'city centre offline'!$B$2:$B$2047,K$3))/(SUMIFS('city centre offline'!$K$2:$K$2047,'city centre offline'!$A$2:$A$2047,$A49,'city centre offline'!$B$2:$B$2047,K$2))</f>
        <v>0.72966051997241343</v>
      </c>
      <c r="L49" s="37">
        <f>(SUMIFS('city centre offline'!$K$2:$K$2047,'overall city offline'!$A$2:$A$2047,$A49,'city centre offline'!$B$2:$B$2047,L$3)*SUMIFS('city centre offline'!$C$2:$C$2047,'city centre offline'!$A$2:$A$2047,$A49,'city centre offline'!$B$2:$B$2047,L$3))/(SUMIFS('city centre offline'!$K$2:$K$2047,'city centre offline'!$A$2:$A$2047,$A49,'city centre offline'!$B$2:$B$2047,L$2))</f>
        <v>0.19537691918003</v>
      </c>
      <c r="M49" s="37">
        <f>(SUMIFS('city centre offline'!$K$2:$K$2047,'overall city offline'!$A$2:$A$2047,$A49,'city centre offline'!$B$2:$B$2047,M$3)*SUMIFS('city centre offline'!$C$2:$C$2047,'city centre offline'!$A$2:$A$2047,$A49,'city centre offline'!$B$2:$B$2047,M$3))/(SUMIFS('city centre offline'!$K$2:$K$2047,'city centre offline'!$A$2:$A$2047,$A49,'city centre offline'!$B$2:$B$2047,M$2))</f>
        <v>0.82223380073611219</v>
      </c>
      <c r="N49" s="37">
        <f>(SUMIFS('city centre offline'!$K$2:$K$2047,'overall city offline'!$A$2:$A$2047,$A49,'city centre offline'!$B$2:$B$2047,N$3)*SUMIFS('city centre offline'!$C$2:$C$2047,'city centre offline'!$A$2:$A$2047,$A49,'city centre offline'!$B$2:$B$2047,N$3))/(SUMIFS('city centre offline'!$K$2:$K$2047,'city centre offline'!$A$2:$A$2047,$A49,'city centre offline'!$B$2:$B$2047,N$2))</f>
        <v>4.8257097394027143E-2</v>
      </c>
      <c r="O49" s="37">
        <f>(SUMIFS('city centre offline'!$K$2:$K$2047,'overall city offline'!$A$2:$A$2047,$A49,'city centre offline'!$B$2:$B$2047,O$3)*SUMIFS('city centre offline'!$C$2:$C$2047,'city centre offline'!$A$2:$A$2047,$A49,'city centre offline'!$B$2:$B$2047,O$3))/(SUMIFS('city centre offline'!$K$2:$K$2047,'city centre offline'!$A$2:$A$2047,$A49,'city centre offline'!$B$2:$B$2047,O$2))</f>
        <v>5.9967014737323306E-2</v>
      </c>
      <c r="P49" s="37">
        <f>(SUMIFS('city centre offline'!$K$2:$K$2047,'overall city offline'!$A$2:$A$2047,$A49,'city centre offline'!$B$2:$B$2047,P$3)*SUMIFS('city centre offline'!$C$2:$C$2047,'city centre offline'!$A$2:$A$2047,$A49,'city centre offline'!$B$2:$B$2047,P$3))/(SUMIFS('city centre offline'!$K$2:$K$2047,'city centre offline'!$A$2:$A$2047,$A49,'city centre offline'!$B$2:$B$2047,P$2))</f>
        <v>8.0893396149444574E-2</v>
      </c>
      <c r="Q49" s="37">
        <f>(SUMIFS('city centre offline'!$K$2:$K$2047,'overall city offline'!$A$2:$A$2047,$A49,'city centre offline'!$B$2:$B$2047,Q$3)*SUMIFS('city centre offline'!$C$2:$C$2047,'city centre offline'!$A$2:$A$2047,$A49,'city centre offline'!$B$2:$B$2047,Q$3))/(SUMIFS('city centre offline'!$K$2:$K$2047,'city centre offline'!$A$2:$A$2047,$A49,'city centre offline'!$B$2:$B$2047,Q$2))</f>
        <v>0.23643389233728265</v>
      </c>
      <c r="R49" s="37">
        <f>(SUMIFS('city centre offline'!$K$2:$K$2047,'overall city offline'!$A$2:$A$2047,$A49,'city centre offline'!$B$2:$B$2047,R$3)*SUMIFS('city centre offline'!$C$2:$C$2047,'city centre offline'!$A$2:$A$2047,$A49,'city centre offline'!$B$2:$B$2047,R$3))/(SUMIFS('city centre offline'!$K$2:$K$2047,'city centre offline'!$A$2:$A$2047,$A49,'city centre offline'!$B$2:$B$2047,R$2))</f>
        <v>0.3253946224331381</v>
      </c>
      <c r="S49" s="37">
        <f>(SUMIFS('city centre offline'!$K$2:$K$2047,'overall city offline'!$A$2:$A$2047,$A49,'city centre offline'!$B$2:$B$2047,S$3)*SUMIFS('city centre offline'!$C$2:$C$2047,'city centre offline'!$A$2:$A$2047,$A49,'city centre offline'!$B$2:$B$2047,S$3))/(SUMIFS('city centre offline'!$K$2:$K$2047,'city centre offline'!$A$2:$A$2047,$A49,'city centre offline'!$B$2:$B$2047,S$2))</f>
        <v>0.26630904743745915</v>
      </c>
      <c r="T49" s="37">
        <f>(SUMIFS('city centre offline'!$K$2:$K$2047,'overall city offline'!$A$2:$A$2047,$A49,'city centre offline'!$B$2:$B$2047,T$3)*SUMIFS('city centre offline'!$C$2:$C$2047,'city centre offline'!$A$2:$A$2047,$A49,'city centre offline'!$B$2:$B$2047,T$3))/(SUMIFS('city centre offline'!$K$2:$K$2047,'city centre offline'!$A$2:$A$2047,$A49,'city centre offline'!$B$2:$B$2047,T$2))</f>
        <v>0.30566814014781224</v>
      </c>
      <c r="U49" s="37">
        <f>(SUMIFS('city centre offline'!$K$2:$K$2047,'overall city offline'!$A$2:$A$2047,$A49,'city centre offline'!$B$2:$B$2047,U$3)*SUMIFS('city centre offline'!$C$2:$C$2047,'city centre offline'!$A$2:$A$2047,$A49,'city centre offline'!$B$2:$B$2047,U$3))/(SUMIFS('city centre offline'!$K$2:$K$2047,'city centre offline'!$A$2:$A$2047,$A49,'city centre offline'!$B$2:$B$2047,U$2))</f>
        <v>0.3403166404638161</v>
      </c>
      <c r="V49" s="37">
        <f>(SUMIFS('city centre offline'!$K$2:$K$2047,'overall city offline'!$A$2:$A$2047,$A49,'city centre offline'!$B$2:$B$2047,V$3)*SUMIFS('city centre offline'!$C$2:$C$2047,'city centre offline'!$A$2:$A$2047,$A49,'city centre offline'!$B$2:$B$2047,V$3))/(SUMIFS('city centre offline'!$K$2:$K$2047,'city centre offline'!$A$2:$A$2047,$A49,'city centre offline'!$B$2:$B$2047,V$2))</f>
        <v>0.35087497227109432</v>
      </c>
    </row>
    <row r="50" spans="1:22" x14ac:dyDescent="0.25">
      <c r="A50" s="5" t="s">
        <v>53</v>
      </c>
      <c r="B50" s="37">
        <f>(SUMIFS('city centre offline'!$K$2:$K$2047,'overall city offline'!$A$2:$A$2047,$A50,'city centre offline'!$B$2:$B$2047,B$3)*SUMIFS('city centre offline'!$C$2:$C$2047,'city centre offline'!$A$2:$A$2047,$A50,'city centre offline'!$B$2:$B$2047,B$3))/(SUMIFS('city centre offline'!$K$2:$K$2047,'city centre offline'!$A$2:$A$2047,$A50,'city centre offline'!$B$2:$B$2047,B$2))</f>
        <v>0.82629762377532523</v>
      </c>
      <c r="C50" s="37">
        <f>(SUMIFS('city centre offline'!$K$2:$K$2047,'overall city offline'!$A$2:$A$2047,$A50,'city centre offline'!$B$2:$B$2047,C$3)*SUMIFS('city centre offline'!$C$2:$C$2047,'city centre offline'!$A$2:$A$2047,$A50,'city centre offline'!$B$2:$B$2047,C$3))/(SUMIFS('city centre offline'!$K$2:$K$2047,'city centre offline'!$A$2:$A$2047,$A50,'city centre offline'!$B$2:$B$2047,C$2))</f>
        <v>0.80605551050035007</v>
      </c>
      <c r="D50" s="37">
        <f>(SUMIFS('city centre offline'!$K$2:$K$2047,'overall city offline'!$A$2:$A$2047,$A50,'city centre offline'!$B$2:$B$2047,D$3)*SUMIFS('city centre offline'!$C$2:$C$2047,'city centre offline'!$A$2:$A$2047,$A50,'city centre offline'!$B$2:$B$2047,D$3))/(SUMIFS('city centre offline'!$K$2:$K$2047,'city centre offline'!$A$2:$A$2047,$A50,'city centre offline'!$B$2:$B$2047,D$2))</f>
        <v>0.70659318505694668</v>
      </c>
      <c r="E50" s="37">
        <f>(SUMIFS('city centre offline'!$K$2:$K$2047,'overall city offline'!$A$2:$A$2047,$A50,'city centre offline'!$B$2:$B$2047,E$3)*SUMIFS('city centre offline'!$C$2:$C$2047,'city centre offline'!$A$2:$A$2047,$A50,'city centre offline'!$B$2:$B$2047,E$3))/(SUMIFS('city centre offline'!$K$2:$K$2047,'city centre offline'!$A$2:$A$2047,$A50,'city centre offline'!$B$2:$B$2047,E$2))</f>
        <v>0.36225773866642225</v>
      </c>
      <c r="F50" s="37">
        <f>(SUMIFS('city centre offline'!$K$2:$K$2047,'overall city offline'!$A$2:$A$2047,$A50,'city centre offline'!$B$2:$B$2047,F$3)*SUMIFS('city centre offline'!$C$2:$C$2047,'city centre offline'!$A$2:$A$2047,$A50,'city centre offline'!$B$2:$B$2047,F$3))/(SUMIFS('city centre offline'!$K$2:$K$2047,'city centre offline'!$A$2:$A$2047,$A50,'city centre offline'!$B$2:$B$2047,F$2))</f>
        <v>0.45050784840521496</v>
      </c>
      <c r="G50" s="37">
        <f>(SUMIFS('city centre offline'!$K$2:$K$2047,'overall city offline'!$A$2:$A$2047,$A50,'city centre offline'!$B$2:$B$2047,G$3)*SUMIFS('city centre offline'!$C$2:$C$2047,'city centre offline'!$A$2:$A$2047,$A50,'city centre offline'!$B$2:$B$2047,G$3))/(SUMIFS('city centre offline'!$K$2:$K$2047,'city centre offline'!$A$2:$A$2047,$A50,'city centre offline'!$B$2:$B$2047,G$2))</f>
        <v>0.5394570286028405</v>
      </c>
      <c r="H50" s="37">
        <f>(SUMIFS('city centre offline'!$K$2:$K$2047,'overall city offline'!$A$2:$A$2047,$A50,'city centre offline'!$B$2:$B$2047,H$3)*SUMIFS('city centre offline'!$C$2:$C$2047,'city centre offline'!$A$2:$A$2047,$A50,'city centre offline'!$B$2:$B$2047,H$3))/(SUMIFS('city centre offline'!$K$2:$K$2047,'city centre offline'!$A$2:$A$2047,$A50,'city centre offline'!$B$2:$B$2047,H$2))</f>
        <v>0.7488502318305339</v>
      </c>
      <c r="I50" s="37">
        <f>(SUMIFS('city centre offline'!$K$2:$K$2047,'overall city offline'!$A$2:$A$2047,$A50,'city centre offline'!$B$2:$B$2047,I$3)*SUMIFS('city centre offline'!$C$2:$C$2047,'city centre offline'!$A$2:$A$2047,$A50,'city centre offline'!$B$2:$B$2047,I$3))/(SUMIFS('city centre offline'!$K$2:$K$2047,'city centre offline'!$A$2:$A$2047,$A50,'city centre offline'!$B$2:$B$2047,I$2))</f>
        <v>0.70996844801651027</v>
      </c>
      <c r="J50" s="37">
        <f>(SUMIFS('city centre offline'!$K$2:$K$2047,'overall city offline'!$A$2:$A$2047,$A50,'city centre offline'!$B$2:$B$2047,J$3)*SUMIFS('city centre offline'!$C$2:$C$2047,'city centre offline'!$A$2:$A$2047,$A50,'city centre offline'!$B$2:$B$2047,J$3))/(SUMIFS('city centre offline'!$K$2:$K$2047,'city centre offline'!$A$2:$A$2047,$A50,'city centre offline'!$B$2:$B$2047,J$2))</f>
        <v>0.69272928486074714</v>
      </c>
      <c r="K50" s="37">
        <f>(SUMIFS('city centre offline'!$K$2:$K$2047,'overall city offline'!$A$2:$A$2047,$A50,'city centre offline'!$B$2:$B$2047,K$3)*SUMIFS('city centre offline'!$C$2:$C$2047,'city centre offline'!$A$2:$A$2047,$A50,'city centre offline'!$B$2:$B$2047,K$3))/(SUMIFS('city centre offline'!$K$2:$K$2047,'city centre offline'!$A$2:$A$2047,$A50,'city centre offline'!$B$2:$B$2047,K$2))</f>
        <v>0.78166480261855076</v>
      </c>
      <c r="L50" s="37">
        <f>(SUMIFS('city centre offline'!$K$2:$K$2047,'overall city offline'!$A$2:$A$2047,$A50,'city centre offline'!$B$2:$B$2047,L$3)*SUMIFS('city centre offline'!$C$2:$C$2047,'city centre offline'!$A$2:$A$2047,$A50,'city centre offline'!$B$2:$B$2047,L$3))/(SUMIFS('city centre offline'!$K$2:$K$2047,'city centre offline'!$A$2:$A$2047,$A50,'city centre offline'!$B$2:$B$2047,L$2))</f>
        <v>0.62833433580594322</v>
      </c>
      <c r="M50" s="37">
        <f>(SUMIFS('city centre offline'!$K$2:$K$2047,'overall city offline'!$A$2:$A$2047,$A50,'city centre offline'!$B$2:$B$2047,M$3)*SUMIFS('city centre offline'!$C$2:$C$2047,'city centre offline'!$A$2:$A$2047,$A50,'city centre offline'!$B$2:$B$2047,M$3))/(SUMIFS('city centre offline'!$K$2:$K$2047,'city centre offline'!$A$2:$A$2047,$A50,'city centre offline'!$B$2:$B$2047,M$2))</f>
        <v>1.2638758779116519</v>
      </c>
      <c r="N50" s="37">
        <f>(SUMIFS('city centre offline'!$K$2:$K$2047,'overall city offline'!$A$2:$A$2047,$A50,'city centre offline'!$B$2:$B$2047,N$3)*SUMIFS('city centre offline'!$C$2:$C$2047,'city centre offline'!$A$2:$A$2047,$A50,'city centre offline'!$B$2:$B$2047,N$3))/(SUMIFS('city centre offline'!$K$2:$K$2047,'city centre offline'!$A$2:$A$2047,$A50,'city centre offline'!$B$2:$B$2047,N$2))</f>
        <v>0.32286971548384918</v>
      </c>
      <c r="O50" s="37">
        <f>(SUMIFS('city centre offline'!$K$2:$K$2047,'overall city offline'!$A$2:$A$2047,$A50,'city centre offline'!$B$2:$B$2047,O$3)*SUMIFS('city centre offline'!$C$2:$C$2047,'city centre offline'!$A$2:$A$2047,$A50,'city centre offline'!$B$2:$B$2047,O$3))/(SUMIFS('city centre offline'!$K$2:$K$2047,'city centre offline'!$A$2:$A$2047,$A50,'city centre offline'!$B$2:$B$2047,O$2))</f>
        <v>0.38949731393481068</v>
      </c>
      <c r="P50" s="37">
        <f>(SUMIFS('city centre offline'!$K$2:$K$2047,'overall city offline'!$A$2:$A$2047,$A50,'city centre offline'!$B$2:$B$2047,P$3)*SUMIFS('city centre offline'!$C$2:$C$2047,'city centre offline'!$A$2:$A$2047,$A50,'city centre offline'!$B$2:$B$2047,P$3))/(SUMIFS('city centre offline'!$K$2:$K$2047,'city centre offline'!$A$2:$A$2047,$A50,'city centre offline'!$B$2:$B$2047,P$2))</f>
        <v>0.47188202324746042</v>
      </c>
      <c r="Q50" s="37">
        <f>(SUMIFS('city centre offline'!$K$2:$K$2047,'overall city offline'!$A$2:$A$2047,$A50,'city centre offline'!$B$2:$B$2047,Q$3)*SUMIFS('city centre offline'!$C$2:$C$2047,'city centre offline'!$A$2:$A$2047,$A50,'city centre offline'!$B$2:$B$2047,Q$3))/(SUMIFS('city centre offline'!$K$2:$K$2047,'city centre offline'!$A$2:$A$2047,$A50,'city centre offline'!$B$2:$B$2047,Q$2))</f>
        <v>0.73001839105751964</v>
      </c>
      <c r="R50" s="37">
        <f>(SUMIFS('city centre offline'!$K$2:$K$2047,'overall city offline'!$A$2:$A$2047,$A50,'city centre offline'!$B$2:$B$2047,R$3)*SUMIFS('city centre offline'!$C$2:$C$2047,'city centre offline'!$A$2:$A$2047,$A50,'city centre offline'!$B$2:$B$2047,R$3))/(SUMIFS('city centre offline'!$K$2:$K$2047,'city centre offline'!$A$2:$A$2047,$A50,'city centre offline'!$B$2:$B$2047,R$2))</f>
        <v>0.62730215825184132</v>
      </c>
      <c r="S50" s="37">
        <f>(SUMIFS('city centre offline'!$K$2:$K$2047,'overall city offline'!$A$2:$A$2047,$A50,'city centre offline'!$B$2:$B$2047,S$3)*SUMIFS('city centre offline'!$C$2:$C$2047,'city centre offline'!$A$2:$A$2047,$A50,'city centre offline'!$B$2:$B$2047,S$3))/(SUMIFS('city centre offline'!$K$2:$K$2047,'city centre offline'!$A$2:$A$2047,$A50,'city centre offline'!$B$2:$B$2047,S$2))</f>
        <v>0.48452609091101301</v>
      </c>
      <c r="T50" s="37">
        <f>(SUMIFS('city centre offline'!$K$2:$K$2047,'overall city offline'!$A$2:$A$2047,$A50,'city centre offline'!$B$2:$B$2047,T$3)*SUMIFS('city centre offline'!$C$2:$C$2047,'city centre offline'!$A$2:$A$2047,$A50,'city centre offline'!$B$2:$B$2047,T$3))/(SUMIFS('city centre offline'!$K$2:$K$2047,'city centre offline'!$A$2:$A$2047,$A50,'city centre offline'!$B$2:$B$2047,T$2))</f>
        <v>0.4645911216178284</v>
      </c>
      <c r="U50" s="37">
        <f>(SUMIFS('city centre offline'!$K$2:$K$2047,'overall city offline'!$A$2:$A$2047,$A50,'city centre offline'!$B$2:$B$2047,U$3)*SUMIFS('city centre offline'!$C$2:$C$2047,'city centre offline'!$A$2:$A$2047,$A50,'city centre offline'!$B$2:$B$2047,U$3))/(SUMIFS('city centre offline'!$K$2:$K$2047,'city centre offline'!$A$2:$A$2047,$A50,'city centre offline'!$B$2:$B$2047,U$2))</f>
        <v>0.51483775801612242</v>
      </c>
      <c r="V50" s="37">
        <f>(SUMIFS('city centre offline'!$K$2:$K$2047,'overall city offline'!$A$2:$A$2047,$A50,'city centre offline'!$B$2:$B$2047,V$3)*SUMIFS('city centre offline'!$C$2:$C$2047,'city centre offline'!$A$2:$A$2047,$A50,'city centre offline'!$B$2:$B$2047,V$3))/(SUMIFS('city centre offline'!$K$2:$K$2047,'city centre offline'!$A$2:$A$2047,$A50,'city centre offline'!$B$2:$B$2047,V$2))</f>
        <v>0.50252015754156698</v>
      </c>
    </row>
    <row r="51" spans="1:22" x14ac:dyDescent="0.25">
      <c r="A51" s="5" t="s">
        <v>54</v>
      </c>
      <c r="B51" s="37">
        <f>(SUMIFS('city centre offline'!$K$2:$K$2047,'overall city offline'!$A$2:$A$2047,$A51,'city centre offline'!$B$2:$B$2047,B$3)*SUMIFS('city centre offline'!$C$2:$C$2047,'city centre offline'!$A$2:$A$2047,$A51,'city centre offline'!$B$2:$B$2047,B$3))/(SUMIFS('city centre offline'!$K$2:$K$2047,'city centre offline'!$A$2:$A$2047,$A51,'city centre offline'!$B$2:$B$2047,B$2))</f>
        <v>0.83240844301017547</v>
      </c>
      <c r="C51" s="37">
        <f>(SUMIFS('city centre offline'!$K$2:$K$2047,'overall city offline'!$A$2:$A$2047,$A51,'city centre offline'!$B$2:$B$2047,C$3)*SUMIFS('city centre offline'!$C$2:$C$2047,'city centre offline'!$A$2:$A$2047,$A51,'city centre offline'!$B$2:$B$2047,C$3))/(SUMIFS('city centre offline'!$K$2:$K$2047,'city centre offline'!$A$2:$A$2047,$A51,'city centre offline'!$B$2:$B$2047,C$2))</f>
        <v>0.94313651563836332</v>
      </c>
      <c r="D51" s="37">
        <f>(SUMIFS('city centre offline'!$K$2:$K$2047,'overall city offline'!$A$2:$A$2047,$A51,'city centre offline'!$B$2:$B$2047,D$3)*SUMIFS('city centre offline'!$C$2:$C$2047,'city centre offline'!$A$2:$A$2047,$A51,'city centre offline'!$B$2:$B$2047,D$3))/(SUMIFS('city centre offline'!$K$2:$K$2047,'city centre offline'!$A$2:$A$2047,$A51,'city centre offline'!$B$2:$B$2047,D$2))</f>
        <v>0.46455059076732647</v>
      </c>
      <c r="E51" s="37">
        <f>(SUMIFS('city centre offline'!$K$2:$K$2047,'overall city offline'!$A$2:$A$2047,$A51,'city centre offline'!$B$2:$B$2047,E$3)*SUMIFS('city centre offline'!$C$2:$C$2047,'city centre offline'!$A$2:$A$2047,$A51,'city centre offline'!$B$2:$B$2047,E$3))/(SUMIFS('city centre offline'!$K$2:$K$2047,'city centre offline'!$A$2:$A$2047,$A51,'city centre offline'!$B$2:$B$2047,E$2))</f>
        <v>5.1798293937346104E-3</v>
      </c>
      <c r="F51" s="37">
        <f>(SUMIFS('city centre offline'!$K$2:$K$2047,'overall city offline'!$A$2:$A$2047,$A51,'city centre offline'!$B$2:$B$2047,F$3)*SUMIFS('city centre offline'!$C$2:$C$2047,'city centre offline'!$A$2:$A$2047,$A51,'city centre offline'!$B$2:$B$2047,F$3))/(SUMIFS('city centre offline'!$K$2:$K$2047,'city centre offline'!$A$2:$A$2047,$A51,'city centre offline'!$B$2:$B$2047,F$2))</f>
        <v>1.0384654241637965E-2</v>
      </c>
      <c r="G51" s="37">
        <f>(SUMIFS('city centre offline'!$K$2:$K$2047,'overall city offline'!$A$2:$A$2047,$A51,'city centre offline'!$B$2:$B$2047,G$3)*SUMIFS('city centre offline'!$C$2:$C$2047,'city centre offline'!$A$2:$A$2047,$A51,'city centre offline'!$B$2:$B$2047,G$3))/(SUMIFS('city centre offline'!$K$2:$K$2047,'city centre offline'!$A$2:$A$2047,$A51,'city centre offline'!$B$2:$B$2047,G$2))</f>
        <v>0.17049031903708808</v>
      </c>
      <c r="H51" s="37">
        <f>(SUMIFS('city centre offline'!$K$2:$K$2047,'overall city offline'!$A$2:$A$2047,$A51,'city centre offline'!$B$2:$B$2047,H$3)*SUMIFS('city centre offline'!$C$2:$C$2047,'city centre offline'!$A$2:$A$2047,$A51,'city centre offline'!$B$2:$B$2047,H$3))/(SUMIFS('city centre offline'!$K$2:$K$2047,'city centre offline'!$A$2:$A$2047,$A51,'city centre offline'!$B$2:$B$2047,H$2))</f>
        <v>0.35242042283215452</v>
      </c>
      <c r="I51" s="37">
        <f>(SUMIFS('city centre offline'!$K$2:$K$2047,'overall city offline'!$A$2:$A$2047,$A51,'city centre offline'!$B$2:$B$2047,I$3)*SUMIFS('city centre offline'!$C$2:$C$2047,'city centre offline'!$A$2:$A$2047,$A51,'city centre offline'!$B$2:$B$2047,I$3))/(SUMIFS('city centre offline'!$K$2:$K$2047,'city centre offline'!$A$2:$A$2047,$A51,'city centre offline'!$B$2:$B$2047,I$2))</f>
        <v>0.63846197601243304</v>
      </c>
      <c r="J51" s="37">
        <f>(SUMIFS('city centre offline'!$K$2:$K$2047,'overall city offline'!$A$2:$A$2047,$A51,'city centre offline'!$B$2:$B$2047,J$3)*SUMIFS('city centre offline'!$C$2:$C$2047,'city centre offline'!$A$2:$A$2047,$A51,'city centre offline'!$B$2:$B$2047,J$3))/(SUMIFS('city centre offline'!$K$2:$K$2047,'city centre offline'!$A$2:$A$2047,$A51,'city centre offline'!$B$2:$B$2047,J$2))</f>
        <v>0.56595464078706137</v>
      </c>
      <c r="K51" s="37">
        <f>(SUMIFS('city centre offline'!$K$2:$K$2047,'overall city offline'!$A$2:$A$2047,$A51,'city centre offline'!$B$2:$B$2047,K$3)*SUMIFS('city centre offline'!$C$2:$C$2047,'city centre offline'!$A$2:$A$2047,$A51,'city centre offline'!$B$2:$B$2047,K$3))/(SUMIFS('city centre offline'!$K$2:$K$2047,'city centre offline'!$A$2:$A$2047,$A51,'city centre offline'!$B$2:$B$2047,K$2))</f>
        <v>0.60955155818940299</v>
      </c>
      <c r="L51" s="37">
        <f>(SUMIFS('city centre offline'!$K$2:$K$2047,'overall city offline'!$A$2:$A$2047,$A51,'city centre offline'!$B$2:$B$2047,L$3)*SUMIFS('city centre offline'!$C$2:$C$2047,'city centre offline'!$A$2:$A$2047,$A51,'city centre offline'!$B$2:$B$2047,L$3))/(SUMIFS('city centre offline'!$K$2:$K$2047,'city centre offline'!$A$2:$A$2047,$A51,'city centre offline'!$B$2:$B$2047,L$2))</f>
        <v>0.13554826108494811</v>
      </c>
      <c r="M51" s="37">
        <f>(SUMIFS('city centre offline'!$K$2:$K$2047,'overall city offline'!$A$2:$A$2047,$A51,'city centre offline'!$B$2:$B$2047,M$3)*SUMIFS('city centre offline'!$C$2:$C$2047,'city centre offline'!$A$2:$A$2047,$A51,'city centre offline'!$B$2:$B$2047,M$3))/(SUMIFS('city centre offline'!$K$2:$K$2047,'city centre offline'!$A$2:$A$2047,$A51,'city centre offline'!$B$2:$B$2047,M$2))</f>
        <v>0.57095317876788587</v>
      </c>
      <c r="N51" s="37">
        <f>(SUMIFS('city centre offline'!$K$2:$K$2047,'overall city offline'!$A$2:$A$2047,$A51,'city centre offline'!$B$2:$B$2047,N$3)*SUMIFS('city centre offline'!$C$2:$C$2047,'city centre offline'!$A$2:$A$2047,$A51,'city centre offline'!$B$2:$B$2047,N$3))/(SUMIFS('city centre offline'!$K$2:$K$2047,'city centre offline'!$A$2:$A$2047,$A51,'city centre offline'!$B$2:$B$2047,N$2))</f>
        <v>3.0091269185227268E-2</v>
      </c>
      <c r="O51" s="37">
        <f>(SUMIFS('city centre offline'!$K$2:$K$2047,'overall city offline'!$A$2:$A$2047,$A51,'city centre offline'!$B$2:$B$2047,O$3)*SUMIFS('city centre offline'!$C$2:$C$2047,'city centre offline'!$A$2:$A$2047,$A51,'city centre offline'!$B$2:$B$2047,O$3))/(SUMIFS('city centre offline'!$K$2:$K$2047,'city centre offline'!$A$2:$A$2047,$A51,'city centre offline'!$B$2:$B$2047,O$2))</f>
        <v>4.2013885812536178E-2</v>
      </c>
      <c r="P51" s="37">
        <f>(SUMIFS('city centre offline'!$K$2:$K$2047,'overall city offline'!$A$2:$A$2047,$A51,'city centre offline'!$B$2:$B$2047,P$3)*SUMIFS('city centre offline'!$C$2:$C$2047,'city centre offline'!$A$2:$A$2047,$A51,'city centre offline'!$B$2:$B$2047,P$3))/(SUMIFS('city centre offline'!$K$2:$K$2047,'city centre offline'!$A$2:$A$2047,$A51,'city centre offline'!$B$2:$B$2047,P$2))</f>
        <v>5.3065015336309654E-2</v>
      </c>
      <c r="Q51" s="37">
        <f>(SUMIFS('city centre offline'!$K$2:$K$2047,'overall city offline'!$A$2:$A$2047,$A51,'city centre offline'!$B$2:$B$2047,Q$3)*SUMIFS('city centre offline'!$C$2:$C$2047,'city centre offline'!$A$2:$A$2047,$A51,'city centre offline'!$B$2:$B$2047,Q$3))/(SUMIFS('city centre offline'!$K$2:$K$2047,'city centre offline'!$A$2:$A$2047,$A51,'city centre offline'!$B$2:$B$2047,Q$2))</f>
        <v>0.45304057469182168</v>
      </c>
      <c r="R51" s="37">
        <f>(SUMIFS('city centre offline'!$K$2:$K$2047,'overall city offline'!$A$2:$A$2047,$A51,'city centre offline'!$B$2:$B$2047,R$3)*SUMIFS('city centre offline'!$C$2:$C$2047,'city centre offline'!$A$2:$A$2047,$A51,'city centre offline'!$B$2:$B$2047,R$3))/(SUMIFS('city centre offline'!$K$2:$K$2047,'city centre offline'!$A$2:$A$2047,$A51,'city centre offline'!$B$2:$B$2047,R$2))</f>
        <v>0.69852102267703176</v>
      </c>
      <c r="S51" s="37">
        <f>(SUMIFS('city centre offline'!$K$2:$K$2047,'overall city offline'!$A$2:$A$2047,$A51,'city centre offline'!$B$2:$B$2047,S$3)*SUMIFS('city centre offline'!$C$2:$C$2047,'city centre offline'!$A$2:$A$2047,$A51,'city centre offline'!$B$2:$B$2047,S$3))/(SUMIFS('city centre offline'!$K$2:$K$2047,'city centre offline'!$A$2:$A$2047,$A51,'city centre offline'!$B$2:$B$2047,S$2))</f>
        <v>0.5589421392635785</v>
      </c>
      <c r="T51" s="37">
        <f>(SUMIFS('city centre offline'!$K$2:$K$2047,'overall city offline'!$A$2:$A$2047,$A51,'city centre offline'!$B$2:$B$2047,T$3)*SUMIFS('city centre offline'!$C$2:$C$2047,'city centre offline'!$A$2:$A$2047,$A51,'city centre offline'!$B$2:$B$2047,T$3))/(SUMIFS('city centre offline'!$K$2:$K$2047,'city centre offline'!$A$2:$A$2047,$A51,'city centre offline'!$B$2:$B$2047,T$2))</f>
        <v>0.64637880041502316</v>
      </c>
      <c r="U51" s="37">
        <f>(SUMIFS('city centre offline'!$K$2:$K$2047,'overall city offline'!$A$2:$A$2047,$A51,'city centre offline'!$B$2:$B$2047,U$3)*SUMIFS('city centre offline'!$C$2:$C$2047,'city centre offline'!$A$2:$A$2047,$A51,'city centre offline'!$B$2:$B$2047,U$3))/(SUMIFS('city centre offline'!$K$2:$K$2047,'city centre offline'!$A$2:$A$2047,$A51,'city centre offline'!$B$2:$B$2047,U$2))</f>
        <v>0.67918721812599536</v>
      </c>
      <c r="V51" s="37">
        <f>(SUMIFS('city centre offline'!$K$2:$K$2047,'overall city offline'!$A$2:$A$2047,$A51,'city centre offline'!$B$2:$B$2047,V$3)*SUMIFS('city centre offline'!$C$2:$C$2047,'city centre offline'!$A$2:$A$2047,$A51,'city centre offline'!$B$2:$B$2047,V$3))/(SUMIFS('city centre offline'!$K$2:$K$2047,'city centre offline'!$A$2:$A$2047,$A51,'city centre offline'!$B$2:$B$2047,V$2))</f>
        <v>0.60499195681659967</v>
      </c>
    </row>
    <row r="52" spans="1:22" x14ac:dyDescent="0.25">
      <c r="A52" s="5" t="s">
        <v>55</v>
      </c>
      <c r="B52" s="37">
        <f>(SUMIFS('city centre offline'!$K$2:$K$2047,'overall city offline'!$A$2:$A$2047,$A52,'city centre offline'!$B$2:$B$2047,B$3)*SUMIFS('city centre offline'!$C$2:$C$2047,'city centre offline'!$A$2:$A$2047,$A52,'city centre offline'!$B$2:$B$2047,B$3))/(SUMIFS('city centre offline'!$K$2:$K$2047,'city centre offline'!$A$2:$A$2047,$A52,'city centre offline'!$B$2:$B$2047,B$2))</f>
        <v>0.85904402779470657</v>
      </c>
      <c r="C52" s="37">
        <f>(SUMIFS('city centre offline'!$K$2:$K$2047,'overall city offline'!$A$2:$A$2047,$A52,'city centre offline'!$B$2:$B$2047,C$3)*SUMIFS('city centre offline'!$C$2:$C$2047,'city centre offline'!$A$2:$A$2047,$A52,'city centre offline'!$B$2:$B$2047,C$3))/(SUMIFS('city centre offline'!$K$2:$K$2047,'city centre offline'!$A$2:$A$2047,$A52,'city centre offline'!$B$2:$B$2047,C$2))</f>
        <v>0.88891845988239448</v>
      </c>
      <c r="D52" s="37">
        <f>(SUMIFS('city centre offline'!$K$2:$K$2047,'overall city offline'!$A$2:$A$2047,$A52,'city centre offline'!$B$2:$B$2047,D$3)*SUMIFS('city centre offline'!$C$2:$C$2047,'city centre offline'!$A$2:$A$2047,$A52,'city centre offline'!$B$2:$B$2047,D$3))/(SUMIFS('city centre offline'!$K$2:$K$2047,'city centre offline'!$A$2:$A$2047,$A52,'city centre offline'!$B$2:$B$2047,D$2))</f>
        <v>0.66573688811271003</v>
      </c>
      <c r="E52" s="37">
        <f>(SUMIFS('city centre offline'!$K$2:$K$2047,'overall city offline'!$A$2:$A$2047,$A52,'city centre offline'!$B$2:$B$2047,E$3)*SUMIFS('city centre offline'!$C$2:$C$2047,'city centre offline'!$A$2:$A$2047,$A52,'city centre offline'!$B$2:$B$2047,E$3))/(SUMIFS('city centre offline'!$K$2:$K$2047,'city centre offline'!$A$2:$A$2047,$A52,'city centre offline'!$B$2:$B$2047,E$2))</f>
        <v>7.079044620218676E-2</v>
      </c>
      <c r="F52" s="37">
        <f>(SUMIFS('city centre offline'!$K$2:$K$2047,'overall city offline'!$A$2:$A$2047,$A52,'city centre offline'!$B$2:$B$2047,F$3)*SUMIFS('city centre offline'!$C$2:$C$2047,'city centre offline'!$A$2:$A$2047,$A52,'city centre offline'!$B$2:$B$2047,F$3))/(SUMIFS('city centre offline'!$K$2:$K$2047,'city centre offline'!$A$2:$A$2047,$A52,'city centre offline'!$B$2:$B$2047,F$2))</f>
        <v>8.6279473749651253E-2</v>
      </c>
      <c r="G52" s="37">
        <f>(SUMIFS('city centre offline'!$K$2:$K$2047,'overall city offline'!$A$2:$A$2047,$A52,'city centre offline'!$B$2:$B$2047,G$3)*SUMIFS('city centre offline'!$C$2:$C$2047,'city centre offline'!$A$2:$A$2047,$A52,'city centre offline'!$B$2:$B$2047,G$3))/(SUMIFS('city centre offline'!$K$2:$K$2047,'city centre offline'!$A$2:$A$2047,$A52,'city centre offline'!$B$2:$B$2047,G$2))</f>
        <v>0.18807437298018656</v>
      </c>
      <c r="H52" s="37">
        <f>(SUMIFS('city centre offline'!$K$2:$K$2047,'overall city offline'!$A$2:$A$2047,$A52,'city centre offline'!$B$2:$B$2047,H$3)*SUMIFS('city centre offline'!$C$2:$C$2047,'city centre offline'!$A$2:$A$2047,$A52,'city centre offline'!$B$2:$B$2047,H$3))/(SUMIFS('city centre offline'!$K$2:$K$2047,'city centre offline'!$A$2:$A$2047,$A52,'city centre offline'!$B$2:$B$2047,H$2))</f>
        <v>0.36430025885630529</v>
      </c>
      <c r="I52" s="37">
        <f>(SUMIFS('city centre offline'!$K$2:$K$2047,'overall city offline'!$A$2:$A$2047,$A52,'city centre offline'!$B$2:$B$2047,I$3)*SUMIFS('city centre offline'!$C$2:$C$2047,'city centre offline'!$A$2:$A$2047,$A52,'city centre offline'!$B$2:$B$2047,I$3))/(SUMIFS('city centre offline'!$K$2:$K$2047,'city centre offline'!$A$2:$A$2047,$A52,'city centre offline'!$B$2:$B$2047,I$2))</f>
        <v>0.75460497290296724</v>
      </c>
      <c r="J52" s="37">
        <f>(SUMIFS('city centre offline'!$K$2:$K$2047,'overall city offline'!$A$2:$A$2047,$A52,'city centre offline'!$B$2:$B$2047,J$3)*SUMIFS('city centre offline'!$C$2:$C$2047,'city centre offline'!$A$2:$A$2047,$A52,'city centre offline'!$B$2:$B$2047,J$3))/(SUMIFS('city centre offline'!$K$2:$K$2047,'city centre offline'!$A$2:$A$2047,$A52,'city centre offline'!$B$2:$B$2047,J$2))</f>
        <v>0.70343599351036934</v>
      </c>
      <c r="K52" s="37">
        <f>(SUMIFS('city centre offline'!$K$2:$K$2047,'overall city offline'!$A$2:$A$2047,$A52,'city centre offline'!$B$2:$B$2047,K$3)*SUMIFS('city centre offline'!$C$2:$C$2047,'city centre offline'!$A$2:$A$2047,$A52,'city centre offline'!$B$2:$B$2047,K$3))/(SUMIFS('city centre offline'!$K$2:$K$2047,'city centre offline'!$A$2:$A$2047,$A52,'city centre offline'!$B$2:$B$2047,K$2))</f>
        <v>0.72653325074324582</v>
      </c>
      <c r="L52" s="37">
        <f>(SUMIFS('city centre offline'!$K$2:$K$2047,'overall city offline'!$A$2:$A$2047,$A52,'city centre offline'!$B$2:$B$2047,L$3)*SUMIFS('city centre offline'!$C$2:$C$2047,'city centre offline'!$A$2:$A$2047,$A52,'city centre offline'!$B$2:$B$2047,L$3))/(SUMIFS('city centre offline'!$K$2:$K$2047,'city centre offline'!$A$2:$A$2047,$A52,'city centre offline'!$B$2:$B$2047,L$2))</f>
        <v>0.2430067108508337</v>
      </c>
      <c r="M52" s="37">
        <f>(SUMIFS('city centre offline'!$K$2:$K$2047,'overall city offline'!$A$2:$A$2047,$A52,'city centre offline'!$B$2:$B$2047,M$3)*SUMIFS('city centre offline'!$C$2:$C$2047,'city centre offline'!$A$2:$A$2047,$A52,'city centre offline'!$B$2:$B$2047,M$3))/(SUMIFS('city centre offline'!$K$2:$K$2047,'city centre offline'!$A$2:$A$2047,$A52,'city centre offline'!$B$2:$B$2047,M$2))</f>
        <v>0.97967841230673958</v>
      </c>
      <c r="N52" s="37">
        <f>(SUMIFS('city centre offline'!$K$2:$K$2047,'overall city offline'!$A$2:$A$2047,$A52,'city centre offline'!$B$2:$B$2047,N$3)*SUMIFS('city centre offline'!$C$2:$C$2047,'city centre offline'!$A$2:$A$2047,$A52,'city centre offline'!$B$2:$B$2047,N$3))/(SUMIFS('city centre offline'!$K$2:$K$2047,'city centre offline'!$A$2:$A$2047,$A52,'city centre offline'!$B$2:$B$2047,N$2))</f>
        <v>0.1612048019863706</v>
      </c>
      <c r="O52" s="37">
        <f>(SUMIFS('city centre offline'!$K$2:$K$2047,'overall city offline'!$A$2:$A$2047,$A52,'city centre offline'!$B$2:$B$2047,O$3)*SUMIFS('city centre offline'!$C$2:$C$2047,'city centre offline'!$A$2:$A$2047,$A52,'city centre offline'!$B$2:$B$2047,O$3))/(SUMIFS('city centre offline'!$K$2:$K$2047,'city centre offline'!$A$2:$A$2047,$A52,'city centre offline'!$B$2:$B$2047,O$2))</f>
        <v>0.12396437272222013</v>
      </c>
      <c r="P52" s="37">
        <f>(SUMIFS('city centre offline'!$K$2:$K$2047,'overall city offline'!$A$2:$A$2047,$A52,'city centre offline'!$B$2:$B$2047,P$3)*SUMIFS('city centre offline'!$C$2:$C$2047,'city centre offline'!$A$2:$A$2047,$A52,'city centre offline'!$B$2:$B$2047,P$3))/(SUMIFS('city centre offline'!$K$2:$K$2047,'city centre offline'!$A$2:$A$2047,$A52,'city centre offline'!$B$2:$B$2047,P$2))</f>
        <v>0.17066970142446969</v>
      </c>
      <c r="Q52" s="37">
        <f>(SUMIFS('city centre offline'!$K$2:$K$2047,'overall city offline'!$A$2:$A$2047,$A52,'city centre offline'!$B$2:$B$2047,Q$3)*SUMIFS('city centre offline'!$C$2:$C$2047,'city centre offline'!$A$2:$A$2047,$A52,'city centre offline'!$B$2:$B$2047,Q$3))/(SUMIFS('city centre offline'!$K$2:$K$2047,'city centre offline'!$A$2:$A$2047,$A52,'city centre offline'!$B$2:$B$2047,Q$2))</f>
        <v>0.46900489523558164</v>
      </c>
      <c r="R52" s="37">
        <f>(SUMIFS('city centre offline'!$K$2:$K$2047,'overall city offline'!$A$2:$A$2047,$A52,'city centre offline'!$B$2:$B$2047,R$3)*SUMIFS('city centre offline'!$C$2:$C$2047,'city centre offline'!$A$2:$A$2047,$A52,'city centre offline'!$B$2:$B$2047,R$3))/(SUMIFS('city centre offline'!$K$2:$K$2047,'city centre offline'!$A$2:$A$2047,$A52,'city centre offline'!$B$2:$B$2047,R$2))</f>
        <v>0.53855639596554861</v>
      </c>
      <c r="S52" s="37">
        <f>(SUMIFS('city centre offline'!$K$2:$K$2047,'overall city offline'!$A$2:$A$2047,$A52,'city centre offline'!$B$2:$B$2047,S$3)*SUMIFS('city centre offline'!$C$2:$C$2047,'city centre offline'!$A$2:$A$2047,$A52,'city centre offline'!$B$2:$B$2047,S$3))/(SUMIFS('city centre offline'!$K$2:$K$2047,'city centre offline'!$A$2:$A$2047,$A52,'city centre offline'!$B$2:$B$2047,S$2))</f>
        <v>0.33945088457413986</v>
      </c>
      <c r="T52" s="37">
        <f>(SUMIFS('city centre offline'!$K$2:$K$2047,'overall city offline'!$A$2:$A$2047,$A52,'city centre offline'!$B$2:$B$2047,T$3)*SUMIFS('city centre offline'!$C$2:$C$2047,'city centre offline'!$A$2:$A$2047,$A52,'city centre offline'!$B$2:$B$2047,T$3))/(SUMIFS('city centre offline'!$K$2:$K$2047,'city centre offline'!$A$2:$A$2047,$A52,'city centre offline'!$B$2:$B$2047,T$2))</f>
        <v>0.36012949858353271</v>
      </c>
      <c r="U52" s="37">
        <f>(SUMIFS('city centre offline'!$K$2:$K$2047,'overall city offline'!$A$2:$A$2047,$A52,'city centre offline'!$B$2:$B$2047,U$3)*SUMIFS('city centre offline'!$C$2:$C$2047,'city centre offline'!$A$2:$A$2047,$A52,'city centre offline'!$B$2:$B$2047,U$3))/(SUMIFS('city centre offline'!$K$2:$K$2047,'city centre offline'!$A$2:$A$2047,$A52,'city centre offline'!$B$2:$B$2047,U$2))</f>
        <v>0.36087869094201619</v>
      </c>
      <c r="V52" s="37">
        <f>(SUMIFS('city centre offline'!$K$2:$K$2047,'overall city offline'!$A$2:$A$2047,$A52,'city centre offline'!$B$2:$B$2047,V$3)*SUMIFS('city centre offline'!$C$2:$C$2047,'city centre offline'!$A$2:$A$2047,$A52,'city centre offline'!$B$2:$B$2047,V$3))/(SUMIFS('city centre offline'!$K$2:$K$2047,'city centre offline'!$A$2:$A$2047,$A52,'city centre offline'!$B$2:$B$2047,V$2))</f>
        <v>0.38320018315947502</v>
      </c>
    </row>
    <row r="53" spans="1:22" x14ac:dyDescent="0.25">
      <c r="A53" s="5" t="s">
        <v>56</v>
      </c>
      <c r="B53" s="37">
        <f>(SUMIFS('city centre offline'!$K$2:$K$2047,'overall city offline'!$A$2:$A$2047,$A53,'city centre offline'!$B$2:$B$2047,B$3)*SUMIFS('city centre offline'!$C$2:$C$2047,'city centre offline'!$A$2:$A$2047,$A53,'city centre offline'!$B$2:$B$2047,B$3))/(SUMIFS('city centre offline'!$K$2:$K$2047,'city centre offline'!$A$2:$A$2047,$A53,'city centre offline'!$B$2:$B$2047,B$2))</f>
        <v>0.91524519566919837</v>
      </c>
      <c r="C53" s="37">
        <f>(SUMIFS('city centre offline'!$K$2:$K$2047,'overall city offline'!$A$2:$A$2047,$A53,'city centre offline'!$B$2:$B$2047,C$3)*SUMIFS('city centre offline'!$C$2:$C$2047,'city centre offline'!$A$2:$A$2047,$A53,'city centre offline'!$B$2:$B$2047,C$3))/(SUMIFS('city centre offline'!$K$2:$K$2047,'city centre offline'!$A$2:$A$2047,$A53,'city centre offline'!$B$2:$B$2047,C$2))</f>
        <v>0.59578176771696345</v>
      </c>
      <c r="D53" s="37">
        <f>(SUMIFS('city centre offline'!$K$2:$K$2047,'overall city offline'!$A$2:$A$2047,$A53,'city centre offline'!$B$2:$B$2047,D$3)*SUMIFS('city centre offline'!$C$2:$C$2047,'city centre offline'!$A$2:$A$2047,$A53,'city centre offline'!$B$2:$B$2047,D$3))/(SUMIFS('city centre offline'!$K$2:$K$2047,'city centre offline'!$A$2:$A$2047,$A53,'city centre offline'!$B$2:$B$2047,D$2))</f>
        <v>0.60030135190832301</v>
      </c>
      <c r="E53" s="37">
        <f>(SUMIFS('city centre offline'!$K$2:$K$2047,'overall city offline'!$A$2:$A$2047,$A53,'city centre offline'!$B$2:$B$2047,E$3)*SUMIFS('city centre offline'!$C$2:$C$2047,'city centre offline'!$A$2:$A$2047,$A53,'city centre offline'!$B$2:$B$2047,E$3))/(SUMIFS('city centre offline'!$K$2:$K$2047,'city centre offline'!$A$2:$A$2047,$A53,'city centre offline'!$B$2:$B$2047,E$2))</f>
        <v>0.11151717722030999</v>
      </c>
      <c r="F53" s="37">
        <f>(SUMIFS('city centre offline'!$K$2:$K$2047,'overall city offline'!$A$2:$A$2047,$A53,'city centre offline'!$B$2:$B$2047,F$3)*SUMIFS('city centre offline'!$C$2:$C$2047,'city centre offline'!$A$2:$A$2047,$A53,'city centre offline'!$B$2:$B$2047,F$3))/(SUMIFS('city centre offline'!$K$2:$K$2047,'city centre offline'!$A$2:$A$2047,$A53,'city centre offline'!$B$2:$B$2047,F$2))</f>
        <v>0.25099573944073234</v>
      </c>
      <c r="G53" s="37">
        <f>(SUMIFS('city centre offline'!$K$2:$K$2047,'overall city offline'!$A$2:$A$2047,$A53,'city centre offline'!$B$2:$B$2047,G$3)*SUMIFS('city centre offline'!$C$2:$C$2047,'city centre offline'!$A$2:$A$2047,$A53,'city centre offline'!$B$2:$B$2047,G$3))/(SUMIFS('city centre offline'!$K$2:$K$2047,'city centre offline'!$A$2:$A$2047,$A53,'city centre offline'!$B$2:$B$2047,G$2))</f>
        <v>0.3543163446791186</v>
      </c>
      <c r="H53" s="37">
        <f>(SUMIFS('city centre offline'!$K$2:$K$2047,'overall city offline'!$A$2:$A$2047,$A53,'city centre offline'!$B$2:$B$2047,H$3)*SUMIFS('city centre offline'!$C$2:$C$2047,'city centre offline'!$A$2:$A$2047,$A53,'city centre offline'!$B$2:$B$2047,H$3))/(SUMIFS('city centre offline'!$K$2:$K$2047,'city centre offline'!$A$2:$A$2047,$A53,'city centre offline'!$B$2:$B$2047,H$2))</f>
        <v>0.42126540500927345</v>
      </c>
      <c r="I53" s="37">
        <f>(SUMIFS('city centre offline'!$K$2:$K$2047,'overall city offline'!$A$2:$A$2047,$A53,'city centre offline'!$B$2:$B$2047,I$3)*SUMIFS('city centre offline'!$C$2:$C$2047,'city centre offline'!$A$2:$A$2047,$A53,'city centre offline'!$B$2:$B$2047,I$3))/(SUMIFS('city centre offline'!$K$2:$K$2047,'city centre offline'!$A$2:$A$2047,$A53,'city centre offline'!$B$2:$B$2047,I$2))</f>
        <v>0.5938167353588959</v>
      </c>
      <c r="J53" s="37">
        <f>(SUMIFS('city centre offline'!$K$2:$K$2047,'overall city offline'!$A$2:$A$2047,$A53,'city centre offline'!$B$2:$B$2047,J$3)*SUMIFS('city centre offline'!$C$2:$C$2047,'city centre offline'!$A$2:$A$2047,$A53,'city centre offline'!$B$2:$B$2047,J$3))/(SUMIFS('city centre offline'!$K$2:$K$2047,'city centre offline'!$A$2:$A$2047,$A53,'city centre offline'!$B$2:$B$2047,J$2))</f>
        <v>0.58948026194546765</v>
      </c>
      <c r="K53" s="37">
        <f>(SUMIFS('city centre offline'!$K$2:$K$2047,'overall city offline'!$A$2:$A$2047,$A53,'city centre offline'!$B$2:$B$2047,K$3)*SUMIFS('city centre offline'!$C$2:$C$2047,'city centre offline'!$A$2:$A$2047,$A53,'city centre offline'!$B$2:$B$2047,K$3))/(SUMIFS('city centre offline'!$K$2:$K$2047,'city centre offline'!$A$2:$A$2047,$A53,'city centre offline'!$B$2:$B$2047,K$2))</f>
        <v>0.41978726517699644</v>
      </c>
      <c r="L53" s="37">
        <f>(SUMIFS('city centre offline'!$K$2:$K$2047,'overall city offline'!$A$2:$A$2047,$A53,'city centre offline'!$B$2:$B$2047,L$3)*SUMIFS('city centre offline'!$C$2:$C$2047,'city centre offline'!$A$2:$A$2047,$A53,'city centre offline'!$B$2:$B$2047,L$3))/(SUMIFS('city centre offline'!$K$2:$K$2047,'city centre offline'!$A$2:$A$2047,$A53,'city centre offline'!$B$2:$B$2047,L$2))</f>
        <v>0.24249921351572953</v>
      </c>
      <c r="M53" s="37">
        <f>(SUMIFS('city centre offline'!$K$2:$K$2047,'overall city offline'!$A$2:$A$2047,$A53,'city centre offline'!$B$2:$B$2047,M$3)*SUMIFS('city centre offline'!$C$2:$C$2047,'city centre offline'!$A$2:$A$2047,$A53,'city centre offline'!$B$2:$B$2047,M$3))/(SUMIFS('city centre offline'!$K$2:$K$2047,'city centre offline'!$A$2:$A$2047,$A53,'city centre offline'!$B$2:$B$2047,M$2))</f>
        <v>0.25669804412225022</v>
      </c>
      <c r="N53" s="37">
        <f>(SUMIFS('city centre offline'!$K$2:$K$2047,'overall city offline'!$A$2:$A$2047,$A53,'city centre offline'!$B$2:$B$2047,N$3)*SUMIFS('city centre offline'!$C$2:$C$2047,'city centre offline'!$A$2:$A$2047,$A53,'city centre offline'!$B$2:$B$2047,N$3))/(SUMIFS('city centre offline'!$K$2:$K$2047,'city centre offline'!$A$2:$A$2047,$A53,'city centre offline'!$B$2:$B$2047,N$2))</f>
        <v>0.25090047914913005</v>
      </c>
      <c r="O53" s="37">
        <f>(SUMIFS('city centre offline'!$K$2:$K$2047,'overall city offline'!$A$2:$A$2047,$A53,'city centre offline'!$B$2:$B$2047,O$3)*SUMIFS('city centre offline'!$C$2:$C$2047,'city centre offline'!$A$2:$A$2047,$A53,'city centre offline'!$B$2:$B$2047,O$3))/(SUMIFS('city centre offline'!$K$2:$K$2047,'city centre offline'!$A$2:$A$2047,$A53,'city centre offline'!$B$2:$B$2047,O$2))</f>
        <v>9.7503125285057182E-2</v>
      </c>
      <c r="P53" s="37">
        <f>(SUMIFS('city centre offline'!$K$2:$K$2047,'overall city offline'!$A$2:$A$2047,$A53,'city centre offline'!$B$2:$B$2047,P$3)*SUMIFS('city centre offline'!$C$2:$C$2047,'city centre offline'!$A$2:$A$2047,$A53,'city centre offline'!$B$2:$B$2047,P$3))/(SUMIFS('city centre offline'!$K$2:$K$2047,'city centre offline'!$A$2:$A$2047,$A53,'city centre offline'!$B$2:$B$2047,P$2))</f>
        <v>0.14114316095040746</v>
      </c>
      <c r="Q53" s="37">
        <f>(SUMIFS('city centre offline'!$K$2:$K$2047,'overall city offline'!$A$2:$A$2047,$A53,'city centre offline'!$B$2:$B$2047,Q$3)*SUMIFS('city centre offline'!$C$2:$C$2047,'city centre offline'!$A$2:$A$2047,$A53,'city centre offline'!$B$2:$B$2047,Q$3))/(SUMIFS('city centre offline'!$K$2:$K$2047,'city centre offline'!$A$2:$A$2047,$A53,'city centre offline'!$B$2:$B$2047,Q$2))</f>
        <v>0.21705497178447067</v>
      </c>
      <c r="R53" s="37">
        <f>(SUMIFS('city centre offline'!$K$2:$K$2047,'overall city offline'!$A$2:$A$2047,$A53,'city centre offline'!$B$2:$B$2047,R$3)*SUMIFS('city centre offline'!$C$2:$C$2047,'city centre offline'!$A$2:$A$2047,$A53,'city centre offline'!$B$2:$B$2047,R$3))/(SUMIFS('city centre offline'!$K$2:$K$2047,'city centre offline'!$A$2:$A$2047,$A53,'city centre offline'!$B$2:$B$2047,R$2))</f>
        <v>0.28717167268189886</v>
      </c>
      <c r="S53" s="37">
        <f>(SUMIFS('city centre offline'!$K$2:$K$2047,'overall city offline'!$A$2:$A$2047,$A53,'city centre offline'!$B$2:$B$2047,S$3)*SUMIFS('city centre offline'!$C$2:$C$2047,'city centre offline'!$A$2:$A$2047,$A53,'city centre offline'!$B$2:$B$2047,S$3))/(SUMIFS('city centre offline'!$K$2:$K$2047,'city centre offline'!$A$2:$A$2047,$A53,'city centre offline'!$B$2:$B$2047,S$2))</f>
        <v>0.34482933359260109</v>
      </c>
      <c r="T53" s="37">
        <f>(SUMIFS('city centre offline'!$K$2:$K$2047,'overall city offline'!$A$2:$A$2047,$A53,'city centre offline'!$B$2:$B$2047,T$3)*SUMIFS('city centre offline'!$C$2:$C$2047,'city centre offline'!$A$2:$A$2047,$A53,'city centre offline'!$B$2:$B$2047,T$3))/(SUMIFS('city centre offline'!$K$2:$K$2047,'city centre offline'!$A$2:$A$2047,$A53,'city centre offline'!$B$2:$B$2047,T$2))</f>
        <v>0.34856857249856615</v>
      </c>
      <c r="U53" s="37">
        <f>(SUMIFS('city centre offline'!$K$2:$K$2047,'overall city offline'!$A$2:$A$2047,$A53,'city centre offline'!$B$2:$B$2047,U$3)*SUMIFS('city centre offline'!$C$2:$C$2047,'city centre offline'!$A$2:$A$2047,$A53,'city centre offline'!$B$2:$B$2047,U$3))/(SUMIFS('city centre offline'!$K$2:$K$2047,'city centre offline'!$A$2:$A$2047,$A53,'city centre offline'!$B$2:$B$2047,U$2))</f>
        <v>0.38223340066321848</v>
      </c>
      <c r="V53" s="37">
        <f>(SUMIFS('city centre offline'!$K$2:$K$2047,'overall city offline'!$A$2:$A$2047,$A53,'city centre offline'!$B$2:$B$2047,V$3)*SUMIFS('city centre offline'!$C$2:$C$2047,'city centre offline'!$A$2:$A$2047,$A53,'city centre offline'!$B$2:$B$2047,V$3))/(SUMIFS('city centre offline'!$K$2:$K$2047,'city centre offline'!$A$2:$A$2047,$A53,'city centre offline'!$B$2:$B$2047,V$2))</f>
        <v>0.45093364404206843</v>
      </c>
    </row>
    <row r="54" spans="1:22" x14ac:dyDescent="0.25">
      <c r="A54" s="5" t="s">
        <v>57</v>
      </c>
      <c r="B54" s="37">
        <f>(SUMIFS('city centre offline'!$K$2:$K$2047,'overall city offline'!$A$2:$A$2047,$A54,'city centre offline'!$B$2:$B$2047,B$3)*SUMIFS('city centre offline'!$C$2:$C$2047,'city centre offline'!$A$2:$A$2047,$A54,'city centre offline'!$B$2:$B$2047,B$3))/(SUMIFS('city centre offline'!$K$2:$K$2047,'city centre offline'!$A$2:$A$2047,$A54,'city centre offline'!$B$2:$B$2047,B$2))</f>
        <v>0.78667661782748577</v>
      </c>
      <c r="C54" s="37">
        <f>(SUMIFS('city centre offline'!$K$2:$K$2047,'overall city offline'!$A$2:$A$2047,$A54,'city centre offline'!$B$2:$B$2047,C$3)*SUMIFS('city centre offline'!$C$2:$C$2047,'city centre offline'!$A$2:$A$2047,$A54,'city centre offline'!$B$2:$B$2047,C$3))/(SUMIFS('city centre offline'!$K$2:$K$2047,'city centre offline'!$A$2:$A$2047,$A54,'city centre offline'!$B$2:$B$2047,C$2))</f>
        <v>0.72385483168244924</v>
      </c>
      <c r="D54" s="37">
        <f>(SUMIFS('city centre offline'!$K$2:$K$2047,'overall city offline'!$A$2:$A$2047,$A54,'city centre offline'!$B$2:$B$2047,D$3)*SUMIFS('city centre offline'!$C$2:$C$2047,'city centre offline'!$A$2:$A$2047,$A54,'city centre offline'!$B$2:$B$2047,D$3))/(SUMIFS('city centre offline'!$K$2:$K$2047,'city centre offline'!$A$2:$A$2047,$A54,'city centre offline'!$B$2:$B$2047,D$2))</f>
        <v>0.43503702011814882</v>
      </c>
      <c r="E54" s="37">
        <f>(SUMIFS('city centre offline'!$K$2:$K$2047,'overall city offline'!$A$2:$A$2047,$A54,'city centre offline'!$B$2:$B$2047,E$3)*SUMIFS('city centre offline'!$C$2:$C$2047,'city centre offline'!$A$2:$A$2047,$A54,'city centre offline'!$B$2:$B$2047,E$3))/(SUMIFS('city centre offline'!$K$2:$K$2047,'city centre offline'!$A$2:$A$2047,$A54,'city centre offline'!$B$2:$B$2047,E$2))</f>
        <v>1.7762139153144028E-2</v>
      </c>
      <c r="F54" s="37">
        <f>(SUMIFS('city centre offline'!$K$2:$K$2047,'overall city offline'!$A$2:$A$2047,$A54,'city centre offline'!$B$2:$B$2047,F$3)*SUMIFS('city centre offline'!$C$2:$C$2047,'city centre offline'!$A$2:$A$2047,$A54,'city centre offline'!$B$2:$B$2047,F$3))/(SUMIFS('city centre offline'!$K$2:$K$2047,'city centre offline'!$A$2:$A$2047,$A54,'city centre offline'!$B$2:$B$2047,F$2))</f>
        <v>2.4992678585706581E-2</v>
      </c>
      <c r="G54" s="37">
        <f>(SUMIFS('city centre offline'!$K$2:$K$2047,'overall city offline'!$A$2:$A$2047,$A54,'city centre offline'!$B$2:$B$2047,G$3)*SUMIFS('city centre offline'!$C$2:$C$2047,'city centre offline'!$A$2:$A$2047,$A54,'city centre offline'!$B$2:$B$2047,G$3))/(SUMIFS('city centre offline'!$K$2:$K$2047,'city centre offline'!$A$2:$A$2047,$A54,'city centre offline'!$B$2:$B$2047,G$2))</f>
        <v>0.18901461870357317</v>
      </c>
      <c r="H54" s="37">
        <f>(SUMIFS('city centre offline'!$K$2:$K$2047,'overall city offline'!$A$2:$A$2047,$A54,'city centre offline'!$B$2:$B$2047,H$3)*SUMIFS('city centre offline'!$C$2:$C$2047,'city centre offline'!$A$2:$A$2047,$A54,'city centre offline'!$B$2:$B$2047,H$3))/(SUMIFS('city centre offline'!$K$2:$K$2047,'city centre offline'!$A$2:$A$2047,$A54,'city centre offline'!$B$2:$B$2047,H$2))</f>
        <v>0.52739776110183545</v>
      </c>
      <c r="I54" s="37">
        <f>(SUMIFS('city centre offline'!$K$2:$K$2047,'overall city offline'!$A$2:$A$2047,$A54,'city centre offline'!$B$2:$B$2047,I$3)*SUMIFS('city centre offline'!$C$2:$C$2047,'city centre offline'!$A$2:$A$2047,$A54,'city centre offline'!$B$2:$B$2047,I$3))/(SUMIFS('city centre offline'!$K$2:$K$2047,'city centre offline'!$A$2:$A$2047,$A54,'city centre offline'!$B$2:$B$2047,I$2))</f>
        <v>0.63298266164254002</v>
      </c>
      <c r="J54" s="37">
        <f>(SUMIFS('city centre offline'!$K$2:$K$2047,'overall city offline'!$A$2:$A$2047,$A54,'city centre offline'!$B$2:$B$2047,J$3)*SUMIFS('city centre offline'!$C$2:$C$2047,'city centre offline'!$A$2:$A$2047,$A54,'city centre offline'!$B$2:$B$2047,J$3))/(SUMIFS('city centre offline'!$K$2:$K$2047,'city centre offline'!$A$2:$A$2047,$A54,'city centre offline'!$B$2:$B$2047,J$2))</f>
        <v>0.58351468862929923</v>
      </c>
      <c r="K54" s="37">
        <f>(SUMIFS('city centre offline'!$K$2:$K$2047,'overall city offline'!$A$2:$A$2047,$A54,'city centre offline'!$B$2:$B$2047,K$3)*SUMIFS('city centre offline'!$C$2:$C$2047,'city centre offline'!$A$2:$A$2047,$A54,'city centre offline'!$B$2:$B$2047,K$3))/(SUMIFS('city centre offline'!$K$2:$K$2047,'city centre offline'!$A$2:$A$2047,$A54,'city centre offline'!$B$2:$B$2047,K$2))</f>
        <v>0.6861681309402492</v>
      </c>
      <c r="L54" s="37">
        <f>(SUMIFS('city centre offline'!$K$2:$K$2047,'overall city offline'!$A$2:$A$2047,$A54,'city centre offline'!$B$2:$B$2047,L$3)*SUMIFS('city centre offline'!$C$2:$C$2047,'city centre offline'!$A$2:$A$2047,$A54,'city centre offline'!$B$2:$B$2047,L$3))/(SUMIFS('city centre offline'!$K$2:$K$2047,'city centre offline'!$A$2:$A$2047,$A54,'city centre offline'!$B$2:$B$2047,L$2))</f>
        <v>0.14828609163941917</v>
      </c>
      <c r="M54" s="37">
        <f>(SUMIFS('city centre offline'!$K$2:$K$2047,'overall city offline'!$A$2:$A$2047,$A54,'city centre offline'!$B$2:$B$2047,M$3)*SUMIFS('city centre offline'!$C$2:$C$2047,'city centre offline'!$A$2:$A$2047,$A54,'city centre offline'!$B$2:$B$2047,M$3))/(SUMIFS('city centre offline'!$K$2:$K$2047,'city centre offline'!$A$2:$A$2047,$A54,'city centre offline'!$B$2:$B$2047,M$2))</f>
        <v>0.79243478418752999</v>
      </c>
      <c r="N54" s="37">
        <f>(SUMIFS('city centre offline'!$K$2:$K$2047,'overall city offline'!$A$2:$A$2047,$A54,'city centre offline'!$B$2:$B$2047,N$3)*SUMIFS('city centre offline'!$C$2:$C$2047,'city centre offline'!$A$2:$A$2047,$A54,'city centre offline'!$B$2:$B$2047,N$3))/(SUMIFS('city centre offline'!$K$2:$K$2047,'city centre offline'!$A$2:$A$2047,$A54,'city centre offline'!$B$2:$B$2047,N$2))</f>
        <v>2.6881483839023043E-2</v>
      </c>
      <c r="O54" s="37">
        <f>(SUMIFS('city centre offline'!$K$2:$K$2047,'overall city offline'!$A$2:$A$2047,$A54,'city centre offline'!$B$2:$B$2047,O$3)*SUMIFS('city centre offline'!$C$2:$C$2047,'city centre offline'!$A$2:$A$2047,$A54,'city centre offline'!$B$2:$B$2047,O$3))/(SUMIFS('city centre offline'!$K$2:$K$2047,'city centre offline'!$A$2:$A$2047,$A54,'city centre offline'!$B$2:$B$2047,O$2))</f>
        <v>2.8562752037538996E-2</v>
      </c>
      <c r="P54" s="37">
        <f>(SUMIFS('city centre offline'!$K$2:$K$2047,'overall city offline'!$A$2:$A$2047,$A54,'city centre offline'!$B$2:$B$2047,P$3)*SUMIFS('city centre offline'!$C$2:$C$2047,'city centre offline'!$A$2:$A$2047,$A54,'city centre offline'!$B$2:$B$2047,P$3))/(SUMIFS('city centre offline'!$K$2:$K$2047,'city centre offline'!$A$2:$A$2047,$A54,'city centre offline'!$B$2:$B$2047,P$2))</f>
        <v>3.7586570722892003E-2</v>
      </c>
      <c r="Q54" s="37">
        <f>(SUMIFS('city centre offline'!$K$2:$K$2047,'overall city offline'!$A$2:$A$2047,$A54,'city centre offline'!$B$2:$B$2047,Q$3)*SUMIFS('city centre offline'!$C$2:$C$2047,'city centre offline'!$A$2:$A$2047,$A54,'city centre offline'!$B$2:$B$2047,Q$3))/(SUMIFS('city centre offline'!$K$2:$K$2047,'city centre offline'!$A$2:$A$2047,$A54,'city centre offline'!$B$2:$B$2047,Q$2))</f>
        <v>0.41047607795410657</v>
      </c>
      <c r="R54" s="37">
        <f>(SUMIFS('city centre offline'!$K$2:$K$2047,'overall city offline'!$A$2:$A$2047,$A54,'city centre offline'!$B$2:$B$2047,R$3)*SUMIFS('city centre offline'!$C$2:$C$2047,'city centre offline'!$A$2:$A$2047,$A54,'city centre offline'!$B$2:$B$2047,R$3))/(SUMIFS('city centre offline'!$K$2:$K$2047,'city centre offline'!$A$2:$A$2047,$A54,'city centre offline'!$B$2:$B$2047,R$2))</f>
        <v>0.67341519926906723</v>
      </c>
      <c r="S54" s="37">
        <f>(SUMIFS('city centre offline'!$K$2:$K$2047,'overall city offline'!$A$2:$A$2047,$A54,'city centre offline'!$B$2:$B$2047,S$3)*SUMIFS('city centre offline'!$C$2:$C$2047,'city centre offline'!$A$2:$A$2047,$A54,'city centre offline'!$B$2:$B$2047,S$3))/(SUMIFS('city centre offline'!$K$2:$K$2047,'city centre offline'!$A$2:$A$2047,$A54,'city centre offline'!$B$2:$B$2047,S$2))</f>
        <v>0.6052870684983952</v>
      </c>
      <c r="T54" s="37">
        <f>(SUMIFS('city centre offline'!$K$2:$K$2047,'overall city offline'!$A$2:$A$2047,$A54,'city centre offline'!$B$2:$B$2047,T$3)*SUMIFS('city centre offline'!$C$2:$C$2047,'city centre offline'!$A$2:$A$2047,$A54,'city centre offline'!$B$2:$B$2047,T$3))/(SUMIFS('city centre offline'!$K$2:$K$2047,'city centre offline'!$A$2:$A$2047,$A54,'city centre offline'!$B$2:$B$2047,T$2))</f>
        <v>0.6922340067490782</v>
      </c>
      <c r="U54" s="37">
        <f>(SUMIFS('city centre offline'!$K$2:$K$2047,'overall city offline'!$A$2:$A$2047,$A54,'city centre offline'!$B$2:$B$2047,U$3)*SUMIFS('city centre offline'!$C$2:$C$2047,'city centre offline'!$A$2:$A$2047,$A54,'city centre offline'!$B$2:$B$2047,U$3))/(SUMIFS('city centre offline'!$K$2:$K$2047,'city centre offline'!$A$2:$A$2047,$A54,'city centre offline'!$B$2:$B$2047,U$2))</f>
        <v>0.73806178060084937</v>
      </c>
      <c r="V54" s="37">
        <f>(SUMIFS('city centre offline'!$K$2:$K$2047,'overall city offline'!$A$2:$A$2047,$A54,'city centre offline'!$B$2:$B$2047,V$3)*SUMIFS('city centre offline'!$C$2:$C$2047,'city centre offline'!$A$2:$A$2047,$A54,'city centre offline'!$B$2:$B$2047,V$3))/(SUMIFS('city centre offline'!$K$2:$K$2047,'city centre offline'!$A$2:$A$2047,$A54,'city centre offline'!$B$2:$B$2047,V$2))</f>
        <v>0.63635215971678016</v>
      </c>
    </row>
    <row r="55" spans="1:22" x14ac:dyDescent="0.25">
      <c r="A55" s="5" t="s">
        <v>58</v>
      </c>
      <c r="B55" s="37">
        <f>(SUMIFS('city centre offline'!$K$2:$K$2047,'overall city offline'!$A$2:$A$2047,$A55,'city centre offline'!$B$2:$B$2047,B$3)*SUMIFS('city centre offline'!$C$2:$C$2047,'city centre offline'!$A$2:$A$2047,$A55,'city centre offline'!$B$2:$B$2047,B$3))/(SUMIFS('city centre offline'!$K$2:$K$2047,'city centre offline'!$A$2:$A$2047,$A55,'city centre offline'!$B$2:$B$2047,B$2))</f>
        <v>0.84021144119485702</v>
      </c>
      <c r="C55" s="37">
        <f>(SUMIFS('city centre offline'!$K$2:$K$2047,'overall city offline'!$A$2:$A$2047,$A55,'city centre offline'!$B$2:$B$2047,C$3)*SUMIFS('city centre offline'!$C$2:$C$2047,'city centre offline'!$A$2:$A$2047,$A55,'city centre offline'!$B$2:$B$2047,C$3))/(SUMIFS('city centre offline'!$K$2:$K$2047,'city centre offline'!$A$2:$A$2047,$A55,'city centre offline'!$B$2:$B$2047,C$2))</f>
        <v>0.90124167321103532</v>
      </c>
      <c r="D55" s="37">
        <f>(SUMIFS('city centre offline'!$K$2:$K$2047,'overall city offline'!$A$2:$A$2047,$A55,'city centre offline'!$B$2:$B$2047,D$3)*SUMIFS('city centre offline'!$C$2:$C$2047,'city centre offline'!$A$2:$A$2047,$A55,'city centre offline'!$B$2:$B$2047,D$3))/(SUMIFS('city centre offline'!$K$2:$K$2047,'city centre offline'!$A$2:$A$2047,$A55,'city centre offline'!$B$2:$B$2047,D$2))</f>
        <v>0.72388424624969383</v>
      </c>
      <c r="E55" s="37">
        <f>(SUMIFS('city centre offline'!$K$2:$K$2047,'overall city offline'!$A$2:$A$2047,$A55,'city centre offline'!$B$2:$B$2047,E$3)*SUMIFS('city centre offline'!$C$2:$C$2047,'city centre offline'!$A$2:$A$2047,$A55,'city centre offline'!$B$2:$B$2047,E$3))/(SUMIFS('city centre offline'!$K$2:$K$2047,'city centre offline'!$A$2:$A$2047,$A55,'city centre offline'!$B$2:$B$2047,E$2))</f>
        <v>0.10196027403132966</v>
      </c>
      <c r="F55" s="37">
        <f>(SUMIFS('city centre offline'!$K$2:$K$2047,'overall city offline'!$A$2:$A$2047,$A55,'city centre offline'!$B$2:$B$2047,F$3)*SUMIFS('city centre offline'!$C$2:$C$2047,'city centre offline'!$A$2:$A$2047,$A55,'city centre offline'!$B$2:$B$2047,F$3))/(SUMIFS('city centre offline'!$K$2:$K$2047,'city centre offline'!$A$2:$A$2047,$A55,'city centre offline'!$B$2:$B$2047,F$2))</f>
        <v>0.13465076557802272</v>
      </c>
      <c r="G55" s="37">
        <f>(SUMIFS('city centre offline'!$K$2:$K$2047,'overall city offline'!$A$2:$A$2047,$A55,'city centre offline'!$B$2:$B$2047,G$3)*SUMIFS('city centre offline'!$C$2:$C$2047,'city centre offline'!$A$2:$A$2047,$A55,'city centre offline'!$B$2:$B$2047,G$3))/(SUMIFS('city centre offline'!$K$2:$K$2047,'city centre offline'!$A$2:$A$2047,$A55,'city centre offline'!$B$2:$B$2047,G$2))</f>
        <v>0.35414446392066251</v>
      </c>
      <c r="H55" s="37">
        <f>(SUMIFS('city centre offline'!$K$2:$K$2047,'overall city offline'!$A$2:$A$2047,$A55,'city centre offline'!$B$2:$B$2047,H$3)*SUMIFS('city centre offline'!$C$2:$C$2047,'city centre offline'!$A$2:$A$2047,$A55,'city centre offline'!$B$2:$B$2047,H$3))/(SUMIFS('city centre offline'!$K$2:$K$2047,'city centre offline'!$A$2:$A$2047,$A55,'city centre offline'!$B$2:$B$2047,H$2))</f>
        <v>0.6591205914225079</v>
      </c>
      <c r="I55" s="37">
        <f>(SUMIFS('city centre offline'!$K$2:$K$2047,'overall city offline'!$A$2:$A$2047,$A55,'city centre offline'!$B$2:$B$2047,I$3)*SUMIFS('city centre offline'!$C$2:$C$2047,'city centre offline'!$A$2:$A$2047,$A55,'city centre offline'!$B$2:$B$2047,I$3))/(SUMIFS('city centre offline'!$K$2:$K$2047,'city centre offline'!$A$2:$A$2047,$A55,'city centre offline'!$B$2:$B$2047,I$2))</f>
        <v>0.80201833942802614</v>
      </c>
      <c r="J55" s="37">
        <f>(SUMIFS('city centre offline'!$K$2:$K$2047,'overall city offline'!$A$2:$A$2047,$A55,'city centre offline'!$B$2:$B$2047,J$3)*SUMIFS('city centre offline'!$C$2:$C$2047,'city centre offline'!$A$2:$A$2047,$A55,'city centre offline'!$B$2:$B$2047,J$3))/(SUMIFS('city centre offline'!$K$2:$K$2047,'city centre offline'!$A$2:$A$2047,$A55,'city centre offline'!$B$2:$B$2047,J$2))</f>
        <v>0.78263178184597804</v>
      </c>
      <c r="K55" s="37">
        <f>(SUMIFS('city centre offline'!$K$2:$K$2047,'overall city offline'!$A$2:$A$2047,$A55,'city centre offline'!$B$2:$B$2047,K$3)*SUMIFS('city centre offline'!$C$2:$C$2047,'city centre offline'!$A$2:$A$2047,$A55,'city centre offline'!$B$2:$B$2047,K$3))/(SUMIFS('city centre offline'!$K$2:$K$2047,'city centre offline'!$A$2:$A$2047,$A55,'city centre offline'!$B$2:$B$2047,K$2))</f>
        <v>0.83606213469461643</v>
      </c>
      <c r="L55" s="37">
        <f>(SUMIFS('city centre offline'!$K$2:$K$2047,'overall city offline'!$A$2:$A$2047,$A55,'city centre offline'!$B$2:$B$2047,L$3)*SUMIFS('city centre offline'!$C$2:$C$2047,'city centre offline'!$A$2:$A$2047,$A55,'city centre offline'!$B$2:$B$2047,L$3))/(SUMIFS('city centre offline'!$K$2:$K$2047,'city centre offline'!$A$2:$A$2047,$A55,'city centre offline'!$B$2:$B$2047,L$2))</f>
        <v>0.34411142307622578</v>
      </c>
      <c r="M55" s="37">
        <f>(SUMIFS('city centre offline'!$K$2:$K$2047,'overall city offline'!$A$2:$A$2047,$A55,'city centre offline'!$B$2:$B$2047,M$3)*SUMIFS('city centre offline'!$C$2:$C$2047,'city centre offline'!$A$2:$A$2047,$A55,'city centre offline'!$B$2:$B$2047,M$3))/(SUMIFS('city centre offline'!$K$2:$K$2047,'city centre offline'!$A$2:$A$2047,$A55,'city centre offline'!$B$2:$B$2047,M$2))</f>
        <v>0.93128037484598591</v>
      </c>
      <c r="N55" s="37">
        <f>(SUMIFS('city centre offline'!$K$2:$K$2047,'overall city offline'!$A$2:$A$2047,$A55,'city centre offline'!$B$2:$B$2047,N$3)*SUMIFS('city centre offline'!$C$2:$C$2047,'city centre offline'!$A$2:$A$2047,$A55,'city centre offline'!$B$2:$B$2047,N$3))/(SUMIFS('city centre offline'!$K$2:$K$2047,'city centre offline'!$A$2:$A$2047,$A55,'city centre offline'!$B$2:$B$2047,N$2))</f>
        <v>0.15618813037853246</v>
      </c>
      <c r="O55" s="37">
        <f>(SUMIFS('city centre offline'!$K$2:$K$2047,'overall city offline'!$A$2:$A$2047,$A55,'city centre offline'!$B$2:$B$2047,O$3)*SUMIFS('city centre offline'!$C$2:$C$2047,'city centre offline'!$A$2:$A$2047,$A55,'city centre offline'!$B$2:$B$2047,O$3))/(SUMIFS('city centre offline'!$K$2:$K$2047,'city centre offline'!$A$2:$A$2047,$A55,'city centre offline'!$B$2:$B$2047,O$2))</f>
        <v>0.20285672124368945</v>
      </c>
      <c r="P55" s="37">
        <f>(SUMIFS('city centre offline'!$K$2:$K$2047,'overall city offline'!$A$2:$A$2047,$A55,'city centre offline'!$B$2:$B$2047,P$3)*SUMIFS('city centre offline'!$C$2:$C$2047,'city centre offline'!$A$2:$A$2047,$A55,'city centre offline'!$B$2:$B$2047,P$3))/(SUMIFS('city centre offline'!$K$2:$K$2047,'city centre offline'!$A$2:$A$2047,$A55,'city centre offline'!$B$2:$B$2047,P$2))</f>
        <v>0.29146428512827682</v>
      </c>
      <c r="Q55" s="37">
        <f>(SUMIFS('city centre offline'!$K$2:$K$2047,'overall city offline'!$A$2:$A$2047,$A55,'city centre offline'!$B$2:$B$2047,Q$3)*SUMIFS('city centre offline'!$C$2:$C$2047,'city centre offline'!$A$2:$A$2047,$A55,'city centre offline'!$B$2:$B$2047,Q$3))/(SUMIFS('city centre offline'!$K$2:$K$2047,'city centre offline'!$A$2:$A$2047,$A55,'city centre offline'!$B$2:$B$2047,Q$2))</f>
        <v>1.0007899057217784</v>
      </c>
      <c r="R55" s="37">
        <f>(SUMIFS('city centre offline'!$K$2:$K$2047,'overall city offline'!$A$2:$A$2047,$A55,'city centre offline'!$B$2:$B$2047,R$3)*SUMIFS('city centre offline'!$C$2:$C$2047,'city centre offline'!$A$2:$A$2047,$A55,'city centre offline'!$B$2:$B$2047,R$3))/(SUMIFS('city centre offline'!$K$2:$K$2047,'city centre offline'!$A$2:$A$2047,$A55,'city centre offline'!$B$2:$B$2047,R$2))</f>
        <v>0.63546626405770834</v>
      </c>
      <c r="S55" s="37">
        <f>(SUMIFS('city centre offline'!$K$2:$K$2047,'overall city offline'!$A$2:$A$2047,$A55,'city centre offline'!$B$2:$B$2047,S$3)*SUMIFS('city centre offline'!$C$2:$C$2047,'city centre offline'!$A$2:$A$2047,$A55,'city centre offline'!$B$2:$B$2047,S$3))/(SUMIFS('city centre offline'!$K$2:$K$2047,'city centre offline'!$A$2:$A$2047,$A55,'city centre offline'!$B$2:$B$2047,S$2))</f>
        <v>0.52266151496307234</v>
      </c>
      <c r="T55" s="37">
        <f>(SUMIFS('city centre offline'!$K$2:$K$2047,'overall city offline'!$A$2:$A$2047,$A55,'city centre offline'!$B$2:$B$2047,T$3)*SUMIFS('city centre offline'!$C$2:$C$2047,'city centre offline'!$A$2:$A$2047,$A55,'city centre offline'!$B$2:$B$2047,T$3))/(SUMIFS('city centre offline'!$K$2:$K$2047,'city centre offline'!$A$2:$A$2047,$A55,'city centre offline'!$B$2:$B$2047,T$2))</f>
        <v>0.52916296603467294</v>
      </c>
      <c r="U55" s="37">
        <f>(SUMIFS('city centre offline'!$K$2:$K$2047,'overall city offline'!$A$2:$A$2047,$A55,'city centre offline'!$B$2:$B$2047,U$3)*SUMIFS('city centre offline'!$C$2:$C$2047,'city centre offline'!$A$2:$A$2047,$A55,'city centre offline'!$B$2:$B$2047,U$3))/(SUMIFS('city centre offline'!$K$2:$K$2047,'city centre offline'!$A$2:$A$2047,$A55,'city centre offline'!$B$2:$B$2047,U$2))</f>
        <v>0.5775382463989035</v>
      </c>
      <c r="V55" s="37">
        <f>(SUMIFS('city centre offline'!$K$2:$K$2047,'overall city offline'!$A$2:$A$2047,$A55,'city centre offline'!$B$2:$B$2047,V$3)*SUMIFS('city centre offline'!$C$2:$C$2047,'city centre offline'!$A$2:$A$2047,$A55,'city centre offline'!$B$2:$B$2047,V$3))/(SUMIFS('city centre offline'!$K$2:$K$2047,'city centre offline'!$A$2:$A$2047,$A55,'city centre offline'!$B$2:$B$2047,V$2))</f>
        <v>0.56514099059907807</v>
      </c>
    </row>
    <row r="56" spans="1:22" x14ac:dyDescent="0.25">
      <c r="A56" s="5" t="s">
        <v>59</v>
      </c>
      <c r="B56" s="37">
        <f>(SUMIFS('city centre offline'!$K$2:$K$2047,'overall city offline'!$A$2:$A$2047,$A56,'city centre offline'!$B$2:$B$2047,B$3)*SUMIFS('city centre offline'!$C$2:$C$2047,'city centre offline'!$A$2:$A$2047,$A56,'city centre offline'!$B$2:$B$2047,B$3))/(SUMIFS('city centre offline'!$K$2:$K$2047,'city centre offline'!$A$2:$A$2047,$A56,'city centre offline'!$B$2:$B$2047,B$2))</f>
        <v>0.80928186929380375</v>
      </c>
      <c r="C56" s="37">
        <f>(SUMIFS('city centre offline'!$K$2:$K$2047,'overall city offline'!$A$2:$A$2047,$A56,'city centre offline'!$B$2:$B$2047,C$3)*SUMIFS('city centre offline'!$C$2:$C$2047,'city centre offline'!$A$2:$A$2047,$A56,'city centre offline'!$B$2:$B$2047,C$3))/(SUMIFS('city centre offline'!$K$2:$K$2047,'city centre offline'!$A$2:$A$2047,$A56,'city centre offline'!$B$2:$B$2047,C$2))</f>
        <v>0.7670499046802397</v>
      </c>
      <c r="D56" s="37">
        <f>(SUMIFS('city centre offline'!$K$2:$K$2047,'overall city offline'!$A$2:$A$2047,$A56,'city centre offline'!$B$2:$B$2047,D$3)*SUMIFS('city centre offline'!$C$2:$C$2047,'city centre offline'!$A$2:$A$2047,$A56,'city centre offline'!$B$2:$B$2047,D$3))/(SUMIFS('city centre offline'!$K$2:$K$2047,'city centre offline'!$A$2:$A$2047,$A56,'city centre offline'!$B$2:$B$2047,D$2))</f>
        <v>0.53960168933077479</v>
      </c>
      <c r="E56" s="37">
        <f>(SUMIFS('city centre offline'!$K$2:$K$2047,'overall city offline'!$A$2:$A$2047,$A56,'city centre offline'!$B$2:$B$2047,E$3)*SUMIFS('city centre offline'!$C$2:$C$2047,'city centre offline'!$A$2:$A$2047,$A56,'city centre offline'!$B$2:$B$2047,E$3))/(SUMIFS('city centre offline'!$K$2:$K$2047,'city centre offline'!$A$2:$A$2047,$A56,'city centre offline'!$B$2:$B$2047,E$2))</f>
        <v>0.17615749036624137</v>
      </c>
      <c r="F56" s="37">
        <f>(SUMIFS('city centre offline'!$K$2:$K$2047,'overall city offline'!$A$2:$A$2047,$A56,'city centre offline'!$B$2:$B$2047,F$3)*SUMIFS('city centre offline'!$C$2:$C$2047,'city centre offline'!$A$2:$A$2047,$A56,'city centre offline'!$B$2:$B$2047,F$3))/(SUMIFS('city centre offline'!$K$2:$K$2047,'city centre offline'!$A$2:$A$2047,$A56,'city centre offline'!$B$2:$B$2047,F$2))</f>
        <v>0.23936994198682232</v>
      </c>
      <c r="G56" s="37">
        <f>(SUMIFS('city centre offline'!$K$2:$K$2047,'overall city offline'!$A$2:$A$2047,$A56,'city centre offline'!$B$2:$B$2047,G$3)*SUMIFS('city centre offline'!$C$2:$C$2047,'city centre offline'!$A$2:$A$2047,$A56,'city centre offline'!$B$2:$B$2047,G$3))/(SUMIFS('city centre offline'!$K$2:$K$2047,'city centre offline'!$A$2:$A$2047,$A56,'city centre offline'!$B$2:$B$2047,G$2))</f>
        <v>0.32450274332685763</v>
      </c>
      <c r="H56" s="37">
        <f>(SUMIFS('city centre offline'!$K$2:$K$2047,'overall city offline'!$A$2:$A$2047,$A56,'city centre offline'!$B$2:$B$2047,H$3)*SUMIFS('city centre offline'!$C$2:$C$2047,'city centre offline'!$A$2:$A$2047,$A56,'city centre offline'!$B$2:$B$2047,H$3))/(SUMIFS('city centre offline'!$K$2:$K$2047,'city centre offline'!$A$2:$A$2047,$A56,'city centre offline'!$B$2:$B$2047,H$2))</f>
        <v>0.66169152030170597</v>
      </c>
      <c r="I56" s="37">
        <f>(SUMIFS('city centre offline'!$K$2:$K$2047,'overall city offline'!$A$2:$A$2047,$A56,'city centre offline'!$B$2:$B$2047,I$3)*SUMIFS('city centre offline'!$C$2:$C$2047,'city centre offline'!$A$2:$A$2047,$A56,'city centre offline'!$B$2:$B$2047,I$3))/(SUMIFS('city centre offline'!$K$2:$K$2047,'city centre offline'!$A$2:$A$2047,$A56,'city centre offline'!$B$2:$B$2047,I$2))</f>
        <v>0.80030604520363058</v>
      </c>
      <c r="J56" s="37">
        <f>(SUMIFS('city centre offline'!$K$2:$K$2047,'overall city offline'!$A$2:$A$2047,$A56,'city centre offline'!$B$2:$B$2047,J$3)*SUMIFS('city centre offline'!$C$2:$C$2047,'city centre offline'!$A$2:$A$2047,$A56,'city centre offline'!$B$2:$B$2047,J$3))/(SUMIFS('city centre offline'!$K$2:$K$2047,'city centre offline'!$A$2:$A$2047,$A56,'city centre offline'!$B$2:$B$2047,J$2))</f>
        <v>0.84794129615677305</v>
      </c>
      <c r="K56" s="37">
        <f>(SUMIFS('city centre offline'!$K$2:$K$2047,'overall city offline'!$A$2:$A$2047,$A56,'city centre offline'!$B$2:$B$2047,K$3)*SUMIFS('city centre offline'!$C$2:$C$2047,'city centre offline'!$A$2:$A$2047,$A56,'city centre offline'!$B$2:$B$2047,K$3))/(SUMIFS('city centre offline'!$K$2:$K$2047,'city centre offline'!$A$2:$A$2047,$A56,'city centre offline'!$B$2:$B$2047,K$2))</f>
        <v>0.78429544429945364</v>
      </c>
      <c r="L56" s="37">
        <f>(SUMIFS('city centre offline'!$K$2:$K$2047,'overall city offline'!$A$2:$A$2047,$A56,'city centre offline'!$B$2:$B$2047,L$3)*SUMIFS('city centre offline'!$C$2:$C$2047,'city centre offline'!$A$2:$A$2047,$A56,'city centre offline'!$B$2:$B$2047,L$3))/(SUMIFS('city centre offline'!$K$2:$K$2047,'city centre offline'!$A$2:$A$2047,$A56,'city centre offline'!$B$2:$B$2047,L$2))</f>
        <v>0.31888492692834158</v>
      </c>
      <c r="M56" s="37">
        <f>(SUMIFS('city centre offline'!$K$2:$K$2047,'overall city offline'!$A$2:$A$2047,$A56,'city centre offline'!$B$2:$B$2047,M$3)*SUMIFS('city centre offline'!$C$2:$C$2047,'city centre offline'!$A$2:$A$2047,$A56,'city centre offline'!$B$2:$B$2047,M$3))/(SUMIFS('city centre offline'!$K$2:$K$2047,'city centre offline'!$A$2:$A$2047,$A56,'city centre offline'!$B$2:$B$2047,M$2))</f>
        <v>1.2098413083387689</v>
      </c>
      <c r="N56" s="37">
        <f>(SUMIFS('city centre offline'!$K$2:$K$2047,'overall city offline'!$A$2:$A$2047,$A56,'city centre offline'!$B$2:$B$2047,N$3)*SUMIFS('city centre offline'!$C$2:$C$2047,'city centre offline'!$A$2:$A$2047,$A56,'city centre offline'!$B$2:$B$2047,N$3))/(SUMIFS('city centre offline'!$K$2:$K$2047,'city centre offline'!$A$2:$A$2047,$A56,'city centre offline'!$B$2:$B$2047,N$2))</f>
        <v>0.1793177485545582</v>
      </c>
      <c r="O56" s="37">
        <f>(SUMIFS('city centre offline'!$K$2:$K$2047,'overall city offline'!$A$2:$A$2047,$A56,'city centre offline'!$B$2:$B$2047,O$3)*SUMIFS('city centre offline'!$C$2:$C$2047,'city centre offline'!$A$2:$A$2047,$A56,'city centre offline'!$B$2:$B$2047,O$3))/(SUMIFS('city centre offline'!$K$2:$K$2047,'city centre offline'!$A$2:$A$2047,$A56,'city centre offline'!$B$2:$B$2047,O$2))</f>
        <v>0.2027359267131473</v>
      </c>
      <c r="P56" s="37">
        <f>(SUMIFS('city centre offline'!$K$2:$K$2047,'overall city offline'!$A$2:$A$2047,$A56,'city centre offline'!$B$2:$B$2047,P$3)*SUMIFS('city centre offline'!$C$2:$C$2047,'city centre offline'!$A$2:$A$2047,$A56,'city centre offline'!$B$2:$B$2047,P$3))/(SUMIFS('city centre offline'!$K$2:$K$2047,'city centre offline'!$A$2:$A$2047,$A56,'city centre offline'!$B$2:$B$2047,P$2))</f>
        <v>0.21519012117682257</v>
      </c>
      <c r="Q56" s="37">
        <f>(SUMIFS('city centre offline'!$K$2:$K$2047,'overall city offline'!$A$2:$A$2047,$A56,'city centre offline'!$B$2:$B$2047,Q$3)*SUMIFS('city centre offline'!$C$2:$C$2047,'city centre offline'!$A$2:$A$2047,$A56,'city centre offline'!$B$2:$B$2047,Q$3))/(SUMIFS('city centre offline'!$K$2:$K$2047,'city centre offline'!$A$2:$A$2047,$A56,'city centre offline'!$B$2:$B$2047,Q$2))</f>
        <v>0.97289854986609403</v>
      </c>
      <c r="R56" s="37">
        <f>(SUMIFS('city centre offline'!$K$2:$K$2047,'overall city offline'!$A$2:$A$2047,$A56,'city centre offline'!$B$2:$B$2047,R$3)*SUMIFS('city centre offline'!$C$2:$C$2047,'city centre offline'!$A$2:$A$2047,$A56,'city centre offline'!$B$2:$B$2047,R$3))/(SUMIFS('city centre offline'!$K$2:$K$2047,'city centre offline'!$A$2:$A$2047,$A56,'city centre offline'!$B$2:$B$2047,R$2))</f>
        <v>0.81569163519622034</v>
      </c>
      <c r="S56" s="37">
        <f>(SUMIFS('city centre offline'!$K$2:$K$2047,'overall city offline'!$A$2:$A$2047,$A56,'city centre offline'!$B$2:$B$2047,S$3)*SUMIFS('city centre offline'!$C$2:$C$2047,'city centre offline'!$A$2:$A$2047,$A56,'city centre offline'!$B$2:$B$2047,S$3))/(SUMIFS('city centre offline'!$K$2:$K$2047,'city centre offline'!$A$2:$A$2047,$A56,'city centre offline'!$B$2:$B$2047,S$2))</f>
        <v>0.48389877280567578</v>
      </c>
      <c r="T56" s="37">
        <f>(SUMIFS('city centre offline'!$K$2:$K$2047,'overall city offline'!$A$2:$A$2047,$A56,'city centre offline'!$B$2:$B$2047,T$3)*SUMIFS('city centre offline'!$C$2:$C$2047,'city centre offline'!$A$2:$A$2047,$A56,'city centre offline'!$B$2:$B$2047,T$3))/(SUMIFS('city centre offline'!$K$2:$K$2047,'city centre offline'!$A$2:$A$2047,$A56,'city centre offline'!$B$2:$B$2047,T$2))</f>
        <v>0.50262113197500269</v>
      </c>
      <c r="U56" s="37">
        <f>(SUMIFS('city centre offline'!$K$2:$K$2047,'overall city offline'!$A$2:$A$2047,$A56,'city centre offline'!$B$2:$B$2047,U$3)*SUMIFS('city centre offline'!$C$2:$C$2047,'city centre offline'!$A$2:$A$2047,$A56,'city centre offline'!$B$2:$B$2047,U$3))/(SUMIFS('city centre offline'!$K$2:$K$2047,'city centre offline'!$A$2:$A$2047,$A56,'city centre offline'!$B$2:$B$2047,U$2))</f>
        <v>0.54811699836928263</v>
      </c>
      <c r="V56" s="37">
        <f>(SUMIFS('city centre offline'!$K$2:$K$2047,'overall city offline'!$A$2:$A$2047,$A56,'city centre offline'!$B$2:$B$2047,V$3)*SUMIFS('city centre offline'!$C$2:$C$2047,'city centre offline'!$A$2:$A$2047,$A56,'city centre offline'!$B$2:$B$2047,V$3))/(SUMIFS('city centre offline'!$K$2:$K$2047,'city centre offline'!$A$2:$A$2047,$A56,'city centre offline'!$B$2:$B$2047,V$2))</f>
        <v>0.59782583427811231</v>
      </c>
    </row>
    <row r="57" spans="1:22" x14ac:dyDescent="0.25">
      <c r="A57" s="5" t="s">
        <v>60</v>
      </c>
      <c r="B57" s="37">
        <f>(SUMIFS('city centre offline'!$K$2:$K$2047,'overall city offline'!$A$2:$A$2047,$A57,'city centre offline'!$B$2:$B$2047,B$3)*SUMIFS('city centre offline'!$C$2:$C$2047,'city centre offline'!$A$2:$A$2047,$A57,'city centre offline'!$B$2:$B$2047,B$3))/(SUMIFS('city centre offline'!$K$2:$K$2047,'city centre offline'!$A$2:$A$2047,$A57,'city centre offline'!$B$2:$B$2047,B$2))</f>
        <v>0.80084077632655337</v>
      </c>
      <c r="C57" s="37">
        <f>(SUMIFS('city centre offline'!$K$2:$K$2047,'overall city offline'!$A$2:$A$2047,$A57,'city centre offline'!$B$2:$B$2047,C$3)*SUMIFS('city centre offline'!$C$2:$C$2047,'city centre offline'!$A$2:$A$2047,$A57,'city centre offline'!$B$2:$B$2047,C$3))/(SUMIFS('city centre offline'!$K$2:$K$2047,'city centre offline'!$A$2:$A$2047,$A57,'city centre offline'!$B$2:$B$2047,C$2))</f>
        <v>0.85286975104162499</v>
      </c>
      <c r="D57" s="37">
        <f>(SUMIFS('city centre offline'!$K$2:$K$2047,'overall city offline'!$A$2:$A$2047,$A57,'city centre offline'!$B$2:$B$2047,D$3)*SUMIFS('city centre offline'!$C$2:$C$2047,'city centre offline'!$A$2:$A$2047,$A57,'city centre offline'!$B$2:$B$2047,D$3))/(SUMIFS('city centre offline'!$K$2:$K$2047,'city centre offline'!$A$2:$A$2047,$A57,'city centre offline'!$B$2:$B$2047,D$2))</f>
        <v>0.63316539541363315</v>
      </c>
      <c r="E57" s="37">
        <f>(SUMIFS('city centre offline'!$K$2:$K$2047,'overall city offline'!$A$2:$A$2047,$A57,'city centre offline'!$B$2:$B$2047,E$3)*SUMIFS('city centre offline'!$C$2:$C$2047,'city centre offline'!$A$2:$A$2047,$A57,'city centre offline'!$B$2:$B$2047,E$3))/(SUMIFS('city centre offline'!$K$2:$K$2047,'city centre offline'!$A$2:$A$2047,$A57,'city centre offline'!$B$2:$B$2047,E$2))</f>
        <v>9.6538527760727452E-2</v>
      </c>
      <c r="F57" s="37">
        <f>(SUMIFS('city centre offline'!$K$2:$K$2047,'overall city offline'!$A$2:$A$2047,$A57,'city centre offline'!$B$2:$B$2047,F$3)*SUMIFS('city centre offline'!$C$2:$C$2047,'city centre offline'!$A$2:$A$2047,$A57,'city centre offline'!$B$2:$B$2047,F$3))/(SUMIFS('city centre offline'!$K$2:$K$2047,'city centre offline'!$A$2:$A$2047,$A57,'city centre offline'!$B$2:$B$2047,F$2))</f>
        <v>0.1343425866820753</v>
      </c>
      <c r="G57" s="37">
        <f>(SUMIFS('city centre offline'!$K$2:$K$2047,'overall city offline'!$A$2:$A$2047,$A57,'city centre offline'!$B$2:$B$2047,G$3)*SUMIFS('city centre offline'!$C$2:$C$2047,'city centre offline'!$A$2:$A$2047,$A57,'city centre offline'!$B$2:$B$2047,G$3))/(SUMIFS('city centre offline'!$K$2:$K$2047,'city centre offline'!$A$2:$A$2047,$A57,'city centre offline'!$B$2:$B$2047,G$2))</f>
        <v>0.32760550892598539</v>
      </c>
      <c r="H57" s="37">
        <f>(SUMIFS('city centre offline'!$K$2:$K$2047,'overall city offline'!$A$2:$A$2047,$A57,'city centre offline'!$B$2:$B$2047,H$3)*SUMIFS('city centre offline'!$C$2:$C$2047,'city centre offline'!$A$2:$A$2047,$A57,'city centre offline'!$B$2:$B$2047,H$3))/(SUMIFS('city centre offline'!$K$2:$K$2047,'city centre offline'!$A$2:$A$2047,$A57,'city centre offline'!$B$2:$B$2047,H$2))</f>
        <v>0.59432036247393516</v>
      </c>
      <c r="I57" s="37">
        <f>(SUMIFS('city centre offline'!$K$2:$K$2047,'overall city offline'!$A$2:$A$2047,$A57,'city centre offline'!$B$2:$B$2047,I$3)*SUMIFS('city centre offline'!$C$2:$C$2047,'city centre offline'!$A$2:$A$2047,$A57,'city centre offline'!$B$2:$B$2047,I$3))/(SUMIFS('city centre offline'!$K$2:$K$2047,'city centre offline'!$A$2:$A$2047,$A57,'city centre offline'!$B$2:$B$2047,I$2))</f>
        <v>0.7316117041594673</v>
      </c>
      <c r="J57" s="37">
        <f>(SUMIFS('city centre offline'!$K$2:$K$2047,'overall city offline'!$A$2:$A$2047,$A57,'city centre offline'!$B$2:$B$2047,J$3)*SUMIFS('city centre offline'!$C$2:$C$2047,'city centre offline'!$A$2:$A$2047,$A57,'city centre offline'!$B$2:$B$2047,J$3))/(SUMIFS('city centre offline'!$K$2:$K$2047,'city centre offline'!$A$2:$A$2047,$A57,'city centre offline'!$B$2:$B$2047,J$2))</f>
        <v>0.65142548151993085</v>
      </c>
      <c r="K57" s="37">
        <f>(SUMIFS('city centre offline'!$K$2:$K$2047,'overall city offline'!$A$2:$A$2047,$A57,'city centre offline'!$B$2:$B$2047,K$3)*SUMIFS('city centre offline'!$C$2:$C$2047,'city centre offline'!$A$2:$A$2047,$A57,'city centre offline'!$B$2:$B$2047,K$3))/(SUMIFS('city centre offline'!$K$2:$K$2047,'city centre offline'!$A$2:$A$2047,$A57,'city centre offline'!$B$2:$B$2047,K$2))</f>
        <v>0.73221017473296024</v>
      </c>
      <c r="L57" s="37">
        <f>(SUMIFS('city centre offline'!$K$2:$K$2047,'overall city offline'!$A$2:$A$2047,$A57,'city centre offline'!$B$2:$B$2047,L$3)*SUMIFS('city centre offline'!$C$2:$C$2047,'city centre offline'!$A$2:$A$2047,$A57,'city centre offline'!$B$2:$B$2047,L$3))/(SUMIFS('city centre offline'!$K$2:$K$2047,'city centre offline'!$A$2:$A$2047,$A57,'city centre offline'!$B$2:$B$2047,L$2))</f>
        <v>0.32581059654073496</v>
      </c>
      <c r="M57" s="37">
        <f>(SUMIFS('city centre offline'!$K$2:$K$2047,'overall city offline'!$A$2:$A$2047,$A57,'city centre offline'!$B$2:$B$2047,M$3)*SUMIFS('city centre offline'!$C$2:$C$2047,'city centre offline'!$A$2:$A$2047,$A57,'city centre offline'!$B$2:$B$2047,M$3))/(SUMIFS('city centre offline'!$K$2:$K$2047,'city centre offline'!$A$2:$A$2047,$A57,'city centre offline'!$B$2:$B$2047,M$2))</f>
        <v>1.313954733720283</v>
      </c>
      <c r="N57" s="37">
        <f>(SUMIFS('city centre offline'!$K$2:$K$2047,'overall city offline'!$A$2:$A$2047,$A57,'city centre offline'!$B$2:$B$2047,N$3)*SUMIFS('city centre offline'!$C$2:$C$2047,'city centre offline'!$A$2:$A$2047,$A57,'city centre offline'!$B$2:$B$2047,N$3))/(SUMIFS('city centre offline'!$K$2:$K$2047,'city centre offline'!$A$2:$A$2047,$A57,'city centre offline'!$B$2:$B$2047,N$2))</f>
        <v>0.13215462714358694</v>
      </c>
      <c r="O57" s="37">
        <f>(SUMIFS('city centre offline'!$K$2:$K$2047,'overall city offline'!$A$2:$A$2047,$A57,'city centre offline'!$B$2:$B$2047,O$3)*SUMIFS('city centre offline'!$C$2:$C$2047,'city centre offline'!$A$2:$A$2047,$A57,'city centre offline'!$B$2:$B$2047,O$3))/(SUMIFS('city centre offline'!$K$2:$K$2047,'city centre offline'!$A$2:$A$2047,$A57,'city centre offline'!$B$2:$B$2047,O$2))</f>
        <v>0.14731342620352109</v>
      </c>
      <c r="P57" s="37">
        <f>(SUMIFS('city centre offline'!$K$2:$K$2047,'overall city offline'!$A$2:$A$2047,$A57,'city centre offline'!$B$2:$B$2047,P$3)*SUMIFS('city centre offline'!$C$2:$C$2047,'city centre offline'!$A$2:$A$2047,$A57,'city centre offline'!$B$2:$B$2047,P$3))/(SUMIFS('city centre offline'!$K$2:$K$2047,'city centre offline'!$A$2:$A$2047,$A57,'city centre offline'!$B$2:$B$2047,P$2))</f>
        <v>0.20559490555637025</v>
      </c>
      <c r="Q57" s="37">
        <f>(SUMIFS('city centre offline'!$K$2:$K$2047,'overall city offline'!$A$2:$A$2047,$A57,'city centre offline'!$B$2:$B$2047,Q$3)*SUMIFS('city centre offline'!$C$2:$C$2047,'city centre offline'!$A$2:$A$2047,$A57,'city centre offline'!$B$2:$B$2047,Q$3))/(SUMIFS('city centre offline'!$K$2:$K$2047,'city centre offline'!$A$2:$A$2047,$A57,'city centre offline'!$B$2:$B$2047,Q$2))</f>
        <v>0.8529535563382169</v>
      </c>
      <c r="R57" s="37">
        <f>(SUMIFS('city centre offline'!$K$2:$K$2047,'overall city offline'!$A$2:$A$2047,$A57,'city centre offline'!$B$2:$B$2047,R$3)*SUMIFS('city centre offline'!$C$2:$C$2047,'city centre offline'!$A$2:$A$2047,$A57,'city centre offline'!$B$2:$B$2047,R$3))/(SUMIFS('city centre offline'!$K$2:$K$2047,'city centre offline'!$A$2:$A$2047,$A57,'city centre offline'!$B$2:$B$2047,R$2))</f>
        <v>0.58732582976162273</v>
      </c>
      <c r="S57" s="37">
        <f>(SUMIFS('city centre offline'!$K$2:$K$2047,'overall city offline'!$A$2:$A$2047,$A57,'city centre offline'!$B$2:$B$2047,S$3)*SUMIFS('city centre offline'!$C$2:$C$2047,'city centre offline'!$A$2:$A$2047,$A57,'city centre offline'!$B$2:$B$2047,S$3))/(SUMIFS('city centre offline'!$K$2:$K$2047,'city centre offline'!$A$2:$A$2047,$A57,'city centre offline'!$B$2:$B$2047,S$2))</f>
        <v>0.40424884034718994</v>
      </c>
      <c r="T57" s="37">
        <f>(SUMIFS('city centre offline'!$K$2:$K$2047,'overall city offline'!$A$2:$A$2047,$A57,'city centre offline'!$B$2:$B$2047,T$3)*SUMIFS('city centre offline'!$C$2:$C$2047,'city centre offline'!$A$2:$A$2047,$A57,'city centre offline'!$B$2:$B$2047,T$3))/(SUMIFS('city centre offline'!$K$2:$K$2047,'city centre offline'!$A$2:$A$2047,$A57,'city centre offline'!$B$2:$B$2047,T$2))</f>
        <v>0.40881553148649868</v>
      </c>
      <c r="U57" s="37">
        <f>(SUMIFS('city centre offline'!$K$2:$K$2047,'overall city offline'!$A$2:$A$2047,$A57,'city centre offline'!$B$2:$B$2047,U$3)*SUMIFS('city centre offline'!$C$2:$C$2047,'city centre offline'!$A$2:$A$2047,$A57,'city centre offline'!$B$2:$B$2047,U$3))/(SUMIFS('city centre offline'!$K$2:$K$2047,'city centre offline'!$A$2:$A$2047,$A57,'city centre offline'!$B$2:$B$2047,U$2))</f>
        <v>0.46017726447479268</v>
      </c>
      <c r="V57" s="37">
        <f>(SUMIFS('city centre offline'!$K$2:$K$2047,'overall city offline'!$A$2:$A$2047,$A57,'city centre offline'!$B$2:$B$2047,V$3)*SUMIFS('city centre offline'!$C$2:$C$2047,'city centre offline'!$A$2:$A$2047,$A57,'city centre offline'!$B$2:$B$2047,V$3))/(SUMIFS('city centre offline'!$K$2:$K$2047,'city centre offline'!$A$2:$A$2047,$A57,'city centre offline'!$B$2:$B$2047,V$2))</f>
        <v>0.50589034194092963</v>
      </c>
    </row>
    <row r="58" spans="1:22" x14ac:dyDescent="0.25">
      <c r="A58" s="5" t="s">
        <v>61</v>
      </c>
      <c r="B58" s="37">
        <f>(SUMIFS('city centre offline'!$K$2:$K$2047,'overall city offline'!$A$2:$A$2047,$A58,'city centre offline'!$B$2:$B$2047,B$3)*SUMIFS('city centre offline'!$C$2:$C$2047,'city centre offline'!$A$2:$A$2047,$A58,'city centre offline'!$B$2:$B$2047,B$3))/(SUMIFS('city centre offline'!$K$2:$K$2047,'city centre offline'!$A$2:$A$2047,$A58,'city centre offline'!$B$2:$B$2047,B$2))</f>
        <v>0.79787992467061275</v>
      </c>
      <c r="C58" s="37">
        <f>(SUMIFS('city centre offline'!$K$2:$K$2047,'overall city offline'!$A$2:$A$2047,$A58,'city centre offline'!$B$2:$B$2047,C$3)*SUMIFS('city centre offline'!$C$2:$C$2047,'city centre offline'!$A$2:$A$2047,$A58,'city centre offline'!$B$2:$B$2047,C$3))/(SUMIFS('city centre offline'!$K$2:$K$2047,'city centre offline'!$A$2:$A$2047,$A58,'city centre offline'!$B$2:$B$2047,C$2))</f>
        <v>0.8850200620952875</v>
      </c>
      <c r="D58" s="37">
        <f>(SUMIFS('city centre offline'!$K$2:$K$2047,'overall city offline'!$A$2:$A$2047,$A58,'city centre offline'!$B$2:$B$2047,D$3)*SUMIFS('city centre offline'!$C$2:$C$2047,'city centre offline'!$A$2:$A$2047,$A58,'city centre offline'!$B$2:$B$2047,D$3))/(SUMIFS('city centre offline'!$K$2:$K$2047,'city centre offline'!$A$2:$A$2047,$A58,'city centre offline'!$B$2:$B$2047,D$2))</f>
        <v>0.81873864060862589</v>
      </c>
      <c r="E58" s="37">
        <f>(SUMIFS('city centre offline'!$K$2:$K$2047,'overall city offline'!$A$2:$A$2047,$A58,'city centre offline'!$B$2:$B$2047,E$3)*SUMIFS('city centre offline'!$C$2:$C$2047,'city centre offline'!$A$2:$A$2047,$A58,'city centre offline'!$B$2:$B$2047,E$3))/(SUMIFS('city centre offline'!$K$2:$K$2047,'city centre offline'!$A$2:$A$2047,$A58,'city centre offline'!$B$2:$B$2047,E$2))</f>
        <v>0.4086732850559241</v>
      </c>
      <c r="F58" s="37">
        <f>(SUMIFS('city centre offline'!$K$2:$K$2047,'overall city offline'!$A$2:$A$2047,$A58,'city centre offline'!$B$2:$B$2047,F$3)*SUMIFS('city centre offline'!$C$2:$C$2047,'city centre offline'!$A$2:$A$2047,$A58,'city centre offline'!$B$2:$B$2047,F$3))/(SUMIFS('city centre offline'!$K$2:$K$2047,'city centre offline'!$A$2:$A$2047,$A58,'city centre offline'!$B$2:$B$2047,F$2))</f>
        <v>0.4703347220157556</v>
      </c>
      <c r="G58" s="37">
        <f>(SUMIFS('city centre offline'!$K$2:$K$2047,'overall city offline'!$A$2:$A$2047,$A58,'city centre offline'!$B$2:$B$2047,G$3)*SUMIFS('city centre offline'!$C$2:$C$2047,'city centre offline'!$A$2:$A$2047,$A58,'city centre offline'!$B$2:$B$2047,G$3))/(SUMIFS('city centre offline'!$K$2:$K$2047,'city centre offline'!$A$2:$A$2047,$A58,'city centre offline'!$B$2:$B$2047,G$2))</f>
        <v>0.5002299214961925</v>
      </c>
      <c r="H58" s="37">
        <f>(SUMIFS('city centre offline'!$K$2:$K$2047,'overall city offline'!$A$2:$A$2047,$A58,'city centre offline'!$B$2:$B$2047,H$3)*SUMIFS('city centre offline'!$C$2:$C$2047,'city centre offline'!$A$2:$A$2047,$A58,'city centre offline'!$B$2:$B$2047,H$3))/(SUMIFS('city centre offline'!$K$2:$K$2047,'city centre offline'!$A$2:$A$2047,$A58,'city centre offline'!$B$2:$B$2047,H$2))</f>
        <v>0.76709801494350927</v>
      </c>
      <c r="I58" s="37">
        <f>(SUMIFS('city centre offline'!$K$2:$K$2047,'overall city offline'!$A$2:$A$2047,$A58,'city centre offline'!$B$2:$B$2047,I$3)*SUMIFS('city centre offline'!$C$2:$C$2047,'city centre offline'!$A$2:$A$2047,$A58,'city centre offline'!$B$2:$B$2047,I$3))/(SUMIFS('city centre offline'!$K$2:$K$2047,'city centre offline'!$A$2:$A$2047,$A58,'city centre offline'!$B$2:$B$2047,I$2))</f>
        <v>0.94114055333182023</v>
      </c>
      <c r="J58" s="37">
        <f>(SUMIFS('city centre offline'!$K$2:$K$2047,'overall city offline'!$A$2:$A$2047,$A58,'city centre offline'!$B$2:$B$2047,J$3)*SUMIFS('city centre offline'!$C$2:$C$2047,'city centre offline'!$A$2:$A$2047,$A58,'city centre offline'!$B$2:$B$2047,J$3))/(SUMIFS('city centre offline'!$K$2:$K$2047,'city centre offline'!$A$2:$A$2047,$A58,'city centre offline'!$B$2:$B$2047,J$2))</f>
        <v>0.91168271783153365</v>
      </c>
      <c r="K58" s="37">
        <f>(SUMIFS('city centre offline'!$K$2:$K$2047,'overall city offline'!$A$2:$A$2047,$A58,'city centre offline'!$B$2:$B$2047,K$3)*SUMIFS('city centre offline'!$C$2:$C$2047,'city centre offline'!$A$2:$A$2047,$A58,'city centre offline'!$B$2:$B$2047,K$3))/(SUMIFS('city centre offline'!$K$2:$K$2047,'city centre offline'!$A$2:$A$2047,$A58,'city centre offline'!$B$2:$B$2047,K$2))</f>
        <v>0.77255193512673426</v>
      </c>
      <c r="L58" s="37">
        <f>(SUMIFS('city centre offline'!$K$2:$K$2047,'overall city offline'!$A$2:$A$2047,$A58,'city centre offline'!$B$2:$B$2047,L$3)*SUMIFS('city centre offline'!$C$2:$C$2047,'city centre offline'!$A$2:$A$2047,$A58,'city centre offline'!$B$2:$B$2047,L$3))/(SUMIFS('city centre offline'!$K$2:$K$2047,'city centre offline'!$A$2:$A$2047,$A58,'city centre offline'!$B$2:$B$2047,L$2))</f>
        <v>0.90693615821143203</v>
      </c>
      <c r="M58" s="37">
        <f>(SUMIFS('city centre offline'!$K$2:$K$2047,'overall city offline'!$A$2:$A$2047,$A58,'city centre offline'!$B$2:$B$2047,M$3)*SUMIFS('city centre offline'!$C$2:$C$2047,'city centre offline'!$A$2:$A$2047,$A58,'city centre offline'!$B$2:$B$2047,M$3))/(SUMIFS('city centre offline'!$K$2:$K$2047,'city centre offline'!$A$2:$A$2047,$A58,'city centre offline'!$B$2:$B$2047,M$2))</f>
        <v>0.95208361619256643</v>
      </c>
      <c r="N58" s="37">
        <f>(SUMIFS('city centre offline'!$K$2:$K$2047,'overall city offline'!$A$2:$A$2047,$A58,'city centre offline'!$B$2:$B$2047,N$3)*SUMIFS('city centre offline'!$C$2:$C$2047,'city centre offline'!$A$2:$A$2047,$A58,'city centre offline'!$B$2:$B$2047,N$3))/(SUMIFS('city centre offline'!$K$2:$K$2047,'city centre offline'!$A$2:$A$2047,$A58,'city centre offline'!$B$2:$B$2047,N$2))</f>
        <v>0.31449220915677001</v>
      </c>
      <c r="O58" s="37">
        <f>(SUMIFS('city centre offline'!$K$2:$K$2047,'overall city offline'!$A$2:$A$2047,$A58,'city centre offline'!$B$2:$B$2047,O$3)*SUMIFS('city centre offline'!$C$2:$C$2047,'city centre offline'!$A$2:$A$2047,$A58,'city centre offline'!$B$2:$B$2047,O$3))/(SUMIFS('city centre offline'!$K$2:$K$2047,'city centre offline'!$A$2:$A$2047,$A58,'city centre offline'!$B$2:$B$2047,O$2))</f>
        <v>0.34511383111060906</v>
      </c>
      <c r="P58" s="37">
        <f>(SUMIFS('city centre offline'!$K$2:$K$2047,'overall city offline'!$A$2:$A$2047,$A58,'city centre offline'!$B$2:$B$2047,P$3)*SUMIFS('city centre offline'!$C$2:$C$2047,'city centre offline'!$A$2:$A$2047,$A58,'city centre offline'!$B$2:$B$2047,P$3))/(SUMIFS('city centre offline'!$K$2:$K$2047,'city centre offline'!$A$2:$A$2047,$A58,'city centre offline'!$B$2:$B$2047,P$2))</f>
        <v>0.48623181628418399</v>
      </c>
      <c r="Q58" s="37">
        <f>(SUMIFS('city centre offline'!$K$2:$K$2047,'overall city offline'!$A$2:$A$2047,$A58,'city centre offline'!$B$2:$B$2047,Q$3)*SUMIFS('city centre offline'!$C$2:$C$2047,'city centre offline'!$A$2:$A$2047,$A58,'city centre offline'!$B$2:$B$2047,Q$3))/(SUMIFS('city centre offline'!$K$2:$K$2047,'city centre offline'!$A$2:$A$2047,$A58,'city centre offline'!$B$2:$B$2047,Q$2))</f>
        <v>1.0063677776727828</v>
      </c>
      <c r="R58" s="37">
        <f>(SUMIFS('city centre offline'!$K$2:$K$2047,'overall city offline'!$A$2:$A$2047,$A58,'city centre offline'!$B$2:$B$2047,R$3)*SUMIFS('city centre offline'!$C$2:$C$2047,'city centre offline'!$A$2:$A$2047,$A58,'city centre offline'!$B$2:$B$2047,R$3))/(SUMIFS('city centre offline'!$K$2:$K$2047,'city centre offline'!$A$2:$A$2047,$A58,'city centre offline'!$B$2:$B$2047,R$2))</f>
        <v>0.81138086806283705</v>
      </c>
      <c r="S58" s="37">
        <f>(SUMIFS('city centre offline'!$K$2:$K$2047,'overall city offline'!$A$2:$A$2047,$A58,'city centre offline'!$B$2:$B$2047,S$3)*SUMIFS('city centre offline'!$C$2:$C$2047,'city centre offline'!$A$2:$A$2047,$A58,'city centre offline'!$B$2:$B$2047,S$3))/(SUMIFS('city centre offline'!$K$2:$K$2047,'city centre offline'!$A$2:$A$2047,$A58,'city centre offline'!$B$2:$B$2047,S$2))</f>
        <v>0.61637424766232884</v>
      </c>
      <c r="T58" s="37">
        <f>(SUMIFS('city centre offline'!$K$2:$K$2047,'overall city offline'!$A$2:$A$2047,$A58,'city centre offline'!$B$2:$B$2047,T$3)*SUMIFS('city centre offline'!$C$2:$C$2047,'city centre offline'!$A$2:$A$2047,$A58,'city centre offline'!$B$2:$B$2047,T$3))/(SUMIFS('city centre offline'!$K$2:$K$2047,'city centre offline'!$A$2:$A$2047,$A58,'city centre offline'!$B$2:$B$2047,T$2))</f>
        <v>0.64605252977089322</v>
      </c>
      <c r="U58" s="37">
        <f>(SUMIFS('city centre offline'!$K$2:$K$2047,'overall city offline'!$A$2:$A$2047,$A58,'city centre offline'!$B$2:$B$2047,U$3)*SUMIFS('city centre offline'!$C$2:$C$2047,'city centre offline'!$A$2:$A$2047,$A58,'city centre offline'!$B$2:$B$2047,U$3))/(SUMIFS('city centre offline'!$K$2:$K$2047,'city centre offline'!$A$2:$A$2047,$A58,'city centre offline'!$B$2:$B$2047,U$2))</f>
        <v>0.68839467171468804</v>
      </c>
      <c r="V58" s="37">
        <f>(SUMIFS('city centre offline'!$K$2:$K$2047,'overall city offline'!$A$2:$A$2047,$A58,'city centre offline'!$B$2:$B$2047,V$3)*SUMIFS('city centre offline'!$C$2:$C$2047,'city centre offline'!$A$2:$A$2047,$A58,'city centre offline'!$B$2:$B$2047,V$3))/(SUMIFS('city centre offline'!$K$2:$K$2047,'city centre offline'!$A$2:$A$2047,$A58,'city centre offline'!$B$2:$B$2047,V$2))</f>
        <v>0.68829533997399051</v>
      </c>
    </row>
    <row r="59" spans="1:22" x14ac:dyDescent="0.25">
      <c r="A59" s="5" t="s">
        <v>62</v>
      </c>
      <c r="B59" s="37">
        <f>(SUMIFS('city centre offline'!$K$2:$K$2047,'overall city offline'!$A$2:$A$2047,$A59,'city centre offline'!$B$2:$B$2047,B$3)*SUMIFS('city centre offline'!$C$2:$C$2047,'city centre offline'!$A$2:$A$2047,$A59,'city centre offline'!$B$2:$B$2047,B$3))/(SUMIFS('city centre offline'!$K$2:$K$2047,'city centre offline'!$A$2:$A$2047,$A59,'city centre offline'!$B$2:$B$2047,B$2))</f>
        <v>0.7539505443941642</v>
      </c>
      <c r="C59" s="37">
        <f>(SUMIFS('city centre offline'!$K$2:$K$2047,'overall city offline'!$A$2:$A$2047,$A59,'city centre offline'!$B$2:$B$2047,C$3)*SUMIFS('city centre offline'!$C$2:$C$2047,'city centre offline'!$A$2:$A$2047,$A59,'city centre offline'!$B$2:$B$2047,C$3))/(SUMIFS('city centre offline'!$K$2:$K$2047,'city centre offline'!$A$2:$A$2047,$A59,'city centre offline'!$B$2:$B$2047,C$2))</f>
        <v>0.78171597269708615</v>
      </c>
      <c r="D59" s="37">
        <f>(SUMIFS('city centre offline'!$K$2:$K$2047,'overall city offline'!$A$2:$A$2047,$A59,'city centre offline'!$B$2:$B$2047,D$3)*SUMIFS('city centre offline'!$C$2:$C$2047,'city centre offline'!$A$2:$A$2047,$A59,'city centre offline'!$B$2:$B$2047,D$3))/(SUMIFS('city centre offline'!$K$2:$K$2047,'city centre offline'!$A$2:$A$2047,$A59,'city centre offline'!$B$2:$B$2047,D$2))</f>
        <v>0.50621003704013257</v>
      </c>
      <c r="E59" s="37">
        <f>(SUMIFS('city centre offline'!$K$2:$K$2047,'overall city offline'!$A$2:$A$2047,$A59,'city centre offline'!$B$2:$B$2047,E$3)*SUMIFS('city centre offline'!$C$2:$C$2047,'city centre offline'!$A$2:$A$2047,$A59,'city centre offline'!$B$2:$B$2047,E$3))/(SUMIFS('city centre offline'!$K$2:$K$2047,'city centre offline'!$A$2:$A$2047,$A59,'city centre offline'!$B$2:$B$2047,E$2))</f>
        <v>5.9137019162819764E-2</v>
      </c>
      <c r="F59" s="37">
        <f>(SUMIFS('city centre offline'!$K$2:$K$2047,'overall city offline'!$A$2:$A$2047,$A59,'city centre offline'!$B$2:$B$2047,F$3)*SUMIFS('city centre offline'!$C$2:$C$2047,'city centre offline'!$A$2:$A$2047,$A59,'city centre offline'!$B$2:$B$2047,F$3))/(SUMIFS('city centre offline'!$K$2:$K$2047,'city centre offline'!$A$2:$A$2047,$A59,'city centre offline'!$B$2:$B$2047,F$2))</f>
        <v>6.8014730321500225E-2</v>
      </c>
      <c r="G59" s="37">
        <f>(SUMIFS('city centre offline'!$K$2:$K$2047,'overall city offline'!$A$2:$A$2047,$A59,'city centre offline'!$B$2:$B$2047,G$3)*SUMIFS('city centre offline'!$C$2:$C$2047,'city centre offline'!$A$2:$A$2047,$A59,'city centre offline'!$B$2:$B$2047,G$3))/(SUMIFS('city centre offline'!$K$2:$K$2047,'city centre offline'!$A$2:$A$2047,$A59,'city centre offline'!$B$2:$B$2047,G$2))</f>
        <v>0.23920973698973191</v>
      </c>
      <c r="H59" s="37">
        <f>(SUMIFS('city centre offline'!$K$2:$K$2047,'overall city offline'!$A$2:$A$2047,$A59,'city centre offline'!$B$2:$B$2047,H$3)*SUMIFS('city centre offline'!$C$2:$C$2047,'city centre offline'!$A$2:$A$2047,$A59,'city centre offline'!$B$2:$B$2047,H$3))/(SUMIFS('city centre offline'!$K$2:$K$2047,'city centre offline'!$A$2:$A$2047,$A59,'city centre offline'!$B$2:$B$2047,H$2))</f>
        <v>0.51207766608427807</v>
      </c>
      <c r="I59" s="37">
        <f>(SUMIFS('city centre offline'!$K$2:$K$2047,'overall city offline'!$A$2:$A$2047,$A59,'city centre offline'!$B$2:$B$2047,I$3)*SUMIFS('city centre offline'!$C$2:$C$2047,'city centre offline'!$A$2:$A$2047,$A59,'city centre offline'!$B$2:$B$2047,I$3))/(SUMIFS('city centre offline'!$K$2:$K$2047,'city centre offline'!$A$2:$A$2047,$A59,'city centre offline'!$B$2:$B$2047,I$2))</f>
        <v>0.7326292556796945</v>
      </c>
      <c r="J59" s="37">
        <f>(SUMIFS('city centre offline'!$K$2:$K$2047,'overall city offline'!$A$2:$A$2047,$A59,'city centre offline'!$B$2:$B$2047,J$3)*SUMIFS('city centre offline'!$C$2:$C$2047,'city centre offline'!$A$2:$A$2047,$A59,'city centre offline'!$B$2:$B$2047,J$3))/(SUMIFS('city centre offline'!$K$2:$K$2047,'city centre offline'!$A$2:$A$2047,$A59,'city centre offline'!$B$2:$B$2047,J$2))</f>
        <v>0.71742190285027108</v>
      </c>
      <c r="K59" s="37">
        <f>(SUMIFS('city centre offline'!$K$2:$K$2047,'overall city offline'!$A$2:$A$2047,$A59,'city centre offline'!$B$2:$B$2047,K$3)*SUMIFS('city centre offline'!$C$2:$C$2047,'city centre offline'!$A$2:$A$2047,$A59,'city centre offline'!$B$2:$B$2047,K$3))/(SUMIFS('city centre offline'!$K$2:$K$2047,'city centre offline'!$A$2:$A$2047,$A59,'city centre offline'!$B$2:$B$2047,K$2))</f>
        <v>0.60968723289999704</v>
      </c>
      <c r="L59" s="37">
        <f>(SUMIFS('city centre offline'!$K$2:$K$2047,'overall city offline'!$A$2:$A$2047,$A59,'city centre offline'!$B$2:$B$2047,L$3)*SUMIFS('city centre offline'!$C$2:$C$2047,'city centre offline'!$A$2:$A$2047,$A59,'city centre offline'!$B$2:$B$2047,L$3))/(SUMIFS('city centre offline'!$K$2:$K$2047,'city centre offline'!$A$2:$A$2047,$A59,'city centre offline'!$B$2:$B$2047,L$2))</f>
        <v>0.26791553987585354</v>
      </c>
      <c r="M59" s="37">
        <f>(SUMIFS('city centre offline'!$K$2:$K$2047,'overall city offline'!$A$2:$A$2047,$A59,'city centre offline'!$B$2:$B$2047,M$3)*SUMIFS('city centre offline'!$C$2:$C$2047,'city centre offline'!$A$2:$A$2047,$A59,'city centre offline'!$B$2:$B$2047,M$3))/(SUMIFS('city centre offline'!$K$2:$K$2047,'city centre offline'!$A$2:$A$2047,$A59,'city centre offline'!$B$2:$B$2047,M$2))</f>
        <v>0.78437855221970187</v>
      </c>
      <c r="N59" s="37">
        <f>(SUMIFS('city centre offline'!$K$2:$K$2047,'overall city offline'!$A$2:$A$2047,$A59,'city centre offline'!$B$2:$B$2047,N$3)*SUMIFS('city centre offline'!$C$2:$C$2047,'city centre offline'!$A$2:$A$2047,$A59,'city centre offline'!$B$2:$B$2047,N$3))/(SUMIFS('city centre offline'!$K$2:$K$2047,'city centre offline'!$A$2:$A$2047,$A59,'city centre offline'!$B$2:$B$2047,N$2))</f>
        <v>0.11750081463263173</v>
      </c>
      <c r="O59" s="37">
        <f>(SUMIFS('city centre offline'!$K$2:$K$2047,'overall city offline'!$A$2:$A$2047,$A59,'city centre offline'!$B$2:$B$2047,O$3)*SUMIFS('city centre offline'!$C$2:$C$2047,'city centre offline'!$A$2:$A$2047,$A59,'city centre offline'!$B$2:$B$2047,O$3))/(SUMIFS('city centre offline'!$K$2:$K$2047,'city centre offline'!$A$2:$A$2047,$A59,'city centre offline'!$B$2:$B$2047,O$2))</f>
        <v>0.13297061218908865</v>
      </c>
      <c r="P59" s="37">
        <f>(SUMIFS('city centre offline'!$K$2:$K$2047,'overall city offline'!$A$2:$A$2047,$A59,'city centre offline'!$B$2:$B$2047,P$3)*SUMIFS('city centre offline'!$C$2:$C$2047,'city centre offline'!$A$2:$A$2047,$A59,'city centre offline'!$B$2:$B$2047,P$3))/(SUMIFS('city centre offline'!$K$2:$K$2047,'city centre offline'!$A$2:$A$2047,$A59,'city centre offline'!$B$2:$B$2047,P$2))</f>
        <v>0.12300081595704708</v>
      </c>
      <c r="Q59" s="37">
        <f>(SUMIFS('city centre offline'!$K$2:$K$2047,'overall city offline'!$A$2:$A$2047,$A59,'city centre offline'!$B$2:$B$2047,Q$3)*SUMIFS('city centre offline'!$C$2:$C$2047,'city centre offline'!$A$2:$A$2047,$A59,'city centre offline'!$B$2:$B$2047,Q$3))/(SUMIFS('city centre offline'!$K$2:$K$2047,'city centre offline'!$A$2:$A$2047,$A59,'city centre offline'!$B$2:$B$2047,Q$2))</f>
        <v>0.42999441777711978</v>
      </c>
      <c r="R59" s="37">
        <f>(SUMIFS('city centre offline'!$K$2:$K$2047,'overall city offline'!$A$2:$A$2047,$A59,'city centre offline'!$B$2:$B$2047,R$3)*SUMIFS('city centre offline'!$C$2:$C$2047,'city centre offline'!$A$2:$A$2047,$A59,'city centre offline'!$B$2:$B$2047,R$3))/(SUMIFS('city centre offline'!$K$2:$K$2047,'city centre offline'!$A$2:$A$2047,$A59,'city centre offline'!$B$2:$B$2047,R$2))</f>
        <v>0.48673705501039105</v>
      </c>
      <c r="S59" s="37">
        <f>(SUMIFS('city centre offline'!$K$2:$K$2047,'overall city offline'!$A$2:$A$2047,$A59,'city centre offline'!$B$2:$B$2047,S$3)*SUMIFS('city centre offline'!$C$2:$C$2047,'city centre offline'!$A$2:$A$2047,$A59,'city centre offline'!$B$2:$B$2047,S$3))/(SUMIFS('city centre offline'!$K$2:$K$2047,'city centre offline'!$A$2:$A$2047,$A59,'city centre offline'!$B$2:$B$2047,S$2))</f>
        <v>0.43376477014891218</v>
      </c>
      <c r="T59" s="37">
        <f>(SUMIFS('city centre offline'!$K$2:$K$2047,'overall city offline'!$A$2:$A$2047,$A59,'city centre offline'!$B$2:$B$2047,T$3)*SUMIFS('city centre offline'!$C$2:$C$2047,'city centre offline'!$A$2:$A$2047,$A59,'city centre offline'!$B$2:$B$2047,T$3))/(SUMIFS('city centre offline'!$K$2:$K$2047,'city centre offline'!$A$2:$A$2047,$A59,'city centre offline'!$B$2:$B$2047,T$2))</f>
        <v>0.49585732899185375</v>
      </c>
      <c r="U59" s="37">
        <f>(SUMIFS('city centre offline'!$K$2:$K$2047,'overall city offline'!$A$2:$A$2047,$A59,'city centre offline'!$B$2:$B$2047,U$3)*SUMIFS('city centre offline'!$C$2:$C$2047,'city centre offline'!$A$2:$A$2047,$A59,'city centre offline'!$B$2:$B$2047,U$3))/(SUMIFS('city centre offline'!$K$2:$K$2047,'city centre offline'!$A$2:$A$2047,$A59,'city centre offline'!$B$2:$B$2047,U$2))</f>
        <v>0.62510255183867458</v>
      </c>
      <c r="V59" s="37">
        <f>(SUMIFS('city centre offline'!$K$2:$K$2047,'overall city offline'!$A$2:$A$2047,$A59,'city centre offline'!$B$2:$B$2047,V$3)*SUMIFS('city centre offline'!$C$2:$C$2047,'city centre offline'!$A$2:$A$2047,$A59,'city centre offline'!$B$2:$B$2047,V$3))/(SUMIFS('city centre offline'!$K$2:$K$2047,'city centre offline'!$A$2:$A$2047,$A59,'city centre offline'!$B$2:$B$2047,V$2))</f>
        <v>0.63800463709857547</v>
      </c>
    </row>
    <row r="60" spans="1:22" x14ac:dyDescent="0.25">
      <c r="A60" s="5" t="s">
        <v>63</v>
      </c>
      <c r="B60" s="37">
        <f>(SUMIFS('city centre offline'!$K$2:$K$2047,'overall city offline'!$A$2:$A$2047,$A60,'city centre offline'!$B$2:$B$2047,B$3)*SUMIFS('city centre offline'!$C$2:$C$2047,'city centre offline'!$A$2:$A$2047,$A60,'city centre offline'!$B$2:$B$2047,B$3))/(SUMIFS('city centre offline'!$K$2:$K$2047,'city centre offline'!$A$2:$A$2047,$A60,'city centre offline'!$B$2:$B$2047,B$2))</f>
        <v>0.85161446981665212</v>
      </c>
      <c r="C60" s="37">
        <f>(SUMIFS('city centre offline'!$K$2:$K$2047,'overall city offline'!$A$2:$A$2047,$A60,'city centre offline'!$B$2:$B$2047,C$3)*SUMIFS('city centre offline'!$C$2:$C$2047,'city centre offline'!$A$2:$A$2047,$A60,'city centre offline'!$B$2:$B$2047,C$3))/(SUMIFS('city centre offline'!$K$2:$K$2047,'city centre offline'!$A$2:$A$2047,$A60,'city centre offline'!$B$2:$B$2047,C$2))</f>
        <v>0.9223065147995978</v>
      </c>
      <c r="D60" s="37">
        <f>(SUMIFS('city centre offline'!$K$2:$K$2047,'overall city offline'!$A$2:$A$2047,$A60,'city centre offline'!$B$2:$B$2047,D$3)*SUMIFS('city centre offline'!$C$2:$C$2047,'city centre offline'!$A$2:$A$2047,$A60,'city centre offline'!$B$2:$B$2047,D$3))/(SUMIFS('city centre offline'!$K$2:$K$2047,'city centre offline'!$A$2:$A$2047,$A60,'city centre offline'!$B$2:$B$2047,D$2))</f>
        <v>0.67680770230879028</v>
      </c>
      <c r="E60" s="37">
        <f>(SUMIFS('city centre offline'!$K$2:$K$2047,'overall city offline'!$A$2:$A$2047,$A60,'city centre offline'!$B$2:$B$2047,E$3)*SUMIFS('city centre offline'!$C$2:$C$2047,'city centre offline'!$A$2:$A$2047,$A60,'city centre offline'!$B$2:$B$2047,E$3))/(SUMIFS('city centre offline'!$K$2:$K$2047,'city centre offline'!$A$2:$A$2047,$A60,'city centre offline'!$B$2:$B$2047,E$2))</f>
        <v>0.30566792912725427</v>
      </c>
      <c r="F60" s="37">
        <f>(SUMIFS('city centre offline'!$K$2:$K$2047,'overall city offline'!$A$2:$A$2047,$A60,'city centre offline'!$B$2:$B$2047,F$3)*SUMIFS('city centre offline'!$C$2:$C$2047,'city centre offline'!$A$2:$A$2047,$A60,'city centre offline'!$B$2:$B$2047,F$3))/(SUMIFS('city centre offline'!$K$2:$K$2047,'city centre offline'!$A$2:$A$2047,$A60,'city centre offline'!$B$2:$B$2047,F$2))</f>
        <v>0.46316032046985012</v>
      </c>
      <c r="G60" s="37">
        <f>(SUMIFS('city centre offline'!$K$2:$K$2047,'overall city offline'!$A$2:$A$2047,$A60,'city centre offline'!$B$2:$B$2047,G$3)*SUMIFS('city centre offline'!$C$2:$C$2047,'city centre offline'!$A$2:$A$2047,$A60,'city centre offline'!$B$2:$B$2047,G$3))/(SUMIFS('city centre offline'!$K$2:$K$2047,'city centre offline'!$A$2:$A$2047,$A60,'city centre offline'!$B$2:$B$2047,G$2))</f>
        <v>0.60329525050974731</v>
      </c>
      <c r="H60" s="37">
        <f>(SUMIFS('city centre offline'!$K$2:$K$2047,'overall city offline'!$A$2:$A$2047,$A60,'city centre offline'!$B$2:$B$2047,H$3)*SUMIFS('city centre offline'!$C$2:$C$2047,'city centre offline'!$A$2:$A$2047,$A60,'city centre offline'!$B$2:$B$2047,H$3))/(SUMIFS('city centre offline'!$K$2:$K$2047,'city centre offline'!$A$2:$A$2047,$A60,'city centre offline'!$B$2:$B$2047,H$2))</f>
        <v>0.8466159917778725</v>
      </c>
      <c r="I60" s="37">
        <f>(SUMIFS('city centre offline'!$K$2:$K$2047,'overall city offline'!$A$2:$A$2047,$A60,'city centre offline'!$B$2:$B$2047,I$3)*SUMIFS('city centre offline'!$C$2:$C$2047,'city centre offline'!$A$2:$A$2047,$A60,'city centre offline'!$B$2:$B$2047,I$3))/(SUMIFS('city centre offline'!$K$2:$K$2047,'city centre offline'!$A$2:$A$2047,$A60,'city centre offline'!$B$2:$B$2047,I$2))</f>
        <v>1.0313729870925785</v>
      </c>
      <c r="J60" s="37">
        <f>(SUMIFS('city centre offline'!$K$2:$K$2047,'overall city offline'!$A$2:$A$2047,$A60,'city centre offline'!$B$2:$B$2047,J$3)*SUMIFS('city centre offline'!$C$2:$C$2047,'city centre offline'!$A$2:$A$2047,$A60,'city centre offline'!$B$2:$B$2047,J$3))/(SUMIFS('city centre offline'!$K$2:$K$2047,'city centre offline'!$A$2:$A$2047,$A60,'city centre offline'!$B$2:$B$2047,J$2))</f>
        <v>0.8768785744218125</v>
      </c>
      <c r="K60" s="37">
        <f>(SUMIFS('city centre offline'!$K$2:$K$2047,'overall city offline'!$A$2:$A$2047,$A60,'city centre offline'!$B$2:$B$2047,K$3)*SUMIFS('city centre offline'!$C$2:$C$2047,'city centre offline'!$A$2:$A$2047,$A60,'city centre offline'!$B$2:$B$2047,K$3))/(SUMIFS('city centre offline'!$K$2:$K$2047,'city centre offline'!$A$2:$A$2047,$A60,'city centre offline'!$B$2:$B$2047,K$2))</f>
        <v>0.99045209115797184</v>
      </c>
      <c r="L60" s="37">
        <f>(SUMIFS('city centre offline'!$K$2:$K$2047,'overall city offline'!$A$2:$A$2047,$A60,'city centre offline'!$B$2:$B$2047,L$3)*SUMIFS('city centre offline'!$C$2:$C$2047,'city centre offline'!$A$2:$A$2047,$A60,'city centre offline'!$B$2:$B$2047,L$3))/(SUMIFS('city centre offline'!$K$2:$K$2047,'city centre offline'!$A$2:$A$2047,$A60,'city centre offline'!$B$2:$B$2047,L$2))</f>
        <v>0.50814299221506476</v>
      </c>
      <c r="M60" s="37">
        <f>(SUMIFS('city centre offline'!$K$2:$K$2047,'overall city offline'!$A$2:$A$2047,$A60,'city centre offline'!$B$2:$B$2047,M$3)*SUMIFS('city centre offline'!$C$2:$C$2047,'city centre offline'!$A$2:$A$2047,$A60,'city centre offline'!$B$2:$B$2047,M$3))/(SUMIFS('city centre offline'!$K$2:$K$2047,'city centre offline'!$A$2:$A$2047,$A60,'city centre offline'!$B$2:$B$2047,M$2))</f>
        <v>1.4355893310059811</v>
      </c>
      <c r="N60" s="37">
        <f>(SUMIFS('city centre offline'!$K$2:$K$2047,'overall city offline'!$A$2:$A$2047,$A60,'city centre offline'!$B$2:$B$2047,N$3)*SUMIFS('city centre offline'!$C$2:$C$2047,'city centre offline'!$A$2:$A$2047,$A60,'city centre offline'!$B$2:$B$2047,N$3))/(SUMIFS('city centre offline'!$K$2:$K$2047,'city centre offline'!$A$2:$A$2047,$A60,'city centre offline'!$B$2:$B$2047,N$2))</f>
        <v>0.36729927414255903</v>
      </c>
      <c r="O60" s="37">
        <f>(SUMIFS('city centre offline'!$K$2:$K$2047,'overall city offline'!$A$2:$A$2047,$A60,'city centre offline'!$B$2:$B$2047,O$3)*SUMIFS('city centre offline'!$C$2:$C$2047,'city centre offline'!$A$2:$A$2047,$A60,'city centre offline'!$B$2:$B$2047,O$3))/(SUMIFS('city centre offline'!$K$2:$K$2047,'city centre offline'!$A$2:$A$2047,$A60,'city centre offline'!$B$2:$B$2047,O$2))</f>
        <v>0.35704676042142303</v>
      </c>
      <c r="P60" s="37">
        <f>(SUMIFS('city centre offline'!$K$2:$K$2047,'overall city offline'!$A$2:$A$2047,$A60,'city centre offline'!$B$2:$B$2047,P$3)*SUMIFS('city centre offline'!$C$2:$C$2047,'city centre offline'!$A$2:$A$2047,$A60,'city centre offline'!$B$2:$B$2047,P$3))/(SUMIFS('city centre offline'!$K$2:$K$2047,'city centre offline'!$A$2:$A$2047,$A60,'city centre offline'!$B$2:$B$2047,P$2))</f>
        <v>0.41729425520443281</v>
      </c>
      <c r="Q60" s="37">
        <f>(SUMIFS('city centre offline'!$K$2:$K$2047,'overall city offline'!$A$2:$A$2047,$A60,'city centre offline'!$B$2:$B$2047,Q$3)*SUMIFS('city centre offline'!$C$2:$C$2047,'city centre offline'!$A$2:$A$2047,$A60,'city centre offline'!$B$2:$B$2047,Q$3))/(SUMIFS('city centre offline'!$K$2:$K$2047,'city centre offline'!$A$2:$A$2047,$A60,'city centre offline'!$B$2:$B$2047,Q$2))</f>
        <v>0.98876704883715694</v>
      </c>
      <c r="R60" s="37">
        <f>(SUMIFS('city centre offline'!$K$2:$K$2047,'overall city offline'!$A$2:$A$2047,$A60,'city centre offline'!$B$2:$B$2047,R$3)*SUMIFS('city centre offline'!$C$2:$C$2047,'city centre offline'!$A$2:$A$2047,$A60,'city centre offline'!$B$2:$B$2047,R$3))/(SUMIFS('city centre offline'!$K$2:$K$2047,'city centre offline'!$A$2:$A$2047,$A60,'city centre offline'!$B$2:$B$2047,R$2))</f>
        <v>0.91238657193481554</v>
      </c>
      <c r="S60" s="37">
        <f>(SUMIFS('city centre offline'!$K$2:$K$2047,'overall city offline'!$A$2:$A$2047,$A60,'city centre offline'!$B$2:$B$2047,S$3)*SUMIFS('city centre offline'!$C$2:$C$2047,'city centre offline'!$A$2:$A$2047,$A60,'city centre offline'!$B$2:$B$2047,S$3))/(SUMIFS('city centre offline'!$K$2:$K$2047,'city centre offline'!$A$2:$A$2047,$A60,'city centre offline'!$B$2:$B$2047,S$2))</f>
        <v>0.77161905258602603</v>
      </c>
      <c r="T60" s="37">
        <f>(SUMIFS('city centre offline'!$K$2:$K$2047,'overall city offline'!$A$2:$A$2047,$A60,'city centre offline'!$B$2:$B$2047,T$3)*SUMIFS('city centre offline'!$C$2:$C$2047,'city centre offline'!$A$2:$A$2047,$A60,'city centre offline'!$B$2:$B$2047,T$3))/(SUMIFS('city centre offline'!$K$2:$K$2047,'city centre offline'!$A$2:$A$2047,$A60,'city centre offline'!$B$2:$B$2047,T$2))</f>
        <v>0.84727109032923542</v>
      </c>
      <c r="U60" s="37">
        <f>(SUMIFS('city centre offline'!$K$2:$K$2047,'overall city offline'!$A$2:$A$2047,$A60,'city centre offline'!$B$2:$B$2047,U$3)*SUMIFS('city centre offline'!$C$2:$C$2047,'city centre offline'!$A$2:$A$2047,$A60,'city centre offline'!$B$2:$B$2047,U$3))/(SUMIFS('city centre offline'!$K$2:$K$2047,'city centre offline'!$A$2:$A$2047,$A60,'city centre offline'!$B$2:$B$2047,U$2))</f>
        <v>0.89448787267536212</v>
      </c>
      <c r="V60" s="37">
        <f>(SUMIFS('city centre offline'!$K$2:$K$2047,'overall city offline'!$A$2:$A$2047,$A60,'city centre offline'!$B$2:$B$2047,V$3)*SUMIFS('city centre offline'!$C$2:$C$2047,'city centre offline'!$A$2:$A$2047,$A60,'city centre offline'!$B$2:$B$2047,V$3))/(SUMIFS('city centre offline'!$K$2:$K$2047,'city centre offline'!$A$2:$A$2047,$A60,'city centre offline'!$B$2:$B$2047,V$2))</f>
        <v>0.84481558342030161</v>
      </c>
    </row>
    <row r="61" spans="1:22" x14ac:dyDescent="0.25">
      <c r="A61" s="5" t="s">
        <v>64</v>
      </c>
      <c r="B61" s="37">
        <f>(SUMIFS('city centre offline'!$K$2:$K$2047,'overall city offline'!$A$2:$A$2047,$A61,'city centre offline'!$B$2:$B$2047,B$3)*SUMIFS('city centre offline'!$C$2:$C$2047,'city centre offline'!$A$2:$A$2047,$A61,'city centre offline'!$B$2:$B$2047,B$3))/(SUMIFS('city centre offline'!$K$2:$K$2047,'city centre offline'!$A$2:$A$2047,$A61,'city centre offline'!$B$2:$B$2047,B$2))</f>
        <v>0.88582903972763594</v>
      </c>
      <c r="C61" s="37">
        <f>(SUMIFS('city centre offline'!$K$2:$K$2047,'overall city offline'!$A$2:$A$2047,$A61,'city centre offline'!$B$2:$B$2047,C$3)*SUMIFS('city centre offline'!$C$2:$C$2047,'city centre offline'!$A$2:$A$2047,$A61,'city centre offline'!$B$2:$B$2047,C$3))/(SUMIFS('city centre offline'!$K$2:$K$2047,'city centre offline'!$A$2:$A$2047,$A61,'city centre offline'!$B$2:$B$2047,C$2))</f>
        <v>0.89205957402668978</v>
      </c>
      <c r="D61" s="37">
        <f>(SUMIFS('city centre offline'!$K$2:$K$2047,'overall city offline'!$A$2:$A$2047,$A61,'city centre offline'!$B$2:$B$2047,D$3)*SUMIFS('city centre offline'!$C$2:$C$2047,'city centre offline'!$A$2:$A$2047,$A61,'city centre offline'!$B$2:$B$2047,D$3))/(SUMIFS('city centre offline'!$K$2:$K$2047,'city centre offline'!$A$2:$A$2047,$A61,'city centre offline'!$B$2:$B$2047,D$2))</f>
        <v>0.99172431930474358</v>
      </c>
      <c r="E61" s="37">
        <f>(SUMIFS('city centre offline'!$K$2:$K$2047,'overall city offline'!$A$2:$A$2047,$A61,'city centre offline'!$B$2:$B$2047,E$3)*SUMIFS('city centre offline'!$C$2:$C$2047,'city centre offline'!$A$2:$A$2047,$A61,'city centre offline'!$B$2:$B$2047,E$3))/(SUMIFS('city centre offline'!$K$2:$K$2047,'city centre offline'!$A$2:$A$2047,$A61,'city centre offline'!$B$2:$B$2047,E$2))</f>
        <v>0.76483704726101531</v>
      </c>
      <c r="F61" s="37">
        <f>(SUMIFS('city centre offline'!$K$2:$K$2047,'overall city offline'!$A$2:$A$2047,$A61,'city centre offline'!$B$2:$B$2047,F$3)*SUMIFS('city centre offline'!$C$2:$C$2047,'city centre offline'!$A$2:$A$2047,$A61,'city centre offline'!$B$2:$B$2047,F$3))/(SUMIFS('city centre offline'!$K$2:$K$2047,'city centre offline'!$A$2:$A$2047,$A61,'city centre offline'!$B$2:$B$2047,F$2))</f>
        <v>0.79467744717049826</v>
      </c>
      <c r="G61" s="37">
        <f>(SUMIFS('city centre offline'!$K$2:$K$2047,'overall city offline'!$A$2:$A$2047,$A61,'city centre offline'!$B$2:$B$2047,G$3)*SUMIFS('city centre offline'!$C$2:$C$2047,'city centre offline'!$A$2:$A$2047,$A61,'city centre offline'!$B$2:$B$2047,G$3))/(SUMIFS('city centre offline'!$K$2:$K$2047,'city centre offline'!$A$2:$A$2047,$A61,'city centre offline'!$B$2:$B$2047,G$2))</f>
        <v>0.88104155637518411</v>
      </c>
      <c r="H61" s="37">
        <f>(SUMIFS('city centre offline'!$K$2:$K$2047,'overall city offline'!$A$2:$A$2047,$A61,'city centre offline'!$B$2:$B$2047,H$3)*SUMIFS('city centre offline'!$C$2:$C$2047,'city centre offline'!$A$2:$A$2047,$A61,'city centre offline'!$B$2:$B$2047,H$3))/(SUMIFS('city centre offline'!$K$2:$K$2047,'city centre offline'!$A$2:$A$2047,$A61,'city centre offline'!$B$2:$B$2047,H$2))</f>
        <v>0.98025540576605175</v>
      </c>
      <c r="I61" s="37">
        <f>(SUMIFS('city centre offline'!$K$2:$K$2047,'overall city offline'!$A$2:$A$2047,$A61,'city centre offline'!$B$2:$B$2047,I$3)*SUMIFS('city centre offline'!$C$2:$C$2047,'city centre offline'!$A$2:$A$2047,$A61,'city centre offline'!$B$2:$B$2047,I$3))/(SUMIFS('city centre offline'!$K$2:$K$2047,'city centre offline'!$A$2:$A$2047,$A61,'city centre offline'!$B$2:$B$2047,I$2))</f>
        <v>1.1006738292429752</v>
      </c>
      <c r="J61" s="37">
        <f>(SUMIFS('city centre offline'!$K$2:$K$2047,'overall city offline'!$A$2:$A$2047,$A61,'city centre offline'!$B$2:$B$2047,J$3)*SUMIFS('city centre offline'!$C$2:$C$2047,'city centre offline'!$A$2:$A$2047,$A61,'city centre offline'!$B$2:$B$2047,J$3))/(SUMIFS('city centre offline'!$K$2:$K$2047,'city centre offline'!$A$2:$A$2047,$A61,'city centre offline'!$B$2:$B$2047,J$2))</f>
        <v>0.98117973181859941</v>
      </c>
      <c r="K61" s="37">
        <f>(SUMIFS('city centre offline'!$K$2:$K$2047,'overall city offline'!$A$2:$A$2047,$A61,'city centre offline'!$B$2:$B$2047,K$3)*SUMIFS('city centre offline'!$C$2:$C$2047,'city centre offline'!$A$2:$A$2047,$A61,'city centre offline'!$B$2:$B$2047,K$3))/(SUMIFS('city centre offline'!$K$2:$K$2047,'city centre offline'!$A$2:$A$2047,$A61,'city centre offline'!$B$2:$B$2047,K$2))</f>
        <v>1.1177127715136699</v>
      </c>
      <c r="L61" s="37">
        <f>(SUMIFS('city centre offline'!$K$2:$K$2047,'overall city offline'!$A$2:$A$2047,$A61,'city centre offline'!$B$2:$B$2047,L$3)*SUMIFS('city centre offline'!$C$2:$C$2047,'city centre offline'!$A$2:$A$2047,$A61,'city centre offline'!$B$2:$B$2047,L$3))/(SUMIFS('city centre offline'!$K$2:$K$2047,'city centre offline'!$A$2:$A$2047,$A61,'city centre offline'!$B$2:$B$2047,L$2))</f>
        <v>0.89033370542011481</v>
      </c>
      <c r="M61" s="37">
        <f>(SUMIFS('city centre offline'!$K$2:$K$2047,'overall city offline'!$A$2:$A$2047,$A61,'city centre offline'!$B$2:$B$2047,M$3)*SUMIFS('city centre offline'!$C$2:$C$2047,'city centre offline'!$A$2:$A$2047,$A61,'city centre offline'!$B$2:$B$2047,M$3))/(SUMIFS('city centre offline'!$K$2:$K$2047,'city centre offline'!$A$2:$A$2047,$A61,'city centre offline'!$B$2:$B$2047,M$2))</f>
        <v>1.3310646100453996</v>
      </c>
      <c r="N61" s="37">
        <f>(SUMIFS('city centre offline'!$K$2:$K$2047,'overall city offline'!$A$2:$A$2047,$A61,'city centre offline'!$B$2:$B$2047,N$3)*SUMIFS('city centre offline'!$C$2:$C$2047,'city centre offline'!$A$2:$A$2047,$A61,'city centre offline'!$B$2:$B$2047,N$3))/(SUMIFS('city centre offline'!$K$2:$K$2047,'city centre offline'!$A$2:$A$2047,$A61,'city centre offline'!$B$2:$B$2047,N$2))</f>
        <v>0.73094768591739578</v>
      </c>
      <c r="O61" s="37">
        <f>(SUMIFS('city centre offline'!$K$2:$K$2047,'overall city offline'!$A$2:$A$2047,$A61,'city centre offline'!$B$2:$B$2047,O$3)*SUMIFS('city centre offline'!$C$2:$C$2047,'city centre offline'!$A$2:$A$2047,$A61,'city centre offline'!$B$2:$B$2047,O$3))/(SUMIFS('city centre offline'!$K$2:$K$2047,'city centre offline'!$A$2:$A$2047,$A61,'city centre offline'!$B$2:$B$2047,O$2))</f>
        <v>0.79875925504266321</v>
      </c>
      <c r="P61" s="37">
        <f>(SUMIFS('city centre offline'!$K$2:$K$2047,'overall city offline'!$A$2:$A$2047,$A61,'city centre offline'!$B$2:$B$2047,P$3)*SUMIFS('city centre offline'!$C$2:$C$2047,'city centre offline'!$A$2:$A$2047,$A61,'city centre offline'!$B$2:$B$2047,P$3))/(SUMIFS('city centre offline'!$K$2:$K$2047,'city centre offline'!$A$2:$A$2047,$A61,'city centre offline'!$B$2:$B$2047,P$2))</f>
        <v>0.99338716548465722</v>
      </c>
      <c r="Q61" s="37">
        <f>(SUMIFS('city centre offline'!$K$2:$K$2047,'overall city offline'!$A$2:$A$2047,$A61,'city centre offline'!$B$2:$B$2047,Q$3)*SUMIFS('city centre offline'!$C$2:$C$2047,'city centre offline'!$A$2:$A$2047,$A61,'city centre offline'!$B$2:$B$2047,Q$3))/(SUMIFS('city centre offline'!$K$2:$K$2047,'city centre offline'!$A$2:$A$2047,$A61,'city centre offline'!$B$2:$B$2047,Q$2))</f>
        <v>1.161574890607536</v>
      </c>
      <c r="R61" s="37">
        <f>(SUMIFS('city centre offline'!$K$2:$K$2047,'overall city offline'!$A$2:$A$2047,$A61,'city centre offline'!$B$2:$B$2047,R$3)*SUMIFS('city centre offline'!$C$2:$C$2047,'city centre offline'!$A$2:$A$2047,$A61,'city centre offline'!$B$2:$B$2047,R$3))/(SUMIFS('city centre offline'!$K$2:$K$2047,'city centre offline'!$A$2:$A$2047,$A61,'city centre offline'!$B$2:$B$2047,R$2))</f>
        <v>1.0442228554700788</v>
      </c>
      <c r="S61" s="37">
        <f>(SUMIFS('city centre offline'!$K$2:$K$2047,'overall city offline'!$A$2:$A$2047,$A61,'city centre offline'!$B$2:$B$2047,S$3)*SUMIFS('city centre offline'!$C$2:$C$2047,'city centre offline'!$A$2:$A$2047,$A61,'city centre offline'!$B$2:$B$2047,S$3))/(SUMIFS('city centre offline'!$K$2:$K$2047,'city centre offline'!$A$2:$A$2047,$A61,'city centre offline'!$B$2:$B$2047,S$2))</f>
        <v>0.92352405830674678</v>
      </c>
      <c r="T61" s="37">
        <f>(SUMIFS('city centre offline'!$K$2:$K$2047,'overall city offline'!$A$2:$A$2047,$A61,'city centre offline'!$B$2:$B$2047,T$3)*SUMIFS('city centre offline'!$C$2:$C$2047,'city centre offline'!$A$2:$A$2047,$A61,'city centre offline'!$B$2:$B$2047,T$3))/(SUMIFS('city centre offline'!$K$2:$K$2047,'city centre offline'!$A$2:$A$2047,$A61,'city centre offline'!$B$2:$B$2047,T$2))</f>
        <v>0.88268047912205694</v>
      </c>
      <c r="U61" s="37">
        <f>(SUMIFS('city centre offline'!$K$2:$K$2047,'overall city offline'!$A$2:$A$2047,$A61,'city centre offline'!$B$2:$B$2047,U$3)*SUMIFS('city centre offline'!$C$2:$C$2047,'city centre offline'!$A$2:$A$2047,$A61,'city centre offline'!$B$2:$B$2047,U$3))/(SUMIFS('city centre offline'!$K$2:$K$2047,'city centre offline'!$A$2:$A$2047,$A61,'city centre offline'!$B$2:$B$2047,U$2))</f>
        <v>0.91365321444295222</v>
      </c>
      <c r="V61" s="37">
        <f>(SUMIFS('city centre offline'!$K$2:$K$2047,'overall city offline'!$A$2:$A$2047,$A61,'city centre offline'!$B$2:$B$2047,V$3)*SUMIFS('city centre offline'!$C$2:$C$2047,'city centre offline'!$A$2:$A$2047,$A61,'city centre offline'!$B$2:$B$2047,V$3))/(SUMIFS('city centre offline'!$K$2:$K$2047,'city centre offline'!$A$2:$A$2047,$A61,'city centre offline'!$B$2:$B$2047,V$2))</f>
        <v>0.80198913232588209</v>
      </c>
    </row>
    <row r="62" spans="1:22" x14ac:dyDescent="0.25">
      <c r="A62" s="5" t="s">
        <v>65</v>
      </c>
      <c r="B62" s="37">
        <f>(SUMIFS('city centre offline'!$K$2:$K$2047,'overall city offline'!$A$2:$A$2047,$A62,'city centre offline'!$B$2:$B$2047,B$3)*SUMIFS('city centre offline'!$C$2:$C$2047,'city centre offline'!$A$2:$A$2047,$A62,'city centre offline'!$B$2:$B$2047,B$3))/(SUMIFS('city centre offline'!$K$2:$K$2047,'city centre offline'!$A$2:$A$2047,$A62,'city centre offline'!$B$2:$B$2047,B$2))</f>
        <v>0.81706540605272759</v>
      </c>
      <c r="C62" s="37">
        <f>(SUMIFS('city centre offline'!$K$2:$K$2047,'overall city offline'!$A$2:$A$2047,$A62,'city centre offline'!$B$2:$B$2047,C$3)*SUMIFS('city centre offline'!$C$2:$C$2047,'city centre offline'!$A$2:$A$2047,$A62,'city centre offline'!$B$2:$B$2047,C$3))/(SUMIFS('city centre offline'!$K$2:$K$2047,'city centre offline'!$A$2:$A$2047,$A62,'city centre offline'!$B$2:$B$2047,C$2))</f>
        <v>0.86380490890752115</v>
      </c>
      <c r="D62" s="37">
        <f>(SUMIFS('city centre offline'!$K$2:$K$2047,'overall city offline'!$A$2:$A$2047,$A62,'city centre offline'!$B$2:$B$2047,D$3)*SUMIFS('city centre offline'!$C$2:$C$2047,'city centre offline'!$A$2:$A$2047,$A62,'city centre offline'!$B$2:$B$2047,D$3))/(SUMIFS('city centre offline'!$K$2:$K$2047,'city centre offline'!$A$2:$A$2047,$A62,'city centre offline'!$B$2:$B$2047,D$2))</f>
        <v>1.154686540307569</v>
      </c>
      <c r="E62" s="37">
        <f>(SUMIFS('city centre offline'!$K$2:$K$2047,'overall city offline'!$A$2:$A$2047,$A62,'city centre offline'!$B$2:$B$2047,E$3)*SUMIFS('city centre offline'!$C$2:$C$2047,'city centre offline'!$A$2:$A$2047,$A62,'city centre offline'!$B$2:$B$2047,E$3))/(SUMIFS('city centre offline'!$K$2:$K$2047,'city centre offline'!$A$2:$A$2047,$A62,'city centre offline'!$B$2:$B$2047,E$2))</f>
        <v>0.87221027771575543</v>
      </c>
      <c r="F62" s="37">
        <f>(SUMIFS('city centre offline'!$K$2:$K$2047,'overall city offline'!$A$2:$A$2047,$A62,'city centre offline'!$B$2:$B$2047,F$3)*SUMIFS('city centre offline'!$C$2:$C$2047,'city centre offline'!$A$2:$A$2047,$A62,'city centre offline'!$B$2:$B$2047,F$3))/(SUMIFS('city centre offline'!$K$2:$K$2047,'city centre offline'!$A$2:$A$2047,$A62,'city centre offline'!$B$2:$B$2047,F$2))</f>
        <v>1.0281486566667928</v>
      </c>
      <c r="G62" s="37">
        <f>(SUMIFS('city centre offline'!$K$2:$K$2047,'overall city offline'!$A$2:$A$2047,$A62,'city centre offline'!$B$2:$B$2047,G$3)*SUMIFS('city centre offline'!$C$2:$C$2047,'city centre offline'!$A$2:$A$2047,$A62,'city centre offline'!$B$2:$B$2047,G$3))/(SUMIFS('city centre offline'!$K$2:$K$2047,'city centre offline'!$A$2:$A$2047,$A62,'city centre offline'!$B$2:$B$2047,G$2))</f>
        <v>1.0340829699091423</v>
      </c>
      <c r="H62" s="37">
        <f>(SUMIFS('city centre offline'!$K$2:$K$2047,'overall city offline'!$A$2:$A$2047,$A62,'city centre offline'!$B$2:$B$2047,H$3)*SUMIFS('city centre offline'!$C$2:$C$2047,'city centre offline'!$A$2:$A$2047,$A62,'city centre offline'!$B$2:$B$2047,H$3))/(SUMIFS('city centre offline'!$K$2:$K$2047,'city centre offline'!$A$2:$A$2047,$A62,'city centre offline'!$B$2:$B$2047,H$2))</f>
        <v>1.1798505211120822</v>
      </c>
      <c r="I62" s="37">
        <f>(SUMIFS('city centre offline'!$K$2:$K$2047,'overall city offline'!$A$2:$A$2047,$A62,'city centre offline'!$B$2:$B$2047,I$3)*SUMIFS('city centre offline'!$C$2:$C$2047,'city centre offline'!$A$2:$A$2047,$A62,'city centre offline'!$B$2:$B$2047,I$3))/(SUMIFS('city centre offline'!$K$2:$K$2047,'city centre offline'!$A$2:$A$2047,$A62,'city centre offline'!$B$2:$B$2047,I$2))</f>
        <v>1.3059495924650086</v>
      </c>
      <c r="J62" s="37">
        <f>(SUMIFS('city centre offline'!$K$2:$K$2047,'overall city offline'!$A$2:$A$2047,$A62,'city centre offline'!$B$2:$B$2047,J$3)*SUMIFS('city centre offline'!$C$2:$C$2047,'city centre offline'!$A$2:$A$2047,$A62,'city centre offline'!$B$2:$B$2047,J$3))/(SUMIFS('city centre offline'!$K$2:$K$2047,'city centre offline'!$A$2:$A$2047,$A62,'city centre offline'!$B$2:$B$2047,J$2))</f>
        <v>1.1934792671630616</v>
      </c>
      <c r="K62" s="37">
        <f>(SUMIFS('city centre offline'!$K$2:$K$2047,'overall city offline'!$A$2:$A$2047,$A62,'city centre offline'!$B$2:$B$2047,K$3)*SUMIFS('city centre offline'!$C$2:$C$2047,'city centre offline'!$A$2:$A$2047,$A62,'city centre offline'!$B$2:$B$2047,K$3))/(SUMIFS('city centre offline'!$K$2:$K$2047,'city centre offline'!$A$2:$A$2047,$A62,'city centre offline'!$B$2:$B$2047,K$2))</f>
        <v>1.3090435905183508</v>
      </c>
      <c r="L62" s="37">
        <f>(SUMIFS('city centre offline'!$K$2:$K$2047,'overall city offline'!$A$2:$A$2047,$A62,'city centre offline'!$B$2:$B$2047,L$3)*SUMIFS('city centre offline'!$C$2:$C$2047,'city centre offline'!$A$2:$A$2047,$A62,'city centre offline'!$B$2:$B$2047,L$3))/(SUMIFS('city centre offline'!$K$2:$K$2047,'city centre offline'!$A$2:$A$2047,$A62,'city centre offline'!$B$2:$B$2047,L$2))</f>
        <v>0.99884256160748497</v>
      </c>
      <c r="M62" s="37">
        <f>(SUMIFS('city centre offline'!$K$2:$K$2047,'overall city offline'!$A$2:$A$2047,$A62,'city centre offline'!$B$2:$B$2047,M$3)*SUMIFS('city centre offline'!$C$2:$C$2047,'city centre offline'!$A$2:$A$2047,$A62,'city centre offline'!$B$2:$B$2047,M$3))/(SUMIFS('city centre offline'!$K$2:$K$2047,'city centre offline'!$A$2:$A$2047,$A62,'city centre offline'!$B$2:$B$2047,M$2))</f>
        <v>1.4449789779208548</v>
      </c>
      <c r="N62" s="37">
        <f>(SUMIFS('city centre offline'!$K$2:$K$2047,'overall city offline'!$A$2:$A$2047,$A62,'city centre offline'!$B$2:$B$2047,N$3)*SUMIFS('city centre offline'!$C$2:$C$2047,'city centre offline'!$A$2:$A$2047,$A62,'city centre offline'!$B$2:$B$2047,N$3))/(SUMIFS('city centre offline'!$K$2:$K$2047,'city centre offline'!$A$2:$A$2047,$A62,'city centre offline'!$B$2:$B$2047,N$2))</f>
        <v>0.67626181277289588</v>
      </c>
      <c r="O62" s="37">
        <f>(SUMIFS('city centre offline'!$K$2:$K$2047,'overall city offline'!$A$2:$A$2047,$A62,'city centre offline'!$B$2:$B$2047,O$3)*SUMIFS('city centre offline'!$C$2:$C$2047,'city centre offline'!$A$2:$A$2047,$A62,'city centre offline'!$B$2:$B$2047,O$3))/(SUMIFS('city centre offline'!$K$2:$K$2047,'city centre offline'!$A$2:$A$2047,$A62,'city centre offline'!$B$2:$B$2047,O$2))</f>
        <v>0.84864438709436141</v>
      </c>
      <c r="P62" s="37">
        <f>(SUMIFS('city centre offline'!$K$2:$K$2047,'overall city offline'!$A$2:$A$2047,$A62,'city centre offline'!$B$2:$B$2047,P$3)*SUMIFS('city centre offline'!$C$2:$C$2047,'city centre offline'!$A$2:$A$2047,$A62,'city centre offline'!$B$2:$B$2047,P$3))/(SUMIFS('city centre offline'!$K$2:$K$2047,'city centre offline'!$A$2:$A$2047,$A62,'city centre offline'!$B$2:$B$2047,P$2))</f>
        <v>1.0494354863906799</v>
      </c>
      <c r="Q62" s="37">
        <f>(SUMIFS('city centre offline'!$K$2:$K$2047,'overall city offline'!$A$2:$A$2047,$A62,'city centre offline'!$B$2:$B$2047,Q$3)*SUMIFS('city centre offline'!$C$2:$C$2047,'city centre offline'!$A$2:$A$2047,$A62,'city centre offline'!$B$2:$B$2047,Q$3))/(SUMIFS('city centre offline'!$K$2:$K$2047,'city centre offline'!$A$2:$A$2047,$A62,'city centre offline'!$B$2:$B$2047,Q$2))</f>
        <v>1.3357729527353612</v>
      </c>
      <c r="R62" s="37">
        <f>(SUMIFS('city centre offline'!$K$2:$K$2047,'overall city offline'!$A$2:$A$2047,$A62,'city centre offline'!$B$2:$B$2047,R$3)*SUMIFS('city centre offline'!$C$2:$C$2047,'city centre offline'!$A$2:$A$2047,$A62,'city centre offline'!$B$2:$B$2047,R$3))/(SUMIFS('city centre offline'!$K$2:$K$2047,'city centre offline'!$A$2:$A$2047,$A62,'city centre offline'!$B$2:$B$2047,R$2))</f>
        <v>1.1082400799990439</v>
      </c>
      <c r="S62" s="37">
        <f>(SUMIFS('city centre offline'!$K$2:$K$2047,'overall city offline'!$A$2:$A$2047,$A62,'city centre offline'!$B$2:$B$2047,S$3)*SUMIFS('city centre offline'!$C$2:$C$2047,'city centre offline'!$A$2:$A$2047,$A62,'city centre offline'!$B$2:$B$2047,S$3))/(SUMIFS('city centre offline'!$K$2:$K$2047,'city centre offline'!$A$2:$A$2047,$A62,'city centre offline'!$B$2:$B$2047,S$2))</f>
        <v>0.96995518955524285</v>
      </c>
      <c r="T62" s="37">
        <f>(SUMIFS('city centre offline'!$K$2:$K$2047,'overall city offline'!$A$2:$A$2047,$A62,'city centre offline'!$B$2:$B$2047,T$3)*SUMIFS('city centre offline'!$C$2:$C$2047,'city centre offline'!$A$2:$A$2047,$A62,'city centre offline'!$B$2:$B$2047,T$3))/(SUMIFS('city centre offline'!$K$2:$K$2047,'city centre offline'!$A$2:$A$2047,$A62,'city centre offline'!$B$2:$B$2047,T$2))</f>
        <v>1.0105608412982261</v>
      </c>
      <c r="U62" s="37">
        <f>(SUMIFS('city centre offline'!$K$2:$K$2047,'overall city offline'!$A$2:$A$2047,$A62,'city centre offline'!$B$2:$B$2047,U$3)*SUMIFS('city centre offline'!$C$2:$C$2047,'city centre offline'!$A$2:$A$2047,$A62,'city centre offline'!$B$2:$B$2047,U$3))/(SUMIFS('city centre offline'!$K$2:$K$2047,'city centre offline'!$A$2:$A$2047,$A62,'city centre offline'!$B$2:$B$2047,U$2))</f>
        <v>1.0023581424150789</v>
      </c>
      <c r="V62" s="37">
        <f>(SUMIFS('city centre offline'!$K$2:$K$2047,'overall city offline'!$A$2:$A$2047,$A62,'city centre offline'!$B$2:$B$2047,V$3)*SUMIFS('city centre offline'!$C$2:$C$2047,'city centre offline'!$A$2:$A$2047,$A62,'city centre offline'!$B$2:$B$2047,V$3))/(SUMIFS('city centre offline'!$K$2:$K$2047,'city centre offline'!$A$2:$A$2047,$A62,'city centre offline'!$B$2:$B$2047,V$2))</f>
        <v>0.99856154599958769</v>
      </c>
    </row>
    <row r="63" spans="1:22" x14ac:dyDescent="0.25">
      <c r="A63" s="5" t="s">
        <v>66</v>
      </c>
      <c r="B63" s="37">
        <f>(SUMIFS('city centre offline'!$K$2:$K$2047,'overall city offline'!$A$2:$A$2047,$A63,'city centre offline'!$B$2:$B$2047,B$3)*SUMIFS('city centre offline'!$C$2:$C$2047,'city centre offline'!$A$2:$A$2047,$A63,'city centre offline'!$B$2:$B$2047,B$3))/(SUMIFS('city centre offline'!$K$2:$K$2047,'city centre offline'!$A$2:$A$2047,$A63,'city centre offline'!$B$2:$B$2047,B$2))</f>
        <v>0.87497368514679497</v>
      </c>
      <c r="C63" s="37">
        <f>(SUMIFS('city centre offline'!$K$2:$K$2047,'overall city offline'!$A$2:$A$2047,$A63,'city centre offline'!$B$2:$B$2047,C$3)*SUMIFS('city centre offline'!$C$2:$C$2047,'city centre offline'!$A$2:$A$2047,$A63,'city centre offline'!$B$2:$B$2047,C$3))/(SUMIFS('city centre offline'!$K$2:$K$2047,'city centre offline'!$A$2:$A$2047,$A63,'city centre offline'!$B$2:$B$2047,C$2))</f>
        <v>0.84446250442067838</v>
      </c>
      <c r="D63" s="37">
        <f>(SUMIFS('city centre offline'!$K$2:$K$2047,'overall city offline'!$A$2:$A$2047,$A63,'city centre offline'!$B$2:$B$2047,D$3)*SUMIFS('city centre offline'!$C$2:$C$2047,'city centre offline'!$A$2:$A$2047,$A63,'city centre offline'!$B$2:$B$2047,D$3))/(SUMIFS('city centre offline'!$K$2:$K$2047,'city centre offline'!$A$2:$A$2047,$A63,'city centre offline'!$B$2:$B$2047,D$2))</f>
        <v>0.64064336097079644</v>
      </c>
      <c r="E63" s="37">
        <f>(SUMIFS('city centre offline'!$K$2:$K$2047,'overall city offline'!$A$2:$A$2047,$A63,'city centre offline'!$B$2:$B$2047,E$3)*SUMIFS('city centre offline'!$C$2:$C$2047,'city centre offline'!$A$2:$A$2047,$A63,'city centre offline'!$B$2:$B$2047,E$3))/(SUMIFS('city centre offline'!$K$2:$K$2047,'city centre offline'!$A$2:$A$2047,$A63,'city centre offline'!$B$2:$B$2047,E$2))</f>
        <v>0.24159468948425411</v>
      </c>
      <c r="F63" s="37">
        <f>(SUMIFS('city centre offline'!$K$2:$K$2047,'overall city offline'!$A$2:$A$2047,$A63,'city centre offline'!$B$2:$B$2047,F$3)*SUMIFS('city centre offline'!$C$2:$C$2047,'city centre offline'!$A$2:$A$2047,$A63,'city centre offline'!$B$2:$B$2047,F$3))/(SUMIFS('city centre offline'!$K$2:$K$2047,'city centre offline'!$A$2:$A$2047,$A63,'city centre offline'!$B$2:$B$2047,F$2))</f>
        <v>0.25637559144631039</v>
      </c>
      <c r="G63" s="37">
        <f>(SUMIFS('city centre offline'!$K$2:$K$2047,'overall city offline'!$A$2:$A$2047,$A63,'city centre offline'!$B$2:$B$2047,G$3)*SUMIFS('city centre offline'!$C$2:$C$2047,'city centre offline'!$A$2:$A$2047,$A63,'city centre offline'!$B$2:$B$2047,G$3))/(SUMIFS('city centre offline'!$K$2:$K$2047,'city centre offline'!$A$2:$A$2047,$A63,'city centre offline'!$B$2:$B$2047,G$2))</f>
        <v>0.47872443128088182</v>
      </c>
      <c r="H63" s="37">
        <f>(SUMIFS('city centre offline'!$K$2:$K$2047,'overall city offline'!$A$2:$A$2047,$A63,'city centre offline'!$B$2:$B$2047,H$3)*SUMIFS('city centre offline'!$C$2:$C$2047,'city centre offline'!$A$2:$A$2047,$A63,'city centre offline'!$B$2:$B$2047,H$3))/(SUMIFS('city centre offline'!$K$2:$K$2047,'city centre offline'!$A$2:$A$2047,$A63,'city centre offline'!$B$2:$B$2047,H$2))</f>
        <v>0.79319799729173512</v>
      </c>
      <c r="I63" s="37">
        <f>(SUMIFS('city centre offline'!$K$2:$K$2047,'overall city offline'!$A$2:$A$2047,$A63,'city centre offline'!$B$2:$B$2047,I$3)*SUMIFS('city centre offline'!$C$2:$C$2047,'city centre offline'!$A$2:$A$2047,$A63,'city centre offline'!$B$2:$B$2047,I$3))/(SUMIFS('city centre offline'!$K$2:$K$2047,'city centre offline'!$A$2:$A$2047,$A63,'city centre offline'!$B$2:$B$2047,I$2))</f>
        <v>0.88630477959163823</v>
      </c>
      <c r="J63" s="37">
        <f>(SUMIFS('city centre offline'!$K$2:$K$2047,'overall city offline'!$A$2:$A$2047,$A63,'city centre offline'!$B$2:$B$2047,J$3)*SUMIFS('city centre offline'!$C$2:$C$2047,'city centre offline'!$A$2:$A$2047,$A63,'city centre offline'!$B$2:$B$2047,J$3))/(SUMIFS('city centre offline'!$K$2:$K$2047,'city centre offline'!$A$2:$A$2047,$A63,'city centre offline'!$B$2:$B$2047,J$2))</f>
        <v>0.85532800809919574</v>
      </c>
      <c r="K63" s="37">
        <f>(SUMIFS('city centre offline'!$K$2:$K$2047,'overall city offline'!$A$2:$A$2047,$A63,'city centre offline'!$B$2:$B$2047,K$3)*SUMIFS('city centre offline'!$C$2:$C$2047,'city centre offline'!$A$2:$A$2047,$A63,'city centre offline'!$B$2:$B$2047,K$3))/(SUMIFS('city centre offline'!$K$2:$K$2047,'city centre offline'!$A$2:$A$2047,$A63,'city centre offline'!$B$2:$B$2047,K$2))</f>
        <v>0.88324413604649088</v>
      </c>
      <c r="L63" s="37">
        <f>(SUMIFS('city centre offline'!$K$2:$K$2047,'overall city offline'!$A$2:$A$2047,$A63,'city centre offline'!$B$2:$B$2047,L$3)*SUMIFS('city centre offline'!$C$2:$C$2047,'city centre offline'!$A$2:$A$2047,$A63,'city centre offline'!$B$2:$B$2047,L$3))/(SUMIFS('city centre offline'!$K$2:$K$2047,'city centre offline'!$A$2:$A$2047,$A63,'city centre offline'!$B$2:$B$2047,L$2))</f>
        <v>0.47464006570706496</v>
      </c>
      <c r="M63" s="37">
        <f>(SUMIFS('city centre offline'!$K$2:$K$2047,'overall city offline'!$A$2:$A$2047,$A63,'city centre offline'!$B$2:$B$2047,M$3)*SUMIFS('city centre offline'!$C$2:$C$2047,'city centre offline'!$A$2:$A$2047,$A63,'city centre offline'!$B$2:$B$2047,M$3))/(SUMIFS('city centre offline'!$K$2:$K$2047,'city centre offline'!$A$2:$A$2047,$A63,'city centre offline'!$B$2:$B$2047,M$2))</f>
        <v>1.4255438084969716</v>
      </c>
      <c r="N63" s="37">
        <f>(SUMIFS('city centre offline'!$K$2:$K$2047,'overall city offline'!$A$2:$A$2047,$A63,'city centre offline'!$B$2:$B$2047,N$3)*SUMIFS('city centre offline'!$C$2:$C$2047,'city centre offline'!$A$2:$A$2047,$A63,'city centre offline'!$B$2:$B$2047,N$3))/(SUMIFS('city centre offline'!$K$2:$K$2047,'city centre offline'!$A$2:$A$2047,$A63,'city centre offline'!$B$2:$B$2047,N$2))</f>
        <v>0.33012988171784952</v>
      </c>
      <c r="O63" s="37">
        <f>(SUMIFS('city centre offline'!$K$2:$K$2047,'overall city offline'!$A$2:$A$2047,$A63,'city centre offline'!$B$2:$B$2047,O$3)*SUMIFS('city centre offline'!$C$2:$C$2047,'city centre offline'!$A$2:$A$2047,$A63,'city centre offline'!$B$2:$B$2047,O$3))/(SUMIFS('city centre offline'!$K$2:$K$2047,'city centre offline'!$A$2:$A$2047,$A63,'city centre offline'!$B$2:$B$2047,O$2))</f>
        <v>0.35191277442945057</v>
      </c>
      <c r="P63" s="37">
        <f>(SUMIFS('city centre offline'!$K$2:$K$2047,'overall city offline'!$A$2:$A$2047,$A63,'city centre offline'!$B$2:$B$2047,P$3)*SUMIFS('city centre offline'!$C$2:$C$2047,'city centre offline'!$A$2:$A$2047,$A63,'city centre offline'!$B$2:$B$2047,P$3))/(SUMIFS('city centre offline'!$K$2:$K$2047,'city centre offline'!$A$2:$A$2047,$A63,'city centre offline'!$B$2:$B$2047,P$2))</f>
        <v>0.43139103694445602</v>
      </c>
      <c r="Q63" s="37">
        <f>(SUMIFS('city centre offline'!$K$2:$K$2047,'overall city offline'!$A$2:$A$2047,$A63,'city centre offline'!$B$2:$B$2047,Q$3)*SUMIFS('city centre offline'!$C$2:$C$2047,'city centre offline'!$A$2:$A$2047,$A63,'city centre offline'!$B$2:$B$2047,Q$3))/(SUMIFS('city centre offline'!$K$2:$K$2047,'city centre offline'!$A$2:$A$2047,$A63,'city centre offline'!$B$2:$B$2047,Q$2))</f>
        <v>1.0224419447441384</v>
      </c>
      <c r="R63" s="37">
        <f>(SUMIFS('city centre offline'!$K$2:$K$2047,'overall city offline'!$A$2:$A$2047,$A63,'city centre offline'!$B$2:$B$2047,R$3)*SUMIFS('city centre offline'!$C$2:$C$2047,'city centre offline'!$A$2:$A$2047,$A63,'city centre offline'!$B$2:$B$2047,R$3))/(SUMIFS('city centre offline'!$K$2:$K$2047,'city centre offline'!$A$2:$A$2047,$A63,'city centre offline'!$B$2:$B$2047,R$2))</f>
        <v>0.74082055831443139</v>
      </c>
      <c r="S63" s="37">
        <f>(SUMIFS('city centre offline'!$K$2:$K$2047,'overall city offline'!$A$2:$A$2047,$A63,'city centre offline'!$B$2:$B$2047,S$3)*SUMIFS('city centre offline'!$C$2:$C$2047,'city centre offline'!$A$2:$A$2047,$A63,'city centre offline'!$B$2:$B$2047,S$3))/(SUMIFS('city centre offline'!$K$2:$K$2047,'city centre offline'!$A$2:$A$2047,$A63,'city centre offline'!$B$2:$B$2047,S$2))</f>
        <v>0.53426113368710093</v>
      </c>
      <c r="T63" s="37">
        <f>(SUMIFS('city centre offline'!$K$2:$K$2047,'overall city offline'!$A$2:$A$2047,$A63,'city centre offline'!$B$2:$B$2047,T$3)*SUMIFS('city centre offline'!$C$2:$C$2047,'city centre offline'!$A$2:$A$2047,$A63,'city centre offline'!$B$2:$B$2047,T$3))/(SUMIFS('city centre offline'!$K$2:$K$2047,'city centre offline'!$A$2:$A$2047,$A63,'city centre offline'!$B$2:$B$2047,T$2))</f>
        <v>0.56199297658795966</v>
      </c>
      <c r="U63" s="37">
        <f>(SUMIFS('city centre offline'!$K$2:$K$2047,'overall city offline'!$A$2:$A$2047,$A63,'city centre offline'!$B$2:$B$2047,U$3)*SUMIFS('city centre offline'!$C$2:$C$2047,'city centre offline'!$A$2:$A$2047,$A63,'city centre offline'!$B$2:$B$2047,U$3))/(SUMIFS('city centre offline'!$K$2:$K$2047,'city centre offline'!$A$2:$A$2047,$A63,'city centre offline'!$B$2:$B$2047,U$2))</f>
        <v>0.57171873629569625</v>
      </c>
      <c r="V63" s="37">
        <f>(SUMIFS('city centre offline'!$K$2:$K$2047,'overall city offline'!$A$2:$A$2047,$A63,'city centre offline'!$B$2:$B$2047,V$3)*SUMIFS('city centre offline'!$C$2:$C$2047,'city centre offline'!$A$2:$A$2047,$A63,'city centre offline'!$B$2:$B$2047,V$3))/(SUMIFS('city centre offline'!$K$2:$K$2047,'city centre offline'!$A$2:$A$2047,$A63,'city centre offline'!$B$2:$B$2047,V$2))</f>
        <v>0.68635307727975803</v>
      </c>
    </row>
    <row r="64" spans="1:22" x14ac:dyDescent="0.25">
      <c r="A64" s="5" t="s">
        <v>67</v>
      </c>
      <c r="B64" s="37">
        <f>(SUMIFS('city centre offline'!$K$2:$K$2047,'overall city offline'!$A$2:$A$2047,$A64,'city centre offline'!$B$2:$B$2047,B$3)*SUMIFS('city centre offline'!$C$2:$C$2047,'city centre offline'!$A$2:$A$2047,$A64,'city centre offline'!$B$2:$B$2047,B$3))/(SUMIFS('city centre offline'!$K$2:$K$2047,'city centre offline'!$A$2:$A$2047,$A64,'city centre offline'!$B$2:$B$2047,B$2))</f>
        <v>0.88259827088652631</v>
      </c>
      <c r="C64" s="37">
        <f>(SUMIFS('city centre offline'!$K$2:$K$2047,'overall city offline'!$A$2:$A$2047,$A64,'city centre offline'!$B$2:$B$2047,C$3)*SUMIFS('city centre offline'!$C$2:$C$2047,'city centre offline'!$A$2:$A$2047,$A64,'city centre offline'!$B$2:$B$2047,C$3))/(SUMIFS('city centre offline'!$K$2:$K$2047,'city centre offline'!$A$2:$A$2047,$A64,'city centre offline'!$B$2:$B$2047,C$2))</f>
        <v>1.0456543682243111</v>
      </c>
      <c r="D64" s="37">
        <f>(SUMIFS('city centre offline'!$K$2:$K$2047,'overall city offline'!$A$2:$A$2047,$A64,'city centre offline'!$B$2:$B$2047,D$3)*SUMIFS('city centre offline'!$C$2:$C$2047,'city centre offline'!$A$2:$A$2047,$A64,'city centre offline'!$B$2:$B$2047,D$3))/(SUMIFS('city centre offline'!$K$2:$K$2047,'city centre offline'!$A$2:$A$2047,$A64,'city centre offline'!$B$2:$B$2047,D$2))</f>
        <v>0.77737549125021688</v>
      </c>
      <c r="E64" s="37">
        <f>(SUMIFS('city centre offline'!$K$2:$K$2047,'overall city offline'!$A$2:$A$2047,$A64,'city centre offline'!$B$2:$B$2047,E$3)*SUMIFS('city centre offline'!$C$2:$C$2047,'city centre offline'!$A$2:$A$2047,$A64,'city centre offline'!$B$2:$B$2047,E$3))/(SUMIFS('city centre offline'!$K$2:$K$2047,'city centre offline'!$A$2:$A$2047,$A64,'city centre offline'!$B$2:$B$2047,E$2))</f>
        <v>5.1073084864260682E-2</v>
      </c>
      <c r="F64" s="37">
        <f>(SUMIFS('city centre offline'!$K$2:$K$2047,'overall city offline'!$A$2:$A$2047,$A64,'city centre offline'!$B$2:$B$2047,F$3)*SUMIFS('city centre offline'!$C$2:$C$2047,'city centre offline'!$A$2:$A$2047,$A64,'city centre offline'!$B$2:$B$2047,F$3))/(SUMIFS('city centre offline'!$K$2:$K$2047,'city centre offline'!$A$2:$A$2047,$A64,'city centre offline'!$B$2:$B$2047,F$2))</f>
        <v>6.1517545037457239E-2</v>
      </c>
      <c r="G64" s="37">
        <f>(SUMIFS('city centre offline'!$K$2:$K$2047,'overall city offline'!$A$2:$A$2047,$A64,'city centre offline'!$B$2:$B$2047,G$3)*SUMIFS('city centre offline'!$C$2:$C$2047,'city centre offline'!$A$2:$A$2047,$A64,'city centre offline'!$B$2:$B$2047,G$3))/(SUMIFS('city centre offline'!$K$2:$K$2047,'city centre offline'!$A$2:$A$2047,$A64,'city centre offline'!$B$2:$B$2047,G$2))</f>
        <v>0.25227142725795876</v>
      </c>
      <c r="H64" s="37">
        <f>(SUMIFS('city centre offline'!$K$2:$K$2047,'overall city offline'!$A$2:$A$2047,$A64,'city centre offline'!$B$2:$B$2047,H$3)*SUMIFS('city centre offline'!$C$2:$C$2047,'city centre offline'!$A$2:$A$2047,$A64,'city centre offline'!$B$2:$B$2047,H$3))/(SUMIFS('city centre offline'!$K$2:$K$2047,'city centre offline'!$A$2:$A$2047,$A64,'city centre offline'!$B$2:$B$2047,H$2))</f>
        <v>0.5343026657676383</v>
      </c>
      <c r="I64" s="37">
        <f>(SUMIFS('city centre offline'!$K$2:$K$2047,'overall city offline'!$A$2:$A$2047,$A64,'city centre offline'!$B$2:$B$2047,I$3)*SUMIFS('city centre offline'!$C$2:$C$2047,'city centre offline'!$A$2:$A$2047,$A64,'city centre offline'!$B$2:$B$2047,I$3))/(SUMIFS('city centre offline'!$K$2:$K$2047,'city centre offline'!$A$2:$A$2047,$A64,'city centre offline'!$B$2:$B$2047,I$2))</f>
        <v>0.51342124842789649</v>
      </c>
      <c r="J64" s="37">
        <f>(SUMIFS('city centre offline'!$K$2:$K$2047,'overall city offline'!$A$2:$A$2047,$A64,'city centre offline'!$B$2:$B$2047,J$3)*SUMIFS('city centre offline'!$C$2:$C$2047,'city centre offline'!$A$2:$A$2047,$A64,'city centre offline'!$B$2:$B$2047,J$3))/(SUMIFS('city centre offline'!$K$2:$K$2047,'city centre offline'!$A$2:$A$2047,$A64,'city centre offline'!$B$2:$B$2047,J$2))</f>
        <v>0.54769960356172065</v>
      </c>
      <c r="K64" s="37">
        <f>(SUMIFS('city centre offline'!$K$2:$K$2047,'overall city offline'!$A$2:$A$2047,$A64,'city centre offline'!$B$2:$B$2047,K$3)*SUMIFS('city centre offline'!$C$2:$C$2047,'city centre offline'!$A$2:$A$2047,$A64,'city centre offline'!$B$2:$B$2047,K$3))/(SUMIFS('city centre offline'!$K$2:$K$2047,'city centre offline'!$A$2:$A$2047,$A64,'city centre offline'!$B$2:$B$2047,K$2))</f>
        <v>0.60719979971188576</v>
      </c>
      <c r="L64" s="37">
        <f>(SUMIFS('city centre offline'!$K$2:$K$2047,'overall city offline'!$A$2:$A$2047,$A64,'city centre offline'!$B$2:$B$2047,L$3)*SUMIFS('city centre offline'!$C$2:$C$2047,'city centre offline'!$A$2:$A$2047,$A64,'city centre offline'!$B$2:$B$2047,L$3))/(SUMIFS('city centre offline'!$K$2:$K$2047,'city centre offline'!$A$2:$A$2047,$A64,'city centre offline'!$B$2:$B$2047,L$2))</f>
        <v>0.17594859118917947</v>
      </c>
      <c r="M64" s="37">
        <f>(SUMIFS('city centre offline'!$K$2:$K$2047,'overall city offline'!$A$2:$A$2047,$A64,'city centre offline'!$B$2:$B$2047,M$3)*SUMIFS('city centre offline'!$C$2:$C$2047,'city centre offline'!$A$2:$A$2047,$A64,'city centre offline'!$B$2:$B$2047,M$3))/(SUMIFS('city centre offline'!$K$2:$K$2047,'city centre offline'!$A$2:$A$2047,$A64,'city centre offline'!$B$2:$B$2047,M$2))</f>
        <v>0.85840099323003394</v>
      </c>
      <c r="N64" s="37">
        <f>(SUMIFS('city centre offline'!$K$2:$K$2047,'overall city offline'!$A$2:$A$2047,$A64,'city centre offline'!$B$2:$B$2047,N$3)*SUMIFS('city centre offline'!$C$2:$C$2047,'city centre offline'!$A$2:$A$2047,$A64,'city centre offline'!$B$2:$B$2047,N$3))/(SUMIFS('city centre offline'!$K$2:$K$2047,'city centre offline'!$A$2:$A$2047,$A64,'city centre offline'!$B$2:$B$2047,N$2))</f>
        <v>6.1088416076834011E-2</v>
      </c>
      <c r="O64" s="37">
        <f>(SUMIFS('city centre offline'!$K$2:$K$2047,'overall city offline'!$A$2:$A$2047,$A64,'city centre offline'!$B$2:$B$2047,O$3)*SUMIFS('city centre offline'!$C$2:$C$2047,'city centre offline'!$A$2:$A$2047,$A64,'city centre offline'!$B$2:$B$2047,O$3))/(SUMIFS('city centre offline'!$K$2:$K$2047,'city centre offline'!$A$2:$A$2047,$A64,'city centre offline'!$B$2:$B$2047,O$2))</f>
        <v>6.7576203479582E-2</v>
      </c>
      <c r="P64" s="37">
        <f>(SUMIFS('city centre offline'!$K$2:$K$2047,'overall city offline'!$A$2:$A$2047,$A64,'city centre offline'!$B$2:$B$2047,P$3)*SUMIFS('city centre offline'!$C$2:$C$2047,'city centre offline'!$A$2:$A$2047,$A64,'city centre offline'!$B$2:$B$2047,P$3))/(SUMIFS('city centre offline'!$K$2:$K$2047,'city centre offline'!$A$2:$A$2047,$A64,'city centre offline'!$B$2:$B$2047,P$2))</f>
        <v>0.10179383537607017</v>
      </c>
      <c r="Q64" s="37">
        <f>(SUMIFS('city centre offline'!$K$2:$K$2047,'overall city offline'!$A$2:$A$2047,$A64,'city centre offline'!$B$2:$B$2047,Q$3)*SUMIFS('city centre offline'!$C$2:$C$2047,'city centre offline'!$A$2:$A$2047,$A64,'city centre offline'!$B$2:$B$2047,Q$3))/(SUMIFS('city centre offline'!$K$2:$K$2047,'city centre offline'!$A$2:$A$2047,$A64,'city centre offline'!$B$2:$B$2047,Q$2))</f>
        <v>0.59757001763384676</v>
      </c>
      <c r="R64" s="37">
        <f>(SUMIFS('city centre offline'!$K$2:$K$2047,'overall city offline'!$A$2:$A$2047,$A64,'city centre offline'!$B$2:$B$2047,R$3)*SUMIFS('city centre offline'!$C$2:$C$2047,'city centre offline'!$A$2:$A$2047,$A64,'city centre offline'!$B$2:$B$2047,R$3))/(SUMIFS('city centre offline'!$K$2:$K$2047,'city centre offline'!$A$2:$A$2047,$A64,'city centre offline'!$B$2:$B$2047,R$2))</f>
        <v>0.46145156247051117</v>
      </c>
      <c r="S64" s="37">
        <f>(SUMIFS('city centre offline'!$K$2:$K$2047,'overall city offline'!$A$2:$A$2047,$A64,'city centre offline'!$B$2:$B$2047,S$3)*SUMIFS('city centre offline'!$C$2:$C$2047,'city centre offline'!$A$2:$A$2047,$A64,'city centre offline'!$B$2:$B$2047,S$3))/(SUMIFS('city centre offline'!$K$2:$K$2047,'city centre offline'!$A$2:$A$2047,$A64,'city centre offline'!$B$2:$B$2047,S$2))</f>
        <v>0.46453678019102529</v>
      </c>
      <c r="T64" s="37">
        <f>(SUMIFS('city centre offline'!$K$2:$K$2047,'overall city offline'!$A$2:$A$2047,$A64,'city centre offline'!$B$2:$B$2047,T$3)*SUMIFS('city centre offline'!$C$2:$C$2047,'city centre offline'!$A$2:$A$2047,$A64,'city centre offline'!$B$2:$B$2047,T$3))/(SUMIFS('city centre offline'!$K$2:$K$2047,'city centre offline'!$A$2:$A$2047,$A64,'city centre offline'!$B$2:$B$2047,T$2))</f>
        <v>0.44712953924353699</v>
      </c>
      <c r="U64" s="37">
        <f>(SUMIFS('city centre offline'!$K$2:$K$2047,'overall city offline'!$A$2:$A$2047,$A64,'city centre offline'!$B$2:$B$2047,U$3)*SUMIFS('city centre offline'!$C$2:$C$2047,'city centre offline'!$A$2:$A$2047,$A64,'city centre offline'!$B$2:$B$2047,U$3))/(SUMIFS('city centre offline'!$K$2:$K$2047,'city centre offline'!$A$2:$A$2047,$A64,'city centre offline'!$B$2:$B$2047,U$2))</f>
        <v>0.36202537204349799</v>
      </c>
      <c r="V64" s="37">
        <f>(SUMIFS('city centre offline'!$K$2:$K$2047,'overall city offline'!$A$2:$A$2047,$A64,'city centre offline'!$B$2:$B$2047,V$3)*SUMIFS('city centre offline'!$C$2:$C$2047,'city centre offline'!$A$2:$A$2047,$A64,'city centre offline'!$B$2:$B$2047,V$3))/(SUMIFS('city centre offline'!$K$2:$K$2047,'city centre offline'!$A$2:$A$2047,$A64,'city centre offline'!$B$2:$B$2047,V$2))</f>
        <v>0.47354038178495267</v>
      </c>
    </row>
    <row r="65" spans="1:22" x14ac:dyDescent="0.25">
      <c r="A65" s="5" t="s">
        <v>68</v>
      </c>
      <c r="B65" s="37">
        <f>(SUMIFS('city centre offline'!$K$2:$K$2047,'overall city offline'!$A$2:$A$2047,$A65,'city centre offline'!$B$2:$B$2047,B$3)*SUMIFS('city centre offline'!$C$2:$C$2047,'city centre offline'!$A$2:$A$2047,$A65,'city centre offline'!$B$2:$B$2047,B$3))/(SUMIFS('city centre offline'!$K$2:$K$2047,'city centre offline'!$A$2:$A$2047,$A65,'city centre offline'!$B$2:$B$2047,B$2))</f>
        <v>0.73600294336366967</v>
      </c>
      <c r="C65" s="37">
        <f>(SUMIFS('city centre offline'!$K$2:$K$2047,'overall city offline'!$A$2:$A$2047,$A65,'city centre offline'!$B$2:$B$2047,C$3)*SUMIFS('city centre offline'!$C$2:$C$2047,'city centre offline'!$A$2:$A$2047,$A65,'city centre offline'!$B$2:$B$2047,C$3))/(SUMIFS('city centre offline'!$K$2:$K$2047,'city centre offline'!$A$2:$A$2047,$A65,'city centre offline'!$B$2:$B$2047,C$2))</f>
        <v>0.85623294837555364</v>
      </c>
      <c r="D65" s="37">
        <f>(SUMIFS('city centre offline'!$K$2:$K$2047,'overall city offline'!$A$2:$A$2047,$A65,'city centre offline'!$B$2:$B$2047,D$3)*SUMIFS('city centre offline'!$C$2:$C$2047,'city centre offline'!$A$2:$A$2047,$A65,'city centre offline'!$B$2:$B$2047,D$3))/(SUMIFS('city centre offline'!$K$2:$K$2047,'city centre offline'!$A$2:$A$2047,$A65,'city centre offline'!$B$2:$B$2047,D$2))</f>
        <v>0.65687014327558191</v>
      </c>
      <c r="E65" s="37">
        <f>(SUMIFS('city centre offline'!$K$2:$K$2047,'overall city offline'!$A$2:$A$2047,$A65,'city centre offline'!$B$2:$B$2047,E$3)*SUMIFS('city centre offline'!$C$2:$C$2047,'city centre offline'!$A$2:$A$2047,$A65,'city centre offline'!$B$2:$B$2047,E$3))/(SUMIFS('city centre offline'!$K$2:$K$2047,'city centre offline'!$A$2:$A$2047,$A65,'city centre offline'!$B$2:$B$2047,E$2))</f>
        <v>0.28756137871181975</v>
      </c>
      <c r="F65" s="37">
        <f>(SUMIFS('city centre offline'!$K$2:$K$2047,'overall city offline'!$A$2:$A$2047,$A65,'city centre offline'!$B$2:$B$2047,F$3)*SUMIFS('city centre offline'!$C$2:$C$2047,'city centre offline'!$A$2:$A$2047,$A65,'city centre offline'!$B$2:$B$2047,F$3))/(SUMIFS('city centre offline'!$K$2:$K$2047,'city centre offline'!$A$2:$A$2047,$A65,'city centre offline'!$B$2:$B$2047,F$2))</f>
        <v>0.32925815556596894</v>
      </c>
      <c r="G65" s="37">
        <f>(SUMIFS('city centre offline'!$K$2:$K$2047,'overall city offline'!$A$2:$A$2047,$A65,'city centre offline'!$B$2:$B$2047,G$3)*SUMIFS('city centre offline'!$C$2:$C$2047,'city centre offline'!$A$2:$A$2047,$A65,'city centre offline'!$B$2:$B$2047,G$3))/(SUMIFS('city centre offline'!$K$2:$K$2047,'city centre offline'!$A$2:$A$2047,$A65,'city centre offline'!$B$2:$B$2047,G$2))</f>
        <v>0.47383239862760806</v>
      </c>
      <c r="H65" s="37">
        <f>(SUMIFS('city centre offline'!$K$2:$K$2047,'overall city offline'!$A$2:$A$2047,$A65,'city centre offline'!$B$2:$B$2047,H$3)*SUMIFS('city centre offline'!$C$2:$C$2047,'city centre offline'!$A$2:$A$2047,$A65,'city centre offline'!$B$2:$B$2047,H$3))/(SUMIFS('city centre offline'!$K$2:$K$2047,'city centre offline'!$A$2:$A$2047,$A65,'city centre offline'!$B$2:$B$2047,H$2))</f>
        <v>0.83661891342954897</v>
      </c>
      <c r="I65" s="37">
        <f>(SUMIFS('city centre offline'!$K$2:$K$2047,'overall city offline'!$A$2:$A$2047,$A65,'city centre offline'!$B$2:$B$2047,I$3)*SUMIFS('city centre offline'!$C$2:$C$2047,'city centre offline'!$A$2:$A$2047,$A65,'city centre offline'!$B$2:$B$2047,I$3))/(SUMIFS('city centre offline'!$K$2:$K$2047,'city centre offline'!$A$2:$A$2047,$A65,'city centre offline'!$B$2:$B$2047,I$2))</f>
        <v>1.0784532216007814</v>
      </c>
      <c r="J65" s="37">
        <f>(SUMIFS('city centre offline'!$K$2:$K$2047,'overall city offline'!$A$2:$A$2047,$A65,'city centre offline'!$B$2:$B$2047,J$3)*SUMIFS('city centre offline'!$C$2:$C$2047,'city centre offline'!$A$2:$A$2047,$A65,'city centre offline'!$B$2:$B$2047,J$3))/(SUMIFS('city centre offline'!$K$2:$K$2047,'city centre offline'!$A$2:$A$2047,$A65,'city centre offline'!$B$2:$B$2047,J$2))</f>
        <v>0.97722455641506412</v>
      </c>
      <c r="K65" s="37">
        <f>(SUMIFS('city centre offline'!$K$2:$K$2047,'overall city offline'!$A$2:$A$2047,$A65,'city centre offline'!$B$2:$B$2047,K$3)*SUMIFS('city centre offline'!$C$2:$C$2047,'city centre offline'!$A$2:$A$2047,$A65,'city centre offline'!$B$2:$B$2047,K$3))/(SUMIFS('city centre offline'!$K$2:$K$2047,'city centre offline'!$A$2:$A$2047,$A65,'city centre offline'!$B$2:$B$2047,K$2))</f>
        <v>0.99948321931712636</v>
      </c>
      <c r="L65" s="37">
        <f>(SUMIFS('city centre offline'!$K$2:$K$2047,'overall city offline'!$A$2:$A$2047,$A65,'city centre offline'!$B$2:$B$2047,L$3)*SUMIFS('city centre offline'!$C$2:$C$2047,'city centre offline'!$A$2:$A$2047,$A65,'city centre offline'!$B$2:$B$2047,L$3))/(SUMIFS('city centre offline'!$K$2:$K$2047,'city centre offline'!$A$2:$A$2047,$A65,'city centre offline'!$B$2:$B$2047,L$2))</f>
        <v>0.5428712925897855</v>
      </c>
      <c r="M65" s="37">
        <f>(SUMIFS('city centre offline'!$K$2:$K$2047,'overall city offline'!$A$2:$A$2047,$A65,'city centre offline'!$B$2:$B$2047,M$3)*SUMIFS('city centre offline'!$C$2:$C$2047,'city centre offline'!$A$2:$A$2047,$A65,'city centre offline'!$B$2:$B$2047,M$3))/(SUMIFS('city centre offline'!$K$2:$K$2047,'city centre offline'!$A$2:$A$2047,$A65,'city centre offline'!$B$2:$B$2047,M$2))</f>
        <v>1.0786297324494405</v>
      </c>
      <c r="N65" s="37">
        <f>(SUMIFS('city centre offline'!$K$2:$K$2047,'overall city offline'!$A$2:$A$2047,$A65,'city centre offline'!$B$2:$B$2047,N$3)*SUMIFS('city centre offline'!$C$2:$C$2047,'city centre offline'!$A$2:$A$2047,$A65,'city centre offline'!$B$2:$B$2047,N$3))/(SUMIFS('city centre offline'!$K$2:$K$2047,'city centre offline'!$A$2:$A$2047,$A65,'city centre offline'!$B$2:$B$2047,N$2))</f>
        <v>0.34997726414925479</v>
      </c>
      <c r="O65" s="37">
        <f>(SUMIFS('city centre offline'!$K$2:$K$2047,'overall city offline'!$A$2:$A$2047,$A65,'city centre offline'!$B$2:$B$2047,O$3)*SUMIFS('city centre offline'!$C$2:$C$2047,'city centre offline'!$A$2:$A$2047,$A65,'city centre offline'!$B$2:$B$2047,O$3))/(SUMIFS('city centre offline'!$K$2:$K$2047,'city centre offline'!$A$2:$A$2047,$A65,'city centre offline'!$B$2:$B$2047,O$2))</f>
        <v>0.4312445973675173</v>
      </c>
      <c r="P65" s="37">
        <f>(SUMIFS('city centre offline'!$K$2:$K$2047,'overall city offline'!$A$2:$A$2047,$A65,'city centre offline'!$B$2:$B$2047,P$3)*SUMIFS('city centre offline'!$C$2:$C$2047,'city centre offline'!$A$2:$A$2047,$A65,'city centre offline'!$B$2:$B$2047,P$3))/(SUMIFS('city centre offline'!$K$2:$K$2047,'city centre offline'!$A$2:$A$2047,$A65,'city centre offline'!$B$2:$B$2047,P$2))</f>
        <v>0.55005103073337591</v>
      </c>
      <c r="Q65" s="37">
        <f>(SUMIFS('city centre offline'!$K$2:$K$2047,'overall city offline'!$A$2:$A$2047,$A65,'city centre offline'!$B$2:$B$2047,Q$3)*SUMIFS('city centre offline'!$C$2:$C$2047,'city centre offline'!$A$2:$A$2047,$A65,'city centre offline'!$B$2:$B$2047,Q$3))/(SUMIFS('city centre offline'!$K$2:$K$2047,'city centre offline'!$A$2:$A$2047,$A65,'city centre offline'!$B$2:$B$2047,Q$2))</f>
        <v>0.786421372131893</v>
      </c>
      <c r="R65" s="37">
        <f>(SUMIFS('city centre offline'!$K$2:$K$2047,'overall city offline'!$A$2:$A$2047,$A65,'city centre offline'!$B$2:$B$2047,R$3)*SUMIFS('city centre offline'!$C$2:$C$2047,'city centre offline'!$A$2:$A$2047,$A65,'city centre offline'!$B$2:$B$2047,R$3))/(SUMIFS('city centre offline'!$K$2:$K$2047,'city centre offline'!$A$2:$A$2047,$A65,'city centre offline'!$B$2:$B$2047,R$2))</f>
        <v>1.0532345700678953</v>
      </c>
      <c r="S65" s="37">
        <f>(SUMIFS('city centre offline'!$K$2:$K$2047,'overall city offline'!$A$2:$A$2047,$A65,'city centre offline'!$B$2:$B$2047,S$3)*SUMIFS('city centre offline'!$C$2:$C$2047,'city centre offline'!$A$2:$A$2047,$A65,'city centre offline'!$B$2:$B$2047,S$3))/(SUMIFS('city centre offline'!$K$2:$K$2047,'city centre offline'!$A$2:$A$2047,$A65,'city centre offline'!$B$2:$B$2047,S$2))</f>
        <v>1.059819562631181</v>
      </c>
      <c r="T65" s="37">
        <f>(SUMIFS('city centre offline'!$K$2:$K$2047,'overall city offline'!$A$2:$A$2047,$A65,'city centre offline'!$B$2:$B$2047,T$3)*SUMIFS('city centre offline'!$C$2:$C$2047,'city centre offline'!$A$2:$A$2047,$A65,'city centre offline'!$B$2:$B$2047,T$3))/(SUMIFS('city centre offline'!$K$2:$K$2047,'city centre offline'!$A$2:$A$2047,$A65,'city centre offline'!$B$2:$B$2047,T$2))</f>
        <v>1.2066900399427756</v>
      </c>
      <c r="U65" s="37">
        <f>(SUMIFS('city centre offline'!$K$2:$K$2047,'overall city offline'!$A$2:$A$2047,$A65,'city centre offline'!$B$2:$B$2047,U$3)*SUMIFS('city centre offline'!$C$2:$C$2047,'city centre offline'!$A$2:$A$2047,$A65,'city centre offline'!$B$2:$B$2047,U$3))/(SUMIFS('city centre offline'!$K$2:$K$2047,'city centre offline'!$A$2:$A$2047,$A65,'city centre offline'!$B$2:$B$2047,U$2))</f>
        <v>1.3638453456221435</v>
      </c>
      <c r="V65" s="37">
        <f>(SUMIFS('city centre offline'!$K$2:$K$2047,'overall city offline'!$A$2:$A$2047,$A65,'city centre offline'!$B$2:$B$2047,V$3)*SUMIFS('city centre offline'!$C$2:$C$2047,'city centre offline'!$A$2:$A$2047,$A65,'city centre offline'!$B$2:$B$2047,V$3))/(SUMIFS('city centre offline'!$K$2:$K$2047,'city centre offline'!$A$2:$A$2047,$A65,'city centre offline'!$B$2:$B$2047,V$2))</f>
        <v>1.1251724446005134</v>
      </c>
    </row>
  </sheetData>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95C4E-C536-4A13-8FB3-407CF0E31429}">
  <sheetPr>
    <tabColor rgb="FFFFC000"/>
  </sheetPr>
  <dimension ref="A1:BL65"/>
  <sheetViews>
    <sheetView topLeftCell="C1" workbookViewId="0">
      <selection activeCell="B4" sqref="B4:V4"/>
    </sheetView>
  </sheetViews>
  <sheetFormatPr defaultRowHeight="15" x14ac:dyDescent="0.25"/>
  <cols>
    <col min="1" max="1" width="21.7109375" customWidth="1"/>
    <col min="2" max="2" width="13.7109375" customWidth="1"/>
    <col min="3" max="7" width="10.7109375" bestFit="1" customWidth="1"/>
    <col min="8" max="22" width="11.42578125" customWidth="1"/>
  </cols>
  <sheetData>
    <row r="1" spans="1:64" x14ac:dyDescent="0.25">
      <c r="A1" s="31" t="s">
        <v>149</v>
      </c>
    </row>
    <row r="2" spans="1:64" x14ac:dyDescent="0.25">
      <c r="A2" s="28" t="s">
        <v>147</v>
      </c>
      <c r="B2" s="2">
        <v>43466</v>
      </c>
      <c r="C2" s="2">
        <v>43497</v>
      </c>
      <c r="D2" s="2">
        <v>43525</v>
      </c>
      <c r="E2" s="2">
        <v>43556</v>
      </c>
      <c r="F2" s="2">
        <v>43586</v>
      </c>
      <c r="G2" s="2">
        <v>43617</v>
      </c>
      <c r="H2" s="2">
        <v>43647</v>
      </c>
      <c r="I2" s="2">
        <v>43678</v>
      </c>
      <c r="J2" s="2">
        <v>43709</v>
      </c>
      <c r="K2" s="2">
        <v>43739</v>
      </c>
      <c r="L2" s="2">
        <v>43770</v>
      </c>
      <c r="M2" s="2">
        <v>43800</v>
      </c>
      <c r="N2" s="2">
        <v>43466</v>
      </c>
      <c r="O2" s="2">
        <v>43497</v>
      </c>
      <c r="P2" s="2">
        <v>43525</v>
      </c>
      <c r="Q2" s="2">
        <v>43556</v>
      </c>
      <c r="R2" s="2">
        <v>43586</v>
      </c>
      <c r="S2" s="2">
        <v>43617</v>
      </c>
      <c r="T2" s="2">
        <v>43647</v>
      </c>
      <c r="U2" s="2">
        <v>43678</v>
      </c>
      <c r="V2" s="2">
        <v>43709</v>
      </c>
    </row>
    <row r="3" spans="1:64" x14ac:dyDescent="0.25">
      <c r="A3" s="28" t="s">
        <v>148</v>
      </c>
      <c r="B3" s="2">
        <v>43831</v>
      </c>
      <c r="C3" s="2">
        <v>43862</v>
      </c>
      <c r="D3" s="2">
        <v>43891</v>
      </c>
      <c r="E3" s="2">
        <v>43922</v>
      </c>
      <c r="F3" s="2">
        <v>43952</v>
      </c>
      <c r="G3" s="2">
        <v>43983</v>
      </c>
      <c r="H3" s="2">
        <v>44013</v>
      </c>
      <c r="I3" s="2">
        <v>44044</v>
      </c>
      <c r="J3" s="2">
        <v>44075</v>
      </c>
      <c r="K3" s="2">
        <v>44105</v>
      </c>
      <c r="L3" s="2">
        <v>44136</v>
      </c>
      <c r="M3" s="2">
        <v>44166</v>
      </c>
      <c r="N3" s="2">
        <v>44197</v>
      </c>
      <c r="O3" s="2">
        <v>44228</v>
      </c>
      <c r="P3" s="2">
        <v>44256</v>
      </c>
      <c r="Q3" s="2">
        <v>44287</v>
      </c>
      <c r="R3" s="2">
        <v>44317</v>
      </c>
      <c r="S3" s="2">
        <v>44348</v>
      </c>
      <c r="T3" s="2">
        <v>44378</v>
      </c>
      <c r="U3" s="2">
        <v>44409</v>
      </c>
      <c r="V3" s="2">
        <v>44440</v>
      </c>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row>
    <row r="4" spans="1:64" x14ac:dyDescent="0.25">
      <c r="A4" s="5" t="s">
        <v>7</v>
      </c>
      <c r="B4" s="37">
        <f>(SUMIFS('overall city offline'!$K$2:$K$2047,'overall city offline'!$A$2:$A$2047,$A4,'overall city offline'!$B$2:$B$2047,B$3)*SUMIFS('overall city offline'!$C$2:$C$2047,'overall city offline'!$A$2:$A$2047,$A4,'overall city offline'!$B$2:$B$2047,B$3))/(SUMIFS('overall city offline'!$K$2:$K$2047,'overall city offline'!$A$2:$A$2047,$A4,'overall city offline'!$B$2:$B$2047,B$2))</f>
        <v>0.87362697746747842</v>
      </c>
      <c r="C4" s="37">
        <f>(SUMIFS('overall city offline'!$K$2:$K$2047,'overall city offline'!$A$2:$A$2047,$A4,'overall city offline'!$B$2:$B$2047,C$3)*SUMIFS('overall city offline'!$C$2:$C$2047,'overall city offline'!$A$2:$A$2047,$A4,'overall city offline'!$B$2:$B$2047,C$3))/(SUMIFS('overall city offline'!$K$2:$K$2047,'overall city offline'!$A$2:$A$2047,$A4,'overall city offline'!$B$2:$B$2047,C$2))</f>
        <v>0.98061513488498742</v>
      </c>
      <c r="D4" s="37">
        <f>(SUMIFS('overall city offline'!$K$2:$K$2047,'overall city offline'!$A$2:$A$2047,$A4,'overall city offline'!$B$2:$B$2047,D$3)*SUMIFS('overall city offline'!$C$2:$C$2047,'overall city offline'!$A$2:$A$2047,$A4,'overall city offline'!$B$2:$B$2047,D$3))/(SUMIFS('overall city offline'!$K$2:$K$2047,'overall city offline'!$A$2:$A$2047,$A4,'overall city offline'!$B$2:$B$2047,D$2))</f>
        <v>0.72898255121838362</v>
      </c>
      <c r="E4" s="37">
        <f>(SUMIFS('overall city offline'!$K$2:$K$2047,'overall city offline'!$A$2:$A$2047,$A4,'overall city offline'!$B$2:$B$2047,E$3)*SUMIFS('overall city offline'!$C$2:$C$2047,'overall city offline'!$A$2:$A$2047,$A4,'overall city offline'!$B$2:$B$2047,E$3))/(SUMIFS('overall city offline'!$K$2:$K$2047,'overall city offline'!$A$2:$A$2047,$A4,'overall city offline'!$B$2:$B$2047,E$2))</f>
        <v>0.21195767749997796</v>
      </c>
      <c r="F4" s="37">
        <f>(SUMIFS('overall city offline'!$K$2:$K$2047,'overall city offline'!$A$2:$A$2047,$A4,'overall city offline'!$B$2:$B$2047,F$3)*SUMIFS('overall city offline'!$C$2:$C$2047,'overall city offline'!$A$2:$A$2047,$A4,'overall city offline'!$B$2:$B$2047,F$3))/(SUMIFS('overall city offline'!$K$2:$K$2047,'overall city offline'!$A$2:$A$2047,$A4,'overall city offline'!$B$2:$B$2047,F$2))</f>
        <v>0.26215451000919643</v>
      </c>
      <c r="G4" s="37">
        <f>(SUMIFS('overall city offline'!$K$2:$K$2047,'overall city offline'!$A$2:$A$2047,$A4,'overall city offline'!$B$2:$B$2047,G$3)*SUMIFS('overall city offline'!$C$2:$C$2047,'overall city offline'!$A$2:$A$2047,$A4,'overall city offline'!$B$2:$B$2047,G$3))/(SUMIFS('overall city offline'!$K$2:$K$2047,'overall city offline'!$A$2:$A$2047,$A4,'overall city offline'!$B$2:$B$2047,G$2))</f>
        <v>0.26618534058434296</v>
      </c>
      <c r="H4" s="37">
        <f>(SUMIFS('overall city offline'!$K$2:$K$2047,'overall city offline'!$A$2:$A$2047,$A4,'overall city offline'!$B$2:$B$2047,H$3)*SUMIFS('overall city offline'!$C$2:$C$2047,'overall city offline'!$A$2:$A$2047,$A4,'overall city offline'!$B$2:$B$2047,H$3))/(SUMIFS('overall city offline'!$K$2:$K$2047,'overall city offline'!$A$2:$A$2047,$A4,'overall city offline'!$B$2:$B$2047,H$2))</f>
        <v>0.53740763900315769</v>
      </c>
      <c r="I4" s="37">
        <f>(SUMIFS('overall city offline'!$K$2:$K$2047,'overall city offline'!$A$2:$A$2047,$A4,'overall city offline'!$B$2:$B$2047,I$3)*SUMIFS('overall city offline'!$C$2:$C$2047,'overall city offline'!$A$2:$A$2047,$A4,'overall city offline'!$B$2:$B$2047,I$3))/(SUMIFS('overall city offline'!$K$2:$K$2047,'overall city offline'!$A$2:$A$2047,$A4,'overall city offline'!$B$2:$B$2047,I$2))</f>
        <v>0.67378976642993771</v>
      </c>
      <c r="J4" s="37">
        <f>(SUMIFS('overall city offline'!$K$2:$K$2047,'overall city offline'!$A$2:$A$2047,$A4,'overall city offline'!$B$2:$B$2047,J$3)*SUMIFS('overall city offline'!$C$2:$C$2047,'overall city offline'!$A$2:$A$2047,$A4,'overall city offline'!$B$2:$B$2047,J$3))/(SUMIFS('overall city offline'!$K$2:$K$2047,'overall city offline'!$A$2:$A$2047,$A4,'overall city offline'!$B$2:$B$2047,J$2))</f>
        <v>0.74102853648160527</v>
      </c>
      <c r="K4" s="37">
        <f>(SUMIFS('overall city offline'!$K$2:$K$2047,'overall city offline'!$A$2:$A$2047,$A4,'overall city offline'!$B$2:$B$2047,K$3)*SUMIFS('overall city offline'!$C$2:$C$2047,'overall city offline'!$A$2:$A$2047,$A4,'overall city offline'!$B$2:$B$2047,K$3))/(SUMIFS('overall city offline'!$K$2:$K$2047,'overall city offline'!$A$2:$A$2047,$A4,'overall city offline'!$B$2:$B$2047,K$2))</f>
        <v>0.81192670122366939</v>
      </c>
      <c r="L4" s="37">
        <f>(SUMIFS('overall city offline'!$K$2:$K$2047,'overall city offline'!$A$2:$A$2047,$A4,'overall city offline'!$B$2:$B$2047,L$3)*SUMIFS('overall city offline'!$C$2:$C$2047,'overall city offline'!$A$2:$A$2047,$A4,'overall city offline'!$B$2:$B$2047,L$3))/(SUMIFS('overall city offline'!$K$2:$K$2047,'overall city offline'!$A$2:$A$2047,$A4,'overall city offline'!$B$2:$B$2047,L$2))</f>
        <v>0.88383714547155601</v>
      </c>
      <c r="M4" s="37">
        <f>(SUMIFS('overall city offline'!$K$2:$K$2047,'overall city offline'!$A$2:$A$2047,$A4,'overall city offline'!$B$2:$B$2047,M$3)*SUMIFS('overall city offline'!$C$2:$C$2047,'overall city offline'!$A$2:$A$2047,$A4,'overall city offline'!$B$2:$B$2047,M$3))/(SUMIFS('overall city offline'!$K$2:$K$2047,'overall city offline'!$A$2:$A$2047,$A4,'overall city offline'!$B$2:$B$2047,M$2))</f>
        <v>0.87669957256449771</v>
      </c>
      <c r="N4" s="37">
        <f>(SUMIFS('overall city offline'!$K$2:$K$2047,'overall city offline'!$A$2:$A$2047,$A4,'overall city offline'!$B$2:$B$2047,N$3)*SUMIFS('overall city offline'!$C$2:$C$2047,'overall city offline'!$A$2:$A$2047,$A4,'overall city offline'!$B$2:$B$2047,N$3))/(SUMIFS('overall city offline'!$K$2:$K$2047,'overall city offline'!$A$2:$A$2047,$A4,'overall city offline'!$B$2:$B$2047,N$2))</f>
        <v>0.22316789940547441</v>
      </c>
      <c r="O4" s="37">
        <f>(SUMIFS('overall city offline'!$K$2:$K$2047,'overall city offline'!$A$2:$A$2047,$A4,'overall city offline'!$B$2:$B$2047,O$3)*SUMIFS('overall city offline'!$C$2:$C$2047,'overall city offline'!$A$2:$A$2047,$A4,'overall city offline'!$B$2:$B$2047,O$3))/(SUMIFS('overall city offline'!$K$2:$K$2047,'overall city offline'!$A$2:$A$2047,$A4,'overall city offline'!$B$2:$B$2047,O$2))</f>
        <v>0.28576982482162655</v>
      </c>
      <c r="P4" s="37">
        <f>(SUMIFS('overall city offline'!$K$2:$K$2047,'overall city offline'!$A$2:$A$2047,$A4,'overall city offline'!$B$2:$B$2047,P$3)*SUMIFS('overall city offline'!$C$2:$C$2047,'overall city offline'!$A$2:$A$2047,$A4,'overall city offline'!$B$2:$B$2047,P$3))/(SUMIFS('overall city offline'!$K$2:$K$2047,'overall city offline'!$A$2:$A$2047,$A4,'overall city offline'!$B$2:$B$2047,P$2))</f>
        <v>0.33273824173422317</v>
      </c>
      <c r="Q4" s="37">
        <f>(SUMIFS('overall city offline'!$K$2:$K$2047,'overall city offline'!$A$2:$A$2047,$A4,'overall city offline'!$B$2:$B$2047,Q$3)*SUMIFS('overall city offline'!$C$2:$C$2047,'overall city offline'!$A$2:$A$2047,$A4,'overall city offline'!$B$2:$B$2047,Q$3))/(SUMIFS('overall city offline'!$K$2:$K$2047,'overall city offline'!$A$2:$A$2047,$A4,'overall city offline'!$B$2:$B$2047,Q$2))</f>
        <v>0.36551514535021706</v>
      </c>
      <c r="R4" s="37">
        <f>(SUMIFS('overall city offline'!$K$2:$K$2047,'overall city offline'!$A$2:$A$2047,$A4,'overall city offline'!$B$2:$B$2047,R$3)*SUMIFS('overall city offline'!$C$2:$C$2047,'overall city offline'!$A$2:$A$2047,$A4,'overall city offline'!$B$2:$B$2047,R$3))/(SUMIFS('overall city offline'!$K$2:$K$2047,'overall city offline'!$A$2:$A$2047,$A4,'overall city offline'!$B$2:$B$2047,R$2))</f>
        <v>0.60939171255010738</v>
      </c>
      <c r="S4" s="37">
        <f>(SUMIFS('overall city offline'!$K$2:$K$2047,'overall city offline'!$A$2:$A$2047,$A4,'overall city offline'!$B$2:$B$2047,S$3)*SUMIFS('overall city offline'!$C$2:$C$2047,'overall city offline'!$A$2:$A$2047,$A4,'overall city offline'!$B$2:$B$2047,S$3))/(SUMIFS('overall city offline'!$K$2:$K$2047,'overall city offline'!$A$2:$A$2047,$A4,'overall city offline'!$B$2:$B$2047,S$2))</f>
        <v>0.48271241283841049</v>
      </c>
      <c r="T4" s="37">
        <f>(SUMIFS('overall city offline'!$K$2:$K$2047,'overall city offline'!$A$2:$A$2047,$A4,'overall city offline'!$B$2:$B$2047,T$3)*SUMIFS('overall city offline'!$C$2:$C$2047,'overall city offline'!$A$2:$A$2047,$A4,'overall city offline'!$B$2:$B$2047,T$3))/(SUMIFS('overall city offline'!$K$2:$K$2047,'overall city offline'!$A$2:$A$2047,$A4,'overall city offline'!$B$2:$B$2047,T$2))</f>
        <v>0.53235827322188845</v>
      </c>
      <c r="U4" s="37">
        <f>(SUMIFS('overall city offline'!$K$2:$K$2047,'overall city offline'!$A$2:$A$2047,$A4,'overall city offline'!$B$2:$B$2047,U$3)*SUMIFS('overall city offline'!$C$2:$C$2047,'overall city offline'!$A$2:$A$2047,$A4,'overall city offline'!$B$2:$B$2047,U$3))/(SUMIFS('overall city offline'!$K$2:$K$2047,'overall city offline'!$A$2:$A$2047,$A4,'overall city offline'!$B$2:$B$2047,U$2))</f>
        <v>0.54591610554520054</v>
      </c>
      <c r="V4" s="37">
        <f>(SUMIFS('overall city offline'!$K$2:$K$2047,'overall city offline'!$A$2:$A$2047,$A4,'overall city offline'!$B$2:$B$2047,V$3)*SUMIFS('overall city offline'!$C$2:$C$2047,'overall city offline'!$A$2:$A$2047,$A4,'overall city offline'!$B$2:$B$2047,V$3))/(SUMIFS('overall city offline'!$K$2:$K$2047,'overall city offline'!$A$2:$A$2047,$A4,'overall city offline'!$B$2:$B$2047,V$2))</f>
        <v>0.60662148708100139</v>
      </c>
    </row>
    <row r="5" spans="1:64" x14ac:dyDescent="0.25">
      <c r="A5" s="5" t="s">
        <v>8</v>
      </c>
      <c r="B5" s="37">
        <f>(SUMIFS('overall city offline'!$K$2:$K$2047,'overall city offline'!$A$2:$A$2047,$A5,'overall city offline'!$B$2:$B$2047,B$3)*SUMIFS('overall city offline'!$C$2:$C$2047,'overall city offline'!$A$2:$A$2047,$A5,'overall city offline'!$B$2:$B$2047,B$3))/(SUMIFS('overall city offline'!$K$2:$K$2047,'overall city offline'!$A$2:$A$2047,$A5,'overall city offline'!$B$2:$B$2047,B$2))</f>
        <v>0.86563317798523032</v>
      </c>
      <c r="C5" s="37">
        <f>(SUMIFS('overall city offline'!$K$2:$K$2047,'overall city offline'!$A$2:$A$2047,$A5,'overall city offline'!$B$2:$B$2047,C$3)*SUMIFS('overall city offline'!$C$2:$C$2047,'overall city offline'!$A$2:$A$2047,$A5,'overall city offline'!$B$2:$B$2047,C$3))/(SUMIFS('overall city offline'!$K$2:$K$2047,'overall city offline'!$A$2:$A$2047,$A5,'overall city offline'!$B$2:$B$2047,C$2))</f>
        <v>0.93932033239966228</v>
      </c>
      <c r="D5" s="37">
        <f>(SUMIFS('overall city offline'!$K$2:$K$2047,'overall city offline'!$A$2:$A$2047,$A5,'overall city offline'!$B$2:$B$2047,D$3)*SUMIFS('overall city offline'!$C$2:$C$2047,'overall city offline'!$A$2:$A$2047,$A5,'overall city offline'!$B$2:$B$2047,D$3))/(SUMIFS('overall city offline'!$K$2:$K$2047,'overall city offline'!$A$2:$A$2047,$A5,'overall city offline'!$B$2:$B$2047,D$2))</f>
        <v>0.94742141310994077</v>
      </c>
      <c r="E5" s="37">
        <f>(SUMIFS('overall city offline'!$K$2:$K$2047,'overall city offline'!$A$2:$A$2047,$A5,'overall city offline'!$B$2:$B$2047,E$3)*SUMIFS('overall city offline'!$C$2:$C$2047,'overall city offline'!$A$2:$A$2047,$A5,'overall city offline'!$B$2:$B$2047,E$3))/(SUMIFS('overall city offline'!$K$2:$K$2047,'overall city offline'!$A$2:$A$2047,$A5,'overall city offline'!$B$2:$B$2047,E$2))</f>
        <v>0.29386300224151723</v>
      </c>
      <c r="F5" s="37">
        <f>(SUMIFS('overall city offline'!$K$2:$K$2047,'overall city offline'!$A$2:$A$2047,$A5,'overall city offline'!$B$2:$B$2047,F$3)*SUMIFS('overall city offline'!$C$2:$C$2047,'overall city offline'!$A$2:$A$2047,$A5,'overall city offline'!$B$2:$B$2047,F$3))/(SUMIFS('overall city offline'!$K$2:$K$2047,'overall city offline'!$A$2:$A$2047,$A5,'overall city offline'!$B$2:$B$2047,F$2))</f>
        <v>0.39561894440432971</v>
      </c>
      <c r="G5" s="37">
        <f>(SUMIFS('overall city offline'!$K$2:$K$2047,'overall city offline'!$A$2:$A$2047,$A5,'overall city offline'!$B$2:$B$2047,G$3)*SUMIFS('overall city offline'!$C$2:$C$2047,'overall city offline'!$A$2:$A$2047,$A5,'overall city offline'!$B$2:$B$2047,G$3))/(SUMIFS('overall city offline'!$K$2:$K$2047,'overall city offline'!$A$2:$A$2047,$A5,'overall city offline'!$B$2:$B$2047,G$2))</f>
        <v>0.58017768025383487</v>
      </c>
      <c r="H5" s="37">
        <f>(SUMIFS('overall city offline'!$K$2:$K$2047,'overall city offline'!$A$2:$A$2047,$A5,'overall city offline'!$B$2:$B$2047,H$3)*SUMIFS('overall city offline'!$C$2:$C$2047,'overall city offline'!$A$2:$A$2047,$A5,'overall city offline'!$B$2:$B$2047,H$3))/(SUMIFS('overall city offline'!$K$2:$K$2047,'overall city offline'!$A$2:$A$2047,$A5,'overall city offline'!$B$2:$B$2047,H$2))</f>
        <v>0.85298838870182425</v>
      </c>
      <c r="I5" s="37">
        <f>(SUMIFS('overall city offline'!$K$2:$K$2047,'overall city offline'!$A$2:$A$2047,$A5,'overall city offline'!$B$2:$B$2047,I$3)*SUMIFS('overall city offline'!$C$2:$C$2047,'overall city offline'!$A$2:$A$2047,$A5,'overall city offline'!$B$2:$B$2047,I$3))/(SUMIFS('overall city offline'!$K$2:$K$2047,'overall city offline'!$A$2:$A$2047,$A5,'overall city offline'!$B$2:$B$2047,I$2))</f>
        <v>0.9237445035319517</v>
      </c>
      <c r="J5" s="37">
        <f>(SUMIFS('overall city offline'!$K$2:$K$2047,'overall city offline'!$A$2:$A$2047,$A5,'overall city offline'!$B$2:$B$2047,J$3)*SUMIFS('overall city offline'!$C$2:$C$2047,'overall city offline'!$A$2:$A$2047,$A5,'overall city offline'!$B$2:$B$2047,J$3))/(SUMIFS('overall city offline'!$K$2:$K$2047,'overall city offline'!$A$2:$A$2047,$A5,'overall city offline'!$B$2:$B$2047,J$2))</f>
        <v>0.90024334671616912</v>
      </c>
      <c r="K5" s="37">
        <f>(SUMIFS('overall city offline'!$K$2:$K$2047,'overall city offline'!$A$2:$A$2047,$A5,'overall city offline'!$B$2:$B$2047,K$3)*SUMIFS('overall city offline'!$C$2:$C$2047,'overall city offline'!$A$2:$A$2047,$A5,'overall city offline'!$B$2:$B$2047,K$3))/(SUMIFS('overall city offline'!$K$2:$K$2047,'overall city offline'!$A$2:$A$2047,$A5,'overall city offline'!$B$2:$B$2047,K$2))</f>
        <v>0.90890314807852757</v>
      </c>
      <c r="L5" s="37">
        <f>(SUMIFS('overall city offline'!$K$2:$K$2047,'overall city offline'!$A$2:$A$2047,$A5,'overall city offline'!$B$2:$B$2047,L$3)*SUMIFS('overall city offline'!$C$2:$C$2047,'overall city offline'!$A$2:$A$2047,$A5,'overall city offline'!$B$2:$B$2047,L$3))/(SUMIFS('overall city offline'!$K$2:$K$2047,'overall city offline'!$A$2:$A$2047,$A5,'overall city offline'!$B$2:$B$2047,L$2))</f>
        <v>0.44514567095104185</v>
      </c>
      <c r="M5" s="37">
        <f>(SUMIFS('overall city offline'!$K$2:$K$2047,'overall city offline'!$A$2:$A$2047,$A5,'overall city offline'!$B$2:$B$2047,M$3)*SUMIFS('overall city offline'!$C$2:$C$2047,'overall city offline'!$A$2:$A$2047,$A5,'overall city offline'!$B$2:$B$2047,M$3))/(SUMIFS('overall city offline'!$K$2:$K$2047,'overall city offline'!$A$2:$A$2047,$A5,'overall city offline'!$B$2:$B$2047,M$2))</f>
        <v>0.81404424752825422</v>
      </c>
      <c r="N5" s="37">
        <f>(SUMIFS('overall city offline'!$K$2:$K$2047,'overall city offline'!$A$2:$A$2047,$A5,'overall city offline'!$B$2:$B$2047,N$3)*SUMIFS('overall city offline'!$C$2:$C$2047,'overall city offline'!$A$2:$A$2047,$A5,'overall city offline'!$B$2:$B$2047,N$3))/(SUMIFS('overall city offline'!$K$2:$K$2047,'overall city offline'!$A$2:$A$2047,$A5,'overall city offline'!$B$2:$B$2047,N$2))</f>
        <v>0.31479520343143619</v>
      </c>
      <c r="O5" s="37">
        <f>(SUMIFS('overall city offline'!$K$2:$K$2047,'overall city offline'!$A$2:$A$2047,$A5,'overall city offline'!$B$2:$B$2047,O$3)*SUMIFS('overall city offline'!$C$2:$C$2047,'overall city offline'!$A$2:$A$2047,$A5,'overall city offline'!$B$2:$B$2047,O$3))/(SUMIFS('overall city offline'!$K$2:$K$2047,'overall city offline'!$A$2:$A$2047,$A5,'overall city offline'!$B$2:$B$2047,O$2))</f>
        <v>0.37412818090064059</v>
      </c>
      <c r="P5" s="37">
        <f>(SUMIFS('overall city offline'!$K$2:$K$2047,'overall city offline'!$A$2:$A$2047,$A5,'overall city offline'!$B$2:$B$2047,P$3)*SUMIFS('overall city offline'!$C$2:$C$2047,'overall city offline'!$A$2:$A$2047,$A5,'overall city offline'!$B$2:$B$2047,P$3))/(SUMIFS('overall city offline'!$K$2:$K$2047,'overall city offline'!$A$2:$A$2047,$A5,'overall city offline'!$B$2:$B$2047,P$2))</f>
        <v>0.43799052656010729</v>
      </c>
      <c r="Q5" s="37">
        <f>(SUMIFS('overall city offline'!$K$2:$K$2047,'overall city offline'!$A$2:$A$2047,$A5,'overall city offline'!$B$2:$B$2047,Q$3)*SUMIFS('overall city offline'!$C$2:$C$2047,'overall city offline'!$A$2:$A$2047,$A5,'overall city offline'!$B$2:$B$2047,Q$3))/(SUMIFS('overall city offline'!$K$2:$K$2047,'overall city offline'!$A$2:$A$2047,$A5,'overall city offline'!$B$2:$B$2047,Q$2))</f>
        <v>0.7416545684875776</v>
      </c>
      <c r="R5" s="37">
        <f>(SUMIFS('overall city offline'!$K$2:$K$2047,'overall city offline'!$A$2:$A$2047,$A5,'overall city offline'!$B$2:$B$2047,R$3)*SUMIFS('overall city offline'!$C$2:$C$2047,'overall city offline'!$A$2:$A$2047,$A5,'overall city offline'!$B$2:$B$2047,R$3))/(SUMIFS('overall city offline'!$K$2:$K$2047,'overall city offline'!$A$2:$A$2047,$A5,'overall city offline'!$B$2:$B$2047,R$2))</f>
        <v>0.95440076919714589</v>
      </c>
      <c r="S5" s="37">
        <f>(SUMIFS('overall city offline'!$K$2:$K$2047,'overall city offline'!$A$2:$A$2047,$A5,'overall city offline'!$B$2:$B$2047,S$3)*SUMIFS('overall city offline'!$C$2:$C$2047,'overall city offline'!$A$2:$A$2047,$A5,'overall city offline'!$B$2:$B$2047,S$3))/(SUMIFS('overall city offline'!$K$2:$K$2047,'overall city offline'!$A$2:$A$2047,$A5,'overall city offline'!$B$2:$B$2047,S$2))</f>
        <v>0.880382449093004</v>
      </c>
      <c r="T5" s="37">
        <f>(SUMIFS('overall city offline'!$K$2:$K$2047,'overall city offline'!$A$2:$A$2047,$A5,'overall city offline'!$B$2:$B$2047,T$3)*SUMIFS('overall city offline'!$C$2:$C$2047,'overall city offline'!$A$2:$A$2047,$A5,'overall city offline'!$B$2:$B$2047,T$3))/(SUMIFS('overall city offline'!$K$2:$K$2047,'overall city offline'!$A$2:$A$2047,$A5,'overall city offline'!$B$2:$B$2047,T$2))</f>
        <v>0.99384043043855153</v>
      </c>
      <c r="U5" s="37">
        <f>(SUMIFS('overall city offline'!$K$2:$K$2047,'overall city offline'!$A$2:$A$2047,$A5,'overall city offline'!$B$2:$B$2047,U$3)*SUMIFS('overall city offline'!$C$2:$C$2047,'overall city offline'!$A$2:$A$2047,$A5,'overall city offline'!$B$2:$B$2047,U$3))/(SUMIFS('overall city offline'!$K$2:$K$2047,'overall city offline'!$A$2:$A$2047,$A5,'overall city offline'!$B$2:$B$2047,U$2))</f>
        <v>0.93829023757833729</v>
      </c>
      <c r="V5" s="37">
        <f>(SUMIFS('overall city offline'!$K$2:$K$2047,'overall city offline'!$A$2:$A$2047,$A5,'overall city offline'!$B$2:$B$2047,V$3)*SUMIFS('overall city offline'!$C$2:$C$2047,'overall city offline'!$A$2:$A$2047,$A5,'overall city offline'!$B$2:$B$2047,V$3))/(SUMIFS('overall city offline'!$K$2:$K$2047,'overall city offline'!$A$2:$A$2047,$A5,'overall city offline'!$B$2:$B$2047,V$2))</f>
        <v>0.88228534384485779</v>
      </c>
    </row>
    <row r="6" spans="1:64" x14ac:dyDescent="0.25">
      <c r="A6" s="5" t="s">
        <v>9</v>
      </c>
      <c r="B6" s="37">
        <f>(SUMIFS('overall city offline'!$K$2:$K$2047,'overall city offline'!$A$2:$A$2047,$A6,'overall city offline'!$B$2:$B$2047,B$3)*SUMIFS('overall city offline'!$C$2:$C$2047,'overall city offline'!$A$2:$A$2047,$A6,'overall city offline'!$B$2:$B$2047,B$3))/(SUMIFS('overall city offline'!$K$2:$K$2047,'overall city offline'!$A$2:$A$2047,$A6,'overall city offline'!$B$2:$B$2047,B$2))</f>
        <v>0.96131002268518706</v>
      </c>
      <c r="C6" s="37">
        <f>(SUMIFS('overall city offline'!$K$2:$K$2047,'overall city offline'!$A$2:$A$2047,$A6,'overall city offline'!$B$2:$B$2047,C$3)*SUMIFS('overall city offline'!$C$2:$C$2047,'overall city offline'!$A$2:$A$2047,$A6,'overall city offline'!$B$2:$B$2047,C$3))/(SUMIFS('overall city offline'!$K$2:$K$2047,'overall city offline'!$A$2:$A$2047,$A6,'overall city offline'!$B$2:$B$2047,C$2))</f>
        <v>0.98297942675861505</v>
      </c>
      <c r="D6" s="37">
        <f>(SUMIFS('overall city offline'!$K$2:$K$2047,'overall city offline'!$A$2:$A$2047,$A6,'overall city offline'!$B$2:$B$2047,D$3)*SUMIFS('overall city offline'!$C$2:$C$2047,'overall city offline'!$A$2:$A$2047,$A6,'overall city offline'!$B$2:$B$2047,D$3))/(SUMIFS('overall city offline'!$K$2:$K$2047,'overall city offline'!$A$2:$A$2047,$A6,'overall city offline'!$B$2:$B$2047,D$2))</f>
        <v>1.1854862811256819</v>
      </c>
      <c r="E6" s="37">
        <f>(SUMIFS('overall city offline'!$K$2:$K$2047,'overall city offline'!$A$2:$A$2047,$A6,'overall city offline'!$B$2:$B$2047,E$3)*SUMIFS('overall city offline'!$C$2:$C$2047,'overall city offline'!$A$2:$A$2047,$A6,'overall city offline'!$B$2:$B$2047,E$3))/(SUMIFS('overall city offline'!$K$2:$K$2047,'overall city offline'!$A$2:$A$2047,$A6,'overall city offline'!$B$2:$B$2047,E$2))</f>
        <v>1.0067511860850391</v>
      </c>
      <c r="F6" s="37">
        <f>(SUMIFS('overall city offline'!$K$2:$K$2047,'overall city offline'!$A$2:$A$2047,$A6,'overall city offline'!$B$2:$B$2047,F$3)*SUMIFS('overall city offline'!$C$2:$C$2047,'overall city offline'!$A$2:$A$2047,$A6,'overall city offline'!$B$2:$B$2047,F$3))/(SUMIFS('overall city offline'!$K$2:$K$2047,'overall city offline'!$A$2:$A$2047,$A6,'overall city offline'!$B$2:$B$2047,F$2))</f>
        <v>1.0297161656560956</v>
      </c>
      <c r="G6" s="37">
        <f>(SUMIFS('overall city offline'!$K$2:$K$2047,'overall city offline'!$A$2:$A$2047,$A6,'overall city offline'!$B$2:$B$2047,G$3)*SUMIFS('overall city offline'!$C$2:$C$2047,'overall city offline'!$A$2:$A$2047,$A6,'overall city offline'!$B$2:$B$2047,G$3))/(SUMIFS('overall city offline'!$K$2:$K$2047,'overall city offline'!$A$2:$A$2047,$A6,'overall city offline'!$B$2:$B$2047,G$2))</f>
        <v>1.1544494894051527</v>
      </c>
      <c r="H6" s="37">
        <f>(SUMIFS('overall city offline'!$K$2:$K$2047,'overall city offline'!$A$2:$A$2047,$A6,'overall city offline'!$B$2:$B$2047,H$3)*SUMIFS('overall city offline'!$C$2:$C$2047,'overall city offline'!$A$2:$A$2047,$A6,'overall city offline'!$B$2:$B$2047,H$3))/(SUMIFS('overall city offline'!$K$2:$K$2047,'overall city offline'!$A$2:$A$2047,$A6,'overall city offline'!$B$2:$B$2047,H$2))</f>
        <v>1.0907596694917732</v>
      </c>
      <c r="I6" s="37">
        <f>(SUMIFS('overall city offline'!$K$2:$K$2047,'overall city offline'!$A$2:$A$2047,$A6,'overall city offline'!$B$2:$B$2047,I$3)*SUMIFS('overall city offline'!$C$2:$C$2047,'overall city offline'!$A$2:$A$2047,$A6,'overall city offline'!$B$2:$B$2047,I$3))/(SUMIFS('overall city offline'!$K$2:$K$2047,'overall city offline'!$A$2:$A$2047,$A6,'overall city offline'!$B$2:$B$2047,I$2))</f>
        <v>1.0734630108214183</v>
      </c>
      <c r="J6" s="37">
        <f>(SUMIFS('overall city offline'!$K$2:$K$2047,'overall city offline'!$A$2:$A$2047,$A6,'overall city offline'!$B$2:$B$2047,J$3)*SUMIFS('overall city offline'!$C$2:$C$2047,'overall city offline'!$A$2:$A$2047,$A6,'overall city offline'!$B$2:$B$2047,J$3))/(SUMIFS('overall city offline'!$K$2:$K$2047,'overall city offline'!$A$2:$A$2047,$A6,'overall city offline'!$B$2:$B$2047,J$2))</f>
        <v>1.0808095701375369</v>
      </c>
      <c r="K6" s="37">
        <f>(SUMIFS('overall city offline'!$K$2:$K$2047,'overall city offline'!$A$2:$A$2047,$A6,'overall city offline'!$B$2:$B$2047,K$3)*SUMIFS('overall city offline'!$C$2:$C$2047,'overall city offline'!$A$2:$A$2047,$A6,'overall city offline'!$B$2:$B$2047,K$3))/(SUMIFS('overall city offline'!$K$2:$K$2047,'overall city offline'!$A$2:$A$2047,$A6,'overall city offline'!$B$2:$B$2047,K$2))</f>
        <v>1.2302853789994364</v>
      </c>
      <c r="L6" s="37">
        <f>(SUMIFS('overall city offline'!$K$2:$K$2047,'overall city offline'!$A$2:$A$2047,$A6,'overall city offline'!$B$2:$B$2047,L$3)*SUMIFS('overall city offline'!$C$2:$C$2047,'overall city offline'!$A$2:$A$2047,$A6,'overall city offline'!$B$2:$B$2047,L$3))/(SUMIFS('overall city offline'!$K$2:$K$2047,'overall city offline'!$A$2:$A$2047,$A6,'overall city offline'!$B$2:$B$2047,L$2))</f>
        <v>1.0862771034948739</v>
      </c>
      <c r="M6" s="37">
        <f>(SUMIFS('overall city offline'!$K$2:$K$2047,'overall city offline'!$A$2:$A$2047,$A6,'overall city offline'!$B$2:$B$2047,M$3)*SUMIFS('overall city offline'!$C$2:$C$2047,'overall city offline'!$A$2:$A$2047,$A6,'overall city offline'!$B$2:$B$2047,M$3))/(SUMIFS('overall city offline'!$K$2:$K$2047,'overall city offline'!$A$2:$A$2047,$A6,'overall city offline'!$B$2:$B$2047,M$2))</f>
        <v>1.132487134818037</v>
      </c>
      <c r="N6" s="37">
        <f>(SUMIFS('overall city offline'!$K$2:$K$2047,'overall city offline'!$A$2:$A$2047,$A6,'overall city offline'!$B$2:$B$2047,N$3)*SUMIFS('overall city offline'!$C$2:$C$2047,'overall city offline'!$A$2:$A$2047,$A6,'overall city offline'!$B$2:$B$2047,N$3))/(SUMIFS('overall city offline'!$K$2:$K$2047,'overall city offline'!$A$2:$A$2047,$A6,'overall city offline'!$B$2:$B$2047,N$2))</f>
        <v>0.92027119014722436</v>
      </c>
      <c r="O6" s="37">
        <f>(SUMIFS('overall city offline'!$K$2:$K$2047,'overall city offline'!$A$2:$A$2047,$A6,'overall city offline'!$B$2:$B$2047,O$3)*SUMIFS('overall city offline'!$C$2:$C$2047,'overall city offline'!$A$2:$A$2047,$A6,'overall city offline'!$B$2:$B$2047,O$3))/(SUMIFS('overall city offline'!$K$2:$K$2047,'overall city offline'!$A$2:$A$2047,$A6,'overall city offline'!$B$2:$B$2047,O$2))</f>
        <v>1.0517976981345416</v>
      </c>
      <c r="P6" s="37">
        <f>(SUMIFS('overall city offline'!$K$2:$K$2047,'overall city offline'!$A$2:$A$2047,$A6,'overall city offline'!$B$2:$B$2047,P$3)*SUMIFS('overall city offline'!$C$2:$C$2047,'overall city offline'!$A$2:$A$2047,$A6,'overall city offline'!$B$2:$B$2047,P$3))/(SUMIFS('overall city offline'!$K$2:$K$2047,'overall city offline'!$A$2:$A$2047,$A6,'overall city offline'!$B$2:$B$2047,P$2))</f>
        <v>1.3010558572905615</v>
      </c>
      <c r="Q6" s="37">
        <f>(SUMIFS('overall city offline'!$K$2:$K$2047,'overall city offline'!$A$2:$A$2047,$A6,'overall city offline'!$B$2:$B$2047,Q$3)*SUMIFS('overall city offline'!$C$2:$C$2047,'overall city offline'!$A$2:$A$2047,$A6,'overall city offline'!$B$2:$B$2047,Q$3))/(SUMIFS('overall city offline'!$K$2:$K$2047,'overall city offline'!$A$2:$A$2047,$A6,'overall city offline'!$B$2:$B$2047,Q$2))</f>
        <v>1.3384303260365611</v>
      </c>
      <c r="R6" s="37">
        <f>(SUMIFS('overall city offline'!$K$2:$K$2047,'overall city offline'!$A$2:$A$2047,$A6,'overall city offline'!$B$2:$B$2047,R$3)*SUMIFS('overall city offline'!$C$2:$C$2047,'overall city offline'!$A$2:$A$2047,$A6,'overall city offline'!$B$2:$B$2047,R$3))/(SUMIFS('overall city offline'!$K$2:$K$2047,'overall city offline'!$A$2:$A$2047,$A6,'overall city offline'!$B$2:$B$2047,R$2))</f>
        <v>1.1831256067513474</v>
      </c>
      <c r="S6" s="37">
        <f>(SUMIFS('overall city offline'!$K$2:$K$2047,'overall city offline'!$A$2:$A$2047,$A6,'overall city offline'!$B$2:$B$2047,S$3)*SUMIFS('overall city offline'!$C$2:$C$2047,'overall city offline'!$A$2:$A$2047,$A6,'overall city offline'!$B$2:$B$2047,S$3))/(SUMIFS('overall city offline'!$K$2:$K$2047,'overall city offline'!$A$2:$A$2047,$A6,'overall city offline'!$B$2:$B$2047,S$2))</f>
        <v>1.1264747517582454</v>
      </c>
      <c r="T6" s="37">
        <f>(SUMIFS('overall city offline'!$K$2:$K$2047,'overall city offline'!$A$2:$A$2047,$A6,'overall city offline'!$B$2:$B$2047,T$3)*SUMIFS('overall city offline'!$C$2:$C$2047,'overall city offline'!$A$2:$A$2047,$A6,'overall city offline'!$B$2:$B$2047,T$3))/(SUMIFS('overall city offline'!$K$2:$K$2047,'overall city offline'!$A$2:$A$2047,$A6,'overall city offline'!$B$2:$B$2047,T$2))</f>
        <v>1.0970317654657284</v>
      </c>
      <c r="U6" s="37">
        <f>(SUMIFS('overall city offline'!$K$2:$K$2047,'overall city offline'!$A$2:$A$2047,$A6,'overall city offline'!$B$2:$B$2047,U$3)*SUMIFS('overall city offline'!$C$2:$C$2047,'overall city offline'!$A$2:$A$2047,$A6,'overall city offline'!$B$2:$B$2047,U$3))/(SUMIFS('overall city offline'!$K$2:$K$2047,'overall city offline'!$A$2:$A$2047,$A6,'overall city offline'!$B$2:$B$2047,U$2))</f>
        <v>1.1162542433999427</v>
      </c>
      <c r="V6" s="37">
        <f>(SUMIFS('overall city offline'!$K$2:$K$2047,'overall city offline'!$A$2:$A$2047,$A6,'overall city offline'!$B$2:$B$2047,V$3)*SUMIFS('overall city offline'!$C$2:$C$2047,'overall city offline'!$A$2:$A$2047,$A6,'overall city offline'!$B$2:$B$2047,V$3))/(SUMIFS('overall city offline'!$K$2:$K$2047,'overall city offline'!$A$2:$A$2047,$A6,'overall city offline'!$B$2:$B$2047,V$2))</f>
        <v>1.0407041320251886</v>
      </c>
    </row>
    <row r="7" spans="1:64" x14ac:dyDescent="0.25">
      <c r="A7" s="5" t="s">
        <v>10</v>
      </c>
      <c r="B7" s="37">
        <f>(SUMIFS('overall city offline'!$K$2:$K$2047,'overall city offline'!$A$2:$A$2047,$A7,'overall city offline'!$B$2:$B$2047,B$3)*SUMIFS('overall city offline'!$C$2:$C$2047,'overall city offline'!$A$2:$A$2047,$A7,'overall city offline'!$B$2:$B$2047,B$3))/(SUMIFS('overall city offline'!$K$2:$K$2047,'overall city offline'!$A$2:$A$2047,$A7,'overall city offline'!$B$2:$B$2047,B$2))</f>
        <v>0.77024307991520169</v>
      </c>
      <c r="C7" s="37">
        <f>(SUMIFS('overall city offline'!$K$2:$K$2047,'overall city offline'!$A$2:$A$2047,$A7,'overall city offline'!$B$2:$B$2047,C$3)*SUMIFS('overall city offline'!$C$2:$C$2047,'overall city offline'!$A$2:$A$2047,$A7,'overall city offline'!$B$2:$B$2047,C$3))/(SUMIFS('overall city offline'!$K$2:$K$2047,'overall city offline'!$A$2:$A$2047,$A7,'overall city offline'!$B$2:$B$2047,C$2))</f>
        <v>0.90660574793113002</v>
      </c>
      <c r="D7" s="37">
        <f>(SUMIFS('overall city offline'!$K$2:$K$2047,'overall city offline'!$A$2:$A$2047,$A7,'overall city offline'!$B$2:$B$2047,D$3)*SUMIFS('overall city offline'!$C$2:$C$2047,'overall city offline'!$A$2:$A$2047,$A7,'overall city offline'!$B$2:$B$2047,D$3))/(SUMIFS('overall city offline'!$K$2:$K$2047,'overall city offline'!$A$2:$A$2047,$A7,'overall city offline'!$B$2:$B$2047,D$2))</f>
        <v>0.82512684389094471</v>
      </c>
      <c r="E7" s="37">
        <f>(SUMIFS('overall city offline'!$K$2:$K$2047,'overall city offline'!$A$2:$A$2047,$A7,'overall city offline'!$B$2:$B$2047,E$3)*SUMIFS('overall city offline'!$C$2:$C$2047,'overall city offline'!$A$2:$A$2047,$A7,'overall city offline'!$B$2:$B$2047,E$3))/(SUMIFS('overall city offline'!$K$2:$K$2047,'overall city offline'!$A$2:$A$2047,$A7,'overall city offline'!$B$2:$B$2047,E$2))</f>
        <v>0.3435840246895886</v>
      </c>
      <c r="F7" s="37">
        <f>(SUMIFS('overall city offline'!$K$2:$K$2047,'overall city offline'!$A$2:$A$2047,$A7,'overall city offline'!$B$2:$B$2047,F$3)*SUMIFS('overall city offline'!$C$2:$C$2047,'overall city offline'!$A$2:$A$2047,$A7,'overall city offline'!$B$2:$B$2047,F$3))/(SUMIFS('overall city offline'!$K$2:$K$2047,'overall city offline'!$A$2:$A$2047,$A7,'overall city offline'!$B$2:$B$2047,F$2))</f>
        <v>0.40203688825325218</v>
      </c>
      <c r="G7" s="37">
        <f>(SUMIFS('overall city offline'!$K$2:$K$2047,'overall city offline'!$A$2:$A$2047,$A7,'overall city offline'!$B$2:$B$2047,G$3)*SUMIFS('overall city offline'!$C$2:$C$2047,'overall city offline'!$A$2:$A$2047,$A7,'overall city offline'!$B$2:$B$2047,G$3))/(SUMIFS('overall city offline'!$K$2:$K$2047,'overall city offline'!$A$2:$A$2047,$A7,'overall city offline'!$B$2:$B$2047,G$2))</f>
        <v>0.56217601470442313</v>
      </c>
      <c r="H7" s="37">
        <f>(SUMIFS('overall city offline'!$K$2:$K$2047,'overall city offline'!$A$2:$A$2047,$A7,'overall city offline'!$B$2:$B$2047,H$3)*SUMIFS('overall city offline'!$C$2:$C$2047,'overall city offline'!$A$2:$A$2047,$A7,'overall city offline'!$B$2:$B$2047,H$3))/(SUMIFS('overall city offline'!$K$2:$K$2047,'overall city offline'!$A$2:$A$2047,$A7,'overall city offline'!$B$2:$B$2047,H$2))</f>
        <v>0.84840772658451735</v>
      </c>
      <c r="I7" s="37">
        <f>(SUMIFS('overall city offline'!$K$2:$K$2047,'overall city offline'!$A$2:$A$2047,$A7,'overall city offline'!$B$2:$B$2047,I$3)*SUMIFS('overall city offline'!$C$2:$C$2047,'overall city offline'!$A$2:$A$2047,$A7,'overall city offline'!$B$2:$B$2047,I$3))/(SUMIFS('overall city offline'!$K$2:$K$2047,'overall city offline'!$A$2:$A$2047,$A7,'overall city offline'!$B$2:$B$2047,I$2))</f>
        <v>0.85916671661994959</v>
      </c>
      <c r="J7" s="37">
        <f>(SUMIFS('overall city offline'!$K$2:$K$2047,'overall city offline'!$A$2:$A$2047,$A7,'overall city offline'!$B$2:$B$2047,J$3)*SUMIFS('overall city offline'!$C$2:$C$2047,'overall city offline'!$A$2:$A$2047,$A7,'overall city offline'!$B$2:$B$2047,J$3))/(SUMIFS('overall city offline'!$K$2:$K$2047,'overall city offline'!$A$2:$A$2047,$A7,'overall city offline'!$B$2:$B$2047,J$2))</f>
        <v>0.89772821126812707</v>
      </c>
      <c r="K7" s="37">
        <f>(SUMIFS('overall city offline'!$K$2:$K$2047,'overall city offline'!$A$2:$A$2047,$A7,'overall city offline'!$B$2:$B$2047,K$3)*SUMIFS('overall city offline'!$C$2:$C$2047,'overall city offline'!$A$2:$A$2047,$A7,'overall city offline'!$B$2:$B$2047,K$3))/(SUMIFS('overall city offline'!$K$2:$K$2047,'overall city offline'!$A$2:$A$2047,$A7,'overall city offline'!$B$2:$B$2047,K$2))</f>
        <v>0.9334682825616829</v>
      </c>
      <c r="L7" s="37">
        <f>(SUMIFS('overall city offline'!$K$2:$K$2047,'overall city offline'!$A$2:$A$2047,$A7,'overall city offline'!$B$2:$B$2047,L$3)*SUMIFS('overall city offline'!$C$2:$C$2047,'overall city offline'!$A$2:$A$2047,$A7,'overall city offline'!$B$2:$B$2047,L$3))/(SUMIFS('overall city offline'!$K$2:$K$2047,'overall city offline'!$A$2:$A$2047,$A7,'overall city offline'!$B$2:$B$2047,L$2))</f>
        <v>0.56805154038102246</v>
      </c>
      <c r="M7" s="37">
        <f>(SUMIFS('overall city offline'!$K$2:$K$2047,'overall city offline'!$A$2:$A$2047,$A7,'overall city offline'!$B$2:$B$2047,M$3)*SUMIFS('overall city offline'!$C$2:$C$2047,'overall city offline'!$A$2:$A$2047,$A7,'overall city offline'!$B$2:$B$2047,M$3))/(SUMIFS('overall city offline'!$K$2:$K$2047,'overall city offline'!$A$2:$A$2047,$A7,'overall city offline'!$B$2:$B$2047,M$2))</f>
        <v>0.83039904224298311</v>
      </c>
      <c r="N7" s="37">
        <f>(SUMIFS('overall city offline'!$K$2:$K$2047,'overall city offline'!$A$2:$A$2047,$A7,'overall city offline'!$B$2:$B$2047,N$3)*SUMIFS('overall city offline'!$C$2:$C$2047,'overall city offline'!$A$2:$A$2047,$A7,'overall city offline'!$B$2:$B$2047,N$3))/(SUMIFS('overall city offline'!$K$2:$K$2047,'overall city offline'!$A$2:$A$2047,$A7,'overall city offline'!$B$2:$B$2047,N$2))</f>
        <v>0.346112089901565</v>
      </c>
      <c r="O7" s="37">
        <f>(SUMIFS('overall city offline'!$K$2:$K$2047,'overall city offline'!$A$2:$A$2047,$A7,'overall city offline'!$B$2:$B$2047,O$3)*SUMIFS('overall city offline'!$C$2:$C$2047,'overall city offline'!$A$2:$A$2047,$A7,'overall city offline'!$B$2:$B$2047,O$3))/(SUMIFS('overall city offline'!$K$2:$K$2047,'overall city offline'!$A$2:$A$2047,$A7,'overall city offline'!$B$2:$B$2047,O$2))</f>
        <v>0.43995259617845461</v>
      </c>
      <c r="P7" s="37">
        <f>(SUMIFS('overall city offline'!$K$2:$K$2047,'overall city offline'!$A$2:$A$2047,$A7,'overall city offline'!$B$2:$B$2047,P$3)*SUMIFS('overall city offline'!$C$2:$C$2047,'overall city offline'!$A$2:$A$2047,$A7,'overall city offline'!$B$2:$B$2047,P$3))/(SUMIFS('overall city offline'!$K$2:$K$2047,'overall city offline'!$A$2:$A$2047,$A7,'overall city offline'!$B$2:$B$2047,P$2))</f>
        <v>0.51476602198791421</v>
      </c>
      <c r="Q7" s="37">
        <f>(SUMIFS('overall city offline'!$K$2:$K$2047,'overall city offline'!$A$2:$A$2047,$A7,'overall city offline'!$B$2:$B$2047,Q$3)*SUMIFS('overall city offline'!$C$2:$C$2047,'overall city offline'!$A$2:$A$2047,$A7,'overall city offline'!$B$2:$B$2047,Q$3))/(SUMIFS('overall city offline'!$K$2:$K$2047,'overall city offline'!$A$2:$A$2047,$A7,'overall city offline'!$B$2:$B$2047,Q$2))</f>
        <v>0.87120487505858912</v>
      </c>
      <c r="R7" s="37">
        <f>(SUMIFS('overall city offline'!$K$2:$K$2047,'overall city offline'!$A$2:$A$2047,$A7,'overall city offline'!$B$2:$B$2047,R$3)*SUMIFS('overall city offline'!$C$2:$C$2047,'overall city offline'!$A$2:$A$2047,$A7,'overall city offline'!$B$2:$B$2047,R$3))/(SUMIFS('overall city offline'!$K$2:$K$2047,'overall city offline'!$A$2:$A$2047,$A7,'overall city offline'!$B$2:$B$2047,R$2))</f>
        <v>0.87454147749962829</v>
      </c>
      <c r="S7" s="37">
        <f>(SUMIFS('overall city offline'!$K$2:$K$2047,'overall city offline'!$A$2:$A$2047,$A7,'overall city offline'!$B$2:$B$2047,S$3)*SUMIFS('overall city offline'!$C$2:$C$2047,'overall city offline'!$A$2:$A$2047,$A7,'overall city offline'!$B$2:$B$2047,S$3))/(SUMIFS('overall city offline'!$K$2:$K$2047,'overall city offline'!$A$2:$A$2047,$A7,'overall city offline'!$B$2:$B$2047,S$2))</f>
        <v>0.74569034143727808</v>
      </c>
      <c r="T7" s="37">
        <f>(SUMIFS('overall city offline'!$K$2:$K$2047,'overall city offline'!$A$2:$A$2047,$A7,'overall city offline'!$B$2:$B$2047,T$3)*SUMIFS('overall city offline'!$C$2:$C$2047,'overall city offline'!$A$2:$A$2047,$A7,'overall city offline'!$B$2:$B$2047,T$3))/(SUMIFS('overall city offline'!$K$2:$K$2047,'overall city offline'!$A$2:$A$2047,$A7,'overall city offline'!$B$2:$B$2047,T$2))</f>
        <v>0.89972943730119004</v>
      </c>
      <c r="U7" s="37">
        <f>(SUMIFS('overall city offline'!$K$2:$K$2047,'overall city offline'!$A$2:$A$2047,$A7,'overall city offline'!$B$2:$B$2047,U$3)*SUMIFS('overall city offline'!$C$2:$C$2047,'overall city offline'!$A$2:$A$2047,$A7,'overall city offline'!$B$2:$B$2047,U$3))/(SUMIFS('overall city offline'!$K$2:$K$2047,'overall city offline'!$A$2:$A$2047,$A7,'overall city offline'!$B$2:$B$2047,U$2))</f>
        <v>0.96966449835676405</v>
      </c>
      <c r="V7" s="37">
        <f>(SUMIFS('overall city offline'!$K$2:$K$2047,'overall city offline'!$A$2:$A$2047,$A7,'overall city offline'!$B$2:$B$2047,V$3)*SUMIFS('overall city offline'!$C$2:$C$2047,'overall city offline'!$A$2:$A$2047,$A7,'overall city offline'!$B$2:$B$2047,V$3))/(SUMIFS('overall city offline'!$K$2:$K$2047,'overall city offline'!$A$2:$A$2047,$A7,'overall city offline'!$B$2:$B$2047,V$2))</f>
        <v>0.92296977431064531</v>
      </c>
    </row>
    <row r="8" spans="1:64" x14ac:dyDescent="0.25">
      <c r="A8" s="5" t="s">
        <v>11</v>
      </c>
      <c r="B8" s="37">
        <f>(SUMIFS('overall city offline'!$K$2:$K$2047,'overall city offline'!$A$2:$A$2047,$A8,'overall city offline'!$B$2:$B$2047,B$3)*SUMIFS('overall city offline'!$C$2:$C$2047,'overall city offline'!$A$2:$A$2047,$A8,'overall city offline'!$B$2:$B$2047,B$3))/(SUMIFS('overall city offline'!$K$2:$K$2047,'overall city offline'!$A$2:$A$2047,$A8,'overall city offline'!$B$2:$B$2047,B$2))</f>
        <v>0.93126058403541523</v>
      </c>
      <c r="C8" s="37">
        <f>(SUMIFS('overall city offline'!$K$2:$K$2047,'overall city offline'!$A$2:$A$2047,$A8,'overall city offline'!$B$2:$B$2047,C$3)*SUMIFS('overall city offline'!$C$2:$C$2047,'overall city offline'!$A$2:$A$2047,$A8,'overall city offline'!$B$2:$B$2047,C$3))/(SUMIFS('overall city offline'!$K$2:$K$2047,'overall city offline'!$A$2:$A$2047,$A8,'overall city offline'!$B$2:$B$2047,C$2))</f>
        <v>0.96996665520110226</v>
      </c>
      <c r="D8" s="37">
        <f>(SUMIFS('overall city offline'!$K$2:$K$2047,'overall city offline'!$A$2:$A$2047,$A8,'overall city offline'!$B$2:$B$2047,D$3)*SUMIFS('overall city offline'!$C$2:$C$2047,'overall city offline'!$A$2:$A$2047,$A8,'overall city offline'!$B$2:$B$2047,D$3))/(SUMIFS('overall city offline'!$K$2:$K$2047,'overall city offline'!$A$2:$A$2047,$A8,'overall city offline'!$B$2:$B$2047,D$2))</f>
        <v>1.1473070101039753</v>
      </c>
      <c r="E8" s="37">
        <f>(SUMIFS('overall city offline'!$K$2:$K$2047,'overall city offline'!$A$2:$A$2047,$A8,'overall city offline'!$B$2:$B$2047,E$3)*SUMIFS('overall city offline'!$C$2:$C$2047,'overall city offline'!$A$2:$A$2047,$A8,'overall city offline'!$B$2:$B$2047,E$3))/(SUMIFS('overall city offline'!$K$2:$K$2047,'overall city offline'!$A$2:$A$2047,$A8,'overall city offline'!$B$2:$B$2047,E$2))</f>
        <v>0.79186470598426439</v>
      </c>
      <c r="F8" s="37">
        <f>(SUMIFS('overall city offline'!$K$2:$K$2047,'overall city offline'!$A$2:$A$2047,$A8,'overall city offline'!$B$2:$B$2047,F$3)*SUMIFS('overall city offline'!$C$2:$C$2047,'overall city offline'!$A$2:$A$2047,$A8,'overall city offline'!$B$2:$B$2047,F$3))/(SUMIFS('overall city offline'!$K$2:$K$2047,'overall city offline'!$A$2:$A$2047,$A8,'overall city offline'!$B$2:$B$2047,F$2))</f>
        <v>0.9539444229276558</v>
      </c>
      <c r="G8" s="37">
        <f>(SUMIFS('overall city offline'!$K$2:$K$2047,'overall city offline'!$A$2:$A$2047,$A8,'overall city offline'!$B$2:$B$2047,G$3)*SUMIFS('overall city offline'!$C$2:$C$2047,'overall city offline'!$A$2:$A$2047,$A8,'overall city offline'!$B$2:$B$2047,G$3))/(SUMIFS('overall city offline'!$K$2:$K$2047,'overall city offline'!$A$2:$A$2047,$A8,'overall city offline'!$B$2:$B$2047,G$2))</f>
        <v>1.0181310580644665</v>
      </c>
      <c r="H8" s="37">
        <f>(SUMIFS('overall city offline'!$K$2:$K$2047,'overall city offline'!$A$2:$A$2047,$A8,'overall city offline'!$B$2:$B$2047,H$3)*SUMIFS('overall city offline'!$C$2:$C$2047,'overall city offline'!$A$2:$A$2047,$A8,'overall city offline'!$B$2:$B$2047,H$3))/(SUMIFS('overall city offline'!$K$2:$K$2047,'overall city offline'!$A$2:$A$2047,$A8,'overall city offline'!$B$2:$B$2047,H$2))</f>
        <v>1.0373868626781924</v>
      </c>
      <c r="I8" s="37">
        <f>(SUMIFS('overall city offline'!$K$2:$K$2047,'overall city offline'!$A$2:$A$2047,$A8,'overall city offline'!$B$2:$B$2047,I$3)*SUMIFS('overall city offline'!$C$2:$C$2047,'overall city offline'!$A$2:$A$2047,$A8,'overall city offline'!$B$2:$B$2047,I$3))/(SUMIFS('overall city offline'!$K$2:$K$2047,'overall city offline'!$A$2:$A$2047,$A8,'overall city offline'!$B$2:$B$2047,I$2))</f>
        <v>1.0682570310297952</v>
      </c>
      <c r="J8" s="37">
        <f>(SUMIFS('overall city offline'!$K$2:$K$2047,'overall city offline'!$A$2:$A$2047,$A8,'overall city offline'!$B$2:$B$2047,J$3)*SUMIFS('overall city offline'!$C$2:$C$2047,'overall city offline'!$A$2:$A$2047,$A8,'overall city offline'!$B$2:$B$2047,J$3))/(SUMIFS('overall city offline'!$K$2:$K$2047,'overall city offline'!$A$2:$A$2047,$A8,'overall city offline'!$B$2:$B$2047,J$2))</f>
        <v>1.1399765382912237</v>
      </c>
      <c r="K8" s="37">
        <f>(SUMIFS('overall city offline'!$K$2:$K$2047,'overall city offline'!$A$2:$A$2047,$A8,'overall city offline'!$B$2:$B$2047,K$3)*SUMIFS('overall city offline'!$C$2:$C$2047,'overall city offline'!$A$2:$A$2047,$A8,'overall city offline'!$B$2:$B$2047,K$3))/(SUMIFS('overall city offline'!$K$2:$K$2047,'overall city offline'!$A$2:$A$2047,$A8,'overall city offline'!$B$2:$B$2047,K$2))</f>
        <v>1.2166976073061961</v>
      </c>
      <c r="L8" s="37">
        <f>(SUMIFS('overall city offline'!$K$2:$K$2047,'overall city offline'!$A$2:$A$2047,$A8,'overall city offline'!$B$2:$B$2047,L$3)*SUMIFS('overall city offline'!$C$2:$C$2047,'overall city offline'!$A$2:$A$2047,$A8,'overall city offline'!$B$2:$B$2047,L$3))/(SUMIFS('overall city offline'!$K$2:$K$2047,'overall city offline'!$A$2:$A$2047,$A8,'overall city offline'!$B$2:$B$2047,L$2))</f>
        <v>0.98090533224489507</v>
      </c>
      <c r="M8" s="37">
        <f>(SUMIFS('overall city offline'!$K$2:$K$2047,'overall city offline'!$A$2:$A$2047,$A8,'overall city offline'!$B$2:$B$2047,M$3)*SUMIFS('overall city offline'!$C$2:$C$2047,'overall city offline'!$A$2:$A$2047,$A8,'overall city offline'!$B$2:$B$2047,M$3))/(SUMIFS('overall city offline'!$K$2:$K$2047,'overall city offline'!$A$2:$A$2047,$A8,'overall city offline'!$B$2:$B$2047,M$2))</f>
        <v>1.2372539539977154</v>
      </c>
      <c r="N8" s="37">
        <f>(SUMIFS('overall city offline'!$K$2:$K$2047,'overall city offline'!$A$2:$A$2047,$A8,'overall city offline'!$B$2:$B$2047,N$3)*SUMIFS('overall city offline'!$C$2:$C$2047,'overall city offline'!$A$2:$A$2047,$A8,'overall city offline'!$B$2:$B$2047,N$3))/(SUMIFS('overall city offline'!$K$2:$K$2047,'overall city offline'!$A$2:$A$2047,$A8,'overall city offline'!$B$2:$B$2047,N$2))</f>
        <v>0.82053944969255066</v>
      </c>
      <c r="O8" s="37">
        <f>(SUMIFS('overall city offline'!$K$2:$K$2047,'overall city offline'!$A$2:$A$2047,$A8,'overall city offline'!$B$2:$B$2047,O$3)*SUMIFS('overall city offline'!$C$2:$C$2047,'overall city offline'!$A$2:$A$2047,$A8,'overall city offline'!$B$2:$B$2047,O$3))/(SUMIFS('overall city offline'!$K$2:$K$2047,'overall city offline'!$A$2:$A$2047,$A8,'overall city offline'!$B$2:$B$2047,O$2))</f>
        <v>0.86944406489811443</v>
      </c>
      <c r="P8" s="37">
        <f>(SUMIFS('overall city offline'!$K$2:$K$2047,'overall city offline'!$A$2:$A$2047,$A8,'overall city offline'!$B$2:$B$2047,P$3)*SUMIFS('overall city offline'!$C$2:$C$2047,'overall city offline'!$A$2:$A$2047,$A8,'overall city offline'!$B$2:$B$2047,P$3))/(SUMIFS('overall city offline'!$K$2:$K$2047,'overall city offline'!$A$2:$A$2047,$A8,'overall city offline'!$B$2:$B$2047,P$2))</f>
        <v>1.0624483959636595</v>
      </c>
      <c r="Q8" s="37">
        <f>(SUMIFS('overall city offline'!$K$2:$K$2047,'overall city offline'!$A$2:$A$2047,$A8,'overall city offline'!$B$2:$B$2047,Q$3)*SUMIFS('overall city offline'!$C$2:$C$2047,'overall city offline'!$A$2:$A$2047,$A8,'overall city offline'!$B$2:$B$2047,Q$3))/(SUMIFS('overall city offline'!$K$2:$K$2047,'overall city offline'!$A$2:$A$2047,$A8,'overall city offline'!$B$2:$B$2047,Q$2))</f>
        <v>1.1751650384232304</v>
      </c>
      <c r="R8" s="37">
        <f>(SUMIFS('overall city offline'!$K$2:$K$2047,'overall city offline'!$A$2:$A$2047,$A8,'overall city offline'!$B$2:$B$2047,R$3)*SUMIFS('overall city offline'!$C$2:$C$2047,'overall city offline'!$A$2:$A$2047,$A8,'overall city offline'!$B$2:$B$2047,R$3))/(SUMIFS('overall city offline'!$K$2:$K$2047,'overall city offline'!$A$2:$A$2047,$A8,'overall city offline'!$B$2:$B$2047,R$2))</f>
        <v>1.1993511250546389</v>
      </c>
      <c r="S8" s="37">
        <f>(SUMIFS('overall city offline'!$K$2:$K$2047,'overall city offline'!$A$2:$A$2047,$A8,'overall city offline'!$B$2:$B$2047,S$3)*SUMIFS('overall city offline'!$C$2:$C$2047,'overall city offline'!$A$2:$A$2047,$A8,'overall city offline'!$B$2:$B$2047,S$3))/(SUMIFS('overall city offline'!$K$2:$K$2047,'overall city offline'!$A$2:$A$2047,$A8,'overall city offline'!$B$2:$B$2047,S$2))</f>
        <v>1.1810181912011939</v>
      </c>
      <c r="T8" s="37">
        <f>(SUMIFS('overall city offline'!$K$2:$K$2047,'overall city offline'!$A$2:$A$2047,$A8,'overall city offline'!$B$2:$B$2047,T$3)*SUMIFS('overall city offline'!$C$2:$C$2047,'overall city offline'!$A$2:$A$2047,$A8,'overall city offline'!$B$2:$B$2047,T$3))/(SUMIFS('overall city offline'!$K$2:$K$2047,'overall city offline'!$A$2:$A$2047,$A8,'overall city offline'!$B$2:$B$2047,T$2))</f>
        <v>1.1335678653101817</v>
      </c>
      <c r="U8" s="37">
        <f>(SUMIFS('overall city offline'!$K$2:$K$2047,'overall city offline'!$A$2:$A$2047,$A8,'overall city offline'!$B$2:$B$2047,U$3)*SUMIFS('overall city offline'!$C$2:$C$2047,'overall city offline'!$A$2:$A$2047,$A8,'overall city offline'!$B$2:$B$2047,U$3))/(SUMIFS('overall city offline'!$K$2:$K$2047,'overall city offline'!$A$2:$A$2047,$A8,'overall city offline'!$B$2:$B$2047,U$2))</f>
        <v>1.1159751261243078</v>
      </c>
      <c r="V8" s="37">
        <f>(SUMIFS('overall city offline'!$K$2:$K$2047,'overall city offline'!$A$2:$A$2047,$A8,'overall city offline'!$B$2:$B$2047,V$3)*SUMIFS('overall city offline'!$C$2:$C$2047,'overall city offline'!$A$2:$A$2047,$A8,'overall city offline'!$B$2:$B$2047,V$3))/(SUMIFS('overall city offline'!$K$2:$K$2047,'overall city offline'!$A$2:$A$2047,$A8,'overall city offline'!$B$2:$B$2047,V$2))</f>
        <v>1.1400896100355584</v>
      </c>
    </row>
    <row r="9" spans="1:64" x14ac:dyDescent="0.25">
      <c r="A9" s="5" t="s">
        <v>12</v>
      </c>
      <c r="B9" s="37">
        <f>(SUMIFS('overall city offline'!$K$2:$K$2047,'overall city offline'!$A$2:$A$2047,$A9,'overall city offline'!$B$2:$B$2047,B$3)*SUMIFS('overall city offline'!$C$2:$C$2047,'overall city offline'!$A$2:$A$2047,$A9,'overall city offline'!$B$2:$B$2047,B$3))/(SUMIFS('overall city offline'!$K$2:$K$2047,'overall city offline'!$A$2:$A$2047,$A9,'overall city offline'!$B$2:$B$2047,B$2))</f>
        <v>0.90887319412496403</v>
      </c>
      <c r="C9" s="37">
        <f>(SUMIFS('overall city offline'!$K$2:$K$2047,'overall city offline'!$A$2:$A$2047,$A9,'overall city offline'!$B$2:$B$2047,C$3)*SUMIFS('overall city offline'!$C$2:$C$2047,'overall city offline'!$A$2:$A$2047,$A9,'overall city offline'!$B$2:$B$2047,C$3))/(SUMIFS('overall city offline'!$K$2:$K$2047,'overall city offline'!$A$2:$A$2047,$A9,'overall city offline'!$B$2:$B$2047,C$2))</f>
        <v>0.93451157442270216</v>
      </c>
      <c r="D9" s="37">
        <f>(SUMIFS('overall city offline'!$K$2:$K$2047,'overall city offline'!$A$2:$A$2047,$A9,'overall city offline'!$B$2:$B$2047,D$3)*SUMIFS('overall city offline'!$C$2:$C$2047,'overall city offline'!$A$2:$A$2047,$A9,'overall city offline'!$B$2:$B$2047,D$3))/(SUMIFS('overall city offline'!$K$2:$K$2047,'overall city offline'!$A$2:$A$2047,$A9,'overall city offline'!$B$2:$B$2047,D$2))</f>
        <v>0.92206490050714107</v>
      </c>
      <c r="E9" s="37">
        <f>(SUMIFS('overall city offline'!$K$2:$K$2047,'overall city offline'!$A$2:$A$2047,$A9,'overall city offline'!$B$2:$B$2047,E$3)*SUMIFS('overall city offline'!$C$2:$C$2047,'overall city offline'!$A$2:$A$2047,$A9,'overall city offline'!$B$2:$B$2047,E$3))/(SUMIFS('overall city offline'!$K$2:$K$2047,'overall city offline'!$A$2:$A$2047,$A9,'overall city offline'!$B$2:$B$2047,E$2))</f>
        <v>0.5274295209201556</v>
      </c>
      <c r="F9" s="37">
        <f>(SUMIFS('overall city offline'!$K$2:$K$2047,'overall city offline'!$A$2:$A$2047,$A9,'overall city offline'!$B$2:$B$2047,F$3)*SUMIFS('overall city offline'!$C$2:$C$2047,'overall city offline'!$A$2:$A$2047,$A9,'overall city offline'!$B$2:$B$2047,F$3))/(SUMIFS('overall city offline'!$K$2:$K$2047,'overall city offline'!$A$2:$A$2047,$A9,'overall city offline'!$B$2:$B$2047,F$2))</f>
        <v>0.67933551081189492</v>
      </c>
      <c r="G9" s="37">
        <f>(SUMIFS('overall city offline'!$K$2:$K$2047,'overall city offline'!$A$2:$A$2047,$A9,'overall city offline'!$B$2:$B$2047,G$3)*SUMIFS('overall city offline'!$C$2:$C$2047,'overall city offline'!$A$2:$A$2047,$A9,'overall city offline'!$B$2:$B$2047,G$3))/(SUMIFS('overall city offline'!$K$2:$K$2047,'overall city offline'!$A$2:$A$2047,$A9,'overall city offline'!$B$2:$B$2047,G$2))</f>
        <v>0.79050503456074028</v>
      </c>
      <c r="H9" s="37">
        <f>(SUMIFS('overall city offline'!$K$2:$K$2047,'overall city offline'!$A$2:$A$2047,$A9,'overall city offline'!$B$2:$B$2047,H$3)*SUMIFS('overall city offline'!$C$2:$C$2047,'overall city offline'!$A$2:$A$2047,$A9,'overall city offline'!$B$2:$B$2047,H$3))/(SUMIFS('overall city offline'!$K$2:$K$2047,'overall city offline'!$A$2:$A$2047,$A9,'overall city offline'!$B$2:$B$2047,H$2))</f>
        <v>0.96977493168770657</v>
      </c>
      <c r="I9" s="37">
        <f>(SUMIFS('overall city offline'!$K$2:$K$2047,'overall city offline'!$A$2:$A$2047,$A9,'overall city offline'!$B$2:$B$2047,I$3)*SUMIFS('overall city offline'!$C$2:$C$2047,'overall city offline'!$A$2:$A$2047,$A9,'overall city offline'!$B$2:$B$2047,I$3))/(SUMIFS('overall city offline'!$K$2:$K$2047,'overall city offline'!$A$2:$A$2047,$A9,'overall city offline'!$B$2:$B$2047,I$2))</f>
        <v>0.99710651396230043</v>
      </c>
      <c r="J9" s="37">
        <f>(SUMIFS('overall city offline'!$K$2:$K$2047,'overall city offline'!$A$2:$A$2047,$A9,'overall city offline'!$B$2:$B$2047,J$3)*SUMIFS('overall city offline'!$C$2:$C$2047,'overall city offline'!$A$2:$A$2047,$A9,'overall city offline'!$B$2:$B$2047,J$3))/(SUMIFS('overall city offline'!$K$2:$K$2047,'overall city offline'!$A$2:$A$2047,$A9,'overall city offline'!$B$2:$B$2047,J$2))</f>
        <v>0.97622864510940954</v>
      </c>
      <c r="K9" s="37">
        <f>(SUMIFS('overall city offline'!$K$2:$K$2047,'overall city offline'!$A$2:$A$2047,$A9,'overall city offline'!$B$2:$B$2047,K$3)*SUMIFS('overall city offline'!$C$2:$C$2047,'overall city offline'!$A$2:$A$2047,$A9,'overall city offline'!$B$2:$B$2047,K$3))/(SUMIFS('overall city offline'!$K$2:$K$2047,'overall city offline'!$A$2:$A$2047,$A9,'overall city offline'!$B$2:$B$2047,K$2))</f>
        <v>1.0484936014445352</v>
      </c>
      <c r="L9" s="37">
        <f>(SUMIFS('overall city offline'!$K$2:$K$2047,'overall city offline'!$A$2:$A$2047,$A9,'overall city offline'!$B$2:$B$2047,L$3)*SUMIFS('overall city offline'!$C$2:$C$2047,'overall city offline'!$A$2:$A$2047,$A9,'overall city offline'!$B$2:$B$2047,L$3))/(SUMIFS('overall city offline'!$K$2:$K$2047,'overall city offline'!$A$2:$A$2047,$A9,'overall city offline'!$B$2:$B$2047,L$2))</f>
        <v>0.77885521095945476</v>
      </c>
      <c r="M9" s="37">
        <f>(SUMIFS('overall city offline'!$K$2:$K$2047,'overall city offline'!$A$2:$A$2047,$A9,'overall city offline'!$B$2:$B$2047,M$3)*SUMIFS('overall city offline'!$C$2:$C$2047,'overall city offline'!$A$2:$A$2047,$A9,'overall city offline'!$B$2:$B$2047,M$3))/(SUMIFS('overall city offline'!$K$2:$K$2047,'overall city offline'!$A$2:$A$2047,$A9,'overall city offline'!$B$2:$B$2047,M$2))</f>
        <v>1.0746541345716163</v>
      </c>
      <c r="N9" s="37">
        <f>(SUMIFS('overall city offline'!$K$2:$K$2047,'overall city offline'!$A$2:$A$2047,$A9,'overall city offline'!$B$2:$B$2047,N$3)*SUMIFS('overall city offline'!$C$2:$C$2047,'overall city offline'!$A$2:$A$2047,$A9,'overall city offline'!$B$2:$B$2047,N$3))/(SUMIFS('overall city offline'!$K$2:$K$2047,'overall city offline'!$A$2:$A$2047,$A9,'overall city offline'!$B$2:$B$2047,N$2))</f>
        <v>0.58851906964102429</v>
      </c>
      <c r="O9" s="37">
        <f>(SUMIFS('overall city offline'!$K$2:$K$2047,'overall city offline'!$A$2:$A$2047,$A9,'overall city offline'!$B$2:$B$2047,O$3)*SUMIFS('overall city offline'!$C$2:$C$2047,'overall city offline'!$A$2:$A$2047,$A9,'overall city offline'!$B$2:$B$2047,O$3))/(SUMIFS('overall city offline'!$K$2:$K$2047,'overall city offline'!$A$2:$A$2047,$A9,'overall city offline'!$B$2:$B$2047,O$2))</f>
        <v>0.67842428105059926</v>
      </c>
      <c r="P9" s="37">
        <f>(SUMIFS('overall city offline'!$K$2:$K$2047,'overall city offline'!$A$2:$A$2047,$A9,'overall city offline'!$B$2:$B$2047,P$3)*SUMIFS('overall city offline'!$C$2:$C$2047,'overall city offline'!$A$2:$A$2047,$A9,'overall city offline'!$B$2:$B$2047,P$3))/(SUMIFS('overall city offline'!$K$2:$K$2047,'overall city offline'!$A$2:$A$2047,$A9,'overall city offline'!$B$2:$B$2047,P$2))</f>
        <v>0.86314870290042467</v>
      </c>
      <c r="Q9" s="37">
        <f>(SUMIFS('overall city offline'!$K$2:$K$2047,'overall city offline'!$A$2:$A$2047,$A9,'overall city offline'!$B$2:$B$2047,Q$3)*SUMIFS('overall city offline'!$C$2:$C$2047,'overall city offline'!$A$2:$A$2047,$A9,'overall city offline'!$B$2:$B$2047,Q$3))/(SUMIFS('overall city offline'!$K$2:$K$2047,'overall city offline'!$A$2:$A$2047,$A9,'overall city offline'!$B$2:$B$2047,Q$2))</f>
        <v>1.0166905551935728</v>
      </c>
      <c r="R9" s="37">
        <f>(SUMIFS('overall city offline'!$K$2:$K$2047,'overall city offline'!$A$2:$A$2047,$A9,'overall city offline'!$B$2:$B$2047,R$3)*SUMIFS('overall city offline'!$C$2:$C$2047,'overall city offline'!$A$2:$A$2047,$A9,'overall city offline'!$B$2:$B$2047,R$3))/(SUMIFS('overall city offline'!$K$2:$K$2047,'overall city offline'!$A$2:$A$2047,$A9,'overall city offline'!$B$2:$B$2047,R$2))</f>
        <v>1.0872390765494213</v>
      </c>
      <c r="S9" s="37">
        <f>(SUMIFS('overall city offline'!$K$2:$K$2047,'overall city offline'!$A$2:$A$2047,$A9,'overall city offline'!$B$2:$B$2047,S$3)*SUMIFS('overall city offline'!$C$2:$C$2047,'overall city offline'!$A$2:$A$2047,$A9,'overall city offline'!$B$2:$B$2047,S$3))/(SUMIFS('overall city offline'!$K$2:$K$2047,'overall city offline'!$A$2:$A$2047,$A9,'overall city offline'!$B$2:$B$2047,S$2))</f>
        <v>0.9891083600377224</v>
      </c>
      <c r="T9" s="37">
        <f>(SUMIFS('overall city offline'!$K$2:$K$2047,'overall city offline'!$A$2:$A$2047,$A9,'overall city offline'!$B$2:$B$2047,T$3)*SUMIFS('overall city offline'!$C$2:$C$2047,'overall city offline'!$A$2:$A$2047,$A9,'overall city offline'!$B$2:$B$2047,T$3))/(SUMIFS('overall city offline'!$K$2:$K$2047,'overall city offline'!$A$2:$A$2047,$A9,'overall city offline'!$B$2:$B$2047,T$2))</f>
        <v>1.0630816253228852</v>
      </c>
      <c r="U9" s="37">
        <f>(SUMIFS('overall city offline'!$K$2:$K$2047,'overall city offline'!$A$2:$A$2047,$A9,'overall city offline'!$B$2:$B$2047,U$3)*SUMIFS('overall city offline'!$C$2:$C$2047,'overall city offline'!$A$2:$A$2047,$A9,'overall city offline'!$B$2:$B$2047,U$3))/(SUMIFS('overall city offline'!$K$2:$K$2047,'overall city offline'!$A$2:$A$2047,$A9,'overall city offline'!$B$2:$B$2047,U$2))</f>
        <v>1.0601426796142763</v>
      </c>
      <c r="V9" s="37">
        <f>(SUMIFS('overall city offline'!$K$2:$K$2047,'overall city offline'!$A$2:$A$2047,$A9,'overall city offline'!$B$2:$B$2047,V$3)*SUMIFS('overall city offline'!$C$2:$C$2047,'overall city offline'!$A$2:$A$2047,$A9,'overall city offline'!$B$2:$B$2047,V$3))/(SUMIFS('overall city offline'!$K$2:$K$2047,'overall city offline'!$A$2:$A$2047,$A9,'overall city offline'!$B$2:$B$2047,V$2))</f>
        <v>1.023289785482087</v>
      </c>
    </row>
    <row r="10" spans="1:64" x14ac:dyDescent="0.25">
      <c r="A10" s="5" t="s">
        <v>13</v>
      </c>
      <c r="B10" s="37">
        <f>(SUMIFS('overall city offline'!$K$2:$K$2047,'overall city offline'!$A$2:$A$2047,$A10,'overall city offline'!$B$2:$B$2047,B$3)*SUMIFS('overall city offline'!$C$2:$C$2047,'overall city offline'!$A$2:$A$2047,$A10,'overall city offline'!$B$2:$B$2047,B$3))/(SUMIFS('overall city offline'!$K$2:$K$2047,'overall city offline'!$A$2:$A$2047,$A10,'overall city offline'!$B$2:$B$2047,B$2))</f>
        <v>0.91440476871136611</v>
      </c>
      <c r="C10" s="37">
        <f>(SUMIFS('overall city offline'!$K$2:$K$2047,'overall city offline'!$A$2:$A$2047,$A10,'overall city offline'!$B$2:$B$2047,C$3)*SUMIFS('overall city offline'!$C$2:$C$2047,'overall city offline'!$A$2:$A$2047,$A10,'overall city offline'!$B$2:$B$2047,C$3))/(SUMIFS('overall city offline'!$K$2:$K$2047,'overall city offline'!$A$2:$A$2047,$A10,'overall city offline'!$B$2:$B$2047,C$2))</f>
        <v>0.89885187528201071</v>
      </c>
      <c r="D10" s="37">
        <f>(SUMIFS('overall city offline'!$K$2:$K$2047,'overall city offline'!$A$2:$A$2047,$A10,'overall city offline'!$B$2:$B$2047,D$3)*SUMIFS('overall city offline'!$C$2:$C$2047,'overall city offline'!$A$2:$A$2047,$A10,'overall city offline'!$B$2:$B$2047,D$3))/(SUMIFS('overall city offline'!$K$2:$K$2047,'overall city offline'!$A$2:$A$2047,$A10,'overall city offline'!$B$2:$B$2047,D$2))</f>
        <v>0.97161446106665716</v>
      </c>
      <c r="E10" s="37">
        <f>(SUMIFS('overall city offline'!$K$2:$K$2047,'overall city offline'!$A$2:$A$2047,$A10,'overall city offline'!$B$2:$B$2047,E$3)*SUMIFS('overall city offline'!$C$2:$C$2047,'overall city offline'!$A$2:$A$2047,$A10,'overall city offline'!$B$2:$B$2047,E$3))/(SUMIFS('overall city offline'!$K$2:$K$2047,'overall city offline'!$A$2:$A$2047,$A10,'overall city offline'!$B$2:$B$2047,E$2))</f>
        <v>0.51988199346835839</v>
      </c>
      <c r="F10" s="37">
        <f>(SUMIFS('overall city offline'!$K$2:$K$2047,'overall city offline'!$A$2:$A$2047,$A10,'overall city offline'!$B$2:$B$2047,F$3)*SUMIFS('overall city offline'!$C$2:$C$2047,'overall city offline'!$A$2:$A$2047,$A10,'overall city offline'!$B$2:$B$2047,F$3))/(SUMIFS('overall city offline'!$K$2:$K$2047,'overall city offline'!$A$2:$A$2047,$A10,'overall city offline'!$B$2:$B$2047,F$2))</f>
        <v>0.62902937588254537</v>
      </c>
      <c r="G10" s="37">
        <f>(SUMIFS('overall city offline'!$K$2:$K$2047,'overall city offline'!$A$2:$A$2047,$A10,'overall city offline'!$B$2:$B$2047,G$3)*SUMIFS('overall city offline'!$C$2:$C$2047,'overall city offline'!$A$2:$A$2047,$A10,'overall city offline'!$B$2:$B$2047,G$3))/(SUMIFS('overall city offline'!$K$2:$K$2047,'overall city offline'!$A$2:$A$2047,$A10,'overall city offline'!$B$2:$B$2047,G$2))</f>
        <v>0.78505301763877422</v>
      </c>
      <c r="H10" s="37">
        <f>(SUMIFS('overall city offline'!$K$2:$K$2047,'overall city offline'!$A$2:$A$2047,$A10,'overall city offline'!$B$2:$B$2047,H$3)*SUMIFS('overall city offline'!$C$2:$C$2047,'overall city offline'!$A$2:$A$2047,$A10,'overall city offline'!$B$2:$B$2047,H$3))/(SUMIFS('overall city offline'!$K$2:$K$2047,'overall city offline'!$A$2:$A$2047,$A10,'overall city offline'!$B$2:$B$2047,H$2))</f>
        <v>0.85154959594584678</v>
      </c>
      <c r="I10" s="37">
        <f>(SUMIFS('overall city offline'!$K$2:$K$2047,'overall city offline'!$A$2:$A$2047,$A10,'overall city offline'!$B$2:$B$2047,I$3)*SUMIFS('overall city offline'!$C$2:$C$2047,'overall city offline'!$A$2:$A$2047,$A10,'overall city offline'!$B$2:$B$2047,I$3))/(SUMIFS('overall city offline'!$K$2:$K$2047,'overall city offline'!$A$2:$A$2047,$A10,'overall city offline'!$B$2:$B$2047,I$2))</f>
        <v>0.89802404557315574</v>
      </c>
      <c r="J10" s="37">
        <f>(SUMIFS('overall city offline'!$K$2:$K$2047,'overall city offline'!$A$2:$A$2047,$A10,'overall city offline'!$B$2:$B$2047,J$3)*SUMIFS('overall city offline'!$C$2:$C$2047,'overall city offline'!$A$2:$A$2047,$A10,'overall city offline'!$B$2:$B$2047,J$3))/(SUMIFS('overall city offline'!$K$2:$K$2047,'overall city offline'!$A$2:$A$2047,$A10,'overall city offline'!$B$2:$B$2047,J$2))</f>
        <v>0.82660857917817421</v>
      </c>
      <c r="K10" s="37">
        <f>(SUMIFS('overall city offline'!$K$2:$K$2047,'overall city offline'!$A$2:$A$2047,$A10,'overall city offline'!$B$2:$B$2047,K$3)*SUMIFS('overall city offline'!$C$2:$C$2047,'overall city offline'!$A$2:$A$2047,$A10,'overall city offline'!$B$2:$B$2047,K$3))/(SUMIFS('overall city offline'!$K$2:$K$2047,'overall city offline'!$A$2:$A$2047,$A10,'overall city offline'!$B$2:$B$2047,K$2))</f>
        <v>0.95308312657700944</v>
      </c>
      <c r="L10" s="37">
        <f>(SUMIFS('overall city offline'!$K$2:$K$2047,'overall city offline'!$A$2:$A$2047,$A10,'overall city offline'!$B$2:$B$2047,L$3)*SUMIFS('overall city offline'!$C$2:$C$2047,'overall city offline'!$A$2:$A$2047,$A10,'overall city offline'!$B$2:$B$2047,L$3))/(SUMIFS('overall city offline'!$K$2:$K$2047,'overall city offline'!$A$2:$A$2047,$A10,'overall city offline'!$B$2:$B$2047,L$2))</f>
        <v>0.65121327919827465</v>
      </c>
      <c r="M10" s="37">
        <f>(SUMIFS('overall city offline'!$K$2:$K$2047,'overall city offline'!$A$2:$A$2047,$A10,'overall city offline'!$B$2:$B$2047,M$3)*SUMIFS('overall city offline'!$C$2:$C$2047,'overall city offline'!$A$2:$A$2047,$A10,'overall city offline'!$B$2:$B$2047,M$3))/(SUMIFS('overall city offline'!$K$2:$K$2047,'overall city offline'!$A$2:$A$2047,$A10,'overall city offline'!$B$2:$B$2047,M$2))</f>
        <v>1.0398043173838611</v>
      </c>
      <c r="N10" s="37">
        <f>(SUMIFS('overall city offline'!$K$2:$K$2047,'overall city offline'!$A$2:$A$2047,$A10,'overall city offline'!$B$2:$B$2047,N$3)*SUMIFS('overall city offline'!$C$2:$C$2047,'overall city offline'!$A$2:$A$2047,$A10,'overall city offline'!$B$2:$B$2047,N$3))/(SUMIFS('overall city offline'!$K$2:$K$2047,'overall city offline'!$A$2:$A$2047,$A10,'overall city offline'!$B$2:$B$2047,N$2))</f>
        <v>0.53949610210969112</v>
      </c>
      <c r="O10" s="37">
        <f>(SUMIFS('overall city offline'!$K$2:$K$2047,'overall city offline'!$A$2:$A$2047,$A10,'overall city offline'!$B$2:$B$2047,O$3)*SUMIFS('overall city offline'!$C$2:$C$2047,'overall city offline'!$A$2:$A$2047,$A10,'overall city offline'!$B$2:$B$2047,O$3))/(SUMIFS('overall city offline'!$K$2:$K$2047,'overall city offline'!$A$2:$A$2047,$A10,'overall city offline'!$B$2:$B$2047,O$2))</f>
        <v>0.65636933858927571</v>
      </c>
      <c r="P10" s="37">
        <f>(SUMIFS('overall city offline'!$K$2:$K$2047,'overall city offline'!$A$2:$A$2047,$A10,'overall city offline'!$B$2:$B$2047,P$3)*SUMIFS('overall city offline'!$C$2:$C$2047,'overall city offline'!$A$2:$A$2047,$A10,'overall city offline'!$B$2:$B$2047,P$3))/(SUMIFS('overall city offline'!$K$2:$K$2047,'overall city offline'!$A$2:$A$2047,$A10,'overall city offline'!$B$2:$B$2047,P$2))</f>
        <v>0.79285554048620177</v>
      </c>
      <c r="Q10" s="37">
        <f>(SUMIFS('overall city offline'!$K$2:$K$2047,'overall city offline'!$A$2:$A$2047,$A10,'overall city offline'!$B$2:$B$2047,Q$3)*SUMIFS('overall city offline'!$C$2:$C$2047,'overall city offline'!$A$2:$A$2047,$A10,'overall city offline'!$B$2:$B$2047,Q$3))/(SUMIFS('overall city offline'!$K$2:$K$2047,'overall city offline'!$A$2:$A$2047,$A10,'overall city offline'!$B$2:$B$2047,Q$2))</f>
        <v>1.0067514584339137</v>
      </c>
      <c r="R10" s="37">
        <f>(SUMIFS('overall city offline'!$K$2:$K$2047,'overall city offline'!$A$2:$A$2047,$A10,'overall city offline'!$B$2:$B$2047,R$3)*SUMIFS('overall city offline'!$C$2:$C$2047,'overall city offline'!$A$2:$A$2047,$A10,'overall city offline'!$B$2:$B$2047,R$3))/(SUMIFS('overall city offline'!$K$2:$K$2047,'overall city offline'!$A$2:$A$2047,$A10,'overall city offline'!$B$2:$B$2047,R$2))</f>
        <v>1.134466705366926</v>
      </c>
      <c r="S10" s="37">
        <f>(SUMIFS('overall city offline'!$K$2:$K$2047,'overall city offline'!$A$2:$A$2047,$A10,'overall city offline'!$B$2:$B$2047,S$3)*SUMIFS('overall city offline'!$C$2:$C$2047,'overall city offline'!$A$2:$A$2047,$A10,'overall city offline'!$B$2:$B$2047,S$3))/(SUMIFS('overall city offline'!$K$2:$K$2047,'overall city offline'!$A$2:$A$2047,$A10,'overall city offline'!$B$2:$B$2047,S$2))</f>
        <v>1.0141165225692492</v>
      </c>
      <c r="T10" s="37">
        <f>(SUMIFS('overall city offline'!$K$2:$K$2047,'overall city offline'!$A$2:$A$2047,$A10,'overall city offline'!$B$2:$B$2047,T$3)*SUMIFS('overall city offline'!$C$2:$C$2047,'overall city offline'!$A$2:$A$2047,$A10,'overall city offline'!$B$2:$B$2047,T$3))/(SUMIFS('overall city offline'!$K$2:$K$2047,'overall city offline'!$A$2:$A$2047,$A10,'overall city offline'!$B$2:$B$2047,T$2))</f>
        <v>1.0086219718692062</v>
      </c>
      <c r="U10" s="37">
        <f>(SUMIFS('overall city offline'!$K$2:$K$2047,'overall city offline'!$A$2:$A$2047,$A10,'overall city offline'!$B$2:$B$2047,U$3)*SUMIFS('overall city offline'!$C$2:$C$2047,'overall city offline'!$A$2:$A$2047,$A10,'overall city offline'!$B$2:$B$2047,U$3))/(SUMIFS('overall city offline'!$K$2:$K$2047,'overall city offline'!$A$2:$A$2047,$A10,'overall city offline'!$B$2:$B$2047,U$2))</f>
        <v>1.1144234757533256</v>
      </c>
      <c r="V10" s="37">
        <f>(SUMIFS('overall city offline'!$K$2:$K$2047,'overall city offline'!$A$2:$A$2047,$A10,'overall city offline'!$B$2:$B$2047,V$3)*SUMIFS('overall city offline'!$C$2:$C$2047,'overall city offline'!$A$2:$A$2047,$A10,'overall city offline'!$B$2:$B$2047,V$3))/(SUMIFS('overall city offline'!$K$2:$K$2047,'overall city offline'!$A$2:$A$2047,$A10,'overall city offline'!$B$2:$B$2047,V$2))</f>
        <v>1.0139812510179611</v>
      </c>
    </row>
    <row r="11" spans="1:64" x14ac:dyDescent="0.25">
      <c r="A11" s="5" t="s">
        <v>14</v>
      </c>
      <c r="B11" s="37">
        <f>(SUMIFS('overall city offline'!$K$2:$K$2047,'overall city offline'!$A$2:$A$2047,$A11,'overall city offline'!$B$2:$B$2047,B$3)*SUMIFS('overall city offline'!$C$2:$C$2047,'overall city offline'!$A$2:$A$2047,$A11,'overall city offline'!$B$2:$B$2047,B$3))/(SUMIFS('overall city offline'!$K$2:$K$2047,'overall city offline'!$A$2:$A$2047,$A11,'overall city offline'!$B$2:$B$2047,B$2))</f>
        <v>0.89405246448268172</v>
      </c>
      <c r="C11" s="37">
        <f>(SUMIFS('overall city offline'!$K$2:$K$2047,'overall city offline'!$A$2:$A$2047,$A11,'overall city offline'!$B$2:$B$2047,C$3)*SUMIFS('overall city offline'!$C$2:$C$2047,'overall city offline'!$A$2:$A$2047,$A11,'overall city offline'!$B$2:$B$2047,C$3))/(SUMIFS('overall city offline'!$K$2:$K$2047,'overall city offline'!$A$2:$A$2047,$A11,'overall city offline'!$B$2:$B$2047,C$2))</f>
        <v>0.8731645656857322</v>
      </c>
      <c r="D11" s="37">
        <f>(SUMIFS('overall city offline'!$K$2:$K$2047,'overall city offline'!$A$2:$A$2047,$A11,'overall city offline'!$B$2:$B$2047,D$3)*SUMIFS('overall city offline'!$C$2:$C$2047,'overall city offline'!$A$2:$A$2047,$A11,'overall city offline'!$B$2:$B$2047,D$3))/(SUMIFS('overall city offline'!$K$2:$K$2047,'overall city offline'!$A$2:$A$2047,$A11,'overall city offline'!$B$2:$B$2047,D$2))</f>
        <v>1.0333794473266915</v>
      </c>
      <c r="E11" s="37">
        <f>(SUMIFS('overall city offline'!$K$2:$K$2047,'overall city offline'!$A$2:$A$2047,$A11,'overall city offline'!$B$2:$B$2047,E$3)*SUMIFS('overall city offline'!$C$2:$C$2047,'overall city offline'!$A$2:$A$2047,$A11,'overall city offline'!$B$2:$B$2047,E$3))/(SUMIFS('overall city offline'!$K$2:$K$2047,'overall city offline'!$A$2:$A$2047,$A11,'overall city offline'!$B$2:$B$2047,E$2))</f>
        <v>0.64341768138735289</v>
      </c>
      <c r="F11" s="37">
        <f>(SUMIFS('overall city offline'!$K$2:$K$2047,'overall city offline'!$A$2:$A$2047,$A11,'overall city offline'!$B$2:$B$2047,F$3)*SUMIFS('overall city offline'!$C$2:$C$2047,'overall city offline'!$A$2:$A$2047,$A11,'overall city offline'!$B$2:$B$2047,F$3))/(SUMIFS('overall city offline'!$K$2:$K$2047,'overall city offline'!$A$2:$A$2047,$A11,'overall city offline'!$B$2:$B$2047,F$2))</f>
        <v>0.77585187500989838</v>
      </c>
      <c r="G11" s="37">
        <f>(SUMIFS('overall city offline'!$K$2:$K$2047,'overall city offline'!$A$2:$A$2047,$A11,'overall city offline'!$B$2:$B$2047,G$3)*SUMIFS('overall city offline'!$C$2:$C$2047,'overall city offline'!$A$2:$A$2047,$A11,'overall city offline'!$B$2:$B$2047,G$3))/(SUMIFS('overall city offline'!$K$2:$K$2047,'overall city offline'!$A$2:$A$2047,$A11,'overall city offline'!$B$2:$B$2047,G$2))</f>
        <v>0.90802351761800171</v>
      </c>
      <c r="H11" s="37">
        <f>(SUMIFS('overall city offline'!$K$2:$K$2047,'overall city offline'!$A$2:$A$2047,$A11,'overall city offline'!$B$2:$B$2047,H$3)*SUMIFS('overall city offline'!$C$2:$C$2047,'overall city offline'!$A$2:$A$2047,$A11,'overall city offline'!$B$2:$B$2047,H$3))/(SUMIFS('overall city offline'!$K$2:$K$2047,'overall city offline'!$A$2:$A$2047,$A11,'overall city offline'!$B$2:$B$2047,H$2))</f>
        <v>1.1445620655890596</v>
      </c>
      <c r="I11" s="37">
        <f>(SUMIFS('overall city offline'!$K$2:$K$2047,'overall city offline'!$A$2:$A$2047,$A11,'overall city offline'!$B$2:$B$2047,I$3)*SUMIFS('overall city offline'!$C$2:$C$2047,'overall city offline'!$A$2:$A$2047,$A11,'overall city offline'!$B$2:$B$2047,I$3))/(SUMIFS('overall city offline'!$K$2:$K$2047,'overall city offline'!$A$2:$A$2047,$A11,'overall city offline'!$B$2:$B$2047,I$2))</f>
        <v>1.3135400807625841</v>
      </c>
      <c r="J11" s="37">
        <f>(SUMIFS('overall city offline'!$K$2:$K$2047,'overall city offline'!$A$2:$A$2047,$A11,'overall city offline'!$B$2:$B$2047,J$3)*SUMIFS('overall city offline'!$C$2:$C$2047,'overall city offline'!$A$2:$A$2047,$A11,'overall city offline'!$B$2:$B$2047,J$3))/(SUMIFS('overall city offline'!$K$2:$K$2047,'overall city offline'!$A$2:$A$2047,$A11,'overall city offline'!$B$2:$B$2047,J$2))</f>
        <v>1.1227383058279954</v>
      </c>
      <c r="K11" s="37">
        <f>(SUMIFS('overall city offline'!$K$2:$K$2047,'overall city offline'!$A$2:$A$2047,$A11,'overall city offline'!$B$2:$B$2047,K$3)*SUMIFS('overall city offline'!$C$2:$C$2047,'overall city offline'!$A$2:$A$2047,$A11,'overall city offline'!$B$2:$B$2047,K$3))/(SUMIFS('overall city offline'!$K$2:$K$2047,'overall city offline'!$A$2:$A$2047,$A11,'overall city offline'!$B$2:$B$2047,K$2))</f>
        <v>1.1216209385576819</v>
      </c>
      <c r="L11" s="37">
        <f>(SUMIFS('overall city offline'!$K$2:$K$2047,'overall city offline'!$A$2:$A$2047,$A11,'overall city offline'!$B$2:$B$2047,L$3)*SUMIFS('overall city offline'!$C$2:$C$2047,'overall city offline'!$A$2:$A$2047,$A11,'overall city offline'!$B$2:$B$2047,L$3))/(SUMIFS('overall city offline'!$K$2:$K$2047,'overall city offline'!$A$2:$A$2047,$A11,'overall city offline'!$B$2:$B$2047,L$2))</f>
        <v>0.75710309842230383</v>
      </c>
      <c r="M11" s="37">
        <f>(SUMIFS('overall city offline'!$K$2:$K$2047,'overall city offline'!$A$2:$A$2047,$A11,'overall city offline'!$B$2:$B$2047,M$3)*SUMIFS('overall city offline'!$C$2:$C$2047,'overall city offline'!$A$2:$A$2047,$A11,'overall city offline'!$B$2:$B$2047,M$3))/(SUMIFS('overall city offline'!$K$2:$K$2047,'overall city offline'!$A$2:$A$2047,$A11,'overall city offline'!$B$2:$B$2047,M$2))</f>
        <v>1.1527389562750412</v>
      </c>
      <c r="N11" s="37">
        <f>(SUMIFS('overall city offline'!$K$2:$K$2047,'overall city offline'!$A$2:$A$2047,$A11,'overall city offline'!$B$2:$B$2047,N$3)*SUMIFS('overall city offline'!$C$2:$C$2047,'overall city offline'!$A$2:$A$2047,$A11,'overall city offline'!$B$2:$B$2047,N$3))/(SUMIFS('overall city offline'!$K$2:$K$2047,'overall city offline'!$A$2:$A$2047,$A11,'overall city offline'!$B$2:$B$2047,N$2))</f>
        <v>0.59594711609495932</v>
      </c>
      <c r="O11" s="37">
        <f>(SUMIFS('overall city offline'!$K$2:$K$2047,'overall city offline'!$A$2:$A$2047,$A11,'overall city offline'!$B$2:$B$2047,O$3)*SUMIFS('overall city offline'!$C$2:$C$2047,'overall city offline'!$A$2:$A$2047,$A11,'overall city offline'!$B$2:$B$2047,O$3))/(SUMIFS('overall city offline'!$K$2:$K$2047,'overall city offline'!$A$2:$A$2047,$A11,'overall city offline'!$B$2:$B$2047,O$2))</f>
        <v>0.62780289776768583</v>
      </c>
      <c r="P11" s="37">
        <f>(SUMIFS('overall city offline'!$K$2:$K$2047,'overall city offline'!$A$2:$A$2047,$A11,'overall city offline'!$B$2:$B$2047,P$3)*SUMIFS('overall city offline'!$C$2:$C$2047,'overall city offline'!$A$2:$A$2047,$A11,'overall city offline'!$B$2:$B$2047,P$3))/(SUMIFS('overall city offline'!$K$2:$K$2047,'overall city offline'!$A$2:$A$2047,$A11,'overall city offline'!$B$2:$B$2047,P$2))</f>
        <v>0.75032597976160353</v>
      </c>
      <c r="Q11" s="37">
        <f>(SUMIFS('overall city offline'!$K$2:$K$2047,'overall city offline'!$A$2:$A$2047,$A11,'overall city offline'!$B$2:$B$2047,Q$3)*SUMIFS('overall city offline'!$C$2:$C$2047,'overall city offline'!$A$2:$A$2047,$A11,'overall city offline'!$B$2:$B$2047,Q$3))/(SUMIFS('overall city offline'!$K$2:$K$2047,'overall city offline'!$A$2:$A$2047,$A11,'overall city offline'!$B$2:$B$2047,Q$2))</f>
        <v>1.1236661022096628</v>
      </c>
      <c r="R11" s="37">
        <f>(SUMIFS('overall city offline'!$K$2:$K$2047,'overall city offline'!$A$2:$A$2047,$A11,'overall city offline'!$B$2:$B$2047,R$3)*SUMIFS('overall city offline'!$C$2:$C$2047,'overall city offline'!$A$2:$A$2047,$A11,'overall city offline'!$B$2:$B$2047,R$3))/(SUMIFS('overall city offline'!$K$2:$K$2047,'overall city offline'!$A$2:$A$2047,$A11,'overall city offline'!$B$2:$B$2047,R$2))</f>
        <v>1.211079852462337</v>
      </c>
      <c r="S11" s="37">
        <f>(SUMIFS('overall city offline'!$K$2:$K$2047,'overall city offline'!$A$2:$A$2047,$A11,'overall city offline'!$B$2:$B$2047,S$3)*SUMIFS('overall city offline'!$C$2:$C$2047,'overall city offline'!$A$2:$A$2047,$A11,'overall city offline'!$B$2:$B$2047,S$3))/(SUMIFS('overall city offline'!$K$2:$K$2047,'overall city offline'!$A$2:$A$2047,$A11,'overall city offline'!$B$2:$B$2047,S$2))</f>
        <v>1.0417940567244701</v>
      </c>
      <c r="T11" s="37">
        <f>(SUMIFS('overall city offline'!$K$2:$K$2047,'overall city offline'!$A$2:$A$2047,$A11,'overall city offline'!$B$2:$B$2047,T$3)*SUMIFS('overall city offline'!$C$2:$C$2047,'overall city offline'!$A$2:$A$2047,$A11,'overall city offline'!$B$2:$B$2047,T$3))/(SUMIFS('overall city offline'!$K$2:$K$2047,'overall city offline'!$A$2:$A$2047,$A11,'overall city offline'!$B$2:$B$2047,T$2))</f>
        <v>1.214905685903263</v>
      </c>
      <c r="U11" s="37">
        <f>(SUMIFS('overall city offline'!$K$2:$K$2047,'overall city offline'!$A$2:$A$2047,$A11,'overall city offline'!$B$2:$B$2047,U$3)*SUMIFS('overall city offline'!$C$2:$C$2047,'overall city offline'!$A$2:$A$2047,$A11,'overall city offline'!$B$2:$B$2047,U$3))/(SUMIFS('overall city offline'!$K$2:$K$2047,'overall city offline'!$A$2:$A$2047,$A11,'overall city offline'!$B$2:$B$2047,U$2))</f>
        <v>1.1752167787076602</v>
      </c>
      <c r="V11" s="37">
        <f>(SUMIFS('overall city offline'!$K$2:$K$2047,'overall city offline'!$A$2:$A$2047,$A11,'overall city offline'!$B$2:$B$2047,V$3)*SUMIFS('overall city offline'!$C$2:$C$2047,'overall city offline'!$A$2:$A$2047,$A11,'overall city offline'!$B$2:$B$2047,V$3))/(SUMIFS('overall city offline'!$K$2:$K$2047,'overall city offline'!$A$2:$A$2047,$A11,'overall city offline'!$B$2:$B$2047,V$2))</f>
        <v>1.005682604836269</v>
      </c>
    </row>
    <row r="12" spans="1:64" x14ac:dyDescent="0.25">
      <c r="A12" s="5" t="s">
        <v>15</v>
      </c>
      <c r="B12" s="37">
        <f>(SUMIFS('overall city offline'!$K$2:$K$2047,'overall city offline'!$A$2:$A$2047,$A12,'overall city offline'!$B$2:$B$2047,B$3)*SUMIFS('overall city offline'!$C$2:$C$2047,'overall city offline'!$A$2:$A$2047,$A12,'overall city offline'!$B$2:$B$2047,B$3))/(SUMIFS('overall city offline'!$K$2:$K$2047,'overall city offline'!$A$2:$A$2047,$A12,'overall city offline'!$B$2:$B$2047,B$2))</f>
        <v>0.88523290882591821</v>
      </c>
      <c r="C12" s="37">
        <f>(SUMIFS('overall city offline'!$K$2:$K$2047,'overall city offline'!$A$2:$A$2047,$A12,'overall city offline'!$B$2:$B$2047,C$3)*SUMIFS('overall city offline'!$C$2:$C$2047,'overall city offline'!$A$2:$A$2047,$A12,'overall city offline'!$B$2:$B$2047,C$3))/(SUMIFS('overall city offline'!$K$2:$K$2047,'overall city offline'!$A$2:$A$2047,$A12,'overall city offline'!$B$2:$B$2047,C$2))</f>
        <v>0.99216971051215264</v>
      </c>
      <c r="D12" s="37">
        <f>(SUMIFS('overall city offline'!$K$2:$K$2047,'overall city offline'!$A$2:$A$2047,$A12,'overall city offline'!$B$2:$B$2047,D$3)*SUMIFS('overall city offline'!$C$2:$C$2047,'overall city offline'!$A$2:$A$2047,$A12,'overall city offline'!$B$2:$B$2047,D$3))/(SUMIFS('overall city offline'!$K$2:$K$2047,'overall city offline'!$A$2:$A$2047,$A12,'overall city offline'!$B$2:$B$2047,D$2))</f>
        <v>0.89149800807537294</v>
      </c>
      <c r="E12" s="37">
        <f>(SUMIFS('overall city offline'!$K$2:$K$2047,'overall city offline'!$A$2:$A$2047,$A12,'overall city offline'!$B$2:$B$2047,E$3)*SUMIFS('overall city offline'!$C$2:$C$2047,'overall city offline'!$A$2:$A$2047,$A12,'overall city offline'!$B$2:$B$2047,E$3))/(SUMIFS('overall city offline'!$K$2:$K$2047,'overall city offline'!$A$2:$A$2047,$A12,'overall city offline'!$B$2:$B$2047,E$2))</f>
        <v>0.35064449695512628</v>
      </c>
      <c r="F12" s="37">
        <f>(SUMIFS('overall city offline'!$K$2:$K$2047,'overall city offline'!$A$2:$A$2047,$A12,'overall city offline'!$B$2:$B$2047,F$3)*SUMIFS('overall city offline'!$C$2:$C$2047,'overall city offline'!$A$2:$A$2047,$A12,'overall city offline'!$B$2:$B$2047,F$3))/(SUMIFS('overall city offline'!$K$2:$K$2047,'overall city offline'!$A$2:$A$2047,$A12,'overall city offline'!$B$2:$B$2047,F$2))</f>
        <v>0.43731497151351378</v>
      </c>
      <c r="G12" s="37">
        <f>(SUMIFS('overall city offline'!$K$2:$K$2047,'overall city offline'!$A$2:$A$2047,$A12,'overall city offline'!$B$2:$B$2047,G$3)*SUMIFS('overall city offline'!$C$2:$C$2047,'overall city offline'!$A$2:$A$2047,$A12,'overall city offline'!$B$2:$B$2047,G$3))/(SUMIFS('overall city offline'!$K$2:$K$2047,'overall city offline'!$A$2:$A$2047,$A12,'overall city offline'!$B$2:$B$2047,G$2))</f>
        <v>0.60877394432406218</v>
      </c>
      <c r="H12" s="37">
        <f>(SUMIFS('overall city offline'!$K$2:$K$2047,'overall city offline'!$A$2:$A$2047,$A12,'overall city offline'!$B$2:$B$2047,H$3)*SUMIFS('overall city offline'!$C$2:$C$2047,'overall city offline'!$A$2:$A$2047,$A12,'overall city offline'!$B$2:$B$2047,H$3))/(SUMIFS('overall city offline'!$K$2:$K$2047,'overall city offline'!$A$2:$A$2047,$A12,'overall city offline'!$B$2:$B$2047,H$2))</f>
        <v>0.87359257553403868</v>
      </c>
      <c r="I12" s="37">
        <f>(SUMIFS('overall city offline'!$K$2:$K$2047,'overall city offline'!$A$2:$A$2047,$A12,'overall city offline'!$B$2:$B$2047,I$3)*SUMIFS('overall city offline'!$C$2:$C$2047,'overall city offline'!$A$2:$A$2047,$A12,'overall city offline'!$B$2:$B$2047,I$3))/(SUMIFS('overall city offline'!$K$2:$K$2047,'overall city offline'!$A$2:$A$2047,$A12,'overall city offline'!$B$2:$B$2047,I$2))</f>
        <v>0.99819470277654432</v>
      </c>
      <c r="J12" s="37">
        <f>(SUMIFS('overall city offline'!$K$2:$K$2047,'overall city offline'!$A$2:$A$2047,$A12,'overall city offline'!$B$2:$B$2047,J$3)*SUMIFS('overall city offline'!$C$2:$C$2047,'overall city offline'!$A$2:$A$2047,$A12,'overall city offline'!$B$2:$B$2047,J$3))/(SUMIFS('overall city offline'!$K$2:$K$2047,'overall city offline'!$A$2:$A$2047,$A12,'overall city offline'!$B$2:$B$2047,J$2))</f>
        <v>0.94551925175318352</v>
      </c>
      <c r="K12" s="37">
        <f>(SUMIFS('overall city offline'!$K$2:$K$2047,'overall city offline'!$A$2:$A$2047,$A12,'overall city offline'!$B$2:$B$2047,K$3)*SUMIFS('overall city offline'!$C$2:$C$2047,'overall city offline'!$A$2:$A$2047,$A12,'overall city offline'!$B$2:$B$2047,K$3))/(SUMIFS('overall city offline'!$K$2:$K$2047,'overall city offline'!$A$2:$A$2047,$A12,'overall city offline'!$B$2:$B$2047,K$2))</f>
        <v>1.0000815893567756</v>
      </c>
      <c r="L12" s="37">
        <f>(SUMIFS('overall city offline'!$K$2:$K$2047,'overall city offline'!$A$2:$A$2047,$A12,'overall city offline'!$B$2:$B$2047,L$3)*SUMIFS('overall city offline'!$C$2:$C$2047,'overall city offline'!$A$2:$A$2047,$A12,'overall city offline'!$B$2:$B$2047,L$3))/(SUMIFS('overall city offline'!$K$2:$K$2047,'overall city offline'!$A$2:$A$2047,$A12,'overall city offline'!$B$2:$B$2047,L$2))</f>
        <v>0.52242899507767326</v>
      </c>
      <c r="M12" s="37">
        <f>(SUMIFS('overall city offline'!$K$2:$K$2047,'overall city offline'!$A$2:$A$2047,$A12,'overall city offline'!$B$2:$B$2047,M$3)*SUMIFS('overall city offline'!$C$2:$C$2047,'overall city offline'!$A$2:$A$2047,$A12,'overall city offline'!$B$2:$B$2047,M$3))/(SUMIFS('overall city offline'!$K$2:$K$2047,'overall city offline'!$A$2:$A$2047,$A12,'overall city offline'!$B$2:$B$2047,M$2))</f>
        <v>1.0099221969613119</v>
      </c>
      <c r="N12" s="37">
        <f>(SUMIFS('overall city offline'!$K$2:$K$2047,'overall city offline'!$A$2:$A$2047,$A12,'overall city offline'!$B$2:$B$2047,N$3)*SUMIFS('overall city offline'!$C$2:$C$2047,'overall city offline'!$A$2:$A$2047,$A12,'overall city offline'!$B$2:$B$2047,N$3))/(SUMIFS('overall city offline'!$K$2:$K$2047,'overall city offline'!$A$2:$A$2047,$A12,'overall city offline'!$B$2:$B$2047,N$2))</f>
        <v>0.40803158443811904</v>
      </c>
      <c r="O12" s="37">
        <f>(SUMIFS('overall city offline'!$K$2:$K$2047,'overall city offline'!$A$2:$A$2047,$A12,'overall city offline'!$B$2:$B$2047,O$3)*SUMIFS('overall city offline'!$C$2:$C$2047,'overall city offline'!$A$2:$A$2047,$A12,'overall city offline'!$B$2:$B$2047,O$3))/(SUMIFS('overall city offline'!$K$2:$K$2047,'overall city offline'!$A$2:$A$2047,$A12,'overall city offline'!$B$2:$B$2047,O$2))</f>
        <v>0.50647214347285807</v>
      </c>
      <c r="P12" s="37">
        <f>(SUMIFS('overall city offline'!$K$2:$K$2047,'overall city offline'!$A$2:$A$2047,$A12,'overall city offline'!$B$2:$B$2047,P$3)*SUMIFS('overall city offline'!$C$2:$C$2047,'overall city offline'!$A$2:$A$2047,$A12,'overall city offline'!$B$2:$B$2047,P$3))/(SUMIFS('overall city offline'!$K$2:$K$2047,'overall city offline'!$A$2:$A$2047,$A12,'overall city offline'!$B$2:$B$2047,P$2))</f>
        <v>0.65163627500334553</v>
      </c>
      <c r="Q12" s="37">
        <f>(SUMIFS('overall city offline'!$K$2:$K$2047,'overall city offline'!$A$2:$A$2047,$A12,'overall city offline'!$B$2:$B$2047,Q$3)*SUMIFS('overall city offline'!$C$2:$C$2047,'overall city offline'!$A$2:$A$2047,$A12,'overall city offline'!$B$2:$B$2047,Q$3))/(SUMIFS('overall city offline'!$K$2:$K$2047,'overall city offline'!$A$2:$A$2047,$A12,'overall city offline'!$B$2:$B$2047,Q$2))</f>
        <v>0.95642937491256486</v>
      </c>
      <c r="R12" s="37">
        <f>(SUMIFS('overall city offline'!$K$2:$K$2047,'overall city offline'!$A$2:$A$2047,$A12,'overall city offline'!$B$2:$B$2047,R$3)*SUMIFS('overall city offline'!$C$2:$C$2047,'overall city offline'!$A$2:$A$2047,$A12,'overall city offline'!$B$2:$B$2047,R$3))/(SUMIFS('overall city offline'!$K$2:$K$2047,'overall city offline'!$A$2:$A$2047,$A12,'overall city offline'!$B$2:$B$2047,R$2))</f>
        <v>1.0529596436868001</v>
      </c>
      <c r="S12" s="37">
        <f>(SUMIFS('overall city offline'!$K$2:$K$2047,'overall city offline'!$A$2:$A$2047,$A12,'overall city offline'!$B$2:$B$2047,S$3)*SUMIFS('overall city offline'!$C$2:$C$2047,'overall city offline'!$A$2:$A$2047,$A12,'overall city offline'!$B$2:$B$2047,S$3))/(SUMIFS('overall city offline'!$K$2:$K$2047,'overall city offline'!$A$2:$A$2047,$A12,'overall city offline'!$B$2:$B$2047,S$2))</f>
        <v>0.97217173555411818</v>
      </c>
      <c r="T12" s="37">
        <f>(SUMIFS('overall city offline'!$K$2:$K$2047,'overall city offline'!$A$2:$A$2047,$A12,'overall city offline'!$B$2:$B$2047,T$3)*SUMIFS('overall city offline'!$C$2:$C$2047,'overall city offline'!$A$2:$A$2047,$A12,'overall city offline'!$B$2:$B$2047,T$3))/(SUMIFS('overall city offline'!$K$2:$K$2047,'overall city offline'!$A$2:$A$2047,$A12,'overall city offline'!$B$2:$B$2047,T$2))</f>
        <v>1.0637963039480798</v>
      </c>
      <c r="U12" s="37">
        <f>(SUMIFS('overall city offline'!$K$2:$K$2047,'overall city offline'!$A$2:$A$2047,$A12,'overall city offline'!$B$2:$B$2047,U$3)*SUMIFS('overall city offline'!$C$2:$C$2047,'overall city offline'!$A$2:$A$2047,$A12,'overall city offline'!$B$2:$B$2047,U$3))/(SUMIFS('overall city offline'!$K$2:$K$2047,'overall city offline'!$A$2:$A$2047,$A12,'overall city offline'!$B$2:$B$2047,U$2))</f>
        <v>1.0868885805465685</v>
      </c>
      <c r="V12" s="37">
        <f>(SUMIFS('overall city offline'!$K$2:$K$2047,'overall city offline'!$A$2:$A$2047,$A12,'overall city offline'!$B$2:$B$2047,V$3)*SUMIFS('overall city offline'!$C$2:$C$2047,'overall city offline'!$A$2:$A$2047,$A12,'overall city offline'!$B$2:$B$2047,V$3))/(SUMIFS('overall city offline'!$K$2:$K$2047,'overall city offline'!$A$2:$A$2047,$A12,'overall city offline'!$B$2:$B$2047,V$2))</f>
        <v>1.0039741870130456</v>
      </c>
    </row>
    <row r="13" spans="1:64" x14ac:dyDescent="0.25">
      <c r="A13" s="5" t="s">
        <v>16</v>
      </c>
      <c r="B13" s="37">
        <f>(SUMIFS('overall city offline'!$K$2:$K$2047,'overall city offline'!$A$2:$A$2047,$A13,'overall city offline'!$B$2:$B$2047,B$3)*SUMIFS('overall city offline'!$C$2:$C$2047,'overall city offline'!$A$2:$A$2047,$A13,'overall city offline'!$B$2:$B$2047,B$3))/(SUMIFS('overall city offline'!$K$2:$K$2047,'overall city offline'!$A$2:$A$2047,$A13,'overall city offline'!$B$2:$B$2047,B$2))</f>
        <v>0.98659816297393033</v>
      </c>
      <c r="C13" s="37">
        <f>(SUMIFS('overall city offline'!$K$2:$K$2047,'overall city offline'!$A$2:$A$2047,$A13,'overall city offline'!$B$2:$B$2047,C$3)*SUMIFS('overall city offline'!$C$2:$C$2047,'overall city offline'!$A$2:$A$2047,$A13,'overall city offline'!$B$2:$B$2047,C$3))/(SUMIFS('overall city offline'!$K$2:$K$2047,'overall city offline'!$A$2:$A$2047,$A13,'overall city offline'!$B$2:$B$2047,C$2))</f>
        <v>0.95227589346561226</v>
      </c>
      <c r="D13" s="37">
        <f>(SUMIFS('overall city offline'!$K$2:$K$2047,'overall city offline'!$A$2:$A$2047,$A13,'overall city offline'!$B$2:$B$2047,D$3)*SUMIFS('overall city offline'!$C$2:$C$2047,'overall city offline'!$A$2:$A$2047,$A13,'overall city offline'!$B$2:$B$2047,D$3))/(SUMIFS('overall city offline'!$K$2:$K$2047,'overall city offline'!$A$2:$A$2047,$A13,'overall city offline'!$B$2:$B$2047,D$2))</f>
        <v>1.0542601267034117</v>
      </c>
      <c r="E13" s="37">
        <f>(SUMIFS('overall city offline'!$K$2:$K$2047,'overall city offline'!$A$2:$A$2047,$A13,'overall city offline'!$B$2:$B$2047,E$3)*SUMIFS('overall city offline'!$C$2:$C$2047,'overall city offline'!$A$2:$A$2047,$A13,'overall city offline'!$B$2:$B$2047,E$3))/(SUMIFS('overall city offline'!$K$2:$K$2047,'overall city offline'!$A$2:$A$2047,$A13,'overall city offline'!$B$2:$B$2047,E$2))</f>
        <v>0.81118953722432829</v>
      </c>
      <c r="F13" s="37">
        <f>(SUMIFS('overall city offline'!$K$2:$K$2047,'overall city offline'!$A$2:$A$2047,$A13,'overall city offline'!$B$2:$B$2047,F$3)*SUMIFS('overall city offline'!$C$2:$C$2047,'overall city offline'!$A$2:$A$2047,$A13,'overall city offline'!$B$2:$B$2047,F$3))/(SUMIFS('overall city offline'!$K$2:$K$2047,'overall city offline'!$A$2:$A$2047,$A13,'overall city offline'!$B$2:$B$2047,F$2))</f>
        <v>0.96193769336044277</v>
      </c>
      <c r="G13" s="37">
        <f>(SUMIFS('overall city offline'!$K$2:$K$2047,'overall city offline'!$A$2:$A$2047,$A13,'overall city offline'!$B$2:$B$2047,G$3)*SUMIFS('overall city offline'!$C$2:$C$2047,'overall city offline'!$A$2:$A$2047,$A13,'overall city offline'!$B$2:$B$2047,G$3))/(SUMIFS('overall city offline'!$K$2:$K$2047,'overall city offline'!$A$2:$A$2047,$A13,'overall city offline'!$B$2:$B$2047,G$2))</f>
        <v>1.0138051458222566</v>
      </c>
      <c r="H13" s="37">
        <f>(SUMIFS('overall city offline'!$K$2:$K$2047,'overall city offline'!$A$2:$A$2047,$A13,'overall city offline'!$B$2:$B$2047,H$3)*SUMIFS('overall city offline'!$C$2:$C$2047,'overall city offline'!$A$2:$A$2047,$A13,'overall city offline'!$B$2:$B$2047,H$3))/(SUMIFS('overall city offline'!$K$2:$K$2047,'overall city offline'!$A$2:$A$2047,$A13,'overall city offline'!$B$2:$B$2047,H$2))</f>
        <v>1.0846618465020506</v>
      </c>
      <c r="I13" s="37">
        <f>(SUMIFS('overall city offline'!$K$2:$K$2047,'overall city offline'!$A$2:$A$2047,$A13,'overall city offline'!$B$2:$B$2047,I$3)*SUMIFS('overall city offline'!$C$2:$C$2047,'overall city offline'!$A$2:$A$2047,$A13,'overall city offline'!$B$2:$B$2047,I$3))/(SUMIFS('overall city offline'!$K$2:$K$2047,'overall city offline'!$A$2:$A$2047,$A13,'overall city offline'!$B$2:$B$2047,I$2))</f>
        <v>1.1167579362893238</v>
      </c>
      <c r="J13" s="37">
        <f>(SUMIFS('overall city offline'!$K$2:$K$2047,'overall city offline'!$A$2:$A$2047,$A13,'overall city offline'!$B$2:$B$2047,J$3)*SUMIFS('overall city offline'!$C$2:$C$2047,'overall city offline'!$A$2:$A$2047,$A13,'overall city offline'!$B$2:$B$2047,J$3))/(SUMIFS('overall city offline'!$K$2:$K$2047,'overall city offline'!$A$2:$A$2047,$A13,'overall city offline'!$B$2:$B$2047,J$2))</f>
        <v>1.0534736106915297</v>
      </c>
      <c r="K13" s="37">
        <f>(SUMIFS('overall city offline'!$K$2:$K$2047,'overall city offline'!$A$2:$A$2047,$A13,'overall city offline'!$B$2:$B$2047,K$3)*SUMIFS('overall city offline'!$C$2:$C$2047,'overall city offline'!$A$2:$A$2047,$A13,'overall city offline'!$B$2:$B$2047,K$3))/(SUMIFS('overall city offline'!$K$2:$K$2047,'overall city offline'!$A$2:$A$2047,$A13,'overall city offline'!$B$2:$B$2047,K$2))</f>
        <v>1.1535590877819815</v>
      </c>
      <c r="L13" s="37">
        <f>(SUMIFS('overall city offline'!$K$2:$K$2047,'overall city offline'!$A$2:$A$2047,$A13,'overall city offline'!$B$2:$B$2047,L$3)*SUMIFS('overall city offline'!$C$2:$C$2047,'overall city offline'!$A$2:$A$2047,$A13,'overall city offline'!$B$2:$B$2047,L$3))/(SUMIFS('overall city offline'!$K$2:$K$2047,'overall city offline'!$A$2:$A$2047,$A13,'overall city offline'!$B$2:$B$2047,L$2))</f>
        <v>0.90616681171611291</v>
      </c>
      <c r="M13" s="37">
        <f>(SUMIFS('overall city offline'!$K$2:$K$2047,'overall city offline'!$A$2:$A$2047,$A13,'overall city offline'!$B$2:$B$2047,M$3)*SUMIFS('overall city offline'!$C$2:$C$2047,'overall city offline'!$A$2:$A$2047,$A13,'overall city offline'!$B$2:$B$2047,M$3))/(SUMIFS('overall city offline'!$K$2:$K$2047,'overall city offline'!$A$2:$A$2047,$A13,'overall city offline'!$B$2:$B$2047,M$2))</f>
        <v>1.1842130265408226</v>
      </c>
      <c r="N13" s="37">
        <f>(SUMIFS('overall city offline'!$K$2:$K$2047,'overall city offline'!$A$2:$A$2047,$A13,'overall city offline'!$B$2:$B$2047,N$3)*SUMIFS('overall city offline'!$C$2:$C$2047,'overall city offline'!$A$2:$A$2047,$A13,'overall city offline'!$B$2:$B$2047,N$3))/(SUMIFS('overall city offline'!$K$2:$K$2047,'overall city offline'!$A$2:$A$2047,$A13,'overall city offline'!$B$2:$B$2047,N$2))</f>
        <v>0.84571025994581539</v>
      </c>
      <c r="O13" s="37">
        <f>(SUMIFS('overall city offline'!$K$2:$K$2047,'overall city offline'!$A$2:$A$2047,$A13,'overall city offline'!$B$2:$B$2047,O$3)*SUMIFS('overall city offline'!$C$2:$C$2047,'overall city offline'!$A$2:$A$2047,$A13,'overall city offline'!$B$2:$B$2047,O$3))/(SUMIFS('overall city offline'!$K$2:$K$2047,'overall city offline'!$A$2:$A$2047,$A13,'overall city offline'!$B$2:$B$2047,O$2))</f>
        <v>0.86996309883351974</v>
      </c>
      <c r="P13" s="37">
        <f>(SUMIFS('overall city offline'!$K$2:$K$2047,'overall city offline'!$A$2:$A$2047,$A13,'overall city offline'!$B$2:$B$2047,P$3)*SUMIFS('overall city offline'!$C$2:$C$2047,'overall city offline'!$A$2:$A$2047,$A13,'overall city offline'!$B$2:$B$2047,P$3))/(SUMIFS('overall city offline'!$K$2:$K$2047,'overall city offline'!$A$2:$A$2047,$A13,'overall city offline'!$B$2:$B$2047,P$2))</f>
        <v>1.0554697952789143</v>
      </c>
      <c r="Q13" s="37">
        <f>(SUMIFS('overall city offline'!$K$2:$K$2047,'overall city offline'!$A$2:$A$2047,$A13,'overall city offline'!$B$2:$B$2047,Q$3)*SUMIFS('overall city offline'!$C$2:$C$2047,'overall city offline'!$A$2:$A$2047,$A13,'overall city offline'!$B$2:$B$2047,Q$3))/(SUMIFS('overall city offline'!$K$2:$K$2047,'overall city offline'!$A$2:$A$2047,$A13,'overall city offline'!$B$2:$B$2047,Q$2))</f>
        <v>1.1328612465229535</v>
      </c>
      <c r="R13" s="37">
        <f>(SUMIFS('overall city offline'!$K$2:$K$2047,'overall city offline'!$A$2:$A$2047,$A13,'overall city offline'!$B$2:$B$2047,R$3)*SUMIFS('overall city offline'!$C$2:$C$2047,'overall city offline'!$A$2:$A$2047,$A13,'overall city offline'!$B$2:$B$2047,R$3))/(SUMIFS('overall city offline'!$K$2:$K$2047,'overall city offline'!$A$2:$A$2047,$A13,'overall city offline'!$B$2:$B$2047,R$2))</f>
        <v>1.1426225225063886</v>
      </c>
      <c r="S13" s="37">
        <f>(SUMIFS('overall city offline'!$K$2:$K$2047,'overall city offline'!$A$2:$A$2047,$A13,'overall city offline'!$B$2:$B$2047,S$3)*SUMIFS('overall city offline'!$C$2:$C$2047,'overall city offline'!$A$2:$A$2047,$A13,'overall city offline'!$B$2:$B$2047,S$3))/(SUMIFS('overall city offline'!$K$2:$K$2047,'overall city offline'!$A$2:$A$2047,$A13,'overall city offline'!$B$2:$B$2047,S$2))</f>
        <v>1.0777460261650469</v>
      </c>
      <c r="T13" s="37">
        <f>(SUMIFS('overall city offline'!$K$2:$K$2047,'overall city offline'!$A$2:$A$2047,$A13,'overall city offline'!$B$2:$B$2047,T$3)*SUMIFS('overall city offline'!$C$2:$C$2047,'overall city offline'!$A$2:$A$2047,$A13,'overall city offline'!$B$2:$B$2047,T$3))/(SUMIFS('overall city offline'!$K$2:$K$2047,'overall city offline'!$A$2:$A$2047,$A13,'overall city offline'!$B$2:$B$2047,T$2))</f>
        <v>1.1258966293441237</v>
      </c>
      <c r="U13" s="37">
        <f>(SUMIFS('overall city offline'!$K$2:$K$2047,'overall city offline'!$A$2:$A$2047,$A13,'overall city offline'!$B$2:$B$2047,U$3)*SUMIFS('overall city offline'!$C$2:$C$2047,'overall city offline'!$A$2:$A$2047,$A13,'overall city offline'!$B$2:$B$2047,U$3))/(SUMIFS('overall city offline'!$K$2:$K$2047,'overall city offline'!$A$2:$A$2047,$A13,'overall city offline'!$B$2:$B$2047,U$2))</f>
        <v>1.138982385780934</v>
      </c>
      <c r="V13" s="37">
        <f>(SUMIFS('overall city offline'!$K$2:$K$2047,'overall city offline'!$A$2:$A$2047,$A13,'overall city offline'!$B$2:$B$2047,V$3)*SUMIFS('overall city offline'!$C$2:$C$2047,'overall city offline'!$A$2:$A$2047,$A13,'overall city offline'!$B$2:$B$2047,V$3))/(SUMIFS('overall city offline'!$K$2:$K$2047,'overall city offline'!$A$2:$A$2047,$A13,'overall city offline'!$B$2:$B$2047,V$2))</f>
        <v>1.0779468165560555</v>
      </c>
    </row>
    <row r="14" spans="1:64" x14ac:dyDescent="0.25">
      <c r="A14" s="5" t="s">
        <v>17</v>
      </c>
      <c r="B14" s="37">
        <f>(SUMIFS('overall city offline'!$K$2:$K$2047,'overall city offline'!$A$2:$A$2047,$A14,'overall city offline'!$B$2:$B$2047,B$3)*SUMIFS('overall city offline'!$C$2:$C$2047,'overall city offline'!$A$2:$A$2047,$A14,'overall city offline'!$B$2:$B$2047,B$3))/(SUMIFS('overall city offline'!$K$2:$K$2047,'overall city offline'!$A$2:$A$2047,$A14,'overall city offline'!$B$2:$B$2047,B$2))</f>
        <v>0.79855739988679586</v>
      </c>
      <c r="C14" s="37">
        <f>(SUMIFS('overall city offline'!$K$2:$K$2047,'overall city offline'!$A$2:$A$2047,$A14,'overall city offline'!$B$2:$B$2047,C$3)*SUMIFS('overall city offline'!$C$2:$C$2047,'overall city offline'!$A$2:$A$2047,$A14,'overall city offline'!$B$2:$B$2047,C$3))/(SUMIFS('overall city offline'!$K$2:$K$2047,'overall city offline'!$A$2:$A$2047,$A14,'overall city offline'!$B$2:$B$2047,C$2))</f>
        <v>0.83056445291208114</v>
      </c>
      <c r="D14" s="37">
        <f>(SUMIFS('overall city offline'!$K$2:$K$2047,'overall city offline'!$A$2:$A$2047,$A14,'overall city offline'!$B$2:$B$2047,D$3)*SUMIFS('overall city offline'!$C$2:$C$2047,'overall city offline'!$A$2:$A$2047,$A14,'overall city offline'!$B$2:$B$2047,D$3))/(SUMIFS('overall city offline'!$K$2:$K$2047,'overall city offline'!$A$2:$A$2047,$A14,'overall city offline'!$B$2:$B$2047,D$2))</f>
        <v>0.70728641809615267</v>
      </c>
      <c r="E14" s="37">
        <f>(SUMIFS('overall city offline'!$K$2:$K$2047,'overall city offline'!$A$2:$A$2047,$A14,'overall city offline'!$B$2:$B$2047,E$3)*SUMIFS('overall city offline'!$C$2:$C$2047,'overall city offline'!$A$2:$A$2047,$A14,'overall city offline'!$B$2:$B$2047,E$3))/(SUMIFS('overall city offline'!$K$2:$K$2047,'overall city offline'!$A$2:$A$2047,$A14,'overall city offline'!$B$2:$B$2047,E$2))</f>
        <v>0.13520761545905471</v>
      </c>
      <c r="F14" s="37">
        <f>(SUMIFS('overall city offline'!$K$2:$K$2047,'overall city offline'!$A$2:$A$2047,$A14,'overall city offline'!$B$2:$B$2047,F$3)*SUMIFS('overall city offline'!$C$2:$C$2047,'overall city offline'!$A$2:$A$2047,$A14,'overall city offline'!$B$2:$B$2047,F$3))/(SUMIFS('overall city offline'!$K$2:$K$2047,'overall city offline'!$A$2:$A$2047,$A14,'overall city offline'!$B$2:$B$2047,F$2))</f>
        <v>0.17515085916778292</v>
      </c>
      <c r="G14" s="37">
        <f>(SUMIFS('overall city offline'!$K$2:$K$2047,'overall city offline'!$A$2:$A$2047,$A14,'overall city offline'!$B$2:$B$2047,G$3)*SUMIFS('overall city offline'!$C$2:$C$2047,'overall city offline'!$A$2:$A$2047,$A14,'overall city offline'!$B$2:$B$2047,G$3))/(SUMIFS('overall city offline'!$K$2:$K$2047,'overall city offline'!$A$2:$A$2047,$A14,'overall city offline'!$B$2:$B$2047,G$2))</f>
        <v>0.45637318568400187</v>
      </c>
      <c r="H14" s="37">
        <f>(SUMIFS('overall city offline'!$K$2:$K$2047,'overall city offline'!$A$2:$A$2047,$A14,'overall city offline'!$B$2:$B$2047,H$3)*SUMIFS('overall city offline'!$C$2:$C$2047,'overall city offline'!$A$2:$A$2047,$A14,'overall city offline'!$B$2:$B$2047,H$3))/(SUMIFS('overall city offline'!$K$2:$K$2047,'overall city offline'!$A$2:$A$2047,$A14,'overall city offline'!$B$2:$B$2047,H$2))</f>
        <v>0.80017537983283116</v>
      </c>
      <c r="I14" s="37">
        <f>(SUMIFS('overall city offline'!$K$2:$K$2047,'overall city offline'!$A$2:$A$2047,$A14,'overall city offline'!$B$2:$B$2047,I$3)*SUMIFS('overall city offline'!$C$2:$C$2047,'overall city offline'!$A$2:$A$2047,$A14,'overall city offline'!$B$2:$B$2047,I$3))/(SUMIFS('overall city offline'!$K$2:$K$2047,'overall city offline'!$A$2:$A$2047,$A14,'overall city offline'!$B$2:$B$2047,I$2))</f>
        <v>0.85915519196159706</v>
      </c>
      <c r="J14" s="37">
        <f>(SUMIFS('overall city offline'!$K$2:$K$2047,'overall city offline'!$A$2:$A$2047,$A14,'overall city offline'!$B$2:$B$2047,J$3)*SUMIFS('overall city offline'!$C$2:$C$2047,'overall city offline'!$A$2:$A$2047,$A14,'overall city offline'!$B$2:$B$2047,J$3))/(SUMIFS('overall city offline'!$K$2:$K$2047,'overall city offline'!$A$2:$A$2047,$A14,'overall city offline'!$B$2:$B$2047,J$2))</f>
        <v>0.80043195365743069</v>
      </c>
      <c r="K14" s="37">
        <f>(SUMIFS('overall city offline'!$K$2:$K$2047,'overall city offline'!$A$2:$A$2047,$A14,'overall city offline'!$B$2:$B$2047,K$3)*SUMIFS('overall city offline'!$C$2:$C$2047,'overall city offline'!$A$2:$A$2047,$A14,'overall city offline'!$B$2:$B$2047,K$3))/(SUMIFS('overall city offline'!$K$2:$K$2047,'overall city offline'!$A$2:$A$2047,$A14,'overall city offline'!$B$2:$B$2047,K$2))</f>
        <v>0.82408801207092786</v>
      </c>
      <c r="L14" s="37">
        <f>(SUMIFS('overall city offline'!$K$2:$K$2047,'overall city offline'!$A$2:$A$2047,$A14,'overall city offline'!$B$2:$B$2047,L$3)*SUMIFS('overall city offline'!$C$2:$C$2047,'overall city offline'!$A$2:$A$2047,$A14,'overall city offline'!$B$2:$B$2047,L$3))/(SUMIFS('overall city offline'!$K$2:$K$2047,'overall city offline'!$A$2:$A$2047,$A14,'overall city offline'!$B$2:$B$2047,L$2))</f>
        <v>0.30614640031818896</v>
      </c>
      <c r="M14" s="37">
        <f>(SUMIFS('overall city offline'!$K$2:$K$2047,'overall city offline'!$A$2:$A$2047,$A14,'overall city offline'!$B$2:$B$2047,M$3)*SUMIFS('overall city offline'!$C$2:$C$2047,'overall city offline'!$A$2:$A$2047,$A14,'overall city offline'!$B$2:$B$2047,M$3))/(SUMIFS('overall city offline'!$K$2:$K$2047,'overall city offline'!$A$2:$A$2047,$A14,'overall city offline'!$B$2:$B$2047,M$2))</f>
        <v>0.89684143283921203</v>
      </c>
      <c r="N14" s="37">
        <f>(SUMIFS('overall city offline'!$K$2:$K$2047,'overall city offline'!$A$2:$A$2047,$A14,'overall city offline'!$B$2:$B$2047,N$3)*SUMIFS('overall city offline'!$C$2:$C$2047,'overall city offline'!$A$2:$A$2047,$A14,'overall city offline'!$B$2:$B$2047,N$3))/(SUMIFS('overall city offline'!$K$2:$K$2047,'overall city offline'!$A$2:$A$2047,$A14,'overall city offline'!$B$2:$B$2047,N$2))</f>
        <v>0.17126283353223207</v>
      </c>
      <c r="O14" s="37">
        <f>(SUMIFS('overall city offline'!$K$2:$K$2047,'overall city offline'!$A$2:$A$2047,$A14,'overall city offline'!$B$2:$B$2047,O$3)*SUMIFS('overall city offline'!$C$2:$C$2047,'overall city offline'!$A$2:$A$2047,$A14,'overall city offline'!$B$2:$B$2047,O$3))/(SUMIFS('overall city offline'!$K$2:$K$2047,'overall city offline'!$A$2:$A$2047,$A14,'overall city offline'!$B$2:$B$2047,O$2))</f>
        <v>0.21058793417785096</v>
      </c>
      <c r="P14" s="37">
        <f>(SUMIFS('overall city offline'!$K$2:$K$2047,'overall city offline'!$A$2:$A$2047,$A14,'overall city offline'!$B$2:$B$2047,P$3)*SUMIFS('overall city offline'!$C$2:$C$2047,'overall city offline'!$A$2:$A$2047,$A14,'overall city offline'!$B$2:$B$2047,P$3))/(SUMIFS('overall city offline'!$K$2:$K$2047,'overall city offline'!$A$2:$A$2047,$A14,'overall city offline'!$B$2:$B$2047,P$2))</f>
        <v>0.25571595046853368</v>
      </c>
      <c r="Q14" s="37">
        <f>(SUMIFS('overall city offline'!$K$2:$K$2047,'overall city offline'!$A$2:$A$2047,$A14,'overall city offline'!$B$2:$B$2047,Q$3)*SUMIFS('overall city offline'!$C$2:$C$2047,'overall city offline'!$A$2:$A$2047,$A14,'overall city offline'!$B$2:$B$2047,Q$3))/(SUMIFS('overall city offline'!$K$2:$K$2047,'overall city offline'!$A$2:$A$2047,$A14,'overall city offline'!$B$2:$B$2047,Q$2))</f>
        <v>0.80270152356746061</v>
      </c>
      <c r="R14" s="37">
        <f>(SUMIFS('overall city offline'!$K$2:$K$2047,'overall city offline'!$A$2:$A$2047,$A14,'overall city offline'!$B$2:$B$2047,R$3)*SUMIFS('overall city offline'!$C$2:$C$2047,'overall city offline'!$A$2:$A$2047,$A14,'overall city offline'!$B$2:$B$2047,R$3))/(SUMIFS('overall city offline'!$K$2:$K$2047,'overall city offline'!$A$2:$A$2047,$A14,'overall city offline'!$B$2:$B$2047,R$2))</f>
        <v>0.96978192364764815</v>
      </c>
      <c r="S14" s="37">
        <f>(SUMIFS('overall city offline'!$K$2:$K$2047,'overall city offline'!$A$2:$A$2047,$A14,'overall city offline'!$B$2:$B$2047,S$3)*SUMIFS('overall city offline'!$C$2:$C$2047,'overall city offline'!$A$2:$A$2047,$A14,'overall city offline'!$B$2:$B$2047,S$3))/(SUMIFS('overall city offline'!$K$2:$K$2047,'overall city offline'!$A$2:$A$2047,$A14,'overall city offline'!$B$2:$B$2047,S$2))</f>
        <v>0.89129839327371918</v>
      </c>
      <c r="T14" s="37">
        <f>(SUMIFS('overall city offline'!$K$2:$K$2047,'overall city offline'!$A$2:$A$2047,$A14,'overall city offline'!$B$2:$B$2047,T$3)*SUMIFS('overall city offline'!$C$2:$C$2047,'overall city offline'!$A$2:$A$2047,$A14,'overall city offline'!$B$2:$B$2047,T$3))/(SUMIFS('overall city offline'!$K$2:$K$2047,'overall city offline'!$A$2:$A$2047,$A14,'overall city offline'!$B$2:$B$2047,T$2))</f>
        <v>0.91579840162882431</v>
      </c>
      <c r="U14" s="37">
        <f>(SUMIFS('overall city offline'!$K$2:$K$2047,'overall city offline'!$A$2:$A$2047,$A14,'overall city offline'!$B$2:$B$2047,U$3)*SUMIFS('overall city offline'!$C$2:$C$2047,'overall city offline'!$A$2:$A$2047,$A14,'overall city offline'!$B$2:$B$2047,U$3))/(SUMIFS('overall city offline'!$K$2:$K$2047,'overall city offline'!$A$2:$A$2047,$A14,'overall city offline'!$B$2:$B$2047,U$2))</f>
        <v>0.96115564396128828</v>
      </c>
      <c r="V14" s="37">
        <f>(SUMIFS('overall city offline'!$K$2:$K$2047,'overall city offline'!$A$2:$A$2047,$A14,'overall city offline'!$B$2:$B$2047,V$3)*SUMIFS('overall city offline'!$C$2:$C$2047,'overall city offline'!$A$2:$A$2047,$A14,'overall city offline'!$B$2:$B$2047,V$3))/(SUMIFS('overall city offline'!$K$2:$K$2047,'overall city offline'!$A$2:$A$2047,$A14,'overall city offline'!$B$2:$B$2047,V$2))</f>
        <v>0.77239570499963106</v>
      </c>
    </row>
    <row r="15" spans="1:64" x14ac:dyDescent="0.25">
      <c r="A15" s="5" t="s">
        <v>18</v>
      </c>
      <c r="B15" s="37">
        <f>(SUMIFS('overall city offline'!$K$2:$K$2047,'overall city offline'!$A$2:$A$2047,$A15,'overall city offline'!$B$2:$B$2047,B$3)*SUMIFS('overall city offline'!$C$2:$C$2047,'overall city offline'!$A$2:$A$2047,$A15,'overall city offline'!$B$2:$B$2047,B$3))/(SUMIFS('overall city offline'!$K$2:$K$2047,'overall city offline'!$A$2:$A$2047,$A15,'overall city offline'!$B$2:$B$2047,B$2))</f>
        <v>0.91629778236205084</v>
      </c>
      <c r="C15" s="37">
        <f>(SUMIFS('overall city offline'!$K$2:$K$2047,'overall city offline'!$A$2:$A$2047,$A15,'overall city offline'!$B$2:$B$2047,C$3)*SUMIFS('overall city offline'!$C$2:$C$2047,'overall city offline'!$A$2:$A$2047,$A15,'overall city offline'!$B$2:$B$2047,C$3))/(SUMIFS('overall city offline'!$K$2:$K$2047,'overall city offline'!$A$2:$A$2047,$A15,'overall city offline'!$B$2:$B$2047,C$2))</f>
        <v>0.94438397294773879</v>
      </c>
      <c r="D15" s="37">
        <f>(SUMIFS('overall city offline'!$K$2:$K$2047,'overall city offline'!$A$2:$A$2047,$A15,'overall city offline'!$B$2:$B$2047,D$3)*SUMIFS('overall city offline'!$C$2:$C$2047,'overall city offline'!$A$2:$A$2047,$A15,'overall city offline'!$B$2:$B$2047,D$3))/(SUMIFS('overall city offline'!$K$2:$K$2047,'overall city offline'!$A$2:$A$2047,$A15,'overall city offline'!$B$2:$B$2047,D$2))</f>
        <v>0.84707697364459522</v>
      </c>
      <c r="E15" s="37">
        <f>(SUMIFS('overall city offline'!$K$2:$K$2047,'overall city offline'!$A$2:$A$2047,$A15,'overall city offline'!$B$2:$B$2047,E$3)*SUMIFS('overall city offline'!$C$2:$C$2047,'overall city offline'!$A$2:$A$2047,$A15,'overall city offline'!$B$2:$B$2047,E$3))/(SUMIFS('overall city offline'!$K$2:$K$2047,'overall city offline'!$A$2:$A$2047,$A15,'overall city offline'!$B$2:$B$2047,E$2))</f>
        <v>0.39668383498217263</v>
      </c>
      <c r="F15" s="37">
        <f>(SUMIFS('overall city offline'!$K$2:$K$2047,'overall city offline'!$A$2:$A$2047,$A15,'overall city offline'!$B$2:$B$2047,F$3)*SUMIFS('overall city offline'!$C$2:$C$2047,'overall city offline'!$A$2:$A$2047,$A15,'overall city offline'!$B$2:$B$2047,F$3))/(SUMIFS('overall city offline'!$K$2:$K$2047,'overall city offline'!$A$2:$A$2047,$A15,'overall city offline'!$B$2:$B$2047,F$2))</f>
        <v>0.49116949893872347</v>
      </c>
      <c r="G15" s="37">
        <f>(SUMIFS('overall city offline'!$K$2:$K$2047,'overall city offline'!$A$2:$A$2047,$A15,'overall city offline'!$B$2:$B$2047,G$3)*SUMIFS('overall city offline'!$C$2:$C$2047,'overall city offline'!$A$2:$A$2047,$A15,'overall city offline'!$B$2:$B$2047,G$3))/(SUMIFS('overall city offline'!$K$2:$K$2047,'overall city offline'!$A$2:$A$2047,$A15,'overall city offline'!$B$2:$B$2047,G$2))</f>
        <v>0.60668979983832039</v>
      </c>
      <c r="H15" s="37">
        <f>(SUMIFS('overall city offline'!$K$2:$K$2047,'overall city offline'!$A$2:$A$2047,$A15,'overall city offline'!$B$2:$B$2047,H$3)*SUMIFS('overall city offline'!$C$2:$C$2047,'overall city offline'!$A$2:$A$2047,$A15,'overall city offline'!$B$2:$B$2047,H$3))/(SUMIFS('overall city offline'!$K$2:$K$2047,'overall city offline'!$A$2:$A$2047,$A15,'overall city offline'!$B$2:$B$2047,H$2))</f>
        <v>0.85984708175216917</v>
      </c>
      <c r="I15" s="37">
        <f>(SUMIFS('overall city offline'!$K$2:$K$2047,'overall city offline'!$A$2:$A$2047,$A15,'overall city offline'!$B$2:$B$2047,I$3)*SUMIFS('overall city offline'!$C$2:$C$2047,'overall city offline'!$A$2:$A$2047,$A15,'overall city offline'!$B$2:$B$2047,I$3))/(SUMIFS('overall city offline'!$K$2:$K$2047,'overall city offline'!$A$2:$A$2047,$A15,'overall city offline'!$B$2:$B$2047,I$2))</f>
        <v>0.89487237384185347</v>
      </c>
      <c r="J15" s="37">
        <f>(SUMIFS('overall city offline'!$K$2:$K$2047,'overall city offline'!$A$2:$A$2047,$A15,'overall city offline'!$B$2:$B$2047,J$3)*SUMIFS('overall city offline'!$C$2:$C$2047,'overall city offline'!$A$2:$A$2047,$A15,'overall city offline'!$B$2:$B$2047,J$3))/(SUMIFS('overall city offline'!$K$2:$K$2047,'overall city offline'!$A$2:$A$2047,$A15,'overall city offline'!$B$2:$B$2047,J$2))</f>
        <v>0.8441039288006752</v>
      </c>
      <c r="K15" s="37">
        <f>(SUMIFS('overall city offline'!$K$2:$K$2047,'overall city offline'!$A$2:$A$2047,$A15,'overall city offline'!$B$2:$B$2047,K$3)*SUMIFS('overall city offline'!$C$2:$C$2047,'overall city offline'!$A$2:$A$2047,$A15,'overall city offline'!$B$2:$B$2047,K$3))/(SUMIFS('overall city offline'!$K$2:$K$2047,'overall city offline'!$A$2:$A$2047,$A15,'overall city offline'!$B$2:$B$2047,K$2))</f>
        <v>1.0099969301203826</v>
      </c>
      <c r="L15" s="37">
        <f>(SUMIFS('overall city offline'!$K$2:$K$2047,'overall city offline'!$A$2:$A$2047,$A15,'overall city offline'!$B$2:$B$2047,L$3)*SUMIFS('overall city offline'!$C$2:$C$2047,'overall city offline'!$A$2:$A$2047,$A15,'overall city offline'!$B$2:$B$2047,L$3))/(SUMIFS('overall city offline'!$K$2:$K$2047,'overall city offline'!$A$2:$A$2047,$A15,'overall city offline'!$B$2:$B$2047,L$2))</f>
        <v>0.52487733460169628</v>
      </c>
      <c r="M15" s="37">
        <f>(SUMIFS('overall city offline'!$K$2:$K$2047,'overall city offline'!$A$2:$A$2047,$A15,'overall city offline'!$B$2:$B$2047,M$3)*SUMIFS('overall city offline'!$C$2:$C$2047,'overall city offline'!$A$2:$A$2047,$A15,'overall city offline'!$B$2:$B$2047,M$3))/(SUMIFS('overall city offline'!$K$2:$K$2047,'overall city offline'!$A$2:$A$2047,$A15,'overall city offline'!$B$2:$B$2047,M$2))</f>
        <v>0.96326764241913021</v>
      </c>
      <c r="N15" s="37">
        <f>(SUMIFS('overall city offline'!$K$2:$K$2047,'overall city offline'!$A$2:$A$2047,$A15,'overall city offline'!$B$2:$B$2047,N$3)*SUMIFS('overall city offline'!$C$2:$C$2047,'overall city offline'!$A$2:$A$2047,$A15,'overall city offline'!$B$2:$B$2047,N$3))/(SUMIFS('overall city offline'!$K$2:$K$2047,'overall city offline'!$A$2:$A$2047,$A15,'overall city offline'!$B$2:$B$2047,N$2))</f>
        <v>0.41635146015776864</v>
      </c>
      <c r="O15" s="37">
        <f>(SUMIFS('overall city offline'!$K$2:$K$2047,'overall city offline'!$A$2:$A$2047,$A15,'overall city offline'!$B$2:$B$2047,O$3)*SUMIFS('overall city offline'!$C$2:$C$2047,'overall city offline'!$A$2:$A$2047,$A15,'overall city offline'!$B$2:$B$2047,O$3))/(SUMIFS('overall city offline'!$K$2:$K$2047,'overall city offline'!$A$2:$A$2047,$A15,'overall city offline'!$B$2:$B$2047,O$2))</f>
        <v>0.44436437384965721</v>
      </c>
      <c r="P15" s="37">
        <f>(SUMIFS('overall city offline'!$K$2:$K$2047,'overall city offline'!$A$2:$A$2047,$A15,'overall city offline'!$B$2:$B$2047,P$3)*SUMIFS('overall city offline'!$C$2:$C$2047,'overall city offline'!$A$2:$A$2047,$A15,'overall city offline'!$B$2:$B$2047,P$3))/(SUMIFS('overall city offline'!$K$2:$K$2047,'overall city offline'!$A$2:$A$2047,$A15,'overall city offline'!$B$2:$B$2047,P$2))</f>
        <v>0.54706673124844141</v>
      </c>
      <c r="Q15" s="37">
        <f>(SUMIFS('overall city offline'!$K$2:$K$2047,'overall city offline'!$A$2:$A$2047,$A15,'overall city offline'!$B$2:$B$2047,Q$3)*SUMIFS('overall city offline'!$C$2:$C$2047,'overall city offline'!$A$2:$A$2047,$A15,'overall city offline'!$B$2:$B$2047,Q$3))/(SUMIFS('overall city offline'!$K$2:$K$2047,'overall city offline'!$A$2:$A$2047,$A15,'overall city offline'!$B$2:$B$2047,Q$2))</f>
        <v>0.8580025812801968</v>
      </c>
      <c r="R15" s="37">
        <f>(SUMIFS('overall city offline'!$K$2:$K$2047,'overall city offline'!$A$2:$A$2047,$A15,'overall city offline'!$B$2:$B$2047,R$3)*SUMIFS('overall city offline'!$C$2:$C$2047,'overall city offline'!$A$2:$A$2047,$A15,'overall city offline'!$B$2:$B$2047,R$3))/(SUMIFS('overall city offline'!$K$2:$K$2047,'overall city offline'!$A$2:$A$2047,$A15,'overall city offline'!$B$2:$B$2047,R$2))</f>
        <v>1.0463816848078635</v>
      </c>
      <c r="S15" s="37">
        <f>(SUMIFS('overall city offline'!$K$2:$K$2047,'overall city offline'!$A$2:$A$2047,$A15,'overall city offline'!$B$2:$B$2047,S$3)*SUMIFS('overall city offline'!$C$2:$C$2047,'overall city offline'!$A$2:$A$2047,$A15,'overall city offline'!$B$2:$B$2047,S$3))/(SUMIFS('overall city offline'!$K$2:$K$2047,'overall city offline'!$A$2:$A$2047,$A15,'overall city offline'!$B$2:$B$2047,S$2))</f>
        <v>0.90233723094727636</v>
      </c>
      <c r="T15" s="37">
        <f>(SUMIFS('overall city offline'!$K$2:$K$2047,'overall city offline'!$A$2:$A$2047,$A15,'overall city offline'!$B$2:$B$2047,T$3)*SUMIFS('overall city offline'!$C$2:$C$2047,'overall city offline'!$A$2:$A$2047,$A15,'overall city offline'!$B$2:$B$2047,T$3))/(SUMIFS('overall city offline'!$K$2:$K$2047,'overall city offline'!$A$2:$A$2047,$A15,'overall city offline'!$B$2:$B$2047,T$2))</f>
        <v>0.92884397435612853</v>
      </c>
      <c r="U15" s="37">
        <f>(SUMIFS('overall city offline'!$K$2:$K$2047,'overall city offline'!$A$2:$A$2047,$A15,'overall city offline'!$B$2:$B$2047,U$3)*SUMIFS('overall city offline'!$C$2:$C$2047,'overall city offline'!$A$2:$A$2047,$A15,'overall city offline'!$B$2:$B$2047,U$3))/(SUMIFS('overall city offline'!$K$2:$K$2047,'overall city offline'!$A$2:$A$2047,$A15,'overall city offline'!$B$2:$B$2047,U$2))</f>
        <v>0.94618560139582319</v>
      </c>
      <c r="V15" s="37">
        <f>(SUMIFS('overall city offline'!$K$2:$K$2047,'overall city offline'!$A$2:$A$2047,$A15,'overall city offline'!$B$2:$B$2047,V$3)*SUMIFS('overall city offline'!$C$2:$C$2047,'overall city offline'!$A$2:$A$2047,$A15,'overall city offline'!$B$2:$B$2047,V$3))/(SUMIFS('overall city offline'!$K$2:$K$2047,'overall city offline'!$A$2:$A$2047,$A15,'overall city offline'!$B$2:$B$2047,V$2))</f>
        <v>0.89821332347491423</v>
      </c>
    </row>
    <row r="16" spans="1:64" x14ac:dyDescent="0.25">
      <c r="A16" s="5" t="s">
        <v>19</v>
      </c>
      <c r="B16" s="37">
        <f>(SUMIFS('overall city offline'!$K$2:$K$2047,'overall city offline'!$A$2:$A$2047,$A16,'overall city offline'!$B$2:$B$2047,B$3)*SUMIFS('overall city offline'!$C$2:$C$2047,'overall city offline'!$A$2:$A$2047,$A16,'overall city offline'!$B$2:$B$2047,B$3))/(SUMIFS('overall city offline'!$K$2:$K$2047,'overall city offline'!$A$2:$A$2047,$A16,'overall city offline'!$B$2:$B$2047,B$2))</f>
        <v>0.99999305418998508</v>
      </c>
      <c r="C16" s="37">
        <f>(SUMIFS('overall city offline'!$K$2:$K$2047,'overall city offline'!$A$2:$A$2047,$A16,'overall city offline'!$B$2:$B$2047,C$3)*SUMIFS('overall city offline'!$C$2:$C$2047,'overall city offline'!$A$2:$A$2047,$A16,'overall city offline'!$B$2:$B$2047,C$3))/(SUMIFS('overall city offline'!$K$2:$K$2047,'overall city offline'!$A$2:$A$2047,$A16,'overall city offline'!$B$2:$B$2047,C$2))</f>
        <v>1.007096930034848</v>
      </c>
      <c r="D16" s="37">
        <f>(SUMIFS('overall city offline'!$K$2:$K$2047,'overall city offline'!$A$2:$A$2047,$A16,'overall city offline'!$B$2:$B$2047,D$3)*SUMIFS('overall city offline'!$C$2:$C$2047,'overall city offline'!$A$2:$A$2047,$A16,'overall city offline'!$B$2:$B$2047,D$3))/(SUMIFS('overall city offline'!$K$2:$K$2047,'overall city offline'!$A$2:$A$2047,$A16,'overall city offline'!$B$2:$B$2047,D$2))</f>
        <v>1.1595785655948763</v>
      </c>
      <c r="E16" s="37">
        <f>(SUMIFS('overall city offline'!$K$2:$K$2047,'overall city offline'!$A$2:$A$2047,$A16,'overall city offline'!$B$2:$B$2047,E$3)*SUMIFS('overall city offline'!$C$2:$C$2047,'overall city offline'!$A$2:$A$2047,$A16,'overall city offline'!$B$2:$B$2047,E$3))/(SUMIFS('overall city offline'!$K$2:$K$2047,'overall city offline'!$A$2:$A$2047,$A16,'overall city offline'!$B$2:$B$2047,E$2))</f>
        <v>0.70002934103300363</v>
      </c>
      <c r="F16" s="37">
        <f>(SUMIFS('overall city offline'!$K$2:$K$2047,'overall city offline'!$A$2:$A$2047,$A16,'overall city offline'!$B$2:$B$2047,F$3)*SUMIFS('overall city offline'!$C$2:$C$2047,'overall city offline'!$A$2:$A$2047,$A16,'overall city offline'!$B$2:$B$2047,F$3))/(SUMIFS('overall city offline'!$K$2:$K$2047,'overall city offline'!$A$2:$A$2047,$A16,'overall city offline'!$B$2:$B$2047,F$2))</f>
        <v>0.77024399586568038</v>
      </c>
      <c r="G16" s="37">
        <f>(SUMIFS('overall city offline'!$K$2:$K$2047,'overall city offline'!$A$2:$A$2047,$A16,'overall city offline'!$B$2:$B$2047,G$3)*SUMIFS('overall city offline'!$C$2:$C$2047,'overall city offline'!$A$2:$A$2047,$A16,'overall city offline'!$B$2:$B$2047,G$3))/(SUMIFS('overall city offline'!$K$2:$K$2047,'overall city offline'!$A$2:$A$2047,$A16,'overall city offline'!$B$2:$B$2047,G$2))</f>
        <v>1.1220331837518642</v>
      </c>
      <c r="H16" s="37">
        <f>(SUMIFS('overall city offline'!$K$2:$K$2047,'overall city offline'!$A$2:$A$2047,$A16,'overall city offline'!$B$2:$B$2047,H$3)*SUMIFS('overall city offline'!$C$2:$C$2047,'overall city offline'!$A$2:$A$2047,$A16,'overall city offline'!$B$2:$B$2047,H$3))/(SUMIFS('overall city offline'!$K$2:$K$2047,'overall city offline'!$A$2:$A$2047,$A16,'overall city offline'!$B$2:$B$2047,H$2))</f>
        <v>1.2097666503709241</v>
      </c>
      <c r="I16" s="37">
        <f>(SUMIFS('overall city offline'!$K$2:$K$2047,'overall city offline'!$A$2:$A$2047,$A16,'overall city offline'!$B$2:$B$2047,I$3)*SUMIFS('overall city offline'!$C$2:$C$2047,'overall city offline'!$A$2:$A$2047,$A16,'overall city offline'!$B$2:$B$2047,I$3))/(SUMIFS('overall city offline'!$K$2:$K$2047,'overall city offline'!$A$2:$A$2047,$A16,'overall city offline'!$B$2:$B$2047,I$2))</f>
        <v>1.1988537183836281</v>
      </c>
      <c r="J16" s="37">
        <f>(SUMIFS('overall city offline'!$K$2:$K$2047,'overall city offline'!$A$2:$A$2047,$A16,'overall city offline'!$B$2:$B$2047,J$3)*SUMIFS('overall city offline'!$C$2:$C$2047,'overall city offline'!$A$2:$A$2047,$A16,'overall city offline'!$B$2:$B$2047,J$3))/(SUMIFS('overall city offline'!$K$2:$K$2047,'overall city offline'!$A$2:$A$2047,$A16,'overall city offline'!$B$2:$B$2047,J$2))</f>
        <v>1.2042441777040711</v>
      </c>
      <c r="K16" s="37">
        <f>(SUMIFS('overall city offline'!$K$2:$K$2047,'overall city offline'!$A$2:$A$2047,$A16,'overall city offline'!$B$2:$B$2047,K$3)*SUMIFS('overall city offline'!$C$2:$C$2047,'overall city offline'!$A$2:$A$2047,$A16,'overall city offline'!$B$2:$B$2047,K$3))/(SUMIFS('overall city offline'!$K$2:$K$2047,'overall city offline'!$A$2:$A$2047,$A16,'overall city offline'!$B$2:$B$2047,K$2))</f>
        <v>1.1942018264603791</v>
      </c>
      <c r="L16" s="37">
        <f>(SUMIFS('overall city offline'!$K$2:$K$2047,'overall city offline'!$A$2:$A$2047,$A16,'overall city offline'!$B$2:$B$2047,L$3)*SUMIFS('overall city offline'!$C$2:$C$2047,'overall city offline'!$A$2:$A$2047,$A16,'overall city offline'!$B$2:$B$2047,L$3))/(SUMIFS('overall city offline'!$K$2:$K$2047,'overall city offline'!$A$2:$A$2047,$A16,'overall city offline'!$B$2:$B$2047,L$2))</f>
        <v>0.90258862366413206</v>
      </c>
      <c r="M16" s="37">
        <f>(SUMIFS('overall city offline'!$K$2:$K$2047,'overall city offline'!$A$2:$A$2047,$A16,'overall city offline'!$B$2:$B$2047,M$3)*SUMIFS('overall city offline'!$C$2:$C$2047,'overall city offline'!$A$2:$A$2047,$A16,'overall city offline'!$B$2:$B$2047,M$3))/(SUMIFS('overall city offline'!$K$2:$K$2047,'overall city offline'!$A$2:$A$2047,$A16,'overall city offline'!$B$2:$B$2047,M$2))</f>
        <v>1.1026683349852624</v>
      </c>
      <c r="N16" s="37">
        <f>(SUMIFS('overall city offline'!$K$2:$K$2047,'overall city offline'!$A$2:$A$2047,$A16,'overall city offline'!$B$2:$B$2047,N$3)*SUMIFS('overall city offline'!$C$2:$C$2047,'overall city offline'!$A$2:$A$2047,$A16,'overall city offline'!$B$2:$B$2047,N$3))/(SUMIFS('overall city offline'!$K$2:$K$2047,'overall city offline'!$A$2:$A$2047,$A16,'overall city offline'!$B$2:$B$2047,N$2))</f>
        <v>0.74151253703360742</v>
      </c>
      <c r="O16" s="37">
        <f>(SUMIFS('overall city offline'!$K$2:$K$2047,'overall city offline'!$A$2:$A$2047,$A16,'overall city offline'!$B$2:$B$2047,O$3)*SUMIFS('overall city offline'!$C$2:$C$2047,'overall city offline'!$A$2:$A$2047,$A16,'overall city offline'!$B$2:$B$2047,O$3))/(SUMIFS('overall city offline'!$K$2:$K$2047,'overall city offline'!$A$2:$A$2047,$A16,'overall city offline'!$B$2:$B$2047,O$2))</f>
        <v>0.84079116388966435</v>
      </c>
      <c r="P16" s="37">
        <f>(SUMIFS('overall city offline'!$K$2:$K$2047,'overall city offline'!$A$2:$A$2047,$A16,'overall city offline'!$B$2:$B$2047,P$3)*SUMIFS('overall city offline'!$C$2:$C$2047,'overall city offline'!$A$2:$A$2047,$A16,'overall city offline'!$B$2:$B$2047,P$3))/(SUMIFS('overall city offline'!$K$2:$K$2047,'overall city offline'!$A$2:$A$2047,$A16,'overall city offline'!$B$2:$B$2047,P$2))</f>
        <v>1.0909683487870163</v>
      </c>
      <c r="Q16" s="37">
        <f>(SUMIFS('overall city offline'!$K$2:$K$2047,'overall city offline'!$A$2:$A$2047,$A16,'overall city offline'!$B$2:$B$2047,Q$3)*SUMIFS('overall city offline'!$C$2:$C$2047,'overall city offline'!$A$2:$A$2047,$A16,'overall city offline'!$B$2:$B$2047,Q$3))/(SUMIFS('overall city offline'!$K$2:$K$2047,'overall city offline'!$A$2:$A$2047,$A16,'overall city offline'!$B$2:$B$2047,Q$2))</f>
        <v>1.1890256948360574</v>
      </c>
      <c r="R16" s="37">
        <f>(SUMIFS('overall city offline'!$K$2:$K$2047,'overall city offline'!$A$2:$A$2047,$A16,'overall city offline'!$B$2:$B$2047,R$3)*SUMIFS('overall city offline'!$C$2:$C$2047,'overall city offline'!$A$2:$A$2047,$A16,'overall city offline'!$B$2:$B$2047,R$3))/(SUMIFS('overall city offline'!$K$2:$K$2047,'overall city offline'!$A$2:$A$2047,$A16,'overall city offline'!$B$2:$B$2047,R$2))</f>
        <v>1.2416302424391057</v>
      </c>
      <c r="S16" s="37">
        <f>(SUMIFS('overall city offline'!$K$2:$K$2047,'overall city offline'!$A$2:$A$2047,$A16,'overall city offline'!$B$2:$B$2047,S$3)*SUMIFS('overall city offline'!$C$2:$C$2047,'overall city offline'!$A$2:$A$2047,$A16,'overall city offline'!$B$2:$B$2047,S$3))/(SUMIFS('overall city offline'!$K$2:$K$2047,'overall city offline'!$A$2:$A$2047,$A16,'overall city offline'!$B$2:$B$2047,S$2))</f>
        <v>1.3167741744058334</v>
      </c>
      <c r="T16" s="37">
        <f>(SUMIFS('overall city offline'!$K$2:$K$2047,'overall city offline'!$A$2:$A$2047,$A16,'overall city offline'!$B$2:$B$2047,T$3)*SUMIFS('overall city offline'!$C$2:$C$2047,'overall city offline'!$A$2:$A$2047,$A16,'overall city offline'!$B$2:$B$2047,T$3))/(SUMIFS('overall city offline'!$K$2:$K$2047,'overall city offline'!$A$2:$A$2047,$A16,'overall city offline'!$B$2:$B$2047,T$2))</f>
        <v>1.2381024004691619</v>
      </c>
      <c r="U16" s="37">
        <f>(SUMIFS('overall city offline'!$K$2:$K$2047,'overall city offline'!$A$2:$A$2047,$A16,'overall city offline'!$B$2:$B$2047,U$3)*SUMIFS('overall city offline'!$C$2:$C$2047,'overall city offline'!$A$2:$A$2047,$A16,'overall city offline'!$B$2:$B$2047,U$3))/(SUMIFS('overall city offline'!$K$2:$K$2047,'overall city offline'!$A$2:$A$2047,$A16,'overall city offline'!$B$2:$B$2047,U$2))</f>
        <v>1.1898431412497819</v>
      </c>
      <c r="V16" s="37">
        <f>(SUMIFS('overall city offline'!$K$2:$K$2047,'overall city offline'!$A$2:$A$2047,$A16,'overall city offline'!$B$2:$B$2047,V$3)*SUMIFS('overall city offline'!$C$2:$C$2047,'overall city offline'!$A$2:$A$2047,$A16,'overall city offline'!$B$2:$B$2047,V$3))/(SUMIFS('overall city offline'!$K$2:$K$2047,'overall city offline'!$A$2:$A$2047,$A16,'overall city offline'!$B$2:$B$2047,V$2))</f>
        <v>1.2088080519167694</v>
      </c>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row>
    <row r="17" spans="1:63" x14ac:dyDescent="0.25">
      <c r="A17" s="5" t="s">
        <v>20</v>
      </c>
      <c r="B17" s="37">
        <f>(SUMIFS('overall city offline'!$K$2:$K$2047,'overall city offline'!$A$2:$A$2047,$A17,'overall city offline'!$B$2:$B$2047,B$3)*SUMIFS('overall city offline'!$C$2:$C$2047,'overall city offline'!$A$2:$A$2047,$A17,'overall city offline'!$B$2:$B$2047,B$3))/(SUMIFS('overall city offline'!$K$2:$K$2047,'overall city offline'!$A$2:$A$2047,$A17,'overall city offline'!$B$2:$B$2047,B$2))</f>
        <v>0.89156174372261376</v>
      </c>
      <c r="C17" s="37">
        <f>(SUMIFS('overall city offline'!$K$2:$K$2047,'overall city offline'!$A$2:$A$2047,$A17,'overall city offline'!$B$2:$B$2047,C$3)*SUMIFS('overall city offline'!$C$2:$C$2047,'overall city offline'!$A$2:$A$2047,$A17,'overall city offline'!$B$2:$B$2047,C$3))/(SUMIFS('overall city offline'!$K$2:$K$2047,'overall city offline'!$A$2:$A$2047,$A17,'overall city offline'!$B$2:$B$2047,C$2))</f>
        <v>0.85207650771996268</v>
      </c>
      <c r="D17" s="37">
        <f>(SUMIFS('overall city offline'!$K$2:$K$2047,'overall city offline'!$A$2:$A$2047,$A17,'overall city offline'!$B$2:$B$2047,D$3)*SUMIFS('overall city offline'!$C$2:$C$2047,'overall city offline'!$A$2:$A$2047,$A17,'overall city offline'!$B$2:$B$2047,D$3))/(SUMIFS('overall city offline'!$K$2:$K$2047,'overall city offline'!$A$2:$A$2047,$A17,'overall city offline'!$B$2:$B$2047,D$2))</f>
        <v>0.65929624258274211</v>
      </c>
      <c r="E17" s="37">
        <f>(SUMIFS('overall city offline'!$K$2:$K$2047,'overall city offline'!$A$2:$A$2047,$A17,'overall city offline'!$B$2:$B$2047,E$3)*SUMIFS('overall city offline'!$C$2:$C$2047,'overall city offline'!$A$2:$A$2047,$A17,'overall city offline'!$B$2:$B$2047,E$3))/(SUMIFS('overall city offline'!$K$2:$K$2047,'overall city offline'!$A$2:$A$2047,$A17,'overall city offline'!$B$2:$B$2047,E$2))</f>
        <v>0.10850044414032305</v>
      </c>
      <c r="F17" s="37">
        <f>(SUMIFS('overall city offline'!$K$2:$K$2047,'overall city offline'!$A$2:$A$2047,$A17,'overall city offline'!$B$2:$B$2047,F$3)*SUMIFS('overall city offline'!$C$2:$C$2047,'overall city offline'!$A$2:$A$2047,$A17,'overall city offline'!$B$2:$B$2047,F$3))/(SUMIFS('overall city offline'!$K$2:$K$2047,'overall city offline'!$A$2:$A$2047,$A17,'overall city offline'!$B$2:$B$2047,F$2))</f>
        <v>0.1353358146277209</v>
      </c>
      <c r="G17" s="37">
        <f>(SUMIFS('overall city offline'!$K$2:$K$2047,'overall city offline'!$A$2:$A$2047,$A17,'overall city offline'!$B$2:$B$2047,G$3)*SUMIFS('overall city offline'!$C$2:$C$2047,'overall city offline'!$A$2:$A$2047,$A17,'overall city offline'!$B$2:$B$2047,G$3))/(SUMIFS('overall city offline'!$K$2:$K$2047,'overall city offline'!$A$2:$A$2047,$A17,'overall city offline'!$B$2:$B$2047,G$2))</f>
        <v>0.39537330276575205</v>
      </c>
      <c r="H17" s="37">
        <f>(SUMIFS('overall city offline'!$K$2:$K$2047,'overall city offline'!$A$2:$A$2047,$A17,'overall city offline'!$B$2:$B$2047,H$3)*SUMIFS('overall city offline'!$C$2:$C$2047,'overall city offline'!$A$2:$A$2047,$A17,'overall city offline'!$B$2:$B$2047,H$3))/(SUMIFS('overall city offline'!$K$2:$K$2047,'overall city offline'!$A$2:$A$2047,$A17,'overall city offline'!$B$2:$B$2047,H$2))</f>
        <v>0.67325050297817657</v>
      </c>
      <c r="I17" s="37">
        <f>(SUMIFS('overall city offline'!$K$2:$K$2047,'overall city offline'!$A$2:$A$2047,$A17,'overall city offline'!$B$2:$B$2047,I$3)*SUMIFS('overall city offline'!$C$2:$C$2047,'overall city offline'!$A$2:$A$2047,$A17,'overall city offline'!$B$2:$B$2047,I$3))/(SUMIFS('overall city offline'!$K$2:$K$2047,'overall city offline'!$A$2:$A$2047,$A17,'overall city offline'!$B$2:$B$2047,I$2))</f>
        <v>0.82684144195043729</v>
      </c>
      <c r="J17" s="37">
        <f>(SUMIFS('overall city offline'!$K$2:$K$2047,'overall city offline'!$A$2:$A$2047,$A17,'overall city offline'!$B$2:$B$2047,J$3)*SUMIFS('overall city offline'!$C$2:$C$2047,'overall city offline'!$A$2:$A$2047,$A17,'overall city offline'!$B$2:$B$2047,J$3))/(SUMIFS('overall city offline'!$K$2:$K$2047,'overall city offline'!$A$2:$A$2047,$A17,'overall city offline'!$B$2:$B$2047,J$2))</f>
        <v>0.80518981099352493</v>
      </c>
      <c r="K17" s="37">
        <f>(SUMIFS('overall city offline'!$K$2:$K$2047,'overall city offline'!$A$2:$A$2047,$A17,'overall city offline'!$B$2:$B$2047,K$3)*SUMIFS('overall city offline'!$C$2:$C$2047,'overall city offline'!$A$2:$A$2047,$A17,'overall city offline'!$B$2:$B$2047,K$3))/(SUMIFS('overall city offline'!$K$2:$K$2047,'overall city offline'!$A$2:$A$2047,$A17,'overall city offline'!$B$2:$B$2047,K$2))</f>
        <v>0.82072055152628287</v>
      </c>
      <c r="L17" s="37">
        <f>(SUMIFS('overall city offline'!$K$2:$K$2047,'overall city offline'!$A$2:$A$2047,$A17,'overall city offline'!$B$2:$B$2047,L$3)*SUMIFS('overall city offline'!$C$2:$C$2047,'overall city offline'!$A$2:$A$2047,$A17,'overall city offline'!$B$2:$B$2047,L$3))/(SUMIFS('overall city offline'!$K$2:$K$2047,'overall city offline'!$A$2:$A$2047,$A17,'overall city offline'!$B$2:$B$2047,L$2))</f>
        <v>0.28460625568334064</v>
      </c>
      <c r="M17" s="37">
        <f>(SUMIFS('overall city offline'!$K$2:$K$2047,'overall city offline'!$A$2:$A$2047,$A17,'overall city offline'!$B$2:$B$2047,M$3)*SUMIFS('overall city offline'!$C$2:$C$2047,'overall city offline'!$A$2:$A$2047,$A17,'overall city offline'!$B$2:$B$2047,M$3))/(SUMIFS('overall city offline'!$K$2:$K$2047,'overall city offline'!$A$2:$A$2047,$A17,'overall city offline'!$B$2:$B$2047,M$2))</f>
        <v>0.89402872747987117</v>
      </c>
      <c r="N17" s="37">
        <f>(SUMIFS('overall city offline'!$K$2:$K$2047,'overall city offline'!$A$2:$A$2047,$A17,'overall city offline'!$B$2:$B$2047,N$3)*SUMIFS('overall city offline'!$C$2:$C$2047,'overall city offline'!$A$2:$A$2047,$A17,'overall city offline'!$B$2:$B$2047,N$3))/(SUMIFS('overall city offline'!$K$2:$K$2047,'overall city offline'!$A$2:$A$2047,$A17,'overall city offline'!$B$2:$B$2047,N$2))</f>
        <v>0.1228294269875834</v>
      </c>
      <c r="O17" s="37">
        <f>(SUMIFS('overall city offline'!$K$2:$K$2047,'overall city offline'!$A$2:$A$2047,$A17,'overall city offline'!$B$2:$B$2047,O$3)*SUMIFS('overall city offline'!$C$2:$C$2047,'overall city offline'!$A$2:$A$2047,$A17,'overall city offline'!$B$2:$B$2047,O$3))/(SUMIFS('overall city offline'!$K$2:$K$2047,'overall city offline'!$A$2:$A$2047,$A17,'overall city offline'!$B$2:$B$2047,O$2))</f>
        <v>0.14443778556299428</v>
      </c>
      <c r="P17" s="37">
        <f>(SUMIFS('overall city offline'!$K$2:$K$2047,'overall city offline'!$A$2:$A$2047,$A17,'overall city offline'!$B$2:$B$2047,P$3)*SUMIFS('overall city offline'!$C$2:$C$2047,'overall city offline'!$A$2:$A$2047,$A17,'overall city offline'!$B$2:$B$2047,P$3))/(SUMIFS('overall city offline'!$K$2:$K$2047,'overall city offline'!$A$2:$A$2047,$A17,'overall city offline'!$B$2:$B$2047,P$2))</f>
        <v>0.18670345464320542</v>
      </c>
      <c r="Q17" s="37">
        <f>(SUMIFS('overall city offline'!$K$2:$K$2047,'overall city offline'!$A$2:$A$2047,$A17,'overall city offline'!$B$2:$B$2047,Q$3)*SUMIFS('overall city offline'!$C$2:$C$2047,'overall city offline'!$A$2:$A$2047,$A17,'overall city offline'!$B$2:$B$2047,Q$3))/(SUMIFS('overall city offline'!$K$2:$K$2047,'overall city offline'!$A$2:$A$2047,$A17,'overall city offline'!$B$2:$B$2047,Q$2))</f>
        <v>0.69731513283417712</v>
      </c>
      <c r="R17" s="37">
        <f>(SUMIFS('overall city offline'!$K$2:$K$2047,'overall city offline'!$A$2:$A$2047,$A17,'overall city offline'!$B$2:$B$2047,R$3)*SUMIFS('overall city offline'!$C$2:$C$2047,'overall city offline'!$A$2:$A$2047,$A17,'overall city offline'!$B$2:$B$2047,R$3))/(SUMIFS('overall city offline'!$K$2:$K$2047,'overall city offline'!$A$2:$A$2047,$A17,'overall city offline'!$B$2:$B$2047,R$2))</f>
        <v>0.91071875084315312</v>
      </c>
      <c r="S17" s="37">
        <f>(SUMIFS('overall city offline'!$K$2:$K$2047,'overall city offline'!$A$2:$A$2047,$A17,'overall city offline'!$B$2:$B$2047,S$3)*SUMIFS('overall city offline'!$C$2:$C$2047,'overall city offline'!$A$2:$A$2047,$A17,'overall city offline'!$B$2:$B$2047,S$3))/(SUMIFS('overall city offline'!$K$2:$K$2047,'overall city offline'!$A$2:$A$2047,$A17,'overall city offline'!$B$2:$B$2047,S$2))</f>
        <v>0.79907948389160866</v>
      </c>
      <c r="T17" s="37">
        <f>(SUMIFS('overall city offline'!$K$2:$K$2047,'overall city offline'!$A$2:$A$2047,$A17,'overall city offline'!$B$2:$B$2047,T$3)*SUMIFS('overall city offline'!$C$2:$C$2047,'overall city offline'!$A$2:$A$2047,$A17,'overall city offline'!$B$2:$B$2047,T$3))/(SUMIFS('overall city offline'!$K$2:$K$2047,'overall city offline'!$A$2:$A$2047,$A17,'overall city offline'!$B$2:$B$2047,T$2))</f>
        <v>0.89670011510614689</v>
      </c>
      <c r="U17" s="37">
        <f>(SUMIFS('overall city offline'!$K$2:$K$2047,'overall city offline'!$A$2:$A$2047,$A17,'overall city offline'!$B$2:$B$2047,U$3)*SUMIFS('overall city offline'!$C$2:$C$2047,'overall city offline'!$A$2:$A$2047,$A17,'overall city offline'!$B$2:$B$2047,U$3))/(SUMIFS('overall city offline'!$K$2:$K$2047,'overall city offline'!$A$2:$A$2047,$A17,'overall city offline'!$B$2:$B$2047,U$2))</f>
        <v>0.92634390407961298</v>
      </c>
      <c r="V17" s="37">
        <f>(SUMIFS('overall city offline'!$K$2:$K$2047,'overall city offline'!$A$2:$A$2047,$A17,'overall city offline'!$B$2:$B$2047,V$3)*SUMIFS('overall city offline'!$C$2:$C$2047,'overall city offline'!$A$2:$A$2047,$A17,'overall city offline'!$B$2:$B$2047,V$3))/(SUMIFS('overall city offline'!$K$2:$K$2047,'overall city offline'!$A$2:$A$2047,$A17,'overall city offline'!$B$2:$B$2047,V$2))</f>
        <v>0.83077552723071857</v>
      </c>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row>
    <row r="18" spans="1:63" x14ac:dyDescent="0.25">
      <c r="A18" s="5" t="s">
        <v>21</v>
      </c>
      <c r="B18" s="37">
        <f>(SUMIFS('overall city offline'!$K$2:$K$2047,'overall city offline'!$A$2:$A$2047,$A18,'overall city offline'!$B$2:$B$2047,B$3)*SUMIFS('overall city offline'!$C$2:$C$2047,'overall city offline'!$A$2:$A$2047,$A18,'overall city offline'!$B$2:$B$2047,B$3))/(SUMIFS('overall city offline'!$K$2:$K$2047,'overall city offline'!$A$2:$A$2047,$A18,'overall city offline'!$B$2:$B$2047,B$2))</f>
        <v>0.92405189926148912</v>
      </c>
      <c r="C18" s="37">
        <f>(SUMIFS('overall city offline'!$K$2:$K$2047,'overall city offline'!$A$2:$A$2047,$A18,'overall city offline'!$B$2:$B$2047,C$3)*SUMIFS('overall city offline'!$C$2:$C$2047,'overall city offline'!$A$2:$A$2047,$A18,'overall city offline'!$B$2:$B$2047,C$3))/(SUMIFS('overall city offline'!$K$2:$K$2047,'overall city offline'!$A$2:$A$2047,$A18,'overall city offline'!$B$2:$B$2047,C$2))</f>
        <v>0.96471946881259607</v>
      </c>
      <c r="D18" s="37">
        <f>(SUMIFS('overall city offline'!$K$2:$K$2047,'overall city offline'!$A$2:$A$2047,$A18,'overall city offline'!$B$2:$B$2047,D$3)*SUMIFS('overall city offline'!$C$2:$C$2047,'overall city offline'!$A$2:$A$2047,$A18,'overall city offline'!$B$2:$B$2047,D$3))/(SUMIFS('overall city offline'!$K$2:$K$2047,'overall city offline'!$A$2:$A$2047,$A18,'overall city offline'!$B$2:$B$2047,D$2))</f>
        <v>0.90949365572844665</v>
      </c>
      <c r="E18" s="37">
        <f>(SUMIFS('overall city offline'!$K$2:$K$2047,'overall city offline'!$A$2:$A$2047,$A18,'overall city offline'!$B$2:$B$2047,E$3)*SUMIFS('overall city offline'!$C$2:$C$2047,'overall city offline'!$A$2:$A$2047,$A18,'overall city offline'!$B$2:$B$2047,E$3))/(SUMIFS('overall city offline'!$K$2:$K$2047,'overall city offline'!$A$2:$A$2047,$A18,'overall city offline'!$B$2:$B$2047,E$2))</f>
        <v>0.50963297866464286</v>
      </c>
      <c r="F18" s="37">
        <f>(SUMIFS('overall city offline'!$K$2:$K$2047,'overall city offline'!$A$2:$A$2047,$A18,'overall city offline'!$B$2:$B$2047,F$3)*SUMIFS('overall city offline'!$C$2:$C$2047,'overall city offline'!$A$2:$A$2047,$A18,'overall city offline'!$B$2:$B$2047,F$3))/(SUMIFS('overall city offline'!$K$2:$K$2047,'overall city offline'!$A$2:$A$2047,$A18,'overall city offline'!$B$2:$B$2047,F$2))</f>
        <v>0.64517222563915644</v>
      </c>
      <c r="G18" s="37">
        <f>(SUMIFS('overall city offline'!$K$2:$K$2047,'overall city offline'!$A$2:$A$2047,$A18,'overall city offline'!$B$2:$B$2047,G$3)*SUMIFS('overall city offline'!$C$2:$C$2047,'overall city offline'!$A$2:$A$2047,$A18,'overall city offline'!$B$2:$B$2047,G$3))/(SUMIFS('overall city offline'!$K$2:$K$2047,'overall city offline'!$A$2:$A$2047,$A18,'overall city offline'!$B$2:$B$2047,G$2))</f>
        <v>0.65327352280617679</v>
      </c>
      <c r="H18" s="37">
        <f>(SUMIFS('overall city offline'!$K$2:$K$2047,'overall city offline'!$A$2:$A$2047,$A18,'overall city offline'!$B$2:$B$2047,H$3)*SUMIFS('overall city offline'!$C$2:$C$2047,'overall city offline'!$A$2:$A$2047,$A18,'overall city offline'!$B$2:$B$2047,H$3))/(SUMIFS('overall city offline'!$K$2:$K$2047,'overall city offline'!$A$2:$A$2047,$A18,'overall city offline'!$B$2:$B$2047,H$2))</f>
        <v>0.96041717872167853</v>
      </c>
      <c r="I18" s="37">
        <f>(SUMIFS('overall city offline'!$K$2:$K$2047,'overall city offline'!$A$2:$A$2047,$A18,'overall city offline'!$B$2:$B$2047,I$3)*SUMIFS('overall city offline'!$C$2:$C$2047,'overall city offline'!$A$2:$A$2047,$A18,'overall city offline'!$B$2:$B$2047,I$3))/(SUMIFS('overall city offline'!$K$2:$K$2047,'overall city offline'!$A$2:$A$2047,$A18,'overall city offline'!$B$2:$B$2047,I$2))</f>
        <v>1.0361819332153075</v>
      </c>
      <c r="J18" s="37">
        <f>(SUMIFS('overall city offline'!$K$2:$K$2047,'overall city offline'!$A$2:$A$2047,$A18,'overall city offline'!$B$2:$B$2047,J$3)*SUMIFS('overall city offline'!$C$2:$C$2047,'overall city offline'!$A$2:$A$2047,$A18,'overall city offline'!$B$2:$B$2047,J$3))/(SUMIFS('overall city offline'!$K$2:$K$2047,'overall city offline'!$A$2:$A$2047,$A18,'overall city offline'!$B$2:$B$2047,J$2))</f>
        <v>0.92003585300590629</v>
      </c>
      <c r="K18" s="37">
        <f>(SUMIFS('overall city offline'!$K$2:$K$2047,'overall city offline'!$A$2:$A$2047,$A18,'overall city offline'!$B$2:$B$2047,K$3)*SUMIFS('overall city offline'!$C$2:$C$2047,'overall city offline'!$A$2:$A$2047,$A18,'overall city offline'!$B$2:$B$2047,K$3))/(SUMIFS('overall city offline'!$K$2:$K$2047,'overall city offline'!$A$2:$A$2047,$A18,'overall city offline'!$B$2:$B$2047,K$2))</f>
        <v>0.82915610557687314</v>
      </c>
      <c r="L18" s="37">
        <f>(SUMIFS('overall city offline'!$K$2:$K$2047,'overall city offline'!$A$2:$A$2047,$A18,'overall city offline'!$B$2:$B$2047,L$3)*SUMIFS('overall city offline'!$C$2:$C$2047,'overall city offline'!$A$2:$A$2047,$A18,'overall city offline'!$B$2:$B$2047,L$3))/(SUMIFS('overall city offline'!$K$2:$K$2047,'overall city offline'!$A$2:$A$2047,$A18,'overall city offline'!$B$2:$B$2047,L$2))</f>
        <v>0.9557952447370589</v>
      </c>
      <c r="M18" s="37">
        <f>(SUMIFS('overall city offline'!$K$2:$K$2047,'overall city offline'!$A$2:$A$2047,$A18,'overall city offline'!$B$2:$B$2047,M$3)*SUMIFS('overall city offline'!$C$2:$C$2047,'overall city offline'!$A$2:$A$2047,$A18,'overall city offline'!$B$2:$B$2047,M$3))/(SUMIFS('overall city offline'!$K$2:$K$2047,'overall city offline'!$A$2:$A$2047,$A18,'overall city offline'!$B$2:$B$2047,M$2))</f>
        <v>0.79395936690497249</v>
      </c>
      <c r="N18" s="37">
        <f>(SUMIFS('overall city offline'!$K$2:$K$2047,'overall city offline'!$A$2:$A$2047,$A18,'overall city offline'!$B$2:$B$2047,N$3)*SUMIFS('overall city offline'!$C$2:$C$2047,'overall city offline'!$A$2:$A$2047,$A18,'overall city offline'!$B$2:$B$2047,N$3))/(SUMIFS('overall city offline'!$K$2:$K$2047,'overall city offline'!$A$2:$A$2047,$A18,'overall city offline'!$B$2:$B$2047,N$2))</f>
        <v>0.42943652491639828</v>
      </c>
      <c r="O18" s="37">
        <f>(SUMIFS('overall city offline'!$K$2:$K$2047,'overall city offline'!$A$2:$A$2047,$A18,'overall city offline'!$B$2:$B$2047,O$3)*SUMIFS('overall city offline'!$C$2:$C$2047,'overall city offline'!$A$2:$A$2047,$A18,'overall city offline'!$B$2:$B$2047,O$3))/(SUMIFS('overall city offline'!$K$2:$K$2047,'overall city offline'!$A$2:$A$2047,$A18,'overall city offline'!$B$2:$B$2047,O$2))</f>
        <v>0.45134316856069884</v>
      </c>
      <c r="P18" s="37">
        <f>(SUMIFS('overall city offline'!$K$2:$K$2047,'overall city offline'!$A$2:$A$2047,$A18,'overall city offline'!$B$2:$B$2047,P$3)*SUMIFS('overall city offline'!$C$2:$C$2047,'overall city offline'!$A$2:$A$2047,$A18,'overall city offline'!$B$2:$B$2047,P$3))/(SUMIFS('overall city offline'!$K$2:$K$2047,'overall city offline'!$A$2:$A$2047,$A18,'overall city offline'!$B$2:$B$2047,P$2))</f>
        <v>0.61057335876234886</v>
      </c>
      <c r="Q18" s="37">
        <f>(SUMIFS('overall city offline'!$K$2:$K$2047,'overall city offline'!$A$2:$A$2047,$A18,'overall city offline'!$B$2:$B$2047,Q$3)*SUMIFS('overall city offline'!$C$2:$C$2047,'overall city offline'!$A$2:$A$2047,$A18,'overall city offline'!$B$2:$B$2047,Q$3))/(SUMIFS('overall city offline'!$K$2:$K$2047,'overall city offline'!$A$2:$A$2047,$A18,'overall city offline'!$B$2:$B$2047,Q$2))</f>
        <v>0.95746583713311595</v>
      </c>
      <c r="R18" s="37">
        <f>(SUMIFS('overall city offline'!$K$2:$K$2047,'overall city offline'!$A$2:$A$2047,$A18,'overall city offline'!$B$2:$B$2047,R$3)*SUMIFS('overall city offline'!$C$2:$C$2047,'overall city offline'!$A$2:$A$2047,$A18,'overall city offline'!$B$2:$B$2047,R$3))/(SUMIFS('overall city offline'!$K$2:$K$2047,'overall city offline'!$A$2:$A$2047,$A18,'overall city offline'!$B$2:$B$2047,R$2))</f>
        <v>1.0519218906401102</v>
      </c>
      <c r="S18" s="37">
        <f>(SUMIFS('overall city offline'!$K$2:$K$2047,'overall city offline'!$A$2:$A$2047,$A18,'overall city offline'!$B$2:$B$2047,S$3)*SUMIFS('overall city offline'!$C$2:$C$2047,'overall city offline'!$A$2:$A$2047,$A18,'overall city offline'!$B$2:$B$2047,S$3))/(SUMIFS('overall city offline'!$K$2:$K$2047,'overall city offline'!$A$2:$A$2047,$A18,'overall city offline'!$B$2:$B$2047,S$2))</f>
        <v>0.94190526275154018</v>
      </c>
      <c r="T18" s="37">
        <f>(SUMIFS('overall city offline'!$K$2:$K$2047,'overall city offline'!$A$2:$A$2047,$A18,'overall city offline'!$B$2:$B$2047,T$3)*SUMIFS('overall city offline'!$C$2:$C$2047,'overall city offline'!$A$2:$A$2047,$A18,'overall city offline'!$B$2:$B$2047,T$3))/(SUMIFS('overall city offline'!$K$2:$K$2047,'overall city offline'!$A$2:$A$2047,$A18,'overall city offline'!$B$2:$B$2047,T$2))</f>
        <v>1.034653016285648</v>
      </c>
      <c r="U18" s="37">
        <f>(SUMIFS('overall city offline'!$K$2:$K$2047,'overall city offline'!$A$2:$A$2047,$A18,'overall city offline'!$B$2:$B$2047,U$3)*SUMIFS('overall city offline'!$C$2:$C$2047,'overall city offline'!$A$2:$A$2047,$A18,'overall city offline'!$B$2:$B$2047,U$3))/(SUMIFS('overall city offline'!$K$2:$K$2047,'overall city offline'!$A$2:$A$2047,$A18,'overall city offline'!$B$2:$B$2047,U$2))</f>
        <v>1.0315375210040363</v>
      </c>
      <c r="V18" s="37">
        <f>(SUMIFS('overall city offline'!$K$2:$K$2047,'overall city offline'!$A$2:$A$2047,$A18,'overall city offline'!$B$2:$B$2047,V$3)*SUMIFS('overall city offline'!$C$2:$C$2047,'overall city offline'!$A$2:$A$2047,$A18,'overall city offline'!$B$2:$B$2047,V$3))/(SUMIFS('overall city offline'!$K$2:$K$2047,'overall city offline'!$A$2:$A$2047,$A18,'overall city offline'!$B$2:$B$2047,V$2))</f>
        <v>0.94535666327703516</v>
      </c>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row>
    <row r="19" spans="1:63" x14ac:dyDescent="0.25">
      <c r="A19" s="5" t="s">
        <v>22</v>
      </c>
      <c r="B19" s="37">
        <f>(SUMIFS('overall city offline'!$K$2:$K$2047,'overall city offline'!$A$2:$A$2047,$A19,'overall city offline'!$B$2:$B$2047,B$3)*SUMIFS('overall city offline'!$C$2:$C$2047,'overall city offline'!$A$2:$A$2047,$A19,'overall city offline'!$B$2:$B$2047,B$3))/(SUMIFS('overall city offline'!$K$2:$K$2047,'overall city offline'!$A$2:$A$2047,$A19,'overall city offline'!$B$2:$B$2047,B$2))</f>
        <v>0.85844525711933162</v>
      </c>
      <c r="C19" s="37">
        <f>(SUMIFS('overall city offline'!$K$2:$K$2047,'overall city offline'!$A$2:$A$2047,$A19,'overall city offline'!$B$2:$B$2047,C$3)*SUMIFS('overall city offline'!$C$2:$C$2047,'overall city offline'!$A$2:$A$2047,$A19,'overall city offline'!$B$2:$B$2047,C$3))/(SUMIFS('overall city offline'!$K$2:$K$2047,'overall city offline'!$A$2:$A$2047,$A19,'overall city offline'!$B$2:$B$2047,C$2))</f>
        <v>0.8328861762157056</v>
      </c>
      <c r="D19" s="37">
        <f>(SUMIFS('overall city offline'!$K$2:$K$2047,'overall city offline'!$A$2:$A$2047,$A19,'overall city offline'!$B$2:$B$2047,D$3)*SUMIFS('overall city offline'!$C$2:$C$2047,'overall city offline'!$A$2:$A$2047,$A19,'overall city offline'!$B$2:$B$2047,D$3))/(SUMIFS('overall city offline'!$K$2:$K$2047,'overall city offline'!$A$2:$A$2047,$A19,'overall city offline'!$B$2:$B$2047,D$2))</f>
        <v>0.8186399957096282</v>
      </c>
      <c r="E19" s="37">
        <f>(SUMIFS('overall city offline'!$K$2:$K$2047,'overall city offline'!$A$2:$A$2047,$A19,'overall city offline'!$B$2:$B$2047,E$3)*SUMIFS('overall city offline'!$C$2:$C$2047,'overall city offline'!$A$2:$A$2047,$A19,'overall city offline'!$B$2:$B$2047,E$3))/(SUMIFS('overall city offline'!$K$2:$K$2047,'overall city offline'!$A$2:$A$2047,$A19,'overall city offline'!$B$2:$B$2047,E$2))</f>
        <v>0.51981258843109657</v>
      </c>
      <c r="F19" s="37">
        <f>(SUMIFS('overall city offline'!$K$2:$K$2047,'overall city offline'!$A$2:$A$2047,$A19,'overall city offline'!$B$2:$B$2047,F$3)*SUMIFS('overall city offline'!$C$2:$C$2047,'overall city offline'!$A$2:$A$2047,$A19,'overall city offline'!$B$2:$B$2047,F$3))/(SUMIFS('overall city offline'!$K$2:$K$2047,'overall city offline'!$A$2:$A$2047,$A19,'overall city offline'!$B$2:$B$2047,F$2))</f>
        <v>0.69629300391706483</v>
      </c>
      <c r="G19" s="37">
        <f>(SUMIFS('overall city offline'!$K$2:$K$2047,'overall city offline'!$A$2:$A$2047,$A19,'overall city offline'!$B$2:$B$2047,G$3)*SUMIFS('overall city offline'!$C$2:$C$2047,'overall city offline'!$A$2:$A$2047,$A19,'overall city offline'!$B$2:$B$2047,G$3))/(SUMIFS('overall city offline'!$K$2:$K$2047,'overall city offline'!$A$2:$A$2047,$A19,'overall city offline'!$B$2:$B$2047,G$2))</f>
        <v>0.68226355168556441</v>
      </c>
      <c r="H19" s="37">
        <f>(SUMIFS('overall city offline'!$K$2:$K$2047,'overall city offline'!$A$2:$A$2047,$A19,'overall city offline'!$B$2:$B$2047,H$3)*SUMIFS('overall city offline'!$C$2:$C$2047,'overall city offline'!$A$2:$A$2047,$A19,'overall city offline'!$B$2:$B$2047,H$3))/(SUMIFS('overall city offline'!$K$2:$K$2047,'overall city offline'!$A$2:$A$2047,$A19,'overall city offline'!$B$2:$B$2047,H$2))</f>
        <v>0.81392549612696319</v>
      </c>
      <c r="I19" s="37">
        <f>(SUMIFS('overall city offline'!$K$2:$K$2047,'overall city offline'!$A$2:$A$2047,$A19,'overall city offline'!$B$2:$B$2047,I$3)*SUMIFS('overall city offline'!$C$2:$C$2047,'overall city offline'!$A$2:$A$2047,$A19,'overall city offline'!$B$2:$B$2047,I$3))/(SUMIFS('overall city offline'!$K$2:$K$2047,'overall city offline'!$A$2:$A$2047,$A19,'overall city offline'!$B$2:$B$2047,I$2))</f>
        <v>0.89198532095763183</v>
      </c>
      <c r="J19" s="37">
        <f>(SUMIFS('overall city offline'!$K$2:$K$2047,'overall city offline'!$A$2:$A$2047,$A19,'overall city offline'!$B$2:$B$2047,J$3)*SUMIFS('overall city offline'!$C$2:$C$2047,'overall city offline'!$A$2:$A$2047,$A19,'overall city offline'!$B$2:$B$2047,J$3))/(SUMIFS('overall city offline'!$K$2:$K$2047,'overall city offline'!$A$2:$A$2047,$A19,'overall city offline'!$B$2:$B$2047,J$2))</f>
        <v>0.87486462276844956</v>
      </c>
      <c r="K19" s="37">
        <f>(SUMIFS('overall city offline'!$K$2:$K$2047,'overall city offline'!$A$2:$A$2047,$A19,'overall city offline'!$B$2:$B$2047,K$3)*SUMIFS('overall city offline'!$C$2:$C$2047,'overall city offline'!$A$2:$A$2047,$A19,'overall city offline'!$B$2:$B$2047,K$3))/(SUMIFS('overall city offline'!$K$2:$K$2047,'overall city offline'!$A$2:$A$2047,$A19,'overall city offline'!$B$2:$B$2047,K$2))</f>
        <v>1.0137054358905651</v>
      </c>
      <c r="L19" s="37">
        <f>(SUMIFS('overall city offline'!$K$2:$K$2047,'overall city offline'!$A$2:$A$2047,$A19,'overall city offline'!$B$2:$B$2047,L$3)*SUMIFS('overall city offline'!$C$2:$C$2047,'overall city offline'!$A$2:$A$2047,$A19,'overall city offline'!$B$2:$B$2047,L$3))/(SUMIFS('overall city offline'!$K$2:$K$2047,'overall city offline'!$A$2:$A$2047,$A19,'overall city offline'!$B$2:$B$2047,L$2))</f>
        <v>0.7742910121147456</v>
      </c>
      <c r="M19" s="37">
        <f>(SUMIFS('overall city offline'!$K$2:$K$2047,'overall city offline'!$A$2:$A$2047,$A19,'overall city offline'!$B$2:$B$2047,M$3)*SUMIFS('overall city offline'!$C$2:$C$2047,'overall city offline'!$A$2:$A$2047,$A19,'overall city offline'!$B$2:$B$2047,M$3))/(SUMIFS('overall city offline'!$K$2:$K$2047,'overall city offline'!$A$2:$A$2047,$A19,'overall city offline'!$B$2:$B$2047,M$2))</f>
        <v>0.77806766552622852</v>
      </c>
      <c r="N19" s="37">
        <f>(SUMIFS('overall city offline'!$K$2:$K$2047,'overall city offline'!$A$2:$A$2047,$A19,'overall city offline'!$B$2:$B$2047,N$3)*SUMIFS('overall city offline'!$C$2:$C$2047,'overall city offline'!$A$2:$A$2047,$A19,'overall city offline'!$B$2:$B$2047,N$3))/(SUMIFS('overall city offline'!$K$2:$K$2047,'overall city offline'!$A$2:$A$2047,$A19,'overall city offline'!$B$2:$B$2047,N$2))</f>
        <v>0.54797977835587508</v>
      </c>
      <c r="O19" s="37">
        <f>(SUMIFS('overall city offline'!$K$2:$K$2047,'overall city offline'!$A$2:$A$2047,$A19,'overall city offline'!$B$2:$B$2047,O$3)*SUMIFS('overall city offline'!$C$2:$C$2047,'overall city offline'!$A$2:$A$2047,$A19,'overall city offline'!$B$2:$B$2047,O$3))/(SUMIFS('overall city offline'!$K$2:$K$2047,'overall city offline'!$A$2:$A$2047,$A19,'overall city offline'!$B$2:$B$2047,O$2))</f>
        <v>0.60009177222190524</v>
      </c>
      <c r="P19" s="37">
        <f>(SUMIFS('overall city offline'!$K$2:$K$2047,'overall city offline'!$A$2:$A$2047,$A19,'overall city offline'!$B$2:$B$2047,P$3)*SUMIFS('overall city offline'!$C$2:$C$2047,'overall city offline'!$A$2:$A$2047,$A19,'overall city offline'!$B$2:$B$2047,P$3))/(SUMIFS('overall city offline'!$K$2:$K$2047,'overall city offline'!$A$2:$A$2047,$A19,'overall city offline'!$B$2:$B$2047,P$2))</f>
        <v>0.75233212633735558</v>
      </c>
      <c r="Q19" s="37">
        <f>(SUMIFS('overall city offline'!$K$2:$K$2047,'overall city offline'!$A$2:$A$2047,$A19,'overall city offline'!$B$2:$B$2047,Q$3)*SUMIFS('overall city offline'!$C$2:$C$2047,'overall city offline'!$A$2:$A$2047,$A19,'overall city offline'!$B$2:$B$2047,Q$3))/(SUMIFS('overall city offline'!$K$2:$K$2047,'overall city offline'!$A$2:$A$2047,$A19,'overall city offline'!$B$2:$B$2047,Q$2))</f>
        <v>0.81700844393506111</v>
      </c>
      <c r="R19" s="37">
        <f>(SUMIFS('overall city offline'!$K$2:$K$2047,'overall city offline'!$A$2:$A$2047,$A19,'overall city offline'!$B$2:$B$2047,R$3)*SUMIFS('overall city offline'!$C$2:$C$2047,'overall city offline'!$A$2:$A$2047,$A19,'overall city offline'!$B$2:$B$2047,R$3))/(SUMIFS('overall city offline'!$K$2:$K$2047,'overall city offline'!$A$2:$A$2047,$A19,'overall city offline'!$B$2:$B$2047,R$2))</f>
        <v>0.89028390148930836</v>
      </c>
      <c r="S19" s="37">
        <f>(SUMIFS('overall city offline'!$K$2:$K$2047,'overall city offline'!$A$2:$A$2047,$A19,'overall city offline'!$B$2:$B$2047,S$3)*SUMIFS('overall city offline'!$C$2:$C$2047,'overall city offline'!$A$2:$A$2047,$A19,'overall city offline'!$B$2:$B$2047,S$3))/(SUMIFS('overall city offline'!$K$2:$K$2047,'overall city offline'!$A$2:$A$2047,$A19,'overall city offline'!$B$2:$B$2047,S$2))</f>
        <v>0.83890474445494312</v>
      </c>
      <c r="T19" s="37">
        <f>(SUMIFS('overall city offline'!$K$2:$K$2047,'overall city offline'!$A$2:$A$2047,$A19,'overall city offline'!$B$2:$B$2047,T$3)*SUMIFS('overall city offline'!$C$2:$C$2047,'overall city offline'!$A$2:$A$2047,$A19,'overall city offline'!$B$2:$B$2047,T$3))/(SUMIFS('overall city offline'!$K$2:$K$2047,'overall city offline'!$A$2:$A$2047,$A19,'overall city offline'!$B$2:$B$2047,T$2))</f>
        <v>0.91925662706374711</v>
      </c>
      <c r="U19" s="37">
        <f>(SUMIFS('overall city offline'!$K$2:$K$2047,'overall city offline'!$A$2:$A$2047,$A19,'overall city offline'!$B$2:$B$2047,U$3)*SUMIFS('overall city offline'!$C$2:$C$2047,'overall city offline'!$A$2:$A$2047,$A19,'overall city offline'!$B$2:$B$2047,U$3))/(SUMIFS('overall city offline'!$K$2:$K$2047,'overall city offline'!$A$2:$A$2047,$A19,'overall city offline'!$B$2:$B$2047,U$2))</f>
        <v>0.9418779333929802</v>
      </c>
      <c r="V19" s="37">
        <f>(SUMIFS('overall city offline'!$K$2:$K$2047,'overall city offline'!$A$2:$A$2047,$A19,'overall city offline'!$B$2:$B$2047,V$3)*SUMIFS('overall city offline'!$C$2:$C$2047,'overall city offline'!$A$2:$A$2047,$A19,'overall city offline'!$B$2:$B$2047,V$3))/(SUMIFS('overall city offline'!$K$2:$K$2047,'overall city offline'!$A$2:$A$2047,$A19,'overall city offline'!$B$2:$B$2047,V$2))</f>
        <v>0.89096702851935827</v>
      </c>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row>
    <row r="20" spans="1:63" x14ac:dyDescent="0.25">
      <c r="A20" s="5" t="s">
        <v>23</v>
      </c>
      <c r="B20" s="37">
        <f>(SUMIFS('overall city offline'!$K$2:$K$2047,'overall city offline'!$A$2:$A$2047,$A20,'overall city offline'!$B$2:$B$2047,B$3)*SUMIFS('overall city offline'!$C$2:$C$2047,'overall city offline'!$A$2:$A$2047,$A20,'overall city offline'!$B$2:$B$2047,B$3))/(SUMIFS('overall city offline'!$K$2:$K$2047,'overall city offline'!$A$2:$A$2047,$A20,'overall city offline'!$B$2:$B$2047,B$2))</f>
        <v>0.87168224307193343</v>
      </c>
      <c r="C20" s="37">
        <f>(SUMIFS('overall city offline'!$K$2:$K$2047,'overall city offline'!$A$2:$A$2047,$A20,'overall city offline'!$B$2:$B$2047,C$3)*SUMIFS('overall city offline'!$C$2:$C$2047,'overall city offline'!$A$2:$A$2047,$A20,'overall city offline'!$B$2:$B$2047,C$3))/(SUMIFS('overall city offline'!$K$2:$K$2047,'overall city offline'!$A$2:$A$2047,$A20,'overall city offline'!$B$2:$B$2047,C$2))</f>
        <v>0.96710988502560868</v>
      </c>
      <c r="D20" s="37">
        <f>(SUMIFS('overall city offline'!$K$2:$K$2047,'overall city offline'!$A$2:$A$2047,$A20,'overall city offline'!$B$2:$B$2047,D$3)*SUMIFS('overall city offline'!$C$2:$C$2047,'overall city offline'!$A$2:$A$2047,$A20,'overall city offline'!$B$2:$B$2047,D$3))/(SUMIFS('overall city offline'!$K$2:$K$2047,'overall city offline'!$A$2:$A$2047,$A20,'overall city offline'!$B$2:$B$2047,D$2))</f>
        <v>0.96377843236167449</v>
      </c>
      <c r="E20" s="37">
        <f>(SUMIFS('overall city offline'!$K$2:$K$2047,'overall city offline'!$A$2:$A$2047,$A20,'overall city offline'!$B$2:$B$2047,E$3)*SUMIFS('overall city offline'!$C$2:$C$2047,'overall city offline'!$A$2:$A$2047,$A20,'overall city offline'!$B$2:$B$2047,E$3))/(SUMIFS('overall city offline'!$K$2:$K$2047,'overall city offline'!$A$2:$A$2047,$A20,'overall city offline'!$B$2:$B$2047,E$2))</f>
        <v>0.53413711901897853</v>
      </c>
      <c r="F20" s="37">
        <f>(SUMIFS('overall city offline'!$K$2:$K$2047,'overall city offline'!$A$2:$A$2047,$A20,'overall city offline'!$B$2:$B$2047,F$3)*SUMIFS('overall city offline'!$C$2:$C$2047,'overall city offline'!$A$2:$A$2047,$A20,'overall city offline'!$B$2:$B$2047,F$3))/(SUMIFS('overall city offline'!$K$2:$K$2047,'overall city offline'!$A$2:$A$2047,$A20,'overall city offline'!$B$2:$B$2047,F$2))</f>
        <v>0.67359372590000022</v>
      </c>
      <c r="G20" s="37">
        <f>(SUMIFS('overall city offline'!$K$2:$K$2047,'overall city offline'!$A$2:$A$2047,$A20,'overall city offline'!$B$2:$B$2047,G$3)*SUMIFS('overall city offline'!$C$2:$C$2047,'overall city offline'!$A$2:$A$2047,$A20,'overall city offline'!$B$2:$B$2047,G$3))/(SUMIFS('overall city offline'!$K$2:$K$2047,'overall city offline'!$A$2:$A$2047,$A20,'overall city offline'!$B$2:$B$2047,G$2))</f>
        <v>0.71237517194270472</v>
      </c>
      <c r="H20" s="37">
        <f>(SUMIFS('overall city offline'!$K$2:$K$2047,'overall city offline'!$A$2:$A$2047,$A20,'overall city offline'!$B$2:$B$2047,H$3)*SUMIFS('overall city offline'!$C$2:$C$2047,'overall city offline'!$A$2:$A$2047,$A20,'overall city offline'!$B$2:$B$2047,H$3))/(SUMIFS('overall city offline'!$K$2:$K$2047,'overall city offline'!$A$2:$A$2047,$A20,'overall city offline'!$B$2:$B$2047,H$2))</f>
        <v>0.88897439080501672</v>
      </c>
      <c r="I20" s="37">
        <f>(SUMIFS('overall city offline'!$K$2:$K$2047,'overall city offline'!$A$2:$A$2047,$A20,'overall city offline'!$B$2:$B$2047,I$3)*SUMIFS('overall city offline'!$C$2:$C$2047,'overall city offline'!$A$2:$A$2047,$A20,'overall city offline'!$B$2:$B$2047,I$3))/(SUMIFS('overall city offline'!$K$2:$K$2047,'overall city offline'!$A$2:$A$2047,$A20,'overall city offline'!$B$2:$B$2047,I$2))</f>
        <v>0.94524489945130152</v>
      </c>
      <c r="J20" s="37">
        <f>(SUMIFS('overall city offline'!$K$2:$K$2047,'overall city offline'!$A$2:$A$2047,$A20,'overall city offline'!$B$2:$B$2047,J$3)*SUMIFS('overall city offline'!$C$2:$C$2047,'overall city offline'!$A$2:$A$2047,$A20,'overall city offline'!$B$2:$B$2047,J$3))/(SUMIFS('overall city offline'!$K$2:$K$2047,'overall city offline'!$A$2:$A$2047,$A20,'overall city offline'!$B$2:$B$2047,J$2))</f>
        <v>0.93045666758301115</v>
      </c>
      <c r="K20" s="37">
        <f>(SUMIFS('overall city offline'!$K$2:$K$2047,'overall city offline'!$A$2:$A$2047,$A20,'overall city offline'!$B$2:$B$2047,K$3)*SUMIFS('overall city offline'!$C$2:$C$2047,'overall city offline'!$A$2:$A$2047,$A20,'overall city offline'!$B$2:$B$2047,K$3))/(SUMIFS('overall city offline'!$K$2:$K$2047,'overall city offline'!$A$2:$A$2047,$A20,'overall city offline'!$B$2:$B$2047,K$2))</f>
        <v>1.0920447677535308</v>
      </c>
      <c r="L20" s="37">
        <f>(SUMIFS('overall city offline'!$K$2:$K$2047,'overall city offline'!$A$2:$A$2047,$A20,'overall city offline'!$B$2:$B$2047,L$3)*SUMIFS('overall city offline'!$C$2:$C$2047,'overall city offline'!$A$2:$A$2047,$A20,'overall city offline'!$B$2:$B$2047,L$3))/(SUMIFS('overall city offline'!$K$2:$K$2047,'overall city offline'!$A$2:$A$2047,$A20,'overall city offline'!$B$2:$B$2047,L$2))</f>
        <v>0.70089080571322537</v>
      </c>
      <c r="M20" s="37">
        <f>(SUMIFS('overall city offline'!$K$2:$K$2047,'overall city offline'!$A$2:$A$2047,$A20,'overall city offline'!$B$2:$B$2047,M$3)*SUMIFS('overall city offline'!$C$2:$C$2047,'overall city offline'!$A$2:$A$2047,$A20,'overall city offline'!$B$2:$B$2047,M$3))/(SUMIFS('overall city offline'!$K$2:$K$2047,'overall city offline'!$A$2:$A$2047,$A20,'overall city offline'!$B$2:$B$2047,M$2))</f>
        <v>1.0249795502983177</v>
      </c>
      <c r="N20" s="37">
        <f>(SUMIFS('overall city offline'!$K$2:$K$2047,'overall city offline'!$A$2:$A$2047,$A20,'overall city offline'!$B$2:$B$2047,N$3)*SUMIFS('overall city offline'!$C$2:$C$2047,'overall city offline'!$A$2:$A$2047,$A20,'overall city offline'!$B$2:$B$2047,N$3))/(SUMIFS('overall city offline'!$K$2:$K$2047,'overall city offline'!$A$2:$A$2047,$A20,'overall city offline'!$B$2:$B$2047,N$2))</f>
        <v>0.46858061330161949</v>
      </c>
      <c r="O20" s="37">
        <f>(SUMIFS('overall city offline'!$K$2:$K$2047,'overall city offline'!$A$2:$A$2047,$A20,'overall city offline'!$B$2:$B$2047,O$3)*SUMIFS('overall city offline'!$C$2:$C$2047,'overall city offline'!$A$2:$A$2047,$A20,'overall city offline'!$B$2:$B$2047,O$3))/(SUMIFS('overall city offline'!$K$2:$K$2047,'overall city offline'!$A$2:$A$2047,$A20,'overall city offline'!$B$2:$B$2047,O$2))</f>
        <v>0.58725960112182318</v>
      </c>
      <c r="P20" s="37">
        <f>(SUMIFS('overall city offline'!$K$2:$K$2047,'overall city offline'!$A$2:$A$2047,$A20,'overall city offline'!$B$2:$B$2047,P$3)*SUMIFS('overall city offline'!$C$2:$C$2047,'overall city offline'!$A$2:$A$2047,$A20,'overall city offline'!$B$2:$B$2047,P$3))/(SUMIFS('overall city offline'!$K$2:$K$2047,'overall city offline'!$A$2:$A$2047,$A20,'overall city offline'!$B$2:$B$2047,P$2))</f>
        <v>0.97086869191295089</v>
      </c>
      <c r="Q20" s="37">
        <f>(SUMIFS('overall city offline'!$K$2:$K$2047,'overall city offline'!$A$2:$A$2047,$A20,'overall city offline'!$B$2:$B$2047,Q$3)*SUMIFS('overall city offline'!$C$2:$C$2047,'overall city offline'!$A$2:$A$2047,$A20,'overall city offline'!$B$2:$B$2047,Q$3))/(SUMIFS('overall city offline'!$K$2:$K$2047,'overall city offline'!$A$2:$A$2047,$A20,'overall city offline'!$B$2:$B$2047,Q$2))</f>
        <v>1.2921154310538403</v>
      </c>
      <c r="R20" s="37">
        <f>(SUMIFS('overall city offline'!$K$2:$K$2047,'overall city offline'!$A$2:$A$2047,$A20,'overall city offline'!$B$2:$B$2047,R$3)*SUMIFS('overall city offline'!$C$2:$C$2047,'overall city offline'!$A$2:$A$2047,$A20,'overall city offline'!$B$2:$B$2047,R$3))/(SUMIFS('overall city offline'!$K$2:$K$2047,'overall city offline'!$A$2:$A$2047,$A20,'overall city offline'!$B$2:$B$2047,R$2))</f>
        <v>1.1929915642445814</v>
      </c>
      <c r="S20" s="37">
        <f>(SUMIFS('overall city offline'!$K$2:$K$2047,'overall city offline'!$A$2:$A$2047,$A20,'overall city offline'!$B$2:$B$2047,S$3)*SUMIFS('overall city offline'!$C$2:$C$2047,'overall city offline'!$A$2:$A$2047,$A20,'overall city offline'!$B$2:$B$2047,S$3))/(SUMIFS('overall city offline'!$K$2:$K$2047,'overall city offline'!$A$2:$A$2047,$A20,'overall city offline'!$B$2:$B$2047,S$2))</f>
        <v>1.0240721744034711</v>
      </c>
      <c r="T20" s="37">
        <f>(SUMIFS('overall city offline'!$K$2:$K$2047,'overall city offline'!$A$2:$A$2047,$A20,'overall city offline'!$B$2:$B$2047,T$3)*SUMIFS('overall city offline'!$C$2:$C$2047,'overall city offline'!$A$2:$A$2047,$A20,'overall city offline'!$B$2:$B$2047,T$3))/(SUMIFS('overall city offline'!$K$2:$K$2047,'overall city offline'!$A$2:$A$2047,$A20,'overall city offline'!$B$2:$B$2047,T$2))</f>
        <v>1.0692594739917918</v>
      </c>
      <c r="U20" s="37">
        <f>(SUMIFS('overall city offline'!$K$2:$K$2047,'overall city offline'!$A$2:$A$2047,$A20,'overall city offline'!$B$2:$B$2047,U$3)*SUMIFS('overall city offline'!$C$2:$C$2047,'overall city offline'!$A$2:$A$2047,$A20,'overall city offline'!$B$2:$B$2047,U$3))/(SUMIFS('overall city offline'!$K$2:$K$2047,'overall city offline'!$A$2:$A$2047,$A20,'overall city offline'!$B$2:$B$2047,U$2))</f>
        <v>1.1111800784042027</v>
      </c>
      <c r="V20" s="37">
        <f>(SUMIFS('overall city offline'!$K$2:$K$2047,'overall city offline'!$A$2:$A$2047,$A20,'overall city offline'!$B$2:$B$2047,V$3)*SUMIFS('overall city offline'!$C$2:$C$2047,'overall city offline'!$A$2:$A$2047,$A20,'overall city offline'!$B$2:$B$2047,V$3))/(SUMIFS('overall city offline'!$K$2:$K$2047,'overall city offline'!$A$2:$A$2047,$A20,'overall city offline'!$B$2:$B$2047,V$2))</f>
        <v>1.081173311098153</v>
      </c>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row>
    <row r="21" spans="1:63" x14ac:dyDescent="0.25">
      <c r="A21" s="5" t="s">
        <v>24</v>
      </c>
      <c r="B21" s="37">
        <f>(SUMIFS('overall city offline'!$K$2:$K$2047,'overall city offline'!$A$2:$A$2047,$A21,'overall city offline'!$B$2:$B$2047,B$3)*SUMIFS('overall city offline'!$C$2:$C$2047,'overall city offline'!$A$2:$A$2047,$A21,'overall city offline'!$B$2:$B$2047,B$3))/(SUMIFS('overall city offline'!$K$2:$K$2047,'overall city offline'!$A$2:$A$2047,$A21,'overall city offline'!$B$2:$B$2047,B$2))</f>
        <v>0.87186459533320726</v>
      </c>
      <c r="C21" s="37">
        <f>(SUMIFS('overall city offline'!$K$2:$K$2047,'overall city offline'!$A$2:$A$2047,$A21,'overall city offline'!$B$2:$B$2047,C$3)*SUMIFS('overall city offline'!$C$2:$C$2047,'overall city offline'!$A$2:$A$2047,$A21,'overall city offline'!$B$2:$B$2047,C$3))/(SUMIFS('overall city offline'!$K$2:$K$2047,'overall city offline'!$A$2:$A$2047,$A21,'overall city offline'!$B$2:$B$2047,C$2))</f>
        <v>0.95998230681469843</v>
      </c>
      <c r="D21" s="37">
        <f>(SUMIFS('overall city offline'!$K$2:$K$2047,'overall city offline'!$A$2:$A$2047,$A21,'overall city offline'!$B$2:$B$2047,D$3)*SUMIFS('overall city offline'!$C$2:$C$2047,'overall city offline'!$A$2:$A$2047,$A21,'overall city offline'!$B$2:$B$2047,D$3))/(SUMIFS('overall city offline'!$K$2:$K$2047,'overall city offline'!$A$2:$A$2047,$A21,'overall city offline'!$B$2:$B$2047,D$2))</f>
        <v>0.81888580811883438</v>
      </c>
      <c r="E21" s="37">
        <f>(SUMIFS('overall city offline'!$K$2:$K$2047,'overall city offline'!$A$2:$A$2047,$A21,'overall city offline'!$B$2:$B$2047,E$3)*SUMIFS('overall city offline'!$C$2:$C$2047,'overall city offline'!$A$2:$A$2047,$A21,'overall city offline'!$B$2:$B$2047,E$3))/(SUMIFS('overall city offline'!$K$2:$K$2047,'overall city offline'!$A$2:$A$2047,$A21,'overall city offline'!$B$2:$B$2047,E$2))</f>
        <v>0.33283327287768477</v>
      </c>
      <c r="F21" s="37">
        <f>(SUMIFS('overall city offline'!$K$2:$K$2047,'overall city offline'!$A$2:$A$2047,$A21,'overall city offline'!$B$2:$B$2047,F$3)*SUMIFS('overall city offline'!$C$2:$C$2047,'overall city offline'!$A$2:$A$2047,$A21,'overall city offline'!$B$2:$B$2047,F$3))/(SUMIFS('overall city offline'!$K$2:$K$2047,'overall city offline'!$A$2:$A$2047,$A21,'overall city offline'!$B$2:$B$2047,F$2))</f>
        <v>0.40397979118995125</v>
      </c>
      <c r="G21" s="37">
        <f>(SUMIFS('overall city offline'!$K$2:$K$2047,'overall city offline'!$A$2:$A$2047,$A21,'overall city offline'!$B$2:$B$2047,G$3)*SUMIFS('overall city offline'!$C$2:$C$2047,'overall city offline'!$A$2:$A$2047,$A21,'overall city offline'!$B$2:$B$2047,G$3))/(SUMIFS('overall city offline'!$K$2:$K$2047,'overall city offline'!$A$2:$A$2047,$A21,'overall city offline'!$B$2:$B$2047,G$2))</f>
        <v>0.50267714483503867</v>
      </c>
      <c r="H21" s="37">
        <f>(SUMIFS('overall city offline'!$K$2:$K$2047,'overall city offline'!$A$2:$A$2047,$A21,'overall city offline'!$B$2:$B$2047,H$3)*SUMIFS('overall city offline'!$C$2:$C$2047,'overall city offline'!$A$2:$A$2047,$A21,'overall city offline'!$B$2:$B$2047,H$3))/(SUMIFS('overall city offline'!$K$2:$K$2047,'overall city offline'!$A$2:$A$2047,$A21,'overall city offline'!$B$2:$B$2047,H$2))</f>
        <v>0.61600800982267268</v>
      </c>
      <c r="I21" s="37">
        <f>(SUMIFS('overall city offline'!$K$2:$K$2047,'overall city offline'!$A$2:$A$2047,$A21,'overall city offline'!$B$2:$B$2047,I$3)*SUMIFS('overall city offline'!$C$2:$C$2047,'overall city offline'!$A$2:$A$2047,$A21,'overall city offline'!$B$2:$B$2047,I$3))/(SUMIFS('overall city offline'!$K$2:$K$2047,'overall city offline'!$A$2:$A$2047,$A21,'overall city offline'!$B$2:$B$2047,I$2))</f>
        <v>0.68947681858322762</v>
      </c>
      <c r="J21" s="37">
        <f>(SUMIFS('overall city offline'!$K$2:$K$2047,'overall city offline'!$A$2:$A$2047,$A21,'overall city offline'!$B$2:$B$2047,J$3)*SUMIFS('overall city offline'!$C$2:$C$2047,'overall city offline'!$A$2:$A$2047,$A21,'overall city offline'!$B$2:$B$2047,J$3))/(SUMIFS('overall city offline'!$K$2:$K$2047,'overall city offline'!$A$2:$A$2047,$A21,'overall city offline'!$B$2:$B$2047,J$2))</f>
        <v>0.70709225304423995</v>
      </c>
      <c r="K21" s="37">
        <f>(SUMIFS('overall city offline'!$K$2:$K$2047,'overall city offline'!$A$2:$A$2047,$A21,'overall city offline'!$B$2:$B$2047,K$3)*SUMIFS('overall city offline'!$C$2:$C$2047,'overall city offline'!$A$2:$A$2047,$A21,'overall city offline'!$B$2:$B$2047,K$3))/(SUMIFS('overall city offline'!$K$2:$K$2047,'overall city offline'!$A$2:$A$2047,$A21,'overall city offline'!$B$2:$B$2047,K$2))</f>
        <v>0.798323420261144</v>
      </c>
      <c r="L21" s="37">
        <f>(SUMIFS('overall city offline'!$K$2:$K$2047,'overall city offline'!$A$2:$A$2047,$A21,'overall city offline'!$B$2:$B$2047,L$3)*SUMIFS('overall city offline'!$C$2:$C$2047,'overall city offline'!$A$2:$A$2047,$A21,'overall city offline'!$B$2:$B$2047,L$3))/(SUMIFS('overall city offline'!$K$2:$K$2047,'overall city offline'!$A$2:$A$2047,$A21,'overall city offline'!$B$2:$B$2047,L$2))</f>
        <v>0.51125133732876282</v>
      </c>
      <c r="M21" s="37">
        <f>(SUMIFS('overall city offline'!$K$2:$K$2047,'overall city offline'!$A$2:$A$2047,$A21,'overall city offline'!$B$2:$B$2047,M$3)*SUMIFS('overall city offline'!$C$2:$C$2047,'overall city offline'!$A$2:$A$2047,$A21,'overall city offline'!$B$2:$B$2047,M$3))/(SUMIFS('overall city offline'!$K$2:$K$2047,'overall city offline'!$A$2:$A$2047,$A21,'overall city offline'!$B$2:$B$2047,M$2))</f>
        <v>0.82036080802637512</v>
      </c>
      <c r="N21" s="37">
        <f>(SUMIFS('overall city offline'!$K$2:$K$2047,'overall city offline'!$A$2:$A$2047,$A21,'overall city offline'!$B$2:$B$2047,N$3)*SUMIFS('overall city offline'!$C$2:$C$2047,'overall city offline'!$A$2:$A$2047,$A21,'overall city offline'!$B$2:$B$2047,N$3))/(SUMIFS('overall city offline'!$K$2:$K$2047,'overall city offline'!$A$2:$A$2047,$A21,'overall city offline'!$B$2:$B$2047,N$2))</f>
        <v>0.33827879651883208</v>
      </c>
      <c r="O21" s="37">
        <f>(SUMIFS('overall city offline'!$K$2:$K$2047,'overall city offline'!$A$2:$A$2047,$A21,'overall city offline'!$B$2:$B$2047,O$3)*SUMIFS('overall city offline'!$C$2:$C$2047,'overall city offline'!$A$2:$A$2047,$A21,'overall city offline'!$B$2:$B$2047,O$3))/(SUMIFS('overall city offline'!$K$2:$K$2047,'overall city offline'!$A$2:$A$2047,$A21,'overall city offline'!$B$2:$B$2047,O$2))</f>
        <v>0.40590806650308409</v>
      </c>
      <c r="P21" s="37">
        <f>(SUMIFS('overall city offline'!$K$2:$K$2047,'overall city offline'!$A$2:$A$2047,$A21,'overall city offline'!$B$2:$B$2047,P$3)*SUMIFS('overall city offline'!$C$2:$C$2047,'overall city offline'!$A$2:$A$2047,$A21,'overall city offline'!$B$2:$B$2047,P$3))/(SUMIFS('overall city offline'!$K$2:$K$2047,'overall city offline'!$A$2:$A$2047,$A21,'overall city offline'!$B$2:$B$2047,P$2))</f>
        <v>0.53212227441164772</v>
      </c>
      <c r="Q21" s="37">
        <f>(SUMIFS('overall city offline'!$K$2:$K$2047,'overall city offline'!$A$2:$A$2047,$A21,'overall city offline'!$B$2:$B$2047,Q$3)*SUMIFS('overall city offline'!$C$2:$C$2047,'overall city offline'!$A$2:$A$2047,$A21,'overall city offline'!$B$2:$B$2047,Q$3))/(SUMIFS('overall city offline'!$K$2:$K$2047,'overall city offline'!$A$2:$A$2047,$A21,'overall city offline'!$B$2:$B$2047,Q$2))</f>
        <v>0.81679788456291891</v>
      </c>
      <c r="R21" s="37">
        <f>(SUMIFS('overall city offline'!$K$2:$K$2047,'overall city offline'!$A$2:$A$2047,$A21,'overall city offline'!$B$2:$B$2047,R$3)*SUMIFS('overall city offline'!$C$2:$C$2047,'overall city offline'!$A$2:$A$2047,$A21,'overall city offline'!$B$2:$B$2047,R$3))/(SUMIFS('overall city offline'!$K$2:$K$2047,'overall city offline'!$A$2:$A$2047,$A21,'overall city offline'!$B$2:$B$2047,R$2))</f>
        <v>0.70871457790172088</v>
      </c>
      <c r="S21" s="37">
        <f>(SUMIFS('overall city offline'!$K$2:$K$2047,'overall city offline'!$A$2:$A$2047,$A21,'overall city offline'!$B$2:$B$2047,S$3)*SUMIFS('overall city offline'!$C$2:$C$2047,'overall city offline'!$A$2:$A$2047,$A21,'overall city offline'!$B$2:$B$2047,S$3))/(SUMIFS('overall city offline'!$K$2:$K$2047,'overall city offline'!$A$2:$A$2047,$A21,'overall city offline'!$B$2:$B$2047,S$2))</f>
        <v>0.59836410475990531</v>
      </c>
      <c r="T21" s="37">
        <f>(SUMIFS('overall city offline'!$K$2:$K$2047,'overall city offline'!$A$2:$A$2047,$A21,'overall city offline'!$B$2:$B$2047,T$3)*SUMIFS('overall city offline'!$C$2:$C$2047,'overall city offline'!$A$2:$A$2047,$A21,'overall city offline'!$B$2:$B$2047,T$3))/(SUMIFS('overall city offline'!$K$2:$K$2047,'overall city offline'!$A$2:$A$2047,$A21,'overall city offline'!$B$2:$B$2047,T$2))</f>
        <v>0.59805171429565418</v>
      </c>
      <c r="U21" s="37">
        <f>(SUMIFS('overall city offline'!$K$2:$K$2047,'overall city offline'!$A$2:$A$2047,$A21,'overall city offline'!$B$2:$B$2047,U$3)*SUMIFS('overall city offline'!$C$2:$C$2047,'overall city offline'!$A$2:$A$2047,$A21,'overall city offline'!$B$2:$B$2047,U$3))/(SUMIFS('overall city offline'!$K$2:$K$2047,'overall city offline'!$A$2:$A$2047,$A21,'overall city offline'!$B$2:$B$2047,U$2))</f>
        <v>0.64701248448865245</v>
      </c>
      <c r="V21" s="37">
        <f>(SUMIFS('overall city offline'!$K$2:$K$2047,'overall city offline'!$A$2:$A$2047,$A21,'overall city offline'!$B$2:$B$2047,V$3)*SUMIFS('overall city offline'!$C$2:$C$2047,'overall city offline'!$A$2:$A$2047,$A21,'overall city offline'!$B$2:$B$2047,V$3))/(SUMIFS('overall city offline'!$K$2:$K$2047,'overall city offline'!$A$2:$A$2047,$A21,'overall city offline'!$B$2:$B$2047,V$2))</f>
        <v>0.66771180354993431</v>
      </c>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row>
    <row r="22" spans="1:63" x14ac:dyDescent="0.25">
      <c r="A22" s="5" t="s">
        <v>25</v>
      </c>
      <c r="B22" s="37">
        <f>(SUMIFS('overall city offline'!$K$2:$K$2047,'overall city offline'!$A$2:$A$2047,$A22,'overall city offline'!$B$2:$B$2047,B$3)*SUMIFS('overall city offline'!$C$2:$C$2047,'overall city offline'!$A$2:$A$2047,$A22,'overall city offline'!$B$2:$B$2047,B$3))/(SUMIFS('overall city offline'!$K$2:$K$2047,'overall city offline'!$A$2:$A$2047,$A22,'overall city offline'!$B$2:$B$2047,B$2))</f>
        <v>0.86417283837613412</v>
      </c>
      <c r="C22" s="37">
        <f>(SUMIFS('overall city offline'!$K$2:$K$2047,'overall city offline'!$A$2:$A$2047,$A22,'overall city offline'!$B$2:$B$2047,C$3)*SUMIFS('overall city offline'!$C$2:$C$2047,'overall city offline'!$A$2:$A$2047,$A22,'overall city offline'!$B$2:$B$2047,C$3))/(SUMIFS('overall city offline'!$K$2:$K$2047,'overall city offline'!$A$2:$A$2047,$A22,'overall city offline'!$B$2:$B$2047,C$2))</f>
        <v>0.93651914260738978</v>
      </c>
      <c r="D22" s="37">
        <f>(SUMIFS('overall city offline'!$K$2:$K$2047,'overall city offline'!$A$2:$A$2047,$A22,'overall city offline'!$B$2:$B$2047,D$3)*SUMIFS('overall city offline'!$C$2:$C$2047,'overall city offline'!$A$2:$A$2047,$A22,'overall city offline'!$B$2:$B$2047,D$3))/(SUMIFS('overall city offline'!$K$2:$K$2047,'overall city offline'!$A$2:$A$2047,$A22,'overall city offline'!$B$2:$B$2047,D$2))</f>
        <v>0.98495061786046301</v>
      </c>
      <c r="E22" s="37">
        <f>(SUMIFS('overall city offline'!$K$2:$K$2047,'overall city offline'!$A$2:$A$2047,$A22,'overall city offline'!$B$2:$B$2047,E$3)*SUMIFS('overall city offline'!$C$2:$C$2047,'overall city offline'!$A$2:$A$2047,$A22,'overall city offline'!$B$2:$B$2047,E$3))/(SUMIFS('overall city offline'!$K$2:$K$2047,'overall city offline'!$A$2:$A$2047,$A22,'overall city offline'!$B$2:$B$2047,E$2))</f>
        <v>0.60805005907928578</v>
      </c>
      <c r="F22" s="37">
        <f>(SUMIFS('overall city offline'!$K$2:$K$2047,'overall city offline'!$A$2:$A$2047,$A22,'overall city offline'!$B$2:$B$2047,F$3)*SUMIFS('overall city offline'!$C$2:$C$2047,'overall city offline'!$A$2:$A$2047,$A22,'overall city offline'!$B$2:$B$2047,F$3))/(SUMIFS('overall city offline'!$K$2:$K$2047,'overall city offline'!$A$2:$A$2047,$A22,'overall city offline'!$B$2:$B$2047,F$2))</f>
        <v>0.75289312893807414</v>
      </c>
      <c r="G22" s="37">
        <f>(SUMIFS('overall city offline'!$K$2:$K$2047,'overall city offline'!$A$2:$A$2047,$A22,'overall city offline'!$B$2:$B$2047,G$3)*SUMIFS('overall city offline'!$C$2:$C$2047,'overall city offline'!$A$2:$A$2047,$A22,'overall city offline'!$B$2:$B$2047,G$3))/(SUMIFS('overall city offline'!$K$2:$K$2047,'overall city offline'!$A$2:$A$2047,$A22,'overall city offline'!$B$2:$B$2047,G$2))</f>
        <v>0.78780376955874354</v>
      </c>
      <c r="H22" s="37">
        <f>(SUMIFS('overall city offline'!$K$2:$K$2047,'overall city offline'!$A$2:$A$2047,$A22,'overall city offline'!$B$2:$B$2047,H$3)*SUMIFS('overall city offline'!$C$2:$C$2047,'overall city offline'!$A$2:$A$2047,$A22,'overall city offline'!$B$2:$B$2047,H$3))/(SUMIFS('overall city offline'!$K$2:$K$2047,'overall city offline'!$A$2:$A$2047,$A22,'overall city offline'!$B$2:$B$2047,H$2))</f>
        <v>0.90121241301835131</v>
      </c>
      <c r="I22" s="37">
        <f>(SUMIFS('overall city offline'!$K$2:$K$2047,'overall city offline'!$A$2:$A$2047,$A22,'overall city offline'!$B$2:$B$2047,I$3)*SUMIFS('overall city offline'!$C$2:$C$2047,'overall city offline'!$A$2:$A$2047,$A22,'overall city offline'!$B$2:$B$2047,I$3))/(SUMIFS('overall city offline'!$K$2:$K$2047,'overall city offline'!$A$2:$A$2047,$A22,'overall city offline'!$B$2:$B$2047,I$2))</f>
        <v>0.93924831913106688</v>
      </c>
      <c r="J22" s="37">
        <f>(SUMIFS('overall city offline'!$K$2:$K$2047,'overall city offline'!$A$2:$A$2047,$A22,'overall city offline'!$B$2:$B$2047,J$3)*SUMIFS('overall city offline'!$C$2:$C$2047,'overall city offline'!$A$2:$A$2047,$A22,'overall city offline'!$B$2:$B$2047,J$3))/(SUMIFS('overall city offline'!$K$2:$K$2047,'overall city offline'!$A$2:$A$2047,$A22,'overall city offline'!$B$2:$B$2047,J$2))</f>
        <v>0.91546865390597987</v>
      </c>
      <c r="K22" s="37">
        <f>(SUMIFS('overall city offline'!$K$2:$K$2047,'overall city offline'!$A$2:$A$2047,$A22,'overall city offline'!$B$2:$B$2047,K$3)*SUMIFS('overall city offline'!$C$2:$C$2047,'overall city offline'!$A$2:$A$2047,$A22,'overall city offline'!$B$2:$B$2047,K$3))/(SUMIFS('overall city offline'!$K$2:$K$2047,'overall city offline'!$A$2:$A$2047,$A22,'overall city offline'!$B$2:$B$2047,K$2))</f>
        <v>1.0365537382966032</v>
      </c>
      <c r="L22" s="37">
        <f>(SUMIFS('overall city offline'!$K$2:$K$2047,'overall city offline'!$A$2:$A$2047,$A22,'overall city offline'!$B$2:$B$2047,L$3)*SUMIFS('overall city offline'!$C$2:$C$2047,'overall city offline'!$A$2:$A$2047,$A22,'overall city offline'!$B$2:$B$2047,L$3))/(SUMIFS('overall city offline'!$K$2:$K$2047,'overall city offline'!$A$2:$A$2047,$A22,'overall city offline'!$B$2:$B$2047,L$2))</f>
        <v>0.68363099470324895</v>
      </c>
      <c r="M22" s="37">
        <f>(SUMIFS('overall city offline'!$K$2:$K$2047,'overall city offline'!$A$2:$A$2047,$A22,'overall city offline'!$B$2:$B$2047,M$3)*SUMIFS('overall city offline'!$C$2:$C$2047,'overall city offline'!$A$2:$A$2047,$A22,'overall city offline'!$B$2:$B$2047,M$3))/(SUMIFS('overall city offline'!$K$2:$K$2047,'overall city offline'!$A$2:$A$2047,$A22,'overall city offline'!$B$2:$B$2047,M$2))</f>
        <v>1.0577794428730014</v>
      </c>
      <c r="N22" s="37">
        <f>(SUMIFS('overall city offline'!$K$2:$K$2047,'overall city offline'!$A$2:$A$2047,$A22,'overall city offline'!$B$2:$B$2047,N$3)*SUMIFS('overall city offline'!$C$2:$C$2047,'overall city offline'!$A$2:$A$2047,$A22,'overall city offline'!$B$2:$B$2047,N$3))/(SUMIFS('overall city offline'!$K$2:$K$2047,'overall city offline'!$A$2:$A$2047,$A22,'overall city offline'!$B$2:$B$2047,N$2))</f>
        <v>0.50139509411275851</v>
      </c>
      <c r="O22" s="37">
        <f>(SUMIFS('overall city offline'!$K$2:$K$2047,'overall city offline'!$A$2:$A$2047,$A22,'overall city offline'!$B$2:$B$2047,O$3)*SUMIFS('overall city offline'!$C$2:$C$2047,'overall city offline'!$A$2:$A$2047,$A22,'overall city offline'!$B$2:$B$2047,O$3))/(SUMIFS('overall city offline'!$K$2:$K$2047,'overall city offline'!$A$2:$A$2047,$A22,'overall city offline'!$B$2:$B$2047,O$2))</f>
        <v>0.62401642522301959</v>
      </c>
      <c r="P22" s="37">
        <f>(SUMIFS('overall city offline'!$K$2:$K$2047,'overall city offline'!$A$2:$A$2047,$A22,'overall city offline'!$B$2:$B$2047,P$3)*SUMIFS('overall city offline'!$C$2:$C$2047,'overall city offline'!$A$2:$A$2047,$A22,'overall city offline'!$B$2:$B$2047,P$3))/(SUMIFS('overall city offline'!$K$2:$K$2047,'overall city offline'!$A$2:$A$2047,$A22,'overall city offline'!$B$2:$B$2047,P$2))</f>
        <v>0.77742521580805912</v>
      </c>
      <c r="Q22" s="37">
        <f>(SUMIFS('overall city offline'!$K$2:$K$2047,'overall city offline'!$A$2:$A$2047,$A22,'overall city offline'!$B$2:$B$2047,Q$3)*SUMIFS('overall city offline'!$C$2:$C$2047,'overall city offline'!$A$2:$A$2047,$A22,'overall city offline'!$B$2:$B$2047,Q$3))/(SUMIFS('overall city offline'!$K$2:$K$2047,'overall city offline'!$A$2:$A$2047,$A22,'overall city offline'!$B$2:$B$2047,Q$2))</f>
        <v>1.0111971722469175</v>
      </c>
      <c r="R22" s="37">
        <f>(SUMIFS('overall city offline'!$K$2:$K$2047,'overall city offline'!$A$2:$A$2047,$A22,'overall city offline'!$B$2:$B$2047,R$3)*SUMIFS('overall city offline'!$C$2:$C$2047,'overall city offline'!$A$2:$A$2047,$A22,'overall city offline'!$B$2:$B$2047,R$3))/(SUMIFS('overall city offline'!$K$2:$K$2047,'overall city offline'!$A$2:$A$2047,$A22,'overall city offline'!$B$2:$B$2047,R$2))</f>
        <v>0.96549892022270634</v>
      </c>
      <c r="S22" s="37">
        <f>(SUMIFS('overall city offline'!$K$2:$K$2047,'overall city offline'!$A$2:$A$2047,$A22,'overall city offline'!$B$2:$B$2047,S$3)*SUMIFS('overall city offline'!$C$2:$C$2047,'overall city offline'!$A$2:$A$2047,$A22,'overall city offline'!$B$2:$B$2047,S$3))/(SUMIFS('overall city offline'!$K$2:$K$2047,'overall city offline'!$A$2:$A$2047,$A22,'overall city offline'!$B$2:$B$2047,S$2))</f>
        <v>0.83413881451426586</v>
      </c>
      <c r="T22" s="37">
        <f>(SUMIFS('overall city offline'!$K$2:$K$2047,'overall city offline'!$A$2:$A$2047,$A22,'overall city offline'!$B$2:$B$2047,T$3)*SUMIFS('overall city offline'!$C$2:$C$2047,'overall city offline'!$A$2:$A$2047,$A22,'overall city offline'!$B$2:$B$2047,T$3))/(SUMIFS('overall city offline'!$K$2:$K$2047,'overall city offline'!$A$2:$A$2047,$A22,'overall city offline'!$B$2:$B$2047,T$2))</f>
        <v>0.86193460481619188</v>
      </c>
      <c r="U22" s="37">
        <f>(SUMIFS('overall city offline'!$K$2:$K$2047,'overall city offline'!$A$2:$A$2047,$A22,'overall city offline'!$B$2:$B$2047,U$3)*SUMIFS('overall city offline'!$C$2:$C$2047,'overall city offline'!$A$2:$A$2047,$A22,'overall city offline'!$B$2:$B$2047,U$3))/(SUMIFS('overall city offline'!$K$2:$K$2047,'overall city offline'!$A$2:$A$2047,$A22,'overall city offline'!$B$2:$B$2047,U$2))</f>
        <v>0.88288417870002955</v>
      </c>
      <c r="V22" s="37">
        <f>(SUMIFS('overall city offline'!$K$2:$K$2047,'overall city offline'!$A$2:$A$2047,$A22,'overall city offline'!$B$2:$B$2047,V$3)*SUMIFS('overall city offline'!$C$2:$C$2047,'overall city offline'!$A$2:$A$2047,$A22,'overall city offline'!$B$2:$B$2047,V$3))/(SUMIFS('overall city offline'!$K$2:$K$2047,'overall city offline'!$A$2:$A$2047,$A22,'overall city offline'!$B$2:$B$2047,V$2))</f>
        <v>0.83718012797476749</v>
      </c>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row>
    <row r="23" spans="1:63" x14ac:dyDescent="0.25">
      <c r="A23" s="5" t="s">
        <v>26</v>
      </c>
      <c r="B23" s="37">
        <f>(SUMIFS('overall city offline'!$K$2:$K$2047,'overall city offline'!$A$2:$A$2047,$A23,'overall city offline'!$B$2:$B$2047,B$3)*SUMIFS('overall city offline'!$C$2:$C$2047,'overall city offline'!$A$2:$A$2047,$A23,'overall city offline'!$B$2:$B$2047,B$3))/(SUMIFS('overall city offline'!$K$2:$K$2047,'overall city offline'!$A$2:$A$2047,$A23,'overall city offline'!$B$2:$B$2047,B$2))</f>
        <v>0.97400719760325305</v>
      </c>
      <c r="C23" s="37">
        <f>(SUMIFS('overall city offline'!$K$2:$K$2047,'overall city offline'!$A$2:$A$2047,$A23,'overall city offline'!$B$2:$B$2047,C$3)*SUMIFS('overall city offline'!$C$2:$C$2047,'overall city offline'!$A$2:$A$2047,$A23,'overall city offline'!$B$2:$B$2047,C$3))/(SUMIFS('overall city offline'!$K$2:$K$2047,'overall city offline'!$A$2:$A$2047,$A23,'overall city offline'!$B$2:$B$2047,C$2))</f>
        <v>0.99889944794214114</v>
      </c>
      <c r="D23" s="37">
        <f>(SUMIFS('overall city offline'!$K$2:$K$2047,'overall city offline'!$A$2:$A$2047,$A23,'overall city offline'!$B$2:$B$2047,D$3)*SUMIFS('overall city offline'!$C$2:$C$2047,'overall city offline'!$A$2:$A$2047,$A23,'overall city offline'!$B$2:$B$2047,D$3))/(SUMIFS('overall city offline'!$K$2:$K$2047,'overall city offline'!$A$2:$A$2047,$A23,'overall city offline'!$B$2:$B$2047,D$2))</f>
        <v>1.0505597839876817</v>
      </c>
      <c r="E23" s="37">
        <f>(SUMIFS('overall city offline'!$K$2:$K$2047,'overall city offline'!$A$2:$A$2047,$A23,'overall city offline'!$B$2:$B$2047,E$3)*SUMIFS('overall city offline'!$C$2:$C$2047,'overall city offline'!$A$2:$A$2047,$A23,'overall city offline'!$B$2:$B$2047,E$3))/(SUMIFS('overall city offline'!$K$2:$K$2047,'overall city offline'!$A$2:$A$2047,$A23,'overall city offline'!$B$2:$B$2047,E$2))</f>
        <v>0.78966704980714431</v>
      </c>
      <c r="F23" s="37">
        <f>(SUMIFS('overall city offline'!$K$2:$K$2047,'overall city offline'!$A$2:$A$2047,$A23,'overall city offline'!$B$2:$B$2047,F$3)*SUMIFS('overall city offline'!$C$2:$C$2047,'overall city offline'!$A$2:$A$2047,$A23,'overall city offline'!$B$2:$B$2047,F$3))/(SUMIFS('overall city offline'!$K$2:$K$2047,'overall city offline'!$A$2:$A$2047,$A23,'overall city offline'!$B$2:$B$2047,F$2))</f>
        <v>0.95276841188715344</v>
      </c>
      <c r="G23" s="37">
        <f>(SUMIFS('overall city offline'!$K$2:$K$2047,'overall city offline'!$A$2:$A$2047,$A23,'overall city offline'!$B$2:$B$2047,G$3)*SUMIFS('overall city offline'!$C$2:$C$2047,'overall city offline'!$A$2:$A$2047,$A23,'overall city offline'!$B$2:$B$2047,G$3))/(SUMIFS('overall city offline'!$K$2:$K$2047,'overall city offline'!$A$2:$A$2047,$A23,'overall city offline'!$B$2:$B$2047,G$2))</f>
        <v>0.93228155182238082</v>
      </c>
      <c r="H23" s="37">
        <f>(SUMIFS('overall city offline'!$K$2:$K$2047,'overall city offline'!$A$2:$A$2047,$A23,'overall city offline'!$B$2:$B$2047,H$3)*SUMIFS('overall city offline'!$C$2:$C$2047,'overall city offline'!$A$2:$A$2047,$A23,'overall city offline'!$B$2:$B$2047,H$3))/(SUMIFS('overall city offline'!$K$2:$K$2047,'overall city offline'!$A$2:$A$2047,$A23,'overall city offline'!$B$2:$B$2047,H$2))</f>
        <v>1.0347788011501526</v>
      </c>
      <c r="I23" s="37">
        <f>(SUMIFS('overall city offline'!$K$2:$K$2047,'overall city offline'!$A$2:$A$2047,$A23,'overall city offline'!$B$2:$B$2047,I$3)*SUMIFS('overall city offline'!$C$2:$C$2047,'overall city offline'!$A$2:$A$2047,$A23,'overall city offline'!$B$2:$B$2047,I$3))/(SUMIFS('overall city offline'!$K$2:$K$2047,'overall city offline'!$A$2:$A$2047,$A23,'overall city offline'!$B$2:$B$2047,I$2))</f>
        <v>1.1124048589227611</v>
      </c>
      <c r="J23" s="37">
        <f>(SUMIFS('overall city offline'!$K$2:$K$2047,'overall city offline'!$A$2:$A$2047,$A23,'overall city offline'!$B$2:$B$2047,J$3)*SUMIFS('overall city offline'!$C$2:$C$2047,'overall city offline'!$A$2:$A$2047,$A23,'overall city offline'!$B$2:$B$2047,J$3))/(SUMIFS('overall city offline'!$K$2:$K$2047,'overall city offline'!$A$2:$A$2047,$A23,'overall city offline'!$B$2:$B$2047,J$2))</f>
        <v>1.1882201141578395</v>
      </c>
      <c r="K23" s="37">
        <f>(SUMIFS('overall city offline'!$K$2:$K$2047,'overall city offline'!$A$2:$A$2047,$A23,'overall city offline'!$B$2:$B$2047,K$3)*SUMIFS('overall city offline'!$C$2:$C$2047,'overall city offline'!$A$2:$A$2047,$A23,'overall city offline'!$B$2:$B$2047,K$3))/(SUMIFS('overall city offline'!$K$2:$K$2047,'overall city offline'!$A$2:$A$2047,$A23,'overall city offline'!$B$2:$B$2047,K$2))</f>
        <v>1.2303684206840058</v>
      </c>
      <c r="L23" s="37">
        <f>(SUMIFS('overall city offline'!$K$2:$K$2047,'overall city offline'!$A$2:$A$2047,$A23,'overall city offline'!$B$2:$B$2047,L$3)*SUMIFS('overall city offline'!$C$2:$C$2047,'overall city offline'!$A$2:$A$2047,$A23,'overall city offline'!$B$2:$B$2047,L$3))/(SUMIFS('overall city offline'!$K$2:$K$2047,'overall city offline'!$A$2:$A$2047,$A23,'overall city offline'!$B$2:$B$2047,L$2))</f>
        <v>1.0017252459735493</v>
      </c>
      <c r="M23" s="37">
        <f>(SUMIFS('overall city offline'!$K$2:$K$2047,'overall city offline'!$A$2:$A$2047,$A23,'overall city offline'!$B$2:$B$2047,M$3)*SUMIFS('overall city offline'!$C$2:$C$2047,'overall city offline'!$A$2:$A$2047,$A23,'overall city offline'!$B$2:$B$2047,M$3))/(SUMIFS('overall city offline'!$K$2:$K$2047,'overall city offline'!$A$2:$A$2047,$A23,'overall city offline'!$B$2:$B$2047,M$2))</f>
        <v>1.1978737556746708</v>
      </c>
      <c r="N23" s="37">
        <f>(SUMIFS('overall city offline'!$K$2:$K$2047,'overall city offline'!$A$2:$A$2047,$A23,'overall city offline'!$B$2:$B$2047,N$3)*SUMIFS('overall city offline'!$C$2:$C$2047,'overall city offline'!$A$2:$A$2047,$A23,'overall city offline'!$B$2:$B$2047,N$3))/(SUMIFS('overall city offline'!$K$2:$K$2047,'overall city offline'!$A$2:$A$2047,$A23,'overall city offline'!$B$2:$B$2047,N$2))</f>
        <v>0.81139383920383323</v>
      </c>
      <c r="O23" s="37">
        <f>(SUMIFS('overall city offline'!$K$2:$K$2047,'overall city offline'!$A$2:$A$2047,$A23,'overall city offline'!$B$2:$B$2047,O$3)*SUMIFS('overall city offline'!$C$2:$C$2047,'overall city offline'!$A$2:$A$2047,$A23,'overall city offline'!$B$2:$B$2047,O$3))/(SUMIFS('overall city offline'!$K$2:$K$2047,'overall city offline'!$A$2:$A$2047,$A23,'overall city offline'!$B$2:$B$2047,O$2))</f>
        <v>0.91163954445343987</v>
      </c>
      <c r="P23" s="37">
        <f>(SUMIFS('overall city offline'!$K$2:$K$2047,'overall city offline'!$A$2:$A$2047,$A23,'overall city offline'!$B$2:$B$2047,P$3)*SUMIFS('overall city offline'!$C$2:$C$2047,'overall city offline'!$A$2:$A$2047,$A23,'overall city offline'!$B$2:$B$2047,P$3))/(SUMIFS('overall city offline'!$K$2:$K$2047,'overall city offline'!$A$2:$A$2047,$A23,'overall city offline'!$B$2:$B$2047,P$2))</f>
        <v>1.1657983049586769</v>
      </c>
      <c r="Q23" s="37">
        <f>(SUMIFS('overall city offline'!$K$2:$K$2047,'overall city offline'!$A$2:$A$2047,$A23,'overall city offline'!$B$2:$B$2047,Q$3)*SUMIFS('overall city offline'!$C$2:$C$2047,'overall city offline'!$A$2:$A$2047,$A23,'overall city offline'!$B$2:$B$2047,Q$3))/(SUMIFS('overall city offline'!$K$2:$K$2047,'overall city offline'!$A$2:$A$2047,$A23,'overall city offline'!$B$2:$B$2047,Q$2))</f>
        <v>1.1724763199075685</v>
      </c>
      <c r="R23" s="37">
        <f>(SUMIFS('overall city offline'!$K$2:$K$2047,'overall city offline'!$A$2:$A$2047,$A23,'overall city offline'!$B$2:$B$2047,R$3)*SUMIFS('overall city offline'!$C$2:$C$2047,'overall city offline'!$A$2:$A$2047,$A23,'overall city offline'!$B$2:$B$2047,R$3))/(SUMIFS('overall city offline'!$K$2:$K$2047,'overall city offline'!$A$2:$A$2047,$A23,'overall city offline'!$B$2:$B$2047,R$2))</f>
        <v>1.1731406732189307</v>
      </c>
      <c r="S23" s="37">
        <f>(SUMIFS('overall city offline'!$K$2:$K$2047,'overall city offline'!$A$2:$A$2047,$A23,'overall city offline'!$B$2:$B$2047,S$3)*SUMIFS('overall city offline'!$C$2:$C$2047,'overall city offline'!$A$2:$A$2047,$A23,'overall city offline'!$B$2:$B$2047,S$3))/(SUMIFS('overall city offline'!$K$2:$K$2047,'overall city offline'!$A$2:$A$2047,$A23,'overall city offline'!$B$2:$B$2047,S$2))</f>
        <v>1.0459220432937544</v>
      </c>
      <c r="T23" s="37">
        <f>(SUMIFS('overall city offline'!$K$2:$K$2047,'overall city offline'!$A$2:$A$2047,$A23,'overall city offline'!$B$2:$B$2047,T$3)*SUMIFS('overall city offline'!$C$2:$C$2047,'overall city offline'!$A$2:$A$2047,$A23,'overall city offline'!$B$2:$B$2047,T$3))/(SUMIFS('overall city offline'!$K$2:$K$2047,'overall city offline'!$A$2:$A$2047,$A23,'overall city offline'!$B$2:$B$2047,T$2))</f>
        <v>1.0998234376779368</v>
      </c>
      <c r="U23" s="37">
        <f>(SUMIFS('overall city offline'!$K$2:$K$2047,'overall city offline'!$A$2:$A$2047,$A23,'overall city offline'!$B$2:$B$2047,U$3)*SUMIFS('overall city offline'!$C$2:$C$2047,'overall city offline'!$A$2:$A$2047,$A23,'overall city offline'!$B$2:$B$2047,U$3))/(SUMIFS('overall city offline'!$K$2:$K$2047,'overall city offline'!$A$2:$A$2047,$A23,'overall city offline'!$B$2:$B$2047,U$2))</f>
        <v>1.1352176698972403</v>
      </c>
      <c r="V23" s="37">
        <f>(SUMIFS('overall city offline'!$K$2:$K$2047,'overall city offline'!$A$2:$A$2047,$A23,'overall city offline'!$B$2:$B$2047,V$3)*SUMIFS('overall city offline'!$C$2:$C$2047,'overall city offline'!$A$2:$A$2047,$A23,'overall city offline'!$B$2:$B$2047,V$3))/(SUMIFS('overall city offline'!$K$2:$K$2047,'overall city offline'!$A$2:$A$2047,$A23,'overall city offline'!$B$2:$B$2047,V$2))</f>
        <v>1.1237062029148071</v>
      </c>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row>
    <row r="24" spans="1:63" x14ac:dyDescent="0.25">
      <c r="A24" s="5" t="s">
        <v>27</v>
      </c>
      <c r="B24" s="37">
        <f>(SUMIFS('overall city offline'!$K$2:$K$2047,'overall city offline'!$A$2:$A$2047,$A24,'overall city offline'!$B$2:$B$2047,B$3)*SUMIFS('overall city offline'!$C$2:$C$2047,'overall city offline'!$A$2:$A$2047,$A24,'overall city offline'!$B$2:$B$2047,B$3))/(SUMIFS('overall city offline'!$K$2:$K$2047,'overall city offline'!$A$2:$A$2047,$A24,'overall city offline'!$B$2:$B$2047,B$2))</f>
        <v>0.94593085370764596</v>
      </c>
      <c r="C24" s="37">
        <f>(SUMIFS('overall city offline'!$K$2:$K$2047,'overall city offline'!$A$2:$A$2047,$A24,'overall city offline'!$B$2:$B$2047,C$3)*SUMIFS('overall city offline'!$C$2:$C$2047,'overall city offline'!$A$2:$A$2047,$A24,'overall city offline'!$B$2:$B$2047,C$3))/(SUMIFS('overall city offline'!$K$2:$K$2047,'overall city offline'!$A$2:$A$2047,$A24,'overall city offline'!$B$2:$B$2047,C$2))</f>
        <v>0.98002048909333261</v>
      </c>
      <c r="D24" s="37">
        <f>(SUMIFS('overall city offline'!$K$2:$K$2047,'overall city offline'!$A$2:$A$2047,$A24,'overall city offline'!$B$2:$B$2047,D$3)*SUMIFS('overall city offline'!$C$2:$C$2047,'overall city offline'!$A$2:$A$2047,$A24,'overall city offline'!$B$2:$B$2047,D$3))/(SUMIFS('overall city offline'!$K$2:$K$2047,'overall city offline'!$A$2:$A$2047,$A24,'overall city offline'!$B$2:$B$2047,D$2))</f>
        <v>0.96492785164456352</v>
      </c>
      <c r="E24" s="37">
        <f>(SUMIFS('overall city offline'!$K$2:$K$2047,'overall city offline'!$A$2:$A$2047,$A24,'overall city offline'!$B$2:$B$2047,E$3)*SUMIFS('overall city offline'!$C$2:$C$2047,'overall city offline'!$A$2:$A$2047,$A24,'overall city offline'!$B$2:$B$2047,E$3))/(SUMIFS('overall city offline'!$K$2:$K$2047,'overall city offline'!$A$2:$A$2047,$A24,'overall city offline'!$B$2:$B$2047,E$2))</f>
        <v>0.62294849726613577</v>
      </c>
      <c r="F24" s="37">
        <f>(SUMIFS('overall city offline'!$K$2:$K$2047,'overall city offline'!$A$2:$A$2047,$A24,'overall city offline'!$B$2:$B$2047,F$3)*SUMIFS('overall city offline'!$C$2:$C$2047,'overall city offline'!$A$2:$A$2047,$A24,'overall city offline'!$B$2:$B$2047,F$3))/(SUMIFS('overall city offline'!$K$2:$K$2047,'overall city offline'!$A$2:$A$2047,$A24,'overall city offline'!$B$2:$B$2047,F$2))</f>
        <v>0.77734759600503323</v>
      </c>
      <c r="G24" s="37">
        <f>(SUMIFS('overall city offline'!$K$2:$K$2047,'overall city offline'!$A$2:$A$2047,$A24,'overall city offline'!$B$2:$B$2047,G$3)*SUMIFS('overall city offline'!$C$2:$C$2047,'overall city offline'!$A$2:$A$2047,$A24,'overall city offline'!$B$2:$B$2047,G$3))/(SUMIFS('overall city offline'!$K$2:$K$2047,'overall city offline'!$A$2:$A$2047,$A24,'overall city offline'!$B$2:$B$2047,G$2))</f>
        <v>0.77115465059481214</v>
      </c>
      <c r="H24" s="37">
        <f>(SUMIFS('overall city offline'!$K$2:$K$2047,'overall city offline'!$A$2:$A$2047,$A24,'overall city offline'!$B$2:$B$2047,H$3)*SUMIFS('overall city offline'!$C$2:$C$2047,'overall city offline'!$A$2:$A$2047,$A24,'overall city offline'!$B$2:$B$2047,H$3))/(SUMIFS('overall city offline'!$K$2:$K$2047,'overall city offline'!$A$2:$A$2047,$A24,'overall city offline'!$B$2:$B$2047,H$2))</f>
        <v>0.87634489236655189</v>
      </c>
      <c r="I24" s="37">
        <f>(SUMIFS('overall city offline'!$K$2:$K$2047,'overall city offline'!$A$2:$A$2047,$A24,'overall city offline'!$B$2:$B$2047,I$3)*SUMIFS('overall city offline'!$C$2:$C$2047,'overall city offline'!$A$2:$A$2047,$A24,'overall city offline'!$B$2:$B$2047,I$3))/(SUMIFS('overall city offline'!$K$2:$K$2047,'overall city offline'!$A$2:$A$2047,$A24,'overall city offline'!$B$2:$B$2047,I$2))</f>
        <v>0.93353162299433667</v>
      </c>
      <c r="J24" s="37">
        <f>(SUMIFS('overall city offline'!$K$2:$K$2047,'overall city offline'!$A$2:$A$2047,$A24,'overall city offline'!$B$2:$B$2047,J$3)*SUMIFS('overall city offline'!$C$2:$C$2047,'overall city offline'!$A$2:$A$2047,$A24,'overall city offline'!$B$2:$B$2047,J$3))/(SUMIFS('overall city offline'!$K$2:$K$2047,'overall city offline'!$A$2:$A$2047,$A24,'overall city offline'!$B$2:$B$2047,J$2))</f>
        <v>0.95888623649174698</v>
      </c>
      <c r="K24" s="37">
        <f>(SUMIFS('overall city offline'!$K$2:$K$2047,'overall city offline'!$A$2:$A$2047,$A24,'overall city offline'!$B$2:$B$2047,K$3)*SUMIFS('overall city offline'!$C$2:$C$2047,'overall city offline'!$A$2:$A$2047,$A24,'overall city offline'!$B$2:$B$2047,K$3))/(SUMIFS('overall city offline'!$K$2:$K$2047,'overall city offline'!$A$2:$A$2047,$A24,'overall city offline'!$B$2:$B$2047,K$2))</f>
        <v>0.94196945743876526</v>
      </c>
      <c r="L24" s="37">
        <f>(SUMIFS('overall city offline'!$K$2:$K$2047,'overall city offline'!$A$2:$A$2047,$A24,'overall city offline'!$B$2:$B$2047,L$3)*SUMIFS('overall city offline'!$C$2:$C$2047,'overall city offline'!$A$2:$A$2047,$A24,'overall city offline'!$B$2:$B$2047,L$3))/(SUMIFS('overall city offline'!$K$2:$K$2047,'overall city offline'!$A$2:$A$2047,$A24,'overall city offline'!$B$2:$B$2047,L$2))</f>
        <v>0.9034261649554155</v>
      </c>
      <c r="M24" s="37">
        <f>(SUMIFS('overall city offline'!$K$2:$K$2047,'overall city offline'!$A$2:$A$2047,$A24,'overall city offline'!$B$2:$B$2047,M$3)*SUMIFS('overall city offline'!$C$2:$C$2047,'overall city offline'!$A$2:$A$2047,$A24,'overall city offline'!$B$2:$B$2047,M$3))/(SUMIFS('overall city offline'!$K$2:$K$2047,'overall city offline'!$A$2:$A$2047,$A24,'overall city offline'!$B$2:$B$2047,M$2))</f>
        <v>0.95109011711880864</v>
      </c>
      <c r="N24" s="37">
        <f>(SUMIFS('overall city offline'!$K$2:$K$2047,'overall city offline'!$A$2:$A$2047,$A24,'overall city offline'!$B$2:$B$2047,N$3)*SUMIFS('overall city offline'!$C$2:$C$2047,'overall city offline'!$A$2:$A$2047,$A24,'overall city offline'!$B$2:$B$2047,N$3))/(SUMIFS('overall city offline'!$K$2:$K$2047,'overall city offline'!$A$2:$A$2047,$A24,'overall city offline'!$B$2:$B$2047,N$2))</f>
        <v>0.46832819766989103</v>
      </c>
      <c r="O24" s="37">
        <f>(SUMIFS('overall city offline'!$K$2:$K$2047,'overall city offline'!$A$2:$A$2047,$A24,'overall city offline'!$B$2:$B$2047,O$3)*SUMIFS('overall city offline'!$C$2:$C$2047,'overall city offline'!$A$2:$A$2047,$A24,'overall city offline'!$B$2:$B$2047,O$3))/(SUMIFS('overall city offline'!$K$2:$K$2047,'overall city offline'!$A$2:$A$2047,$A24,'overall city offline'!$B$2:$B$2047,O$2))</f>
        <v>0.5500765850792515</v>
      </c>
      <c r="P24" s="37">
        <f>(SUMIFS('overall city offline'!$K$2:$K$2047,'overall city offline'!$A$2:$A$2047,$A24,'overall city offline'!$B$2:$B$2047,P$3)*SUMIFS('overall city offline'!$C$2:$C$2047,'overall city offline'!$A$2:$A$2047,$A24,'overall city offline'!$B$2:$B$2047,P$3))/(SUMIFS('overall city offline'!$K$2:$K$2047,'overall city offline'!$A$2:$A$2047,$A24,'overall city offline'!$B$2:$B$2047,P$2))</f>
        <v>0.70656805746511797</v>
      </c>
      <c r="Q24" s="37">
        <f>(SUMIFS('overall city offline'!$K$2:$K$2047,'overall city offline'!$A$2:$A$2047,$A24,'overall city offline'!$B$2:$B$2047,Q$3)*SUMIFS('overall city offline'!$C$2:$C$2047,'overall city offline'!$A$2:$A$2047,$A24,'overall city offline'!$B$2:$B$2047,Q$3))/(SUMIFS('overall city offline'!$K$2:$K$2047,'overall city offline'!$A$2:$A$2047,$A24,'overall city offline'!$B$2:$B$2047,Q$2))</f>
        <v>0.73015900019568247</v>
      </c>
      <c r="R24" s="37">
        <f>(SUMIFS('overall city offline'!$K$2:$K$2047,'overall city offline'!$A$2:$A$2047,$A24,'overall city offline'!$B$2:$B$2047,R$3)*SUMIFS('overall city offline'!$C$2:$C$2047,'overall city offline'!$A$2:$A$2047,$A24,'overall city offline'!$B$2:$B$2047,R$3))/(SUMIFS('overall city offline'!$K$2:$K$2047,'overall city offline'!$A$2:$A$2047,$A24,'overall city offline'!$B$2:$B$2047,R$2))</f>
        <v>0.91027674407732528</v>
      </c>
      <c r="S24" s="37">
        <f>(SUMIFS('overall city offline'!$K$2:$K$2047,'overall city offline'!$A$2:$A$2047,$A24,'overall city offline'!$B$2:$B$2047,S$3)*SUMIFS('overall city offline'!$C$2:$C$2047,'overall city offline'!$A$2:$A$2047,$A24,'overall city offline'!$B$2:$B$2047,S$3))/(SUMIFS('overall city offline'!$K$2:$K$2047,'overall city offline'!$A$2:$A$2047,$A24,'overall city offline'!$B$2:$B$2047,S$2))</f>
        <v>0.8076789296857757</v>
      </c>
      <c r="T24" s="37">
        <f>(SUMIFS('overall city offline'!$K$2:$K$2047,'overall city offline'!$A$2:$A$2047,$A24,'overall city offline'!$B$2:$B$2047,T$3)*SUMIFS('overall city offline'!$C$2:$C$2047,'overall city offline'!$A$2:$A$2047,$A24,'overall city offline'!$B$2:$B$2047,T$3))/(SUMIFS('overall city offline'!$K$2:$K$2047,'overall city offline'!$A$2:$A$2047,$A24,'overall city offline'!$B$2:$B$2047,T$2))</f>
        <v>0.85341804772601559</v>
      </c>
      <c r="U24" s="37">
        <f>(SUMIFS('overall city offline'!$K$2:$K$2047,'overall city offline'!$A$2:$A$2047,$A24,'overall city offline'!$B$2:$B$2047,U$3)*SUMIFS('overall city offline'!$C$2:$C$2047,'overall city offline'!$A$2:$A$2047,$A24,'overall city offline'!$B$2:$B$2047,U$3))/(SUMIFS('overall city offline'!$K$2:$K$2047,'overall city offline'!$A$2:$A$2047,$A24,'overall city offline'!$B$2:$B$2047,U$2))</f>
        <v>0.85941289419252054</v>
      </c>
      <c r="V24" s="37">
        <f>(SUMIFS('overall city offline'!$K$2:$K$2047,'overall city offline'!$A$2:$A$2047,$A24,'overall city offline'!$B$2:$B$2047,V$3)*SUMIFS('overall city offline'!$C$2:$C$2047,'overall city offline'!$A$2:$A$2047,$A24,'overall city offline'!$B$2:$B$2047,V$3))/(SUMIFS('overall city offline'!$K$2:$K$2047,'overall city offline'!$A$2:$A$2047,$A24,'overall city offline'!$B$2:$B$2047,V$2))</f>
        <v>0.85019393826394762</v>
      </c>
      <c r="W24" s="32"/>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row>
    <row r="25" spans="1:63" x14ac:dyDescent="0.25">
      <c r="A25" s="5" t="s">
        <v>28</v>
      </c>
      <c r="B25" s="37">
        <f>(SUMIFS('overall city offline'!$K$2:$K$2047,'overall city offline'!$A$2:$A$2047,$A25,'overall city offline'!$B$2:$B$2047,B$3)*SUMIFS('overall city offline'!$C$2:$C$2047,'overall city offline'!$A$2:$A$2047,$A25,'overall city offline'!$B$2:$B$2047,B$3))/(SUMIFS('overall city offline'!$K$2:$K$2047,'overall city offline'!$A$2:$A$2047,$A25,'overall city offline'!$B$2:$B$2047,B$2))</f>
        <v>0.80682787400640266</v>
      </c>
      <c r="C25" s="37">
        <f>(SUMIFS('overall city offline'!$K$2:$K$2047,'overall city offline'!$A$2:$A$2047,$A25,'overall city offline'!$B$2:$B$2047,C$3)*SUMIFS('overall city offline'!$C$2:$C$2047,'overall city offline'!$A$2:$A$2047,$A25,'overall city offline'!$B$2:$B$2047,C$3))/(SUMIFS('overall city offline'!$K$2:$K$2047,'overall city offline'!$A$2:$A$2047,$A25,'overall city offline'!$B$2:$B$2047,C$2))</f>
        <v>0.83959629928856061</v>
      </c>
      <c r="D25" s="37">
        <f>(SUMIFS('overall city offline'!$K$2:$K$2047,'overall city offline'!$A$2:$A$2047,$A25,'overall city offline'!$B$2:$B$2047,D$3)*SUMIFS('overall city offline'!$C$2:$C$2047,'overall city offline'!$A$2:$A$2047,$A25,'overall city offline'!$B$2:$B$2047,D$3))/(SUMIFS('overall city offline'!$K$2:$K$2047,'overall city offline'!$A$2:$A$2047,$A25,'overall city offline'!$B$2:$B$2047,D$2))</f>
        <v>0.70610065016073187</v>
      </c>
      <c r="E25" s="37">
        <f>(SUMIFS('overall city offline'!$K$2:$K$2047,'overall city offline'!$A$2:$A$2047,$A25,'overall city offline'!$B$2:$B$2047,E$3)*SUMIFS('overall city offline'!$C$2:$C$2047,'overall city offline'!$A$2:$A$2047,$A25,'overall city offline'!$B$2:$B$2047,E$3))/(SUMIFS('overall city offline'!$K$2:$K$2047,'overall city offline'!$A$2:$A$2047,$A25,'overall city offline'!$B$2:$B$2047,E$2))</f>
        <v>0.23172893907565806</v>
      </c>
      <c r="F25" s="37">
        <f>(SUMIFS('overall city offline'!$K$2:$K$2047,'overall city offline'!$A$2:$A$2047,$A25,'overall city offline'!$B$2:$B$2047,F$3)*SUMIFS('overall city offline'!$C$2:$C$2047,'overall city offline'!$A$2:$A$2047,$A25,'overall city offline'!$B$2:$B$2047,F$3))/(SUMIFS('overall city offline'!$K$2:$K$2047,'overall city offline'!$A$2:$A$2047,$A25,'overall city offline'!$B$2:$B$2047,F$2))</f>
        <v>0.28975844988700061</v>
      </c>
      <c r="G25" s="37">
        <f>(SUMIFS('overall city offline'!$K$2:$K$2047,'overall city offline'!$A$2:$A$2047,$A25,'overall city offline'!$B$2:$B$2047,G$3)*SUMIFS('overall city offline'!$C$2:$C$2047,'overall city offline'!$A$2:$A$2047,$A25,'overall city offline'!$B$2:$B$2047,G$3))/(SUMIFS('overall city offline'!$K$2:$K$2047,'overall city offline'!$A$2:$A$2047,$A25,'overall city offline'!$B$2:$B$2047,G$2))</f>
        <v>0.30467238388859469</v>
      </c>
      <c r="H25" s="37">
        <f>(SUMIFS('overall city offline'!$K$2:$K$2047,'overall city offline'!$A$2:$A$2047,$A25,'overall city offline'!$B$2:$B$2047,H$3)*SUMIFS('overall city offline'!$C$2:$C$2047,'overall city offline'!$A$2:$A$2047,$A25,'overall city offline'!$B$2:$B$2047,H$3))/(SUMIFS('overall city offline'!$K$2:$K$2047,'overall city offline'!$A$2:$A$2047,$A25,'overall city offline'!$B$2:$B$2047,H$2))</f>
        <v>0.65394955480004446</v>
      </c>
      <c r="I25" s="37">
        <f>(SUMIFS('overall city offline'!$K$2:$K$2047,'overall city offline'!$A$2:$A$2047,$A25,'overall city offline'!$B$2:$B$2047,I$3)*SUMIFS('overall city offline'!$C$2:$C$2047,'overall city offline'!$A$2:$A$2047,$A25,'overall city offline'!$B$2:$B$2047,I$3))/(SUMIFS('overall city offline'!$K$2:$K$2047,'overall city offline'!$A$2:$A$2047,$A25,'overall city offline'!$B$2:$B$2047,I$2))</f>
        <v>0.86069646839131686</v>
      </c>
      <c r="J25" s="37">
        <f>(SUMIFS('overall city offline'!$K$2:$K$2047,'overall city offline'!$A$2:$A$2047,$A25,'overall city offline'!$B$2:$B$2047,J$3)*SUMIFS('overall city offline'!$C$2:$C$2047,'overall city offline'!$A$2:$A$2047,$A25,'overall city offline'!$B$2:$B$2047,J$3))/(SUMIFS('overall city offline'!$K$2:$K$2047,'overall city offline'!$A$2:$A$2047,$A25,'overall city offline'!$B$2:$B$2047,J$2))</f>
        <v>0.78660511327392357</v>
      </c>
      <c r="K25" s="37">
        <f>(SUMIFS('overall city offline'!$K$2:$K$2047,'overall city offline'!$A$2:$A$2047,$A25,'overall city offline'!$B$2:$B$2047,K$3)*SUMIFS('overall city offline'!$C$2:$C$2047,'overall city offline'!$A$2:$A$2047,$A25,'overall city offline'!$B$2:$B$2047,K$3))/(SUMIFS('overall city offline'!$K$2:$K$2047,'overall city offline'!$A$2:$A$2047,$A25,'overall city offline'!$B$2:$B$2047,K$2))</f>
        <v>0.80185952914315828</v>
      </c>
      <c r="L25" s="37">
        <f>(SUMIFS('overall city offline'!$K$2:$K$2047,'overall city offline'!$A$2:$A$2047,$A25,'overall city offline'!$B$2:$B$2047,L$3)*SUMIFS('overall city offline'!$C$2:$C$2047,'overall city offline'!$A$2:$A$2047,$A25,'overall city offline'!$B$2:$B$2047,L$3))/(SUMIFS('overall city offline'!$K$2:$K$2047,'overall city offline'!$A$2:$A$2047,$A25,'overall city offline'!$B$2:$B$2047,L$2))</f>
        <v>0.79377438729321981</v>
      </c>
      <c r="M25" s="37">
        <f>(SUMIFS('overall city offline'!$K$2:$K$2047,'overall city offline'!$A$2:$A$2047,$A25,'overall city offline'!$B$2:$B$2047,M$3)*SUMIFS('overall city offline'!$C$2:$C$2047,'overall city offline'!$A$2:$A$2047,$A25,'overall city offline'!$B$2:$B$2047,M$3))/(SUMIFS('overall city offline'!$K$2:$K$2047,'overall city offline'!$A$2:$A$2047,$A25,'overall city offline'!$B$2:$B$2047,M$2))</f>
        <v>0.80150613792449854</v>
      </c>
      <c r="N25" s="37">
        <f>(SUMIFS('overall city offline'!$K$2:$K$2047,'overall city offline'!$A$2:$A$2047,$A25,'overall city offline'!$B$2:$B$2047,N$3)*SUMIFS('overall city offline'!$C$2:$C$2047,'overall city offline'!$A$2:$A$2047,$A25,'overall city offline'!$B$2:$B$2047,N$3))/(SUMIFS('overall city offline'!$K$2:$K$2047,'overall city offline'!$A$2:$A$2047,$A25,'overall city offline'!$B$2:$B$2047,N$2))</f>
        <v>0.2319483801747714</v>
      </c>
      <c r="O25" s="37">
        <f>(SUMIFS('overall city offline'!$K$2:$K$2047,'overall city offline'!$A$2:$A$2047,$A25,'overall city offline'!$B$2:$B$2047,O$3)*SUMIFS('overall city offline'!$C$2:$C$2047,'overall city offline'!$A$2:$A$2047,$A25,'overall city offline'!$B$2:$B$2047,O$3))/(SUMIFS('overall city offline'!$K$2:$K$2047,'overall city offline'!$A$2:$A$2047,$A25,'overall city offline'!$B$2:$B$2047,O$2))</f>
        <v>0.29064051706343358</v>
      </c>
      <c r="P25" s="37">
        <f>(SUMIFS('overall city offline'!$K$2:$K$2047,'overall city offline'!$A$2:$A$2047,$A25,'overall city offline'!$B$2:$B$2047,P$3)*SUMIFS('overall city offline'!$C$2:$C$2047,'overall city offline'!$A$2:$A$2047,$A25,'overall city offline'!$B$2:$B$2047,P$3))/(SUMIFS('overall city offline'!$K$2:$K$2047,'overall city offline'!$A$2:$A$2047,$A25,'overall city offline'!$B$2:$B$2047,P$2))</f>
        <v>0.36924891555184058</v>
      </c>
      <c r="Q25" s="37">
        <f>(SUMIFS('overall city offline'!$K$2:$K$2047,'overall city offline'!$A$2:$A$2047,$A25,'overall city offline'!$B$2:$B$2047,Q$3)*SUMIFS('overall city offline'!$C$2:$C$2047,'overall city offline'!$A$2:$A$2047,$A25,'overall city offline'!$B$2:$B$2047,Q$3))/(SUMIFS('overall city offline'!$K$2:$K$2047,'overall city offline'!$A$2:$A$2047,$A25,'overall city offline'!$B$2:$B$2047,Q$2))</f>
        <v>0.41761637387082101</v>
      </c>
      <c r="R25" s="37">
        <f>(SUMIFS('overall city offline'!$K$2:$K$2047,'overall city offline'!$A$2:$A$2047,$A25,'overall city offline'!$B$2:$B$2047,R$3)*SUMIFS('overall city offline'!$C$2:$C$2047,'overall city offline'!$A$2:$A$2047,$A25,'overall city offline'!$B$2:$B$2047,R$3))/(SUMIFS('overall city offline'!$K$2:$K$2047,'overall city offline'!$A$2:$A$2047,$A25,'overall city offline'!$B$2:$B$2047,R$2))</f>
        <v>0.86064239226899153</v>
      </c>
      <c r="S25" s="37">
        <f>(SUMIFS('overall city offline'!$K$2:$K$2047,'overall city offline'!$A$2:$A$2047,$A25,'overall city offline'!$B$2:$B$2047,S$3)*SUMIFS('overall city offline'!$C$2:$C$2047,'overall city offline'!$A$2:$A$2047,$A25,'overall city offline'!$B$2:$B$2047,S$3))/(SUMIFS('overall city offline'!$K$2:$K$2047,'overall city offline'!$A$2:$A$2047,$A25,'overall city offline'!$B$2:$B$2047,S$2))</f>
        <v>0.83979087450062229</v>
      </c>
      <c r="T25" s="37">
        <f>(SUMIFS('overall city offline'!$K$2:$K$2047,'overall city offline'!$A$2:$A$2047,$A25,'overall city offline'!$B$2:$B$2047,T$3)*SUMIFS('overall city offline'!$C$2:$C$2047,'overall city offline'!$A$2:$A$2047,$A25,'overall city offline'!$B$2:$B$2047,T$3))/(SUMIFS('overall city offline'!$K$2:$K$2047,'overall city offline'!$A$2:$A$2047,$A25,'overall city offline'!$B$2:$B$2047,T$2))</f>
        <v>0.89275995009763487</v>
      </c>
      <c r="U25" s="37">
        <f>(SUMIFS('overall city offline'!$K$2:$K$2047,'overall city offline'!$A$2:$A$2047,$A25,'overall city offline'!$B$2:$B$2047,U$3)*SUMIFS('overall city offline'!$C$2:$C$2047,'overall city offline'!$A$2:$A$2047,$A25,'overall city offline'!$B$2:$B$2047,U$3))/(SUMIFS('overall city offline'!$K$2:$K$2047,'overall city offline'!$A$2:$A$2047,$A25,'overall city offline'!$B$2:$B$2047,U$2))</f>
        <v>1.0223671133583867</v>
      </c>
      <c r="V25" s="37">
        <f>(SUMIFS('overall city offline'!$K$2:$K$2047,'overall city offline'!$A$2:$A$2047,$A25,'overall city offline'!$B$2:$B$2047,V$3)*SUMIFS('overall city offline'!$C$2:$C$2047,'overall city offline'!$A$2:$A$2047,$A25,'overall city offline'!$B$2:$B$2047,V$3))/(SUMIFS('overall city offline'!$K$2:$K$2047,'overall city offline'!$A$2:$A$2047,$A25,'overall city offline'!$B$2:$B$2047,V$2))</f>
        <v>0.8661002799743005</v>
      </c>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row>
    <row r="26" spans="1:63" x14ac:dyDescent="0.25">
      <c r="A26" s="5" t="s">
        <v>29</v>
      </c>
      <c r="B26" s="37">
        <f>(SUMIFS('overall city offline'!$K$2:$K$2047,'overall city offline'!$A$2:$A$2047,$A26,'overall city offline'!$B$2:$B$2047,B$3)*SUMIFS('overall city offline'!$C$2:$C$2047,'overall city offline'!$A$2:$A$2047,$A26,'overall city offline'!$B$2:$B$2047,B$3))/(SUMIFS('overall city offline'!$K$2:$K$2047,'overall city offline'!$A$2:$A$2047,$A26,'overall city offline'!$B$2:$B$2047,B$2))</f>
        <v>0.8483585495723982</v>
      </c>
      <c r="C26" s="37">
        <f>(SUMIFS('overall city offline'!$K$2:$K$2047,'overall city offline'!$A$2:$A$2047,$A26,'overall city offline'!$B$2:$B$2047,C$3)*SUMIFS('overall city offline'!$C$2:$C$2047,'overall city offline'!$A$2:$A$2047,$A26,'overall city offline'!$B$2:$B$2047,C$3))/(SUMIFS('overall city offline'!$K$2:$K$2047,'overall city offline'!$A$2:$A$2047,$A26,'overall city offline'!$B$2:$B$2047,C$2))</f>
        <v>0.88292598385587429</v>
      </c>
      <c r="D26" s="37">
        <f>(SUMIFS('overall city offline'!$K$2:$K$2047,'overall city offline'!$A$2:$A$2047,$A26,'overall city offline'!$B$2:$B$2047,D$3)*SUMIFS('overall city offline'!$C$2:$C$2047,'overall city offline'!$A$2:$A$2047,$A26,'overall city offline'!$B$2:$B$2047,D$3))/(SUMIFS('overall city offline'!$K$2:$K$2047,'overall city offline'!$A$2:$A$2047,$A26,'overall city offline'!$B$2:$B$2047,D$2))</f>
        <v>0.64070596685178238</v>
      </c>
      <c r="E26" s="37">
        <f>(SUMIFS('overall city offline'!$K$2:$K$2047,'overall city offline'!$A$2:$A$2047,$A26,'overall city offline'!$B$2:$B$2047,E$3)*SUMIFS('overall city offline'!$C$2:$C$2047,'overall city offline'!$A$2:$A$2047,$A26,'overall city offline'!$B$2:$B$2047,E$3))/(SUMIFS('overall city offline'!$K$2:$K$2047,'overall city offline'!$A$2:$A$2047,$A26,'overall city offline'!$B$2:$B$2047,E$2))</f>
        <v>0.14599844781330193</v>
      </c>
      <c r="F26" s="37">
        <f>(SUMIFS('overall city offline'!$K$2:$K$2047,'overall city offline'!$A$2:$A$2047,$A26,'overall city offline'!$B$2:$B$2047,F$3)*SUMIFS('overall city offline'!$C$2:$C$2047,'overall city offline'!$A$2:$A$2047,$A26,'overall city offline'!$B$2:$B$2047,F$3))/(SUMIFS('overall city offline'!$K$2:$K$2047,'overall city offline'!$A$2:$A$2047,$A26,'overall city offline'!$B$2:$B$2047,F$2))</f>
        <v>0.19267003527452159</v>
      </c>
      <c r="G26" s="37">
        <f>(SUMIFS('overall city offline'!$K$2:$K$2047,'overall city offline'!$A$2:$A$2047,$A26,'overall city offline'!$B$2:$B$2047,G$3)*SUMIFS('overall city offline'!$C$2:$C$2047,'overall city offline'!$A$2:$A$2047,$A26,'overall city offline'!$B$2:$B$2047,G$3))/(SUMIFS('overall city offline'!$K$2:$K$2047,'overall city offline'!$A$2:$A$2047,$A26,'overall city offline'!$B$2:$B$2047,G$2))</f>
        <v>0.34279858872320051</v>
      </c>
      <c r="H26" s="37">
        <f>(SUMIFS('overall city offline'!$K$2:$K$2047,'overall city offline'!$A$2:$A$2047,$A26,'overall city offline'!$B$2:$B$2047,H$3)*SUMIFS('overall city offline'!$C$2:$C$2047,'overall city offline'!$A$2:$A$2047,$A26,'overall city offline'!$B$2:$B$2047,H$3))/(SUMIFS('overall city offline'!$K$2:$K$2047,'overall city offline'!$A$2:$A$2047,$A26,'overall city offline'!$B$2:$B$2047,H$2))</f>
        <v>0.64741911835779553</v>
      </c>
      <c r="I26" s="37">
        <f>(SUMIFS('overall city offline'!$K$2:$K$2047,'overall city offline'!$A$2:$A$2047,$A26,'overall city offline'!$B$2:$B$2047,I$3)*SUMIFS('overall city offline'!$C$2:$C$2047,'overall city offline'!$A$2:$A$2047,$A26,'overall city offline'!$B$2:$B$2047,I$3))/(SUMIFS('overall city offline'!$K$2:$K$2047,'overall city offline'!$A$2:$A$2047,$A26,'overall city offline'!$B$2:$B$2047,I$2))</f>
        <v>0.78610825636649184</v>
      </c>
      <c r="J26" s="37">
        <f>(SUMIFS('overall city offline'!$K$2:$K$2047,'overall city offline'!$A$2:$A$2047,$A26,'overall city offline'!$B$2:$B$2047,J$3)*SUMIFS('overall city offline'!$C$2:$C$2047,'overall city offline'!$A$2:$A$2047,$A26,'overall city offline'!$B$2:$B$2047,J$3))/(SUMIFS('overall city offline'!$K$2:$K$2047,'overall city offline'!$A$2:$A$2047,$A26,'overall city offline'!$B$2:$B$2047,J$2))</f>
        <v>0.75941915220992229</v>
      </c>
      <c r="K26" s="37">
        <f>(SUMIFS('overall city offline'!$K$2:$K$2047,'overall city offline'!$A$2:$A$2047,$A26,'overall city offline'!$B$2:$B$2047,K$3)*SUMIFS('overall city offline'!$C$2:$C$2047,'overall city offline'!$A$2:$A$2047,$A26,'overall city offline'!$B$2:$B$2047,K$3))/(SUMIFS('overall city offline'!$K$2:$K$2047,'overall city offline'!$A$2:$A$2047,$A26,'overall city offline'!$B$2:$B$2047,K$2))</f>
        <v>0.7976973117211178</v>
      </c>
      <c r="L26" s="37">
        <f>(SUMIFS('overall city offline'!$K$2:$K$2047,'overall city offline'!$A$2:$A$2047,$A26,'overall city offline'!$B$2:$B$2047,L$3)*SUMIFS('overall city offline'!$C$2:$C$2047,'overall city offline'!$A$2:$A$2047,$A26,'overall city offline'!$B$2:$B$2047,L$3))/(SUMIFS('overall city offline'!$K$2:$K$2047,'overall city offline'!$A$2:$A$2047,$A26,'overall city offline'!$B$2:$B$2047,L$2))</f>
        <v>0.38617129714937226</v>
      </c>
      <c r="M26" s="37">
        <f>(SUMIFS('overall city offline'!$K$2:$K$2047,'overall city offline'!$A$2:$A$2047,$A26,'overall city offline'!$B$2:$B$2047,M$3)*SUMIFS('overall city offline'!$C$2:$C$2047,'overall city offline'!$A$2:$A$2047,$A26,'overall city offline'!$B$2:$B$2047,M$3))/(SUMIFS('overall city offline'!$K$2:$K$2047,'overall city offline'!$A$2:$A$2047,$A26,'overall city offline'!$B$2:$B$2047,M$2))</f>
        <v>0.97866472917521996</v>
      </c>
      <c r="N26" s="37">
        <f>(SUMIFS('overall city offline'!$K$2:$K$2047,'overall city offline'!$A$2:$A$2047,$A26,'overall city offline'!$B$2:$B$2047,N$3)*SUMIFS('overall city offline'!$C$2:$C$2047,'overall city offline'!$A$2:$A$2047,$A26,'overall city offline'!$B$2:$B$2047,N$3))/(SUMIFS('overall city offline'!$K$2:$K$2047,'overall city offline'!$A$2:$A$2047,$A26,'overall city offline'!$B$2:$B$2047,N$2))</f>
        <v>0.24032202300583139</v>
      </c>
      <c r="O26" s="37">
        <f>(SUMIFS('overall city offline'!$K$2:$K$2047,'overall city offline'!$A$2:$A$2047,$A26,'overall city offline'!$B$2:$B$2047,O$3)*SUMIFS('overall city offline'!$C$2:$C$2047,'overall city offline'!$A$2:$A$2047,$A26,'overall city offline'!$B$2:$B$2047,O$3))/(SUMIFS('overall city offline'!$K$2:$K$2047,'overall city offline'!$A$2:$A$2047,$A26,'overall city offline'!$B$2:$B$2047,O$2))</f>
        <v>0.27315738813824553</v>
      </c>
      <c r="P26" s="37">
        <f>(SUMIFS('overall city offline'!$K$2:$K$2047,'overall city offline'!$A$2:$A$2047,$A26,'overall city offline'!$B$2:$B$2047,P$3)*SUMIFS('overall city offline'!$C$2:$C$2047,'overall city offline'!$A$2:$A$2047,$A26,'overall city offline'!$B$2:$B$2047,P$3))/(SUMIFS('overall city offline'!$K$2:$K$2047,'overall city offline'!$A$2:$A$2047,$A26,'overall city offline'!$B$2:$B$2047,P$2))</f>
        <v>0.32838722448561491</v>
      </c>
      <c r="Q26" s="37">
        <f>(SUMIFS('overall city offline'!$K$2:$K$2047,'overall city offline'!$A$2:$A$2047,$A26,'overall city offline'!$B$2:$B$2047,Q$3)*SUMIFS('overall city offline'!$C$2:$C$2047,'overall city offline'!$A$2:$A$2047,$A26,'overall city offline'!$B$2:$B$2047,Q$3))/(SUMIFS('overall city offline'!$K$2:$K$2047,'overall city offline'!$A$2:$A$2047,$A26,'overall city offline'!$B$2:$B$2047,Q$2))</f>
        <v>0.82727045728621496</v>
      </c>
      <c r="R26" s="37">
        <f>(SUMIFS('overall city offline'!$K$2:$K$2047,'overall city offline'!$A$2:$A$2047,$A26,'overall city offline'!$B$2:$B$2047,R$3)*SUMIFS('overall city offline'!$C$2:$C$2047,'overall city offline'!$A$2:$A$2047,$A26,'overall city offline'!$B$2:$B$2047,R$3))/(SUMIFS('overall city offline'!$K$2:$K$2047,'overall city offline'!$A$2:$A$2047,$A26,'overall city offline'!$B$2:$B$2047,R$2))</f>
        <v>0.9806098755531435</v>
      </c>
      <c r="S26" s="37">
        <f>(SUMIFS('overall city offline'!$K$2:$K$2047,'overall city offline'!$A$2:$A$2047,$A26,'overall city offline'!$B$2:$B$2047,S$3)*SUMIFS('overall city offline'!$C$2:$C$2047,'overall city offline'!$A$2:$A$2047,$A26,'overall city offline'!$B$2:$B$2047,S$3))/(SUMIFS('overall city offline'!$K$2:$K$2047,'overall city offline'!$A$2:$A$2047,$A26,'overall city offline'!$B$2:$B$2047,S$2))</f>
        <v>0.81568290437107327</v>
      </c>
      <c r="T26" s="37">
        <f>(SUMIFS('overall city offline'!$K$2:$K$2047,'overall city offline'!$A$2:$A$2047,$A26,'overall city offline'!$B$2:$B$2047,T$3)*SUMIFS('overall city offline'!$C$2:$C$2047,'overall city offline'!$A$2:$A$2047,$A26,'overall city offline'!$B$2:$B$2047,T$3))/(SUMIFS('overall city offline'!$K$2:$K$2047,'overall city offline'!$A$2:$A$2047,$A26,'overall city offline'!$B$2:$B$2047,T$2))</f>
        <v>0.87592836879322744</v>
      </c>
      <c r="U26" s="37">
        <f>(SUMIFS('overall city offline'!$K$2:$K$2047,'overall city offline'!$A$2:$A$2047,$A26,'overall city offline'!$B$2:$B$2047,U$3)*SUMIFS('overall city offline'!$C$2:$C$2047,'overall city offline'!$A$2:$A$2047,$A26,'overall city offline'!$B$2:$B$2047,U$3))/(SUMIFS('overall city offline'!$K$2:$K$2047,'overall city offline'!$A$2:$A$2047,$A26,'overall city offline'!$B$2:$B$2047,U$2))</f>
        <v>0.89260781847385906</v>
      </c>
      <c r="V26" s="37">
        <f>(SUMIFS('overall city offline'!$K$2:$K$2047,'overall city offline'!$A$2:$A$2047,$A26,'overall city offline'!$B$2:$B$2047,V$3)*SUMIFS('overall city offline'!$C$2:$C$2047,'overall city offline'!$A$2:$A$2047,$A26,'overall city offline'!$B$2:$B$2047,V$3))/(SUMIFS('overall city offline'!$K$2:$K$2047,'overall city offline'!$A$2:$A$2047,$A26,'overall city offline'!$B$2:$B$2047,V$2))</f>
        <v>0.87740560578808335</v>
      </c>
      <c r="W26" s="32"/>
      <c r="X26" s="32"/>
      <c r="Y26" s="32"/>
      <c r="Z26" s="32"/>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row>
    <row r="27" spans="1:63" x14ac:dyDescent="0.25">
      <c r="A27" s="5" t="s">
        <v>30</v>
      </c>
      <c r="B27" s="37">
        <f>(SUMIFS('overall city offline'!$K$2:$K$2047,'overall city offline'!$A$2:$A$2047,$A27,'overall city offline'!$B$2:$B$2047,B$3)*SUMIFS('overall city offline'!$C$2:$C$2047,'overall city offline'!$A$2:$A$2047,$A27,'overall city offline'!$B$2:$B$2047,B$3))/(SUMIFS('overall city offline'!$K$2:$K$2047,'overall city offline'!$A$2:$A$2047,$A27,'overall city offline'!$B$2:$B$2047,B$2))</f>
        <v>0.86024143912275164</v>
      </c>
      <c r="C27" s="37">
        <f>(SUMIFS('overall city offline'!$K$2:$K$2047,'overall city offline'!$A$2:$A$2047,$A27,'overall city offline'!$B$2:$B$2047,C$3)*SUMIFS('overall city offline'!$C$2:$C$2047,'overall city offline'!$A$2:$A$2047,$A27,'overall city offline'!$B$2:$B$2047,C$3))/(SUMIFS('overall city offline'!$K$2:$K$2047,'overall city offline'!$A$2:$A$2047,$A27,'overall city offline'!$B$2:$B$2047,C$2))</f>
        <v>0.86194748620150985</v>
      </c>
      <c r="D27" s="37">
        <f>(SUMIFS('overall city offline'!$K$2:$K$2047,'overall city offline'!$A$2:$A$2047,$A27,'overall city offline'!$B$2:$B$2047,D$3)*SUMIFS('overall city offline'!$C$2:$C$2047,'overall city offline'!$A$2:$A$2047,$A27,'overall city offline'!$B$2:$B$2047,D$3))/(SUMIFS('overall city offline'!$K$2:$K$2047,'overall city offline'!$A$2:$A$2047,$A27,'overall city offline'!$B$2:$B$2047,D$2))</f>
        <v>0.80444327390142023</v>
      </c>
      <c r="E27" s="37">
        <f>(SUMIFS('overall city offline'!$K$2:$K$2047,'overall city offline'!$A$2:$A$2047,$A27,'overall city offline'!$B$2:$B$2047,E$3)*SUMIFS('overall city offline'!$C$2:$C$2047,'overall city offline'!$A$2:$A$2047,$A27,'overall city offline'!$B$2:$B$2047,E$3))/(SUMIFS('overall city offline'!$K$2:$K$2047,'overall city offline'!$A$2:$A$2047,$A27,'overall city offline'!$B$2:$B$2047,E$2))</f>
        <v>0.46664302486287229</v>
      </c>
      <c r="F27" s="37">
        <f>(SUMIFS('overall city offline'!$K$2:$K$2047,'overall city offline'!$A$2:$A$2047,$A27,'overall city offline'!$B$2:$B$2047,F$3)*SUMIFS('overall city offline'!$C$2:$C$2047,'overall city offline'!$A$2:$A$2047,$A27,'overall city offline'!$B$2:$B$2047,F$3))/(SUMIFS('overall city offline'!$K$2:$K$2047,'overall city offline'!$A$2:$A$2047,$A27,'overall city offline'!$B$2:$B$2047,F$2))</f>
        <v>0.53497729649976966</v>
      </c>
      <c r="G27" s="37">
        <f>(SUMIFS('overall city offline'!$K$2:$K$2047,'overall city offline'!$A$2:$A$2047,$A27,'overall city offline'!$B$2:$B$2047,G$3)*SUMIFS('overall city offline'!$C$2:$C$2047,'overall city offline'!$A$2:$A$2047,$A27,'overall city offline'!$B$2:$B$2047,G$3))/(SUMIFS('overall city offline'!$K$2:$K$2047,'overall city offline'!$A$2:$A$2047,$A27,'overall city offline'!$B$2:$B$2047,G$2))</f>
        <v>0.52149364620070338</v>
      </c>
      <c r="H27" s="37">
        <f>(SUMIFS('overall city offline'!$K$2:$K$2047,'overall city offline'!$A$2:$A$2047,$A27,'overall city offline'!$B$2:$B$2047,H$3)*SUMIFS('overall city offline'!$C$2:$C$2047,'overall city offline'!$A$2:$A$2047,$A27,'overall city offline'!$B$2:$B$2047,H$3))/(SUMIFS('overall city offline'!$K$2:$K$2047,'overall city offline'!$A$2:$A$2047,$A27,'overall city offline'!$B$2:$B$2047,H$2))</f>
        <v>0.82273454547173097</v>
      </c>
      <c r="I27" s="37">
        <f>(SUMIFS('overall city offline'!$K$2:$K$2047,'overall city offline'!$A$2:$A$2047,$A27,'overall city offline'!$B$2:$B$2047,I$3)*SUMIFS('overall city offline'!$C$2:$C$2047,'overall city offline'!$A$2:$A$2047,$A27,'overall city offline'!$B$2:$B$2047,I$3))/(SUMIFS('overall city offline'!$K$2:$K$2047,'overall city offline'!$A$2:$A$2047,$A27,'overall city offline'!$B$2:$B$2047,I$2))</f>
        <v>0.95307161015178676</v>
      </c>
      <c r="J27" s="37">
        <f>(SUMIFS('overall city offline'!$K$2:$K$2047,'overall city offline'!$A$2:$A$2047,$A27,'overall city offline'!$B$2:$B$2047,J$3)*SUMIFS('overall city offline'!$C$2:$C$2047,'overall city offline'!$A$2:$A$2047,$A27,'overall city offline'!$B$2:$B$2047,J$3))/(SUMIFS('overall city offline'!$K$2:$K$2047,'overall city offline'!$A$2:$A$2047,$A27,'overall city offline'!$B$2:$B$2047,J$2))</f>
        <v>0.89959282593757084</v>
      </c>
      <c r="K27" s="37">
        <f>(SUMIFS('overall city offline'!$K$2:$K$2047,'overall city offline'!$A$2:$A$2047,$A27,'overall city offline'!$B$2:$B$2047,K$3)*SUMIFS('overall city offline'!$C$2:$C$2047,'overall city offline'!$A$2:$A$2047,$A27,'overall city offline'!$B$2:$B$2047,K$3))/(SUMIFS('overall city offline'!$K$2:$K$2047,'overall city offline'!$A$2:$A$2047,$A27,'overall city offline'!$B$2:$B$2047,K$2))</f>
        <v>0.95734321484179208</v>
      </c>
      <c r="L27" s="37">
        <f>(SUMIFS('overall city offline'!$K$2:$K$2047,'overall city offline'!$A$2:$A$2047,$A27,'overall city offline'!$B$2:$B$2047,L$3)*SUMIFS('overall city offline'!$C$2:$C$2047,'overall city offline'!$A$2:$A$2047,$A27,'overall city offline'!$B$2:$B$2047,L$3))/(SUMIFS('overall city offline'!$K$2:$K$2047,'overall city offline'!$A$2:$A$2047,$A27,'overall city offline'!$B$2:$B$2047,L$2))</f>
        <v>0.84689464365495615</v>
      </c>
      <c r="M27" s="37">
        <f>(SUMIFS('overall city offline'!$K$2:$K$2047,'overall city offline'!$A$2:$A$2047,$A27,'overall city offline'!$B$2:$B$2047,M$3)*SUMIFS('overall city offline'!$C$2:$C$2047,'overall city offline'!$A$2:$A$2047,$A27,'overall city offline'!$B$2:$B$2047,M$3))/(SUMIFS('overall city offline'!$K$2:$K$2047,'overall city offline'!$A$2:$A$2047,$A27,'overall city offline'!$B$2:$B$2047,M$2))</f>
        <v>0.80634467391124964</v>
      </c>
      <c r="N27" s="37">
        <f>(SUMIFS('overall city offline'!$K$2:$K$2047,'overall city offline'!$A$2:$A$2047,$A27,'overall city offline'!$B$2:$B$2047,N$3)*SUMIFS('overall city offline'!$C$2:$C$2047,'overall city offline'!$A$2:$A$2047,$A27,'overall city offline'!$B$2:$B$2047,N$3))/(SUMIFS('overall city offline'!$K$2:$K$2047,'overall city offline'!$A$2:$A$2047,$A27,'overall city offline'!$B$2:$B$2047,N$2))</f>
        <v>0.40085044539609777</v>
      </c>
      <c r="O27" s="37">
        <f>(SUMIFS('overall city offline'!$K$2:$K$2047,'overall city offline'!$A$2:$A$2047,$A27,'overall city offline'!$B$2:$B$2047,O$3)*SUMIFS('overall city offline'!$C$2:$C$2047,'overall city offline'!$A$2:$A$2047,$A27,'overall city offline'!$B$2:$B$2047,O$3))/(SUMIFS('overall city offline'!$K$2:$K$2047,'overall city offline'!$A$2:$A$2047,$A27,'overall city offline'!$B$2:$B$2047,O$2))</f>
        <v>0.47434426171813465</v>
      </c>
      <c r="P27" s="37">
        <f>(SUMIFS('overall city offline'!$K$2:$K$2047,'overall city offline'!$A$2:$A$2047,$A27,'overall city offline'!$B$2:$B$2047,P$3)*SUMIFS('overall city offline'!$C$2:$C$2047,'overall city offline'!$A$2:$A$2047,$A27,'overall city offline'!$B$2:$B$2047,P$3))/(SUMIFS('overall city offline'!$K$2:$K$2047,'overall city offline'!$A$2:$A$2047,$A27,'overall city offline'!$B$2:$B$2047,P$2))</f>
        <v>0.57412267808490014</v>
      </c>
      <c r="Q27" s="37">
        <f>(SUMIFS('overall city offline'!$K$2:$K$2047,'overall city offline'!$A$2:$A$2047,$A27,'overall city offline'!$B$2:$B$2047,Q$3)*SUMIFS('overall city offline'!$C$2:$C$2047,'overall city offline'!$A$2:$A$2047,$A27,'overall city offline'!$B$2:$B$2047,Q$3))/(SUMIFS('overall city offline'!$K$2:$K$2047,'overall city offline'!$A$2:$A$2047,$A27,'overall city offline'!$B$2:$B$2047,Q$2))</f>
        <v>0.66543073246752205</v>
      </c>
      <c r="R27" s="37">
        <f>(SUMIFS('overall city offline'!$K$2:$K$2047,'overall city offline'!$A$2:$A$2047,$A27,'overall city offline'!$B$2:$B$2047,R$3)*SUMIFS('overall city offline'!$C$2:$C$2047,'overall city offline'!$A$2:$A$2047,$A27,'overall city offline'!$B$2:$B$2047,R$3))/(SUMIFS('overall city offline'!$K$2:$K$2047,'overall city offline'!$A$2:$A$2047,$A27,'overall city offline'!$B$2:$B$2047,R$2))</f>
        <v>0.96891820496085446</v>
      </c>
      <c r="S27" s="37">
        <f>(SUMIFS('overall city offline'!$K$2:$K$2047,'overall city offline'!$A$2:$A$2047,$A27,'overall city offline'!$B$2:$B$2047,S$3)*SUMIFS('overall city offline'!$C$2:$C$2047,'overall city offline'!$A$2:$A$2047,$A27,'overall city offline'!$B$2:$B$2047,S$3))/(SUMIFS('overall city offline'!$K$2:$K$2047,'overall city offline'!$A$2:$A$2047,$A27,'overall city offline'!$B$2:$B$2047,S$2))</f>
        <v>0.88644132101902584</v>
      </c>
      <c r="T27" s="37">
        <f>(SUMIFS('overall city offline'!$K$2:$K$2047,'overall city offline'!$A$2:$A$2047,$A27,'overall city offline'!$B$2:$B$2047,T$3)*SUMIFS('overall city offline'!$C$2:$C$2047,'overall city offline'!$A$2:$A$2047,$A27,'overall city offline'!$B$2:$B$2047,T$3))/(SUMIFS('overall city offline'!$K$2:$K$2047,'overall city offline'!$A$2:$A$2047,$A27,'overall city offline'!$B$2:$B$2047,T$2))</f>
        <v>0.89604729582364784</v>
      </c>
      <c r="U27" s="37">
        <f>(SUMIFS('overall city offline'!$K$2:$K$2047,'overall city offline'!$A$2:$A$2047,$A27,'overall city offline'!$B$2:$B$2047,U$3)*SUMIFS('overall city offline'!$C$2:$C$2047,'overall city offline'!$A$2:$A$2047,$A27,'overall city offline'!$B$2:$B$2047,U$3))/(SUMIFS('overall city offline'!$K$2:$K$2047,'overall city offline'!$A$2:$A$2047,$A27,'overall city offline'!$B$2:$B$2047,U$2))</f>
        <v>0.94620062579320674</v>
      </c>
      <c r="V27" s="37">
        <f>(SUMIFS('overall city offline'!$K$2:$K$2047,'overall city offline'!$A$2:$A$2047,$A27,'overall city offline'!$B$2:$B$2047,V$3)*SUMIFS('overall city offline'!$C$2:$C$2047,'overall city offline'!$A$2:$A$2047,$A27,'overall city offline'!$B$2:$B$2047,V$3))/(SUMIFS('overall city offline'!$K$2:$K$2047,'overall city offline'!$A$2:$A$2047,$A27,'overall city offline'!$B$2:$B$2047,V$2))</f>
        <v>0.9105197316334932</v>
      </c>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row>
    <row r="28" spans="1:63" x14ac:dyDescent="0.25">
      <c r="A28" s="5" t="s">
        <v>31</v>
      </c>
      <c r="B28" s="37">
        <f>(SUMIFS('overall city offline'!$K$2:$K$2047,'overall city offline'!$A$2:$A$2047,$A28,'overall city offline'!$B$2:$B$2047,B$3)*SUMIFS('overall city offline'!$C$2:$C$2047,'overall city offline'!$A$2:$A$2047,$A28,'overall city offline'!$B$2:$B$2047,B$3))/(SUMIFS('overall city offline'!$K$2:$K$2047,'overall city offline'!$A$2:$A$2047,$A28,'overall city offline'!$B$2:$B$2047,B$2))</f>
        <v>0.83299921150023293</v>
      </c>
      <c r="C28" s="37">
        <f>(SUMIFS('overall city offline'!$K$2:$K$2047,'overall city offline'!$A$2:$A$2047,$A28,'overall city offline'!$B$2:$B$2047,C$3)*SUMIFS('overall city offline'!$C$2:$C$2047,'overall city offline'!$A$2:$A$2047,$A28,'overall city offline'!$B$2:$B$2047,C$3))/(SUMIFS('overall city offline'!$K$2:$K$2047,'overall city offline'!$A$2:$A$2047,$A28,'overall city offline'!$B$2:$B$2047,C$2))</f>
        <v>0.88166541162972523</v>
      </c>
      <c r="D28" s="37">
        <f>(SUMIFS('overall city offline'!$K$2:$K$2047,'overall city offline'!$A$2:$A$2047,$A28,'overall city offline'!$B$2:$B$2047,D$3)*SUMIFS('overall city offline'!$C$2:$C$2047,'overall city offline'!$A$2:$A$2047,$A28,'overall city offline'!$B$2:$B$2047,D$3))/(SUMIFS('overall city offline'!$K$2:$K$2047,'overall city offline'!$A$2:$A$2047,$A28,'overall city offline'!$B$2:$B$2047,D$2))</f>
        <v>0.86479006201399855</v>
      </c>
      <c r="E28" s="37">
        <f>(SUMIFS('overall city offline'!$K$2:$K$2047,'overall city offline'!$A$2:$A$2047,$A28,'overall city offline'!$B$2:$B$2047,E$3)*SUMIFS('overall city offline'!$C$2:$C$2047,'overall city offline'!$A$2:$A$2047,$A28,'overall city offline'!$B$2:$B$2047,E$3))/(SUMIFS('overall city offline'!$K$2:$K$2047,'overall city offline'!$A$2:$A$2047,$A28,'overall city offline'!$B$2:$B$2047,E$2))</f>
        <v>0.37377048002583257</v>
      </c>
      <c r="F28" s="37">
        <f>(SUMIFS('overall city offline'!$K$2:$K$2047,'overall city offline'!$A$2:$A$2047,$A28,'overall city offline'!$B$2:$B$2047,F$3)*SUMIFS('overall city offline'!$C$2:$C$2047,'overall city offline'!$A$2:$A$2047,$A28,'overall city offline'!$B$2:$B$2047,F$3))/(SUMIFS('overall city offline'!$K$2:$K$2047,'overall city offline'!$A$2:$A$2047,$A28,'overall city offline'!$B$2:$B$2047,F$2))</f>
        <v>0.53846644546739586</v>
      </c>
      <c r="G28" s="37">
        <f>(SUMIFS('overall city offline'!$K$2:$K$2047,'overall city offline'!$A$2:$A$2047,$A28,'overall city offline'!$B$2:$B$2047,G$3)*SUMIFS('overall city offline'!$C$2:$C$2047,'overall city offline'!$A$2:$A$2047,$A28,'overall city offline'!$B$2:$B$2047,G$3))/(SUMIFS('overall city offline'!$K$2:$K$2047,'overall city offline'!$A$2:$A$2047,$A28,'overall city offline'!$B$2:$B$2047,G$2))</f>
        <v>0.73133373567163151</v>
      </c>
      <c r="H28" s="37">
        <f>(SUMIFS('overall city offline'!$K$2:$K$2047,'overall city offline'!$A$2:$A$2047,$A28,'overall city offline'!$B$2:$B$2047,H$3)*SUMIFS('overall city offline'!$C$2:$C$2047,'overall city offline'!$A$2:$A$2047,$A28,'overall city offline'!$B$2:$B$2047,H$3))/(SUMIFS('overall city offline'!$K$2:$K$2047,'overall city offline'!$A$2:$A$2047,$A28,'overall city offline'!$B$2:$B$2047,H$2))</f>
        <v>0.94883327165610065</v>
      </c>
      <c r="I28" s="37">
        <f>(SUMIFS('overall city offline'!$K$2:$K$2047,'overall city offline'!$A$2:$A$2047,$A28,'overall city offline'!$B$2:$B$2047,I$3)*SUMIFS('overall city offline'!$C$2:$C$2047,'overall city offline'!$A$2:$A$2047,$A28,'overall city offline'!$B$2:$B$2047,I$3))/(SUMIFS('overall city offline'!$K$2:$K$2047,'overall city offline'!$A$2:$A$2047,$A28,'overall city offline'!$B$2:$B$2047,I$2))</f>
        <v>1.0279003963975173</v>
      </c>
      <c r="J28" s="37">
        <f>(SUMIFS('overall city offline'!$K$2:$K$2047,'overall city offline'!$A$2:$A$2047,$A28,'overall city offline'!$B$2:$B$2047,J$3)*SUMIFS('overall city offline'!$C$2:$C$2047,'overall city offline'!$A$2:$A$2047,$A28,'overall city offline'!$B$2:$B$2047,J$3))/(SUMIFS('overall city offline'!$K$2:$K$2047,'overall city offline'!$A$2:$A$2047,$A28,'overall city offline'!$B$2:$B$2047,J$2))</f>
        <v>0.95636574901180382</v>
      </c>
      <c r="K28" s="37">
        <f>(SUMIFS('overall city offline'!$K$2:$K$2047,'overall city offline'!$A$2:$A$2047,$A28,'overall city offline'!$B$2:$B$2047,K$3)*SUMIFS('overall city offline'!$C$2:$C$2047,'overall city offline'!$A$2:$A$2047,$A28,'overall city offline'!$B$2:$B$2047,K$3))/(SUMIFS('overall city offline'!$K$2:$K$2047,'overall city offline'!$A$2:$A$2047,$A28,'overall city offline'!$B$2:$B$2047,K$2))</f>
        <v>1.0484639400799598</v>
      </c>
      <c r="L28" s="37">
        <f>(SUMIFS('overall city offline'!$K$2:$K$2047,'overall city offline'!$A$2:$A$2047,$A28,'overall city offline'!$B$2:$B$2047,L$3)*SUMIFS('overall city offline'!$C$2:$C$2047,'overall city offline'!$A$2:$A$2047,$A28,'overall city offline'!$B$2:$B$2047,L$3))/(SUMIFS('overall city offline'!$K$2:$K$2047,'overall city offline'!$A$2:$A$2047,$A28,'overall city offline'!$B$2:$B$2047,L$2))</f>
        <v>0.72188555180519509</v>
      </c>
      <c r="M28" s="37">
        <f>(SUMIFS('overall city offline'!$K$2:$K$2047,'overall city offline'!$A$2:$A$2047,$A28,'overall city offline'!$B$2:$B$2047,M$3)*SUMIFS('overall city offline'!$C$2:$C$2047,'overall city offline'!$A$2:$A$2047,$A28,'overall city offline'!$B$2:$B$2047,M$3))/(SUMIFS('overall city offline'!$K$2:$K$2047,'overall city offline'!$A$2:$A$2047,$A28,'overall city offline'!$B$2:$B$2047,M$2))</f>
        <v>1.0891638942037871</v>
      </c>
      <c r="N28" s="37">
        <f>(SUMIFS('overall city offline'!$K$2:$K$2047,'overall city offline'!$A$2:$A$2047,$A28,'overall city offline'!$B$2:$B$2047,N$3)*SUMIFS('overall city offline'!$C$2:$C$2047,'overall city offline'!$A$2:$A$2047,$A28,'overall city offline'!$B$2:$B$2047,N$3))/(SUMIFS('overall city offline'!$K$2:$K$2047,'overall city offline'!$A$2:$A$2047,$A28,'overall city offline'!$B$2:$B$2047,N$2))</f>
        <v>0.46783905862371861</v>
      </c>
      <c r="O28" s="37">
        <f>(SUMIFS('overall city offline'!$K$2:$K$2047,'overall city offline'!$A$2:$A$2047,$A28,'overall city offline'!$B$2:$B$2047,O$3)*SUMIFS('overall city offline'!$C$2:$C$2047,'overall city offline'!$A$2:$A$2047,$A28,'overall city offline'!$B$2:$B$2047,O$3))/(SUMIFS('overall city offline'!$K$2:$K$2047,'overall city offline'!$A$2:$A$2047,$A28,'overall city offline'!$B$2:$B$2047,O$2))</f>
        <v>0.61332078765611131</v>
      </c>
      <c r="P28" s="37">
        <f>(SUMIFS('overall city offline'!$K$2:$K$2047,'overall city offline'!$A$2:$A$2047,$A28,'overall city offline'!$B$2:$B$2047,P$3)*SUMIFS('overall city offline'!$C$2:$C$2047,'overall city offline'!$A$2:$A$2047,$A28,'overall city offline'!$B$2:$B$2047,P$3))/(SUMIFS('overall city offline'!$K$2:$K$2047,'overall city offline'!$A$2:$A$2047,$A28,'overall city offline'!$B$2:$B$2047,P$2))</f>
        <v>0.75267929566906722</v>
      </c>
      <c r="Q28" s="37">
        <f>(SUMIFS('overall city offline'!$K$2:$K$2047,'overall city offline'!$A$2:$A$2047,$A28,'overall city offline'!$B$2:$B$2047,Q$3)*SUMIFS('overall city offline'!$C$2:$C$2047,'overall city offline'!$A$2:$A$2047,$A28,'overall city offline'!$B$2:$B$2047,Q$3))/(SUMIFS('overall city offline'!$K$2:$K$2047,'overall city offline'!$A$2:$A$2047,$A28,'overall city offline'!$B$2:$B$2047,Q$2))</f>
        <v>1.0502281332242365</v>
      </c>
      <c r="R28" s="37">
        <f>(SUMIFS('overall city offline'!$K$2:$K$2047,'overall city offline'!$A$2:$A$2047,$A28,'overall city offline'!$B$2:$B$2047,R$3)*SUMIFS('overall city offline'!$C$2:$C$2047,'overall city offline'!$A$2:$A$2047,$A28,'overall city offline'!$B$2:$B$2047,R$3))/(SUMIFS('overall city offline'!$K$2:$K$2047,'overall city offline'!$A$2:$A$2047,$A28,'overall city offline'!$B$2:$B$2047,R$2))</f>
        <v>1.0776875806158095</v>
      </c>
      <c r="S28" s="37">
        <f>(SUMIFS('overall city offline'!$K$2:$K$2047,'overall city offline'!$A$2:$A$2047,$A28,'overall city offline'!$B$2:$B$2047,S$3)*SUMIFS('overall city offline'!$C$2:$C$2047,'overall city offline'!$A$2:$A$2047,$A28,'overall city offline'!$B$2:$B$2047,S$3))/(SUMIFS('overall city offline'!$K$2:$K$2047,'overall city offline'!$A$2:$A$2047,$A28,'overall city offline'!$B$2:$B$2047,S$2))</f>
        <v>0.86964979264150177</v>
      </c>
      <c r="T28" s="37">
        <f>(SUMIFS('overall city offline'!$K$2:$K$2047,'overall city offline'!$A$2:$A$2047,$A28,'overall city offline'!$B$2:$B$2047,T$3)*SUMIFS('overall city offline'!$C$2:$C$2047,'overall city offline'!$A$2:$A$2047,$A28,'overall city offline'!$B$2:$B$2047,T$3))/(SUMIFS('overall city offline'!$K$2:$K$2047,'overall city offline'!$A$2:$A$2047,$A28,'overall city offline'!$B$2:$B$2047,T$2))</f>
        <v>0.98851443902081226</v>
      </c>
      <c r="U28" s="37">
        <f>(SUMIFS('overall city offline'!$K$2:$K$2047,'overall city offline'!$A$2:$A$2047,$A28,'overall city offline'!$B$2:$B$2047,U$3)*SUMIFS('overall city offline'!$C$2:$C$2047,'overall city offline'!$A$2:$A$2047,$A28,'overall city offline'!$B$2:$B$2047,U$3))/(SUMIFS('overall city offline'!$K$2:$K$2047,'overall city offline'!$A$2:$A$2047,$A28,'overall city offline'!$B$2:$B$2047,U$2))</f>
        <v>1.0616229263842116</v>
      </c>
      <c r="V28" s="37">
        <f>(SUMIFS('overall city offline'!$K$2:$K$2047,'overall city offline'!$A$2:$A$2047,$A28,'overall city offline'!$B$2:$B$2047,V$3)*SUMIFS('overall city offline'!$C$2:$C$2047,'overall city offline'!$A$2:$A$2047,$A28,'overall city offline'!$B$2:$B$2047,V$3))/(SUMIFS('overall city offline'!$K$2:$K$2047,'overall city offline'!$A$2:$A$2047,$A28,'overall city offline'!$B$2:$B$2047,V$2))</f>
        <v>0.96397867179383867</v>
      </c>
      <c r="W28" s="32"/>
      <c r="X28" s="32"/>
      <c r="Y28" s="32"/>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row>
    <row r="29" spans="1:63" x14ac:dyDescent="0.25">
      <c r="A29" s="5" t="s">
        <v>32</v>
      </c>
      <c r="B29" s="37">
        <f>(SUMIFS('overall city offline'!$K$2:$K$2047,'overall city offline'!$A$2:$A$2047,$A29,'overall city offline'!$B$2:$B$2047,B$3)*SUMIFS('overall city offline'!$C$2:$C$2047,'overall city offline'!$A$2:$A$2047,$A29,'overall city offline'!$B$2:$B$2047,B$3))/(SUMIFS('overall city offline'!$K$2:$K$2047,'overall city offline'!$A$2:$A$2047,$A29,'overall city offline'!$B$2:$B$2047,B$2))</f>
        <v>0.8455830773299069</v>
      </c>
      <c r="C29" s="37">
        <f>(SUMIFS('overall city offline'!$K$2:$K$2047,'overall city offline'!$A$2:$A$2047,$A29,'overall city offline'!$B$2:$B$2047,C$3)*SUMIFS('overall city offline'!$C$2:$C$2047,'overall city offline'!$A$2:$A$2047,$A29,'overall city offline'!$B$2:$B$2047,C$3))/(SUMIFS('overall city offline'!$K$2:$K$2047,'overall city offline'!$A$2:$A$2047,$A29,'overall city offline'!$B$2:$B$2047,C$2))</f>
        <v>0.90285593147067877</v>
      </c>
      <c r="D29" s="37">
        <f>(SUMIFS('overall city offline'!$K$2:$K$2047,'overall city offline'!$A$2:$A$2047,$A29,'overall city offline'!$B$2:$B$2047,D$3)*SUMIFS('overall city offline'!$C$2:$C$2047,'overall city offline'!$A$2:$A$2047,$A29,'overall city offline'!$B$2:$B$2047,D$3))/(SUMIFS('overall city offline'!$K$2:$K$2047,'overall city offline'!$A$2:$A$2047,$A29,'overall city offline'!$B$2:$B$2047,D$2))</f>
        <v>0.93653793117191519</v>
      </c>
      <c r="E29" s="37">
        <f>(SUMIFS('overall city offline'!$K$2:$K$2047,'overall city offline'!$A$2:$A$2047,$A29,'overall city offline'!$B$2:$B$2047,E$3)*SUMIFS('overall city offline'!$C$2:$C$2047,'overall city offline'!$A$2:$A$2047,$A29,'overall city offline'!$B$2:$B$2047,E$3))/(SUMIFS('overall city offline'!$K$2:$K$2047,'overall city offline'!$A$2:$A$2047,$A29,'overall city offline'!$B$2:$B$2047,E$2))</f>
        <v>0.47284478552977982</v>
      </c>
      <c r="F29" s="37">
        <f>(SUMIFS('overall city offline'!$K$2:$K$2047,'overall city offline'!$A$2:$A$2047,$A29,'overall city offline'!$B$2:$B$2047,F$3)*SUMIFS('overall city offline'!$C$2:$C$2047,'overall city offline'!$A$2:$A$2047,$A29,'overall city offline'!$B$2:$B$2047,F$3))/(SUMIFS('overall city offline'!$K$2:$K$2047,'overall city offline'!$A$2:$A$2047,$A29,'overall city offline'!$B$2:$B$2047,F$2))</f>
        <v>0.69469102625842105</v>
      </c>
      <c r="G29" s="37">
        <f>(SUMIFS('overall city offline'!$K$2:$K$2047,'overall city offline'!$A$2:$A$2047,$A29,'overall city offline'!$B$2:$B$2047,G$3)*SUMIFS('overall city offline'!$C$2:$C$2047,'overall city offline'!$A$2:$A$2047,$A29,'overall city offline'!$B$2:$B$2047,G$3))/(SUMIFS('overall city offline'!$K$2:$K$2047,'overall city offline'!$A$2:$A$2047,$A29,'overall city offline'!$B$2:$B$2047,G$2))</f>
        <v>0.77346172493792376</v>
      </c>
      <c r="H29" s="37">
        <f>(SUMIFS('overall city offline'!$K$2:$K$2047,'overall city offline'!$A$2:$A$2047,$A29,'overall city offline'!$B$2:$B$2047,H$3)*SUMIFS('overall city offline'!$C$2:$C$2047,'overall city offline'!$A$2:$A$2047,$A29,'overall city offline'!$B$2:$B$2047,H$3))/(SUMIFS('overall city offline'!$K$2:$K$2047,'overall city offline'!$A$2:$A$2047,$A29,'overall city offline'!$B$2:$B$2047,H$2))</f>
        <v>1.0002368889429756</v>
      </c>
      <c r="I29" s="37">
        <f>(SUMIFS('overall city offline'!$K$2:$K$2047,'overall city offline'!$A$2:$A$2047,$A29,'overall city offline'!$B$2:$B$2047,I$3)*SUMIFS('overall city offline'!$C$2:$C$2047,'overall city offline'!$A$2:$A$2047,$A29,'overall city offline'!$B$2:$B$2047,I$3))/(SUMIFS('overall city offline'!$K$2:$K$2047,'overall city offline'!$A$2:$A$2047,$A29,'overall city offline'!$B$2:$B$2047,I$2))</f>
        <v>1.068590043670022</v>
      </c>
      <c r="J29" s="37">
        <f>(SUMIFS('overall city offline'!$K$2:$K$2047,'overall city offline'!$A$2:$A$2047,$A29,'overall city offline'!$B$2:$B$2047,J$3)*SUMIFS('overall city offline'!$C$2:$C$2047,'overall city offline'!$A$2:$A$2047,$A29,'overall city offline'!$B$2:$B$2047,J$3))/(SUMIFS('overall city offline'!$K$2:$K$2047,'overall city offline'!$A$2:$A$2047,$A29,'overall city offline'!$B$2:$B$2047,J$2))</f>
        <v>1.1337241086610752</v>
      </c>
      <c r="K29" s="37">
        <f>(SUMIFS('overall city offline'!$K$2:$K$2047,'overall city offline'!$A$2:$A$2047,$A29,'overall city offline'!$B$2:$B$2047,K$3)*SUMIFS('overall city offline'!$C$2:$C$2047,'overall city offline'!$A$2:$A$2047,$A29,'overall city offline'!$B$2:$B$2047,K$3))/(SUMIFS('overall city offline'!$K$2:$K$2047,'overall city offline'!$A$2:$A$2047,$A29,'overall city offline'!$B$2:$B$2047,K$2))</f>
        <v>1.2031768631769555</v>
      </c>
      <c r="L29" s="37">
        <f>(SUMIFS('overall city offline'!$K$2:$K$2047,'overall city offline'!$A$2:$A$2047,$A29,'overall city offline'!$B$2:$B$2047,L$3)*SUMIFS('overall city offline'!$C$2:$C$2047,'overall city offline'!$A$2:$A$2047,$A29,'overall city offline'!$B$2:$B$2047,L$3))/(SUMIFS('overall city offline'!$K$2:$K$2047,'overall city offline'!$A$2:$A$2047,$A29,'overall city offline'!$B$2:$B$2047,L$2))</f>
        <v>0.89446987949849344</v>
      </c>
      <c r="M29" s="37">
        <f>(SUMIFS('overall city offline'!$K$2:$K$2047,'overall city offline'!$A$2:$A$2047,$A29,'overall city offline'!$B$2:$B$2047,M$3)*SUMIFS('overall city offline'!$C$2:$C$2047,'overall city offline'!$A$2:$A$2047,$A29,'overall city offline'!$B$2:$B$2047,M$3))/(SUMIFS('overall city offline'!$K$2:$K$2047,'overall city offline'!$A$2:$A$2047,$A29,'overall city offline'!$B$2:$B$2047,M$2))</f>
        <v>1.1747057270867309</v>
      </c>
      <c r="N29" s="37">
        <f>(SUMIFS('overall city offline'!$K$2:$K$2047,'overall city offline'!$A$2:$A$2047,$A29,'overall city offline'!$B$2:$B$2047,N$3)*SUMIFS('overall city offline'!$C$2:$C$2047,'overall city offline'!$A$2:$A$2047,$A29,'overall city offline'!$B$2:$B$2047,N$3))/(SUMIFS('overall city offline'!$K$2:$K$2047,'overall city offline'!$A$2:$A$2047,$A29,'overall city offline'!$B$2:$B$2047,N$2))</f>
        <v>0.66369998126740293</v>
      </c>
      <c r="O29" s="37">
        <f>(SUMIFS('overall city offline'!$K$2:$K$2047,'overall city offline'!$A$2:$A$2047,$A29,'overall city offline'!$B$2:$B$2047,O$3)*SUMIFS('overall city offline'!$C$2:$C$2047,'overall city offline'!$A$2:$A$2047,$A29,'overall city offline'!$B$2:$B$2047,O$3))/(SUMIFS('overall city offline'!$K$2:$K$2047,'overall city offline'!$A$2:$A$2047,$A29,'overall city offline'!$B$2:$B$2047,O$2))</f>
        <v>0.70919022406077303</v>
      </c>
      <c r="P29" s="37">
        <f>(SUMIFS('overall city offline'!$K$2:$K$2047,'overall city offline'!$A$2:$A$2047,$A29,'overall city offline'!$B$2:$B$2047,P$3)*SUMIFS('overall city offline'!$C$2:$C$2047,'overall city offline'!$A$2:$A$2047,$A29,'overall city offline'!$B$2:$B$2047,P$3))/(SUMIFS('overall city offline'!$K$2:$K$2047,'overall city offline'!$A$2:$A$2047,$A29,'overall city offline'!$B$2:$B$2047,P$2))</f>
        <v>0.851308156176524</v>
      </c>
      <c r="Q29" s="37">
        <f>(SUMIFS('overall city offline'!$K$2:$K$2047,'overall city offline'!$A$2:$A$2047,$A29,'overall city offline'!$B$2:$B$2047,Q$3)*SUMIFS('overall city offline'!$C$2:$C$2047,'overall city offline'!$A$2:$A$2047,$A29,'overall city offline'!$B$2:$B$2047,Q$3))/(SUMIFS('overall city offline'!$K$2:$K$2047,'overall city offline'!$A$2:$A$2047,$A29,'overall city offline'!$B$2:$B$2047,Q$2))</f>
        <v>0.92895008014690583</v>
      </c>
      <c r="R29" s="37">
        <f>(SUMIFS('overall city offline'!$K$2:$K$2047,'overall city offline'!$A$2:$A$2047,$A29,'overall city offline'!$B$2:$B$2047,R$3)*SUMIFS('overall city offline'!$C$2:$C$2047,'overall city offline'!$A$2:$A$2047,$A29,'overall city offline'!$B$2:$B$2047,R$3))/(SUMIFS('overall city offline'!$K$2:$K$2047,'overall city offline'!$A$2:$A$2047,$A29,'overall city offline'!$B$2:$B$2047,R$2))</f>
        <v>1.1294394456813324</v>
      </c>
      <c r="S29" s="37">
        <f>(SUMIFS('overall city offline'!$K$2:$K$2047,'overall city offline'!$A$2:$A$2047,$A29,'overall city offline'!$B$2:$B$2047,S$3)*SUMIFS('overall city offline'!$C$2:$C$2047,'overall city offline'!$A$2:$A$2047,$A29,'overall city offline'!$B$2:$B$2047,S$3))/(SUMIFS('overall city offline'!$K$2:$K$2047,'overall city offline'!$A$2:$A$2047,$A29,'overall city offline'!$B$2:$B$2047,S$2))</f>
        <v>1.0609677229093997</v>
      </c>
      <c r="T29" s="37">
        <f>(SUMIFS('overall city offline'!$K$2:$K$2047,'overall city offline'!$A$2:$A$2047,$A29,'overall city offline'!$B$2:$B$2047,T$3)*SUMIFS('overall city offline'!$C$2:$C$2047,'overall city offline'!$A$2:$A$2047,$A29,'overall city offline'!$B$2:$B$2047,T$3))/(SUMIFS('overall city offline'!$K$2:$K$2047,'overall city offline'!$A$2:$A$2047,$A29,'overall city offline'!$B$2:$B$2047,T$2))</f>
        <v>1.1330616760011636</v>
      </c>
      <c r="U29" s="37">
        <f>(SUMIFS('overall city offline'!$K$2:$K$2047,'overall city offline'!$A$2:$A$2047,$A29,'overall city offline'!$B$2:$B$2047,U$3)*SUMIFS('overall city offline'!$C$2:$C$2047,'overall city offline'!$A$2:$A$2047,$A29,'overall city offline'!$B$2:$B$2047,U$3))/(SUMIFS('overall city offline'!$K$2:$K$2047,'overall city offline'!$A$2:$A$2047,$A29,'overall city offline'!$B$2:$B$2047,U$2))</f>
        <v>1.2574079229268964</v>
      </c>
      <c r="V29" s="37">
        <f>(SUMIFS('overall city offline'!$K$2:$K$2047,'overall city offline'!$A$2:$A$2047,$A29,'overall city offline'!$B$2:$B$2047,V$3)*SUMIFS('overall city offline'!$C$2:$C$2047,'overall city offline'!$A$2:$A$2047,$A29,'overall city offline'!$B$2:$B$2047,V$3))/(SUMIFS('overall city offline'!$K$2:$K$2047,'overall city offline'!$A$2:$A$2047,$A29,'overall city offline'!$B$2:$B$2047,V$2))</f>
        <v>1.1742362380455651</v>
      </c>
      <c r="W29" s="32"/>
      <c r="X29" s="32"/>
      <c r="Y29" s="32"/>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row>
    <row r="30" spans="1:63" x14ac:dyDescent="0.25">
      <c r="A30" s="5" t="s">
        <v>33</v>
      </c>
      <c r="B30" s="37">
        <f>(SUMIFS('overall city offline'!$K$2:$K$2047,'overall city offline'!$A$2:$A$2047,$A30,'overall city offline'!$B$2:$B$2047,B$3)*SUMIFS('overall city offline'!$C$2:$C$2047,'overall city offline'!$A$2:$A$2047,$A30,'overall city offline'!$B$2:$B$2047,B$3))/(SUMIFS('overall city offline'!$K$2:$K$2047,'overall city offline'!$A$2:$A$2047,$A30,'overall city offline'!$B$2:$B$2047,B$2))</f>
        <v>0.86827844430140144</v>
      </c>
      <c r="C30" s="37">
        <f>(SUMIFS('overall city offline'!$K$2:$K$2047,'overall city offline'!$A$2:$A$2047,$A30,'overall city offline'!$B$2:$B$2047,C$3)*SUMIFS('overall city offline'!$C$2:$C$2047,'overall city offline'!$A$2:$A$2047,$A30,'overall city offline'!$B$2:$B$2047,C$3))/(SUMIFS('overall city offline'!$K$2:$K$2047,'overall city offline'!$A$2:$A$2047,$A30,'overall city offline'!$B$2:$B$2047,C$2))</f>
        <v>0.92760157386322573</v>
      </c>
      <c r="D30" s="37">
        <f>(SUMIFS('overall city offline'!$K$2:$K$2047,'overall city offline'!$A$2:$A$2047,$A30,'overall city offline'!$B$2:$B$2047,D$3)*SUMIFS('overall city offline'!$C$2:$C$2047,'overall city offline'!$A$2:$A$2047,$A30,'overall city offline'!$B$2:$B$2047,D$3))/(SUMIFS('overall city offline'!$K$2:$K$2047,'overall city offline'!$A$2:$A$2047,$A30,'overall city offline'!$B$2:$B$2047,D$2))</f>
        <v>0.94395196988814201</v>
      </c>
      <c r="E30" s="37">
        <f>(SUMIFS('overall city offline'!$K$2:$K$2047,'overall city offline'!$A$2:$A$2047,$A30,'overall city offline'!$B$2:$B$2047,E$3)*SUMIFS('overall city offline'!$C$2:$C$2047,'overall city offline'!$A$2:$A$2047,$A30,'overall city offline'!$B$2:$B$2047,E$3))/(SUMIFS('overall city offline'!$K$2:$K$2047,'overall city offline'!$A$2:$A$2047,$A30,'overall city offline'!$B$2:$B$2047,E$2))</f>
        <v>0.65757101376641358</v>
      </c>
      <c r="F30" s="37">
        <f>(SUMIFS('overall city offline'!$K$2:$K$2047,'overall city offline'!$A$2:$A$2047,$A30,'overall city offline'!$B$2:$B$2047,F$3)*SUMIFS('overall city offline'!$C$2:$C$2047,'overall city offline'!$A$2:$A$2047,$A30,'overall city offline'!$B$2:$B$2047,F$3))/(SUMIFS('overall city offline'!$K$2:$K$2047,'overall city offline'!$A$2:$A$2047,$A30,'overall city offline'!$B$2:$B$2047,F$2))</f>
        <v>0.80119275722968752</v>
      </c>
      <c r="G30" s="37">
        <f>(SUMIFS('overall city offline'!$K$2:$K$2047,'overall city offline'!$A$2:$A$2047,$A30,'overall city offline'!$B$2:$B$2047,G$3)*SUMIFS('overall city offline'!$C$2:$C$2047,'overall city offline'!$A$2:$A$2047,$A30,'overall city offline'!$B$2:$B$2047,G$3))/(SUMIFS('overall city offline'!$K$2:$K$2047,'overall city offline'!$A$2:$A$2047,$A30,'overall city offline'!$B$2:$B$2047,G$2))</f>
        <v>0.90320488118550146</v>
      </c>
      <c r="H30" s="37">
        <f>(SUMIFS('overall city offline'!$K$2:$K$2047,'overall city offline'!$A$2:$A$2047,$A30,'overall city offline'!$B$2:$B$2047,H$3)*SUMIFS('overall city offline'!$C$2:$C$2047,'overall city offline'!$A$2:$A$2047,$A30,'overall city offline'!$B$2:$B$2047,H$3))/(SUMIFS('overall city offline'!$K$2:$K$2047,'overall city offline'!$A$2:$A$2047,$A30,'overall city offline'!$B$2:$B$2047,H$2))</f>
        <v>1.0242803049142506</v>
      </c>
      <c r="I30" s="37">
        <f>(SUMIFS('overall city offline'!$K$2:$K$2047,'overall city offline'!$A$2:$A$2047,$A30,'overall city offline'!$B$2:$B$2047,I$3)*SUMIFS('overall city offline'!$C$2:$C$2047,'overall city offline'!$A$2:$A$2047,$A30,'overall city offline'!$B$2:$B$2047,I$3))/(SUMIFS('overall city offline'!$K$2:$K$2047,'overall city offline'!$A$2:$A$2047,$A30,'overall city offline'!$B$2:$B$2047,I$2))</f>
        <v>1.0922074193199198</v>
      </c>
      <c r="J30" s="37">
        <f>(SUMIFS('overall city offline'!$K$2:$K$2047,'overall city offline'!$A$2:$A$2047,$A30,'overall city offline'!$B$2:$B$2047,J$3)*SUMIFS('overall city offline'!$C$2:$C$2047,'overall city offline'!$A$2:$A$2047,$A30,'overall city offline'!$B$2:$B$2047,J$3))/(SUMIFS('overall city offline'!$K$2:$K$2047,'overall city offline'!$A$2:$A$2047,$A30,'overall city offline'!$B$2:$B$2047,J$2))</f>
        <v>1.0880137541583919</v>
      </c>
      <c r="K30" s="37">
        <f>(SUMIFS('overall city offline'!$K$2:$K$2047,'overall city offline'!$A$2:$A$2047,$A30,'overall city offline'!$B$2:$B$2047,K$3)*SUMIFS('overall city offline'!$C$2:$C$2047,'overall city offline'!$A$2:$A$2047,$A30,'overall city offline'!$B$2:$B$2047,K$3))/(SUMIFS('overall city offline'!$K$2:$K$2047,'overall city offline'!$A$2:$A$2047,$A30,'overall city offline'!$B$2:$B$2047,K$2))</f>
        <v>1.1844947548108726</v>
      </c>
      <c r="L30" s="37">
        <f>(SUMIFS('overall city offline'!$K$2:$K$2047,'overall city offline'!$A$2:$A$2047,$A30,'overall city offline'!$B$2:$B$2047,L$3)*SUMIFS('overall city offline'!$C$2:$C$2047,'overall city offline'!$A$2:$A$2047,$A30,'overall city offline'!$B$2:$B$2047,L$3))/(SUMIFS('overall city offline'!$K$2:$K$2047,'overall city offline'!$A$2:$A$2047,$A30,'overall city offline'!$B$2:$B$2047,L$2))</f>
        <v>0.85450666139085496</v>
      </c>
      <c r="M30" s="37">
        <f>(SUMIFS('overall city offline'!$K$2:$K$2047,'overall city offline'!$A$2:$A$2047,$A30,'overall city offline'!$B$2:$B$2047,M$3)*SUMIFS('overall city offline'!$C$2:$C$2047,'overall city offline'!$A$2:$A$2047,$A30,'overall city offline'!$B$2:$B$2047,M$3))/(SUMIFS('overall city offline'!$K$2:$K$2047,'overall city offline'!$A$2:$A$2047,$A30,'overall city offline'!$B$2:$B$2047,M$2))</f>
        <v>1.1704480880403907</v>
      </c>
      <c r="N30" s="37">
        <f>(SUMIFS('overall city offline'!$K$2:$K$2047,'overall city offline'!$A$2:$A$2047,$A30,'overall city offline'!$B$2:$B$2047,N$3)*SUMIFS('overall city offline'!$C$2:$C$2047,'overall city offline'!$A$2:$A$2047,$A30,'overall city offline'!$B$2:$B$2047,N$3))/(SUMIFS('overall city offline'!$K$2:$K$2047,'overall city offline'!$A$2:$A$2047,$A30,'overall city offline'!$B$2:$B$2047,N$2))</f>
        <v>0.73800938136798333</v>
      </c>
      <c r="O30" s="37">
        <f>(SUMIFS('overall city offline'!$K$2:$K$2047,'overall city offline'!$A$2:$A$2047,$A30,'overall city offline'!$B$2:$B$2047,O$3)*SUMIFS('overall city offline'!$C$2:$C$2047,'overall city offline'!$A$2:$A$2047,$A30,'overall city offline'!$B$2:$B$2047,O$3))/(SUMIFS('overall city offline'!$K$2:$K$2047,'overall city offline'!$A$2:$A$2047,$A30,'overall city offline'!$B$2:$B$2047,O$2))</f>
        <v>0.78281942374194102</v>
      </c>
      <c r="P30" s="37">
        <f>(SUMIFS('overall city offline'!$K$2:$K$2047,'overall city offline'!$A$2:$A$2047,$A30,'overall city offline'!$B$2:$B$2047,P$3)*SUMIFS('overall city offline'!$C$2:$C$2047,'overall city offline'!$A$2:$A$2047,$A30,'overall city offline'!$B$2:$B$2047,P$3))/(SUMIFS('overall city offline'!$K$2:$K$2047,'overall city offline'!$A$2:$A$2047,$A30,'overall city offline'!$B$2:$B$2047,P$2))</f>
        <v>0.96206093997414688</v>
      </c>
      <c r="Q30" s="37">
        <f>(SUMIFS('overall city offline'!$K$2:$K$2047,'overall city offline'!$A$2:$A$2047,$A30,'overall city offline'!$B$2:$B$2047,Q$3)*SUMIFS('overall city offline'!$C$2:$C$2047,'overall city offline'!$A$2:$A$2047,$A30,'overall city offline'!$B$2:$B$2047,Q$3))/(SUMIFS('overall city offline'!$K$2:$K$2047,'overall city offline'!$A$2:$A$2047,$A30,'overall city offline'!$B$2:$B$2047,Q$2))</f>
        <v>1.0750791529474404</v>
      </c>
      <c r="R30" s="37">
        <f>(SUMIFS('overall city offline'!$K$2:$K$2047,'overall city offline'!$A$2:$A$2047,$A30,'overall city offline'!$B$2:$B$2047,R$3)*SUMIFS('overall city offline'!$C$2:$C$2047,'overall city offline'!$A$2:$A$2047,$A30,'overall city offline'!$B$2:$B$2047,R$3))/(SUMIFS('overall city offline'!$K$2:$K$2047,'overall city offline'!$A$2:$A$2047,$A30,'overall city offline'!$B$2:$B$2047,R$2))</f>
        <v>1.1261695511733785</v>
      </c>
      <c r="S30" s="37">
        <f>(SUMIFS('overall city offline'!$K$2:$K$2047,'overall city offline'!$A$2:$A$2047,$A30,'overall city offline'!$B$2:$B$2047,S$3)*SUMIFS('overall city offline'!$C$2:$C$2047,'overall city offline'!$A$2:$A$2047,$A30,'overall city offline'!$B$2:$B$2047,S$3))/(SUMIFS('overall city offline'!$K$2:$K$2047,'overall city offline'!$A$2:$A$2047,$A30,'overall city offline'!$B$2:$B$2047,S$2))</f>
        <v>1.0104276934636194</v>
      </c>
      <c r="T30" s="37">
        <f>(SUMIFS('overall city offline'!$K$2:$K$2047,'overall city offline'!$A$2:$A$2047,$A30,'overall city offline'!$B$2:$B$2047,T$3)*SUMIFS('overall city offline'!$C$2:$C$2047,'overall city offline'!$A$2:$A$2047,$A30,'overall city offline'!$B$2:$B$2047,T$3))/(SUMIFS('overall city offline'!$K$2:$K$2047,'overall city offline'!$A$2:$A$2047,$A30,'overall city offline'!$B$2:$B$2047,T$2))</f>
        <v>1.0692002206163995</v>
      </c>
      <c r="U30" s="37">
        <f>(SUMIFS('overall city offline'!$K$2:$K$2047,'overall city offline'!$A$2:$A$2047,$A30,'overall city offline'!$B$2:$B$2047,U$3)*SUMIFS('overall city offline'!$C$2:$C$2047,'overall city offline'!$A$2:$A$2047,$A30,'overall city offline'!$B$2:$B$2047,U$3))/(SUMIFS('overall city offline'!$K$2:$K$2047,'overall city offline'!$A$2:$A$2047,$A30,'overall city offline'!$B$2:$B$2047,U$2))</f>
        <v>1.0589826200754151</v>
      </c>
      <c r="V30" s="37">
        <f>(SUMIFS('overall city offline'!$K$2:$K$2047,'overall city offline'!$A$2:$A$2047,$A30,'overall city offline'!$B$2:$B$2047,V$3)*SUMIFS('overall city offline'!$C$2:$C$2047,'overall city offline'!$A$2:$A$2047,$A30,'overall city offline'!$B$2:$B$2047,V$3))/(SUMIFS('overall city offline'!$K$2:$K$2047,'overall city offline'!$A$2:$A$2047,$A30,'overall city offline'!$B$2:$B$2047,V$2))</f>
        <v>1.062359774634962</v>
      </c>
      <c r="W30" s="32"/>
      <c r="X30" s="32"/>
      <c r="Y30" s="32"/>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row>
    <row r="31" spans="1:63" x14ac:dyDescent="0.25">
      <c r="A31" s="5" t="s">
        <v>34</v>
      </c>
      <c r="B31" s="37">
        <f>(SUMIFS('overall city offline'!$K$2:$K$2047,'overall city offline'!$A$2:$A$2047,$A31,'overall city offline'!$B$2:$B$2047,B$3)*SUMIFS('overall city offline'!$C$2:$C$2047,'overall city offline'!$A$2:$A$2047,$A31,'overall city offline'!$B$2:$B$2047,B$3))/(SUMIFS('overall city offline'!$K$2:$K$2047,'overall city offline'!$A$2:$A$2047,$A31,'overall city offline'!$B$2:$B$2047,B$2))</f>
        <v>0.95636516016383322</v>
      </c>
      <c r="C31" s="37">
        <f>(SUMIFS('overall city offline'!$K$2:$K$2047,'overall city offline'!$A$2:$A$2047,$A31,'overall city offline'!$B$2:$B$2047,C$3)*SUMIFS('overall city offline'!$C$2:$C$2047,'overall city offline'!$A$2:$A$2047,$A31,'overall city offline'!$B$2:$B$2047,C$3))/(SUMIFS('overall city offline'!$K$2:$K$2047,'overall city offline'!$A$2:$A$2047,$A31,'overall city offline'!$B$2:$B$2047,C$2))</f>
        <v>1.0525143739256244</v>
      </c>
      <c r="D31" s="37">
        <f>(SUMIFS('overall city offline'!$K$2:$K$2047,'overall city offline'!$A$2:$A$2047,$A31,'overall city offline'!$B$2:$B$2047,D$3)*SUMIFS('overall city offline'!$C$2:$C$2047,'overall city offline'!$A$2:$A$2047,$A31,'overall city offline'!$B$2:$B$2047,D$3))/(SUMIFS('overall city offline'!$K$2:$K$2047,'overall city offline'!$A$2:$A$2047,$A31,'overall city offline'!$B$2:$B$2047,D$2))</f>
        <v>1.0104142355000156</v>
      </c>
      <c r="E31" s="37">
        <f>(SUMIFS('overall city offline'!$K$2:$K$2047,'overall city offline'!$A$2:$A$2047,$A31,'overall city offline'!$B$2:$B$2047,E$3)*SUMIFS('overall city offline'!$C$2:$C$2047,'overall city offline'!$A$2:$A$2047,$A31,'overall city offline'!$B$2:$B$2047,E$3))/(SUMIFS('overall city offline'!$K$2:$K$2047,'overall city offline'!$A$2:$A$2047,$A31,'overall city offline'!$B$2:$B$2047,E$2))</f>
        <v>0.5671586873061627</v>
      </c>
      <c r="F31" s="37">
        <f>(SUMIFS('overall city offline'!$K$2:$K$2047,'overall city offline'!$A$2:$A$2047,$A31,'overall city offline'!$B$2:$B$2047,F$3)*SUMIFS('overall city offline'!$C$2:$C$2047,'overall city offline'!$A$2:$A$2047,$A31,'overall city offline'!$B$2:$B$2047,F$3))/(SUMIFS('overall city offline'!$K$2:$K$2047,'overall city offline'!$A$2:$A$2047,$A31,'overall city offline'!$B$2:$B$2047,F$2))</f>
        <v>0.73963525765912375</v>
      </c>
      <c r="G31" s="37">
        <f>(SUMIFS('overall city offline'!$K$2:$K$2047,'overall city offline'!$A$2:$A$2047,$A31,'overall city offline'!$B$2:$B$2047,G$3)*SUMIFS('overall city offline'!$C$2:$C$2047,'overall city offline'!$A$2:$A$2047,$A31,'overall city offline'!$B$2:$B$2047,G$3))/(SUMIFS('overall city offline'!$K$2:$K$2047,'overall city offline'!$A$2:$A$2047,$A31,'overall city offline'!$B$2:$B$2047,G$2))</f>
        <v>0.8170134046795996</v>
      </c>
      <c r="H31" s="37">
        <f>(SUMIFS('overall city offline'!$K$2:$K$2047,'overall city offline'!$A$2:$A$2047,$A31,'overall city offline'!$B$2:$B$2047,H$3)*SUMIFS('overall city offline'!$C$2:$C$2047,'overall city offline'!$A$2:$A$2047,$A31,'overall city offline'!$B$2:$B$2047,H$3))/(SUMIFS('overall city offline'!$K$2:$K$2047,'overall city offline'!$A$2:$A$2047,$A31,'overall city offline'!$B$2:$B$2047,H$2))</f>
        <v>0.90098828553729049</v>
      </c>
      <c r="I31" s="37">
        <f>(SUMIFS('overall city offline'!$K$2:$K$2047,'overall city offline'!$A$2:$A$2047,$A31,'overall city offline'!$B$2:$B$2047,I$3)*SUMIFS('overall city offline'!$C$2:$C$2047,'overall city offline'!$A$2:$A$2047,$A31,'overall city offline'!$B$2:$B$2047,I$3))/(SUMIFS('overall city offline'!$K$2:$K$2047,'overall city offline'!$A$2:$A$2047,$A31,'overall city offline'!$B$2:$B$2047,I$2))</f>
        <v>1.131662257462754</v>
      </c>
      <c r="J31" s="37">
        <f>(SUMIFS('overall city offline'!$K$2:$K$2047,'overall city offline'!$A$2:$A$2047,$A31,'overall city offline'!$B$2:$B$2047,J$3)*SUMIFS('overall city offline'!$C$2:$C$2047,'overall city offline'!$A$2:$A$2047,$A31,'overall city offline'!$B$2:$B$2047,J$3))/(SUMIFS('overall city offline'!$K$2:$K$2047,'overall city offline'!$A$2:$A$2047,$A31,'overall city offline'!$B$2:$B$2047,J$2))</f>
        <v>0.92118809404997226</v>
      </c>
      <c r="K31" s="37">
        <f>(SUMIFS('overall city offline'!$K$2:$K$2047,'overall city offline'!$A$2:$A$2047,$A31,'overall city offline'!$B$2:$B$2047,K$3)*SUMIFS('overall city offline'!$C$2:$C$2047,'overall city offline'!$A$2:$A$2047,$A31,'overall city offline'!$B$2:$B$2047,K$3))/(SUMIFS('overall city offline'!$K$2:$K$2047,'overall city offline'!$A$2:$A$2047,$A31,'overall city offline'!$B$2:$B$2047,K$2))</f>
        <v>1.0169423371056878</v>
      </c>
      <c r="L31" s="37">
        <f>(SUMIFS('overall city offline'!$K$2:$K$2047,'overall city offline'!$A$2:$A$2047,$A31,'overall city offline'!$B$2:$B$2047,L$3)*SUMIFS('overall city offline'!$C$2:$C$2047,'overall city offline'!$A$2:$A$2047,$A31,'overall city offline'!$B$2:$B$2047,L$3))/(SUMIFS('overall city offline'!$K$2:$K$2047,'overall city offline'!$A$2:$A$2047,$A31,'overall city offline'!$B$2:$B$2047,L$2))</f>
        <v>0.65955424065779167</v>
      </c>
      <c r="M31" s="37">
        <f>(SUMIFS('overall city offline'!$K$2:$K$2047,'overall city offline'!$A$2:$A$2047,$A31,'overall city offline'!$B$2:$B$2047,M$3)*SUMIFS('overall city offline'!$C$2:$C$2047,'overall city offline'!$A$2:$A$2047,$A31,'overall city offline'!$B$2:$B$2047,M$3))/(SUMIFS('overall city offline'!$K$2:$K$2047,'overall city offline'!$A$2:$A$2047,$A31,'overall city offline'!$B$2:$B$2047,M$2))</f>
        <v>0.98086756278307252</v>
      </c>
      <c r="N31" s="37">
        <f>(SUMIFS('overall city offline'!$K$2:$K$2047,'overall city offline'!$A$2:$A$2047,$A31,'overall city offline'!$B$2:$B$2047,N$3)*SUMIFS('overall city offline'!$C$2:$C$2047,'overall city offline'!$A$2:$A$2047,$A31,'overall city offline'!$B$2:$B$2047,N$3))/(SUMIFS('overall city offline'!$K$2:$K$2047,'overall city offline'!$A$2:$A$2047,$A31,'overall city offline'!$B$2:$B$2047,N$2))</f>
        <v>0.43860409886697316</v>
      </c>
      <c r="O31" s="37">
        <f>(SUMIFS('overall city offline'!$K$2:$K$2047,'overall city offline'!$A$2:$A$2047,$A31,'overall city offline'!$B$2:$B$2047,O$3)*SUMIFS('overall city offline'!$C$2:$C$2047,'overall city offline'!$A$2:$A$2047,$A31,'overall city offline'!$B$2:$B$2047,O$3))/(SUMIFS('overall city offline'!$K$2:$K$2047,'overall city offline'!$A$2:$A$2047,$A31,'overall city offline'!$B$2:$B$2047,O$2))</f>
        <v>0.56113441033439571</v>
      </c>
      <c r="P31" s="37">
        <f>(SUMIFS('overall city offline'!$K$2:$K$2047,'overall city offline'!$A$2:$A$2047,$A31,'overall city offline'!$B$2:$B$2047,P$3)*SUMIFS('overall city offline'!$C$2:$C$2047,'overall city offline'!$A$2:$A$2047,$A31,'overall city offline'!$B$2:$B$2047,P$3))/(SUMIFS('overall city offline'!$K$2:$K$2047,'overall city offline'!$A$2:$A$2047,$A31,'overall city offline'!$B$2:$B$2047,P$2))</f>
        <v>0.7713922403852107</v>
      </c>
      <c r="Q31" s="37">
        <f>(SUMIFS('overall city offline'!$K$2:$K$2047,'overall city offline'!$A$2:$A$2047,$A31,'overall city offline'!$B$2:$B$2047,Q$3)*SUMIFS('overall city offline'!$C$2:$C$2047,'overall city offline'!$A$2:$A$2047,$A31,'overall city offline'!$B$2:$B$2047,Q$3))/(SUMIFS('overall city offline'!$K$2:$K$2047,'overall city offline'!$A$2:$A$2047,$A31,'overall city offline'!$B$2:$B$2047,Q$2))</f>
        <v>1.1269112050803836</v>
      </c>
      <c r="R31" s="37">
        <f>(SUMIFS('overall city offline'!$K$2:$K$2047,'overall city offline'!$A$2:$A$2047,$A31,'overall city offline'!$B$2:$B$2047,R$3)*SUMIFS('overall city offline'!$C$2:$C$2047,'overall city offline'!$A$2:$A$2047,$A31,'overall city offline'!$B$2:$B$2047,R$3))/(SUMIFS('overall city offline'!$K$2:$K$2047,'overall city offline'!$A$2:$A$2047,$A31,'overall city offline'!$B$2:$B$2047,R$2))</f>
        <v>1.1030680600069886</v>
      </c>
      <c r="S31" s="37">
        <f>(SUMIFS('overall city offline'!$K$2:$K$2047,'overall city offline'!$A$2:$A$2047,$A31,'overall city offline'!$B$2:$B$2047,S$3)*SUMIFS('overall city offline'!$C$2:$C$2047,'overall city offline'!$A$2:$A$2047,$A31,'overall city offline'!$B$2:$B$2047,S$3))/(SUMIFS('overall city offline'!$K$2:$K$2047,'overall city offline'!$A$2:$A$2047,$A31,'overall city offline'!$B$2:$B$2047,S$2))</f>
        <v>0.91126942971395763</v>
      </c>
      <c r="T31" s="37">
        <f>(SUMIFS('overall city offline'!$K$2:$K$2047,'overall city offline'!$A$2:$A$2047,$A31,'overall city offline'!$B$2:$B$2047,T$3)*SUMIFS('overall city offline'!$C$2:$C$2047,'overall city offline'!$A$2:$A$2047,$A31,'overall city offline'!$B$2:$B$2047,T$3))/(SUMIFS('overall city offline'!$K$2:$K$2047,'overall city offline'!$A$2:$A$2047,$A31,'overall city offline'!$B$2:$B$2047,T$2))</f>
        <v>0.87492107467562341</v>
      </c>
      <c r="U31" s="37">
        <f>(SUMIFS('overall city offline'!$K$2:$K$2047,'overall city offline'!$A$2:$A$2047,$A31,'overall city offline'!$B$2:$B$2047,U$3)*SUMIFS('overall city offline'!$C$2:$C$2047,'overall city offline'!$A$2:$A$2047,$A31,'overall city offline'!$B$2:$B$2047,U$3))/(SUMIFS('overall city offline'!$K$2:$K$2047,'overall city offline'!$A$2:$A$2047,$A31,'overall city offline'!$B$2:$B$2047,U$2))</f>
        <v>1.1403268934333992</v>
      </c>
      <c r="V31" s="37">
        <f>(SUMIFS('overall city offline'!$K$2:$K$2047,'overall city offline'!$A$2:$A$2047,$A31,'overall city offline'!$B$2:$B$2047,V$3)*SUMIFS('overall city offline'!$C$2:$C$2047,'overall city offline'!$A$2:$A$2047,$A31,'overall city offline'!$B$2:$B$2047,V$3))/(SUMIFS('overall city offline'!$K$2:$K$2047,'overall city offline'!$A$2:$A$2047,$A31,'overall city offline'!$B$2:$B$2047,V$2))</f>
        <v>0.97519489342581389</v>
      </c>
      <c r="W31" s="32"/>
      <c r="X31" s="32"/>
      <c r="Y31" s="32"/>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row>
    <row r="32" spans="1:63" x14ac:dyDescent="0.25">
      <c r="A32" s="5" t="s">
        <v>35</v>
      </c>
      <c r="B32" s="37">
        <f>(SUMIFS('overall city offline'!$K$2:$K$2047,'overall city offline'!$A$2:$A$2047,$A32,'overall city offline'!$B$2:$B$2047,B$3)*SUMIFS('overall city offline'!$C$2:$C$2047,'overall city offline'!$A$2:$A$2047,$A32,'overall city offline'!$B$2:$B$2047,B$3))/(SUMIFS('overall city offline'!$K$2:$K$2047,'overall city offline'!$A$2:$A$2047,$A32,'overall city offline'!$B$2:$B$2047,B$2))</f>
        <v>0.87108489723382621</v>
      </c>
      <c r="C32" s="37">
        <f>(SUMIFS('overall city offline'!$K$2:$K$2047,'overall city offline'!$A$2:$A$2047,$A32,'overall city offline'!$B$2:$B$2047,C$3)*SUMIFS('overall city offline'!$C$2:$C$2047,'overall city offline'!$A$2:$A$2047,$A32,'overall city offline'!$B$2:$B$2047,C$3))/(SUMIFS('overall city offline'!$K$2:$K$2047,'overall city offline'!$A$2:$A$2047,$A32,'overall city offline'!$B$2:$B$2047,C$2))</f>
        <v>0.94556836847945036</v>
      </c>
      <c r="D32" s="37">
        <f>(SUMIFS('overall city offline'!$K$2:$K$2047,'overall city offline'!$A$2:$A$2047,$A32,'overall city offline'!$B$2:$B$2047,D$3)*SUMIFS('overall city offline'!$C$2:$C$2047,'overall city offline'!$A$2:$A$2047,$A32,'overall city offline'!$B$2:$B$2047,D$3))/(SUMIFS('overall city offline'!$K$2:$K$2047,'overall city offline'!$A$2:$A$2047,$A32,'overall city offline'!$B$2:$B$2047,D$2))</f>
        <v>0.79972711296970456</v>
      </c>
      <c r="E32" s="37">
        <f>(SUMIFS('overall city offline'!$K$2:$K$2047,'overall city offline'!$A$2:$A$2047,$A32,'overall city offline'!$B$2:$B$2047,E$3)*SUMIFS('overall city offline'!$C$2:$C$2047,'overall city offline'!$A$2:$A$2047,$A32,'overall city offline'!$B$2:$B$2047,E$3))/(SUMIFS('overall city offline'!$K$2:$K$2047,'overall city offline'!$A$2:$A$2047,$A32,'overall city offline'!$B$2:$B$2047,E$2))</f>
        <v>0.38902706589566322</v>
      </c>
      <c r="F32" s="37">
        <f>(SUMIFS('overall city offline'!$K$2:$K$2047,'overall city offline'!$A$2:$A$2047,$A32,'overall city offline'!$B$2:$B$2047,F$3)*SUMIFS('overall city offline'!$C$2:$C$2047,'overall city offline'!$A$2:$A$2047,$A32,'overall city offline'!$B$2:$B$2047,F$3))/(SUMIFS('overall city offline'!$K$2:$K$2047,'overall city offline'!$A$2:$A$2047,$A32,'overall city offline'!$B$2:$B$2047,F$2))</f>
        <v>0.46635787821873714</v>
      </c>
      <c r="G32" s="37">
        <f>(SUMIFS('overall city offline'!$K$2:$K$2047,'overall city offline'!$A$2:$A$2047,$A32,'overall city offline'!$B$2:$B$2047,G$3)*SUMIFS('overall city offline'!$C$2:$C$2047,'overall city offline'!$A$2:$A$2047,$A32,'overall city offline'!$B$2:$B$2047,G$3))/(SUMIFS('overall city offline'!$K$2:$K$2047,'overall city offline'!$A$2:$A$2047,$A32,'overall city offline'!$B$2:$B$2047,G$2))</f>
        <v>0.54081411410149349</v>
      </c>
      <c r="H32" s="37">
        <f>(SUMIFS('overall city offline'!$K$2:$K$2047,'overall city offline'!$A$2:$A$2047,$A32,'overall city offline'!$B$2:$B$2047,H$3)*SUMIFS('overall city offline'!$C$2:$C$2047,'overall city offline'!$A$2:$A$2047,$A32,'overall city offline'!$B$2:$B$2047,H$3))/(SUMIFS('overall city offline'!$K$2:$K$2047,'overall city offline'!$A$2:$A$2047,$A32,'overall city offline'!$B$2:$B$2047,H$2))</f>
        <v>0.85570159029219361</v>
      </c>
      <c r="I32" s="37">
        <f>(SUMIFS('overall city offline'!$K$2:$K$2047,'overall city offline'!$A$2:$A$2047,$A32,'overall city offline'!$B$2:$B$2047,I$3)*SUMIFS('overall city offline'!$C$2:$C$2047,'overall city offline'!$A$2:$A$2047,$A32,'overall city offline'!$B$2:$B$2047,I$3))/(SUMIFS('overall city offline'!$K$2:$K$2047,'overall city offline'!$A$2:$A$2047,$A32,'overall city offline'!$B$2:$B$2047,I$2))</f>
        <v>0.87263096899305037</v>
      </c>
      <c r="J32" s="37">
        <f>(SUMIFS('overall city offline'!$K$2:$K$2047,'overall city offline'!$A$2:$A$2047,$A32,'overall city offline'!$B$2:$B$2047,J$3)*SUMIFS('overall city offline'!$C$2:$C$2047,'overall city offline'!$A$2:$A$2047,$A32,'overall city offline'!$B$2:$B$2047,J$3))/(SUMIFS('overall city offline'!$K$2:$K$2047,'overall city offline'!$A$2:$A$2047,$A32,'overall city offline'!$B$2:$B$2047,J$2))</f>
        <v>0.82952040924036674</v>
      </c>
      <c r="K32" s="37">
        <f>(SUMIFS('overall city offline'!$K$2:$K$2047,'overall city offline'!$A$2:$A$2047,$A32,'overall city offline'!$B$2:$B$2047,K$3)*SUMIFS('overall city offline'!$C$2:$C$2047,'overall city offline'!$A$2:$A$2047,$A32,'overall city offline'!$B$2:$B$2047,K$3))/(SUMIFS('overall city offline'!$K$2:$K$2047,'overall city offline'!$A$2:$A$2047,$A32,'overall city offline'!$B$2:$B$2047,K$2))</f>
        <v>0.86112273838457765</v>
      </c>
      <c r="L32" s="37">
        <f>(SUMIFS('overall city offline'!$K$2:$K$2047,'overall city offline'!$A$2:$A$2047,$A32,'overall city offline'!$B$2:$B$2047,L$3)*SUMIFS('overall city offline'!$C$2:$C$2047,'overall city offline'!$A$2:$A$2047,$A32,'overall city offline'!$B$2:$B$2047,L$3))/(SUMIFS('overall city offline'!$K$2:$K$2047,'overall city offline'!$A$2:$A$2047,$A32,'overall city offline'!$B$2:$B$2047,L$2))</f>
        <v>0.50811765785789786</v>
      </c>
      <c r="M32" s="37">
        <f>(SUMIFS('overall city offline'!$K$2:$K$2047,'overall city offline'!$A$2:$A$2047,$A32,'overall city offline'!$B$2:$B$2047,M$3)*SUMIFS('overall city offline'!$C$2:$C$2047,'overall city offline'!$A$2:$A$2047,$A32,'overall city offline'!$B$2:$B$2047,M$3))/(SUMIFS('overall city offline'!$K$2:$K$2047,'overall city offline'!$A$2:$A$2047,$A32,'overall city offline'!$B$2:$B$2047,M$2))</f>
        <v>0.96648584698844775</v>
      </c>
      <c r="N32" s="37">
        <f>(SUMIFS('overall city offline'!$K$2:$K$2047,'overall city offline'!$A$2:$A$2047,$A32,'overall city offline'!$B$2:$B$2047,N$3)*SUMIFS('overall city offline'!$C$2:$C$2047,'overall city offline'!$A$2:$A$2047,$A32,'overall city offline'!$B$2:$B$2047,N$3))/(SUMIFS('overall city offline'!$K$2:$K$2047,'overall city offline'!$A$2:$A$2047,$A32,'overall city offline'!$B$2:$B$2047,N$2))</f>
        <v>0.42706063327594035</v>
      </c>
      <c r="O32" s="37">
        <f>(SUMIFS('overall city offline'!$K$2:$K$2047,'overall city offline'!$A$2:$A$2047,$A32,'overall city offline'!$B$2:$B$2047,O$3)*SUMIFS('overall city offline'!$C$2:$C$2047,'overall city offline'!$A$2:$A$2047,$A32,'overall city offline'!$B$2:$B$2047,O$3))/(SUMIFS('overall city offline'!$K$2:$K$2047,'overall city offline'!$A$2:$A$2047,$A32,'overall city offline'!$B$2:$B$2047,O$2))</f>
        <v>0.46589621089667771</v>
      </c>
      <c r="P32" s="37">
        <f>(SUMIFS('overall city offline'!$K$2:$K$2047,'overall city offline'!$A$2:$A$2047,$A32,'overall city offline'!$B$2:$B$2047,P$3)*SUMIFS('overall city offline'!$C$2:$C$2047,'overall city offline'!$A$2:$A$2047,$A32,'overall city offline'!$B$2:$B$2047,P$3))/(SUMIFS('overall city offline'!$K$2:$K$2047,'overall city offline'!$A$2:$A$2047,$A32,'overall city offline'!$B$2:$B$2047,P$2))</f>
        <v>0.57532487502148999</v>
      </c>
      <c r="Q32" s="37">
        <f>(SUMIFS('overall city offline'!$K$2:$K$2047,'overall city offline'!$A$2:$A$2047,$A32,'overall city offline'!$B$2:$B$2047,Q$3)*SUMIFS('overall city offline'!$C$2:$C$2047,'overall city offline'!$A$2:$A$2047,$A32,'overall city offline'!$B$2:$B$2047,Q$3))/(SUMIFS('overall city offline'!$K$2:$K$2047,'overall city offline'!$A$2:$A$2047,$A32,'overall city offline'!$B$2:$B$2047,Q$2))</f>
        <v>0.92115057699508551</v>
      </c>
      <c r="R32" s="37">
        <f>(SUMIFS('overall city offline'!$K$2:$K$2047,'overall city offline'!$A$2:$A$2047,$A32,'overall city offline'!$B$2:$B$2047,R$3)*SUMIFS('overall city offline'!$C$2:$C$2047,'overall city offline'!$A$2:$A$2047,$A32,'overall city offline'!$B$2:$B$2047,R$3))/(SUMIFS('overall city offline'!$K$2:$K$2047,'overall city offline'!$A$2:$A$2047,$A32,'overall city offline'!$B$2:$B$2047,R$2))</f>
        <v>1.0732092124220562</v>
      </c>
      <c r="S32" s="37">
        <f>(SUMIFS('overall city offline'!$K$2:$K$2047,'overall city offline'!$A$2:$A$2047,$A32,'overall city offline'!$B$2:$B$2047,S$3)*SUMIFS('overall city offline'!$C$2:$C$2047,'overall city offline'!$A$2:$A$2047,$A32,'overall city offline'!$B$2:$B$2047,S$3))/(SUMIFS('overall city offline'!$K$2:$K$2047,'overall city offline'!$A$2:$A$2047,$A32,'overall city offline'!$B$2:$B$2047,S$2))</f>
        <v>0.88899117743219036</v>
      </c>
      <c r="T32" s="37">
        <f>(SUMIFS('overall city offline'!$K$2:$K$2047,'overall city offline'!$A$2:$A$2047,$A32,'overall city offline'!$B$2:$B$2047,T$3)*SUMIFS('overall city offline'!$C$2:$C$2047,'overall city offline'!$A$2:$A$2047,$A32,'overall city offline'!$B$2:$B$2047,T$3))/(SUMIFS('overall city offline'!$K$2:$K$2047,'overall city offline'!$A$2:$A$2047,$A32,'overall city offline'!$B$2:$B$2047,T$2))</f>
        <v>0.98380166738858743</v>
      </c>
      <c r="U32" s="37">
        <f>(SUMIFS('overall city offline'!$K$2:$K$2047,'overall city offline'!$A$2:$A$2047,$A32,'overall city offline'!$B$2:$B$2047,U$3)*SUMIFS('overall city offline'!$C$2:$C$2047,'overall city offline'!$A$2:$A$2047,$A32,'overall city offline'!$B$2:$B$2047,U$3))/(SUMIFS('overall city offline'!$K$2:$K$2047,'overall city offline'!$A$2:$A$2047,$A32,'overall city offline'!$B$2:$B$2047,U$2))</f>
        <v>0.95804423591662524</v>
      </c>
      <c r="V32" s="37">
        <f>(SUMIFS('overall city offline'!$K$2:$K$2047,'overall city offline'!$A$2:$A$2047,$A32,'overall city offline'!$B$2:$B$2047,V$3)*SUMIFS('overall city offline'!$C$2:$C$2047,'overall city offline'!$A$2:$A$2047,$A32,'overall city offline'!$B$2:$B$2047,V$3))/(SUMIFS('overall city offline'!$K$2:$K$2047,'overall city offline'!$A$2:$A$2047,$A32,'overall city offline'!$B$2:$B$2047,V$2))</f>
        <v>0.93538047495915444</v>
      </c>
      <c r="W32" s="32"/>
      <c r="X32" s="32"/>
      <c r="Y32" s="32"/>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row>
    <row r="33" spans="1:63" x14ac:dyDescent="0.25">
      <c r="A33" s="5" t="s">
        <v>36</v>
      </c>
      <c r="B33" s="37">
        <f>(SUMIFS('overall city offline'!$K$2:$K$2047,'overall city offline'!$A$2:$A$2047,$A33,'overall city offline'!$B$2:$B$2047,B$3)*SUMIFS('overall city offline'!$C$2:$C$2047,'overall city offline'!$A$2:$A$2047,$A33,'overall city offline'!$B$2:$B$2047,B$3))/(SUMIFS('overall city offline'!$K$2:$K$2047,'overall city offline'!$A$2:$A$2047,$A33,'overall city offline'!$B$2:$B$2047,B$2))</f>
        <v>0.80085454600957151</v>
      </c>
      <c r="C33" s="37">
        <f>(SUMIFS('overall city offline'!$K$2:$K$2047,'overall city offline'!$A$2:$A$2047,$A33,'overall city offline'!$B$2:$B$2047,C$3)*SUMIFS('overall city offline'!$C$2:$C$2047,'overall city offline'!$A$2:$A$2047,$A33,'overall city offline'!$B$2:$B$2047,C$3))/(SUMIFS('overall city offline'!$K$2:$K$2047,'overall city offline'!$A$2:$A$2047,$A33,'overall city offline'!$B$2:$B$2047,C$2))</f>
        <v>0.78694994420864217</v>
      </c>
      <c r="D33" s="37">
        <f>(SUMIFS('overall city offline'!$K$2:$K$2047,'overall city offline'!$A$2:$A$2047,$A33,'overall city offline'!$B$2:$B$2047,D$3)*SUMIFS('overall city offline'!$C$2:$C$2047,'overall city offline'!$A$2:$A$2047,$A33,'overall city offline'!$B$2:$B$2047,D$3))/(SUMIFS('overall city offline'!$K$2:$K$2047,'overall city offline'!$A$2:$A$2047,$A33,'overall city offline'!$B$2:$B$2047,D$2))</f>
        <v>0.93020067809360352</v>
      </c>
      <c r="E33" s="37">
        <f>(SUMIFS('overall city offline'!$K$2:$K$2047,'overall city offline'!$A$2:$A$2047,$A33,'overall city offline'!$B$2:$B$2047,E$3)*SUMIFS('overall city offline'!$C$2:$C$2047,'overall city offline'!$A$2:$A$2047,$A33,'overall city offline'!$B$2:$B$2047,E$3))/(SUMIFS('overall city offline'!$K$2:$K$2047,'overall city offline'!$A$2:$A$2047,$A33,'overall city offline'!$B$2:$B$2047,E$2))</f>
        <v>0.73308435849729214</v>
      </c>
      <c r="F33" s="37">
        <f>(SUMIFS('overall city offline'!$K$2:$K$2047,'overall city offline'!$A$2:$A$2047,$A33,'overall city offline'!$B$2:$B$2047,F$3)*SUMIFS('overall city offline'!$C$2:$C$2047,'overall city offline'!$A$2:$A$2047,$A33,'overall city offline'!$B$2:$B$2047,F$3))/(SUMIFS('overall city offline'!$K$2:$K$2047,'overall city offline'!$A$2:$A$2047,$A33,'overall city offline'!$B$2:$B$2047,F$2))</f>
        <v>0.89826574131781667</v>
      </c>
      <c r="G33" s="37">
        <f>(SUMIFS('overall city offline'!$K$2:$K$2047,'overall city offline'!$A$2:$A$2047,$A33,'overall city offline'!$B$2:$B$2047,G$3)*SUMIFS('overall city offline'!$C$2:$C$2047,'overall city offline'!$A$2:$A$2047,$A33,'overall city offline'!$B$2:$B$2047,G$3))/(SUMIFS('overall city offline'!$K$2:$K$2047,'overall city offline'!$A$2:$A$2047,$A33,'overall city offline'!$B$2:$B$2047,G$2))</f>
        <v>0.86575795581681714</v>
      </c>
      <c r="H33" s="37">
        <f>(SUMIFS('overall city offline'!$K$2:$K$2047,'overall city offline'!$A$2:$A$2047,$A33,'overall city offline'!$B$2:$B$2047,H$3)*SUMIFS('overall city offline'!$C$2:$C$2047,'overall city offline'!$A$2:$A$2047,$A33,'overall city offline'!$B$2:$B$2047,H$3))/(SUMIFS('overall city offline'!$K$2:$K$2047,'overall city offline'!$A$2:$A$2047,$A33,'overall city offline'!$B$2:$B$2047,H$2))</f>
        <v>0.75591431365826389</v>
      </c>
      <c r="I33" s="37">
        <f>(SUMIFS('overall city offline'!$K$2:$K$2047,'overall city offline'!$A$2:$A$2047,$A33,'overall city offline'!$B$2:$B$2047,I$3)*SUMIFS('overall city offline'!$C$2:$C$2047,'overall city offline'!$A$2:$A$2047,$A33,'overall city offline'!$B$2:$B$2047,I$3))/(SUMIFS('overall city offline'!$K$2:$K$2047,'overall city offline'!$A$2:$A$2047,$A33,'overall city offline'!$B$2:$B$2047,I$2))</f>
        <v>0.87280584283992724</v>
      </c>
      <c r="J33" s="37">
        <f>(SUMIFS('overall city offline'!$K$2:$K$2047,'overall city offline'!$A$2:$A$2047,$A33,'overall city offline'!$B$2:$B$2047,J$3)*SUMIFS('overall city offline'!$C$2:$C$2047,'overall city offline'!$A$2:$A$2047,$A33,'overall city offline'!$B$2:$B$2047,J$3))/(SUMIFS('overall city offline'!$K$2:$K$2047,'overall city offline'!$A$2:$A$2047,$A33,'overall city offline'!$B$2:$B$2047,J$2))</f>
        <v>0.88827765981211915</v>
      </c>
      <c r="K33" s="37">
        <f>(SUMIFS('overall city offline'!$K$2:$K$2047,'overall city offline'!$A$2:$A$2047,$A33,'overall city offline'!$B$2:$B$2047,K$3)*SUMIFS('overall city offline'!$C$2:$C$2047,'overall city offline'!$A$2:$A$2047,$A33,'overall city offline'!$B$2:$B$2047,K$3))/(SUMIFS('overall city offline'!$K$2:$K$2047,'overall city offline'!$A$2:$A$2047,$A33,'overall city offline'!$B$2:$B$2047,K$2))</f>
        <v>0.9839812190659728</v>
      </c>
      <c r="L33" s="37">
        <f>(SUMIFS('overall city offline'!$K$2:$K$2047,'overall city offline'!$A$2:$A$2047,$A33,'overall city offline'!$B$2:$B$2047,L$3)*SUMIFS('overall city offline'!$C$2:$C$2047,'overall city offline'!$A$2:$A$2047,$A33,'overall city offline'!$B$2:$B$2047,L$3))/(SUMIFS('overall city offline'!$K$2:$K$2047,'overall city offline'!$A$2:$A$2047,$A33,'overall city offline'!$B$2:$B$2047,L$2))</f>
        <v>0.89886877174500746</v>
      </c>
      <c r="M33" s="37">
        <f>(SUMIFS('overall city offline'!$K$2:$K$2047,'overall city offline'!$A$2:$A$2047,$A33,'overall city offline'!$B$2:$B$2047,M$3)*SUMIFS('overall city offline'!$C$2:$C$2047,'overall city offline'!$A$2:$A$2047,$A33,'overall city offline'!$B$2:$B$2047,M$3))/(SUMIFS('overall city offline'!$K$2:$K$2047,'overall city offline'!$A$2:$A$2047,$A33,'overall city offline'!$B$2:$B$2047,M$2))</f>
        <v>1.0715337187894285</v>
      </c>
      <c r="N33" s="37">
        <f>(SUMIFS('overall city offline'!$K$2:$K$2047,'overall city offline'!$A$2:$A$2047,$A33,'overall city offline'!$B$2:$B$2047,N$3)*SUMIFS('overall city offline'!$C$2:$C$2047,'overall city offline'!$A$2:$A$2047,$A33,'overall city offline'!$B$2:$B$2047,N$3))/(SUMIFS('overall city offline'!$K$2:$K$2047,'overall city offline'!$A$2:$A$2047,$A33,'overall city offline'!$B$2:$B$2047,N$2))</f>
        <v>0.58393384770312462</v>
      </c>
      <c r="O33" s="37">
        <f>(SUMIFS('overall city offline'!$K$2:$K$2047,'overall city offline'!$A$2:$A$2047,$A33,'overall city offline'!$B$2:$B$2047,O$3)*SUMIFS('overall city offline'!$C$2:$C$2047,'overall city offline'!$A$2:$A$2047,$A33,'overall city offline'!$B$2:$B$2047,O$3))/(SUMIFS('overall city offline'!$K$2:$K$2047,'overall city offline'!$A$2:$A$2047,$A33,'overall city offline'!$B$2:$B$2047,O$2))</f>
        <v>0.63841145220722939</v>
      </c>
      <c r="P33" s="37">
        <f>(SUMIFS('overall city offline'!$K$2:$K$2047,'overall city offline'!$A$2:$A$2047,$A33,'overall city offline'!$B$2:$B$2047,P$3)*SUMIFS('overall city offline'!$C$2:$C$2047,'overall city offline'!$A$2:$A$2047,$A33,'overall city offline'!$B$2:$B$2047,P$3))/(SUMIFS('overall city offline'!$K$2:$K$2047,'overall city offline'!$A$2:$A$2047,$A33,'overall city offline'!$B$2:$B$2047,P$2))</f>
        <v>0.78661206924893801</v>
      </c>
      <c r="Q33" s="37">
        <f>(SUMIFS('overall city offline'!$K$2:$K$2047,'overall city offline'!$A$2:$A$2047,$A33,'overall city offline'!$B$2:$B$2047,Q$3)*SUMIFS('overall city offline'!$C$2:$C$2047,'overall city offline'!$A$2:$A$2047,$A33,'overall city offline'!$B$2:$B$2047,Q$3))/(SUMIFS('overall city offline'!$K$2:$K$2047,'overall city offline'!$A$2:$A$2047,$A33,'overall city offline'!$B$2:$B$2047,Q$2))</f>
        <v>0.83292685853032777</v>
      </c>
      <c r="R33" s="37">
        <f>(SUMIFS('overall city offline'!$K$2:$K$2047,'overall city offline'!$A$2:$A$2047,$A33,'overall city offline'!$B$2:$B$2047,R$3)*SUMIFS('overall city offline'!$C$2:$C$2047,'overall city offline'!$A$2:$A$2047,$A33,'overall city offline'!$B$2:$B$2047,R$3))/(SUMIFS('overall city offline'!$K$2:$K$2047,'overall city offline'!$A$2:$A$2047,$A33,'overall city offline'!$B$2:$B$2047,R$2))</f>
        <v>0.90680273319920257</v>
      </c>
      <c r="S33" s="37">
        <f>(SUMIFS('overall city offline'!$K$2:$K$2047,'overall city offline'!$A$2:$A$2047,$A33,'overall city offline'!$B$2:$B$2047,S$3)*SUMIFS('overall city offline'!$C$2:$C$2047,'overall city offline'!$A$2:$A$2047,$A33,'overall city offline'!$B$2:$B$2047,S$3))/(SUMIFS('overall city offline'!$K$2:$K$2047,'overall city offline'!$A$2:$A$2047,$A33,'overall city offline'!$B$2:$B$2047,S$2))</f>
        <v>0.86444125541130956</v>
      </c>
      <c r="T33" s="37">
        <f>(SUMIFS('overall city offline'!$K$2:$K$2047,'overall city offline'!$A$2:$A$2047,$A33,'overall city offline'!$B$2:$B$2047,T$3)*SUMIFS('overall city offline'!$C$2:$C$2047,'overall city offline'!$A$2:$A$2047,$A33,'overall city offline'!$B$2:$B$2047,T$3))/(SUMIFS('overall city offline'!$K$2:$K$2047,'overall city offline'!$A$2:$A$2047,$A33,'overall city offline'!$B$2:$B$2047,T$2))</f>
        <v>0.88451203762452346</v>
      </c>
      <c r="U33" s="37">
        <f>(SUMIFS('overall city offline'!$K$2:$K$2047,'overall city offline'!$A$2:$A$2047,$A33,'overall city offline'!$B$2:$B$2047,U$3)*SUMIFS('overall city offline'!$C$2:$C$2047,'overall city offline'!$A$2:$A$2047,$A33,'overall city offline'!$B$2:$B$2047,U$3))/(SUMIFS('overall city offline'!$K$2:$K$2047,'overall city offline'!$A$2:$A$2047,$A33,'overall city offline'!$B$2:$B$2047,U$2))</f>
        <v>0.88152793630805881</v>
      </c>
      <c r="V33" s="37">
        <f>(SUMIFS('overall city offline'!$K$2:$K$2047,'overall city offline'!$A$2:$A$2047,$A33,'overall city offline'!$B$2:$B$2047,V$3)*SUMIFS('overall city offline'!$C$2:$C$2047,'overall city offline'!$A$2:$A$2047,$A33,'overall city offline'!$B$2:$B$2047,V$3))/(SUMIFS('overall city offline'!$K$2:$K$2047,'overall city offline'!$A$2:$A$2047,$A33,'overall city offline'!$B$2:$B$2047,V$2))</f>
        <v>0.84818190599728194</v>
      </c>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row>
    <row r="34" spans="1:63" x14ac:dyDescent="0.25">
      <c r="A34" s="5" t="s">
        <v>37</v>
      </c>
      <c r="B34" s="37">
        <f>(SUMIFS('overall city offline'!$K$2:$K$2047,'overall city offline'!$A$2:$A$2047,$A34,'overall city offline'!$B$2:$B$2047,B$3)*SUMIFS('overall city offline'!$C$2:$C$2047,'overall city offline'!$A$2:$A$2047,$A34,'overall city offline'!$B$2:$B$2047,B$3))/(SUMIFS('overall city offline'!$K$2:$K$2047,'overall city offline'!$A$2:$A$2047,$A34,'overall city offline'!$B$2:$B$2047,B$2))</f>
        <v>0.90655636891667846</v>
      </c>
      <c r="C34" s="37">
        <f>(SUMIFS('overall city offline'!$K$2:$K$2047,'overall city offline'!$A$2:$A$2047,$A34,'overall city offline'!$B$2:$B$2047,C$3)*SUMIFS('overall city offline'!$C$2:$C$2047,'overall city offline'!$A$2:$A$2047,$A34,'overall city offline'!$B$2:$B$2047,C$3))/(SUMIFS('overall city offline'!$K$2:$K$2047,'overall city offline'!$A$2:$A$2047,$A34,'overall city offline'!$B$2:$B$2047,C$2))</f>
        <v>0.92423822000238809</v>
      </c>
      <c r="D34" s="37">
        <f>(SUMIFS('overall city offline'!$K$2:$K$2047,'overall city offline'!$A$2:$A$2047,$A34,'overall city offline'!$B$2:$B$2047,D$3)*SUMIFS('overall city offline'!$C$2:$C$2047,'overall city offline'!$A$2:$A$2047,$A34,'overall city offline'!$B$2:$B$2047,D$3))/(SUMIFS('overall city offline'!$K$2:$K$2047,'overall city offline'!$A$2:$A$2047,$A34,'overall city offline'!$B$2:$B$2047,D$2))</f>
        <v>0.96254494245102595</v>
      </c>
      <c r="E34" s="37">
        <f>(SUMIFS('overall city offline'!$K$2:$K$2047,'overall city offline'!$A$2:$A$2047,$A34,'overall city offline'!$B$2:$B$2047,E$3)*SUMIFS('overall city offline'!$C$2:$C$2047,'overall city offline'!$A$2:$A$2047,$A34,'overall city offline'!$B$2:$B$2047,E$3))/(SUMIFS('overall city offline'!$K$2:$K$2047,'overall city offline'!$A$2:$A$2047,$A34,'overall city offline'!$B$2:$B$2047,E$2))</f>
        <v>0.70677639174400786</v>
      </c>
      <c r="F34" s="37">
        <f>(SUMIFS('overall city offline'!$K$2:$K$2047,'overall city offline'!$A$2:$A$2047,$A34,'overall city offline'!$B$2:$B$2047,F$3)*SUMIFS('overall city offline'!$C$2:$C$2047,'overall city offline'!$A$2:$A$2047,$A34,'overall city offline'!$B$2:$B$2047,F$3))/(SUMIFS('overall city offline'!$K$2:$K$2047,'overall city offline'!$A$2:$A$2047,$A34,'overall city offline'!$B$2:$B$2047,F$2))</f>
        <v>0.81182210111064557</v>
      </c>
      <c r="G34" s="37">
        <f>(SUMIFS('overall city offline'!$K$2:$K$2047,'overall city offline'!$A$2:$A$2047,$A34,'overall city offline'!$B$2:$B$2047,G$3)*SUMIFS('overall city offline'!$C$2:$C$2047,'overall city offline'!$A$2:$A$2047,$A34,'overall city offline'!$B$2:$B$2047,G$3))/(SUMIFS('overall city offline'!$K$2:$K$2047,'overall city offline'!$A$2:$A$2047,$A34,'overall city offline'!$B$2:$B$2047,G$2))</f>
        <v>0.81692243739598858</v>
      </c>
      <c r="H34" s="37">
        <f>(SUMIFS('overall city offline'!$K$2:$K$2047,'overall city offline'!$A$2:$A$2047,$A34,'overall city offline'!$B$2:$B$2047,H$3)*SUMIFS('overall city offline'!$C$2:$C$2047,'overall city offline'!$A$2:$A$2047,$A34,'overall city offline'!$B$2:$B$2047,H$3))/(SUMIFS('overall city offline'!$K$2:$K$2047,'overall city offline'!$A$2:$A$2047,$A34,'overall city offline'!$B$2:$B$2047,H$2))</f>
        <v>0.95408608805324646</v>
      </c>
      <c r="I34" s="37">
        <f>(SUMIFS('overall city offline'!$K$2:$K$2047,'overall city offline'!$A$2:$A$2047,$A34,'overall city offline'!$B$2:$B$2047,I$3)*SUMIFS('overall city offline'!$C$2:$C$2047,'overall city offline'!$A$2:$A$2047,$A34,'overall city offline'!$B$2:$B$2047,I$3))/(SUMIFS('overall city offline'!$K$2:$K$2047,'overall city offline'!$A$2:$A$2047,$A34,'overall city offline'!$B$2:$B$2047,I$2))</f>
        <v>0.9878795313881682</v>
      </c>
      <c r="J34" s="37">
        <f>(SUMIFS('overall city offline'!$K$2:$K$2047,'overall city offline'!$A$2:$A$2047,$A34,'overall city offline'!$B$2:$B$2047,J$3)*SUMIFS('overall city offline'!$C$2:$C$2047,'overall city offline'!$A$2:$A$2047,$A34,'overall city offline'!$B$2:$B$2047,J$3))/(SUMIFS('overall city offline'!$K$2:$K$2047,'overall city offline'!$A$2:$A$2047,$A34,'overall city offline'!$B$2:$B$2047,J$2))</f>
        <v>0.95267676317790917</v>
      </c>
      <c r="K34" s="37">
        <f>(SUMIFS('overall city offline'!$K$2:$K$2047,'overall city offline'!$A$2:$A$2047,$A34,'overall city offline'!$B$2:$B$2047,K$3)*SUMIFS('overall city offline'!$C$2:$C$2047,'overall city offline'!$A$2:$A$2047,$A34,'overall city offline'!$B$2:$B$2047,K$3))/(SUMIFS('overall city offline'!$K$2:$K$2047,'overall city offline'!$A$2:$A$2047,$A34,'overall city offline'!$B$2:$B$2047,K$2))</f>
        <v>1.0293265074431339</v>
      </c>
      <c r="L34" s="37">
        <f>(SUMIFS('overall city offline'!$K$2:$K$2047,'overall city offline'!$A$2:$A$2047,$A34,'overall city offline'!$B$2:$B$2047,L$3)*SUMIFS('overall city offline'!$C$2:$C$2047,'overall city offline'!$A$2:$A$2047,$A34,'overall city offline'!$B$2:$B$2047,L$3))/(SUMIFS('overall city offline'!$K$2:$K$2047,'overall city offline'!$A$2:$A$2047,$A34,'overall city offline'!$B$2:$B$2047,L$2))</f>
        <v>0.83197276516509355</v>
      </c>
      <c r="M34" s="37">
        <f>(SUMIFS('overall city offline'!$K$2:$K$2047,'overall city offline'!$A$2:$A$2047,$A34,'overall city offline'!$B$2:$B$2047,M$3)*SUMIFS('overall city offline'!$C$2:$C$2047,'overall city offline'!$A$2:$A$2047,$A34,'overall city offline'!$B$2:$B$2047,M$3))/(SUMIFS('overall city offline'!$K$2:$K$2047,'overall city offline'!$A$2:$A$2047,$A34,'overall city offline'!$B$2:$B$2047,M$2))</f>
        <v>1.1620688821944691</v>
      </c>
      <c r="N34" s="37">
        <f>(SUMIFS('overall city offline'!$K$2:$K$2047,'overall city offline'!$A$2:$A$2047,$A34,'overall city offline'!$B$2:$B$2047,N$3)*SUMIFS('overall city offline'!$C$2:$C$2047,'overall city offline'!$A$2:$A$2047,$A34,'overall city offline'!$B$2:$B$2047,N$3))/(SUMIFS('overall city offline'!$K$2:$K$2047,'overall city offline'!$A$2:$A$2047,$A34,'overall city offline'!$B$2:$B$2047,N$2))</f>
        <v>0.67465945063306665</v>
      </c>
      <c r="O34" s="37">
        <f>(SUMIFS('overall city offline'!$K$2:$K$2047,'overall city offline'!$A$2:$A$2047,$A34,'overall city offline'!$B$2:$B$2047,O$3)*SUMIFS('overall city offline'!$C$2:$C$2047,'overall city offline'!$A$2:$A$2047,$A34,'overall city offline'!$B$2:$B$2047,O$3))/(SUMIFS('overall city offline'!$K$2:$K$2047,'overall city offline'!$A$2:$A$2047,$A34,'overall city offline'!$B$2:$B$2047,O$2))</f>
        <v>0.73166740306133882</v>
      </c>
      <c r="P34" s="37">
        <f>(SUMIFS('overall city offline'!$K$2:$K$2047,'overall city offline'!$A$2:$A$2047,$A34,'overall city offline'!$B$2:$B$2047,P$3)*SUMIFS('overall city offline'!$C$2:$C$2047,'overall city offline'!$A$2:$A$2047,$A34,'overall city offline'!$B$2:$B$2047,P$3))/(SUMIFS('overall city offline'!$K$2:$K$2047,'overall city offline'!$A$2:$A$2047,$A34,'overall city offline'!$B$2:$B$2047,P$2))</f>
        <v>0.89572165505379686</v>
      </c>
      <c r="Q34" s="37">
        <f>(SUMIFS('overall city offline'!$K$2:$K$2047,'overall city offline'!$A$2:$A$2047,$A34,'overall city offline'!$B$2:$B$2047,Q$3)*SUMIFS('overall city offline'!$C$2:$C$2047,'overall city offline'!$A$2:$A$2047,$A34,'overall city offline'!$B$2:$B$2047,Q$3))/(SUMIFS('overall city offline'!$K$2:$K$2047,'overall city offline'!$A$2:$A$2047,$A34,'overall city offline'!$B$2:$B$2047,Q$2))</f>
        <v>1.0161380264684277</v>
      </c>
      <c r="R34" s="37">
        <f>(SUMIFS('overall city offline'!$K$2:$K$2047,'overall city offline'!$A$2:$A$2047,$A34,'overall city offline'!$B$2:$B$2047,R$3)*SUMIFS('overall city offline'!$C$2:$C$2047,'overall city offline'!$A$2:$A$2047,$A34,'overall city offline'!$B$2:$B$2047,R$3))/(SUMIFS('overall city offline'!$K$2:$K$2047,'overall city offline'!$A$2:$A$2047,$A34,'overall city offline'!$B$2:$B$2047,R$2))</f>
        <v>1.0684267722340886</v>
      </c>
      <c r="S34" s="37">
        <f>(SUMIFS('overall city offline'!$K$2:$K$2047,'overall city offline'!$A$2:$A$2047,$A34,'overall city offline'!$B$2:$B$2047,S$3)*SUMIFS('overall city offline'!$C$2:$C$2047,'overall city offline'!$A$2:$A$2047,$A34,'overall city offline'!$B$2:$B$2047,S$3))/(SUMIFS('overall city offline'!$K$2:$K$2047,'overall city offline'!$A$2:$A$2047,$A34,'overall city offline'!$B$2:$B$2047,S$2))</f>
        <v>1.0085092092862313</v>
      </c>
      <c r="T34" s="37">
        <f>(SUMIFS('overall city offline'!$K$2:$K$2047,'overall city offline'!$A$2:$A$2047,$A34,'overall city offline'!$B$2:$B$2047,T$3)*SUMIFS('overall city offline'!$C$2:$C$2047,'overall city offline'!$A$2:$A$2047,$A34,'overall city offline'!$B$2:$B$2047,T$3))/(SUMIFS('overall city offline'!$K$2:$K$2047,'overall city offline'!$A$2:$A$2047,$A34,'overall city offline'!$B$2:$B$2047,T$2))</f>
        <v>1.0267234244987811</v>
      </c>
      <c r="U34" s="37">
        <f>(SUMIFS('overall city offline'!$K$2:$K$2047,'overall city offline'!$A$2:$A$2047,$A34,'overall city offline'!$B$2:$B$2047,U$3)*SUMIFS('overall city offline'!$C$2:$C$2047,'overall city offline'!$A$2:$A$2047,$A34,'overall city offline'!$B$2:$B$2047,U$3))/(SUMIFS('overall city offline'!$K$2:$K$2047,'overall city offline'!$A$2:$A$2047,$A34,'overall city offline'!$B$2:$B$2047,U$2))</f>
        <v>1.0475376735987387</v>
      </c>
      <c r="V34" s="37">
        <f>(SUMIFS('overall city offline'!$K$2:$K$2047,'overall city offline'!$A$2:$A$2047,$A34,'overall city offline'!$B$2:$B$2047,V$3)*SUMIFS('overall city offline'!$C$2:$C$2047,'overall city offline'!$A$2:$A$2047,$A34,'overall city offline'!$B$2:$B$2047,V$3))/(SUMIFS('overall city offline'!$K$2:$K$2047,'overall city offline'!$A$2:$A$2047,$A34,'overall city offline'!$B$2:$B$2047,V$2))</f>
        <v>1.018566561578846</v>
      </c>
      <c r="W34" s="32"/>
      <c r="X34" s="32"/>
      <c r="Y34" s="32"/>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row>
    <row r="35" spans="1:63" x14ac:dyDescent="0.25">
      <c r="A35" s="5" t="s">
        <v>38</v>
      </c>
      <c r="B35" s="37">
        <f>(SUMIFS('overall city offline'!$K$2:$K$2047,'overall city offline'!$A$2:$A$2047,$A35,'overall city offline'!$B$2:$B$2047,B$3)*SUMIFS('overall city offline'!$C$2:$C$2047,'overall city offline'!$A$2:$A$2047,$A35,'overall city offline'!$B$2:$B$2047,B$3))/(SUMIFS('overall city offline'!$K$2:$K$2047,'overall city offline'!$A$2:$A$2047,$A35,'overall city offline'!$B$2:$B$2047,B$2))</f>
        <v>0.8840137781776366</v>
      </c>
      <c r="C35" s="37">
        <f>(SUMIFS('overall city offline'!$K$2:$K$2047,'overall city offline'!$A$2:$A$2047,$A35,'overall city offline'!$B$2:$B$2047,C$3)*SUMIFS('overall city offline'!$C$2:$C$2047,'overall city offline'!$A$2:$A$2047,$A35,'overall city offline'!$B$2:$B$2047,C$3))/(SUMIFS('overall city offline'!$K$2:$K$2047,'overall city offline'!$A$2:$A$2047,$A35,'overall city offline'!$B$2:$B$2047,C$2))</f>
        <v>0.90447422798624766</v>
      </c>
      <c r="D35" s="37">
        <f>(SUMIFS('overall city offline'!$K$2:$K$2047,'overall city offline'!$A$2:$A$2047,$A35,'overall city offline'!$B$2:$B$2047,D$3)*SUMIFS('overall city offline'!$C$2:$C$2047,'overall city offline'!$A$2:$A$2047,$A35,'overall city offline'!$B$2:$B$2047,D$3))/(SUMIFS('overall city offline'!$K$2:$K$2047,'overall city offline'!$A$2:$A$2047,$A35,'overall city offline'!$B$2:$B$2047,D$2))</f>
        <v>0.77289746928250325</v>
      </c>
      <c r="E35" s="37">
        <f>(SUMIFS('overall city offline'!$K$2:$K$2047,'overall city offline'!$A$2:$A$2047,$A35,'overall city offline'!$B$2:$B$2047,E$3)*SUMIFS('overall city offline'!$C$2:$C$2047,'overall city offline'!$A$2:$A$2047,$A35,'overall city offline'!$B$2:$B$2047,E$3))/(SUMIFS('overall city offline'!$K$2:$K$2047,'overall city offline'!$A$2:$A$2047,$A35,'overall city offline'!$B$2:$B$2047,E$2))</f>
        <v>0.23831599878107845</v>
      </c>
      <c r="F35" s="37">
        <f>(SUMIFS('overall city offline'!$K$2:$K$2047,'overall city offline'!$A$2:$A$2047,$A35,'overall city offline'!$B$2:$B$2047,F$3)*SUMIFS('overall city offline'!$C$2:$C$2047,'overall city offline'!$A$2:$A$2047,$A35,'overall city offline'!$B$2:$B$2047,F$3))/(SUMIFS('overall city offline'!$K$2:$K$2047,'overall city offline'!$A$2:$A$2047,$A35,'overall city offline'!$B$2:$B$2047,F$2))</f>
        <v>0.31793499949091147</v>
      </c>
      <c r="G35" s="37">
        <f>(SUMIFS('overall city offline'!$K$2:$K$2047,'overall city offline'!$A$2:$A$2047,$A35,'overall city offline'!$B$2:$B$2047,G$3)*SUMIFS('overall city offline'!$C$2:$C$2047,'overall city offline'!$A$2:$A$2047,$A35,'overall city offline'!$B$2:$B$2047,G$3))/(SUMIFS('overall city offline'!$K$2:$K$2047,'overall city offline'!$A$2:$A$2047,$A35,'overall city offline'!$B$2:$B$2047,G$2))</f>
        <v>0.50045466268406358</v>
      </c>
      <c r="H35" s="37">
        <f>(SUMIFS('overall city offline'!$K$2:$K$2047,'overall city offline'!$A$2:$A$2047,$A35,'overall city offline'!$B$2:$B$2047,H$3)*SUMIFS('overall city offline'!$C$2:$C$2047,'overall city offline'!$A$2:$A$2047,$A35,'overall city offline'!$B$2:$B$2047,H$3))/(SUMIFS('overall city offline'!$K$2:$K$2047,'overall city offline'!$A$2:$A$2047,$A35,'overall city offline'!$B$2:$B$2047,H$2))</f>
        <v>0.7348155977082369</v>
      </c>
      <c r="I35" s="37">
        <f>(SUMIFS('overall city offline'!$K$2:$K$2047,'overall city offline'!$A$2:$A$2047,$A35,'overall city offline'!$B$2:$B$2047,I$3)*SUMIFS('overall city offline'!$C$2:$C$2047,'overall city offline'!$A$2:$A$2047,$A35,'overall city offline'!$B$2:$B$2047,I$3))/(SUMIFS('overall city offline'!$K$2:$K$2047,'overall city offline'!$A$2:$A$2047,$A35,'overall city offline'!$B$2:$B$2047,I$2))</f>
        <v>0.78255115981107337</v>
      </c>
      <c r="J35" s="37">
        <f>(SUMIFS('overall city offline'!$K$2:$K$2047,'overall city offline'!$A$2:$A$2047,$A35,'overall city offline'!$B$2:$B$2047,J$3)*SUMIFS('overall city offline'!$C$2:$C$2047,'overall city offline'!$A$2:$A$2047,$A35,'overall city offline'!$B$2:$B$2047,J$3))/(SUMIFS('overall city offline'!$K$2:$K$2047,'overall city offline'!$A$2:$A$2047,$A35,'overall city offline'!$B$2:$B$2047,J$2))</f>
        <v>0.75642248604071427</v>
      </c>
      <c r="K35" s="37">
        <f>(SUMIFS('overall city offline'!$K$2:$K$2047,'overall city offline'!$A$2:$A$2047,$A35,'overall city offline'!$B$2:$B$2047,K$3)*SUMIFS('overall city offline'!$C$2:$C$2047,'overall city offline'!$A$2:$A$2047,$A35,'overall city offline'!$B$2:$B$2047,K$3))/(SUMIFS('overall city offline'!$K$2:$K$2047,'overall city offline'!$A$2:$A$2047,$A35,'overall city offline'!$B$2:$B$2047,K$2))</f>
        <v>0.79863897742023515</v>
      </c>
      <c r="L35" s="37">
        <f>(SUMIFS('overall city offline'!$K$2:$K$2047,'overall city offline'!$A$2:$A$2047,$A35,'overall city offline'!$B$2:$B$2047,L$3)*SUMIFS('overall city offline'!$C$2:$C$2047,'overall city offline'!$A$2:$A$2047,$A35,'overall city offline'!$B$2:$B$2047,L$3))/(SUMIFS('overall city offline'!$K$2:$K$2047,'overall city offline'!$A$2:$A$2047,$A35,'overall city offline'!$B$2:$B$2047,L$2))</f>
        <v>0.41062286580781437</v>
      </c>
      <c r="M35" s="37">
        <f>(SUMIFS('overall city offline'!$K$2:$K$2047,'overall city offline'!$A$2:$A$2047,$A35,'overall city offline'!$B$2:$B$2047,M$3)*SUMIFS('overall city offline'!$C$2:$C$2047,'overall city offline'!$A$2:$A$2047,$A35,'overall city offline'!$B$2:$B$2047,M$3))/(SUMIFS('overall city offline'!$K$2:$K$2047,'overall city offline'!$A$2:$A$2047,$A35,'overall city offline'!$B$2:$B$2047,M$2))</f>
        <v>0.67671823229068795</v>
      </c>
      <c r="N35" s="37">
        <f>(SUMIFS('overall city offline'!$K$2:$K$2047,'overall city offline'!$A$2:$A$2047,$A35,'overall city offline'!$B$2:$B$2047,N$3)*SUMIFS('overall city offline'!$C$2:$C$2047,'overall city offline'!$A$2:$A$2047,$A35,'overall city offline'!$B$2:$B$2047,N$3))/(SUMIFS('overall city offline'!$K$2:$K$2047,'overall city offline'!$A$2:$A$2047,$A35,'overall city offline'!$B$2:$B$2047,N$2))</f>
        <v>0.28846029812908364</v>
      </c>
      <c r="O35" s="37">
        <f>(SUMIFS('overall city offline'!$K$2:$K$2047,'overall city offline'!$A$2:$A$2047,$A35,'overall city offline'!$B$2:$B$2047,O$3)*SUMIFS('overall city offline'!$C$2:$C$2047,'overall city offline'!$A$2:$A$2047,$A35,'overall city offline'!$B$2:$B$2047,O$3))/(SUMIFS('overall city offline'!$K$2:$K$2047,'overall city offline'!$A$2:$A$2047,$A35,'overall city offline'!$B$2:$B$2047,O$2))</f>
        <v>0.32945880768388996</v>
      </c>
      <c r="P35" s="37">
        <f>(SUMIFS('overall city offline'!$K$2:$K$2047,'overall city offline'!$A$2:$A$2047,$A35,'overall city offline'!$B$2:$B$2047,P$3)*SUMIFS('overall city offline'!$C$2:$C$2047,'overall city offline'!$A$2:$A$2047,$A35,'overall city offline'!$B$2:$B$2047,P$3))/(SUMIFS('overall city offline'!$K$2:$K$2047,'overall city offline'!$A$2:$A$2047,$A35,'overall city offline'!$B$2:$B$2047,P$2))</f>
        <v>0.40181888879793948</v>
      </c>
      <c r="Q35" s="37">
        <f>(SUMIFS('overall city offline'!$K$2:$K$2047,'overall city offline'!$A$2:$A$2047,$A35,'overall city offline'!$B$2:$B$2047,Q$3)*SUMIFS('overall city offline'!$C$2:$C$2047,'overall city offline'!$A$2:$A$2047,$A35,'overall city offline'!$B$2:$B$2047,Q$3))/(SUMIFS('overall city offline'!$K$2:$K$2047,'overall city offline'!$A$2:$A$2047,$A35,'overall city offline'!$B$2:$B$2047,Q$2))</f>
        <v>0.70113558757402938</v>
      </c>
      <c r="R35" s="37">
        <f>(SUMIFS('overall city offline'!$K$2:$K$2047,'overall city offline'!$A$2:$A$2047,$A35,'overall city offline'!$B$2:$B$2047,R$3)*SUMIFS('overall city offline'!$C$2:$C$2047,'overall city offline'!$A$2:$A$2047,$A35,'overall city offline'!$B$2:$B$2047,R$3))/(SUMIFS('overall city offline'!$K$2:$K$2047,'overall city offline'!$A$2:$A$2047,$A35,'overall city offline'!$B$2:$B$2047,R$2))</f>
        <v>0.83818061005773326</v>
      </c>
      <c r="S35" s="37">
        <f>(SUMIFS('overall city offline'!$K$2:$K$2047,'overall city offline'!$A$2:$A$2047,$A35,'overall city offline'!$B$2:$B$2047,S$3)*SUMIFS('overall city offline'!$C$2:$C$2047,'overall city offline'!$A$2:$A$2047,$A35,'overall city offline'!$B$2:$B$2047,S$3))/(SUMIFS('overall city offline'!$K$2:$K$2047,'overall city offline'!$A$2:$A$2047,$A35,'overall city offline'!$B$2:$B$2047,S$2))</f>
        <v>0.78645713311271603</v>
      </c>
      <c r="T35" s="37">
        <f>(SUMIFS('overall city offline'!$K$2:$K$2047,'overall city offline'!$A$2:$A$2047,$A35,'overall city offline'!$B$2:$B$2047,T$3)*SUMIFS('overall city offline'!$C$2:$C$2047,'overall city offline'!$A$2:$A$2047,$A35,'overall city offline'!$B$2:$B$2047,T$3))/(SUMIFS('overall city offline'!$K$2:$K$2047,'overall city offline'!$A$2:$A$2047,$A35,'overall city offline'!$B$2:$B$2047,T$2))</f>
        <v>0.8584073566616176</v>
      </c>
      <c r="U35" s="37">
        <f>(SUMIFS('overall city offline'!$K$2:$K$2047,'overall city offline'!$A$2:$A$2047,$A35,'overall city offline'!$B$2:$B$2047,U$3)*SUMIFS('overall city offline'!$C$2:$C$2047,'overall city offline'!$A$2:$A$2047,$A35,'overall city offline'!$B$2:$B$2047,U$3))/(SUMIFS('overall city offline'!$K$2:$K$2047,'overall city offline'!$A$2:$A$2047,$A35,'overall city offline'!$B$2:$B$2047,U$2))</f>
        <v>0.85731154623139094</v>
      </c>
      <c r="V35" s="37">
        <f>(SUMIFS('overall city offline'!$K$2:$K$2047,'overall city offline'!$A$2:$A$2047,$A35,'overall city offline'!$B$2:$B$2047,V$3)*SUMIFS('overall city offline'!$C$2:$C$2047,'overall city offline'!$A$2:$A$2047,$A35,'overall city offline'!$B$2:$B$2047,V$3))/(SUMIFS('overall city offline'!$K$2:$K$2047,'overall city offline'!$A$2:$A$2047,$A35,'overall city offline'!$B$2:$B$2047,V$2))</f>
        <v>0.81076205480597641</v>
      </c>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c r="BA35" s="32"/>
      <c r="BB35" s="32"/>
      <c r="BC35" s="32"/>
      <c r="BD35" s="32"/>
      <c r="BE35" s="32"/>
      <c r="BF35" s="32"/>
      <c r="BG35" s="32"/>
      <c r="BH35" s="32"/>
      <c r="BI35" s="32"/>
      <c r="BJ35" s="32"/>
      <c r="BK35" s="32"/>
    </row>
    <row r="36" spans="1:63" x14ac:dyDescent="0.25">
      <c r="A36" s="5" t="s">
        <v>39</v>
      </c>
      <c r="B36" s="37">
        <f>(SUMIFS('overall city offline'!$K$2:$K$2047,'overall city offline'!$A$2:$A$2047,$A36,'overall city offline'!$B$2:$B$2047,B$3)*SUMIFS('overall city offline'!$C$2:$C$2047,'overall city offline'!$A$2:$A$2047,$A36,'overall city offline'!$B$2:$B$2047,B$3))/(SUMIFS('overall city offline'!$K$2:$K$2047,'overall city offline'!$A$2:$A$2047,$A36,'overall city offline'!$B$2:$B$2047,B$2))</f>
        <v>0.99861335714392541</v>
      </c>
      <c r="C36" s="37">
        <f>(SUMIFS('overall city offline'!$K$2:$K$2047,'overall city offline'!$A$2:$A$2047,$A36,'overall city offline'!$B$2:$B$2047,C$3)*SUMIFS('overall city offline'!$C$2:$C$2047,'overall city offline'!$A$2:$A$2047,$A36,'overall city offline'!$B$2:$B$2047,C$3))/(SUMIFS('overall city offline'!$K$2:$K$2047,'overall city offline'!$A$2:$A$2047,$A36,'overall city offline'!$B$2:$B$2047,C$2))</f>
        <v>1.0205298330764363</v>
      </c>
      <c r="D36" s="37">
        <f>(SUMIFS('overall city offline'!$K$2:$K$2047,'overall city offline'!$A$2:$A$2047,$A36,'overall city offline'!$B$2:$B$2047,D$3)*SUMIFS('overall city offline'!$C$2:$C$2047,'overall city offline'!$A$2:$A$2047,$A36,'overall city offline'!$B$2:$B$2047,D$3))/(SUMIFS('overall city offline'!$K$2:$K$2047,'overall city offline'!$A$2:$A$2047,$A36,'overall city offline'!$B$2:$B$2047,D$2))</f>
        <v>0.73193181162220633</v>
      </c>
      <c r="E36" s="37">
        <f>(SUMIFS('overall city offline'!$K$2:$K$2047,'overall city offline'!$A$2:$A$2047,$A36,'overall city offline'!$B$2:$B$2047,E$3)*SUMIFS('overall city offline'!$C$2:$C$2047,'overall city offline'!$A$2:$A$2047,$A36,'overall city offline'!$B$2:$B$2047,E$3))/(SUMIFS('overall city offline'!$K$2:$K$2047,'overall city offline'!$A$2:$A$2047,$A36,'overall city offline'!$B$2:$B$2047,E$2))</f>
        <v>0.1628930366279219</v>
      </c>
      <c r="F36" s="37">
        <f>(SUMIFS('overall city offline'!$K$2:$K$2047,'overall city offline'!$A$2:$A$2047,$A36,'overall city offline'!$B$2:$B$2047,F$3)*SUMIFS('overall city offline'!$C$2:$C$2047,'overall city offline'!$A$2:$A$2047,$A36,'overall city offline'!$B$2:$B$2047,F$3))/(SUMIFS('overall city offline'!$K$2:$K$2047,'overall city offline'!$A$2:$A$2047,$A36,'overall city offline'!$B$2:$B$2047,F$2))</f>
        <v>0.18057160852330253</v>
      </c>
      <c r="G36" s="37">
        <f>(SUMIFS('overall city offline'!$K$2:$K$2047,'overall city offline'!$A$2:$A$2047,$A36,'overall city offline'!$B$2:$B$2047,G$3)*SUMIFS('overall city offline'!$C$2:$C$2047,'overall city offline'!$A$2:$A$2047,$A36,'overall city offline'!$B$2:$B$2047,G$3))/(SUMIFS('overall city offline'!$K$2:$K$2047,'overall city offline'!$A$2:$A$2047,$A36,'overall city offline'!$B$2:$B$2047,G$2))</f>
        <v>0.21611020753345578</v>
      </c>
      <c r="H36" s="37">
        <f>(SUMIFS('overall city offline'!$K$2:$K$2047,'overall city offline'!$A$2:$A$2047,$A36,'overall city offline'!$B$2:$B$2047,H$3)*SUMIFS('overall city offline'!$C$2:$C$2047,'overall city offline'!$A$2:$A$2047,$A36,'overall city offline'!$B$2:$B$2047,H$3))/(SUMIFS('overall city offline'!$K$2:$K$2047,'overall city offline'!$A$2:$A$2047,$A36,'overall city offline'!$B$2:$B$2047,H$2))</f>
        <v>0.39028581938521406</v>
      </c>
      <c r="I36" s="37">
        <f>(SUMIFS('overall city offline'!$K$2:$K$2047,'overall city offline'!$A$2:$A$2047,$A36,'overall city offline'!$B$2:$B$2047,I$3)*SUMIFS('overall city offline'!$C$2:$C$2047,'overall city offline'!$A$2:$A$2047,$A36,'overall city offline'!$B$2:$B$2047,I$3))/(SUMIFS('overall city offline'!$K$2:$K$2047,'overall city offline'!$A$2:$A$2047,$A36,'overall city offline'!$B$2:$B$2047,I$2))</f>
        <v>0.54441786151567306</v>
      </c>
      <c r="J36" s="37">
        <f>(SUMIFS('overall city offline'!$K$2:$K$2047,'overall city offline'!$A$2:$A$2047,$A36,'overall city offline'!$B$2:$B$2047,J$3)*SUMIFS('overall city offline'!$C$2:$C$2047,'overall city offline'!$A$2:$A$2047,$A36,'overall city offline'!$B$2:$B$2047,J$3))/(SUMIFS('overall city offline'!$K$2:$K$2047,'overall city offline'!$A$2:$A$2047,$A36,'overall city offline'!$B$2:$B$2047,J$2))</f>
        <v>0.63333212461876109</v>
      </c>
      <c r="K36" s="37">
        <f>(SUMIFS('overall city offline'!$K$2:$K$2047,'overall city offline'!$A$2:$A$2047,$A36,'overall city offline'!$B$2:$B$2047,K$3)*SUMIFS('overall city offline'!$C$2:$C$2047,'overall city offline'!$A$2:$A$2047,$A36,'overall city offline'!$B$2:$B$2047,K$3))/(SUMIFS('overall city offline'!$K$2:$K$2047,'overall city offline'!$A$2:$A$2047,$A36,'overall city offline'!$B$2:$B$2047,K$2))</f>
        <v>0.52588170691997616</v>
      </c>
      <c r="L36" s="37">
        <f>(SUMIFS('overall city offline'!$K$2:$K$2047,'overall city offline'!$A$2:$A$2047,$A36,'overall city offline'!$B$2:$B$2047,L$3)*SUMIFS('overall city offline'!$C$2:$C$2047,'overall city offline'!$A$2:$A$2047,$A36,'overall city offline'!$B$2:$B$2047,L$3))/(SUMIFS('overall city offline'!$K$2:$K$2047,'overall city offline'!$A$2:$A$2047,$A36,'overall city offline'!$B$2:$B$2047,L$2))</f>
        <v>0.31965894289366908</v>
      </c>
      <c r="M36" s="37">
        <f>(SUMIFS('overall city offline'!$K$2:$K$2047,'overall city offline'!$A$2:$A$2047,$A36,'overall city offline'!$B$2:$B$2047,M$3)*SUMIFS('overall city offline'!$C$2:$C$2047,'overall city offline'!$A$2:$A$2047,$A36,'overall city offline'!$B$2:$B$2047,M$3))/(SUMIFS('overall city offline'!$K$2:$K$2047,'overall city offline'!$A$2:$A$2047,$A36,'overall city offline'!$B$2:$B$2047,M$2))</f>
        <v>0.45429970792353885</v>
      </c>
      <c r="N36" s="37">
        <f>(SUMIFS('overall city offline'!$K$2:$K$2047,'overall city offline'!$A$2:$A$2047,$A36,'overall city offline'!$B$2:$B$2047,N$3)*SUMIFS('overall city offline'!$C$2:$C$2047,'overall city offline'!$A$2:$A$2047,$A36,'overall city offline'!$B$2:$B$2047,N$3))/(SUMIFS('overall city offline'!$K$2:$K$2047,'overall city offline'!$A$2:$A$2047,$A36,'overall city offline'!$B$2:$B$2047,N$2))</f>
        <v>0.24420992685908238</v>
      </c>
      <c r="O36" s="37">
        <f>(SUMIFS('overall city offline'!$K$2:$K$2047,'overall city offline'!$A$2:$A$2047,$A36,'overall city offline'!$B$2:$B$2047,O$3)*SUMIFS('overall city offline'!$C$2:$C$2047,'overall city offline'!$A$2:$A$2047,$A36,'overall city offline'!$B$2:$B$2047,O$3))/(SUMIFS('overall city offline'!$K$2:$K$2047,'overall city offline'!$A$2:$A$2047,$A36,'overall city offline'!$B$2:$B$2047,O$2))</f>
        <v>0.21042399419638153</v>
      </c>
      <c r="P36" s="37">
        <f>(SUMIFS('overall city offline'!$K$2:$K$2047,'overall city offline'!$A$2:$A$2047,$A36,'overall city offline'!$B$2:$B$2047,P$3)*SUMIFS('overall city offline'!$C$2:$C$2047,'overall city offline'!$A$2:$A$2047,$A36,'overall city offline'!$B$2:$B$2047,P$3))/(SUMIFS('overall city offline'!$K$2:$K$2047,'overall city offline'!$A$2:$A$2047,$A36,'overall city offline'!$B$2:$B$2047,P$2))</f>
        <v>0.27523065726045481</v>
      </c>
      <c r="Q36" s="37">
        <f>(SUMIFS('overall city offline'!$K$2:$K$2047,'overall city offline'!$A$2:$A$2047,$A36,'overall city offline'!$B$2:$B$2047,Q$3)*SUMIFS('overall city offline'!$C$2:$C$2047,'overall city offline'!$A$2:$A$2047,$A36,'overall city offline'!$B$2:$B$2047,Q$3))/(SUMIFS('overall city offline'!$K$2:$K$2047,'overall city offline'!$A$2:$A$2047,$A36,'overall city offline'!$B$2:$B$2047,Q$2))</f>
        <v>0.35888778431437007</v>
      </c>
      <c r="R36" s="37">
        <f>(SUMIFS('overall city offline'!$K$2:$K$2047,'overall city offline'!$A$2:$A$2047,$A36,'overall city offline'!$B$2:$B$2047,R$3)*SUMIFS('overall city offline'!$C$2:$C$2047,'overall city offline'!$A$2:$A$2047,$A36,'overall city offline'!$B$2:$B$2047,R$3))/(SUMIFS('overall city offline'!$K$2:$K$2047,'overall city offline'!$A$2:$A$2047,$A36,'overall city offline'!$B$2:$B$2047,R$2))</f>
        <v>0.39605192699612168</v>
      </c>
      <c r="S36" s="37">
        <f>(SUMIFS('overall city offline'!$K$2:$K$2047,'overall city offline'!$A$2:$A$2047,$A36,'overall city offline'!$B$2:$B$2047,S$3)*SUMIFS('overall city offline'!$C$2:$C$2047,'overall city offline'!$A$2:$A$2047,$A36,'overall city offline'!$B$2:$B$2047,S$3))/(SUMIFS('overall city offline'!$K$2:$K$2047,'overall city offline'!$A$2:$A$2047,$A36,'overall city offline'!$B$2:$B$2047,S$2))</f>
        <v>0.4438260718478701</v>
      </c>
      <c r="T36" s="37">
        <f>(SUMIFS('overall city offline'!$K$2:$K$2047,'overall city offline'!$A$2:$A$2047,$A36,'overall city offline'!$B$2:$B$2047,T$3)*SUMIFS('overall city offline'!$C$2:$C$2047,'overall city offline'!$A$2:$A$2047,$A36,'overall city offline'!$B$2:$B$2047,T$3))/(SUMIFS('overall city offline'!$K$2:$K$2047,'overall city offline'!$A$2:$A$2047,$A36,'overall city offline'!$B$2:$B$2047,T$2))</f>
        <v>0.70622172176531561</v>
      </c>
      <c r="U36" s="37">
        <f>(SUMIFS('overall city offline'!$K$2:$K$2047,'overall city offline'!$A$2:$A$2047,$A36,'overall city offline'!$B$2:$B$2047,U$3)*SUMIFS('overall city offline'!$C$2:$C$2047,'overall city offline'!$A$2:$A$2047,$A36,'overall city offline'!$B$2:$B$2047,U$3))/(SUMIFS('overall city offline'!$K$2:$K$2047,'overall city offline'!$A$2:$A$2047,$A36,'overall city offline'!$B$2:$B$2047,U$2))</f>
        <v>0.99434687650725773</v>
      </c>
      <c r="V36" s="37">
        <f>(SUMIFS('overall city offline'!$K$2:$K$2047,'overall city offline'!$A$2:$A$2047,$A36,'overall city offline'!$B$2:$B$2047,V$3)*SUMIFS('overall city offline'!$C$2:$C$2047,'overall city offline'!$A$2:$A$2047,$A36,'overall city offline'!$B$2:$B$2047,V$3))/(SUMIFS('overall city offline'!$K$2:$K$2047,'overall city offline'!$A$2:$A$2047,$A36,'overall city offline'!$B$2:$B$2047,V$2))</f>
        <v>1.060430940491137</v>
      </c>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32"/>
    </row>
    <row r="37" spans="1:63" x14ac:dyDescent="0.25">
      <c r="A37" s="5" t="s">
        <v>40</v>
      </c>
      <c r="B37" s="37">
        <f>(SUMIFS('overall city offline'!$K$2:$K$2047,'overall city offline'!$A$2:$A$2047,$A37,'overall city offline'!$B$2:$B$2047,B$3)*SUMIFS('overall city offline'!$C$2:$C$2047,'overall city offline'!$A$2:$A$2047,$A37,'overall city offline'!$B$2:$B$2047,B$3))/(SUMIFS('overall city offline'!$K$2:$K$2047,'overall city offline'!$A$2:$A$2047,$A37,'overall city offline'!$B$2:$B$2047,B$2))</f>
        <v>0.89261220405628694</v>
      </c>
      <c r="C37" s="37">
        <f>(SUMIFS('overall city offline'!$K$2:$K$2047,'overall city offline'!$A$2:$A$2047,$A37,'overall city offline'!$B$2:$B$2047,C$3)*SUMIFS('overall city offline'!$C$2:$C$2047,'overall city offline'!$A$2:$A$2047,$A37,'overall city offline'!$B$2:$B$2047,C$3))/(SUMIFS('overall city offline'!$K$2:$K$2047,'overall city offline'!$A$2:$A$2047,$A37,'overall city offline'!$B$2:$B$2047,C$2))</f>
        <v>0.89323497329057699</v>
      </c>
      <c r="D37" s="37">
        <f>(SUMIFS('overall city offline'!$K$2:$K$2047,'overall city offline'!$A$2:$A$2047,$A37,'overall city offline'!$B$2:$B$2047,D$3)*SUMIFS('overall city offline'!$C$2:$C$2047,'overall city offline'!$A$2:$A$2047,$A37,'overall city offline'!$B$2:$B$2047,D$3))/(SUMIFS('overall city offline'!$K$2:$K$2047,'overall city offline'!$A$2:$A$2047,$A37,'overall city offline'!$B$2:$B$2047,D$2))</f>
        <v>0.82793755952790349</v>
      </c>
      <c r="E37" s="37">
        <f>(SUMIFS('overall city offline'!$K$2:$K$2047,'overall city offline'!$A$2:$A$2047,$A37,'overall city offline'!$B$2:$B$2047,E$3)*SUMIFS('overall city offline'!$C$2:$C$2047,'overall city offline'!$A$2:$A$2047,$A37,'overall city offline'!$B$2:$B$2047,E$3))/(SUMIFS('overall city offline'!$K$2:$K$2047,'overall city offline'!$A$2:$A$2047,$A37,'overall city offline'!$B$2:$B$2047,E$2))</f>
        <v>0.46159201913442871</v>
      </c>
      <c r="F37" s="37">
        <f>(SUMIFS('overall city offline'!$K$2:$K$2047,'overall city offline'!$A$2:$A$2047,$A37,'overall city offline'!$B$2:$B$2047,F$3)*SUMIFS('overall city offline'!$C$2:$C$2047,'overall city offline'!$A$2:$A$2047,$A37,'overall city offline'!$B$2:$B$2047,F$3))/(SUMIFS('overall city offline'!$K$2:$K$2047,'overall city offline'!$A$2:$A$2047,$A37,'overall city offline'!$B$2:$B$2047,F$2))</f>
        <v>0.54554791075143227</v>
      </c>
      <c r="G37" s="37">
        <f>(SUMIFS('overall city offline'!$K$2:$K$2047,'overall city offline'!$A$2:$A$2047,$A37,'overall city offline'!$B$2:$B$2047,G$3)*SUMIFS('overall city offline'!$C$2:$C$2047,'overall city offline'!$A$2:$A$2047,$A37,'overall city offline'!$B$2:$B$2047,G$3))/(SUMIFS('overall city offline'!$K$2:$K$2047,'overall city offline'!$A$2:$A$2047,$A37,'overall city offline'!$B$2:$B$2047,G$2))</f>
        <v>0.69673139653867067</v>
      </c>
      <c r="H37" s="37">
        <f>(SUMIFS('overall city offline'!$K$2:$K$2047,'overall city offline'!$A$2:$A$2047,$A37,'overall city offline'!$B$2:$B$2047,H$3)*SUMIFS('overall city offline'!$C$2:$C$2047,'overall city offline'!$A$2:$A$2047,$A37,'overall city offline'!$B$2:$B$2047,H$3))/(SUMIFS('overall city offline'!$K$2:$K$2047,'overall city offline'!$A$2:$A$2047,$A37,'overall city offline'!$B$2:$B$2047,H$2))</f>
        <v>0.96160589944601993</v>
      </c>
      <c r="I37" s="37">
        <f>(SUMIFS('overall city offline'!$K$2:$K$2047,'overall city offline'!$A$2:$A$2047,$A37,'overall city offline'!$B$2:$B$2047,I$3)*SUMIFS('overall city offline'!$C$2:$C$2047,'overall city offline'!$A$2:$A$2047,$A37,'overall city offline'!$B$2:$B$2047,I$3))/(SUMIFS('overall city offline'!$K$2:$K$2047,'overall city offline'!$A$2:$A$2047,$A37,'overall city offline'!$B$2:$B$2047,I$2))</f>
        <v>0.9599313237130529</v>
      </c>
      <c r="J37" s="37">
        <f>(SUMIFS('overall city offline'!$K$2:$K$2047,'overall city offline'!$A$2:$A$2047,$A37,'overall city offline'!$B$2:$B$2047,J$3)*SUMIFS('overall city offline'!$C$2:$C$2047,'overall city offline'!$A$2:$A$2047,$A37,'overall city offline'!$B$2:$B$2047,J$3))/(SUMIFS('overall city offline'!$K$2:$K$2047,'overall city offline'!$A$2:$A$2047,$A37,'overall city offline'!$B$2:$B$2047,J$2))</f>
        <v>0.90212851553486906</v>
      </c>
      <c r="K37" s="37">
        <f>(SUMIFS('overall city offline'!$K$2:$K$2047,'overall city offline'!$A$2:$A$2047,$A37,'overall city offline'!$B$2:$B$2047,K$3)*SUMIFS('overall city offline'!$C$2:$C$2047,'overall city offline'!$A$2:$A$2047,$A37,'overall city offline'!$B$2:$B$2047,K$3))/(SUMIFS('overall city offline'!$K$2:$K$2047,'overall city offline'!$A$2:$A$2047,$A37,'overall city offline'!$B$2:$B$2047,K$2))</f>
        <v>0.98076266173172244</v>
      </c>
      <c r="L37" s="37">
        <f>(SUMIFS('overall city offline'!$K$2:$K$2047,'overall city offline'!$A$2:$A$2047,$A37,'overall city offline'!$B$2:$B$2047,L$3)*SUMIFS('overall city offline'!$C$2:$C$2047,'overall city offline'!$A$2:$A$2047,$A37,'overall city offline'!$B$2:$B$2047,L$3))/(SUMIFS('overall city offline'!$K$2:$K$2047,'overall city offline'!$A$2:$A$2047,$A37,'overall city offline'!$B$2:$B$2047,L$2))</f>
        <v>0.63088097450686631</v>
      </c>
      <c r="M37" s="37">
        <f>(SUMIFS('overall city offline'!$K$2:$K$2047,'overall city offline'!$A$2:$A$2047,$A37,'overall city offline'!$B$2:$B$2047,M$3)*SUMIFS('overall city offline'!$C$2:$C$2047,'overall city offline'!$A$2:$A$2047,$A37,'overall city offline'!$B$2:$B$2047,M$3))/(SUMIFS('overall city offline'!$K$2:$K$2047,'overall city offline'!$A$2:$A$2047,$A37,'overall city offline'!$B$2:$B$2047,M$2))</f>
        <v>1.0343993653964128</v>
      </c>
      <c r="N37" s="37">
        <f>(SUMIFS('overall city offline'!$K$2:$K$2047,'overall city offline'!$A$2:$A$2047,$A37,'overall city offline'!$B$2:$B$2047,N$3)*SUMIFS('overall city offline'!$C$2:$C$2047,'overall city offline'!$A$2:$A$2047,$A37,'overall city offline'!$B$2:$B$2047,N$3))/(SUMIFS('overall city offline'!$K$2:$K$2047,'overall city offline'!$A$2:$A$2047,$A37,'overall city offline'!$B$2:$B$2047,N$2))</f>
        <v>0.47174773003258991</v>
      </c>
      <c r="O37" s="37">
        <f>(SUMIFS('overall city offline'!$K$2:$K$2047,'overall city offline'!$A$2:$A$2047,$A37,'overall city offline'!$B$2:$B$2047,O$3)*SUMIFS('overall city offline'!$C$2:$C$2047,'overall city offline'!$A$2:$A$2047,$A37,'overall city offline'!$B$2:$B$2047,O$3))/(SUMIFS('overall city offline'!$K$2:$K$2047,'overall city offline'!$A$2:$A$2047,$A37,'overall city offline'!$B$2:$B$2047,O$2))</f>
        <v>0.52965689170164321</v>
      </c>
      <c r="P37" s="37">
        <f>(SUMIFS('overall city offline'!$K$2:$K$2047,'overall city offline'!$A$2:$A$2047,$A37,'overall city offline'!$B$2:$B$2047,P$3)*SUMIFS('overall city offline'!$C$2:$C$2047,'overall city offline'!$A$2:$A$2047,$A37,'overall city offline'!$B$2:$B$2047,P$3))/(SUMIFS('overall city offline'!$K$2:$K$2047,'overall city offline'!$A$2:$A$2047,$A37,'overall city offline'!$B$2:$B$2047,P$2))</f>
        <v>0.63041704956113465</v>
      </c>
      <c r="Q37" s="37">
        <f>(SUMIFS('overall city offline'!$K$2:$K$2047,'overall city offline'!$A$2:$A$2047,$A37,'overall city offline'!$B$2:$B$2047,Q$3)*SUMIFS('overall city offline'!$C$2:$C$2047,'overall city offline'!$A$2:$A$2047,$A37,'overall city offline'!$B$2:$B$2047,Q$3))/(SUMIFS('overall city offline'!$K$2:$K$2047,'overall city offline'!$A$2:$A$2047,$A37,'overall city offline'!$B$2:$B$2047,Q$2))</f>
        <v>0.93219038758228689</v>
      </c>
      <c r="R37" s="37">
        <f>(SUMIFS('overall city offline'!$K$2:$K$2047,'overall city offline'!$A$2:$A$2047,$A37,'overall city offline'!$B$2:$B$2047,R$3)*SUMIFS('overall city offline'!$C$2:$C$2047,'overall city offline'!$A$2:$A$2047,$A37,'overall city offline'!$B$2:$B$2047,R$3))/(SUMIFS('overall city offline'!$K$2:$K$2047,'overall city offline'!$A$2:$A$2047,$A37,'overall city offline'!$B$2:$B$2047,R$2))</f>
        <v>1.0448200694877892</v>
      </c>
      <c r="S37" s="37">
        <f>(SUMIFS('overall city offline'!$K$2:$K$2047,'overall city offline'!$A$2:$A$2047,$A37,'overall city offline'!$B$2:$B$2047,S$3)*SUMIFS('overall city offline'!$C$2:$C$2047,'overall city offline'!$A$2:$A$2047,$A37,'overall city offline'!$B$2:$B$2047,S$3))/(SUMIFS('overall city offline'!$K$2:$K$2047,'overall city offline'!$A$2:$A$2047,$A37,'overall city offline'!$B$2:$B$2047,S$2))</f>
        <v>0.93244571084749839</v>
      </c>
      <c r="T37" s="37">
        <f>(SUMIFS('overall city offline'!$K$2:$K$2047,'overall city offline'!$A$2:$A$2047,$A37,'overall city offline'!$B$2:$B$2047,T$3)*SUMIFS('overall city offline'!$C$2:$C$2047,'overall city offline'!$A$2:$A$2047,$A37,'overall city offline'!$B$2:$B$2047,T$3))/(SUMIFS('overall city offline'!$K$2:$K$2047,'overall city offline'!$A$2:$A$2047,$A37,'overall city offline'!$B$2:$B$2047,T$2))</f>
        <v>1.0300783008294077</v>
      </c>
      <c r="U37" s="37">
        <f>(SUMIFS('overall city offline'!$K$2:$K$2047,'overall city offline'!$A$2:$A$2047,$A37,'overall city offline'!$B$2:$B$2047,U$3)*SUMIFS('overall city offline'!$C$2:$C$2047,'overall city offline'!$A$2:$A$2047,$A37,'overall city offline'!$B$2:$B$2047,U$3))/(SUMIFS('overall city offline'!$K$2:$K$2047,'overall city offline'!$A$2:$A$2047,$A37,'overall city offline'!$B$2:$B$2047,U$2))</f>
        <v>1.0246744475580523</v>
      </c>
      <c r="V37" s="37">
        <f>(SUMIFS('overall city offline'!$K$2:$K$2047,'overall city offline'!$A$2:$A$2047,$A37,'overall city offline'!$B$2:$B$2047,V$3)*SUMIFS('overall city offline'!$C$2:$C$2047,'overall city offline'!$A$2:$A$2047,$A37,'overall city offline'!$B$2:$B$2047,V$3))/(SUMIFS('overall city offline'!$K$2:$K$2047,'overall city offline'!$A$2:$A$2047,$A37,'overall city offline'!$B$2:$B$2047,V$2))</f>
        <v>0.95882896665707218</v>
      </c>
      <c r="W37" s="32"/>
      <c r="X37" s="32"/>
      <c r="Y37" s="32"/>
      <c r="Z37" s="32"/>
      <c r="AA37" s="32"/>
      <c r="AB37" s="32"/>
      <c r="AC37" s="32"/>
      <c r="AD37" s="32"/>
      <c r="AE37" s="32"/>
      <c r="AF37" s="32"/>
      <c r="AG37" s="32"/>
      <c r="AH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F37" s="32"/>
      <c r="BG37" s="32"/>
      <c r="BH37" s="32"/>
      <c r="BI37" s="32"/>
      <c r="BJ37" s="32"/>
      <c r="BK37" s="32"/>
    </row>
    <row r="38" spans="1:63" x14ac:dyDescent="0.25">
      <c r="A38" s="5" t="s">
        <v>41</v>
      </c>
      <c r="B38" s="37">
        <f>(SUMIFS('overall city offline'!$K$2:$K$2047,'overall city offline'!$A$2:$A$2047,$A38,'overall city offline'!$B$2:$B$2047,B$3)*SUMIFS('overall city offline'!$C$2:$C$2047,'overall city offline'!$A$2:$A$2047,$A38,'overall city offline'!$B$2:$B$2047,B$3))/(SUMIFS('overall city offline'!$K$2:$K$2047,'overall city offline'!$A$2:$A$2047,$A38,'overall city offline'!$B$2:$B$2047,B$2))</f>
        <v>0.97967855089961164</v>
      </c>
      <c r="C38" s="37">
        <f>(SUMIFS('overall city offline'!$K$2:$K$2047,'overall city offline'!$A$2:$A$2047,$A38,'overall city offline'!$B$2:$B$2047,C$3)*SUMIFS('overall city offline'!$C$2:$C$2047,'overall city offline'!$A$2:$A$2047,$A38,'overall city offline'!$B$2:$B$2047,C$3))/(SUMIFS('overall city offline'!$K$2:$K$2047,'overall city offline'!$A$2:$A$2047,$A38,'overall city offline'!$B$2:$B$2047,C$2))</f>
        <v>1.0351586992017943</v>
      </c>
      <c r="D38" s="37">
        <f>(SUMIFS('overall city offline'!$K$2:$K$2047,'overall city offline'!$A$2:$A$2047,$A38,'overall city offline'!$B$2:$B$2047,D$3)*SUMIFS('overall city offline'!$C$2:$C$2047,'overall city offline'!$A$2:$A$2047,$A38,'overall city offline'!$B$2:$B$2047,D$3))/(SUMIFS('overall city offline'!$K$2:$K$2047,'overall city offline'!$A$2:$A$2047,$A38,'overall city offline'!$B$2:$B$2047,D$2))</f>
        <v>1.0586199223936963</v>
      </c>
      <c r="E38" s="37">
        <f>(SUMIFS('overall city offline'!$K$2:$K$2047,'overall city offline'!$A$2:$A$2047,$A38,'overall city offline'!$B$2:$B$2047,E$3)*SUMIFS('overall city offline'!$C$2:$C$2047,'overall city offline'!$A$2:$A$2047,$A38,'overall city offline'!$B$2:$B$2047,E$3))/(SUMIFS('overall city offline'!$K$2:$K$2047,'overall city offline'!$A$2:$A$2047,$A38,'overall city offline'!$B$2:$B$2047,E$2))</f>
        <v>0.65746183241006484</v>
      </c>
      <c r="F38" s="37">
        <f>(SUMIFS('overall city offline'!$K$2:$K$2047,'overall city offline'!$A$2:$A$2047,$A38,'overall city offline'!$B$2:$B$2047,F$3)*SUMIFS('overall city offline'!$C$2:$C$2047,'overall city offline'!$A$2:$A$2047,$A38,'overall city offline'!$B$2:$B$2047,F$3))/(SUMIFS('overall city offline'!$K$2:$K$2047,'overall city offline'!$A$2:$A$2047,$A38,'overall city offline'!$B$2:$B$2047,F$2))</f>
        <v>0.90489445441272209</v>
      </c>
      <c r="G38" s="37">
        <f>(SUMIFS('overall city offline'!$K$2:$K$2047,'overall city offline'!$A$2:$A$2047,$A38,'overall city offline'!$B$2:$B$2047,G$3)*SUMIFS('overall city offline'!$C$2:$C$2047,'overall city offline'!$A$2:$A$2047,$A38,'overall city offline'!$B$2:$B$2047,G$3))/(SUMIFS('overall city offline'!$K$2:$K$2047,'overall city offline'!$A$2:$A$2047,$A38,'overall city offline'!$B$2:$B$2047,G$2))</f>
        <v>0.95418263837839845</v>
      </c>
      <c r="H38" s="37">
        <f>(SUMIFS('overall city offline'!$K$2:$K$2047,'overall city offline'!$A$2:$A$2047,$A38,'overall city offline'!$B$2:$B$2047,H$3)*SUMIFS('overall city offline'!$C$2:$C$2047,'overall city offline'!$A$2:$A$2047,$A38,'overall city offline'!$B$2:$B$2047,H$3))/(SUMIFS('overall city offline'!$K$2:$K$2047,'overall city offline'!$A$2:$A$2047,$A38,'overall city offline'!$B$2:$B$2047,H$2))</f>
        <v>1.0016414583633473</v>
      </c>
      <c r="I38" s="37">
        <f>(SUMIFS('overall city offline'!$K$2:$K$2047,'overall city offline'!$A$2:$A$2047,$A38,'overall city offline'!$B$2:$B$2047,I$3)*SUMIFS('overall city offline'!$C$2:$C$2047,'overall city offline'!$A$2:$A$2047,$A38,'overall city offline'!$B$2:$B$2047,I$3))/(SUMIFS('overall city offline'!$K$2:$K$2047,'overall city offline'!$A$2:$A$2047,$A38,'overall city offline'!$B$2:$B$2047,I$2))</f>
        <v>1.0179059961336556</v>
      </c>
      <c r="J38" s="37">
        <f>(SUMIFS('overall city offline'!$K$2:$K$2047,'overall city offline'!$A$2:$A$2047,$A38,'overall city offline'!$B$2:$B$2047,J$3)*SUMIFS('overall city offline'!$C$2:$C$2047,'overall city offline'!$A$2:$A$2047,$A38,'overall city offline'!$B$2:$B$2047,J$3))/(SUMIFS('overall city offline'!$K$2:$K$2047,'overall city offline'!$A$2:$A$2047,$A38,'overall city offline'!$B$2:$B$2047,J$2))</f>
        <v>1.0304319393757289</v>
      </c>
      <c r="K38" s="37">
        <f>(SUMIFS('overall city offline'!$K$2:$K$2047,'overall city offline'!$A$2:$A$2047,$A38,'overall city offline'!$B$2:$B$2047,K$3)*SUMIFS('overall city offline'!$C$2:$C$2047,'overall city offline'!$A$2:$A$2047,$A38,'overall city offline'!$B$2:$B$2047,K$3))/(SUMIFS('overall city offline'!$K$2:$K$2047,'overall city offline'!$A$2:$A$2047,$A38,'overall city offline'!$B$2:$B$2047,K$2))</f>
        <v>1.1114537407351874</v>
      </c>
      <c r="L38" s="37">
        <f>(SUMIFS('overall city offline'!$K$2:$K$2047,'overall city offline'!$A$2:$A$2047,$A38,'overall city offline'!$B$2:$B$2047,L$3)*SUMIFS('overall city offline'!$C$2:$C$2047,'overall city offline'!$A$2:$A$2047,$A38,'overall city offline'!$B$2:$B$2047,L$3))/(SUMIFS('overall city offline'!$K$2:$K$2047,'overall city offline'!$A$2:$A$2047,$A38,'overall city offline'!$B$2:$B$2047,L$2))</f>
        <v>0.79750961832848943</v>
      </c>
      <c r="M38" s="37">
        <f>(SUMIFS('overall city offline'!$K$2:$K$2047,'overall city offline'!$A$2:$A$2047,$A38,'overall city offline'!$B$2:$B$2047,M$3)*SUMIFS('overall city offline'!$C$2:$C$2047,'overall city offline'!$A$2:$A$2047,$A38,'overall city offline'!$B$2:$B$2047,M$3))/(SUMIFS('overall city offline'!$K$2:$K$2047,'overall city offline'!$A$2:$A$2047,$A38,'overall city offline'!$B$2:$B$2047,M$2))</f>
        <v>1.0163941001286059</v>
      </c>
      <c r="N38" s="37">
        <f>(SUMIFS('overall city offline'!$K$2:$K$2047,'overall city offline'!$A$2:$A$2047,$A38,'overall city offline'!$B$2:$B$2047,N$3)*SUMIFS('overall city offline'!$C$2:$C$2047,'overall city offline'!$A$2:$A$2047,$A38,'overall city offline'!$B$2:$B$2047,N$3))/(SUMIFS('overall city offline'!$K$2:$K$2047,'overall city offline'!$A$2:$A$2047,$A38,'overall city offline'!$B$2:$B$2047,N$2))</f>
        <v>0.69387317246248958</v>
      </c>
      <c r="O38" s="37">
        <f>(SUMIFS('overall city offline'!$K$2:$K$2047,'overall city offline'!$A$2:$A$2047,$A38,'overall city offline'!$B$2:$B$2047,O$3)*SUMIFS('overall city offline'!$C$2:$C$2047,'overall city offline'!$A$2:$A$2047,$A38,'overall city offline'!$B$2:$B$2047,O$3))/(SUMIFS('overall city offline'!$K$2:$K$2047,'overall city offline'!$A$2:$A$2047,$A38,'overall city offline'!$B$2:$B$2047,O$2))</f>
        <v>0.82720394732193303</v>
      </c>
      <c r="P38" s="37">
        <f>(SUMIFS('overall city offline'!$K$2:$K$2047,'overall city offline'!$A$2:$A$2047,$A38,'overall city offline'!$B$2:$B$2047,P$3)*SUMIFS('overall city offline'!$C$2:$C$2047,'overall city offline'!$A$2:$A$2047,$A38,'overall city offline'!$B$2:$B$2047,P$3))/(SUMIFS('overall city offline'!$K$2:$K$2047,'overall city offline'!$A$2:$A$2047,$A38,'overall city offline'!$B$2:$B$2047,P$2))</f>
        <v>0.96778470188234611</v>
      </c>
      <c r="Q38" s="37">
        <f>(SUMIFS('overall city offline'!$K$2:$K$2047,'overall city offline'!$A$2:$A$2047,$A38,'overall city offline'!$B$2:$B$2047,Q$3)*SUMIFS('overall city offline'!$C$2:$C$2047,'overall city offline'!$A$2:$A$2047,$A38,'overall city offline'!$B$2:$B$2047,Q$3))/(SUMIFS('overall city offline'!$K$2:$K$2047,'overall city offline'!$A$2:$A$2047,$A38,'overall city offline'!$B$2:$B$2047,Q$2))</f>
        <v>1.0696788999568005</v>
      </c>
      <c r="R38" s="37">
        <f>(SUMIFS('overall city offline'!$K$2:$K$2047,'overall city offline'!$A$2:$A$2047,$A38,'overall city offline'!$B$2:$B$2047,R$3)*SUMIFS('overall city offline'!$C$2:$C$2047,'overall city offline'!$A$2:$A$2047,$A38,'overall city offline'!$B$2:$B$2047,R$3))/(SUMIFS('overall city offline'!$K$2:$K$2047,'overall city offline'!$A$2:$A$2047,$A38,'overall city offline'!$B$2:$B$2047,R$2))</f>
        <v>1.1155581625281774</v>
      </c>
      <c r="S38" s="37">
        <f>(SUMIFS('overall city offline'!$K$2:$K$2047,'overall city offline'!$A$2:$A$2047,$A38,'overall city offline'!$B$2:$B$2047,S$3)*SUMIFS('overall city offline'!$C$2:$C$2047,'overall city offline'!$A$2:$A$2047,$A38,'overall city offline'!$B$2:$B$2047,S$3))/(SUMIFS('overall city offline'!$K$2:$K$2047,'overall city offline'!$A$2:$A$2047,$A38,'overall city offline'!$B$2:$B$2047,S$2))</f>
        <v>0.93922628253492713</v>
      </c>
      <c r="T38" s="37">
        <f>(SUMIFS('overall city offline'!$K$2:$K$2047,'overall city offline'!$A$2:$A$2047,$A38,'overall city offline'!$B$2:$B$2047,T$3)*SUMIFS('overall city offline'!$C$2:$C$2047,'overall city offline'!$A$2:$A$2047,$A38,'overall city offline'!$B$2:$B$2047,T$3))/(SUMIFS('overall city offline'!$K$2:$K$2047,'overall city offline'!$A$2:$A$2047,$A38,'overall city offline'!$B$2:$B$2047,T$2))</f>
        <v>0.98927569594006193</v>
      </c>
      <c r="U38" s="37">
        <f>(SUMIFS('overall city offline'!$K$2:$K$2047,'overall city offline'!$A$2:$A$2047,$A38,'overall city offline'!$B$2:$B$2047,U$3)*SUMIFS('overall city offline'!$C$2:$C$2047,'overall city offline'!$A$2:$A$2047,$A38,'overall city offline'!$B$2:$B$2047,U$3))/(SUMIFS('overall city offline'!$K$2:$K$2047,'overall city offline'!$A$2:$A$2047,$A38,'overall city offline'!$B$2:$B$2047,U$2))</f>
        <v>0.95442838788128503</v>
      </c>
      <c r="V38" s="37">
        <f>(SUMIFS('overall city offline'!$K$2:$K$2047,'overall city offline'!$A$2:$A$2047,$A38,'overall city offline'!$B$2:$B$2047,V$3)*SUMIFS('overall city offline'!$C$2:$C$2047,'overall city offline'!$A$2:$A$2047,$A38,'overall city offline'!$B$2:$B$2047,V$3))/(SUMIFS('overall city offline'!$K$2:$K$2047,'overall city offline'!$A$2:$A$2047,$A38,'overall city offline'!$B$2:$B$2047,V$2))</f>
        <v>0.95715146479424662</v>
      </c>
    </row>
    <row r="39" spans="1:63" x14ac:dyDescent="0.25">
      <c r="A39" s="5" t="s">
        <v>42</v>
      </c>
      <c r="B39" s="37">
        <f>(SUMIFS('overall city offline'!$K$2:$K$2047,'overall city offline'!$A$2:$A$2047,$A39,'overall city offline'!$B$2:$B$2047,B$3)*SUMIFS('overall city offline'!$C$2:$C$2047,'overall city offline'!$A$2:$A$2047,$A39,'overall city offline'!$B$2:$B$2047,B$3))/(SUMIFS('overall city offline'!$K$2:$K$2047,'overall city offline'!$A$2:$A$2047,$A39,'overall city offline'!$B$2:$B$2047,B$2))</f>
        <v>0.95022312267949305</v>
      </c>
      <c r="C39" s="37">
        <f>(SUMIFS('overall city offline'!$K$2:$K$2047,'overall city offline'!$A$2:$A$2047,$A39,'overall city offline'!$B$2:$B$2047,C$3)*SUMIFS('overall city offline'!$C$2:$C$2047,'overall city offline'!$A$2:$A$2047,$A39,'overall city offline'!$B$2:$B$2047,C$3))/(SUMIFS('overall city offline'!$K$2:$K$2047,'overall city offline'!$A$2:$A$2047,$A39,'overall city offline'!$B$2:$B$2047,C$2))</f>
        <v>0.92166770012938382</v>
      </c>
      <c r="D39" s="37">
        <f>(SUMIFS('overall city offline'!$K$2:$K$2047,'overall city offline'!$A$2:$A$2047,$A39,'overall city offline'!$B$2:$B$2047,D$3)*SUMIFS('overall city offline'!$C$2:$C$2047,'overall city offline'!$A$2:$A$2047,$A39,'overall city offline'!$B$2:$B$2047,D$3))/(SUMIFS('overall city offline'!$K$2:$K$2047,'overall city offline'!$A$2:$A$2047,$A39,'overall city offline'!$B$2:$B$2047,D$2))</f>
        <v>1.0230164967521622</v>
      </c>
      <c r="E39" s="37">
        <f>(SUMIFS('overall city offline'!$K$2:$K$2047,'overall city offline'!$A$2:$A$2047,$A39,'overall city offline'!$B$2:$B$2047,E$3)*SUMIFS('overall city offline'!$C$2:$C$2047,'overall city offline'!$A$2:$A$2047,$A39,'overall city offline'!$B$2:$B$2047,E$3))/(SUMIFS('overall city offline'!$K$2:$K$2047,'overall city offline'!$A$2:$A$2047,$A39,'overall city offline'!$B$2:$B$2047,E$2))</f>
        <v>0.73191303837364008</v>
      </c>
      <c r="F39" s="37">
        <f>(SUMIFS('overall city offline'!$K$2:$K$2047,'overall city offline'!$A$2:$A$2047,$A39,'overall city offline'!$B$2:$B$2047,F$3)*SUMIFS('overall city offline'!$C$2:$C$2047,'overall city offline'!$A$2:$A$2047,$A39,'overall city offline'!$B$2:$B$2047,F$3))/(SUMIFS('overall city offline'!$K$2:$K$2047,'overall city offline'!$A$2:$A$2047,$A39,'overall city offline'!$B$2:$B$2047,F$2))</f>
        <v>0.8666460720512178</v>
      </c>
      <c r="G39" s="37">
        <f>(SUMIFS('overall city offline'!$K$2:$K$2047,'overall city offline'!$A$2:$A$2047,$A39,'overall city offline'!$B$2:$B$2047,G$3)*SUMIFS('overall city offline'!$C$2:$C$2047,'overall city offline'!$A$2:$A$2047,$A39,'overall city offline'!$B$2:$B$2047,G$3))/(SUMIFS('overall city offline'!$K$2:$K$2047,'overall city offline'!$A$2:$A$2047,$A39,'overall city offline'!$B$2:$B$2047,G$2))</f>
        <v>0.99706252016990726</v>
      </c>
      <c r="H39" s="37">
        <f>(SUMIFS('overall city offline'!$K$2:$K$2047,'overall city offline'!$A$2:$A$2047,$A39,'overall city offline'!$B$2:$B$2047,H$3)*SUMIFS('overall city offline'!$C$2:$C$2047,'overall city offline'!$A$2:$A$2047,$A39,'overall city offline'!$B$2:$B$2047,H$3))/(SUMIFS('overall city offline'!$K$2:$K$2047,'overall city offline'!$A$2:$A$2047,$A39,'overall city offline'!$B$2:$B$2047,H$2))</f>
        <v>1.1051820940947656</v>
      </c>
      <c r="I39" s="37">
        <f>(SUMIFS('overall city offline'!$K$2:$K$2047,'overall city offline'!$A$2:$A$2047,$A39,'overall city offline'!$B$2:$B$2047,I$3)*SUMIFS('overall city offline'!$C$2:$C$2047,'overall city offline'!$A$2:$A$2047,$A39,'overall city offline'!$B$2:$B$2047,I$3))/(SUMIFS('overall city offline'!$K$2:$K$2047,'overall city offline'!$A$2:$A$2047,$A39,'overall city offline'!$B$2:$B$2047,I$2))</f>
        <v>1.0893656733718404</v>
      </c>
      <c r="J39" s="37">
        <f>(SUMIFS('overall city offline'!$K$2:$K$2047,'overall city offline'!$A$2:$A$2047,$A39,'overall city offline'!$B$2:$B$2047,J$3)*SUMIFS('overall city offline'!$C$2:$C$2047,'overall city offline'!$A$2:$A$2047,$A39,'overall city offline'!$B$2:$B$2047,J$3))/(SUMIFS('overall city offline'!$K$2:$K$2047,'overall city offline'!$A$2:$A$2047,$A39,'overall city offline'!$B$2:$B$2047,J$2))</f>
        <v>1.0592664245292018</v>
      </c>
      <c r="K39" s="37">
        <f>(SUMIFS('overall city offline'!$K$2:$K$2047,'overall city offline'!$A$2:$A$2047,$A39,'overall city offline'!$B$2:$B$2047,K$3)*SUMIFS('overall city offline'!$C$2:$C$2047,'overall city offline'!$A$2:$A$2047,$A39,'overall city offline'!$B$2:$B$2047,K$3))/(SUMIFS('overall city offline'!$K$2:$K$2047,'overall city offline'!$A$2:$A$2047,$A39,'overall city offline'!$B$2:$B$2047,K$2))</f>
        <v>1.1451630248326952</v>
      </c>
      <c r="L39" s="37">
        <f>(SUMIFS('overall city offline'!$K$2:$K$2047,'overall city offline'!$A$2:$A$2047,$A39,'overall city offline'!$B$2:$B$2047,L$3)*SUMIFS('overall city offline'!$C$2:$C$2047,'overall city offline'!$A$2:$A$2047,$A39,'overall city offline'!$B$2:$B$2047,L$3))/(SUMIFS('overall city offline'!$K$2:$K$2047,'overall city offline'!$A$2:$A$2047,$A39,'overall city offline'!$B$2:$B$2047,L$2))</f>
        <v>0.85124178191234867</v>
      </c>
      <c r="M39" s="37">
        <f>(SUMIFS('overall city offline'!$K$2:$K$2047,'overall city offline'!$A$2:$A$2047,$A39,'overall city offline'!$B$2:$B$2047,M$3)*SUMIFS('overall city offline'!$C$2:$C$2047,'overall city offline'!$A$2:$A$2047,$A39,'overall city offline'!$B$2:$B$2047,M$3))/(SUMIFS('overall city offline'!$K$2:$K$2047,'overall city offline'!$A$2:$A$2047,$A39,'overall city offline'!$B$2:$B$2047,M$2))</f>
        <v>1.1714061688167314</v>
      </c>
      <c r="N39" s="37">
        <f>(SUMIFS('overall city offline'!$K$2:$K$2047,'overall city offline'!$A$2:$A$2047,$A39,'overall city offline'!$B$2:$B$2047,N$3)*SUMIFS('overall city offline'!$C$2:$C$2047,'overall city offline'!$A$2:$A$2047,$A39,'overall city offline'!$B$2:$B$2047,N$3))/(SUMIFS('overall city offline'!$K$2:$K$2047,'overall city offline'!$A$2:$A$2047,$A39,'overall city offline'!$B$2:$B$2047,N$2))</f>
        <v>0.70057381262237217</v>
      </c>
      <c r="O39" s="37">
        <f>(SUMIFS('overall city offline'!$K$2:$K$2047,'overall city offline'!$A$2:$A$2047,$A39,'overall city offline'!$B$2:$B$2047,O$3)*SUMIFS('overall city offline'!$C$2:$C$2047,'overall city offline'!$A$2:$A$2047,$A39,'overall city offline'!$B$2:$B$2047,O$3))/(SUMIFS('overall city offline'!$K$2:$K$2047,'overall city offline'!$A$2:$A$2047,$A39,'overall city offline'!$B$2:$B$2047,O$2))</f>
        <v>0.73553627415129352</v>
      </c>
      <c r="P39" s="37">
        <f>(SUMIFS('overall city offline'!$K$2:$K$2047,'overall city offline'!$A$2:$A$2047,$A39,'overall city offline'!$B$2:$B$2047,P$3)*SUMIFS('overall city offline'!$C$2:$C$2047,'overall city offline'!$A$2:$A$2047,$A39,'overall city offline'!$B$2:$B$2047,P$3))/(SUMIFS('overall city offline'!$K$2:$K$2047,'overall city offline'!$A$2:$A$2047,$A39,'overall city offline'!$B$2:$B$2047,P$2))</f>
        <v>0.95093692449633171</v>
      </c>
      <c r="Q39" s="37">
        <f>(SUMIFS('overall city offline'!$K$2:$K$2047,'overall city offline'!$A$2:$A$2047,$A39,'overall city offline'!$B$2:$B$2047,Q$3)*SUMIFS('overall city offline'!$C$2:$C$2047,'overall city offline'!$A$2:$A$2047,$A39,'overall city offline'!$B$2:$B$2047,Q$3))/(SUMIFS('overall city offline'!$K$2:$K$2047,'overall city offline'!$A$2:$A$2047,$A39,'overall city offline'!$B$2:$B$2047,Q$2))</f>
        <v>1.1460486406311625</v>
      </c>
      <c r="R39" s="37">
        <f>(SUMIFS('overall city offline'!$K$2:$K$2047,'overall city offline'!$A$2:$A$2047,$A39,'overall city offline'!$B$2:$B$2047,R$3)*SUMIFS('overall city offline'!$C$2:$C$2047,'overall city offline'!$A$2:$A$2047,$A39,'overall city offline'!$B$2:$B$2047,R$3))/(SUMIFS('overall city offline'!$K$2:$K$2047,'overall city offline'!$A$2:$A$2047,$A39,'overall city offline'!$B$2:$B$2047,R$2))</f>
        <v>1.1782900674459753</v>
      </c>
      <c r="S39" s="37">
        <f>(SUMIFS('overall city offline'!$K$2:$K$2047,'overall city offline'!$A$2:$A$2047,$A39,'overall city offline'!$B$2:$B$2047,S$3)*SUMIFS('overall city offline'!$C$2:$C$2047,'overall city offline'!$A$2:$A$2047,$A39,'overall city offline'!$B$2:$B$2047,S$3))/(SUMIFS('overall city offline'!$K$2:$K$2047,'overall city offline'!$A$2:$A$2047,$A39,'overall city offline'!$B$2:$B$2047,S$2))</f>
        <v>1.0970630463071018</v>
      </c>
      <c r="T39" s="37">
        <f>(SUMIFS('overall city offline'!$K$2:$K$2047,'overall city offline'!$A$2:$A$2047,$A39,'overall city offline'!$B$2:$B$2047,T$3)*SUMIFS('overall city offline'!$C$2:$C$2047,'overall city offline'!$A$2:$A$2047,$A39,'overall city offline'!$B$2:$B$2047,T$3))/(SUMIFS('overall city offline'!$K$2:$K$2047,'overall city offline'!$A$2:$A$2047,$A39,'overall city offline'!$B$2:$B$2047,T$2))</f>
        <v>1.1527332260117702</v>
      </c>
      <c r="U39" s="37">
        <f>(SUMIFS('overall city offline'!$K$2:$K$2047,'overall city offline'!$A$2:$A$2047,$A39,'overall city offline'!$B$2:$B$2047,U$3)*SUMIFS('overall city offline'!$C$2:$C$2047,'overall city offline'!$A$2:$A$2047,$A39,'overall city offline'!$B$2:$B$2047,U$3))/(SUMIFS('overall city offline'!$K$2:$K$2047,'overall city offline'!$A$2:$A$2047,$A39,'overall city offline'!$B$2:$B$2047,U$2))</f>
        <v>1.1295939349586279</v>
      </c>
      <c r="V39" s="37">
        <f>(SUMIFS('overall city offline'!$K$2:$K$2047,'overall city offline'!$A$2:$A$2047,$A39,'overall city offline'!$B$2:$B$2047,V$3)*SUMIFS('overall city offline'!$C$2:$C$2047,'overall city offline'!$A$2:$A$2047,$A39,'overall city offline'!$B$2:$B$2047,V$3))/(SUMIFS('overall city offline'!$K$2:$K$2047,'overall city offline'!$A$2:$A$2047,$A39,'overall city offline'!$B$2:$B$2047,V$2))</f>
        <v>1.0583353985529109</v>
      </c>
    </row>
    <row r="40" spans="1:63" x14ac:dyDescent="0.25">
      <c r="A40" s="5" t="s">
        <v>43</v>
      </c>
      <c r="B40" s="37">
        <f>(SUMIFS('overall city offline'!$K$2:$K$2047,'overall city offline'!$A$2:$A$2047,$A40,'overall city offline'!$B$2:$B$2047,B$3)*SUMIFS('overall city offline'!$C$2:$C$2047,'overall city offline'!$A$2:$A$2047,$A40,'overall city offline'!$B$2:$B$2047,B$3))/(SUMIFS('overall city offline'!$K$2:$K$2047,'overall city offline'!$A$2:$A$2047,$A40,'overall city offline'!$B$2:$B$2047,B$2))</f>
        <v>0.87710716389636934</v>
      </c>
      <c r="C40" s="37">
        <f>(SUMIFS('overall city offline'!$K$2:$K$2047,'overall city offline'!$A$2:$A$2047,$A40,'overall city offline'!$B$2:$B$2047,C$3)*SUMIFS('overall city offline'!$C$2:$C$2047,'overall city offline'!$A$2:$A$2047,$A40,'overall city offline'!$B$2:$B$2047,C$3))/(SUMIFS('overall city offline'!$K$2:$K$2047,'overall city offline'!$A$2:$A$2047,$A40,'overall city offline'!$B$2:$B$2047,C$2))</f>
        <v>0.90793764828278545</v>
      </c>
      <c r="D40" s="37">
        <f>(SUMIFS('overall city offline'!$K$2:$K$2047,'overall city offline'!$A$2:$A$2047,$A40,'overall city offline'!$B$2:$B$2047,D$3)*SUMIFS('overall city offline'!$C$2:$C$2047,'overall city offline'!$A$2:$A$2047,$A40,'overall city offline'!$B$2:$B$2047,D$3))/(SUMIFS('overall city offline'!$K$2:$K$2047,'overall city offline'!$A$2:$A$2047,$A40,'overall city offline'!$B$2:$B$2047,D$2))</f>
        <v>0.62312751728197269</v>
      </c>
      <c r="E40" s="37">
        <f>(SUMIFS('overall city offline'!$K$2:$K$2047,'overall city offline'!$A$2:$A$2047,$A40,'overall city offline'!$B$2:$B$2047,E$3)*SUMIFS('overall city offline'!$C$2:$C$2047,'overall city offline'!$A$2:$A$2047,$A40,'overall city offline'!$B$2:$B$2047,E$3))/(SUMIFS('overall city offline'!$K$2:$K$2047,'overall city offline'!$A$2:$A$2047,$A40,'overall city offline'!$B$2:$B$2047,E$2))</f>
        <v>0.24379365466367933</v>
      </c>
      <c r="F40" s="37">
        <f>(SUMIFS('overall city offline'!$K$2:$K$2047,'overall city offline'!$A$2:$A$2047,$A40,'overall city offline'!$B$2:$B$2047,F$3)*SUMIFS('overall city offline'!$C$2:$C$2047,'overall city offline'!$A$2:$A$2047,$A40,'overall city offline'!$B$2:$B$2047,F$3))/(SUMIFS('overall city offline'!$K$2:$K$2047,'overall city offline'!$A$2:$A$2047,$A40,'overall city offline'!$B$2:$B$2047,F$2))</f>
        <v>0.31251599463385538</v>
      </c>
      <c r="G40" s="37">
        <f>(SUMIFS('overall city offline'!$K$2:$K$2047,'overall city offline'!$A$2:$A$2047,$A40,'overall city offline'!$B$2:$B$2047,G$3)*SUMIFS('overall city offline'!$C$2:$C$2047,'overall city offline'!$A$2:$A$2047,$A40,'overall city offline'!$B$2:$B$2047,G$3))/(SUMIFS('overall city offline'!$K$2:$K$2047,'overall city offline'!$A$2:$A$2047,$A40,'overall city offline'!$B$2:$B$2047,G$2))</f>
        <v>0.44482609766493608</v>
      </c>
      <c r="H40" s="37">
        <f>(SUMIFS('overall city offline'!$K$2:$K$2047,'overall city offline'!$A$2:$A$2047,$A40,'overall city offline'!$B$2:$B$2047,H$3)*SUMIFS('overall city offline'!$C$2:$C$2047,'overall city offline'!$A$2:$A$2047,$A40,'overall city offline'!$B$2:$B$2047,H$3))/(SUMIFS('overall city offline'!$K$2:$K$2047,'overall city offline'!$A$2:$A$2047,$A40,'overall city offline'!$B$2:$B$2047,H$2))</f>
        <v>0.73746964764931444</v>
      </c>
      <c r="I40" s="37">
        <f>(SUMIFS('overall city offline'!$K$2:$K$2047,'overall city offline'!$A$2:$A$2047,$A40,'overall city offline'!$B$2:$B$2047,I$3)*SUMIFS('overall city offline'!$C$2:$C$2047,'overall city offline'!$A$2:$A$2047,$A40,'overall city offline'!$B$2:$B$2047,I$3))/(SUMIFS('overall city offline'!$K$2:$K$2047,'overall city offline'!$A$2:$A$2047,$A40,'overall city offline'!$B$2:$B$2047,I$2))</f>
        <v>0.77482502066671266</v>
      </c>
      <c r="J40" s="37">
        <f>(SUMIFS('overall city offline'!$K$2:$K$2047,'overall city offline'!$A$2:$A$2047,$A40,'overall city offline'!$B$2:$B$2047,J$3)*SUMIFS('overall city offline'!$C$2:$C$2047,'overall city offline'!$A$2:$A$2047,$A40,'overall city offline'!$B$2:$B$2047,J$3))/(SUMIFS('overall city offline'!$K$2:$K$2047,'overall city offline'!$A$2:$A$2047,$A40,'overall city offline'!$B$2:$B$2047,J$2))</f>
        <v>0.78722373974233695</v>
      </c>
      <c r="K40" s="37">
        <f>(SUMIFS('overall city offline'!$K$2:$K$2047,'overall city offline'!$A$2:$A$2047,$A40,'overall city offline'!$B$2:$B$2047,K$3)*SUMIFS('overall city offline'!$C$2:$C$2047,'overall city offline'!$A$2:$A$2047,$A40,'overall city offline'!$B$2:$B$2047,K$3))/(SUMIFS('overall city offline'!$K$2:$K$2047,'overall city offline'!$A$2:$A$2047,$A40,'overall city offline'!$B$2:$B$2047,K$2))</f>
        <v>0.84078096403503078</v>
      </c>
      <c r="L40" s="37">
        <f>(SUMIFS('overall city offline'!$K$2:$K$2047,'overall city offline'!$A$2:$A$2047,$A40,'overall city offline'!$B$2:$B$2047,L$3)*SUMIFS('overall city offline'!$C$2:$C$2047,'overall city offline'!$A$2:$A$2047,$A40,'overall city offline'!$B$2:$B$2047,L$3))/(SUMIFS('overall city offline'!$K$2:$K$2047,'overall city offline'!$A$2:$A$2047,$A40,'overall city offline'!$B$2:$B$2047,L$2))</f>
        <v>0.3745787636737149</v>
      </c>
      <c r="M40" s="37">
        <f>(SUMIFS('overall city offline'!$K$2:$K$2047,'overall city offline'!$A$2:$A$2047,$A40,'overall city offline'!$B$2:$B$2047,M$3)*SUMIFS('overall city offline'!$C$2:$C$2047,'overall city offline'!$A$2:$A$2047,$A40,'overall city offline'!$B$2:$B$2047,M$3))/(SUMIFS('overall city offline'!$K$2:$K$2047,'overall city offline'!$A$2:$A$2047,$A40,'overall city offline'!$B$2:$B$2047,M$2))</f>
        <v>0.60557105167766767</v>
      </c>
      <c r="N40" s="37">
        <f>(SUMIFS('overall city offline'!$K$2:$K$2047,'overall city offline'!$A$2:$A$2047,$A40,'overall city offline'!$B$2:$B$2047,N$3)*SUMIFS('overall city offline'!$C$2:$C$2047,'overall city offline'!$A$2:$A$2047,$A40,'overall city offline'!$B$2:$B$2047,N$3))/(SUMIFS('overall city offline'!$K$2:$K$2047,'overall city offline'!$A$2:$A$2047,$A40,'overall city offline'!$B$2:$B$2047,N$2))</f>
        <v>0.24230315031436703</v>
      </c>
      <c r="O40" s="37">
        <f>(SUMIFS('overall city offline'!$K$2:$K$2047,'overall city offline'!$A$2:$A$2047,$A40,'overall city offline'!$B$2:$B$2047,O$3)*SUMIFS('overall city offline'!$C$2:$C$2047,'overall city offline'!$A$2:$A$2047,$A40,'overall city offline'!$B$2:$B$2047,O$3))/(SUMIFS('overall city offline'!$K$2:$K$2047,'overall city offline'!$A$2:$A$2047,$A40,'overall city offline'!$B$2:$B$2047,O$2))</f>
        <v>0.29919807435272999</v>
      </c>
      <c r="P40" s="37">
        <f>(SUMIFS('overall city offline'!$K$2:$K$2047,'overall city offline'!$A$2:$A$2047,$A40,'overall city offline'!$B$2:$B$2047,P$3)*SUMIFS('overall city offline'!$C$2:$C$2047,'overall city offline'!$A$2:$A$2047,$A40,'overall city offline'!$B$2:$B$2047,P$3))/(SUMIFS('overall city offline'!$K$2:$K$2047,'overall city offline'!$A$2:$A$2047,$A40,'overall city offline'!$B$2:$B$2047,P$2))</f>
        <v>0.31133850804412289</v>
      </c>
      <c r="Q40" s="37">
        <f>(SUMIFS('overall city offline'!$K$2:$K$2047,'overall city offline'!$A$2:$A$2047,$A40,'overall city offline'!$B$2:$B$2047,Q$3)*SUMIFS('overall city offline'!$C$2:$C$2047,'overall city offline'!$A$2:$A$2047,$A40,'overall city offline'!$B$2:$B$2047,Q$3))/(SUMIFS('overall city offline'!$K$2:$K$2047,'overall city offline'!$A$2:$A$2047,$A40,'overall city offline'!$B$2:$B$2047,Q$2))</f>
        <v>0.65578629068113703</v>
      </c>
      <c r="R40" s="37">
        <f>(SUMIFS('overall city offline'!$K$2:$K$2047,'overall city offline'!$A$2:$A$2047,$A40,'overall city offline'!$B$2:$B$2047,R$3)*SUMIFS('overall city offline'!$C$2:$C$2047,'overall city offline'!$A$2:$A$2047,$A40,'overall city offline'!$B$2:$B$2047,R$3))/(SUMIFS('overall city offline'!$K$2:$K$2047,'overall city offline'!$A$2:$A$2047,$A40,'overall city offline'!$B$2:$B$2047,R$2))</f>
        <v>0.8906793691132967</v>
      </c>
      <c r="S40" s="37">
        <f>(SUMIFS('overall city offline'!$K$2:$K$2047,'overall city offline'!$A$2:$A$2047,$A40,'overall city offline'!$B$2:$B$2047,S$3)*SUMIFS('overall city offline'!$C$2:$C$2047,'overall city offline'!$A$2:$A$2047,$A40,'overall city offline'!$B$2:$B$2047,S$3))/(SUMIFS('overall city offline'!$K$2:$K$2047,'overall city offline'!$A$2:$A$2047,$A40,'overall city offline'!$B$2:$B$2047,S$2))</f>
        <v>0.80254571865498048</v>
      </c>
      <c r="T40" s="37">
        <f>(SUMIFS('overall city offline'!$K$2:$K$2047,'overall city offline'!$A$2:$A$2047,$A40,'overall city offline'!$B$2:$B$2047,T$3)*SUMIFS('overall city offline'!$C$2:$C$2047,'overall city offline'!$A$2:$A$2047,$A40,'overall city offline'!$B$2:$B$2047,T$3))/(SUMIFS('overall city offline'!$K$2:$K$2047,'overall city offline'!$A$2:$A$2047,$A40,'overall city offline'!$B$2:$B$2047,T$2))</f>
        <v>0.87556325475328667</v>
      </c>
      <c r="U40" s="37">
        <f>(SUMIFS('overall city offline'!$K$2:$K$2047,'overall city offline'!$A$2:$A$2047,$A40,'overall city offline'!$B$2:$B$2047,U$3)*SUMIFS('overall city offline'!$C$2:$C$2047,'overall city offline'!$A$2:$A$2047,$A40,'overall city offline'!$B$2:$B$2047,U$3))/(SUMIFS('overall city offline'!$K$2:$K$2047,'overall city offline'!$A$2:$A$2047,$A40,'overall city offline'!$B$2:$B$2047,U$2))</f>
        <v>0.87692965528667255</v>
      </c>
      <c r="V40" s="37">
        <f>(SUMIFS('overall city offline'!$K$2:$K$2047,'overall city offline'!$A$2:$A$2047,$A40,'overall city offline'!$B$2:$B$2047,V$3)*SUMIFS('overall city offline'!$C$2:$C$2047,'overall city offline'!$A$2:$A$2047,$A40,'overall city offline'!$B$2:$B$2047,V$3))/(SUMIFS('overall city offline'!$K$2:$K$2047,'overall city offline'!$A$2:$A$2047,$A40,'overall city offline'!$B$2:$B$2047,V$2))</f>
        <v>0.83461049832845202</v>
      </c>
    </row>
    <row r="41" spans="1:63" x14ac:dyDescent="0.25">
      <c r="A41" s="5" t="s">
        <v>44</v>
      </c>
      <c r="B41" s="37">
        <f>(SUMIFS('overall city offline'!$K$2:$K$2047,'overall city offline'!$A$2:$A$2047,$A41,'overall city offline'!$B$2:$B$2047,B$3)*SUMIFS('overall city offline'!$C$2:$C$2047,'overall city offline'!$A$2:$A$2047,$A41,'overall city offline'!$B$2:$B$2047,B$3))/(SUMIFS('overall city offline'!$K$2:$K$2047,'overall city offline'!$A$2:$A$2047,$A41,'overall city offline'!$B$2:$B$2047,B$2))</f>
        <v>0.88571740270906163</v>
      </c>
      <c r="C41" s="37">
        <f>(SUMIFS('overall city offline'!$K$2:$K$2047,'overall city offline'!$A$2:$A$2047,$A41,'overall city offline'!$B$2:$B$2047,C$3)*SUMIFS('overall city offline'!$C$2:$C$2047,'overall city offline'!$A$2:$A$2047,$A41,'overall city offline'!$B$2:$B$2047,C$3))/(SUMIFS('overall city offline'!$K$2:$K$2047,'overall city offline'!$A$2:$A$2047,$A41,'overall city offline'!$B$2:$B$2047,C$2))</f>
        <v>0.94249431519169413</v>
      </c>
      <c r="D41" s="37">
        <f>(SUMIFS('overall city offline'!$K$2:$K$2047,'overall city offline'!$A$2:$A$2047,$A41,'overall city offline'!$B$2:$B$2047,D$3)*SUMIFS('overall city offline'!$C$2:$C$2047,'overall city offline'!$A$2:$A$2047,$A41,'overall city offline'!$B$2:$B$2047,D$3))/(SUMIFS('overall city offline'!$K$2:$K$2047,'overall city offline'!$A$2:$A$2047,$A41,'overall city offline'!$B$2:$B$2047,D$2))</f>
        <v>0.91037460288636918</v>
      </c>
      <c r="E41" s="37">
        <f>(SUMIFS('overall city offline'!$K$2:$K$2047,'overall city offline'!$A$2:$A$2047,$A41,'overall city offline'!$B$2:$B$2047,E$3)*SUMIFS('overall city offline'!$C$2:$C$2047,'overall city offline'!$A$2:$A$2047,$A41,'overall city offline'!$B$2:$B$2047,E$3))/(SUMIFS('overall city offline'!$K$2:$K$2047,'overall city offline'!$A$2:$A$2047,$A41,'overall city offline'!$B$2:$B$2047,E$2))</f>
        <v>0.5496606463534891</v>
      </c>
      <c r="F41" s="37">
        <f>(SUMIFS('overall city offline'!$K$2:$K$2047,'overall city offline'!$A$2:$A$2047,$A41,'overall city offline'!$B$2:$B$2047,F$3)*SUMIFS('overall city offline'!$C$2:$C$2047,'overall city offline'!$A$2:$A$2047,$A41,'overall city offline'!$B$2:$B$2047,F$3))/(SUMIFS('overall city offline'!$K$2:$K$2047,'overall city offline'!$A$2:$A$2047,$A41,'overall city offline'!$B$2:$B$2047,F$2))</f>
        <v>0.61077791213566102</v>
      </c>
      <c r="G41" s="37">
        <f>(SUMIFS('overall city offline'!$K$2:$K$2047,'overall city offline'!$A$2:$A$2047,$A41,'overall city offline'!$B$2:$B$2047,G$3)*SUMIFS('overall city offline'!$C$2:$C$2047,'overall city offline'!$A$2:$A$2047,$A41,'overall city offline'!$B$2:$B$2047,G$3))/(SUMIFS('overall city offline'!$K$2:$K$2047,'overall city offline'!$A$2:$A$2047,$A41,'overall city offline'!$B$2:$B$2047,G$2))</f>
        <v>0.71036424124197328</v>
      </c>
      <c r="H41" s="37">
        <f>(SUMIFS('overall city offline'!$K$2:$K$2047,'overall city offline'!$A$2:$A$2047,$A41,'overall city offline'!$B$2:$B$2047,H$3)*SUMIFS('overall city offline'!$C$2:$C$2047,'overall city offline'!$A$2:$A$2047,$A41,'overall city offline'!$B$2:$B$2047,H$3))/(SUMIFS('overall city offline'!$K$2:$K$2047,'overall city offline'!$A$2:$A$2047,$A41,'overall city offline'!$B$2:$B$2047,H$2))</f>
        <v>0.86396700447756314</v>
      </c>
      <c r="I41" s="37">
        <f>(SUMIFS('overall city offline'!$K$2:$K$2047,'overall city offline'!$A$2:$A$2047,$A41,'overall city offline'!$B$2:$B$2047,I$3)*SUMIFS('overall city offline'!$C$2:$C$2047,'overall city offline'!$A$2:$A$2047,$A41,'overall city offline'!$B$2:$B$2047,I$3))/(SUMIFS('overall city offline'!$K$2:$K$2047,'overall city offline'!$A$2:$A$2047,$A41,'overall city offline'!$B$2:$B$2047,I$2))</f>
        <v>0.95572609139733422</v>
      </c>
      <c r="J41" s="37">
        <f>(SUMIFS('overall city offline'!$K$2:$K$2047,'overall city offline'!$A$2:$A$2047,$A41,'overall city offline'!$B$2:$B$2047,J$3)*SUMIFS('overall city offline'!$C$2:$C$2047,'overall city offline'!$A$2:$A$2047,$A41,'overall city offline'!$B$2:$B$2047,J$3))/(SUMIFS('overall city offline'!$K$2:$K$2047,'overall city offline'!$A$2:$A$2047,$A41,'overall city offline'!$B$2:$B$2047,J$2))</f>
        <v>0.91326169509140898</v>
      </c>
      <c r="K41" s="37">
        <f>(SUMIFS('overall city offline'!$K$2:$K$2047,'overall city offline'!$A$2:$A$2047,$A41,'overall city offline'!$B$2:$B$2047,K$3)*SUMIFS('overall city offline'!$C$2:$C$2047,'overall city offline'!$A$2:$A$2047,$A41,'overall city offline'!$B$2:$B$2047,K$3))/(SUMIFS('overall city offline'!$K$2:$K$2047,'overall city offline'!$A$2:$A$2047,$A41,'overall city offline'!$B$2:$B$2047,K$2))</f>
        <v>0.96335449601946077</v>
      </c>
      <c r="L41" s="37">
        <f>(SUMIFS('overall city offline'!$K$2:$K$2047,'overall city offline'!$A$2:$A$2047,$A41,'overall city offline'!$B$2:$B$2047,L$3)*SUMIFS('overall city offline'!$C$2:$C$2047,'overall city offline'!$A$2:$A$2047,$A41,'overall city offline'!$B$2:$B$2047,L$3))/(SUMIFS('overall city offline'!$K$2:$K$2047,'overall city offline'!$A$2:$A$2047,$A41,'overall city offline'!$B$2:$B$2047,L$2))</f>
        <v>0.66227328943127639</v>
      </c>
      <c r="M41" s="37">
        <f>(SUMIFS('overall city offline'!$K$2:$K$2047,'overall city offline'!$A$2:$A$2047,$A41,'overall city offline'!$B$2:$B$2047,M$3)*SUMIFS('overall city offline'!$C$2:$C$2047,'overall city offline'!$A$2:$A$2047,$A41,'overall city offline'!$B$2:$B$2047,M$3))/(SUMIFS('overall city offline'!$K$2:$K$2047,'overall city offline'!$A$2:$A$2047,$A41,'overall city offline'!$B$2:$B$2047,M$2))</f>
        <v>0.97033993581876699</v>
      </c>
      <c r="N41" s="37">
        <f>(SUMIFS('overall city offline'!$K$2:$K$2047,'overall city offline'!$A$2:$A$2047,$A41,'overall city offline'!$B$2:$B$2047,N$3)*SUMIFS('overall city offline'!$C$2:$C$2047,'overall city offline'!$A$2:$A$2047,$A41,'overall city offline'!$B$2:$B$2047,N$3))/(SUMIFS('overall city offline'!$K$2:$K$2047,'overall city offline'!$A$2:$A$2047,$A41,'overall city offline'!$B$2:$B$2047,N$2))</f>
        <v>0.48987324520413095</v>
      </c>
      <c r="O41" s="37">
        <f>(SUMIFS('overall city offline'!$K$2:$K$2047,'overall city offline'!$A$2:$A$2047,$A41,'overall city offline'!$B$2:$B$2047,O$3)*SUMIFS('overall city offline'!$C$2:$C$2047,'overall city offline'!$A$2:$A$2047,$A41,'overall city offline'!$B$2:$B$2047,O$3))/(SUMIFS('overall city offline'!$K$2:$K$2047,'overall city offline'!$A$2:$A$2047,$A41,'overall city offline'!$B$2:$B$2047,O$2))</f>
        <v>0.56885251011080484</v>
      </c>
      <c r="P41" s="37">
        <f>(SUMIFS('overall city offline'!$K$2:$K$2047,'overall city offline'!$A$2:$A$2047,$A41,'overall city offline'!$B$2:$B$2047,P$3)*SUMIFS('overall city offline'!$C$2:$C$2047,'overall city offline'!$A$2:$A$2047,$A41,'overall city offline'!$B$2:$B$2047,P$3))/(SUMIFS('overall city offline'!$K$2:$K$2047,'overall city offline'!$A$2:$A$2047,$A41,'overall city offline'!$B$2:$B$2047,P$2))</f>
        <v>0.72511702913120291</v>
      </c>
      <c r="Q41" s="37">
        <f>(SUMIFS('overall city offline'!$K$2:$K$2047,'overall city offline'!$A$2:$A$2047,$A41,'overall city offline'!$B$2:$B$2047,Q$3)*SUMIFS('overall city offline'!$C$2:$C$2047,'overall city offline'!$A$2:$A$2047,$A41,'overall city offline'!$B$2:$B$2047,Q$3))/(SUMIFS('overall city offline'!$K$2:$K$2047,'overall city offline'!$A$2:$A$2047,$A41,'overall city offline'!$B$2:$B$2047,Q$2))</f>
        <v>0.95227809770099514</v>
      </c>
      <c r="R41" s="37">
        <f>(SUMIFS('overall city offline'!$K$2:$K$2047,'overall city offline'!$A$2:$A$2047,$A41,'overall city offline'!$B$2:$B$2047,R$3)*SUMIFS('overall city offline'!$C$2:$C$2047,'overall city offline'!$A$2:$A$2047,$A41,'overall city offline'!$B$2:$B$2047,R$3))/(SUMIFS('overall city offline'!$K$2:$K$2047,'overall city offline'!$A$2:$A$2047,$A41,'overall city offline'!$B$2:$B$2047,R$2))</f>
        <v>1.0265803760222101</v>
      </c>
      <c r="S41" s="37">
        <f>(SUMIFS('overall city offline'!$K$2:$K$2047,'overall city offline'!$A$2:$A$2047,$A41,'overall city offline'!$B$2:$B$2047,S$3)*SUMIFS('overall city offline'!$C$2:$C$2047,'overall city offline'!$A$2:$A$2047,$A41,'overall city offline'!$B$2:$B$2047,S$3))/(SUMIFS('overall city offline'!$K$2:$K$2047,'overall city offline'!$A$2:$A$2047,$A41,'overall city offline'!$B$2:$B$2047,S$2))</f>
        <v>0.90715210145042324</v>
      </c>
      <c r="T41" s="37">
        <f>(SUMIFS('overall city offline'!$K$2:$K$2047,'overall city offline'!$A$2:$A$2047,$A41,'overall city offline'!$B$2:$B$2047,T$3)*SUMIFS('overall city offline'!$C$2:$C$2047,'overall city offline'!$A$2:$A$2047,$A41,'overall city offline'!$B$2:$B$2047,T$3))/(SUMIFS('overall city offline'!$K$2:$K$2047,'overall city offline'!$A$2:$A$2047,$A41,'overall city offline'!$B$2:$B$2047,T$2))</f>
        <v>0.95056472852110041</v>
      </c>
      <c r="U41" s="37">
        <f>(SUMIFS('overall city offline'!$K$2:$K$2047,'overall city offline'!$A$2:$A$2047,$A41,'overall city offline'!$B$2:$B$2047,U$3)*SUMIFS('overall city offline'!$C$2:$C$2047,'overall city offline'!$A$2:$A$2047,$A41,'overall city offline'!$B$2:$B$2047,U$3))/(SUMIFS('overall city offline'!$K$2:$K$2047,'overall city offline'!$A$2:$A$2047,$A41,'overall city offline'!$B$2:$B$2047,U$2))</f>
        <v>1.0758496080239985</v>
      </c>
      <c r="V41" s="37">
        <f>(SUMIFS('overall city offline'!$K$2:$K$2047,'overall city offline'!$A$2:$A$2047,$A41,'overall city offline'!$B$2:$B$2047,V$3)*SUMIFS('overall city offline'!$C$2:$C$2047,'overall city offline'!$A$2:$A$2047,$A41,'overall city offline'!$B$2:$B$2047,V$3))/(SUMIFS('overall city offline'!$K$2:$K$2047,'overall city offline'!$A$2:$A$2047,$A41,'overall city offline'!$B$2:$B$2047,V$2))</f>
        <v>0.98532750646017475</v>
      </c>
    </row>
    <row r="42" spans="1:63" x14ac:dyDescent="0.25">
      <c r="A42" s="5" t="s">
        <v>45</v>
      </c>
      <c r="B42" s="37">
        <f>(SUMIFS('overall city offline'!$K$2:$K$2047,'overall city offline'!$A$2:$A$2047,$A42,'overall city offline'!$B$2:$B$2047,B$3)*SUMIFS('overall city offline'!$C$2:$C$2047,'overall city offline'!$A$2:$A$2047,$A42,'overall city offline'!$B$2:$B$2047,B$3))/(SUMIFS('overall city offline'!$K$2:$K$2047,'overall city offline'!$A$2:$A$2047,$A42,'overall city offline'!$B$2:$B$2047,B$2))</f>
        <v>0.89439604062763367</v>
      </c>
      <c r="C42" s="37">
        <f>(SUMIFS('overall city offline'!$K$2:$K$2047,'overall city offline'!$A$2:$A$2047,$A42,'overall city offline'!$B$2:$B$2047,C$3)*SUMIFS('overall city offline'!$C$2:$C$2047,'overall city offline'!$A$2:$A$2047,$A42,'overall city offline'!$B$2:$B$2047,C$3))/(SUMIFS('overall city offline'!$K$2:$K$2047,'overall city offline'!$A$2:$A$2047,$A42,'overall city offline'!$B$2:$B$2047,C$2))</f>
        <v>0.90050671254321779</v>
      </c>
      <c r="D42" s="37">
        <f>(SUMIFS('overall city offline'!$K$2:$K$2047,'overall city offline'!$A$2:$A$2047,$A42,'overall city offline'!$B$2:$B$2047,D$3)*SUMIFS('overall city offline'!$C$2:$C$2047,'overall city offline'!$A$2:$A$2047,$A42,'overall city offline'!$B$2:$B$2047,D$3))/(SUMIFS('overall city offline'!$K$2:$K$2047,'overall city offline'!$A$2:$A$2047,$A42,'overall city offline'!$B$2:$B$2047,D$2))</f>
        <v>1.0315915188963327</v>
      </c>
      <c r="E42" s="37">
        <f>(SUMIFS('overall city offline'!$K$2:$K$2047,'overall city offline'!$A$2:$A$2047,$A42,'overall city offline'!$B$2:$B$2047,E$3)*SUMIFS('overall city offline'!$C$2:$C$2047,'overall city offline'!$A$2:$A$2047,$A42,'overall city offline'!$B$2:$B$2047,E$3))/(SUMIFS('overall city offline'!$K$2:$K$2047,'overall city offline'!$A$2:$A$2047,$A42,'overall city offline'!$B$2:$B$2047,E$2))</f>
        <v>0.59129629969811615</v>
      </c>
      <c r="F42" s="37">
        <f>(SUMIFS('overall city offline'!$K$2:$K$2047,'overall city offline'!$A$2:$A$2047,$A42,'overall city offline'!$B$2:$B$2047,F$3)*SUMIFS('overall city offline'!$C$2:$C$2047,'overall city offline'!$A$2:$A$2047,$A42,'overall city offline'!$B$2:$B$2047,F$3))/(SUMIFS('overall city offline'!$K$2:$K$2047,'overall city offline'!$A$2:$A$2047,$A42,'overall city offline'!$B$2:$B$2047,F$2))</f>
        <v>0.83061841544949666</v>
      </c>
      <c r="G42" s="37">
        <f>(SUMIFS('overall city offline'!$K$2:$K$2047,'overall city offline'!$A$2:$A$2047,$A42,'overall city offline'!$B$2:$B$2047,G$3)*SUMIFS('overall city offline'!$C$2:$C$2047,'overall city offline'!$A$2:$A$2047,$A42,'overall city offline'!$B$2:$B$2047,G$3))/(SUMIFS('overall city offline'!$K$2:$K$2047,'overall city offline'!$A$2:$A$2047,$A42,'overall city offline'!$B$2:$B$2047,G$2))</f>
        <v>0.7982976923938333</v>
      </c>
      <c r="H42" s="37">
        <f>(SUMIFS('overall city offline'!$K$2:$K$2047,'overall city offline'!$A$2:$A$2047,$A42,'overall city offline'!$B$2:$B$2047,H$3)*SUMIFS('overall city offline'!$C$2:$C$2047,'overall city offline'!$A$2:$A$2047,$A42,'overall city offline'!$B$2:$B$2047,H$3))/(SUMIFS('overall city offline'!$K$2:$K$2047,'overall city offline'!$A$2:$A$2047,$A42,'overall city offline'!$B$2:$B$2047,H$2))</f>
        <v>1.1302189328242194</v>
      </c>
      <c r="I42" s="37">
        <f>(SUMIFS('overall city offline'!$K$2:$K$2047,'overall city offline'!$A$2:$A$2047,$A42,'overall city offline'!$B$2:$B$2047,I$3)*SUMIFS('overall city offline'!$C$2:$C$2047,'overall city offline'!$A$2:$A$2047,$A42,'overall city offline'!$B$2:$B$2047,I$3))/(SUMIFS('overall city offline'!$K$2:$K$2047,'overall city offline'!$A$2:$A$2047,$A42,'overall city offline'!$B$2:$B$2047,I$2))</f>
        <v>1.1943375199390627</v>
      </c>
      <c r="J42" s="37">
        <f>(SUMIFS('overall city offline'!$K$2:$K$2047,'overall city offline'!$A$2:$A$2047,$A42,'overall city offline'!$B$2:$B$2047,J$3)*SUMIFS('overall city offline'!$C$2:$C$2047,'overall city offline'!$A$2:$A$2047,$A42,'overall city offline'!$B$2:$B$2047,J$3))/(SUMIFS('overall city offline'!$K$2:$K$2047,'overall city offline'!$A$2:$A$2047,$A42,'overall city offline'!$B$2:$B$2047,J$2))</f>
        <v>1.1365459686822805</v>
      </c>
      <c r="K42" s="37">
        <f>(SUMIFS('overall city offline'!$K$2:$K$2047,'overall city offline'!$A$2:$A$2047,$A42,'overall city offline'!$B$2:$B$2047,K$3)*SUMIFS('overall city offline'!$C$2:$C$2047,'overall city offline'!$A$2:$A$2047,$A42,'overall city offline'!$B$2:$B$2047,K$3))/(SUMIFS('overall city offline'!$K$2:$K$2047,'overall city offline'!$A$2:$A$2047,$A42,'overall city offline'!$B$2:$B$2047,K$2))</f>
        <v>1.0910486807190289</v>
      </c>
      <c r="L42" s="37">
        <f>(SUMIFS('overall city offline'!$K$2:$K$2047,'overall city offline'!$A$2:$A$2047,$A42,'overall city offline'!$B$2:$B$2047,L$3)*SUMIFS('overall city offline'!$C$2:$C$2047,'overall city offline'!$A$2:$A$2047,$A42,'overall city offline'!$B$2:$B$2047,L$3))/(SUMIFS('overall city offline'!$K$2:$K$2047,'overall city offline'!$A$2:$A$2047,$A42,'overall city offline'!$B$2:$B$2047,L$2))</f>
        <v>1.1585493708146501</v>
      </c>
      <c r="M42" s="37">
        <f>(SUMIFS('overall city offline'!$K$2:$K$2047,'overall city offline'!$A$2:$A$2047,$A42,'overall city offline'!$B$2:$B$2047,M$3)*SUMIFS('overall city offline'!$C$2:$C$2047,'overall city offline'!$A$2:$A$2047,$A42,'overall city offline'!$B$2:$B$2047,M$3))/(SUMIFS('overall city offline'!$K$2:$K$2047,'overall city offline'!$A$2:$A$2047,$A42,'overall city offline'!$B$2:$B$2047,M$2))</f>
        <v>1.0337158528903791</v>
      </c>
      <c r="N42" s="37">
        <f>(SUMIFS('overall city offline'!$K$2:$K$2047,'overall city offline'!$A$2:$A$2047,$A42,'overall city offline'!$B$2:$B$2047,N$3)*SUMIFS('overall city offline'!$C$2:$C$2047,'overall city offline'!$A$2:$A$2047,$A42,'overall city offline'!$B$2:$B$2047,N$3))/(SUMIFS('overall city offline'!$K$2:$K$2047,'overall city offline'!$A$2:$A$2047,$A42,'overall city offline'!$B$2:$B$2047,N$2))</f>
        <v>0.64267207580146413</v>
      </c>
      <c r="O42" s="37">
        <f>(SUMIFS('overall city offline'!$K$2:$K$2047,'overall city offline'!$A$2:$A$2047,$A42,'overall city offline'!$B$2:$B$2047,O$3)*SUMIFS('overall city offline'!$C$2:$C$2047,'overall city offline'!$A$2:$A$2047,$A42,'overall city offline'!$B$2:$B$2047,O$3))/(SUMIFS('overall city offline'!$K$2:$K$2047,'overall city offline'!$A$2:$A$2047,$A42,'overall city offline'!$B$2:$B$2047,O$2))</f>
        <v>0.75331526129808535</v>
      </c>
      <c r="P42" s="37">
        <f>(SUMIFS('overall city offline'!$K$2:$K$2047,'overall city offline'!$A$2:$A$2047,$A42,'overall city offline'!$B$2:$B$2047,P$3)*SUMIFS('overall city offline'!$C$2:$C$2047,'overall city offline'!$A$2:$A$2047,$A42,'overall city offline'!$B$2:$B$2047,P$3))/(SUMIFS('overall city offline'!$K$2:$K$2047,'overall city offline'!$A$2:$A$2047,$A42,'overall city offline'!$B$2:$B$2047,P$2))</f>
        <v>1.0747642959087855</v>
      </c>
      <c r="Q42" s="37">
        <f>(SUMIFS('overall city offline'!$K$2:$K$2047,'overall city offline'!$A$2:$A$2047,$A42,'overall city offline'!$B$2:$B$2047,Q$3)*SUMIFS('overall city offline'!$C$2:$C$2047,'overall city offline'!$A$2:$A$2047,$A42,'overall city offline'!$B$2:$B$2047,Q$3))/(SUMIFS('overall city offline'!$K$2:$K$2047,'overall city offline'!$A$2:$A$2047,$A42,'overall city offline'!$B$2:$B$2047,Q$2))</f>
        <v>1.3280889035222179</v>
      </c>
      <c r="R42" s="37">
        <f>(SUMIFS('overall city offline'!$K$2:$K$2047,'overall city offline'!$A$2:$A$2047,$A42,'overall city offline'!$B$2:$B$2047,R$3)*SUMIFS('overall city offline'!$C$2:$C$2047,'overall city offline'!$A$2:$A$2047,$A42,'overall city offline'!$B$2:$B$2047,R$3))/(SUMIFS('overall city offline'!$K$2:$K$2047,'overall city offline'!$A$2:$A$2047,$A42,'overall city offline'!$B$2:$B$2047,R$2))</f>
        <v>1.2639148458025395</v>
      </c>
      <c r="S42" s="37">
        <f>(SUMIFS('overall city offline'!$K$2:$K$2047,'overall city offline'!$A$2:$A$2047,$A42,'overall city offline'!$B$2:$B$2047,S$3)*SUMIFS('overall city offline'!$C$2:$C$2047,'overall city offline'!$A$2:$A$2047,$A42,'overall city offline'!$B$2:$B$2047,S$3))/(SUMIFS('overall city offline'!$K$2:$K$2047,'overall city offline'!$A$2:$A$2047,$A42,'overall city offline'!$B$2:$B$2047,S$2))</f>
        <v>1.1260998537409341</v>
      </c>
      <c r="T42" s="37">
        <f>(SUMIFS('overall city offline'!$K$2:$K$2047,'overall city offline'!$A$2:$A$2047,$A42,'overall city offline'!$B$2:$B$2047,T$3)*SUMIFS('overall city offline'!$C$2:$C$2047,'overall city offline'!$A$2:$A$2047,$A42,'overall city offline'!$B$2:$B$2047,T$3))/(SUMIFS('overall city offline'!$K$2:$K$2047,'overall city offline'!$A$2:$A$2047,$A42,'overall city offline'!$B$2:$B$2047,T$2))</f>
        <v>1.2578626063143663</v>
      </c>
      <c r="U42" s="37">
        <f>(SUMIFS('overall city offline'!$K$2:$K$2047,'overall city offline'!$A$2:$A$2047,$A42,'overall city offline'!$B$2:$B$2047,U$3)*SUMIFS('overall city offline'!$C$2:$C$2047,'overall city offline'!$A$2:$A$2047,$A42,'overall city offline'!$B$2:$B$2047,U$3))/(SUMIFS('overall city offline'!$K$2:$K$2047,'overall city offline'!$A$2:$A$2047,$A42,'overall city offline'!$B$2:$B$2047,U$2))</f>
        <v>1.1928552090476461</v>
      </c>
      <c r="V42" s="37">
        <f>(SUMIFS('overall city offline'!$K$2:$K$2047,'overall city offline'!$A$2:$A$2047,$A42,'overall city offline'!$B$2:$B$2047,V$3)*SUMIFS('overall city offline'!$C$2:$C$2047,'overall city offline'!$A$2:$A$2047,$A42,'overall city offline'!$B$2:$B$2047,V$3))/(SUMIFS('overall city offline'!$K$2:$K$2047,'overall city offline'!$A$2:$A$2047,$A42,'overall city offline'!$B$2:$B$2047,V$2))</f>
        <v>1.1516256905058071</v>
      </c>
    </row>
    <row r="43" spans="1:63" x14ac:dyDescent="0.25">
      <c r="A43" s="5" t="s">
        <v>46</v>
      </c>
      <c r="B43" s="37">
        <f>(SUMIFS('overall city offline'!$K$2:$K$2047,'overall city offline'!$A$2:$A$2047,$A43,'overall city offline'!$B$2:$B$2047,B$3)*SUMIFS('overall city offline'!$C$2:$C$2047,'overall city offline'!$A$2:$A$2047,$A43,'overall city offline'!$B$2:$B$2047,B$3))/(SUMIFS('overall city offline'!$K$2:$K$2047,'overall city offline'!$A$2:$A$2047,$A43,'overall city offline'!$B$2:$B$2047,B$2))</f>
        <v>0.83494533591138831</v>
      </c>
      <c r="C43" s="37">
        <f>(SUMIFS('overall city offline'!$K$2:$K$2047,'overall city offline'!$A$2:$A$2047,$A43,'overall city offline'!$B$2:$B$2047,C$3)*SUMIFS('overall city offline'!$C$2:$C$2047,'overall city offline'!$A$2:$A$2047,$A43,'overall city offline'!$B$2:$B$2047,C$3))/(SUMIFS('overall city offline'!$K$2:$K$2047,'overall city offline'!$A$2:$A$2047,$A43,'overall city offline'!$B$2:$B$2047,C$2))</f>
        <v>0.84471746422743033</v>
      </c>
      <c r="D43" s="37">
        <f>(SUMIFS('overall city offline'!$K$2:$K$2047,'overall city offline'!$A$2:$A$2047,$A43,'overall city offline'!$B$2:$B$2047,D$3)*SUMIFS('overall city offline'!$C$2:$C$2047,'overall city offline'!$A$2:$A$2047,$A43,'overall city offline'!$B$2:$B$2047,D$3))/(SUMIFS('overall city offline'!$K$2:$K$2047,'overall city offline'!$A$2:$A$2047,$A43,'overall city offline'!$B$2:$B$2047,D$2))</f>
        <v>0.9660681594251761</v>
      </c>
      <c r="E43" s="37">
        <f>(SUMIFS('overall city offline'!$K$2:$K$2047,'overall city offline'!$A$2:$A$2047,$A43,'overall city offline'!$B$2:$B$2047,E$3)*SUMIFS('overall city offline'!$C$2:$C$2047,'overall city offline'!$A$2:$A$2047,$A43,'overall city offline'!$B$2:$B$2047,E$3))/(SUMIFS('overall city offline'!$K$2:$K$2047,'overall city offline'!$A$2:$A$2047,$A43,'overall city offline'!$B$2:$B$2047,E$2))</f>
        <v>0.58432409440579192</v>
      </c>
      <c r="F43" s="37">
        <f>(SUMIFS('overall city offline'!$K$2:$K$2047,'overall city offline'!$A$2:$A$2047,$A43,'overall city offline'!$B$2:$B$2047,F$3)*SUMIFS('overall city offline'!$C$2:$C$2047,'overall city offline'!$A$2:$A$2047,$A43,'overall city offline'!$B$2:$B$2047,F$3))/(SUMIFS('overall city offline'!$K$2:$K$2047,'overall city offline'!$A$2:$A$2047,$A43,'overall city offline'!$B$2:$B$2047,F$2))</f>
        <v>0.71710985285588225</v>
      </c>
      <c r="G43" s="37">
        <f>(SUMIFS('overall city offline'!$K$2:$K$2047,'overall city offline'!$A$2:$A$2047,$A43,'overall city offline'!$B$2:$B$2047,G$3)*SUMIFS('overall city offline'!$C$2:$C$2047,'overall city offline'!$A$2:$A$2047,$A43,'overall city offline'!$B$2:$B$2047,G$3))/(SUMIFS('overall city offline'!$K$2:$K$2047,'overall city offline'!$A$2:$A$2047,$A43,'overall city offline'!$B$2:$B$2047,G$2))</f>
        <v>0.79721139361739057</v>
      </c>
      <c r="H43" s="37">
        <f>(SUMIFS('overall city offline'!$K$2:$K$2047,'overall city offline'!$A$2:$A$2047,$A43,'overall city offline'!$B$2:$B$2047,H$3)*SUMIFS('overall city offline'!$C$2:$C$2047,'overall city offline'!$A$2:$A$2047,$A43,'overall city offline'!$B$2:$B$2047,H$3))/(SUMIFS('overall city offline'!$K$2:$K$2047,'overall city offline'!$A$2:$A$2047,$A43,'overall city offline'!$B$2:$B$2047,H$2))</f>
        <v>1.0128859754766029</v>
      </c>
      <c r="I43" s="37">
        <f>(SUMIFS('overall city offline'!$K$2:$K$2047,'overall city offline'!$A$2:$A$2047,$A43,'overall city offline'!$B$2:$B$2047,I$3)*SUMIFS('overall city offline'!$C$2:$C$2047,'overall city offline'!$A$2:$A$2047,$A43,'overall city offline'!$B$2:$B$2047,I$3))/(SUMIFS('overall city offline'!$K$2:$K$2047,'overall city offline'!$A$2:$A$2047,$A43,'overall city offline'!$B$2:$B$2047,I$2))</f>
        <v>0.91856929983753111</v>
      </c>
      <c r="J43" s="37">
        <f>(SUMIFS('overall city offline'!$K$2:$K$2047,'overall city offline'!$A$2:$A$2047,$A43,'overall city offline'!$B$2:$B$2047,J$3)*SUMIFS('overall city offline'!$C$2:$C$2047,'overall city offline'!$A$2:$A$2047,$A43,'overall city offline'!$B$2:$B$2047,J$3))/(SUMIFS('overall city offline'!$K$2:$K$2047,'overall city offline'!$A$2:$A$2047,$A43,'overall city offline'!$B$2:$B$2047,J$2))</f>
        <v>0.90141760642104773</v>
      </c>
      <c r="K43" s="37">
        <f>(SUMIFS('overall city offline'!$K$2:$K$2047,'overall city offline'!$A$2:$A$2047,$A43,'overall city offline'!$B$2:$B$2047,K$3)*SUMIFS('overall city offline'!$C$2:$C$2047,'overall city offline'!$A$2:$A$2047,$A43,'overall city offline'!$B$2:$B$2047,K$3))/(SUMIFS('overall city offline'!$K$2:$K$2047,'overall city offline'!$A$2:$A$2047,$A43,'overall city offline'!$B$2:$B$2047,K$2))</f>
        <v>1.0222992623071594</v>
      </c>
      <c r="L43" s="37">
        <f>(SUMIFS('overall city offline'!$K$2:$K$2047,'overall city offline'!$A$2:$A$2047,$A43,'overall city offline'!$B$2:$B$2047,L$3)*SUMIFS('overall city offline'!$C$2:$C$2047,'overall city offline'!$A$2:$A$2047,$A43,'overall city offline'!$B$2:$B$2047,L$3))/(SUMIFS('overall city offline'!$K$2:$K$2047,'overall city offline'!$A$2:$A$2047,$A43,'overall city offline'!$B$2:$B$2047,L$2))</f>
        <v>0.72043570424858661</v>
      </c>
      <c r="M43" s="37">
        <f>(SUMIFS('overall city offline'!$K$2:$K$2047,'overall city offline'!$A$2:$A$2047,$A43,'overall city offline'!$B$2:$B$2047,M$3)*SUMIFS('overall city offline'!$C$2:$C$2047,'overall city offline'!$A$2:$A$2047,$A43,'overall city offline'!$B$2:$B$2047,M$3))/(SUMIFS('overall city offline'!$K$2:$K$2047,'overall city offline'!$A$2:$A$2047,$A43,'overall city offline'!$B$2:$B$2047,M$2))</f>
        <v>1.0169722411446804</v>
      </c>
      <c r="N43" s="37">
        <f>(SUMIFS('overall city offline'!$K$2:$K$2047,'overall city offline'!$A$2:$A$2047,$A43,'overall city offline'!$B$2:$B$2047,N$3)*SUMIFS('overall city offline'!$C$2:$C$2047,'overall city offline'!$A$2:$A$2047,$A43,'overall city offline'!$B$2:$B$2047,N$3))/(SUMIFS('overall city offline'!$K$2:$K$2047,'overall city offline'!$A$2:$A$2047,$A43,'overall city offline'!$B$2:$B$2047,N$2))</f>
        <v>0.46798502992153213</v>
      </c>
      <c r="O43" s="37">
        <f>(SUMIFS('overall city offline'!$K$2:$K$2047,'overall city offline'!$A$2:$A$2047,$A43,'overall city offline'!$B$2:$B$2047,O$3)*SUMIFS('overall city offline'!$C$2:$C$2047,'overall city offline'!$A$2:$A$2047,$A43,'overall city offline'!$B$2:$B$2047,O$3))/(SUMIFS('overall city offline'!$K$2:$K$2047,'overall city offline'!$A$2:$A$2047,$A43,'overall city offline'!$B$2:$B$2047,O$2))</f>
        <v>0.56655019355755742</v>
      </c>
      <c r="P43" s="37">
        <f>(SUMIFS('overall city offline'!$K$2:$K$2047,'overall city offline'!$A$2:$A$2047,$A43,'overall city offline'!$B$2:$B$2047,P$3)*SUMIFS('overall city offline'!$C$2:$C$2047,'overall city offline'!$A$2:$A$2047,$A43,'overall city offline'!$B$2:$B$2047,P$3))/(SUMIFS('overall city offline'!$K$2:$K$2047,'overall city offline'!$A$2:$A$2047,$A43,'overall city offline'!$B$2:$B$2047,P$2))</f>
        <v>0.70284677088679393</v>
      </c>
      <c r="Q43" s="37">
        <f>(SUMIFS('overall city offline'!$K$2:$K$2047,'overall city offline'!$A$2:$A$2047,$A43,'overall city offline'!$B$2:$B$2047,Q$3)*SUMIFS('overall city offline'!$C$2:$C$2047,'overall city offline'!$A$2:$A$2047,$A43,'overall city offline'!$B$2:$B$2047,Q$3))/(SUMIFS('overall city offline'!$K$2:$K$2047,'overall city offline'!$A$2:$A$2047,$A43,'overall city offline'!$B$2:$B$2047,Q$2))</f>
        <v>0.92598006271747391</v>
      </c>
      <c r="R43" s="37">
        <f>(SUMIFS('overall city offline'!$K$2:$K$2047,'overall city offline'!$A$2:$A$2047,$A43,'overall city offline'!$B$2:$B$2047,R$3)*SUMIFS('overall city offline'!$C$2:$C$2047,'overall city offline'!$A$2:$A$2047,$A43,'overall city offline'!$B$2:$B$2047,R$3))/(SUMIFS('overall city offline'!$K$2:$K$2047,'overall city offline'!$A$2:$A$2047,$A43,'overall city offline'!$B$2:$B$2047,R$2))</f>
        <v>0.91899023573683347</v>
      </c>
      <c r="S43" s="37">
        <f>(SUMIFS('overall city offline'!$K$2:$K$2047,'overall city offline'!$A$2:$A$2047,$A43,'overall city offline'!$B$2:$B$2047,S$3)*SUMIFS('overall city offline'!$C$2:$C$2047,'overall city offline'!$A$2:$A$2047,$A43,'overall city offline'!$B$2:$B$2047,S$3))/(SUMIFS('overall city offline'!$K$2:$K$2047,'overall city offline'!$A$2:$A$2047,$A43,'overall city offline'!$B$2:$B$2047,S$2))</f>
        <v>0.83153647921424223</v>
      </c>
      <c r="T43" s="37">
        <f>(SUMIFS('overall city offline'!$K$2:$K$2047,'overall city offline'!$A$2:$A$2047,$A43,'overall city offline'!$B$2:$B$2047,T$3)*SUMIFS('overall city offline'!$C$2:$C$2047,'overall city offline'!$A$2:$A$2047,$A43,'overall city offline'!$B$2:$B$2047,T$3))/(SUMIFS('overall city offline'!$K$2:$K$2047,'overall city offline'!$A$2:$A$2047,$A43,'overall city offline'!$B$2:$B$2047,T$2))</f>
        <v>0.94613468623472319</v>
      </c>
      <c r="U43" s="37">
        <f>(SUMIFS('overall city offline'!$K$2:$K$2047,'overall city offline'!$A$2:$A$2047,$A43,'overall city offline'!$B$2:$B$2047,U$3)*SUMIFS('overall city offline'!$C$2:$C$2047,'overall city offline'!$A$2:$A$2047,$A43,'overall city offline'!$B$2:$B$2047,U$3))/(SUMIFS('overall city offline'!$K$2:$K$2047,'overall city offline'!$A$2:$A$2047,$A43,'overall city offline'!$B$2:$B$2047,U$2))</f>
        <v>0.83311407897629686</v>
      </c>
      <c r="V43" s="37">
        <f>(SUMIFS('overall city offline'!$K$2:$K$2047,'overall city offline'!$A$2:$A$2047,$A43,'overall city offline'!$B$2:$B$2047,V$3)*SUMIFS('overall city offline'!$C$2:$C$2047,'overall city offline'!$A$2:$A$2047,$A43,'overall city offline'!$B$2:$B$2047,V$3))/(SUMIFS('overall city offline'!$K$2:$K$2047,'overall city offline'!$A$2:$A$2047,$A43,'overall city offline'!$B$2:$B$2047,V$2))</f>
        <v>0.76728197943881671</v>
      </c>
    </row>
    <row r="44" spans="1:63" x14ac:dyDescent="0.25">
      <c r="A44" s="5" t="s">
        <v>47</v>
      </c>
      <c r="B44" s="37">
        <f>(SUMIFS('overall city offline'!$K$2:$K$2047,'overall city offline'!$A$2:$A$2047,$A44,'overall city offline'!$B$2:$B$2047,B$3)*SUMIFS('overall city offline'!$C$2:$C$2047,'overall city offline'!$A$2:$A$2047,$A44,'overall city offline'!$B$2:$B$2047,B$3))/(SUMIFS('overall city offline'!$K$2:$K$2047,'overall city offline'!$A$2:$A$2047,$A44,'overall city offline'!$B$2:$B$2047,B$2))</f>
        <v>0.89375193555237609</v>
      </c>
      <c r="C44" s="37">
        <f>(SUMIFS('overall city offline'!$K$2:$K$2047,'overall city offline'!$A$2:$A$2047,$A44,'overall city offline'!$B$2:$B$2047,C$3)*SUMIFS('overall city offline'!$C$2:$C$2047,'overall city offline'!$A$2:$A$2047,$A44,'overall city offline'!$B$2:$B$2047,C$3))/(SUMIFS('overall city offline'!$K$2:$K$2047,'overall city offline'!$A$2:$A$2047,$A44,'overall city offline'!$B$2:$B$2047,C$2))</f>
        <v>0.89134964103196723</v>
      </c>
      <c r="D44" s="37">
        <f>(SUMIFS('overall city offline'!$K$2:$K$2047,'overall city offline'!$A$2:$A$2047,$A44,'overall city offline'!$B$2:$B$2047,D$3)*SUMIFS('overall city offline'!$C$2:$C$2047,'overall city offline'!$A$2:$A$2047,$A44,'overall city offline'!$B$2:$B$2047,D$3))/(SUMIFS('overall city offline'!$K$2:$K$2047,'overall city offline'!$A$2:$A$2047,$A44,'overall city offline'!$B$2:$B$2047,D$2))</f>
        <v>0.72498155593776514</v>
      </c>
      <c r="E44" s="37">
        <f>(SUMIFS('overall city offline'!$K$2:$K$2047,'overall city offline'!$A$2:$A$2047,$A44,'overall city offline'!$B$2:$B$2047,E$3)*SUMIFS('overall city offline'!$C$2:$C$2047,'overall city offline'!$A$2:$A$2047,$A44,'overall city offline'!$B$2:$B$2047,E$3))/(SUMIFS('overall city offline'!$K$2:$K$2047,'overall city offline'!$A$2:$A$2047,$A44,'overall city offline'!$B$2:$B$2047,E$2))</f>
        <v>0.27869345900000941</v>
      </c>
      <c r="F44" s="37">
        <f>(SUMIFS('overall city offline'!$K$2:$K$2047,'overall city offline'!$A$2:$A$2047,$A44,'overall city offline'!$B$2:$B$2047,F$3)*SUMIFS('overall city offline'!$C$2:$C$2047,'overall city offline'!$A$2:$A$2047,$A44,'overall city offline'!$B$2:$B$2047,F$3))/(SUMIFS('overall city offline'!$K$2:$K$2047,'overall city offline'!$A$2:$A$2047,$A44,'overall city offline'!$B$2:$B$2047,F$2))</f>
        <v>0.34941414309531321</v>
      </c>
      <c r="G44" s="37">
        <f>(SUMIFS('overall city offline'!$K$2:$K$2047,'overall city offline'!$A$2:$A$2047,$A44,'overall city offline'!$B$2:$B$2047,G$3)*SUMIFS('overall city offline'!$C$2:$C$2047,'overall city offline'!$A$2:$A$2047,$A44,'overall city offline'!$B$2:$B$2047,G$3))/(SUMIFS('overall city offline'!$K$2:$K$2047,'overall city offline'!$A$2:$A$2047,$A44,'overall city offline'!$B$2:$B$2047,G$2))</f>
        <v>0.54196399006003937</v>
      </c>
      <c r="H44" s="37">
        <f>(SUMIFS('overall city offline'!$K$2:$K$2047,'overall city offline'!$A$2:$A$2047,$A44,'overall city offline'!$B$2:$B$2047,H$3)*SUMIFS('overall city offline'!$C$2:$C$2047,'overall city offline'!$A$2:$A$2047,$A44,'overall city offline'!$B$2:$B$2047,H$3))/(SUMIFS('overall city offline'!$K$2:$K$2047,'overall city offline'!$A$2:$A$2047,$A44,'overall city offline'!$B$2:$B$2047,H$2))</f>
        <v>0.82791284934103915</v>
      </c>
      <c r="I44" s="37">
        <f>(SUMIFS('overall city offline'!$K$2:$K$2047,'overall city offline'!$A$2:$A$2047,$A44,'overall city offline'!$B$2:$B$2047,I$3)*SUMIFS('overall city offline'!$C$2:$C$2047,'overall city offline'!$A$2:$A$2047,$A44,'overall city offline'!$B$2:$B$2047,I$3))/(SUMIFS('overall city offline'!$K$2:$K$2047,'overall city offline'!$A$2:$A$2047,$A44,'overall city offline'!$B$2:$B$2047,I$2))</f>
        <v>0.96551239501619146</v>
      </c>
      <c r="J44" s="37">
        <f>(SUMIFS('overall city offline'!$K$2:$K$2047,'overall city offline'!$A$2:$A$2047,$A44,'overall city offline'!$B$2:$B$2047,J$3)*SUMIFS('overall city offline'!$C$2:$C$2047,'overall city offline'!$A$2:$A$2047,$A44,'overall city offline'!$B$2:$B$2047,J$3))/(SUMIFS('overall city offline'!$K$2:$K$2047,'overall city offline'!$A$2:$A$2047,$A44,'overall city offline'!$B$2:$B$2047,J$2))</f>
        <v>0.91914017970784134</v>
      </c>
      <c r="K44" s="37">
        <f>(SUMIFS('overall city offline'!$K$2:$K$2047,'overall city offline'!$A$2:$A$2047,$A44,'overall city offline'!$B$2:$B$2047,K$3)*SUMIFS('overall city offline'!$C$2:$C$2047,'overall city offline'!$A$2:$A$2047,$A44,'overall city offline'!$B$2:$B$2047,K$3))/(SUMIFS('overall city offline'!$K$2:$K$2047,'overall city offline'!$A$2:$A$2047,$A44,'overall city offline'!$B$2:$B$2047,K$2))</f>
        <v>0.93716012258872861</v>
      </c>
      <c r="L44" s="37">
        <f>(SUMIFS('overall city offline'!$K$2:$K$2047,'overall city offline'!$A$2:$A$2047,$A44,'overall city offline'!$B$2:$B$2047,L$3)*SUMIFS('overall city offline'!$C$2:$C$2047,'overall city offline'!$A$2:$A$2047,$A44,'overall city offline'!$B$2:$B$2047,L$3))/(SUMIFS('overall city offline'!$K$2:$K$2047,'overall city offline'!$A$2:$A$2047,$A44,'overall city offline'!$B$2:$B$2047,L$2))</f>
        <v>0.41870533990316211</v>
      </c>
      <c r="M44" s="37">
        <f>(SUMIFS('overall city offline'!$K$2:$K$2047,'overall city offline'!$A$2:$A$2047,$A44,'overall city offline'!$B$2:$B$2047,M$3)*SUMIFS('overall city offline'!$C$2:$C$2047,'overall city offline'!$A$2:$A$2047,$A44,'overall city offline'!$B$2:$B$2047,M$3))/(SUMIFS('overall city offline'!$K$2:$K$2047,'overall city offline'!$A$2:$A$2047,$A44,'overall city offline'!$B$2:$B$2047,M$2))</f>
        <v>0.8742785000446931</v>
      </c>
      <c r="N44" s="37">
        <f>(SUMIFS('overall city offline'!$K$2:$K$2047,'overall city offline'!$A$2:$A$2047,$A44,'overall city offline'!$B$2:$B$2047,N$3)*SUMIFS('overall city offline'!$C$2:$C$2047,'overall city offline'!$A$2:$A$2047,$A44,'overall city offline'!$B$2:$B$2047,N$3))/(SUMIFS('overall city offline'!$K$2:$K$2047,'overall city offline'!$A$2:$A$2047,$A44,'overall city offline'!$B$2:$B$2047,N$2))</f>
        <v>0.23884415905798895</v>
      </c>
      <c r="O44" s="37">
        <f>(SUMIFS('overall city offline'!$K$2:$K$2047,'overall city offline'!$A$2:$A$2047,$A44,'overall city offline'!$B$2:$B$2047,O$3)*SUMIFS('overall city offline'!$C$2:$C$2047,'overall city offline'!$A$2:$A$2047,$A44,'overall city offline'!$B$2:$B$2047,O$3))/(SUMIFS('overall city offline'!$K$2:$K$2047,'overall city offline'!$A$2:$A$2047,$A44,'overall city offline'!$B$2:$B$2047,O$2))</f>
        <v>0.29942121020129486</v>
      </c>
      <c r="P44" s="37">
        <f>(SUMIFS('overall city offline'!$K$2:$K$2047,'overall city offline'!$A$2:$A$2047,$A44,'overall city offline'!$B$2:$B$2047,P$3)*SUMIFS('overall city offline'!$C$2:$C$2047,'overall city offline'!$A$2:$A$2047,$A44,'overall city offline'!$B$2:$B$2047,P$3))/(SUMIFS('overall city offline'!$K$2:$K$2047,'overall city offline'!$A$2:$A$2047,$A44,'overall city offline'!$B$2:$B$2047,P$2))</f>
        <v>0.38508367930568349</v>
      </c>
      <c r="Q44" s="37">
        <f>(SUMIFS('overall city offline'!$K$2:$K$2047,'overall city offline'!$A$2:$A$2047,$A44,'overall city offline'!$B$2:$B$2047,Q$3)*SUMIFS('overall city offline'!$C$2:$C$2047,'overall city offline'!$A$2:$A$2047,$A44,'overall city offline'!$B$2:$B$2047,Q$3))/(SUMIFS('overall city offline'!$K$2:$K$2047,'overall city offline'!$A$2:$A$2047,$A44,'overall city offline'!$B$2:$B$2047,Q$2))</f>
        <v>0.85042161586112341</v>
      </c>
      <c r="R44" s="37">
        <f>(SUMIFS('overall city offline'!$K$2:$K$2047,'overall city offline'!$A$2:$A$2047,$A44,'overall city offline'!$B$2:$B$2047,R$3)*SUMIFS('overall city offline'!$C$2:$C$2047,'overall city offline'!$A$2:$A$2047,$A44,'overall city offline'!$B$2:$B$2047,R$3))/(SUMIFS('overall city offline'!$K$2:$K$2047,'overall city offline'!$A$2:$A$2047,$A44,'overall city offline'!$B$2:$B$2047,R$2))</f>
        <v>0.99849900400223413</v>
      </c>
      <c r="S44" s="37">
        <f>(SUMIFS('overall city offline'!$K$2:$K$2047,'overall city offline'!$A$2:$A$2047,$A44,'overall city offline'!$B$2:$B$2047,S$3)*SUMIFS('overall city offline'!$C$2:$C$2047,'overall city offline'!$A$2:$A$2047,$A44,'overall city offline'!$B$2:$B$2047,S$3))/(SUMIFS('overall city offline'!$K$2:$K$2047,'overall city offline'!$A$2:$A$2047,$A44,'overall city offline'!$B$2:$B$2047,S$2))</f>
        <v>0.89332335646361882</v>
      </c>
      <c r="T44" s="37">
        <f>(SUMIFS('overall city offline'!$K$2:$K$2047,'overall city offline'!$A$2:$A$2047,$A44,'overall city offline'!$B$2:$B$2047,T$3)*SUMIFS('overall city offline'!$C$2:$C$2047,'overall city offline'!$A$2:$A$2047,$A44,'overall city offline'!$B$2:$B$2047,T$3))/(SUMIFS('overall city offline'!$K$2:$K$2047,'overall city offline'!$A$2:$A$2047,$A44,'overall city offline'!$B$2:$B$2047,T$2))</f>
        <v>1.0037991322028819</v>
      </c>
      <c r="U44" s="37">
        <f>(SUMIFS('overall city offline'!$K$2:$K$2047,'overall city offline'!$A$2:$A$2047,$A44,'overall city offline'!$B$2:$B$2047,U$3)*SUMIFS('overall city offline'!$C$2:$C$2047,'overall city offline'!$A$2:$A$2047,$A44,'overall city offline'!$B$2:$B$2047,U$3))/(SUMIFS('overall city offline'!$K$2:$K$2047,'overall city offline'!$A$2:$A$2047,$A44,'overall city offline'!$B$2:$B$2047,U$2))</f>
        <v>1.0834535524204265</v>
      </c>
      <c r="V44" s="37">
        <f>(SUMIFS('overall city offline'!$K$2:$K$2047,'overall city offline'!$A$2:$A$2047,$A44,'overall city offline'!$B$2:$B$2047,V$3)*SUMIFS('overall city offline'!$C$2:$C$2047,'overall city offline'!$A$2:$A$2047,$A44,'overall city offline'!$B$2:$B$2047,V$3))/(SUMIFS('overall city offline'!$K$2:$K$2047,'overall city offline'!$A$2:$A$2047,$A44,'overall city offline'!$B$2:$B$2047,V$2))</f>
        <v>0.93684339244270731</v>
      </c>
    </row>
    <row r="45" spans="1:63" x14ac:dyDescent="0.25">
      <c r="A45" s="5" t="s">
        <v>48</v>
      </c>
      <c r="B45" s="37">
        <f>(SUMIFS('overall city offline'!$K$2:$K$2047,'overall city offline'!$A$2:$A$2047,$A45,'overall city offline'!$B$2:$B$2047,B$3)*SUMIFS('overall city offline'!$C$2:$C$2047,'overall city offline'!$A$2:$A$2047,$A45,'overall city offline'!$B$2:$B$2047,B$3))/(SUMIFS('overall city offline'!$K$2:$K$2047,'overall city offline'!$A$2:$A$2047,$A45,'overall city offline'!$B$2:$B$2047,B$2))</f>
        <v>0.90496695977751451</v>
      </c>
      <c r="C45" s="37">
        <f>(SUMIFS('overall city offline'!$K$2:$K$2047,'overall city offline'!$A$2:$A$2047,$A45,'overall city offline'!$B$2:$B$2047,C$3)*SUMIFS('overall city offline'!$C$2:$C$2047,'overall city offline'!$A$2:$A$2047,$A45,'overall city offline'!$B$2:$B$2047,C$3))/(SUMIFS('overall city offline'!$K$2:$K$2047,'overall city offline'!$A$2:$A$2047,$A45,'overall city offline'!$B$2:$B$2047,C$2))</f>
        <v>0.93191078228781743</v>
      </c>
      <c r="D45" s="37">
        <f>(SUMIFS('overall city offline'!$K$2:$K$2047,'overall city offline'!$A$2:$A$2047,$A45,'overall city offline'!$B$2:$B$2047,D$3)*SUMIFS('overall city offline'!$C$2:$C$2047,'overall city offline'!$A$2:$A$2047,$A45,'overall city offline'!$B$2:$B$2047,D$3))/(SUMIFS('overall city offline'!$K$2:$K$2047,'overall city offline'!$A$2:$A$2047,$A45,'overall city offline'!$B$2:$B$2047,D$2))</f>
        <v>0.97085763040807127</v>
      </c>
      <c r="E45" s="37">
        <f>(SUMIFS('overall city offline'!$K$2:$K$2047,'overall city offline'!$A$2:$A$2047,$A45,'overall city offline'!$B$2:$B$2047,E$3)*SUMIFS('overall city offline'!$C$2:$C$2047,'overall city offline'!$A$2:$A$2047,$A45,'overall city offline'!$B$2:$B$2047,E$3))/(SUMIFS('overall city offline'!$K$2:$K$2047,'overall city offline'!$A$2:$A$2047,$A45,'overall city offline'!$B$2:$B$2047,E$2))</f>
        <v>0.53751403459244496</v>
      </c>
      <c r="F45" s="37">
        <f>(SUMIFS('overall city offline'!$K$2:$K$2047,'overall city offline'!$A$2:$A$2047,$A45,'overall city offline'!$B$2:$B$2047,F$3)*SUMIFS('overall city offline'!$C$2:$C$2047,'overall city offline'!$A$2:$A$2047,$A45,'overall city offline'!$B$2:$B$2047,F$3))/(SUMIFS('overall city offline'!$K$2:$K$2047,'overall city offline'!$A$2:$A$2047,$A45,'overall city offline'!$B$2:$B$2047,F$2))</f>
        <v>0.71116050776341111</v>
      </c>
      <c r="G45" s="37">
        <f>(SUMIFS('overall city offline'!$K$2:$K$2047,'overall city offline'!$A$2:$A$2047,$A45,'overall city offline'!$B$2:$B$2047,G$3)*SUMIFS('overall city offline'!$C$2:$C$2047,'overall city offline'!$A$2:$A$2047,$A45,'overall city offline'!$B$2:$B$2047,G$3))/(SUMIFS('overall city offline'!$K$2:$K$2047,'overall city offline'!$A$2:$A$2047,$A45,'overall city offline'!$B$2:$B$2047,G$2))</f>
        <v>0.76763181936127201</v>
      </c>
      <c r="H45" s="37">
        <f>(SUMIFS('overall city offline'!$K$2:$K$2047,'overall city offline'!$A$2:$A$2047,$A45,'overall city offline'!$B$2:$B$2047,H$3)*SUMIFS('overall city offline'!$C$2:$C$2047,'overall city offline'!$A$2:$A$2047,$A45,'overall city offline'!$B$2:$B$2047,H$3))/(SUMIFS('overall city offline'!$K$2:$K$2047,'overall city offline'!$A$2:$A$2047,$A45,'overall city offline'!$B$2:$B$2047,H$2))</f>
        <v>0.90528617684171098</v>
      </c>
      <c r="I45" s="37">
        <f>(SUMIFS('overall city offline'!$K$2:$K$2047,'overall city offline'!$A$2:$A$2047,$A45,'overall city offline'!$B$2:$B$2047,I$3)*SUMIFS('overall city offline'!$C$2:$C$2047,'overall city offline'!$A$2:$A$2047,$A45,'overall city offline'!$B$2:$B$2047,I$3))/(SUMIFS('overall city offline'!$K$2:$K$2047,'overall city offline'!$A$2:$A$2047,$A45,'overall city offline'!$B$2:$B$2047,I$2))</f>
        <v>0.94569394616980573</v>
      </c>
      <c r="J45" s="37">
        <f>(SUMIFS('overall city offline'!$K$2:$K$2047,'overall city offline'!$A$2:$A$2047,$A45,'overall city offline'!$B$2:$B$2047,J$3)*SUMIFS('overall city offline'!$C$2:$C$2047,'overall city offline'!$A$2:$A$2047,$A45,'overall city offline'!$B$2:$B$2047,J$3))/(SUMIFS('overall city offline'!$K$2:$K$2047,'overall city offline'!$A$2:$A$2047,$A45,'overall city offline'!$B$2:$B$2047,J$2))</f>
        <v>0.95027424296284801</v>
      </c>
      <c r="K45" s="37">
        <f>(SUMIFS('overall city offline'!$K$2:$K$2047,'overall city offline'!$A$2:$A$2047,$A45,'overall city offline'!$B$2:$B$2047,K$3)*SUMIFS('overall city offline'!$C$2:$C$2047,'overall city offline'!$A$2:$A$2047,$A45,'overall city offline'!$B$2:$B$2047,K$3))/(SUMIFS('overall city offline'!$K$2:$K$2047,'overall city offline'!$A$2:$A$2047,$A45,'overall city offline'!$B$2:$B$2047,K$2))</f>
        <v>0.96850064122923629</v>
      </c>
      <c r="L45" s="37">
        <f>(SUMIFS('overall city offline'!$K$2:$K$2047,'overall city offline'!$A$2:$A$2047,$A45,'overall city offline'!$B$2:$B$2047,L$3)*SUMIFS('overall city offline'!$C$2:$C$2047,'overall city offline'!$A$2:$A$2047,$A45,'overall city offline'!$B$2:$B$2047,L$3))/(SUMIFS('overall city offline'!$K$2:$K$2047,'overall city offline'!$A$2:$A$2047,$A45,'overall city offline'!$B$2:$B$2047,L$2))</f>
        <v>0.67582872151418194</v>
      </c>
      <c r="M45" s="37">
        <f>(SUMIFS('overall city offline'!$K$2:$K$2047,'overall city offline'!$A$2:$A$2047,$A45,'overall city offline'!$B$2:$B$2047,M$3)*SUMIFS('overall city offline'!$C$2:$C$2047,'overall city offline'!$A$2:$A$2047,$A45,'overall city offline'!$B$2:$B$2047,M$3))/(SUMIFS('overall city offline'!$K$2:$K$2047,'overall city offline'!$A$2:$A$2047,$A45,'overall city offline'!$B$2:$B$2047,M$2))</f>
        <v>0.98617616917497575</v>
      </c>
      <c r="N45" s="37">
        <f>(SUMIFS('overall city offline'!$K$2:$K$2047,'overall city offline'!$A$2:$A$2047,$A45,'overall city offline'!$B$2:$B$2047,N$3)*SUMIFS('overall city offline'!$C$2:$C$2047,'overall city offline'!$A$2:$A$2047,$A45,'overall city offline'!$B$2:$B$2047,N$3))/(SUMIFS('overall city offline'!$K$2:$K$2047,'overall city offline'!$A$2:$A$2047,$A45,'overall city offline'!$B$2:$B$2047,N$2))</f>
        <v>0.50574694246965979</v>
      </c>
      <c r="O45" s="37">
        <f>(SUMIFS('overall city offline'!$K$2:$K$2047,'overall city offline'!$A$2:$A$2047,$A45,'overall city offline'!$B$2:$B$2047,O$3)*SUMIFS('overall city offline'!$C$2:$C$2047,'overall city offline'!$A$2:$A$2047,$A45,'overall city offline'!$B$2:$B$2047,O$3))/(SUMIFS('overall city offline'!$K$2:$K$2047,'overall city offline'!$A$2:$A$2047,$A45,'overall city offline'!$B$2:$B$2047,O$2))</f>
        <v>0.62185641614828679</v>
      </c>
      <c r="P45" s="37">
        <f>(SUMIFS('overall city offline'!$K$2:$K$2047,'overall city offline'!$A$2:$A$2047,$A45,'overall city offline'!$B$2:$B$2047,P$3)*SUMIFS('overall city offline'!$C$2:$C$2047,'overall city offline'!$A$2:$A$2047,$A45,'overall city offline'!$B$2:$B$2047,P$3))/(SUMIFS('overall city offline'!$K$2:$K$2047,'overall city offline'!$A$2:$A$2047,$A45,'overall city offline'!$B$2:$B$2047,P$2))</f>
        <v>0.76386572371503569</v>
      </c>
      <c r="Q45" s="37">
        <f>(SUMIFS('overall city offline'!$K$2:$K$2047,'overall city offline'!$A$2:$A$2047,$A45,'overall city offline'!$B$2:$B$2047,Q$3)*SUMIFS('overall city offline'!$C$2:$C$2047,'overall city offline'!$A$2:$A$2047,$A45,'overall city offline'!$B$2:$B$2047,Q$3))/(SUMIFS('overall city offline'!$K$2:$K$2047,'overall city offline'!$A$2:$A$2047,$A45,'overall city offline'!$B$2:$B$2047,Q$2))</f>
        <v>0.95625757713645221</v>
      </c>
      <c r="R45" s="37">
        <f>(SUMIFS('overall city offline'!$K$2:$K$2047,'overall city offline'!$A$2:$A$2047,$A45,'overall city offline'!$B$2:$B$2047,R$3)*SUMIFS('overall city offline'!$C$2:$C$2047,'overall city offline'!$A$2:$A$2047,$A45,'overall city offline'!$B$2:$B$2047,R$3))/(SUMIFS('overall city offline'!$K$2:$K$2047,'overall city offline'!$A$2:$A$2047,$A45,'overall city offline'!$B$2:$B$2047,R$2))</f>
        <v>1.0414978601817086</v>
      </c>
      <c r="S45" s="37">
        <f>(SUMIFS('overall city offline'!$K$2:$K$2047,'overall city offline'!$A$2:$A$2047,$A45,'overall city offline'!$B$2:$B$2047,S$3)*SUMIFS('overall city offline'!$C$2:$C$2047,'overall city offline'!$A$2:$A$2047,$A45,'overall city offline'!$B$2:$B$2047,S$3))/(SUMIFS('overall city offline'!$K$2:$K$2047,'overall city offline'!$A$2:$A$2047,$A45,'overall city offline'!$B$2:$B$2047,S$2))</f>
        <v>0.89806687350902537</v>
      </c>
      <c r="T45" s="37">
        <f>(SUMIFS('overall city offline'!$K$2:$K$2047,'overall city offline'!$A$2:$A$2047,$A45,'overall city offline'!$B$2:$B$2047,T$3)*SUMIFS('overall city offline'!$C$2:$C$2047,'overall city offline'!$A$2:$A$2047,$A45,'overall city offline'!$B$2:$B$2047,T$3))/(SUMIFS('overall city offline'!$K$2:$K$2047,'overall city offline'!$A$2:$A$2047,$A45,'overall city offline'!$B$2:$B$2047,T$2))</f>
        <v>0.93818813939610546</v>
      </c>
      <c r="U45" s="37">
        <f>(SUMIFS('overall city offline'!$K$2:$K$2047,'overall city offline'!$A$2:$A$2047,$A45,'overall city offline'!$B$2:$B$2047,U$3)*SUMIFS('overall city offline'!$C$2:$C$2047,'overall city offline'!$A$2:$A$2047,$A45,'overall city offline'!$B$2:$B$2047,U$3))/(SUMIFS('overall city offline'!$K$2:$K$2047,'overall city offline'!$A$2:$A$2047,$A45,'overall city offline'!$B$2:$B$2047,U$2))</f>
        <v>0.95781640170400262</v>
      </c>
      <c r="V45" s="37">
        <f>(SUMIFS('overall city offline'!$K$2:$K$2047,'overall city offline'!$A$2:$A$2047,$A45,'overall city offline'!$B$2:$B$2047,V$3)*SUMIFS('overall city offline'!$C$2:$C$2047,'overall city offline'!$A$2:$A$2047,$A45,'overall city offline'!$B$2:$B$2047,V$3))/(SUMIFS('overall city offline'!$K$2:$K$2047,'overall city offline'!$A$2:$A$2047,$A45,'overall city offline'!$B$2:$B$2047,V$2))</f>
        <v>0.96625212195823929</v>
      </c>
    </row>
    <row r="46" spans="1:63" x14ac:dyDescent="0.25">
      <c r="A46" s="5" t="s">
        <v>49</v>
      </c>
      <c r="B46" s="37">
        <f>(SUMIFS('overall city offline'!$K$2:$K$2047,'overall city offline'!$A$2:$A$2047,$A46,'overall city offline'!$B$2:$B$2047,B$3)*SUMIFS('overall city offline'!$C$2:$C$2047,'overall city offline'!$A$2:$A$2047,$A46,'overall city offline'!$B$2:$B$2047,B$3))/(SUMIFS('overall city offline'!$K$2:$K$2047,'overall city offline'!$A$2:$A$2047,$A46,'overall city offline'!$B$2:$B$2047,B$2))</f>
        <v>0.85102004728926117</v>
      </c>
      <c r="C46" s="37">
        <f>(SUMIFS('overall city offline'!$K$2:$K$2047,'overall city offline'!$A$2:$A$2047,$A46,'overall city offline'!$B$2:$B$2047,C$3)*SUMIFS('overall city offline'!$C$2:$C$2047,'overall city offline'!$A$2:$A$2047,$A46,'overall city offline'!$B$2:$B$2047,C$3))/(SUMIFS('overall city offline'!$K$2:$K$2047,'overall city offline'!$A$2:$A$2047,$A46,'overall city offline'!$B$2:$B$2047,C$2))</f>
        <v>0.86226397770391117</v>
      </c>
      <c r="D46" s="37">
        <f>(SUMIFS('overall city offline'!$K$2:$K$2047,'overall city offline'!$A$2:$A$2047,$A46,'overall city offline'!$B$2:$B$2047,D$3)*SUMIFS('overall city offline'!$C$2:$C$2047,'overall city offline'!$A$2:$A$2047,$A46,'overall city offline'!$B$2:$B$2047,D$3))/(SUMIFS('overall city offline'!$K$2:$K$2047,'overall city offline'!$A$2:$A$2047,$A46,'overall city offline'!$B$2:$B$2047,D$2))</f>
        <v>0.65104637656626574</v>
      </c>
      <c r="E46" s="37">
        <f>(SUMIFS('overall city offline'!$K$2:$K$2047,'overall city offline'!$A$2:$A$2047,$A46,'overall city offline'!$B$2:$B$2047,E$3)*SUMIFS('overall city offline'!$C$2:$C$2047,'overall city offline'!$A$2:$A$2047,$A46,'overall city offline'!$B$2:$B$2047,E$3))/(SUMIFS('overall city offline'!$K$2:$K$2047,'overall city offline'!$A$2:$A$2047,$A46,'overall city offline'!$B$2:$B$2047,E$2))</f>
        <v>8.7634628542950482E-2</v>
      </c>
      <c r="F46" s="37">
        <f>(SUMIFS('overall city offline'!$K$2:$K$2047,'overall city offline'!$A$2:$A$2047,$A46,'overall city offline'!$B$2:$B$2047,F$3)*SUMIFS('overall city offline'!$C$2:$C$2047,'overall city offline'!$A$2:$A$2047,$A46,'overall city offline'!$B$2:$B$2047,F$3))/(SUMIFS('overall city offline'!$K$2:$K$2047,'overall city offline'!$A$2:$A$2047,$A46,'overall city offline'!$B$2:$B$2047,F$2))</f>
        <v>0.12183041935131581</v>
      </c>
      <c r="G46" s="37">
        <f>(SUMIFS('overall city offline'!$K$2:$K$2047,'overall city offline'!$A$2:$A$2047,$A46,'overall city offline'!$B$2:$B$2047,G$3)*SUMIFS('overall city offline'!$C$2:$C$2047,'overall city offline'!$A$2:$A$2047,$A46,'overall city offline'!$B$2:$B$2047,G$3))/(SUMIFS('overall city offline'!$K$2:$K$2047,'overall city offline'!$A$2:$A$2047,$A46,'overall city offline'!$B$2:$B$2047,G$2))</f>
        <v>0.26394327921929783</v>
      </c>
      <c r="H46" s="37">
        <f>(SUMIFS('overall city offline'!$K$2:$K$2047,'overall city offline'!$A$2:$A$2047,$A46,'overall city offline'!$B$2:$B$2047,H$3)*SUMIFS('overall city offline'!$C$2:$C$2047,'overall city offline'!$A$2:$A$2047,$A46,'overall city offline'!$B$2:$B$2047,H$3))/(SUMIFS('overall city offline'!$K$2:$K$2047,'overall city offline'!$A$2:$A$2047,$A46,'overall city offline'!$B$2:$B$2047,H$2))</f>
        <v>0.49453766186021236</v>
      </c>
      <c r="I46" s="37">
        <f>(SUMIFS('overall city offline'!$K$2:$K$2047,'overall city offline'!$A$2:$A$2047,$A46,'overall city offline'!$B$2:$B$2047,I$3)*SUMIFS('overall city offline'!$C$2:$C$2047,'overall city offline'!$A$2:$A$2047,$A46,'overall city offline'!$B$2:$B$2047,I$3))/(SUMIFS('overall city offline'!$K$2:$K$2047,'overall city offline'!$A$2:$A$2047,$A46,'overall city offline'!$B$2:$B$2047,I$2))</f>
        <v>0.76677537316138422</v>
      </c>
      <c r="J46" s="37">
        <f>(SUMIFS('overall city offline'!$K$2:$K$2047,'overall city offline'!$A$2:$A$2047,$A46,'overall city offline'!$B$2:$B$2047,J$3)*SUMIFS('overall city offline'!$C$2:$C$2047,'overall city offline'!$A$2:$A$2047,$A46,'overall city offline'!$B$2:$B$2047,J$3))/(SUMIFS('overall city offline'!$K$2:$K$2047,'overall city offline'!$A$2:$A$2047,$A46,'overall city offline'!$B$2:$B$2047,J$2))</f>
        <v>0.7375870063637614</v>
      </c>
      <c r="K46" s="37">
        <f>(SUMIFS('overall city offline'!$K$2:$K$2047,'overall city offline'!$A$2:$A$2047,$A46,'overall city offline'!$B$2:$B$2047,K$3)*SUMIFS('overall city offline'!$C$2:$C$2047,'overall city offline'!$A$2:$A$2047,$A46,'overall city offline'!$B$2:$B$2047,K$3))/(SUMIFS('overall city offline'!$K$2:$K$2047,'overall city offline'!$A$2:$A$2047,$A46,'overall city offline'!$B$2:$B$2047,K$2))</f>
        <v>0.77014361886023697</v>
      </c>
      <c r="L46" s="37">
        <f>(SUMIFS('overall city offline'!$K$2:$K$2047,'overall city offline'!$A$2:$A$2047,$A46,'overall city offline'!$B$2:$B$2047,L$3)*SUMIFS('overall city offline'!$C$2:$C$2047,'overall city offline'!$A$2:$A$2047,$A46,'overall city offline'!$B$2:$B$2047,L$3))/(SUMIFS('overall city offline'!$K$2:$K$2047,'overall city offline'!$A$2:$A$2047,$A46,'overall city offline'!$B$2:$B$2047,L$2))</f>
        <v>0.26282277747685462</v>
      </c>
      <c r="M46" s="37">
        <f>(SUMIFS('overall city offline'!$K$2:$K$2047,'overall city offline'!$A$2:$A$2047,$A46,'overall city offline'!$B$2:$B$2047,M$3)*SUMIFS('overall city offline'!$C$2:$C$2047,'overall city offline'!$A$2:$A$2047,$A46,'overall city offline'!$B$2:$B$2047,M$3))/(SUMIFS('overall city offline'!$K$2:$K$2047,'overall city offline'!$A$2:$A$2047,$A46,'overall city offline'!$B$2:$B$2047,M$2))</f>
        <v>0.88918021839707295</v>
      </c>
      <c r="N46" s="37">
        <f>(SUMIFS('overall city offline'!$K$2:$K$2047,'overall city offline'!$A$2:$A$2047,$A46,'overall city offline'!$B$2:$B$2047,N$3)*SUMIFS('overall city offline'!$C$2:$C$2047,'overall city offline'!$A$2:$A$2047,$A46,'overall city offline'!$B$2:$B$2047,N$3))/(SUMIFS('overall city offline'!$K$2:$K$2047,'overall city offline'!$A$2:$A$2047,$A46,'overall city offline'!$B$2:$B$2047,N$2))</f>
        <v>0.23399535592592477</v>
      </c>
      <c r="O46" s="37">
        <f>(SUMIFS('overall city offline'!$K$2:$K$2047,'overall city offline'!$A$2:$A$2047,$A46,'overall city offline'!$B$2:$B$2047,O$3)*SUMIFS('overall city offline'!$C$2:$C$2047,'overall city offline'!$A$2:$A$2047,$A46,'overall city offline'!$B$2:$B$2047,O$3))/(SUMIFS('overall city offline'!$K$2:$K$2047,'overall city offline'!$A$2:$A$2047,$A46,'overall city offline'!$B$2:$B$2047,O$2))</f>
        <v>0.29195046399955898</v>
      </c>
      <c r="P46" s="37">
        <f>(SUMIFS('overall city offline'!$K$2:$K$2047,'overall city offline'!$A$2:$A$2047,$A46,'overall city offline'!$B$2:$B$2047,P$3)*SUMIFS('overall city offline'!$C$2:$C$2047,'overall city offline'!$A$2:$A$2047,$A46,'overall city offline'!$B$2:$B$2047,P$3))/(SUMIFS('overall city offline'!$K$2:$K$2047,'overall city offline'!$A$2:$A$2047,$A46,'overall city offline'!$B$2:$B$2047,P$2))</f>
        <v>0.37767251375205901</v>
      </c>
      <c r="Q46" s="37">
        <f>(SUMIFS('overall city offline'!$K$2:$K$2047,'overall city offline'!$A$2:$A$2047,$A46,'overall city offline'!$B$2:$B$2047,Q$3)*SUMIFS('overall city offline'!$C$2:$C$2047,'overall city offline'!$A$2:$A$2047,$A46,'overall city offline'!$B$2:$B$2047,Q$3))/(SUMIFS('overall city offline'!$K$2:$K$2047,'overall city offline'!$A$2:$A$2047,$A46,'overall city offline'!$B$2:$B$2047,Q$2))</f>
        <v>0.70297364365278248</v>
      </c>
      <c r="R46" s="37">
        <f>(SUMIFS('overall city offline'!$K$2:$K$2047,'overall city offline'!$A$2:$A$2047,$A46,'overall city offline'!$B$2:$B$2047,R$3)*SUMIFS('overall city offline'!$C$2:$C$2047,'overall city offline'!$A$2:$A$2047,$A46,'overall city offline'!$B$2:$B$2047,R$3))/(SUMIFS('overall city offline'!$K$2:$K$2047,'overall city offline'!$A$2:$A$2047,$A46,'overall city offline'!$B$2:$B$2047,R$2))</f>
        <v>0.91456824611000231</v>
      </c>
      <c r="S46" s="37">
        <f>(SUMIFS('overall city offline'!$K$2:$K$2047,'overall city offline'!$A$2:$A$2047,$A46,'overall city offline'!$B$2:$B$2047,S$3)*SUMIFS('overall city offline'!$C$2:$C$2047,'overall city offline'!$A$2:$A$2047,$A46,'overall city offline'!$B$2:$B$2047,S$3))/(SUMIFS('overall city offline'!$K$2:$K$2047,'overall city offline'!$A$2:$A$2047,$A46,'overall city offline'!$B$2:$B$2047,S$2))</f>
        <v>0.88140812167029203</v>
      </c>
      <c r="T46" s="37">
        <f>(SUMIFS('overall city offline'!$K$2:$K$2047,'overall city offline'!$A$2:$A$2047,$A46,'overall city offline'!$B$2:$B$2047,T$3)*SUMIFS('overall city offline'!$C$2:$C$2047,'overall city offline'!$A$2:$A$2047,$A46,'overall city offline'!$B$2:$B$2047,T$3))/(SUMIFS('overall city offline'!$K$2:$K$2047,'overall city offline'!$A$2:$A$2047,$A46,'overall city offline'!$B$2:$B$2047,T$2))</f>
        <v>0.90236972013419969</v>
      </c>
      <c r="U46" s="37">
        <f>(SUMIFS('overall city offline'!$K$2:$K$2047,'overall city offline'!$A$2:$A$2047,$A46,'overall city offline'!$B$2:$B$2047,U$3)*SUMIFS('overall city offline'!$C$2:$C$2047,'overall city offline'!$A$2:$A$2047,$A46,'overall city offline'!$B$2:$B$2047,U$3))/(SUMIFS('overall city offline'!$K$2:$K$2047,'overall city offline'!$A$2:$A$2047,$A46,'overall city offline'!$B$2:$B$2047,U$2))</f>
        <v>0.98432034171765026</v>
      </c>
      <c r="V46" s="37">
        <f>(SUMIFS('overall city offline'!$K$2:$K$2047,'overall city offline'!$A$2:$A$2047,$A46,'overall city offline'!$B$2:$B$2047,V$3)*SUMIFS('overall city offline'!$C$2:$C$2047,'overall city offline'!$A$2:$A$2047,$A46,'overall city offline'!$B$2:$B$2047,V$3))/(SUMIFS('overall city offline'!$K$2:$K$2047,'overall city offline'!$A$2:$A$2047,$A46,'overall city offline'!$B$2:$B$2047,V$2))</f>
        <v>0.87031279691549412</v>
      </c>
    </row>
    <row r="47" spans="1:63" x14ac:dyDescent="0.25">
      <c r="A47" s="5" t="s">
        <v>50</v>
      </c>
      <c r="B47" s="37">
        <f>(SUMIFS('overall city offline'!$K$2:$K$2047,'overall city offline'!$A$2:$A$2047,$A47,'overall city offline'!$B$2:$B$2047,B$3)*SUMIFS('overall city offline'!$C$2:$C$2047,'overall city offline'!$A$2:$A$2047,$A47,'overall city offline'!$B$2:$B$2047,B$3))/(SUMIFS('overall city offline'!$K$2:$K$2047,'overall city offline'!$A$2:$A$2047,$A47,'overall city offline'!$B$2:$B$2047,B$2))</f>
        <v>0.79182300246006276</v>
      </c>
      <c r="C47" s="37">
        <f>(SUMIFS('overall city offline'!$K$2:$K$2047,'overall city offline'!$A$2:$A$2047,$A47,'overall city offline'!$B$2:$B$2047,C$3)*SUMIFS('overall city offline'!$C$2:$C$2047,'overall city offline'!$A$2:$A$2047,$A47,'overall city offline'!$B$2:$B$2047,C$3))/(SUMIFS('overall city offline'!$K$2:$K$2047,'overall city offline'!$A$2:$A$2047,$A47,'overall city offline'!$B$2:$B$2047,C$2))</f>
        <v>0.95363166956851941</v>
      </c>
      <c r="D47" s="37">
        <f>(SUMIFS('overall city offline'!$K$2:$K$2047,'overall city offline'!$A$2:$A$2047,$A47,'overall city offline'!$B$2:$B$2047,D$3)*SUMIFS('overall city offline'!$C$2:$C$2047,'overall city offline'!$A$2:$A$2047,$A47,'overall city offline'!$B$2:$B$2047,D$3))/(SUMIFS('overall city offline'!$K$2:$K$2047,'overall city offline'!$A$2:$A$2047,$A47,'overall city offline'!$B$2:$B$2047,D$2))</f>
        <v>0.86763099279263012</v>
      </c>
      <c r="E47" s="37">
        <f>(SUMIFS('overall city offline'!$K$2:$K$2047,'overall city offline'!$A$2:$A$2047,$A47,'overall city offline'!$B$2:$B$2047,E$3)*SUMIFS('overall city offline'!$C$2:$C$2047,'overall city offline'!$A$2:$A$2047,$A47,'overall city offline'!$B$2:$B$2047,E$3))/(SUMIFS('overall city offline'!$K$2:$K$2047,'overall city offline'!$A$2:$A$2047,$A47,'overall city offline'!$B$2:$B$2047,E$2))</f>
        <v>0.38923033126515649</v>
      </c>
      <c r="F47" s="37">
        <f>(SUMIFS('overall city offline'!$K$2:$K$2047,'overall city offline'!$A$2:$A$2047,$A47,'overall city offline'!$B$2:$B$2047,F$3)*SUMIFS('overall city offline'!$C$2:$C$2047,'overall city offline'!$A$2:$A$2047,$A47,'overall city offline'!$B$2:$B$2047,F$3))/(SUMIFS('overall city offline'!$K$2:$K$2047,'overall city offline'!$A$2:$A$2047,$A47,'overall city offline'!$B$2:$B$2047,F$2))</f>
        <v>0.54531585156969464</v>
      </c>
      <c r="G47" s="37">
        <f>(SUMIFS('overall city offline'!$K$2:$K$2047,'overall city offline'!$A$2:$A$2047,$A47,'overall city offline'!$B$2:$B$2047,G$3)*SUMIFS('overall city offline'!$C$2:$C$2047,'overall city offline'!$A$2:$A$2047,$A47,'overall city offline'!$B$2:$B$2047,G$3))/(SUMIFS('overall city offline'!$K$2:$K$2047,'overall city offline'!$A$2:$A$2047,$A47,'overall city offline'!$B$2:$B$2047,G$2))</f>
        <v>0.56310943443273132</v>
      </c>
      <c r="H47" s="37">
        <f>(SUMIFS('overall city offline'!$K$2:$K$2047,'overall city offline'!$A$2:$A$2047,$A47,'overall city offline'!$B$2:$B$2047,H$3)*SUMIFS('overall city offline'!$C$2:$C$2047,'overall city offline'!$A$2:$A$2047,$A47,'overall city offline'!$B$2:$B$2047,H$3))/(SUMIFS('overall city offline'!$K$2:$K$2047,'overall city offline'!$A$2:$A$2047,$A47,'overall city offline'!$B$2:$B$2047,H$2))</f>
        <v>0.72999776575412401</v>
      </c>
      <c r="I47" s="37">
        <f>(SUMIFS('overall city offline'!$K$2:$K$2047,'overall city offline'!$A$2:$A$2047,$A47,'overall city offline'!$B$2:$B$2047,I$3)*SUMIFS('overall city offline'!$C$2:$C$2047,'overall city offline'!$A$2:$A$2047,$A47,'overall city offline'!$B$2:$B$2047,I$3))/(SUMIFS('overall city offline'!$K$2:$K$2047,'overall city offline'!$A$2:$A$2047,$A47,'overall city offline'!$B$2:$B$2047,I$2))</f>
        <v>1.0031516797557181</v>
      </c>
      <c r="J47" s="37">
        <f>(SUMIFS('overall city offline'!$K$2:$K$2047,'overall city offline'!$A$2:$A$2047,$A47,'overall city offline'!$B$2:$B$2047,J$3)*SUMIFS('overall city offline'!$C$2:$C$2047,'overall city offline'!$A$2:$A$2047,$A47,'overall city offline'!$B$2:$B$2047,J$3))/(SUMIFS('overall city offline'!$K$2:$K$2047,'overall city offline'!$A$2:$A$2047,$A47,'overall city offline'!$B$2:$B$2047,J$2))</f>
        <v>0.98663216394506981</v>
      </c>
      <c r="K47" s="37">
        <f>(SUMIFS('overall city offline'!$K$2:$K$2047,'overall city offline'!$A$2:$A$2047,$A47,'overall city offline'!$B$2:$B$2047,K$3)*SUMIFS('overall city offline'!$C$2:$C$2047,'overall city offline'!$A$2:$A$2047,$A47,'overall city offline'!$B$2:$B$2047,K$3))/(SUMIFS('overall city offline'!$K$2:$K$2047,'overall city offline'!$A$2:$A$2047,$A47,'overall city offline'!$B$2:$B$2047,K$2))</f>
        <v>1.0807896383131987</v>
      </c>
      <c r="L47" s="37">
        <f>(SUMIFS('overall city offline'!$K$2:$K$2047,'overall city offline'!$A$2:$A$2047,$A47,'overall city offline'!$B$2:$B$2047,L$3)*SUMIFS('overall city offline'!$C$2:$C$2047,'overall city offline'!$A$2:$A$2047,$A47,'overall city offline'!$B$2:$B$2047,L$3))/(SUMIFS('overall city offline'!$K$2:$K$2047,'overall city offline'!$A$2:$A$2047,$A47,'overall city offline'!$B$2:$B$2047,L$2))</f>
        <v>0.58018083584372537</v>
      </c>
      <c r="M47" s="37">
        <f>(SUMIFS('overall city offline'!$K$2:$K$2047,'overall city offline'!$A$2:$A$2047,$A47,'overall city offline'!$B$2:$B$2047,M$3)*SUMIFS('overall city offline'!$C$2:$C$2047,'overall city offline'!$A$2:$A$2047,$A47,'overall city offline'!$B$2:$B$2047,M$3))/(SUMIFS('overall city offline'!$K$2:$K$2047,'overall city offline'!$A$2:$A$2047,$A47,'overall city offline'!$B$2:$B$2047,M$2))</f>
        <v>0.83903030130270706</v>
      </c>
      <c r="N47" s="37">
        <f>(SUMIFS('overall city offline'!$K$2:$K$2047,'overall city offline'!$A$2:$A$2047,$A47,'overall city offline'!$B$2:$B$2047,N$3)*SUMIFS('overall city offline'!$C$2:$C$2047,'overall city offline'!$A$2:$A$2047,$A47,'overall city offline'!$B$2:$B$2047,N$3))/(SUMIFS('overall city offline'!$K$2:$K$2047,'overall city offline'!$A$2:$A$2047,$A47,'overall city offline'!$B$2:$B$2047,N$2))</f>
        <v>0.38843352690810601</v>
      </c>
      <c r="O47" s="37">
        <f>(SUMIFS('overall city offline'!$K$2:$K$2047,'overall city offline'!$A$2:$A$2047,$A47,'overall city offline'!$B$2:$B$2047,O$3)*SUMIFS('overall city offline'!$C$2:$C$2047,'overall city offline'!$A$2:$A$2047,$A47,'overall city offline'!$B$2:$B$2047,O$3))/(SUMIFS('overall city offline'!$K$2:$K$2047,'overall city offline'!$A$2:$A$2047,$A47,'overall city offline'!$B$2:$B$2047,O$2))</f>
        <v>0.65459227032512857</v>
      </c>
      <c r="P47" s="37">
        <f>(SUMIFS('overall city offline'!$K$2:$K$2047,'overall city offline'!$A$2:$A$2047,$A47,'overall city offline'!$B$2:$B$2047,P$3)*SUMIFS('overall city offline'!$C$2:$C$2047,'overall city offline'!$A$2:$A$2047,$A47,'overall city offline'!$B$2:$B$2047,P$3))/(SUMIFS('overall city offline'!$K$2:$K$2047,'overall city offline'!$A$2:$A$2047,$A47,'overall city offline'!$B$2:$B$2047,P$2))</f>
        <v>0.71415062927973083</v>
      </c>
      <c r="Q47" s="37">
        <f>(SUMIFS('overall city offline'!$K$2:$K$2047,'overall city offline'!$A$2:$A$2047,$A47,'overall city offline'!$B$2:$B$2047,Q$3)*SUMIFS('overall city offline'!$C$2:$C$2047,'overall city offline'!$A$2:$A$2047,$A47,'overall city offline'!$B$2:$B$2047,Q$3))/(SUMIFS('overall city offline'!$K$2:$K$2047,'overall city offline'!$A$2:$A$2047,$A47,'overall city offline'!$B$2:$B$2047,Q$2))</f>
        <v>0.82436726744553634</v>
      </c>
      <c r="R47" s="37">
        <f>(SUMIFS('overall city offline'!$K$2:$K$2047,'overall city offline'!$A$2:$A$2047,$A47,'overall city offline'!$B$2:$B$2047,R$3)*SUMIFS('overall city offline'!$C$2:$C$2047,'overall city offline'!$A$2:$A$2047,$A47,'overall city offline'!$B$2:$B$2047,R$3))/(SUMIFS('overall city offline'!$K$2:$K$2047,'overall city offline'!$A$2:$A$2047,$A47,'overall city offline'!$B$2:$B$2047,R$2))</f>
        <v>0.86860402239612189</v>
      </c>
      <c r="S47" s="37">
        <f>(SUMIFS('overall city offline'!$K$2:$K$2047,'overall city offline'!$A$2:$A$2047,$A47,'overall city offline'!$B$2:$B$2047,S$3)*SUMIFS('overall city offline'!$C$2:$C$2047,'overall city offline'!$A$2:$A$2047,$A47,'overall city offline'!$B$2:$B$2047,S$3))/(SUMIFS('overall city offline'!$K$2:$K$2047,'overall city offline'!$A$2:$A$2047,$A47,'overall city offline'!$B$2:$B$2047,S$2))</f>
        <v>0.7462973510887434</v>
      </c>
      <c r="T47" s="37">
        <f>(SUMIFS('overall city offline'!$K$2:$K$2047,'overall city offline'!$A$2:$A$2047,$A47,'overall city offline'!$B$2:$B$2047,T$3)*SUMIFS('overall city offline'!$C$2:$C$2047,'overall city offline'!$A$2:$A$2047,$A47,'overall city offline'!$B$2:$B$2047,T$3))/(SUMIFS('overall city offline'!$K$2:$K$2047,'overall city offline'!$A$2:$A$2047,$A47,'overall city offline'!$B$2:$B$2047,T$2))</f>
        <v>0.87105743835206373</v>
      </c>
      <c r="U47" s="37">
        <f>(SUMIFS('overall city offline'!$K$2:$K$2047,'overall city offline'!$A$2:$A$2047,$A47,'overall city offline'!$B$2:$B$2047,U$3)*SUMIFS('overall city offline'!$C$2:$C$2047,'overall city offline'!$A$2:$A$2047,$A47,'overall city offline'!$B$2:$B$2047,U$3))/(SUMIFS('overall city offline'!$K$2:$K$2047,'overall city offline'!$A$2:$A$2047,$A47,'overall city offline'!$B$2:$B$2047,U$2))</f>
        <v>0.9130374078891913</v>
      </c>
      <c r="V47" s="37">
        <f>(SUMIFS('overall city offline'!$K$2:$K$2047,'overall city offline'!$A$2:$A$2047,$A47,'overall city offline'!$B$2:$B$2047,V$3)*SUMIFS('overall city offline'!$C$2:$C$2047,'overall city offline'!$A$2:$A$2047,$A47,'overall city offline'!$B$2:$B$2047,V$3))/(SUMIFS('overall city offline'!$K$2:$K$2047,'overall city offline'!$A$2:$A$2047,$A47,'overall city offline'!$B$2:$B$2047,V$2))</f>
        <v>0.9170811530062295</v>
      </c>
    </row>
    <row r="48" spans="1:63" x14ac:dyDescent="0.25">
      <c r="A48" s="5" t="s">
        <v>51</v>
      </c>
      <c r="B48" s="37">
        <f>(SUMIFS('overall city offline'!$K$2:$K$2047,'overall city offline'!$A$2:$A$2047,$A48,'overall city offline'!$B$2:$B$2047,B$3)*SUMIFS('overall city offline'!$C$2:$C$2047,'overall city offline'!$A$2:$A$2047,$A48,'overall city offline'!$B$2:$B$2047,B$3))/(SUMIFS('overall city offline'!$K$2:$K$2047,'overall city offline'!$A$2:$A$2047,$A48,'overall city offline'!$B$2:$B$2047,B$2))</f>
        <v>0.81871552715385754</v>
      </c>
      <c r="C48" s="37">
        <f>(SUMIFS('overall city offline'!$K$2:$K$2047,'overall city offline'!$A$2:$A$2047,$A48,'overall city offline'!$B$2:$B$2047,C$3)*SUMIFS('overall city offline'!$C$2:$C$2047,'overall city offline'!$A$2:$A$2047,$A48,'overall city offline'!$B$2:$B$2047,C$3))/(SUMIFS('overall city offline'!$K$2:$K$2047,'overall city offline'!$A$2:$A$2047,$A48,'overall city offline'!$B$2:$B$2047,C$2))</f>
        <v>0.8508794375680645</v>
      </c>
      <c r="D48" s="37">
        <f>(SUMIFS('overall city offline'!$K$2:$K$2047,'overall city offline'!$A$2:$A$2047,$A48,'overall city offline'!$B$2:$B$2047,D$3)*SUMIFS('overall city offline'!$C$2:$C$2047,'overall city offline'!$A$2:$A$2047,$A48,'overall city offline'!$B$2:$B$2047,D$3))/(SUMIFS('overall city offline'!$K$2:$K$2047,'overall city offline'!$A$2:$A$2047,$A48,'overall city offline'!$B$2:$B$2047,D$2))</f>
        <v>0.77526114613767028</v>
      </c>
      <c r="E48" s="37">
        <f>(SUMIFS('overall city offline'!$K$2:$K$2047,'overall city offline'!$A$2:$A$2047,$A48,'overall city offline'!$B$2:$B$2047,E$3)*SUMIFS('overall city offline'!$C$2:$C$2047,'overall city offline'!$A$2:$A$2047,$A48,'overall city offline'!$B$2:$B$2047,E$3))/(SUMIFS('overall city offline'!$K$2:$K$2047,'overall city offline'!$A$2:$A$2047,$A48,'overall city offline'!$B$2:$B$2047,E$2))</f>
        <v>0.33371117654406784</v>
      </c>
      <c r="F48" s="37">
        <f>(SUMIFS('overall city offline'!$K$2:$K$2047,'overall city offline'!$A$2:$A$2047,$A48,'overall city offline'!$B$2:$B$2047,F$3)*SUMIFS('overall city offline'!$C$2:$C$2047,'overall city offline'!$A$2:$A$2047,$A48,'overall city offline'!$B$2:$B$2047,F$3))/(SUMIFS('overall city offline'!$K$2:$K$2047,'overall city offline'!$A$2:$A$2047,$A48,'overall city offline'!$B$2:$B$2047,F$2))</f>
        <v>0.42208361621191259</v>
      </c>
      <c r="G48" s="37">
        <f>(SUMIFS('overall city offline'!$K$2:$K$2047,'overall city offline'!$A$2:$A$2047,$A48,'overall city offline'!$B$2:$B$2047,G$3)*SUMIFS('overall city offline'!$C$2:$C$2047,'overall city offline'!$A$2:$A$2047,$A48,'overall city offline'!$B$2:$B$2047,G$3))/(SUMIFS('overall city offline'!$K$2:$K$2047,'overall city offline'!$A$2:$A$2047,$A48,'overall city offline'!$B$2:$B$2047,G$2))</f>
        <v>0.61150686251157049</v>
      </c>
      <c r="H48" s="37">
        <f>(SUMIFS('overall city offline'!$K$2:$K$2047,'overall city offline'!$A$2:$A$2047,$A48,'overall city offline'!$B$2:$B$2047,H$3)*SUMIFS('overall city offline'!$C$2:$C$2047,'overall city offline'!$A$2:$A$2047,$A48,'overall city offline'!$B$2:$B$2047,H$3))/(SUMIFS('overall city offline'!$K$2:$K$2047,'overall city offline'!$A$2:$A$2047,$A48,'overall city offline'!$B$2:$B$2047,H$2))</f>
        <v>0.85947637796095255</v>
      </c>
      <c r="I48" s="37">
        <f>(SUMIFS('overall city offline'!$K$2:$K$2047,'overall city offline'!$A$2:$A$2047,$A48,'overall city offline'!$B$2:$B$2047,I$3)*SUMIFS('overall city offline'!$C$2:$C$2047,'overall city offline'!$A$2:$A$2047,$A48,'overall city offline'!$B$2:$B$2047,I$3))/(SUMIFS('overall city offline'!$K$2:$K$2047,'overall city offline'!$A$2:$A$2047,$A48,'overall city offline'!$B$2:$B$2047,I$2))</f>
        <v>0.92606336541999379</v>
      </c>
      <c r="J48" s="37">
        <f>(SUMIFS('overall city offline'!$K$2:$K$2047,'overall city offline'!$A$2:$A$2047,$A48,'overall city offline'!$B$2:$B$2047,J$3)*SUMIFS('overall city offline'!$C$2:$C$2047,'overall city offline'!$A$2:$A$2047,$A48,'overall city offline'!$B$2:$B$2047,J$3))/(SUMIFS('overall city offline'!$K$2:$K$2047,'overall city offline'!$A$2:$A$2047,$A48,'overall city offline'!$B$2:$B$2047,J$2))</f>
        <v>0.89694929541185708</v>
      </c>
      <c r="K48" s="37">
        <f>(SUMIFS('overall city offline'!$K$2:$K$2047,'overall city offline'!$A$2:$A$2047,$A48,'overall city offline'!$B$2:$B$2047,K$3)*SUMIFS('overall city offline'!$C$2:$C$2047,'overall city offline'!$A$2:$A$2047,$A48,'overall city offline'!$B$2:$B$2047,K$3))/(SUMIFS('overall city offline'!$K$2:$K$2047,'overall city offline'!$A$2:$A$2047,$A48,'overall city offline'!$B$2:$B$2047,K$2))</f>
        <v>0.98710184685178359</v>
      </c>
      <c r="L48" s="37">
        <f>(SUMIFS('overall city offline'!$K$2:$K$2047,'overall city offline'!$A$2:$A$2047,$A48,'overall city offline'!$B$2:$B$2047,L$3)*SUMIFS('overall city offline'!$C$2:$C$2047,'overall city offline'!$A$2:$A$2047,$A48,'overall city offline'!$B$2:$B$2047,L$3))/(SUMIFS('overall city offline'!$K$2:$K$2047,'overall city offline'!$A$2:$A$2047,$A48,'overall city offline'!$B$2:$B$2047,L$2))</f>
        <v>0.46069122681352326</v>
      </c>
      <c r="M48" s="37">
        <f>(SUMIFS('overall city offline'!$K$2:$K$2047,'overall city offline'!$A$2:$A$2047,$A48,'overall city offline'!$B$2:$B$2047,M$3)*SUMIFS('overall city offline'!$C$2:$C$2047,'overall city offline'!$A$2:$A$2047,$A48,'overall city offline'!$B$2:$B$2047,M$3))/(SUMIFS('overall city offline'!$K$2:$K$2047,'overall city offline'!$A$2:$A$2047,$A48,'overall city offline'!$B$2:$B$2047,M$2))</f>
        <v>1.0432731177861798</v>
      </c>
      <c r="N48" s="37">
        <f>(SUMIFS('overall city offline'!$K$2:$K$2047,'overall city offline'!$A$2:$A$2047,$A48,'overall city offline'!$B$2:$B$2047,N$3)*SUMIFS('overall city offline'!$C$2:$C$2047,'overall city offline'!$A$2:$A$2047,$A48,'overall city offline'!$B$2:$B$2047,N$3))/(SUMIFS('overall city offline'!$K$2:$K$2047,'overall city offline'!$A$2:$A$2047,$A48,'overall city offline'!$B$2:$B$2047,N$2))</f>
        <v>0.31334356285122678</v>
      </c>
      <c r="O48" s="37">
        <f>(SUMIFS('overall city offline'!$K$2:$K$2047,'overall city offline'!$A$2:$A$2047,$A48,'overall city offline'!$B$2:$B$2047,O$3)*SUMIFS('overall city offline'!$C$2:$C$2047,'overall city offline'!$A$2:$A$2047,$A48,'overall city offline'!$B$2:$B$2047,O$3))/(SUMIFS('overall city offline'!$K$2:$K$2047,'overall city offline'!$A$2:$A$2047,$A48,'overall city offline'!$B$2:$B$2047,O$2))</f>
        <v>0.33707170588172053</v>
      </c>
      <c r="P48" s="37">
        <f>(SUMIFS('overall city offline'!$K$2:$K$2047,'overall city offline'!$A$2:$A$2047,$A48,'overall city offline'!$B$2:$B$2047,P$3)*SUMIFS('overall city offline'!$C$2:$C$2047,'overall city offline'!$A$2:$A$2047,$A48,'overall city offline'!$B$2:$B$2047,P$3))/(SUMIFS('overall city offline'!$K$2:$K$2047,'overall city offline'!$A$2:$A$2047,$A48,'overall city offline'!$B$2:$B$2047,P$2))</f>
        <v>0.45879073540778526</v>
      </c>
      <c r="Q48" s="37">
        <f>(SUMIFS('overall city offline'!$K$2:$K$2047,'overall city offline'!$A$2:$A$2047,$A48,'overall city offline'!$B$2:$B$2047,Q$3)*SUMIFS('overall city offline'!$C$2:$C$2047,'overall city offline'!$A$2:$A$2047,$A48,'overall city offline'!$B$2:$B$2047,Q$3))/(SUMIFS('overall city offline'!$K$2:$K$2047,'overall city offline'!$A$2:$A$2047,$A48,'overall city offline'!$B$2:$B$2047,Q$2))</f>
        <v>0.97011098833491327</v>
      </c>
      <c r="R48" s="37">
        <f>(SUMIFS('overall city offline'!$K$2:$K$2047,'overall city offline'!$A$2:$A$2047,$A48,'overall city offline'!$B$2:$B$2047,R$3)*SUMIFS('overall city offline'!$C$2:$C$2047,'overall city offline'!$A$2:$A$2047,$A48,'overall city offline'!$B$2:$B$2047,R$3))/(SUMIFS('overall city offline'!$K$2:$K$2047,'overall city offline'!$A$2:$A$2047,$A48,'overall city offline'!$B$2:$B$2047,R$2))</f>
        <v>0.98466173548192504</v>
      </c>
      <c r="S48" s="37">
        <f>(SUMIFS('overall city offline'!$K$2:$K$2047,'overall city offline'!$A$2:$A$2047,$A48,'overall city offline'!$B$2:$B$2047,S$3)*SUMIFS('overall city offline'!$C$2:$C$2047,'overall city offline'!$A$2:$A$2047,$A48,'overall city offline'!$B$2:$B$2047,S$3))/(SUMIFS('overall city offline'!$K$2:$K$2047,'overall city offline'!$A$2:$A$2047,$A48,'overall city offline'!$B$2:$B$2047,S$2))</f>
        <v>0.863042720193954</v>
      </c>
      <c r="T48" s="37">
        <f>(SUMIFS('overall city offline'!$K$2:$K$2047,'overall city offline'!$A$2:$A$2047,$A48,'overall city offline'!$B$2:$B$2047,T$3)*SUMIFS('overall city offline'!$C$2:$C$2047,'overall city offline'!$A$2:$A$2047,$A48,'overall city offline'!$B$2:$B$2047,T$3))/(SUMIFS('overall city offline'!$K$2:$K$2047,'overall city offline'!$A$2:$A$2047,$A48,'overall city offline'!$B$2:$B$2047,T$2))</f>
        <v>0.97213150577097973</v>
      </c>
      <c r="U48" s="37">
        <f>(SUMIFS('overall city offline'!$K$2:$K$2047,'overall city offline'!$A$2:$A$2047,$A48,'overall city offline'!$B$2:$B$2047,U$3)*SUMIFS('overall city offline'!$C$2:$C$2047,'overall city offline'!$A$2:$A$2047,$A48,'overall city offline'!$B$2:$B$2047,U$3))/(SUMIFS('overall city offline'!$K$2:$K$2047,'overall city offline'!$A$2:$A$2047,$A48,'overall city offline'!$B$2:$B$2047,U$2))</f>
        <v>0.99004576693599677</v>
      </c>
      <c r="V48" s="37">
        <f>(SUMIFS('overall city offline'!$K$2:$K$2047,'overall city offline'!$A$2:$A$2047,$A48,'overall city offline'!$B$2:$B$2047,V$3)*SUMIFS('overall city offline'!$C$2:$C$2047,'overall city offline'!$A$2:$A$2047,$A48,'overall city offline'!$B$2:$B$2047,V$3))/(SUMIFS('overall city offline'!$K$2:$K$2047,'overall city offline'!$A$2:$A$2047,$A48,'overall city offline'!$B$2:$B$2047,V$2))</f>
        <v>0.92481751970293791</v>
      </c>
    </row>
    <row r="49" spans="1:22" x14ac:dyDescent="0.25">
      <c r="A49" s="5" t="s">
        <v>52</v>
      </c>
      <c r="B49" s="37">
        <f>(SUMIFS('overall city offline'!$K$2:$K$2047,'overall city offline'!$A$2:$A$2047,$A49,'overall city offline'!$B$2:$B$2047,B$3)*SUMIFS('overall city offline'!$C$2:$C$2047,'overall city offline'!$A$2:$A$2047,$A49,'overall city offline'!$B$2:$B$2047,B$3))/(SUMIFS('overall city offline'!$K$2:$K$2047,'overall city offline'!$A$2:$A$2047,$A49,'overall city offline'!$B$2:$B$2047,B$2))</f>
        <v>0.93569013891624253</v>
      </c>
      <c r="C49" s="37">
        <f>(SUMIFS('overall city offline'!$K$2:$K$2047,'overall city offline'!$A$2:$A$2047,$A49,'overall city offline'!$B$2:$B$2047,C$3)*SUMIFS('overall city offline'!$C$2:$C$2047,'overall city offline'!$A$2:$A$2047,$A49,'overall city offline'!$B$2:$B$2047,C$3))/(SUMIFS('overall city offline'!$K$2:$K$2047,'overall city offline'!$A$2:$A$2047,$A49,'overall city offline'!$B$2:$B$2047,C$2))</f>
        <v>0.93400998766785359</v>
      </c>
      <c r="D49" s="37">
        <f>(SUMIFS('overall city offline'!$K$2:$K$2047,'overall city offline'!$A$2:$A$2047,$A49,'overall city offline'!$B$2:$B$2047,D$3)*SUMIFS('overall city offline'!$C$2:$C$2047,'overall city offline'!$A$2:$A$2047,$A49,'overall city offline'!$B$2:$B$2047,D$3))/(SUMIFS('overall city offline'!$K$2:$K$2047,'overall city offline'!$A$2:$A$2047,$A49,'overall city offline'!$B$2:$B$2047,D$2))</f>
        <v>0.96867762896389953</v>
      </c>
      <c r="E49" s="37">
        <f>(SUMIFS('overall city offline'!$K$2:$K$2047,'overall city offline'!$A$2:$A$2047,$A49,'overall city offline'!$B$2:$B$2047,E$3)*SUMIFS('overall city offline'!$C$2:$C$2047,'overall city offline'!$A$2:$A$2047,$A49,'overall city offline'!$B$2:$B$2047,E$3))/(SUMIFS('overall city offline'!$K$2:$K$2047,'overall city offline'!$A$2:$A$2047,$A49,'overall city offline'!$B$2:$B$2047,E$2))</f>
        <v>0.53487329914838344</v>
      </c>
      <c r="F49" s="37">
        <f>(SUMIFS('overall city offline'!$K$2:$K$2047,'overall city offline'!$A$2:$A$2047,$A49,'overall city offline'!$B$2:$B$2047,F$3)*SUMIFS('overall city offline'!$C$2:$C$2047,'overall city offline'!$A$2:$A$2047,$A49,'overall city offline'!$B$2:$B$2047,F$3))/(SUMIFS('overall city offline'!$K$2:$K$2047,'overall city offline'!$A$2:$A$2047,$A49,'overall city offline'!$B$2:$B$2047,F$2))</f>
        <v>0.67054834901924476</v>
      </c>
      <c r="G49" s="37">
        <f>(SUMIFS('overall city offline'!$K$2:$K$2047,'overall city offline'!$A$2:$A$2047,$A49,'overall city offline'!$B$2:$B$2047,G$3)*SUMIFS('overall city offline'!$C$2:$C$2047,'overall city offline'!$A$2:$A$2047,$A49,'overall city offline'!$B$2:$B$2047,G$3))/(SUMIFS('overall city offline'!$K$2:$K$2047,'overall city offline'!$A$2:$A$2047,$A49,'overall city offline'!$B$2:$B$2047,G$2))</f>
        <v>0.80216376476783902</v>
      </c>
      <c r="H49" s="37">
        <f>(SUMIFS('overall city offline'!$K$2:$K$2047,'overall city offline'!$A$2:$A$2047,$A49,'overall city offline'!$B$2:$B$2047,H$3)*SUMIFS('overall city offline'!$C$2:$C$2047,'overall city offline'!$A$2:$A$2047,$A49,'overall city offline'!$B$2:$B$2047,H$3))/(SUMIFS('overall city offline'!$K$2:$K$2047,'overall city offline'!$A$2:$A$2047,$A49,'overall city offline'!$B$2:$B$2047,H$2))</f>
        <v>1.0226098466356219</v>
      </c>
      <c r="I49" s="37">
        <f>(SUMIFS('overall city offline'!$K$2:$K$2047,'overall city offline'!$A$2:$A$2047,$A49,'overall city offline'!$B$2:$B$2047,I$3)*SUMIFS('overall city offline'!$C$2:$C$2047,'overall city offline'!$A$2:$A$2047,$A49,'overall city offline'!$B$2:$B$2047,I$3))/(SUMIFS('overall city offline'!$K$2:$K$2047,'overall city offline'!$A$2:$A$2047,$A49,'overall city offline'!$B$2:$B$2047,I$2))</f>
        <v>1.0471830416644796</v>
      </c>
      <c r="J49" s="37">
        <f>(SUMIFS('overall city offline'!$K$2:$K$2047,'overall city offline'!$A$2:$A$2047,$A49,'overall city offline'!$B$2:$B$2047,J$3)*SUMIFS('overall city offline'!$C$2:$C$2047,'overall city offline'!$A$2:$A$2047,$A49,'overall city offline'!$B$2:$B$2047,J$3))/(SUMIFS('overall city offline'!$K$2:$K$2047,'overall city offline'!$A$2:$A$2047,$A49,'overall city offline'!$B$2:$B$2047,J$2))</f>
        <v>1.0202577815250784</v>
      </c>
      <c r="K49" s="37">
        <f>(SUMIFS('overall city offline'!$K$2:$K$2047,'overall city offline'!$A$2:$A$2047,$A49,'overall city offline'!$B$2:$B$2047,K$3)*SUMIFS('overall city offline'!$C$2:$C$2047,'overall city offline'!$A$2:$A$2047,$A49,'overall city offline'!$B$2:$B$2047,K$3))/(SUMIFS('overall city offline'!$K$2:$K$2047,'overall city offline'!$A$2:$A$2047,$A49,'overall city offline'!$B$2:$B$2047,K$2))</f>
        <v>1.1161736917941247</v>
      </c>
      <c r="L49" s="37">
        <f>(SUMIFS('overall city offline'!$K$2:$K$2047,'overall city offline'!$A$2:$A$2047,$A49,'overall city offline'!$B$2:$B$2047,L$3)*SUMIFS('overall city offline'!$C$2:$C$2047,'overall city offline'!$A$2:$A$2047,$A49,'overall city offline'!$B$2:$B$2047,L$3))/(SUMIFS('overall city offline'!$K$2:$K$2047,'overall city offline'!$A$2:$A$2047,$A49,'overall city offline'!$B$2:$B$2047,L$2))</f>
        <v>0.75151997541023097</v>
      </c>
      <c r="M49" s="37">
        <f>(SUMIFS('overall city offline'!$K$2:$K$2047,'overall city offline'!$A$2:$A$2047,$A49,'overall city offline'!$B$2:$B$2047,M$3)*SUMIFS('overall city offline'!$C$2:$C$2047,'overall city offline'!$A$2:$A$2047,$A49,'overall city offline'!$B$2:$B$2047,M$3))/(SUMIFS('overall city offline'!$K$2:$K$2047,'overall city offline'!$A$2:$A$2047,$A49,'overall city offline'!$B$2:$B$2047,M$2))</f>
        <v>0.90489839037289377</v>
      </c>
      <c r="N49" s="37">
        <f>(SUMIFS('overall city offline'!$K$2:$K$2047,'overall city offline'!$A$2:$A$2047,$A49,'overall city offline'!$B$2:$B$2047,N$3)*SUMIFS('overall city offline'!$C$2:$C$2047,'overall city offline'!$A$2:$A$2047,$A49,'overall city offline'!$B$2:$B$2047,N$3))/(SUMIFS('overall city offline'!$K$2:$K$2047,'overall city offline'!$A$2:$A$2047,$A49,'overall city offline'!$B$2:$B$2047,N$2))</f>
        <v>0.5941801324199375</v>
      </c>
      <c r="O49" s="37">
        <f>(SUMIFS('overall city offline'!$K$2:$K$2047,'overall city offline'!$A$2:$A$2047,$A49,'overall city offline'!$B$2:$B$2047,O$3)*SUMIFS('overall city offline'!$C$2:$C$2047,'overall city offline'!$A$2:$A$2047,$A49,'overall city offline'!$B$2:$B$2047,O$3))/(SUMIFS('overall city offline'!$K$2:$K$2047,'overall city offline'!$A$2:$A$2047,$A49,'overall city offline'!$B$2:$B$2047,O$2))</f>
        <v>0.67206726942359429</v>
      </c>
      <c r="P49" s="37">
        <f>(SUMIFS('overall city offline'!$K$2:$K$2047,'overall city offline'!$A$2:$A$2047,$A49,'overall city offline'!$B$2:$B$2047,P$3)*SUMIFS('overall city offline'!$C$2:$C$2047,'overall city offline'!$A$2:$A$2047,$A49,'overall city offline'!$B$2:$B$2047,P$3))/(SUMIFS('overall city offline'!$K$2:$K$2047,'overall city offline'!$A$2:$A$2047,$A49,'overall city offline'!$B$2:$B$2047,P$2))</f>
        <v>0.86500842025142677</v>
      </c>
      <c r="Q49" s="37">
        <f>(SUMIFS('overall city offline'!$K$2:$K$2047,'overall city offline'!$A$2:$A$2047,$A49,'overall city offline'!$B$2:$B$2047,Q$3)*SUMIFS('overall city offline'!$C$2:$C$2047,'overall city offline'!$A$2:$A$2047,$A49,'overall city offline'!$B$2:$B$2047,Q$3))/(SUMIFS('overall city offline'!$K$2:$K$2047,'overall city offline'!$A$2:$A$2047,$A49,'overall city offline'!$B$2:$B$2047,Q$2))</f>
        <v>0.9753431805219912</v>
      </c>
      <c r="R49" s="37">
        <f>(SUMIFS('overall city offline'!$K$2:$K$2047,'overall city offline'!$A$2:$A$2047,$A49,'overall city offline'!$B$2:$B$2047,R$3)*SUMIFS('overall city offline'!$C$2:$C$2047,'overall city offline'!$A$2:$A$2047,$A49,'overall city offline'!$B$2:$B$2047,R$3))/(SUMIFS('overall city offline'!$K$2:$K$2047,'overall city offline'!$A$2:$A$2047,$A49,'overall city offline'!$B$2:$B$2047,R$2))</f>
        <v>1.0275992540285248</v>
      </c>
      <c r="S49" s="37">
        <f>(SUMIFS('overall city offline'!$K$2:$K$2047,'overall city offline'!$A$2:$A$2047,$A49,'overall city offline'!$B$2:$B$2047,S$3)*SUMIFS('overall city offline'!$C$2:$C$2047,'overall city offline'!$A$2:$A$2047,$A49,'overall city offline'!$B$2:$B$2047,S$3))/(SUMIFS('overall city offline'!$K$2:$K$2047,'overall city offline'!$A$2:$A$2047,$A49,'overall city offline'!$B$2:$B$2047,S$2))</f>
        <v>0.95594187328629832</v>
      </c>
      <c r="T49" s="37">
        <f>(SUMIFS('overall city offline'!$K$2:$K$2047,'overall city offline'!$A$2:$A$2047,$A49,'overall city offline'!$B$2:$B$2047,T$3)*SUMIFS('overall city offline'!$C$2:$C$2047,'overall city offline'!$A$2:$A$2047,$A49,'overall city offline'!$B$2:$B$2047,T$3))/(SUMIFS('overall city offline'!$K$2:$K$2047,'overall city offline'!$A$2:$A$2047,$A49,'overall city offline'!$B$2:$B$2047,T$2))</f>
        <v>1.0225217423866999</v>
      </c>
      <c r="U49" s="37">
        <f>(SUMIFS('overall city offline'!$K$2:$K$2047,'overall city offline'!$A$2:$A$2047,$A49,'overall city offline'!$B$2:$B$2047,U$3)*SUMIFS('overall city offline'!$C$2:$C$2047,'overall city offline'!$A$2:$A$2047,$A49,'overall city offline'!$B$2:$B$2047,U$3))/(SUMIFS('overall city offline'!$K$2:$K$2047,'overall city offline'!$A$2:$A$2047,$A49,'overall city offline'!$B$2:$B$2047,U$2))</f>
        <v>1.0304860534779869</v>
      </c>
      <c r="V49" s="37">
        <f>(SUMIFS('overall city offline'!$K$2:$K$2047,'overall city offline'!$A$2:$A$2047,$A49,'overall city offline'!$B$2:$B$2047,V$3)*SUMIFS('overall city offline'!$C$2:$C$2047,'overall city offline'!$A$2:$A$2047,$A49,'overall city offline'!$B$2:$B$2047,V$3))/(SUMIFS('overall city offline'!$K$2:$K$2047,'overall city offline'!$A$2:$A$2047,$A49,'overall city offline'!$B$2:$B$2047,V$2))</f>
        <v>0.92529907626999963</v>
      </c>
    </row>
    <row r="50" spans="1:22" x14ac:dyDescent="0.25">
      <c r="A50" s="5" t="s">
        <v>53</v>
      </c>
      <c r="B50" s="37">
        <f>(SUMIFS('overall city offline'!$K$2:$K$2047,'overall city offline'!$A$2:$A$2047,$A50,'overall city offline'!$B$2:$B$2047,B$3)*SUMIFS('overall city offline'!$C$2:$C$2047,'overall city offline'!$A$2:$A$2047,$A50,'overall city offline'!$B$2:$B$2047,B$3))/(SUMIFS('overall city offline'!$K$2:$K$2047,'overall city offline'!$A$2:$A$2047,$A50,'overall city offline'!$B$2:$B$2047,B$2))</f>
        <v>0.96079262396551124</v>
      </c>
      <c r="C50" s="37">
        <f>(SUMIFS('overall city offline'!$K$2:$K$2047,'overall city offline'!$A$2:$A$2047,$A50,'overall city offline'!$B$2:$B$2047,C$3)*SUMIFS('overall city offline'!$C$2:$C$2047,'overall city offline'!$A$2:$A$2047,$A50,'overall city offline'!$B$2:$B$2047,C$3))/(SUMIFS('overall city offline'!$K$2:$K$2047,'overall city offline'!$A$2:$A$2047,$A50,'overall city offline'!$B$2:$B$2047,C$2))</f>
        <v>0.97179106691958428</v>
      </c>
      <c r="D50" s="37">
        <f>(SUMIFS('overall city offline'!$K$2:$K$2047,'overall city offline'!$A$2:$A$2047,$A50,'overall city offline'!$B$2:$B$2047,D$3)*SUMIFS('overall city offline'!$C$2:$C$2047,'overall city offline'!$A$2:$A$2047,$A50,'overall city offline'!$B$2:$B$2047,D$3))/(SUMIFS('overall city offline'!$K$2:$K$2047,'overall city offline'!$A$2:$A$2047,$A50,'overall city offline'!$B$2:$B$2047,D$2))</f>
        <v>1.0298183719646263</v>
      </c>
      <c r="E50" s="37">
        <f>(SUMIFS('overall city offline'!$K$2:$K$2047,'overall city offline'!$A$2:$A$2047,$A50,'overall city offline'!$B$2:$B$2047,E$3)*SUMIFS('overall city offline'!$C$2:$C$2047,'overall city offline'!$A$2:$A$2047,$A50,'overall city offline'!$B$2:$B$2047,E$3))/(SUMIFS('overall city offline'!$K$2:$K$2047,'overall city offline'!$A$2:$A$2047,$A50,'overall city offline'!$B$2:$B$2047,E$2))</f>
        <v>0.57421279434836459</v>
      </c>
      <c r="F50" s="37">
        <f>(SUMIFS('overall city offline'!$K$2:$K$2047,'overall city offline'!$A$2:$A$2047,$A50,'overall city offline'!$B$2:$B$2047,F$3)*SUMIFS('overall city offline'!$C$2:$C$2047,'overall city offline'!$A$2:$A$2047,$A50,'overall city offline'!$B$2:$B$2047,F$3))/(SUMIFS('overall city offline'!$K$2:$K$2047,'overall city offline'!$A$2:$A$2047,$A50,'overall city offline'!$B$2:$B$2047,F$2))</f>
        <v>0.68948510663567975</v>
      </c>
      <c r="G50" s="37">
        <f>(SUMIFS('overall city offline'!$K$2:$K$2047,'overall city offline'!$A$2:$A$2047,$A50,'overall city offline'!$B$2:$B$2047,G$3)*SUMIFS('overall city offline'!$C$2:$C$2047,'overall city offline'!$A$2:$A$2047,$A50,'overall city offline'!$B$2:$B$2047,G$3))/(SUMIFS('overall city offline'!$K$2:$K$2047,'overall city offline'!$A$2:$A$2047,$A50,'overall city offline'!$B$2:$B$2047,G$2))</f>
        <v>0.77484444824236309</v>
      </c>
      <c r="H50" s="37">
        <f>(SUMIFS('overall city offline'!$K$2:$K$2047,'overall city offline'!$A$2:$A$2047,$A50,'overall city offline'!$B$2:$B$2047,H$3)*SUMIFS('overall city offline'!$C$2:$C$2047,'overall city offline'!$A$2:$A$2047,$A50,'overall city offline'!$B$2:$B$2047,H$3))/(SUMIFS('overall city offline'!$K$2:$K$2047,'overall city offline'!$A$2:$A$2047,$A50,'overall city offline'!$B$2:$B$2047,H$2))</f>
        <v>1.0060623730374174</v>
      </c>
      <c r="I50" s="37">
        <f>(SUMIFS('overall city offline'!$K$2:$K$2047,'overall city offline'!$A$2:$A$2047,$A50,'overall city offline'!$B$2:$B$2047,I$3)*SUMIFS('overall city offline'!$C$2:$C$2047,'overall city offline'!$A$2:$A$2047,$A50,'overall city offline'!$B$2:$B$2047,I$3))/(SUMIFS('overall city offline'!$K$2:$K$2047,'overall city offline'!$A$2:$A$2047,$A50,'overall city offline'!$B$2:$B$2047,I$2))</f>
        <v>0.99432944844375948</v>
      </c>
      <c r="J50" s="37">
        <f>(SUMIFS('overall city offline'!$K$2:$K$2047,'overall city offline'!$A$2:$A$2047,$A50,'overall city offline'!$B$2:$B$2047,J$3)*SUMIFS('overall city offline'!$C$2:$C$2047,'overall city offline'!$A$2:$A$2047,$A50,'overall city offline'!$B$2:$B$2047,J$3))/(SUMIFS('overall city offline'!$K$2:$K$2047,'overall city offline'!$A$2:$A$2047,$A50,'overall city offline'!$B$2:$B$2047,J$2))</f>
        <v>0.98016907835997169</v>
      </c>
      <c r="K50" s="37">
        <f>(SUMIFS('overall city offline'!$K$2:$K$2047,'overall city offline'!$A$2:$A$2047,$A50,'overall city offline'!$B$2:$B$2047,K$3)*SUMIFS('overall city offline'!$C$2:$C$2047,'overall city offline'!$A$2:$A$2047,$A50,'overall city offline'!$B$2:$B$2047,K$3))/(SUMIFS('overall city offline'!$K$2:$K$2047,'overall city offline'!$A$2:$A$2047,$A50,'overall city offline'!$B$2:$B$2047,K$2))</f>
        <v>1.0131117550993944</v>
      </c>
      <c r="L50" s="37">
        <f>(SUMIFS('overall city offline'!$K$2:$K$2047,'overall city offline'!$A$2:$A$2047,$A50,'overall city offline'!$B$2:$B$2047,L$3)*SUMIFS('overall city offline'!$C$2:$C$2047,'overall city offline'!$A$2:$A$2047,$A50,'overall city offline'!$B$2:$B$2047,L$3))/(SUMIFS('overall city offline'!$K$2:$K$2047,'overall city offline'!$A$2:$A$2047,$A50,'overall city offline'!$B$2:$B$2047,L$2))</f>
        <v>0.72520349268173179</v>
      </c>
      <c r="M50" s="37">
        <f>(SUMIFS('overall city offline'!$K$2:$K$2047,'overall city offline'!$A$2:$A$2047,$A50,'overall city offline'!$B$2:$B$2047,M$3)*SUMIFS('overall city offline'!$C$2:$C$2047,'overall city offline'!$A$2:$A$2047,$A50,'overall city offline'!$B$2:$B$2047,M$3))/(SUMIFS('overall city offline'!$K$2:$K$2047,'overall city offline'!$A$2:$A$2047,$A50,'overall city offline'!$B$2:$B$2047,M$2))</f>
        <v>1.0391855227539555</v>
      </c>
      <c r="N50" s="37">
        <f>(SUMIFS('overall city offline'!$K$2:$K$2047,'overall city offline'!$A$2:$A$2047,$A50,'overall city offline'!$B$2:$B$2047,N$3)*SUMIFS('overall city offline'!$C$2:$C$2047,'overall city offline'!$A$2:$A$2047,$A50,'overall city offline'!$B$2:$B$2047,N$3))/(SUMIFS('overall city offline'!$K$2:$K$2047,'overall city offline'!$A$2:$A$2047,$A50,'overall city offline'!$B$2:$B$2047,N$2))</f>
        <v>0.55757518030430231</v>
      </c>
      <c r="O50" s="37">
        <f>(SUMIFS('overall city offline'!$K$2:$K$2047,'overall city offline'!$A$2:$A$2047,$A50,'overall city offline'!$B$2:$B$2047,O$3)*SUMIFS('overall city offline'!$C$2:$C$2047,'overall city offline'!$A$2:$A$2047,$A50,'overall city offline'!$B$2:$B$2047,O$3))/(SUMIFS('overall city offline'!$K$2:$K$2047,'overall city offline'!$A$2:$A$2047,$A50,'overall city offline'!$B$2:$B$2047,O$2))</f>
        <v>0.6368627471123367</v>
      </c>
      <c r="P50" s="37">
        <f>(SUMIFS('overall city offline'!$K$2:$K$2047,'overall city offline'!$A$2:$A$2047,$A50,'overall city offline'!$B$2:$B$2047,P$3)*SUMIFS('overall city offline'!$C$2:$C$2047,'overall city offline'!$A$2:$A$2047,$A50,'overall city offline'!$B$2:$B$2047,P$3))/(SUMIFS('overall city offline'!$K$2:$K$2047,'overall city offline'!$A$2:$A$2047,$A50,'overall city offline'!$B$2:$B$2047,P$2))</f>
        <v>0.82489055064136463</v>
      </c>
      <c r="Q50" s="37">
        <f>(SUMIFS('overall city offline'!$K$2:$K$2047,'overall city offline'!$A$2:$A$2047,$A50,'overall city offline'!$B$2:$B$2047,Q$3)*SUMIFS('overall city offline'!$C$2:$C$2047,'overall city offline'!$A$2:$A$2047,$A50,'overall city offline'!$B$2:$B$2047,Q$3))/(SUMIFS('overall city offline'!$K$2:$K$2047,'overall city offline'!$A$2:$A$2047,$A50,'overall city offline'!$B$2:$B$2047,Q$2))</f>
        <v>1.1891162458861437</v>
      </c>
      <c r="R50" s="37">
        <f>(SUMIFS('overall city offline'!$K$2:$K$2047,'overall city offline'!$A$2:$A$2047,$A50,'overall city offline'!$B$2:$B$2047,R$3)*SUMIFS('overall city offline'!$C$2:$C$2047,'overall city offline'!$A$2:$A$2047,$A50,'overall city offline'!$B$2:$B$2047,R$3))/(SUMIFS('overall city offline'!$K$2:$K$2047,'overall city offline'!$A$2:$A$2047,$A50,'overall city offline'!$B$2:$B$2047,R$2))</f>
        <v>1.1794805305961811</v>
      </c>
      <c r="S50" s="37">
        <f>(SUMIFS('overall city offline'!$K$2:$K$2047,'overall city offline'!$A$2:$A$2047,$A50,'overall city offline'!$B$2:$B$2047,S$3)*SUMIFS('overall city offline'!$C$2:$C$2047,'overall city offline'!$A$2:$A$2047,$A50,'overall city offline'!$B$2:$B$2047,S$3))/(SUMIFS('overall city offline'!$K$2:$K$2047,'overall city offline'!$A$2:$A$2047,$A50,'overall city offline'!$B$2:$B$2047,S$2))</f>
        <v>1.0245610447905034</v>
      </c>
      <c r="T50" s="37">
        <f>(SUMIFS('overall city offline'!$K$2:$K$2047,'overall city offline'!$A$2:$A$2047,$A50,'overall city offline'!$B$2:$B$2047,T$3)*SUMIFS('overall city offline'!$C$2:$C$2047,'overall city offline'!$A$2:$A$2047,$A50,'overall city offline'!$B$2:$B$2047,T$3))/(SUMIFS('overall city offline'!$K$2:$K$2047,'overall city offline'!$A$2:$A$2047,$A50,'overall city offline'!$B$2:$B$2047,T$2))</f>
        <v>1.0263455040328731</v>
      </c>
      <c r="U50" s="37">
        <f>(SUMIFS('overall city offline'!$K$2:$K$2047,'overall city offline'!$A$2:$A$2047,$A50,'overall city offline'!$B$2:$B$2047,U$3)*SUMIFS('overall city offline'!$C$2:$C$2047,'overall city offline'!$A$2:$A$2047,$A50,'overall city offline'!$B$2:$B$2047,U$3))/(SUMIFS('overall city offline'!$K$2:$K$2047,'overall city offline'!$A$2:$A$2047,$A50,'overall city offline'!$B$2:$B$2047,U$2))</f>
        <v>1.0375932035783182</v>
      </c>
      <c r="V50" s="37">
        <f>(SUMIFS('overall city offline'!$K$2:$K$2047,'overall city offline'!$A$2:$A$2047,$A50,'overall city offline'!$B$2:$B$2047,V$3)*SUMIFS('overall city offline'!$C$2:$C$2047,'overall city offline'!$A$2:$A$2047,$A50,'overall city offline'!$B$2:$B$2047,V$3))/(SUMIFS('overall city offline'!$K$2:$K$2047,'overall city offline'!$A$2:$A$2047,$A50,'overall city offline'!$B$2:$B$2047,V$2))</f>
        <v>1.0193900746127547</v>
      </c>
    </row>
    <row r="51" spans="1:22" x14ac:dyDescent="0.25">
      <c r="A51" s="5" t="s">
        <v>54</v>
      </c>
      <c r="B51" s="37">
        <f>(SUMIFS('overall city offline'!$K$2:$K$2047,'overall city offline'!$A$2:$A$2047,$A51,'overall city offline'!$B$2:$B$2047,B$3)*SUMIFS('overall city offline'!$C$2:$C$2047,'overall city offline'!$A$2:$A$2047,$A51,'overall city offline'!$B$2:$B$2047,B$3))/(SUMIFS('overall city offline'!$K$2:$K$2047,'overall city offline'!$A$2:$A$2047,$A51,'overall city offline'!$B$2:$B$2047,B$2))</f>
        <v>0.89326165057730544</v>
      </c>
      <c r="C51" s="37">
        <f>(SUMIFS('overall city offline'!$K$2:$K$2047,'overall city offline'!$A$2:$A$2047,$A51,'overall city offline'!$B$2:$B$2047,C$3)*SUMIFS('overall city offline'!$C$2:$C$2047,'overall city offline'!$A$2:$A$2047,$A51,'overall city offline'!$B$2:$B$2047,C$3))/(SUMIFS('overall city offline'!$K$2:$K$2047,'overall city offline'!$A$2:$A$2047,$A51,'overall city offline'!$B$2:$B$2047,C$2))</f>
        <v>0.99977545460736306</v>
      </c>
      <c r="D51" s="37">
        <f>(SUMIFS('overall city offline'!$K$2:$K$2047,'overall city offline'!$A$2:$A$2047,$A51,'overall city offline'!$B$2:$B$2047,D$3)*SUMIFS('overall city offline'!$C$2:$C$2047,'overall city offline'!$A$2:$A$2047,$A51,'overall city offline'!$B$2:$B$2047,D$3))/(SUMIFS('overall city offline'!$K$2:$K$2047,'overall city offline'!$A$2:$A$2047,$A51,'overall city offline'!$B$2:$B$2047,D$2))</f>
        <v>0.72736312880120835</v>
      </c>
      <c r="E51" s="37">
        <f>(SUMIFS('overall city offline'!$K$2:$K$2047,'overall city offline'!$A$2:$A$2047,$A51,'overall city offline'!$B$2:$B$2047,E$3)*SUMIFS('overall city offline'!$C$2:$C$2047,'overall city offline'!$A$2:$A$2047,$A51,'overall city offline'!$B$2:$B$2047,E$3))/(SUMIFS('overall city offline'!$K$2:$K$2047,'overall city offline'!$A$2:$A$2047,$A51,'overall city offline'!$B$2:$B$2047,E$2))</f>
        <v>0.19112433502856116</v>
      </c>
      <c r="F51" s="37">
        <f>(SUMIFS('overall city offline'!$K$2:$K$2047,'overall city offline'!$A$2:$A$2047,$A51,'overall city offline'!$B$2:$B$2047,F$3)*SUMIFS('overall city offline'!$C$2:$C$2047,'overall city offline'!$A$2:$A$2047,$A51,'overall city offline'!$B$2:$B$2047,F$3))/(SUMIFS('overall city offline'!$K$2:$K$2047,'overall city offline'!$A$2:$A$2047,$A51,'overall city offline'!$B$2:$B$2047,F$2))</f>
        <v>0.23581519790615008</v>
      </c>
      <c r="G51" s="37">
        <f>(SUMIFS('overall city offline'!$K$2:$K$2047,'overall city offline'!$A$2:$A$2047,$A51,'overall city offline'!$B$2:$B$2047,G$3)*SUMIFS('overall city offline'!$C$2:$C$2047,'overall city offline'!$A$2:$A$2047,$A51,'overall city offline'!$B$2:$B$2047,G$3))/(SUMIFS('overall city offline'!$K$2:$K$2047,'overall city offline'!$A$2:$A$2047,$A51,'overall city offline'!$B$2:$B$2047,G$2))</f>
        <v>0.40196528843783025</v>
      </c>
      <c r="H51" s="37">
        <f>(SUMIFS('overall city offline'!$K$2:$K$2047,'overall city offline'!$A$2:$A$2047,$A51,'overall city offline'!$B$2:$B$2047,H$3)*SUMIFS('overall city offline'!$C$2:$C$2047,'overall city offline'!$A$2:$A$2047,$A51,'overall city offline'!$B$2:$B$2047,H$3))/(SUMIFS('overall city offline'!$K$2:$K$2047,'overall city offline'!$A$2:$A$2047,$A51,'overall city offline'!$B$2:$B$2047,H$2))</f>
        <v>0.59785959989453807</v>
      </c>
      <c r="I51" s="37">
        <f>(SUMIFS('overall city offline'!$K$2:$K$2047,'overall city offline'!$A$2:$A$2047,$A51,'overall city offline'!$B$2:$B$2047,I$3)*SUMIFS('overall city offline'!$C$2:$C$2047,'overall city offline'!$A$2:$A$2047,$A51,'overall city offline'!$B$2:$B$2047,I$3))/(SUMIFS('overall city offline'!$K$2:$K$2047,'overall city offline'!$A$2:$A$2047,$A51,'overall city offline'!$B$2:$B$2047,I$2))</f>
        <v>0.80172436085670851</v>
      </c>
      <c r="J51" s="37">
        <f>(SUMIFS('overall city offline'!$K$2:$K$2047,'overall city offline'!$A$2:$A$2047,$A51,'overall city offline'!$B$2:$B$2047,J$3)*SUMIFS('overall city offline'!$C$2:$C$2047,'overall city offline'!$A$2:$A$2047,$A51,'overall city offline'!$B$2:$B$2047,J$3))/(SUMIFS('overall city offline'!$K$2:$K$2047,'overall city offline'!$A$2:$A$2047,$A51,'overall city offline'!$B$2:$B$2047,J$2))</f>
        <v>0.723256269617501</v>
      </c>
      <c r="K51" s="37">
        <f>(SUMIFS('overall city offline'!$K$2:$K$2047,'overall city offline'!$A$2:$A$2047,$A51,'overall city offline'!$B$2:$B$2047,K$3)*SUMIFS('overall city offline'!$C$2:$C$2047,'overall city offline'!$A$2:$A$2047,$A51,'overall city offline'!$B$2:$B$2047,K$3))/(SUMIFS('overall city offline'!$K$2:$K$2047,'overall city offline'!$A$2:$A$2047,$A51,'overall city offline'!$B$2:$B$2047,K$2))</f>
        <v>0.78347955573408345</v>
      </c>
      <c r="L51" s="37">
        <f>(SUMIFS('overall city offline'!$K$2:$K$2047,'overall city offline'!$A$2:$A$2047,$A51,'overall city offline'!$B$2:$B$2047,L$3)*SUMIFS('overall city offline'!$C$2:$C$2047,'overall city offline'!$A$2:$A$2047,$A51,'overall city offline'!$B$2:$B$2047,L$3))/(SUMIFS('overall city offline'!$K$2:$K$2047,'overall city offline'!$A$2:$A$2047,$A51,'overall city offline'!$B$2:$B$2047,L$2))</f>
        <v>0.37963053950277242</v>
      </c>
      <c r="M51" s="37">
        <f>(SUMIFS('overall city offline'!$K$2:$K$2047,'overall city offline'!$A$2:$A$2047,$A51,'overall city offline'!$B$2:$B$2047,M$3)*SUMIFS('overall city offline'!$C$2:$C$2047,'overall city offline'!$A$2:$A$2047,$A51,'overall city offline'!$B$2:$B$2047,M$3))/(SUMIFS('overall city offline'!$K$2:$K$2047,'overall city offline'!$A$2:$A$2047,$A51,'overall city offline'!$B$2:$B$2047,M$2))</f>
        <v>0.61049832997387421</v>
      </c>
      <c r="N51" s="37">
        <f>(SUMIFS('overall city offline'!$K$2:$K$2047,'overall city offline'!$A$2:$A$2047,$A51,'overall city offline'!$B$2:$B$2047,N$3)*SUMIFS('overall city offline'!$C$2:$C$2047,'overall city offline'!$A$2:$A$2047,$A51,'overall city offline'!$B$2:$B$2047,N$3))/(SUMIFS('overall city offline'!$K$2:$K$2047,'overall city offline'!$A$2:$A$2047,$A51,'overall city offline'!$B$2:$B$2047,N$2))</f>
        <v>0.26543871071613923</v>
      </c>
      <c r="O51" s="37">
        <f>(SUMIFS('overall city offline'!$K$2:$K$2047,'overall city offline'!$A$2:$A$2047,$A51,'overall city offline'!$B$2:$B$2047,O$3)*SUMIFS('overall city offline'!$C$2:$C$2047,'overall city offline'!$A$2:$A$2047,$A51,'overall city offline'!$B$2:$B$2047,O$3))/(SUMIFS('overall city offline'!$K$2:$K$2047,'overall city offline'!$A$2:$A$2047,$A51,'overall city offline'!$B$2:$B$2047,O$2))</f>
        <v>0.34672306068464037</v>
      </c>
      <c r="P51" s="37">
        <f>(SUMIFS('overall city offline'!$K$2:$K$2047,'overall city offline'!$A$2:$A$2047,$A51,'overall city offline'!$B$2:$B$2047,P$3)*SUMIFS('overall city offline'!$C$2:$C$2047,'overall city offline'!$A$2:$A$2047,$A51,'overall city offline'!$B$2:$B$2047,P$3))/(SUMIFS('overall city offline'!$K$2:$K$2047,'overall city offline'!$A$2:$A$2047,$A51,'overall city offline'!$B$2:$B$2047,P$2))</f>
        <v>0.41882331581711424</v>
      </c>
      <c r="Q51" s="37">
        <f>(SUMIFS('overall city offline'!$K$2:$K$2047,'overall city offline'!$A$2:$A$2047,$A51,'overall city offline'!$B$2:$B$2047,Q$3)*SUMIFS('overall city offline'!$C$2:$C$2047,'overall city offline'!$A$2:$A$2047,$A51,'overall city offline'!$B$2:$B$2047,Q$3))/(SUMIFS('overall city offline'!$K$2:$K$2047,'overall city offline'!$A$2:$A$2047,$A51,'overall city offline'!$B$2:$B$2047,Q$2))</f>
        <v>0.73064168399079299</v>
      </c>
      <c r="R51" s="37">
        <f>(SUMIFS('overall city offline'!$K$2:$K$2047,'overall city offline'!$A$2:$A$2047,$A51,'overall city offline'!$B$2:$B$2047,R$3)*SUMIFS('overall city offline'!$C$2:$C$2047,'overall city offline'!$A$2:$A$2047,$A51,'overall city offline'!$B$2:$B$2047,R$3))/(SUMIFS('overall city offline'!$K$2:$K$2047,'overall city offline'!$A$2:$A$2047,$A51,'overall city offline'!$B$2:$B$2047,R$2))</f>
        <v>0.9150382486211478</v>
      </c>
      <c r="S51" s="37">
        <f>(SUMIFS('overall city offline'!$K$2:$K$2047,'overall city offline'!$A$2:$A$2047,$A51,'overall city offline'!$B$2:$B$2047,S$3)*SUMIFS('overall city offline'!$C$2:$C$2047,'overall city offline'!$A$2:$A$2047,$A51,'overall city offline'!$B$2:$B$2047,S$3))/(SUMIFS('overall city offline'!$K$2:$K$2047,'overall city offline'!$A$2:$A$2047,$A51,'overall city offline'!$B$2:$B$2047,S$2))</f>
        <v>0.79429339657128051</v>
      </c>
      <c r="T51" s="37">
        <f>(SUMIFS('overall city offline'!$K$2:$K$2047,'overall city offline'!$A$2:$A$2047,$A51,'overall city offline'!$B$2:$B$2047,T$3)*SUMIFS('overall city offline'!$C$2:$C$2047,'overall city offline'!$A$2:$A$2047,$A51,'overall city offline'!$B$2:$B$2047,T$3))/(SUMIFS('overall city offline'!$K$2:$K$2047,'overall city offline'!$A$2:$A$2047,$A51,'overall city offline'!$B$2:$B$2047,T$2))</f>
        <v>0.87274244662168665</v>
      </c>
      <c r="U51" s="37">
        <f>(SUMIFS('overall city offline'!$K$2:$K$2047,'overall city offline'!$A$2:$A$2047,$A51,'overall city offline'!$B$2:$B$2047,U$3)*SUMIFS('overall city offline'!$C$2:$C$2047,'overall city offline'!$A$2:$A$2047,$A51,'overall city offline'!$B$2:$B$2047,U$3))/(SUMIFS('overall city offline'!$K$2:$K$2047,'overall city offline'!$A$2:$A$2047,$A51,'overall city offline'!$B$2:$B$2047,U$2))</f>
        <v>0.8762447415988257</v>
      </c>
      <c r="V51" s="37">
        <f>(SUMIFS('overall city offline'!$K$2:$K$2047,'overall city offline'!$A$2:$A$2047,$A51,'overall city offline'!$B$2:$B$2047,V$3)*SUMIFS('overall city offline'!$C$2:$C$2047,'overall city offline'!$A$2:$A$2047,$A51,'overall city offline'!$B$2:$B$2047,V$3))/(SUMIFS('overall city offline'!$K$2:$K$2047,'overall city offline'!$A$2:$A$2047,$A51,'overall city offline'!$B$2:$B$2047,V$2))</f>
        <v>0.76628602009547475</v>
      </c>
    </row>
    <row r="52" spans="1:22" x14ac:dyDescent="0.25">
      <c r="A52" s="5" t="s">
        <v>55</v>
      </c>
      <c r="B52" s="37">
        <f>(SUMIFS('overall city offline'!$K$2:$K$2047,'overall city offline'!$A$2:$A$2047,$A52,'overall city offline'!$B$2:$B$2047,B$3)*SUMIFS('overall city offline'!$C$2:$C$2047,'overall city offline'!$A$2:$A$2047,$A52,'overall city offline'!$B$2:$B$2047,B$3))/(SUMIFS('overall city offline'!$K$2:$K$2047,'overall city offline'!$A$2:$A$2047,$A52,'overall city offline'!$B$2:$B$2047,B$2))</f>
        <v>0.90037032517466731</v>
      </c>
      <c r="C52" s="37">
        <f>(SUMIFS('overall city offline'!$K$2:$K$2047,'overall city offline'!$A$2:$A$2047,$A52,'overall city offline'!$B$2:$B$2047,C$3)*SUMIFS('overall city offline'!$C$2:$C$2047,'overall city offline'!$A$2:$A$2047,$A52,'overall city offline'!$B$2:$B$2047,C$3))/(SUMIFS('overall city offline'!$K$2:$K$2047,'overall city offline'!$A$2:$A$2047,$A52,'overall city offline'!$B$2:$B$2047,C$2))</f>
        <v>0.93977279246308909</v>
      </c>
      <c r="D52" s="37">
        <f>(SUMIFS('overall city offline'!$K$2:$K$2047,'overall city offline'!$A$2:$A$2047,$A52,'overall city offline'!$B$2:$B$2047,D$3)*SUMIFS('overall city offline'!$C$2:$C$2047,'overall city offline'!$A$2:$A$2047,$A52,'overall city offline'!$B$2:$B$2047,D$3))/(SUMIFS('overall city offline'!$K$2:$K$2047,'overall city offline'!$A$2:$A$2047,$A52,'overall city offline'!$B$2:$B$2047,D$2))</f>
        <v>0.7676960933517113</v>
      </c>
      <c r="E52" s="37">
        <f>(SUMIFS('overall city offline'!$K$2:$K$2047,'overall city offline'!$A$2:$A$2047,$A52,'overall city offline'!$B$2:$B$2047,E$3)*SUMIFS('overall city offline'!$C$2:$C$2047,'overall city offline'!$A$2:$A$2047,$A52,'overall city offline'!$B$2:$B$2047,E$3))/(SUMIFS('overall city offline'!$K$2:$K$2047,'overall city offline'!$A$2:$A$2047,$A52,'overall city offline'!$B$2:$B$2047,E$2))</f>
        <v>0.38926035666770059</v>
      </c>
      <c r="F52" s="37">
        <f>(SUMIFS('overall city offline'!$K$2:$K$2047,'overall city offline'!$A$2:$A$2047,$A52,'overall city offline'!$B$2:$B$2047,F$3)*SUMIFS('overall city offline'!$C$2:$C$2047,'overall city offline'!$A$2:$A$2047,$A52,'overall city offline'!$B$2:$B$2047,F$3))/(SUMIFS('overall city offline'!$K$2:$K$2047,'overall city offline'!$A$2:$A$2047,$A52,'overall city offline'!$B$2:$B$2047,F$2))</f>
        <v>0.50335702646563707</v>
      </c>
      <c r="G52" s="37">
        <f>(SUMIFS('overall city offline'!$K$2:$K$2047,'overall city offline'!$A$2:$A$2047,$A52,'overall city offline'!$B$2:$B$2047,G$3)*SUMIFS('overall city offline'!$C$2:$C$2047,'overall city offline'!$A$2:$A$2047,$A52,'overall city offline'!$B$2:$B$2047,G$3))/(SUMIFS('overall city offline'!$K$2:$K$2047,'overall city offline'!$A$2:$A$2047,$A52,'overall city offline'!$B$2:$B$2047,G$2))</f>
        <v>0.61642211341674946</v>
      </c>
      <c r="H52" s="37">
        <f>(SUMIFS('overall city offline'!$K$2:$K$2047,'overall city offline'!$A$2:$A$2047,$A52,'overall city offline'!$B$2:$B$2047,H$3)*SUMIFS('overall city offline'!$C$2:$C$2047,'overall city offline'!$A$2:$A$2047,$A52,'overall city offline'!$B$2:$B$2047,H$3))/(SUMIFS('overall city offline'!$K$2:$K$2047,'overall city offline'!$A$2:$A$2047,$A52,'overall city offline'!$B$2:$B$2047,H$2))</f>
        <v>0.84684428774162901</v>
      </c>
      <c r="I52" s="37">
        <f>(SUMIFS('overall city offline'!$K$2:$K$2047,'overall city offline'!$A$2:$A$2047,$A52,'overall city offline'!$B$2:$B$2047,I$3)*SUMIFS('overall city offline'!$C$2:$C$2047,'overall city offline'!$A$2:$A$2047,$A52,'overall city offline'!$B$2:$B$2047,I$3))/(SUMIFS('overall city offline'!$K$2:$K$2047,'overall city offline'!$A$2:$A$2047,$A52,'overall city offline'!$B$2:$B$2047,I$2))</f>
        <v>0.97762159288829187</v>
      </c>
      <c r="J52" s="37">
        <f>(SUMIFS('overall city offline'!$K$2:$K$2047,'overall city offline'!$A$2:$A$2047,$A52,'overall city offline'!$B$2:$B$2047,J$3)*SUMIFS('overall city offline'!$C$2:$C$2047,'overall city offline'!$A$2:$A$2047,$A52,'overall city offline'!$B$2:$B$2047,J$3))/(SUMIFS('overall city offline'!$K$2:$K$2047,'overall city offline'!$A$2:$A$2047,$A52,'overall city offline'!$B$2:$B$2047,J$2))</f>
        <v>0.89557831002351473</v>
      </c>
      <c r="K52" s="37">
        <f>(SUMIFS('overall city offline'!$K$2:$K$2047,'overall city offline'!$A$2:$A$2047,$A52,'overall city offline'!$B$2:$B$2047,K$3)*SUMIFS('overall city offline'!$C$2:$C$2047,'overall city offline'!$A$2:$A$2047,$A52,'overall city offline'!$B$2:$B$2047,K$3))/(SUMIFS('overall city offline'!$K$2:$K$2047,'overall city offline'!$A$2:$A$2047,$A52,'overall city offline'!$B$2:$B$2047,K$2))</f>
        <v>0.96958487459429044</v>
      </c>
      <c r="L52" s="37">
        <f>(SUMIFS('overall city offline'!$K$2:$K$2047,'overall city offline'!$A$2:$A$2047,$A52,'overall city offline'!$B$2:$B$2047,L$3)*SUMIFS('overall city offline'!$C$2:$C$2047,'overall city offline'!$A$2:$A$2047,$A52,'overall city offline'!$B$2:$B$2047,L$3))/(SUMIFS('overall city offline'!$K$2:$K$2047,'overall city offline'!$A$2:$A$2047,$A52,'overall city offline'!$B$2:$B$2047,L$2))</f>
        <v>0.62363593309521281</v>
      </c>
      <c r="M52" s="37">
        <f>(SUMIFS('overall city offline'!$K$2:$K$2047,'overall city offline'!$A$2:$A$2047,$A52,'overall city offline'!$B$2:$B$2047,M$3)*SUMIFS('overall city offline'!$C$2:$C$2047,'overall city offline'!$A$2:$A$2047,$A52,'overall city offline'!$B$2:$B$2047,M$3))/(SUMIFS('overall city offline'!$K$2:$K$2047,'overall city offline'!$A$2:$A$2047,$A52,'overall city offline'!$B$2:$B$2047,M$2))</f>
        <v>1.0494927739146547</v>
      </c>
      <c r="N52" s="37">
        <f>(SUMIFS('overall city offline'!$K$2:$K$2047,'overall city offline'!$A$2:$A$2047,$A52,'overall city offline'!$B$2:$B$2047,N$3)*SUMIFS('overall city offline'!$C$2:$C$2047,'overall city offline'!$A$2:$A$2047,$A52,'overall city offline'!$B$2:$B$2047,N$3))/(SUMIFS('overall city offline'!$K$2:$K$2047,'overall city offline'!$A$2:$A$2047,$A52,'overall city offline'!$B$2:$B$2047,N$2))</f>
        <v>0.50504881233285004</v>
      </c>
      <c r="O52" s="37">
        <f>(SUMIFS('overall city offline'!$K$2:$K$2047,'overall city offline'!$A$2:$A$2047,$A52,'overall city offline'!$B$2:$B$2047,O$3)*SUMIFS('overall city offline'!$C$2:$C$2047,'overall city offline'!$A$2:$A$2047,$A52,'overall city offline'!$B$2:$B$2047,O$3))/(SUMIFS('overall city offline'!$K$2:$K$2047,'overall city offline'!$A$2:$A$2047,$A52,'overall city offline'!$B$2:$B$2047,O$2))</f>
        <v>0.53398364124144682</v>
      </c>
      <c r="P52" s="37">
        <f>(SUMIFS('overall city offline'!$K$2:$K$2047,'overall city offline'!$A$2:$A$2047,$A52,'overall city offline'!$B$2:$B$2047,P$3)*SUMIFS('overall city offline'!$C$2:$C$2047,'overall city offline'!$A$2:$A$2047,$A52,'overall city offline'!$B$2:$B$2047,P$3))/(SUMIFS('overall city offline'!$K$2:$K$2047,'overall city offline'!$A$2:$A$2047,$A52,'overall city offline'!$B$2:$B$2047,P$2))</f>
        <v>0.62694019657515665</v>
      </c>
      <c r="Q52" s="37">
        <f>(SUMIFS('overall city offline'!$K$2:$K$2047,'overall city offline'!$A$2:$A$2047,$A52,'overall city offline'!$B$2:$B$2047,Q$3)*SUMIFS('overall city offline'!$C$2:$C$2047,'overall city offline'!$A$2:$A$2047,$A52,'overall city offline'!$B$2:$B$2047,Q$3))/(SUMIFS('overall city offline'!$K$2:$K$2047,'overall city offline'!$A$2:$A$2047,$A52,'overall city offline'!$B$2:$B$2047,Q$2))</f>
        <v>0.85659197745577631</v>
      </c>
      <c r="R52" s="37">
        <f>(SUMIFS('overall city offline'!$K$2:$K$2047,'overall city offline'!$A$2:$A$2047,$A52,'overall city offline'!$B$2:$B$2047,R$3)*SUMIFS('overall city offline'!$C$2:$C$2047,'overall city offline'!$A$2:$A$2047,$A52,'overall city offline'!$B$2:$B$2047,R$3))/(SUMIFS('overall city offline'!$K$2:$K$2047,'overall city offline'!$A$2:$A$2047,$A52,'overall city offline'!$B$2:$B$2047,R$2))</f>
        <v>0.96125196751985986</v>
      </c>
      <c r="S52" s="37">
        <f>(SUMIFS('overall city offline'!$K$2:$K$2047,'overall city offline'!$A$2:$A$2047,$A52,'overall city offline'!$B$2:$B$2047,S$3)*SUMIFS('overall city offline'!$C$2:$C$2047,'overall city offline'!$A$2:$A$2047,$A52,'overall city offline'!$B$2:$B$2047,S$3))/(SUMIFS('overall city offline'!$K$2:$K$2047,'overall city offline'!$A$2:$A$2047,$A52,'overall city offline'!$B$2:$B$2047,S$2))</f>
        <v>0.80914535785719655</v>
      </c>
      <c r="T52" s="37">
        <f>(SUMIFS('overall city offline'!$K$2:$K$2047,'overall city offline'!$A$2:$A$2047,$A52,'overall city offline'!$B$2:$B$2047,T$3)*SUMIFS('overall city offline'!$C$2:$C$2047,'overall city offline'!$A$2:$A$2047,$A52,'overall city offline'!$B$2:$B$2047,T$3))/(SUMIFS('overall city offline'!$K$2:$K$2047,'overall city offline'!$A$2:$A$2047,$A52,'overall city offline'!$B$2:$B$2047,T$2))</f>
        <v>0.84033202200388901</v>
      </c>
      <c r="U52" s="37">
        <f>(SUMIFS('overall city offline'!$K$2:$K$2047,'overall city offline'!$A$2:$A$2047,$A52,'overall city offline'!$B$2:$B$2047,U$3)*SUMIFS('overall city offline'!$C$2:$C$2047,'overall city offline'!$A$2:$A$2047,$A52,'overall city offline'!$B$2:$B$2047,U$3))/(SUMIFS('overall city offline'!$K$2:$K$2047,'overall city offline'!$A$2:$A$2047,$A52,'overall city offline'!$B$2:$B$2047,U$2))</f>
        <v>0.88280445297285082</v>
      </c>
      <c r="V52" s="37">
        <f>(SUMIFS('overall city offline'!$K$2:$K$2047,'overall city offline'!$A$2:$A$2047,$A52,'overall city offline'!$B$2:$B$2047,V$3)*SUMIFS('overall city offline'!$C$2:$C$2047,'overall city offline'!$A$2:$A$2047,$A52,'overall city offline'!$B$2:$B$2047,V$3))/(SUMIFS('overall city offline'!$K$2:$K$2047,'overall city offline'!$A$2:$A$2047,$A52,'overall city offline'!$B$2:$B$2047,V$2))</f>
        <v>0.81939695536190571</v>
      </c>
    </row>
    <row r="53" spans="1:22" x14ac:dyDescent="0.25">
      <c r="A53" s="5" t="s">
        <v>56</v>
      </c>
      <c r="B53" s="37">
        <f>(SUMIFS('overall city offline'!$K$2:$K$2047,'overall city offline'!$A$2:$A$2047,$A53,'overall city offline'!$B$2:$B$2047,B$3)*SUMIFS('overall city offline'!$C$2:$C$2047,'overall city offline'!$A$2:$A$2047,$A53,'overall city offline'!$B$2:$B$2047,B$3))/(SUMIFS('overall city offline'!$K$2:$K$2047,'overall city offline'!$A$2:$A$2047,$A53,'overall city offline'!$B$2:$B$2047,B$2))</f>
        <v>0.83746173863704998</v>
      </c>
      <c r="C53" s="37">
        <f>(SUMIFS('overall city offline'!$K$2:$K$2047,'overall city offline'!$A$2:$A$2047,$A53,'overall city offline'!$B$2:$B$2047,C$3)*SUMIFS('overall city offline'!$C$2:$C$2047,'overall city offline'!$A$2:$A$2047,$A53,'overall city offline'!$B$2:$B$2047,C$3))/(SUMIFS('overall city offline'!$K$2:$K$2047,'overall city offline'!$A$2:$A$2047,$A53,'overall city offline'!$B$2:$B$2047,C$2))</f>
        <v>0.8291371428571791</v>
      </c>
      <c r="D53" s="37">
        <f>(SUMIFS('overall city offline'!$K$2:$K$2047,'overall city offline'!$A$2:$A$2047,$A53,'overall city offline'!$B$2:$B$2047,D$3)*SUMIFS('overall city offline'!$C$2:$C$2047,'overall city offline'!$A$2:$A$2047,$A53,'overall city offline'!$B$2:$B$2047,D$3))/(SUMIFS('overall city offline'!$K$2:$K$2047,'overall city offline'!$A$2:$A$2047,$A53,'overall city offline'!$B$2:$B$2047,D$2))</f>
        <v>0.95414718708237223</v>
      </c>
      <c r="E53" s="37">
        <f>(SUMIFS('overall city offline'!$K$2:$K$2047,'overall city offline'!$A$2:$A$2047,$A53,'overall city offline'!$B$2:$B$2047,E$3)*SUMIFS('overall city offline'!$C$2:$C$2047,'overall city offline'!$A$2:$A$2047,$A53,'overall city offline'!$B$2:$B$2047,E$3))/(SUMIFS('overall city offline'!$K$2:$K$2047,'overall city offline'!$A$2:$A$2047,$A53,'overall city offline'!$B$2:$B$2047,E$2))</f>
        <v>0.42415333914330494</v>
      </c>
      <c r="F53" s="37">
        <f>(SUMIFS('overall city offline'!$K$2:$K$2047,'overall city offline'!$A$2:$A$2047,$A53,'overall city offline'!$B$2:$B$2047,F$3)*SUMIFS('overall city offline'!$C$2:$C$2047,'overall city offline'!$A$2:$A$2047,$A53,'overall city offline'!$B$2:$B$2047,F$3))/(SUMIFS('overall city offline'!$K$2:$K$2047,'overall city offline'!$A$2:$A$2047,$A53,'overall city offline'!$B$2:$B$2047,F$2))</f>
        <v>0.5876009603170218</v>
      </c>
      <c r="G53" s="37">
        <f>(SUMIFS('overall city offline'!$K$2:$K$2047,'overall city offline'!$A$2:$A$2047,$A53,'overall city offline'!$B$2:$B$2047,G$3)*SUMIFS('overall city offline'!$C$2:$C$2047,'overall city offline'!$A$2:$A$2047,$A53,'overall city offline'!$B$2:$B$2047,G$3))/(SUMIFS('overall city offline'!$K$2:$K$2047,'overall city offline'!$A$2:$A$2047,$A53,'overall city offline'!$B$2:$B$2047,G$2))</f>
        <v>0.68263676123306194</v>
      </c>
      <c r="H53" s="37">
        <f>(SUMIFS('overall city offline'!$K$2:$K$2047,'overall city offline'!$A$2:$A$2047,$A53,'overall city offline'!$B$2:$B$2047,H$3)*SUMIFS('overall city offline'!$C$2:$C$2047,'overall city offline'!$A$2:$A$2047,$A53,'overall city offline'!$B$2:$B$2047,H$3))/(SUMIFS('overall city offline'!$K$2:$K$2047,'overall city offline'!$A$2:$A$2047,$A53,'overall city offline'!$B$2:$B$2047,H$2))</f>
        <v>0.75133638346365594</v>
      </c>
      <c r="I53" s="37">
        <f>(SUMIFS('overall city offline'!$K$2:$K$2047,'overall city offline'!$A$2:$A$2047,$A53,'overall city offline'!$B$2:$B$2047,I$3)*SUMIFS('overall city offline'!$C$2:$C$2047,'overall city offline'!$A$2:$A$2047,$A53,'overall city offline'!$B$2:$B$2047,I$3))/(SUMIFS('overall city offline'!$K$2:$K$2047,'overall city offline'!$A$2:$A$2047,$A53,'overall city offline'!$B$2:$B$2047,I$2))</f>
        <v>0.76891244398694103</v>
      </c>
      <c r="J53" s="37">
        <f>(SUMIFS('overall city offline'!$K$2:$K$2047,'overall city offline'!$A$2:$A$2047,$A53,'overall city offline'!$B$2:$B$2047,J$3)*SUMIFS('overall city offline'!$C$2:$C$2047,'overall city offline'!$A$2:$A$2047,$A53,'overall city offline'!$B$2:$B$2047,J$3))/(SUMIFS('overall city offline'!$K$2:$K$2047,'overall city offline'!$A$2:$A$2047,$A53,'overall city offline'!$B$2:$B$2047,J$2))</f>
        <v>0.82878665749376523</v>
      </c>
      <c r="K53" s="37">
        <f>(SUMIFS('overall city offline'!$K$2:$K$2047,'overall city offline'!$A$2:$A$2047,$A53,'overall city offline'!$B$2:$B$2047,K$3)*SUMIFS('overall city offline'!$C$2:$C$2047,'overall city offline'!$A$2:$A$2047,$A53,'overall city offline'!$B$2:$B$2047,K$3))/(SUMIFS('overall city offline'!$K$2:$K$2047,'overall city offline'!$A$2:$A$2047,$A53,'overall city offline'!$B$2:$B$2047,K$2))</f>
        <v>0.8451107820389292</v>
      </c>
      <c r="L53" s="37">
        <f>(SUMIFS('overall city offline'!$K$2:$K$2047,'overall city offline'!$A$2:$A$2047,$A53,'overall city offline'!$B$2:$B$2047,L$3)*SUMIFS('overall city offline'!$C$2:$C$2047,'overall city offline'!$A$2:$A$2047,$A53,'overall city offline'!$B$2:$B$2047,L$3))/(SUMIFS('overall city offline'!$K$2:$K$2047,'overall city offline'!$A$2:$A$2047,$A53,'overall city offline'!$B$2:$B$2047,L$2))</f>
        <v>0.62356908889328888</v>
      </c>
      <c r="M53" s="37">
        <f>(SUMIFS('overall city offline'!$K$2:$K$2047,'overall city offline'!$A$2:$A$2047,$A53,'overall city offline'!$B$2:$B$2047,M$3)*SUMIFS('overall city offline'!$C$2:$C$2047,'overall city offline'!$A$2:$A$2047,$A53,'overall city offline'!$B$2:$B$2047,M$3))/(SUMIFS('overall city offline'!$K$2:$K$2047,'overall city offline'!$A$2:$A$2047,$A53,'overall city offline'!$B$2:$B$2047,M$2))</f>
        <v>0.57825621705663033</v>
      </c>
      <c r="N53" s="37">
        <f>(SUMIFS('overall city offline'!$K$2:$K$2047,'overall city offline'!$A$2:$A$2047,$A53,'overall city offline'!$B$2:$B$2047,N$3)*SUMIFS('overall city offline'!$C$2:$C$2047,'overall city offline'!$A$2:$A$2047,$A53,'overall city offline'!$B$2:$B$2047,N$3))/(SUMIFS('overall city offline'!$K$2:$K$2047,'overall city offline'!$A$2:$A$2047,$A53,'overall city offline'!$B$2:$B$2047,N$2))</f>
        <v>0.45942382941361321</v>
      </c>
      <c r="O53" s="37">
        <f>(SUMIFS('overall city offline'!$K$2:$K$2047,'overall city offline'!$A$2:$A$2047,$A53,'overall city offline'!$B$2:$B$2047,O$3)*SUMIFS('overall city offline'!$C$2:$C$2047,'overall city offline'!$A$2:$A$2047,$A53,'overall city offline'!$B$2:$B$2047,O$3))/(SUMIFS('overall city offline'!$K$2:$K$2047,'overall city offline'!$A$2:$A$2047,$A53,'overall city offline'!$B$2:$B$2047,O$2))</f>
        <v>0.54164703018378046</v>
      </c>
      <c r="P53" s="37">
        <f>(SUMIFS('overall city offline'!$K$2:$K$2047,'overall city offline'!$A$2:$A$2047,$A53,'overall city offline'!$B$2:$B$2047,P$3)*SUMIFS('overall city offline'!$C$2:$C$2047,'overall city offline'!$A$2:$A$2047,$A53,'overall city offline'!$B$2:$B$2047,P$3))/(SUMIFS('overall city offline'!$K$2:$K$2047,'overall city offline'!$A$2:$A$2047,$A53,'overall city offline'!$B$2:$B$2047,P$2))</f>
        <v>0.68940782411547141</v>
      </c>
      <c r="Q53" s="37">
        <f>(SUMIFS('overall city offline'!$K$2:$K$2047,'overall city offline'!$A$2:$A$2047,$A53,'overall city offline'!$B$2:$B$2047,Q$3)*SUMIFS('overall city offline'!$C$2:$C$2047,'overall city offline'!$A$2:$A$2047,$A53,'overall city offline'!$B$2:$B$2047,Q$3))/(SUMIFS('overall city offline'!$K$2:$K$2047,'overall city offline'!$A$2:$A$2047,$A53,'overall city offline'!$B$2:$B$2047,Q$2))</f>
        <v>0.70796640235816288</v>
      </c>
      <c r="R53" s="37">
        <f>(SUMIFS('overall city offline'!$K$2:$K$2047,'overall city offline'!$A$2:$A$2047,$A53,'overall city offline'!$B$2:$B$2047,R$3)*SUMIFS('overall city offline'!$C$2:$C$2047,'overall city offline'!$A$2:$A$2047,$A53,'overall city offline'!$B$2:$B$2047,R$3))/(SUMIFS('overall city offline'!$K$2:$K$2047,'overall city offline'!$A$2:$A$2047,$A53,'overall city offline'!$B$2:$B$2047,R$2))</f>
        <v>0.9008531807551905</v>
      </c>
      <c r="S53" s="37">
        <f>(SUMIFS('overall city offline'!$K$2:$K$2047,'overall city offline'!$A$2:$A$2047,$A53,'overall city offline'!$B$2:$B$2047,S$3)*SUMIFS('overall city offline'!$C$2:$C$2047,'overall city offline'!$A$2:$A$2047,$A53,'overall city offline'!$B$2:$B$2047,S$3))/(SUMIFS('overall city offline'!$K$2:$K$2047,'overall city offline'!$A$2:$A$2047,$A53,'overall city offline'!$B$2:$B$2047,S$2))</f>
        <v>0.76839795778593212</v>
      </c>
      <c r="T53" s="37">
        <f>(SUMIFS('overall city offline'!$K$2:$K$2047,'overall city offline'!$A$2:$A$2047,$A53,'overall city offline'!$B$2:$B$2047,T$3)*SUMIFS('overall city offline'!$C$2:$C$2047,'overall city offline'!$A$2:$A$2047,$A53,'overall city offline'!$B$2:$B$2047,T$3))/(SUMIFS('overall city offline'!$K$2:$K$2047,'overall city offline'!$A$2:$A$2047,$A53,'overall city offline'!$B$2:$B$2047,T$2))</f>
        <v>0.77150032202692076</v>
      </c>
      <c r="U53" s="37">
        <f>(SUMIFS('overall city offline'!$K$2:$K$2047,'overall city offline'!$A$2:$A$2047,$A53,'overall city offline'!$B$2:$B$2047,U$3)*SUMIFS('overall city offline'!$C$2:$C$2047,'overall city offline'!$A$2:$A$2047,$A53,'overall city offline'!$B$2:$B$2047,U$3))/(SUMIFS('overall city offline'!$K$2:$K$2047,'overall city offline'!$A$2:$A$2047,$A53,'overall city offline'!$B$2:$B$2047,U$2))</f>
        <v>0.83198449726427692</v>
      </c>
      <c r="V53" s="37">
        <f>(SUMIFS('overall city offline'!$K$2:$K$2047,'overall city offline'!$A$2:$A$2047,$A53,'overall city offline'!$B$2:$B$2047,V$3)*SUMIFS('overall city offline'!$C$2:$C$2047,'overall city offline'!$A$2:$A$2047,$A53,'overall city offline'!$B$2:$B$2047,V$3))/(SUMIFS('overall city offline'!$K$2:$K$2047,'overall city offline'!$A$2:$A$2047,$A53,'overall city offline'!$B$2:$B$2047,V$2))</f>
        <v>0.82921441547453001</v>
      </c>
    </row>
    <row r="54" spans="1:22" x14ac:dyDescent="0.25">
      <c r="A54" s="5" t="s">
        <v>57</v>
      </c>
      <c r="B54" s="37">
        <f>(SUMIFS('overall city offline'!$K$2:$K$2047,'overall city offline'!$A$2:$A$2047,$A54,'overall city offline'!$B$2:$B$2047,B$3)*SUMIFS('overall city offline'!$C$2:$C$2047,'overall city offline'!$A$2:$A$2047,$A54,'overall city offline'!$B$2:$B$2047,B$3))/(SUMIFS('overall city offline'!$K$2:$K$2047,'overall city offline'!$A$2:$A$2047,$A54,'overall city offline'!$B$2:$B$2047,B$2))</f>
        <v>0.82335719221764447</v>
      </c>
      <c r="C54" s="37">
        <f>(SUMIFS('overall city offline'!$K$2:$K$2047,'overall city offline'!$A$2:$A$2047,$A54,'overall city offline'!$B$2:$B$2047,C$3)*SUMIFS('overall city offline'!$C$2:$C$2047,'overall city offline'!$A$2:$A$2047,$A54,'overall city offline'!$B$2:$B$2047,C$3))/(SUMIFS('overall city offline'!$K$2:$K$2047,'overall city offline'!$A$2:$A$2047,$A54,'overall city offline'!$B$2:$B$2047,C$2))</f>
        <v>0.82553667861852231</v>
      </c>
      <c r="D54" s="37">
        <f>(SUMIFS('overall city offline'!$K$2:$K$2047,'overall city offline'!$A$2:$A$2047,$A54,'overall city offline'!$B$2:$B$2047,D$3)*SUMIFS('overall city offline'!$C$2:$C$2047,'overall city offline'!$A$2:$A$2047,$A54,'overall city offline'!$B$2:$B$2047,D$3))/(SUMIFS('overall city offline'!$K$2:$K$2047,'overall city offline'!$A$2:$A$2047,$A54,'overall city offline'!$B$2:$B$2047,D$2))</f>
        <v>0.66622044104052036</v>
      </c>
      <c r="E54" s="37">
        <f>(SUMIFS('overall city offline'!$K$2:$K$2047,'overall city offline'!$A$2:$A$2047,$A54,'overall city offline'!$B$2:$B$2047,E$3)*SUMIFS('overall city offline'!$C$2:$C$2047,'overall city offline'!$A$2:$A$2047,$A54,'overall city offline'!$B$2:$B$2047,E$3))/(SUMIFS('overall city offline'!$K$2:$K$2047,'overall city offline'!$A$2:$A$2047,$A54,'overall city offline'!$B$2:$B$2047,E$2))</f>
        <v>0.19856287094380132</v>
      </c>
      <c r="F54" s="37">
        <f>(SUMIFS('overall city offline'!$K$2:$K$2047,'overall city offline'!$A$2:$A$2047,$A54,'overall city offline'!$B$2:$B$2047,F$3)*SUMIFS('overall city offline'!$C$2:$C$2047,'overall city offline'!$A$2:$A$2047,$A54,'overall city offline'!$B$2:$B$2047,F$3))/(SUMIFS('overall city offline'!$K$2:$K$2047,'overall city offline'!$A$2:$A$2047,$A54,'overall city offline'!$B$2:$B$2047,F$2))</f>
        <v>0.24346863239931044</v>
      </c>
      <c r="G54" s="37">
        <f>(SUMIFS('overall city offline'!$K$2:$K$2047,'overall city offline'!$A$2:$A$2047,$A54,'overall city offline'!$B$2:$B$2047,G$3)*SUMIFS('overall city offline'!$C$2:$C$2047,'overall city offline'!$A$2:$A$2047,$A54,'overall city offline'!$B$2:$B$2047,G$3))/(SUMIFS('overall city offline'!$K$2:$K$2047,'overall city offline'!$A$2:$A$2047,$A54,'overall city offline'!$B$2:$B$2047,G$2))</f>
        <v>0.40328234904859001</v>
      </c>
      <c r="H54" s="37">
        <f>(SUMIFS('overall city offline'!$K$2:$K$2047,'overall city offline'!$A$2:$A$2047,$A54,'overall city offline'!$B$2:$B$2047,H$3)*SUMIFS('overall city offline'!$C$2:$C$2047,'overall city offline'!$A$2:$A$2047,$A54,'overall city offline'!$B$2:$B$2047,H$3))/(SUMIFS('overall city offline'!$K$2:$K$2047,'overall city offline'!$A$2:$A$2047,$A54,'overall city offline'!$B$2:$B$2047,H$2))</f>
        <v>0.68794485056973276</v>
      </c>
      <c r="I54" s="37">
        <f>(SUMIFS('overall city offline'!$K$2:$K$2047,'overall city offline'!$A$2:$A$2047,$A54,'overall city offline'!$B$2:$B$2047,I$3)*SUMIFS('overall city offline'!$C$2:$C$2047,'overall city offline'!$A$2:$A$2047,$A54,'overall city offline'!$B$2:$B$2047,I$3))/(SUMIFS('overall city offline'!$K$2:$K$2047,'overall city offline'!$A$2:$A$2047,$A54,'overall city offline'!$B$2:$B$2047,I$2))</f>
        <v>0.7359885506252889</v>
      </c>
      <c r="J54" s="37">
        <f>(SUMIFS('overall city offline'!$K$2:$K$2047,'overall city offline'!$A$2:$A$2047,$A54,'overall city offline'!$B$2:$B$2047,J$3)*SUMIFS('overall city offline'!$C$2:$C$2047,'overall city offline'!$A$2:$A$2047,$A54,'overall city offline'!$B$2:$B$2047,J$3))/(SUMIFS('overall city offline'!$K$2:$K$2047,'overall city offline'!$A$2:$A$2047,$A54,'overall city offline'!$B$2:$B$2047,J$2))</f>
        <v>0.73336716814727521</v>
      </c>
      <c r="K54" s="37">
        <f>(SUMIFS('overall city offline'!$K$2:$K$2047,'overall city offline'!$A$2:$A$2047,$A54,'overall city offline'!$B$2:$B$2047,K$3)*SUMIFS('overall city offline'!$C$2:$C$2047,'overall city offline'!$A$2:$A$2047,$A54,'overall city offline'!$B$2:$B$2047,K$3))/(SUMIFS('overall city offline'!$K$2:$K$2047,'overall city offline'!$A$2:$A$2047,$A54,'overall city offline'!$B$2:$B$2047,K$2))</f>
        <v>0.7907087312831248</v>
      </c>
      <c r="L54" s="37">
        <f>(SUMIFS('overall city offline'!$K$2:$K$2047,'overall city offline'!$A$2:$A$2047,$A54,'overall city offline'!$B$2:$B$2047,L$3)*SUMIFS('overall city offline'!$C$2:$C$2047,'overall city offline'!$A$2:$A$2047,$A54,'overall city offline'!$B$2:$B$2047,L$3))/(SUMIFS('overall city offline'!$K$2:$K$2047,'overall city offline'!$A$2:$A$2047,$A54,'overall city offline'!$B$2:$B$2047,L$2))</f>
        <v>0.34278294634618145</v>
      </c>
      <c r="M54" s="37">
        <f>(SUMIFS('overall city offline'!$K$2:$K$2047,'overall city offline'!$A$2:$A$2047,$A54,'overall city offline'!$B$2:$B$2047,M$3)*SUMIFS('overall city offline'!$C$2:$C$2047,'overall city offline'!$A$2:$A$2047,$A54,'overall city offline'!$B$2:$B$2047,M$3))/(SUMIFS('overall city offline'!$K$2:$K$2047,'overall city offline'!$A$2:$A$2047,$A54,'overall city offline'!$B$2:$B$2047,M$2))</f>
        <v>0.7533028006793806</v>
      </c>
      <c r="N54" s="37">
        <f>(SUMIFS('overall city offline'!$K$2:$K$2047,'overall city offline'!$A$2:$A$2047,$A54,'overall city offline'!$B$2:$B$2047,N$3)*SUMIFS('overall city offline'!$C$2:$C$2047,'overall city offline'!$A$2:$A$2047,$A54,'overall city offline'!$B$2:$B$2047,N$3))/(SUMIFS('overall city offline'!$K$2:$K$2047,'overall city offline'!$A$2:$A$2047,$A54,'overall city offline'!$B$2:$B$2047,N$2))</f>
        <v>0.21143081515932763</v>
      </c>
      <c r="O54" s="37">
        <f>(SUMIFS('overall city offline'!$K$2:$K$2047,'overall city offline'!$A$2:$A$2047,$A54,'overall city offline'!$B$2:$B$2047,O$3)*SUMIFS('overall city offline'!$C$2:$C$2047,'overall city offline'!$A$2:$A$2047,$A54,'overall city offline'!$B$2:$B$2047,O$3))/(SUMIFS('overall city offline'!$K$2:$K$2047,'overall city offline'!$A$2:$A$2047,$A54,'overall city offline'!$B$2:$B$2047,O$2))</f>
        <v>0.23624658117831235</v>
      </c>
      <c r="P54" s="37">
        <f>(SUMIFS('overall city offline'!$K$2:$K$2047,'overall city offline'!$A$2:$A$2047,$A54,'overall city offline'!$B$2:$B$2047,P$3)*SUMIFS('overall city offline'!$C$2:$C$2047,'overall city offline'!$A$2:$A$2047,$A54,'overall city offline'!$B$2:$B$2047,P$3))/(SUMIFS('overall city offline'!$K$2:$K$2047,'overall city offline'!$A$2:$A$2047,$A54,'overall city offline'!$B$2:$B$2047,P$2))</f>
        <v>0.2948157424079158</v>
      </c>
      <c r="Q54" s="37">
        <f>(SUMIFS('overall city offline'!$K$2:$K$2047,'overall city offline'!$A$2:$A$2047,$A54,'overall city offline'!$B$2:$B$2047,Q$3)*SUMIFS('overall city offline'!$C$2:$C$2047,'overall city offline'!$A$2:$A$2047,$A54,'overall city offline'!$B$2:$B$2047,Q$3))/(SUMIFS('overall city offline'!$K$2:$K$2047,'overall city offline'!$A$2:$A$2047,$A54,'overall city offline'!$B$2:$B$2047,Q$2))</f>
        <v>0.68279251650138029</v>
      </c>
      <c r="R54" s="37">
        <f>(SUMIFS('overall city offline'!$K$2:$K$2047,'overall city offline'!$A$2:$A$2047,$A54,'overall city offline'!$B$2:$B$2047,R$3)*SUMIFS('overall city offline'!$C$2:$C$2047,'overall city offline'!$A$2:$A$2047,$A54,'overall city offline'!$B$2:$B$2047,R$3))/(SUMIFS('overall city offline'!$K$2:$K$2047,'overall city offline'!$A$2:$A$2047,$A54,'overall city offline'!$B$2:$B$2047,R$2))</f>
        <v>0.84896733932182289</v>
      </c>
      <c r="S54" s="37">
        <f>(SUMIFS('overall city offline'!$K$2:$K$2047,'overall city offline'!$A$2:$A$2047,$A54,'overall city offline'!$B$2:$B$2047,S$3)*SUMIFS('overall city offline'!$C$2:$C$2047,'overall city offline'!$A$2:$A$2047,$A54,'overall city offline'!$B$2:$B$2047,S$3))/(SUMIFS('overall city offline'!$K$2:$K$2047,'overall city offline'!$A$2:$A$2047,$A54,'overall city offline'!$B$2:$B$2047,S$2))</f>
        <v>0.77165852021775549</v>
      </c>
      <c r="T54" s="37">
        <f>(SUMIFS('overall city offline'!$K$2:$K$2047,'overall city offline'!$A$2:$A$2047,$A54,'overall city offline'!$B$2:$B$2047,T$3)*SUMIFS('overall city offline'!$C$2:$C$2047,'overall city offline'!$A$2:$A$2047,$A54,'overall city offline'!$B$2:$B$2047,T$3))/(SUMIFS('overall city offline'!$K$2:$K$2047,'overall city offline'!$A$2:$A$2047,$A54,'overall city offline'!$B$2:$B$2047,T$2))</f>
        <v>0.86643611922781072</v>
      </c>
      <c r="U54" s="37">
        <f>(SUMIFS('overall city offline'!$K$2:$K$2047,'overall city offline'!$A$2:$A$2047,$A54,'overall city offline'!$B$2:$B$2047,U$3)*SUMIFS('overall city offline'!$C$2:$C$2047,'overall city offline'!$A$2:$A$2047,$A54,'overall city offline'!$B$2:$B$2047,U$3))/(SUMIFS('overall city offline'!$K$2:$K$2047,'overall city offline'!$A$2:$A$2047,$A54,'overall city offline'!$B$2:$B$2047,U$2))</f>
        <v>0.83184007070148269</v>
      </c>
      <c r="V54" s="37">
        <f>(SUMIFS('overall city offline'!$K$2:$K$2047,'overall city offline'!$A$2:$A$2047,$A54,'overall city offline'!$B$2:$B$2047,V$3)*SUMIFS('overall city offline'!$C$2:$C$2047,'overall city offline'!$A$2:$A$2047,$A54,'overall city offline'!$B$2:$B$2047,V$3))/(SUMIFS('overall city offline'!$K$2:$K$2047,'overall city offline'!$A$2:$A$2047,$A54,'overall city offline'!$B$2:$B$2047,V$2))</f>
        <v>0.88253214527627188</v>
      </c>
    </row>
    <row r="55" spans="1:22" x14ac:dyDescent="0.25">
      <c r="A55" s="5" t="s">
        <v>58</v>
      </c>
      <c r="B55" s="37">
        <f>(SUMIFS('overall city offline'!$K$2:$K$2047,'overall city offline'!$A$2:$A$2047,$A55,'overall city offline'!$B$2:$B$2047,B$3)*SUMIFS('overall city offline'!$C$2:$C$2047,'overall city offline'!$A$2:$A$2047,$A55,'overall city offline'!$B$2:$B$2047,B$3))/(SUMIFS('overall city offline'!$K$2:$K$2047,'overall city offline'!$A$2:$A$2047,$A55,'overall city offline'!$B$2:$B$2047,B$2))</f>
        <v>0.94240664020341691</v>
      </c>
      <c r="C55" s="37">
        <f>(SUMIFS('overall city offline'!$K$2:$K$2047,'overall city offline'!$A$2:$A$2047,$A55,'overall city offline'!$B$2:$B$2047,C$3)*SUMIFS('overall city offline'!$C$2:$C$2047,'overall city offline'!$A$2:$A$2047,$A55,'overall city offline'!$B$2:$B$2047,C$3))/(SUMIFS('overall city offline'!$K$2:$K$2047,'overall city offline'!$A$2:$A$2047,$A55,'overall city offline'!$B$2:$B$2047,C$2))</f>
        <v>0.96388238020134831</v>
      </c>
      <c r="D55" s="37">
        <f>(SUMIFS('overall city offline'!$K$2:$K$2047,'overall city offline'!$A$2:$A$2047,$A55,'overall city offline'!$B$2:$B$2047,D$3)*SUMIFS('overall city offline'!$C$2:$C$2047,'overall city offline'!$A$2:$A$2047,$A55,'overall city offline'!$B$2:$B$2047,D$3))/(SUMIFS('overall city offline'!$K$2:$K$2047,'overall city offline'!$A$2:$A$2047,$A55,'overall city offline'!$B$2:$B$2047,D$2))</f>
        <v>0.93371898808270992</v>
      </c>
      <c r="E55" s="37">
        <f>(SUMIFS('overall city offline'!$K$2:$K$2047,'overall city offline'!$A$2:$A$2047,$A55,'overall city offline'!$B$2:$B$2047,E$3)*SUMIFS('overall city offline'!$C$2:$C$2047,'overall city offline'!$A$2:$A$2047,$A55,'overall city offline'!$B$2:$B$2047,E$3))/(SUMIFS('overall city offline'!$K$2:$K$2047,'overall city offline'!$A$2:$A$2047,$A55,'overall city offline'!$B$2:$B$2047,E$2))</f>
        <v>0.46680017911396338</v>
      </c>
      <c r="F55" s="37">
        <f>(SUMIFS('overall city offline'!$K$2:$K$2047,'overall city offline'!$A$2:$A$2047,$A55,'overall city offline'!$B$2:$B$2047,F$3)*SUMIFS('overall city offline'!$C$2:$C$2047,'overall city offline'!$A$2:$A$2047,$A55,'overall city offline'!$B$2:$B$2047,F$3))/(SUMIFS('overall city offline'!$K$2:$K$2047,'overall city offline'!$A$2:$A$2047,$A55,'overall city offline'!$B$2:$B$2047,F$2))</f>
        <v>0.54828891042843686</v>
      </c>
      <c r="G55" s="37">
        <f>(SUMIFS('overall city offline'!$K$2:$K$2047,'overall city offline'!$A$2:$A$2047,$A55,'overall city offline'!$B$2:$B$2047,G$3)*SUMIFS('overall city offline'!$C$2:$C$2047,'overall city offline'!$A$2:$A$2047,$A55,'overall city offline'!$B$2:$B$2047,G$3))/(SUMIFS('overall city offline'!$K$2:$K$2047,'overall city offline'!$A$2:$A$2047,$A55,'overall city offline'!$B$2:$B$2047,G$2))</f>
        <v>0.74662879740069754</v>
      </c>
      <c r="H55" s="37">
        <f>(SUMIFS('overall city offline'!$K$2:$K$2047,'overall city offline'!$A$2:$A$2047,$A55,'overall city offline'!$B$2:$B$2047,H$3)*SUMIFS('overall city offline'!$C$2:$C$2047,'overall city offline'!$A$2:$A$2047,$A55,'overall city offline'!$B$2:$B$2047,H$3))/(SUMIFS('overall city offline'!$K$2:$K$2047,'overall city offline'!$A$2:$A$2047,$A55,'overall city offline'!$B$2:$B$2047,H$2))</f>
        <v>0.81497113960322198</v>
      </c>
      <c r="I55" s="37">
        <f>(SUMIFS('overall city offline'!$K$2:$K$2047,'overall city offline'!$A$2:$A$2047,$A55,'overall city offline'!$B$2:$B$2047,I$3)*SUMIFS('overall city offline'!$C$2:$C$2047,'overall city offline'!$A$2:$A$2047,$A55,'overall city offline'!$B$2:$B$2047,I$3))/(SUMIFS('overall city offline'!$K$2:$K$2047,'overall city offline'!$A$2:$A$2047,$A55,'overall city offline'!$B$2:$B$2047,I$2))</f>
        <v>0.89488620271952479</v>
      </c>
      <c r="J55" s="37">
        <f>(SUMIFS('overall city offline'!$K$2:$K$2047,'overall city offline'!$A$2:$A$2047,$A55,'overall city offline'!$B$2:$B$2047,J$3)*SUMIFS('overall city offline'!$C$2:$C$2047,'overall city offline'!$A$2:$A$2047,$A55,'overall city offline'!$B$2:$B$2047,J$3))/(SUMIFS('overall city offline'!$K$2:$K$2047,'overall city offline'!$A$2:$A$2047,$A55,'overall city offline'!$B$2:$B$2047,J$2))</f>
        <v>0.87859848348246561</v>
      </c>
      <c r="K55" s="37">
        <f>(SUMIFS('overall city offline'!$K$2:$K$2047,'overall city offline'!$A$2:$A$2047,$A55,'overall city offline'!$B$2:$B$2047,K$3)*SUMIFS('overall city offline'!$C$2:$C$2047,'overall city offline'!$A$2:$A$2047,$A55,'overall city offline'!$B$2:$B$2047,K$3))/(SUMIFS('overall city offline'!$K$2:$K$2047,'overall city offline'!$A$2:$A$2047,$A55,'overall city offline'!$B$2:$B$2047,K$2))</f>
        <v>0.92695425253209163</v>
      </c>
      <c r="L55" s="37">
        <f>(SUMIFS('overall city offline'!$K$2:$K$2047,'overall city offline'!$A$2:$A$2047,$A55,'overall city offline'!$B$2:$B$2047,L$3)*SUMIFS('overall city offline'!$C$2:$C$2047,'overall city offline'!$A$2:$A$2047,$A55,'overall city offline'!$B$2:$B$2047,L$3))/(SUMIFS('overall city offline'!$K$2:$K$2047,'overall city offline'!$A$2:$A$2047,$A55,'overall city offline'!$B$2:$B$2047,L$2))</f>
        <v>0.67645671021234099</v>
      </c>
      <c r="M55" s="37">
        <f>(SUMIFS('overall city offline'!$K$2:$K$2047,'overall city offline'!$A$2:$A$2047,$A55,'overall city offline'!$B$2:$B$2047,M$3)*SUMIFS('overall city offline'!$C$2:$C$2047,'overall city offline'!$A$2:$A$2047,$A55,'overall city offline'!$B$2:$B$2047,M$3))/(SUMIFS('overall city offline'!$K$2:$K$2047,'overall city offline'!$A$2:$A$2047,$A55,'overall city offline'!$B$2:$B$2047,M$2))</f>
        <v>0.83037911618240623</v>
      </c>
      <c r="N55" s="37">
        <f>(SUMIFS('overall city offline'!$K$2:$K$2047,'overall city offline'!$A$2:$A$2047,$A55,'overall city offline'!$B$2:$B$2047,N$3)*SUMIFS('overall city offline'!$C$2:$C$2047,'overall city offline'!$A$2:$A$2047,$A55,'overall city offline'!$B$2:$B$2047,N$3))/(SUMIFS('overall city offline'!$K$2:$K$2047,'overall city offline'!$A$2:$A$2047,$A55,'overall city offline'!$B$2:$B$2047,N$2))</f>
        <v>0.52272701522182763</v>
      </c>
      <c r="O55" s="37">
        <f>(SUMIFS('overall city offline'!$K$2:$K$2047,'overall city offline'!$A$2:$A$2047,$A55,'overall city offline'!$B$2:$B$2047,O$3)*SUMIFS('overall city offline'!$C$2:$C$2047,'overall city offline'!$A$2:$A$2047,$A55,'overall city offline'!$B$2:$B$2047,O$3))/(SUMIFS('overall city offline'!$K$2:$K$2047,'overall city offline'!$A$2:$A$2047,$A55,'overall city offline'!$B$2:$B$2047,O$2))</f>
        <v>0.57797574473688373</v>
      </c>
      <c r="P55" s="37">
        <f>(SUMIFS('overall city offline'!$K$2:$K$2047,'overall city offline'!$A$2:$A$2047,$A55,'overall city offline'!$B$2:$B$2047,P$3)*SUMIFS('overall city offline'!$C$2:$C$2047,'overall city offline'!$A$2:$A$2047,$A55,'overall city offline'!$B$2:$B$2047,P$3))/(SUMIFS('overall city offline'!$K$2:$K$2047,'overall city offline'!$A$2:$A$2047,$A55,'overall city offline'!$B$2:$B$2047,P$2))</f>
        <v>0.71591926320360744</v>
      </c>
      <c r="Q55" s="37">
        <f>(SUMIFS('overall city offline'!$K$2:$K$2047,'overall city offline'!$A$2:$A$2047,$A55,'overall city offline'!$B$2:$B$2047,Q$3)*SUMIFS('overall city offline'!$C$2:$C$2047,'overall city offline'!$A$2:$A$2047,$A55,'overall city offline'!$B$2:$B$2047,Q$3))/(SUMIFS('overall city offline'!$K$2:$K$2047,'overall city offline'!$A$2:$A$2047,$A55,'overall city offline'!$B$2:$B$2047,Q$2))</f>
        <v>0.94052650972638663</v>
      </c>
      <c r="R55" s="37">
        <f>(SUMIFS('overall city offline'!$K$2:$K$2047,'overall city offline'!$A$2:$A$2047,$A55,'overall city offline'!$B$2:$B$2047,R$3)*SUMIFS('overall city offline'!$C$2:$C$2047,'overall city offline'!$A$2:$A$2047,$A55,'overall city offline'!$B$2:$B$2047,R$3))/(SUMIFS('overall city offline'!$K$2:$K$2047,'overall city offline'!$A$2:$A$2047,$A55,'overall city offline'!$B$2:$B$2047,R$2))</f>
        <v>0.89594248406273436</v>
      </c>
      <c r="S55" s="37">
        <f>(SUMIFS('overall city offline'!$K$2:$K$2047,'overall city offline'!$A$2:$A$2047,$A55,'overall city offline'!$B$2:$B$2047,S$3)*SUMIFS('overall city offline'!$C$2:$C$2047,'overall city offline'!$A$2:$A$2047,$A55,'overall city offline'!$B$2:$B$2047,S$3))/(SUMIFS('overall city offline'!$K$2:$K$2047,'overall city offline'!$A$2:$A$2047,$A55,'overall city offline'!$B$2:$B$2047,S$2))</f>
        <v>0.90875716014583352</v>
      </c>
      <c r="T55" s="37">
        <f>(SUMIFS('overall city offline'!$K$2:$K$2047,'overall city offline'!$A$2:$A$2047,$A55,'overall city offline'!$B$2:$B$2047,T$3)*SUMIFS('overall city offline'!$C$2:$C$2047,'overall city offline'!$A$2:$A$2047,$A55,'overall city offline'!$B$2:$B$2047,T$3))/(SUMIFS('overall city offline'!$K$2:$K$2047,'overall city offline'!$A$2:$A$2047,$A55,'overall city offline'!$B$2:$B$2047,T$2))</f>
        <v>0.91695509482267579</v>
      </c>
      <c r="U55" s="37">
        <f>(SUMIFS('overall city offline'!$K$2:$K$2047,'overall city offline'!$A$2:$A$2047,$A55,'overall city offline'!$B$2:$B$2047,U$3)*SUMIFS('overall city offline'!$C$2:$C$2047,'overall city offline'!$A$2:$A$2047,$A55,'overall city offline'!$B$2:$B$2047,U$3))/(SUMIFS('overall city offline'!$K$2:$K$2047,'overall city offline'!$A$2:$A$2047,$A55,'overall city offline'!$B$2:$B$2047,U$2))</f>
        <v>0.88469576874356559</v>
      </c>
      <c r="V55" s="37">
        <f>(SUMIFS('overall city offline'!$K$2:$K$2047,'overall city offline'!$A$2:$A$2047,$A55,'overall city offline'!$B$2:$B$2047,V$3)*SUMIFS('overall city offline'!$C$2:$C$2047,'overall city offline'!$A$2:$A$2047,$A55,'overall city offline'!$B$2:$B$2047,V$3))/(SUMIFS('overall city offline'!$K$2:$K$2047,'overall city offline'!$A$2:$A$2047,$A55,'overall city offline'!$B$2:$B$2047,V$2))</f>
        <v>0.86158465259370642</v>
      </c>
    </row>
    <row r="56" spans="1:22" x14ac:dyDescent="0.25">
      <c r="A56" s="5" t="s">
        <v>59</v>
      </c>
      <c r="B56" s="37">
        <f>(SUMIFS('overall city offline'!$K$2:$K$2047,'overall city offline'!$A$2:$A$2047,$A56,'overall city offline'!$B$2:$B$2047,B$3)*SUMIFS('overall city offline'!$C$2:$C$2047,'overall city offline'!$A$2:$A$2047,$A56,'overall city offline'!$B$2:$B$2047,B$3))/(SUMIFS('overall city offline'!$K$2:$K$2047,'overall city offline'!$A$2:$A$2047,$A56,'overall city offline'!$B$2:$B$2047,B$2))</f>
        <v>0.93757737586926382</v>
      </c>
      <c r="C56" s="37">
        <f>(SUMIFS('overall city offline'!$K$2:$K$2047,'overall city offline'!$A$2:$A$2047,$A56,'overall city offline'!$B$2:$B$2047,C$3)*SUMIFS('overall city offline'!$C$2:$C$2047,'overall city offline'!$A$2:$A$2047,$A56,'overall city offline'!$B$2:$B$2047,C$3))/(SUMIFS('overall city offline'!$K$2:$K$2047,'overall city offline'!$A$2:$A$2047,$A56,'overall city offline'!$B$2:$B$2047,C$2))</f>
        <v>0.94385524076092386</v>
      </c>
      <c r="D56" s="37">
        <f>(SUMIFS('overall city offline'!$K$2:$K$2047,'overall city offline'!$A$2:$A$2047,$A56,'overall city offline'!$B$2:$B$2047,D$3)*SUMIFS('overall city offline'!$C$2:$C$2047,'overall city offline'!$A$2:$A$2047,$A56,'overall city offline'!$B$2:$B$2047,D$3))/(SUMIFS('overall city offline'!$K$2:$K$2047,'overall city offline'!$A$2:$A$2047,$A56,'overall city offline'!$B$2:$B$2047,D$2))</f>
        <v>1.0441686326602795</v>
      </c>
      <c r="E56" s="37">
        <f>(SUMIFS('overall city offline'!$K$2:$K$2047,'overall city offline'!$A$2:$A$2047,$A56,'overall city offline'!$B$2:$B$2047,E$3)*SUMIFS('overall city offline'!$C$2:$C$2047,'overall city offline'!$A$2:$A$2047,$A56,'overall city offline'!$B$2:$B$2047,E$3))/(SUMIFS('overall city offline'!$K$2:$K$2047,'overall city offline'!$A$2:$A$2047,$A56,'overall city offline'!$B$2:$B$2047,E$2))</f>
        <v>0.70049141681136318</v>
      </c>
      <c r="F56" s="37">
        <f>(SUMIFS('overall city offline'!$K$2:$K$2047,'overall city offline'!$A$2:$A$2047,$A56,'overall city offline'!$B$2:$B$2047,F$3)*SUMIFS('overall city offline'!$C$2:$C$2047,'overall city offline'!$A$2:$A$2047,$A56,'overall city offline'!$B$2:$B$2047,F$3))/(SUMIFS('overall city offline'!$K$2:$K$2047,'overall city offline'!$A$2:$A$2047,$A56,'overall city offline'!$B$2:$B$2047,F$2))</f>
        <v>0.81428619073463016</v>
      </c>
      <c r="G56" s="37">
        <f>(SUMIFS('overall city offline'!$K$2:$K$2047,'overall city offline'!$A$2:$A$2047,$A56,'overall city offline'!$B$2:$B$2047,G$3)*SUMIFS('overall city offline'!$C$2:$C$2047,'overall city offline'!$A$2:$A$2047,$A56,'overall city offline'!$B$2:$B$2047,G$3))/(SUMIFS('overall city offline'!$K$2:$K$2047,'overall city offline'!$A$2:$A$2047,$A56,'overall city offline'!$B$2:$B$2047,G$2))</f>
        <v>0.87033368901014851</v>
      </c>
      <c r="H56" s="37">
        <f>(SUMIFS('overall city offline'!$K$2:$K$2047,'overall city offline'!$A$2:$A$2047,$A56,'overall city offline'!$B$2:$B$2047,H$3)*SUMIFS('overall city offline'!$C$2:$C$2047,'overall city offline'!$A$2:$A$2047,$A56,'overall city offline'!$B$2:$B$2047,H$3))/(SUMIFS('overall city offline'!$K$2:$K$2047,'overall city offline'!$A$2:$A$2047,$A56,'overall city offline'!$B$2:$B$2047,H$2))</f>
        <v>1.0176569324412497</v>
      </c>
      <c r="I56" s="37">
        <f>(SUMIFS('overall city offline'!$K$2:$K$2047,'overall city offline'!$A$2:$A$2047,$A56,'overall city offline'!$B$2:$B$2047,I$3)*SUMIFS('overall city offline'!$C$2:$C$2047,'overall city offline'!$A$2:$A$2047,$A56,'overall city offline'!$B$2:$B$2047,I$3))/(SUMIFS('overall city offline'!$K$2:$K$2047,'overall city offline'!$A$2:$A$2047,$A56,'overall city offline'!$B$2:$B$2047,I$2))</f>
        <v>1.0297722462496188</v>
      </c>
      <c r="J56" s="37">
        <f>(SUMIFS('overall city offline'!$K$2:$K$2047,'overall city offline'!$A$2:$A$2047,$A56,'overall city offline'!$B$2:$B$2047,J$3)*SUMIFS('overall city offline'!$C$2:$C$2047,'overall city offline'!$A$2:$A$2047,$A56,'overall city offline'!$B$2:$B$2047,J$3))/(SUMIFS('overall city offline'!$K$2:$K$2047,'overall city offline'!$A$2:$A$2047,$A56,'overall city offline'!$B$2:$B$2047,J$2))</f>
        <v>1.0233427630796452</v>
      </c>
      <c r="K56" s="37">
        <f>(SUMIFS('overall city offline'!$K$2:$K$2047,'overall city offline'!$A$2:$A$2047,$A56,'overall city offline'!$B$2:$B$2047,K$3)*SUMIFS('overall city offline'!$C$2:$C$2047,'overall city offline'!$A$2:$A$2047,$A56,'overall city offline'!$B$2:$B$2047,K$3))/(SUMIFS('overall city offline'!$K$2:$K$2047,'overall city offline'!$A$2:$A$2047,$A56,'overall city offline'!$B$2:$B$2047,K$2))</f>
        <v>1.1349201569869154</v>
      </c>
      <c r="L56" s="37">
        <f>(SUMIFS('overall city offline'!$K$2:$K$2047,'overall city offline'!$A$2:$A$2047,$A56,'overall city offline'!$B$2:$B$2047,L$3)*SUMIFS('overall city offline'!$C$2:$C$2047,'overall city offline'!$A$2:$A$2047,$A56,'overall city offline'!$B$2:$B$2047,L$3))/(SUMIFS('overall city offline'!$K$2:$K$2047,'overall city offline'!$A$2:$A$2047,$A56,'overall city offline'!$B$2:$B$2047,L$2))</f>
        <v>0.82921848971322087</v>
      </c>
      <c r="M56" s="37">
        <f>(SUMIFS('overall city offline'!$K$2:$K$2047,'overall city offline'!$A$2:$A$2047,$A56,'overall city offline'!$B$2:$B$2047,M$3)*SUMIFS('overall city offline'!$C$2:$C$2047,'overall city offline'!$A$2:$A$2047,$A56,'overall city offline'!$B$2:$B$2047,M$3))/(SUMIFS('overall city offline'!$K$2:$K$2047,'overall city offline'!$A$2:$A$2047,$A56,'overall city offline'!$B$2:$B$2047,M$2))</f>
        <v>1.0257765304870585</v>
      </c>
      <c r="N56" s="37">
        <f>(SUMIFS('overall city offline'!$K$2:$K$2047,'overall city offline'!$A$2:$A$2047,$A56,'overall city offline'!$B$2:$B$2047,N$3)*SUMIFS('overall city offline'!$C$2:$C$2047,'overall city offline'!$A$2:$A$2047,$A56,'overall city offline'!$B$2:$B$2047,N$3))/(SUMIFS('overall city offline'!$K$2:$K$2047,'overall city offline'!$A$2:$A$2047,$A56,'overall city offline'!$B$2:$B$2047,N$2))</f>
        <v>0.69793900911590145</v>
      </c>
      <c r="O56" s="37">
        <f>(SUMIFS('overall city offline'!$K$2:$K$2047,'overall city offline'!$A$2:$A$2047,$A56,'overall city offline'!$B$2:$B$2047,O$3)*SUMIFS('overall city offline'!$C$2:$C$2047,'overall city offline'!$A$2:$A$2047,$A56,'overall city offline'!$B$2:$B$2047,O$3))/(SUMIFS('overall city offline'!$K$2:$K$2047,'overall city offline'!$A$2:$A$2047,$A56,'overall city offline'!$B$2:$B$2047,O$2))</f>
        <v>0.80992445241063882</v>
      </c>
      <c r="P56" s="37">
        <f>(SUMIFS('overall city offline'!$K$2:$K$2047,'overall city offline'!$A$2:$A$2047,$A56,'overall city offline'!$B$2:$B$2047,P$3)*SUMIFS('overall city offline'!$C$2:$C$2047,'overall city offline'!$A$2:$A$2047,$A56,'overall city offline'!$B$2:$B$2047,P$3))/(SUMIFS('overall city offline'!$K$2:$K$2047,'overall city offline'!$A$2:$A$2047,$A56,'overall city offline'!$B$2:$B$2047,P$2))</f>
        <v>1.002441817572987</v>
      </c>
      <c r="Q56" s="37">
        <f>(SUMIFS('overall city offline'!$K$2:$K$2047,'overall city offline'!$A$2:$A$2047,$A56,'overall city offline'!$B$2:$B$2047,Q$3)*SUMIFS('overall city offline'!$C$2:$C$2047,'overall city offline'!$A$2:$A$2047,$A56,'overall city offline'!$B$2:$B$2047,Q$3))/(SUMIFS('overall city offline'!$K$2:$K$2047,'overall city offline'!$A$2:$A$2047,$A56,'overall city offline'!$B$2:$B$2047,Q$2))</f>
        <v>1.1205950125136748</v>
      </c>
      <c r="R56" s="37">
        <f>(SUMIFS('overall city offline'!$K$2:$K$2047,'overall city offline'!$A$2:$A$2047,$A56,'overall city offline'!$B$2:$B$2047,R$3)*SUMIFS('overall city offline'!$C$2:$C$2047,'overall city offline'!$A$2:$A$2047,$A56,'overall city offline'!$B$2:$B$2047,R$3))/(SUMIFS('overall city offline'!$K$2:$K$2047,'overall city offline'!$A$2:$A$2047,$A56,'overall city offline'!$B$2:$B$2047,R$2))</f>
        <v>1.0978920376020154</v>
      </c>
      <c r="S56" s="37">
        <f>(SUMIFS('overall city offline'!$K$2:$K$2047,'overall city offline'!$A$2:$A$2047,$A56,'overall city offline'!$B$2:$B$2047,S$3)*SUMIFS('overall city offline'!$C$2:$C$2047,'overall city offline'!$A$2:$A$2047,$A56,'overall city offline'!$B$2:$B$2047,S$3))/(SUMIFS('overall city offline'!$K$2:$K$2047,'overall city offline'!$A$2:$A$2047,$A56,'overall city offline'!$B$2:$B$2047,S$2))</f>
        <v>1.0196907071892682</v>
      </c>
      <c r="T56" s="37">
        <f>(SUMIFS('overall city offline'!$K$2:$K$2047,'overall city offline'!$A$2:$A$2047,$A56,'overall city offline'!$B$2:$B$2047,T$3)*SUMIFS('overall city offline'!$C$2:$C$2047,'overall city offline'!$A$2:$A$2047,$A56,'overall city offline'!$B$2:$B$2047,T$3))/(SUMIFS('overall city offline'!$K$2:$K$2047,'overall city offline'!$A$2:$A$2047,$A56,'overall city offline'!$B$2:$B$2047,T$2))</f>
        <v>1.0714157305550409</v>
      </c>
      <c r="U56" s="37">
        <f>(SUMIFS('overall city offline'!$K$2:$K$2047,'overall city offline'!$A$2:$A$2047,$A56,'overall city offline'!$B$2:$B$2047,U$3)*SUMIFS('overall city offline'!$C$2:$C$2047,'overall city offline'!$A$2:$A$2047,$A56,'overall city offline'!$B$2:$B$2047,U$3))/(SUMIFS('overall city offline'!$K$2:$K$2047,'overall city offline'!$A$2:$A$2047,$A56,'overall city offline'!$B$2:$B$2047,U$2))</f>
        <v>1.036028308375184</v>
      </c>
      <c r="V56" s="37">
        <f>(SUMIFS('overall city offline'!$K$2:$K$2047,'overall city offline'!$A$2:$A$2047,$A56,'overall city offline'!$B$2:$B$2047,V$3)*SUMIFS('overall city offline'!$C$2:$C$2047,'overall city offline'!$A$2:$A$2047,$A56,'overall city offline'!$B$2:$B$2047,V$3))/(SUMIFS('overall city offline'!$K$2:$K$2047,'overall city offline'!$A$2:$A$2047,$A56,'overall city offline'!$B$2:$B$2047,V$2))</f>
        <v>1.0595142609821191</v>
      </c>
    </row>
    <row r="57" spans="1:22" x14ac:dyDescent="0.25">
      <c r="A57" s="5" t="s">
        <v>60</v>
      </c>
      <c r="B57" s="37">
        <f>(SUMIFS('overall city offline'!$K$2:$K$2047,'overall city offline'!$A$2:$A$2047,$A57,'overall city offline'!$B$2:$B$2047,B$3)*SUMIFS('overall city offline'!$C$2:$C$2047,'overall city offline'!$A$2:$A$2047,$A57,'overall city offline'!$B$2:$B$2047,B$3))/(SUMIFS('overall city offline'!$K$2:$K$2047,'overall city offline'!$A$2:$A$2047,$A57,'overall city offline'!$B$2:$B$2047,B$2))</f>
        <v>0.85915531617710328</v>
      </c>
      <c r="C57" s="37">
        <f>(SUMIFS('overall city offline'!$K$2:$K$2047,'overall city offline'!$A$2:$A$2047,$A57,'overall city offline'!$B$2:$B$2047,C$3)*SUMIFS('overall city offline'!$C$2:$C$2047,'overall city offline'!$A$2:$A$2047,$A57,'overall city offline'!$B$2:$B$2047,C$3))/(SUMIFS('overall city offline'!$K$2:$K$2047,'overall city offline'!$A$2:$A$2047,$A57,'overall city offline'!$B$2:$B$2047,C$2))</f>
        <v>0.9212493286066884</v>
      </c>
      <c r="D57" s="37">
        <f>(SUMIFS('overall city offline'!$K$2:$K$2047,'overall city offline'!$A$2:$A$2047,$A57,'overall city offline'!$B$2:$B$2047,D$3)*SUMIFS('overall city offline'!$C$2:$C$2047,'overall city offline'!$A$2:$A$2047,$A57,'overall city offline'!$B$2:$B$2047,D$3))/(SUMIFS('overall city offline'!$K$2:$K$2047,'overall city offline'!$A$2:$A$2047,$A57,'overall city offline'!$B$2:$B$2047,D$2))</f>
        <v>1.0547376198695433</v>
      </c>
      <c r="E57" s="37">
        <f>(SUMIFS('overall city offline'!$K$2:$K$2047,'overall city offline'!$A$2:$A$2047,$A57,'overall city offline'!$B$2:$B$2047,E$3)*SUMIFS('overall city offline'!$C$2:$C$2047,'overall city offline'!$A$2:$A$2047,$A57,'overall city offline'!$B$2:$B$2047,E$3))/(SUMIFS('overall city offline'!$K$2:$K$2047,'overall city offline'!$A$2:$A$2047,$A57,'overall city offline'!$B$2:$B$2047,E$2))</f>
        <v>0.83050331637652608</v>
      </c>
      <c r="F57" s="37">
        <f>(SUMIFS('overall city offline'!$K$2:$K$2047,'overall city offline'!$A$2:$A$2047,$A57,'overall city offline'!$B$2:$B$2047,F$3)*SUMIFS('overall city offline'!$C$2:$C$2047,'overall city offline'!$A$2:$A$2047,$A57,'overall city offline'!$B$2:$B$2047,F$3))/(SUMIFS('overall city offline'!$K$2:$K$2047,'overall city offline'!$A$2:$A$2047,$A57,'overall city offline'!$B$2:$B$2047,F$2))</f>
        <v>0.9513092484118888</v>
      </c>
      <c r="G57" s="37">
        <f>(SUMIFS('overall city offline'!$K$2:$K$2047,'overall city offline'!$A$2:$A$2047,$A57,'overall city offline'!$B$2:$B$2047,G$3)*SUMIFS('overall city offline'!$C$2:$C$2047,'overall city offline'!$A$2:$A$2047,$A57,'overall city offline'!$B$2:$B$2047,G$3))/(SUMIFS('overall city offline'!$K$2:$K$2047,'overall city offline'!$A$2:$A$2047,$A57,'overall city offline'!$B$2:$B$2047,G$2))</f>
        <v>0.96207142971838888</v>
      </c>
      <c r="H57" s="37">
        <f>(SUMIFS('overall city offline'!$K$2:$K$2047,'overall city offline'!$A$2:$A$2047,$A57,'overall city offline'!$B$2:$B$2047,H$3)*SUMIFS('overall city offline'!$C$2:$C$2047,'overall city offline'!$A$2:$A$2047,$A57,'overall city offline'!$B$2:$B$2047,H$3))/(SUMIFS('overall city offline'!$K$2:$K$2047,'overall city offline'!$A$2:$A$2047,$A57,'overall city offline'!$B$2:$B$2047,H$2))</f>
        <v>0.98394691515872557</v>
      </c>
      <c r="I57" s="37">
        <f>(SUMIFS('overall city offline'!$K$2:$K$2047,'overall city offline'!$A$2:$A$2047,$A57,'overall city offline'!$B$2:$B$2047,I$3)*SUMIFS('overall city offline'!$C$2:$C$2047,'overall city offline'!$A$2:$A$2047,$A57,'overall city offline'!$B$2:$B$2047,I$3))/(SUMIFS('overall city offline'!$K$2:$K$2047,'overall city offline'!$A$2:$A$2047,$A57,'overall city offline'!$B$2:$B$2047,I$2))</f>
        <v>1.0900337675355394</v>
      </c>
      <c r="J57" s="37">
        <f>(SUMIFS('overall city offline'!$K$2:$K$2047,'overall city offline'!$A$2:$A$2047,$A57,'overall city offline'!$B$2:$B$2047,J$3)*SUMIFS('overall city offline'!$C$2:$C$2047,'overall city offline'!$A$2:$A$2047,$A57,'overall city offline'!$B$2:$B$2047,J$3))/(SUMIFS('overall city offline'!$K$2:$K$2047,'overall city offline'!$A$2:$A$2047,$A57,'overall city offline'!$B$2:$B$2047,J$2))</f>
        <v>1.1088374008033395</v>
      </c>
      <c r="K57" s="37">
        <f>(SUMIFS('overall city offline'!$K$2:$K$2047,'overall city offline'!$A$2:$A$2047,$A57,'overall city offline'!$B$2:$B$2047,K$3)*SUMIFS('overall city offline'!$C$2:$C$2047,'overall city offline'!$A$2:$A$2047,$A57,'overall city offline'!$B$2:$B$2047,K$3))/(SUMIFS('overall city offline'!$K$2:$K$2047,'overall city offline'!$A$2:$A$2047,$A57,'overall city offline'!$B$2:$B$2047,K$2))</f>
        <v>1.2272525738527518</v>
      </c>
      <c r="L57" s="37">
        <f>(SUMIFS('overall city offline'!$K$2:$K$2047,'overall city offline'!$A$2:$A$2047,$A57,'overall city offline'!$B$2:$B$2047,L$3)*SUMIFS('overall city offline'!$C$2:$C$2047,'overall city offline'!$A$2:$A$2047,$A57,'overall city offline'!$B$2:$B$2047,L$3))/(SUMIFS('overall city offline'!$K$2:$K$2047,'overall city offline'!$A$2:$A$2047,$A57,'overall city offline'!$B$2:$B$2047,L$2))</f>
        <v>1.0414084963991244</v>
      </c>
      <c r="M57" s="37">
        <f>(SUMIFS('overall city offline'!$K$2:$K$2047,'overall city offline'!$A$2:$A$2047,$A57,'overall city offline'!$B$2:$B$2047,M$3)*SUMIFS('overall city offline'!$C$2:$C$2047,'overall city offline'!$A$2:$A$2047,$A57,'overall city offline'!$B$2:$B$2047,M$3))/(SUMIFS('overall city offline'!$K$2:$K$2047,'overall city offline'!$A$2:$A$2047,$A57,'overall city offline'!$B$2:$B$2047,M$2))</f>
        <v>1.2504186635030383</v>
      </c>
      <c r="N57" s="37">
        <f>(SUMIFS('overall city offline'!$K$2:$K$2047,'overall city offline'!$A$2:$A$2047,$A57,'overall city offline'!$B$2:$B$2047,N$3)*SUMIFS('overall city offline'!$C$2:$C$2047,'overall city offline'!$A$2:$A$2047,$A57,'overall city offline'!$B$2:$B$2047,N$3))/(SUMIFS('overall city offline'!$K$2:$K$2047,'overall city offline'!$A$2:$A$2047,$A57,'overall city offline'!$B$2:$B$2047,N$2))</f>
        <v>0.77627245469991168</v>
      </c>
      <c r="O57" s="37">
        <f>(SUMIFS('overall city offline'!$K$2:$K$2047,'overall city offline'!$A$2:$A$2047,$A57,'overall city offline'!$B$2:$B$2047,O$3)*SUMIFS('overall city offline'!$C$2:$C$2047,'overall city offline'!$A$2:$A$2047,$A57,'overall city offline'!$B$2:$B$2047,O$3))/(SUMIFS('overall city offline'!$K$2:$K$2047,'overall city offline'!$A$2:$A$2047,$A57,'overall city offline'!$B$2:$B$2047,O$2))</f>
        <v>0.91582608171247037</v>
      </c>
      <c r="P57" s="37">
        <f>(SUMIFS('overall city offline'!$K$2:$K$2047,'overall city offline'!$A$2:$A$2047,$A57,'overall city offline'!$B$2:$B$2047,P$3)*SUMIFS('overall city offline'!$C$2:$C$2047,'overall city offline'!$A$2:$A$2047,$A57,'overall city offline'!$B$2:$B$2047,P$3))/(SUMIFS('overall city offline'!$K$2:$K$2047,'overall city offline'!$A$2:$A$2047,$A57,'overall city offline'!$B$2:$B$2047,P$2))</f>
        <v>1.1523290948857654</v>
      </c>
      <c r="Q57" s="37">
        <f>(SUMIFS('overall city offline'!$K$2:$K$2047,'overall city offline'!$A$2:$A$2047,$A57,'overall city offline'!$B$2:$B$2047,Q$3)*SUMIFS('overall city offline'!$C$2:$C$2047,'overall city offline'!$A$2:$A$2047,$A57,'overall city offline'!$B$2:$B$2047,Q$3))/(SUMIFS('overall city offline'!$K$2:$K$2047,'overall city offline'!$A$2:$A$2047,$A57,'overall city offline'!$B$2:$B$2047,Q$2))</f>
        <v>1.1832429496810646</v>
      </c>
      <c r="R57" s="37">
        <f>(SUMIFS('overall city offline'!$K$2:$K$2047,'overall city offline'!$A$2:$A$2047,$A57,'overall city offline'!$B$2:$B$2047,R$3)*SUMIFS('overall city offline'!$C$2:$C$2047,'overall city offline'!$A$2:$A$2047,$A57,'overall city offline'!$B$2:$B$2047,R$3))/(SUMIFS('overall city offline'!$K$2:$K$2047,'overall city offline'!$A$2:$A$2047,$A57,'overall city offline'!$B$2:$B$2047,R$2))</f>
        <v>1.1206487992650618</v>
      </c>
      <c r="S57" s="37">
        <f>(SUMIFS('overall city offline'!$K$2:$K$2047,'overall city offline'!$A$2:$A$2047,$A57,'overall city offline'!$B$2:$B$2047,S$3)*SUMIFS('overall city offline'!$C$2:$C$2047,'overall city offline'!$A$2:$A$2047,$A57,'overall city offline'!$B$2:$B$2047,S$3))/(SUMIFS('overall city offline'!$K$2:$K$2047,'overall city offline'!$A$2:$A$2047,$A57,'overall city offline'!$B$2:$B$2047,S$2))</f>
        <v>1.0085016731906176</v>
      </c>
      <c r="T57" s="37">
        <f>(SUMIFS('overall city offline'!$K$2:$K$2047,'overall city offline'!$A$2:$A$2047,$A57,'overall city offline'!$B$2:$B$2047,T$3)*SUMIFS('overall city offline'!$C$2:$C$2047,'overall city offline'!$A$2:$A$2047,$A57,'overall city offline'!$B$2:$B$2047,T$3))/(SUMIFS('overall city offline'!$K$2:$K$2047,'overall city offline'!$A$2:$A$2047,$A57,'overall city offline'!$B$2:$B$2047,T$2))</f>
        <v>1.0451839735058632</v>
      </c>
      <c r="U57" s="37">
        <f>(SUMIFS('overall city offline'!$K$2:$K$2047,'overall city offline'!$A$2:$A$2047,$A57,'overall city offline'!$B$2:$B$2047,U$3)*SUMIFS('overall city offline'!$C$2:$C$2047,'overall city offline'!$A$2:$A$2047,$A57,'overall city offline'!$B$2:$B$2047,U$3))/(SUMIFS('overall city offline'!$K$2:$K$2047,'overall city offline'!$A$2:$A$2047,$A57,'overall city offline'!$B$2:$B$2047,U$2))</f>
        <v>1.0441996720457216</v>
      </c>
      <c r="V57" s="37">
        <f>(SUMIFS('overall city offline'!$K$2:$K$2047,'overall city offline'!$A$2:$A$2047,$A57,'overall city offline'!$B$2:$B$2047,V$3)*SUMIFS('overall city offline'!$C$2:$C$2047,'overall city offline'!$A$2:$A$2047,$A57,'overall city offline'!$B$2:$B$2047,V$3))/(SUMIFS('overall city offline'!$K$2:$K$2047,'overall city offline'!$A$2:$A$2047,$A57,'overall city offline'!$B$2:$B$2047,V$2))</f>
        <v>1.0297263301560469</v>
      </c>
    </row>
    <row r="58" spans="1:22" x14ac:dyDescent="0.25">
      <c r="A58" s="5" t="s">
        <v>61</v>
      </c>
      <c r="B58" s="37">
        <f>(SUMIFS('overall city offline'!$K$2:$K$2047,'overall city offline'!$A$2:$A$2047,$A58,'overall city offline'!$B$2:$B$2047,B$3)*SUMIFS('overall city offline'!$C$2:$C$2047,'overall city offline'!$A$2:$A$2047,$A58,'overall city offline'!$B$2:$B$2047,B$3))/(SUMIFS('overall city offline'!$K$2:$K$2047,'overall city offline'!$A$2:$A$2047,$A58,'overall city offline'!$B$2:$B$2047,B$2))</f>
        <v>0.91874122337514141</v>
      </c>
      <c r="C58" s="37">
        <f>(SUMIFS('overall city offline'!$K$2:$K$2047,'overall city offline'!$A$2:$A$2047,$A58,'overall city offline'!$B$2:$B$2047,C$3)*SUMIFS('overall city offline'!$C$2:$C$2047,'overall city offline'!$A$2:$A$2047,$A58,'overall city offline'!$B$2:$B$2047,C$3))/(SUMIFS('overall city offline'!$K$2:$K$2047,'overall city offline'!$A$2:$A$2047,$A58,'overall city offline'!$B$2:$B$2047,C$2))</f>
        <v>0.96724639409098412</v>
      </c>
      <c r="D58" s="37">
        <f>(SUMIFS('overall city offline'!$K$2:$K$2047,'overall city offline'!$A$2:$A$2047,$A58,'overall city offline'!$B$2:$B$2047,D$3)*SUMIFS('overall city offline'!$C$2:$C$2047,'overall city offline'!$A$2:$A$2047,$A58,'overall city offline'!$B$2:$B$2047,D$3))/(SUMIFS('overall city offline'!$K$2:$K$2047,'overall city offline'!$A$2:$A$2047,$A58,'overall city offline'!$B$2:$B$2047,D$2))</f>
        <v>1.0772207317157763</v>
      </c>
      <c r="E58" s="37">
        <f>(SUMIFS('overall city offline'!$K$2:$K$2047,'overall city offline'!$A$2:$A$2047,$A58,'overall city offline'!$B$2:$B$2047,E$3)*SUMIFS('overall city offline'!$C$2:$C$2047,'overall city offline'!$A$2:$A$2047,$A58,'overall city offline'!$B$2:$B$2047,E$3))/(SUMIFS('overall city offline'!$K$2:$K$2047,'overall city offline'!$A$2:$A$2047,$A58,'overall city offline'!$B$2:$B$2047,E$2))</f>
        <v>0.7602731065576307</v>
      </c>
      <c r="F58" s="37">
        <f>(SUMIFS('overall city offline'!$K$2:$K$2047,'overall city offline'!$A$2:$A$2047,$A58,'overall city offline'!$B$2:$B$2047,F$3)*SUMIFS('overall city offline'!$C$2:$C$2047,'overall city offline'!$A$2:$A$2047,$A58,'overall city offline'!$B$2:$B$2047,F$3))/(SUMIFS('overall city offline'!$K$2:$K$2047,'overall city offline'!$A$2:$A$2047,$A58,'overall city offline'!$B$2:$B$2047,F$2))</f>
        <v>0.90110665727522343</v>
      </c>
      <c r="G58" s="37">
        <f>(SUMIFS('overall city offline'!$K$2:$K$2047,'overall city offline'!$A$2:$A$2047,$A58,'overall city offline'!$B$2:$B$2047,G$3)*SUMIFS('overall city offline'!$C$2:$C$2047,'overall city offline'!$A$2:$A$2047,$A58,'overall city offline'!$B$2:$B$2047,G$3))/(SUMIFS('overall city offline'!$K$2:$K$2047,'overall city offline'!$A$2:$A$2047,$A58,'overall city offline'!$B$2:$B$2047,G$2))</f>
        <v>0.87068212518771981</v>
      </c>
      <c r="H58" s="37">
        <f>(SUMIFS('overall city offline'!$K$2:$K$2047,'overall city offline'!$A$2:$A$2047,$A58,'overall city offline'!$B$2:$B$2047,H$3)*SUMIFS('overall city offline'!$C$2:$C$2047,'overall city offline'!$A$2:$A$2047,$A58,'overall city offline'!$B$2:$B$2047,H$3))/(SUMIFS('overall city offline'!$K$2:$K$2047,'overall city offline'!$A$2:$A$2047,$A58,'overall city offline'!$B$2:$B$2047,H$2))</f>
        <v>1.0805561879986427</v>
      </c>
      <c r="I58" s="37">
        <f>(SUMIFS('overall city offline'!$K$2:$K$2047,'overall city offline'!$A$2:$A$2047,$A58,'overall city offline'!$B$2:$B$2047,I$3)*SUMIFS('overall city offline'!$C$2:$C$2047,'overall city offline'!$A$2:$A$2047,$A58,'overall city offline'!$B$2:$B$2047,I$3))/(SUMIFS('overall city offline'!$K$2:$K$2047,'overall city offline'!$A$2:$A$2047,$A58,'overall city offline'!$B$2:$B$2047,I$2))</f>
        <v>1.1529560802541394</v>
      </c>
      <c r="J58" s="37">
        <f>(SUMIFS('overall city offline'!$K$2:$K$2047,'overall city offline'!$A$2:$A$2047,$A58,'overall city offline'!$B$2:$B$2047,J$3)*SUMIFS('overall city offline'!$C$2:$C$2047,'overall city offline'!$A$2:$A$2047,$A58,'overall city offline'!$B$2:$B$2047,J$3))/(SUMIFS('overall city offline'!$K$2:$K$2047,'overall city offline'!$A$2:$A$2047,$A58,'overall city offline'!$B$2:$B$2047,J$2))</f>
        <v>1.1200802518951112</v>
      </c>
      <c r="K58" s="37">
        <f>(SUMIFS('overall city offline'!$K$2:$K$2047,'overall city offline'!$A$2:$A$2047,$A58,'overall city offline'!$B$2:$B$2047,K$3)*SUMIFS('overall city offline'!$C$2:$C$2047,'overall city offline'!$A$2:$A$2047,$A58,'overall city offline'!$B$2:$B$2047,K$3))/(SUMIFS('overall city offline'!$K$2:$K$2047,'overall city offline'!$A$2:$A$2047,$A58,'overall city offline'!$B$2:$B$2047,K$2))</f>
        <v>1.068379334264266</v>
      </c>
      <c r="L58" s="37">
        <f>(SUMIFS('overall city offline'!$K$2:$K$2047,'overall city offline'!$A$2:$A$2047,$A58,'overall city offline'!$B$2:$B$2047,L$3)*SUMIFS('overall city offline'!$C$2:$C$2047,'overall city offline'!$A$2:$A$2047,$A58,'overall city offline'!$B$2:$B$2047,L$3))/(SUMIFS('overall city offline'!$K$2:$K$2047,'overall city offline'!$A$2:$A$2047,$A58,'overall city offline'!$B$2:$B$2047,L$2))</f>
        <v>1.0624460059023282</v>
      </c>
      <c r="M58" s="37">
        <f>(SUMIFS('overall city offline'!$K$2:$K$2047,'overall city offline'!$A$2:$A$2047,$A58,'overall city offline'!$B$2:$B$2047,M$3)*SUMIFS('overall city offline'!$C$2:$C$2047,'overall city offline'!$A$2:$A$2047,$A58,'overall city offline'!$B$2:$B$2047,M$3))/(SUMIFS('overall city offline'!$K$2:$K$2047,'overall city offline'!$A$2:$A$2047,$A58,'overall city offline'!$B$2:$B$2047,M$2))</f>
        <v>1.0028011817598446</v>
      </c>
      <c r="N58" s="37">
        <f>(SUMIFS('overall city offline'!$K$2:$K$2047,'overall city offline'!$A$2:$A$2047,$A58,'overall city offline'!$B$2:$B$2047,N$3)*SUMIFS('overall city offline'!$C$2:$C$2047,'overall city offline'!$A$2:$A$2047,$A58,'overall city offline'!$B$2:$B$2047,N$3))/(SUMIFS('overall city offline'!$K$2:$K$2047,'overall city offline'!$A$2:$A$2047,$A58,'overall city offline'!$B$2:$B$2047,N$2))</f>
        <v>0.61279132987160478</v>
      </c>
      <c r="O58" s="37">
        <f>(SUMIFS('overall city offline'!$K$2:$K$2047,'overall city offline'!$A$2:$A$2047,$A58,'overall city offline'!$B$2:$B$2047,O$3)*SUMIFS('overall city offline'!$C$2:$C$2047,'overall city offline'!$A$2:$A$2047,$A58,'overall city offline'!$B$2:$B$2047,O$3))/(SUMIFS('overall city offline'!$K$2:$K$2047,'overall city offline'!$A$2:$A$2047,$A58,'overall city offline'!$B$2:$B$2047,O$2))</f>
        <v>0.64641989245112175</v>
      </c>
      <c r="P58" s="37">
        <f>(SUMIFS('overall city offline'!$K$2:$K$2047,'overall city offline'!$A$2:$A$2047,$A58,'overall city offline'!$B$2:$B$2047,P$3)*SUMIFS('overall city offline'!$C$2:$C$2047,'overall city offline'!$A$2:$A$2047,$A58,'overall city offline'!$B$2:$B$2047,P$3))/(SUMIFS('overall city offline'!$K$2:$K$2047,'overall city offline'!$A$2:$A$2047,$A58,'overall city offline'!$B$2:$B$2047,P$2))</f>
        <v>0.99013824687881979</v>
      </c>
      <c r="Q58" s="37">
        <f>(SUMIFS('overall city offline'!$K$2:$K$2047,'overall city offline'!$A$2:$A$2047,$A58,'overall city offline'!$B$2:$B$2047,Q$3)*SUMIFS('overall city offline'!$C$2:$C$2047,'overall city offline'!$A$2:$A$2047,$A58,'overall city offline'!$B$2:$B$2047,Q$3))/(SUMIFS('overall city offline'!$K$2:$K$2047,'overall city offline'!$A$2:$A$2047,$A58,'overall city offline'!$B$2:$B$2047,Q$2))</f>
        <v>1.2586617075187891</v>
      </c>
      <c r="R58" s="37">
        <f>(SUMIFS('overall city offline'!$K$2:$K$2047,'overall city offline'!$A$2:$A$2047,$A58,'overall city offline'!$B$2:$B$2047,R$3)*SUMIFS('overall city offline'!$C$2:$C$2047,'overall city offline'!$A$2:$A$2047,$A58,'overall city offline'!$B$2:$B$2047,R$3))/(SUMIFS('overall city offline'!$K$2:$K$2047,'overall city offline'!$A$2:$A$2047,$A58,'overall city offline'!$B$2:$B$2047,R$2))</f>
        <v>1.1822179032467055</v>
      </c>
      <c r="S58" s="37">
        <f>(SUMIFS('overall city offline'!$K$2:$K$2047,'overall city offline'!$A$2:$A$2047,$A58,'overall city offline'!$B$2:$B$2047,S$3)*SUMIFS('overall city offline'!$C$2:$C$2047,'overall city offline'!$A$2:$A$2047,$A58,'overall city offline'!$B$2:$B$2047,S$3))/(SUMIFS('overall city offline'!$K$2:$K$2047,'overall city offline'!$A$2:$A$2047,$A58,'overall city offline'!$B$2:$B$2047,S$2))</f>
        <v>1.0664108056741459</v>
      </c>
      <c r="T58" s="37">
        <f>(SUMIFS('overall city offline'!$K$2:$K$2047,'overall city offline'!$A$2:$A$2047,$A58,'overall city offline'!$B$2:$B$2047,T$3)*SUMIFS('overall city offline'!$C$2:$C$2047,'overall city offline'!$A$2:$A$2047,$A58,'overall city offline'!$B$2:$B$2047,T$3))/(SUMIFS('overall city offline'!$K$2:$K$2047,'overall city offline'!$A$2:$A$2047,$A58,'overall city offline'!$B$2:$B$2047,T$2))</f>
        <v>1.1682816000065288</v>
      </c>
      <c r="U58" s="37">
        <f>(SUMIFS('overall city offline'!$K$2:$K$2047,'overall city offline'!$A$2:$A$2047,$A58,'overall city offline'!$B$2:$B$2047,U$3)*SUMIFS('overall city offline'!$C$2:$C$2047,'overall city offline'!$A$2:$A$2047,$A58,'overall city offline'!$B$2:$B$2047,U$3))/(SUMIFS('overall city offline'!$K$2:$K$2047,'overall city offline'!$A$2:$A$2047,$A58,'overall city offline'!$B$2:$B$2047,U$2))</f>
        <v>1.1333218667899365</v>
      </c>
      <c r="V58" s="37">
        <f>(SUMIFS('overall city offline'!$K$2:$K$2047,'overall city offline'!$A$2:$A$2047,$A58,'overall city offline'!$B$2:$B$2047,V$3)*SUMIFS('overall city offline'!$C$2:$C$2047,'overall city offline'!$A$2:$A$2047,$A58,'overall city offline'!$B$2:$B$2047,V$3))/(SUMIFS('overall city offline'!$K$2:$K$2047,'overall city offline'!$A$2:$A$2047,$A58,'overall city offline'!$B$2:$B$2047,V$2))</f>
        <v>1.0826427018964255</v>
      </c>
    </row>
    <row r="59" spans="1:22" x14ac:dyDescent="0.25">
      <c r="A59" s="5" t="s">
        <v>62</v>
      </c>
      <c r="B59" s="37">
        <f>(SUMIFS('overall city offline'!$K$2:$K$2047,'overall city offline'!$A$2:$A$2047,$A59,'overall city offline'!$B$2:$B$2047,B$3)*SUMIFS('overall city offline'!$C$2:$C$2047,'overall city offline'!$A$2:$A$2047,$A59,'overall city offline'!$B$2:$B$2047,B$3))/(SUMIFS('overall city offline'!$K$2:$K$2047,'overall city offline'!$A$2:$A$2047,$A59,'overall city offline'!$B$2:$B$2047,B$2))</f>
        <v>0.87547253165369776</v>
      </c>
      <c r="C59" s="37">
        <f>(SUMIFS('overall city offline'!$K$2:$K$2047,'overall city offline'!$A$2:$A$2047,$A59,'overall city offline'!$B$2:$B$2047,C$3)*SUMIFS('overall city offline'!$C$2:$C$2047,'overall city offline'!$A$2:$A$2047,$A59,'overall city offline'!$B$2:$B$2047,C$3))/(SUMIFS('overall city offline'!$K$2:$K$2047,'overall city offline'!$A$2:$A$2047,$A59,'overall city offline'!$B$2:$B$2047,C$2))</f>
        <v>0.91314358828774178</v>
      </c>
      <c r="D59" s="37">
        <f>(SUMIFS('overall city offline'!$K$2:$K$2047,'overall city offline'!$A$2:$A$2047,$A59,'overall city offline'!$B$2:$B$2047,D$3)*SUMIFS('overall city offline'!$C$2:$C$2047,'overall city offline'!$A$2:$A$2047,$A59,'overall city offline'!$B$2:$B$2047,D$3))/(SUMIFS('overall city offline'!$K$2:$K$2047,'overall city offline'!$A$2:$A$2047,$A59,'overall city offline'!$B$2:$B$2047,D$2))</f>
        <v>0.88342296097185435</v>
      </c>
      <c r="E59" s="37">
        <f>(SUMIFS('overall city offline'!$K$2:$K$2047,'overall city offline'!$A$2:$A$2047,$A59,'overall city offline'!$B$2:$B$2047,E$3)*SUMIFS('overall city offline'!$C$2:$C$2047,'overall city offline'!$A$2:$A$2047,$A59,'overall city offline'!$B$2:$B$2047,E$3))/(SUMIFS('overall city offline'!$K$2:$K$2047,'overall city offline'!$A$2:$A$2047,$A59,'overall city offline'!$B$2:$B$2047,E$2))</f>
        <v>0.46913071574545884</v>
      </c>
      <c r="F59" s="37">
        <f>(SUMIFS('overall city offline'!$K$2:$K$2047,'overall city offline'!$A$2:$A$2047,$A59,'overall city offline'!$B$2:$B$2047,F$3)*SUMIFS('overall city offline'!$C$2:$C$2047,'overall city offline'!$A$2:$A$2047,$A59,'overall city offline'!$B$2:$B$2047,F$3))/(SUMIFS('overall city offline'!$K$2:$K$2047,'overall city offline'!$A$2:$A$2047,$A59,'overall city offline'!$B$2:$B$2047,F$2))</f>
        <v>0.5819363928384359</v>
      </c>
      <c r="G59" s="37">
        <f>(SUMIFS('overall city offline'!$K$2:$K$2047,'overall city offline'!$A$2:$A$2047,$A59,'overall city offline'!$B$2:$B$2047,G$3)*SUMIFS('overall city offline'!$C$2:$C$2047,'overall city offline'!$A$2:$A$2047,$A59,'overall city offline'!$B$2:$B$2047,G$3))/(SUMIFS('overall city offline'!$K$2:$K$2047,'overall city offline'!$A$2:$A$2047,$A59,'overall city offline'!$B$2:$B$2047,G$2))</f>
        <v>0.69501549004661589</v>
      </c>
      <c r="H59" s="37">
        <f>(SUMIFS('overall city offline'!$K$2:$K$2047,'overall city offline'!$A$2:$A$2047,$A59,'overall city offline'!$B$2:$B$2047,H$3)*SUMIFS('overall city offline'!$C$2:$C$2047,'overall city offline'!$A$2:$A$2047,$A59,'overall city offline'!$B$2:$B$2047,H$3))/(SUMIFS('overall city offline'!$K$2:$K$2047,'overall city offline'!$A$2:$A$2047,$A59,'overall city offline'!$B$2:$B$2047,H$2))</f>
        <v>0.85228148311021168</v>
      </c>
      <c r="I59" s="37">
        <f>(SUMIFS('overall city offline'!$K$2:$K$2047,'overall city offline'!$A$2:$A$2047,$A59,'overall city offline'!$B$2:$B$2047,I$3)*SUMIFS('overall city offline'!$C$2:$C$2047,'overall city offline'!$A$2:$A$2047,$A59,'overall city offline'!$B$2:$B$2047,I$3))/(SUMIFS('overall city offline'!$K$2:$K$2047,'overall city offline'!$A$2:$A$2047,$A59,'overall city offline'!$B$2:$B$2047,I$2))</f>
        <v>0.93008396913655678</v>
      </c>
      <c r="J59" s="37">
        <f>(SUMIFS('overall city offline'!$K$2:$K$2047,'overall city offline'!$A$2:$A$2047,$A59,'overall city offline'!$B$2:$B$2047,J$3)*SUMIFS('overall city offline'!$C$2:$C$2047,'overall city offline'!$A$2:$A$2047,$A59,'overall city offline'!$B$2:$B$2047,J$3))/(SUMIFS('overall city offline'!$K$2:$K$2047,'overall city offline'!$A$2:$A$2047,$A59,'overall city offline'!$B$2:$B$2047,J$2))</f>
        <v>0.83323183141350377</v>
      </c>
      <c r="K59" s="37">
        <f>(SUMIFS('overall city offline'!$K$2:$K$2047,'overall city offline'!$A$2:$A$2047,$A59,'overall city offline'!$B$2:$B$2047,K$3)*SUMIFS('overall city offline'!$C$2:$C$2047,'overall city offline'!$A$2:$A$2047,$A59,'overall city offline'!$B$2:$B$2047,K$3))/(SUMIFS('overall city offline'!$K$2:$K$2047,'overall city offline'!$A$2:$A$2047,$A59,'overall city offline'!$B$2:$B$2047,K$2))</f>
        <v>0.98664573920319376</v>
      </c>
      <c r="L59" s="37">
        <f>(SUMIFS('overall city offline'!$K$2:$K$2047,'overall city offline'!$A$2:$A$2047,$A59,'overall city offline'!$B$2:$B$2047,L$3)*SUMIFS('overall city offline'!$C$2:$C$2047,'overall city offline'!$A$2:$A$2047,$A59,'overall city offline'!$B$2:$B$2047,L$3))/(SUMIFS('overall city offline'!$K$2:$K$2047,'overall city offline'!$A$2:$A$2047,$A59,'overall city offline'!$B$2:$B$2047,L$2))</f>
        <v>0.58206747152864857</v>
      </c>
      <c r="M59" s="37">
        <f>(SUMIFS('overall city offline'!$K$2:$K$2047,'overall city offline'!$A$2:$A$2047,$A59,'overall city offline'!$B$2:$B$2047,M$3)*SUMIFS('overall city offline'!$C$2:$C$2047,'overall city offline'!$A$2:$A$2047,$A59,'overall city offline'!$B$2:$B$2047,M$3))/(SUMIFS('overall city offline'!$K$2:$K$2047,'overall city offline'!$A$2:$A$2047,$A59,'overall city offline'!$B$2:$B$2047,M$2))</f>
        <v>0.80038225466606261</v>
      </c>
      <c r="N59" s="37">
        <f>(SUMIFS('overall city offline'!$K$2:$K$2047,'overall city offline'!$A$2:$A$2047,$A59,'overall city offline'!$B$2:$B$2047,N$3)*SUMIFS('overall city offline'!$C$2:$C$2047,'overall city offline'!$A$2:$A$2047,$A59,'overall city offline'!$B$2:$B$2047,N$3))/(SUMIFS('overall city offline'!$K$2:$K$2047,'overall city offline'!$A$2:$A$2047,$A59,'overall city offline'!$B$2:$B$2047,N$2))</f>
        <v>0.41174488639975443</v>
      </c>
      <c r="O59" s="37">
        <f>(SUMIFS('overall city offline'!$K$2:$K$2047,'overall city offline'!$A$2:$A$2047,$A59,'overall city offline'!$B$2:$B$2047,O$3)*SUMIFS('overall city offline'!$C$2:$C$2047,'overall city offline'!$A$2:$A$2047,$A59,'overall city offline'!$B$2:$B$2047,O$3))/(SUMIFS('overall city offline'!$K$2:$K$2047,'overall city offline'!$A$2:$A$2047,$A59,'overall city offline'!$B$2:$B$2047,O$2))</f>
        <v>0.51489365564745948</v>
      </c>
      <c r="P59" s="37">
        <f>(SUMIFS('overall city offline'!$K$2:$K$2047,'overall city offline'!$A$2:$A$2047,$A59,'overall city offline'!$B$2:$B$2047,P$3)*SUMIFS('overall city offline'!$C$2:$C$2047,'overall city offline'!$A$2:$A$2047,$A59,'overall city offline'!$B$2:$B$2047,P$3))/(SUMIFS('overall city offline'!$K$2:$K$2047,'overall city offline'!$A$2:$A$2047,$A59,'overall city offline'!$B$2:$B$2047,P$2))</f>
        <v>0.609865272271916</v>
      </c>
      <c r="Q59" s="37">
        <f>(SUMIFS('overall city offline'!$K$2:$K$2047,'overall city offline'!$A$2:$A$2047,$A59,'overall city offline'!$B$2:$B$2047,Q$3)*SUMIFS('overall city offline'!$C$2:$C$2047,'overall city offline'!$A$2:$A$2047,$A59,'overall city offline'!$B$2:$B$2047,Q$3))/(SUMIFS('overall city offline'!$K$2:$K$2047,'overall city offline'!$A$2:$A$2047,$A59,'overall city offline'!$B$2:$B$2047,Q$2))</f>
        <v>0.80183423211878335</v>
      </c>
      <c r="R59" s="37">
        <f>(SUMIFS('overall city offline'!$K$2:$K$2047,'overall city offline'!$A$2:$A$2047,$A59,'overall city offline'!$B$2:$B$2047,R$3)*SUMIFS('overall city offline'!$C$2:$C$2047,'overall city offline'!$A$2:$A$2047,$A59,'overall city offline'!$B$2:$B$2047,R$3))/(SUMIFS('overall city offline'!$K$2:$K$2047,'overall city offline'!$A$2:$A$2047,$A59,'overall city offline'!$B$2:$B$2047,R$2))</f>
        <v>0.84552072588514349</v>
      </c>
      <c r="S59" s="37">
        <f>(SUMIFS('overall city offline'!$K$2:$K$2047,'overall city offline'!$A$2:$A$2047,$A59,'overall city offline'!$B$2:$B$2047,S$3)*SUMIFS('overall city offline'!$C$2:$C$2047,'overall city offline'!$A$2:$A$2047,$A59,'overall city offline'!$B$2:$B$2047,S$3))/(SUMIFS('overall city offline'!$K$2:$K$2047,'overall city offline'!$A$2:$A$2047,$A59,'overall city offline'!$B$2:$B$2047,S$2))</f>
        <v>0.77303702376271433</v>
      </c>
      <c r="T59" s="37">
        <f>(SUMIFS('overall city offline'!$K$2:$K$2047,'overall city offline'!$A$2:$A$2047,$A59,'overall city offline'!$B$2:$B$2047,T$3)*SUMIFS('overall city offline'!$C$2:$C$2047,'overall city offline'!$A$2:$A$2047,$A59,'overall city offline'!$B$2:$B$2047,T$3))/(SUMIFS('overall city offline'!$K$2:$K$2047,'overall city offline'!$A$2:$A$2047,$A59,'overall city offline'!$B$2:$B$2047,T$2))</f>
        <v>0.8512485617496991</v>
      </c>
      <c r="U59" s="37">
        <f>(SUMIFS('overall city offline'!$K$2:$K$2047,'overall city offline'!$A$2:$A$2047,$A59,'overall city offline'!$B$2:$B$2047,U$3)*SUMIFS('overall city offline'!$C$2:$C$2047,'overall city offline'!$A$2:$A$2047,$A59,'overall city offline'!$B$2:$B$2047,U$3))/(SUMIFS('overall city offline'!$K$2:$K$2047,'overall city offline'!$A$2:$A$2047,$A59,'overall city offline'!$B$2:$B$2047,U$2))</f>
        <v>0.88943171848776947</v>
      </c>
      <c r="V59" s="37">
        <f>(SUMIFS('overall city offline'!$K$2:$K$2047,'overall city offline'!$A$2:$A$2047,$A59,'overall city offline'!$B$2:$B$2047,V$3)*SUMIFS('overall city offline'!$C$2:$C$2047,'overall city offline'!$A$2:$A$2047,$A59,'overall city offline'!$B$2:$B$2047,V$3))/(SUMIFS('overall city offline'!$K$2:$K$2047,'overall city offline'!$A$2:$A$2047,$A59,'overall city offline'!$B$2:$B$2047,V$2))</f>
        <v>0.78192723227334726</v>
      </c>
    </row>
    <row r="60" spans="1:22" x14ac:dyDescent="0.25">
      <c r="A60" s="5" t="s">
        <v>63</v>
      </c>
      <c r="B60" s="37">
        <f>(SUMIFS('overall city offline'!$K$2:$K$2047,'overall city offline'!$A$2:$A$2047,$A60,'overall city offline'!$B$2:$B$2047,B$3)*SUMIFS('overall city offline'!$C$2:$C$2047,'overall city offline'!$A$2:$A$2047,$A60,'overall city offline'!$B$2:$B$2047,B$3))/(SUMIFS('overall city offline'!$K$2:$K$2047,'overall city offline'!$A$2:$A$2047,$A60,'overall city offline'!$B$2:$B$2047,B$2))</f>
        <v>0.8413142984433255</v>
      </c>
      <c r="C60" s="37">
        <f>(SUMIFS('overall city offline'!$K$2:$K$2047,'overall city offline'!$A$2:$A$2047,$A60,'overall city offline'!$B$2:$B$2047,C$3)*SUMIFS('overall city offline'!$C$2:$C$2047,'overall city offline'!$A$2:$A$2047,$A60,'overall city offline'!$B$2:$B$2047,C$3))/(SUMIFS('overall city offline'!$K$2:$K$2047,'overall city offline'!$A$2:$A$2047,$A60,'overall city offline'!$B$2:$B$2047,C$2))</f>
        <v>0.94136418982602366</v>
      </c>
      <c r="D60" s="37">
        <f>(SUMIFS('overall city offline'!$K$2:$K$2047,'overall city offline'!$A$2:$A$2047,$A60,'overall city offline'!$B$2:$B$2047,D$3)*SUMIFS('overall city offline'!$C$2:$C$2047,'overall city offline'!$A$2:$A$2047,$A60,'overall city offline'!$B$2:$B$2047,D$3))/(SUMIFS('overall city offline'!$K$2:$K$2047,'overall city offline'!$A$2:$A$2047,$A60,'overall city offline'!$B$2:$B$2047,D$2))</f>
        <v>0.84856601956460276</v>
      </c>
      <c r="E60" s="37">
        <f>(SUMIFS('overall city offline'!$K$2:$K$2047,'overall city offline'!$A$2:$A$2047,$A60,'overall city offline'!$B$2:$B$2047,E$3)*SUMIFS('overall city offline'!$C$2:$C$2047,'overall city offline'!$A$2:$A$2047,$A60,'overall city offline'!$B$2:$B$2047,E$3))/(SUMIFS('overall city offline'!$K$2:$K$2047,'overall city offline'!$A$2:$A$2047,$A60,'overall city offline'!$B$2:$B$2047,E$2))</f>
        <v>0.47699073755629162</v>
      </c>
      <c r="F60" s="37">
        <f>(SUMIFS('overall city offline'!$K$2:$K$2047,'overall city offline'!$A$2:$A$2047,$A60,'overall city offline'!$B$2:$B$2047,F$3)*SUMIFS('overall city offline'!$C$2:$C$2047,'overall city offline'!$A$2:$A$2047,$A60,'overall city offline'!$B$2:$B$2047,F$3))/(SUMIFS('overall city offline'!$K$2:$K$2047,'overall city offline'!$A$2:$A$2047,$A60,'overall city offline'!$B$2:$B$2047,F$2))</f>
        <v>0.60925156947054127</v>
      </c>
      <c r="G60" s="37">
        <f>(SUMIFS('overall city offline'!$K$2:$K$2047,'overall city offline'!$A$2:$A$2047,$A60,'overall city offline'!$B$2:$B$2047,G$3)*SUMIFS('overall city offline'!$C$2:$C$2047,'overall city offline'!$A$2:$A$2047,$A60,'overall city offline'!$B$2:$B$2047,G$3))/(SUMIFS('overall city offline'!$K$2:$K$2047,'overall city offline'!$A$2:$A$2047,$A60,'overall city offline'!$B$2:$B$2047,G$2))</f>
        <v>0.6562380071716184</v>
      </c>
      <c r="H60" s="37">
        <f>(SUMIFS('overall city offline'!$K$2:$K$2047,'overall city offline'!$A$2:$A$2047,$A60,'overall city offline'!$B$2:$B$2047,H$3)*SUMIFS('overall city offline'!$C$2:$C$2047,'overall city offline'!$A$2:$A$2047,$A60,'overall city offline'!$B$2:$B$2047,H$3))/(SUMIFS('overall city offline'!$K$2:$K$2047,'overall city offline'!$A$2:$A$2047,$A60,'overall city offline'!$B$2:$B$2047,H$2))</f>
        <v>0.81424139896744119</v>
      </c>
      <c r="I60" s="37">
        <f>(SUMIFS('overall city offline'!$K$2:$K$2047,'overall city offline'!$A$2:$A$2047,$A60,'overall city offline'!$B$2:$B$2047,I$3)*SUMIFS('overall city offline'!$C$2:$C$2047,'overall city offline'!$A$2:$A$2047,$A60,'overall city offline'!$B$2:$B$2047,I$3))/(SUMIFS('overall city offline'!$K$2:$K$2047,'overall city offline'!$A$2:$A$2047,$A60,'overall city offline'!$B$2:$B$2047,I$2))</f>
        <v>0.97408951627193319</v>
      </c>
      <c r="J60" s="37">
        <f>(SUMIFS('overall city offline'!$K$2:$K$2047,'overall city offline'!$A$2:$A$2047,$A60,'overall city offline'!$B$2:$B$2047,J$3)*SUMIFS('overall city offline'!$C$2:$C$2047,'overall city offline'!$A$2:$A$2047,$A60,'overall city offline'!$B$2:$B$2047,J$3))/(SUMIFS('overall city offline'!$K$2:$K$2047,'overall city offline'!$A$2:$A$2047,$A60,'overall city offline'!$B$2:$B$2047,J$2))</f>
        <v>1.0449744625501232</v>
      </c>
      <c r="K60" s="37">
        <f>(SUMIFS('overall city offline'!$K$2:$K$2047,'overall city offline'!$A$2:$A$2047,$A60,'overall city offline'!$B$2:$B$2047,K$3)*SUMIFS('overall city offline'!$C$2:$C$2047,'overall city offline'!$A$2:$A$2047,$A60,'overall city offline'!$B$2:$B$2047,K$3))/(SUMIFS('overall city offline'!$K$2:$K$2047,'overall city offline'!$A$2:$A$2047,$A60,'overall city offline'!$B$2:$B$2047,K$2))</f>
        <v>1.0689703129671702</v>
      </c>
      <c r="L60" s="37">
        <f>(SUMIFS('overall city offline'!$K$2:$K$2047,'overall city offline'!$A$2:$A$2047,$A60,'overall city offline'!$B$2:$B$2047,L$3)*SUMIFS('overall city offline'!$C$2:$C$2047,'overall city offline'!$A$2:$A$2047,$A60,'overall city offline'!$B$2:$B$2047,L$3))/(SUMIFS('overall city offline'!$K$2:$K$2047,'overall city offline'!$A$2:$A$2047,$A60,'overall city offline'!$B$2:$B$2047,L$2))</f>
        <v>0.68290481762614574</v>
      </c>
      <c r="M60" s="37">
        <f>(SUMIFS('overall city offline'!$K$2:$K$2047,'overall city offline'!$A$2:$A$2047,$A60,'overall city offline'!$B$2:$B$2047,M$3)*SUMIFS('overall city offline'!$C$2:$C$2047,'overall city offline'!$A$2:$A$2047,$A60,'overall city offline'!$B$2:$B$2047,M$3))/(SUMIFS('overall city offline'!$K$2:$K$2047,'overall city offline'!$A$2:$A$2047,$A60,'overall city offline'!$B$2:$B$2047,M$2))</f>
        <v>1.2291083259534465</v>
      </c>
      <c r="N60" s="37">
        <f>(SUMIFS('overall city offline'!$K$2:$K$2047,'overall city offline'!$A$2:$A$2047,$A60,'overall city offline'!$B$2:$B$2047,N$3)*SUMIFS('overall city offline'!$C$2:$C$2047,'overall city offline'!$A$2:$A$2047,$A60,'overall city offline'!$B$2:$B$2047,N$3))/(SUMIFS('overall city offline'!$K$2:$K$2047,'overall city offline'!$A$2:$A$2047,$A60,'overall city offline'!$B$2:$B$2047,N$2))</f>
        <v>0.52604661452095591</v>
      </c>
      <c r="O60" s="37">
        <f>(SUMIFS('overall city offline'!$K$2:$K$2047,'overall city offline'!$A$2:$A$2047,$A60,'overall city offline'!$B$2:$B$2047,O$3)*SUMIFS('overall city offline'!$C$2:$C$2047,'overall city offline'!$A$2:$A$2047,$A60,'overall city offline'!$B$2:$B$2047,O$3))/(SUMIFS('overall city offline'!$K$2:$K$2047,'overall city offline'!$A$2:$A$2047,$A60,'overall city offline'!$B$2:$B$2047,O$2))</f>
        <v>0.56008762694386593</v>
      </c>
      <c r="P60" s="37">
        <f>(SUMIFS('overall city offline'!$K$2:$K$2047,'overall city offline'!$A$2:$A$2047,$A60,'overall city offline'!$B$2:$B$2047,P$3)*SUMIFS('overall city offline'!$C$2:$C$2047,'overall city offline'!$A$2:$A$2047,$A60,'overall city offline'!$B$2:$B$2047,P$3))/(SUMIFS('overall city offline'!$K$2:$K$2047,'overall city offline'!$A$2:$A$2047,$A60,'overall city offline'!$B$2:$B$2047,P$2))</f>
        <v>0.66108490316432811</v>
      </c>
      <c r="Q60" s="37">
        <f>(SUMIFS('overall city offline'!$K$2:$K$2047,'overall city offline'!$A$2:$A$2047,$A60,'overall city offline'!$B$2:$B$2047,Q$3)*SUMIFS('overall city offline'!$C$2:$C$2047,'overall city offline'!$A$2:$A$2047,$A60,'overall city offline'!$B$2:$B$2047,Q$3))/(SUMIFS('overall city offline'!$K$2:$K$2047,'overall city offline'!$A$2:$A$2047,$A60,'overall city offline'!$B$2:$B$2047,Q$2))</f>
        <v>1.0006232062765494</v>
      </c>
      <c r="R60" s="37">
        <f>(SUMIFS('overall city offline'!$K$2:$K$2047,'overall city offline'!$A$2:$A$2047,$A60,'overall city offline'!$B$2:$B$2047,R$3)*SUMIFS('overall city offline'!$C$2:$C$2047,'overall city offline'!$A$2:$A$2047,$A60,'overall city offline'!$B$2:$B$2047,R$3))/(SUMIFS('overall city offline'!$K$2:$K$2047,'overall city offline'!$A$2:$A$2047,$A60,'overall city offline'!$B$2:$B$2047,R$2))</f>
        <v>0.99199209634861507</v>
      </c>
      <c r="S60" s="37">
        <f>(SUMIFS('overall city offline'!$K$2:$K$2047,'overall city offline'!$A$2:$A$2047,$A60,'overall city offline'!$B$2:$B$2047,S$3)*SUMIFS('overall city offline'!$C$2:$C$2047,'overall city offline'!$A$2:$A$2047,$A60,'overall city offline'!$B$2:$B$2047,S$3))/(SUMIFS('overall city offline'!$K$2:$K$2047,'overall city offline'!$A$2:$A$2047,$A60,'overall city offline'!$B$2:$B$2047,S$2))</f>
        <v>0.87642635221784271</v>
      </c>
      <c r="T60" s="37">
        <f>(SUMIFS('overall city offline'!$K$2:$K$2047,'overall city offline'!$A$2:$A$2047,$A60,'overall city offline'!$B$2:$B$2047,T$3)*SUMIFS('overall city offline'!$C$2:$C$2047,'overall city offline'!$A$2:$A$2047,$A60,'overall city offline'!$B$2:$B$2047,T$3))/(SUMIFS('overall city offline'!$K$2:$K$2047,'overall city offline'!$A$2:$A$2047,$A60,'overall city offline'!$B$2:$B$2047,T$2))</f>
        <v>0.99300207570922783</v>
      </c>
      <c r="U60" s="37">
        <f>(SUMIFS('overall city offline'!$K$2:$K$2047,'overall city offline'!$A$2:$A$2047,$A60,'overall city offline'!$B$2:$B$2047,U$3)*SUMIFS('overall city offline'!$C$2:$C$2047,'overall city offline'!$A$2:$A$2047,$A60,'overall city offline'!$B$2:$B$2047,U$3))/(SUMIFS('overall city offline'!$K$2:$K$2047,'overall city offline'!$A$2:$A$2047,$A60,'overall city offline'!$B$2:$B$2047,U$2))</f>
        <v>1.0370330438767945</v>
      </c>
      <c r="V60" s="37">
        <f>(SUMIFS('overall city offline'!$K$2:$K$2047,'overall city offline'!$A$2:$A$2047,$A60,'overall city offline'!$B$2:$B$2047,V$3)*SUMIFS('overall city offline'!$C$2:$C$2047,'overall city offline'!$A$2:$A$2047,$A60,'overall city offline'!$B$2:$B$2047,V$3))/(SUMIFS('overall city offline'!$K$2:$K$2047,'overall city offline'!$A$2:$A$2047,$A60,'overall city offline'!$B$2:$B$2047,V$2))</f>
        <v>0.95895789417741495</v>
      </c>
    </row>
    <row r="61" spans="1:22" x14ac:dyDescent="0.25">
      <c r="A61" s="5" t="s">
        <v>64</v>
      </c>
      <c r="B61" s="37">
        <f>(SUMIFS('overall city offline'!$K$2:$K$2047,'overall city offline'!$A$2:$A$2047,$A61,'overall city offline'!$B$2:$B$2047,B$3)*SUMIFS('overall city offline'!$C$2:$C$2047,'overall city offline'!$A$2:$A$2047,$A61,'overall city offline'!$B$2:$B$2047,B$3))/(SUMIFS('overall city offline'!$K$2:$K$2047,'overall city offline'!$A$2:$A$2047,$A61,'overall city offline'!$B$2:$B$2047,B$2))</f>
        <v>0.92974731675097022</v>
      </c>
      <c r="C61" s="37">
        <f>(SUMIFS('overall city offline'!$K$2:$K$2047,'overall city offline'!$A$2:$A$2047,$A61,'overall city offline'!$B$2:$B$2047,C$3)*SUMIFS('overall city offline'!$C$2:$C$2047,'overall city offline'!$A$2:$A$2047,$A61,'overall city offline'!$B$2:$B$2047,C$3))/(SUMIFS('overall city offline'!$K$2:$K$2047,'overall city offline'!$A$2:$A$2047,$A61,'overall city offline'!$B$2:$B$2047,C$2))</f>
        <v>0.973661153721888</v>
      </c>
      <c r="D61" s="37">
        <f>(SUMIFS('overall city offline'!$K$2:$K$2047,'overall city offline'!$A$2:$A$2047,$A61,'overall city offline'!$B$2:$B$2047,D$3)*SUMIFS('overall city offline'!$C$2:$C$2047,'overall city offline'!$A$2:$A$2047,$A61,'overall city offline'!$B$2:$B$2047,D$3))/(SUMIFS('overall city offline'!$K$2:$K$2047,'overall city offline'!$A$2:$A$2047,$A61,'overall city offline'!$B$2:$B$2047,D$2))</f>
        <v>1.1528498162058642</v>
      </c>
      <c r="E61" s="37">
        <f>(SUMIFS('overall city offline'!$K$2:$K$2047,'overall city offline'!$A$2:$A$2047,$A61,'overall city offline'!$B$2:$B$2047,E$3)*SUMIFS('overall city offline'!$C$2:$C$2047,'overall city offline'!$A$2:$A$2047,$A61,'overall city offline'!$B$2:$B$2047,E$3))/(SUMIFS('overall city offline'!$K$2:$K$2047,'overall city offline'!$A$2:$A$2047,$A61,'overall city offline'!$B$2:$B$2047,E$2))</f>
        <v>0.84503265357936519</v>
      </c>
      <c r="F61" s="37">
        <f>(SUMIFS('overall city offline'!$K$2:$K$2047,'overall city offline'!$A$2:$A$2047,$A61,'overall city offline'!$B$2:$B$2047,F$3)*SUMIFS('overall city offline'!$C$2:$C$2047,'overall city offline'!$A$2:$A$2047,$A61,'overall city offline'!$B$2:$B$2047,F$3))/(SUMIFS('overall city offline'!$K$2:$K$2047,'overall city offline'!$A$2:$A$2047,$A61,'overall city offline'!$B$2:$B$2047,F$2))</f>
        <v>0.97763974777894724</v>
      </c>
      <c r="G61" s="37">
        <f>(SUMIFS('overall city offline'!$K$2:$K$2047,'overall city offline'!$A$2:$A$2047,$A61,'overall city offline'!$B$2:$B$2047,G$3)*SUMIFS('overall city offline'!$C$2:$C$2047,'overall city offline'!$A$2:$A$2047,$A61,'overall city offline'!$B$2:$B$2047,G$3))/(SUMIFS('overall city offline'!$K$2:$K$2047,'overall city offline'!$A$2:$A$2047,$A61,'overall city offline'!$B$2:$B$2047,G$2))</f>
        <v>0.99793364935558415</v>
      </c>
      <c r="H61" s="37">
        <f>(SUMIFS('overall city offline'!$K$2:$K$2047,'overall city offline'!$A$2:$A$2047,$A61,'overall city offline'!$B$2:$B$2047,H$3)*SUMIFS('overall city offline'!$C$2:$C$2047,'overall city offline'!$A$2:$A$2047,$A61,'overall city offline'!$B$2:$B$2047,H$3))/(SUMIFS('overall city offline'!$K$2:$K$2047,'overall city offline'!$A$2:$A$2047,$A61,'overall city offline'!$B$2:$B$2047,H$2))</f>
        <v>1.0705940218802625</v>
      </c>
      <c r="I61" s="37">
        <f>(SUMIFS('overall city offline'!$K$2:$K$2047,'overall city offline'!$A$2:$A$2047,$A61,'overall city offline'!$B$2:$B$2047,I$3)*SUMIFS('overall city offline'!$C$2:$C$2047,'overall city offline'!$A$2:$A$2047,$A61,'overall city offline'!$B$2:$B$2047,I$3))/(SUMIFS('overall city offline'!$K$2:$K$2047,'overall city offline'!$A$2:$A$2047,$A61,'overall city offline'!$B$2:$B$2047,I$2))</f>
        <v>1.0936427965229922</v>
      </c>
      <c r="J61" s="37">
        <f>(SUMIFS('overall city offline'!$K$2:$K$2047,'overall city offline'!$A$2:$A$2047,$A61,'overall city offline'!$B$2:$B$2047,J$3)*SUMIFS('overall city offline'!$C$2:$C$2047,'overall city offline'!$A$2:$A$2047,$A61,'overall city offline'!$B$2:$B$2047,J$3))/(SUMIFS('overall city offline'!$K$2:$K$2047,'overall city offline'!$A$2:$A$2047,$A61,'overall city offline'!$B$2:$B$2047,J$2))</f>
        <v>1.0739081129654588</v>
      </c>
      <c r="K61" s="37">
        <f>(SUMIFS('overall city offline'!$K$2:$K$2047,'overall city offline'!$A$2:$A$2047,$A61,'overall city offline'!$B$2:$B$2047,K$3)*SUMIFS('overall city offline'!$C$2:$C$2047,'overall city offline'!$A$2:$A$2047,$A61,'overall city offline'!$B$2:$B$2047,K$3))/(SUMIFS('overall city offline'!$K$2:$K$2047,'overall city offline'!$A$2:$A$2047,$A61,'overall city offline'!$B$2:$B$2047,K$2))</f>
        <v>1.1912505647396798</v>
      </c>
      <c r="L61" s="37">
        <f>(SUMIFS('overall city offline'!$K$2:$K$2047,'overall city offline'!$A$2:$A$2047,$A61,'overall city offline'!$B$2:$B$2047,L$3)*SUMIFS('overall city offline'!$C$2:$C$2047,'overall city offline'!$A$2:$A$2047,$A61,'overall city offline'!$B$2:$B$2047,L$3))/(SUMIFS('overall city offline'!$K$2:$K$2047,'overall city offline'!$A$2:$A$2047,$A61,'overall city offline'!$B$2:$B$2047,L$2))</f>
        <v>0.93771791936279736</v>
      </c>
      <c r="M61" s="37">
        <f>(SUMIFS('overall city offline'!$K$2:$K$2047,'overall city offline'!$A$2:$A$2047,$A61,'overall city offline'!$B$2:$B$2047,M$3)*SUMIFS('overall city offline'!$C$2:$C$2047,'overall city offline'!$A$2:$A$2047,$A61,'overall city offline'!$B$2:$B$2047,M$3))/(SUMIFS('overall city offline'!$K$2:$K$2047,'overall city offline'!$A$2:$A$2047,$A61,'overall city offline'!$B$2:$B$2047,M$2))</f>
        <v>1.1296687129303844</v>
      </c>
      <c r="N61" s="37">
        <f>(SUMIFS('overall city offline'!$K$2:$K$2047,'overall city offline'!$A$2:$A$2047,$A61,'overall city offline'!$B$2:$B$2047,N$3)*SUMIFS('overall city offline'!$C$2:$C$2047,'overall city offline'!$A$2:$A$2047,$A61,'overall city offline'!$B$2:$B$2047,N$3))/(SUMIFS('overall city offline'!$K$2:$K$2047,'overall city offline'!$A$2:$A$2047,$A61,'overall city offline'!$B$2:$B$2047,N$2))</f>
        <v>0.80510236579735805</v>
      </c>
      <c r="O61" s="37">
        <f>(SUMIFS('overall city offline'!$K$2:$K$2047,'overall city offline'!$A$2:$A$2047,$A61,'overall city offline'!$B$2:$B$2047,O$3)*SUMIFS('overall city offline'!$C$2:$C$2047,'overall city offline'!$A$2:$A$2047,$A61,'overall city offline'!$B$2:$B$2047,O$3))/(SUMIFS('overall city offline'!$K$2:$K$2047,'overall city offline'!$A$2:$A$2047,$A61,'overall city offline'!$B$2:$B$2047,O$2))</f>
        <v>0.8812313211346291</v>
      </c>
      <c r="P61" s="37">
        <f>(SUMIFS('overall city offline'!$K$2:$K$2047,'overall city offline'!$A$2:$A$2047,$A61,'overall city offline'!$B$2:$B$2047,P$3)*SUMIFS('overall city offline'!$C$2:$C$2047,'overall city offline'!$A$2:$A$2047,$A61,'overall city offline'!$B$2:$B$2047,P$3))/(SUMIFS('overall city offline'!$K$2:$K$2047,'overall city offline'!$A$2:$A$2047,$A61,'overall city offline'!$B$2:$B$2047,P$2))</f>
        <v>1.0638492832735538</v>
      </c>
      <c r="Q61" s="37">
        <f>(SUMIFS('overall city offline'!$K$2:$K$2047,'overall city offline'!$A$2:$A$2047,$A61,'overall city offline'!$B$2:$B$2047,Q$3)*SUMIFS('overall city offline'!$C$2:$C$2047,'overall city offline'!$A$2:$A$2047,$A61,'overall city offline'!$B$2:$B$2047,Q$3))/(SUMIFS('overall city offline'!$K$2:$K$2047,'overall city offline'!$A$2:$A$2047,$A61,'overall city offline'!$B$2:$B$2047,Q$2))</f>
        <v>1.1004500599082072</v>
      </c>
      <c r="R61" s="37">
        <f>(SUMIFS('overall city offline'!$K$2:$K$2047,'overall city offline'!$A$2:$A$2047,$A61,'overall city offline'!$B$2:$B$2047,R$3)*SUMIFS('overall city offline'!$C$2:$C$2047,'overall city offline'!$A$2:$A$2047,$A61,'overall city offline'!$B$2:$B$2047,R$3))/(SUMIFS('overall city offline'!$K$2:$K$2047,'overall city offline'!$A$2:$A$2047,$A61,'overall city offline'!$B$2:$B$2047,R$2))</f>
        <v>1.1394126134157327</v>
      </c>
      <c r="S61" s="37">
        <f>(SUMIFS('overall city offline'!$K$2:$K$2047,'overall city offline'!$A$2:$A$2047,$A61,'overall city offline'!$B$2:$B$2047,S$3)*SUMIFS('overall city offline'!$C$2:$C$2047,'overall city offline'!$A$2:$A$2047,$A61,'overall city offline'!$B$2:$B$2047,S$3))/(SUMIFS('overall city offline'!$K$2:$K$2047,'overall city offline'!$A$2:$A$2047,$A61,'overall city offline'!$B$2:$B$2047,S$2))</f>
        <v>1.0557649605540942</v>
      </c>
      <c r="T61" s="37">
        <f>(SUMIFS('overall city offline'!$K$2:$K$2047,'overall city offline'!$A$2:$A$2047,$A61,'overall city offline'!$B$2:$B$2047,T$3)*SUMIFS('overall city offline'!$C$2:$C$2047,'overall city offline'!$A$2:$A$2047,$A61,'overall city offline'!$B$2:$B$2047,T$3))/(SUMIFS('overall city offline'!$K$2:$K$2047,'overall city offline'!$A$2:$A$2047,$A61,'overall city offline'!$B$2:$B$2047,T$2))</f>
        <v>1.1181245228874801</v>
      </c>
      <c r="U61" s="37">
        <f>(SUMIFS('overall city offline'!$K$2:$K$2047,'overall city offline'!$A$2:$A$2047,$A61,'overall city offline'!$B$2:$B$2047,U$3)*SUMIFS('overall city offline'!$C$2:$C$2047,'overall city offline'!$A$2:$A$2047,$A61,'overall city offline'!$B$2:$B$2047,U$3))/(SUMIFS('overall city offline'!$K$2:$K$2047,'overall city offline'!$A$2:$A$2047,$A61,'overall city offline'!$B$2:$B$2047,U$2))</f>
        <v>1.1075247257488594</v>
      </c>
      <c r="V61" s="37">
        <f>(SUMIFS('overall city offline'!$K$2:$K$2047,'overall city offline'!$A$2:$A$2047,$A61,'overall city offline'!$B$2:$B$2047,V$3)*SUMIFS('overall city offline'!$C$2:$C$2047,'overall city offline'!$A$2:$A$2047,$A61,'overall city offline'!$B$2:$B$2047,V$3))/(SUMIFS('overall city offline'!$K$2:$K$2047,'overall city offline'!$A$2:$A$2047,$A61,'overall city offline'!$B$2:$B$2047,V$2))</f>
        <v>1.0029004426607817</v>
      </c>
    </row>
    <row r="62" spans="1:22" x14ac:dyDescent="0.25">
      <c r="A62" s="5" t="s">
        <v>65</v>
      </c>
      <c r="B62" s="37">
        <f>(SUMIFS('overall city offline'!$K$2:$K$2047,'overall city offline'!$A$2:$A$2047,$A62,'overall city offline'!$B$2:$B$2047,B$3)*SUMIFS('overall city offline'!$C$2:$C$2047,'overall city offline'!$A$2:$A$2047,$A62,'overall city offline'!$B$2:$B$2047,B$3))/(SUMIFS('overall city offline'!$K$2:$K$2047,'overall city offline'!$A$2:$A$2047,$A62,'overall city offline'!$B$2:$B$2047,B$2))</f>
        <v>0.86279261993635581</v>
      </c>
      <c r="C62" s="37">
        <f>(SUMIFS('overall city offline'!$K$2:$K$2047,'overall city offline'!$A$2:$A$2047,$A62,'overall city offline'!$B$2:$B$2047,C$3)*SUMIFS('overall city offline'!$C$2:$C$2047,'overall city offline'!$A$2:$A$2047,$A62,'overall city offline'!$B$2:$B$2047,C$3))/(SUMIFS('overall city offline'!$K$2:$K$2047,'overall city offline'!$A$2:$A$2047,$A62,'overall city offline'!$B$2:$B$2047,C$2))</f>
        <v>0.94039657610370986</v>
      </c>
      <c r="D62" s="37">
        <f>(SUMIFS('overall city offline'!$K$2:$K$2047,'overall city offline'!$A$2:$A$2047,$A62,'overall city offline'!$B$2:$B$2047,D$3)*SUMIFS('overall city offline'!$C$2:$C$2047,'overall city offline'!$A$2:$A$2047,$A62,'overall city offline'!$B$2:$B$2047,D$3))/(SUMIFS('overall city offline'!$K$2:$K$2047,'overall city offline'!$A$2:$A$2047,$A62,'overall city offline'!$B$2:$B$2047,D$2))</f>
        <v>1.0938021073105395</v>
      </c>
      <c r="E62" s="37">
        <f>(SUMIFS('overall city offline'!$K$2:$K$2047,'overall city offline'!$A$2:$A$2047,$A62,'overall city offline'!$B$2:$B$2047,E$3)*SUMIFS('overall city offline'!$C$2:$C$2047,'overall city offline'!$A$2:$A$2047,$A62,'overall city offline'!$B$2:$B$2047,E$3))/(SUMIFS('overall city offline'!$K$2:$K$2047,'overall city offline'!$A$2:$A$2047,$A62,'overall city offline'!$B$2:$B$2047,E$2))</f>
        <v>0.65966244393700035</v>
      </c>
      <c r="F62" s="37">
        <f>(SUMIFS('overall city offline'!$K$2:$K$2047,'overall city offline'!$A$2:$A$2047,$A62,'overall city offline'!$B$2:$B$2047,F$3)*SUMIFS('overall city offline'!$C$2:$C$2047,'overall city offline'!$A$2:$A$2047,$A62,'overall city offline'!$B$2:$B$2047,F$3))/(SUMIFS('overall city offline'!$K$2:$K$2047,'overall city offline'!$A$2:$A$2047,$A62,'overall city offline'!$B$2:$B$2047,F$2))</f>
        <v>0.79969586557031247</v>
      </c>
      <c r="G62" s="37">
        <f>(SUMIFS('overall city offline'!$K$2:$K$2047,'overall city offline'!$A$2:$A$2047,$A62,'overall city offline'!$B$2:$B$2047,G$3)*SUMIFS('overall city offline'!$C$2:$C$2047,'overall city offline'!$A$2:$A$2047,$A62,'overall city offline'!$B$2:$B$2047,G$3))/(SUMIFS('overall city offline'!$K$2:$K$2047,'overall city offline'!$A$2:$A$2047,$A62,'overall city offline'!$B$2:$B$2047,G$2))</f>
        <v>0.91130392050481313</v>
      </c>
      <c r="H62" s="37">
        <f>(SUMIFS('overall city offline'!$K$2:$K$2047,'overall city offline'!$A$2:$A$2047,$A62,'overall city offline'!$B$2:$B$2047,H$3)*SUMIFS('overall city offline'!$C$2:$C$2047,'overall city offline'!$A$2:$A$2047,$A62,'overall city offline'!$B$2:$B$2047,H$3))/(SUMIFS('overall city offline'!$K$2:$K$2047,'overall city offline'!$A$2:$A$2047,$A62,'overall city offline'!$B$2:$B$2047,H$2))</f>
        <v>1.0769976447193033</v>
      </c>
      <c r="I62" s="37">
        <f>(SUMIFS('overall city offline'!$K$2:$K$2047,'overall city offline'!$A$2:$A$2047,$A62,'overall city offline'!$B$2:$B$2047,I$3)*SUMIFS('overall city offline'!$C$2:$C$2047,'overall city offline'!$A$2:$A$2047,$A62,'overall city offline'!$B$2:$B$2047,I$3))/(SUMIFS('overall city offline'!$K$2:$K$2047,'overall city offline'!$A$2:$A$2047,$A62,'overall city offline'!$B$2:$B$2047,I$2))</f>
        <v>1.1475560336276855</v>
      </c>
      <c r="J62" s="37">
        <f>(SUMIFS('overall city offline'!$K$2:$K$2047,'overall city offline'!$A$2:$A$2047,$A62,'overall city offline'!$B$2:$B$2047,J$3)*SUMIFS('overall city offline'!$C$2:$C$2047,'overall city offline'!$A$2:$A$2047,$A62,'overall city offline'!$B$2:$B$2047,J$3))/(SUMIFS('overall city offline'!$K$2:$K$2047,'overall city offline'!$A$2:$A$2047,$A62,'overall city offline'!$B$2:$B$2047,J$2))</f>
        <v>1.0660655855594257</v>
      </c>
      <c r="K62" s="37">
        <f>(SUMIFS('overall city offline'!$K$2:$K$2047,'overall city offline'!$A$2:$A$2047,$A62,'overall city offline'!$B$2:$B$2047,K$3)*SUMIFS('overall city offline'!$C$2:$C$2047,'overall city offline'!$A$2:$A$2047,$A62,'overall city offline'!$B$2:$B$2047,K$3))/(SUMIFS('overall city offline'!$K$2:$K$2047,'overall city offline'!$A$2:$A$2047,$A62,'overall city offline'!$B$2:$B$2047,K$2))</f>
        <v>1.1704294483227531</v>
      </c>
      <c r="L62" s="37">
        <f>(SUMIFS('overall city offline'!$K$2:$K$2047,'overall city offline'!$A$2:$A$2047,$A62,'overall city offline'!$B$2:$B$2047,L$3)*SUMIFS('overall city offline'!$C$2:$C$2047,'overall city offline'!$A$2:$A$2047,$A62,'overall city offline'!$B$2:$B$2047,L$3))/(SUMIFS('overall city offline'!$K$2:$K$2047,'overall city offline'!$A$2:$A$2047,$A62,'overall city offline'!$B$2:$B$2047,L$2))</f>
        <v>0.81235067995868848</v>
      </c>
      <c r="M62" s="37">
        <f>(SUMIFS('overall city offline'!$K$2:$K$2047,'overall city offline'!$A$2:$A$2047,$A62,'overall city offline'!$B$2:$B$2047,M$3)*SUMIFS('overall city offline'!$C$2:$C$2047,'overall city offline'!$A$2:$A$2047,$A62,'overall city offline'!$B$2:$B$2047,M$3))/(SUMIFS('overall city offline'!$K$2:$K$2047,'overall city offline'!$A$2:$A$2047,$A62,'overall city offline'!$B$2:$B$2047,M$2))</f>
        <v>1.1456987067405646</v>
      </c>
      <c r="N62" s="37">
        <f>(SUMIFS('overall city offline'!$K$2:$K$2047,'overall city offline'!$A$2:$A$2047,$A62,'overall city offline'!$B$2:$B$2047,N$3)*SUMIFS('overall city offline'!$C$2:$C$2047,'overall city offline'!$A$2:$A$2047,$A62,'overall city offline'!$B$2:$B$2047,N$3))/(SUMIFS('overall city offline'!$K$2:$K$2047,'overall city offline'!$A$2:$A$2047,$A62,'overall city offline'!$B$2:$B$2047,N$2))</f>
        <v>0.56285542196933569</v>
      </c>
      <c r="O62" s="37">
        <f>(SUMIFS('overall city offline'!$K$2:$K$2047,'overall city offline'!$A$2:$A$2047,$A62,'overall city offline'!$B$2:$B$2047,O$3)*SUMIFS('overall city offline'!$C$2:$C$2047,'overall city offline'!$A$2:$A$2047,$A62,'overall city offline'!$B$2:$B$2047,O$3))/(SUMIFS('overall city offline'!$K$2:$K$2047,'overall city offline'!$A$2:$A$2047,$A62,'overall city offline'!$B$2:$B$2047,O$2))</f>
        <v>0.68935274763295751</v>
      </c>
      <c r="P62" s="37">
        <f>(SUMIFS('overall city offline'!$K$2:$K$2047,'overall city offline'!$A$2:$A$2047,$A62,'overall city offline'!$B$2:$B$2047,P$3)*SUMIFS('overall city offline'!$C$2:$C$2047,'overall city offline'!$A$2:$A$2047,$A62,'overall city offline'!$B$2:$B$2047,P$3))/(SUMIFS('overall city offline'!$K$2:$K$2047,'overall city offline'!$A$2:$A$2047,$A62,'overall city offline'!$B$2:$B$2047,P$2))</f>
        <v>0.85865211877723679</v>
      </c>
      <c r="Q62" s="37">
        <f>(SUMIFS('overall city offline'!$K$2:$K$2047,'overall city offline'!$A$2:$A$2047,$A62,'overall city offline'!$B$2:$B$2047,Q$3)*SUMIFS('overall city offline'!$C$2:$C$2047,'overall city offline'!$A$2:$A$2047,$A62,'overall city offline'!$B$2:$B$2047,Q$3))/(SUMIFS('overall city offline'!$K$2:$K$2047,'overall city offline'!$A$2:$A$2047,$A62,'overall city offline'!$B$2:$B$2047,Q$2))</f>
        <v>1.1496786408470907</v>
      </c>
      <c r="R62" s="37">
        <f>(SUMIFS('overall city offline'!$K$2:$K$2047,'overall city offline'!$A$2:$A$2047,$A62,'overall city offline'!$B$2:$B$2047,R$3)*SUMIFS('overall city offline'!$C$2:$C$2047,'overall city offline'!$A$2:$A$2047,$A62,'overall city offline'!$B$2:$B$2047,R$3))/(SUMIFS('overall city offline'!$K$2:$K$2047,'overall city offline'!$A$2:$A$2047,$A62,'overall city offline'!$B$2:$B$2047,R$2))</f>
        <v>1.1223137465060675</v>
      </c>
      <c r="S62" s="37">
        <f>(SUMIFS('overall city offline'!$K$2:$K$2047,'overall city offline'!$A$2:$A$2047,$A62,'overall city offline'!$B$2:$B$2047,S$3)*SUMIFS('overall city offline'!$C$2:$C$2047,'overall city offline'!$A$2:$A$2047,$A62,'overall city offline'!$B$2:$B$2047,S$3))/(SUMIFS('overall city offline'!$K$2:$K$2047,'overall city offline'!$A$2:$A$2047,$A62,'overall city offline'!$B$2:$B$2047,S$2))</f>
        <v>0.98109428020105383</v>
      </c>
      <c r="T62" s="37">
        <f>(SUMIFS('overall city offline'!$K$2:$K$2047,'overall city offline'!$A$2:$A$2047,$A62,'overall city offline'!$B$2:$B$2047,T$3)*SUMIFS('overall city offline'!$C$2:$C$2047,'overall city offline'!$A$2:$A$2047,$A62,'overall city offline'!$B$2:$B$2047,T$3))/(SUMIFS('overall city offline'!$K$2:$K$2047,'overall city offline'!$A$2:$A$2047,$A62,'overall city offline'!$B$2:$B$2047,T$2))</f>
        <v>1.0653644905506801</v>
      </c>
      <c r="U62" s="37">
        <f>(SUMIFS('overall city offline'!$K$2:$K$2047,'overall city offline'!$A$2:$A$2047,$A62,'overall city offline'!$B$2:$B$2047,U$3)*SUMIFS('overall city offline'!$C$2:$C$2047,'overall city offline'!$A$2:$A$2047,$A62,'overall city offline'!$B$2:$B$2047,U$3))/(SUMIFS('overall city offline'!$K$2:$K$2047,'overall city offline'!$A$2:$A$2047,$A62,'overall city offline'!$B$2:$B$2047,U$2))</f>
        <v>1.0233712949190583</v>
      </c>
      <c r="V62" s="37">
        <f>(SUMIFS('overall city offline'!$K$2:$K$2047,'overall city offline'!$A$2:$A$2047,$A62,'overall city offline'!$B$2:$B$2047,V$3)*SUMIFS('overall city offline'!$C$2:$C$2047,'overall city offline'!$A$2:$A$2047,$A62,'overall city offline'!$B$2:$B$2047,V$3))/(SUMIFS('overall city offline'!$K$2:$K$2047,'overall city offline'!$A$2:$A$2047,$A62,'overall city offline'!$B$2:$B$2047,V$2))</f>
        <v>0.97517607942190954</v>
      </c>
    </row>
    <row r="63" spans="1:22" x14ac:dyDescent="0.25">
      <c r="A63" s="5" t="s">
        <v>66</v>
      </c>
      <c r="B63" s="37">
        <f>(SUMIFS('overall city offline'!$K$2:$K$2047,'overall city offline'!$A$2:$A$2047,$A63,'overall city offline'!$B$2:$B$2047,B$3)*SUMIFS('overall city offline'!$C$2:$C$2047,'overall city offline'!$A$2:$A$2047,$A63,'overall city offline'!$B$2:$B$2047,B$3))/(SUMIFS('overall city offline'!$K$2:$K$2047,'overall city offline'!$A$2:$A$2047,$A63,'overall city offline'!$B$2:$B$2047,B$2))</f>
        <v>0.91508791368832798</v>
      </c>
      <c r="C63" s="37">
        <f>(SUMIFS('overall city offline'!$K$2:$K$2047,'overall city offline'!$A$2:$A$2047,$A63,'overall city offline'!$B$2:$B$2047,C$3)*SUMIFS('overall city offline'!$C$2:$C$2047,'overall city offline'!$A$2:$A$2047,$A63,'overall city offline'!$B$2:$B$2047,C$3))/(SUMIFS('overall city offline'!$K$2:$K$2047,'overall city offline'!$A$2:$A$2047,$A63,'overall city offline'!$B$2:$B$2047,C$2))</f>
        <v>0.93135271840628964</v>
      </c>
      <c r="D63" s="37">
        <f>(SUMIFS('overall city offline'!$K$2:$K$2047,'overall city offline'!$A$2:$A$2047,$A63,'overall city offline'!$B$2:$B$2047,D$3)*SUMIFS('overall city offline'!$C$2:$C$2047,'overall city offline'!$A$2:$A$2047,$A63,'overall city offline'!$B$2:$B$2047,D$3))/(SUMIFS('overall city offline'!$K$2:$K$2047,'overall city offline'!$A$2:$A$2047,$A63,'overall city offline'!$B$2:$B$2047,D$2))</f>
        <v>1.0139542850009036</v>
      </c>
      <c r="E63" s="37">
        <f>(SUMIFS('overall city offline'!$K$2:$K$2047,'overall city offline'!$A$2:$A$2047,$A63,'overall city offline'!$B$2:$B$2047,E$3)*SUMIFS('overall city offline'!$C$2:$C$2047,'overall city offline'!$A$2:$A$2047,$A63,'overall city offline'!$B$2:$B$2047,E$3))/(SUMIFS('overall city offline'!$K$2:$K$2047,'overall city offline'!$A$2:$A$2047,$A63,'overall city offline'!$B$2:$B$2047,E$2))</f>
        <v>0.73507627077883853</v>
      </c>
      <c r="F63" s="37">
        <f>(SUMIFS('overall city offline'!$K$2:$K$2047,'overall city offline'!$A$2:$A$2047,$A63,'overall city offline'!$B$2:$B$2047,F$3)*SUMIFS('overall city offline'!$C$2:$C$2047,'overall city offline'!$A$2:$A$2047,$A63,'overall city offline'!$B$2:$B$2047,F$3))/(SUMIFS('overall city offline'!$K$2:$K$2047,'overall city offline'!$A$2:$A$2047,$A63,'overall city offline'!$B$2:$B$2047,F$2))</f>
        <v>0.8357001437078091</v>
      </c>
      <c r="G63" s="37">
        <f>(SUMIFS('overall city offline'!$K$2:$K$2047,'overall city offline'!$A$2:$A$2047,$A63,'overall city offline'!$B$2:$B$2047,G$3)*SUMIFS('overall city offline'!$C$2:$C$2047,'overall city offline'!$A$2:$A$2047,$A63,'overall city offline'!$B$2:$B$2047,G$3))/(SUMIFS('overall city offline'!$K$2:$K$2047,'overall city offline'!$A$2:$A$2047,$A63,'overall city offline'!$B$2:$B$2047,G$2))</f>
        <v>0.91609062343725745</v>
      </c>
      <c r="H63" s="37">
        <f>(SUMIFS('overall city offline'!$K$2:$K$2047,'overall city offline'!$A$2:$A$2047,$A63,'overall city offline'!$B$2:$B$2047,H$3)*SUMIFS('overall city offline'!$C$2:$C$2047,'overall city offline'!$A$2:$A$2047,$A63,'overall city offline'!$B$2:$B$2047,H$3))/(SUMIFS('overall city offline'!$K$2:$K$2047,'overall city offline'!$A$2:$A$2047,$A63,'overall city offline'!$B$2:$B$2047,H$2))</f>
        <v>1.0622160378004446</v>
      </c>
      <c r="I63" s="37">
        <f>(SUMIFS('overall city offline'!$K$2:$K$2047,'overall city offline'!$A$2:$A$2047,$A63,'overall city offline'!$B$2:$B$2047,I$3)*SUMIFS('overall city offline'!$C$2:$C$2047,'overall city offline'!$A$2:$A$2047,$A63,'overall city offline'!$B$2:$B$2047,I$3))/(SUMIFS('overall city offline'!$K$2:$K$2047,'overall city offline'!$A$2:$A$2047,$A63,'overall city offline'!$B$2:$B$2047,I$2))</f>
        <v>1.082848269622809</v>
      </c>
      <c r="J63" s="37">
        <f>(SUMIFS('overall city offline'!$K$2:$K$2047,'overall city offline'!$A$2:$A$2047,$A63,'overall city offline'!$B$2:$B$2047,J$3)*SUMIFS('overall city offline'!$C$2:$C$2047,'overall city offline'!$A$2:$A$2047,$A63,'overall city offline'!$B$2:$B$2047,J$3))/(SUMIFS('overall city offline'!$K$2:$K$2047,'overall city offline'!$A$2:$A$2047,$A63,'overall city offline'!$B$2:$B$2047,J$2))</f>
        <v>1.0395385031023634</v>
      </c>
      <c r="K63" s="37">
        <f>(SUMIFS('overall city offline'!$K$2:$K$2047,'overall city offline'!$A$2:$A$2047,$A63,'overall city offline'!$B$2:$B$2047,K$3)*SUMIFS('overall city offline'!$C$2:$C$2047,'overall city offline'!$A$2:$A$2047,$A63,'overall city offline'!$B$2:$B$2047,K$3))/(SUMIFS('overall city offline'!$K$2:$K$2047,'overall city offline'!$A$2:$A$2047,$A63,'overall city offline'!$B$2:$B$2047,K$2))</f>
        <v>1.1197903760776085</v>
      </c>
      <c r="L63" s="37">
        <f>(SUMIFS('overall city offline'!$K$2:$K$2047,'overall city offline'!$A$2:$A$2047,$A63,'overall city offline'!$B$2:$B$2047,L$3)*SUMIFS('overall city offline'!$C$2:$C$2047,'overall city offline'!$A$2:$A$2047,$A63,'overall city offline'!$B$2:$B$2047,L$3))/(SUMIFS('overall city offline'!$K$2:$K$2047,'overall city offline'!$A$2:$A$2047,$A63,'overall city offline'!$B$2:$B$2047,L$2))</f>
        <v>0.89775699316132962</v>
      </c>
      <c r="M63" s="37">
        <f>(SUMIFS('overall city offline'!$K$2:$K$2047,'overall city offline'!$A$2:$A$2047,$A63,'overall city offline'!$B$2:$B$2047,M$3)*SUMIFS('overall city offline'!$C$2:$C$2047,'overall city offline'!$A$2:$A$2047,$A63,'overall city offline'!$B$2:$B$2047,M$3))/(SUMIFS('overall city offline'!$K$2:$K$2047,'overall city offline'!$A$2:$A$2047,$A63,'overall city offline'!$B$2:$B$2047,M$2))</f>
        <v>1.1625081662024741</v>
      </c>
      <c r="N63" s="37">
        <f>(SUMIFS('overall city offline'!$K$2:$K$2047,'overall city offline'!$A$2:$A$2047,$A63,'overall city offline'!$B$2:$B$2047,N$3)*SUMIFS('overall city offline'!$C$2:$C$2047,'overall city offline'!$A$2:$A$2047,$A63,'overall city offline'!$B$2:$B$2047,N$3))/(SUMIFS('overall city offline'!$K$2:$K$2047,'overall city offline'!$A$2:$A$2047,$A63,'overall city offline'!$B$2:$B$2047,N$2))</f>
        <v>0.72838429369334701</v>
      </c>
      <c r="O63" s="37">
        <f>(SUMIFS('overall city offline'!$K$2:$K$2047,'overall city offline'!$A$2:$A$2047,$A63,'overall city offline'!$B$2:$B$2047,O$3)*SUMIFS('overall city offline'!$C$2:$C$2047,'overall city offline'!$A$2:$A$2047,$A63,'overall city offline'!$B$2:$B$2047,O$3))/(SUMIFS('overall city offline'!$K$2:$K$2047,'overall city offline'!$A$2:$A$2047,$A63,'overall city offline'!$B$2:$B$2047,O$2))</f>
        <v>0.74386570604893709</v>
      </c>
      <c r="P63" s="37">
        <f>(SUMIFS('overall city offline'!$K$2:$K$2047,'overall city offline'!$A$2:$A$2047,$A63,'overall city offline'!$B$2:$B$2047,P$3)*SUMIFS('overall city offline'!$C$2:$C$2047,'overall city offline'!$A$2:$A$2047,$A63,'overall city offline'!$B$2:$B$2047,P$3))/(SUMIFS('overall city offline'!$K$2:$K$2047,'overall city offline'!$A$2:$A$2047,$A63,'overall city offline'!$B$2:$B$2047,P$2))</f>
        <v>0.89085403554114029</v>
      </c>
      <c r="Q63" s="37">
        <f>(SUMIFS('overall city offline'!$K$2:$K$2047,'overall city offline'!$A$2:$A$2047,$A63,'overall city offline'!$B$2:$B$2047,Q$3)*SUMIFS('overall city offline'!$C$2:$C$2047,'overall city offline'!$A$2:$A$2047,$A63,'overall city offline'!$B$2:$B$2047,Q$3))/(SUMIFS('overall city offline'!$K$2:$K$2047,'overall city offline'!$A$2:$A$2047,$A63,'overall city offline'!$B$2:$B$2047,Q$2))</f>
        <v>1.1307445744460445</v>
      </c>
      <c r="R63" s="37">
        <f>(SUMIFS('overall city offline'!$K$2:$K$2047,'overall city offline'!$A$2:$A$2047,$A63,'overall city offline'!$B$2:$B$2047,R$3)*SUMIFS('overall city offline'!$C$2:$C$2047,'overall city offline'!$A$2:$A$2047,$A63,'overall city offline'!$B$2:$B$2047,R$3))/(SUMIFS('overall city offline'!$K$2:$K$2047,'overall city offline'!$A$2:$A$2047,$A63,'overall city offline'!$B$2:$B$2047,R$2))</f>
        <v>1.0956874125734937</v>
      </c>
      <c r="S63" s="37">
        <f>(SUMIFS('overall city offline'!$K$2:$K$2047,'overall city offline'!$A$2:$A$2047,$A63,'overall city offline'!$B$2:$B$2047,S$3)*SUMIFS('overall city offline'!$C$2:$C$2047,'overall city offline'!$A$2:$A$2047,$A63,'overall city offline'!$B$2:$B$2047,S$3))/(SUMIFS('overall city offline'!$K$2:$K$2047,'overall city offline'!$A$2:$A$2047,$A63,'overall city offline'!$B$2:$B$2047,S$2))</f>
        <v>1.0077975753915362</v>
      </c>
      <c r="T63" s="37">
        <f>(SUMIFS('overall city offline'!$K$2:$K$2047,'overall city offline'!$A$2:$A$2047,$A63,'overall city offline'!$B$2:$B$2047,T$3)*SUMIFS('overall city offline'!$C$2:$C$2047,'overall city offline'!$A$2:$A$2047,$A63,'overall city offline'!$B$2:$B$2047,T$3))/(SUMIFS('overall city offline'!$K$2:$K$2047,'overall city offline'!$A$2:$A$2047,$A63,'overall city offline'!$B$2:$B$2047,T$2))</f>
        <v>1.0655946422503086</v>
      </c>
      <c r="U63" s="37">
        <f>(SUMIFS('overall city offline'!$K$2:$K$2047,'overall city offline'!$A$2:$A$2047,$A63,'overall city offline'!$B$2:$B$2047,U$3)*SUMIFS('overall city offline'!$C$2:$C$2047,'overall city offline'!$A$2:$A$2047,$A63,'overall city offline'!$B$2:$B$2047,U$3))/(SUMIFS('overall city offline'!$K$2:$K$2047,'overall city offline'!$A$2:$A$2047,$A63,'overall city offline'!$B$2:$B$2047,U$2))</f>
        <v>1.0910257483227692</v>
      </c>
      <c r="V63" s="37">
        <f>(SUMIFS('overall city offline'!$K$2:$K$2047,'overall city offline'!$A$2:$A$2047,$A63,'overall city offline'!$B$2:$B$2047,V$3)*SUMIFS('overall city offline'!$C$2:$C$2047,'overall city offline'!$A$2:$A$2047,$A63,'overall city offline'!$B$2:$B$2047,V$3))/(SUMIFS('overall city offline'!$K$2:$K$2047,'overall city offline'!$A$2:$A$2047,$A63,'overall city offline'!$B$2:$B$2047,V$2))</f>
        <v>1.4526479427747749</v>
      </c>
    </row>
    <row r="64" spans="1:22" x14ac:dyDescent="0.25">
      <c r="A64" s="5" t="s">
        <v>67</v>
      </c>
      <c r="B64" s="37">
        <f>(SUMIFS('overall city offline'!$K$2:$K$2047,'overall city offline'!$A$2:$A$2047,$A64,'overall city offline'!$B$2:$B$2047,B$3)*SUMIFS('overall city offline'!$C$2:$C$2047,'overall city offline'!$A$2:$A$2047,$A64,'overall city offline'!$B$2:$B$2047,B$3))/(SUMIFS('overall city offline'!$K$2:$K$2047,'overall city offline'!$A$2:$A$2047,$A64,'overall city offline'!$B$2:$B$2047,B$2))</f>
        <v>0.87768047176848096</v>
      </c>
      <c r="C64" s="37">
        <f>(SUMIFS('overall city offline'!$K$2:$K$2047,'overall city offline'!$A$2:$A$2047,$A64,'overall city offline'!$B$2:$B$2047,C$3)*SUMIFS('overall city offline'!$C$2:$C$2047,'overall city offline'!$A$2:$A$2047,$A64,'overall city offline'!$B$2:$B$2047,C$3))/(SUMIFS('overall city offline'!$K$2:$K$2047,'overall city offline'!$A$2:$A$2047,$A64,'overall city offline'!$B$2:$B$2047,C$2))</f>
        <v>1.0024020945635057</v>
      </c>
      <c r="D64" s="37">
        <f>(SUMIFS('overall city offline'!$K$2:$K$2047,'overall city offline'!$A$2:$A$2047,$A64,'overall city offline'!$B$2:$B$2047,D$3)*SUMIFS('overall city offline'!$C$2:$C$2047,'overall city offline'!$A$2:$A$2047,$A64,'overall city offline'!$B$2:$B$2047,D$3))/(SUMIFS('overall city offline'!$K$2:$K$2047,'overall city offline'!$A$2:$A$2047,$A64,'overall city offline'!$B$2:$B$2047,D$2))</f>
        <v>0.88702524238832969</v>
      </c>
      <c r="E64" s="37">
        <f>(SUMIFS('overall city offline'!$K$2:$K$2047,'overall city offline'!$A$2:$A$2047,$A64,'overall city offline'!$B$2:$B$2047,E$3)*SUMIFS('overall city offline'!$C$2:$C$2047,'overall city offline'!$A$2:$A$2047,$A64,'overall city offline'!$B$2:$B$2047,E$3))/(SUMIFS('overall city offline'!$K$2:$K$2047,'overall city offline'!$A$2:$A$2047,$A64,'overall city offline'!$B$2:$B$2047,E$2))</f>
        <v>0.12425902457199824</v>
      </c>
      <c r="F64" s="37">
        <f>(SUMIFS('overall city offline'!$K$2:$K$2047,'overall city offline'!$A$2:$A$2047,$A64,'overall city offline'!$B$2:$B$2047,F$3)*SUMIFS('overall city offline'!$C$2:$C$2047,'overall city offline'!$A$2:$A$2047,$A64,'overall city offline'!$B$2:$B$2047,F$3))/(SUMIFS('overall city offline'!$K$2:$K$2047,'overall city offline'!$A$2:$A$2047,$A64,'overall city offline'!$B$2:$B$2047,F$2))</f>
        <v>0.15904057843687688</v>
      </c>
      <c r="G64" s="37">
        <f>(SUMIFS('overall city offline'!$K$2:$K$2047,'overall city offline'!$A$2:$A$2047,$A64,'overall city offline'!$B$2:$B$2047,G$3)*SUMIFS('overall city offline'!$C$2:$C$2047,'overall city offline'!$A$2:$A$2047,$A64,'overall city offline'!$B$2:$B$2047,G$3))/(SUMIFS('overall city offline'!$K$2:$K$2047,'overall city offline'!$A$2:$A$2047,$A64,'overall city offline'!$B$2:$B$2047,G$2))</f>
        <v>0.34633553983610493</v>
      </c>
      <c r="H64" s="37">
        <f>(SUMIFS('overall city offline'!$K$2:$K$2047,'overall city offline'!$A$2:$A$2047,$A64,'overall city offline'!$B$2:$B$2047,H$3)*SUMIFS('overall city offline'!$C$2:$C$2047,'overall city offline'!$A$2:$A$2047,$A64,'overall city offline'!$B$2:$B$2047,H$3))/(SUMIFS('overall city offline'!$K$2:$K$2047,'overall city offline'!$A$2:$A$2047,$A64,'overall city offline'!$B$2:$B$2047,H$2))</f>
        <v>0.73590898860722453</v>
      </c>
      <c r="I64" s="37">
        <f>(SUMIFS('overall city offline'!$K$2:$K$2047,'overall city offline'!$A$2:$A$2047,$A64,'overall city offline'!$B$2:$B$2047,I$3)*SUMIFS('overall city offline'!$C$2:$C$2047,'overall city offline'!$A$2:$A$2047,$A64,'overall city offline'!$B$2:$B$2047,I$3))/(SUMIFS('overall city offline'!$K$2:$K$2047,'overall city offline'!$A$2:$A$2047,$A64,'overall city offline'!$B$2:$B$2047,I$2))</f>
        <v>0.68093969130453236</v>
      </c>
      <c r="J64" s="37">
        <f>(SUMIFS('overall city offline'!$K$2:$K$2047,'overall city offline'!$A$2:$A$2047,$A64,'overall city offline'!$B$2:$B$2047,J$3)*SUMIFS('overall city offline'!$C$2:$C$2047,'overall city offline'!$A$2:$A$2047,$A64,'overall city offline'!$B$2:$B$2047,J$3))/(SUMIFS('overall city offline'!$K$2:$K$2047,'overall city offline'!$A$2:$A$2047,$A64,'overall city offline'!$B$2:$B$2047,J$2))</f>
        <v>0.71343343148800764</v>
      </c>
      <c r="K64" s="37">
        <f>(SUMIFS('overall city offline'!$K$2:$K$2047,'overall city offline'!$A$2:$A$2047,$A64,'overall city offline'!$B$2:$B$2047,K$3)*SUMIFS('overall city offline'!$C$2:$C$2047,'overall city offline'!$A$2:$A$2047,$A64,'overall city offline'!$B$2:$B$2047,K$3))/(SUMIFS('overall city offline'!$K$2:$K$2047,'overall city offline'!$A$2:$A$2047,$A64,'overall city offline'!$B$2:$B$2047,K$2))</f>
        <v>0.78480646353688954</v>
      </c>
      <c r="L64" s="37">
        <f>(SUMIFS('overall city offline'!$K$2:$K$2047,'overall city offline'!$A$2:$A$2047,$A64,'overall city offline'!$B$2:$B$2047,L$3)*SUMIFS('overall city offline'!$C$2:$C$2047,'overall city offline'!$A$2:$A$2047,$A64,'overall city offline'!$B$2:$B$2047,L$3))/(SUMIFS('overall city offline'!$K$2:$K$2047,'overall city offline'!$A$2:$A$2047,$A64,'overall city offline'!$B$2:$B$2047,L$2))</f>
        <v>0.27690266602189351</v>
      </c>
      <c r="M64" s="37">
        <f>(SUMIFS('overall city offline'!$K$2:$K$2047,'overall city offline'!$A$2:$A$2047,$A64,'overall city offline'!$B$2:$B$2047,M$3)*SUMIFS('overall city offline'!$C$2:$C$2047,'overall city offline'!$A$2:$A$2047,$A64,'overall city offline'!$B$2:$B$2047,M$3))/(SUMIFS('overall city offline'!$K$2:$K$2047,'overall city offline'!$A$2:$A$2047,$A64,'overall city offline'!$B$2:$B$2047,M$2))</f>
        <v>0.79689078146146985</v>
      </c>
      <c r="N64" s="37">
        <f>(SUMIFS('overall city offline'!$K$2:$K$2047,'overall city offline'!$A$2:$A$2047,$A64,'overall city offline'!$B$2:$B$2047,N$3)*SUMIFS('overall city offline'!$C$2:$C$2047,'overall city offline'!$A$2:$A$2047,$A64,'overall city offline'!$B$2:$B$2047,N$3))/(SUMIFS('overall city offline'!$K$2:$K$2047,'overall city offline'!$A$2:$A$2047,$A64,'overall city offline'!$B$2:$B$2047,N$2))</f>
        <v>0.17112740104327134</v>
      </c>
      <c r="O64" s="37">
        <f>(SUMIFS('overall city offline'!$K$2:$K$2047,'overall city offline'!$A$2:$A$2047,$A64,'overall city offline'!$B$2:$B$2047,O$3)*SUMIFS('overall city offline'!$C$2:$C$2047,'overall city offline'!$A$2:$A$2047,$A64,'overall city offline'!$B$2:$B$2047,O$3))/(SUMIFS('overall city offline'!$K$2:$K$2047,'overall city offline'!$A$2:$A$2047,$A64,'overall city offline'!$B$2:$B$2047,O$2))</f>
        <v>0.18736382796031201</v>
      </c>
      <c r="P64" s="37">
        <f>(SUMIFS('overall city offline'!$K$2:$K$2047,'overall city offline'!$A$2:$A$2047,$A64,'overall city offline'!$B$2:$B$2047,P$3)*SUMIFS('overall city offline'!$C$2:$C$2047,'overall city offline'!$A$2:$A$2047,$A64,'overall city offline'!$B$2:$B$2047,P$3))/(SUMIFS('overall city offline'!$K$2:$K$2047,'overall city offline'!$A$2:$A$2047,$A64,'overall city offline'!$B$2:$B$2047,P$2))</f>
        <v>0.26410814134752014</v>
      </c>
      <c r="Q64" s="37">
        <f>(SUMIFS('overall city offline'!$K$2:$K$2047,'overall city offline'!$A$2:$A$2047,$A64,'overall city offline'!$B$2:$B$2047,Q$3)*SUMIFS('overall city offline'!$C$2:$C$2047,'overall city offline'!$A$2:$A$2047,$A64,'overall city offline'!$B$2:$B$2047,Q$3))/(SUMIFS('overall city offline'!$K$2:$K$2047,'overall city offline'!$A$2:$A$2047,$A64,'overall city offline'!$B$2:$B$2047,Q$2))</f>
        <v>0.6818005774807282</v>
      </c>
      <c r="R64" s="37">
        <f>(SUMIFS('overall city offline'!$K$2:$K$2047,'overall city offline'!$A$2:$A$2047,$A64,'overall city offline'!$B$2:$B$2047,R$3)*SUMIFS('overall city offline'!$C$2:$C$2047,'overall city offline'!$A$2:$A$2047,$A64,'overall city offline'!$B$2:$B$2047,R$3))/(SUMIFS('overall city offline'!$K$2:$K$2047,'overall city offline'!$A$2:$A$2047,$A64,'overall city offline'!$B$2:$B$2047,R$2))</f>
        <v>0.71526265186262461</v>
      </c>
      <c r="S64" s="37">
        <f>(SUMIFS('overall city offline'!$K$2:$K$2047,'overall city offline'!$A$2:$A$2047,$A64,'overall city offline'!$B$2:$B$2047,S$3)*SUMIFS('overall city offline'!$C$2:$C$2047,'overall city offline'!$A$2:$A$2047,$A64,'overall city offline'!$B$2:$B$2047,S$3))/(SUMIFS('overall city offline'!$K$2:$K$2047,'overall city offline'!$A$2:$A$2047,$A64,'overall city offline'!$B$2:$B$2047,S$2))</f>
        <v>0.72062494200368643</v>
      </c>
      <c r="T64" s="37">
        <f>(SUMIFS('overall city offline'!$K$2:$K$2047,'overall city offline'!$A$2:$A$2047,$A64,'overall city offline'!$B$2:$B$2047,T$3)*SUMIFS('overall city offline'!$C$2:$C$2047,'overall city offline'!$A$2:$A$2047,$A64,'overall city offline'!$B$2:$B$2047,T$3))/(SUMIFS('overall city offline'!$K$2:$K$2047,'overall city offline'!$A$2:$A$2047,$A64,'overall city offline'!$B$2:$B$2047,T$2))</f>
        <v>0.7733223561242718</v>
      </c>
      <c r="U64" s="37">
        <f>(SUMIFS('overall city offline'!$K$2:$K$2047,'overall city offline'!$A$2:$A$2047,$A64,'overall city offline'!$B$2:$B$2047,U$3)*SUMIFS('overall city offline'!$C$2:$C$2047,'overall city offline'!$A$2:$A$2047,$A64,'overall city offline'!$B$2:$B$2047,U$3))/(SUMIFS('overall city offline'!$K$2:$K$2047,'overall city offline'!$A$2:$A$2047,$A64,'overall city offline'!$B$2:$B$2047,U$2))</f>
        <v>0.63909424640035306</v>
      </c>
      <c r="V64" s="37">
        <f>(SUMIFS('overall city offline'!$K$2:$K$2047,'overall city offline'!$A$2:$A$2047,$A64,'overall city offline'!$B$2:$B$2047,V$3)*SUMIFS('overall city offline'!$C$2:$C$2047,'overall city offline'!$A$2:$A$2047,$A64,'overall city offline'!$B$2:$B$2047,V$3))/(SUMIFS('overall city offline'!$K$2:$K$2047,'overall city offline'!$A$2:$A$2047,$A64,'overall city offline'!$B$2:$B$2047,V$2))</f>
        <v>0.69486328898323091</v>
      </c>
    </row>
    <row r="65" spans="1:22" x14ac:dyDescent="0.25">
      <c r="A65" s="5" t="s">
        <v>68</v>
      </c>
      <c r="B65" s="37">
        <f>(SUMIFS('overall city offline'!$K$2:$K$2047,'overall city offline'!$A$2:$A$2047,$A65,'overall city offline'!$B$2:$B$2047,B$3)*SUMIFS('overall city offline'!$C$2:$C$2047,'overall city offline'!$A$2:$A$2047,$A65,'overall city offline'!$B$2:$B$2047,B$3))/(SUMIFS('overall city offline'!$K$2:$K$2047,'overall city offline'!$A$2:$A$2047,$A65,'overall city offline'!$B$2:$B$2047,B$2))</f>
        <v>0.91006982817923887</v>
      </c>
      <c r="C65" s="37">
        <f>(SUMIFS('overall city offline'!$K$2:$K$2047,'overall city offline'!$A$2:$A$2047,$A65,'overall city offline'!$B$2:$B$2047,C$3)*SUMIFS('overall city offline'!$C$2:$C$2047,'overall city offline'!$A$2:$A$2047,$A65,'overall city offline'!$B$2:$B$2047,C$3))/(SUMIFS('overall city offline'!$K$2:$K$2047,'overall city offline'!$A$2:$A$2047,$A65,'overall city offline'!$B$2:$B$2047,C$2))</f>
        <v>0.94156966592441171</v>
      </c>
      <c r="D65" s="37">
        <f>(SUMIFS('overall city offline'!$K$2:$K$2047,'overall city offline'!$A$2:$A$2047,$A65,'overall city offline'!$B$2:$B$2047,D$3)*SUMIFS('overall city offline'!$C$2:$C$2047,'overall city offline'!$A$2:$A$2047,$A65,'overall city offline'!$B$2:$B$2047,D$3))/(SUMIFS('overall city offline'!$K$2:$K$2047,'overall city offline'!$A$2:$A$2047,$A65,'overall city offline'!$B$2:$B$2047,D$2))</f>
        <v>0.78117290824146468</v>
      </c>
      <c r="E65" s="37">
        <f>(SUMIFS('overall city offline'!$K$2:$K$2047,'overall city offline'!$A$2:$A$2047,$A65,'overall city offline'!$B$2:$B$2047,E$3)*SUMIFS('overall city offline'!$C$2:$C$2047,'overall city offline'!$A$2:$A$2047,$A65,'overall city offline'!$B$2:$B$2047,E$3))/(SUMIFS('overall city offline'!$K$2:$K$2047,'overall city offline'!$A$2:$A$2047,$A65,'overall city offline'!$B$2:$B$2047,E$2))</f>
        <v>0.2590305321854483</v>
      </c>
      <c r="F65" s="37">
        <f>(SUMIFS('overall city offline'!$K$2:$K$2047,'overall city offline'!$A$2:$A$2047,$A65,'overall city offline'!$B$2:$B$2047,F$3)*SUMIFS('overall city offline'!$C$2:$C$2047,'overall city offline'!$A$2:$A$2047,$A65,'overall city offline'!$B$2:$B$2047,F$3))/(SUMIFS('overall city offline'!$K$2:$K$2047,'overall city offline'!$A$2:$A$2047,$A65,'overall city offline'!$B$2:$B$2047,F$2))</f>
        <v>0.34899771963804022</v>
      </c>
      <c r="G65" s="37">
        <f>(SUMIFS('overall city offline'!$K$2:$K$2047,'overall city offline'!$A$2:$A$2047,$A65,'overall city offline'!$B$2:$B$2047,G$3)*SUMIFS('overall city offline'!$C$2:$C$2047,'overall city offline'!$A$2:$A$2047,$A65,'overall city offline'!$B$2:$B$2047,G$3))/(SUMIFS('overall city offline'!$K$2:$K$2047,'overall city offline'!$A$2:$A$2047,$A65,'overall city offline'!$B$2:$B$2047,G$2))</f>
        <v>0.50621202724564018</v>
      </c>
      <c r="H65" s="37">
        <f>(SUMIFS('overall city offline'!$K$2:$K$2047,'overall city offline'!$A$2:$A$2047,$A65,'overall city offline'!$B$2:$B$2047,H$3)*SUMIFS('overall city offline'!$C$2:$C$2047,'overall city offline'!$A$2:$A$2047,$A65,'overall city offline'!$B$2:$B$2047,H$3))/(SUMIFS('overall city offline'!$K$2:$K$2047,'overall city offline'!$A$2:$A$2047,$A65,'overall city offline'!$B$2:$B$2047,H$2))</f>
        <v>0.90367586269891353</v>
      </c>
      <c r="I65" s="37">
        <f>(SUMIFS('overall city offline'!$K$2:$K$2047,'overall city offline'!$A$2:$A$2047,$A65,'overall city offline'!$B$2:$B$2047,I$3)*SUMIFS('overall city offline'!$C$2:$C$2047,'overall city offline'!$A$2:$A$2047,$A65,'overall city offline'!$B$2:$B$2047,I$3))/(SUMIFS('overall city offline'!$K$2:$K$2047,'overall city offline'!$A$2:$A$2047,$A65,'overall city offline'!$B$2:$B$2047,I$2))</f>
        <v>1.0890593972102671</v>
      </c>
      <c r="J65" s="37">
        <f>(SUMIFS('overall city offline'!$K$2:$K$2047,'overall city offline'!$A$2:$A$2047,$A65,'overall city offline'!$B$2:$B$2047,J$3)*SUMIFS('overall city offline'!$C$2:$C$2047,'overall city offline'!$A$2:$A$2047,$A65,'overall city offline'!$B$2:$B$2047,J$3))/(SUMIFS('overall city offline'!$K$2:$K$2047,'overall city offline'!$A$2:$A$2047,$A65,'overall city offline'!$B$2:$B$2047,J$2))</f>
        <v>1.000595499428566</v>
      </c>
      <c r="K65" s="37">
        <f>(SUMIFS('overall city offline'!$K$2:$K$2047,'overall city offline'!$A$2:$A$2047,$A65,'overall city offline'!$B$2:$B$2047,K$3)*SUMIFS('overall city offline'!$C$2:$C$2047,'overall city offline'!$A$2:$A$2047,$A65,'overall city offline'!$B$2:$B$2047,K$3))/(SUMIFS('overall city offline'!$K$2:$K$2047,'overall city offline'!$A$2:$A$2047,$A65,'overall city offline'!$B$2:$B$2047,K$2))</f>
        <v>1.0493759482225584</v>
      </c>
      <c r="L65" s="37">
        <f>(SUMIFS('overall city offline'!$K$2:$K$2047,'overall city offline'!$A$2:$A$2047,$A65,'overall city offline'!$B$2:$B$2047,L$3)*SUMIFS('overall city offline'!$C$2:$C$2047,'overall city offline'!$A$2:$A$2047,$A65,'overall city offline'!$B$2:$B$2047,L$3))/(SUMIFS('overall city offline'!$K$2:$K$2047,'overall city offline'!$A$2:$A$2047,$A65,'overall city offline'!$B$2:$B$2047,L$2))</f>
        <v>0.48929263630504455</v>
      </c>
      <c r="M65" s="37">
        <f>(SUMIFS('overall city offline'!$K$2:$K$2047,'overall city offline'!$A$2:$A$2047,$A65,'overall city offline'!$B$2:$B$2047,M$3)*SUMIFS('overall city offline'!$C$2:$C$2047,'overall city offline'!$A$2:$A$2047,$A65,'overall city offline'!$B$2:$B$2047,M$3))/(SUMIFS('overall city offline'!$K$2:$K$2047,'overall city offline'!$A$2:$A$2047,$A65,'overall city offline'!$B$2:$B$2047,M$2))</f>
        <v>1.0745840700993023</v>
      </c>
      <c r="N65" s="37">
        <f>(SUMIFS('overall city offline'!$K$2:$K$2047,'overall city offline'!$A$2:$A$2047,$A65,'overall city offline'!$B$2:$B$2047,N$3)*SUMIFS('overall city offline'!$C$2:$C$2047,'overall city offline'!$A$2:$A$2047,$A65,'overall city offline'!$B$2:$B$2047,N$3))/(SUMIFS('overall city offline'!$K$2:$K$2047,'overall city offline'!$A$2:$A$2047,$A65,'overall city offline'!$B$2:$B$2047,N$2))</f>
        <v>0.36260098411951358</v>
      </c>
      <c r="O65" s="37">
        <f>(SUMIFS('overall city offline'!$K$2:$K$2047,'overall city offline'!$A$2:$A$2047,$A65,'overall city offline'!$B$2:$B$2047,O$3)*SUMIFS('overall city offline'!$C$2:$C$2047,'overall city offline'!$A$2:$A$2047,$A65,'overall city offline'!$B$2:$B$2047,O$3))/(SUMIFS('overall city offline'!$K$2:$K$2047,'overall city offline'!$A$2:$A$2047,$A65,'overall city offline'!$B$2:$B$2047,O$2))</f>
        <v>0.37508283313588714</v>
      </c>
      <c r="P65" s="37">
        <f>(SUMIFS('overall city offline'!$K$2:$K$2047,'overall city offline'!$A$2:$A$2047,$A65,'overall city offline'!$B$2:$B$2047,P$3)*SUMIFS('overall city offline'!$C$2:$C$2047,'overall city offline'!$A$2:$A$2047,$A65,'overall city offline'!$B$2:$B$2047,P$3))/(SUMIFS('overall city offline'!$K$2:$K$2047,'overall city offline'!$A$2:$A$2047,$A65,'overall city offline'!$B$2:$B$2047,P$2))</f>
        <v>0.49905000207713573</v>
      </c>
      <c r="Q65" s="37">
        <f>(SUMIFS('overall city offline'!$K$2:$K$2047,'overall city offline'!$A$2:$A$2047,$A65,'overall city offline'!$B$2:$B$2047,Q$3)*SUMIFS('overall city offline'!$C$2:$C$2047,'overall city offline'!$A$2:$A$2047,$A65,'overall city offline'!$B$2:$B$2047,Q$3))/(SUMIFS('overall city offline'!$K$2:$K$2047,'overall city offline'!$A$2:$A$2047,$A65,'overall city offline'!$B$2:$B$2047,Q$2))</f>
        <v>0.73207077090675132</v>
      </c>
      <c r="R65" s="37">
        <f>(SUMIFS('overall city offline'!$K$2:$K$2047,'overall city offline'!$A$2:$A$2047,$A65,'overall city offline'!$B$2:$B$2047,R$3)*SUMIFS('overall city offline'!$C$2:$C$2047,'overall city offline'!$A$2:$A$2047,$A65,'overall city offline'!$B$2:$B$2047,R$3))/(SUMIFS('overall city offline'!$K$2:$K$2047,'overall city offline'!$A$2:$A$2047,$A65,'overall city offline'!$B$2:$B$2047,R$2))</f>
        <v>0.9220131099058233</v>
      </c>
      <c r="S65" s="37">
        <f>(SUMIFS('overall city offline'!$K$2:$K$2047,'overall city offline'!$A$2:$A$2047,$A65,'overall city offline'!$B$2:$B$2047,S$3)*SUMIFS('overall city offline'!$C$2:$C$2047,'overall city offline'!$A$2:$A$2047,$A65,'overall city offline'!$B$2:$B$2047,S$3))/(SUMIFS('overall city offline'!$K$2:$K$2047,'overall city offline'!$A$2:$A$2047,$A65,'overall city offline'!$B$2:$B$2047,S$2))</f>
        <v>0.86777108545255555</v>
      </c>
      <c r="T65" s="37">
        <f>(SUMIFS('overall city offline'!$K$2:$K$2047,'overall city offline'!$A$2:$A$2047,$A65,'overall city offline'!$B$2:$B$2047,T$3)*SUMIFS('overall city offline'!$C$2:$C$2047,'overall city offline'!$A$2:$A$2047,$A65,'overall city offline'!$B$2:$B$2047,T$3))/(SUMIFS('overall city offline'!$K$2:$K$2047,'overall city offline'!$A$2:$A$2047,$A65,'overall city offline'!$B$2:$B$2047,T$2))</f>
        <v>0.95122630458221724</v>
      </c>
      <c r="U65" s="37">
        <f>(SUMIFS('overall city offline'!$K$2:$K$2047,'overall city offline'!$A$2:$A$2047,$A65,'overall city offline'!$B$2:$B$2047,U$3)*SUMIFS('overall city offline'!$C$2:$C$2047,'overall city offline'!$A$2:$A$2047,$A65,'overall city offline'!$B$2:$B$2047,U$3))/(SUMIFS('overall city offline'!$K$2:$K$2047,'overall city offline'!$A$2:$A$2047,$A65,'overall city offline'!$B$2:$B$2047,U$2))</f>
        <v>1.0561885899320582</v>
      </c>
      <c r="V65" s="37">
        <f>(SUMIFS('overall city offline'!$K$2:$K$2047,'overall city offline'!$A$2:$A$2047,$A65,'overall city offline'!$B$2:$B$2047,V$3)*SUMIFS('overall city offline'!$C$2:$C$2047,'overall city offline'!$A$2:$A$2047,$A65,'overall city offline'!$B$2:$B$2047,V$3))/(SUMIFS('overall city offline'!$K$2:$K$2047,'overall city offline'!$A$2:$A$2047,$A65,'overall city offline'!$B$2:$B$2047,V$2))</f>
        <v>0.88779528462751922</v>
      </c>
    </row>
  </sheetData>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52FCB-FEBE-4286-B5F6-374CAC6FC448}">
  <sheetPr>
    <tabColor rgb="FFFFC000"/>
  </sheetPr>
  <dimension ref="A1"/>
  <sheetViews>
    <sheetView workbookViewId="0"/>
  </sheetViews>
  <sheetFormatPr defaultRowHeight="15" x14ac:dyDescent="0.2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A176D-370D-48DC-93B2-84EB66192B4D}">
  <sheetPr>
    <tabColor rgb="FFFFC000"/>
  </sheetPr>
  <dimension ref="A1:BL65"/>
  <sheetViews>
    <sheetView topLeftCell="C1" workbookViewId="0">
      <selection activeCell="B4" sqref="B4:V4"/>
    </sheetView>
  </sheetViews>
  <sheetFormatPr defaultRowHeight="15" x14ac:dyDescent="0.25"/>
  <cols>
    <col min="1" max="1" width="21.7109375" customWidth="1"/>
    <col min="2" max="2" width="13.7109375" customWidth="1"/>
    <col min="3" max="7" width="10.7109375" bestFit="1" customWidth="1"/>
    <col min="8" max="22" width="11.42578125" customWidth="1"/>
  </cols>
  <sheetData>
    <row r="1" spans="1:64" x14ac:dyDescent="0.25">
      <c r="A1" s="31" t="s">
        <v>149</v>
      </c>
    </row>
    <row r="2" spans="1:64" x14ac:dyDescent="0.25">
      <c r="A2" s="28" t="s">
        <v>147</v>
      </c>
      <c r="B2" s="2">
        <v>43466</v>
      </c>
      <c r="C2" s="2">
        <v>43497</v>
      </c>
      <c r="D2" s="2">
        <v>43525</v>
      </c>
      <c r="E2" s="2">
        <v>43556</v>
      </c>
      <c r="F2" s="2">
        <v>43586</v>
      </c>
      <c r="G2" s="2">
        <v>43617</v>
      </c>
      <c r="H2" s="2">
        <v>43647</v>
      </c>
      <c r="I2" s="2">
        <v>43678</v>
      </c>
      <c r="J2" s="2">
        <v>43709</v>
      </c>
      <c r="K2" s="2">
        <v>43739</v>
      </c>
      <c r="L2" s="2">
        <v>43770</v>
      </c>
      <c r="M2" s="2">
        <v>43800</v>
      </c>
      <c r="N2" s="2">
        <v>43466</v>
      </c>
      <c r="O2" s="2">
        <v>43497</v>
      </c>
      <c r="P2" s="2">
        <v>43525</v>
      </c>
      <c r="Q2" s="2">
        <v>43556</v>
      </c>
      <c r="R2" s="2">
        <v>43586</v>
      </c>
      <c r="S2" s="2">
        <v>43617</v>
      </c>
      <c r="T2" s="2">
        <v>43647</v>
      </c>
      <c r="U2" s="2">
        <v>43678</v>
      </c>
      <c r="V2" s="2">
        <v>43709</v>
      </c>
    </row>
    <row r="3" spans="1:64" x14ac:dyDescent="0.25">
      <c r="A3" s="28" t="s">
        <v>148</v>
      </c>
      <c r="B3" s="2">
        <v>43831</v>
      </c>
      <c r="C3" s="2">
        <v>43862</v>
      </c>
      <c r="D3" s="2">
        <v>43891</v>
      </c>
      <c r="E3" s="2">
        <v>43922</v>
      </c>
      <c r="F3" s="2">
        <v>43952</v>
      </c>
      <c r="G3" s="2">
        <v>43983</v>
      </c>
      <c r="H3" s="2">
        <v>44013</v>
      </c>
      <c r="I3" s="2">
        <v>44044</v>
      </c>
      <c r="J3" s="2">
        <v>44075</v>
      </c>
      <c r="K3" s="2">
        <v>44105</v>
      </c>
      <c r="L3" s="2">
        <v>44136</v>
      </c>
      <c r="M3" s="2">
        <v>44166</v>
      </c>
      <c r="N3" s="2">
        <v>44197</v>
      </c>
      <c r="O3" s="2">
        <v>44228</v>
      </c>
      <c r="P3" s="2">
        <v>44256</v>
      </c>
      <c r="Q3" s="2">
        <v>44287</v>
      </c>
      <c r="R3" s="2">
        <v>44317</v>
      </c>
      <c r="S3" s="2">
        <v>44348</v>
      </c>
      <c r="T3" s="2">
        <v>44378</v>
      </c>
      <c r="U3" s="2">
        <v>44409</v>
      </c>
      <c r="V3" s="2">
        <v>44440</v>
      </c>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row>
    <row r="4" spans="1:64" x14ac:dyDescent="0.25">
      <c r="A4" s="5" t="s">
        <v>7</v>
      </c>
      <c r="B4" s="37">
        <f>(SUMIFS('city centre offline'!$H$2:$H$2047,'overall city offline'!$A$2:$A$2047,$A4,'city centre offline'!$B$2:$B$2047,B$3)*SUMIFS('city centre offline'!$C$2:$C$2047,'city centre offline'!$A$2:$A$2047,$A4,'city centre offline'!$B$2:$B$2047,B$3))/(SUMIFS('city centre offline'!$H$2:$H$2047,'city centre offline'!$A$2:$A$2047,$A4,'city centre offline'!$B$2:$B$2047,B$2))</f>
        <v>0.66649232705210282</v>
      </c>
      <c r="C4" s="37">
        <f>(SUMIFS('city centre offline'!$H$2:$H$2047,'overall city offline'!$A$2:$A$2047,$A4,'city centre offline'!$B$2:$B$2047,C$3)*SUMIFS('city centre offline'!$C$2:$C$2047,'city centre offline'!$A$2:$A$2047,$A4,'city centre offline'!$B$2:$B$2047,C$3))/(SUMIFS('city centre offline'!$H$2:$H$2047,'city centre offline'!$A$2:$A$2047,$A4,'city centre offline'!$B$2:$B$2047,C$2))</f>
        <v>0.88743480362766092</v>
      </c>
      <c r="D4" s="37">
        <f>(SUMIFS('city centre offline'!$H$2:$H$2047,'overall city offline'!$A$2:$A$2047,$A4,'city centre offline'!$B$2:$B$2047,D$3)*SUMIFS('city centre offline'!$C$2:$C$2047,'city centre offline'!$A$2:$A$2047,$A4,'city centre offline'!$B$2:$B$2047,D$3))/(SUMIFS('city centre offline'!$H$2:$H$2047,'city centre offline'!$A$2:$A$2047,$A4,'city centre offline'!$B$2:$B$2047,D$2))</f>
        <v>0.56697513041063052</v>
      </c>
      <c r="E4" s="37">
        <f>(SUMIFS('city centre offline'!$H$2:$H$2047,'overall city offline'!$A$2:$A$2047,$A4,'city centre offline'!$B$2:$B$2047,E$3)*SUMIFS('city centre offline'!$C$2:$C$2047,'city centre offline'!$A$2:$A$2047,$A4,'city centre offline'!$B$2:$B$2047,E$3))/(SUMIFS('city centre offline'!$H$2:$H$2047,'city centre offline'!$A$2:$A$2047,$A4,'city centre offline'!$B$2:$B$2047,E$2))</f>
        <v>1.6083436125410298E-3</v>
      </c>
      <c r="F4" s="37">
        <f>(SUMIFS('city centre offline'!$H$2:$H$2047,'overall city offline'!$A$2:$A$2047,$A4,'city centre offline'!$B$2:$B$2047,F$3)*SUMIFS('city centre offline'!$C$2:$C$2047,'city centre offline'!$A$2:$A$2047,$A4,'city centre offline'!$B$2:$B$2047,F$3))/(SUMIFS('city centre offline'!$H$2:$H$2047,'city centre offline'!$A$2:$A$2047,$A4,'city centre offline'!$B$2:$B$2047,F$2))</f>
        <v>1.1465740452266916E-3</v>
      </c>
      <c r="G4" s="37">
        <f>(SUMIFS('city centre offline'!$H$2:$H$2047,'overall city offline'!$A$2:$A$2047,$A4,'city centre offline'!$B$2:$B$2047,G$3)*SUMIFS('city centre offline'!$C$2:$C$2047,'city centre offline'!$A$2:$A$2047,$A4,'city centre offline'!$B$2:$B$2047,G$3))/(SUMIFS('city centre offline'!$H$2:$H$2047,'city centre offline'!$A$2:$A$2047,$A4,'city centre offline'!$B$2:$B$2047,G$2))</f>
        <v>1.5252812753316615E-2</v>
      </c>
      <c r="H4" s="37">
        <f>(SUMIFS('city centre offline'!$H$2:$H$2047,'overall city offline'!$A$2:$A$2047,$A4,'city centre offline'!$B$2:$B$2047,H$3)*SUMIFS('city centre offline'!$C$2:$C$2047,'city centre offline'!$A$2:$A$2047,$A4,'city centre offline'!$B$2:$B$2047,H$3))/(SUMIFS('city centre offline'!$H$2:$H$2047,'city centre offline'!$A$2:$A$2047,$A4,'city centre offline'!$B$2:$B$2047,H$2))</f>
        <v>0.37695918338954576</v>
      </c>
      <c r="I4" s="37">
        <f>(SUMIFS('city centre offline'!$H$2:$H$2047,'overall city offline'!$A$2:$A$2047,$A4,'city centre offline'!$B$2:$B$2047,I$3)*SUMIFS('city centre offline'!$C$2:$C$2047,'city centre offline'!$A$2:$A$2047,$A4,'city centre offline'!$B$2:$B$2047,I$3))/(SUMIFS('city centre offline'!$H$2:$H$2047,'city centre offline'!$A$2:$A$2047,$A4,'city centre offline'!$B$2:$B$2047,I$2))</f>
        <v>0.39362390661705476</v>
      </c>
      <c r="J4" s="37">
        <f>(SUMIFS('city centre offline'!$H$2:$H$2047,'overall city offline'!$A$2:$A$2047,$A4,'city centre offline'!$B$2:$B$2047,J$3)*SUMIFS('city centre offline'!$C$2:$C$2047,'city centre offline'!$A$2:$A$2047,$A4,'city centre offline'!$B$2:$B$2047,J$3))/(SUMIFS('city centre offline'!$H$2:$H$2047,'city centre offline'!$A$2:$A$2047,$A4,'city centre offline'!$B$2:$B$2047,J$2))</f>
        <v>0.4333012852562757</v>
      </c>
      <c r="K4" s="37">
        <f>(SUMIFS('city centre offline'!$H$2:$H$2047,'overall city offline'!$A$2:$A$2047,$A4,'city centre offline'!$B$2:$B$2047,K$3)*SUMIFS('city centre offline'!$C$2:$C$2047,'city centre offline'!$A$2:$A$2047,$A4,'city centre offline'!$B$2:$B$2047,K$3))/(SUMIFS('city centre offline'!$H$2:$H$2047,'city centre offline'!$A$2:$A$2047,$A4,'city centre offline'!$B$2:$B$2047,K$2))</f>
        <v>0.52198331001920939</v>
      </c>
      <c r="L4" s="37">
        <f>(SUMIFS('city centre offline'!$H$2:$H$2047,'overall city offline'!$A$2:$A$2047,$A4,'city centre offline'!$B$2:$B$2047,L$3)*SUMIFS('city centre offline'!$C$2:$C$2047,'city centre offline'!$A$2:$A$2047,$A4,'city centre offline'!$B$2:$B$2047,L$3))/(SUMIFS('city centre offline'!$H$2:$H$2047,'city centre offline'!$A$2:$A$2047,$A4,'city centre offline'!$B$2:$B$2047,L$2))</f>
        <v>0.6842044431303107</v>
      </c>
      <c r="M4" s="37">
        <f>(SUMIFS('city centre offline'!$H$2:$H$2047,'overall city offline'!$A$2:$A$2047,$A4,'city centre offline'!$B$2:$B$2047,M$3)*SUMIFS('city centre offline'!$C$2:$C$2047,'city centre offline'!$A$2:$A$2047,$A4,'city centre offline'!$B$2:$B$2047,M$3))/(SUMIFS('city centre offline'!$H$2:$H$2047,'city centre offline'!$A$2:$A$2047,$A4,'city centre offline'!$B$2:$B$2047,M$2))</f>
        <v>0.85748751626227493</v>
      </c>
      <c r="N4" s="37">
        <f>(SUMIFS('city centre offline'!$H$2:$H$2047,'overall city offline'!$A$2:$A$2047,$A4,'city centre offline'!$B$2:$B$2047,N$3)*SUMIFS('city centre offline'!$C$2:$C$2047,'city centre offline'!$A$2:$A$2047,$A4,'city centre offline'!$B$2:$B$2047,N$3))/(SUMIFS('city centre offline'!$H$2:$H$2047,'city centre offline'!$A$2:$A$2047,$A4,'city centre offline'!$B$2:$B$2047,N$2))</f>
        <v>4.4117707596701E-3</v>
      </c>
      <c r="O4" s="37">
        <f>(SUMIFS('city centre offline'!$H$2:$H$2047,'overall city offline'!$A$2:$A$2047,$A4,'city centre offline'!$B$2:$B$2047,O$3)*SUMIFS('city centre offline'!$C$2:$C$2047,'city centre offline'!$A$2:$A$2047,$A4,'city centre offline'!$B$2:$B$2047,O$3))/(SUMIFS('city centre offline'!$H$2:$H$2047,'city centre offline'!$A$2:$A$2047,$A4,'city centre offline'!$B$2:$B$2047,O$2))</f>
        <v>4.1137377109894662E-3</v>
      </c>
      <c r="P4" s="37">
        <f>(SUMIFS('city centre offline'!$H$2:$H$2047,'overall city offline'!$A$2:$A$2047,$A4,'city centre offline'!$B$2:$B$2047,P$3)*SUMIFS('city centre offline'!$C$2:$C$2047,'city centre offline'!$A$2:$A$2047,$A4,'city centre offline'!$B$2:$B$2047,P$3))/(SUMIFS('city centre offline'!$H$2:$H$2047,'city centre offline'!$A$2:$A$2047,$A4,'city centre offline'!$B$2:$B$2047,P$2))</f>
        <v>6.0564506698462294E-3</v>
      </c>
      <c r="Q4" s="37">
        <f>(SUMIFS('city centre offline'!$H$2:$H$2047,'overall city offline'!$A$2:$A$2047,$A4,'city centre offline'!$B$2:$B$2047,Q$3)*SUMIFS('city centre offline'!$C$2:$C$2047,'city centre offline'!$A$2:$A$2047,$A4,'city centre offline'!$B$2:$B$2047,Q$3))/(SUMIFS('city centre offline'!$H$2:$H$2047,'city centre offline'!$A$2:$A$2047,$A4,'city centre offline'!$B$2:$B$2047,Q$2))</f>
        <v>8.8618378248929958E-2</v>
      </c>
      <c r="R4" s="37">
        <f>(SUMIFS('city centre offline'!$H$2:$H$2047,'overall city offline'!$A$2:$A$2047,$A4,'city centre offline'!$B$2:$B$2047,R$3)*SUMIFS('city centre offline'!$C$2:$C$2047,'city centre offline'!$A$2:$A$2047,$A4,'city centre offline'!$B$2:$B$2047,R$3))/(SUMIFS('city centre offline'!$H$2:$H$2047,'city centre offline'!$A$2:$A$2047,$A4,'city centre offline'!$B$2:$B$2047,R$2))</f>
        <v>0.52863539505020662</v>
      </c>
      <c r="S4" s="37">
        <f>(SUMIFS('city centre offline'!$H$2:$H$2047,'overall city offline'!$A$2:$A$2047,$A4,'city centre offline'!$B$2:$B$2047,S$3)*SUMIFS('city centre offline'!$C$2:$C$2047,'city centre offline'!$A$2:$A$2047,$A4,'city centre offline'!$B$2:$B$2047,S$3))/(SUMIFS('city centre offline'!$H$2:$H$2047,'city centre offline'!$A$2:$A$2047,$A4,'city centre offline'!$B$2:$B$2047,S$2))</f>
        <v>0.52608988076167362</v>
      </c>
      <c r="T4" s="37">
        <f>(SUMIFS('city centre offline'!$H$2:$H$2047,'overall city offline'!$A$2:$A$2047,$A4,'city centre offline'!$B$2:$B$2047,T$3)*SUMIFS('city centre offline'!$C$2:$C$2047,'city centre offline'!$A$2:$A$2047,$A4,'city centre offline'!$B$2:$B$2047,T$3))/(SUMIFS('city centre offline'!$H$2:$H$2047,'city centre offline'!$A$2:$A$2047,$A4,'city centre offline'!$B$2:$B$2047,T$2))</f>
        <v>0.5039850967297973</v>
      </c>
      <c r="U4" s="37">
        <f>(SUMIFS('city centre offline'!$H$2:$H$2047,'overall city offline'!$A$2:$A$2047,$A4,'city centre offline'!$B$2:$B$2047,U$3)*SUMIFS('city centre offline'!$C$2:$C$2047,'city centre offline'!$A$2:$A$2047,$A4,'city centre offline'!$B$2:$B$2047,U$3))/(SUMIFS('city centre offline'!$H$2:$H$2047,'city centre offline'!$A$2:$A$2047,$A4,'city centre offline'!$B$2:$B$2047,U$2))</f>
        <v>0.53020243811314038</v>
      </c>
      <c r="V4" s="37">
        <f>(SUMIFS('city centre offline'!$H$2:$H$2047,'overall city offline'!$A$2:$A$2047,$A4,'city centre offline'!$B$2:$B$2047,V$3)*SUMIFS('city centre offline'!$C$2:$C$2047,'city centre offline'!$A$2:$A$2047,$A4,'city centre offline'!$B$2:$B$2047,V$3))/(SUMIFS('city centre offline'!$H$2:$H$2047,'city centre offline'!$A$2:$A$2047,$A4,'city centre offline'!$B$2:$B$2047,V$2))</f>
        <v>0.47831713717568208</v>
      </c>
    </row>
    <row r="5" spans="1:64" x14ac:dyDescent="0.25">
      <c r="A5" s="5" t="s">
        <v>8</v>
      </c>
      <c r="B5" s="37">
        <f>(SUMIFS('city centre offline'!$H$2:$H$2047,'overall city offline'!$A$2:$A$2047,$A5,'city centre offline'!$B$2:$B$2047,B$3)*SUMIFS('city centre offline'!$C$2:$C$2047,'city centre offline'!$A$2:$A$2047,$A5,'city centre offline'!$B$2:$B$2047,B$3))/(SUMIFS('city centre offline'!$H$2:$H$2047,'city centre offline'!$A$2:$A$2047,$A5,'city centre offline'!$B$2:$B$2047,B$2))</f>
        <v>0.47565007930156761</v>
      </c>
      <c r="C5" s="37">
        <f>(SUMIFS('city centre offline'!$H$2:$H$2047,'overall city offline'!$A$2:$A$2047,$A5,'city centre offline'!$B$2:$B$2047,C$3)*SUMIFS('city centre offline'!$C$2:$C$2047,'city centre offline'!$A$2:$A$2047,$A5,'city centre offline'!$B$2:$B$2047,C$3))/(SUMIFS('city centre offline'!$H$2:$H$2047,'city centre offline'!$A$2:$A$2047,$A5,'city centre offline'!$B$2:$B$2047,C$2))</f>
        <v>0.36134946978299576</v>
      </c>
      <c r="D5" s="37">
        <f>(SUMIFS('city centre offline'!$H$2:$H$2047,'overall city offline'!$A$2:$A$2047,$A5,'city centre offline'!$B$2:$B$2047,D$3)*SUMIFS('city centre offline'!$C$2:$C$2047,'city centre offline'!$A$2:$A$2047,$A5,'city centre offline'!$B$2:$B$2047,D$3))/(SUMIFS('city centre offline'!$H$2:$H$2047,'city centre offline'!$A$2:$A$2047,$A5,'city centre offline'!$B$2:$B$2047,D$2))</f>
        <v>8.1554737706781913E-2</v>
      </c>
      <c r="E5" s="37">
        <f>(SUMIFS('city centre offline'!$H$2:$H$2047,'overall city offline'!$A$2:$A$2047,$A5,'city centre offline'!$B$2:$B$2047,E$3)*SUMIFS('city centre offline'!$C$2:$C$2047,'city centre offline'!$A$2:$A$2047,$A5,'city centre offline'!$B$2:$B$2047,E$3))/(SUMIFS('city centre offline'!$H$2:$H$2047,'city centre offline'!$A$2:$A$2047,$A5,'city centre offline'!$B$2:$B$2047,E$2))</f>
        <v>0</v>
      </c>
      <c r="F5" s="37">
        <f>(SUMIFS('city centre offline'!$H$2:$H$2047,'overall city offline'!$A$2:$A$2047,$A5,'city centre offline'!$B$2:$B$2047,F$3)*SUMIFS('city centre offline'!$C$2:$C$2047,'city centre offline'!$A$2:$A$2047,$A5,'city centre offline'!$B$2:$B$2047,F$3))/(SUMIFS('city centre offline'!$H$2:$H$2047,'city centre offline'!$A$2:$A$2047,$A5,'city centre offline'!$B$2:$B$2047,F$2))</f>
        <v>0</v>
      </c>
      <c r="G5" s="37">
        <f>(SUMIFS('city centre offline'!$H$2:$H$2047,'overall city offline'!$A$2:$A$2047,$A5,'city centre offline'!$B$2:$B$2047,G$3)*SUMIFS('city centre offline'!$C$2:$C$2047,'city centre offline'!$A$2:$A$2047,$A5,'city centre offline'!$B$2:$B$2047,G$3))/(SUMIFS('city centre offline'!$H$2:$H$2047,'city centre offline'!$A$2:$A$2047,$A5,'city centre offline'!$B$2:$B$2047,G$2))</f>
        <v>0</v>
      </c>
      <c r="H5" s="37">
        <f>(SUMIFS('city centre offline'!$H$2:$H$2047,'overall city offline'!$A$2:$A$2047,$A5,'city centre offline'!$B$2:$B$2047,H$3)*SUMIFS('city centre offline'!$C$2:$C$2047,'city centre offline'!$A$2:$A$2047,$A5,'city centre offline'!$B$2:$B$2047,H$3))/(SUMIFS('city centre offline'!$H$2:$H$2047,'city centre offline'!$A$2:$A$2047,$A5,'city centre offline'!$B$2:$B$2047,H$2))</f>
        <v>6.8893093367455966</v>
      </c>
      <c r="I5" s="37">
        <f>(SUMIFS('city centre offline'!$H$2:$H$2047,'overall city offline'!$A$2:$A$2047,$A5,'city centre offline'!$B$2:$B$2047,I$3)*SUMIFS('city centre offline'!$C$2:$C$2047,'city centre offline'!$A$2:$A$2047,$A5,'city centre offline'!$B$2:$B$2047,I$3))/(SUMIFS('city centre offline'!$H$2:$H$2047,'city centre offline'!$A$2:$A$2047,$A5,'city centre offline'!$B$2:$B$2047,I$2))</f>
        <v>2.9308502906484195</v>
      </c>
      <c r="J5" s="37">
        <f>(SUMIFS('city centre offline'!$H$2:$H$2047,'overall city offline'!$A$2:$A$2047,$A5,'city centre offline'!$B$2:$B$2047,J$3)*SUMIFS('city centre offline'!$C$2:$C$2047,'city centre offline'!$A$2:$A$2047,$A5,'city centre offline'!$B$2:$B$2047,J$3))/(SUMIFS('city centre offline'!$H$2:$H$2047,'city centre offline'!$A$2:$A$2047,$A5,'city centre offline'!$B$2:$B$2047,J$2))</f>
        <v>0.37156014742516186</v>
      </c>
      <c r="K5" s="37">
        <f>(SUMIFS('city centre offline'!$H$2:$H$2047,'overall city offline'!$A$2:$A$2047,$A5,'city centre offline'!$B$2:$B$2047,K$3)*SUMIFS('city centre offline'!$C$2:$C$2047,'city centre offline'!$A$2:$A$2047,$A5,'city centre offline'!$B$2:$B$2047,K$3))/(SUMIFS('city centre offline'!$H$2:$H$2047,'city centre offline'!$A$2:$A$2047,$A5,'city centre offline'!$B$2:$B$2047,K$2))</f>
        <v>0.31943686521788933</v>
      </c>
      <c r="L5" s="37">
        <f>(SUMIFS('city centre offline'!$H$2:$H$2047,'overall city offline'!$A$2:$A$2047,$A5,'city centre offline'!$B$2:$B$2047,L$3)*SUMIFS('city centre offline'!$C$2:$C$2047,'city centre offline'!$A$2:$A$2047,$A5,'city centre offline'!$B$2:$B$2047,L$3))/(SUMIFS('city centre offline'!$H$2:$H$2047,'city centre offline'!$A$2:$A$2047,$A5,'city centre offline'!$B$2:$B$2047,L$2))</f>
        <v>1.9560736755106195E-2</v>
      </c>
      <c r="M5" s="37">
        <f>(SUMIFS('city centre offline'!$H$2:$H$2047,'overall city offline'!$A$2:$A$2047,$A5,'city centre offline'!$B$2:$B$2047,M$3)*SUMIFS('city centre offline'!$C$2:$C$2047,'city centre offline'!$A$2:$A$2047,$A5,'city centre offline'!$B$2:$B$2047,M$3))/(SUMIFS('city centre offline'!$H$2:$H$2047,'city centre offline'!$A$2:$A$2047,$A5,'city centre offline'!$B$2:$B$2047,M$2))</f>
        <v>0.1059031186884634</v>
      </c>
      <c r="N5" s="37">
        <f>(SUMIFS('city centre offline'!$H$2:$H$2047,'overall city offline'!$A$2:$A$2047,$A5,'city centre offline'!$B$2:$B$2047,N$3)*SUMIFS('city centre offline'!$C$2:$C$2047,'city centre offline'!$A$2:$A$2047,$A5,'city centre offline'!$B$2:$B$2047,N$3))/(SUMIFS('city centre offline'!$H$2:$H$2047,'city centre offline'!$A$2:$A$2047,$A5,'city centre offline'!$B$2:$B$2047,N$2))</f>
        <v>0</v>
      </c>
      <c r="O5" s="37">
        <f>(SUMIFS('city centre offline'!$H$2:$H$2047,'overall city offline'!$A$2:$A$2047,$A5,'city centre offline'!$B$2:$B$2047,O$3)*SUMIFS('city centre offline'!$C$2:$C$2047,'city centre offline'!$A$2:$A$2047,$A5,'city centre offline'!$B$2:$B$2047,O$3))/(SUMIFS('city centre offline'!$H$2:$H$2047,'city centre offline'!$A$2:$A$2047,$A5,'city centre offline'!$B$2:$B$2047,O$2))</f>
        <v>0</v>
      </c>
      <c r="P5" s="37">
        <f>(SUMIFS('city centre offline'!$H$2:$H$2047,'overall city offline'!$A$2:$A$2047,$A5,'city centre offline'!$B$2:$B$2047,P$3)*SUMIFS('city centre offline'!$C$2:$C$2047,'city centre offline'!$A$2:$A$2047,$A5,'city centre offline'!$B$2:$B$2047,P$3))/(SUMIFS('city centre offline'!$H$2:$H$2047,'city centre offline'!$A$2:$A$2047,$A5,'city centre offline'!$B$2:$B$2047,P$2))</f>
        <v>0</v>
      </c>
      <c r="Q5" s="37">
        <f>(SUMIFS('city centre offline'!$H$2:$H$2047,'overall city offline'!$A$2:$A$2047,$A5,'city centre offline'!$B$2:$B$2047,Q$3)*SUMIFS('city centre offline'!$C$2:$C$2047,'city centre offline'!$A$2:$A$2047,$A5,'city centre offline'!$B$2:$B$2047,Q$3))/(SUMIFS('city centre offline'!$H$2:$H$2047,'city centre offline'!$A$2:$A$2047,$A5,'city centre offline'!$B$2:$B$2047,Q$2))</f>
        <v>1.8093730912252411E-2</v>
      </c>
      <c r="R5" s="37">
        <f>(SUMIFS('city centre offline'!$H$2:$H$2047,'overall city offline'!$A$2:$A$2047,$A5,'city centre offline'!$B$2:$B$2047,R$3)*SUMIFS('city centre offline'!$C$2:$C$2047,'city centre offline'!$A$2:$A$2047,$A5,'city centre offline'!$B$2:$B$2047,R$3))/(SUMIFS('city centre offline'!$H$2:$H$2047,'city centre offline'!$A$2:$A$2047,$A5,'city centre offline'!$B$2:$B$2047,R$2))</f>
        <v>0.12032079092258829</v>
      </c>
      <c r="S5" s="37">
        <f>(SUMIFS('city centre offline'!$H$2:$H$2047,'overall city offline'!$A$2:$A$2047,$A5,'city centre offline'!$B$2:$B$2047,S$3)*SUMIFS('city centre offline'!$C$2:$C$2047,'city centre offline'!$A$2:$A$2047,$A5,'city centre offline'!$B$2:$B$2047,S$3))/(SUMIFS('city centre offline'!$H$2:$H$2047,'city centre offline'!$A$2:$A$2047,$A5,'city centre offline'!$B$2:$B$2047,S$2))</f>
        <v>4.8868904066126744</v>
      </c>
      <c r="T5" s="37">
        <f>(SUMIFS('city centre offline'!$H$2:$H$2047,'overall city offline'!$A$2:$A$2047,$A5,'city centre offline'!$B$2:$B$2047,T$3)*SUMIFS('city centre offline'!$C$2:$C$2047,'city centre offline'!$A$2:$A$2047,$A5,'city centre offline'!$B$2:$B$2047,T$3))/(SUMIFS('city centre offline'!$H$2:$H$2047,'city centre offline'!$A$2:$A$2047,$A5,'city centre offline'!$B$2:$B$2047,T$2))</f>
        <v>21.213615878493844</v>
      </c>
      <c r="U5" s="37">
        <f>(SUMIFS('city centre offline'!$H$2:$H$2047,'overall city offline'!$A$2:$A$2047,$A5,'city centre offline'!$B$2:$B$2047,U$3)*SUMIFS('city centre offline'!$C$2:$C$2047,'city centre offline'!$A$2:$A$2047,$A5,'city centre offline'!$B$2:$B$2047,U$3))/(SUMIFS('city centre offline'!$H$2:$H$2047,'city centre offline'!$A$2:$A$2047,$A5,'city centre offline'!$B$2:$B$2047,U$2))</f>
        <v>6.8460518152772254</v>
      </c>
      <c r="V5" s="37">
        <f>(SUMIFS('city centre offline'!$H$2:$H$2047,'overall city offline'!$A$2:$A$2047,$A5,'city centre offline'!$B$2:$B$2047,V$3)*SUMIFS('city centre offline'!$C$2:$C$2047,'city centre offline'!$A$2:$A$2047,$A5,'city centre offline'!$B$2:$B$2047,V$3))/(SUMIFS('city centre offline'!$H$2:$H$2047,'city centre offline'!$A$2:$A$2047,$A5,'city centre offline'!$B$2:$B$2047,V$2))</f>
        <v>1.8246257239628456</v>
      </c>
    </row>
    <row r="6" spans="1:64" x14ac:dyDescent="0.25">
      <c r="A6" s="5" t="s">
        <v>9</v>
      </c>
      <c r="B6" s="37">
        <f>(SUMIFS('city centre offline'!$H$2:$H$2047,'overall city offline'!$A$2:$A$2047,$A6,'city centre offline'!$B$2:$B$2047,B$3)*SUMIFS('city centre offline'!$C$2:$C$2047,'city centre offline'!$A$2:$A$2047,$A6,'city centre offline'!$B$2:$B$2047,B$3))/(SUMIFS('city centre offline'!$H$2:$H$2047,'city centre offline'!$A$2:$A$2047,$A6,'city centre offline'!$B$2:$B$2047,B$2))</f>
        <v>0.69012336838397415</v>
      </c>
      <c r="C6" s="37">
        <f>(SUMIFS('city centre offline'!$H$2:$H$2047,'overall city offline'!$A$2:$A$2047,$A6,'city centre offline'!$B$2:$B$2047,C$3)*SUMIFS('city centre offline'!$C$2:$C$2047,'city centre offline'!$A$2:$A$2047,$A6,'city centre offline'!$B$2:$B$2047,C$3))/(SUMIFS('city centre offline'!$H$2:$H$2047,'city centre offline'!$A$2:$A$2047,$A6,'city centre offline'!$B$2:$B$2047,C$2))</f>
        <v>0.76146468728149097</v>
      </c>
      <c r="D6" s="37">
        <f>(SUMIFS('city centre offline'!$H$2:$H$2047,'overall city offline'!$A$2:$A$2047,$A6,'city centre offline'!$B$2:$B$2047,D$3)*SUMIFS('city centre offline'!$C$2:$C$2047,'city centre offline'!$A$2:$A$2047,$A6,'city centre offline'!$B$2:$B$2047,D$3))/(SUMIFS('city centre offline'!$H$2:$H$2047,'city centre offline'!$A$2:$A$2047,$A6,'city centre offline'!$B$2:$B$2047,D$2))</f>
        <v>0.56897566709723535</v>
      </c>
      <c r="E6" s="37">
        <f>(SUMIFS('city centre offline'!$H$2:$H$2047,'overall city offline'!$A$2:$A$2047,$A6,'city centre offline'!$B$2:$B$2047,E$3)*SUMIFS('city centre offline'!$C$2:$C$2047,'city centre offline'!$A$2:$A$2047,$A6,'city centre offline'!$B$2:$B$2047,E$3))/(SUMIFS('city centre offline'!$H$2:$H$2047,'city centre offline'!$A$2:$A$2047,$A6,'city centre offline'!$B$2:$B$2047,E$2))</f>
        <v>7.4157592221679057E-3</v>
      </c>
      <c r="F6" s="37">
        <f>(SUMIFS('city centre offline'!$H$2:$H$2047,'overall city offline'!$A$2:$A$2047,$A6,'city centre offline'!$B$2:$B$2047,F$3)*SUMIFS('city centre offline'!$C$2:$C$2047,'city centre offline'!$A$2:$A$2047,$A6,'city centre offline'!$B$2:$B$2047,F$3))/(SUMIFS('city centre offline'!$H$2:$H$2047,'city centre offline'!$A$2:$A$2047,$A6,'city centre offline'!$B$2:$B$2047,F$2))</f>
        <v>5.6977747899063852E-3</v>
      </c>
      <c r="G6" s="37">
        <f>(SUMIFS('city centre offline'!$H$2:$H$2047,'overall city offline'!$A$2:$A$2047,$A6,'city centre offline'!$B$2:$B$2047,G$3)*SUMIFS('city centre offline'!$C$2:$C$2047,'city centre offline'!$A$2:$A$2047,$A6,'city centre offline'!$B$2:$B$2047,G$3))/(SUMIFS('city centre offline'!$H$2:$H$2047,'city centre offline'!$A$2:$A$2047,$A6,'city centre offline'!$B$2:$B$2047,G$2))</f>
        <v>0.44121553214810283</v>
      </c>
      <c r="H6" s="37">
        <f>(SUMIFS('city centre offline'!$H$2:$H$2047,'overall city offline'!$A$2:$A$2047,$A6,'city centre offline'!$B$2:$B$2047,H$3)*SUMIFS('city centre offline'!$C$2:$C$2047,'city centre offline'!$A$2:$A$2047,$A6,'city centre offline'!$B$2:$B$2047,H$3))/(SUMIFS('city centre offline'!$H$2:$H$2047,'city centre offline'!$A$2:$A$2047,$A6,'city centre offline'!$B$2:$B$2047,H$2))</f>
        <v>0.74145436546285792</v>
      </c>
      <c r="I6" s="37">
        <f>(SUMIFS('city centre offline'!$H$2:$H$2047,'overall city offline'!$A$2:$A$2047,$A6,'city centre offline'!$B$2:$B$2047,I$3)*SUMIFS('city centre offline'!$C$2:$C$2047,'city centre offline'!$A$2:$A$2047,$A6,'city centre offline'!$B$2:$B$2047,I$3))/(SUMIFS('city centre offline'!$H$2:$H$2047,'city centre offline'!$A$2:$A$2047,$A6,'city centre offline'!$B$2:$B$2047,I$2))</f>
        <v>0.81035878045810406</v>
      </c>
      <c r="J6" s="37">
        <f>(SUMIFS('city centre offline'!$H$2:$H$2047,'overall city offline'!$A$2:$A$2047,$A6,'city centre offline'!$B$2:$B$2047,J$3)*SUMIFS('city centre offline'!$C$2:$C$2047,'city centre offline'!$A$2:$A$2047,$A6,'city centre offline'!$B$2:$B$2047,J$3))/(SUMIFS('city centre offline'!$H$2:$H$2047,'city centre offline'!$A$2:$A$2047,$A6,'city centre offline'!$B$2:$B$2047,J$2))</f>
        <v>0.69338941353610639</v>
      </c>
      <c r="K6" s="37">
        <f>(SUMIFS('city centre offline'!$H$2:$H$2047,'overall city offline'!$A$2:$A$2047,$A6,'city centre offline'!$B$2:$B$2047,K$3)*SUMIFS('city centre offline'!$C$2:$C$2047,'city centre offline'!$A$2:$A$2047,$A6,'city centre offline'!$B$2:$B$2047,K$3))/(SUMIFS('city centre offline'!$H$2:$H$2047,'city centre offline'!$A$2:$A$2047,$A6,'city centre offline'!$B$2:$B$2047,K$2))</f>
        <v>0.76513843982970176</v>
      </c>
      <c r="L6" s="37">
        <f>(SUMIFS('city centre offline'!$H$2:$H$2047,'overall city offline'!$A$2:$A$2047,$A6,'city centre offline'!$B$2:$B$2047,L$3)*SUMIFS('city centre offline'!$C$2:$C$2047,'city centre offline'!$A$2:$A$2047,$A6,'city centre offline'!$B$2:$B$2047,L$3))/(SUMIFS('city centre offline'!$H$2:$H$2047,'city centre offline'!$A$2:$A$2047,$A6,'city centre offline'!$B$2:$B$2047,L$2))</f>
        <v>0.32874452696308998</v>
      </c>
      <c r="M6" s="37">
        <f>(SUMIFS('city centre offline'!$H$2:$H$2047,'overall city offline'!$A$2:$A$2047,$A6,'city centre offline'!$B$2:$B$2047,M$3)*SUMIFS('city centre offline'!$C$2:$C$2047,'city centre offline'!$A$2:$A$2047,$A6,'city centre offline'!$B$2:$B$2047,M$3))/(SUMIFS('city centre offline'!$H$2:$H$2047,'city centre offline'!$A$2:$A$2047,$A6,'city centre offline'!$B$2:$B$2047,M$2))</f>
        <v>1.0843790381369094</v>
      </c>
      <c r="N6" s="37">
        <f>(SUMIFS('city centre offline'!$H$2:$H$2047,'overall city offline'!$A$2:$A$2047,$A6,'city centre offline'!$B$2:$B$2047,N$3)*SUMIFS('city centre offline'!$C$2:$C$2047,'city centre offline'!$A$2:$A$2047,$A6,'city centre offline'!$B$2:$B$2047,N$3))/(SUMIFS('city centre offline'!$H$2:$H$2047,'city centre offline'!$A$2:$A$2047,$A6,'city centre offline'!$B$2:$B$2047,N$2))</f>
        <v>0.12765426299900448</v>
      </c>
      <c r="O6" s="37">
        <f>(SUMIFS('city centre offline'!$H$2:$H$2047,'overall city offline'!$A$2:$A$2047,$A6,'city centre offline'!$B$2:$B$2047,O$3)*SUMIFS('city centre offline'!$C$2:$C$2047,'city centre offline'!$A$2:$A$2047,$A6,'city centre offline'!$B$2:$B$2047,O$3))/(SUMIFS('city centre offline'!$H$2:$H$2047,'city centre offline'!$A$2:$A$2047,$A6,'city centre offline'!$B$2:$B$2047,O$2))</f>
        <v>1.744751261816593E-2</v>
      </c>
      <c r="P6" s="37">
        <f>(SUMIFS('city centre offline'!$H$2:$H$2047,'overall city offline'!$A$2:$A$2047,$A6,'city centre offline'!$B$2:$B$2047,P$3)*SUMIFS('city centre offline'!$C$2:$C$2047,'city centre offline'!$A$2:$A$2047,$A6,'city centre offline'!$B$2:$B$2047,P$3))/(SUMIFS('city centre offline'!$H$2:$H$2047,'city centre offline'!$A$2:$A$2047,$A6,'city centre offline'!$B$2:$B$2047,P$2))</f>
        <v>3.3008393139898986E-3</v>
      </c>
      <c r="Q6" s="37">
        <f>(SUMIFS('city centre offline'!$H$2:$H$2047,'overall city offline'!$A$2:$A$2047,$A6,'city centre offline'!$B$2:$B$2047,Q$3)*SUMIFS('city centre offline'!$C$2:$C$2047,'city centre offline'!$A$2:$A$2047,$A6,'city centre offline'!$B$2:$B$2047,Q$3))/(SUMIFS('city centre offline'!$H$2:$H$2047,'city centre offline'!$A$2:$A$2047,$A6,'city centre offline'!$B$2:$B$2047,Q$2))</f>
        <v>0.36918140139867101</v>
      </c>
      <c r="R6" s="37">
        <f>(SUMIFS('city centre offline'!$H$2:$H$2047,'overall city offline'!$A$2:$A$2047,$A6,'city centre offline'!$B$2:$B$2047,R$3)*SUMIFS('city centre offline'!$C$2:$C$2047,'city centre offline'!$A$2:$A$2047,$A6,'city centre offline'!$B$2:$B$2047,R$3))/(SUMIFS('city centre offline'!$H$2:$H$2047,'city centre offline'!$A$2:$A$2047,$A6,'city centre offline'!$B$2:$B$2047,R$2))</f>
        <v>0.86706757595849637</v>
      </c>
      <c r="S6" s="37">
        <f>(SUMIFS('city centre offline'!$H$2:$H$2047,'overall city offline'!$A$2:$A$2047,$A6,'city centre offline'!$B$2:$B$2047,S$3)*SUMIFS('city centre offline'!$C$2:$C$2047,'city centre offline'!$A$2:$A$2047,$A6,'city centre offline'!$B$2:$B$2047,S$3))/(SUMIFS('city centre offline'!$H$2:$H$2047,'city centre offline'!$A$2:$A$2047,$A6,'city centre offline'!$B$2:$B$2047,S$2))</f>
        <v>0.84259427196018377</v>
      </c>
      <c r="T6" s="37">
        <f>(SUMIFS('city centre offline'!$H$2:$H$2047,'overall city offline'!$A$2:$A$2047,$A6,'city centre offline'!$B$2:$B$2047,T$3)*SUMIFS('city centre offline'!$C$2:$C$2047,'city centre offline'!$A$2:$A$2047,$A6,'city centre offline'!$B$2:$B$2047,T$3))/(SUMIFS('city centre offline'!$H$2:$H$2047,'city centre offline'!$A$2:$A$2047,$A6,'city centre offline'!$B$2:$B$2047,T$2))</f>
        <v>0.76916116814026769</v>
      </c>
      <c r="U6" s="37">
        <f>(SUMIFS('city centre offline'!$H$2:$H$2047,'overall city offline'!$A$2:$A$2047,$A6,'city centre offline'!$B$2:$B$2047,U$3)*SUMIFS('city centre offline'!$C$2:$C$2047,'city centre offline'!$A$2:$A$2047,$A6,'city centre offline'!$B$2:$B$2047,U$3))/(SUMIFS('city centre offline'!$H$2:$H$2047,'city centre offline'!$A$2:$A$2047,$A6,'city centre offline'!$B$2:$B$2047,U$2))</f>
        <v>0.79933277449725704</v>
      </c>
      <c r="V6" s="37">
        <f>(SUMIFS('city centre offline'!$H$2:$H$2047,'overall city offline'!$A$2:$A$2047,$A6,'city centre offline'!$B$2:$B$2047,V$3)*SUMIFS('city centre offline'!$C$2:$C$2047,'city centre offline'!$A$2:$A$2047,$A6,'city centre offline'!$B$2:$B$2047,V$3))/(SUMIFS('city centre offline'!$H$2:$H$2047,'city centre offline'!$A$2:$A$2047,$A6,'city centre offline'!$B$2:$B$2047,V$2))</f>
        <v>0.71215136999431172</v>
      </c>
    </row>
    <row r="7" spans="1:64" x14ac:dyDescent="0.25">
      <c r="A7" s="5" t="s">
        <v>10</v>
      </c>
      <c r="B7" s="37">
        <f>(SUMIFS('city centre offline'!$H$2:$H$2047,'overall city offline'!$A$2:$A$2047,$A7,'city centre offline'!$B$2:$B$2047,B$3)*SUMIFS('city centre offline'!$C$2:$C$2047,'city centre offline'!$A$2:$A$2047,$A7,'city centre offline'!$B$2:$B$2047,B$3))/(SUMIFS('city centre offline'!$H$2:$H$2047,'city centre offline'!$A$2:$A$2047,$A7,'city centre offline'!$B$2:$B$2047,B$2))</f>
        <v>0.79196846058744974</v>
      </c>
      <c r="C7" s="37">
        <f>(SUMIFS('city centre offline'!$H$2:$H$2047,'overall city offline'!$A$2:$A$2047,$A7,'city centre offline'!$B$2:$B$2047,C$3)*SUMIFS('city centre offline'!$C$2:$C$2047,'city centre offline'!$A$2:$A$2047,$A7,'city centre offline'!$B$2:$B$2047,C$3))/(SUMIFS('city centre offline'!$H$2:$H$2047,'city centre offline'!$A$2:$A$2047,$A7,'city centre offline'!$B$2:$B$2047,C$2))</f>
        <v>0.7459379797707536</v>
      </c>
      <c r="D7" s="37">
        <f>(SUMIFS('city centre offline'!$H$2:$H$2047,'overall city offline'!$A$2:$A$2047,$A7,'city centre offline'!$B$2:$B$2047,D$3)*SUMIFS('city centre offline'!$C$2:$C$2047,'city centre offline'!$A$2:$A$2047,$A7,'city centre offline'!$B$2:$B$2047,D$3))/(SUMIFS('city centre offline'!$H$2:$H$2047,'city centre offline'!$A$2:$A$2047,$A7,'city centre offline'!$B$2:$B$2047,D$2))</f>
        <v>0.70395458238900455</v>
      </c>
      <c r="E7" s="37">
        <f>(SUMIFS('city centre offline'!$H$2:$H$2047,'overall city offline'!$A$2:$A$2047,$A7,'city centre offline'!$B$2:$B$2047,E$3)*SUMIFS('city centre offline'!$C$2:$C$2047,'city centre offline'!$A$2:$A$2047,$A7,'city centre offline'!$B$2:$B$2047,E$3))/(SUMIFS('city centre offline'!$H$2:$H$2047,'city centre offline'!$A$2:$A$2047,$A7,'city centre offline'!$B$2:$B$2047,E$2))</f>
        <v>6.999252062682061E-3</v>
      </c>
      <c r="F7" s="37">
        <f>(SUMIFS('city centre offline'!$H$2:$H$2047,'overall city offline'!$A$2:$A$2047,$A7,'city centre offline'!$B$2:$B$2047,F$3)*SUMIFS('city centre offline'!$C$2:$C$2047,'city centre offline'!$A$2:$A$2047,$A7,'city centre offline'!$B$2:$B$2047,F$3))/(SUMIFS('city centre offline'!$H$2:$H$2047,'city centre offline'!$A$2:$A$2047,$A7,'city centre offline'!$B$2:$B$2047,F$2))</f>
        <v>1.8297898004356696E-3</v>
      </c>
      <c r="G7" s="37">
        <f>(SUMIFS('city centre offline'!$H$2:$H$2047,'overall city offline'!$A$2:$A$2047,$A7,'city centre offline'!$B$2:$B$2047,G$3)*SUMIFS('city centre offline'!$C$2:$C$2047,'city centre offline'!$A$2:$A$2047,$A7,'city centre offline'!$B$2:$B$2047,G$3))/(SUMIFS('city centre offline'!$H$2:$H$2047,'city centre offline'!$A$2:$A$2047,$A7,'city centre offline'!$B$2:$B$2047,G$2))</f>
        <v>0.47012743788980488</v>
      </c>
      <c r="H7" s="37">
        <f>(SUMIFS('city centre offline'!$H$2:$H$2047,'overall city offline'!$A$2:$A$2047,$A7,'city centre offline'!$B$2:$B$2047,H$3)*SUMIFS('city centre offline'!$C$2:$C$2047,'city centre offline'!$A$2:$A$2047,$A7,'city centre offline'!$B$2:$B$2047,H$3))/(SUMIFS('city centre offline'!$H$2:$H$2047,'city centre offline'!$A$2:$A$2047,$A7,'city centre offline'!$B$2:$B$2047,H$2))</f>
        <v>0.9506817031761946</v>
      </c>
      <c r="I7" s="37">
        <f>(SUMIFS('city centre offline'!$H$2:$H$2047,'overall city offline'!$A$2:$A$2047,$A7,'city centre offline'!$B$2:$B$2047,I$3)*SUMIFS('city centre offline'!$C$2:$C$2047,'city centre offline'!$A$2:$A$2047,$A7,'city centre offline'!$B$2:$B$2047,I$3))/(SUMIFS('city centre offline'!$H$2:$H$2047,'city centre offline'!$A$2:$A$2047,$A7,'city centre offline'!$B$2:$B$2047,I$2))</f>
        <v>1.0084762229857533</v>
      </c>
      <c r="J7" s="37">
        <f>(SUMIFS('city centre offline'!$H$2:$H$2047,'overall city offline'!$A$2:$A$2047,$A7,'city centre offline'!$B$2:$B$2047,J$3)*SUMIFS('city centre offline'!$C$2:$C$2047,'city centre offline'!$A$2:$A$2047,$A7,'city centre offline'!$B$2:$B$2047,J$3))/(SUMIFS('city centre offline'!$H$2:$H$2047,'city centre offline'!$A$2:$A$2047,$A7,'city centre offline'!$B$2:$B$2047,J$2))</f>
        <v>0.81883566882094927</v>
      </c>
      <c r="K7" s="37">
        <f>(SUMIFS('city centre offline'!$H$2:$H$2047,'overall city offline'!$A$2:$A$2047,$A7,'city centre offline'!$B$2:$B$2047,K$3)*SUMIFS('city centre offline'!$C$2:$C$2047,'city centre offline'!$A$2:$A$2047,$A7,'city centre offline'!$B$2:$B$2047,K$3))/(SUMIFS('city centre offline'!$H$2:$H$2047,'city centre offline'!$A$2:$A$2047,$A7,'city centre offline'!$B$2:$B$2047,K$2))</f>
        <v>0.84793454798443924</v>
      </c>
      <c r="L7" s="37">
        <f>(SUMIFS('city centre offline'!$H$2:$H$2047,'overall city offline'!$A$2:$A$2047,$A7,'city centre offline'!$B$2:$B$2047,L$3)*SUMIFS('city centre offline'!$C$2:$C$2047,'city centre offline'!$A$2:$A$2047,$A7,'city centre offline'!$B$2:$B$2047,L$3))/(SUMIFS('city centre offline'!$H$2:$H$2047,'city centre offline'!$A$2:$A$2047,$A7,'city centre offline'!$B$2:$B$2047,L$2))</f>
        <v>0.28250283439014728</v>
      </c>
      <c r="M7" s="37">
        <f>(SUMIFS('city centre offline'!$H$2:$H$2047,'overall city offline'!$A$2:$A$2047,$A7,'city centre offline'!$B$2:$B$2047,M$3)*SUMIFS('city centre offline'!$C$2:$C$2047,'city centre offline'!$A$2:$A$2047,$A7,'city centre offline'!$B$2:$B$2047,M$3))/(SUMIFS('city centre offline'!$H$2:$H$2047,'city centre offline'!$A$2:$A$2047,$A7,'city centre offline'!$B$2:$B$2047,M$2))</f>
        <v>0.68422363830444288</v>
      </c>
      <c r="N7" s="37">
        <f>(SUMIFS('city centre offline'!$H$2:$H$2047,'overall city offline'!$A$2:$A$2047,$A7,'city centre offline'!$B$2:$B$2047,N$3)*SUMIFS('city centre offline'!$C$2:$C$2047,'city centre offline'!$A$2:$A$2047,$A7,'city centre offline'!$B$2:$B$2047,N$3))/(SUMIFS('city centre offline'!$H$2:$H$2047,'city centre offline'!$A$2:$A$2047,$A7,'city centre offline'!$B$2:$B$2047,N$2))</f>
        <v>4.3018663522063232E-2</v>
      </c>
      <c r="O7" s="37">
        <f>(SUMIFS('city centre offline'!$H$2:$H$2047,'overall city offline'!$A$2:$A$2047,$A7,'city centre offline'!$B$2:$B$2047,O$3)*SUMIFS('city centre offline'!$C$2:$C$2047,'city centre offline'!$A$2:$A$2047,$A7,'city centre offline'!$B$2:$B$2047,O$3))/(SUMIFS('city centre offline'!$H$2:$H$2047,'city centre offline'!$A$2:$A$2047,$A7,'city centre offline'!$B$2:$B$2047,O$2))</f>
        <v>1.4995337397817592E-2</v>
      </c>
      <c r="P7" s="37">
        <f>(SUMIFS('city centre offline'!$H$2:$H$2047,'overall city offline'!$A$2:$A$2047,$A7,'city centre offline'!$B$2:$B$2047,P$3)*SUMIFS('city centre offline'!$C$2:$C$2047,'city centre offline'!$A$2:$A$2047,$A7,'city centre offline'!$B$2:$B$2047,P$3))/(SUMIFS('city centre offline'!$H$2:$H$2047,'city centre offline'!$A$2:$A$2047,$A7,'city centre offline'!$B$2:$B$2047,P$2))</f>
        <v>1.1563673916598783E-2</v>
      </c>
      <c r="Q7" s="37">
        <f>(SUMIFS('city centre offline'!$H$2:$H$2047,'overall city offline'!$A$2:$A$2047,$A7,'city centre offline'!$B$2:$B$2047,Q$3)*SUMIFS('city centre offline'!$C$2:$C$2047,'city centre offline'!$A$2:$A$2047,$A7,'city centre offline'!$B$2:$B$2047,Q$3))/(SUMIFS('city centre offline'!$H$2:$H$2047,'city centre offline'!$A$2:$A$2047,$A7,'city centre offline'!$B$2:$B$2047,Q$2))</f>
        <v>0.50377395123932167</v>
      </c>
      <c r="R7" s="37">
        <f>(SUMIFS('city centre offline'!$H$2:$H$2047,'overall city offline'!$A$2:$A$2047,$A7,'city centre offline'!$B$2:$B$2047,R$3)*SUMIFS('city centre offline'!$C$2:$C$2047,'city centre offline'!$A$2:$A$2047,$A7,'city centre offline'!$B$2:$B$2047,R$3))/(SUMIFS('city centre offline'!$H$2:$H$2047,'city centre offline'!$A$2:$A$2047,$A7,'city centre offline'!$B$2:$B$2047,R$2))</f>
        <v>0.98177873054650222</v>
      </c>
      <c r="S7" s="37">
        <f>(SUMIFS('city centre offline'!$H$2:$H$2047,'overall city offline'!$A$2:$A$2047,$A7,'city centre offline'!$B$2:$B$2047,S$3)*SUMIFS('city centre offline'!$C$2:$C$2047,'city centre offline'!$A$2:$A$2047,$A7,'city centre offline'!$B$2:$B$2047,S$3))/(SUMIFS('city centre offline'!$H$2:$H$2047,'city centre offline'!$A$2:$A$2047,$A7,'city centre offline'!$B$2:$B$2047,S$2))</f>
        <v>0.88760674389890049</v>
      </c>
      <c r="T7" s="37">
        <f>(SUMIFS('city centre offline'!$H$2:$H$2047,'overall city offline'!$A$2:$A$2047,$A7,'city centre offline'!$B$2:$B$2047,T$3)*SUMIFS('city centre offline'!$C$2:$C$2047,'city centre offline'!$A$2:$A$2047,$A7,'city centre offline'!$B$2:$B$2047,T$3))/(SUMIFS('city centre offline'!$H$2:$H$2047,'city centre offline'!$A$2:$A$2047,$A7,'city centre offline'!$B$2:$B$2047,T$2))</f>
        <v>0.85705762911125338</v>
      </c>
      <c r="U7" s="37">
        <f>(SUMIFS('city centre offline'!$H$2:$H$2047,'overall city offline'!$A$2:$A$2047,$A7,'city centre offline'!$B$2:$B$2047,U$3)*SUMIFS('city centre offline'!$C$2:$C$2047,'city centre offline'!$A$2:$A$2047,$A7,'city centre offline'!$B$2:$B$2047,U$3))/(SUMIFS('city centre offline'!$H$2:$H$2047,'city centre offline'!$A$2:$A$2047,$A7,'city centre offline'!$B$2:$B$2047,U$2))</f>
        <v>0.89705342984617553</v>
      </c>
      <c r="V7" s="37">
        <f>(SUMIFS('city centre offline'!$H$2:$H$2047,'overall city offline'!$A$2:$A$2047,$A7,'city centre offline'!$B$2:$B$2047,V$3)*SUMIFS('city centre offline'!$C$2:$C$2047,'city centre offline'!$A$2:$A$2047,$A7,'city centre offline'!$B$2:$B$2047,V$3))/(SUMIFS('city centre offline'!$H$2:$H$2047,'city centre offline'!$A$2:$A$2047,$A7,'city centre offline'!$B$2:$B$2047,V$2))</f>
        <v>0.72967295645153718</v>
      </c>
    </row>
    <row r="8" spans="1:64" x14ac:dyDescent="0.25">
      <c r="A8" s="5" t="s">
        <v>11</v>
      </c>
      <c r="B8" s="37">
        <f>(SUMIFS('city centre offline'!$H$2:$H$2047,'overall city offline'!$A$2:$A$2047,$A8,'city centre offline'!$B$2:$B$2047,B$3)*SUMIFS('city centre offline'!$C$2:$C$2047,'city centre offline'!$A$2:$A$2047,$A8,'city centre offline'!$B$2:$B$2047,B$3))/(SUMIFS('city centre offline'!$H$2:$H$2047,'city centre offline'!$A$2:$A$2047,$A8,'city centre offline'!$B$2:$B$2047,B$2))</f>
        <v>0.4314133951404337</v>
      </c>
      <c r="C8" s="37">
        <f>(SUMIFS('city centre offline'!$H$2:$H$2047,'overall city offline'!$A$2:$A$2047,$A8,'city centre offline'!$B$2:$B$2047,C$3)*SUMIFS('city centre offline'!$C$2:$C$2047,'city centre offline'!$A$2:$A$2047,$A8,'city centre offline'!$B$2:$B$2047,C$3))/(SUMIFS('city centre offline'!$H$2:$H$2047,'city centre offline'!$A$2:$A$2047,$A8,'city centre offline'!$B$2:$B$2047,C$2))</f>
        <v>0.48482712786622545</v>
      </c>
      <c r="D8" s="37">
        <f>(SUMIFS('city centre offline'!$H$2:$H$2047,'overall city offline'!$A$2:$A$2047,$A8,'city centre offline'!$B$2:$B$2047,D$3)*SUMIFS('city centre offline'!$C$2:$C$2047,'city centre offline'!$A$2:$A$2047,$A8,'city centre offline'!$B$2:$B$2047,D$3))/(SUMIFS('city centre offline'!$H$2:$H$2047,'city centre offline'!$A$2:$A$2047,$A8,'city centre offline'!$B$2:$B$2047,D$2))</f>
        <v>0.55214030260166291</v>
      </c>
      <c r="E8" s="37">
        <f>(SUMIFS('city centre offline'!$H$2:$H$2047,'overall city offline'!$A$2:$A$2047,$A8,'city centre offline'!$B$2:$B$2047,E$3)*SUMIFS('city centre offline'!$C$2:$C$2047,'city centre offline'!$A$2:$A$2047,$A8,'city centre offline'!$B$2:$B$2047,E$3))/(SUMIFS('city centre offline'!$H$2:$H$2047,'city centre offline'!$A$2:$A$2047,$A8,'city centre offline'!$B$2:$B$2047,E$2))</f>
        <v>3.6002655286106557E-2</v>
      </c>
      <c r="F8" s="37">
        <f>(SUMIFS('city centre offline'!$H$2:$H$2047,'overall city offline'!$A$2:$A$2047,$A8,'city centre offline'!$B$2:$B$2047,F$3)*SUMIFS('city centre offline'!$C$2:$C$2047,'city centre offline'!$A$2:$A$2047,$A8,'city centre offline'!$B$2:$B$2047,F$3))/(SUMIFS('city centre offline'!$H$2:$H$2047,'city centre offline'!$A$2:$A$2047,$A8,'city centre offline'!$B$2:$B$2047,F$2))</f>
        <v>1.5914527287977914E-2</v>
      </c>
      <c r="G8" s="37">
        <f>(SUMIFS('city centre offline'!$H$2:$H$2047,'overall city offline'!$A$2:$A$2047,$A8,'city centre offline'!$B$2:$B$2047,G$3)*SUMIFS('city centre offline'!$C$2:$C$2047,'city centre offline'!$A$2:$A$2047,$A8,'city centre offline'!$B$2:$B$2047,G$3))/(SUMIFS('city centre offline'!$H$2:$H$2047,'city centre offline'!$A$2:$A$2047,$A8,'city centre offline'!$B$2:$B$2047,G$2))</f>
        <v>0.40348047590669417</v>
      </c>
      <c r="H8" s="37">
        <f>(SUMIFS('city centre offline'!$H$2:$H$2047,'overall city offline'!$A$2:$A$2047,$A8,'city centre offline'!$B$2:$B$2047,H$3)*SUMIFS('city centre offline'!$C$2:$C$2047,'city centre offline'!$A$2:$A$2047,$A8,'city centre offline'!$B$2:$B$2047,H$3))/(SUMIFS('city centre offline'!$H$2:$H$2047,'city centre offline'!$A$2:$A$2047,$A8,'city centre offline'!$B$2:$B$2047,H$2))</f>
        <v>0.90062292275814793</v>
      </c>
      <c r="I8" s="37">
        <f>(SUMIFS('city centre offline'!$H$2:$H$2047,'overall city offline'!$A$2:$A$2047,$A8,'city centre offline'!$B$2:$B$2047,I$3)*SUMIFS('city centre offline'!$C$2:$C$2047,'city centre offline'!$A$2:$A$2047,$A8,'city centre offline'!$B$2:$B$2047,I$3))/(SUMIFS('city centre offline'!$H$2:$H$2047,'city centre offline'!$A$2:$A$2047,$A8,'city centre offline'!$B$2:$B$2047,I$2))</f>
        <v>1.028163398115616</v>
      </c>
      <c r="J8" s="37">
        <f>(SUMIFS('city centre offline'!$H$2:$H$2047,'overall city offline'!$A$2:$A$2047,$A8,'city centre offline'!$B$2:$B$2047,J$3)*SUMIFS('city centre offline'!$C$2:$C$2047,'city centre offline'!$A$2:$A$2047,$A8,'city centre offline'!$B$2:$B$2047,J$3))/(SUMIFS('city centre offline'!$H$2:$H$2047,'city centre offline'!$A$2:$A$2047,$A8,'city centre offline'!$B$2:$B$2047,J$2))</f>
        <v>0.79053041298661086</v>
      </c>
      <c r="K8" s="37">
        <f>(SUMIFS('city centre offline'!$H$2:$H$2047,'overall city offline'!$A$2:$A$2047,$A8,'city centre offline'!$B$2:$B$2047,K$3)*SUMIFS('city centre offline'!$C$2:$C$2047,'city centre offline'!$A$2:$A$2047,$A8,'city centre offline'!$B$2:$B$2047,K$3))/(SUMIFS('city centre offline'!$H$2:$H$2047,'city centre offline'!$A$2:$A$2047,$A8,'city centre offline'!$B$2:$B$2047,K$2))</f>
        <v>1.1072867035808649</v>
      </c>
      <c r="L8" s="37">
        <f>(SUMIFS('city centre offline'!$H$2:$H$2047,'overall city offline'!$A$2:$A$2047,$A8,'city centre offline'!$B$2:$B$2047,L$3)*SUMIFS('city centre offline'!$C$2:$C$2047,'city centre offline'!$A$2:$A$2047,$A8,'city centre offline'!$B$2:$B$2047,L$3))/(SUMIFS('city centre offline'!$H$2:$H$2047,'city centre offline'!$A$2:$A$2047,$A8,'city centre offline'!$B$2:$B$2047,L$2))</f>
        <v>0.302247816780431</v>
      </c>
      <c r="M8" s="37">
        <f>(SUMIFS('city centre offline'!$H$2:$H$2047,'overall city offline'!$A$2:$A$2047,$A8,'city centre offline'!$B$2:$B$2047,M$3)*SUMIFS('city centre offline'!$C$2:$C$2047,'city centre offline'!$A$2:$A$2047,$A8,'city centre offline'!$B$2:$B$2047,M$3))/(SUMIFS('city centre offline'!$H$2:$H$2047,'city centre offline'!$A$2:$A$2047,$A8,'city centre offline'!$B$2:$B$2047,M$2))</f>
        <v>1.7115744829654136</v>
      </c>
      <c r="N8" s="37">
        <f>(SUMIFS('city centre offline'!$H$2:$H$2047,'overall city offline'!$A$2:$A$2047,$A8,'city centre offline'!$B$2:$B$2047,N$3)*SUMIFS('city centre offline'!$C$2:$C$2047,'city centre offline'!$A$2:$A$2047,$A8,'city centre offline'!$B$2:$B$2047,N$3))/(SUMIFS('city centre offline'!$H$2:$H$2047,'city centre offline'!$A$2:$A$2047,$A8,'city centre offline'!$B$2:$B$2047,N$2))</f>
        <v>7.9666110667029166E-2</v>
      </c>
      <c r="O8" s="37">
        <f>(SUMIFS('city centre offline'!$H$2:$H$2047,'overall city offline'!$A$2:$A$2047,$A8,'city centre offline'!$B$2:$B$2047,O$3)*SUMIFS('city centre offline'!$C$2:$C$2047,'city centre offline'!$A$2:$A$2047,$A8,'city centre offline'!$B$2:$B$2047,O$3))/(SUMIFS('city centre offline'!$H$2:$H$2047,'city centre offline'!$A$2:$A$2047,$A8,'city centre offline'!$B$2:$B$2047,O$2))</f>
        <v>6.7332396781764198E-3</v>
      </c>
      <c r="P8" s="37">
        <f>(SUMIFS('city centre offline'!$H$2:$H$2047,'overall city offline'!$A$2:$A$2047,$A8,'city centre offline'!$B$2:$B$2047,P$3)*SUMIFS('city centre offline'!$C$2:$C$2047,'city centre offline'!$A$2:$A$2047,$A8,'city centre offline'!$B$2:$B$2047,P$3))/(SUMIFS('city centre offline'!$H$2:$H$2047,'city centre offline'!$A$2:$A$2047,$A8,'city centre offline'!$B$2:$B$2047,P$2))</f>
        <v>2.7496966161069723E-4</v>
      </c>
      <c r="Q8" s="37">
        <f>(SUMIFS('city centre offline'!$H$2:$H$2047,'overall city offline'!$A$2:$A$2047,$A8,'city centre offline'!$B$2:$B$2047,Q$3)*SUMIFS('city centre offline'!$C$2:$C$2047,'city centre offline'!$A$2:$A$2047,$A8,'city centre offline'!$B$2:$B$2047,Q$3))/(SUMIFS('city centre offline'!$H$2:$H$2047,'city centre offline'!$A$2:$A$2047,$A8,'city centre offline'!$B$2:$B$2047,Q$2))</f>
        <v>0.50279698434127951</v>
      </c>
      <c r="R8" s="37">
        <f>(SUMIFS('city centre offline'!$H$2:$H$2047,'overall city offline'!$A$2:$A$2047,$A8,'city centre offline'!$B$2:$B$2047,R$3)*SUMIFS('city centre offline'!$C$2:$C$2047,'city centre offline'!$A$2:$A$2047,$A8,'city centre offline'!$B$2:$B$2047,R$3))/(SUMIFS('city centre offline'!$H$2:$H$2047,'city centre offline'!$A$2:$A$2047,$A8,'city centre offline'!$B$2:$B$2047,R$2))</f>
        <v>0.97240191578355462</v>
      </c>
      <c r="S8" s="37">
        <f>(SUMIFS('city centre offline'!$H$2:$H$2047,'overall city offline'!$A$2:$A$2047,$A8,'city centre offline'!$B$2:$B$2047,S$3)*SUMIFS('city centre offline'!$C$2:$C$2047,'city centre offline'!$A$2:$A$2047,$A8,'city centre offline'!$B$2:$B$2047,S$3))/(SUMIFS('city centre offline'!$H$2:$H$2047,'city centre offline'!$A$2:$A$2047,$A8,'city centre offline'!$B$2:$B$2047,S$2))</f>
        <v>0.70631258544007214</v>
      </c>
      <c r="T8" s="37">
        <f>(SUMIFS('city centre offline'!$H$2:$H$2047,'overall city offline'!$A$2:$A$2047,$A8,'city centre offline'!$B$2:$B$2047,T$3)*SUMIFS('city centre offline'!$C$2:$C$2047,'city centre offline'!$A$2:$A$2047,$A8,'city centre offline'!$B$2:$B$2047,T$3))/(SUMIFS('city centre offline'!$H$2:$H$2047,'city centre offline'!$A$2:$A$2047,$A8,'city centre offline'!$B$2:$B$2047,T$2))</f>
        <v>0.80474755713871682</v>
      </c>
      <c r="U8" s="37">
        <f>(SUMIFS('city centre offline'!$H$2:$H$2047,'overall city offline'!$A$2:$A$2047,$A8,'city centre offline'!$B$2:$B$2047,U$3)*SUMIFS('city centre offline'!$C$2:$C$2047,'city centre offline'!$A$2:$A$2047,$A8,'city centre offline'!$B$2:$B$2047,U$3))/(SUMIFS('city centre offline'!$H$2:$H$2047,'city centre offline'!$A$2:$A$2047,$A8,'city centre offline'!$B$2:$B$2047,U$2))</f>
        <v>1.0034583274156494</v>
      </c>
      <c r="V8" s="37">
        <f>(SUMIFS('city centre offline'!$H$2:$H$2047,'overall city offline'!$A$2:$A$2047,$A8,'city centre offline'!$B$2:$B$2047,V$3)*SUMIFS('city centre offline'!$C$2:$C$2047,'city centre offline'!$A$2:$A$2047,$A8,'city centre offline'!$B$2:$B$2047,V$3))/(SUMIFS('city centre offline'!$H$2:$H$2047,'city centre offline'!$A$2:$A$2047,$A8,'city centre offline'!$B$2:$B$2047,V$2))</f>
        <v>0.78304529562038305</v>
      </c>
    </row>
    <row r="9" spans="1:64" x14ac:dyDescent="0.25">
      <c r="A9" s="5" t="s">
        <v>12</v>
      </c>
      <c r="B9" s="37">
        <f>(SUMIFS('city centre offline'!$H$2:$H$2047,'overall city offline'!$A$2:$A$2047,$A9,'city centre offline'!$B$2:$B$2047,B$3)*SUMIFS('city centre offline'!$C$2:$C$2047,'city centre offline'!$A$2:$A$2047,$A9,'city centre offline'!$B$2:$B$2047,B$3))/(SUMIFS('city centre offline'!$H$2:$H$2047,'city centre offline'!$A$2:$A$2047,$A9,'city centre offline'!$B$2:$B$2047,B$2))</f>
        <v>0.94800787222245253</v>
      </c>
      <c r="C9" s="37">
        <f>(SUMIFS('city centre offline'!$H$2:$H$2047,'overall city offline'!$A$2:$A$2047,$A9,'city centre offline'!$B$2:$B$2047,C$3)*SUMIFS('city centre offline'!$C$2:$C$2047,'city centre offline'!$A$2:$A$2047,$A9,'city centre offline'!$B$2:$B$2047,C$3))/(SUMIFS('city centre offline'!$H$2:$H$2047,'city centre offline'!$A$2:$A$2047,$A9,'city centre offline'!$B$2:$B$2047,C$2))</f>
        <v>0.9625456001608711</v>
      </c>
      <c r="D9" s="37">
        <f>(SUMIFS('city centre offline'!$H$2:$H$2047,'overall city offline'!$A$2:$A$2047,$A9,'city centre offline'!$B$2:$B$2047,D$3)*SUMIFS('city centre offline'!$C$2:$C$2047,'city centre offline'!$A$2:$A$2047,$A9,'city centre offline'!$B$2:$B$2047,D$3))/(SUMIFS('city centre offline'!$H$2:$H$2047,'city centre offline'!$A$2:$A$2047,$A9,'city centre offline'!$B$2:$B$2047,D$2))</f>
        <v>0.58604319437120334</v>
      </c>
      <c r="E9" s="37">
        <f>(SUMIFS('city centre offline'!$H$2:$H$2047,'overall city offline'!$A$2:$A$2047,$A9,'city centre offline'!$B$2:$B$2047,E$3)*SUMIFS('city centre offline'!$C$2:$C$2047,'city centre offline'!$A$2:$A$2047,$A9,'city centre offline'!$B$2:$B$2047,E$3))/(SUMIFS('city centre offline'!$H$2:$H$2047,'city centre offline'!$A$2:$A$2047,$A9,'city centre offline'!$B$2:$B$2047,E$2))</f>
        <v>1.077720088497065E-2</v>
      </c>
      <c r="F9" s="37">
        <f>(SUMIFS('city centre offline'!$H$2:$H$2047,'overall city offline'!$A$2:$A$2047,$A9,'city centre offline'!$B$2:$B$2047,F$3)*SUMIFS('city centre offline'!$C$2:$C$2047,'city centre offline'!$A$2:$A$2047,$A9,'city centre offline'!$B$2:$B$2047,F$3))/(SUMIFS('city centre offline'!$H$2:$H$2047,'city centre offline'!$A$2:$A$2047,$A9,'city centre offline'!$B$2:$B$2047,F$2))</f>
        <v>2.5965082532185116E-2</v>
      </c>
      <c r="G9" s="37">
        <f>(SUMIFS('city centre offline'!$H$2:$H$2047,'overall city offline'!$A$2:$A$2047,$A9,'city centre offline'!$B$2:$B$2047,G$3)*SUMIFS('city centre offline'!$C$2:$C$2047,'city centre offline'!$A$2:$A$2047,$A9,'city centre offline'!$B$2:$B$2047,G$3))/(SUMIFS('city centre offline'!$H$2:$H$2047,'city centre offline'!$A$2:$A$2047,$A9,'city centre offline'!$B$2:$B$2047,G$2))</f>
        <v>0.20966288058716812</v>
      </c>
      <c r="H9" s="37">
        <f>(SUMIFS('city centre offline'!$H$2:$H$2047,'overall city offline'!$A$2:$A$2047,$A9,'city centre offline'!$B$2:$B$2047,H$3)*SUMIFS('city centre offline'!$C$2:$C$2047,'city centre offline'!$A$2:$A$2047,$A9,'city centre offline'!$B$2:$B$2047,H$3))/(SUMIFS('city centre offline'!$H$2:$H$2047,'city centre offline'!$A$2:$A$2047,$A9,'city centre offline'!$B$2:$B$2047,H$2))</f>
        <v>0.43127161853909113</v>
      </c>
      <c r="I9" s="37">
        <f>(SUMIFS('city centre offline'!$H$2:$H$2047,'overall city offline'!$A$2:$A$2047,$A9,'city centre offline'!$B$2:$B$2047,I$3)*SUMIFS('city centre offline'!$C$2:$C$2047,'city centre offline'!$A$2:$A$2047,$A9,'city centre offline'!$B$2:$B$2047,I$3))/(SUMIFS('city centre offline'!$H$2:$H$2047,'city centre offline'!$A$2:$A$2047,$A9,'city centre offline'!$B$2:$B$2047,I$2))</f>
        <v>0.56239731886365685</v>
      </c>
      <c r="J9" s="37">
        <f>(SUMIFS('city centre offline'!$H$2:$H$2047,'overall city offline'!$A$2:$A$2047,$A9,'city centre offline'!$B$2:$B$2047,J$3)*SUMIFS('city centre offline'!$C$2:$C$2047,'city centre offline'!$A$2:$A$2047,$A9,'city centre offline'!$B$2:$B$2047,J$3))/(SUMIFS('city centre offline'!$H$2:$H$2047,'city centre offline'!$A$2:$A$2047,$A9,'city centre offline'!$B$2:$B$2047,J$2))</f>
        <v>0.47511546278039823</v>
      </c>
      <c r="K9" s="37">
        <f>(SUMIFS('city centre offline'!$H$2:$H$2047,'overall city offline'!$A$2:$A$2047,$A9,'city centre offline'!$B$2:$B$2047,K$3)*SUMIFS('city centre offline'!$C$2:$C$2047,'city centre offline'!$A$2:$A$2047,$A9,'city centre offline'!$B$2:$B$2047,K$3))/(SUMIFS('city centre offline'!$H$2:$H$2047,'city centre offline'!$A$2:$A$2047,$A9,'city centre offline'!$B$2:$B$2047,K$2))</f>
        <v>0.57976345087275982</v>
      </c>
      <c r="L9" s="37">
        <f>(SUMIFS('city centre offline'!$H$2:$H$2047,'overall city offline'!$A$2:$A$2047,$A9,'city centre offline'!$B$2:$B$2047,L$3)*SUMIFS('city centre offline'!$C$2:$C$2047,'city centre offline'!$A$2:$A$2047,$A9,'city centre offline'!$B$2:$B$2047,L$3))/(SUMIFS('city centre offline'!$H$2:$H$2047,'city centre offline'!$A$2:$A$2047,$A9,'city centre offline'!$B$2:$B$2047,L$2))</f>
        <v>0.16555698399132729</v>
      </c>
      <c r="M9" s="37">
        <f>(SUMIFS('city centre offline'!$H$2:$H$2047,'overall city offline'!$A$2:$A$2047,$A9,'city centre offline'!$B$2:$B$2047,M$3)*SUMIFS('city centre offline'!$C$2:$C$2047,'city centre offline'!$A$2:$A$2047,$A9,'city centre offline'!$B$2:$B$2047,M$3))/(SUMIFS('city centre offline'!$H$2:$H$2047,'city centre offline'!$A$2:$A$2047,$A9,'city centre offline'!$B$2:$B$2047,M$2))</f>
        <v>0.62146977979155904</v>
      </c>
      <c r="N9" s="37">
        <f>(SUMIFS('city centre offline'!$H$2:$H$2047,'overall city offline'!$A$2:$A$2047,$A9,'city centre offline'!$B$2:$B$2047,N$3)*SUMIFS('city centre offline'!$C$2:$C$2047,'city centre offline'!$A$2:$A$2047,$A9,'city centre offline'!$B$2:$B$2047,N$3))/(SUMIFS('city centre offline'!$H$2:$H$2047,'city centre offline'!$A$2:$A$2047,$A9,'city centre offline'!$B$2:$B$2047,N$2))</f>
        <v>5.2931416708523069E-2</v>
      </c>
      <c r="O9" s="37">
        <f>(SUMIFS('city centre offline'!$H$2:$H$2047,'overall city offline'!$A$2:$A$2047,$A9,'city centre offline'!$B$2:$B$2047,O$3)*SUMIFS('city centre offline'!$C$2:$C$2047,'city centre offline'!$A$2:$A$2047,$A9,'city centre offline'!$B$2:$B$2047,O$3))/(SUMIFS('city centre offline'!$H$2:$H$2047,'city centre offline'!$A$2:$A$2047,$A9,'city centre offline'!$B$2:$B$2047,O$2))</f>
        <v>4.356255403675334E-2</v>
      </c>
      <c r="P9" s="37">
        <f>(SUMIFS('city centre offline'!$H$2:$H$2047,'overall city offline'!$A$2:$A$2047,$A9,'city centre offline'!$B$2:$B$2047,P$3)*SUMIFS('city centre offline'!$C$2:$C$2047,'city centre offline'!$A$2:$A$2047,$A9,'city centre offline'!$B$2:$B$2047,P$3))/(SUMIFS('city centre offline'!$H$2:$H$2047,'city centre offline'!$A$2:$A$2047,$A9,'city centre offline'!$B$2:$B$2047,P$2))</f>
        <v>5.3347707295545596E-2</v>
      </c>
      <c r="Q9" s="37">
        <f>(SUMIFS('city centre offline'!$H$2:$H$2047,'overall city offline'!$A$2:$A$2047,$A9,'city centre offline'!$B$2:$B$2047,Q$3)*SUMIFS('city centre offline'!$C$2:$C$2047,'city centre offline'!$A$2:$A$2047,$A9,'city centre offline'!$B$2:$B$2047,Q$3))/(SUMIFS('city centre offline'!$H$2:$H$2047,'city centre offline'!$A$2:$A$2047,$A9,'city centre offline'!$B$2:$B$2047,Q$2))</f>
        <v>0.36367321162556382</v>
      </c>
      <c r="R9" s="37">
        <f>(SUMIFS('city centre offline'!$H$2:$H$2047,'overall city offline'!$A$2:$A$2047,$A9,'city centre offline'!$B$2:$B$2047,R$3)*SUMIFS('city centre offline'!$C$2:$C$2047,'city centre offline'!$A$2:$A$2047,$A9,'city centre offline'!$B$2:$B$2047,R$3))/(SUMIFS('city centre offline'!$H$2:$H$2047,'city centre offline'!$A$2:$A$2047,$A9,'city centre offline'!$B$2:$B$2047,R$2))</f>
        <v>0.70784839578827552</v>
      </c>
      <c r="S9" s="37">
        <f>(SUMIFS('city centre offline'!$H$2:$H$2047,'overall city offline'!$A$2:$A$2047,$A9,'city centre offline'!$B$2:$B$2047,S$3)*SUMIFS('city centre offline'!$C$2:$C$2047,'city centre offline'!$A$2:$A$2047,$A9,'city centre offline'!$B$2:$B$2047,S$3))/(SUMIFS('city centre offline'!$H$2:$H$2047,'city centre offline'!$A$2:$A$2047,$A9,'city centre offline'!$B$2:$B$2047,S$2))</f>
        <v>0.79700906460923826</v>
      </c>
      <c r="T9" s="37">
        <f>(SUMIFS('city centre offline'!$H$2:$H$2047,'overall city offline'!$A$2:$A$2047,$A9,'city centre offline'!$B$2:$B$2047,T$3)*SUMIFS('city centre offline'!$C$2:$C$2047,'city centre offline'!$A$2:$A$2047,$A9,'city centre offline'!$B$2:$B$2047,T$3))/(SUMIFS('city centre offline'!$H$2:$H$2047,'city centre offline'!$A$2:$A$2047,$A9,'city centre offline'!$B$2:$B$2047,T$2))</f>
        <v>0.7862703423248828</v>
      </c>
      <c r="U9" s="37">
        <f>(SUMIFS('city centre offline'!$H$2:$H$2047,'overall city offline'!$A$2:$A$2047,$A9,'city centre offline'!$B$2:$B$2047,U$3)*SUMIFS('city centre offline'!$C$2:$C$2047,'city centre offline'!$A$2:$A$2047,$A9,'city centre offline'!$B$2:$B$2047,U$3))/(SUMIFS('city centre offline'!$H$2:$H$2047,'city centre offline'!$A$2:$A$2047,$A9,'city centre offline'!$B$2:$B$2047,U$2))</f>
        <v>0.8742492995079294</v>
      </c>
      <c r="V9" s="37">
        <f>(SUMIFS('city centre offline'!$H$2:$H$2047,'overall city offline'!$A$2:$A$2047,$A9,'city centre offline'!$B$2:$B$2047,V$3)*SUMIFS('city centre offline'!$C$2:$C$2047,'city centre offline'!$A$2:$A$2047,$A9,'city centre offline'!$B$2:$B$2047,V$3))/(SUMIFS('city centre offline'!$H$2:$H$2047,'city centre offline'!$A$2:$A$2047,$A9,'city centre offline'!$B$2:$B$2047,V$2))</f>
        <v>0.79948441413353066</v>
      </c>
    </row>
    <row r="10" spans="1:64" x14ac:dyDescent="0.25">
      <c r="A10" s="5" t="s">
        <v>13</v>
      </c>
      <c r="B10" s="37">
        <f>(SUMIFS('city centre offline'!$H$2:$H$2047,'overall city offline'!$A$2:$A$2047,$A10,'city centre offline'!$B$2:$B$2047,B$3)*SUMIFS('city centre offline'!$C$2:$C$2047,'city centre offline'!$A$2:$A$2047,$A10,'city centre offline'!$B$2:$B$2047,B$3))/(SUMIFS('city centre offline'!$H$2:$H$2047,'city centre offline'!$A$2:$A$2047,$A10,'city centre offline'!$B$2:$B$2047,B$2))</f>
        <v>0.64487526765045777</v>
      </c>
      <c r="C10" s="37">
        <f>(SUMIFS('city centre offline'!$H$2:$H$2047,'overall city offline'!$A$2:$A$2047,$A10,'city centre offline'!$B$2:$B$2047,C$3)*SUMIFS('city centre offline'!$C$2:$C$2047,'city centre offline'!$A$2:$A$2047,$A10,'city centre offline'!$B$2:$B$2047,C$3))/(SUMIFS('city centre offline'!$H$2:$H$2047,'city centre offline'!$A$2:$A$2047,$A10,'city centre offline'!$B$2:$B$2047,C$2))</f>
        <v>0.72897734402842318</v>
      </c>
      <c r="D10" s="37">
        <f>(SUMIFS('city centre offline'!$H$2:$H$2047,'overall city offline'!$A$2:$A$2047,$A10,'city centre offline'!$B$2:$B$2047,D$3)*SUMIFS('city centre offline'!$C$2:$C$2047,'city centre offline'!$A$2:$A$2047,$A10,'city centre offline'!$B$2:$B$2047,D$3))/(SUMIFS('city centre offline'!$H$2:$H$2047,'city centre offline'!$A$2:$A$2047,$A10,'city centre offline'!$B$2:$B$2047,D$2))</f>
        <v>0.61277759113471164</v>
      </c>
      <c r="E10" s="37">
        <f>(SUMIFS('city centre offline'!$H$2:$H$2047,'overall city offline'!$A$2:$A$2047,$A10,'city centre offline'!$B$2:$B$2047,E$3)*SUMIFS('city centre offline'!$C$2:$C$2047,'city centre offline'!$A$2:$A$2047,$A10,'city centre offline'!$B$2:$B$2047,E$3))/(SUMIFS('city centre offline'!$H$2:$H$2047,'city centre offline'!$A$2:$A$2047,$A10,'city centre offline'!$B$2:$B$2047,E$2))</f>
        <v>3.7858222066516754E-2</v>
      </c>
      <c r="F10" s="37">
        <f>(SUMIFS('city centre offline'!$H$2:$H$2047,'overall city offline'!$A$2:$A$2047,$A10,'city centre offline'!$B$2:$B$2047,F$3)*SUMIFS('city centre offline'!$C$2:$C$2047,'city centre offline'!$A$2:$A$2047,$A10,'city centre offline'!$B$2:$B$2047,F$3))/(SUMIFS('city centre offline'!$H$2:$H$2047,'city centre offline'!$A$2:$A$2047,$A10,'city centre offline'!$B$2:$B$2047,F$2))</f>
        <v>5.2824909509359509E-2</v>
      </c>
      <c r="G10" s="37">
        <f>(SUMIFS('city centre offline'!$H$2:$H$2047,'overall city offline'!$A$2:$A$2047,$A10,'city centre offline'!$B$2:$B$2047,G$3)*SUMIFS('city centre offline'!$C$2:$C$2047,'city centre offline'!$A$2:$A$2047,$A10,'city centre offline'!$B$2:$B$2047,G$3))/(SUMIFS('city centre offline'!$H$2:$H$2047,'city centre offline'!$A$2:$A$2047,$A10,'city centre offline'!$B$2:$B$2047,G$2))</f>
        <v>0.50785056561046915</v>
      </c>
      <c r="H10" s="37">
        <f>(SUMIFS('city centre offline'!$H$2:$H$2047,'overall city offline'!$A$2:$A$2047,$A10,'city centre offline'!$B$2:$B$2047,H$3)*SUMIFS('city centre offline'!$C$2:$C$2047,'city centre offline'!$A$2:$A$2047,$A10,'city centre offline'!$B$2:$B$2047,H$3))/(SUMIFS('city centre offline'!$H$2:$H$2047,'city centre offline'!$A$2:$A$2047,$A10,'city centre offline'!$B$2:$B$2047,H$2))</f>
        <v>0.78078177389201442</v>
      </c>
      <c r="I10" s="37">
        <f>(SUMIFS('city centre offline'!$H$2:$H$2047,'overall city offline'!$A$2:$A$2047,$A10,'city centre offline'!$B$2:$B$2047,I$3)*SUMIFS('city centre offline'!$C$2:$C$2047,'city centre offline'!$A$2:$A$2047,$A10,'city centre offline'!$B$2:$B$2047,I$3))/(SUMIFS('city centre offline'!$H$2:$H$2047,'city centre offline'!$A$2:$A$2047,$A10,'city centre offline'!$B$2:$B$2047,I$2))</f>
        <v>0.60534427919414224</v>
      </c>
      <c r="J10" s="37">
        <f>(SUMIFS('city centre offline'!$H$2:$H$2047,'overall city offline'!$A$2:$A$2047,$A10,'city centre offline'!$B$2:$B$2047,J$3)*SUMIFS('city centre offline'!$C$2:$C$2047,'city centre offline'!$A$2:$A$2047,$A10,'city centre offline'!$B$2:$B$2047,J$3))/(SUMIFS('city centre offline'!$H$2:$H$2047,'city centre offline'!$A$2:$A$2047,$A10,'city centre offline'!$B$2:$B$2047,J$2))</f>
        <v>0.59158890665441588</v>
      </c>
      <c r="K10" s="37">
        <f>(SUMIFS('city centre offline'!$H$2:$H$2047,'overall city offline'!$A$2:$A$2047,$A10,'city centre offline'!$B$2:$B$2047,K$3)*SUMIFS('city centre offline'!$C$2:$C$2047,'city centre offline'!$A$2:$A$2047,$A10,'city centre offline'!$B$2:$B$2047,K$3))/(SUMIFS('city centre offline'!$H$2:$H$2047,'city centre offline'!$A$2:$A$2047,$A10,'city centre offline'!$B$2:$B$2047,K$2))</f>
        <v>0.72044124444984037</v>
      </c>
      <c r="L10" s="37">
        <f>(SUMIFS('city centre offline'!$H$2:$H$2047,'overall city offline'!$A$2:$A$2047,$A10,'city centre offline'!$B$2:$B$2047,L$3)*SUMIFS('city centre offline'!$C$2:$C$2047,'city centre offline'!$A$2:$A$2047,$A10,'city centre offline'!$B$2:$B$2047,L$3))/(SUMIFS('city centre offline'!$H$2:$H$2047,'city centre offline'!$A$2:$A$2047,$A10,'city centre offline'!$B$2:$B$2047,L$2))</f>
        <v>0.26742350292155115</v>
      </c>
      <c r="M10" s="37">
        <f>(SUMIFS('city centre offline'!$H$2:$H$2047,'overall city offline'!$A$2:$A$2047,$A10,'city centre offline'!$B$2:$B$2047,M$3)*SUMIFS('city centre offline'!$C$2:$C$2047,'city centre offline'!$A$2:$A$2047,$A10,'city centre offline'!$B$2:$B$2047,M$3))/(SUMIFS('city centre offline'!$H$2:$H$2047,'city centre offline'!$A$2:$A$2047,$A10,'city centre offline'!$B$2:$B$2047,M$2))</f>
        <v>0.85423759260219578</v>
      </c>
      <c r="N10" s="37">
        <f>(SUMIFS('city centre offline'!$H$2:$H$2047,'overall city offline'!$A$2:$A$2047,$A10,'city centre offline'!$B$2:$B$2047,N$3)*SUMIFS('city centre offline'!$C$2:$C$2047,'city centre offline'!$A$2:$A$2047,$A10,'city centre offline'!$B$2:$B$2047,N$3))/(SUMIFS('city centre offline'!$H$2:$H$2047,'city centre offline'!$A$2:$A$2047,$A10,'city centre offline'!$B$2:$B$2047,N$2))</f>
        <v>7.5984812035309726E-2</v>
      </c>
      <c r="O10" s="37">
        <f>(SUMIFS('city centre offline'!$H$2:$H$2047,'overall city offline'!$A$2:$A$2047,$A10,'city centre offline'!$B$2:$B$2047,O$3)*SUMIFS('city centre offline'!$C$2:$C$2047,'city centre offline'!$A$2:$A$2047,$A10,'city centre offline'!$B$2:$B$2047,O$3))/(SUMIFS('city centre offline'!$H$2:$H$2047,'city centre offline'!$A$2:$A$2047,$A10,'city centre offline'!$B$2:$B$2047,O$2))</f>
        <v>7.0139233375938345E-2</v>
      </c>
      <c r="P10" s="37">
        <f>(SUMIFS('city centre offline'!$H$2:$H$2047,'overall city offline'!$A$2:$A$2047,$A10,'city centre offline'!$B$2:$B$2047,P$3)*SUMIFS('city centre offline'!$C$2:$C$2047,'city centre offline'!$A$2:$A$2047,$A10,'city centre offline'!$B$2:$B$2047,P$3))/(SUMIFS('city centre offline'!$H$2:$H$2047,'city centre offline'!$A$2:$A$2047,$A10,'city centre offline'!$B$2:$B$2047,P$2))</f>
        <v>0.11484145559180856</v>
      </c>
      <c r="Q10" s="37">
        <f>(SUMIFS('city centre offline'!$H$2:$H$2047,'overall city offline'!$A$2:$A$2047,$A10,'city centre offline'!$B$2:$B$2047,Q$3)*SUMIFS('city centre offline'!$C$2:$C$2047,'city centre offline'!$A$2:$A$2047,$A10,'city centre offline'!$B$2:$B$2047,Q$3))/(SUMIFS('city centre offline'!$H$2:$H$2047,'city centre offline'!$A$2:$A$2047,$A10,'city centre offline'!$B$2:$B$2047,Q$2))</f>
        <v>0.36641309477598188</v>
      </c>
      <c r="R10" s="37">
        <f>(SUMIFS('city centre offline'!$H$2:$H$2047,'overall city offline'!$A$2:$A$2047,$A10,'city centre offline'!$B$2:$B$2047,R$3)*SUMIFS('city centre offline'!$C$2:$C$2047,'city centre offline'!$A$2:$A$2047,$A10,'city centre offline'!$B$2:$B$2047,R$3))/(SUMIFS('city centre offline'!$H$2:$H$2047,'city centre offline'!$A$2:$A$2047,$A10,'city centre offline'!$B$2:$B$2047,R$2))</f>
        <v>0.75265189598551774</v>
      </c>
      <c r="S10" s="37">
        <f>(SUMIFS('city centre offline'!$H$2:$H$2047,'overall city offline'!$A$2:$A$2047,$A10,'city centre offline'!$B$2:$B$2047,S$3)*SUMIFS('city centre offline'!$C$2:$C$2047,'city centre offline'!$A$2:$A$2047,$A10,'city centre offline'!$B$2:$B$2047,S$3))/(SUMIFS('city centre offline'!$H$2:$H$2047,'city centre offline'!$A$2:$A$2047,$A10,'city centre offline'!$B$2:$B$2047,S$2))</f>
        <v>0.85193371300020349</v>
      </c>
      <c r="T10" s="37">
        <f>(SUMIFS('city centre offline'!$H$2:$H$2047,'overall city offline'!$A$2:$A$2047,$A10,'city centre offline'!$B$2:$B$2047,T$3)*SUMIFS('city centre offline'!$C$2:$C$2047,'city centre offline'!$A$2:$A$2047,$A10,'city centre offline'!$B$2:$B$2047,T$3))/(SUMIFS('city centre offline'!$H$2:$H$2047,'city centre offline'!$A$2:$A$2047,$A10,'city centre offline'!$B$2:$B$2047,T$2))</f>
        <v>1.0591480038396981</v>
      </c>
      <c r="U10" s="37">
        <f>(SUMIFS('city centre offline'!$H$2:$H$2047,'overall city offline'!$A$2:$A$2047,$A10,'city centre offline'!$B$2:$B$2047,U$3)*SUMIFS('city centre offline'!$C$2:$C$2047,'city centre offline'!$A$2:$A$2047,$A10,'city centre offline'!$B$2:$B$2047,U$3))/(SUMIFS('city centre offline'!$H$2:$H$2047,'city centre offline'!$A$2:$A$2047,$A10,'city centre offline'!$B$2:$B$2047,U$2))</f>
        <v>1.0548226537277534</v>
      </c>
      <c r="V10" s="37">
        <f>(SUMIFS('city centre offline'!$H$2:$H$2047,'overall city offline'!$A$2:$A$2047,$A10,'city centre offline'!$B$2:$B$2047,V$3)*SUMIFS('city centre offline'!$C$2:$C$2047,'city centre offline'!$A$2:$A$2047,$A10,'city centre offline'!$B$2:$B$2047,V$3))/(SUMIFS('city centre offline'!$H$2:$H$2047,'city centre offline'!$A$2:$A$2047,$A10,'city centre offline'!$B$2:$B$2047,V$2))</f>
        <v>0.91988838064508138</v>
      </c>
    </row>
    <row r="11" spans="1:64" x14ac:dyDescent="0.25">
      <c r="A11" s="5" t="s">
        <v>14</v>
      </c>
      <c r="B11" s="37">
        <f>(SUMIFS('city centre offline'!$H$2:$H$2047,'overall city offline'!$A$2:$A$2047,$A11,'city centre offline'!$B$2:$B$2047,B$3)*SUMIFS('city centre offline'!$C$2:$C$2047,'city centre offline'!$A$2:$A$2047,$A11,'city centre offline'!$B$2:$B$2047,B$3))/(SUMIFS('city centre offline'!$H$2:$H$2047,'city centre offline'!$A$2:$A$2047,$A11,'city centre offline'!$B$2:$B$2047,B$2))</f>
        <v>0.69508784199731433</v>
      </c>
      <c r="C11" s="37">
        <f>(SUMIFS('city centre offline'!$H$2:$H$2047,'overall city offline'!$A$2:$A$2047,$A11,'city centre offline'!$B$2:$B$2047,C$3)*SUMIFS('city centre offline'!$C$2:$C$2047,'city centre offline'!$A$2:$A$2047,$A11,'city centre offline'!$B$2:$B$2047,C$3))/(SUMIFS('city centre offline'!$H$2:$H$2047,'city centre offline'!$A$2:$A$2047,$A11,'city centre offline'!$B$2:$B$2047,C$2))</f>
        <v>0.75451496159686926</v>
      </c>
      <c r="D11" s="37">
        <f>(SUMIFS('city centre offline'!$H$2:$H$2047,'overall city offline'!$A$2:$A$2047,$A11,'city centre offline'!$B$2:$B$2047,D$3)*SUMIFS('city centre offline'!$C$2:$C$2047,'city centre offline'!$A$2:$A$2047,$A11,'city centre offline'!$B$2:$B$2047,D$3))/(SUMIFS('city centre offline'!$H$2:$H$2047,'city centre offline'!$A$2:$A$2047,$A11,'city centre offline'!$B$2:$B$2047,D$2))</f>
        <v>0.47004766652289087</v>
      </c>
      <c r="E11" s="37">
        <f>(SUMIFS('city centre offline'!$H$2:$H$2047,'overall city offline'!$A$2:$A$2047,$A11,'city centre offline'!$B$2:$B$2047,E$3)*SUMIFS('city centre offline'!$C$2:$C$2047,'city centre offline'!$A$2:$A$2047,$A11,'city centre offline'!$B$2:$B$2047,E$3))/(SUMIFS('city centre offline'!$H$2:$H$2047,'city centre offline'!$A$2:$A$2047,$A11,'city centre offline'!$B$2:$B$2047,E$2))</f>
        <v>2.7278390865092426E-3</v>
      </c>
      <c r="F11" s="37">
        <f>(SUMIFS('city centre offline'!$H$2:$H$2047,'overall city offline'!$A$2:$A$2047,$A11,'city centre offline'!$B$2:$B$2047,F$3)*SUMIFS('city centre offline'!$C$2:$C$2047,'city centre offline'!$A$2:$A$2047,$A11,'city centre offline'!$B$2:$B$2047,F$3))/(SUMIFS('city centre offline'!$H$2:$H$2047,'city centre offline'!$A$2:$A$2047,$A11,'city centre offline'!$B$2:$B$2047,F$2))</f>
        <v>6.2085683445385672E-3</v>
      </c>
      <c r="G11" s="37">
        <f>(SUMIFS('city centre offline'!$H$2:$H$2047,'overall city offline'!$A$2:$A$2047,$A11,'city centre offline'!$B$2:$B$2047,G$3)*SUMIFS('city centre offline'!$C$2:$C$2047,'city centre offline'!$A$2:$A$2047,$A11,'city centre offline'!$B$2:$B$2047,G$3))/(SUMIFS('city centre offline'!$H$2:$H$2047,'city centre offline'!$A$2:$A$2047,$A11,'city centre offline'!$B$2:$B$2047,G$2))</f>
        <v>0.16121208529260464</v>
      </c>
      <c r="H11" s="37">
        <f>(SUMIFS('city centre offline'!$H$2:$H$2047,'overall city offline'!$A$2:$A$2047,$A11,'city centre offline'!$B$2:$B$2047,H$3)*SUMIFS('city centre offline'!$C$2:$C$2047,'city centre offline'!$A$2:$A$2047,$A11,'city centre offline'!$B$2:$B$2047,H$3))/(SUMIFS('city centre offline'!$H$2:$H$2047,'city centre offline'!$A$2:$A$2047,$A11,'city centre offline'!$B$2:$B$2047,H$2))</f>
        <v>0.52972909485557129</v>
      </c>
      <c r="I11" s="37">
        <f>(SUMIFS('city centre offline'!$H$2:$H$2047,'overall city offline'!$A$2:$A$2047,$A11,'city centre offline'!$B$2:$B$2047,I$3)*SUMIFS('city centre offline'!$C$2:$C$2047,'city centre offline'!$A$2:$A$2047,$A11,'city centre offline'!$B$2:$B$2047,I$3))/(SUMIFS('city centre offline'!$H$2:$H$2047,'city centre offline'!$A$2:$A$2047,$A11,'city centre offline'!$B$2:$B$2047,I$2))</f>
        <v>0.82501412155583009</v>
      </c>
      <c r="J11" s="37">
        <f>(SUMIFS('city centre offline'!$H$2:$H$2047,'overall city offline'!$A$2:$A$2047,$A11,'city centre offline'!$B$2:$B$2047,J$3)*SUMIFS('city centre offline'!$C$2:$C$2047,'city centre offline'!$A$2:$A$2047,$A11,'city centre offline'!$B$2:$B$2047,J$3))/(SUMIFS('city centre offline'!$H$2:$H$2047,'city centre offline'!$A$2:$A$2047,$A11,'city centre offline'!$B$2:$B$2047,J$2))</f>
        <v>0.76387018333475731</v>
      </c>
      <c r="K11" s="37">
        <f>(SUMIFS('city centre offline'!$H$2:$H$2047,'overall city offline'!$A$2:$A$2047,$A11,'city centre offline'!$B$2:$B$2047,K$3)*SUMIFS('city centre offline'!$C$2:$C$2047,'city centre offline'!$A$2:$A$2047,$A11,'city centre offline'!$B$2:$B$2047,K$3))/(SUMIFS('city centre offline'!$H$2:$H$2047,'city centre offline'!$A$2:$A$2047,$A11,'city centre offline'!$B$2:$B$2047,K$2))</f>
        <v>0.59148710937921656</v>
      </c>
      <c r="L11" s="37">
        <f>(SUMIFS('city centre offline'!$H$2:$H$2047,'overall city offline'!$A$2:$A$2047,$A11,'city centre offline'!$B$2:$B$2047,L$3)*SUMIFS('city centre offline'!$C$2:$C$2047,'city centre offline'!$A$2:$A$2047,$A11,'city centre offline'!$B$2:$B$2047,L$3))/(SUMIFS('city centre offline'!$H$2:$H$2047,'city centre offline'!$A$2:$A$2047,$A11,'city centre offline'!$B$2:$B$2047,L$2))</f>
        <v>0.17762802770734307</v>
      </c>
      <c r="M11" s="37">
        <f>(SUMIFS('city centre offline'!$H$2:$H$2047,'overall city offline'!$A$2:$A$2047,$A11,'city centre offline'!$B$2:$B$2047,M$3)*SUMIFS('city centre offline'!$C$2:$C$2047,'city centre offline'!$A$2:$A$2047,$A11,'city centre offline'!$B$2:$B$2047,M$3))/(SUMIFS('city centre offline'!$H$2:$H$2047,'city centre offline'!$A$2:$A$2047,$A11,'city centre offline'!$B$2:$B$2047,M$2))</f>
        <v>0.81839703115942375</v>
      </c>
      <c r="N11" s="37">
        <f>(SUMIFS('city centre offline'!$H$2:$H$2047,'overall city offline'!$A$2:$A$2047,$A11,'city centre offline'!$B$2:$B$2047,N$3)*SUMIFS('city centre offline'!$C$2:$C$2047,'city centre offline'!$A$2:$A$2047,$A11,'city centre offline'!$B$2:$B$2047,N$3))/(SUMIFS('city centre offline'!$H$2:$H$2047,'city centre offline'!$A$2:$A$2047,$A11,'city centre offline'!$B$2:$B$2047,N$2))</f>
        <v>1.7900522247097105E-2</v>
      </c>
      <c r="O11" s="37">
        <f>(SUMIFS('city centre offline'!$H$2:$H$2047,'overall city offline'!$A$2:$A$2047,$A11,'city centre offline'!$B$2:$B$2047,O$3)*SUMIFS('city centre offline'!$C$2:$C$2047,'city centre offline'!$A$2:$A$2047,$A11,'city centre offline'!$B$2:$B$2047,O$3))/(SUMIFS('city centre offline'!$H$2:$H$2047,'city centre offline'!$A$2:$A$2047,$A11,'city centre offline'!$B$2:$B$2047,O$2))</f>
        <v>1.4269461039124414E-2</v>
      </c>
      <c r="P11" s="37">
        <f>(SUMIFS('city centre offline'!$H$2:$H$2047,'overall city offline'!$A$2:$A$2047,$A11,'city centre offline'!$B$2:$B$2047,P$3)*SUMIFS('city centre offline'!$C$2:$C$2047,'city centre offline'!$A$2:$A$2047,$A11,'city centre offline'!$B$2:$B$2047,P$3))/(SUMIFS('city centre offline'!$H$2:$H$2047,'city centre offline'!$A$2:$A$2047,$A11,'city centre offline'!$B$2:$B$2047,P$2))</f>
        <v>2.0072885686771968E-2</v>
      </c>
      <c r="Q11" s="37">
        <f>(SUMIFS('city centre offline'!$H$2:$H$2047,'overall city offline'!$A$2:$A$2047,$A11,'city centre offline'!$B$2:$B$2047,Q$3)*SUMIFS('city centre offline'!$C$2:$C$2047,'city centre offline'!$A$2:$A$2047,$A11,'city centre offline'!$B$2:$B$2047,Q$3))/(SUMIFS('city centre offline'!$H$2:$H$2047,'city centre offline'!$A$2:$A$2047,$A11,'city centre offline'!$B$2:$B$2047,Q$2))</f>
        <v>0.26126352089213833</v>
      </c>
      <c r="R11" s="37">
        <f>(SUMIFS('city centre offline'!$H$2:$H$2047,'overall city offline'!$A$2:$A$2047,$A11,'city centre offline'!$B$2:$B$2047,R$3)*SUMIFS('city centre offline'!$C$2:$C$2047,'city centre offline'!$A$2:$A$2047,$A11,'city centre offline'!$B$2:$B$2047,R$3))/(SUMIFS('city centre offline'!$H$2:$H$2047,'city centre offline'!$A$2:$A$2047,$A11,'city centre offline'!$B$2:$B$2047,R$2))</f>
        <v>0.68440828714908852</v>
      </c>
      <c r="S11" s="37">
        <f>(SUMIFS('city centre offline'!$H$2:$H$2047,'overall city offline'!$A$2:$A$2047,$A11,'city centre offline'!$B$2:$B$2047,S$3)*SUMIFS('city centre offline'!$C$2:$C$2047,'city centre offline'!$A$2:$A$2047,$A11,'city centre offline'!$B$2:$B$2047,S$3))/(SUMIFS('city centre offline'!$H$2:$H$2047,'city centre offline'!$A$2:$A$2047,$A11,'city centre offline'!$B$2:$B$2047,S$2))</f>
        <v>0.98201626622096772</v>
      </c>
      <c r="T11" s="37">
        <f>(SUMIFS('city centre offline'!$H$2:$H$2047,'overall city offline'!$A$2:$A$2047,$A11,'city centre offline'!$B$2:$B$2047,T$3)*SUMIFS('city centre offline'!$C$2:$C$2047,'city centre offline'!$A$2:$A$2047,$A11,'city centre offline'!$B$2:$B$2047,T$3))/(SUMIFS('city centre offline'!$H$2:$H$2047,'city centre offline'!$A$2:$A$2047,$A11,'city centre offline'!$B$2:$B$2047,T$2))</f>
        <v>1.3417624526486436</v>
      </c>
      <c r="U11" s="37">
        <f>(SUMIFS('city centre offline'!$H$2:$H$2047,'overall city offline'!$A$2:$A$2047,$A11,'city centre offline'!$B$2:$B$2047,U$3)*SUMIFS('city centre offline'!$C$2:$C$2047,'city centre offline'!$A$2:$A$2047,$A11,'city centre offline'!$B$2:$B$2047,U$3))/(SUMIFS('city centre offline'!$H$2:$H$2047,'city centre offline'!$A$2:$A$2047,$A11,'city centre offline'!$B$2:$B$2047,U$2))</f>
        <v>1.5317214390780927</v>
      </c>
      <c r="V11" s="37">
        <f>(SUMIFS('city centre offline'!$H$2:$H$2047,'overall city offline'!$A$2:$A$2047,$A11,'city centre offline'!$B$2:$B$2047,V$3)*SUMIFS('city centre offline'!$C$2:$C$2047,'city centre offline'!$A$2:$A$2047,$A11,'city centre offline'!$B$2:$B$2047,V$3))/(SUMIFS('city centre offline'!$H$2:$H$2047,'city centre offline'!$A$2:$A$2047,$A11,'city centre offline'!$B$2:$B$2047,V$2))</f>
        <v>1.2258127387592452</v>
      </c>
    </row>
    <row r="12" spans="1:64" x14ac:dyDescent="0.25">
      <c r="A12" s="5" t="s">
        <v>15</v>
      </c>
      <c r="B12" s="37">
        <f>(SUMIFS('city centre offline'!$H$2:$H$2047,'overall city offline'!$A$2:$A$2047,$A12,'city centre offline'!$B$2:$B$2047,B$3)*SUMIFS('city centre offline'!$C$2:$C$2047,'city centre offline'!$A$2:$A$2047,$A12,'city centre offline'!$B$2:$B$2047,B$3))/(SUMIFS('city centre offline'!$H$2:$H$2047,'city centre offline'!$A$2:$A$2047,$A12,'city centre offline'!$B$2:$B$2047,B$2))</f>
        <v>0.83368133389094379</v>
      </c>
      <c r="C12" s="37">
        <f>(SUMIFS('city centre offline'!$H$2:$H$2047,'overall city offline'!$A$2:$A$2047,$A12,'city centre offline'!$B$2:$B$2047,C$3)*SUMIFS('city centre offline'!$C$2:$C$2047,'city centre offline'!$A$2:$A$2047,$A12,'city centre offline'!$B$2:$B$2047,C$3))/(SUMIFS('city centre offline'!$H$2:$H$2047,'city centre offline'!$A$2:$A$2047,$A12,'city centre offline'!$B$2:$B$2047,C$2))</f>
        <v>0.92920108787050204</v>
      </c>
      <c r="D12" s="37">
        <f>(SUMIFS('city centre offline'!$H$2:$H$2047,'overall city offline'!$A$2:$A$2047,$A12,'city centre offline'!$B$2:$B$2047,D$3)*SUMIFS('city centre offline'!$C$2:$C$2047,'city centre offline'!$A$2:$A$2047,$A12,'city centre offline'!$B$2:$B$2047,D$3))/(SUMIFS('city centre offline'!$H$2:$H$2047,'city centre offline'!$A$2:$A$2047,$A12,'city centre offline'!$B$2:$B$2047,D$2))</f>
        <v>0.41664731426824919</v>
      </c>
      <c r="E12" s="37">
        <f>(SUMIFS('city centre offline'!$H$2:$H$2047,'overall city offline'!$A$2:$A$2047,$A12,'city centre offline'!$B$2:$B$2047,E$3)*SUMIFS('city centre offline'!$C$2:$C$2047,'city centre offline'!$A$2:$A$2047,$A12,'city centre offline'!$B$2:$B$2047,E$3))/(SUMIFS('city centre offline'!$H$2:$H$2047,'city centre offline'!$A$2:$A$2047,$A12,'city centre offline'!$B$2:$B$2047,E$2))</f>
        <v>7.2758472919265364E-5</v>
      </c>
      <c r="F12" s="37">
        <f>(SUMIFS('city centre offline'!$H$2:$H$2047,'overall city offline'!$A$2:$A$2047,$A12,'city centre offline'!$B$2:$B$2047,F$3)*SUMIFS('city centre offline'!$C$2:$C$2047,'city centre offline'!$A$2:$A$2047,$A12,'city centre offline'!$B$2:$B$2047,F$3))/(SUMIFS('city centre offline'!$H$2:$H$2047,'city centre offline'!$A$2:$A$2047,$A12,'city centre offline'!$B$2:$B$2047,F$2))</f>
        <v>2.6050019614200753E-2</v>
      </c>
      <c r="G12" s="37">
        <f>(SUMIFS('city centre offline'!$H$2:$H$2047,'overall city offline'!$A$2:$A$2047,$A12,'city centre offline'!$B$2:$B$2047,G$3)*SUMIFS('city centre offline'!$C$2:$C$2047,'city centre offline'!$A$2:$A$2047,$A12,'city centre offline'!$B$2:$B$2047,G$3))/(SUMIFS('city centre offline'!$H$2:$H$2047,'city centre offline'!$A$2:$A$2047,$A12,'city centre offline'!$B$2:$B$2047,G$2))</f>
        <v>0.11695360731066737</v>
      </c>
      <c r="H12" s="37">
        <f>(SUMIFS('city centre offline'!$H$2:$H$2047,'overall city offline'!$A$2:$A$2047,$A12,'city centre offline'!$B$2:$B$2047,H$3)*SUMIFS('city centre offline'!$C$2:$C$2047,'city centre offline'!$A$2:$A$2047,$A12,'city centre offline'!$B$2:$B$2047,H$3))/(SUMIFS('city centre offline'!$H$2:$H$2047,'city centre offline'!$A$2:$A$2047,$A12,'city centre offline'!$B$2:$B$2047,H$2))</f>
        <v>0.52753599671445683</v>
      </c>
      <c r="I12" s="37">
        <f>(SUMIFS('city centre offline'!$H$2:$H$2047,'overall city offline'!$A$2:$A$2047,$A12,'city centre offline'!$B$2:$B$2047,I$3)*SUMIFS('city centre offline'!$C$2:$C$2047,'city centre offline'!$A$2:$A$2047,$A12,'city centre offline'!$B$2:$B$2047,I$3))/(SUMIFS('city centre offline'!$H$2:$H$2047,'city centre offline'!$A$2:$A$2047,$A12,'city centre offline'!$B$2:$B$2047,I$2))</f>
        <v>1.0013554544940642</v>
      </c>
      <c r="J12" s="37">
        <f>(SUMIFS('city centre offline'!$H$2:$H$2047,'overall city offline'!$A$2:$A$2047,$A12,'city centre offline'!$B$2:$B$2047,J$3)*SUMIFS('city centre offline'!$C$2:$C$2047,'city centre offline'!$A$2:$A$2047,$A12,'city centre offline'!$B$2:$B$2047,J$3))/(SUMIFS('city centre offline'!$H$2:$H$2047,'city centre offline'!$A$2:$A$2047,$A12,'city centre offline'!$B$2:$B$2047,J$2))</f>
        <v>0.79697743437144675</v>
      </c>
      <c r="K12" s="37">
        <f>(SUMIFS('city centre offline'!$H$2:$H$2047,'overall city offline'!$A$2:$A$2047,$A12,'city centre offline'!$B$2:$B$2047,K$3)*SUMIFS('city centre offline'!$C$2:$C$2047,'city centre offline'!$A$2:$A$2047,$A12,'city centre offline'!$B$2:$B$2047,K$3))/(SUMIFS('city centre offline'!$H$2:$H$2047,'city centre offline'!$A$2:$A$2047,$A12,'city centre offline'!$B$2:$B$2047,K$2))</f>
        <v>0.56139118010731648</v>
      </c>
      <c r="L12" s="37">
        <f>(SUMIFS('city centre offline'!$H$2:$H$2047,'overall city offline'!$A$2:$A$2047,$A12,'city centre offline'!$B$2:$B$2047,L$3)*SUMIFS('city centre offline'!$C$2:$C$2047,'city centre offline'!$A$2:$A$2047,$A12,'city centre offline'!$B$2:$B$2047,L$3))/(SUMIFS('city centre offline'!$H$2:$H$2047,'city centre offline'!$A$2:$A$2047,$A12,'city centre offline'!$B$2:$B$2047,L$2))</f>
        <v>8.364502554237882E-2</v>
      </c>
      <c r="M12" s="37">
        <f>(SUMIFS('city centre offline'!$H$2:$H$2047,'overall city offline'!$A$2:$A$2047,$A12,'city centre offline'!$B$2:$B$2047,M$3)*SUMIFS('city centre offline'!$C$2:$C$2047,'city centre offline'!$A$2:$A$2047,$A12,'city centre offline'!$B$2:$B$2047,M$3))/(SUMIFS('city centre offline'!$H$2:$H$2047,'city centre offline'!$A$2:$A$2047,$A12,'city centre offline'!$B$2:$B$2047,M$2))</f>
        <v>0.41134646866609809</v>
      </c>
      <c r="N12" s="37">
        <f>(SUMIFS('city centre offline'!$H$2:$H$2047,'overall city offline'!$A$2:$A$2047,$A12,'city centre offline'!$B$2:$B$2047,N$3)*SUMIFS('city centre offline'!$C$2:$C$2047,'city centre offline'!$A$2:$A$2047,$A12,'city centre offline'!$B$2:$B$2047,N$3))/(SUMIFS('city centre offline'!$H$2:$H$2047,'city centre offline'!$A$2:$A$2047,$A12,'city centre offline'!$B$2:$B$2047,N$2))</f>
        <v>6.812547803951568E-3</v>
      </c>
      <c r="O12" s="37">
        <f>(SUMIFS('city centre offline'!$H$2:$H$2047,'overall city offline'!$A$2:$A$2047,$A12,'city centre offline'!$B$2:$B$2047,O$3)*SUMIFS('city centre offline'!$C$2:$C$2047,'city centre offline'!$A$2:$A$2047,$A12,'city centre offline'!$B$2:$B$2047,O$3))/(SUMIFS('city centre offline'!$H$2:$H$2047,'city centre offline'!$A$2:$A$2047,$A12,'city centre offline'!$B$2:$B$2047,O$2))</f>
        <v>6.2741644134856089E-4</v>
      </c>
      <c r="P12" s="37">
        <f>(SUMIFS('city centre offline'!$H$2:$H$2047,'overall city offline'!$A$2:$A$2047,$A12,'city centre offline'!$B$2:$B$2047,P$3)*SUMIFS('city centre offline'!$C$2:$C$2047,'city centre offline'!$A$2:$A$2047,$A12,'city centre offline'!$B$2:$B$2047,P$3))/(SUMIFS('city centre offline'!$H$2:$H$2047,'city centre offline'!$A$2:$A$2047,$A12,'city centre offline'!$B$2:$B$2047,P$2))</f>
        <v>1.0217828769915782E-2</v>
      </c>
      <c r="Q12" s="37">
        <f>(SUMIFS('city centre offline'!$H$2:$H$2047,'overall city offline'!$A$2:$A$2047,$A12,'city centre offline'!$B$2:$B$2047,Q$3)*SUMIFS('city centre offline'!$C$2:$C$2047,'city centre offline'!$A$2:$A$2047,$A12,'city centre offline'!$B$2:$B$2047,Q$3))/(SUMIFS('city centre offline'!$H$2:$H$2047,'city centre offline'!$A$2:$A$2047,$A12,'city centre offline'!$B$2:$B$2047,Q$2))</f>
        <v>0.28493948029984933</v>
      </c>
      <c r="R12" s="37">
        <f>(SUMIFS('city centre offline'!$H$2:$H$2047,'overall city offline'!$A$2:$A$2047,$A12,'city centre offline'!$B$2:$B$2047,R$3)*SUMIFS('city centre offline'!$C$2:$C$2047,'city centre offline'!$A$2:$A$2047,$A12,'city centre offline'!$B$2:$B$2047,R$3))/(SUMIFS('city centre offline'!$H$2:$H$2047,'city centre offline'!$A$2:$A$2047,$A12,'city centre offline'!$B$2:$B$2047,R$2))</f>
        <v>0.7010268617606189</v>
      </c>
      <c r="S12" s="37">
        <f>(SUMIFS('city centre offline'!$H$2:$H$2047,'overall city offline'!$A$2:$A$2047,$A12,'city centre offline'!$B$2:$B$2047,S$3)*SUMIFS('city centre offline'!$C$2:$C$2047,'city centre offline'!$A$2:$A$2047,$A12,'city centre offline'!$B$2:$B$2047,S$3))/(SUMIFS('city centre offline'!$H$2:$H$2047,'city centre offline'!$A$2:$A$2047,$A12,'city centre offline'!$B$2:$B$2047,S$2))</f>
        <v>1.2402456235305366</v>
      </c>
      <c r="T12" s="37">
        <f>(SUMIFS('city centre offline'!$H$2:$H$2047,'overall city offline'!$A$2:$A$2047,$A12,'city centre offline'!$B$2:$B$2047,T$3)*SUMIFS('city centre offline'!$C$2:$C$2047,'city centre offline'!$A$2:$A$2047,$A12,'city centre offline'!$B$2:$B$2047,T$3))/(SUMIFS('city centre offline'!$H$2:$H$2047,'city centre offline'!$A$2:$A$2047,$A12,'city centre offline'!$B$2:$B$2047,T$2))</f>
        <v>1.1867231051613569</v>
      </c>
      <c r="U12" s="37">
        <f>(SUMIFS('city centre offline'!$H$2:$H$2047,'overall city offline'!$A$2:$A$2047,$A12,'city centre offline'!$B$2:$B$2047,U$3)*SUMIFS('city centre offline'!$C$2:$C$2047,'city centre offline'!$A$2:$A$2047,$A12,'city centre offline'!$B$2:$B$2047,U$3))/(SUMIFS('city centre offline'!$H$2:$H$2047,'city centre offline'!$A$2:$A$2047,$A12,'city centre offline'!$B$2:$B$2047,U$2))</f>
        <v>1.2262108423630425</v>
      </c>
      <c r="V12" s="37">
        <f>(SUMIFS('city centre offline'!$H$2:$H$2047,'overall city offline'!$A$2:$A$2047,$A12,'city centre offline'!$B$2:$B$2047,V$3)*SUMIFS('city centre offline'!$C$2:$C$2047,'city centre offline'!$A$2:$A$2047,$A12,'city centre offline'!$B$2:$B$2047,V$3))/(SUMIFS('city centre offline'!$H$2:$H$2047,'city centre offline'!$A$2:$A$2047,$A12,'city centre offline'!$B$2:$B$2047,V$2))</f>
        <v>0.79110482032850937</v>
      </c>
    </row>
    <row r="13" spans="1:64" x14ac:dyDescent="0.25">
      <c r="A13" s="5" t="s">
        <v>16</v>
      </c>
      <c r="B13" s="37">
        <f>(SUMIFS('city centre offline'!$H$2:$H$2047,'overall city offline'!$A$2:$A$2047,$A13,'city centre offline'!$B$2:$B$2047,B$3)*SUMIFS('city centre offline'!$C$2:$C$2047,'city centre offline'!$A$2:$A$2047,$A13,'city centre offline'!$B$2:$B$2047,B$3))/(SUMIFS('city centre offline'!$H$2:$H$2047,'city centre offline'!$A$2:$A$2047,$A13,'city centre offline'!$B$2:$B$2047,B$2))</f>
        <v>0.71721571814888696</v>
      </c>
      <c r="C13" s="37">
        <f>(SUMIFS('city centre offline'!$H$2:$H$2047,'overall city offline'!$A$2:$A$2047,$A13,'city centre offline'!$B$2:$B$2047,C$3)*SUMIFS('city centre offline'!$C$2:$C$2047,'city centre offline'!$A$2:$A$2047,$A13,'city centre offline'!$B$2:$B$2047,C$3))/(SUMIFS('city centre offline'!$H$2:$H$2047,'city centre offline'!$A$2:$A$2047,$A13,'city centre offline'!$B$2:$B$2047,C$2))</f>
        <v>0.82234249813737192</v>
      </c>
      <c r="D13" s="37">
        <f>(SUMIFS('city centre offline'!$H$2:$H$2047,'overall city offline'!$A$2:$A$2047,$A13,'city centre offline'!$B$2:$B$2047,D$3)*SUMIFS('city centre offline'!$C$2:$C$2047,'city centre offline'!$A$2:$A$2047,$A13,'city centre offline'!$B$2:$B$2047,D$3))/(SUMIFS('city centre offline'!$H$2:$H$2047,'city centre offline'!$A$2:$A$2047,$A13,'city centre offline'!$B$2:$B$2047,D$2))</f>
        <v>0.5395665241562283</v>
      </c>
      <c r="E13" s="37">
        <f>(SUMIFS('city centre offline'!$H$2:$H$2047,'overall city offline'!$A$2:$A$2047,$A13,'city centre offline'!$B$2:$B$2047,E$3)*SUMIFS('city centre offline'!$C$2:$C$2047,'city centre offline'!$A$2:$A$2047,$A13,'city centre offline'!$B$2:$B$2047,E$3))/(SUMIFS('city centre offline'!$H$2:$H$2047,'city centre offline'!$A$2:$A$2047,$A13,'city centre offline'!$B$2:$B$2047,E$2))</f>
        <v>3.9789768535515814E-3</v>
      </c>
      <c r="F13" s="37">
        <f>(SUMIFS('city centre offline'!$H$2:$H$2047,'overall city offline'!$A$2:$A$2047,$A13,'city centre offline'!$B$2:$B$2047,F$3)*SUMIFS('city centre offline'!$C$2:$C$2047,'city centre offline'!$A$2:$A$2047,$A13,'city centre offline'!$B$2:$B$2047,F$3))/(SUMIFS('city centre offline'!$H$2:$H$2047,'city centre offline'!$A$2:$A$2047,$A13,'city centre offline'!$B$2:$B$2047,F$2))</f>
        <v>1.1581334670793489E-2</v>
      </c>
      <c r="G13" s="37">
        <f>(SUMIFS('city centre offline'!$H$2:$H$2047,'overall city offline'!$A$2:$A$2047,$A13,'city centre offline'!$B$2:$B$2047,G$3)*SUMIFS('city centre offline'!$C$2:$C$2047,'city centre offline'!$A$2:$A$2047,$A13,'city centre offline'!$B$2:$B$2047,G$3))/(SUMIFS('city centre offline'!$H$2:$H$2047,'city centre offline'!$A$2:$A$2047,$A13,'city centre offline'!$B$2:$B$2047,G$2))</f>
        <v>0.29000308836625543</v>
      </c>
      <c r="H13" s="37">
        <f>(SUMIFS('city centre offline'!$H$2:$H$2047,'overall city offline'!$A$2:$A$2047,$A13,'city centre offline'!$B$2:$B$2047,H$3)*SUMIFS('city centre offline'!$C$2:$C$2047,'city centre offline'!$A$2:$A$2047,$A13,'city centre offline'!$B$2:$B$2047,H$3))/(SUMIFS('city centre offline'!$H$2:$H$2047,'city centre offline'!$A$2:$A$2047,$A13,'city centre offline'!$B$2:$B$2047,H$2))</f>
        <v>0.62598346016634032</v>
      </c>
      <c r="I13" s="37">
        <f>(SUMIFS('city centre offline'!$H$2:$H$2047,'overall city offline'!$A$2:$A$2047,$A13,'city centre offline'!$B$2:$B$2047,I$3)*SUMIFS('city centre offline'!$C$2:$C$2047,'city centre offline'!$A$2:$A$2047,$A13,'city centre offline'!$B$2:$B$2047,I$3))/(SUMIFS('city centre offline'!$H$2:$H$2047,'city centre offline'!$A$2:$A$2047,$A13,'city centre offline'!$B$2:$B$2047,I$2))</f>
        <v>0.61121772449523537</v>
      </c>
      <c r="J13" s="37">
        <f>(SUMIFS('city centre offline'!$H$2:$H$2047,'overall city offline'!$A$2:$A$2047,$A13,'city centre offline'!$B$2:$B$2047,J$3)*SUMIFS('city centre offline'!$C$2:$C$2047,'city centre offline'!$A$2:$A$2047,$A13,'city centre offline'!$B$2:$B$2047,J$3))/(SUMIFS('city centre offline'!$H$2:$H$2047,'city centre offline'!$A$2:$A$2047,$A13,'city centre offline'!$B$2:$B$2047,J$2))</f>
        <v>0.62324414817196105</v>
      </c>
      <c r="K13" s="37">
        <f>(SUMIFS('city centre offline'!$H$2:$H$2047,'overall city offline'!$A$2:$A$2047,$A13,'city centre offline'!$B$2:$B$2047,K$3)*SUMIFS('city centre offline'!$C$2:$C$2047,'city centre offline'!$A$2:$A$2047,$A13,'city centre offline'!$B$2:$B$2047,K$3))/(SUMIFS('city centre offline'!$H$2:$H$2047,'city centre offline'!$A$2:$A$2047,$A13,'city centre offline'!$B$2:$B$2047,K$2))</f>
        <v>0.7528963701948248</v>
      </c>
      <c r="L13" s="37">
        <f>(SUMIFS('city centre offline'!$H$2:$H$2047,'overall city offline'!$A$2:$A$2047,$A13,'city centre offline'!$B$2:$B$2047,L$3)*SUMIFS('city centre offline'!$C$2:$C$2047,'city centre offline'!$A$2:$A$2047,$A13,'city centre offline'!$B$2:$B$2047,L$3))/(SUMIFS('city centre offline'!$H$2:$H$2047,'city centre offline'!$A$2:$A$2047,$A13,'city centre offline'!$B$2:$B$2047,L$2))</f>
        <v>0.21879535766279806</v>
      </c>
      <c r="M13" s="37">
        <f>(SUMIFS('city centre offline'!$H$2:$H$2047,'overall city offline'!$A$2:$A$2047,$A13,'city centre offline'!$B$2:$B$2047,M$3)*SUMIFS('city centre offline'!$C$2:$C$2047,'city centre offline'!$A$2:$A$2047,$A13,'city centre offline'!$B$2:$B$2047,M$3))/(SUMIFS('city centre offline'!$H$2:$H$2047,'city centre offline'!$A$2:$A$2047,$A13,'city centre offline'!$B$2:$B$2047,M$2))</f>
        <v>0.91616495256018005</v>
      </c>
      <c r="N13" s="37">
        <f>(SUMIFS('city centre offline'!$H$2:$H$2047,'overall city offline'!$A$2:$A$2047,$A13,'city centre offline'!$B$2:$B$2047,N$3)*SUMIFS('city centre offline'!$C$2:$C$2047,'city centre offline'!$A$2:$A$2047,$A13,'city centre offline'!$B$2:$B$2047,N$3))/(SUMIFS('city centre offline'!$H$2:$H$2047,'city centre offline'!$A$2:$A$2047,$A13,'city centre offline'!$B$2:$B$2047,N$2))</f>
        <v>7.3435770127295033E-2</v>
      </c>
      <c r="O13" s="37">
        <f>(SUMIFS('city centre offline'!$H$2:$H$2047,'overall city offline'!$A$2:$A$2047,$A13,'city centre offline'!$B$2:$B$2047,O$3)*SUMIFS('city centre offline'!$C$2:$C$2047,'city centre offline'!$A$2:$A$2047,$A13,'city centre offline'!$B$2:$B$2047,O$3))/(SUMIFS('city centre offline'!$H$2:$H$2047,'city centre offline'!$A$2:$A$2047,$A13,'city centre offline'!$B$2:$B$2047,O$2))</f>
        <v>5.1365058442725152E-3</v>
      </c>
      <c r="P13" s="37">
        <f>(SUMIFS('city centre offline'!$H$2:$H$2047,'overall city offline'!$A$2:$A$2047,$A13,'city centre offline'!$B$2:$B$2047,P$3)*SUMIFS('city centre offline'!$C$2:$C$2047,'city centre offline'!$A$2:$A$2047,$A13,'city centre offline'!$B$2:$B$2047,P$3))/(SUMIFS('city centre offline'!$H$2:$H$2047,'city centre offline'!$A$2:$A$2047,$A13,'city centre offline'!$B$2:$B$2047,P$2))</f>
        <v>5.6515629102621987E-3</v>
      </c>
      <c r="Q13" s="37">
        <f>(SUMIFS('city centre offline'!$H$2:$H$2047,'overall city offline'!$A$2:$A$2047,$A13,'city centre offline'!$B$2:$B$2047,Q$3)*SUMIFS('city centre offline'!$C$2:$C$2047,'city centre offline'!$A$2:$A$2047,$A13,'city centre offline'!$B$2:$B$2047,Q$3))/(SUMIFS('city centre offline'!$H$2:$H$2047,'city centre offline'!$A$2:$A$2047,$A13,'city centre offline'!$B$2:$B$2047,Q$2))</f>
        <v>0.40242371570428792</v>
      </c>
      <c r="R13" s="37">
        <f>(SUMIFS('city centre offline'!$H$2:$H$2047,'overall city offline'!$A$2:$A$2047,$A13,'city centre offline'!$B$2:$B$2047,R$3)*SUMIFS('city centre offline'!$C$2:$C$2047,'city centre offline'!$A$2:$A$2047,$A13,'city centre offline'!$B$2:$B$2047,R$3))/(SUMIFS('city centre offline'!$H$2:$H$2047,'city centre offline'!$A$2:$A$2047,$A13,'city centre offline'!$B$2:$B$2047,R$2))</f>
        <v>0.72086437205248166</v>
      </c>
      <c r="S13" s="37">
        <f>(SUMIFS('city centre offline'!$H$2:$H$2047,'overall city offline'!$A$2:$A$2047,$A13,'city centre offline'!$B$2:$B$2047,S$3)*SUMIFS('city centre offline'!$C$2:$C$2047,'city centre offline'!$A$2:$A$2047,$A13,'city centre offline'!$B$2:$B$2047,S$3))/(SUMIFS('city centre offline'!$H$2:$H$2047,'city centre offline'!$A$2:$A$2047,$A13,'city centre offline'!$B$2:$B$2047,S$2))</f>
        <v>0.68026700324632072</v>
      </c>
      <c r="T13" s="37">
        <f>(SUMIFS('city centre offline'!$H$2:$H$2047,'overall city offline'!$A$2:$A$2047,$A13,'city centre offline'!$B$2:$B$2047,T$3)*SUMIFS('city centre offline'!$C$2:$C$2047,'city centre offline'!$A$2:$A$2047,$A13,'city centre offline'!$B$2:$B$2047,T$3))/(SUMIFS('city centre offline'!$H$2:$H$2047,'city centre offline'!$A$2:$A$2047,$A13,'city centre offline'!$B$2:$B$2047,T$2))</f>
        <v>0.86083456674497794</v>
      </c>
      <c r="U13" s="37">
        <f>(SUMIFS('city centre offline'!$H$2:$H$2047,'overall city offline'!$A$2:$A$2047,$A13,'city centre offline'!$B$2:$B$2047,U$3)*SUMIFS('city centre offline'!$C$2:$C$2047,'city centre offline'!$A$2:$A$2047,$A13,'city centre offline'!$B$2:$B$2047,U$3))/(SUMIFS('city centre offline'!$H$2:$H$2047,'city centre offline'!$A$2:$A$2047,$A13,'city centre offline'!$B$2:$B$2047,U$2))</f>
        <v>0.94513792811756236</v>
      </c>
      <c r="V13" s="37">
        <f>(SUMIFS('city centre offline'!$H$2:$H$2047,'overall city offline'!$A$2:$A$2047,$A13,'city centre offline'!$B$2:$B$2047,V$3)*SUMIFS('city centre offline'!$C$2:$C$2047,'city centre offline'!$A$2:$A$2047,$A13,'city centre offline'!$B$2:$B$2047,V$3))/(SUMIFS('city centre offline'!$H$2:$H$2047,'city centre offline'!$A$2:$A$2047,$A13,'city centre offline'!$B$2:$B$2047,V$2))</f>
        <v>0.74071744531973616</v>
      </c>
    </row>
    <row r="14" spans="1:64" x14ac:dyDescent="0.25">
      <c r="A14" s="5" t="s">
        <v>17</v>
      </c>
      <c r="B14" s="37">
        <f>(SUMIFS('city centre offline'!$H$2:$H$2047,'overall city offline'!$A$2:$A$2047,$A14,'city centre offline'!$B$2:$B$2047,B$3)*SUMIFS('city centre offline'!$C$2:$C$2047,'city centre offline'!$A$2:$A$2047,$A14,'city centre offline'!$B$2:$B$2047,B$3))/(SUMIFS('city centre offline'!$H$2:$H$2047,'city centre offline'!$A$2:$A$2047,$A14,'city centre offline'!$B$2:$B$2047,B$2))</f>
        <v>0.81385412104401278</v>
      </c>
      <c r="C14" s="37">
        <f>(SUMIFS('city centre offline'!$H$2:$H$2047,'overall city offline'!$A$2:$A$2047,$A14,'city centre offline'!$B$2:$B$2047,C$3)*SUMIFS('city centre offline'!$C$2:$C$2047,'city centre offline'!$A$2:$A$2047,$A14,'city centre offline'!$B$2:$B$2047,C$3))/(SUMIFS('city centre offline'!$H$2:$H$2047,'city centre offline'!$A$2:$A$2047,$A14,'city centre offline'!$B$2:$B$2047,C$2))</f>
        <v>0.86305842949667844</v>
      </c>
      <c r="D14" s="37">
        <f>(SUMIFS('city centre offline'!$H$2:$H$2047,'overall city offline'!$A$2:$A$2047,$A14,'city centre offline'!$B$2:$B$2047,D$3)*SUMIFS('city centre offline'!$C$2:$C$2047,'city centre offline'!$A$2:$A$2047,$A14,'city centre offline'!$B$2:$B$2047,D$3))/(SUMIFS('city centre offline'!$H$2:$H$2047,'city centre offline'!$A$2:$A$2047,$A14,'city centre offline'!$B$2:$B$2047,D$2))</f>
        <v>0.56891381677553576</v>
      </c>
      <c r="E14" s="37">
        <f>(SUMIFS('city centre offline'!$H$2:$H$2047,'overall city offline'!$A$2:$A$2047,$A14,'city centre offline'!$B$2:$B$2047,E$3)*SUMIFS('city centre offline'!$C$2:$C$2047,'city centre offline'!$A$2:$A$2047,$A14,'city centre offline'!$B$2:$B$2047,E$3))/(SUMIFS('city centre offline'!$H$2:$H$2047,'city centre offline'!$A$2:$A$2047,$A14,'city centre offline'!$B$2:$B$2047,E$2))</f>
        <v>7.0251863733782885E-3</v>
      </c>
      <c r="F14" s="37">
        <f>(SUMIFS('city centre offline'!$H$2:$H$2047,'overall city offline'!$A$2:$A$2047,$A14,'city centre offline'!$B$2:$B$2047,F$3)*SUMIFS('city centre offline'!$C$2:$C$2047,'city centre offline'!$A$2:$A$2047,$A14,'city centre offline'!$B$2:$B$2047,F$3))/(SUMIFS('city centre offline'!$H$2:$H$2047,'city centre offline'!$A$2:$A$2047,$A14,'city centre offline'!$B$2:$B$2047,F$2))</f>
        <v>3.5390262551906845E-2</v>
      </c>
      <c r="G14" s="37">
        <f>(SUMIFS('city centre offline'!$H$2:$H$2047,'overall city offline'!$A$2:$A$2047,$A14,'city centre offline'!$B$2:$B$2047,G$3)*SUMIFS('city centre offline'!$C$2:$C$2047,'city centre offline'!$A$2:$A$2047,$A14,'city centre offline'!$B$2:$B$2047,G$3))/(SUMIFS('city centre offline'!$H$2:$H$2047,'city centre offline'!$A$2:$A$2047,$A14,'city centre offline'!$B$2:$B$2047,G$2))</f>
        <v>0.25701955052788972</v>
      </c>
      <c r="H14" s="37">
        <f>(SUMIFS('city centre offline'!$H$2:$H$2047,'overall city offline'!$A$2:$A$2047,$A14,'city centre offline'!$B$2:$B$2047,H$3)*SUMIFS('city centre offline'!$C$2:$C$2047,'city centre offline'!$A$2:$A$2047,$A14,'city centre offline'!$B$2:$B$2047,H$3))/(SUMIFS('city centre offline'!$H$2:$H$2047,'city centre offline'!$A$2:$A$2047,$A14,'city centre offline'!$B$2:$B$2047,H$2))</f>
        <v>0.52299915359889282</v>
      </c>
      <c r="I14" s="37">
        <f>(SUMIFS('city centre offline'!$H$2:$H$2047,'overall city offline'!$A$2:$A$2047,$A14,'city centre offline'!$B$2:$B$2047,I$3)*SUMIFS('city centre offline'!$C$2:$C$2047,'city centre offline'!$A$2:$A$2047,$A14,'city centre offline'!$B$2:$B$2047,I$3))/(SUMIFS('city centre offline'!$H$2:$H$2047,'city centre offline'!$A$2:$A$2047,$A14,'city centre offline'!$B$2:$B$2047,I$2))</f>
        <v>0.60330561338440303</v>
      </c>
      <c r="J14" s="37">
        <f>(SUMIFS('city centre offline'!$H$2:$H$2047,'overall city offline'!$A$2:$A$2047,$A14,'city centre offline'!$B$2:$B$2047,J$3)*SUMIFS('city centre offline'!$C$2:$C$2047,'city centre offline'!$A$2:$A$2047,$A14,'city centre offline'!$B$2:$B$2047,J$3))/(SUMIFS('city centre offline'!$H$2:$H$2047,'city centre offline'!$A$2:$A$2047,$A14,'city centre offline'!$B$2:$B$2047,J$2))</f>
        <v>0.57783436222427786</v>
      </c>
      <c r="K14" s="37">
        <f>(SUMIFS('city centre offline'!$H$2:$H$2047,'overall city offline'!$A$2:$A$2047,$A14,'city centre offline'!$B$2:$B$2047,K$3)*SUMIFS('city centre offline'!$C$2:$C$2047,'city centre offline'!$A$2:$A$2047,$A14,'city centre offline'!$B$2:$B$2047,K$3))/(SUMIFS('city centre offline'!$H$2:$H$2047,'city centre offline'!$A$2:$A$2047,$A14,'city centre offline'!$B$2:$B$2047,K$2))</f>
        <v>0.62961285900876218</v>
      </c>
      <c r="L14" s="37">
        <f>(SUMIFS('city centre offline'!$H$2:$H$2047,'overall city offline'!$A$2:$A$2047,$A14,'city centre offline'!$B$2:$B$2047,L$3)*SUMIFS('city centre offline'!$C$2:$C$2047,'city centre offline'!$A$2:$A$2047,$A14,'city centre offline'!$B$2:$B$2047,L$3))/(SUMIFS('city centre offline'!$H$2:$H$2047,'city centre offline'!$A$2:$A$2047,$A14,'city centre offline'!$B$2:$B$2047,L$2))</f>
        <v>0.20435290235205045</v>
      </c>
      <c r="M14" s="37">
        <f>(SUMIFS('city centre offline'!$H$2:$H$2047,'overall city offline'!$A$2:$A$2047,$A14,'city centre offline'!$B$2:$B$2047,M$3)*SUMIFS('city centre offline'!$C$2:$C$2047,'city centre offline'!$A$2:$A$2047,$A14,'city centre offline'!$B$2:$B$2047,M$3))/(SUMIFS('city centre offline'!$H$2:$H$2047,'city centre offline'!$A$2:$A$2047,$A14,'city centre offline'!$B$2:$B$2047,M$2))</f>
        <v>0.67409664637131683</v>
      </c>
      <c r="N14" s="37">
        <f>(SUMIFS('city centre offline'!$H$2:$H$2047,'overall city offline'!$A$2:$A$2047,$A14,'city centre offline'!$B$2:$B$2047,N$3)*SUMIFS('city centre offline'!$C$2:$C$2047,'city centre offline'!$A$2:$A$2047,$A14,'city centre offline'!$B$2:$B$2047,N$3))/(SUMIFS('city centre offline'!$H$2:$H$2047,'city centre offline'!$A$2:$A$2047,$A14,'city centre offline'!$B$2:$B$2047,N$2))</f>
        <v>4.532692698030704E-2</v>
      </c>
      <c r="O14" s="37">
        <f>(SUMIFS('city centre offline'!$H$2:$H$2047,'overall city offline'!$A$2:$A$2047,$A14,'city centre offline'!$B$2:$B$2047,O$3)*SUMIFS('city centre offline'!$C$2:$C$2047,'city centre offline'!$A$2:$A$2047,$A14,'city centre offline'!$B$2:$B$2047,O$3))/(SUMIFS('city centre offline'!$H$2:$H$2047,'city centre offline'!$A$2:$A$2047,$A14,'city centre offline'!$B$2:$B$2047,O$2))</f>
        <v>1.7371341721188972E-2</v>
      </c>
      <c r="P14" s="37">
        <f>(SUMIFS('city centre offline'!$H$2:$H$2047,'overall city offline'!$A$2:$A$2047,$A14,'city centre offline'!$B$2:$B$2047,P$3)*SUMIFS('city centre offline'!$C$2:$C$2047,'city centre offline'!$A$2:$A$2047,$A14,'city centre offline'!$B$2:$B$2047,P$3))/(SUMIFS('city centre offline'!$H$2:$H$2047,'city centre offline'!$A$2:$A$2047,$A14,'city centre offline'!$B$2:$B$2047,P$2))</f>
        <v>2.3228767241105869E-2</v>
      </c>
      <c r="Q14" s="37">
        <f>(SUMIFS('city centre offline'!$H$2:$H$2047,'overall city offline'!$A$2:$A$2047,$A14,'city centre offline'!$B$2:$B$2047,Q$3)*SUMIFS('city centre offline'!$C$2:$C$2047,'city centre offline'!$A$2:$A$2047,$A14,'city centre offline'!$B$2:$B$2047,Q$3))/(SUMIFS('city centre offline'!$H$2:$H$2047,'city centre offline'!$A$2:$A$2047,$A14,'city centre offline'!$B$2:$B$2047,Q$2))</f>
        <v>0.44068173789018911</v>
      </c>
      <c r="R14" s="37">
        <f>(SUMIFS('city centre offline'!$H$2:$H$2047,'overall city offline'!$A$2:$A$2047,$A14,'city centre offline'!$B$2:$B$2047,R$3)*SUMIFS('city centre offline'!$C$2:$C$2047,'city centre offline'!$A$2:$A$2047,$A14,'city centre offline'!$B$2:$B$2047,R$3))/(SUMIFS('city centre offline'!$H$2:$H$2047,'city centre offline'!$A$2:$A$2047,$A14,'city centre offline'!$B$2:$B$2047,R$2))</f>
        <v>0.76987117481822009</v>
      </c>
      <c r="S14" s="37">
        <f>(SUMIFS('city centre offline'!$H$2:$H$2047,'overall city offline'!$A$2:$A$2047,$A14,'city centre offline'!$B$2:$B$2047,S$3)*SUMIFS('city centre offline'!$C$2:$C$2047,'city centre offline'!$A$2:$A$2047,$A14,'city centre offline'!$B$2:$B$2047,S$3))/(SUMIFS('city centre offline'!$H$2:$H$2047,'city centre offline'!$A$2:$A$2047,$A14,'city centre offline'!$B$2:$B$2047,S$2))</f>
        <v>0.76226943088341259</v>
      </c>
      <c r="T14" s="37">
        <f>(SUMIFS('city centre offline'!$H$2:$H$2047,'overall city offline'!$A$2:$A$2047,$A14,'city centre offline'!$B$2:$B$2047,T$3)*SUMIFS('city centre offline'!$C$2:$C$2047,'city centre offline'!$A$2:$A$2047,$A14,'city centre offline'!$B$2:$B$2047,T$3))/(SUMIFS('city centre offline'!$H$2:$H$2047,'city centre offline'!$A$2:$A$2047,$A14,'city centre offline'!$B$2:$B$2047,T$2))</f>
        <v>0.84648509160858165</v>
      </c>
      <c r="U14" s="37">
        <f>(SUMIFS('city centre offline'!$H$2:$H$2047,'overall city offline'!$A$2:$A$2047,$A14,'city centre offline'!$B$2:$B$2047,U$3)*SUMIFS('city centre offline'!$C$2:$C$2047,'city centre offline'!$A$2:$A$2047,$A14,'city centre offline'!$B$2:$B$2047,U$3))/(SUMIFS('city centre offline'!$H$2:$H$2047,'city centre offline'!$A$2:$A$2047,$A14,'city centre offline'!$B$2:$B$2047,U$2))</f>
        <v>1.1801793493154709</v>
      </c>
      <c r="V14" s="37">
        <f>(SUMIFS('city centre offline'!$H$2:$H$2047,'overall city offline'!$A$2:$A$2047,$A14,'city centre offline'!$B$2:$B$2047,V$3)*SUMIFS('city centre offline'!$C$2:$C$2047,'city centre offline'!$A$2:$A$2047,$A14,'city centre offline'!$B$2:$B$2047,V$3))/(SUMIFS('city centre offline'!$H$2:$H$2047,'city centre offline'!$A$2:$A$2047,$A14,'city centre offline'!$B$2:$B$2047,V$2))</f>
        <v>0.89889630692318012</v>
      </c>
    </row>
    <row r="15" spans="1:64" x14ac:dyDescent="0.25">
      <c r="A15" s="5" t="s">
        <v>18</v>
      </c>
      <c r="B15" s="37">
        <f>(SUMIFS('city centre offline'!$H$2:$H$2047,'overall city offline'!$A$2:$A$2047,$A15,'city centre offline'!$B$2:$B$2047,B$3)*SUMIFS('city centre offline'!$C$2:$C$2047,'city centre offline'!$A$2:$A$2047,$A15,'city centre offline'!$B$2:$B$2047,B$3))/(SUMIFS('city centre offline'!$H$2:$H$2047,'city centre offline'!$A$2:$A$2047,$A15,'city centre offline'!$B$2:$B$2047,B$2))</f>
        <v>0.86277189119244602</v>
      </c>
      <c r="C15" s="37">
        <f>(SUMIFS('city centre offline'!$H$2:$H$2047,'overall city offline'!$A$2:$A$2047,$A15,'city centre offline'!$B$2:$B$2047,C$3)*SUMIFS('city centre offline'!$C$2:$C$2047,'city centre offline'!$A$2:$A$2047,$A15,'city centre offline'!$B$2:$B$2047,C$3))/(SUMIFS('city centre offline'!$H$2:$H$2047,'city centre offline'!$A$2:$A$2047,$A15,'city centre offline'!$B$2:$B$2047,C$2))</f>
        <v>0.94609928211241534</v>
      </c>
      <c r="D15" s="37">
        <f>(SUMIFS('city centre offline'!$H$2:$H$2047,'overall city offline'!$A$2:$A$2047,$A15,'city centre offline'!$B$2:$B$2047,D$3)*SUMIFS('city centre offline'!$C$2:$C$2047,'city centre offline'!$A$2:$A$2047,$A15,'city centre offline'!$B$2:$B$2047,D$3))/(SUMIFS('city centre offline'!$H$2:$H$2047,'city centre offline'!$A$2:$A$2047,$A15,'city centre offline'!$B$2:$B$2047,D$2))</f>
        <v>0.54793612676846037</v>
      </c>
      <c r="E15" s="37">
        <f>(SUMIFS('city centre offline'!$H$2:$H$2047,'overall city offline'!$A$2:$A$2047,$A15,'city centre offline'!$B$2:$B$2047,E$3)*SUMIFS('city centre offline'!$C$2:$C$2047,'city centre offline'!$A$2:$A$2047,$A15,'city centre offline'!$B$2:$B$2047,E$3))/(SUMIFS('city centre offline'!$H$2:$H$2047,'city centre offline'!$A$2:$A$2047,$A15,'city centre offline'!$B$2:$B$2047,E$2))</f>
        <v>6.3057837908256312E-3</v>
      </c>
      <c r="F15" s="37">
        <f>(SUMIFS('city centre offline'!$H$2:$H$2047,'overall city offline'!$A$2:$A$2047,$A15,'city centre offline'!$B$2:$B$2047,F$3)*SUMIFS('city centre offline'!$C$2:$C$2047,'city centre offline'!$A$2:$A$2047,$A15,'city centre offline'!$B$2:$B$2047,F$3))/(SUMIFS('city centre offline'!$H$2:$H$2047,'city centre offline'!$A$2:$A$2047,$A15,'city centre offline'!$B$2:$B$2047,F$2))</f>
        <v>4.4087478682890667E-2</v>
      </c>
      <c r="G15" s="37">
        <f>(SUMIFS('city centre offline'!$H$2:$H$2047,'overall city offline'!$A$2:$A$2047,$A15,'city centre offline'!$B$2:$B$2047,G$3)*SUMIFS('city centre offline'!$C$2:$C$2047,'city centre offline'!$A$2:$A$2047,$A15,'city centre offline'!$B$2:$B$2047,G$3))/(SUMIFS('city centre offline'!$H$2:$H$2047,'city centre offline'!$A$2:$A$2047,$A15,'city centre offline'!$B$2:$B$2047,G$2))</f>
        <v>0.23492618042025379</v>
      </c>
      <c r="H15" s="37">
        <f>(SUMIFS('city centre offline'!$H$2:$H$2047,'overall city offline'!$A$2:$A$2047,$A15,'city centre offline'!$B$2:$B$2047,H$3)*SUMIFS('city centre offline'!$C$2:$C$2047,'city centre offline'!$A$2:$A$2047,$A15,'city centre offline'!$B$2:$B$2047,H$3))/(SUMIFS('city centre offline'!$H$2:$H$2047,'city centre offline'!$A$2:$A$2047,$A15,'city centre offline'!$B$2:$B$2047,H$2))</f>
        <v>0.55164035302014602</v>
      </c>
      <c r="I15" s="37">
        <f>(SUMIFS('city centre offline'!$H$2:$H$2047,'overall city offline'!$A$2:$A$2047,$A15,'city centre offline'!$B$2:$B$2047,I$3)*SUMIFS('city centre offline'!$C$2:$C$2047,'city centre offline'!$A$2:$A$2047,$A15,'city centre offline'!$B$2:$B$2047,I$3))/(SUMIFS('city centre offline'!$H$2:$H$2047,'city centre offline'!$A$2:$A$2047,$A15,'city centre offline'!$B$2:$B$2047,I$2))</f>
        <v>0.60761006671584672</v>
      </c>
      <c r="J15" s="37">
        <f>(SUMIFS('city centre offline'!$H$2:$H$2047,'overall city offline'!$A$2:$A$2047,$A15,'city centre offline'!$B$2:$B$2047,J$3)*SUMIFS('city centre offline'!$C$2:$C$2047,'city centre offline'!$A$2:$A$2047,$A15,'city centre offline'!$B$2:$B$2047,J$3))/(SUMIFS('city centre offline'!$H$2:$H$2047,'city centre offline'!$A$2:$A$2047,$A15,'city centre offline'!$B$2:$B$2047,J$2))</f>
        <v>0.51147741366404342</v>
      </c>
      <c r="K15" s="37">
        <f>(SUMIFS('city centre offline'!$H$2:$H$2047,'overall city offline'!$A$2:$A$2047,$A15,'city centre offline'!$B$2:$B$2047,K$3)*SUMIFS('city centre offline'!$C$2:$C$2047,'city centre offline'!$A$2:$A$2047,$A15,'city centre offline'!$B$2:$B$2047,K$3))/(SUMIFS('city centre offline'!$H$2:$H$2047,'city centre offline'!$A$2:$A$2047,$A15,'city centre offline'!$B$2:$B$2047,K$2))</f>
        <v>0.53656652618153677</v>
      </c>
      <c r="L15" s="37">
        <f>(SUMIFS('city centre offline'!$H$2:$H$2047,'overall city offline'!$A$2:$A$2047,$A15,'city centre offline'!$B$2:$B$2047,L$3)*SUMIFS('city centre offline'!$C$2:$C$2047,'city centre offline'!$A$2:$A$2047,$A15,'city centre offline'!$B$2:$B$2047,L$3))/(SUMIFS('city centre offline'!$H$2:$H$2047,'city centre offline'!$A$2:$A$2047,$A15,'city centre offline'!$B$2:$B$2047,L$2))</f>
        <v>0.15491055652418687</v>
      </c>
      <c r="M15" s="37">
        <f>(SUMIFS('city centre offline'!$H$2:$H$2047,'overall city offline'!$A$2:$A$2047,$A15,'city centre offline'!$B$2:$B$2047,M$3)*SUMIFS('city centre offline'!$C$2:$C$2047,'city centre offline'!$A$2:$A$2047,$A15,'city centre offline'!$B$2:$B$2047,M$3))/(SUMIFS('city centre offline'!$H$2:$H$2047,'city centre offline'!$A$2:$A$2047,$A15,'city centre offline'!$B$2:$B$2047,M$2))</f>
        <v>0.55125277966754505</v>
      </c>
      <c r="N15" s="37">
        <f>(SUMIFS('city centre offline'!$H$2:$H$2047,'overall city offline'!$A$2:$A$2047,$A15,'city centre offline'!$B$2:$B$2047,N$3)*SUMIFS('city centre offline'!$C$2:$C$2047,'city centre offline'!$A$2:$A$2047,$A15,'city centre offline'!$B$2:$B$2047,N$3))/(SUMIFS('city centre offline'!$H$2:$H$2047,'city centre offline'!$A$2:$A$2047,$A15,'city centre offline'!$B$2:$B$2047,N$2))</f>
        <v>5.9826576569272268E-2</v>
      </c>
      <c r="O15" s="37">
        <f>(SUMIFS('city centre offline'!$H$2:$H$2047,'overall city offline'!$A$2:$A$2047,$A15,'city centre offline'!$B$2:$B$2047,O$3)*SUMIFS('city centre offline'!$C$2:$C$2047,'city centre offline'!$A$2:$A$2047,$A15,'city centre offline'!$B$2:$B$2047,O$3))/(SUMIFS('city centre offline'!$H$2:$H$2047,'city centre offline'!$A$2:$A$2047,$A15,'city centre offline'!$B$2:$B$2047,O$2))</f>
        <v>3.4703660540897789E-2</v>
      </c>
      <c r="P15" s="37">
        <f>(SUMIFS('city centre offline'!$H$2:$H$2047,'overall city offline'!$A$2:$A$2047,$A15,'city centre offline'!$B$2:$B$2047,P$3)*SUMIFS('city centre offline'!$C$2:$C$2047,'city centre offline'!$A$2:$A$2047,$A15,'city centre offline'!$B$2:$B$2047,P$3))/(SUMIFS('city centre offline'!$H$2:$H$2047,'city centre offline'!$A$2:$A$2047,$A15,'city centre offline'!$B$2:$B$2047,P$2))</f>
        <v>4.0818793155893388E-2</v>
      </c>
      <c r="Q15" s="37">
        <f>(SUMIFS('city centre offline'!$H$2:$H$2047,'overall city offline'!$A$2:$A$2047,$A15,'city centre offline'!$B$2:$B$2047,Q$3)*SUMIFS('city centre offline'!$C$2:$C$2047,'city centre offline'!$A$2:$A$2047,$A15,'city centre offline'!$B$2:$B$2047,Q$3))/(SUMIFS('city centre offline'!$H$2:$H$2047,'city centre offline'!$A$2:$A$2047,$A15,'city centre offline'!$B$2:$B$2047,Q$2))</f>
        <v>0.29214705250845846</v>
      </c>
      <c r="R15" s="37">
        <f>(SUMIFS('city centre offline'!$H$2:$H$2047,'overall city offline'!$A$2:$A$2047,$A15,'city centre offline'!$B$2:$B$2047,R$3)*SUMIFS('city centre offline'!$C$2:$C$2047,'city centre offline'!$A$2:$A$2047,$A15,'city centre offline'!$B$2:$B$2047,R$3))/(SUMIFS('city centre offline'!$H$2:$H$2047,'city centre offline'!$A$2:$A$2047,$A15,'city centre offline'!$B$2:$B$2047,R$2))</f>
        <v>0.47751577163115827</v>
      </c>
      <c r="S15" s="37">
        <f>(SUMIFS('city centre offline'!$H$2:$H$2047,'overall city offline'!$A$2:$A$2047,$A15,'city centre offline'!$B$2:$B$2047,S$3)*SUMIFS('city centre offline'!$C$2:$C$2047,'city centre offline'!$A$2:$A$2047,$A15,'city centre offline'!$B$2:$B$2047,S$3))/(SUMIFS('city centre offline'!$H$2:$H$2047,'city centre offline'!$A$2:$A$2047,$A15,'city centre offline'!$B$2:$B$2047,S$2))</f>
        <v>0.60418306170871705</v>
      </c>
      <c r="T15" s="37">
        <f>(SUMIFS('city centre offline'!$H$2:$H$2047,'overall city offline'!$A$2:$A$2047,$A15,'city centre offline'!$B$2:$B$2047,T$3)*SUMIFS('city centre offline'!$C$2:$C$2047,'city centre offline'!$A$2:$A$2047,$A15,'city centre offline'!$B$2:$B$2047,T$3))/(SUMIFS('city centre offline'!$H$2:$H$2047,'city centre offline'!$A$2:$A$2047,$A15,'city centre offline'!$B$2:$B$2047,T$2))</f>
        <v>0.91315734420130457</v>
      </c>
      <c r="U15" s="37">
        <f>(SUMIFS('city centre offline'!$H$2:$H$2047,'overall city offline'!$A$2:$A$2047,$A15,'city centre offline'!$B$2:$B$2047,U$3)*SUMIFS('city centre offline'!$C$2:$C$2047,'city centre offline'!$A$2:$A$2047,$A15,'city centre offline'!$B$2:$B$2047,U$3))/(SUMIFS('city centre offline'!$H$2:$H$2047,'city centre offline'!$A$2:$A$2047,$A15,'city centre offline'!$B$2:$B$2047,U$2))</f>
        <v>1.4112785150262483</v>
      </c>
      <c r="V15" s="37">
        <f>(SUMIFS('city centre offline'!$H$2:$H$2047,'overall city offline'!$A$2:$A$2047,$A15,'city centre offline'!$B$2:$B$2047,V$3)*SUMIFS('city centre offline'!$C$2:$C$2047,'city centre offline'!$A$2:$A$2047,$A15,'city centre offline'!$B$2:$B$2047,V$3))/(SUMIFS('city centre offline'!$H$2:$H$2047,'city centre offline'!$A$2:$A$2047,$A15,'city centre offline'!$B$2:$B$2047,V$2))</f>
        <v>1.0962504714539898</v>
      </c>
    </row>
    <row r="16" spans="1:64" x14ac:dyDescent="0.25">
      <c r="A16" s="5" t="s">
        <v>19</v>
      </c>
      <c r="B16" s="37">
        <f>(SUMIFS('city centre offline'!$H$2:$H$2047,'overall city offline'!$A$2:$A$2047,$A16,'city centre offline'!$B$2:$B$2047,B$3)*SUMIFS('city centre offline'!$C$2:$C$2047,'city centre offline'!$A$2:$A$2047,$A16,'city centre offline'!$B$2:$B$2047,B$3))/(SUMIFS('city centre offline'!$H$2:$H$2047,'city centre offline'!$A$2:$A$2047,$A16,'city centre offline'!$B$2:$B$2047,B$2))</f>
        <v>0.78673532518609524</v>
      </c>
      <c r="C16" s="37">
        <f>(SUMIFS('city centre offline'!$H$2:$H$2047,'overall city offline'!$A$2:$A$2047,$A16,'city centre offline'!$B$2:$B$2047,C$3)*SUMIFS('city centre offline'!$C$2:$C$2047,'city centre offline'!$A$2:$A$2047,$A16,'city centre offline'!$B$2:$B$2047,C$3))/(SUMIFS('city centre offline'!$H$2:$H$2047,'city centre offline'!$A$2:$A$2047,$A16,'city centre offline'!$B$2:$B$2047,C$2))</f>
        <v>0.97557977502584314</v>
      </c>
      <c r="D16" s="37">
        <f>(SUMIFS('city centre offline'!$H$2:$H$2047,'overall city offline'!$A$2:$A$2047,$A16,'city centre offline'!$B$2:$B$2047,D$3)*SUMIFS('city centre offline'!$C$2:$C$2047,'city centre offline'!$A$2:$A$2047,$A16,'city centre offline'!$B$2:$B$2047,D$3))/(SUMIFS('city centre offline'!$H$2:$H$2047,'city centre offline'!$A$2:$A$2047,$A16,'city centre offline'!$B$2:$B$2047,D$2))</f>
        <v>0.79285104329488432</v>
      </c>
      <c r="E16" s="37">
        <f>(SUMIFS('city centre offline'!$H$2:$H$2047,'overall city offline'!$A$2:$A$2047,$A16,'city centre offline'!$B$2:$B$2047,E$3)*SUMIFS('city centre offline'!$C$2:$C$2047,'city centre offline'!$A$2:$A$2047,$A16,'city centre offline'!$B$2:$B$2047,E$3))/(SUMIFS('city centre offline'!$H$2:$H$2047,'city centre offline'!$A$2:$A$2047,$A16,'city centre offline'!$B$2:$B$2047,E$2))</f>
        <v>0</v>
      </c>
      <c r="F16" s="37">
        <f>(SUMIFS('city centre offline'!$H$2:$H$2047,'overall city offline'!$A$2:$A$2047,$A16,'city centre offline'!$B$2:$B$2047,F$3)*SUMIFS('city centre offline'!$C$2:$C$2047,'city centre offline'!$A$2:$A$2047,$A16,'city centre offline'!$B$2:$B$2047,F$3))/(SUMIFS('city centre offline'!$H$2:$H$2047,'city centre offline'!$A$2:$A$2047,$A16,'city centre offline'!$B$2:$B$2047,F$2))</f>
        <v>0</v>
      </c>
      <c r="G16" s="37">
        <f>(SUMIFS('city centre offline'!$H$2:$H$2047,'overall city offline'!$A$2:$A$2047,$A16,'city centre offline'!$B$2:$B$2047,G$3)*SUMIFS('city centre offline'!$C$2:$C$2047,'city centre offline'!$A$2:$A$2047,$A16,'city centre offline'!$B$2:$B$2047,G$3))/(SUMIFS('city centre offline'!$H$2:$H$2047,'city centre offline'!$A$2:$A$2047,$A16,'city centre offline'!$B$2:$B$2047,G$2))</f>
        <v>0.46246910930285318</v>
      </c>
      <c r="H16" s="37">
        <f>(SUMIFS('city centre offline'!$H$2:$H$2047,'overall city offline'!$A$2:$A$2047,$A16,'city centre offline'!$B$2:$B$2047,H$3)*SUMIFS('city centre offline'!$C$2:$C$2047,'city centre offline'!$A$2:$A$2047,$A16,'city centre offline'!$B$2:$B$2047,H$3))/(SUMIFS('city centre offline'!$H$2:$H$2047,'city centre offline'!$A$2:$A$2047,$A16,'city centre offline'!$B$2:$B$2047,H$2))</f>
        <v>0.79534720111046486</v>
      </c>
      <c r="I16" s="37">
        <f>(SUMIFS('city centre offline'!$H$2:$H$2047,'overall city offline'!$A$2:$A$2047,$A16,'city centre offline'!$B$2:$B$2047,I$3)*SUMIFS('city centre offline'!$C$2:$C$2047,'city centre offline'!$A$2:$A$2047,$A16,'city centre offline'!$B$2:$B$2047,I$3))/(SUMIFS('city centre offline'!$H$2:$H$2047,'city centre offline'!$A$2:$A$2047,$A16,'city centre offline'!$B$2:$B$2047,I$2))</f>
        <v>0.71830445544541932</v>
      </c>
      <c r="J16" s="37">
        <f>(SUMIFS('city centre offline'!$H$2:$H$2047,'overall city offline'!$A$2:$A$2047,$A16,'city centre offline'!$B$2:$B$2047,J$3)*SUMIFS('city centre offline'!$C$2:$C$2047,'city centre offline'!$A$2:$A$2047,$A16,'city centre offline'!$B$2:$B$2047,J$3))/(SUMIFS('city centre offline'!$H$2:$H$2047,'city centre offline'!$A$2:$A$2047,$A16,'city centre offline'!$B$2:$B$2047,J$2))</f>
        <v>0.80505737811338152</v>
      </c>
      <c r="K16" s="37">
        <f>(SUMIFS('city centre offline'!$H$2:$H$2047,'overall city offline'!$A$2:$A$2047,$A16,'city centre offline'!$B$2:$B$2047,K$3)*SUMIFS('city centre offline'!$C$2:$C$2047,'city centre offline'!$A$2:$A$2047,$A16,'city centre offline'!$B$2:$B$2047,K$3))/(SUMIFS('city centre offline'!$H$2:$H$2047,'city centre offline'!$A$2:$A$2047,$A16,'city centre offline'!$B$2:$B$2047,K$2))</f>
        <v>0.96588420284376231</v>
      </c>
      <c r="L16" s="37">
        <f>(SUMIFS('city centre offline'!$H$2:$H$2047,'overall city offline'!$A$2:$A$2047,$A16,'city centre offline'!$B$2:$B$2047,L$3)*SUMIFS('city centre offline'!$C$2:$C$2047,'city centre offline'!$A$2:$A$2047,$A16,'city centre offline'!$B$2:$B$2047,L$3))/(SUMIFS('city centre offline'!$H$2:$H$2047,'city centre offline'!$A$2:$A$2047,$A16,'city centre offline'!$B$2:$B$2047,L$2))</f>
        <v>0.34168803089779276</v>
      </c>
      <c r="M16" s="37">
        <f>(SUMIFS('city centre offline'!$H$2:$H$2047,'overall city offline'!$A$2:$A$2047,$A16,'city centre offline'!$B$2:$B$2047,M$3)*SUMIFS('city centre offline'!$C$2:$C$2047,'city centre offline'!$A$2:$A$2047,$A16,'city centre offline'!$B$2:$B$2047,M$3))/(SUMIFS('city centre offline'!$H$2:$H$2047,'city centre offline'!$A$2:$A$2047,$A16,'city centre offline'!$B$2:$B$2047,M$2))</f>
        <v>1.117222912069143</v>
      </c>
      <c r="N16" s="37">
        <f>(SUMIFS('city centre offline'!$H$2:$H$2047,'overall city offline'!$A$2:$A$2047,$A16,'city centre offline'!$B$2:$B$2047,N$3)*SUMIFS('city centre offline'!$C$2:$C$2047,'city centre offline'!$A$2:$A$2047,$A16,'city centre offline'!$B$2:$B$2047,N$3))/(SUMIFS('city centre offline'!$H$2:$H$2047,'city centre offline'!$A$2:$A$2047,$A16,'city centre offline'!$B$2:$B$2047,N$2))</f>
        <v>2.9948357767847406E-2</v>
      </c>
      <c r="O16" s="37">
        <f>(SUMIFS('city centre offline'!$H$2:$H$2047,'overall city offline'!$A$2:$A$2047,$A16,'city centre offline'!$B$2:$B$2047,O$3)*SUMIFS('city centre offline'!$C$2:$C$2047,'city centre offline'!$A$2:$A$2047,$A16,'city centre offline'!$B$2:$B$2047,O$3))/(SUMIFS('city centre offline'!$H$2:$H$2047,'city centre offline'!$A$2:$A$2047,$A16,'city centre offline'!$B$2:$B$2047,O$2))</f>
        <v>5.2144586601200022E-4</v>
      </c>
      <c r="P16" s="37">
        <f>(SUMIFS('city centre offline'!$H$2:$H$2047,'overall city offline'!$A$2:$A$2047,$A16,'city centre offline'!$B$2:$B$2047,P$3)*SUMIFS('city centre offline'!$C$2:$C$2047,'city centre offline'!$A$2:$A$2047,$A16,'city centre offline'!$B$2:$B$2047,P$3))/(SUMIFS('city centre offline'!$H$2:$H$2047,'city centre offline'!$A$2:$A$2047,$A16,'city centre offline'!$B$2:$B$2047,P$2))</f>
        <v>1.9542071585338838E-3</v>
      </c>
      <c r="Q16" s="37">
        <f>(SUMIFS('city centre offline'!$H$2:$H$2047,'overall city offline'!$A$2:$A$2047,$A16,'city centre offline'!$B$2:$B$2047,Q$3)*SUMIFS('city centre offline'!$C$2:$C$2047,'city centre offline'!$A$2:$A$2047,$A16,'city centre offline'!$B$2:$B$2047,Q$3))/(SUMIFS('city centre offline'!$H$2:$H$2047,'city centre offline'!$A$2:$A$2047,$A16,'city centre offline'!$B$2:$B$2047,Q$2))</f>
        <v>0.52851456583701051</v>
      </c>
      <c r="R16" s="37">
        <f>(SUMIFS('city centre offline'!$H$2:$H$2047,'overall city offline'!$A$2:$A$2047,$A16,'city centre offline'!$B$2:$B$2047,R$3)*SUMIFS('city centre offline'!$C$2:$C$2047,'city centre offline'!$A$2:$A$2047,$A16,'city centre offline'!$B$2:$B$2047,R$3))/(SUMIFS('city centre offline'!$H$2:$H$2047,'city centre offline'!$A$2:$A$2047,$A16,'city centre offline'!$B$2:$B$2047,R$2))</f>
        <v>0.85898949040766814</v>
      </c>
      <c r="S16" s="37">
        <f>(SUMIFS('city centre offline'!$H$2:$H$2047,'overall city offline'!$A$2:$A$2047,$A16,'city centre offline'!$B$2:$B$2047,S$3)*SUMIFS('city centre offline'!$C$2:$C$2047,'city centre offline'!$A$2:$A$2047,$A16,'city centre offline'!$B$2:$B$2047,S$3))/(SUMIFS('city centre offline'!$H$2:$H$2047,'city centre offline'!$A$2:$A$2047,$A16,'city centre offline'!$B$2:$B$2047,S$2))</f>
        <v>0.89851384002051982</v>
      </c>
      <c r="T16" s="37">
        <f>(SUMIFS('city centre offline'!$H$2:$H$2047,'overall city offline'!$A$2:$A$2047,$A16,'city centre offline'!$B$2:$B$2047,T$3)*SUMIFS('city centre offline'!$C$2:$C$2047,'city centre offline'!$A$2:$A$2047,$A16,'city centre offline'!$B$2:$B$2047,T$3))/(SUMIFS('city centre offline'!$H$2:$H$2047,'city centre offline'!$A$2:$A$2047,$A16,'city centre offline'!$B$2:$B$2047,T$2))</f>
        <v>1.032749490107622</v>
      </c>
      <c r="U16" s="37">
        <f>(SUMIFS('city centre offline'!$H$2:$H$2047,'overall city offline'!$A$2:$A$2047,$A16,'city centre offline'!$B$2:$B$2047,U$3)*SUMIFS('city centre offline'!$C$2:$C$2047,'city centre offline'!$A$2:$A$2047,$A16,'city centre offline'!$B$2:$B$2047,U$3))/(SUMIFS('city centre offline'!$H$2:$H$2047,'city centre offline'!$A$2:$A$2047,$A16,'city centre offline'!$B$2:$B$2047,U$2))</f>
        <v>0.98647829621420047</v>
      </c>
      <c r="V16" s="37">
        <f>(SUMIFS('city centre offline'!$H$2:$H$2047,'overall city offline'!$A$2:$A$2047,$A16,'city centre offline'!$B$2:$B$2047,V$3)*SUMIFS('city centre offline'!$C$2:$C$2047,'city centre offline'!$A$2:$A$2047,$A16,'city centre offline'!$B$2:$B$2047,V$3))/(SUMIFS('city centre offline'!$H$2:$H$2047,'city centre offline'!$A$2:$A$2047,$A16,'city centre offline'!$B$2:$B$2047,V$2))</f>
        <v>0.85585694794389588</v>
      </c>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row>
    <row r="17" spans="1:63" x14ac:dyDescent="0.25">
      <c r="A17" s="5" t="s">
        <v>20</v>
      </c>
      <c r="B17" s="37">
        <f>(SUMIFS('city centre offline'!$H$2:$H$2047,'overall city offline'!$A$2:$A$2047,$A17,'city centre offline'!$B$2:$B$2047,B$3)*SUMIFS('city centre offline'!$C$2:$C$2047,'city centre offline'!$A$2:$A$2047,$A17,'city centre offline'!$B$2:$B$2047,B$3))/(SUMIFS('city centre offline'!$H$2:$H$2047,'city centre offline'!$A$2:$A$2047,$A17,'city centre offline'!$B$2:$B$2047,B$2))</f>
        <v>0.74120566973227431</v>
      </c>
      <c r="C17" s="37">
        <f>(SUMIFS('city centre offline'!$H$2:$H$2047,'overall city offline'!$A$2:$A$2047,$A17,'city centre offline'!$B$2:$B$2047,C$3)*SUMIFS('city centre offline'!$C$2:$C$2047,'city centre offline'!$A$2:$A$2047,$A17,'city centre offline'!$B$2:$B$2047,C$3))/(SUMIFS('city centre offline'!$H$2:$H$2047,'city centre offline'!$A$2:$A$2047,$A17,'city centre offline'!$B$2:$B$2047,C$2))</f>
        <v>0.90096174977974874</v>
      </c>
      <c r="D17" s="37">
        <f>(SUMIFS('city centre offline'!$H$2:$H$2047,'overall city offline'!$A$2:$A$2047,$A17,'city centre offline'!$B$2:$B$2047,D$3)*SUMIFS('city centre offline'!$C$2:$C$2047,'city centre offline'!$A$2:$A$2047,$A17,'city centre offline'!$B$2:$B$2047,D$3))/(SUMIFS('city centre offline'!$H$2:$H$2047,'city centre offline'!$A$2:$A$2047,$A17,'city centre offline'!$B$2:$B$2047,D$2))</f>
        <v>0.54610982794584284</v>
      </c>
      <c r="E17" s="37">
        <f>(SUMIFS('city centre offline'!$H$2:$H$2047,'overall city offline'!$A$2:$A$2047,$A17,'city centre offline'!$B$2:$B$2047,E$3)*SUMIFS('city centre offline'!$C$2:$C$2047,'city centre offline'!$A$2:$A$2047,$A17,'city centre offline'!$B$2:$B$2047,E$3))/(SUMIFS('city centre offline'!$H$2:$H$2047,'city centre offline'!$A$2:$A$2047,$A17,'city centre offline'!$B$2:$B$2047,E$2))</f>
        <v>0</v>
      </c>
      <c r="F17" s="37">
        <f>(SUMIFS('city centre offline'!$H$2:$H$2047,'overall city offline'!$A$2:$A$2047,$A17,'city centre offline'!$B$2:$B$2047,F$3)*SUMIFS('city centre offline'!$C$2:$C$2047,'city centre offline'!$A$2:$A$2047,$A17,'city centre offline'!$B$2:$B$2047,F$3))/(SUMIFS('city centre offline'!$H$2:$H$2047,'city centre offline'!$A$2:$A$2047,$A17,'city centre offline'!$B$2:$B$2047,F$2))</f>
        <v>0</v>
      </c>
      <c r="G17" s="37">
        <f>(SUMIFS('city centre offline'!$H$2:$H$2047,'overall city offline'!$A$2:$A$2047,$A17,'city centre offline'!$B$2:$B$2047,G$3)*SUMIFS('city centre offline'!$C$2:$C$2047,'city centre offline'!$A$2:$A$2047,$A17,'city centre offline'!$B$2:$B$2047,G$3))/(SUMIFS('city centre offline'!$H$2:$H$2047,'city centre offline'!$A$2:$A$2047,$A17,'city centre offline'!$B$2:$B$2047,G$2))</f>
        <v>0.21853408180133579</v>
      </c>
      <c r="H17" s="37">
        <f>(SUMIFS('city centre offline'!$H$2:$H$2047,'overall city offline'!$A$2:$A$2047,$A17,'city centre offline'!$B$2:$B$2047,H$3)*SUMIFS('city centre offline'!$C$2:$C$2047,'city centre offline'!$A$2:$A$2047,$A17,'city centre offline'!$B$2:$B$2047,H$3))/(SUMIFS('city centre offline'!$H$2:$H$2047,'city centre offline'!$A$2:$A$2047,$A17,'city centre offline'!$B$2:$B$2047,H$2))</f>
        <v>0.53615073407721769</v>
      </c>
      <c r="I17" s="37">
        <f>(SUMIFS('city centre offline'!$H$2:$H$2047,'overall city offline'!$A$2:$A$2047,$A17,'city centre offline'!$B$2:$B$2047,I$3)*SUMIFS('city centre offline'!$C$2:$C$2047,'city centre offline'!$A$2:$A$2047,$A17,'city centre offline'!$B$2:$B$2047,I$3))/(SUMIFS('city centre offline'!$H$2:$H$2047,'city centre offline'!$A$2:$A$2047,$A17,'city centre offline'!$B$2:$B$2047,I$2))</f>
        <v>0.62072390624039819</v>
      </c>
      <c r="J17" s="37">
        <f>(SUMIFS('city centre offline'!$H$2:$H$2047,'overall city offline'!$A$2:$A$2047,$A17,'city centre offline'!$B$2:$B$2047,J$3)*SUMIFS('city centre offline'!$C$2:$C$2047,'city centre offline'!$A$2:$A$2047,$A17,'city centre offline'!$B$2:$B$2047,J$3))/(SUMIFS('city centre offline'!$H$2:$H$2047,'city centre offline'!$A$2:$A$2047,$A17,'city centre offline'!$B$2:$B$2047,J$2))</f>
        <v>0.50988893652557099</v>
      </c>
      <c r="K17" s="37">
        <f>(SUMIFS('city centre offline'!$H$2:$H$2047,'overall city offline'!$A$2:$A$2047,$A17,'city centre offline'!$B$2:$B$2047,K$3)*SUMIFS('city centre offline'!$C$2:$C$2047,'city centre offline'!$A$2:$A$2047,$A17,'city centre offline'!$B$2:$B$2047,K$3))/(SUMIFS('city centre offline'!$H$2:$H$2047,'city centre offline'!$A$2:$A$2047,$A17,'city centre offline'!$B$2:$B$2047,K$2))</f>
        <v>0.70772833045397243</v>
      </c>
      <c r="L17" s="37">
        <f>(SUMIFS('city centre offline'!$H$2:$H$2047,'overall city offline'!$A$2:$A$2047,$A17,'city centre offline'!$B$2:$B$2047,L$3)*SUMIFS('city centre offline'!$C$2:$C$2047,'city centre offline'!$A$2:$A$2047,$A17,'city centre offline'!$B$2:$B$2047,L$3))/(SUMIFS('city centre offline'!$H$2:$H$2047,'city centre offline'!$A$2:$A$2047,$A17,'city centre offline'!$B$2:$B$2047,L$2))</f>
        <v>0.14351754523485308</v>
      </c>
      <c r="M17" s="37">
        <f>(SUMIFS('city centre offline'!$H$2:$H$2047,'overall city offline'!$A$2:$A$2047,$A17,'city centre offline'!$B$2:$B$2047,M$3)*SUMIFS('city centre offline'!$C$2:$C$2047,'city centre offline'!$A$2:$A$2047,$A17,'city centre offline'!$B$2:$B$2047,M$3))/(SUMIFS('city centre offline'!$H$2:$H$2047,'city centre offline'!$A$2:$A$2047,$A17,'city centre offline'!$B$2:$B$2047,M$2))</f>
        <v>1.0279913628147022</v>
      </c>
      <c r="N17" s="37">
        <f>(SUMIFS('city centre offline'!$H$2:$H$2047,'overall city offline'!$A$2:$A$2047,$A17,'city centre offline'!$B$2:$B$2047,N$3)*SUMIFS('city centre offline'!$C$2:$C$2047,'city centre offline'!$A$2:$A$2047,$A17,'city centre offline'!$B$2:$B$2047,N$3))/(SUMIFS('city centre offline'!$H$2:$H$2047,'city centre offline'!$A$2:$A$2047,$A17,'city centre offline'!$B$2:$B$2047,N$2))</f>
        <v>2.6103981701600967E-2</v>
      </c>
      <c r="O17" s="37">
        <f>(SUMIFS('city centre offline'!$H$2:$H$2047,'overall city offline'!$A$2:$A$2047,$A17,'city centre offline'!$B$2:$B$2047,O$3)*SUMIFS('city centre offline'!$C$2:$C$2047,'city centre offline'!$A$2:$A$2047,$A17,'city centre offline'!$B$2:$B$2047,O$3))/(SUMIFS('city centre offline'!$H$2:$H$2047,'city centre offline'!$A$2:$A$2047,$A17,'city centre offline'!$B$2:$B$2047,O$2))</f>
        <v>2.0209419662769488E-2</v>
      </c>
      <c r="P17" s="37">
        <f>(SUMIFS('city centre offline'!$H$2:$H$2047,'overall city offline'!$A$2:$A$2047,$A17,'city centre offline'!$B$2:$B$2047,P$3)*SUMIFS('city centre offline'!$C$2:$C$2047,'city centre offline'!$A$2:$A$2047,$A17,'city centre offline'!$B$2:$B$2047,P$3))/(SUMIFS('city centre offline'!$H$2:$H$2047,'city centre offline'!$A$2:$A$2047,$A17,'city centre offline'!$B$2:$B$2047,P$2))</f>
        <v>8.7963227017201096E-3</v>
      </c>
      <c r="Q17" s="37">
        <f>(SUMIFS('city centre offline'!$H$2:$H$2047,'overall city offline'!$A$2:$A$2047,$A17,'city centre offline'!$B$2:$B$2047,Q$3)*SUMIFS('city centre offline'!$C$2:$C$2047,'city centre offline'!$A$2:$A$2047,$A17,'city centre offline'!$B$2:$B$2047,Q$3))/(SUMIFS('city centre offline'!$H$2:$H$2047,'city centre offline'!$A$2:$A$2047,$A17,'city centre offline'!$B$2:$B$2047,Q$2))</f>
        <v>0.48804523730239313</v>
      </c>
      <c r="R17" s="37">
        <f>(SUMIFS('city centre offline'!$H$2:$H$2047,'overall city offline'!$A$2:$A$2047,$A17,'city centre offline'!$B$2:$B$2047,R$3)*SUMIFS('city centre offline'!$C$2:$C$2047,'city centre offline'!$A$2:$A$2047,$A17,'city centre offline'!$B$2:$B$2047,R$3))/(SUMIFS('city centre offline'!$H$2:$H$2047,'city centre offline'!$A$2:$A$2047,$A17,'city centre offline'!$B$2:$B$2047,R$2))</f>
        <v>1.0592212850197551</v>
      </c>
      <c r="S17" s="37">
        <f>(SUMIFS('city centre offline'!$H$2:$H$2047,'overall city offline'!$A$2:$A$2047,$A17,'city centre offline'!$B$2:$B$2047,S$3)*SUMIFS('city centre offline'!$C$2:$C$2047,'city centre offline'!$A$2:$A$2047,$A17,'city centre offline'!$B$2:$B$2047,S$3))/(SUMIFS('city centre offline'!$H$2:$H$2047,'city centre offline'!$A$2:$A$2047,$A17,'city centre offline'!$B$2:$B$2047,S$2))</f>
        <v>0.91512696327231724</v>
      </c>
      <c r="T17" s="37">
        <f>(SUMIFS('city centre offline'!$H$2:$H$2047,'overall city offline'!$A$2:$A$2047,$A17,'city centre offline'!$B$2:$B$2047,T$3)*SUMIFS('city centre offline'!$C$2:$C$2047,'city centre offline'!$A$2:$A$2047,$A17,'city centre offline'!$B$2:$B$2047,T$3))/(SUMIFS('city centre offline'!$H$2:$H$2047,'city centre offline'!$A$2:$A$2047,$A17,'city centre offline'!$B$2:$B$2047,T$2))</f>
        <v>0.98609972995259332</v>
      </c>
      <c r="U17" s="37">
        <f>(SUMIFS('city centre offline'!$H$2:$H$2047,'overall city offline'!$A$2:$A$2047,$A17,'city centre offline'!$B$2:$B$2047,U$3)*SUMIFS('city centre offline'!$C$2:$C$2047,'city centre offline'!$A$2:$A$2047,$A17,'city centre offline'!$B$2:$B$2047,U$3))/(SUMIFS('city centre offline'!$H$2:$H$2047,'city centre offline'!$A$2:$A$2047,$A17,'city centre offline'!$B$2:$B$2047,U$2))</f>
        <v>1.1536220336781042</v>
      </c>
      <c r="V17" s="37">
        <f>(SUMIFS('city centre offline'!$H$2:$H$2047,'overall city offline'!$A$2:$A$2047,$A17,'city centre offline'!$B$2:$B$2047,V$3)*SUMIFS('city centre offline'!$C$2:$C$2047,'city centre offline'!$A$2:$A$2047,$A17,'city centre offline'!$B$2:$B$2047,V$3))/(SUMIFS('city centre offline'!$H$2:$H$2047,'city centre offline'!$A$2:$A$2047,$A17,'city centre offline'!$B$2:$B$2047,V$2))</f>
        <v>0.82190875179446599</v>
      </c>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row>
    <row r="18" spans="1:63" x14ac:dyDescent="0.25">
      <c r="A18" s="5" t="s">
        <v>21</v>
      </c>
      <c r="B18" s="37">
        <f>(SUMIFS('city centre offline'!$H$2:$H$2047,'overall city offline'!$A$2:$A$2047,$A18,'city centre offline'!$B$2:$B$2047,B$3)*SUMIFS('city centre offline'!$C$2:$C$2047,'city centre offline'!$A$2:$A$2047,$A18,'city centre offline'!$B$2:$B$2047,B$3))/(SUMIFS('city centre offline'!$H$2:$H$2047,'city centre offline'!$A$2:$A$2047,$A18,'city centre offline'!$B$2:$B$2047,B$2))</f>
        <v>0.78240310955954184</v>
      </c>
      <c r="C18" s="37">
        <f>(SUMIFS('city centre offline'!$H$2:$H$2047,'overall city offline'!$A$2:$A$2047,$A18,'city centre offline'!$B$2:$B$2047,C$3)*SUMIFS('city centre offline'!$C$2:$C$2047,'city centre offline'!$A$2:$A$2047,$A18,'city centre offline'!$B$2:$B$2047,C$3))/(SUMIFS('city centre offline'!$H$2:$H$2047,'city centre offline'!$A$2:$A$2047,$A18,'city centre offline'!$B$2:$B$2047,C$2))</f>
        <v>1.0884996793090349</v>
      </c>
      <c r="D18" s="37">
        <f>(SUMIFS('city centre offline'!$H$2:$H$2047,'overall city offline'!$A$2:$A$2047,$A18,'city centre offline'!$B$2:$B$2047,D$3)*SUMIFS('city centre offline'!$C$2:$C$2047,'city centre offline'!$A$2:$A$2047,$A18,'city centre offline'!$B$2:$B$2047,D$3))/(SUMIFS('city centre offline'!$H$2:$H$2047,'city centre offline'!$A$2:$A$2047,$A18,'city centre offline'!$B$2:$B$2047,D$2))</f>
        <v>0.41488613288281512</v>
      </c>
      <c r="E18" s="37">
        <f>(SUMIFS('city centre offline'!$H$2:$H$2047,'overall city offline'!$A$2:$A$2047,$A18,'city centre offline'!$B$2:$B$2047,E$3)*SUMIFS('city centre offline'!$C$2:$C$2047,'city centre offline'!$A$2:$A$2047,$A18,'city centre offline'!$B$2:$B$2047,E$3))/(SUMIFS('city centre offline'!$H$2:$H$2047,'city centre offline'!$A$2:$A$2047,$A18,'city centre offline'!$B$2:$B$2047,E$2))</f>
        <v>5.8549380944392859E-3</v>
      </c>
      <c r="F18" s="37">
        <f>(SUMIFS('city centre offline'!$H$2:$H$2047,'overall city offline'!$A$2:$A$2047,$A18,'city centre offline'!$B$2:$B$2047,F$3)*SUMIFS('city centre offline'!$C$2:$C$2047,'city centre offline'!$A$2:$A$2047,$A18,'city centre offline'!$B$2:$B$2047,F$3))/(SUMIFS('city centre offline'!$H$2:$H$2047,'city centre offline'!$A$2:$A$2047,$A18,'city centre offline'!$B$2:$B$2047,F$2))</f>
        <v>2.3569684675224811E-2</v>
      </c>
      <c r="G18" s="37">
        <f>(SUMIFS('city centre offline'!$H$2:$H$2047,'overall city offline'!$A$2:$A$2047,$A18,'city centre offline'!$B$2:$B$2047,G$3)*SUMIFS('city centre offline'!$C$2:$C$2047,'city centre offline'!$A$2:$A$2047,$A18,'city centre offline'!$B$2:$B$2047,G$3))/(SUMIFS('city centre offline'!$H$2:$H$2047,'city centre offline'!$A$2:$A$2047,$A18,'city centre offline'!$B$2:$B$2047,G$2))</f>
        <v>0.10363140973680714</v>
      </c>
      <c r="H18" s="37">
        <f>(SUMIFS('city centre offline'!$H$2:$H$2047,'overall city offline'!$A$2:$A$2047,$A18,'city centre offline'!$B$2:$B$2047,H$3)*SUMIFS('city centre offline'!$C$2:$C$2047,'city centre offline'!$A$2:$A$2047,$A18,'city centre offline'!$B$2:$B$2047,H$3))/(SUMIFS('city centre offline'!$H$2:$H$2047,'city centre offline'!$A$2:$A$2047,$A18,'city centre offline'!$B$2:$B$2047,H$2))</f>
        <v>0.53639539671978076</v>
      </c>
      <c r="I18" s="37">
        <f>(SUMIFS('city centre offline'!$H$2:$H$2047,'overall city offline'!$A$2:$A$2047,$A18,'city centre offline'!$B$2:$B$2047,I$3)*SUMIFS('city centre offline'!$C$2:$C$2047,'city centre offline'!$A$2:$A$2047,$A18,'city centre offline'!$B$2:$B$2047,I$3))/(SUMIFS('city centre offline'!$H$2:$H$2047,'city centre offline'!$A$2:$A$2047,$A18,'city centre offline'!$B$2:$B$2047,I$2))</f>
        <v>0.39167638242886665</v>
      </c>
      <c r="J18" s="37">
        <f>(SUMIFS('city centre offline'!$H$2:$H$2047,'overall city offline'!$A$2:$A$2047,$A18,'city centre offline'!$B$2:$B$2047,J$3)*SUMIFS('city centre offline'!$C$2:$C$2047,'city centre offline'!$A$2:$A$2047,$A18,'city centre offline'!$B$2:$B$2047,J$3))/(SUMIFS('city centre offline'!$H$2:$H$2047,'city centre offline'!$A$2:$A$2047,$A18,'city centre offline'!$B$2:$B$2047,J$2))</f>
        <v>0.49023119561206396</v>
      </c>
      <c r="K18" s="37">
        <f>(SUMIFS('city centre offline'!$H$2:$H$2047,'overall city offline'!$A$2:$A$2047,$A18,'city centre offline'!$B$2:$B$2047,K$3)*SUMIFS('city centre offline'!$C$2:$C$2047,'city centre offline'!$A$2:$A$2047,$A18,'city centre offline'!$B$2:$B$2047,K$3))/(SUMIFS('city centre offline'!$H$2:$H$2047,'city centre offline'!$A$2:$A$2047,$A18,'city centre offline'!$B$2:$B$2047,K$2))</f>
        <v>0.32736279982019217</v>
      </c>
      <c r="L18" s="37">
        <f>(SUMIFS('city centre offline'!$H$2:$H$2047,'overall city offline'!$A$2:$A$2047,$A18,'city centre offline'!$B$2:$B$2047,L$3)*SUMIFS('city centre offline'!$C$2:$C$2047,'city centre offline'!$A$2:$A$2047,$A18,'city centre offline'!$B$2:$B$2047,L$3))/(SUMIFS('city centre offline'!$H$2:$H$2047,'city centre offline'!$A$2:$A$2047,$A18,'city centre offline'!$B$2:$B$2047,L$2))</f>
        <v>0.59644950921004125</v>
      </c>
      <c r="M18" s="37">
        <f>(SUMIFS('city centre offline'!$H$2:$H$2047,'overall city offline'!$A$2:$A$2047,$A18,'city centre offline'!$B$2:$B$2047,M$3)*SUMIFS('city centre offline'!$C$2:$C$2047,'city centre offline'!$A$2:$A$2047,$A18,'city centre offline'!$B$2:$B$2047,M$3))/(SUMIFS('city centre offline'!$H$2:$H$2047,'city centre offline'!$A$2:$A$2047,$A18,'city centre offline'!$B$2:$B$2047,M$2))</f>
        <v>0.60979370850299242</v>
      </c>
      <c r="N18" s="37">
        <f>(SUMIFS('city centre offline'!$H$2:$H$2047,'overall city offline'!$A$2:$A$2047,$A18,'city centre offline'!$B$2:$B$2047,N$3)*SUMIFS('city centre offline'!$C$2:$C$2047,'city centre offline'!$A$2:$A$2047,$A18,'city centre offline'!$B$2:$B$2047,N$3))/(SUMIFS('city centre offline'!$H$2:$H$2047,'city centre offline'!$A$2:$A$2047,$A18,'city centre offline'!$B$2:$B$2047,N$2))</f>
        <v>1.3325848738110112E-2</v>
      </c>
      <c r="O18" s="37">
        <f>(SUMIFS('city centre offline'!$H$2:$H$2047,'overall city offline'!$A$2:$A$2047,$A18,'city centre offline'!$B$2:$B$2047,O$3)*SUMIFS('city centre offline'!$C$2:$C$2047,'city centre offline'!$A$2:$A$2047,$A18,'city centre offline'!$B$2:$B$2047,O$3))/(SUMIFS('city centre offline'!$H$2:$H$2047,'city centre offline'!$A$2:$A$2047,$A18,'city centre offline'!$B$2:$B$2047,O$2))</f>
        <v>1.1341631844774505E-2</v>
      </c>
      <c r="P18" s="37">
        <f>(SUMIFS('city centre offline'!$H$2:$H$2047,'overall city offline'!$A$2:$A$2047,$A18,'city centre offline'!$B$2:$B$2047,P$3)*SUMIFS('city centre offline'!$C$2:$C$2047,'city centre offline'!$A$2:$A$2047,$A18,'city centre offline'!$B$2:$B$2047,P$3))/(SUMIFS('city centre offline'!$H$2:$H$2047,'city centre offline'!$A$2:$A$2047,$A18,'city centre offline'!$B$2:$B$2047,P$2))</f>
        <v>2.3934245581020738E-2</v>
      </c>
      <c r="Q18" s="37">
        <f>(SUMIFS('city centre offline'!$H$2:$H$2047,'overall city offline'!$A$2:$A$2047,$A18,'city centre offline'!$B$2:$B$2047,Q$3)*SUMIFS('city centre offline'!$C$2:$C$2047,'city centre offline'!$A$2:$A$2047,$A18,'city centre offline'!$B$2:$B$2047,Q$3))/(SUMIFS('city centre offline'!$H$2:$H$2047,'city centre offline'!$A$2:$A$2047,$A18,'city centre offline'!$B$2:$B$2047,Q$2))</f>
        <v>0.25601514067604009</v>
      </c>
      <c r="R18" s="37">
        <f>(SUMIFS('city centre offline'!$H$2:$H$2047,'overall city offline'!$A$2:$A$2047,$A18,'city centre offline'!$B$2:$B$2047,R$3)*SUMIFS('city centre offline'!$C$2:$C$2047,'city centre offline'!$A$2:$A$2047,$A18,'city centre offline'!$B$2:$B$2047,R$3))/(SUMIFS('city centre offline'!$H$2:$H$2047,'city centre offline'!$A$2:$A$2047,$A18,'city centre offline'!$B$2:$B$2047,R$2))</f>
        <v>0.56672207172730538</v>
      </c>
      <c r="S18" s="37">
        <f>(SUMIFS('city centre offline'!$H$2:$H$2047,'overall city offline'!$A$2:$A$2047,$A18,'city centre offline'!$B$2:$B$2047,S$3)*SUMIFS('city centre offline'!$C$2:$C$2047,'city centre offline'!$A$2:$A$2047,$A18,'city centre offline'!$B$2:$B$2047,S$3))/(SUMIFS('city centre offline'!$H$2:$H$2047,'city centre offline'!$A$2:$A$2047,$A18,'city centre offline'!$B$2:$B$2047,S$2))</f>
        <v>0.57465860856284212</v>
      </c>
      <c r="T18" s="37">
        <f>(SUMIFS('city centre offline'!$H$2:$H$2047,'overall city offline'!$A$2:$A$2047,$A18,'city centre offline'!$B$2:$B$2047,T$3)*SUMIFS('city centre offline'!$C$2:$C$2047,'city centre offline'!$A$2:$A$2047,$A18,'city centre offline'!$B$2:$B$2047,T$3))/(SUMIFS('city centre offline'!$H$2:$H$2047,'city centre offline'!$A$2:$A$2047,$A18,'city centre offline'!$B$2:$B$2047,T$2))</f>
        <v>0.74832147596566545</v>
      </c>
      <c r="U18" s="37">
        <f>(SUMIFS('city centre offline'!$H$2:$H$2047,'overall city offline'!$A$2:$A$2047,$A18,'city centre offline'!$B$2:$B$2047,U$3)*SUMIFS('city centre offline'!$C$2:$C$2047,'city centre offline'!$A$2:$A$2047,$A18,'city centre offline'!$B$2:$B$2047,U$3))/(SUMIFS('city centre offline'!$H$2:$H$2047,'city centre offline'!$A$2:$A$2047,$A18,'city centre offline'!$B$2:$B$2047,U$2))</f>
        <v>0.51353216471013563</v>
      </c>
      <c r="V18" s="37">
        <f>(SUMIFS('city centre offline'!$H$2:$H$2047,'overall city offline'!$A$2:$A$2047,$A18,'city centre offline'!$B$2:$B$2047,V$3)*SUMIFS('city centre offline'!$C$2:$C$2047,'city centre offline'!$A$2:$A$2047,$A18,'city centre offline'!$B$2:$B$2047,V$3))/(SUMIFS('city centre offline'!$H$2:$H$2047,'city centre offline'!$A$2:$A$2047,$A18,'city centre offline'!$B$2:$B$2047,V$2))</f>
        <v>0.68226443641644974</v>
      </c>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row>
    <row r="19" spans="1:63" x14ac:dyDescent="0.25">
      <c r="A19" s="5" t="s">
        <v>22</v>
      </c>
      <c r="B19" s="37">
        <f>(SUMIFS('city centre offline'!$H$2:$H$2047,'overall city offline'!$A$2:$A$2047,$A19,'city centre offline'!$B$2:$B$2047,B$3)*SUMIFS('city centre offline'!$C$2:$C$2047,'city centre offline'!$A$2:$A$2047,$A19,'city centre offline'!$B$2:$B$2047,B$3))/(SUMIFS('city centre offline'!$H$2:$H$2047,'city centre offline'!$A$2:$A$2047,$A19,'city centre offline'!$B$2:$B$2047,B$2))</f>
        <v>0.72953237735430532</v>
      </c>
      <c r="C19" s="37">
        <f>(SUMIFS('city centre offline'!$H$2:$H$2047,'overall city offline'!$A$2:$A$2047,$A19,'city centre offline'!$B$2:$B$2047,C$3)*SUMIFS('city centre offline'!$C$2:$C$2047,'city centre offline'!$A$2:$A$2047,$A19,'city centre offline'!$B$2:$B$2047,C$3))/(SUMIFS('city centre offline'!$H$2:$H$2047,'city centre offline'!$A$2:$A$2047,$A19,'city centre offline'!$B$2:$B$2047,C$2))</f>
        <v>0.75117292557694748</v>
      </c>
      <c r="D19" s="37">
        <f>(SUMIFS('city centre offline'!$H$2:$H$2047,'overall city offline'!$A$2:$A$2047,$A19,'city centre offline'!$B$2:$B$2047,D$3)*SUMIFS('city centre offline'!$C$2:$C$2047,'city centre offline'!$A$2:$A$2047,$A19,'city centre offline'!$B$2:$B$2047,D$3))/(SUMIFS('city centre offline'!$H$2:$H$2047,'city centre offline'!$A$2:$A$2047,$A19,'city centre offline'!$B$2:$B$2047,D$2))</f>
        <v>0.72302221135307798</v>
      </c>
      <c r="E19" s="37">
        <f>(SUMIFS('city centre offline'!$H$2:$H$2047,'overall city offline'!$A$2:$A$2047,$A19,'city centre offline'!$B$2:$B$2047,E$3)*SUMIFS('city centre offline'!$C$2:$C$2047,'city centre offline'!$A$2:$A$2047,$A19,'city centre offline'!$B$2:$B$2047,E$3))/(SUMIFS('city centre offline'!$H$2:$H$2047,'city centre offline'!$A$2:$A$2047,$A19,'city centre offline'!$B$2:$B$2047,E$2))</f>
        <v>0</v>
      </c>
      <c r="F19" s="37">
        <f>(SUMIFS('city centre offline'!$H$2:$H$2047,'overall city offline'!$A$2:$A$2047,$A19,'city centre offline'!$B$2:$B$2047,F$3)*SUMIFS('city centre offline'!$C$2:$C$2047,'city centre offline'!$A$2:$A$2047,$A19,'city centre offline'!$B$2:$B$2047,F$3))/(SUMIFS('city centre offline'!$H$2:$H$2047,'city centre offline'!$A$2:$A$2047,$A19,'city centre offline'!$B$2:$B$2047,F$2))</f>
        <v>5.8198439485358225E-4</v>
      </c>
      <c r="G19" s="37">
        <f>(SUMIFS('city centre offline'!$H$2:$H$2047,'overall city offline'!$A$2:$A$2047,$A19,'city centre offline'!$B$2:$B$2047,G$3)*SUMIFS('city centre offline'!$C$2:$C$2047,'city centre offline'!$A$2:$A$2047,$A19,'city centre offline'!$B$2:$B$2047,G$3))/(SUMIFS('city centre offline'!$H$2:$H$2047,'city centre offline'!$A$2:$A$2047,$A19,'city centre offline'!$B$2:$B$2047,G$2))</f>
        <v>0.32461845665514222</v>
      </c>
      <c r="H19" s="37">
        <f>(SUMIFS('city centre offline'!$H$2:$H$2047,'overall city offline'!$A$2:$A$2047,$A19,'city centre offline'!$B$2:$B$2047,H$3)*SUMIFS('city centre offline'!$C$2:$C$2047,'city centre offline'!$A$2:$A$2047,$A19,'city centre offline'!$B$2:$B$2047,H$3))/(SUMIFS('city centre offline'!$H$2:$H$2047,'city centre offline'!$A$2:$A$2047,$A19,'city centre offline'!$B$2:$B$2047,H$2))</f>
        <v>0.59663361772452128</v>
      </c>
      <c r="I19" s="37">
        <f>(SUMIFS('city centre offline'!$H$2:$H$2047,'overall city offline'!$A$2:$A$2047,$A19,'city centre offline'!$B$2:$B$2047,I$3)*SUMIFS('city centre offline'!$C$2:$C$2047,'city centre offline'!$A$2:$A$2047,$A19,'city centre offline'!$B$2:$B$2047,I$3))/(SUMIFS('city centre offline'!$H$2:$H$2047,'city centre offline'!$A$2:$A$2047,$A19,'city centre offline'!$B$2:$B$2047,I$2))</f>
        <v>0.73553751719471638</v>
      </c>
      <c r="J19" s="37">
        <f>(SUMIFS('city centre offline'!$H$2:$H$2047,'overall city offline'!$A$2:$A$2047,$A19,'city centre offline'!$B$2:$B$2047,J$3)*SUMIFS('city centre offline'!$C$2:$C$2047,'city centre offline'!$A$2:$A$2047,$A19,'city centre offline'!$B$2:$B$2047,J$3))/(SUMIFS('city centre offline'!$H$2:$H$2047,'city centre offline'!$A$2:$A$2047,$A19,'city centre offline'!$B$2:$B$2047,J$2))</f>
        <v>0.73936767387260616</v>
      </c>
      <c r="K19" s="37">
        <f>(SUMIFS('city centre offline'!$H$2:$H$2047,'overall city offline'!$A$2:$A$2047,$A19,'city centre offline'!$B$2:$B$2047,K$3)*SUMIFS('city centre offline'!$C$2:$C$2047,'city centre offline'!$A$2:$A$2047,$A19,'city centre offline'!$B$2:$B$2047,K$3))/(SUMIFS('city centre offline'!$H$2:$H$2047,'city centre offline'!$A$2:$A$2047,$A19,'city centre offline'!$B$2:$B$2047,K$2))</f>
        <v>0.96290757898755619</v>
      </c>
      <c r="L19" s="37">
        <f>(SUMIFS('city centre offline'!$H$2:$H$2047,'overall city offline'!$A$2:$A$2047,$A19,'city centre offline'!$B$2:$B$2047,L$3)*SUMIFS('city centre offline'!$C$2:$C$2047,'city centre offline'!$A$2:$A$2047,$A19,'city centre offline'!$B$2:$B$2047,L$3))/(SUMIFS('city centre offline'!$H$2:$H$2047,'city centre offline'!$A$2:$A$2047,$A19,'city centre offline'!$B$2:$B$2047,L$2))</f>
        <v>0.48541913316675855</v>
      </c>
      <c r="M19" s="37">
        <f>(SUMIFS('city centre offline'!$H$2:$H$2047,'overall city offline'!$A$2:$A$2047,$A19,'city centre offline'!$B$2:$B$2047,M$3)*SUMIFS('city centre offline'!$C$2:$C$2047,'city centre offline'!$A$2:$A$2047,$A19,'city centre offline'!$B$2:$B$2047,M$3))/(SUMIFS('city centre offline'!$H$2:$H$2047,'city centre offline'!$A$2:$A$2047,$A19,'city centre offline'!$B$2:$B$2047,M$2))</f>
        <v>0.82633824677056222</v>
      </c>
      <c r="N19" s="37">
        <f>(SUMIFS('city centre offline'!$H$2:$H$2047,'overall city offline'!$A$2:$A$2047,$A19,'city centre offline'!$B$2:$B$2047,N$3)*SUMIFS('city centre offline'!$C$2:$C$2047,'city centre offline'!$A$2:$A$2047,$A19,'city centre offline'!$B$2:$B$2047,N$3))/(SUMIFS('city centre offline'!$H$2:$H$2047,'city centre offline'!$A$2:$A$2047,$A19,'city centre offline'!$B$2:$B$2047,N$2))</f>
        <v>8.7649788812774382E-2</v>
      </c>
      <c r="O19" s="37">
        <f>(SUMIFS('city centre offline'!$H$2:$H$2047,'overall city offline'!$A$2:$A$2047,$A19,'city centre offline'!$B$2:$B$2047,O$3)*SUMIFS('city centre offline'!$C$2:$C$2047,'city centre offline'!$A$2:$A$2047,$A19,'city centre offline'!$B$2:$B$2047,O$3))/(SUMIFS('city centre offline'!$H$2:$H$2047,'city centre offline'!$A$2:$A$2047,$A19,'city centre offline'!$B$2:$B$2047,O$2))</f>
        <v>4.2218492537108021E-2</v>
      </c>
      <c r="P19" s="37">
        <f>(SUMIFS('city centre offline'!$H$2:$H$2047,'overall city offline'!$A$2:$A$2047,$A19,'city centre offline'!$B$2:$B$2047,P$3)*SUMIFS('city centre offline'!$C$2:$C$2047,'city centre offline'!$A$2:$A$2047,$A19,'city centre offline'!$B$2:$B$2047,P$3))/(SUMIFS('city centre offline'!$H$2:$H$2047,'city centre offline'!$A$2:$A$2047,$A19,'city centre offline'!$B$2:$B$2047,P$2))</f>
        <v>4.367995664619586E-2</v>
      </c>
      <c r="Q19" s="37">
        <f>(SUMIFS('city centre offline'!$H$2:$H$2047,'overall city offline'!$A$2:$A$2047,$A19,'city centre offline'!$B$2:$B$2047,Q$3)*SUMIFS('city centre offline'!$C$2:$C$2047,'city centre offline'!$A$2:$A$2047,$A19,'city centre offline'!$B$2:$B$2047,Q$3))/(SUMIFS('city centre offline'!$H$2:$H$2047,'city centre offline'!$A$2:$A$2047,$A19,'city centre offline'!$B$2:$B$2047,Q$2))</f>
        <v>0.52264170803305232</v>
      </c>
      <c r="R19" s="37">
        <f>(SUMIFS('city centre offline'!$H$2:$H$2047,'overall city offline'!$A$2:$A$2047,$A19,'city centre offline'!$B$2:$B$2047,R$3)*SUMIFS('city centre offline'!$C$2:$C$2047,'city centre offline'!$A$2:$A$2047,$A19,'city centre offline'!$B$2:$B$2047,R$3))/(SUMIFS('city centre offline'!$H$2:$H$2047,'city centre offline'!$A$2:$A$2047,$A19,'city centre offline'!$B$2:$B$2047,R$2))</f>
        <v>0.86521670335159373</v>
      </c>
      <c r="S19" s="37">
        <f>(SUMIFS('city centre offline'!$H$2:$H$2047,'overall city offline'!$A$2:$A$2047,$A19,'city centre offline'!$B$2:$B$2047,S$3)*SUMIFS('city centre offline'!$C$2:$C$2047,'city centre offline'!$A$2:$A$2047,$A19,'city centre offline'!$B$2:$B$2047,S$3))/(SUMIFS('city centre offline'!$H$2:$H$2047,'city centre offline'!$A$2:$A$2047,$A19,'city centre offline'!$B$2:$B$2047,S$2))</f>
        <v>0.81137476892056215</v>
      </c>
      <c r="T19" s="37">
        <f>(SUMIFS('city centre offline'!$H$2:$H$2047,'overall city offline'!$A$2:$A$2047,$A19,'city centre offline'!$B$2:$B$2047,T$3)*SUMIFS('city centre offline'!$C$2:$C$2047,'city centre offline'!$A$2:$A$2047,$A19,'city centre offline'!$B$2:$B$2047,T$3))/(SUMIFS('city centre offline'!$H$2:$H$2047,'city centre offline'!$A$2:$A$2047,$A19,'city centre offline'!$B$2:$B$2047,T$2))</f>
        <v>0.76334299070847922</v>
      </c>
      <c r="U19" s="37">
        <f>(SUMIFS('city centre offline'!$H$2:$H$2047,'overall city offline'!$A$2:$A$2047,$A19,'city centre offline'!$B$2:$B$2047,U$3)*SUMIFS('city centre offline'!$C$2:$C$2047,'city centre offline'!$A$2:$A$2047,$A19,'city centre offline'!$B$2:$B$2047,U$3))/(SUMIFS('city centre offline'!$H$2:$H$2047,'city centre offline'!$A$2:$A$2047,$A19,'city centre offline'!$B$2:$B$2047,U$2))</f>
        <v>0.81117608985703771</v>
      </c>
      <c r="V19" s="37">
        <f>(SUMIFS('city centre offline'!$H$2:$H$2047,'overall city offline'!$A$2:$A$2047,$A19,'city centre offline'!$B$2:$B$2047,V$3)*SUMIFS('city centre offline'!$C$2:$C$2047,'city centre offline'!$A$2:$A$2047,$A19,'city centre offline'!$B$2:$B$2047,V$3))/(SUMIFS('city centre offline'!$H$2:$H$2047,'city centre offline'!$A$2:$A$2047,$A19,'city centre offline'!$B$2:$B$2047,V$2))</f>
        <v>0.86233949814141464</v>
      </c>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row>
    <row r="20" spans="1:63" x14ac:dyDescent="0.25">
      <c r="A20" s="5" t="s">
        <v>23</v>
      </c>
      <c r="B20" s="37">
        <f>(SUMIFS('city centre offline'!$H$2:$H$2047,'overall city offline'!$A$2:$A$2047,$A20,'city centre offline'!$B$2:$B$2047,B$3)*SUMIFS('city centre offline'!$C$2:$C$2047,'city centre offline'!$A$2:$A$2047,$A20,'city centre offline'!$B$2:$B$2047,B$3))/(SUMIFS('city centre offline'!$H$2:$H$2047,'city centre offline'!$A$2:$A$2047,$A20,'city centre offline'!$B$2:$B$2047,B$2))</f>
        <v>0.78627068049281712</v>
      </c>
      <c r="C20" s="37">
        <f>(SUMIFS('city centre offline'!$H$2:$H$2047,'overall city offline'!$A$2:$A$2047,$A20,'city centre offline'!$B$2:$B$2047,C$3)*SUMIFS('city centre offline'!$C$2:$C$2047,'city centre offline'!$A$2:$A$2047,$A20,'city centre offline'!$B$2:$B$2047,C$3))/(SUMIFS('city centre offline'!$H$2:$H$2047,'city centre offline'!$A$2:$A$2047,$A20,'city centre offline'!$B$2:$B$2047,C$2))</f>
        <v>0.99353821382003238</v>
      </c>
      <c r="D20" s="37">
        <f>(SUMIFS('city centre offline'!$H$2:$H$2047,'overall city offline'!$A$2:$A$2047,$A20,'city centre offline'!$B$2:$B$2047,D$3)*SUMIFS('city centre offline'!$C$2:$C$2047,'city centre offline'!$A$2:$A$2047,$A20,'city centre offline'!$B$2:$B$2047,D$3))/(SUMIFS('city centre offline'!$H$2:$H$2047,'city centre offline'!$A$2:$A$2047,$A20,'city centre offline'!$B$2:$B$2047,D$2))</f>
        <v>0.56989284844665355</v>
      </c>
      <c r="E20" s="37">
        <f>(SUMIFS('city centre offline'!$H$2:$H$2047,'overall city offline'!$A$2:$A$2047,$A20,'city centre offline'!$B$2:$B$2047,E$3)*SUMIFS('city centre offline'!$C$2:$C$2047,'city centre offline'!$A$2:$A$2047,$A20,'city centre offline'!$B$2:$B$2047,E$3))/(SUMIFS('city centre offline'!$H$2:$H$2047,'city centre offline'!$A$2:$A$2047,$A20,'city centre offline'!$B$2:$B$2047,E$2))</f>
        <v>0</v>
      </c>
      <c r="F20" s="37">
        <f>(SUMIFS('city centre offline'!$H$2:$H$2047,'overall city offline'!$A$2:$A$2047,$A20,'city centre offline'!$B$2:$B$2047,F$3)*SUMIFS('city centre offline'!$C$2:$C$2047,'city centre offline'!$A$2:$A$2047,$A20,'city centre offline'!$B$2:$B$2047,F$3))/(SUMIFS('city centre offline'!$H$2:$H$2047,'city centre offline'!$A$2:$A$2047,$A20,'city centre offline'!$B$2:$B$2047,F$2))</f>
        <v>0</v>
      </c>
      <c r="G20" s="37">
        <f>(SUMIFS('city centre offline'!$H$2:$H$2047,'overall city offline'!$A$2:$A$2047,$A20,'city centre offline'!$B$2:$B$2047,G$3)*SUMIFS('city centre offline'!$C$2:$C$2047,'city centre offline'!$A$2:$A$2047,$A20,'city centre offline'!$B$2:$B$2047,G$3))/(SUMIFS('city centre offline'!$H$2:$H$2047,'city centre offline'!$A$2:$A$2047,$A20,'city centre offline'!$B$2:$B$2047,G$2))</f>
        <v>0.21634416468384088</v>
      </c>
      <c r="H20" s="37">
        <f>(SUMIFS('city centre offline'!$H$2:$H$2047,'overall city offline'!$A$2:$A$2047,$A20,'city centre offline'!$B$2:$B$2047,H$3)*SUMIFS('city centre offline'!$C$2:$C$2047,'city centre offline'!$A$2:$A$2047,$A20,'city centre offline'!$B$2:$B$2047,H$3))/(SUMIFS('city centre offline'!$H$2:$H$2047,'city centre offline'!$A$2:$A$2047,$A20,'city centre offline'!$B$2:$B$2047,H$2))</f>
        <v>0.40529821705231939</v>
      </c>
      <c r="I20" s="37">
        <f>(SUMIFS('city centre offline'!$H$2:$H$2047,'overall city offline'!$A$2:$A$2047,$A20,'city centre offline'!$B$2:$B$2047,I$3)*SUMIFS('city centre offline'!$C$2:$C$2047,'city centre offline'!$A$2:$A$2047,$A20,'city centre offline'!$B$2:$B$2047,I$3))/(SUMIFS('city centre offline'!$H$2:$H$2047,'city centre offline'!$A$2:$A$2047,$A20,'city centre offline'!$B$2:$B$2047,I$2))</f>
        <v>0.47727958100728796</v>
      </c>
      <c r="J20" s="37">
        <f>(SUMIFS('city centre offline'!$H$2:$H$2047,'overall city offline'!$A$2:$A$2047,$A20,'city centre offline'!$B$2:$B$2047,J$3)*SUMIFS('city centre offline'!$C$2:$C$2047,'city centre offline'!$A$2:$A$2047,$A20,'city centre offline'!$B$2:$B$2047,J$3))/(SUMIFS('city centre offline'!$H$2:$H$2047,'city centre offline'!$A$2:$A$2047,$A20,'city centre offline'!$B$2:$B$2047,J$2))</f>
        <v>0.50418695488270382</v>
      </c>
      <c r="K20" s="37">
        <f>(SUMIFS('city centre offline'!$H$2:$H$2047,'overall city offline'!$A$2:$A$2047,$A20,'city centre offline'!$B$2:$B$2047,K$3)*SUMIFS('city centre offline'!$C$2:$C$2047,'city centre offline'!$A$2:$A$2047,$A20,'city centre offline'!$B$2:$B$2047,K$3))/(SUMIFS('city centre offline'!$H$2:$H$2047,'city centre offline'!$A$2:$A$2047,$A20,'city centre offline'!$B$2:$B$2047,K$2))</f>
        <v>0.61393846640185257</v>
      </c>
      <c r="L20" s="37">
        <f>(SUMIFS('city centre offline'!$H$2:$H$2047,'overall city offline'!$A$2:$A$2047,$A20,'city centre offline'!$B$2:$B$2047,L$3)*SUMIFS('city centre offline'!$C$2:$C$2047,'city centre offline'!$A$2:$A$2047,$A20,'city centre offline'!$B$2:$B$2047,L$3))/(SUMIFS('city centre offline'!$H$2:$H$2047,'city centre offline'!$A$2:$A$2047,$A20,'city centre offline'!$B$2:$B$2047,L$2))</f>
        <v>0.18510937085855422</v>
      </c>
      <c r="M20" s="37">
        <f>(SUMIFS('city centre offline'!$H$2:$H$2047,'overall city offline'!$A$2:$A$2047,$A20,'city centre offline'!$B$2:$B$2047,M$3)*SUMIFS('city centre offline'!$C$2:$C$2047,'city centre offline'!$A$2:$A$2047,$A20,'city centre offline'!$B$2:$B$2047,M$3))/(SUMIFS('city centre offline'!$H$2:$H$2047,'city centre offline'!$A$2:$A$2047,$A20,'city centre offline'!$B$2:$B$2047,M$2))</f>
        <v>0.70629367094486706</v>
      </c>
      <c r="N20" s="37">
        <f>(SUMIFS('city centre offline'!$H$2:$H$2047,'overall city offline'!$A$2:$A$2047,$A20,'city centre offline'!$B$2:$B$2047,N$3)*SUMIFS('city centre offline'!$C$2:$C$2047,'city centre offline'!$A$2:$A$2047,$A20,'city centre offline'!$B$2:$B$2047,N$3))/(SUMIFS('city centre offline'!$H$2:$H$2047,'city centre offline'!$A$2:$A$2047,$A20,'city centre offline'!$B$2:$B$2047,N$2))</f>
        <v>2.5479966965362012E-2</v>
      </c>
      <c r="O20" s="37">
        <f>(SUMIFS('city centre offline'!$H$2:$H$2047,'overall city offline'!$A$2:$A$2047,$A20,'city centre offline'!$B$2:$B$2047,O$3)*SUMIFS('city centre offline'!$C$2:$C$2047,'city centre offline'!$A$2:$A$2047,$A20,'city centre offline'!$B$2:$B$2047,O$3))/(SUMIFS('city centre offline'!$H$2:$H$2047,'city centre offline'!$A$2:$A$2047,$A20,'city centre offline'!$B$2:$B$2047,O$2))</f>
        <v>1.0579858256696799E-2</v>
      </c>
      <c r="P20" s="37">
        <f>(SUMIFS('city centre offline'!$H$2:$H$2047,'overall city offline'!$A$2:$A$2047,$A20,'city centre offline'!$B$2:$B$2047,P$3)*SUMIFS('city centre offline'!$C$2:$C$2047,'city centre offline'!$A$2:$A$2047,$A20,'city centre offline'!$B$2:$B$2047,P$3))/(SUMIFS('city centre offline'!$H$2:$H$2047,'city centre offline'!$A$2:$A$2047,$A20,'city centre offline'!$B$2:$B$2047,P$2))</f>
        <v>1.3342759899504663E-2</v>
      </c>
      <c r="Q20" s="37">
        <f>(SUMIFS('city centre offline'!$H$2:$H$2047,'overall city offline'!$A$2:$A$2047,$A20,'city centre offline'!$B$2:$B$2047,Q$3)*SUMIFS('city centre offline'!$C$2:$C$2047,'city centre offline'!$A$2:$A$2047,$A20,'city centre offline'!$B$2:$B$2047,Q$3))/(SUMIFS('city centre offline'!$H$2:$H$2047,'city centre offline'!$A$2:$A$2047,$A20,'city centre offline'!$B$2:$B$2047,Q$2))</f>
        <v>0.36083456245609069</v>
      </c>
      <c r="R20" s="37">
        <f>(SUMIFS('city centre offline'!$H$2:$H$2047,'overall city offline'!$A$2:$A$2047,$A20,'city centre offline'!$B$2:$B$2047,R$3)*SUMIFS('city centre offline'!$C$2:$C$2047,'city centre offline'!$A$2:$A$2047,$A20,'city centre offline'!$B$2:$B$2047,R$3))/(SUMIFS('city centre offline'!$H$2:$H$2047,'city centre offline'!$A$2:$A$2047,$A20,'city centre offline'!$B$2:$B$2047,R$2))</f>
        <v>0.74290460881202336</v>
      </c>
      <c r="S20" s="37">
        <f>(SUMIFS('city centre offline'!$H$2:$H$2047,'overall city offline'!$A$2:$A$2047,$A20,'city centre offline'!$B$2:$B$2047,S$3)*SUMIFS('city centre offline'!$C$2:$C$2047,'city centre offline'!$A$2:$A$2047,$A20,'city centre offline'!$B$2:$B$2047,S$3))/(SUMIFS('city centre offline'!$H$2:$H$2047,'city centre offline'!$A$2:$A$2047,$A20,'city centre offline'!$B$2:$B$2047,S$2))</f>
        <v>0.75598153096717102</v>
      </c>
      <c r="T20" s="37">
        <f>(SUMIFS('city centre offline'!$H$2:$H$2047,'overall city offline'!$A$2:$A$2047,$A20,'city centre offline'!$B$2:$B$2047,T$3)*SUMIFS('city centre offline'!$C$2:$C$2047,'city centre offline'!$A$2:$A$2047,$A20,'city centre offline'!$B$2:$B$2047,T$3))/(SUMIFS('city centre offline'!$H$2:$H$2047,'city centre offline'!$A$2:$A$2047,$A20,'city centre offline'!$B$2:$B$2047,T$2))</f>
        <v>0.82303552535457614</v>
      </c>
      <c r="U20" s="37">
        <f>(SUMIFS('city centre offline'!$H$2:$H$2047,'overall city offline'!$A$2:$A$2047,$A20,'city centre offline'!$B$2:$B$2047,U$3)*SUMIFS('city centre offline'!$C$2:$C$2047,'city centre offline'!$A$2:$A$2047,$A20,'city centre offline'!$B$2:$B$2047,U$3))/(SUMIFS('city centre offline'!$H$2:$H$2047,'city centre offline'!$A$2:$A$2047,$A20,'city centre offline'!$B$2:$B$2047,U$2))</f>
        <v>1.0415786368905633</v>
      </c>
      <c r="V20" s="37">
        <f>(SUMIFS('city centre offline'!$H$2:$H$2047,'overall city offline'!$A$2:$A$2047,$A20,'city centre offline'!$B$2:$B$2047,V$3)*SUMIFS('city centre offline'!$C$2:$C$2047,'city centre offline'!$A$2:$A$2047,$A20,'city centre offline'!$B$2:$B$2047,V$3))/(SUMIFS('city centre offline'!$H$2:$H$2047,'city centre offline'!$A$2:$A$2047,$A20,'city centre offline'!$B$2:$B$2047,V$2))</f>
        <v>1.1284653494426928</v>
      </c>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row>
    <row r="21" spans="1:63" x14ac:dyDescent="0.25">
      <c r="A21" s="5" t="s">
        <v>24</v>
      </c>
      <c r="B21" s="37">
        <f>(SUMIFS('city centre offline'!$H$2:$H$2047,'overall city offline'!$A$2:$A$2047,$A21,'city centre offline'!$B$2:$B$2047,B$3)*SUMIFS('city centre offline'!$C$2:$C$2047,'city centre offline'!$A$2:$A$2047,$A21,'city centre offline'!$B$2:$B$2047,B$3))/(SUMIFS('city centre offline'!$H$2:$H$2047,'city centre offline'!$A$2:$A$2047,$A21,'city centre offline'!$B$2:$B$2047,B$2))</f>
        <v>0.67230066074409289</v>
      </c>
      <c r="C21" s="37">
        <f>(SUMIFS('city centre offline'!$H$2:$H$2047,'overall city offline'!$A$2:$A$2047,$A21,'city centre offline'!$B$2:$B$2047,C$3)*SUMIFS('city centre offline'!$C$2:$C$2047,'city centre offline'!$A$2:$A$2047,$A21,'city centre offline'!$B$2:$B$2047,C$3))/(SUMIFS('city centre offline'!$H$2:$H$2047,'city centre offline'!$A$2:$A$2047,$A21,'city centre offline'!$B$2:$B$2047,C$2))</f>
        <v>0.71710207688580274</v>
      </c>
      <c r="D21" s="37">
        <f>(SUMIFS('city centre offline'!$H$2:$H$2047,'overall city offline'!$A$2:$A$2047,$A21,'city centre offline'!$B$2:$B$2047,D$3)*SUMIFS('city centre offline'!$C$2:$C$2047,'city centre offline'!$A$2:$A$2047,$A21,'city centre offline'!$B$2:$B$2047,D$3))/(SUMIFS('city centre offline'!$H$2:$H$2047,'city centre offline'!$A$2:$A$2047,$A21,'city centre offline'!$B$2:$B$2047,D$2))</f>
        <v>0.66576654473975416</v>
      </c>
      <c r="E21" s="37">
        <f>(SUMIFS('city centre offline'!$H$2:$H$2047,'overall city offline'!$A$2:$A$2047,$A21,'city centre offline'!$B$2:$B$2047,E$3)*SUMIFS('city centre offline'!$C$2:$C$2047,'city centre offline'!$A$2:$A$2047,$A21,'city centre offline'!$B$2:$B$2047,E$3))/(SUMIFS('city centre offline'!$H$2:$H$2047,'city centre offline'!$A$2:$A$2047,$A21,'city centre offline'!$B$2:$B$2047,E$2))</f>
        <v>0.11508929992560191</v>
      </c>
      <c r="F21" s="37">
        <f>(SUMIFS('city centre offline'!$H$2:$H$2047,'overall city offline'!$A$2:$A$2047,$A21,'city centre offline'!$B$2:$B$2047,F$3)*SUMIFS('city centre offline'!$C$2:$C$2047,'city centre offline'!$A$2:$A$2047,$A21,'city centre offline'!$B$2:$B$2047,F$3))/(SUMIFS('city centre offline'!$H$2:$H$2047,'city centre offline'!$A$2:$A$2047,$A21,'city centre offline'!$B$2:$B$2047,F$2))</f>
        <v>0.17295841411715338</v>
      </c>
      <c r="G21" s="37">
        <f>(SUMIFS('city centre offline'!$H$2:$H$2047,'overall city offline'!$A$2:$A$2047,$A21,'city centre offline'!$B$2:$B$2047,G$3)*SUMIFS('city centre offline'!$C$2:$C$2047,'city centre offline'!$A$2:$A$2047,$A21,'city centre offline'!$B$2:$B$2047,G$3))/(SUMIFS('city centre offline'!$H$2:$H$2047,'city centre offline'!$A$2:$A$2047,$A21,'city centre offline'!$B$2:$B$2047,G$2))</f>
        <v>0.45390934366392316</v>
      </c>
      <c r="H21" s="37">
        <f>(SUMIFS('city centre offline'!$H$2:$H$2047,'overall city offline'!$A$2:$A$2047,$A21,'city centre offline'!$B$2:$B$2047,H$3)*SUMIFS('city centre offline'!$C$2:$C$2047,'city centre offline'!$A$2:$A$2047,$A21,'city centre offline'!$B$2:$B$2047,H$3))/(SUMIFS('city centre offline'!$H$2:$H$2047,'city centre offline'!$A$2:$A$2047,$A21,'city centre offline'!$B$2:$B$2047,H$2))</f>
        <v>0.6829826298604238</v>
      </c>
      <c r="I21" s="37">
        <f>(SUMIFS('city centre offline'!$H$2:$H$2047,'overall city offline'!$A$2:$A$2047,$A21,'city centre offline'!$B$2:$B$2047,I$3)*SUMIFS('city centre offline'!$C$2:$C$2047,'city centre offline'!$A$2:$A$2047,$A21,'city centre offline'!$B$2:$B$2047,I$3))/(SUMIFS('city centre offline'!$H$2:$H$2047,'city centre offline'!$A$2:$A$2047,$A21,'city centre offline'!$B$2:$B$2047,I$2))</f>
        <v>0.56018303869859065</v>
      </c>
      <c r="J21" s="37">
        <f>(SUMIFS('city centre offline'!$H$2:$H$2047,'overall city offline'!$A$2:$A$2047,$A21,'city centre offline'!$B$2:$B$2047,J$3)*SUMIFS('city centre offline'!$C$2:$C$2047,'city centre offline'!$A$2:$A$2047,$A21,'city centre offline'!$B$2:$B$2047,J$3))/(SUMIFS('city centre offline'!$H$2:$H$2047,'city centre offline'!$A$2:$A$2047,$A21,'city centre offline'!$B$2:$B$2047,J$2))</f>
        <v>0.68157402305293491</v>
      </c>
      <c r="K21" s="37">
        <f>(SUMIFS('city centre offline'!$H$2:$H$2047,'overall city offline'!$A$2:$A$2047,$A21,'city centre offline'!$B$2:$B$2047,K$3)*SUMIFS('city centre offline'!$C$2:$C$2047,'city centre offline'!$A$2:$A$2047,$A21,'city centre offline'!$B$2:$B$2047,K$3))/(SUMIFS('city centre offline'!$H$2:$H$2047,'city centre offline'!$A$2:$A$2047,$A21,'city centre offline'!$B$2:$B$2047,K$2))</f>
        <v>0.93255247680518294</v>
      </c>
      <c r="L21" s="37">
        <f>(SUMIFS('city centre offline'!$H$2:$H$2047,'overall city offline'!$A$2:$A$2047,$A21,'city centre offline'!$B$2:$B$2047,L$3)*SUMIFS('city centre offline'!$C$2:$C$2047,'city centre offline'!$A$2:$A$2047,$A21,'city centre offline'!$B$2:$B$2047,L$3))/(SUMIFS('city centre offline'!$H$2:$H$2047,'city centre offline'!$A$2:$A$2047,$A21,'city centre offline'!$B$2:$B$2047,L$2))</f>
        <v>0.19807641843611054</v>
      </c>
      <c r="M21" s="37">
        <f>(SUMIFS('city centre offline'!$H$2:$H$2047,'overall city offline'!$A$2:$A$2047,$A21,'city centre offline'!$B$2:$B$2047,M$3)*SUMIFS('city centre offline'!$C$2:$C$2047,'city centre offline'!$A$2:$A$2047,$A21,'city centre offline'!$B$2:$B$2047,M$3))/(SUMIFS('city centre offline'!$H$2:$H$2047,'city centre offline'!$A$2:$A$2047,$A21,'city centre offline'!$B$2:$B$2047,M$2))</f>
        <v>0.86910816790117995</v>
      </c>
      <c r="N21" s="37">
        <f>(SUMIFS('city centre offline'!$H$2:$H$2047,'overall city offline'!$A$2:$A$2047,$A21,'city centre offline'!$B$2:$B$2047,N$3)*SUMIFS('city centre offline'!$C$2:$C$2047,'city centre offline'!$A$2:$A$2047,$A21,'city centre offline'!$B$2:$B$2047,N$3))/(SUMIFS('city centre offline'!$H$2:$H$2047,'city centre offline'!$A$2:$A$2047,$A21,'city centre offline'!$B$2:$B$2047,N$2))</f>
        <v>5.5786517324309885E-2</v>
      </c>
      <c r="O21" s="37">
        <f>(SUMIFS('city centre offline'!$H$2:$H$2047,'overall city offline'!$A$2:$A$2047,$A21,'city centre offline'!$B$2:$B$2047,O$3)*SUMIFS('city centre offline'!$C$2:$C$2047,'city centre offline'!$A$2:$A$2047,$A21,'city centre offline'!$B$2:$B$2047,O$3))/(SUMIFS('city centre offline'!$H$2:$H$2047,'city centre offline'!$A$2:$A$2047,$A21,'city centre offline'!$B$2:$B$2047,O$2))</f>
        <v>6.7996131748964142E-2</v>
      </c>
      <c r="P21" s="37">
        <f>(SUMIFS('city centre offline'!$H$2:$H$2047,'overall city offline'!$A$2:$A$2047,$A21,'city centre offline'!$B$2:$B$2047,P$3)*SUMIFS('city centre offline'!$C$2:$C$2047,'city centre offline'!$A$2:$A$2047,$A21,'city centre offline'!$B$2:$B$2047,P$3))/(SUMIFS('city centre offline'!$H$2:$H$2047,'city centre offline'!$A$2:$A$2047,$A21,'city centre offline'!$B$2:$B$2047,P$2))</f>
        <v>8.9627248854105862E-2</v>
      </c>
      <c r="Q21" s="37">
        <f>(SUMIFS('city centre offline'!$H$2:$H$2047,'overall city offline'!$A$2:$A$2047,$A21,'city centre offline'!$B$2:$B$2047,Q$3)*SUMIFS('city centre offline'!$C$2:$C$2047,'city centre offline'!$A$2:$A$2047,$A21,'city centre offline'!$B$2:$B$2047,Q$3))/(SUMIFS('city centre offline'!$H$2:$H$2047,'city centre offline'!$A$2:$A$2047,$A21,'city centre offline'!$B$2:$B$2047,Q$2))</f>
        <v>0.54530243138505219</v>
      </c>
      <c r="R21" s="37">
        <f>(SUMIFS('city centre offline'!$H$2:$H$2047,'overall city offline'!$A$2:$A$2047,$A21,'city centre offline'!$B$2:$B$2047,R$3)*SUMIFS('city centre offline'!$C$2:$C$2047,'city centre offline'!$A$2:$A$2047,$A21,'city centre offline'!$B$2:$B$2047,R$3))/(SUMIFS('city centre offline'!$H$2:$H$2047,'city centre offline'!$A$2:$A$2047,$A21,'city centre offline'!$B$2:$B$2047,R$2))</f>
        <v>0.85838593618363823</v>
      </c>
      <c r="S21" s="37">
        <f>(SUMIFS('city centre offline'!$H$2:$H$2047,'overall city offline'!$A$2:$A$2047,$A21,'city centre offline'!$B$2:$B$2047,S$3)*SUMIFS('city centre offline'!$C$2:$C$2047,'city centre offline'!$A$2:$A$2047,$A21,'city centre offline'!$B$2:$B$2047,S$3))/(SUMIFS('city centre offline'!$H$2:$H$2047,'city centre offline'!$A$2:$A$2047,$A21,'city centre offline'!$B$2:$B$2047,S$2))</f>
        <v>0.87415027263676592</v>
      </c>
      <c r="T21" s="37">
        <f>(SUMIFS('city centre offline'!$H$2:$H$2047,'overall city offline'!$A$2:$A$2047,$A21,'city centre offline'!$B$2:$B$2047,T$3)*SUMIFS('city centre offline'!$C$2:$C$2047,'city centre offline'!$A$2:$A$2047,$A21,'city centre offline'!$B$2:$B$2047,T$3))/(SUMIFS('city centre offline'!$H$2:$H$2047,'city centre offline'!$A$2:$A$2047,$A21,'city centre offline'!$B$2:$B$2047,T$2))</f>
        <v>0.73790552033787382</v>
      </c>
      <c r="U21" s="37">
        <f>(SUMIFS('city centre offline'!$H$2:$H$2047,'overall city offline'!$A$2:$A$2047,$A21,'city centre offline'!$B$2:$B$2047,U$3)*SUMIFS('city centre offline'!$C$2:$C$2047,'city centre offline'!$A$2:$A$2047,$A21,'city centre offline'!$B$2:$B$2047,U$3))/(SUMIFS('city centre offline'!$H$2:$H$2047,'city centre offline'!$A$2:$A$2047,$A21,'city centre offline'!$B$2:$B$2047,U$2))</f>
        <v>0.58499232692382985</v>
      </c>
      <c r="V21" s="37">
        <f>(SUMIFS('city centre offline'!$H$2:$H$2047,'overall city offline'!$A$2:$A$2047,$A21,'city centre offline'!$B$2:$B$2047,V$3)*SUMIFS('city centre offline'!$C$2:$C$2047,'city centre offline'!$A$2:$A$2047,$A21,'city centre offline'!$B$2:$B$2047,V$3))/(SUMIFS('city centre offline'!$H$2:$H$2047,'city centre offline'!$A$2:$A$2047,$A21,'city centre offline'!$B$2:$B$2047,V$2))</f>
        <v>0.72771119110219962</v>
      </c>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row>
    <row r="22" spans="1:63" x14ac:dyDescent="0.25">
      <c r="A22" s="5" t="s">
        <v>25</v>
      </c>
      <c r="B22" s="37">
        <f>(SUMIFS('city centre offline'!$H$2:$H$2047,'overall city offline'!$A$2:$A$2047,$A22,'city centre offline'!$B$2:$B$2047,B$3)*SUMIFS('city centre offline'!$C$2:$C$2047,'city centre offline'!$A$2:$A$2047,$A22,'city centre offline'!$B$2:$B$2047,B$3))/(SUMIFS('city centre offline'!$H$2:$H$2047,'city centre offline'!$A$2:$A$2047,$A22,'city centre offline'!$B$2:$B$2047,B$2))</f>
        <v>0.77039319400359829</v>
      </c>
      <c r="C22" s="37">
        <f>(SUMIFS('city centre offline'!$H$2:$H$2047,'overall city offline'!$A$2:$A$2047,$A22,'city centre offline'!$B$2:$B$2047,C$3)*SUMIFS('city centre offline'!$C$2:$C$2047,'city centre offline'!$A$2:$A$2047,$A22,'city centre offline'!$B$2:$B$2047,C$3))/(SUMIFS('city centre offline'!$H$2:$H$2047,'city centre offline'!$A$2:$A$2047,$A22,'city centre offline'!$B$2:$B$2047,C$2))</f>
        <v>0.8946679994596769</v>
      </c>
      <c r="D22" s="37">
        <f>(SUMIFS('city centre offline'!$H$2:$H$2047,'overall city offline'!$A$2:$A$2047,$A22,'city centre offline'!$B$2:$B$2047,D$3)*SUMIFS('city centre offline'!$C$2:$C$2047,'city centre offline'!$A$2:$A$2047,$A22,'city centre offline'!$B$2:$B$2047,D$3))/(SUMIFS('city centre offline'!$H$2:$H$2047,'city centre offline'!$A$2:$A$2047,$A22,'city centre offline'!$B$2:$B$2047,D$2))</f>
        <v>0.47660914723966957</v>
      </c>
      <c r="E22" s="37">
        <f>(SUMIFS('city centre offline'!$H$2:$H$2047,'overall city offline'!$A$2:$A$2047,$A22,'city centre offline'!$B$2:$B$2047,E$3)*SUMIFS('city centre offline'!$C$2:$C$2047,'city centre offline'!$A$2:$A$2047,$A22,'city centre offline'!$B$2:$B$2047,E$3))/(SUMIFS('city centre offline'!$H$2:$H$2047,'city centre offline'!$A$2:$A$2047,$A22,'city centre offline'!$B$2:$B$2047,E$2))</f>
        <v>5.2783385214477468E-8</v>
      </c>
      <c r="F22" s="37">
        <f>(SUMIFS('city centre offline'!$H$2:$H$2047,'overall city offline'!$A$2:$A$2047,$A22,'city centre offline'!$B$2:$B$2047,F$3)*SUMIFS('city centre offline'!$C$2:$C$2047,'city centre offline'!$A$2:$A$2047,$A22,'city centre offline'!$B$2:$B$2047,F$3))/(SUMIFS('city centre offline'!$H$2:$H$2047,'city centre offline'!$A$2:$A$2047,$A22,'city centre offline'!$B$2:$B$2047,F$2))</f>
        <v>8.0346567028558751E-4</v>
      </c>
      <c r="G22" s="37">
        <f>(SUMIFS('city centre offline'!$H$2:$H$2047,'overall city offline'!$A$2:$A$2047,$A22,'city centre offline'!$B$2:$B$2047,G$3)*SUMIFS('city centre offline'!$C$2:$C$2047,'city centre offline'!$A$2:$A$2047,$A22,'city centre offline'!$B$2:$B$2047,G$3))/(SUMIFS('city centre offline'!$H$2:$H$2047,'city centre offline'!$A$2:$A$2047,$A22,'city centre offline'!$B$2:$B$2047,G$2))</f>
        <v>0.18595510301117224</v>
      </c>
      <c r="H22" s="37">
        <f>(SUMIFS('city centre offline'!$H$2:$H$2047,'overall city offline'!$A$2:$A$2047,$A22,'city centre offline'!$B$2:$B$2047,H$3)*SUMIFS('city centre offline'!$C$2:$C$2047,'city centre offline'!$A$2:$A$2047,$A22,'city centre offline'!$B$2:$B$2047,H$3))/(SUMIFS('city centre offline'!$H$2:$H$2047,'city centre offline'!$A$2:$A$2047,$A22,'city centre offline'!$B$2:$B$2047,H$2))</f>
        <v>0.44834920234267928</v>
      </c>
      <c r="I22" s="37">
        <f>(SUMIFS('city centre offline'!$H$2:$H$2047,'overall city offline'!$A$2:$A$2047,$A22,'city centre offline'!$B$2:$B$2047,I$3)*SUMIFS('city centre offline'!$C$2:$C$2047,'city centre offline'!$A$2:$A$2047,$A22,'city centre offline'!$B$2:$B$2047,I$3))/(SUMIFS('city centre offline'!$H$2:$H$2047,'city centre offline'!$A$2:$A$2047,$A22,'city centre offline'!$B$2:$B$2047,I$2))</f>
        <v>0.53143495227551885</v>
      </c>
      <c r="J22" s="37">
        <f>(SUMIFS('city centre offline'!$H$2:$H$2047,'overall city offline'!$A$2:$A$2047,$A22,'city centre offline'!$B$2:$B$2047,J$3)*SUMIFS('city centre offline'!$C$2:$C$2047,'city centre offline'!$A$2:$A$2047,$A22,'city centre offline'!$B$2:$B$2047,J$3))/(SUMIFS('city centre offline'!$H$2:$H$2047,'city centre offline'!$A$2:$A$2047,$A22,'city centre offline'!$B$2:$B$2047,J$2))</f>
        <v>0.55201748748083856</v>
      </c>
      <c r="K22" s="37">
        <f>(SUMIFS('city centre offline'!$H$2:$H$2047,'overall city offline'!$A$2:$A$2047,$A22,'city centre offline'!$B$2:$B$2047,K$3)*SUMIFS('city centre offline'!$C$2:$C$2047,'city centre offline'!$A$2:$A$2047,$A22,'city centre offline'!$B$2:$B$2047,K$3))/(SUMIFS('city centre offline'!$H$2:$H$2047,'city centre offline'!$A$2:$A$2047,$A22,'city centre offline'!$B$2:$B$2047,K$2))</f>
        <v>0.71546276313276636</v>
      </c>
      <c r="L22" s="37">
        <f>(SUMIFS('city centre offline'!$H$2:$H$2047,'overall city offline'!$A$2:$A$2047,$A22,'city centre offline'!$B$2:$B$2047,L$3)*SUMIFS('city centre offline'!$C$2:$C$2047,'city centre offline'!$A$2:$A$2047,$A22,'city centre offline'!$B$2:$B$2047,L$3))/(SUMIFS('city centre offline'!$H$2:$H$2047,'city centre offline'!$A$2:$A$2047,$A22,'city centre offline'!$B$2:$B$2047,L$2))</f>
        <v>0.20925793189720801</v>
      </c>
      <c r="M22" s="37">
        <f>(SUMIFS('city centre offline'!$H$2:$H$2047,'overall city offline'!$A$2:$A$2047,$A22,'city centre offline'!$B$2:$B$2047,M$3)*SUMIFS('city centre offline'!$C$2:$C$2047,'city centre offline'!$A$2:$A$2047,$A22,'city centre offline'!$B$2:$B$2047,M$3))/(SUMIFS('city centre offline'!$H$2:$H$2047,'city centre offline'!$A$2:$A$2047,$A22,'city centre offline'!$B$2:$B$2047,M$2))</f>
        <v>0.8576362296503105</v>
      </c>
      <c r="N22" s="37">
        <f>(SUMIFS('city centre offline'!$H$2:$H$2047,'overall city offline'!$A$2:$A$2047,$A22,'city centre offline'!$B$2:$B$2047,N$3)*SUMIFS('city centre offline'!$C$2:$C$2047,'city centre offline'!$A$2:$A$2047,$A22,'city centre offline'!$B$2:$B$2047,N$3))/(SUMIFS('city centre offline'!$H$2:$H$2047,'city centre offline'!$A$2:$A$2047,$A22,'city centre offline'!$B$2:$B$2047,N$2))</f>
        <v>6.4376376909163636E-3</v>
      </c>
      <c r="O22" s="37">
        <f>(SUMIFS('city centre offline'!$H$2:$H$2047,'overall city offline'!$A$2:$A$2047,$A22,'city centre offline'!$B$2:$B$2047,O$3)*SUMIFS('city centre offline'!$C$2:$C$2047,'city centre offline'!$A$2:$A$2047,$A22,'city centre offline'!$B$2:$B$2047,O$3))/(SUMIFS('city centre offline'!$H$2:$H$2047,'city centre offline'!$A$2:$A$2047,$A22,'city centre offline'!$B$2:$B$2047,O$2))</f>
        <v>7.9504588758062787E-5</v>
      </c>
      <c r="P22" s="37">
        <f>(SUMIFS('city centre offline'!$H$2:$H$2047,'overall city offline'!$A$2:$A$2047,$A22,'city centre offline'!$B$2:$B$2047,P$3)*SUMIFS('city centre offline'!$C$2:$C$2047,'city centre offline'!$A$2:$A$2047,$A22,'city centre offline'!$B$2:$B$2047,P$3))/(SUMIFS('city centre offline'!$H$2:$H$2047,'city centre offline'!$A$2:$A$2047,$A22,'city centre offline'!$B$2:$B$2047,P$2))</f>
        <v>0</v>
      </c>
      <c r="Q22" s="37">
        <f>(SUMIFS('city centre offline'!$H$2:$H$2047,'overall city offline'!$A$2:$A$2047,$A22,'city centre offline'!$B$2:$B$2047,Q$3)*SUMIFS('city centre offline'!$C$2:$C$2047,'city centre offline'!$A$2:$A$2047,$A22,'city centre offline'!$B$2:$B$2047,Q$3))/(SUMIFS('city centre offline'!$H$2:$H$2047,'city centre offline'!$A$2:$A$2047,$A22,'city centre offline'!$B$2:$B$2047,Q$2))</f>
        <v>0.28567835456184076</v>
      </c>
      <c r="R22" s="37">
        <f>(SUMIFS('city centre offline'!$H$2:$H$2047,'overall city offline'!$A$2:$A$2047,$A22,'city centre offline'!$B$2:$B$2047,R$3)*SUMIFS('city centre offline'!$C$2:$C$2047,'city centre offline'!$A$2:$A$2047,$A22,'city centre offline'!$B$2:$B$2047,R$3))/(SUMIFS('city centre offline'!$H$2:$H$2047,'city centre offline'!$A$2:$A$2047,$A22,'city centre offline'!$B$2:$B$2047,R$2))</f>
        <v>0.63003276658628815</v>
      </c>
      <c r="S22" s="37">
        <f>(SUMIFS('city centre offline'!$H$2:$H$2047,'overall city offline'!$A$2:$A$2047,$A22,'city centre offline'!$B$2:$B$2047,S$3)*SUMIFS('city centre offline'!$C$2:$C$2047,'city centre offline'!$A$2:$A$2047,$A22,'city centre offline'!$B$2:$B$2047,S$3))/(SUMIFS('city centre offline'!$H$2:$H$2047,'city centre offline'!$A$2:$A$2047,$A22,'city centre offline'!$B$2:$B$2047,S$2))</f>
        <v>0.66228224725436169</v>
      </c>
      <c r="T22" s="37">
        <f>(SUMIFS('city centre offline'!$H$2:$H$2047,'overall city offline'!$A$2:$A$2047,$A22,'city centre offline'!$B$2:$B$2047,T$3)*SUMIFS('city centre offline'!$C$2:$C$2047,'city centre offline'!$A$2:$A$2047,$A22,'city centre offline'!$B$2:$B$2047,T$3))/(SUMIFS('city centre offline'!$H$2:$H$2047,'city centre offline'!$A$2:$A$2047,$A22,'city centre offline'!$B$2:$B$2047,T$2))</f>
        <v>0.73576782945695041</v>
      </c>
      <c r="U22" s="37">
        <f>(SUMIFS('city centre offline'!$H$2:$H$2047,'overall city offline'!$A$2:$A$2047,$A22,'city centre offline'!$B$2:$B$2047,U$3)*SUMIFS('city centre offline'!$C$2:$C$2047,'city centre offline'!$A$2:$A$2047,$A22,'city centre offline'!$B$2:$B$2047,U$3))/(SUMIFS('city centre offline'!$H$2:$H$2047,'city centre offline'!$A$2:$A$2047,$A22,'city centre offline'!$B$2:$B$2047,U$2))</f>
        <v>0.84883884420586686</v>
      </c>
      <c r="V22" s="37">
        <f>(SUMIFS('city centre offline'!$H$2:$H$2047,'overall city offline'!$A$2:$A$2047,$A22,'city centre offline'!$B$2:$B$2047,V$3)*SUMIFS('city centre offline'!$C$2:$C$2047,'city centre offline'!$A$2:$A$2047,$A22,'city centre offline'!$B$2:$B$2047,V$3))/(SUMIFS('city centre offline'!$H$2:$H$2047,'city centre offline'!$A$2:$A$2047,$A22,'city centre offline'!$B$2:$B$2047,V$2))</f>
        <v>0.67034350159891098</v>
      </c>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row>
    <row r="23" spans="1:63" x14ac:dyDescent="0.25">
      <c r="A23" s="5" t="s">
        <v>26</v>
      </c>
      <c r="B23" s="37">
        <f>(SUMIFS('city centre offline'!$H$2:$H$2047,'overall city offline'!$A$2:$A$2047,$A23,'city centre offline'!$B$2:$B$2047,B$3)*SUMIFS('city centre offline'!$C$2:$C$2047,'city centre offline'!$A$2:$A$2047,$A23,'city centre offline'!$B$2:$B$2047,B$3))/(SUMIFS('city centre offline'!$H$2:$H$2047,'city centre offline'!$A$2:$A$2047,$A23,'city centre offline'!$B$2:$B$2047,B$2))</f>
        <v>0.72360767846704843</v>
      </c>
      <c r="C23" s="37">
        <f>(SUMIFS('city centre offline'!$H$2:$H$2047,'overall city offline'!$A$2:$A$2047,$A23,'city centre offline'!$B$2:$B$2047,C$3)*SUMIFS('city centre offline'!$C$2:$C$2047,'city centre offline'!$A$2:$A$2047,$A23,'city centre offline'!$B$2:$B$2047,C$3))/(SUMIFS('city centre offline'!$H$2:$H$2047,'city centre offline'!$A$2:$A$2047,$A23,'city centre offline'!$B$2:$B$2047,C$2))</f>
        <v>1.0966682044936564</v>
      </c>
      <c r="D23" s="37">
        <f>(SUMIFS('city centre offline'!$H$2:$H$2047,'overall city offline'!$A$2:$A$2047,$A23,'city centre offline'!$B$2:$B$2047,D$3)*SUMIFS('city centre offline'!$C$2:$C$2047,'city centre offline'!$A$2:$A$2047,$A23,'city centre offline'!$B$2:$B$2047,D$3))/(SUMIFS('city centre offline'!$H$2:$H$2047,'city centre offline'!$A$2:$A$2047,$A23,'city centre offline'!$B$2:$B$2047,D$2))</f>
        <v>0.6629667344150415</v>
      </c>
      <c r="E23" s="37">
        <f>(SUMIFS('city centre offline'!$H$2:$H$2047,'overall city offline'!$A$2:$A$2047,$A23,'city centre offline'!$B$2:$B$2047,E$3)*SUMIFS('city centre offline'!$C$2:$C$2047,'city centre offline'!$A$2:$A$2047,$A23,'city centre offline'!$B$2:$B$2047,E$3))/(SUMIFS('city centre offline'!$H$2:$H$2047,'city centre offline'!$A$2:$A$2047,$A23,'city centre offline'!$B$2:$B$2047,E$2))</f>
        <v>6.1469692384069075E-3</v>
      </c>
      <c r="F23" s="37">
        <f>(SUMIFS('city centre offline'!$H$2:$H$2047,'overall city offline'!$A$2:$A$2047,$A23,'city centre offline'!$B$2:$B$2047,F$3)*SUMIFS('city centre offline'!$C$2:$C$2047,'city centre offline'!$A$2:$A$2047,$A23,'city centre offline'!$B$2:$B$2047,F$3))/(SUMIFS('city centre offline'!$H$2:$H$2047,'city centre offline'!$A$2:$A$2047,$A23,'city centre offline'!$B$2:$B$2047,F$2))</f>
        <v>9.3085590510925808E-3</v>
      </c>
      <c r="G23" s="37">
        <f>(SUMIFS('city centre offline'!$H$2:$H$2047,'overall city offline'!$A$2:$A$2047,$A23,'city centre offline'!$B$2:$B$2047,G$3)*SUMIFS('city centre offline'!$C$2:$C$2047,'city centre offline'!$A$2:$A$2047,$A23,'city centre offline'!$B$2:$B$2047,G$3))/(SUMIFS('city centre offline'!$H$2:$H$2047,'city centre offline'!$A$2:$A$2047,$A23,'city centre offline'!$B$2:$B$2047,G$2))</f>
        <v>0.33527238806022525</v>
      </c>
      <c r="H23" s="37">
        <f>(SUMIFS('city centre offline'!$H$2:$H$2047,'overall city offline'!$A$2:$A$2047,$A23,'city centre offline'!$B$2:$B$2047,H$3)*SUMIFS('city centre offline'!$C$2:$C$2047,'city centre offline'!$A$2:$A$2047,$A23,'city centre offline'!$B$2:$B$2047,H$3))/(SUMIFS('city centre offline'!$H$2:$H$2047,'city centre offline'!$A$2:$A$2047,$A23,'city centre offline'!$B$2:$B$2047,H$2))</f>
        <v>0.90670002379543291</v>
      </c>
      <c r="I23" s="37">
        <f>(SUMIFS('city centre offline'!$H$2:$H$2047,'overall city offline'!$A$2:$A$2047,$A23,'city centre offline'!$B$2:$B$2047,I$3)*SUMIFS('city centre offline'!$C$2:$C$2047,'city centre offline'!$A$2:$A$2047,$A23,'city centre offline'!$B$2:$B$2047,I$3))/(SUMIFS('city centre offline'!$H$2:$H$2047,'city centre offline'!$A$2:$A$2047,$A23,'city centre offline'!$B$2:$B$2047,I$2))</f>
        <v>0.87895470809490117</v>
      </c>
      <c r="J23" s="37">
        <f>(SUMIFS('city centre offline'!$H$2:$H$2047,'overall city offline'!$A$2:$A$2047,$A23,'city centre offline'!$B$2:$B$2047,J$3)*SUMIFS('city centre offline'!$C$2:$C$2047,'city centre offline'!$A$2:$A$2047,$A23,'city centre offline'!$B$2:$B$2047,J$3))/(SUMIFS('city centre offline'!$H$2:$H$2047,'city centre offline'!$A$2:$A$2047,$A23,'city centre offline'!$B$2:$B$2047,J$2))</f>
        <v>0.87783387087621811</v>
      </c>
      <c r="K23" s="37">
        <f>(SUMIFS('city centre offline'!$H$2:$H$2047,'overall city offline'!$A$2:$A$2047,$A23,'city centre offline'!$B$2:$B$2047,K$3)*SUMIFS('city centre offline'!$C$2:$C$2047,'city centre offline'!$A$2:$A$2047,$A23,'city centre offline'!$B$2:$B$2047,K$3))/(SUMIFS('city centre offline'!$H$2:$H$2047,'city centre offline'!$A$2:$A$2047,$A23,'city centre offline'!$B$2:$B$2047,K$2))</f>
        <v>0.84181783281006073</v>
      </c>
      <c r="L23" s="37">
        <f>(SUMIFS('city centre offline'!$H$2:$H$2047,'overall city offline'!$A$2:$A$2047,$A23,'city centre offline'!$B$2:$B$2047,L$3)*SUMIFS('city centre offline'!$C$2:$C$2047,'city centre offline'!$A$2:$A$2047,$A23,'city centre offline'!$B$2:$B$2047,L$3))/(SUMIFS('city centre offline'!$H$2:$H$2047,'city centre offline'!$A$2:$A$2047,$A23,'city centre offline'!$B$2:$B$2047,L$2))</f>
        <v>0.38724017697762203</v>
      </c>
      <c r="M23" s="37">
        <f>(SUMIFS('city centre offline'!$H$2:$H$2047,'overall city offline'!$A$2:$A$2047,$A23,'city centre offline'!$B$2:$B$2047,M$3)*SUMIFS('city centre offline'!$C$2:$C$2047,'city centre offline'!$A$2:$A$2047,$A23,'city centre offline'!$B$2:$B$2047,M$3))/(SUMIFS('city centre offline'!$H$2:$H$2047,'city centre offline'!$A$2:$A$2047,$A23,'city centre offline'!$B$2:$B$2047,M$2))</f>
        <v>1.2022664077186325</v>
      </c>
      <c r="N23" s="37">
        <f>(SUMIFS('city centre offline'!$H$2:$H$2047,'overall city offline'!$A$2:$A$2047,$A23,'city centre offline'!$B$2:$B$2047,N$3)*SUMIFS('city centre offline'!$C$2:$C$2047,'city centre offline'!$A$2:$A$2047,$A23,'city centre offline'!$B$2:$B$2047,N$3))/(SUMIFS('city centre offline'!$H$2:$H$2047,'city centre offline'!$A$2:$A$2047,$A23,'city centre offline'!$B$2:$B$2047,N$2))</f>
        <v>0.16229638885500208</v>
      </c>
      <c r="O23" s="37">
        <f>(SUMIFS('city centre offline'!$H$2:$H$2047,'overall city offline'!$A$2:$A$2047,$A23,'city centre offline'!$B$2:$B$2047,O$3)*SUMIFS('city centre offline'!$C$2:$C$2047,'city centre offline'!$A$2:$A$2047,$A23,'city centre offline'!$B$2:$B$2047,O$3))/(SUMIFS('city centre offline'!$H$2:$H$2047,'city centre offline'!$A$2:$A$2047,$A23,'city centre offline'!$B$2:$B$2047,O$2))</f>
        <v>0.12466903456776153</v>
      </c>
      <c r="P23" s="37">
        <f>(SUMIFS('city centre offline'!$H$2:$H$2047,'overall city offline'!$A$2:$A$2047,$A23,'city centre offline'!$B$2:$B$2047,P$3)*SUMIFS('city centre offline'!$C$2:$C$2047,'city centre offline'!$A$2:$A$2047,$A23,'city centre offline'!$B$2:$B$2047,P$3))/(SUMIFS('city centre offline'!$H$2:$H$2047,'city centre offline'!$A$2:$A$2047,$A23,'city centre offline'!$B$2:$B$2047,P$2))</f>
        <v>0.22163081774450327</v>
      </c>
      <c r="Q23" s="37">
        <f>(SUMIFS('city centre offline'!$H$2:$H$2047,'overall city offline'!$A$2:$A$2047,$A23,'city centre offline'!$B$2:$B$2047,Q$3)*SUMIFS('city centre offline'!$C$2:$C$2047,'city centre offline'!$A$2:$A$2047,$A23,'city centre offline'!$B$2:$B$2047,Q$3))/(SUMIFS('city centre offline'!$H$2:$H$2047,'city centre offline'!$A$2:$A$2047,$A23,'city centre offline'!$B$2:$B$2047,Q$2))</f>
        <v>0.71700059931902738</v>
      </c>
      <c r="R23" s="37">
        <f>(SUMIFS('city centre offline'!$H$2:$H$2047,'overall city offline'!$A$2:$A$2047,$A23,'city centre offline'!$B$2:$B$2047,R$3)*SUMIFS('city centre offline'!$C$2:$C$2047,'city centre offline'!$A$2:$A$2047,$A23,'city centre offline'!$B$2:$B$2047,R$3))/(SUMIFS('city centre offline'!$H$2:$H$2047,'city centre offline'!$A$2:$A$2047,$A23,'city centre offline'!$B$2:$B$2047,R$2))</f>
        <v>1.0241785107302674</v>
      </c>
      <c r="S23" s="37">
        <f>(SUMIFS('city centre offline'!$H$2:$H$2047,'overall city offline'!$A$2:$A$2047,$A23,'city centre offline'!$B$2:$B$2047,S$3)*SUMIFS('city centre offline'!$C$2:$C$2047,'city centre offline'!$A$2:$A$2047,$A23,'city centre offline'!$B$2:$B$2047,S$3))/(SUMIFS('city centre offline'!$H$2:$H$2047,'city centre offline'!$A$2:$A$2047,$A23,'city centre offline'!$B$2:$B$2047,S$2))</f>
        <v>0.86678866348912942</v>
      </c>
      <c r="T23" s="37">
        <f>(SUMIFS('city centre offline'!$H$2:$H$2047,'overall city offline'!$A$2:$A$2047,$A23,'city centre offline'!$B$2:$B$2047,T$3)*SUMIFS('city centre offline'!$C$2:$C$2047,'city centre offline'!$A$2:$A$2047,$A23,'city centre offline'!$B$2:$B$2047,T$3))/(SUMIFS('city centre offline'!$H$2:$H$2047,'city centre offline'!$A$2:$A$2047,$A23,'city centre offline'!$B$2:$B$2047,T$2))</f>
        <v>1.1558653193159403</v>
      </c>
      <c r="U23" s="37">
        <f>(SUMIFS('city centre offline'!$H$2:$H$2047,'overall city offline'!$A$2:$A$2047,$A23,'city centre offline'!$B$2:$B$2047,U$3)*SUMIFS('city centre offline'!$C$2:$C$2047,'city centre offline'!$A$2:$A$2047,$A23,'city centre offline'!$B$2:$B$2047,U$3))/(SUMIFS('city centre offline'!$H$2:$H$2047,'city centre offline'!$A$2:$A$2047,$A23,'city centre offline'!$B$2:$B$2047,U$2))</f>
        <v>1.112263894921294</v>
      </c>
      <c r="V23" s="37">
        <f>(SUMIFS('city centre offline'!$H$2:$H$2047,'overall city offline'!$A$2:$A$2047,$A23,'city centre offline'!$B$2:$B$2047,V$3)*SUMIFS('city centre offline'!$C$2:$C$2047,'city centre offline'!$A$2:$A$2047,$A23,'city centre offline'!$B$2:$B$2047,V$3))/(SUMIFS('city centre offline'!$H$2:$H$2047,'city centre offline'!$A$2:$A$2047,$A23,'city centre offline'!$B$2:$B$2047,V$2))</f>
        <v>1.093625502762346</v>
      </c>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row>
    <row r="24" spans="1:63" x14ac:dyDescent="0.25">
      <c r="A24" s="5" t="s">
        <v>27</v>
      </c>
      <c r="B24" s="37">
        <f>(SUMIFS('city centre offline'!$H$2:$H$2047,'overall city offline'!$A$2:$A$2047,$A24,'city centre offline'!$B$2:$B$2047,B$3)*SUMIFS('city centre offline'!$C$2:$C$2047,'city centre offline'!$A$2:$A$2047,$A24,'city centre offline'!$B$2:$B$2047,B$3))/(SUMIFS('city centre offline'!$H$2:$H$2047,'city centre offline'!$A$2:$A$2047,$A24,'city centre offline'!$B$2:$B$2047,B$2))</f>
        <v>0.77446031151058958</v>
      </c>
      <c r="C24" s="37">
        <f>(SUMIFS('city centre offline'!$H$2:$H$2047,'overall city offline'!$A$2:$A$2047,$A24,'city centre offline'!$B$2:$B$2047,C$3)*SUMIFS('city centre offline'!$C$2:$C$2047,'city centre offline'!$A$2:$A$2047,$A24,'city centre offline'!$B$2:$B$2047,C$3))/(SUMIFS('city centre offline'!$H$2:$H$2047,'city centre offline'!$A$2:$A$2047,$A24,'city centre offline'!$B$2:$B$2047,C$2))</f>
        <v>0.82376364098545185</v>
      </c>
      <c r="D24" s="37">
        <f>(SUMIFS('city centre offline'!$H$2:$H$2047,'overall city offline'!$A$2:$A$2047,$A24,'city centre offline'!$B$2:$B$2047,D$3)*SUMIFS('city centre offline'!$C$2:$C$2047,'city centre offline'!$A$2:$A$2047,$A24,'city centre offline'!$B$2:$B$2047,D$3))/(SUMIFS('city centre offline'!$H$2:$H$2047,'city centre offline'!$A$2:$A$2047,$A24,'city centre offline'!$B$2:$B$2047,D$2))</f>
        <v>0.57466253831609027</v>
      </c>
      <c r="E24" s="37">
        <f>(SUMIFS('city centre offline'!$H$2:$H$2047,'overall city offline'!$A$2:$A$2047,$A24,'city centre offline'!$B$2:$B$2047,E$3)*SUMIFS('city centre offline'!$C$2:$C$2047,'city centre offline'!$A$2:$A$2047,$A24,'city centre offline'!$B$2:$B$2047,E$3))/(SUMIFS('city centre offline'!$H$2:$H$2047,'city centre offline'!$A$2:$A$2047,$A24,'city centre offline'!$B$2:$B$2047,E$2))</f>
        <v>0</v>
      </c>
      <c r="F24" s="37">
        <f>(SUMIFS('city centre offline'!$H$2:$H$2047,'overall city offline'!$A$2:$A$2047,$A24,'city centre offline'!$B$2:$B$2047,F$3)*SUMIFS('city centre offline'!$C$2:$C$2047,'city centre offline'!$A$2:$A$2047,$A24,'city centre offline'!$B$2:$B$2047,F$3))/(SUMIFS('city centre offline'!$H$2:$H$2047,'city centre offline'!$A$2:$A$2047,$A24,'city centre offline'!$B$2:$B$2047,F$2))</f>
        <v>0</v>
      </c>
      <c r="G24" s="37">
        <f>(SUMIFS('city centre offline'!$H$2:$H$2047,'overall city offline'!$A$2:$A$2047,$A24,'city centre offline'!$B$2:$B$2047,G$3)*SUMIFS('city centre offline'!$C$2:$C$2047,'city centre offline'!$A$2:$A$2047,$A24,'city centre offline'!$B$2:$B$2047,G$3))/(SUMIFS('city centre offline'!$H$2:$H$2047,'city centre offline'!$A$2:$A$2047,$A24,'city centre offline'!$B$2:$B$2047,G$2))</f>
        <v>1.9252459910294034E-2</v>
      </c>
      <c r="H24" s="37">
        <f>(SUMIFS('city centre offline'!$H$2:$H$2047,'overall city offline'!$A$2:$A$2047,$A24,'city centre offline'!$B$2:$B$2047,H$3)*SUMIFS('city centre offline'!$C$2:$C$2047,'city centre offline'!$A$2:$A$2047,$A24,'city centre offline'!$B$2:$B$2047,H$3))/(SUMIFS('city centre offline'!$H$2:$H$2047,'city centre offline'!$A$2:$A$2047,$A24,'city centre offline'!$B$2:$B$2047,H$2))</f>
        <v>0.36854339034368511</v>
      </c>
      <c r="I24" s="37">
        <f>(SUMIFS('city centre offline'!$H$2:$H$2047,'overall city offline'!$A$2:$A$2047,$A24,'city centre offline'!$B$2:$B$2047,I$3)*SUMIFS('city centre offline'!$C$2:$C$2047,'city centre offline'!$A$2:$A$2047,$A24,'city centre offline'!$B$2:$B$2047,I$3))/(SUMIFS('city centre offline'!$H$2:$H$2047,'city centre offline'!$A$2:$A$2047,$A24,'city centre offline'!$B$2:$B$2047,I$2))</f>
        <v>0.5185103336700726</v>
      </c>
      <c r="J24" s="37">
        <f>(SUMIFS('city centre offline'!$H$2:$H$2047,'overall city offline'!$A$2:$A$2047,$A24,'city centre offline'!$B$2:$B$2047,J$3)*SUMIFS('city centre offline'!$C$2:$C$2047,'city centre offline'!$A$2:$A$2047,$A24,'city centre offline'!$B$2:$B$2047,J$3))/(SUMIFS('city centre offline'!$H$2:$H$2047,'city centre offline'!$A$2:$A$2047,$A24,'city centre offline'!$B$2:$B$2047,J$2))</f>
        <v>0.60427250319258874</v>
      </c>
      <c r="K24" s="37">
        <f>(SUMIFS('city centre offline'!$H$2:$H$2047,'overall city offline'!$A$2:$A$2047,$A24,'city centre offline'!$B$2:$B$2047,K$3)*SUMIFS('city centre offline'!$C$2:$C$2047,'city centre offline'!$A$2:$A$2047,$A24,'city centre offline'!$B$2:$B$2047,K$3))/(SUMIFS('city centre offline'!$H$2:$H$2047,'city centre offline'!$A$2:$A$2047,$A24,'city centre offline'!$B$2:$B$2047,K$2))</f>
        <v>0.66770918728301543</v>
      </c>
      <c r="L24" s="37">
        <f>(SUMIFS('city centre offline'!$H$2:$H$2047,'overall city offline'!$A$2:$A$2047,$A24,'city centre offline'!$B$2:$B$2047,L$3)*SUMIFS('city centre offline'!$C$2:$C$2047,'city centre offline'!$A$2:$A$2047,$A24,'city centre offline'!$B$2:$B$2047,L$3))/(SUMIFS('city centre offline'!$H$2:$H$2047,'city centre offline'!$A$2:$A$2047,$A24,'city centre offline'!$B$2:$B$2047,L$2))</f>
        <v>0.63847007405491962</v>
      </c>
      <c r="M24" s="37">
        <f>(SUMIFS('city centre offline'!$H$2:$H$2047,'overall city offline'!$A$2:$A$2047,$A24,'city centre offline'!$B$2:$B$2047,M$3)*SUMIFS('city centre offline'!$C$2:$C$2047,'city centre offline'!$A$2:$A$2047,$A24,'city centre offline'!$B$2:$B$2047,M$3))/(SUMIFS('city centre offline'!$H$2:$H$2047,'city centre offline'!$A$2:$A$2047,$A24,'city centre offline'!$B$2:$B$2047,M$2))</f>
        <v>0.66380624605676941</v>
      </c>
      <c r="N24" s="37">
        <f>(SUMIFS('city centre offline'!$H$2:$H$2047,'overall city offline'!$A$2:$A$2047,$A24,'city centre offline'!$B$2:$B$2047,N$3)*SUMIFS('city centre offline'!$C$2:$C$2047,'city centre offline'!$A$2:$A$2047,$A24,'city centre offline'!$B$2:$B$2047,N$3))/(SUMIFS('city centre offline'!$H$2:$H$2047,'city centre offline'!$A$2:$A$2047,$A24,'city centre offline'!$B$2:$B$2047,N$2))</f>
        <v>1.1759089158716235E-2</v>
      </c>
      <c r="O24" s="37">
        <f>(SUMIFS('city centre offline'!$H$2:$H$2047,'overall city offline'!$A$2:$A$2047,$A24,'city centre offline'!$B$2:$B$2047,O$3)*SUMIFS('city centre offline'!$C$2:$C$2047,'city centre offline'!$A$2:$A$2047,$A24,'city centre offline'!$B$2:$B$2047,O$3))/(SUMIFS('city centre offline'!$H$2:$H$2047,'city centre offline'!$A$2:$A$2047,$A24,'city centre offline'!$B$2:$B$2047,O$2))</f>
        <v>6.6743443878327822E-4</v>
      </c>
      <c r="P24" s="37">
        <f>(SUMIFS('city centre offline'!$H$2:$H$2047,'overall city offline'!$A$2:$A$2047,$A24,'city centre offline'!$B$2:$B$2047,P$3)*SUMIFS('city centre offline'!$C$2:$C$2047,'city centre offline'!$A$2:$A$2047,$A24,'city centre offline'!$B$2:$B$2047,P$3))/(SUMIFS('city centre offline'!$H$2:$H$2047,'city centre offline'!$A$2:$A$2047,$A24,'city centre offline'!$B$2:$B$2047,P$2))</f>
        <v>1.1897882498635035E-2</v>
      </c>
      <c r="Q24" s="37">
        <f>(SUMIFS('city centre offline'!$H$2:$H$2047,'overall city offline'!$A$2:$A$2047,$A24,'city centre offline'!$B$2:$B$2047,Q$3)*SUMIFS('city centre offline'!$C$2:$C$2047,'city centre offline'!$A$2:$A$2047,$A24,'city centre offline'!$B$2:$B$2047,Q$3))/(SUMIFS('city centre offline'!$H$2:$H$2047,'city centre offline'!$A$2:$A$2047,$A24,'city centre offline'!$B$2:$B$2047,Q$2))</f>
        <v>0.11908521908572613</v>
      </c>
      <c r="R24" s="37">
        <f>(SUMIFS('city centre offline'!$H$2:$H$2047,'overall city offline'!$A$2:$A$2047,$A24,'city centre offline'!$B$2:$B$2047,R$3)*SUMIFS('city centre offline'!$C$2:$C$2047,'city centre offline'!$A$2:$A$2047,$A24,'city centre offline'!$B$2:$B$2047,R$3))/(SUMIFS('city centre offline'!$H$2:$H$2047,'city centre offline'!$A$2:$A$2047,$A24,'city centre offline'!$B$2:$B$2047,R$2))</f>
        <v>0.62954636755826998</v>
      </c>
      <c r="S24" s="37">
        <f>(SUMIFS('city centre offline'!$H$2:$H$2047,'overall city offline'!$A$2:$A$2047,$A24,'city centre offline'!$B$2:$B$2047,S$3)*SUMIFS('city centre offline'!$C$2:$C$2047,'city centre offline'!$A$2:$A$2047,$A24,'city centre offline'!$B$2:$B$2047,S$3))/(SUMIFS('city centre offline'!$H$2:$H$2047,'city centre offline'!$A$2:$A$2047,$A24,'city centre offline'!$B$2:$B$2047,S$2))</f>
        <v>0.66257137556631274</v>
      </c>
      <c r="T24" s="37">
        <f>(SUMIFS('city centre offline'!$H$2:$H$2047,'overall city offline'!$A$2:$A$2047,$A24,'city centre offline'!$B$2:$B$2047,T$3)*SUMIFS('city centre offline'!$C$2:$C$2047,'city centre offline'!$A$2:$A$2047,$A24,'city centre offline'!$B$2:$B$2047,T$3))/(SUMIFS('city centre offline'!$H$2:$H$2047,'city centre offline'!$A$2:$A$2047,$A24,'city centre offline'!$B$2:$B$2047,T$2))</f>
        <v>0.69250983879020866</v>
      </c>
      <c r="U24" s="37">
        <f>(SUMIFS('city centre offline'!$H$2:$H$2047,'overall city offline'!$A$2:$A$2047,$A24,'city centre offline'!$B$2:$B$2047,U$3)*SUMIFS('city centre offline'!$C$2:$C$2047,'city centre offline'!$A$2:$A$2047,$A24,'city centre offline'!$B$2:$B$2047,U$3))/(SUMIFS('city centre offline'!$H$2:$H$2047,'city centre offline'!$A$2:$A$2047,$A24,'city centre offline'!$B$2:$B$2047,U$2))</f>
        <v>0.71423556433613444</v>
      </c>
      <c r="V24" s="37">
        <f>(SUMIFS('city centre offline'!$H$2:$H$2047,'overall city offline'!$A$2:$A$2047,$A24,'city centre offline'!$B$2:$B$2047,V$3)*SUMIFS('city centre offline'!$C$2:$C$2047,'city centre offline'!$A$2:$A$2047,$A24,'city centre offline'!$B$2:$B$2047,V$3))/(SUMIFS('city centre offline'!$H$2:$H$2047,'city centre offline'!$A$2:$A$2047,$A24,'city centre offline'!$B$2:$B$2047,V$2))</f>
        <v>0.71174651257184018</v>
      </c>
      <c r="W24" s="32"/>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row>
    <row r="25" spans="1:63" x14ac:dyDescent="0.25">
      <c r="A25" s="5" t="s">
        <v>28</v>
      </c>
      <c r="B25" s="37">
        <f>(SUMIFS('city centre offline'!$H$2:$H$2047,'overall city offline'!$A$2:$A$2047,$A25,'city centre offline'!$B$2:$B$2047,B$3)*SUMIFS('city centre offline'!$C$2:$C$2047,'city centre offline'!$A$2:$A$2047,$A25,'city centre offline'!$B$2:$B$2047,B$3))/(SUMIFS('city centre offline'!$H$2:$H$2047,'city centre offline'!$A$2:$A$2047,$A25,'city centre offline'!$B$2:$B$2047,B$2))</f>
        <v>0.82764098069576486</v>
      </c>
      <c r="C25" s="37">
        <f>(SUMIFS('city centre offline'!$H$2:$H$2047,'overall city offline'!$A$2:$A$2047,$A25,'city centre offline'!$B$2:$B$2047,C$3)*SUMIFS('city centre offline'!$C$2:$C$2047,'city centre offline'!$A$2:$A$2047,$A25,'city centre offline'!$B$2:$B$2047,C$3))/(SUMIFS('city centre offline'!$H$2:$H$2047,'city centre offline'!$A$2:$A$2047,$A25,'city centre offline'!$B$2:$B$2047,C$2))</f>
        <v>0.93545609585834333</v>
      </c>
      <c r="D25" s="37">
        <f>(SUMIFS('city centre offline'!$H$2:$H$2047,'overall city offline'!$A$2:$A$2047,$A25,'city centre offline'!$B$2:$B$2047,D$3)*SUMIFS('city centre offline'!$C$2:$C$2047,'city centre offline'!$A$2:$A$2047,$A25,'city centre offline'!$B$2:$B$2047,D$3))/(SUMIFS('city centre offline'!$H$2:$H$2047,'city centre offline'!$A$2:$A$2047,$A25,'city centre offline'!$B$2:$B$2047,D$2))</f>
        <v>0.42610781876094328</v>
      </c>
      <c r="E25" s="37">
        <f>(SUMIFS('city centre offline'!$H$2:$H$2047,'overall city offline'!$A$2:$A$2047,$A25,'city centre offline'!$B$2:$B$2047,E$3)*SUMIFS('city centre offline'!$C$2:$C$2047,'city centre offline'!$A$2:$A$2047,$A25,'city centre offline'!$B$2:$B$2047,E$3))/(SUMIFS('city centre offline'!$H$2:$H$2047,'city centre offline'!$A$2:$A$2047,$A25,'city centre offline'!$B$2:$B$2047,E$2))</f>
        <v>2.7919674714306482E-3</v>
      </c>
      <c r="F25" s="37">
        <f>(SUMIFS('city centre offline'!$H$2:$H$2047,'overall city offline'!$A$2:$A$2047,$A25,'city centre offline'!$B$2:$B$2047,F$3)*SUMIFS('city centre offline'!$C$2:$C$2047,'city centre offline'!$A$2:$A$2047,$A25,'city centre offline'!$B$2:$B$2047,F$3))/(SUMIFS('city centre offline'!$H$2:$H$2047,'city centre offline'!$A$2:$A$2047,$A25,'city centre offline'!$B$2:$B$2047,F$2))</f>
        <v>3.5483875614793006E-3</v>
      </c>
      <c r="G25" s="37">
        <f>(SUMIFS('city centre offline'!$H$2:$H$2047,'overall city offline'!$A$2:$A$2047,$A25,'city centre offline'!$B$2:$B$2047,G$3)*SUMIFS('city centre offline'!$C$2:$C$2047,'city centre offline'!$A$2:$A$2047,$A25,'city centre offline'!$B$2:$B$2047,G$3))/(SUMIFS('city centre offline'!$H$2:$H$2047,'city centre offline'!$A$2:$A$2047,$A25,'city centre offline'!$B$2:$B$2047,G$2))</f>
        <v>2.5614644938616298E-3</v>
      </c>
      <c r="H25" s="37">
        <f>(SUMIFS('city centre offline'!$H$2:$H$2047,'overall city offline'!$A$2:$A$2047,$A25,'city centre offline'!$B$2:$B$2047,H$3)*SUMIFS('city centre offline'!$C$2:$C$2047,'city centre offline'!$A$2:$A$2047,$A25,'city centre offline'!$B$2:$B$2047,H$3))/(SUMIFS('city centre offline'!$H$2:$H$2047,'city centre offline'!$A$2:$A$2047,$A25,'city centre offline'!$B$2:$B$2047,H$2))</f>
        <v>4.836117933568522E-2</v>
      </c>
      <c r="I25" s="37">
        <f>(SUMIFS('city centre offline'!$H$2:$H$2047,'overall city offline'!$A$2:$A$2047,$A25,'city centre offline'!$B$2:$B$2047,I$3)*SUMIFS('city centre offline'!$C$2:$C$2047,'city centre offline'!$A$2:$A$2047,$A25,'city centre offline'!$B$2:$B$2047,I$3))/(SUMIFS('city centre offline'!$H$2:$H$2047,'city centre offline'!$A$2:$A$2047,$A25,'city centre offline'!$B$2:$B$2047,I$2))</f>
        <v>0.20887499538326454</v>
      </c>
      <c r="J25" s="37">
        <f>(SUMIFS('city centre offline'!$H$2:$H$2047,'overall city offline'!$A$2:$A$2047,$A25,'city centre offline'!$B$2:$B$2047,J$3)*SUMIFS('city centre offline'!$C$2:$C$2047,'city centre offline'!$A$2:$A$2047,$A25,'city centre offline'!$B$2:$B$2047,J$3))/(SUMIFS('city centre offline'!$H$2:$H$2047,'city centre offline'!$A$2:$A$2047,$A25,'city centre offline'!$B$2:$B$2047,J$2))</f>
        <v>0.4325247180855063</v>
      </c>
      <c r="K25" s="37">
        <f>(SUMIFS('city centre offline'!$H$2:$H$2047,'overall city offline'!$A$2:$A$2047,$A25,'city centre offline'!$B$2:$B$2047,K$3)*SUMIFS('city centre offline'!$C$2:$C$2047,'city centre offline'!$A$2:$A$2047,$A25,'city centre offline'!$B$2:$B$2047,K$3))/(SUMIFS('city centre offline'!$H$2:$H$2047,'city centre offline'!$A$2:$A$2047,$A25,'city centre offline'!$B$2:$B$2047,K$2))</f>
        <v>0.24863710177367557</v>
      </c>
      <c r="L25" s="37">
        <f>(SUMIFS('city centre offline'!$H$2:$H$2047,'overall city offline'!$A$2:$A$2047,$A25,'city centre offline'!$B$2:$B$2047,L$3)*SUMIFS('city centre offline'!$C$2:$C$2047,'city centre offline'!$A$2:$A$2047,$A25,'city centre offline'!$B$2:$B$2047,L$3))/(SUMIFS('city centre offline'!$H$2:$H$2047,'city centre offline'!$A$2:$A$2047,$A25,'city centre offline'!$B$2:$B$2047,L$2))</f>
        <v>0.16780239943268807</v>
      </c>
      <c r="M25" s="37">
        <f>(SUMIFS('city centre offline'!$H$2:$H$2047,'overall city offline'!$A$2:$A$2047,$A25,'city centre offline'!$B$2:$B$2047,M$3)*SUMIFS('city centre offline'!$C$2:$C$2047,'city centre offline'!$A$2:$A$2047,$A25,'city centre offline'!$B$2:$B$2047,M$3))/(SUMIFS('city centre offline'!$H$2:$H$2047,'city centre offline'!$A$2:$A$2047,$A25,'city centre offline'!$B$2:$B$2047,M$2))</f>
        <v>0.17332108111089281</v>
      </c>
      <c r="N25" s="37">
        <f>(SUMIFS('city centre offline'!$H$2:$H$2047,'overall city offline'!$A$2:$A$2047,$A25,'city centre offline'!$B$2:$B$2047,N$3)*SUMIFS('city centre offline'!$C$2:$C$2047,'city centre offline'!$A$2:$A$2047,$A25,'city centre offline'!$B$2:$B$2047,N$3))/(SUMIFS('city centre offline'!$H$2:$H$2047,'city centre offline'!$A$2:$A$2047,$A25,'city centre offline'!$B$2:$B$2047,N$2))</f>
        <v>0</v>
      </c>
      <c r="O25" s="37">
        <f>(SUMIFS('city centre offline'!$H$2:$H$2047,'overall city offline'!$A$2:$A$2047,$A25,'city centre offline'!$B$2:$B$2047,O$3)*SUMIFS('city centre offline'!$C$2:$C$2047,'city centre offline'!$A$2:$A$2047,$A25,'city centre offline'!$B$2:$B$2047,O$3))/(SUMIFS('city centre offline'!$H$2:$H$2047,'city centre offline'!$A$2:$A$2047,$A25,'city centre offline'!$B$2:$B$2047,O$2))</f>
        <v>0</v>
      </c>
      <c r="P25" s="37">
        <f>(SUMIFS('city centre offline'!$H$2:$H$2047,'overall city offline'!$A$2:$A$2047,$A25,'city centre offline'!$B$2:$B$2047,P$3)*SUMIFS('city centre offline'!$C$2:$C$2047,'city centre offline'!$A$2:$A$2047,$A25,'city centre offline'!$B$2:$B$2047,P$3))/(SUMIFS('city centre offline'!$H$2:$H$2047,'city centre offline'!$A$2:$A$2047,$A25,'city centre offline'!$B$2:$B$2047,P$2))</f>
        <v>9.2967099013040243E-4</v>
      </c>
      <c r="Q25" s="37">
        <f>(SUMIFS('city centre offline'!$H$2:$H$2047,'overall city offline'!$A$2:$A$2047,$A25,'city centre offline'!$B$2:$B$2047,Q$3)*SUMIFS('city centre offline'!$C$2:$C$2047,'city centre offline'!$A$2:$A$2047,$A25,'city centre offline'!$B$2:$B$2047,Q$3))/(SUMIFS('city centre offline'!$H$2:$H$2047,'city centre offline'!$A$2:$A$2047,$A25,'city centre offline'!$B$2:$B$2047,Q$2))</f>
        <v>1.6670137677318859E-2</v>
      </c>
      <c r="R25" s="37">
        <f>(SUMIFS('city centre offline'!$H$2:$H$2047,'overall city offline'!$A$2:$A$2047,$A25,'city centre offline'!$B$2:$B$2047,R$3)*SUMIFS('city centre offline'!$C$2:$C$2047,'city centre offline'!$A$2:$A$2047,$A25,'city centre offline'!$B$2:$B$2047,R$3))/(SUMIFS('city centre offline'!$H$2:$H$2047,'city centre offline'!$A$2:$A$2047,$A25,'city centre offline'!$B$2:$B$2047,R$2))</f>
        <v>0.28171558880613984</v>
      </c>
      <c r="S25" s="37">
        <f>(SUMIFS('city centre offline'!$H$2:$H$2047,'overall city offline'!$A$2:$A$2047,$A25,'city centre offline'!$B$2:$B$2047,S$3)*SUMIFS('city centre offline'!$C$2:$C$2047,'city centre offline'!$A$2:$A$2047,$A25,'city centre offline'!$B$2:$B$2047,S$3))/(SUMIFS('city centre offline'!$H$2:$H$2047,'city centre offline'!$A$2:$A$2047,$A25,'city centre offline'!$B$2:$B$2047,S$2))</f>
        <v>0.37167893609147939</v>
      </c>
      <c r="T25" s="37">
        <f>(SUMIFS('city centre offline'!$H$2:$H$2047,'overall city offline'!$A$2:$A$2047,$A25,'city centre offline'!$B$2:$B$2047,T$3)*SUMIFS('city centre offline'!$C$2:$C$2047,'city centre offline'!$A$2:$A$2047,$A25,'city centre offline'!$B$2:$B$2047,T$3))/(SUMIFS('city centre offline'!$H$2:$H$2047,'city centre offline'!$A$2:$A$2047,$A25,'city centre offline'!$B$2:$B$2047,T$2))</f>
        <v>0.36534266215550604</v>
      </c>
      <c r="U25" s="37">
        <f>(SUMIFS('city centre offline'!$H$2:$H$2047,'overall city offline'!$A$2:$A$2047,$A25,'city centre offline'!$B$2:$B$2047,U$3)*SUMIFS('city centre offline'!$C$2:$C$2047,'city centre offline'!$A$2:$A$2047,$A25,'city centre offline'!$B$2:$B$2047,U$3))/(SUMIFS('city centre offline'!$H$2:$H$2047,'city centre offline'!$A$2:$A$2047,$A25,'city centre offline'!$B$2:$B$2047,U$2))</f>
        <v>0.52227274593570272</v>
      </c>
      <c r="V25" s="37">
        <f>(SUMIFS('city centre offline'!$H$2:$H$2047,'overall city offline'!$A$2:$A$2047,$A25,'city centre offline'!$B$2:$B$2047,V$3)*SUMIFS('city centre offline'!$C$2:$C$2047,'city centre offline'!$A$2:$A$2047,$A25,'city centre offline'!$B$2:$B$2047,V$3))/(SUMIFS('city centre offline'!$H$2:$H$2047,'city centre offline'!$A$2:$A$2047,$A25,'city centre offline'!$B$2:$B$2047,V$2))</f>
        <v>0.6052536553071618</v>
      </c>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row>
    <row r="26" spans="1:63" x14ac:dyDescent="0.25">
      <c r="A26" s="5" t="s">
        <v>29</v>
      </c>
      <c r="B26" s="37">
        <f>(SUMIFS('city centre offline'!$H$2:$H$2047,'overall city offline'!$A$2:$A$2047,$A26,'city centre offline'!$B$2:$B$2047,B$3)*SUMIFS('city centre offline'!$C$2:$C$2047,'city centre offline'!$A$2:$A$2047,$A26,'city centre offline'!$B$2:$B$2047,B$3))/(SUMIFS('city centre offline'!$H$2:$H$2047,'city centre offline'!$A$2:$A$2047,$A26,'city centre offline'!$B$2:$B$2047,B$2))</f>
        <v>0.80084834164935403</v>
      </c>
      <c r="C26" s="37">
        <f>(SUMIFS('city centre offline'!$H$2:$H$2047,'overall city offline'!$A$2:$A$2047,$A26,'city centre offline'!$B$2:$B$2047,C$3)*SUMIFS('city centre offline'!$C$2:$C$2047,'city centre offline'!$A$2:$A$2047,$A26,'city centre offline'!$B$2:$B$2047,C$3))/(SUMIFS('city centre offline'!$H$2:$H$2047,'city centre offline'!$A$2:$A$2047,$A26,'city centre offline'!$B$2:$B$2047,C$2))</f>
        <v>1.1519395898910745</v>
      </c>
      <c r="D26" s="37">
        <f>(SUMIFS('city centre offline'!$H$2:$H$2047,'overall city offline'!$A$2:$A$2047,$A26,'city centre offline'!$B$2:$B$2047,D$3)*SUMIFS('city centre offline'!$C$2:$C$2047,'city centre offline'!$A$2:$A$2047,$A26,'city centre offline'!$B$2:$B$2047,D$3))/(SUMIFS('city centre offline'!$H$2:$H$2047,'city centre offline'!$A$2:$A$2047,$A26,'city centre offline'!$B$2:$B$2047,D$2))</f>
        <v>0.57572841361449623</v>
      </c>
      <c r="E26" s="37">
        <f>(SUMIFS('city centre offline'!$H$2:$H$2047,'overall city offline'!$A$2:$A$2047,$A26,'city centre offline'!$B$2:$B$2047,E$3)*SUMIFS('city centre offline'!$C$2:$C$2047,'city centre offline'!$A$2:$A$2047,$A26,'city centre offline'!$B$2:$B$2047,E$3))/(SUMIFS('city centre offline'!$H$2:$H$2047,'city centre offline'!$A$2:$A$2047,$A26,'city centre offline'!$B$2:$B$2047,E$2))</f>
        <v>4.088805472970922E-3</v>
      </c>
      <c r="F26" s="37">
        <f>(SUMIFS('city centre offline'!$H$2:$H$2047,'overall city offline'!$A$2:$A$2047,$A26,'city centre offline'!$B$2:$B$2047,F$3)*SUMIFS('city centre offline'!$C$2:$C$2047,'city centre offline'!$A$2:$A$2047,$A26,'city centre offline'!$B$2:$B$2047,F$3))/(SUMIFS('city centre offline'!$H$2:$H$2047,'city centre offline'!$A$2:$A$2047,$A26,'city centre offline'!$B$2:$B$2047,F$2))</f>
        <v>1.7758820248816476E-2</v>
      </c>
      <c r="G26" s="37">
        <f>(SUMIFS('city centre offline'!$H$2:$H$2047,'overall city offline'!$A$2:$A$2047,$A26,'city centre offline'!$B$2:$B$2047,G$3)*SUMIFS('city centre offline'!$C$2:$C$2047,'city centre offline'!$A$2:$A$2047,$A26,'city centre offline'!$B$2:$B$2047,G$3))/(SUMIFS('city centre offline'!$H$2:$H$2047,'city centre offline'!$A$2:$A$2047,$A26,'city centre offline'!$B$2:$B$2047,G$2))</f>
        <v>0.27722402706891447</v>
      </c>
      <c r="H26" s="37">
        <f>(SUMIFS('city centre offline'!$H$2:$H$2047,'overall city offline'!$A$2:$A$2047,$A26,'city centre offline'!$B$2:$B$2047,H$3)*SUMIFS('city centre offline'!$C$2:$C$2047,'city centre offline'!$A$2:$A$2047,$A26,'city centre offline'!$B$2:$B$2047,H$3))/(SUMIFS('city centre offline'!$H$2:$H$2047,'city centre offline'!$A$2:$A$2047,$A26,'city centre offline'!$B$2:$B$2047,H$2))</f>
        <v>0.73888775000701779</v>
      </c>
      <c r="I26" s="37">
        <f>(SUMIFS('city centre offline'!$H$2:$H$2047,'overall city offline'!$A$2:$A$2047,$A26,'city centre offline'!$B$2:$B$2047,I$3)*SUMIFS('city centre offline'!$C$2:$C$2047,'city centre offline'!$A$2:$A$2047,$A26,'city centre offline'!$B$2:$B$2047,I$3))/(SUMIFS('city centre offline'!$H$2:$H$2047,'city centre offline'!$A$2:$A$2047,$A26,'city centre offline'!$B$2:$B$2047,I$2))</f>
        <v>0.73493612949726206</v>
      </c>
      <c r="J26" s="37">
        <f>(SUMIFS('city centre offline'!$H$2:$H$2047,'overall city offline'!$A$2:$A$2047,$A26,'city centre offline'!$B$2:$B$2047,J$3)*SUMIFS('city centre offline'!$C$2:$C$2047,'city centre offline'!$A$2:$A$2047,$A26,'city centre offline'!$B$2:$B$2047,J$3))/(SUMIFS('city centre offline'!$H$2:$H$2047,'city centre offline'!$A$2:$A$2047,$A26,'city centre offline'!$B$2:$B$2047,J$2))</f>
        <v>0.64261398613862186</v>
      </c>
      <c r="K26" s="37">
        <f>(SUMIFS('city centre offline'!$H$2:$H$2047,'overall city offline'!$A$2:$A$2047,$A26,'city centre offline'!$B$2:$B$2047,K$3)*SUMIFS('city centre offline'!$C$2:$C$2047,'city centre offline'!$A$2:$A$2047,$A26,'city centre offline'!$B$2:$B$2047,K$3))/(SUMIFS('city centre offline'!$H$2:$H$2047,'city centre offline'!$A$2:$A$2047,$A26,'city centre offline'!$B$2:$B$2047,K$2))</f>
        <v>0.67306907923821324</v>
      </c>
      <c r="L26" s="37">
        <f>(SUMIFS('city centre offline'!$H$2:$H$2047,'overall city offline'!$A$2:$A$2047,$A26,'city centre offline'!$B$2:$B$2047,L$3)*SUMIFS('city centre offline'!$C$2:$C$2047,'city centre offline'!$A$2:$A$2047,$A26,'city centre offline'!$B$2:$B$2047,L$3))/(SUMIFS('city centre offline'!$H$2:$H$2047,'city centre offline'!$A$2:$A$2047,$A26,'city centre offline'!$B$2:$B$2047,L$2))</f>
        <v>0.28228612231825201</v>
      </c>
      <c r="M26" s="37">
        <f>(SUMIFS('city centre offline'!$H$2:$H$2047,'overall city offline'!$A$2:$A$2047,$A26,'city centre offline'!$B$2:$B$2047,M$3)*SUMIFS('city centre offline'!$C$2:$C$2047,'city centre offline'!$A$2:$A$2047,$A26,'city centre offline'!$B$2:$B$2047,M$3))/(SUMIFS('city centre offline'!$H$2:$H$2047,'city centre offline'!$A$2:$A$2047,$A26,'city centre offline'!$B$2:$B$2047,M$2))</f>
        <v>0.88967842002869968</v>
      </c>
      <c r="N26" s="37">
        <f>(SUMIFS('city centre offline'!$H$2:$H$2047,'overall city offline'!$A$2:$A$2047,$A26,'city centre offline'!$B$2:$B$2047,N$3)*SUMIFS('city centre offline'!$C$2:$C$2047,'city centre offline'!$A$2:$A$2047,$A26,'city centre offline'!$B$2:$B$2047,N$3))/(SUMIFS('city centre offline'!$H$2:$H$2047,'city centre offline'!$A$2:$A$2047,$A26,'city centre offline'!$B$2:$B$2047,N$2))</f>
        <v>6.0854987839033717E-2</v>
      </c>
      <c r="O26" s="37">
        <f>(SUMIFS('city centre offline'!$H$2:$H$2047,'overall city offline'!$A$2:$A$2047,$A26,'city centre offline'!$B$2:$B$2047,O$3)*SUMIFS('city centre offline'!$C$2:$C$2047,'city centre offline'!$A$2:$A$2047,$A26,'city centre offline'!$B$2:$B$2047,O$3))/(SUMIFS('city centre offline'!$H$2:$H$2047,'city centre offline'!$A$2:$A$2047,$A26,'city centre offline'!$B$2:$B$2047,O$2))</f>
        <v>1.3517979373497725E-3</v>
      </c>
      <c r="P26" s="37">
        <f>(SUMIFS('city centre offline'!$H$2:$H$2047,'overall city offline'!$A$2:$A$2047,$A26,'city centre offline'!$B$2:$B$2047,P$3)*SUMIFS('city centre offline'!$C$2:$C$2047,'city centre offline'!$A$2:$A$2047,$A26,'city centre offline'!$B$2:$B$2047,P$3))/(SUMIFS('city centre offline'!$H$2:$H$2047,'city centre offline'!$A$2:$A$2047,$A26,'city centre offline'!$B$2:$B$2047,P$2))</f>
        <v>4.4769620859906583E-3</v>
      </c>
      <c r="Q26" s="37">
        <f>(SUMIFS('city centre offline'!$H$2:$H$2047,'overall city offline'!$A$2:$A$2047,$A26,'city centre offline'!$B$2:$B$2047,Q$3)*SUMIFS('city centre offline'!$C$2:$C$2047,'city centre offline'!$A$2:$A$2047,$A26,'city centre offline'!$B$2:$B$2047,Q$3))/(SUMIFS('city centre offline'!$H$2:$H$2047,'city centre offline'!$A$2:$A$2047,$A26,'city centre offline'!$B$2:$B$2047,Q$2))</f>
        <v>0.3907902745898022</v>
      </c>
      <c r="R26" s="37">
        <f>(SUMIFS('city centre offline'!$H$2:$H$2047,'overall city offline'!$A$2:$A$2047,$A26,'city centre offline'!$B$2:$B$2047,R$3)*SUMIFS('city centre offline'!$C$2:$C$2047,'city centre offline'!$A$2:$A$2047,$A26,'city centre offline'!$B$2:$B$2047,R$3))/(SUMIFS('city centre offline'!$H$2:$H$2047,'city centre offline'!$A$2:$A$2047,$A26,'city centre offline'!$B$2:$B$2047,R$2))</f>
        <v>0.71962915839592934</v>
      </c>
      <c r="S26" s="37">
        <f>(SUMIFS('city centre offline'!$H$2:$H$2047,'overall city offline'!$A$2:$A$2047,$A26,'city centre offline'!$B$2:$B$2047,S$3)*SUMIFS('city centre offline'!$C$2:$C$2047,'city centre offline'!$A$2:$A$2047,$A26,'city centre offline'!$B$2:$B$2047,S$3))/(SUMIFS('city centre offline'!$H$2:$H$2047,'city centre offline'!$A$2:$A$2047,$A26,'city centre offline'!$B$2:$B$2047,S$2))</f>
        <v>0.68422715550645197</v>
      </c>
      <c r="T26" s="37">
        <f>(SUMIFS('city centre offline'!$H$2:$H$2047,'overall city offline'!$A$2:$A$2047,$A26,'city centre offline'!$B$2:$B$2047,T$3)*SUMIFS('city centre offline'!$C$2:$C$2047,'city centre offline'!$A$2:$A$2047,$A26,'city centre offline'!$B$2:$B$2047,T$3))/(SUMIFS('city centre offline'!$H$2:$H$2047,'city centre offline'!$A$2:$A$2047,$A26,'city centre offline'!$B$2:$B$2047,T$2))</f>
        <v>0.72443670904843527</v>
      </c>
      <c r="U26" s="37">
        <f>(SUMIFS('city centre offline'!$H$2:$H$2047,'overall city offline'!$A$2:$A$2047,$A26,'city centre offline'!$B$2:$B$2047,U$3)*SUMIFS('city centre offline'!$C$2:$C$2047,'city centre offline'!$A$2:$A$2047,$A26,'city centre offline'!$B$2:$B$2047,U$3))/(SUMIFS('city centre offline'!$H$2:$H$2047,'city centre offline'!$A$2:$A$2047,$A26,'city centre offline'!$B$2:$B$2047,U$2))</f>
        <v>0.77689420022858613</v>
      </c>
      <c r="V26" s="37">
        <f>(SUMIFS('city centre offline'!$H$2:$H$2047,'overall city offline'!$A$2:$A$2047,$A26,'city centre offline'!$B$2:$B$2047,V$3)*SUMIFS('city centre offline'!$C$2:$C$2047,'city centre offline'!$A$2:$A$2047,$A26,'city centre offline'!$B$2:$B$2047,V$3))/(SUMIFS('city centre offline'!$H$2:$H$2047,'city centre offline'!$A$2:$A$2047,$A26,'city centre offline'!$B$2:$B$2047,V$2))</f>
        <v>0.74593080351839747</v>
      </c>
      <c r="W26" s="32"/>
      <c r="X26" s="32"/>
      <c r="Y26" s="32"/>
      <c r="Z26" s="32"/>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row>
    <row r="27" spans="1:63" x14ac:dyDescent="0.25">
      <c r="A27" s="5" t="s">
        <v>30</v>
      </c>
      <c r="B27" s="37">
        <f>(SUMIFS('city centre offline'!$H$2:$H$2047,'overall city offline'!$A$2:$A$2047,$A27,'city centre offline'!$B$2:$B$2047,B$3)*SUMIFS('city centre offline'!$C$2:$C$2047,'city centre offline'!$A$2:$A$2047,$A27,'city centre offline'!$B$2:$B$2047,B$3))/(SUMIFS('city centre offline'!$H$2:$H$2047,'city centre offline'!$A$2:$A$2047,$A27,'city centre offline'!$B$2:$B$2047,B$2))</f>
        <v>0.72988546081971495</v>
      </c>
      <c r="C27" s="37">
        <f>(SUMIFS('city centre offline'!$H$2:$H$2047,'overall city offline'!$A$2:$A$2047,$A27,'city centre offline'!$B$2:$B$2047,C$3)*SUMIFS('city centre offline'!$C$2:$C$2047,'city centre offline'!$A$2:$A$2047,$A27,'city centre offline'!$B$2:$B$2047,C$3))/(SUMIFS('city centre offline'!$H$2:$H$2047,'city centre offline'!$A$2:$A$2047,$A27,'city centre offline'!$B$2:$B$2047,C$2))</f>
        <v>0.82763221881151805</v>
      </c>
      <c r="D27" s="37">
        <f>(SUMIFS('city centre offline'!$H$2:$H$2047,'overall city offline'!$A$2:$A$2047,$A27,'city centre offline'!$B$2:$B$2047,D$3)*SUMIFS('city centre offline'!$C$2:$C$2047,'city centre offline'!$A$2:$A$2047,$A27,'city centre offline'!$B$2:$B$2047,D$3))/(SUMIFS('city centre offline'!$H$2:$H$2047,'city centre offline'!$A$2:$A$2047,$A27,'city centre offline'!$B$2:$B$2047,D$2))</f>
        <v>0.57241247634071657</v>
      </c>
      <c r="E27" s="37">
        <f>(SUMIFS('city centre offline'!$H$2:$H$2047,'overall city offline'!$A$2:$A$2047,$A27,'city centre offline'!$B$2:$B$2047,E$3)*SUMIFS('city centre offline'!$C$2:$C$2047,'city centre offline'!$A$2:$A$2047,$A27,'city centre offline'!$B$2:$B$2047,E$3))/(SUMIFS('city centre offline'!$H$2:$H$2047,'city centre offline'!$A$2:$A$2047,$A27,'city centre offline'!$B$2:$B$2047,E$2))</f>
        <v>1.3733854370448018E-2</v>
      </c>
      <c r="F27" s="37">
        <f>(SUMIFS('city centre offline'!$H$2:$H$2047,'overall city offline'!$A$2:$A$2047,$A27,'city centre offline'!$B$2:$B$2047,F$3)*SUMIFS('city centre offline'!$C$2:$C$2047,'city centre offline'!$A$2:$A$2047,$A27,'city centre offline'!$B$2:$B$2047,F$3))/(SUMIFS('city centre offline'!$H$2:$H$2047,'city centre offline'!$A$2:$A$2047,$A27,'city centre offline'!$B$2:$B$2047,F$2))</f>
        <v>2.414857906107358E-2</v>
      </c>
      <c r="G27" s="37">
        <f>(SUMIFS('city centre offline'!$H$2:$H$2047,'overall city offline'!$A$2:$A$2047,$A27,'city centre offline'!$B$2:$B$2047,G$3)*SUMIFS('city centre offline'!$C$2:$C$2047,'city centre offline'!$A$2:$A$2047,$A27,'city centre offline'!$B$2:$B$2047,G$3))/(SUMIFS('city centre offline'!$H$2:$H$2047,'city centre offline'!$A$2:$A$2047,$A27,'city centre offline'!$B$2:$B$2047,G$2))</f>
        <v>4.9610053509767438E-2</v>
      </c>
      <c r="H27" s="37">
        <f>(SUMIFS('city centre offline'!$H$2:$H$2047,'overall city offline'!$A$2:$A$2047,$A27,'city centre offline'!$B$2:$B$2047,H$3)*SUMIFS('city centre offline'!$C$2:$C$2047,'city centre offline'!$A$2:$A$2047,$A27,'city centre offline'!$B$2:$B$2047,H$3))/(SUMIFS('city centre offline'!$H$2:$H$2047,'city centre offline'!$A$2:$A$2047,$A27,'city centre offline'!$B$2:$B$2047,H$2))</f>
        <v>0.47996766700834931</v>
      </c>
      <c r="I27" s="37">
        <f>(SUMIFS('city centre offline'!$H$2:$H$2047,'overall city offline'!$A$2:$A$2047,$A27,'city centre offline'!$B$2:$B$2047,I$3)*SUMIFS('city centre offline'!$C$2:$C$2047,'city centre offline'!$A$2:$A$2047,$A27,'city centre offline'!$B$2:$B$2047,I$3))/(SUMIFS('city centre offline'!$H$2:$H$2047,'city centre offline'!$A$2:$A$2047,$A27,'city centre offline'!$B$2:$B$2047,I$2))</f>
        <v>0.58229495824412947</v>
      </c>
      <c r="J27" s="37">
        <f>(SUMIFS('city centre offline'!$H$2:$H$2047,'overall city offline'!$A$2:$A$2047,$A27,'city centre offline'!$B$2:$B$2047,J$3)*SUMIFS('city centre offline'!$C$2:$C$2047,'city centre offline'!$A$2:$A$2047,$A27,'city centre offline'!$B$2:$B$2047,J$3))/(SUMIFS('city centre offline'!$H$2:$H$2047,'city centre offline'!$A$2:$A$2047,$A27,'city centre offline'!$B$2:$B$2047,J$2))</f>
        <v>0.49819379995335761</v>
      </c>
      <c r="K27" s="37">
        <f>(SUMIFS('city centre offline'!$H$2:$H$2047,'overall city offline'!$A$2:$A$2047,$A27,'city centre offline'!$B$2:$B$2047,K$3)*SUMIFS('city centre offline'!$C$2:$C$2047,'city centre offline'!$A$2:$A$2047,$A27,'city centre offline'!$B$2:$B$2047,K$3))/(SUMIFS('city centre offline'!$H$2:$H$2047,'city centre offline'!$A$2:$A$2047,$A27,'city centre offline'!$B$2:$B$2047,K$2))</f>
        <v>0.54870472374152601</v>
      </c>
      <c r="L27" s="37">
        <f>(SUMIFS('city centre offline'!$H$2:$H$2047,'overall city offline'!$A$2:$A$2047,$A27,'city centre offline'!$B$2:$B$2047,L$3)*SUMIFS('city centre offline'!$C$2:$C$2047,'city centre offline'!$A$2:$A$2047,$A27,'city centre offline'!$B$2:$B$2047,L$3))/(SUMIFS('city centre offline'!$H$2:$H$2047,'city centre offline'!$A$2:$A$2047,$A27,'city centre offline'!$B$2:$B$2047,L$2))</f>
        <v>0.47706668348501258</v>
      </c>
      <c r="M27" s="37">
        <f>(SUMIFS('city centre offline'!$H$2:$H$2047,'overall city offline'!$A$2:$A$2047,$A27,'city centre offline'!$B$2:$B$2047,M$3)*SUMIFS('city centre offline'!$C$2:$C$2047,'city centre offline'!$A$2:$A$2047,$A27,'city centre offline'!$B$2:$B$2047,M$3))/(SUMIFS('city centre offline'!$H$2:$H$2047,'city centre offline'!$A$2:$A$2047,$A27,'city centre offline'!$B$2:$B$2047,M$2))</f>
        <v>0.47323191528342667</v>
      </c>
      <c r="N27" s="37">
        <f>(SUMIFS('city centre offline'!$H$2:$H$2047,'overall city offline'!$A$2:$A$2047,$A27,'city centre offline'!$B$2:$B$2047,N$3)*SUMIFS('city centre offline'!$C$2:$C$2047,'city centre offline'!$A$2:$A$2047,$A27,'city centre offline'!$B$2:$B$2047,N$3))/(SUMIFS('city centre offline'!$H$2:$H$2047,'city centre offline'!$A$2:$A$2047,$A27,'city centre offline'!$B$2:$B$2047,N$2))</f>
        <v>1.8244911262184374E-2</v>
      </c>
      <c r="O27" s="37">
        <f>(SUMIFS('city centre offline'!$H$2:$H$2047,'overall city offline'!$A$2:$A$2047,$A27,'city centre offline'!$B$2:$B$2047,O$3)*SUMIFS('city centre offline'!$C$2:$C$2047,'city centre offline'!$A$2:$A$2047,$A27,'city centre offline'!$B$2:$B$2047,O$3))/(SUMIFS('city centre offline'!$H$2:$H$2047,'city centre offline'!$A$2:$A$2047,$A27,'city centre offline'!$B$2:$B$2047,O$2))</f>
        <v>1.7362359766702057E-2</v>
      </c>
      <c r="P27" s="37">
        <f>(SUMIFS('city centre offline'!$H$2:$H$2047,'overall city offline'!$A$2:$A$2047,$A27,'city centre offline'!$B$2:$B$2047,P$3)*SUMIFS('city centre offline'!$C$2:$C$2047,'city centre offline'!$A$2:$A$2047,$A27,'city centre offline'!$B$2:$B$2047,P$3))/(SUMIFS('city centre offline'!$H$2:$H$2047,'city centre offline'!$A$2:$A$2047,$A27,'city centre offline'!$B$2:$B$2047,P$2))</f>
        <v>2.8261967886340587E-2</v>
      </c>
      <c r="Q27" s="37">
        <f>(SUMIFS('city centre offline'!$H$2:$H$2047,'overall city offline'!$A$2:$A$2047,$A27,'city centre offline'!$B$2:$B$2047,Q$3)*SUMIFS('city centre offline'!$C$2:$C$2047,'city centre offline'!$A$2:$A$2047,$A27,'city centre offline'!$B$2:$B$2047,Q$3))/(SUMIFS('city centre offline'!$H$2:$H$2047,'city centre offline'!$A$2:$A$2047,$A27,'city centre offline'!$B$2:$B$2047,Q$2))</f>
        <v>0.16428363259203577</v>
      </c>
      <c r="R27" s="37">
        <f>(SUMIFS('city centre offline'!$H$2:$H$2047,'overall city offline'!$A$2:$A$2047,$A27,'city centre offline'!$B$2:$B$2047,R$3)*SUMIFS('city centre offline'!$C$2:$C$2047,'city centre offline'!$A$2:$A$2047,$A27,'city centre offline'!$B$2:$B$2047,R$3))/(SUMIFS('city centre offline'!$H$2:$H$2047,'city centre offline'!$A$2:$A$2047,$A27,'city centre offline'!$B$2:$B$2047,R$2))</f>
        <v>0.62694062458074917</v>
      </c>
      <c r="S27" s="37">
        <f>(SUMIFS('city centre offline'!$H$2:$H$2047,'overall city offline'!$A$2:$A$2047,$A27,'city centre offline'!$B$2:$B$2047,S$3)*SUMIFS('city centre offline'!$C$2:$C$2047,'city centre offline'!$A$2:$A$2047,$A27,'city centre offline'!$B$2:$B$2047,S$3))/(SUMIFS('city centre offline'!$H$2:$H$2047,'city centre offline'!$A$2:$A$2047,$A27,'city centre offline'!$B$2:$B$2047,S$2))</f>
        <v>0.69503192396182734</v>
      </c>
      <c r="T27" s="37">
        <f>(SUMIFS('city centre offline'!$H$2:$H$2047,'overall city offline'!$A$2:$A$2047,$A27,'city centre offline'!$B$2:$B$2047,T$3)*SUMIFS('city centre offline'!$C$2:$C$2047,'city centre offline'!$A$2:$A$2047,$A27,'city centre offline'!$B$2:$B$2047,T$3))/(SUMIFS('city centre offline'!$H$2:$H$2047,'city centre offline'!$A$2:$A$2047,$A27,'city centre offline'!$B$2:$B$2047,T$2))</f>
        <v>0.77329642855574454</v>
      </c>
      <c r="U27" s="37">
        <f>(SUMIFS('city centre offline'!$H$2:$H$2047,'overall city offline'!$A$2:$A$2047,$A27,'city centre offline'!$B$2:$B$2047,U$3)*SUMIFS('city centre offline'!$C$2:$C$2047,'city centre offline'!$A$2:$A$2047,$A27,'city centre offline'!$B$2:$B$2047,U$3))/(SUMIFS('city centre offline'!$H$2:$H$2047,'city centre offline'!$A$2:$A$2047,$A27,'city centre offline'!$B$2:$B$2047,U$2))</f>
        <v>0.79000814046892121</v>
      </c>
      <c r="V27" s="37">
        <f>(SUMIFS('city centre offline'!$H$2:$H$2047,'overall city offline'!$A$2:$A$2047,$A27,'city centre offline'!$B$2:$B$2047,V$3)*SUMIFS('city centre offline'!$C$2:$C$2047,'city centre offline'!$A$2:$A$2047,$A27,'city centre offline'!$B$2:$B$2047,V$3))/(SUMIFS('city centre offline'!$H$2:$H$2047,'city centre offline'!$A$2:$A$2047,$A27,'city centre offline'!$B$2:$B$2047,V$2))</f>
        <v>0.70895248128767163</v>
      </c>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row>
    <row r="28" spans="1:63" x14ac:dyDescent="0.25">
      <c r="A28" s="5" t="s">
        <v>31</v>
      </c>
      <c r="B28" s="37">
        <f>(SUMIFS('city centre offline'!$H$2:$H$2047,'overall city offline'!$A$2:$A$2047,$A28,'city centre offline'!$B$2:$B$2047,B$3)*SUMIFS('city centre offline'!$C$2:$C$2047,'city centre offline'!$A$2:$A$2047,$A28,'city centre offline'!$B$2:$B$2047,B$3))/(SUMIFS('city centre offline'!$H$2:$H$2047,'city centre offline'!$A$2:$A$2047,$A28,'city centre offline'!$B$2:$B$2047,B$2))</f>
        <v>0.54003220626831361</v>
      </c>
      <c r="C28" s="37">
        <f>(SUMIFS('city centre offline'!$H$2:$H$2047,'overall city offline'!$A$2:$A$2047,$A28,'city centre offline'!$B$2:$B$2047,C$3)*SUMIFS('city centre offline'!$C$2:$C$2047,'city centre offline'!$A$2:$A$2047,$A28,'city centre offline'!$B$2:$B$2047,C$3))/(SUMIFS('city centre offline'!$H$2:$H$2047,'city centre offline'!$A$2:$A$2047,$A28,'city centre offline'!$B$2:$B$2047,C$2))</f>
        <v>0.86025332691011669</v>
      </c>
      <c r="D28" s="37">
        <f>(SUMIFS('city centre offline'!$H$2:$H$2047,'overall city offline'!$A$2:$A$2047,$A28,'city centre offline'!$B$2:$B$2047,D$3)*SUMIFS('city centre offline'!$C$2:$C$2047,'city centre offline'!$A$2:$A$2047,$A28,'city centre offline'!$B$2:$B$2047,D$3))/(SUMIFS('city centre offline'!$H$2:$H$2047,'city centre offline'!$A$2:$A$2047,$A28,'city centre offline'!$B$2:$B$2047,D$2))</f>
        <v>0.77516836232681474</v>
      </c>
      <c r="E28" s="37">
        <f>(SUMIFS('city centre offline'!$H$2:$H$2047,'overall city offline'!$A$2:$A$2047,$A28,'city centre offline'!$B$2:$B$2047,E$3)*SUMIFS('city centre offline'!$C$2:$C$2047,'city centre offline'!$A$2:$A$2047,$A28,'city centre offline'!$B$2:$B$2047,E$3))/(SUMIFS('city centre offline'!$H$2:$H$2047,'city centre offline'!$A$2:$A$2047,$A28,'city centre offline'!$B$2:$B$2047,E$2))</f>
        <v>7.1394921487556219E-4</v>
      </c>
      <c r="F28" s="37">
        <f>(SUMIFS('city centre offline'!$H$2:$H$2047,'overall city offline'!$A$2:$A$2047,$A28,'city centre offline'!$B$2:$B$2047,F$3)*SUMIFS('city centre offline'!$C$2:$C$2047,'city centre offline'!$A$2:$A$2047,$A28,'city centre offline'!$B$2:$B$2047,F$3))/(SUMIFS('city centre offline'!$H$2:$H$2047,'city centre offline'!$A$2:$A$2047,$A28,'city centre offline'!$B$2:$B$2047,F$2))</f>
        <v>9.9650432684292214E-3</v>
      </c>
      <c r="G28" s="37">
        <f>(SUMIFS('city centre offline'!$H$2:$H$2047,'overall city offline'!$A$2:$A$2047,$A28,'city centre offline'!$B$2:$B$2047,G$3)*SUMIFS('city centre offline'!$C$2:$C$2047,'city centre offline'!$A$2:$A$2047,$A28,'city centre offline'!$B$2:$B$2047,G$3))/(SUMIFS('city centre offline'!$H$2:$H$2047,'city centre offline'!$A$2:$A$2047,$A28,'city centre offline'!$B$2:$B$2047,G$2))</f>
        <v>0.34482349161265208</v>
      </c>
      <c r="H28" s="37">
        <f>(SUMIFS('city centre offline'!$H$2:$H$2047,'overall city offline'!$A$2:$A$2047,$A28,'city centre offline'!$B$2:$B$2047,H$3)*SUMIFS('city centre offline'!$C$2:$C$2047,'city centre offline'!$A$2:$A$2047,$A28,'city centre offline'!$B$2:$B$2047,H$3))/(SUMIFS('city centre offline'!$H$2:$H$2047,'city centre offline'!$A$2:$A$2047,$A28,'city centre offline'!$B$2:$B$2047,H$2))</f>
        <v>0.77441997110967276</v>
      </c>
      <c r="I28" s="37">
        <f>(SUMIFS('city centre offline'!$H$2:$H$2047,'overall city offline'!$A$2:$A$2047,$A28,'city centre offline'!$B$2:$B$2047,I$3)*SUMIFS('city centre offline'!$C$2:$C$2047,'city centre offline'!$A$2:$A$2047,$A28,'city centre offline'!$B$2:$B$2047,I$3))/(SUMIFS('city centre offline'!$H$2:$H$2047,'city centre offline'!$A$2:$A$2047,$A28,'city centre offline'!$B$2:$B$2047,I$2))</f>
        <v>0.9421490698170677</v>
      </c>
      <c r="J28" s="37">
        <f>(SUMIFS('city centre offline'!$H$2:$H$2047,'overall city offline'!$A$2:$A$2047,$A28,'city centre offline'!$B$2:$B$2047,J$3)*SUMIFS('city centre offline'!$C$2:$C$2047,'city centre offline'!$A$2:$A$2047,$A28,'city centre offline'!$B$2:$B$2047,J$3))/(SUMIFS('city centre offline'!$H$2:$H$2047,'city centre offline'!$A$2:$A$2047,$A28,'city centre offline'!$B$2:$B$2047,J$2))</f>
        <v>0.87727410843250042</v>
      </c>
      <c r="K28" s="37">
        <f>(SUMIFS('city centre offline'!$H$2:$H$2047,'overall city offline'!$A$2:$A$2047,$A28,'city centre offline'!$B$2:$B$2047,K$3)*SUMIFS('city centre offline'!$C$2:$C$2047,'city centre offline'!$A$2:$A$2047,$A28,'city centre offline'!$B$2:$B$2047,K$3))/(SUMIFS('city centre offline'!$H$2:$H$2047,'city centre offline'!$A$2:$A$2047,$A28,'city centre offline'!$B$2:$B$2047,K$2))</f>
        <v>0.89995932905407017</v>
      </c>
      <c r="L28" s="37">
        <f>(SUMIFS('city centre offline'!$H$2:$H$2047,'overall city offline'!$A$2:$A$2047,$A28,'city centre offline'!$B$2:$B$2047,L$3)*SUMIFS('city centre offline'!$C$2:$C$2047,'city centre offline'!$A$2:$A$2047,$A28,'city centre offline'!$B$2:$B$2047,L$3))/(SUMIFS('city centre offline'!$H$2:$H$2047,'city centre offline'!$A$2:$A$2047,$A28,'city centre offline'!$B$2:$B$2047,L$2))</f>
        <v>0.45248725010043944</v>
      </c>
      <c r="M28" s="37">
        <f>(SUMIFS('city centre offline'!$H$2:$H$2047,'overall city offline'!$A$2:$A$2047,$A28,'city centre offline'!$B$2:$B$2047,M$3)*SUMIFS('city centre offline'!$C$2:$C$2047,'city centre offline'!$A$2:$A$2047,$A28,'city centre offline'!$B$2:$B$2047,M$3))/(SUMIFS('city centre offline'!$H$2:$H$2047,'city centre offline'!$A$2:$A$2047,$A28,'city centre offline'!$B$2:$B$2047,M$2))</f>
        <v>1.1772100351352941</v>
      </c>
      <c r="N28" s="37">
        <f>(SUMIFS('city centre offline'!$H$2:$H$2047,'overall city offline'!$A$2:$A$2047,$A28,'city centre offline'!$B$2:$B$2047,N$3)*SUMIFS('city centre offline'!$C$2:$C$2047,'city centre offline'!$A$2:$A$2047,$A28,'city centre offline'!$B$2:$B$2047,N$3))/(SUMIFS('city centre offline'!$H$2:$H$2047,'city centre offline'!$A$2:$A$2047,$A28,'city centre offline'!$B$2:$B$2047,N$2))</f>
        <v>3.0598828065075138E-2</v>
      </c>
      <c r="O28" s="37">
        <f>(SUMIFS('city centre offline'!$H$2:$H$2047,'overall city offline'!$A$2:$A$2047,$A28,'city centre offline'!$B$2:$B$2047,O$3)*SUMIFS('city centre offline'!$C$2:$C$2047,'city centre offline'!$A$2:$A$2047,$A28,'city centre offline'!$B$2:$B$2047,O$3))/(SUMIFS('city centre offline'!$H$2:$H$2047,'city centre offline'!$A$2:$A$2047,$A28,'city centre offline'!$B$2:$B$2047,O$2))</f>
        <v>1.7409536888655118E-2</v>
      </c>
      <c r="P28" s="37">
        <f>(SUMIFS('city centre offline'!$H$2:$H$2047,'overall city offline'!$A$2:$A$2047,$A28,'city centre offline'!$B$2:$B$2047,P$3)*SUMIFS('city centre offline'!$C$2:$C$2047,'city centre offline'!$A$2:$A$2047,$A28,'city centre offline'!$B$2:$B$2047,P$3))/(SUMIFS('city centre offline'!$H$2:$H$2047,'city centre offline'!$A$2:$A$2047,$A28,'city centre offline'!$B$2:$B$2047,P$2))</f>
        <v>2.2715782107855992E-2</v>
      </c>
      <c r="Q28" s="37">
        <f>(SUMIFS('city centre offline'!$H$2:$H$2047,'overall city offline'!$A$2:$A$2047,$A28,'city centre offline'!$B$2:$B$2047,Q$3)*SUMIFS('city centre offline'!$C$2:$C$2047,'city centre offline'!$A$2:$A$2047,$A28,'city centre offline'!$B$2:$B$2047,Q$3))/(SUMIFS('city centre offline'!$H$2:$H$2047,'city centre offline'!$A$2:$A$2047,$A28,'city centre offline'!$B$2:$B$2047,Q$2))</f>
        <v>0.53330760737680605</v>
      </c>
      <c r="R28" s="37">
        <f>(SUMIFS('city centre offline'!$H$2:$H$2047,'overall city offline'!$A$2:$A$2047,$A28,'city centre offline'!$B$2:$B$2047,R$3)*SUMIFS('city centre offline'!$C$2:$C$2047,'city centre offline'!$A$2:$A$2047,$A28,'city centre offline'!$B$2:$B$2047,R$3))/(SUMIFS('city centre offline'!$H$2:$H$2047,'city centre offline'!$A$2:$A$2047,$A28,'city centre offline'!$B$2:$B$2047,R$2))</f>
        <v>0.69858749660065667</v>
      </c>
      <c r="S28" s="37">
        <f>(SUMIFS('city centre offline'!$H$2:$H$2047,'overall city offline'!$A$2:$A$2047,$A28,'city centre offline'!$B$2:$B$2047,S$3)*SUMIFS('city centre offline'!$C$2:$C$2047,'city centre offline'!$A$2:$A$2047,$A28,'city centre offline'!$B$2:$B$2047,S$3))/(SUMIFS('city centre offline'!$H$2:$H$2047,'city centre offline'!$A$2:$A$2047,$A28,'city centre offline'!$B$2:$B$2047,S$2))</f>
        <v>0.7618056642665616</v>
      </c>
      <c r="T28" s="37">
        <f>(SUMIFS('city centre offline'!$H$2:$H$2047,'overall city offline'!$A$2:$A$2047,$A28,'city centre offline'!$B$2:$B$2047,T$3)*SUMIFS('city centre offline'!$C$2:$C$2047,'city centre offline'!$A$2:$A$2047,$A28,'city centre offline'!$B$2:$B$2047,T$3))/(SUMIFS('city centre offline'!$H$2:$H$2047,'city centre offline'!$A$2:$A$2047,$A28,'city centre offline'!$B$2:$B$2047,T$2))</f>
        <v>0.92131230638736439</v>
      </c>
      <c r="U28" s="37">
        <f>(SUMIFS('city centre offline'!$H$2:$H$2047,'overall city offline'!$A$2:$A$2047,$A28,'city centre offline'!$B$2:$B$2047,U$3)*SUMIFS('city centre offline'!$C$2:$C$2047,'city centre offline'!$A$2:$A$2047,$A28,'city centre offline'!$B$2:$B$2047,U$3))/(SUMIFS('city centre offline'!$H$2:$H$2047,'city centre offline'!$A$2:$A$2047,$A28,'city centre offline'!$B$2:$B$2047,U$2))</f>
        <v>0.99691429592019531</v>
      </c>
      <c r="V28" s="37">
        <f>(SUMIFS('city centre offline'!$H$2:$H$2047,'overall city offline'!$A$2:$A$2047,$A28,'city centre offline'!$B$2:$B$2047,V$3)*SUMIFS('city centre offline'!$C$2:$C$2047,'city centre offline'!$A$2:$A$2047,$A28,'city centre offline'!$B$2:$B$2047,V$3))/(SUMIFS('city centre offline'!$H$2:$H$2047,'city centre offline'!$A$2:$A$2047,$A28,'city centre offline'!$B$2:$B$2047,V$2))</f>
        <v>0.78413150759872519</v>
      </c>
      <c r="W28" s="32"/>
      <c r="X28" s="32"/>
      <c r="Y28" s="32"/>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row>
    <row r="29" spans="1:63" x14ac:dyDescent="0.25">
      <c r="A29" s="5" t="s">
        <v>32</v>
      </c>
      <c r="B29" s="37">
        <f>(SUMIFS('city centre offline'!$H$2:$H$2047,'overall city offline'!$A$2:$A$2047,$A29,'city centre offline'!$B$2:$B$2047,B$3)*SUMIFS('city centre offline'!$C$2:$C$2047,'city centre offline'!$A$2:$A$2047,$A29,'city centre offline'!$B$2:$B$2047,B$3))/(SUMIFS('city centre offline'!$H$2:$H$2047,'city centre offline'!$A$2:$A$2047,$A29,'city centre offline'!$B$2:$B$2047,B$2))</f>
        <v>1.0324315801604642</v>
      </c>
      <c r="C29" s="37">
        <f>(SUMIFS('city centre offline'!$H$2:$H$2047,'overall city offline'!$A$2:$A$2047,$A29,'city centre offline'!$B$2:$B$2047,C$3)*SUMIFS('city centre offline'!$C$2:$C$2047,'city centre offline'!$A$2:$A$2047,$A29,'city centre offline'!$B$2:$B$2047,C$3))/(SUMIFS('city centre offline'!$H$2:$H$2047,'city centre offline'!$A$2:$A$2047,$A29,'city centre offline'!$B$2:$B$2047,C$2))</f>
        <v>1.0199727195164769</v>
      </c>
      <c r="D29" s="37">
        <f>(SUMIFS('city centre offline'!$H$2:$H$2047,'overall city offline'!$A$2:$A$2047,$A29,'city centre offline'!$B$2:$B$2047,D$3)*SUMIFS('city centre offline'!$C$2:$C$2047,'city centre offline'!$A$2:$A$2047,$A29,'city centre offline'!$B$2:$B$2047,D$3))/(SUMIFS('city centre offline'!$H$2:$H$2047,'city centre offline'!$A$2:$A$2047,$A29,'city centre offline'!$B$2:$B$2047,D$2))</f>
        <v>0.77209252338633372</v>
      </c>
      <c r="E29" s="37">
        <f>(SUMIFS('city centre offline'!$H$2:$H$2047,'overall city offline'!$A$2:$A$2047,$A29,'city centre offline'!$B$2:$B$2047,E$3)*SUMIFS('city centre offline'!$C$2:$C$2047,'city centre offline'!$A$2:$A$2047,$A29,'city centre offline'!$B$2:$B$2047,E$3))/(SUMIFS('city centre offline'!$H$2:$H$2047,'city centre offline'!$A$2:$A$2047,$A29,'city centre offline'!$B$2:$B$2047,E$2))</f>
        <v>3.7886502854648466E-2</v>
      </c>
      <c r="F29" s="37">
        <f>(SUMIFS('city centre offline'!$H$2:$H$2047,'overall city offline'!$A$2:$A$2047,$A29,'city centre offline'!$B$2:$B$2047,F$3)*SUMIFS('city centre offline'!$C$2:$C$2047,'city centre offline'!$A$2:$A$2047,$A29,'city centre offline'!$B$2:$B$2047,F$3))/(SUMIFS('city centre offline'!$H$2:$H$2047,'city centre offline'!$A$2:$A$2047,$A29,'city centre offline'!$B$2:$B$2047,F$2))</f>
        <v>6.4756550101338226E-2</v>
      </c>
      <c r="G29" s="37">
        <f>(SUMIFS('city centre offline'!$H$2:$H$2047,'overall city offline'!$A$2:$A$2047,$A29,'city centre offline'!$B$2:$B$2047,G$3)*SUMIFS('city centre offline'!$C$2:$C$2047,'city centre offline'!$A$2:$A$2047,$A29,'city centre offline'!$B$2:$B$2047,G$3))/(SUMIFS('city centre offline'!$H$2:$H$2047,'city centre offline'!$A$2:$A$2047,$A29,'city centre offline'!$B$2:$B$2047,G$2))</f>
        <v>0.31685436665437672</v>
      </c>
      <c r="H29" s="37">
        <f>(SUMIFS('city centre offline'!$H$2:$H$2047,'overall city offline'!$A$2:$A$2047,$A29,'city centre offline'!$B$2:$B$2047,H$3)*SUMIFS('city centre offline'!$C$2:$C$2047,'city centre offline'!$A$2:$A$2047,$A29,'city centre offline'!$B$2:$B$2047,H$3))/(SUMIFS('city centre offline'!$H$2:$H$2047,'city centre offline'!$A$2:$A$2047,$A29,'city centre offline'!$B$2:$B$2047,H$2))</f>
        <v>0.58248537792816224</v>
      </c>
      <c r="I29" s="37">
        <f>(SUMIFS('city centre offline'!$H$2:$H$2047,'overall city offline'!$A$2:$A$2047,$A29,'city centre offline'!$B$2:$B$2047,I$3)*SUMIFS('city centre offline'!$C$2:$C$2047,'city centre offline'!$A$2:$A$2047,$A29,'city centre offline'!$B$2:$B$2047,I$3))/(SUMIFS('city centre offline'!$H$2:$H$2047,'city centre offline'!$A$2:$A$2047,$A29,'city centre offline'!$B$2:$B$2047,I$2))</f>
        <v>0.7124640276506542</v>
      </c>
      <c r="J29" s="37">
        <f>(SUMIFS('city centre offline'!$H$2:$H$2047,'overall city offline'!$A$2:$A$2047,$A29,'city centre offline'!$B$2:$B$2047,J$3)*SUMIFS('city centre offline'!$C$2:$C$2047,'city centre offline'!$A$2:$A$2047,$A29,'city centre offline'!$B$2:$B$2047,J$3))/(SUMIFS('city centre offline'!$H$2:$H$2047,'city centre offline'!$A$2:$A$2047,$A29,'city centre offline'!$B$2:$B$2047,J$2))</f>
        <v>0.70317626214561579</v>
      </c>
      <c r="K29" s="37">
        <f>(SUMIFS('city centre offline'!$H$2:$H$2047,'overall city offline'!$A$2:$A$2047,$A29,'city centre offline'!$B$2:$B$2047,K$3)*SUMIFS('city centre offline'!$C$2:$C$2047,'city centre offline'!$A$2:$A$2047,$A29,'city centre offline'!$B$2:$B$2047,K$3))/(SUMIFS('city centre offline'!$H$2:$H$2047,'city centre offline'!$A$2:$A$2047,$A29,'city centre offline'!$B$2:$B$2047,K$2))</f>
        <v>0.79879203942167876</v>
      </c>
      <c r="L29" s="37">
        <f>(SUMIFS('city centre offline'!$H$2:$H$2047,'overall city offline'!$A$2:$A$2047,$A29,'city centre offline'!$B$2:$B$2047,L$3)*SUMIFS('city centre offline'!$C$2:$C$2047,'city centre offline'!$A$2:$A$2047,$A29,'city centre offline'!$B$2:$B$2047,L$3))/(SUMIFS('city centre offline'!$H$2:$H$2047,'city centre offline'!$A$2:$A$2047,$A29,'city centre offline'!$B$2:$B$2047,L$2))</f>
        <v>0.27204324755827575</v>
      </c>
      <c r="M29" s="37">
        <f>(SUMIFS('city centre offline'!$H$2:$H$2047,'overall city offline'!$A$2:$A$2047,$A29,'city centre offline'!$B$2:$B$2047,M$3)*SUMIFS('city centre offline'!$C$2:$C$2047,'city centre offline'!$A$2:$A$2047,$A29,'city centre offline'!$B$2:$B$2047,M$3))/(SUMIFS('city centre offline'!$H$2:$H$2047,'city centre offline'!$A$2:$A$2047,$A29,'city centre offline'!$B$2:$B$2047,M$2))</f>
        <v>0.80128832613901946</v>
      </c>
      <c r="N29" s="37">
        <f>(SUMIFS('city centre offline'!$H$2:$H$2047,'overall city offline'!$A$2:$A$2047,$A29,'city centre offline'!$B$2:$B$2047,N$3)*SUMIFS('city centre offline'!$C$2:$C$2047,'city centre offline'!$A$2:$A$2047,$A29,'city centre offline'!$B$2:$B$2047,N$3))/(SUMIFS('city centre offline'!$H$2:$H$2047,'city centre offline'!$A$2:$A$2047,$A29,'city centre offline'!$B$2:$B$2047,N$2))</f>
        <v>0.15565184835646959</v>
      </c>
      <c r="O29" s="37">
        <f>(SUMIFS('city centre offline'!$H$2:$H$2047,'overall city offline'!$A$2:$A$2047,$A29,'city centre offline'!$B$2:$B$2047,O$3)*SUMIFS('city centre offline'!$C$2:$C$2047,'city centre offline'!$A$2:$A$2047,$A29,'city centre offline'!$B$2:$B$2047,O$3))/(SUMIFS('city centre offline'!$H$2:$H$2047,'city centre offline'!$A$2:$A$2047,$A29,'city centre offline'!$B$2:$B$2047,O$2))</f>
        <v>0.11684462418044382</v>
      </c>
      <c r="P29" s="37">
        <f>(SUMIFS('city centre offline'!$H$2:$H$2047,'overall city offline'!$A$2:$A$2047,$A29,'city centre offline'!$B$2:$B$2047,P$3)*SUMIFS('city centre offline'!$C$2:$C$2047,'city centre offline'!$A$2:$A$2047,$A29,'city centre offline'!$B$2:$B$2047,P$3))/(SUMIFS('city centre offline'!$H$2:$H$2047,'city centre offline'!$A$2:$A$2047,$A29,'city centre offline'!$B$2:$B$2047,P$2))</f>
        <v>0.14102108744711553</v>
      </c>
      <c r="Q29" s="37">
        <f>(SUMIFS('city centre offline'!$H$2:$H$2047,'overall city offline'!$A$2:$A$2047,$A29,'city centre offline'!$B$2:$B$2047,Q$3)*SUMIFS('city centre offline'!$C$2:$C$2047,'city centre offline'!$A$2:$A$2047,$A29,'city centre offline'!$B$2:$B$2047,Q$3))/(SUMIFS('city centre offline'!$H$2:$H$2047,'city centre offline'!$A$2:$A$2047,$A29,'city centre offline'!$B$2:$B$2047,Q$2))</f>
        <v>0.36989563386926155</v>
      </c>
      <c r="R29" s="37">
        <f>(SUMIFS('city centre offline'!$H$2:$H$2047,'overall city offline'!$A$2:$A$2047,$A29,'city centre offline'!$B$2:$B$2047,R$3)*SUMIFS('city centre offline'!$C$2:$C$2047,'city centre offline'!$A$2:$A$2047,$A29,'city centre offline'!$B$2:$B$2047,R$3))/(SUMIFS('city centre offline'!$H$2:$H$2047,'city centre offline'!$A$2:$A$2047,$A29,'city centre offline'!$B$2:$B$2047,R$2))</f>
        <v>0.65226263621170799</v>
      </c>
      <c r="S29" s="37">
        <f>(SUMIFS('city centre offline'!$H$2:$H$2047,'overall city offline'!$A$2:$A$2047,$A29,'city centre offline'!$B$2:$B$2047,S$3)*SUMIFS('city centre offline'!$C$2:$C$2047,'city centre offline'!$A$2:$A$2047,$A29,'city centre offline'!$B$2:$B$2047,S$3))/(SUMIFS('city centre offline'!$H$2:$H$2047,'city centre offline'!$A$2:$A$2047,$A29,'city centre offline'!$B$2:$B$2047,S$2))</f>
        <v>0.81699307807460153</v>
      </c>
      <c r="T29" s="37">
        <f>(SUMIFS('city centre offline'!$H$2:$H$2047,'overall city offline'!$A$2:$A$2047,$A29,'city centre offline'!$B$2:$B$2047,T$3)*SUMIFS('city centre offline'!$C$2:$C$2047,'city centre offline'!$A$2:$A$2047,$A29,'city centre offline'!$B$2:$B$2047,T$3))/(SUMIFS('city centre offline'!$H$2:$H$2047,'city centre offline'!$A$2:$A$2047,$A29,'city centre offline'!$B$2:$B$2047,T$2))</f>
        <v>0.74022787849063043</v>
      </c>
      <c r="U29" s="37">
        <f>(SUMIFS('city centre offline'!$H$2:$H$2047,'overall city offline'!$A$2:$A$2047,$A29,'city centre offline'!$B$2:$B$2047,U$3)*SUMIFS('city centre offline'!$C$2:$C$2047,'city centre offline'!$A$2:$A$2047,$A29,'city centre offline'!$B$2:$B$2047,U$3))/(SUMIFS('city centre offline'!$H$2:$H$2047,'city centre offline'!$A$2:$A$2047,$A29,'city centre offline'!$B$2:$B$2047,U$2))</f>
        <v>0.92912579355339986</v>
      </c>
      <c r="V29" s="37">
        <f>(SUMIFS('city centre offline'!$H$2:$H$2047,'overall city offline'!$A$2:$A$2047,$A29,'city centre offline'!$B$2:$B$2047,V$3)*SUMIFS('city centre offline'!$C$2:$C$2047,'city centre offline'!$A$2:$A$2047,$A29,'city centre offline'!$B$2:$B$2047,V$3))/(SUMIFS('city centre offline'!$H$2:$H$2047,'city centre offline'!$A$2:$A$2047,$A29,'city centre offline'!$B$2:$B$2047,V$2))</f>
        <v>0.8087215585078299</v>
      </c>
      <c r="W29" s="32"/>
      <c r="X29" s="32"/>
      <c r="Y29" s="32"/>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row>
    <row r="30" spans="1:63" x14ac:dyDescent="0.25">
      <c r="A30" s="5" t="s">
        <v>33</v>
      </c>
      <c r="B30" s="37">
        <f>(SUMIFS('city centre offline'!$H$2:$H$2047,'overall city offline'!$A$2:$A$2047,$A30,'city centre offline'!$B$2:$B$2047,B$3)*SUMIFS('city centre offline'!$C$2:$C$2047,'city centre offline'!$A$2:$A$2047,$A30,'city centre offline'!$B$2:$B$2047,B$3))/(SUMIFS('city centre offline'!$H$2:$H$2047,'city centre offline'!$A$2:$A$2047,$A30,'city centre offline'!$B$2:$B$2047,B$2))</f>
        <v>0.6661317311190188</v>
      </c>
      <c r="C30" s="37">
        <f>(SUMIFS('city centre offline'!$H$2:$H$2047,'overall city offline'!$A$2:$A$2047,$A30,'city centre offline'!$B$2:$B$2047,C$3)*SUMIFS('city centre offline'!$C$2:$C$2047,'city centre offline'!$A$2:$A$2047,$A30,'city centre offline'!$B$2:$B$2047,C$3))/(SUMIFS('city centre offline'!$H$2:$H$2047,'city centre offline'!$A$2:$A$2047,$A30,'city centre offline'!$B$2:$B$2047,C$2))</f>
        <v>0.75541919039099548</v>
      </c>
      <c r="D30" s="37">
        <f>(SUMIFS('city centre offline'!$H$2:$H$2047,'overall city offline'!$A$2:$A$2047,$A30,'city centre offline'!$B$2:$B$2047,D$3)*SUMIFS('city centre offline'!$C$2:$C$2047,'city centre offline'!$A$2:$A$2047,$A30,'city centre offline'!$B$2:$B$2047,D$3))/(SUMIFS('city centre offline'!$H$2:$H$2047,'city centre offline'!$A$2:$A$2047,$A30,'city centre offline'!$B$2:$B$2047,D$2))</f>
        <v>0.60110384546178597</v>
      </c>
      <c r="E30" s="37">
        <f>(SUMIFS('city centre offline'!$H$2:$H$2047,'overall city offline'!$A$2:$A$2047,$A30,'city centre offline'!$B$2:$B$2047,E$3)*SUMIFS('city centre offline'!$C$2:$C$2047,'city centre offline'!$A$2:$A$2047,$A30,'city centre offline'!$B$2:$B$2047,E$3))/(SUMIFS('city centre offline'!$H$2:$H$2047,'city centre offline'!$A$2:$A$2047,$A30,'city centre offline'!$B$2:$B$2047,E$2))</f>
        <v>2.6235867282322629E-3</v>
      </c>
      <c r="F30" s="37">
        <f>(SUMIFS('city centre offline'!$H$2:$H$2047,'overall city offline'!$A$2:$A$2047,$A30,'city centre offline'!$B$2:$B$2047,F$3)*SUMIFS('city centre offline'!$C$2:$C$2047,'city centre offline'!$A$2:$A$2047,$A30,'city centre offline'!$B$2:$B$2047,F$3))/(SUMIFS('city centre offline'!$H$2:$H$2047,'city centre offline'!$A$2:$A$2047,$A30,'city centre offline'!$B$2:$B$2047,F$2))</f>
        <v>3.7817412053960148E-3</v>
      </c>
      <c r="G30" s="37">
        <f>(SUMIFS('city centre offline'!$H$2:$H$2047,'overall city offline'!$A$2:$A$2047,$A30,'city centre offline'!$B$2:$B$2047,G$3)*SUMIFS('city centre offline'!$C$2:$C$2047,'city centre offline'!$A$2:$A$2047,$A30,'city centre offline'!$B$2:$B$2047,G$3))/(SUMIFS('city centre offline'!$H$2:$H$2047,'city centre offline'!$A$2:$A$2047,$A30,'city centre offline'!$B$2:$B$2047,G$2))</f>
        <v>0.31980520931207618</v>
      </c>
      <c r="H30" s="37">
        <f>(SUMIFS('city centre offline'!$H$2:$H$2047,'overall city offline'!$A$2:$A$2047,$A30,'city centre offline'!$B$2:$B$2047,H$3)*SUMIFS('city centre offline'!$C$2:$C$2047,'city centre offline'!$A$2:$A$2047,$A30,'city centre offline'!$B$2:$B$2047,H$3))/(SUMIFS('city centre offline'!$H$2:$H$2047,'city centre offline'!$A$2:$A$2047,$A30,'city centre offline'!$B$2:$B$2047,H$2))</f>
        <v>0.84520851125975749</v>
      </c>
      <c r="I30" s="37">
        <f>(SUMIFS('city centre offline'!$H$2:$H$2047,'overall city offline'!$A$2:$A$2047,$A30,'city centre offline'!$B$2:$B$2047,I$3)*SUMIFS('city centre offline'!$C$2:$C$2047,'city centre offline'!$A$2:$A$2047,$A30,'city centre offline'!$B$2:$B$2047,I$3))/(SUMIFS('city centre offline'!$H$2:$H$2047,'city centre offline'!$A$2:$A$2047,$A30,'city centre offline'!$B$2:$B$2047,I$2))</f>
        <v>0.95876415108139545</v>
      </c>
      <c r="J30" s="37">
        <f>(SUMIFS('city centre offline'!$H$2:$H$2047,'overall city offline'!$A$2:$A$2047,$A30,'city centre offline'!$B$2:$B$2047,J$3)*SUMIFS('city centre offline'!$C$2:$C$2047,'city centre offline'!$A$2:$A$2047,$A30,'city centre offline'!$B$2:$B$2047,J$3))/(SUMIFS('city centre offline'!$H$2:$H$2047,'city centre offline'!$A$2:$A$2047,$A30,'city centre offline'!$B$2:$B$2047,J$2))</f>
        <v>0.82466283491032644</v>
      </c>
      <c r="K30" s="37">
        <f>(SUMIFS('city centre offline'!$H$2:$H$2047,'overall city offline'!$A$2:$A$2047,$A30,'city centre offline'!$B$2:$B$2047,K$3)*SUMIFS('city centre offline'!$C$2:$C$2047,'city centre offline'!$A$2:$A$2047,$A30,'city centre offline'!$B$2:$B$2047,K$3))/(SUMIFS('city centre offline'!$H$2:$H$2047,'city centre offline'!$A$2:$A$2047,$A30,'city centre offline'!$B$2:$B$2047,K$2))</f>
        <v>0.98553038225532419</v>
      </c>
      <c r="L30" s="37">
        <f>(SUMIFS('city centre offline'!$H$2:$H$2047,'overall city offline'!$A$2:$A$2047,$A30,'city centre offline'!$B$2:$B$2047,L$3)*SUMIFS('city centre offline'!$C$2:$C$2047,'city centre offline'!$A$2:$A$2047,$A30,'city centre offline'!$B$2:$B$2047,L$3))/(SUMIFS('city centre offline'!$H$2:$H$2047,'city centre offline'!$A$2:$A$2047,$A30,'city centre offline'!$B$2:$B$2047,L$2))</f>
        <v>0.31271021445007541</v>
      </c>
      <c r="M30" s="37">
        <f>(SUMIFS('city centre offline'!$H$2:$H$2047,'overall city offline'!$A$2:$A$2047,$A30,'city centre offline'!$B$2:$B$2047,M$3)*SUMIFS('city centre offline'!$C$2:$C$2047,'city centre offline'!$A$2:$A$2047,$A30,'city centre offline'!$B$2:$B$2047,M$3))/(SUMIFS('city centre offline'!$H$2:$H$2047,'city centre offline'!$A$2:$A$2047,$A30,'city centre offline'!$B$2:$B$2047,M$2))</f>
        <v>1.1389521202398813</v>
      </c>
      <c r="N30" s="37">
        <f>(SUMIFS('city centre offline'!$H$2:$H$2047,'overall city offline'!$A$2:$A$2047,$A30,'city centre offline'!$B$2:$B$2047,N$3)*SUMIFS('city centre offline'!$C$2:$C$2047,'city centre offline'!$A$2:$A$2047,$A30,'city centre offline'!$B$2:$B$2047,N$3))/(SUMIFS('city centre offline'!$H$2:$H$2047,'city centre offline'!$A$2:$A$2047,$A30,'city centre offline'!$B$2:$B$2047,N$2))</f>
        <v>8.1670490379028682E-2</v>
      </c>
      <c r="O30" s="37">
        <f>(SUMIFS('city centre offline'!$H$2:$H$2047,'overall city offline'!$A$2:$A$2047,$A30,'city centre offline'!$B$2:$B$2047,O$3)*SUMIFS('city centre offline'!$C$2:$C$2047,'city centre offline'!$A$2:$A$2047,$A30,'city centre offline'!$B$2:$B$2047,O$3))/(SUMIFS('city centre offline'!$H$2:$H$2047,'city centre offline'!$A$2:$A$2047,$A30,'city centre offline'!$B$2:$B$2047,O$2))</f>
        <v>5.1074578147924203E-2</v>
      </c>
      <c r="P30" s="37">
        <f>(SUMIFS('city centre offline'!$H$2:$H$2047,'overall city offline'!$A$2:$A$2047,$A30,'city centre offline'!$B$2:$B$2047,P$3)*SUMIFS('city centre offline'!$C$2:$C$2047,'city centre offline'!$A$2:$A$2047,$A30,'city centre offline'!$B$2:$B$2047,P$3))/(SUMIFS('city centre offline'!$H$2:$H$2047,'city centre offline'!$A$2:$A$2047,$A30,'city centre offline'!$B$2:$B$2047,P$2))</f>
        <v>6.0387255433294915E-2</v>
      </c>
      <c r="Q30" s="37">
        <f>(SUMIFS('city centre offline'!$H$2:$H$2047,'overall city offline'!$A$2:$A$2047,$A30,'city centre offline'!$B$2:$B$2047,Q$3)*SUMIFS('city centre offline'!$C$2:$C$2047,'city centre offline'!$A$2:$A$2047,$A30,'city centre offline'!$B$2:$B$2047,Q$3))/(SUMIFS('city centre offline'!$H$2:$H$2047,'city centre offline'!$A$2:$A$2047,$A30,'city centre offline'!$B$2:$B$2047,Q$2))</f>
        <v>0.52612542315520838</v>
      </c>
      <c r="R30" s="37">
        <f>(SUMIFS('city centre offline'!$H$2:$H$2047,'overall city offline'!$A$2:$A$2047,$A30,'city centre offline'!$B$2:$B$2047,R$3)*SUMIFS('city centre offline'!$C$2:$C$2047,'city centre offline'!$A$2:$A$2047,$A30,'city centre offline'!$B$2:$B$2047,R$3))/(SUMIFS('city centre offline'!$H$2:$H$2047,'city centre offline'!$A$2:$A$2047,$A30,'city centre offline'!$B$2:$B$2047,R$2))</f>
        <v>0.96106258870021732</v>
      </c>
      <c r="S30" s="37">
        <f>(SUMIFS('city centre offline'!$H$2:$H$2047,'overall city offline'!$A$2:$A$2047,$A30,'city centre offline'!$B$2:$B$2047,S$3)*SUMIFS('city centre offline'!$C$2:$C$2047,'city centre offline'!$A$2:$A$2047,$A30,'city centre offline'!$B$2:$B$2047,S$3))/(SUMIFS('city centre offline'!$H$2:$H$2047,'city centre offline'!$A$2:$A$2047,$A30,'city centre offline'!$B$2:$B$2047,S$2))</f>
        <v>0.9451218073893034</v>
      </c>
      <c r="T30" s="37">
        <f>(SUMIFS('city centre offline'!$H$2:$H$2047,'overall city offline'!$A$2:$A$2047,$A30,'city centre offline'!$B$2:$B$2047,T$3)*SUMIFS('city centre offline'!$C$2:$C$2047,'city centre offline'!$A$2:$A$2047,$A30,'city centre offline'!$B$2:$B$2047,T$3))/(SUMIFS('city centre offline'!$H$2:$H$2047,'city centre offline'!$A$2:$A$2047,$A30,'city centre offline'!$B$2:$B$2047,T$2))</f>
        <v>1.2278001990084924</v>
      </c>
      <c r="U30" s="37">
        <f>(SUMIFS('city centre offline'!$H$2:$H$2047,'overall city offline'!$A$2:$A$2047,$A30,'city centre offline'!$B$2:$B$2047,U$3)*SUMIFS('city centre offline'!$C$2:$C$2047,'city centre offline'!$A$2:$A$2047,$A30,'city centre offline'!$B$2:$B$2047,U$3))/(SUMIFS('city centre offline'!$H$2:$H$2047,'city centre offline'!$A$2:$A$2047,$A30,'city centre offline'!$B$2:$B$2047,U$2))</f>
        <v>1.3613822983931827</v>
      </c>
      <c r="V30" s="37">
        <f>(SUMIFS('city centre offline'!$H$2:$H$2047,'overall city offline'!$A$2:$A$2047,$A30,'city centre offline'!$B$2:$B$2047,V$3)*SUMIFS('city centre offline'!$C$2:$C$2047,'city centre offline'!$A$2:$A$2047,$A30,'city centre offline'!$B$2:$B$2047,V$3))/(SUMIFS('city centre offline'!$H$2:$H$2047,'city centre offline'!$A$2:$A$2047,$A30,'city centre offline'!$B$2:$B$2047,V$2))</f>
        <v>1.0407843256274605</v>
      </c>
      <c r="W30" s="32"/>
      <c r="X30" s="32"/>
      <c r="Y30" s="32"/>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row>
    <row r="31" spans="1:63" x14ac:dyDescent="0.25">
      <c r="A31" s="5" t="s">
        <v>34</v>
      </c>
      <c r="B31" s="37">
        <f>(SUMIFS('city centre offline'!$H$2:$H$2047,'overall city offline'!$A$2:$A$2047,$A31,'city centre offline'!$B$2:$B$2047,B$3)*SUMIFS('city centre offline'!$C$2:$C$2047,'city centre offline'!$A$2:$A$2047,$A31,'city centre offline'!$B$2:$B$2047,B$3))/(SUMIFS('city centre offline'!$H$2:$H$2047,'city centre offline'!$A$2:$A$2047,$A31,'city centre offline'!$B$2:$B$2047,B$2))</f>
        <v>0.8767963823648095</v>
      </c>
      <c r="C31" s="37">
        <f>(SUMIFS('city centre offline'!$H$2:$H$2047,'overall city offline'!$A$2:$A$2047,$A31,'city centre offline'!$B$2:$B$2047,C$3)*SUMIFS('city centre offline'!$C$2:$C$2047,'city centre offline'!$A$2:$A$2047,$A31,'city centre offline'!$B$2:$B$2047,C$3))/(SUMIFS('city centre offline'!$H$2:$H$2047,'city centre offline'!$A$2:$A$2047,$A31,'city centre offline'!$B$2:$B$2047,C$2))</f>
        <v>0.96106393766530751</v>
      </c>
      <c r="D31" s="37">
        <f>(SUMIFS('city centre offline'!$H$2:$H$2047,'overall city offline'!$A$2:$A$2047,$A31,'city centre offline'!$B$2:$B$2047,D$3)*SUMIFS('city centre offline'!$C$2:$C$2047,'city centre offline'!$A$2:$A$2047,$A31,'city centre offline'!$B$2:$B$2047,D$3))/(SUMIFS('city centre offline'!$H$2:$H$2047,'city centre offline'!$A$2:$A$2047,$A31,'city centre offline'!$B$2:$B$2047,D$2))</f>
        <v>0.53855669783648763</v>
      </c>
      <c r="E31" s="37">
        <f>(SUMIFS('city centre offline'!$H$2:$H$2047,'overall city offline'!$A$2:$A$2047,$A31,'city centre offline'!$B$2:$B$2047,E$3)*SUMIFS('city centre offline'!$C$2:$C$2047,'city centre offline'!$A$2:$A$2047,$A31,'city centre offline'!$B$2:$B$2047,E$3))/(SUMIFS('city centre offline'!$H$2:$H$2047,'city centre offline'!$A$2:$A$2047,$A31,'city centre offline'!$B$2:$B$2047,E$2))</f>
        <v>1.6238154346057999E-2</v>
      </c>
      <c r="F31" s="37">
        <f>(SUMIFS('city centre offline'!$H$2:$H$2047,'overall city offline'!$A$2:$A$2047,$A31,'city centre offline'!$B$2:$B$2047,F$3)*SUMIFS('city centre offline'!$C$2:$C$2047,'city centre offline'!$A$2:$A$2047,$A31,'city centre offline'!$B$2:$B$2047,F$3))/(SUMIFS('city centre offline'!$H$2:$H$2047,'city centre offline'!$A$2:$A$2047,$A31,'city centre offline'!$B$2:$B$2047,F$2))</f>
        <v>2.3882340545999133E-2</v>
      </c>
      <c r="G31" s="37">
        <f>(SUMIFS('city centre offline'!$H$2:$H$2047,'overall city offline'!$A$2:$A$2047,$A31,'city centre offline'!$B$2:$B$2047,G$3)*SUMIFS('city centre offline'!$C$2:$C$2047,'city centre offline'!$A$2:$A$2047,$A31,'city centre offline'!$B$2:$B$2047,G$3))/(SUMIFS('city centre offline'!$H$2:$H$2047,'city centre offline'!$A$2:$A$2047,$A31,'city centre offline'!$B$2:$B$2047,G$2))</f>
        <v>0.21068993395081642</v>
      </c>
      <c r="H31" s="37">
        <f>(SUMIFS('city centre offline'!$H$2:$H$2047,'overall city offline'!$A$2:$A$2047,$A31,'city centre offline'!$B$2:$B$2047,H$3)*SUMIFS('city centre offline'!$C$2:$C$2047,'city centre offline'!$A$2:$A$2047,$A31,'city centre offline'!$B$2:$B$2047,H$3))/(SUMIFS('city centre offline'!$H$2:$H$2047,'city centre offline'!$A$2:$A$2047,$A31,'city centre offline'!$B$2:$B$2047,H$2))</f>
        <v>0.37051936473618913</v>
      </c>
      <c r="I31" s="37">
        <f>(SUMIFS('city centre offline'!$H$2:$H$2047,'overall city offline'!$A$2:$A$2047,$A31,'city centre offline'!$B$2:$B$2047,I$3)*SUMIFS('city centre offline'!$C$2:$C$2047,'city centre offline'!$A$2:$A$2047,$A31,'city centre offline'!$B$2:$B$2047,I$3))/(SUMIFS('city centre offline'!$H$2:$H$2047,'city centre offline'!$A$2:$A$2047,$A31,'city centre offline'!$B$2:$B$2047,I$2))</f>
        <v>0.57953484737766447</v>
      </c>
      <c r="J31" s="37">
        <f>(SUMIFS('city centre offline'!$H$2:$H$2047,'overall city offline'!$A$2:$A$2047,$A31,'city centre offline'!$B$2:$B$2047,J$3)*SUMIFS('city centre offline'!$C$2:$C$2047,'city centre offline'!$A$2:$A$2047,$A31,'city centre offline'!$B$2:$B$2047,J$3))/(SUMIFS('city centre offline'!$H$2:$H$2047,'city centre offline'!$A$2:$A$2047,$A31,'city centre offline'!$B$2:$B$2047,J$2))</f>
        <v>0.47906663552305695</v>
      </c>
      <c r="K31" s="37">
        <f>(SUMIFS('city centre offline'!$H$2:$H$2047,'overall city offline'!$A$2:$A$2047,$A31,'city centre offline'!$B$2:$B$2047,K$3)*SUMIFS('city centre offline'!$C$2:$C$2047,'city centre offline'!$A$2:$A$2047,$A31,'city centre offline'!$B$2:$B$2047,K$3))/(SUMIFS('city centre offline'!$H$2:$H$2047,'city centre offline'!$A$2:$A$2047,$A31,'city centre offline'!$B$2:$B$2047,K$2))</f>
        <v>0.54539864192992171</v>
      </c>
      <c r="L31" s="37">
        <f>(SUMIFS('city centre offline'!$H$2:$H$2047,'overall city offline'!$A$2:$A$2047,$A31,'city centre offline'!$B$2:$B$2047,L$3)*SUMIFS('city centre offline'!$C$2:$C$2047,'city centre offline'!$A$2:$A$2047,$A31,'city centre offline'!$B$2:$B$2047,L$3))/(SUMIFS('city centre offline'!$H$2:$H$2047,'city centre offline'!$A$2:$A$2047,$A31,'city centre offline'!$B$2:$B$2047,L$2))</f>
        <v>0.28731999138772374</v>
      </c>
      <c r="M31" s="37">
        <f>(SUMIFS('city centre offline'!$H$2:$H$2047,'overall city offline'!$A$2:$A$2047,$A31,'city centre offline'!$B$2:$B$2047,M$3)*SUMIFS('city centre offline'!$C$2:$C$2047,'city centre offline'!$A$2:$A$2047,$A31,'city centre offline'!$B$2:$B$2047,M$3))/(SUMIFS('city centre offline'!$H$2:$H$2047,'city centre offline'!$A$2:$A$2047,$A31,'city centre offline'!$B$2:$B$2047,M$2))</f>
        <v>0.63937200940902816</v>
      </c>
      <c r="N31" s="37">
        <f>(SUMIFS('city centre offline'!$H$2:$H$2047,'overall city offline'!$A$2:$A$2047,$A31,'city centre offline'!$B$2:$B$2047,N$3)*SUMIFS('city centre offline'!$C$2:$C$2047,'city centre offline'!$A$2:$A$2047,$A31,'city centre offline'!$B$2:$B$2047,N$3))/(SUMIFS('city centre offline'!$H$2:$H$2047,'city centre offline'!$A$2:$A$2047,$A31,'city centre offline'!$B$2:$B$2047,N$2))</f>
        <v>6.5389696774317121E-2</v>
      </c>
      <c r="O31" s="37">
        <f>(SUMIFS('city centre offline'!$H$2:$H$2047,'overall city offline'!$A$2:$A$2047,$A31,'city centre offline'!$B$2:$B$2047,O$3)*SUMIFS('city centre offline'!$C$2:$C$2047,'city centre offline'!$A$2:$A$2047,$A31,'city centre offline'!$B$2:$B$2047,O$3))/(SUMIFS('city centre offline'!$H$2:$H$2047,'city centre offline'!$A$2:$A$2047,$A31,'city centre offline'!$B$2:$B$2047,O$2))</f>
        <v>3.4180169999297683E-2</v>
      </c>
      <c r="P31" s="37">
        <f>(SUMIFS('city centre offline'!$H$2:$H$2047,'overall city offline'!$A$2:$A$2047,$A31,'city centre offline'!$B$2:$B$2047,P$3)*SUMIFS('city centre offline'!$C$2:$C$2047,'city centre offline'!$A$2:$A$2047,$A31,'city centre offline'!$B$2:$B$2047,P$3))/(SUMIFS('city centre offline'!$H$2:$H$2047,'city centre offline'!$A$2:$A$2047,$A31,'city centre offline'!$B$2:$B$2047,P$2))</f>
        <v>6.0615536044609002E-2</v>
      </c>
      <c r="Q31" s="37">
        <f>(SUMIFS('city centre offline'!$H$2:$H$2047,'overall city offline'!$A$2:$A$2047,$A31,'city centre offline'!$B$2:$B$2047,Q$3)*SUMIFS('city centre offline'!$C$2:$C$2047,'city centre offline'!$A$2:$A$2047,$A31,'city centre offline'!$B$2:$B$2047,Q$3))/(SUMIFS('city centre offline'!$H$2:$H$2047,'city centre offline'!$A$2:$A$2047,$A31,'city centre offline'!$B$2:$B$2047,Q$2))</f>
        <v>0.26708443021146605</v>
      </c>
      <c r="R31" s="37">
        <f>(SUMIFS('city centre offline'!$H$2:$H$2047,'overall city offline'!$A$2:$A$2047,$A31,'city centre offline'!$B$2:$B$2047,R$3)*SUMIFS('city centre offline'!$C$2:$C$2047,'city centre offline'!$A$2:$A$2047,$A31,'city centre offline'!$B$2:$B$2047,R$3))/(SUMIFS('city centre offline'!$H$2:$H$2047,'city centre offline'!$A$2:$A$2047,$A31,'city centre offline'!$B$2:$B$2047,R$2))</f>
        <v>0.44730259016002466</v>
      </c>
      <c r="S31" s="37">
        <f>(SUMIFS('city centre offline'!$H$2:$H$2047,'overall city offline'!$A$2:$A$2047,$A31,'city centre offline'!$B$2:$B$2047,S$3)*SUMIFS('city centre offline'!$C$2:$C$2047,'city centre offline'!$A$2:$A$2047,$A31,'city centre offline'!$B$2:$B$2047,S$3))/(SUMIFS('city centre offline'!$H$2:$H$2047,'city centre offline'!$A$2:$A$2047,$A31,'city centre offline'!$B$2:$B$2047,S$2))</f>
        <v>0.68867694673671809</v>
      </c>
      <c r="T31" s="37">
        <f>(SUMIFS('city centre offline'!$H$2:$H$2047,'overall city offline'!$A$2:$A$2047,$A31,'city centre offline'!$B$2:$B$2047,T$3)*SUMIFS('city centre offline'!$C$2:$C$2047,'city centre offline'!$A$2:$A$2047,$A31,'city centre offline'!$B$2:$B$2047,T$3))/(SUMIFS('city centre offline'!$H$2:$H$2047,'city centre offline'!$A$2:$A$2047,$A31,'city centre offline'!$B$2:$B$2047,T$2))</f>
        <v>0.70953420483059537</v>
      </c>
      <c r="U31" s="37">
        <f>(SUMIFS('city centre offline'!$H$2:$H$2047,'overall city offline'!$A$2:$A$2047,$A31,'city centre offline'!$B$2:$B$2047,U$3)*SUMIFS('city centre offline'!$C$2:$C$2047,'city centre offline'!$A$2:$A$2047,$A31,'city centre offline'!$B$2:$B$2047,U$3))/(SUMIFS('city centre offline'!$H$2:$H$2047,'city centre offline'!$A$2:$A$2047,$A31,'city centre offline'!$B$2:$B$2047,U$2))</f>
        <v>0.91865232404324926</v>
      </c>
      <c r="V31" s="37">
        <f>(SUMIFS('city centre offline'!$H$2:$H$2047,'overall city offline'!$A$2:$A$2047,$A31,'city centre offline'!$B$2:$B$2047,V$3)*SUMIFS('city centre offline'!$C$2:$C$2047,'city centre offline'!$A$2:$A$2047,$A31,'city centre offline'!$B$2:$B$2047,V$3))/(SUMIFS('city centre offline'!$H$2:$H$2047,'city centre offline'!$A$2:$A$2047,$A31,'city centre offline'!$B$2:$B$2047,V$2))</f>
        <v>0.62765602979833868</v>
      </c>
      <c r="W31" s="32"/>
      <c r="X31" s="32"/>
      <c r="Y31" s="32"/>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row>
    <row r="32" spans="1:63" x14ac:dyDescent="0.25">
      <c r="A32" s="5" t="s">
        <v>35</v>
      </c>
      <c r="B32" s="37">
        <f>(SUMIFS('city centre offline'!$H$2:$H$2047,'overall city offline'!$A$2:$A$2047,$A32,'city centre offline'!$B$2:$B$2047,B$3)*SUMIFS('city centre offline'!$C$2:$C$2047,'city centre offline'!$A$2:$A$2047,$A32,'city centre offline'!$B$2:$B$2047,B$3))/(SUMIFS('city centre offline'!$H$2:$H$2047,'city centre offline'!$A$2:$A$2047,$A32,'city centre offline'!$B$2:$B$2047,B$2))</f>
        <v>0.72999353302097425</v>
      </c>
      <c r="C32" s="37">
        <f>(SUMIFS('city centre offline'!$H$2:$H$2047,'overall city offline'!$A$2:$A$2047,$A32,'city centre offline'!$B$2:$B$2047,C$3)*SUMIFS('city centre offline'!$C$2:$C$2047,'city centre offline'!$A$2:$A$2047,$A32,'city centre offline'!$B$2:$B$2047,C$3))/(SUMIFS('city centre offline'!$H$2:$H$2047,'city centre offline'!$A$2:$A$2047,$A32,'city centre offline'!$B$2:$B$2047,C$2))</f>
        <v>0.83604606792200109</v>
      </c>
      <c r="D32" s="37">
        <f>(SUMIFS('city centre offline'!$H$2:$H$2047,'overall city offline'!$A$2:$A$2047,$A32,'city centre offline'!$B$2:$B$2047,D$3)*SUMIFS('city centre offline'!$C$2:$C$2047,'city centre offline'!$A$2:$A$2047,$A32,'city centre offline'!$B$2:$B$2047,D$3))/(SUMIFS('city centre offline'!$H$2:$H$2047,'city centre offline'!$A$2:$A$2047,$A32,'city centre offline'!$B$2:$B$2047,D$2))</f>
        <v>0.60205672093958063</v>
      </c>
      <c r="E32" s="37">
        <f>(SUMIFS('city centre offline'!$H$2:$H$2047,'overall city offline'!$A$2:$A$2047,$A32,'city centre offline'!$B$2:$B$2047,E$3)*SUMIFS('city centre offline'!$C$2:$C$2047,'city centre offline'!$A$2:$A$2047,$A32,'city centre offline'!$B$2:$B$2047,E$3))/(SUMIFS('city centre offline'!$H$2:$H$2047,'city centre offline'!$A$2:$A$2047,$A32,'city centre offline'!$B$2:$B$2047,E$2))</f>
        <v>2.4587303423915765E-2</v>
      </c>
      <c r="F32" s="37">
        <f>(SUMIFS('city centre offline'!$H$2:$H$2047,'overall city offline'!$A$2:$A$2047,$A32,'city centre offline'!$B$2:$B$2047,F$3)*SUMIFS('city centre offline'!$C$2:$C$2047,'city centre offline'!$A$2:$A$2047,$A32,'city centre offline'!$B$2:$B$2047,F$3))/(SUMIFS('city centre offline'!$H$2:$H$2047,'city centre offline'!$A$2:$A$2047,$A32,'city centre offline'!$B$2:$B$2047,F$2))</f>
        <v>3.7237768111552327E-2</v>
      </c>
      <c r="G32" s="37">
        <f>(SUMIFS('city centre offline'!$H$2:$H$2047,'overall city offline'!$A$2:$A$2047,$A32,'city centre offline'!$B$2:$B$2047,G$3)*SUMIFS('city centre offline'!$C$2:$C$2047,'city centre offline'!$A$2:$A$2047,$A32,'city centre offline'!$B$2:$B$2047,G$3))/(SUMIFS('city centre offline'!$H$2:$H$2047,'city centre offline'!$A$2:$A$2047,$A32,'city centre offline'!$B$2:$B$2047,G$2))</f>
        <v>0.29778875495922597</v>
      </c>
      <c r="H32" s="37">
        <f>(SUMIFS('city centre offline'!$H$2:$H$2047,'overall city offline'!$A$2:$A$2047,$A32,'city centre offline'!$B$2:$B$2047,H$3)*SUMIFS('city centre offline'!$C$2:$C$2047,'city centre offline'!$A$2:$A$2047,$A32,'city centre offline'!$B$2:$B$2047,H$3))/(SUMIFS('city centre offline'!$H$2:$H$2047,'city centre offline'!$A$2:$A$2047,$A32,'city centre offline'!$B$2:$B$2047,H$2))</f>
        <v>0.45093814348154099</v>
      </c>
      <c r="I32" s="37">
        <f>(SUMIFS('city centre offline'!$H$2:$H$2047,'overall city offline'!$A$2:$A$2047,$A32,'city centre offline'!$B$2:$B$2047,I$3)*SUMIFS('city centre offline'!$C$2:$C$2047,'city centre offline'!$A$2:$A$2047,$A32,'city centre offline'!$B$2:$B$2047,I$3))/(SUMIFS('city centre offline'!$H$2:$H$2047,'city centre offline'!$A$2:$A$2047,$A32,'city centre offline'!$B$2:$B$2047,I$2))</f>
        <v>0.66084381897791389</v>
      </c>
      <c r="J32" s="37">
        <f>(SUMIFS('city centre offline'!$H$2:$H$2047,'overall city offline'!$A$2:$A$2047,$A32,'city centre offline'!$B$2:$B$2047,J$3)*SUMIFS('city centre offline'!$C$2:$C$2047,'city centre offline'!$A$2:$A$2047,$A32,'city centre offline'!$B$2:$B$2047,J$3))/(SUMIFS('city centre offline'!$H$2:$H$2047,'city centre offline'!$A$2:$A$2047,$A32,'city centre offline'!$B$2:$B$2047,J$2))</f>
        <v>0.4350415554223544</v>
      </c>
      <c r="K32" s="37">
        <f>(SUMIFS('city centre offline'!$H$2:$H$2047,'overall city offline'!$A$2:$A$2047,$A32,'city centre offline'!$B$2:$B$2047,K$3)*SUMIFS('city centre offline'!$C$2:$C$2047,'city centre offline'!$A$2:$A$2047,$A32,'city centre offline'!$B$2:$B$2047,K$3))/(SUMIFS('city centre offline'!$H$2:$H$2047,'city centre offline'!$A$2:$A$2047,$A32,'city centre offline'!$B$2:$B$2047,K$2))</f>
        <v>0.61915811951734179</v>
      </c>
      <c r="L32" s="37">
        <f>(SUMIFS('city centre offline'!$H$2:$H$2047,'overall city offline'!$A$2:$A$2047,$A32,'city centre offline'!$B$2:$B$2047,L$3)*SUMIFS('city centre offline'!$C$2:$C$2047,'city centre offline'!$A$2:$A$2047,$A32,'city centre offline'!$B$2:$B$2047,L$3))/(SUMIFS('city centre offline'!$H$2:$H$2047,'city centre offline'!$A$2:$A$2047,$A32,'city centre offline'!$B$2:$B$2047,L$2))</f>
        <v>0.21042739954539053</v>
      </c>
      <c r="M32" s="37">
        <f>(SUMIFS('city centre offline'!$H$2:$H$2047,'overall city offline'!$A$2:$A$2047,$A32,'city centre offline'!$B$2:$B$2047,M$3)*SUMIFS('city centre offline'!$C$2:$C$2047,'city centre offline'!$A$2:$A$2047,$A32,'city centre offline'!$B$2:$B$2047,M$3))/(SUMIFS('city centre offline'!$H$2:$H$2047,'city centre offline'!$A$2:$A$2047,$A32,'city centre offline'!$B$2:$B$2047,M$2))</f>
        <v>0.75759454532995818</v>
      </c>
      <c r="N32" s="37">
        <f>(SUMIFS('city centre offline'!$H$2:$H$2047,'overall city offline'!$A$2:$A$2047,$A32,'city centre offline'!$B$2:$B$2047,N$3)*SUMIFS('city centre offline'!$C$2:$C$2047,'city centre offline'!$A$2:$A$2047,$A32,'city centre offline'!$B$2:$B$2047,N$3))/(SUMIFS('city centre offline'!$H$2:$H$2047,'city centre offline'!$A$2:$A$2047,$A32,'city centre offline'!$B$2:$B$2047,N$2))</f>
        <v>8.3832967442997106E-2</v>
      </c>
      <c r="O32" s="37">
        <f>(SUMIFS('city centre offline'!$H$2:$H$2047,'overall city offline'!$A$2:$A$2047,$A32,'city centre offline'!$B$2:$B$2047,O$3)*SUMIFS('city centre offline'!$C$2:$C$2047,'city centre offline'!$A$2:$A$2047,$A32,'city centre offline'!$B$2:$B$2047,O$3))/(SUMIFS('city centre offline'!$H$2:$H$2047,'city centre offline'!$A$2:$A$2047,$A32,'city centre offline'!$B$2:$B$2047,O$2))</f>
        <v>5.6132081283900417E-2</v>
      </c>
      <c r="P32" s="37">
        <f>(SUMIFS('city centre offline'!$H$2:$H$2047,'overall city offline'!$A$2:$A$2047,$A32,'city centre offline'!$B$2:$B$2047,P$3)*SUMIFS('city centre offline'!$C$2:$C$2047,'city centre offline'!$A$2:$A$2047,$A32,'city centre offline'!$B$2:$B$2047,P$3))/(SUMIFS('city centre offline'!$H$2:$H$2047,'city centre offline'!$A$2:$A$2047,$A32,'city centre offline'!$B$2:$B$2047,P$2))</f>
        <v>5.8618651036047451E-2</v>
      </c>
      <c r="Q32" s="37">
        <f>(SUMIFS('city centre offline'!$H$2:$H$2047,'overall city offline'!$A$2:$A$2047,$A32,'city centre offline'!$B$2:$B$2047,Q$3)*SUMIFS('city centre offline'!$C$2:$C$2047,'city centre offline'!$A$2:$A$2047,$A32,'city centre offline'!$B$2:$B$2047,Q$3))/(SUMIFS('city centre offline'!$H$2:$H$2047,'city centre offline'!$A$2:$A$2047,$A32,'city centre offline'!$B$2:$B$2047,Q$2))</f>
        <v>0.37000138596289384</v>
      </c>
      <c r="R32" s="37">
        <f>(SUMIFS('city centre offline'!$H$2:$H$2047,'overall city offline'!$A$2:$A$2047,$A32,'city centre offline'!$B$2:$B$2047,R$3)*SUMIFS('city centre offline'!$C$2:$C$2047,'city centre offline'!$A$2:$A$2047,$A32,'city centre offline'!$B$2:$B$2047,R$3))/(SUMIFS('city centre offline'!$H$2:$H$2047,'city centre offline'!$A$2:$A$2047,$A32,'city centre offline'!$B$2:$B$2047,R$2))</f>
        <v>0.57990186084471873</v>
      </c>
      <c r="S32" s="37">
        <f>(SUMIFS('city centre offline'!$H$2:$H$2047,'overall city offline'!$A$2:$A$2047,$A32,'city centre offline'!$B$2:$B$2047,S$3)*SUMIFS('city centre offline'!$C$2:$C$2047,'city centre offline'!$A$2:$A$2047,$A32,'city centre offline'!$B$2:$B$2047,S$3))/(SUMIFS('city centre offline'!$H$2:$H$2047,'city centre offline'!$A$2:$A$2047,$A32,'city centre offline'!$B$2:$B$2047,S$2))</f>
        <v>0.60109156349416859</v>
      </c>
      <c r="T32" s="37">
        <f>(SUMIFS('city centre offline'!$H$2:$H$2047,'overall city offline'!$A$2:$A$2047,$A32,'city centre offline'!$B$2:$B$2047,T$3)*SUMIFS('city centre offline'!$C$2:$C$2047,'city centre offline'!$A$2:$A$2047,$A32,'city centre offline'!$B$2:$B$2047,T$3))/(SUMIFS('city centre offline'!$H$2:$H$2047,'city centre offline'!$A$2:$A$2047,$A32,'city centre offline'!$B$2:$B$2047,T$2))</f>
        <v>0.50672677694076895</v>
      </c>
      <c r="U32" s="37">
        <f>(SUMIFS('city centre offline'!$H$2:$H$2047,'overall city offline'!$A$2:$A$2047,$A32,'city centre offline'!$B$2:$B$2047,U$3)*SUMIFS('city centre offline'!$C$2:$C$2047,'city centre offline'!$A$2:$A$2047,$A32,'city centre offline'!$B$2:$B$2047,U$3))/(SUMIFS('city centre offline'!$H$2:$H$2047,'city centre offline'!$A$2:$A$2047,$A32,'city centre offline'!$B$2:$B$2047,U$2))</f>
        <v>0.81069836454787692</v>
      </c>
      <c r="V32" s="37">
        <f>(SUMIFS('city centre offline'!$H$2:$H$2047,'overall city offline'!$A$2:$A$2047,$A32,'city centre offline'!$B$2:$B$2047,V$3)*SUMIFS('city centre offline'!$C$2:$C$2047,'city centre offline'!$A$2:$A$2047,$A32,'city centre offline'!$B$2:$B$2047,V$3))/(SUMIFS('city centre offline'!$H$2:$H$2047,'city centre offline'!$A$2:$A$2047,$A32,'city centre offline'!$B$2:$B$2047,V$2))</f>
        <v>0.5565455239901782</v>
      </c>
      <c r="W32" s="32"/>
      <c r="X32" s="32"/>
      <c r="Y32" s="32"/>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row>
    <row r="33" spans="1:63" x14ac:dyDescent="0.25">
      <c r="A33" s="5" t="s">
        <v>36</v>
      </c>
      <c r="B33" s="37">
        <f>(SUMIFS('city centre offline'!$H$2:$H$2047,'overall city offline'!$A$2:$A$2047,$A33,'city centre offline'!$B$2:$B$2047,B$3)*SUMIFS('city centre offline'!$C$2:$C$2047,'city centre offline'!$A$2:$A$2047,$A33,'city centre offline'!$B$2:$B$2047,B$3))/(SUMIFS('city centre offline'!$H$2:$H$2047,'city centre offline'!$A$2:$A$2047,$A33,'city centre offline'!$B$2:$B$2047,B$2))</f>
        <v>0.98396324415388114</v>
      </c>
      <c r="C33" s="37">
        <f>(SUMIFS('city centre offline'!$H$2:$H$2047,'overall city offline'!$A$2:$A$2047,$A33,'city centre offline'!$B$2:$B$2047,C$3)*SUMIFS('city centre offline'!$C$2:$C$2047,'city centre offline'!$A$2:$A$2047,$A33,'city centre offline'!$B$2:$B$2047,C$3))/(SUMIFS('city centre offline'!$H$2:$H$2047,'city centre offline'!$A$2:$A$2047,$A33,'city centre offline'!$B$2:$B$2047,C$2))</f>
        <v>1.1001896034117162</v>
      </c>
      <c r="D33" s="37">
        <f>(SUMIFS('city centre offline'!$H$2:$H$2047,'overall city offline'!$A$2:$A$2047,$A33,'city centre offline'!$B$2:$B$2047,D$3)*SUMIFS('city centre offline'!$C$2:$C$2047,'city centre offline'!$A$2:$A$2047,$A33,'city centre offline'!$B$2:$B$2047,D$3))/(SUMIFS('city centre offline'!$H$2:$H$2047,'city centre offline'!$A$2:$A$2047,$A33,'city centre offline'!$B$2:$B$2047,D$2))</f>
        <v>0.62449787077553121</v>
      </c>
      <c r="E33" s="37">
        <f>(SUMIFS('city centre offline'!$H$2:$H$2047,'overall city offline'!$A$2:$A$2047,$A33,'city centre offline'!$B$2:$B$2047,E$3)*SUMIFS('city centre offline'!$C$2:$C$2047,'city centre offline'!$A$2:$A$2047,$A33,'city centre offline'!$B$2:$B$2047,E$3))/(SUMIFS('city centre offline'!$H$2:$H$2047,'city centre offline'!$A$2:$A$2047,$A33,'city centre offline'!$B$2:$B$2047,E$2))</f>
        <v>7.6047537435009801E-3</v>
      </c>
      <c r="F33" s="37">
        <f>(SUMIFS('city centre offline'!$H$2:$H$2047,'overall city offline'!$A$2:$A$2047,$A33,'city centre offline'!$B$2:$B$2047,F$3)*SUMIFS('city centre offline'!$C$2:$C$2047,'city centre offline'!$A$2:$A$2047,$A33,'city centre offline'!$B$2:$B$2047,F$3))/(SUMIFS('city centre offline'!$H$2:$H$2047,'city centre offline'!$A$2:$A$2047,$A33,'city centre offline'!$B$2:$B$2047,F$2))</f>
        <v>6.2971503802059471E-3</v>
      </c>
      <c r="G33" s="37">
        <f>(SUMIFS('city centre offline'!$H$2:$H$2047,'overall city offline'!$A$2:$A$2047,$A33,'city centre offline'!$B$2:$B$2047,G$3)*SUMIFS('city centre offline'!$C$2:$C$2047,'city centre offline'!$A$2:$A$2047,$A33,'city centre offline'!$B$2:$B$2047,G$3))/(SUMIFS('city centre offline'!$H$2:$H$2047,'city centre offline'!$A$2:$A$2047,$A33,'city centre offline'!$B$2:$B$2047,G$2))</f>
        <v>0.10368187959403213</v>
      </c>
      <c r="H33" s="37">
        <f>(SUMIFS('city centre offline'!$H$2:$H$2047,'overall city offline'!$A$2:$A$2047,$A33,'city centre offline'!$B$2:$B$2047,H$3)*SUMIFS('city centre offline'!$C$2:$C$2047,'city centre offline'!$A$2:$A$2047,$A33,'city centre offline'!$B$2:$B$2047,H$3))/(SUMIFS('city centre offline'!$H$2:$H$2047,'city centre offline'!$A$2:$A$2047,$A33,'city centre offline'!$B$2:$B$2047,H$2))</f>
        <v>6.8541491963384812E-2</v>
      </c>
      <c r="I33" s="37">
        <f>(SUMIFS('city centre offline'!$H$2:$H$2047,'overall city offline'!$A$2:$A$2047,$A33,'city centre offline'!$B$2:$B$2047,I$3)*SUMIFS('city centre offline'!$C$2:$C$2047,'city centre offline'!$A$2:$A$2047,$A33,'city centre offline'!$B$2:$B$2047,I$3))/(SUMIFS('city centre offline'!$H$2:$H$2047,'city centre offline'!$A$2:$A$2047,$A33,'city centre offline'!$B$2:$B$2047,I$2))</f>
        <v>0.34018841995217691</v>
      </c>
      <c r="J33" s="37">
        <f>(SUMIFS('city centre offline'!$H$2:$H$2047,'overall city offline'!$A$2:$A$2047,$A33,'city centre offline'!$B$2:$B$2047,J$3)*SUMIFS('city centre offline'!$C$2:$C$2047,'city centre offline'!$A$2:$A$2047,$A33,'city centre offline'!$B$2:$B$2047,J$3))/(SUMIFS('city centre offline'!$H$2:$H$2047,'city centre offline'!$A$2:$A$2047,$A33,'city centre offline'!$B$2:$B$2047,J$2))</f>
        <v>0.44383344227263571</v>
      </c>
      <c r="K33" s="37">
        <f>(SUMIFS('city centre offline'!$H$2:$H$2047,'overall city offline'!$A$2:$A$2047,$A33,'city centre offline'!$B$2:$B$2047,K$3)*SUMIFS('city centre offline'!$C$2:$C$2047,'city centre offline'!$A$2:$A$2047,$A33,'city centre offline'!$B$2:$B$2047,K$3))/(SUMIFS('city centre offline'!$H$2:$H$2047,'city centre offline'!$A$2:$A$2047,$A33,'city centre offline'!$B$2:$B$2047,K$2))</f>
        <v>0.53894993030702976</v>
      </c>
      <c r="L33" s="37">
        <f>(SUMIFS('city centre offline'!$H$2:$H$2047,'overall city offline'!$A$2:$A$2047,$A33,'city centre offline'!$B$2:$B$2047,L$3)*SUMIFS('city centre offline'!$C$2:$C$2047,'city centre offline'!$A$2:$A$2047,$A33,'city centre offline'!$B$2:$B$2047,L$3))/(SUMIFS('city centre offline'!$H$2:$H$2047,'city centre offline'!$A$2:$A$2047,$A33,'city centre offline'!$B$2:$B$2047,L$2))</f>
        <v>0.18668818586686256</v>
      </c>
      <c r="M33" s="37">
        <f>(SUMIFS('city centre offline'!$H$2:$H$2047,'overall city offline'!$A$2:$A$2047,$A33,'city centre offline'!$B$2:$B$2047,M$3)*SUMIFS('city centre offline'!$C$2:$C$2047,'city centre offline'!$A$2:$A$2047,$A33,'city centre offline'!$B$2:$B$2047,M$3))/(SUMIFS('city centre offline'!$H$2:$H$2047,'city centre offline'!$A$2:$A$2047,$A33,'city centre offline'!$B$2:$B$2047,M$2))</f>
        <v>0.71320533515940254</v>
      </c>
      <c r="N33" s="37">
        <f>(SUMIFS('city centre offline'!$H$2:$H$2047,'overall city offline'!$A$2:$A$2047,$A33,'city centre offline'!$B$2:$B$2047,N$3)*SUMIFS('city centre offline'!$C$2:$C$2047,'city centre offline'!$A$2:$A$2047,$A33,'city centre offline'!$B$2:$B$2047,N$3))/(SUMIFS('city centre offline'!$H$2:$H$2047,'city centre offline'!$A$2:$A$2047,$A33,'city centre offline'!$B$2:$B$2047,N$2))</f>
        <v>2.6714189763182471E-2</v>
      </c>
      <c r="O33" s="37">
        <f>(SUMIFS('city centre offline'!$H$2:$H$2047,'overall city offline'!$A$2:$A$2047,$A33,'city centre offline'!$B$2:$B$2047,O$3)*SUMIFS('city centre offline'!$C$2:$C$2047,'city centre offline'!$A$2:$A$2047,$A33,'city centre offline'!$B$2:$B$2047,O$3))/(SUMIFS('city centre offline'!$H$2:$H$2047,'city centre offline'!$A$2:$A$2047,$A33,'city centre offline'!$B$2:$B$2047,O$2))</f>
        <v>2.3422814015140226E-2</v>
      </c>
      <c r="P33" s="37">
        <f>(SUMIFS('city centre offline'!$H$2:$H$2047,'overall city offline'!$A$2:$A$2047,$A33,'city centre offline'!$B$2:$B$2047,P$3)*SUMIFS('city centre offline'!$C$2:$C$2047,'city centre offline'!$A$2:$A$2047,$A33,'city centre offline'!$B$2:$B$2047,P$3))/(SUMIFS('city centre offline'!$H$2:$H$2047,'city centre offline'!$A$2:$A$2047,$A33,'city centre offline'!$B$2:$B$2047,P$2))</f>
        <v>4.0984903705586079E-2</v>
      </c>
      <c r="Q33" s="37">
        <f>(SUMIFS('city centre offline'!$H$2:$H$2047,'overall city offline'!$A$2:$A$2047,$A33,'city centre offline'!$B$2:$B$2047,Q$3)*SUMIFS('city centre offline'!$C$2:$C$2047,'city centre offline'!$A$2:$A$2047,$A33,'city centre offline'!$B$2:$B$2047,Q$3))/(SUMIFS('city centre offline'!$H$2:$H$2047,'city centre offline'!$A$2:$A$2047,$A33,'city centre offline'!$B$2:$B$2047,Q$2))</f>
        <v>0.31906256889417894</v>
      </c>
      <c r="R33" s="37">
        <f>(SUMIFS('city centre offline'!$H$2:$H$2047,'overall city offline'!$A$2:$A$2047,$A33,'city centre offline'!$B$2:$B$2047,R$3)*SUMIFS('city centre offline'!$C$2:$C$2047,'city centre offline'!$A$2:$A$2047,$A33,'city centre offline'!$B$2:$B$2047,R$3))/(SUMIFS('city centre offline'!$H$2:$H$2047,'city centre offline'!$A$2:$A$2047,$A33,'city centre offline'!$B$2:$B$2047,R$2))</f>
        <v>0.62775698647098377</v>
      </c>
      <c r="S33" s="37">
        <f>(SUMIFS('city centre offline'!$H$2:$H$2047,'overall city offline'!$A$2:$A$2047,$A33,'city centre offline'!$B$2:$B$2047,S$3)*SUMIFS('city centre offline'!$C$2:$C$2047,'city centre offline'!$A$2:$A$2047,$A33,'city centre offline'!$B$2:$B$2047,S$3))/(SUMIFS('city centre offline'!$H$2:$H$2047,'city centre offline'!$A$2:$A$2047,$A33,'city centre offline'!$B$2:$B$2047,S$2))</f>
        <v>0.66685417205298148</v>
      </c>
      <c r="T33" s="37">
        <f>(SUMIFS('city centre offline'!$H$2:$H$2047,'overall city offline'!$A$2:$A$2047,$A33,'city centre offline'!$B$2:$B$2047,T$3)*SUMIFS('city centre offline'!$C$2:$C$2047,'city centre offline'!$A$2:$A$2047,$A33,'city centre offline'!$B$2:$B$2047,T$3))/(SUMIFS('city centre offline'!$H$2:$H$2047,'city centre offline'!$A$2:$A$2047,$A33,'city centre offline'!$B$2:$B$2047,T$2))</f>
        <v>0.77436200705708191</v>
      </c>
      <c r="U33" s="37">
        <f>(SUMIFS('city centre offline'!$H$2:$H$2047,'overall city offline'!$A$2:$A$2047,$A33,'city centre offline'!$B$2:$B$2047,U$3)*SUMIFS('city centre offline'!$C$2:$C$2047,'city centre offline'!$A$2:$A$2047,$A33,'city centre offline'!$B$2:$B$2047,U$3))/(SUMIFS('city centre offline'!$H$2:$H$2047,'city centre offline'!$A$2:$A$2047,$A33,'city centre offline'!$B$2:$B$2047,U$2))</f>
        <v>0.83807773813140796</v>
      </c>
      <c r="V33" s="37">
        <f>(SUMIFS('city centre offline'!$H$2:$H$2047,'overall city offline'!$A$2:$A$2047,$A33,'city centre offline'!$B$2:$B$2047,V$3)*SUMIFS('city centre offline'!$C$2:$C$2047,'city centre offline'!$A$2:$A$2047,$A33,'city centre offline'!$B$2:$B$2047,V$3))/(SUMIFS('city centre offline'!$H$2:$H$2047,'city centre offline'!$A$2:$A$2047,$A33,'city centre offline'!$B$2:$B$2047,V$2))</f>
        <v>0.69744548991118827</v>
      </c>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row>
    <row r="34" spans="1:63" x14ac:dyDescent="0.25">
      <c r="A34" s="5" t="s">
        <v>37</v>
      </c>
      <c r="B34" s="37">
        <f>(SUMIFS('city centre offline'!$H$2:$H$2047,'overall city offline'!$A$2:$A$2047,$A34,'city centre offline'!$B$2:$B$2047,B$3)*SUMIFS('city centre offline'!$C$2:$C$2047,'city centre offline'!$A$2:$A$2047,$A34,'city centre offline'!$B$2:$B$2047,B$3))/(SUMIFS('city centre offline'!$H$2:$H$2047,'city centre offline'!$A$2:$A$2047,$A34,'city centre offline'!$B$2:$B$2047,B$2))</f>
        <v>0.81336970609554871</v>
      </c>
      <c r="C34" s="37">
        <f>(SUMIFS('city centre offline'!$H$2:$H$2047,'overall city offline'!$A$2:$A$2047,$A34,'city centre offline'!$B$2:$B$2047,C$3)*SUMIFS('city centre offline'!$C$2:$C$2047,'city centre offline'!$A$2:$A$2047,$A34,'city centre offline'!$B$2:$B$2047,C$3))/(SUMIFS('city centre offline'!$H$2:$H$2047,'city centre offline'!$A$2:$A$2047,$A34,'city centre offline'!$B$2:$B$2047,C$2))</f>
        <v>0.98671415910267102</v>
      </c>
      <c r="D34" s="37">
        <f>(SUMIFS('city centre offline'!$H$2:$H$2047,'overall city offline'!$A$2:$A$2047,$A34,'city centre offline'!$B$2:$B$2047,D$3)*SUMIFS('city centre offline'!$C$2:$C$2047,'city centre offline'!$A$2:$A$2047,$A34,'city centre offline'!$B$2:$B$2047,D$3))/(SUMIFS('city centre offline'!$H$2:$H$2047,'city centre offline'!$A$2:$A$2047,$A34,'city centre offline'!$B$2:$B$2047,D$2))</f>
        <v>0.56731016456671346</v>
      </c>
      <c r="E34" s="37">
        <f>(SUMIFS('city centre offline'!$H$2:$H$2047,'overall city offline'!$A$2:$A$2047,$A34,'city centre offline'!$B$2:$B$2047,E$3)*SUMIFS('city centre offline'!$C$2:$C$2047,'city centre offline'!$A$2:$A$2047,$A34,'city centre offline'!$B$2:$B$2047,E$3))/(SUMIFS('city centre offline'!$H$2:$H$2047,'city centre offline'!$A$2:$A$2047,$A34,'city centre offline'!$B$2:$B$2047,E$2))</f>
        <v>3.2344854641806063E-3</v>
      </c>
      <c r="F34" s="37">
        <f>(SUMIFS('city centre offline'!$H$2:$H$2047,'overall city offline'!$A$2:$A$2047,$A34,'city centre offline'!$B$2:$B$2047,F$3)*SUMIFS('city centre offline'!$C$2:$C$2047,'city centre offline'!$A$2:$A$2047,$A34,'city centre offline'!$B$2:$B$2047,F$3))/(SUMIFS('city centre offline'!$H$2:$H$2047,'city centre offline'!$A$2:$A$2047,$A34,'city centre offline'!$B$2:$B$2047,F$2))</f>
        <v>1.3362922248934893E-2</v>
      </c>
      <c r="G34" s="37">
        <f>(SUMIFS('city centre offline'!$H$2:$H$2047,'overall city offline'!$A$2:$A$2047,$A34,'city centre offline'!$B$2:$B$2047,G$3)*SUMIFS('city centre offline'!$C$2:$C$2047,'city centre offline'!$A$2:$A$2047,$A34,'city centre offline'!$B$2:$B$2047,G$3))/(SUMIFS('city centre offline'!$H$2:$H$2047,'city centre offline'!$A$2:$A$2047,$A34,'city centre offline'!$B$2:$B$2047,G$2))</f>
        <v>0.17889633075526512</v>
      </c>
      <c r="H34" s="37">
        <f>(SUMIFS('city centre offline'!$H$2:$H$2047,'overall city offline'!$A$2:$A$2047,$A34,'city centre offline'!$B$2:$B$2047,H$3)*SUMIFS('city centre offline'!$C$2:$C$2047,'city centre offline'!$A$2:$A$2047,$A34,'city centre offline'!$B$2:$B$2047,H$3))/(SUMIFS('city centre offline'!$H$2:$H$2047,'city centre offline'!$A$2:$A$2047,$A34,'city centre offline'!$B$2:$B$2047,H$2))</f>
        <v>0.61343354579306231</v>
      </c>
      <c r="I34" s="37">
        <f>(SUMIFS('city centre offline'!$H$2:$H$2047,'overall city offline'!$A$2:$A$2047,$A34,'city centre offline'!$B$2:$B$2047,I$3)*SUMIFS('city centre offline'!$C$2:$C$2047,'city centre offline'!$A$2:$A$2047,$A34,'city centre offline'!$B$2:$B$2047,I$3))/(SUMIFS('city centre offline'!$H$2:$H$2047,'city centre offline'!$A$2:$A$2047,$A34,'city centre offline'!$B$2:$B$2047,I$2))</f>
        <v>0.74681404238498572</v>
      </c>
      <c r="J34" s="37">
        <f>(SUMIFS('city centre offline'!$H$2:$H$2047,'overall city offline'!$A$2:$A$2047,$A34,'city centre offline'!$B$2:$B$2047,J$3)*SUMIFS('city centre offline'!$C$2:$C$2047,'city centre offline'!$A$2:$A$2047,$A34,'city centre offline'!$B$2:$B$2047,J$3))/(SUMIFS('city centre offline'!$H$2:$H$2047,'city centre offline'!$A$2:$A$2047,$A34,'city centre offline'!$B$2:$B$2047,J$2))</f>
        <v>0.70685662710920338</v>
      </c>
      <c r="K34" s="37">
        <f>(SUMIFS('city centre offline'!$H$2:$H$2047,'overall city offline'!$A$2:$A$2047,$A34,'city centre offline'!$B$2:$B$2047,K$3)*SUMIFS('city centre offline'!$C$2:$C$2047,'city centre offline'!$A$2:$A$2047,$A34,'city centre offline'!$B$2:$B$2047,K$3))/(SUMIFS('city centre offline'!$H$2:$H$2047,'city centre offline'!$A$2:$A$2047,$A34,'city centre offline'!$B$2:$B$2047,K$2))</f>
        <v>0.52590123501215436</v>
      </c>
      <c r="L34" s="37">
        <f>(SUMIFS('city centre offline'!$H$2:$H$2047,'overall city offline'!$A$2:$A$2047,$A34,'city centre offline'!$B$2:$B$2047,L$3)*SUMIFS('city centre offline'!$C$2:$C$2047,'city centre offline'!$A$2:$A$2047,$A34,'city centre offline'!$B$2:$B$2047,L$3))/(SUMIFS('city centre offline'!$H$2:$H$2047,'city centre offline'!$A$2:$A$2047,$A34,'city centre offline'!$B$2:$B$2047,L$2))</f>
        <v>0.17668574341029525</v>
      </c>
      <c r="M34" s="37">
        <f>(SUMIFS('city centre offline'!$H$2:$H$2047,'overall city offline'!$A$2:$A$2047,$A34,'city centre offline'!$B$2:$B$2047,M$3)*SUMIFS('city centre offline'!$C$2:$C$2047,'city centre offline'!$A$2:$A$2047,$A34,'city centre offline'!$B$2:$B$2047,M$3))/(SUMIFS('city centre offline'!$H$2:$H$2047,'city centre offline'!$A$2:$A$2047,$A34,'city centre offline'!$B$2:$B$2047,M$2))</f>
        <v>1.0770073391742487</v>
      </c>
      <c r="N34" s="37">
        <f>(SUMIFS('city centre offline'!$H$2:$H$2047,'overall city offline'!$A$2:$A$2047,$A34,'city centre offline'!$B$2:$B$2047,N$3)*SUMIFS('city centre offline'!$C$2:$C$2047,'city centre offline'!$A$2:$A$2047,$A34,'city centre offline'!$B$2:$B$2047,N$3))/(SUMIFS('city centre offline'!$H$2:$H$2047,'city centre offline'!$A$2:$A$2047,$A34,'city centre offline'!$B$2:$B$2047,N$2))</f>
        <v>5.2944941664826224E-2</v>
      </c>
      <c r="O34" s="37">
        <f>(SUMIFS('city centre offline'!$H$2:$H$2047,'overall city offline'!$A$2:$A$2047,$A34,'city centre offline'!$B$2:$B$2047,O$3)*SUMIFS('city centre offline'!$C$2:$C$2047,'city centre offline'!$A$2:$A$2047,$A34,'city centre offline'!$B$2:$B$2047,O$3))/(SUMIFS('city centre offline'!$H$2:$H$2047,'city centre offline'!$A$2:$A$2047,$A34,'city centre offline'!$B$2:$B$2047,O$2))</f>
        <v>8.8699541036074882E-3</v>
      </c>
      <c r="P34" s="37">
        <f>(SUMIFS('city centre offline'!$H$2:$H$2047,'overall city offline'!$A$2:$A$2047,$A34,'city centre offline'!$B$2:$B$2047,P$3)*SUMIFS('city centre offline'!$C$2:$C$2047,'city centre offline'!$A$2:$A$2047,$A34,'city centre offline'!$B$2:$B$2047,P$3))/(SUMIFS('city centre offline'!$H$2:$H$2047,'city centre offline'!$A$2:$A$2047,$A34,'city centre offline'!$B$2:$B$2047,P$2))</f>
        <v>2.361788534193476E-2</v>
      </c>
      <c r="Q34" s="37">
        <f>(SUMIFS('city centre offline'!$H$2:$H$2047,'overall city offline'!$A$2:$A$2047,$A34,'city centre offline'!$B$2:$B$2047,Q$3)*SUMIFS('city centre offline'!$C$2:$C$2047,'city centre offline'!$A$2:$A$2047,$A34,'city centre offline'!$B$2:$B$2047,Q$3))/(SUMIFS('city centre offline'!$H$2:$H$2047,'city centre offline'!$A$2:$A$2047,$A34,'city centre offline'!$B$2:$B$2047,Q$2))</f>
        <v>0.33643633932739703</v>
      </c>
      <c r="R34" s="37">
        <f>(SUMIFS('city centre offline'!$H$2:$H$2047,'overall city offline'!$A$2:$A$2047,$A34,'city centre offline'!$B$2:$B$2047,R$3)*SUMIFS('city centre offline'!$C$2:$C$2047,'city centre offline'!$A$2:$A$2047,$A34,'city centre offline'!$B$2:$B$2047,R$3))/(SUMIFS('city centre offline'!$H$2:$H$2047,'city centre offline'!$A$2:$A$2047,$A34,'city centre offline'!$B$2:$B$2047,R$2))</f>
        <v>0.74678310508439372</v>
      </c>
      <c r="S34" s="37">
        <f>(SUMIFS('city centre offline'!$H$2:$H$2047,'overall city offline'!$A$2:$A$2047,$A34,'city centre offline'!$B$2:$B$2047,S$3)*SUMIFS('city centre offline'!$C$2:$C$2047,'city centre offline'!$A$2:$A$2047,$A34,'city centre offline'!$B$2:$B$2047,S$3))/(SUMIFS('city centre offline'!$H$2:$H$2047,'city centre offline'!$A$2:$A$2047,$A34,'city centre offline'!$B$2:$B$2047,S$2))</f>
        <v>0.82016020300081716</v>
      </c>
      <c r="T34" s="37">
        <f>(SUMIFS('city centre offline'!$H$2:$H$2047,'overall city offline'!$A$2:$A$2047,$A34,'city centre offline'!$B$2:$B$2047,T$3)*SUMIFS('city centre offline'!$C$2:$C$2047,'city centre offline'!$A$2:$A$2047,$A34,'city centre offline'!$B$2:$B$2047,T$3))/(SUMIFS('city centre offline'!$H$2:$H$2047,'city centre offline'!$A$2:$A$2047,$A34,'city centre offline'!$B$2:$B$2047,T$2))</f>
        <v>0.98031238547657207</v>
      </c>
      <c r="U34" s="37">
        <f>(SUMIFS('city centre offline'!$H$2:$H$2047,'overall city offline'!$A$2:$A$2047,$A34,'city centre offline'!$B$2:$B$2047,U$3)*SUMIFS('city centre offline'!$C$2:$C$2047,'city centre offline'!$A$2:$A$2047,$A34,'city centre offline'!$B$2:$B$2047,U$3))/(SUMIFS('city centre offline'!$H$2:$H$2047,'city centre offline'!$A$2:$A$2047,$A34,'city centre offline'!$B$2:$B$2047,U$2))</f>
        <v>1.1710878098947064</v>
      </c>
      <c r="V34" s="37">
        <f>(SUMIFS('city centre offline'!$H$2:$H$2047,'overall city offline'!$A$2:$A$2047,$A34,'city centre offline'!$B$2:$B$2047,V$3)*SUMIFS('city centre offline'!$C$2:$C$2047,'city centre offline'!$A$2:$A$2047,$A34,'city centre offline'!$B$2:$B$2047,V$3))/(SUMIFS('city centre offline'!$H$2:$H$2047,'city centre offline'!$A$2:$A$2047,$A34,'city centre offline'!$B$2:$B$2047,V$2))</f>
        <v>1.0499818221933608</v>
      </c>
      <c r="W34" s="32"/>
      <c r="X34" s="32"/>
      <c r="Y34" s="32"/>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row>
    <row r="35" spans="1:63" x14ac:dyDescent="0.25">
      <c r="A35" s="5" t="s">
        <v>38</v>
      </c>
      <c r="B35" s="37">
        <f>(SUMIFS('city centre offline'!$H$2:$H$2047,'overall city offline'!$A$2:$A$2047,$A35,'city centre offline'!$B$2:$B$2047,B$3)*SUMIFS('city centre offline'!$C$2:$C$2047,'city centre offline'!$A$2:$A$2047,$A35,'city centre offline'!$B$2:$B$2047,B$3))/(SUMIFS('city centre offline'!$H$2:$H$2047,'city centre offline'!$A$2:$A$2047,$A35,'city centre offline'!$B$2:$B$2047,B$2))</f>
        <v>0.84098711143269722</v>
      </c>
      <c r="C35" s="37">
        <f>(SUMIFS('city centre offline'!$H$2:$H$2047,'overall city offline'!$A$2:$A$2047,$A35,'city centre offline'!$B$2:$B$2047,C$3)*SUMIFS('city centre offline'!$C$2:$C$2047,'city centre offline'!$A$2:$A$2047,$A35,'city centre offline'!$B$2:$B$2047,C$3))/(SUMIFS('city centre offline'!$H$2:$H$2047,'city centre offline'!$A$2:$A$2047,$A35,'city centre offline'!$B$2:$B$2047,C$2))</f>
        <v>0.92445025216584464</v>
      </c>
      <c r="D35" s="37">
        <f>(SUMIFS('city centre offline'!$H$2:$H$2047,'overall city offline'!$A$2:$A$2047,$A35,'city centre offline'!$B$2:$B$2047,D$3)*SUMIFS('city centre offline'!$C$2:$C$2047,'city centre offline'!$A$2:$A$2047,$A35,'city centre offline'!$B$2:$B$2047,D$3))/(SUMIFS('city centre offline'!$H$2:$H$2047,'city centre offline'!$A$2:$A$2047,$A35,'city centre offline'!$B$2:$B$2047,D$2))</f>
        <v>0.50570168036677343</v>
      </c>
      <c r="E35" s="37">
        <f>(SUMIFS('city centre offline'!$H$2:$H$2047,'overall city offline'!$A$2:$A$2047,$A35,'city centre offline'!$B$2:$B$2047,E$3)*SUMIFS('city centre offline'!$C$2:$C$2047,'city centre offline'!$A$2:$A$2047,$A35,'city centre offline'!$B$2:$B$2047,E$3))/(SUMIFS('city centre offline'!$H$2:$H$2047,'city centre offline'!$A$2:$A$2047,$A35,'city centre offline'!$B$2:$B$2047,E$2))</f>
        <v>3.799504378930358E-3</v>
      </c>
      <c r="F35" s="37">
        <f>(SUMIFS('city centre offline'!$H$2:$H$2047,'overall city offline'!$A$2:$A$2047,$A35,'city centre offline'!$B$2:$B$2047,F$3)*SUMIFS('city centre offline'!$C$2:$C$2047,'city centre offline'!$A$2:$A$2047,$A35,'city centre offline'!$B$2:$B$2047,F$3))/(SUMIFS('city centre offline'!$H$2:$H$2047,'city centre offline'!$A$2:$A$2047,$A35,'city centre offline'!$B$2:$B$2047,F$2))</f>
        <v>2.0733032761143518E-2</v>
      </c>
      <c r="G35" s="37">
        <f>(SUMIFS('city centre offline'!$H$2:$H$2047,'overall city offline'!$A$2:$A$2047,$A35,'city centre offline'!$B$2:$B$2047,G$3)*SUMIFS('city centre offline'!$C$2:$C$2047,'city centre offline'!$A$2:$A$2047,$A35,'city centre offline'!$B$2:$B$2047,G$3))/(SUMIFS('city centre offline'!$H$2:$H$2047,'city centre offline'!$A$2:$A$2047,$A35,'city centre offline'!$B$2:$B$2047,G$2))</f>
        <v>8.5548817969648694E-2</v>
      </c>
      <c r="H35" s="37">
        <f>(SUMIFS('city centre offline'!$H$2:$H$2047,'overall city offline'!$A$2:$A$2047,$A35,'city centre offline'!$B$2:$B$2047,H$3)*SUMIFS('city centre offline'!$C$2:$C$2047,'city centre offline'!$A$2:$A$2047,$A35,'city centre offline'!$B$2:$B$2047,H$3))/(SUMIFS('city centre offline'!$H$2:$H$2047,'city centre offline'!$A$2:$A$2047,$A35,'city centre offline'!$B$2:$B$2047,H$2))</f>
        <v>0.15647776395153554</v>
      </c>
      <c r="I35" s="37">
        <f>(SUMIFS('city centre offline'!$H$2:$H$2047,'overall city offline'!$A$2:$A$2047,$A35,'city centre offline'!$B$2:$B$2047,I$3)*SUMIFS('city centre offline'!$C$2:$C$2047,'city centre offline'!$A$2:$A$2047,$A35,'city centre offline'!$B$2:$B$2047,I$3))/(SUMIFS('city centre offline'!$H$2:$H$2047,'city centre offline'!$A$2:$A$2047,$A35,'city centre offline'!$B$2:$B$2047,I$2))</f>
        <v>0.21012810301506188</v>
      </c>
      <c r="J35" s="37">
        <f>(SUMIFS('city centre offline'!$H$2:$H$2047,'overall city offline'!$A$2:$A$2047,$A35,'city centre offline'!$B$2:$B$2047,J$3)*SUMIFS('city centre offline'!$C$2:$C$2047,'city centre offline'!$A$2:$A$2047,$A35,'city centre offline'!$B$2:$B$2047,J$3))/(SUMIFS('city centre offline'!$H$2:$H$2047,'city centre offline'!$A$2:$A$2047,$A35,'city centre offline'!$B$2:$B$2047,J$2))</f>
        <v>0.2934707457149765</v>
      </c>
      <c r="K35" s="37">
        <f>(SUMIFS('city centre offline'!$H$2:$H$2047,'overall city offline'!$A$2:$A$2047,$A35,'city centre offline'!$B$2:$B$2047,K$3)*SUMIFS('city centre offline'!$C$2:$C$2047,'city centre offline'!$A$2:$A$2047,$A35,'city centre offline'!$B$2:$B$2047,K$3))/(SUMIFS('city centre offline'!$H$2:$H$2047,'city centre offline'!$A$2:$A$2047,$A35,'city centre offline'!$B$2:$B$2047,K$2))</f>
        <v>0.29982405500533299</v>
      </c>
      <c r="L35" s="37">
        <f>(SUMIFS('city centre offline'!$H$2:$H$2047,'overall city offline'!$A$2:$A$2047,$A35,'city centre offline'!$B$2:$B$2047,L$3)*SUMIFS('city centre offline'!$C$2:$C$2047,'city centre offline'!$A$2:$A$2047,$A35,'city centre offline'!$B$2:$B$2047,L$3))/(SUMIFS('city centre offline'!$H$2:$H$2047,'city centre offline'!$A$2:$A$2047,$A35,'city centre offline'!$B$2:$B$2047,L$2))</f>
        <v>7.1883523712969216E-2</v>
      </c>
      <c r="M35" s="37">
        <f>(SUMIFS('city centre offline'!$H$2:$H$2047,'overall city offline'!$A$2:$A$2047,$A35,'city centre offline'!$B$2:$B$2047,M$3)*SUMIFS('city centre offline'!$C$2:$C$2047,'city centre offline'!$A$2:$A$2047,$A35,'city centre offline'!$B$2:$B$2047,M$3))/(SUMIFS('city centre offline'!$H$2:$H$2047,'city centre offline'!$A$2:$A$2047,$A35,'city centre offline'!$B$2:$B$2047,M$2))</f>
        <v>0.24582831147407802</v>
      </c>
      <c r="N35" s="37">
        <f>(SUMIFS('city centre offline'!$H$2:$H$2047,'overall city offline'!$A$2:$A$2047,$A35,'city centre offline'!$B$2:$B$2047,N$3)*SUMIFS('city centre offline'!$C$2:$C$2047,'city centre offline'!$A$2:$A$2047,$A35,'city centre offline'!$B$2:$B$2047,N$3))/(SUMIFS('city centre offline'!$H$2:$H$2047,'city centre offline'!$A$2:$A$2047,$A35,'city centre offline'!$B$2:$B$2047,N$2))</f>
        <v>1.9674648525152057E-2</v>
      </c>
      <c r="O35" s="37">
        <f>(SUMIFS('city centre offline'!$H$2:$H$2047,'overall city offline'!$A$2:$A$2047,$A35,'city centre offline'!$B$2:$B$2047,O$3)*SUMIFS('city centre offline'!$C$2:$C$2047,'city centre offline'!$A$2:$A$2047,$A35,'city centre offline'!$B$2:$B$2047,O$3))/(SUMIFS('city centre offline'!$H$2:$H$2047,'city centre offline'!$A$2:$A$2047,$A35,'city centre offline'!$B$2:$B$2047,O$2))</f>
        <v>1.9002600058214688E-2</v>
      </c>
      <c r="P35" s="37">
        <f>(SUMIFS('city centre offline'!$H$2:$H$2047,'overall city offline'!$A$2:$A$2047,$A35,'city centre offline'!$B$2:$B$2047,P$3)*SUMIFS('city centre offline'!$C$2:$C$2047,'city centre offline'!$A$2:$A$2047,$A35,'city centre offline'!$B$2:$B$2047,P$3))/(SUMIFS('city centre offline'!$H$2:$H$2047,'city centre offline'!$A$2:$A$2047,$A35,'city centre offline'!$B$2:$B$2047,P$2))</f>
        <v>2.5784752591197058E-2</v>
      </c>
      <c r="Q35" s="37">
        <f>(SUMIFS('city centre offline'!$H$2:$H$2047,'overall city offline'!$A$2:$A$2047,$A35,'city centre offline'!$B$2:$B$2047,Q$3)*SUMIFS('city centre offline'!$C$2:$C$2047,'city centre offline'!$A$2:$A$2047,$A35,'city centre offline'!$B$2:$B$2047,Q$3))/(SUMIFS('city centre offline'!$H$2:$H$2047,'city centre offline'!$A$2:$A$2047,$A35,'city centre offline'!$B$2:$B$2047,Q$2))</f>
        <v>0.17031471232873382</v>
      </c>
      <c r="R35" s="37">
        <f>(SUMIFS('city centre offline'!$H$2:$H$2047,'overall city offline'!$A$2:$A$2047,$A35,'city centre offline'!$B$2:$B$2047,R$3)*SUMIFS('city centre offline'!$C$2:$C$2047,'city centre offline'!$A$2:$A$2047,$A35,'city centre offline'!$B$2:$B$2047,R$3))/(SUMIFS('city centre offline'!$H$2:$H$2047,'city centre offline'!$A$2:$A$2047,$A35,'city centre offline'!$B$2:$B$2047,R$2))</f>
        <v>0.27740346049718012</v>
      </c>
      <c r="S35" s="37">
        <f>(SUMIFS('city centre offline'!$H$2:$H$2047,'overall city offline'!$A$2:$A$2047,$A35,'city centre offline'!$B$2:$B$2047,S$3)*SUMIFS('city centre offline'!$C$2:$C$2047,'city centre offline'!$A$2:$A$2047,$A35,'city centre offline'!$B$2:$B$2047,S$3))/(SUMIFS('city centre offline'!$H$2:$H$2047,'city centre offline'!$A$2:$A$2047,$A35,'city centre offline'!$B$2:$B$2047,S$2))</f>
        <v>0.41617670801772427</v>
      </c>
      <c r="T35" s="37">
        <f>(SUMIFS('city centre offline'!$H$2:$H$2047,'overall city offline'!$A$2:$A$2047,$A35,'city centre offline'!$B$2:$B$2047,T$3)*SUMIFS('city centre offline'!$C$2:$C$2047,'city centre offline'!$A$2:$A$2047,$A35,'city centre offline'!$B$2:$B$2047,T$3))/(SUMIFS('city centre offline'!$H$2:$H$2047,'city centre offline'!$A$2:$A$2047,$A35,'city centre offline'!$B$2:$B$2047,T$2))</f>
        <v>0.51593011593415727</v>
      </c>
      <c r="U35" s="37">
        <f>(SUMIFS('city centre offline'!$H$2:$H$2047,'overall city offline'!$A$2:$A$2047,$A35,'city centre offline'!$B$2:$B$2047,U$3)*SUMIFS('city centre offline'!$C$2:$C$2047,'city centre offline'!$A$2:$A$2047,$A35,'city centre offline'!$B$2:$B$2047,U$3))/(SUMIFS('city centre offline'!$H$2:$H$2047,'city centre offline'!$A$2:$A$2047,$A35,'city centre offline'!$B$2:$B$2047,U$2))</f>
        <v>0.88659558063871691</v>
      </c>
      <c r="V35" s="37">
        <f>(SUMIFS('city centre offline'!$H$2:$H$2047,'overall city offline'!$A$2:$A$2047,$A35,'city centre offline'!$B$2:$B$2047,V$3)*SUMIFS('city centre offline'!$C$2:$C$2047,'city centre offline'!$A$2:$A$2047,$A35,'city centre offline'!$B$2:$B$2047,V$3))/(SUMIFS('city centre offline'!$H$2:$H$2047,'city centre offline'!$A$2:$A$2047,$A35,'city centre offline'!$B$2:$B$2047,V$2))</f>
        <v>0.81250731739821069</v>
      </c>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c r="BA35" s="32"/>
      <c r="BB35" s="32"/>
      <c r="BC35" s="32"/>
      <c r="BD35" s="32"/>
      <c r="BE35" s="32"/>
      <c r="BF35" s="32"/>
      <c r="BG35" s="32"/>
      <c r="BH35" s="32"/>
      <c r="BI35" s="32"/>
      <c r="BJ35" s="32"/>
      <c r="BK35" s="32"/>
    </row>
    <row r="36" spans="1:63" x14ac:dyDescent="0.25">
      <c r="A36" s="5" t="s">
        <v>39</v>
      </c>
      <c r="B36" s="37">
        <f>(SUMIFS('city centre offline'!$H$2:$H$2047,'overall city offline'!$A$2:$A$2047,$A36,'city centre offline'!$B$2:$B$2047,B$3)*SUMIFS('city centre offline'!$C$2:$C$2047,'city centre offline'!$A$2:$A$2047,$A36,'city centre offline'!$B$2:$B$2047,B$3))/(SUMIFS('city centre offline'!$H$2:$H$2047,'city centre offline'!$A$2:$A$2047,$A36,'city centre offline'!$B$2:$B$2047,B$2))</f>
        <v>0.80324603035389952</v>
      </c>
      <c r="C36" s="37">
        <f>(SUMIFS('city centre offline'!$H$2:$H$2047,'overall city offline'!$A$2:$A$2047,$A36,'city centre offline'!$B$2:$B$2047,C$3)*SUMIFS('city centre offline'!$C$2:$C$2047,'city centre offline'!$A$2:$A$2047,$A36,'city centre offline'!$B$2:$B$2047,C$3))/(SUMIFS('city centre offline'!$H$2:$H$2047,'city centre offline'!$A$2:$A$2047,$A36,'city centre offline'!$B$2:$B$2047,C$2))</f>
        <v>0.89246699885010761</v>
      </c>
      <c r="D36" s="37">
        <f>(SUMIFS('city centre offline'!$H$2:$H$2047,'overall city offline'!$A$2:$A$2047,$A36,'city centre offline'!$B$2:$B$2047,D$3)*SUMIFS('city centre offline'!$C$2:$C$2047,'city centre offline'!$A$2:$A$2047,$A36,'city centre offline'!$B$2:$B$2047,D$3))/(SUMIFS('city centre offline'!$H$2:$H$2047,'city centre offline'!$A$2:$A$2047,$A36,'city centre offline'!$B$2:$B$2047,D$2))</f>
        <v>0.62759533629946118</v>
      </c>
      <c r="E36" s="37">
        <f>(SUMIFS('city centre offline'!$H$2:$H$2047,'overall city offline'!$A$2:$A$2047,$A36,'city centre offline'!$B$2:$B$2047,E$3)*SUMIFS('city centre offline'!$C$2:$C$2047,'city centre offline'!$A$2:$A$2047,$A36,'city centre offline'!$B$2:$B$2047,E$3))/(SUMIFS('city centre offline'!$H$2:$H$2047,'city centre offline'!$A$2:$A$2047,$A36,'city centre offline'!$B$2:$B$2047,E$2))</f>
        <v>1.7108708668247725E-2</v>
      </c>
      <c r="F36" s="37">
        <f>(SUMIFS('city centre offline'!$H$2:$H$2047,'overall city offline'!$A$2:$A$2047,$A36,'city centre offline'!$B$2:$B$2047,F$3)*SUMIFS('city centre offline'!$C$2:$C$2047,'city centre offline'!$A$2:$A$2047,$A36,'city centre offline'!$B$2:$B$2047,F$3))/(SUMIFS('city centre offline'!$H$2:$H$2047,'city centre offline'!$A$2:$A$2047,$A36,'city centre offline'!$B$2:$B$2047,F$2))</f>
        <v>2.1071588230553922E-2</v>
      </c>
      <c r="G36" s="37">
        <f>(SUMIFS('city centre offline'!$H$2:$H$2047,'overall city offline'!$A$2:$A$2047,$A36,'city centre offline'!$B$2:$B$2047,G$3)*SUMIFS('city centre offline'!$C$2:$C$2047,'city centre offline'!$A$2:$A$2047,$A36,'city centre offline'!$B$2:$B$2047,G$3))/(SUMIFS('city centre offline'!$H$2:$H$2047,'city centre offline'!$A$2:$A$2047,$A36,'city centre offline'!$B$2:$B$2047,G$2))</f>
        <v>0.18631832279400171</v>
      </c>
      <c r="H36" s="37">
        <f>(SUMIFS('city centre offline'!$H$2:$H$2047,'overall city offline'!$A$2:$A$2047,$A36,'city centre offline'!$B$2:$B$2047,H$3)*SUMIFS('city centre offline'!$C$2:$C$2047,'city centre offline'!$A$2:$A$2047,$A36,'city centre offline'!$B$2:$B$2047,H$3))/(SUMIFS('city centre offline'!$H$2:$H$2047,'city centre offline'!$A$2:$A$2047,$A36,'city centre offline'!$B$2:$B$2047,H$2))</f>
        <v>0.37601661770427602</v>
      </c>
      <c r="I36" s="37">
        <f>(SUMIFS('city centre offline'!$H$2:$H$2047,'overall city offline'!$A$2:$A$2047,$A36,'city centre offline'!$B$2:$B$2047,I$3)*SUMIFS('city centre offline'!$C$2:$C$2047,'city centre offline'!$A$2:$A$2047,$A36,'city centre offline'!$B$2:$B$2047,I$3))/(SUMIFS('city centre offline'!$H$2:$H$2047,'city centre offline'!$A$2:$A$2047,$A36,'city centre offline'!$B$2:$B$2047,I$2))</f>
        <v>0.43347404186215538</v>
      </c>
      <c r="J36" s="37">
        <f>(SUMIFS('city centre offline'!$H$2:$H$2047,'overall city offline'!$A$2:$A$2047,$A36,'city centre offline'!$B$2:$B$2047,J$3)*SUMIFS('city centre offline'!$C$2:$C$2047,'city centre offline'!$A$2:$A$2047,$A36,'city centre offline'!$B$2:$B$2047,J$3))/(SUMIFS('city centre offline'!$H$2:$H$2047,'city centre offline'!$A$2:$A$2047,$A36,'city centre offline'!$B$2:$B$2047,J$2))</f>
        <v>0.59253758566789649</v>
      </c>
      <c r="K36" s="37">
        <f>(SUMIFS('city centre offline'!$H$2:$H$2047,'overall city offline'!$A$2:$A$2047,$A36,'city centre offline'!$B$2:$B$2047,K$3)*SUMIFS('city centre offline'!$C$2:$C$2047,'city centre offline'!$A$2:$A$2047,$A36,'city centre offline'!$B$2:$B$2047,K$3))/(SUMIFS('city centre offline'!$H$2:$H$2047,'city centre offline'!$A$2:$A$2047,$A36,'city centre offline'!$B$2:$B$2047,K$2))</f>
        <v>0.45310999246810557</v>
      </c>
      <c r="L36" s="37">
        <f>(SUMIFS('city centre offline'!$H$2:$H$2047,'overall city offline'!$A$2:$A$2047,$A36,'city centre offline'!$B$2:$B$2047,L$3)*SUMIFS('city centre offline'!$C$2:$C$2047,'city centre offline'!$A$2:$A$2047,$A36,'city centre offline'!$B$2:$B$2047,L$3))/(SUMIFS('city centre offline'!$H$2:$H$2047,'city centre offline'!$A$2:$A$2047,$A36,'city centre offline'!$B$2:$B$2047,L$2))</f>
        <v>0.22523308582478485</v>
      </c>
      <c r="M36" s="37">
        <f>(SUMIFS('city centre offline'!$H$2:$H$2047,'overall city offline'!$A$2:$A$2047,$A36,'city centre offline'!$B$2:$B$2047,M$3)*SUMIFS('city centre offline'!$C$2:$C$2047,'city centre offline'!$A$2:$A$2047,$A36,'city centre offline'!$B$2:$B$2047,M$3))/(SUMIFS('city centre offline'!$H$2:$H$2047,'city centre offline'!$A$2:$A$2047,$A36,'city centre offline'!$B$2:$B$2047,M$2))</f>
        <v>0.51950606947030931</v>
      </c>
      <c r="N36" s="37">
        <f>(SUMIFS('city centre offline'!$H$2:$H$2047,'overall city offline'!$A$2:$A$2047,$A36,'city centre offline'!$B$2:$B$2047,N$3)*SUMIFS('city centre offline'!$C$2:$C$2047,'city centre offline'!$A$2:$A$2047,$A36,'city centre offline'!$B$2:$B$2047,N$3))/(SUMIFS('city centre offline'!$H$2:$H$2047,'city centre offline'!$A$2:$A$2047,$A36,'city centre offline'!$B$2:$B$2047,N$2))</f>
        <v>3.2299078769045544E-2</v>
      </c>
      <c r="O36" s="37">
        <f>(SUMIFS('city centre offline'!$H$2:$H$2047,'overall city offline'!$A$2:$A$2047,$A36,'city centre offline'!$B$2:$B$2047,O$3)*SUMIFS('city centre offline'!$C$2:$C$2047,'city centre offline'!$A$2:$A$2047,$A36,'city centre offline'!$B$2:$B$2047,O$3))/(SUMIFS('city centre offline'!$H$2:$H$2047,'city centre offline'!$A$2:$A$2047,$A36,'city centre offline'!$B$2:$B$2047,O$2))</f>
        <v>2.8198591136280378E-2</v>
      </c>
      <c r="P36" s="37">
        <f>(SUMIFS('city centre offline'!$H$2:$H$2047,'overall city offline'!$A$2:$A$2047,$A36,'city centre offline'!$B$2:$B$2047,P$3)*SUMIFS('city centre offline'!$C$2:$C$2047,'city centre offline'!$A$2:$A$2047,$A36,'city centre offline'!$B$2:$B$2047,P$3))/(SUMIFS('city centre offline'!$H$2:$H$2047,'city centre offline'!$A$2:$A$2047,$A36,'city centre offline'!$B$2:$B$2047,P$2))</f>
        <v>4.2555261044257026E-2</v>
      </c>
      <c r="Q36" s="37">
        <f>(SUMIFS('city centre offline'!$H$2:$H$2047,'overall city offline'!$A$2:$A$2047,$A36,'city centre offline'!$B$2:$B$2047,Q$3)*SUMIFS('city centre offline'!$C$2:$C$2047,'city centre offline'!$A$2:$A$2047,$A36,'city centre offline'!$B$2:$B$2047,Q$3))/(SUMIFS('city centre offline'!$H$2:$H$2047,'city centre offline'!$A$2:$A$2047,$A36,'city centre offline'!$B$2:$B$2047,Q$2))</f>
        <v>0.19069888733688051</v>
      </c>
      <c r="R36" s="37">
        <f>(SUMIFS('city centre offline'!$H$2:$H$2047,'overall city offline'!$A$2:$A$2047,$A36,'city centre offline'!$B$2:$B$2047,R$3)*SUMIFS('city centre offline'!$C$2:$C$2047,'city centre offline'!$A$2:$A$2047,$A36,'city centre offline'!$B$2:$B$2047,R$3))/(SUMIFS('city centre offline'!$H$2:$H$2047,'city centre offline'!$A$2:$A$2047,$A36,'city centre offline'!$B$2:$B$2047,R$2))</f>
        <v>0.53987631660336277</v>
      </c>
      <c r="S36" s="37">
        <f>(SUMIFS('city centre offline'!$H$2:$H$2047,'overall city offline'!$A$2:$A$2047,$A36,'city centre offline'!$B$2:$B$2047,S$3)*SUMIFS('city centre offline'!$C$2:$C$2047,'city centre offline'!$A$2:$A$2047,$A36,'city centre offline'!$B$2:$B$2047,S$3))/(SUMIFS('city centre offline'!$H$2:$H$2047,'city centre offline'!$A$2:$A$2047,$A36,'city centre offline'!$B$2:$B$2047,S$2))</f>
        <v>0.51377966152864707</v>
      </c>
      <c r="T36" s="37">
        <f>(SUMIFS('city centre offline'!$H$2:$H$2047,'overall city offline'!$A$2:$A$2047,$A36,'city centre offline'!$B$2:$B$2047,T$3)*SUMIFS('city centre offline'!$C$2:$C$2047,'city centre offline'!$A$2:$A$2047,$A36,'city centre offline'!$B$2:$B$2047,T$3))/(SUMIFS('city centre offline'!$H$2:$H$2047,'city centre offline'!$A$2:$A$2047,$A36,'city centre offline'!$B$2:$B$2047,T$2))</f>
        <v>0.68257119490590079</v>
      </c>
      <c r="U36" s="37">
        <f>(SUMIFS('city centre offline'!$H$2:$H$2047,'overall city offline'!$A$2:$A$2047,$A36,'city centre offline'!$B$2:$B$2047,U$3)*SUMIFS('city centre offline'!$C$2:$C$2047,'city centre offline'!$A$2:$A$2047,$A36,'city centre offline'!$B$2:$B$2047,U$3))/(SUMIFS('city centre offline'!$H$2:$H$2047,'city centre offline'!$A$2:$A$2047,$A36,'city centre offline'!$B$2:$B$2047,U$2))</f>
        <v>0.82916767587963736</v>
      </c>
      <c r="V36" s="37">
        <f>(SUMIFS('city centre offline'!$H$2:$H$2047,'overall city offline'!$A$2:$A$2047,$A36,'city centre offline'!$B$2:$B$2047,V$3)*SUMIFS('city centre offline'!$C$2:$C$2047,'city centre offline'!$A$2:$A$2047,$A36,'city centre offline'!$B$2:$B$2047,V$3))/(SUMIFS('city centre offline'!$H$2:$H$2047,'city centre offline'!$A$2:$A$2047,$A36,'city centre offline'!$B$2:$B$2047,V$2))</f>
        <v>0.70023609333589643</v>
      </c>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32"/>
    </row>
    <row r="37" spans="1:63" x14ac:dyDescent="0.25">
      <c r="A37" s="5" t="s">
        <v>40</v>
      </c>
      <c r="B37" s="37">
        <f>(SUMIFS('city centre offline'!$H$2:$H$2047,'overall city offline'!$A$2:$A$2047,$A37,'city centre offline'!$B$2:$B$2047,B$3)*SUMIFS('city centre offline'!$C$2:$C$2047,'city centre offline'!$A$2:$A$2047,$A37,'city centre offline'!$B$2:$B$2047,B$3))/(SUMIFS('city centre offline'!$H$2:$H$2047,'city centre offline'!$A$2:$A$2047,$A37,'city centre offline'!$B$2:$B$2047,B$2))</f>
        <v>0.79347325001706015</v>
      </c>
      <c r="C37" s="37">
        <f>(SUMIFS('city centre offline'!$H$2:$H$2047,'overall city offline'!$A$2:$A$2047,$A37,'city centre offline'!$B$2:$B$2047,C$3)*SUMIFS('city centre offline'!$C$2:$C$2047,'city centre offline'!$A$2:$A$2047,$A37,'city centre offline'!$B$2:$B$2047,C$3))/(SUMIFS('city centre offline'!$H$2:$H$2047,'city centre offline'!$A$2:$A$2047,$A37,'city centre offline'!$B$2:$B$2047,C$2))</f>
        <v>0.84249272807309972</v>
      </c>
      <c r="D37" s="37">
        <f>(SUMIFS('city centre offline'!$H$2:$H$2047,'overall city offline'!$A$2:$A$2047,$A37,'city centre offline'!$B$2:$B$2047,D$3)*SUMIFS('city centre offline'!$C$2:$C$2047,'city centre offline'!$A$2:$A$2047,$A37,'city centre offline'!$B$2:$B$2047,D$3))/(SUMIFS('city centre offline'!$H$2:$H$2047,'city centre offline'!$A$2:$A$2047,$A37,'city centre offline'!$B$2:$B$2047,D$2))</f>
        <v>0.50822575818722637</v>
      </c>
      <c r="E37" s="37">
        <f>(SUMIFS('city centre offline'!$H$2:$H$2047,'overall city offline'!$A$2:$A$2047,$A37,'city centre offline'!$B$2:$B$2047,E$3)*SUMIFS('city centre offline'!$C$2:$C$2047,'city centre offline'!$A$2:$A$2047,$A37,'city centre offline'!$B$2:$B$2047,E$3))/(SUMIFS('city centre offline'!$H$2:$H$2047,'city centre offline'!$A$2:$A$2047,$A37,'city centre offline'!$B$2:$B$2047,E$2))</f>
        <v>4.8212901516749763E-2</v>
      </c>
      <c r="F37" s="37">
        <f>(SUMIFS('city centre offline'!$H$2:$H$2047,'overall city offline'!$A$2:$A$2047,$A37,'city centre offline'!$B$2:$B$2047,F$3)*SUMIFS('city centre offline'!$C$2:$C$2047,'city centre offline'!$A$2:$A$2047,$A37,'city centre offline'!$B$2:$B$2047,F$3))/(SUMIFS('city centre offline'!$H$2:$H$2047,'city centre offline'!$A$2:$A$2047,$A37,'city centre offline'!$B$2:$B$2047,F$2))</f>
        <v>3.6259579484160823E-2</v>
      </c>
      <c r="G37" s="37">
        <f>(SUMIFS('city centre offline'!$H$2:$H$2047,'overall city offline'!$A$2:$A$2047,$A37,'city centre offline'!$B$2:$B$2047,G$3)*SUMIFS('city centre offline'!$C$2:$C$2047,'city centre offline'!$A$2:$A$2047,$A37,'city centre offline'!$B$2:$B$2047,G$3))/(SUMIFS('city centre offline'!$H$2:$H$2047,'city centre offline'!$A$2:$A$2047,$A37,'city centre offline'!$B$2:$B$2047,G$2))</f>
        <v>0.21455601024756218</v>
      </c>
      <c r="H37" s="37">
        <f>(SUMIFS('city centre offline'!$H$2:$H$2047,'overall city offline'!$A$2:$A$2047,$A37,'city centre offline'!$B$2:$B$2047,H$3)*SUMIFS('city centre offline'!$C$2:$C$2047,'city centre offline'!$A$2:$A$2047,$A37,'city centre offline'!$B$2:$B$2047,H$3))/(SUMIFS('city centre offline'!$H$2:$H$2047,'city centre offline'!$A$2:$A$2047,$A37,'city centre offline'!$B$2:$B$2047,H$2))</f>
        <v>0.41731795646979553</v>
      </c>
      <c r="I37" s="37">
        <f>(SUMIFS('city centre offline'!$H$2:$H$2047,'overall city offline'!$A$2:$A$2047,$A37,'city centre offline'!$B$2:$B$2047,I$3)*SUMIFS('city centre offline'!$C$2:$C$2047,'city centre offline'!$A$2:$A$2047,$A37,'city centre offline'!$B$2:$B$2047,I$3))/(SUMIFS('city centre offline'!$H$2:$H$2047,'city centre offline'!$A$2:$A$2047,$A37,'city centre offline'!$B$2:$B$2047,I$2))</f>
        <v>0.51194356336796787</v>
      </c>
      <c r="J37" s="37">
        <f>(SUMIFS('city centre offline'!$H$2:$H$2047,'overall city offline'!$A$2:$A$2047,$A37,'city centre offline'!$B$2:$B$2047,J$3)*SUMIFS('city centre offline'!$C$2:$C$2047,'city centre offline'!$A$2:$A$2047,$A37,'city centre offline'!$B$2:$B$2047,J$3))/(SUMIFS('city centre offline'!$H$2:$H$2047,'city centre offline'!$A$2:$A$2047,$A37,'city centre offline'!$B$2:$B$2047,J$2))</f>
        <v>0.55403019274893783</v>
      </c>
      <c r="K37" s="37">
        <f>(SUMIFS('city centre offline'!$H$2:$H$2047,'overall city offline'!$A$2:$A$2047,$A37,'city centre offline'!$B$2:$B$2047,K$3)*SUMIFS('city centre offline'!$C$2:$C$2047,'city centre offline'!$A$2:$A$2047,$A37,'city centre offline'!$B$2:$B$2047,K$3))/(SUMIFS('city centre offline'!$H$2:$H$2047,'city centre offline'!$A$2:$A$2047,$A37,'city centre offline'!$B$2:$B$2047,K$2))</f>
        <v>0.51736017675875523</v>
      </c>
      <c r="L37" s="37">
        <f>(SUMIFS('city centre offline'!$H$2:$H$2047,'overall city offline'!$A$2:$A$2047,$A37,'city centre offline'!$B$2:$B$2047,L$3)*SUMIFS('city centre offline'!$C$2:$C$2047,'city centre offline'!$A$2:$A$2047,$A37,'city centre offline'!$B$2:$B$2047,L$3))/(SUMIFS('city centre offline'!$H$2:$H$2047,'city centre offline'!$A$2:$A$2047,$A37,'city centre offline'!$B$2:$B$2047,L$2))</f>
        <v>0.17449294994517234</v>
      </c>
      <c r="M37" s="37">
        <f>(SUMIFS('city centre offline'!$H$2:$H$2047,'overall city offline'!$A$2:$A$2047,$A37,'city centre offline'!$B$2:$B$2047,M$3)*SUMIFS('city centre offline'!$C$2:$C$2047,'city centre offline'!$A$2:$A$2047,$A37,'city centre offline'!$B$2:$B$2047,M$3))/(SUMIFS('city centre offline'!$H$2:$H$2047,'city centre offline'!$A$2:$A$2047,$A37,'city centre offline'!$B$2:$B$2047,M$2))</f>
        <v>0.63216975878696757</v>
      </c>
      <c r="N37" s="37">
        <f>(SUMIFS('city centre offline'!$H$2:$H$2047,'overall city offline'!$A$2:$A$2047,$A37,'city centre offline'!$B$2:$B$2047,N$3)*SUMIFS('city centre offline'!$C$2:$C$2047,'city centre offline'!$A$2:$A$2047,$A37,'city centre offline'!$B$2:$B$2047,N$3))/(SUMIFS('city centre offline'!$H$2:$H$2047,'city centre offline'!$A$2:$A$2047,$A37,'city centre offline'!$B$2:$B$2047,N$2))</f>
        <v>2.9072170824473682E-2</v>
      </c>
      <c r="O37" s="37">
        <f>(SUMIFS('city centre offline'!$H$2:$H$2047,'overall city offline'!$A$2:$A$2047,$A37,'city centre offline'!$B$2:$B$2047,O$3)*SUMIFS('city centre offline'!$C$2:$C$2047,'city centre offline'!$A$2:$A$2047,$A37,'city centre offline'!$B$2:$B$2047,O$3))/(SUMIFS('city centre offline'!$H$2:$H$2047,'city centre offline'!$A$2:$A$2047,$A37,'city centre offline'!$B$2:$B$2047,O$2))</f>
        <v>3.0018644516353776E-2</v>
      </c>
      <c r="P37" s="37">
        <f>(SUMIFS('city centre offline'!$H$2:$H$2047,'overall city offline'!$A$2:$A$2047,$A37,'city centre offline'!$B$2:$B$2047,P$3)*SUMIFS('city centre offline'!$C$2:$C$2047,'city centre offline'!$A$2:$A$2047,$A37,'city centre offline'!$B$2:$B$2047,P$3))/(SUMIFS('city centre offline'!$H$2:$H$2047,'city centre offline'!$A$2:$A$2047,$A37,'city centre offline'!$B$2:$B$2047,P$2))</f>
        <v>3.2577328569211181E-2</v>
      </c>
      <c r="Q37" s="37">
        <f>(SUMIFS('city centre offline'!$H$2:$H$2047,'overall city offline'!$A$2:$A$2047,$A37,'city centre offline'!$B$2:$B$2047,Q$3)*SUMIFS('city centre offline'!$C$2:$C$2047,'city centre offline'!$A$2:$A$2047,$A37,'city centre offline'!$B$2:$B$2047,Q$3))/(SUMIFS('city centre offline'!$H$2:$H$2047,'city centre offline'!$A$2:$A$2047,$A37,'city centre offline'!$B$2:$B$2047,Q$2))</f>
        <v>0.30378938973224556</v>
      </c>
      <c r="R37" s="37">
        <f>(SUMIFS('city centre offline'!$H$2:$H$2047,'overall city offline'!$A$2:$A$2047,$A37,'city centre offline'!$B$2:$B$2047,R$3)*SUMIFS('city centre offline'!$C$2:$C$2047,'city centre offline'!$A$2:$A$2047,$A37,'city centre offline'!$B$2:$B$2047,R$3))/(SUMIFS('city centre offline'!$H$2:$H$2047,'city centre offline'!$A$2:$A$2047,$A37,'city centre offline'!$B$2:$B$2047,R$2))</f>
        <v>0.71351783071246999</v>
      </c>
      <c r="S37" s="37">
        <f>(SUMIFS('city centre offline'!$H$2:$H$2047,'overall city offline'!$A$2:$A$2047,$A37,'city centre offline'!$B$2:$B$2047,S$3)*SUMIFS('city centre offline'!$C$2:$C$2047,'city centre offline'!$A$2:$A$2047,$A37,'city centre offline'!$B$2:$B$2047,S$3))/(SUMIFS('city centre offline'!$H$2:$H$2047,'city centre offline'!$A$2:$A$2047,$A37,'city centre offline'!$B$2:$B$2047,S$2))</f>
        <v>0.63906459726430809</v>
      </c>
      <c r="T37" s="37">
        <f>(SUMIFS('city centre offline'!$H$2:$H$2047,'overall city offline'!$A$2:$A$2047,$A37,'city centre offline'!$B$2:$B$2047,T$3)*SUMIFS('city centre offline'!$C$2:$C$2047,'city centre offline'!$A$2:$A$2047,$A37,'city centre offline'!$B$2:$B$2047,T$3))/(SUMIFS('city centre offline'!$H$2:$H$2047,'city centre offline'!$A$2:$A$2047,$A37,'city centre offline'!$B$2:$B$2047,T$2))</f>
        <v>0.75193392701086237</v>
      </c>
      <c r="U37" s="37">
        <f>(SUMIFS('city centre offline'!$H$2:$H$2047,'overall city offline'!$A$2:$A$2047,$A37,'city centre offline'!$B$2:$B$2047,U$3)*SUMIFS('city centre offline'!$C$2:$C$2047,'city centre offline'!$A$2:$A$2047,$A37,'city centre offline'!$B$2:$B$2047,U$3))/(SUMIFS('city centre offline'!$H$2:$H$2047,'city centre offline'!$A$2:$A$2047,$A37,'city centre offline'!$B$2:$B$2047,U$2))</f>
        <v>0.90901583217781901</v>
      </c>
      <c r="V37" s="37">
        <f>(SUMIFS('city centre offline'!$H$2:$H$2047,'overall city offline'!$A$2:$A$2047,$A37,'city centre offline'!$B$2:$B$2047,V$3)*SUMIFS('city centre offline'!$C$2:$C$2047,'city centre offline'!$A$2:$A$2047,$A37,'city centre offline'!$B$2:$B$2047,V$3))/(SUMIFS('city centre offline'!$H$2:$H$2047,'city centre offline'!$A$2:$A$2047,$A37,'city centre offline'!$B$2:$B$2047,V$2))</f>
        <v>0.80992069394046595</v>
      </c>
      <c r="W37" s="32"/>
      <c r="X37" s="32"/>
      <c r="Y37" s="32"/>
      <c r="Z37" s="32"/>
      <c r="AA37" s="32"/>
      <c r="AB37" s="32"/>
      <c r="AC37" s="32"/>
      <c r="AD37" s="32"/>
      <c r="AE37" s="32"/>
      <c r="AF37" s="32"/>
      <c r="AG37" s="32"/>
      <c r="AH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F37" s="32"/>
      <c r="BG37" s="32"/>
      <c r="BH37" s="32"/>
      <c r="BI37" s="32"/>
      <c r="BJ37" s="32"/>
      <c r="BK37" s="32"/>
    </row>
    <row r="38" spans="1:63" x14ac:dyDescent="0.25">
      <c r="A38" s="5" t="s">
        <v>41</v>
      </c>
      <c r="B38" s="37">
        <f>(SUMIFS('city centre offline'!$H$2:$H$2047,'overall city offline'!$A$2:$A$2047,$A38,'city centre offline'!$B$2:$B$2047,B$3)*SUMIFS('city centre offline'!$C$2:$C$2047,'city centre offline'!$A$2:$A$2047,$A38,'city centre offline'!$B$2:$B$2047,B$3))/(SUMIFS('city centre offline'!$H$2:$H$2047,'city centre offline'!$A$2:$A$2047,$A38,'city centre offline'!$B$2:$B$2047,B$2))</f>
        <v>0.79432579240451007</v>
      </c>
      <c r="C38" s="37">
        <f>(SUMIFS('city centre offline'!$H$2:$H$2047,'overall city offline'!$A$2:$A$2047,$A38,'city centre offline'!$B$2:$B$2047,C$3)*SUMIFS('city centre offline'!$C$2:$C$2047,'city centre offline'!$A$2:$A$2047,$A38,'city centre offline'!$B$2:$B$2047,C$3))/(SUMIFS('city centre offline'!$H$2:$H$2047,'city centre offline'!$A$2:$A$2047,$A38,'city centre offline'!$B$2:$B$2047,C$2))</f>
        <v>0.90950496789621582</v>
      </c>
      <c r="D38" s="37">
        <f>(SUMIFS('city centre offline'!$H$2:$H$2047,'overall city offline'!$A$2:$A$2047,$A38,'city centre offline'!$B$2:$B$2047,D$3)*SUMIFS('city centre offline'!$C$2:$C$2047,'city centre offline'!$A$2:$A$2047,$A38,'city centre offline'!$B$2:$B$2047,D$3))/(SUMIFS('city centre offline'!$H$2:$H$2047,'city centre offline'!$A$2:$A$2047,$A38,'city centre offline'!$B$2:$B$2047,D$2))</f>
        <v>0.72585340288785427</v>
      </c>
      <c r="E38" s="37">
        <f>(SUMIFS('city centre offline'!$H$2:$H$2047,'overall city offline'!$A$2:$A$2047,$A38,'city centre offline'!$B$2:$B$2047,E$3)*SUMIFS('city centre offline'!$C$2:$C$2047,'city centre offline'!$A$2:$A$2047,$A38,'city centre offline'!$B$2:$B$2047,E$3))/(SUMIFS('city centre offline'!$H$2:$H$2047,'city centre offline'!$A$2:$A$2047,$A38,'city centre offline'!$B$2:$B$2047,E$2))</f>
        <v>4.2609674150942516E-3</v>
      </c>
      <c r="F38" s="37">
        <f>(SUMIFS('city centre offline'!$H$2:$H$2047,'overall city offline'!$A$2:$A$2047,$A38,'city centre offline'!$B$2:$B$2047,F$3)*SUMIFS('city centre offline'!$C$2:$C$2047,'city centre offline'!$A$2:$A$2047,$A38,'city centre offline'!$B$2:$B$2047,F$3))/(SUMIFS('city centre offline'!$H$2:$H$2047,'city centre offline'!$A$2:$A$2047,$A38,'city centre offline'!$B$2:$B$2047,F$2))</f>
        <v>2.365032988790274E-3</v>
      </c>
      <c r="G38" s="37">
        <f>(SUMIFS('city centre offline'!$H$2:$H$2047,'overall city offline'!$A$2:$A$2047,$A38,'city centre offline'!$B$2:$B$2047,G$3)*SUMIFS('city centre offline'!$C$2:$C$2047,'city centre offline'!$A$2:$A$2047,$A38,'city centre offline'!$B$2:$B$2047,G$3))/(SUMIFS('city centre offline'!$H$2:$H$2047,'city centre offline'!$A$2:$A$2047,$A38,'city centre offline'!$B$2:$B$2047,G$2))</f>
        <v>0.45101823182538581</v>
      </c>
      <c r="H38" s="37">
        <f>(SUMIFS('city centre offline'!$H$2:$H$2047,'overall city offline'!$A$2:$A$2047,$A38,'city centre offline'!$B$2:$B$2047,H$3)*SUMIFS('city centre offline'!$C$2:$C$2047,'city centre offline'!$A$2:$A$2047,$A38,'city centre offline'!$B$2:$B$2047,H$3))/(SUMIFS('city centre offline'!$H$2:$H$2047,'city centre offline'!$A$2:$A$2047,$A38,'city centre offline'!$B$2:$B$2047,H$2))</f>
        <v>0.81438992815438804</v>
      </c>
      <c r="I38" s="37">
        <f>(SUMIFS('city centre offline'!$H$2:$H$2047,'overall city offline'!$A$2:$A$2047,$A38,'city centre offline'!$B$2:$B$2047,I$3)*SUMIFS('city centre offline'!$C$2:$C$2047,'city centre offline'!$A$2:$A$2047,$A38,'city centre offline'!$B$2:$B$2047,I$3))/(SUMIFS('city centre offline'!$H$2:$H$2047,'city centre offline'!$A$2:$A$2047,$A38,'city centre offline'!$B$2:$B$2047,I$2))</f>
        <v>0.87260757362423691</v>
      </c>
      <c r="J38" s="37">
        <f>(SUMIFS('city centre offline'!$H$2:$H$2047,'overall city offline'!$A$2:$A$2047,$A38,'city centre offline'!$B$2:$B$2047,J$3)*SUMIFS('city centre offline'!$C$2:$C$2047,'city centre offline'!$A$2:$A$2047,$A38,'city centre offline'!$B$2:$B$2047,J$3))/(SUMIFS('city centre offline'!$H$2:$H$2047,'city centre offline'!$A$2:$A$2047,$A38,'city centre offline'!$B$2:$B$2047,J$2))</f>
        <v>0.75722948616207353</v>
      </c>
      <c r="K38" s="37">
        <f>(SUMIFS('city centre offline'!$H$2:$H$2047,'overall city offline'!$A$2:$A$2047,$A38,'city centre offline'!$B$2:$B$2047,K$3)*SUMIFS('city centre offline'!$C$2:$C$2047,'city centre offline'!$A$2:$A$2047,$A38,'city centre offline'!$B$2:$B$2047,K$3))/(SUMIFS('city centre offline'!$H$2:$H$2047,'city centre offline'!$A$2:$A$2047,$A38,'city centre offline'!$B$2:$B$2047,K$2))</f>
        <v>1.103395392890913</v>
      </c>
      <c r="L38" s="37">
        <f>(SUMIFS('city centre offline'!$H$2:$H$2047,'overall city offline'!$A$2:$A$2047,$A38,'city centre offline'!$B$2:$B$2047,L$3)*SUMIFS('city centre offline'!$C$2:$C$2047,'city centre offline'!$A$2:$A$2047,$A38,'city centre offline'!$B$2:$B$2047,L$3))/(SUMIFS('city centre offline'!$H$2:$H$2047,'city centre offline'!$A$2:$A$2047,$A38,'city centre offline'!$B$2:$B$2047,L$2))</f>
        <v>0.35718633725808735</v>
      </c>
      <c r="M38" s="37">
        <f>(SUMIFS('city centre offline'!$H$2:$H$2047,'overall city offline'!$A$2:$A$2047,$A38,'city centre offline'!$B$2:$B$2047,M$3)*SUMIFS('city centre offline'!$C$2:$C$2047,'city centre offline'!$A$2:$A$2047,$A38,'city centre offline'!$B$2:$B$2047,M$3))/(SUMIFS('city centre offline'!$H$2:$H$2047,'city centre offline'!$A$2:$A$2047,$A38,'city centre offline'!$B$2:$B$2047,M$2))</f>
        <v>1.2329359110338989</v>
      </c>
      <c r="N38" s="37">
        <f>(SUMIFS('city centre offline'!$H$2:$H$2047,'overall city offline'!$A$2:$A$2047,$A38,'city centre offline'!$B$2:$B$2047,N$3)*SUMIFS('city centre offline'!$C$2:$C$2047,'city centre offline'!$A$2:$A$2047,$A38,'city centre offline'!$B$2:$B$2047,N$3))/(SUMIFS('city centre offline'!$H$2:$H$2047,'city centre offline'!$A$2:$A$2047,$A38,'city centre offline'!$B$2:$B$2047,N$2))</f>
        <v>2.712326496477786E-4</v>
      </c>
      <c r="O38" s="37">
        <f>(SUMIFS('city centre offline'!$H$2:$H$2047,'overall city offline'!$A$2:$A$2047,$A38,'city centre offline'!$B$2:$B$2047,O$3)*SUMIFS('city centre offline'!$C$2:$C$2047,'city centre offline'!$A$2:$A$2047,$A38,'city centre offline'!$B$2:$B$2047,O$3))/(SUMIFS('city centre offline'!$H$2:$H$2047,'city centre offline'!$A$2:$A$2047,$A38,'city centre offline'!$B$2:$B$2047,O$2))</f>
        <v>4.611119190032125E-4</v>
      </c>
      <c r="P38" s="37">
        <f>(SUMIFS('city centre offline'!$H$2:$H$2047,'overall city offline'!$A$2:$A$2047,$A38,'city centre offline'!$B$2:$B$2047,P$3)*SUMIFS('city centre offline'!$C$2:$C$2047,'city centre offline'!$A$2:$A$2047,$A38,'city centre offline'!$B$2:$B$2047,P$3))/(SUMIFS('city centre offline'!$H$2:$H$2047,'city centre offline'!$A$2:$A$2047,$A38,'city centre offline'!$B$2:$B$2047,P$2))</f>
        <v>1.3424837223321078E-3</v>
      </c>
      <c r="Q38" s="37">
        <f>(SUMIFS('city centre offline'!$H$2:$H$2047,'overall city offline'!$A$2:$A$2047,$A38,'city centre offline'!$B$2:$B$2047,Q$3)*SUMIFS('city centre offline'!$C$2:$C$2047,'city centre offline'!$A$2:$A$2047,$A38,'city centre offline'!$B$2:$B$2047,Q$3))/(SUMIFS('city centre offline'!$H$2:$H$2047,'city centre offline'!$A$2:$A$2047,$A38,'city centre offline'!$B$2:$B$2047,Q$2))</f>
        <v>0.56124856681940627</v>
      </c>
      <c r="R38" s="37">
        <f>(SUMIFS('city centre offline'!$H$2:$H$2047,'overall city offline'!$A$2:$A$2047,$A38,'city centre offline'!$B$2:$B$2047,R$3)*SUMIFS('city centre offline'!$C$2:$C$2047,'city centre offline'!$A$2:$A$2047,$A38,'city centre offline'!$B$2:$B$2047,R$3))/(SUMIFS('city centre offline'!$H$2:$H$2047,'city centre offline'!$A$2:$A$2047,$A38,'city centre offline'!$B$2:$B$2047,R$2))</f>
        <v>0.95889221474799602</v>
      </c>
      <c r="S38" s="37">
        <f>(SUMIFS('city centre offline'!$H$2:$H$2047,'overall city offline'!$A$2:$A$2047,$A38,'city centre offline'!$B$2:$B$2047,S$3)*SUMIFS('city centre offline'!$C$2:$C$2047,'city centre offline'!$A$2:$A$2047,$A38,'city centre offline'!$B$2:$B$2047,S$3))/(SUMIFS('city centre offline'!$H$2:$H$2047,'city centre offline'!$A$2:$A$2047,$A38,'city centre offline'!$B$2:$B$2047,S$2))</f>
        <v>1.0084225953070904</v>
      </c>
      <c r="T38" s="37">
        <f>(SUMIFS('city centre offline'!$H$2:$H$2047,'overall city offline'!$A$2:$A$2047,$A38,'city centre offline'!$B$2:$B$2047,T$3)*SUMIFS('city centre offline'!$C$2:$C$2047,'city centre offline'!$A$2:$A$2047,$A38,'city centre offline'!$B$2:$B$2047,T$3))/(SUMIFS('city centre offline'!$H$2:$H$2047,'city centre offline'!$A$2:$A$2047,$A38,'city centre offline'!$B$2:$B$2047,T$2))</f>
        <v>0.9723599724399371</v>
      </c>
      <c r="U38" s="37">
        <f>(SUMIFS('city centre offline'!$H$2:$H$2047,'overall city offline'!$A$2:$A$2047,$A38,'city centre offline'!$B$2:$B$2047,U$3)*SUMIFS('city centre offline'!$C$2:$C$2047,'city centre offline'!$A$2:$A$2047,$A38,'city centre offline'!$B$2:$B$2047,U$3))/(SUMIFS('city centre offline'!$H$2:$H$2047,'city centre offline'!$A$2:$A$2047,$A38,'city centre offline'!$B$2:$B$2047,U$2))</f>
        <v>1.0728424480585179</v>
      </c>
      <c r="V38" s="37">
        <f>(SUMIFS('city centre offline'!$H$2:$H$2047,'overall city offline'!$A$2:$A$2047,$A38,'city centre offline'!$B$2:$B$2047,V$3)*SUMIFS('city centre offline'!$C$2:$C$2047,'city centre offline'!$A$2:$A$2047,$A38,'city centre offline'!$B$2:$B$2047,V$3))/(SUMIFS('city centre offline'!$H$2:$H$2047,'city centre offline'!$A$2:$A$2047,$A38,'city centre offline'!$B$2:$B$2047,V$2))</f>
        <v>0.81794784537455012</v>
      </c>
    </row>
    <row r="39" spans="1:63" x14ac:dyDescent="0.25">
      <c r="A39" s="5" t="s">
        <v>42</v>
      </c>
      <c r="B39" s="37">
        <f>(SUMIFS('city centre offline'!$H$2:$H$2047,'overall city offline'!$A$2:$A$2047,$A39,'city centre offline'!$B$2:$B$2047,B$3)*SUMIFS('city centre offline'!$C$2:$C$2047,'city centre offline'!$A$2:$A$2047,$A39,'city centre offline'!$B$2:$B$2047,B$3))/(SUMIFS('city centre offline'!$H$2:$H$2047,'city centre offline'!$A$2:$A$2047,$A39,'city centre offline'!$B$2:$B$2047,B$2))</f>
        <v>0.62238956230434006</v>
      </c>
      <c r="C39" s="37">
        <f>(SUMIFS('city centre offline'!$H$2:$H$2047,'overall city offline'!$A$2:$A$2047,$A39,'city centre offline'!$B$2:$B$2047,C$3)*SUMIFS('city centre offline'!$C$2:$C$2047,'city centre offline'!$A$2:$A$2047,$A39,'city centre offline'!$B$2:$B$2047,C$3))/(SUMIFS('city centre offline'!$H$2:$H$2047,'city centre offline'!$A$2:$A$2047,$A39,'city centre offline'!$B$2:$B$2047,C$2))</f>
        <v>0.65399157899814231</v>
      </c>
      <c r="D39" s="37">
        <f>(SUMIFS('city centre offline'!$H$2:$H$2047,'overall city offline'!$A$2:$A$2047,$A39,'city centre offline'!$B$2:$B$2047,D$3)*SUMIFS('city centre offline'!$C$2:$C$2047,'city centre offline'!$A$2:$A$2047,$A39,'city centre offline'!$B$2:$B$2047,D$3))/(SUMIFS('city centre offline'!$H$2:$H$2047,'city centre offline'!$A$2:$A$2047,$A39,'city centre offline'!$B$2:$B$2047,D$2))</f>
        <v>0.51812194837333458</v>
      </c>
      <c r="E39" s="37">
        <f>(SUMIFS('city centre offline'!$H$2:$H$2047,'overall city offline'!$A$2:$A$2047,$A39,'city centre offline'!$B$2:$B$2047,E$3)*SUMIFS('city centre offline'!$C$2:$C$2047,'city centre offline'!$A$2:$A$2047,$A39,'city centre offline'!$B$2:$B$2047,E$3))/(SUMIFS('city centre offline'!$H$2:$H$2047,'city centre offline'!$A$2:$A$2047,$A39,'city centre offline'!$B$2:$B$2047,E$2))</f>
        <v>0</v>
      </c>
      <c r="F39" s="37">
        <f>(SUMIFS('city centre offline'!$H$2:$H$2047,'overall city offline'!$A$2:$A$2047,$A39,'city centre offline'!$B$2:$B$2047,F$3)*SUMIFS('city centre offline'!$C$2:$C$2047,'city centre offline'!$A$2:$A$2047,$A39,'city centre offline'!$B$2:$B$2047,F$3))/(SUMIFS('city centre offline'!$H$2:$H$2047,'city centre offline'!$A$2:$A$2047,$A39,'city centre offline'!$B$2:$B$2047,F$2))</f>
        <v>0</v>
      </c>
      <c r="G39" s="37">
        <f>(SUMIFS('city centre offline'!$H$2:$H$2047,'overall city offline'!$A$2:$A$2047,$A39,'city centre offline'!$B$2:$B$2047,G$3)*SUMIFS('city centre offline'!$C$2:$C$2047,'city centre offline'!$A$2:$A$2047,$A39,'city centre offline'!$B$2:$B$2047,G$3))/(SUMIFS('city centre offline'!$H$2:$H$2047,'city centre offline'!$A$2:$A$2047,$A39,'city centre offline'!$B$2:$B$2047,G$2))</f>
        <v>0.35779147499232661</v>
      </c>
      <c r="H39" s="37">
        <f>(SUMIFS('city centre offline'!$H$2:$H$2047,'overall city offline'!$A$2:$A$2047,$A39,'city centre offline'!$B$2:$B$2047,H$3)*SUMIFS('city centre offline'!$C$2:$C$2047,'city centre offline'!$A$2:$A$2047,$A39,'city centre offline'!$B$2:$B$2047,H$3))/(SUMIFS('city centre offline'!$H$2:$H$2047,'city centre offline'!$A$2:$A$2047,$A39,'city centre offline'!$B$2:$B$2047,H$2))</f>
        <v>0.54610185304321379</v>
      </c>
      <c r="I39" s="37">
        <f>(SUMIFS('city centre offline'!$H$2:$H$2047,'overall city offline'!$A$2:$A$2047,$A39,'city centre offline'!$B$2:$B$2047,I$3)*SUMIFS('city centre offline'!$C$2:$C$2047,'city centre offline'!$A$2:$A$2047,$A39,'city centre offline'!$B$2:$B$2047,I$3))/(SUMIFS('city centre offline'!$H$2:$H$2047,'city centre offline'!$A$2:$A$2047,$A39,'city centre offline'!$B$2:$B$2047,I$2))</f>
        <v>0.62330082058793135</v>
      </c>
      <c r="J39" s="37">
        <f>(SUMIFS('city centre offline'!$H$2:$H$2047,'overall city offline'!$A$2:$A$2047,$A39,'city centre offline'!$B$2:$B$2047,J$3)*SUMIFS('city centre offline'!$C$2:$C$2047,'city centre offline'!$A$2:$A$2047,$A39,'city centre offline'!$B$2:$B$2047,J$3))/(SUMIFS('city centre offline'!$H$2:$H$2047,'city centre offline'!$A$2:$A$2047,$A39,'city centre offline'!$B$2:$B$2047,J$2))</f>
        <v>0.52852458863883622</v>
      </c>
      <c r="K39" s="37">
        <f>(SUMIFS('city centre offline'!$H$2:$H$2047,'overall city offline'!$A$2:$A$2047,$A39,'city centre offline'!$B$2:$B$2047,K$3)*SUMIFS('city centre offline'!$C$2:$C$2047,'city centre offline'!$A$2:$A$2047,$A39,'city centre offline'!$B$2:$B$2047,K$3))/(SUMIFS('city centre offline'!$H$2:$H$2047,'city centre offline'!$A$2:$A$2047,$A39,'city centre offline'!$B$2:$B$2047,K$2))</f>
        <v>0.55508398296836248</v>
      </c>
      <c r="L39" s="37">
        <f>(SUMIFS('city centre offline'!$H$2:$H$2047,'overall city offline'!$A$2:$A$2047,$A39,'city centre offline'!$B$2:$B$2047,L$3)*SUMIFS('city centre offline'!$C$2:$C$2047,'city centre offline'!$A$2:$A$2047,$A39,'city centre offline'!$B$2:$B$2047,L$3))/(SUMIFS('city centre offline'!$H$2:$H$2047,'city centre offline'!$A$2:$A$2047,$A39,'city centre offline'!$B$2:$B$2047,L$2))</f>
        <v>0.22715781522644504</v>
      </c>
      <c r="M39" s="37">
        <f>(SUMIFS('city centre offline'!$H$2:$H$2047,'overall city offline'!$A$2:$A$2047,$A39,'city centre offline'!$B$2:$B$2047,M$3)*SUMIFS('city centre offline'!$C$2:$C$2047,'city centre offline'!$A$2:$A$2047,$A39,'city centre offline'!$B$2:$B$2047,M$3))/(SUMIFS('city centre offline'!$H$2:$H$2047,'city centre offline'!$A$2:$A$2047,$A39,'city centre offline'!$B$2:$B$2047,M$2))</f>
        <v>1.0015515987030035</v>
      </c>
      <c r="N39" s="37">
        <f>(SUMIFS('city centre offline'!$H$2:$H$2047,'overall city offline'!$A$2:$A$2047,$A39,'city centre offline'!$B$2:$B$2047,N$3)*SUMIFS('city centre offline'!$C$2:$C$2047,'city centre offline'!$A$2:$A$2047,$A39,'city centre offline'!$B$2:$B$2047,N$3))/(SUMIFS('city centre offline'!$H$2:$H$2047,'city centre offline'!$A$2:$A$2047,$A39,'city centre offline'!$B$2:$B$2047,N$2))</f>
        <v>3.4581372953709807E-3</v>
      </c>
      <c r="O39" s="37">
        <f>(SUMIFS('city centre offline'!$H$2:$H$2047,'overall city offline'!$A$2:$A$2047,$A39,'city centre offline'!$B$2:$B$2047,O$3)*SUMIFS('city centre offline'!$C$2:$C$2047,'city centre offline'!$A$2:$A$2047,$A39,'city centre offline'!$B$2:$B$2047,O$3))/(SUMIFS('city centre offline'!$H$2:$H$2047,'city centre offline'!$A$2:$A$2047,$A39,'city centre offline'!$B$2:$B$2047,O$2))</f>
        <v>1.6736858240893153E-2</v>
      </c>
      <c r="P39" s="37">
        <f>(SUMIFS('city centre offline'!$H$2:$H$2047,'overall city offline'!$A$2:$A$2047,$A39,'city centre offline'!$B$2:$B$2047,P$3)*SUMIFS('city centre offline'!$C$2:$C$2047,'city centre offline'!$A$2:$A$2047,$A39,'city centre offline'!$B$2:$B$2047,P$3))/(SUMIFS('city centre offline'!$H$2:$H$2047,'city centre offline'!$A$2:$A$2047,$A39,'city centre offline'!$B$2:$B$2047,P$2))</f>
        <v>1.4329418207074639E-2</v>
      </c>
      <c r="Q39" s="37">
        <f>(SUMIFS('city centre offline'!$H$2:$H$2047,'overall city offline'!$A$2:$A$2047,$A39,'city centre offline'!$B$2:$B$2047,Q$3)*SUMIFS('city centre offline'!$C$2:$C$2047,'city centre offline'!$A$2:$A$2047,$A39,'city centre offline'!$B$2:$B$2047,Q$3))/(SUMIFS('city centre offline'!$H$2:$H$2047,'city centre offline'!$A$2:$A$2047,$A39,'city centre offline'!$B$2:$B$2047,Q$2))</f>
        <v>0.45903659738941588</v>
      </c>
      <c r="R39" s="37">
        <f>(SUMIFS('city centre offline'!$H$2:$H$2047,'overall city offline'!$A$2:$A$2047,$A39,'city centre offline'!$B$2:$B$2047,R$3)*SUMIFS('city centre offline'!$C$2:$C$2047,'city centre offline'!$A$2:$A$2047,$A39,'city centre offline'!$B$2:$B$2047,R$3))/(SUMIFS('city centre offline'!$H$2:$H$2047,'city centre offline'!$A$2:$A$2047,$A39,'city centre offline'!$B$2:$B$2047,R$2))</f>
        <v>0.70915771652403825</v>
      </c>
      <c r="S39" s="37">
        <f>(SUMIFS('city centre offline'!$H$2:$H$2047,'overall city offline'!$A$2:$A$2047,$A39,'city centre offline'!$B$2:$B$2047,S$3)*SUMIFS('city centre offline'!$C$2:$C$2047,'city centre offline'!$A$2:$A$2047,$A39,'city centre offline'!$B$2:$B$2047,S$3))/(SUMIFS('city centre offline'!$H$2:$H$2047,'city centre offline'!$A$2:$A$2047,$A39,'city centre offline'!$B$2:$B$2047,S$2))</f>
        <v>0.69917455960043118</v>
      </c>
      <c r="T39" s="37">
        <f>(SUMIFS('city centre offline'!$H$2:$H$2047,'overall city offline'!$A$2:$A$2047,$A39,'city centre offline'!$B$2:$B$2047,T$3)*SUMIFS('city centre offline'!$C$2:$C$2047,'city centre offline'!$A$2:$A$2047,$A39,'city centre offline'!$B$2:$B$2047,T$3))/(SUMIFS('city centre offline'!$H$2:$H$2047,'city centre offline'!$A$2:$A$2047,$A39,'city centre offline'!$B$2:$B$2047,T$2))</f>
        <v>0.67333437101811533</v>
      </c>
      <c r="U39" s="37">
        <f>(SUMIFS('city centre offline'!$H$2:$H$2047,'overall city offline'!$A$2:$A$2047,$A39,'city centre offline'!$B$2:$B$2047,U$3)*SUMIFS('city centre offline'!$C$2:$C$2047,'city centre offline'!$A$2:$A$2047,$A39,'city centre offline'!$B$2:$B$2047,U$3))/(SUMIFS('city centre offline'!$H$2:$H$2047,'city centre offline'!$A$2:$A$2047,$A39,'city centre offline'!$B$2:$B$2047,U$2))</f>
        <v>0.90214649583628725</v>
      </c>
      <c r="V39" s="37">
        <f>(SUMIFS('city centre offline'!$H$2:$H$2047,'overall city offline'!$A$2:$A$2047,$A39,'city centre offline'!$B$2:$B$2047,V$3)*SUMIFS('city centre offline'!$C$2:$C$2047,'city centre offline'!$A$2:$A$2047,$A39,'city centre offline'!$B$2:$B$2047,V$3))/(SUMIFS('city centre offline'!$H$2:$H$2047,'city centre offline'!$A$2:$A$2047,$A39,'city centre offline'!$B$2:$B$2047,V$2))</f>
        <v>0.6187161644072805</v>
      </c>
    </row>
    <row r="40" spans="1:63" x14ac:dyDescent="0.25">
      <c r="A40" s="5" t="s">
        <v>43</v>
      </c>
      <c r="B40" s="37">
        <f>(SUMIFS('city centre offline'!$H$2:$H$2047,'overall city offline'!$A$2:$A$2047,$A40,'city centre offline'!$B$2:$B$2047,B$3)*SUMIFS('city centre offline'!$C$2:$C$2047,'city centre offline'!$A$2:$A$2047,$A40,'city centre offline'!$B$2:$B$2047,B$3))/(SUMIFS('city centre offline'!$H$2:$H$2047,'city centre offline'!$A$2:$A$2047,$A40,'city centre offline'!$B$2:$B$2047,B$2))</f>
        <v>0.77628659789477072</v>
      </c>
      <c r="C40" s="37">
        <f>(SUMIFS('city centre offline'!$H$2:$H$2047,'overall city offline'!$A$2:$A$2047,$A40,'city centre offline'!$B$2:$B$2047,C$3)*SUMIFS('city centre offline'!$C$2:$C$2047,'city centre offline'!$A$2:$A$2047,$A40,'city centre offline'!$B$2:$B$2047,C$3))/(SUMIFS('city centre offline'!$H$2:$H$2047,'city centre offline'!$A$2:$A$2047,$A40,'city centre offline'!$B$2:$B$2047,C$2))</f>
        <v>0.82733598209051307</v>
      </c>
      <c r="D40" s="37">
        <f>(SUMIFS('city centre offline'!$H$2:$H$2047,'overall city offline'!$A$2:$A$2047,$A40,'city centre offline'!$B$2:$B$2047,D$3)*SUMIFS('city centre offline'!$C$2:$C$2047,'city centre offline'!$A$2:$A$2047,$A40,'city centre offline'!$B$2:$B$2047,D$3))/(SUMIFS('city centre offline'!$H$2:$H$2047,'city centre offline'!$A$2:$A$2047,$A40,'city centre offline'!$B$2:$B$2047,D$2))</f>
        <v>0.44019421848382695</v>
      </c>
      <c r="E40" s="37">
        <f>(SUMIFS('city centre offline'!$H$2:$H$2047,'overall city offline'!$A$2:$A$2047,$A40,'city centre offline'!$B$2:$B$2047,E$3)*SUMIFS('city centre offline'!$C$2:$C$2047,'city centre offline'!$A$2:$A$2047,$A40,'city centre offline'!$B$2:$B$2047,E$3))/(SUMIFS('city centre offline'!$H$2:$H$2047,'city centre offline'!$A$2:$A$2047,$A40,'city centre offline'!$B$2:$B$2047,E$2))</f>
        <v>3.5725242364248776E-3</v>
      </c>
      <c r="F40" s="37">
        <f>(SUMIFS('city centre offline'!$H$2:$H$2047,'overall city offline'!$A$2:$A$2047,$A40,'city centre offline'!$B$2:$B$2047,F$3)*SUMIFS('city centre offline'!$C$2:$C$2047,'city centre offline'!$A$2:$A$2047,$A40,'city centre offline'!$B$2:$B$2047,F$3))/(SUMIFS('city centre offline'!$H$2:$H$2047,'city centre offline'!$A$2:$A$2047,$A40,'city centre offline'!$B$2:$B$2047,F$2))</f>
        <v>3.7690609976822317E-2</v>
      </c>
      <c r="G40" s="37">
        <f>(SUMIFS('city centre offline'!$H$2:$H$2047,'overall city offline'!$A$2:$A$2047,$A40,'city centre offline'!$B$2:$B$2047,G$3)*SUMIFS('city centre offline'!$C$2:$C$2047,'city centre offline'!$A$2:$A$2047,$A40,'city centre offline'!$B$2:$B$2047,G$3))/(SUMIFS('city centre offline'!$H$2:$H$2047,'city centre offline'!$A$2:$A$2047,$A40,'city centre offline'!$B$2:$B$2047,G$2))</f>
        <v>0.20151896721222012</v>
      </c>
      <c r="H40" s="37">
        <f>(SUMIFS('city centre offline'!$H$2:$H$2047,'overall city offline'!$A$2:$A$2047,$A40,'city centre offline'!$B$2:$B$2047,H$3)*SUMIFS('city centre offline'!$C$2:$C$2047,'city centre offline'!$A$2:$A$2047,$A40,'city centre offline'!$B$2:$B$2047,H$3))/(SUMIFS('city centre offline'!$H$2:$H$2047,'city centre offline'!$A$2:$A$2047,$A40,'city centre offline'!$B$2:$B$2047,H$2))</f>
        <v>0.45875213023619354</v>
      </c>
      <c r="I40" s="37">
        <f>(SUMIFS('city centre offline'!$H$2:$H$2047,'overall city offline'!$A$2:$A$2047,$A40,'city centre offline'!$B$2:$B$2047,I$3)*SUMIFS('city centre offline'!$C$2:$C$2047,'city centre offline'!$A$2:$A$2047,$A40,'city centre offline'!$B$2:$B$2047,I$3))/(SUMIFS('city centre offline'!$H$2:$H$2047,'city centre offline'!$A$2:$A$2047,$A40,'city centre offline'!$B$2:$B$2047,I$2))</f>
        <v>0.5529835961595857</v>
      </c>
      <c r="J40" s="37">
        <f>(SUMIFS('city centre offline'!$H$2:$H$2047,'overall city offline'!$A$2:$A$2047,$A40,'city centre offline'!$B$2:$B$2047,J$3)*SUMIFS('city centre offline'!$C$2:$C$2047,'city centre offline'!$A$2:$A$2047,$A40,'city centre offline'!$B$2:$B$2047,J$3))/(SUMIFS('city centre offline'!$H$2:$H$2047,'city centre offline'!$A$2:$A$2047,$A40,'city centre offline'!$B$2:$B$2047,J$2))</f>
        <v>0.48524486482883655</v>
      </c>
      <c r="K40" s="37">
        <f>(SUMIFS('city centre offline'!$H$2:$H$2047,'overall city offline'!$A$2:$A$2047,$A40,'city centre offline'!$B$2:$B$2047,K$3)*SUMIFS('city centre offline'!$C$2:$C$2047,'city centre offline'!$A$2:$A$2047,$A40,'city centre offline'!$B$2:$B$2047,K$3))/(SUMIFS('city centre offline'!$H$2:$H$2047,'city centre offline'!$A$2:$A$2047,$A40,'city centre offline'!$B$2:$B$2047,K$2))</f>
        <v>0.56632998129822687</v>
      </c>
      <c r="L40" s="37">
        <f>(SUMIFS('city centre offline'!$H$2:$H$2047,'overall city offline'!$A$2:$A$2047,$A40,'city centre offline'!$B$2:$B$2047,L$3)*SUMIFS('city centre offline'!$C$2:$C$2047,'city centre offline'!$A$2:$A$2047,$A40,'city centre offline'!$B$2:$B$2047,L$3))/(SUMIFS('city centre offline'!$H$2:$H$2047,'city centre offline'!$A$2:$A$2047,$A40,'city centre offline'!$B$2:$B$2047,L$2))</f>
        <v>0.19385616790479998</v>
      </c>
      <c r="M40" s="37">
        <f>(SUMIFS('city centre offline'!$H$2:$H$2047,'overall city offline'!$A$2:$A$2047,$A40,'city centre offline'!$B$2:$B$2047,M$3)*SUMIFS('city centre offline'!$C$2:$C$2047,'city centre offline'!$A$2:$A$2047,$A40,'city centre offline'!$B$2:$B$2047,M$3))/(SUMIFS('city centre offline'!$H$2:$H$2047,'city centre offline'!$A$2:$A$2047,$A40,'city centre offline'!$B$2:$B$2047,M$2))</f>
        <v>0.60929481858296641</v>
      </c>
      <c r="N40" s="37">
        <f>(SUMIFS('city centre offline'!$H$2:$H$2047,'overall city offline'!$A$2:$A$2047,$A40,'city centre offline'!$B$2:$B$2047,N$3)*SUMIFS('city centre offline'!$C$2:$C$2047,'city centre offline'!$A$2:$A$2047,$A40,'city centre offline'!$B$2:$B$2047,N$3))/(SUMIFS('city centre offline'!$H$2:$H$2047,'city centre offline'!$A$2:$A$2047,$A40,'city centre offline'!$B$2:$B$2047,N$2))</f>
        <v>1.1498315669171935E-2</v>
      </c>
      <c r="O40" s="37">
        <f>(SUMIFS('city centre offline'!$H$2:$H$2047,'overall city offline'!$A$2:$A$2047,$A40,'city centre offline'!$B$2:$B$2047,O$3)*SUMIFS('city centre offline'!$C$2:$C$2047,'city centre offline'!$A$2:$A$2047,$A40,'city centre offline'!$B$2:$B$2047,O$3))/(SUMIFS('city centre offline'!$H$2:$H$2047,'city centre offline'!$A$2:$A$2047,$A40,'city centre offline'!$B$2:$B$2047,O$2))</f>
        <v>9.0834088834556587E-3</v>
      </c>
      <c r="P40" s="37">
        <f>(SUMIFS('city centre offline'!$H$2:$H$2047,'overall city offline'!$A$2:$A$2047,$A40,'city centre offline'!$B$2:$B$2047,P$3)*SUMIFS('city centre offline'!$C$2:$C$2047,'city centre offline'!$A$2:$A$2047,$A40,'city centre offline'!$B$2:$B$2047,P$3))/(SUMIFS('city centre offline'!$H$2:$H$2047,'city centre offline'!$A$2:$A$2047,$A40,'city centre offline'!$B$2:$B$2047,P$2))</f>
        <v>3.3126832342541837E-2</v>
      </c>
      <c r="Q40" s="37">
        <f>(SUMIFS('city centre offline'!$H$2:$H$2047,'overall city offline'!$A$2:$A$2047,$A40,'city centre offline'!$B$2:$B$2047,Q$3)*SUMIFS('city centre offline'!$C$2:$C$2047,'city centre offline'!$A$2:$A$2047,$A40,'city centre offline'!$B$2:$B$2047,Q$3))/(SUMIFS('city centre offline'!$H$2:$H$2047,'city centre offline'!$A$2:$A$2047,$A40,'city centre offline'!$B$2:$B$2047,Q$2))</f>
        <v>0.27914891811496306</v>
      </c>
      <c r="R40" s="37">
        <f>(SUMIFS('city centre offline'!$H$2:$H$2047,'overall city offline'!$A$2:$A$2047,$A40,'city centre offline'!$B$2:$B$2047,R$3)*SUMIFS('city centre offline'!$C$2:$C$2047,'city centre offline'!$A$2:$A$2047,$A40,'city centre offline'!$B$2:$B$2047,R$3))/(SUMIFS('city centre offline'!$H$2:$H$2047,'city centre offline'!$A$2:$A$2047,$A40,'city centre offline'!$B$2:$B$2047,R$2))</f>
        <v>0.58155735416154852</v>
      </c>
      <c r="S40" s="37">
        <f>(SUMIFS('city centre offline'!$H$2:$H$2047,'overall city offline'!$A$2:$A$2047,$A40,'city centre offline'!$B$2:$B$2047,S$3)*SUMIFS('city centre offline'!$C$2:$C$2047,'city centre offline'!$A$2:$A$2047,$A40,'city centre offline'!$B$2:$B$2047,S$3))/(SUMIFS('city centre offline'!$H$2:$H$2047,'city centre offline'!$A$2:$A$2047,$A40,'city centre offline'!$B$2:$B$2047,S$2))</f>
        <v>0.79637883514102625</v>
      </c>
      <c r="T40" s="37">
        <f>(SUMIFS('city centre offline'!$H$2:$H$2047,'overall city offline'!$A$2:$A$2047,$A40,'city centre offline'!$B$2:$B$2047,T$3)*SUMIFS('city centre offline'!$C$2:$C$2047,'city centre offline'!$A$2:$A$2047,$A40,'city centre offline'!$B$2:$B$2047,T$3))/(SUMIFS('city centre offline'!$H$2:$H$2047,'city centre offline'!$A$2:$A$2047,$A40,'city centre offline'!$B$2:$B$2047,T$2))</f>
        <v>0.78577781043594508</v>
      </c>
      <c r="U40" s="37">
        <f>(SUMIFS('city centre offline'!$H$2:$H$2047,'overall city offline'!$A$2:$A$2047,$A40,'city centre offline'!$B$2:$B$2047,U$3)*SUMIFS('city centre offline'!$C$2:$C$2047,'city centre offline'!$A$2:$A$2047,$A40,'city centre offline'!$B$2:$B$2047,U$3))/(SUMIFS('city centre offline'!$H$2:$H$2047,'city centre offline'!$A$2:$A$2047,$A40,'city centre offline'!$B$2:$B$2047,U$2))</f>
        <v>0.92130093331828389</v>
      </c>
      <c r="V40" s="37">
        <f>(SUMIFS('city centre offline'!$H$2:$H$2047,'overall city offline'!$A$2:$A$2047,$A40,'city centre offline'!$B$2:$B$2047,V$3)*SUMIFS('city centre offline'!$C$2:$C$2047,'city centre offline'!$A$2:$A$2047,$A40,'city centre offline'!$B$2:$B$2047,V$3))/(SUMIFS('city centre offline'!$H$2:$H$2047,'city centre offline'!$A$2:$A$2047,$A40,'city centre offline'!$B$2:$B$2047,V$2))</f>
        <v>0.7405973329314971</v>
      </c>
    </row>
    <row r="41" spans="1:63" x14ac:dyDescent="0.25">
      <c r="A41" s="5" t="s">
        <v>44</v>
      </c>
      <c r="B41" s="37">
        <f>(SUMIFS('city centre offline'!$H$2:$H$2047,'overall city offline'!$A$2:$A$2047,$A41,'city centre offline'!$B$2:$B$2047,B$3)*SUMIFS('city centre offline'!$C$2:$C$2047,'city centre offline'!$A$2:$A$2047,$A41,'city centre offline'!$B$2:$B$2047,B$3))/(SUMIFS('city centre offline'!$H$2:$H$2047,'city centre offline'!$A$2:$A$2047,$A41,'city centre offline'!$B$2:$B$2047,B$2))</f>
        <v>0.96048337381620352</v>
      </c>
      <c r="C41" s="37">
        <f>(SUMIFS('city centre offline'!$H$2:$H$2047,'overall city offline'!$A$2:$A$2047,$A41,'city centre offline'!$B$2:$B$2047,C$3)*SUMIFS('city centre offline'!$C$2:$C$2047,'city centre offline'!$A$2:$A$2047,$A41,'city centre offline'!$B$2:$B$2047,C$3))/(SUMIFS('city centre offline'!$H$2:$H$2047,'city centre offline'!$A$2:$A$2047,$A41,'city centre offline'!$B$2:$B$2047,C$2))</f>
        <v>1.1584540641087491</v>
      </c>
      <c r="D41" s="37">
        <f>(SUMIFS('city centre offline'!$H$2:$H$2047,'overall city offline'!$A$2:$A$2047,$A41,'city centre offline'!$B$2:$B$2047,D$3)*SUMIFS('city centre offline'!$C$2:$C$2047,'city centre offline'!$A$2:$A$2047,$A41,'city centre offline'!$B$2:$B$2047,D$3))/(SUMIFS('city centre offline'!$H$2:$H$2047,'city centre offline'!$A$2:$A$2047,$A41,'city centre offline'!$B$2:$B$2047,D$2))</f>
        <v>0.64647369520598386</v>
      </c>
      <c r="E41" s="37">
        <f>(SUMIFS('city centre offline'!$H$2:$H$2047,'overall city offline'!$A$2:$A$2047,$A41,'city centre offline'!$B$2:$B$2047,E$3)*SUMIFS('city centre offline'!$C$2:$C$2047,'city centre offline'!$A$2:$A$2047,$A41,'city centre offline'!$B$2:$B$2047,E$3))/(SUMIFS('city centre offline'!$H$2:$H$2047,'city centre offline'!$A$2:$A$2047,$A41,'city centre offline'!$B$2:$B$2047,E$2))</f>
        <v>8.2099466097550601E-4</v>
      </c>
      <c r="F41" s="37">
        <f>(SUMIFS('city centre offline'!$H$2:$H$2047,'overall city offline'!$A$2:$A$2047,$A41,'city centre offline'!$B$2:$B$2047,F$3)*SUMIFS('city centre offline'!$C$2:$C$2047,'city centre offline'!$A$2:$A$2047,$A41,'city centre offline'!$B$2:$B$2047,F$3))/(SUMIFS('city centre offline'!$H$2:$H$2047,'city centre offline'!$A$2:$A$2047,$A41,'city centre offline'!$B$2:$B$2047,F$2))</f>
        <v>8.2073178736440013E-4</v>
      </c>
      <c r="G41" s="37">
        <f>(SUMIFS('city centre offline'!$H$2:$H$2047,'overall city offline'!$A$2:$A$2047,$A41,'city centre offline'!$B$2:$B$2047,G$3)*SUMIFS('city centre offline'!$C$2:$C$2047,'city centre offline'!$A$2:$A$2047,$A41,'city centre offline'!$B$2:$B$2047,G$3))/(SUMIFS('city centre offline'!$H$2:$H$2047,'city centre offline'!$A$2:$A$2047,$A41,'city centre offline'!$B$2:$B$2047,G$2))</f>
        <v>0.12632333759200071</v>
      </c>
      <c r="H41" s="37">
        <f>(SUMIFS('city centre offline'!$H$2:$H$2047,'overall city offline'!$A$2:$A$2047,$A41,'city centre offline'!$B$2:$B$2047,H$3)*SUMIFS('city centre offline'!$C$2:$C$2047,'city centre offline'!$A$2:$A$2047,$A41,'city centre offline'!$B$2:$B$2047,H$3))/(SUMIFS('city centre offline'!$H$2:$H$2047,'city centre offline'!$A$2:$A$2047,$A41,'city centre offline'!$B$2:$B$2047,H$2))</f>
        <v>0.35357812845173026</v>
      </c>
      <c r="I41" s="37">
        <f>(SUMIFS('city centre offline'!$H$2:$H$2047,'overall city offline'!$A$2:$A$2047,$A41,'city centre offline'!$B$2:$B$2047,I$3)*SUMIFS('city centre offline'!$C$2:$C$2047,'city centre offline'!$A$2:$A$2047,$A41,'city centre offline'!$B$2:$B$2047,I$3))/(SUMIFS('city centre offline'!$H$2:$H$2047,'city centre offline'!$A$2:$A$2047,$A41,'city centre offline'!$B$2:$B$2047,I$2))</f>
        <v>0.60716218300201363</v>
      </c>
      <c r="J41" s="37">
        <f>(SUMIFS('city centre offline'!$H$2:$H$2047,'overall city offline'!$A$2:$A$2047,$A41,'city centre offline'!$B$2:$B$2047,J$3)*SUMIFS('city centre offline'!$C$2:$C$2047,'city centre offline'!$A$2:$A$2047,$A41,'city centre offline'!$B$2:$B$2047,J$3))/(SUMIFS('city centre offline'!$H$2:$H$2047,'city centre offline'!$A$2:$A$2047,$A41,'city centre offline'!$B$2:$B$2047,J$2))</f>
        <v>0.57911209663435792</v>
      </c>
      <c r="K41" s="37">
        <f>(SUMIFS('city centre offline'!$H$2:$H$2047,'overall city offline'!$A$2:$A$2047,$A41,'city centre offline'!$B$2:$B$2047,K$3)*SUMIFS('city centre offline'!$C$2:$C$2047,'city centre offline'!$A$2:$A$2047,$A41,'city centre offline'!$B$2:$B$2047,K$3))/(SUMIFS('city centre offline'!$H$2:$H$2047,'city centre offline'!$A$2:$A$2047,$A41,'city centre offline'!$B$2:$B$2047,K$2))</f>
        <v>0.4636455688197223</v>
      </c>
      <c r="L41" s="37">
        <f>(SUMIFS('city centre offline'!$H$2:$H$2047,'overall city offline'!$A$2:$A$2047,$A41,'city centre offline'!$B$2:$B$2047,L$3)*SUMIFS('city centre offline'!$C$2:$C$2047,'city centre offline'!$A$2:$A$2047,$A41,'city centre offline'!$B$2:$B$2047,L$3))/(SUMIFS('city centre offline'!$H$2:$H$2047,'city centre offline'!$A$2:$A$2047,$A41,'city centre offline'!$B$2:$B$2047,L$2))</f>
        <v>0.17367637158150642</v>
      </c>
      <c r="M41" s="37">
        <f>(SUMIFS('city centre offline'!$H$2:$H$2047,'overall city offline'!$A$2:$A$2047,$A41,'city centre offline'!$B$2:$B$2047,M$3)*SUMIFS('city centre offline'!$C$2:$C$2047,'city centre offline'!$A$2:$A$2047,$A41,'city centre offline'!$B$2:$B$2047,M$3))/(SUMIFS('city centre offline'!$H$2:$H$2047,'city centre offline'!$A$2:$A$2047,$A41,'city centre offline'!$B$2:$B$2047,M$2))</f>
        <v>0.51094908339637557</v>
      </c>
      <c r="N41" s="37">
        <f>(SUMIFS('city centre offline'!$H$2:$H$2047,'overall city offline'!$A$2:$A$2047,$A41,'city centre offline'!$B$2:$B$2047,N$3)*SUMIFS('city centre offline'!$C$2:$C$2047,'city centre offline'!$A$2:$A$2047,$A41,'city centre offline'!$B$2:$B$2047,N$3))/(SUMIFS('city centre offline'!$H$2:$H$2047,'city centre offline'!$A$2:$A$2047,$A41,'city centre offline'!$B$2:$B$2047,N$2))</f>
        <v>1.928696089495242E-2</v>
      </c>
      <c r="O41" s="37">
        <f>(SUMIFS('city centre offline'!$H$2:$H$2047,'overall city offline'!$A$2:$A$2047,$A41,'city centre offline'!$B$2:$B$2047,O$3)*SUMIFS('city centre offline'!$C$2:$C$2047,'city centre offline'!$A$2:$A$2047,$A41,'city centre offline'!$B$2:$B$2047,O$3))/(SUMIFS('city centre offline'!$H$2:$H$2047,'city centre offline'!$A$2:$A$2047,$A41,'city centre offline'!$B$2:$B$2047,O$2))</f>
        <v>4.688472046417809E-2</v>
      </c>
      <c r="P41" s="37">
        <f>(SUMIFS('city centre offline'!$H$2:$H$2047,'overall city offline'!$A$2:$A$2047,$A41,'city centre offline'!$B$2:$B$2047,P$3)*SUMIFS('city centre offline'!$C$2:$C$2047,'city centre offline'!$A$2:$A$2047,$A41,'city centre offline'!$B$2:$B$2047,P$3))/(SUMIFS('city centre offline'!$H$2:$H$2047,'city centre offline'!$A$2:$A$2047,$A41,'city centre offline'!$B$2:$B$2047,P$2))</f>
        <v>2.1866946505516523E-2</v>
      </c>
      <c r="Q41" s="37">
        <f>(SUMIFS('city centre offline'!$H$2:$H$2047,'overall city offline'!$A$2:$A$2047,$A41,'city centre offline'!$B$2:$B$2047,Q$3)*SUMIFS('city centre offline'!$C$2:$C$2047,'city centre offline'!$A$2:$A$2047,$A41,'city centre offline'!$B$2:$B$2047,Q$3))/(SUMIFS('city centre offline'!$H$2:$H$2047,'city centre offline'!$A$2:$A$2047,$A41,'city centre offline'!$B$2:$B$2047,Q$2))</f>
        <v>0.27870354761712174</v>
      </c>
      <c r="R41" s="37">
        <f>(SUMIFS('city centre offline'!$H$2:$H$2047,'overall city offline'!$A$2:$A$2047,$A41,'city centre offline'!$B$2:$B$2047,R$3)*SUMIFS('city centre offline'!$C$2:$C$2047,'city centre offline'!$A$2:$A$2047,$A41,'city centre offline'!$B$2:$B$2047,R$3))/(SUMIFS('city centre offline'!$H$2:$H$2047,'city centre offline'!$A$2:$A$2047,$A41,'city centre offline'!$B$2:$B$2047,R$2))</f>
        <v>0.54195165450398608</v>
      </c>
      <c r="S41" s="37">
        <f>(SUMIFS('city centre offline'!$H$2:$H$2047,'overall city offline'!$A$2:$A$2047,$A41,'city centre offline'!$B$2:$B$2047,S$3)*SUMIFS('city centre offline'!$C$2:$C$2047,'city centre offline'!$A$2:$A$2047,$A41,'city centre offline'!$B$2:$B$2047,S$3))/(SUMIFS('city centre offline'!$H$2:$H$2047,'city centre offline'!$A$2:$A$2047,$A41,'city centre offline'!$B$2:$B$2047,S$2))</f>
        <v>0.73014692039095364</v>
      </c>
      <c r="T41" s="37">
        <f>(SUMIFS('city centre offline'!$H$2:$H$2047,'overall city offline'!$A$2:$A$2047,$A41,'city centre offline'!$B$2:$B$2047,T$3)*SUMIFS('city centre offline'!$C$2:$C$2047,'city centre offline'!$A$2:$A$2047,$A41,'city centre offline'!$B$2:$B$2047,T$3))/(SUMIFS('city centre offline'!$H$2:$H$2047,'city centre offline'!$A$2:$A$2047,$A41,'city centre offline'!$B$2:$B$2047,T$2))</f>
        <v>0.78775959902177817</v>
      </c>
      <c r="U41" s="37">
        <f>(SUMIFS('city centre offline'!$H$2:$H$2047,'overall city offline'!$A$2:$A$2047,$A41,'city centre offline'!$B$2:$B$2047,U$3)*SUMIFS('city centre offline'!$C$2:$C$2047,'city centre offline'!$A$2:$A$2047,$A41,'city centre offline'!$B$2:$B$2047,U$3))/(SUMIFS('city centre offline'!$H$2:$H$2047,'city centre offline'!$A$2:$A$2047,$A41,'city centre offline'!$B$2:$B$2047,U$2))</f>
        <v>0.94710907554691159</v>
      </c>
      <c r="V41" s="37">
        <f>(SUMIFS('city centre offline'!$H$2:$H$2047,'overall city offline'!$A$2:$A$2047,$A41,'city centre offline'!$B$2:$B$2047,V$3)*SUMIFS('city centre offline'!$C$2:$C$2047,'city centre offline'!$A$2:$A$2047,$A41,'city centre offline'!$B$2:$B$2047,V$3))/(SUMIFS('city centre offline'!$H$2:$H$2047,'city centre offline'!$A$2:$A$2047,$A41,'city centre offline'!$B$2:$B$2047,V$2))</f>
        <v>0.91366004010760393</v>
      </c>
    </row>
    <row r="42" spans="1:63" x14ac:dyDescent="0.25">
      <c r="A42" s="5" t="s">
        <v>45</v>
      </c>
      <c r="B42" s="37">
        <f>(SUMIFS('city centre offline'!$H$2:$H$2047,'overall city offline'!$A$2:$A$2047,$A42,'city centre offline'!$B$2:$B$2047,B$3)*SUMIFS('city centre offline'!$C$2:$C$2047,'city centre offline'!$A$2:$A$2047,$A42,'city centre offline'!$B$2:$B$2047,B$3))/(SUMIFS('city centre offline'!$H$2:$H$2047,'city centre offline'!$A$2:$A$2047,$A42,'city centre offline'!$B$2:$B$2047,B$2))</f>
        <v>0.94859957088054958</v>
      </c>
      <c r="C42" s="37">
        <f>(SUMIFS('city centre offline'!$H$2:$H$2047,'overall city offline'!$A$2:$A$2047,$A42,'city centre offline'!$B$2:$B$2047,C$3)*SUMIFS('city centre offline'!$C$2:$C$2047,'city centre offline'!$A$2:$A$2047,$A42,'city centre offline'!$B$2:$B$2047,C$3))/(SUMIFS('city centre offline'!$H$2:$H$2047,'city centre offline'!$A$2:$A$2047,$A42,'city centre offline'!$B$2:$B$2047,C$2))</f>
        <v>1.0856654199007081</v>
      </c>
      <c r="D42" s="37">
        <f>(SUMIFS('city centre offline'!$H$2:$H$2047,'overall city offline'!$A$2:$A$2047,$A42,'city centre offline'!$B$2:$B$2047,D$3)*SUMIFS('city centre offline'!$C$2:$C$2047,'city centre offline'!$A$2:$A$2047,$A42,'city centre offline'!$B$2:$B$2047,D$3))/(SUMIFS('city centre offline'!$H$2:$H$2047,'city centre offline'!$A$2:$A$2047,$A42,'city centre offline'!$B$2:$B$2047,D$2))</f>
        <v>0.78444936678930832</v>
      </c>
      <c r="E42" s="37">
        <f>(SUMIFS('city centre offline'!$H$2:$H$2047,'overall city offline'!$A$2:$A$2047,$A42,'city centre offline'!$B$2:$B$2047,E$3)*SUMIFS('city centre offline'!$C$2:$C$2047,'city centre offline'!$A$2:$A$2047,$A42,'city centre offline'!$B$2:$B$2047,E$3))/(SUMIFS('city centre offline'!$H$2:$H$2047,'city centre offline'!$A$2:$A$2047,$A42,'city centre offline'!$B$2:$B$2047,E$2))</f>
        <v>0</v>
      </c>
      <c r="F42" s="37">
        <f>(SUMIFS('city centre offline'!$H$2:$H$2047,'overall city offline'!$A$2:$A$2047,$A42,'city centre offline'!$B$2:$B$2047,F$3)*SUMIFS('city centre offline'!$C$2:$C$2047,'city centre offline'!$A$2:$A$2047,$A42,'city centre offline'!$B$2:$B$2047,F$3))/(SUMIFS('city centre offline'!$H$2:$H$2047,'city centre offline'!$A$2:$A$2047,$A42,'city centre offline'!$B$2:$B$2047,F$2))</f>
        <v>2.7200273023498633E-3</v>
      </c>
      <c r="G42" s="37">
        <f>(SUMIFS('city centre offline'!$H$2:$H$2047,'overall city offline'!$A$2:$A$2047,$A42,'city centre offline'!$B$2:$B$2047,G$3)*SUMIFS('city centre offline'!$C$2:$C$2047,'city centre offline'!$A$2:$A$2047,$A42,'city centre offline'!$B$2:$B$2047,G$3))/(SUMIFS('city centre offline'!$H$2:$H$2047,'city centre offline'!$A$2:$A$2047,$A42,'city centre offline'!$B$2:$B$2047,G$2))</f>
        <v>0.12696942153101312</v>
      </c>
      <c r="H42" s="37">
        <f>(SUMIFS('city centre offline'!$H$2:$H$2047,'overall city offline'!$A$2:$A$2047,$A42,'city centre offline'!$B$2:$B$2047,H$3)*SUMIFS('city centre offline'!$C$2:$C$2047,'city centre offline'!$A$2:$A$2047,$A42,'city centre offline'!$B$2:$B$2047,H$3))/(SUMIFS('city centre offline'!$H$2:$H$2047,'city centre offline'!$A$2:$A$2047,$A42,'city centre offline'!$B$2:$B$2047,H$2))</f>
        <v>0.7116705168020846</v>
      </c>
      <c r="I42" s="37">
        <f>(SUMIFS('city centre offline'!$H$2:$H$2047,'overall city offline'!$A$2:$A$2047,$A42,'city centre offline'!$B$2:$B$2047,I$3)*SUMIFS('city centre offline'!$C$2:$C$2047,'city centre offline'!$A$2:$A$2047,$A42,'city centre offline'!$B$2:$B$2047,I$3))/(SUMIFS('city centre offline'!$H$2:$H$2047,'city centre offline'!$A$2:$A$2047,$A42,'city centre offline'!$B$2:$B$2047,I$2))</f>
        <v>0.9593688834144698</v>
      </c>
      <c r="J42" s="37">
        <f>(SUMIFS('city centre offline'!$H$2:$H$2047,'overall city offline'!$A$2:$A$2047,$A42,'city centre offline'!$B$2:$B$2047,J$3)*SUMIFS('city centre offline'!$C$2:$C$2047,'city centre offline'!$A$2:$A$2047,$A42,'city centre offline'!$B$2:$B$2047,J$3))/(SUMIFS('city centre offline'!$H$2:$H$2047,'city centre offline'!$A$2:$A$2047,$A42,'city centre offline'!$B$2:$B$2047,J$2))</f>
        <v>0.74324593656820481</v>
      </c>
      <c r="K42" s="37">
        <f>(SUMIFS('city centre offline'!$H$2:$H$2047,'overall city offline'!$A$2:$A$2047,$A42,'city centre offline'!$B$2:$B$2047,K$3)*SUMIFS('city centre offline'!$C$2:$C$2047,'city centre offline'!$A$2:$A$2047,$A42,'city centre offline'!$B$2:$B$2047,K$3))/(SUMIFS('city centre offline'!$H$2:$H$2047,'city centre offline'!$A$2:$A$2047,$A42,'city centre offline'!$B$2:$B$2047,K$2))</f>
        <v>0.58215914329522167</v>
      </c>
      <c r="L42" s="37">
        <f>(SUMIFS('city centre offline'!$H$2:$H$2047,'overall city offline'!$A$2:$A$2047,$A42,'city centre offline'!$B$2:$B$2047,L$3)*SUMIFS('city centre offline'!$C$2:$C$2047,'city centre offline'!$A$2:$A$2047,$A42,'city centre offline'!$B$2:$B$2047,L$3))/(SUMIFS('city centre offline'!$H$2:$H$2047,'city centre offline'!$A$2:$A$2047,$A42,'city centre offline'!$B$2:$B$2047,L$2))</f>
        <v>0.77925456809250704</v>
      </c>
      <c r="M42" s="37">
        <f>(SUMIFS('city centre offline'!$H$2:$H$2047,'overall city offline'!$A$2:$A$2047,$A42,'city centre offline'!$B$2:$B$2047,M$3)*SUMIFS('city centre offline'!$C$2:$C$2047,'city centre offline'!$A$2:$A$2047,$A42,'city centre offline'!$B$2:$B$2047,M$3))/(SUMIFS('city centre offline'!$H$2:$H$2047,'city centre offline'!$A$2:$A$2047,$A42,'city centre offline'!$B$2:$B$2047,M$2))</f>
        <v>0.60061232741265802</v>
      </c>
      <c r="N42" s="37">
        <f>(SUMIFS('city centre offline'!$H$2:$H$2047,'overall city offline'!$A$2:$A$2047,$A42,'city centre offline'!$B$2:$B$2047,N$3)*SUMIFS('city centre offline'!$C$2:$C$2047,'city centre offline'!$A$2:$A$2047,$A42,'city centre offline'!$B$2:$B$2047,N$3))/(SUMIFS('city centre offline'!$H$2:$H$2047,'city centre offline'!$A$2:$A$2047,$A42,'city centre offline'!$B$2:$B$2047,N$2))</f>
        <v>3.3583342829256527E-2</v>
      </c>
      <c r="O42" s="37">
        <f>(SUMIFS('city centre offline'!$H$2:$H$2047,'overall city offline'!$A$2:$A$2047,$A42,'city centre offline'!$B$2:$B$2047,O$3)*SUMIFS('city centre offline'!$C$2:$C$2047,'city centre offline'!$A$2:$A$2047,$A42,'city centre offline'!$B$2:$B$2047,O$3))/(SUMIFS('city centre offline'!$H$2:$H$2047,'city centre offline'!$A$2:$A$2047,$A42,'city centre offline'!$B$2:$B$2047,O$2))</f>
        <v>2.4355076537660971E-2</v>
      </c>
      <c r="P42" s="37">
        <f>(SUMIFS('city centre offline'!$H$2:$H$2047,'overall city offline'!$A$2:$A$2047,$A42,'city centre offline'!$B$2:$B$2047,P$3)*SUMIFS('city centre offline'!$C$2:$C$2047,'city centre offline'!$A$2:$A$2047,$A42,'city centre offline'!$B$2:$B$2047,P$3))/(SUMIFS('city centre offline'!$H$2:$H$2047,'city centre offline'!$A$2:$A$2047,$A42,'city centre offline'!$B$2:$B$2047,P$2))</f>
        <v>2.2954839714449005E-2</v>
      </c>
      <c r="Q42" s="37">
        <f>(SUMIFS('city centre offline'!$H$2:$H$2047,'overall city offline'!$A$2:$A$2047,$A42,'city centre offline'!$B$2:$B$2047,Q$3)*SUMIFS('city centre offline'!$C$2:$C$2047,'city centre offline'!$A$2:$A$2047,$A42,'city centre offline'!$B$2:$B$2047,Q$3))/(SUMIFS('city centre offline'!$H$2:$H$2047,'city centre offline'!$A$2:$A$2047,$A42,'city centre offline'!$B$2:$B$2047,Q$2))</f>
        <v>0.47445792838763784</v>
      </c>
      <c r="R42" s="37">
        <f>(SUMIFS('city centre offline'!$H$2:$H$2047,'overall city offline'!$A$2:$A$2047,$A42,'city centre offline'!$B$2:$B$2047,R$3)*SUMIFS('city centre offline'!$C$2:$C$2047,'city centre offline'!$A$2:$A$2047,$A42,'city centre offline'!$B$2:$B$2047,R$3))/(SUMIFS('city centre offline'!$H$2:$H$2047,'city centre offline'!$A$2:$A$2047,$A42,'city centre offline'!$B$2:$B$2047,R$2))</f>
        <v>0.56177898114806046</v>
      </c>
      <c r="S42" s="37">
        <f>(SUMIFS('city centre offline'!$H$2:$H$2047,'overall city offline'!$A$2:$A$2047,$A42,'city centre offline'!$B$2:$B$2047,S$3)*SUMIFS('city centre offline'!$C$2:$C$2047,'city centre offline'!$A$2:$A$2047,$A42,'city centre offline'!$B$2:$B$2047,S$3))/(SUMIFS('city centre offline'!$H$2:$H$2047,'city centre offline'!$A$2:$A$2047,$A42,'city centre offline'!$B$2:$B$2047,S$2))</f>
        <v>0.60217937410295552</v>
      </c>
      <c r="T42" s="37">
        <f>(SUMIFS('city centre offline'!$H$2:$H$2047,'overall city offline'!$A$2:$A$2047,$A42,'city centre offline'!$B$2:$B$2047,T$3)*SUMIFS('city centre offline'!$C$2:$C$2047,'city centre offline'!$A$2:$A$2047,$A42,'city centre offline'!$B$2:$B$2047,T$3))/(SUMIFS('city centre offline'!$H$2:$H$2047,'city centre offline'!$A$2:$A$2047,$A42,'city centre offline'!$B$2:$B$2047,T$2))</f>
        <v>0.75718609957336191</v>
      </c>
      <c r="U42" s="37">
        <f>(SUMIFS('city centre offline'!$H$2:$H$2047,'overall city offline'!$A$2:$A$2047,$A42,'city centre offline'!$B$2:$B$2047,U$3)*SUMIFS('city centre offline'!$C$2:$C$2047,'city centre offline'!$A$2:$A$2047,$A42,'city centre offline'!$B$2:$B$2047,U$3))/(SUMIFS('city centre offline'!$H$2:$H$2047,'city centre offline'!$A$2:$A$2047,$A42,'city centre offline'!$B$2:$B$2047,U$2))</f>
        <v>0.74253618751612915</v>
      </c>
      <c r="V42" s="37">
        <f>(SUMIFS('city centre offline'!$H$2:$H$2047,'overall city offline'!$A$2:$A$2047,$A42,'city centre offline'!$B$2:$B$2047,V$3)*SUMIFS('city centre offline'!$C$2:$C$2047,'city centre offline'!$A$2:$A$2047,$A42,'city centre offline'!$B$2:$B$2047,V$3))/(SUMIFS('city centre offline'!$H$2:$H$2047,'city centre offline'!$A$2:$A$2047,$A42,'city centre offline'!$B$2:$B$2047,V$2))</f>
        <v>0.72883077298693544</v>
      </c>
    </row>
    <row r="43" spans="1:63" x14ac:dyDescent="0.25">
      <c r="A43" s="5" t="s">
        <v>46</v>
      </c>
      <c r="B43" s="37">
        <f>(SUMIFS('city centre offline'!$H$2:$H$2047,'overall city offline'!$A$2:$A$2047,$A43,'city centre offline'!$B$2:$B$2047,B$3)*SUMIFS('city centre offline'!$C$2:$C$2047,'city centre offline'!$A$2:$A$2047,$A43,'city centre offline'!$B$2:$B$2047,B$3))/(SUMIFS('city centre offline'!$H$2:$H$2047,'city centre offline'!$A$2:$A$2047,$A43,'city centre offline'!$B$2:$B$2047,B$2))</f>
        <v>0.67112700838924211</v>
      </c>
      <c r="C43" s="37">
        <f>(SUMIFS('city centre offline'!$H$2:$H$2047,'overall city offline'!$A$2:$A$2047,$A43,'city centre offline'!$B$2:$B$2047,C$3)*SUMIFS('city centre offline'!$C$2:$C$2047,'city centre offline'!$A$2:$A$2047,$A43,'city centre offline'!$B$2:$B$2047,C$3))/(SUMIFS('city centre offline'!$H$2:$H$2047,'city centre offline'!$A$2:$A$2047,$A43,'city centre offline'!$B$2:$B$2047,C$2))</f>
        <v>0.76294723442675816</v>
      </c>
      <c r="D43" s="37">
        <f>(SUMIFS('city centre offline'!$H$2:$H$2047,'overall city offline'!$A$2:$A$2047,$A43,'city centre offline'!$B$2:$B$2047,D$3)*SUMIFS('city centre offline'!$C$2:$C$2047,'city centre offline'!$A$2:$A$2047,$A43,'city centre offline'!$B$2:$B$2047,D$3))/(SUMIFS('city centre offline'!$H$2:$H$2047,'city centre offline'!$A$2:$A$2047,$A43,'city centre offline'!$B$2:$B$2047,D$2))</f>
        <v>0.6360664319336975</v>
      </c>
      <c r="E43" s="37">
        <f>(SUMIFS('city centre offline'!$H$2:$H$2047,'overall city offline'!$A$2:$A$2047,$A43,'city centre offline'!$B$2:$B$2047,E$3)*SUMIFS('city centre offline'!$C$2:$C$2047,'city centre offline'!$A$2:$A$2047,$A43,'city centre offline'!$B$2:$B$2047,E$3))/(SUMIFS('city centre offline'!$H$2:$H$2047,'city centre offline'!$A$2:$A$2047,$A43,'city centre offline'!$B$2:$B$2047,E$2))</f>
        <v>4.1386010767586866E-3</v>
      </c>
      <c r="F43" s="37">
        <f>(SUMIFS('city centre offline'!$H$2:$H$2047,'overall city offline'!$A$2:$A$2047,$A43,'city centre offline'!$B$2:$B$2047,F$3)*SUMIFS('city centre offline'!$C$2:$C$2047,'city centre offline'!$A$2:$A$2047,$A43,'city centre offline'!$B$2:$B$2047,F$3))/(SUMIFS('city centre offline'!$H$2:$H$2047,'city centre offline'!$A$2:$A$2047,$A43,'city centre offline'!$B$2:$B$2047,F$2))</f>
        <v>1.1174498834445904E-2</v>
      </c>
      <c r="G43" s="37">
        <f>(SUMIFS('city centre offline'!$H$2:$H$2047,'overall city offline'!$A$2:$A$2047,$A43,'city centre offline'!$B$2:$B$2047,G$3)*SUMIFS('city centre offline'!$C$2:$C$2047,'city centre offline'!$A$2:$A$2047,$A43,'city centre offline'!$B$2:$B$2047,G$3))/(SUMIFS('city centre offline'!$H$2:$H$2047,'city centre offline'!$A$2:$A$2047,$A43,'city centre offline'!$B$2:$B$2047,G$2))</f>
        <v>0.48147364150976629</v>
      </c>
      <c r="H43" s="37">
        <f>(SUMIFS('city centre offline'!$H$2:$H$2047,'overall city offline'!$A$2:$A$2047,$A43,'city centre offline'!$B$2:$B$2047,H$3)*SUMIFS('city centre offline'!$C$2:$C$2047,'city centre offline'!$A$2:$A$2047,$A43,'city centre offline'!$B$2:$B$2047,H$3))/(SUMIFS('city centre offline'!$H$2:$H$2047,'city centre offline'!$A$2:$A$2047,$A43,'city centre offline'!$B$2:$B$2047,H$2))</f>
        <v>0.8753150441522477</v>
      </c>
      <c r="I43" s="37">
        <f>(SUMIFS('city centre offline'!$H$2:$H$2047,'overall city offline'!$A$2:$A$2047,$A43,'city centre offline'!$B$2:$B$2047,I$3)*SUMIFS('city centre offline'!$C$2:$C$2047,'city centre offline'!$A$2:$A$2047,$A43,'city centre offline'!$B$2:$B$2047,I$3))/(SUMIFS('city centre offline'!$H$2:$H$2047,'city centre offline'!$A$2:$A$2047,$A43,'city centre offline'!$B$2:$B$2047,I$2))</f>
        <v>1.0583850790831399</v>
      </c>
      <c r="J43" s="37">
        <f>(SUMIFS('city centre offline'!$H$2:$H$2047,'overall city offline'!$A$2:$A$2047,$A43,'city centre offline'!$B$2:$B$2047,J$3)*SUMIFS('city centre offline'!$C$2:$C$2047,'city centre offline'!$A$2:$A$2047,$A43,'city centre offline'!$B$2:$B$2047,J$3))/(SUMIFS('city centre offline'!$H$2:$H$2047,'city centre offline'!$A$2:$A$2047,$A43,'city centre offline'!$B$2:$B$2047,J$2))</f>
        <v>0.84293783052077187</v>
      </c>
      <c r="K43" s="37">
        <f>(SUMIFS('city centre offline'!$H$2:$H$2047,'overall city offline'!$A$2:$A$2047,$A43,'city centre offline'!$B$2:$B$2047,K$3)*SUMIFS('city centre offline'!$C$2:$C$2047,'city centre offline'!$A$2:$A$2047,$A43,'city centre offline'!$B$2:$B$2047,K$3))/(SUMIFS('city centre offline'!$H$2:$H$2047,'city centre offline'!$A$2:$A$2047,$A43,'city centre offline'!$B$2:$B$2047,K$2))</f>
        <v>1.0989870643560777</v>
      </c>
      <c r="L43" s="37">
        <f>(SUMIFS('city centre offline'!$H$2:$H$2047,'overall city offline'!$A$2:$A$2047,$A43,'city centre offline'!$B$2:$B$2047,L$3)*SUMIFS('city centre offline'!$C$2:$C$2047,'city centre offline'!$A$2:$A$2047,$A43,'city centre offline'!$B$2:$B$2047,L$3))/(SUMIFS('city centre offline'!$H$2:$H$2047,'city centre offline'!$A$2:$A$2047,$A43,'city centre offline'!$B$2:$B$2047,L$2))</f>
        <v>0.33481588685907893</v>
      </c>
      <c r="M43" s="37">
        <f>(SUMIFS('city centre offline'!$H$2:$H$2047,'overall city offline'!$A$2:$A$2047,$A43,'city centre offline'!$B$2:$B$2047,M$3)*SUMIFS('city centre offline'!$C$2:$C$2047,'city centre offline'!$A$2:$A$2047,$A43,'city centre offline'!$B$2:$B$2047,M$3))/(SUMIFS('city centre offline'!$H$2:$H$2047,'city centre offline'!$A$2:$A$2047,$A43,'city centre offline'!$B$2:$B$2047,M$2))</f>
        <v>1.0881573689036845</v>
      </c>
      <c r="N43" s="37">
        <f>(SUMIFS('city centre offline'!$H$2:$H$2047,'overall city offline'!$A$2:$A$2047,$A43,'city centre offline'!$B$2:$B$2047,N$3)*SUMIFS('city centre offline'!$C$2:$C$2047,'city centre offline'!$A$2:$A$2047,$A43,'city centre offline'!$B$2:$B$2047,N$3))/(SUMIFS('city centre offline'!$H$2:$H$2047,'city centre offline'!$A$2:$A$2047,$A43,'city centre offline'!$B$2:$B$2047,N$2))</f>
        <v>5.5245668376532643E-2</v>
      </c>
      <c r="O43" s="37">
        <f>(SUMIFS('city centre offline'!$H$2:$H$2047,'overall city offline'!$A$2:$A$2047,$A43,'city centre offline'!$B$2:$B$2047,O$3)*SUMIFS('city centre offline'!$C$2:$C$2047,'city centre offline'!$A$2:$A$2047,$A43,'city centre offline'!$B$2:$B$2047,O$3))/(SUMIFS('city centre offline'!$H$2:$H$2047,'city centre offline'!$A$2:$A$2047,$A43,'city centre offline'!$B$2:$B$2047,O$2))</f>
        <v>4.338082105123689E-2</v>
      </c>
      <c r="P43" s="37">
        <f>(SUMIFS('city centre offline'!$H$2:$H$2047,'overall city offline'!$A$2:$A$2047,$A43,'city centre offline'!$B$2:$B$2047,P$3)*SUMIFS('city centre offline'!$C$2:$C$2047,'city centre offline'!$A$2:$A$2047,$A43,'city centre offline'!$B$2:$B$2047,P$3))/(SUMIFS('city centre offline'!$H$2:$H$2047,'city centre offline'!$A$2:$A$2047,$A43,'city centre offline'!$B$2:$B$2047,P$2))</f>
        <v>5.3029147649227996E-2</v>
      </c>
      <c r="Q43" s="37">
        <f>(SUMIFS('city centre offline'!$H$2:$H$2047,'overall city offline'!$A$2:$A$2047,$A43,'city centre offline'!$B$2:$B$2047,Q$3)*SUMIFS('city centre offline'!$C$2:$C$2047,'city centre offline'!$A$2:$A$2047,$A43,'city centre offline'!$B$2:$B$2047,Q$3))/(SUMIFS('city centre offline'!$H$2:$H$2047,'city centre offline'!$A$2:$A$2047,$A43,'city centre offline'!$B$2:$B$2047,Q$2))</f>
        <v>0.45896315409118554</v>
      </c>
      <c r="R43" s="37">
        <f>(SUMIFS('city centre offline'!$H$2:$H$2047,'overall city offline'!$A$2:$A$2047,$A43,'city centre offline'!$B$2:$B$2047,R$3)*SUMIFS('city centre offline'!$C$2:$C$2047,'city centre offline'!$A$2:$A$2047,$A43,'city centre offline'!$B$2:$B$2047,R$3))/(SUMIFS('city centre offline'!$H$2:$H$2047,'city centre offline'!$A$2:$A$2047,$A43,'city centre offline'!$B$2:$B$2047,R$2))</f>
        <v>0.85734418320695982</v>
      </c>
      <c r="S43" s="37">
        <f>(SUMIFS('city centre offline'!$H$2:$H$2047,'overall city offline'!$A$2:$A$2047,$A43,'city centre offline'!$B$2:$B$2047,S$3)*SUMIFS('city centre offline'!$C$2:$C$2047,'city centre offline'!$A$2:$A$2047,$A43,'city centre offline'!$B$2:$B$2047,S$3))/(SUMIFS('city centre offline'!$H$2:$H$2047,'city centre offline'!$A$2:$A$2047,$A43,'city centre offline'!$B$2:$B$2047,S$2))</f>
        <v>0.8695968840048437</v>
      </c>
      <c r="T43" s="37">
        <f>(SUMIFS('city centre offline'!$H$2:$H$2047,'overall city offline'!$A$2:$A$2047,$A43,'city centre offline'!$B$2:$B$2047,T$3)*SUMIFS('city centre offline'!$C$2:$C$2047,'city centre offline'!$A$2:$A$2047,$A43,'city centre offline'!$B$2:$B$2047,T$3))/(SUMIFS('city centre offline'!$H$2:$H$2047,'city centre offline'!$A$2:$A$2047,$A43,'city centre offline'!$B$2:$B$2047,T$2))</f>
        <v>0.95981366398612689</v>
      </c>
      <c r="U43" s="37">
        <f>(SUMIFS('city centre offline'!$H$2:$H$2047,'overall city offline'!$A$2:$A$2047,$A43,'city centre offline'!$B$2:$B$2047,U$3)*SUMIFS('city centre offline'!$C$2:$C$2047,'city centre offline'!$A$2:$A$2047,$A43,'city centre offline'!$B$2:$B$2047,U$3))/(SUMIFS('city centre offline'!$H$2:$H$2047,'city centre offline'!$A$2:$A$2047,$A43,'city centre offline'!$B$2:$B$2047,U$2))</f>
        <v>1.0559787189979475</v>
      </c>
      <c r="V43" s="37">
        <f>(SUMIFS('city centre offline'!$H$2:$H$2047,'overall city offline'!$A$2:$A$2047,$A43,'city centre offline'!$B$2:$B$2047,V$3)*SUMIFS('city centre offline'!$C$2:$C$2047,'city centre offline'!$A$2:$A$2047,$A43,'city centre offline'!$B$2:$B$2047,V$3))/(SUMIFS('city centre offline'!$H$2:$H$2047,'city centre offline'!$A$2:$A$2047,$A43,'city centre offline'!$B$2:$B$2047,V$2))</f>
        <v>0.82877472530070728</v>
      </c>
    </row>
    <row r="44" spans="1:63" x14ac:dyDescent="0.25">
      <c r="A44" s="5" t="s">
        <v>47</v>
      </c>
      <c r="B44" s="37">
        <f>(SUMIFS('city centre offline'!$H$2:$H$2047,'overall city offline'!$A$2:$A$2047,$A44,'city centre offline'!$B$2:$B$2047,B$3)*SUMIFS('city centre offline'!$C$2:$C$2047,'city centre offline'!$A$2:$A$2047,$A44,'city centre offline'!$B$2:$B$2047,B$3))/(SUMIFS('city centre offline'!$H$2:$H$2047,'city centre offline'!$A$2:$A$2047,$A44,'city centre offline'!$B$2:$B$2047,B$2))</f>
        <v>0.81568602847013616</v>
      </c>
      <c r="C44" s="37">
        <f>(SUMIFS('city centre offline'!$H$2:$H$2047,'overall city offline'!$A$2:$A$2047,$A44,'city centre offline'!$B$2:$B$2047,C$3)*SUMIFS('city centre offline'!$C$2:$C$2047,'city centre offline'!$A$2:$A$2047,$A44,'city centre offline'!$B$2:$B$2047,C$3))/(SUMIFS('city centre offline'!$H$2:$H$2047,'city centre offline'!$A$2:$A$2047,$A44,'city centre offline'!$B$2:$B$2047,C$2))</f>
        <v>0.88335098519448252</v>
      </c>
      <c r="D44" s="37">
        <f>(SUMIFS('city centre offline'!$H$2:$H$2047,'overall city offline'!$A$2:$A$2047,$A44,'city centre offline'!$B$2:$B$2047,D$3)*SUMIFS('city centre offline'!$C$2:$C$2047,'city centre offline'!$A$2:$A$2047,$A44,'city centre offline'!$B$2:$B$2047,D$3))/(SUMIFS('city centre offline'!$H$2:$H$2047,'city centre offline'!$A$2:$A$2047,$A44,'city centre offline'!$B$2:$B$2047,D$2))</f>
        <v>0.55409986949122902</v>
      </c>
      <c r="E44" s="37">
        <f>(SUMIFS('city centre offline'!$H$2:$H$2047,'overall city offline'!$A$2:$A$2047,$A44,'city centre offline'!$B$2:$B$2047,E$3)*SUMIFS('city centre offline'!$C$2:$C$2047,'city centre offline'!$A$2:$A$2047,$A44,'city centre offline'!$B$2:$B$2047,E$3))/(SUMIFS('city centre offline'!$H$2:$H$2047,'city centre offline'!$A$2:$A$2047,$A44,'city centre offline'!$B$2:$B$2047,E$2))</f>
        <v>4.2667804185856277E-5</v>
      </c>
      <c r="F44" s="37">
        <f>(SUMIFS('city centre offline'!$H$2:$H$2047,'overall city offline'!$A$2:$A$2047,$A44,'city centre offline'!$B$2:$B$2047,F$3)*SUMIFS('city centre offline'!$C$2:$C$2047,'city centre offline'!$A$2:$A$2047,$A44,'city centre offline'!$B$2:$B$2047,F$3))/(SUMIFS('city centre offline'!$H$2:$H$2047,'city centre offline'!$A$2:$A$2047,$A44,'city centre offline'!$B$2:$B$2047,F$2))</f>
        <v>3.5032174721130536E-2</v>
      </c>
      <c r="G44" s="37">
        <f>(SUMIFS('city centre offline'!$H$2:$H$2047,'overall city offline'!$A$2:$A$2047,$A44,'city centre offline'!$B$2:$B$2047,G$3)*SUMIFS('city centre offline'!$C$2:$C$2047,'city centre offline'!$A$2:$A$2047,$A44,'city centre offline'!$B$2:$B$2047,G$3))/(SUMIFS('city centre offline'!$H$2:$H$2047,'city centre offline'!$A$2:$A$2047,$A44,'city centre offline'!$B$2:$B$2047,G$2))</f>
        <v>0.29519266016595413</v>
      </c>
      <c r="H44" s="37">
        <f>(SUMIFS('city centre offline'!$H$2:$H$2047,'overall city offline'!$A$2:$A$2047,$A44,'city centre offline'!$B$2:$B$2047,H$3)*SUMIFS('city centre offline'!$C$2:$C$2047,'city centre offline'!$A$2:$A$2047,$A44,'city centre offline'!$B$2:$B$2047,H$3))/(SUMIFS('city centre offline'!$H$2:$H$2047,'city centre offline'!$A$2:$A$2047,$A44,'city centre offline'!$B$2:$B$2047,H$2))</f>
        <v>0.61045082955368635</v>
      </c>
      <c r="I44" s="37">
        <f>(SUMIFS('city centre offline'!$H$2:$H$2047,'overall city offline'!$A$2:$A$2047,$A44,'city centre offline'!$B$2:$B$2047,I$3)*SUMIFS('city centre offline'!$C$2:$C$2047,'city centre offline'!$A$2:$A$2047,$A44,'city centre offline'!$B$2:$B$2047,I$3))/(SUMIFS('city centre offline'!$H$2:$H$2047,'city centre offline'!$A$2:$A$2047,$A44,'city centre offline'!$B$2:$B$2047,I$2))</f>
        <v>0.82310787237531158</v>
      </c>
      <c r="J44" s="37">
        <f>(SUMIFS('city centre offline'!$H$2:$H$2047,'overall city offline'!$A$2:$A$2047,$A44,'city centre offline'!$B$2:$B$2047,J$3)*SUMIFS('city centre offline'!$C$2:$C$2047,'city centre offline'!$A$2:$A$2047,$A44,'city centre offline'!$B$2:$B$2047,J$3))/(SUMIFS('city centre offline'!$H$2:$H$2047,'city centre offline'!$A$2:$A$2047,$A44,'city centre offline'!$B$2:$B$2047,J$2))</f>
        <v>0.63256023465704914</v>
      </c>
      <c r="K44" s="37">
        <f>(SUMIFS('city centre offline'!$H$2:$H$2047,'overall city offline'!$A$2:$A$2047,$A44,'city centre offline'!$B$2:$B$2047,K$3)*SUMIFS('city centre offline'!$C$2:$C$2047,'city centre offline'!$A$2:$A$2047,$A44,'city centre offline'!$B$2:$B$2047,K$3))/(SUMIFS('city centre offline'!$H$2:$H$2047,'city centre offline'!$A$2:$A$2047,$A44,'city centre offline'!$B$2:$B$2047,K$2))</f>
        <v>0.77555760416029973</v>
      </c>
      <c r="L44" s="37">
        <f>(SUMIFS('city centre offline'!$H$2:$H$2047,'overall city offline'!$A$2:$A$2047,$A44,'city centre offline'!$B$2:$B$2047,L$3)*SUMIFS('city centre offline'!$C$2:$C$2047,'city centre offline'!$A$2:$A$2047,$A44,'city centre offline'!$B$2:$B$2047,L$3))/(SUMIFS('city centre offline'!$H$2:$H$2047,'city centre offline'!$A$2:$A$2047,$A44,'city centre offline'!$B$2:$B$2047,L$2))</f>
        <v>0.27269908667722476</v>
      </c>
      <c r="M44" s="37">
        <f>(SUMIFS('city centre offline'!$H$2:$H$2047,'overall city offline'!$A$2:$A$2047,$A44,'city centre offline'!$B$2:$B$2047,M$3)*SUMIFS('city centre offline'!$C$2:$C$2047,'city centre offline'!$A$2:$A$2047,$A44,'city centre offline'!$B$2:$B$2047,M$3))/(SUMIFS('city centre offline'!$H$2:$H$2047,'city centre offline'!$A$2:$A$2047,$A44,'city centre offline'!$B$2:$B$2047,M$2))</f>
        <v>0.91233874129606607</v>
      </c>
      <c r="N44" s="37">
        <f>(SUMIFS('city centre offline'!$H$2:$H$2047,'overall city offline'!$A$2:$A$2047,$A44,'city centre offline'!$B$2:$B$2047,N$3)*SUMIFS('city centre offline'!$C$2:$C$2047,'city centre offline'!$A$2:$A$2047,$A44,'city centre offline'!$B$2:$B$2047,N$3))/(SUMIFS('city centre offline'!$H$2:$H$2047,'city centre offline'!$A$2:$A$2047,$A44,'city centre offline'!$B$2:$B$2047,N$2))</f>
        <v>1.5794454768578905E-2</v>
      </c>
      <c r="O44" s="37">
        <f>(SUMIFS('city centre offline'!$H$2:$H$2047,'overall city offline'!$A$2:$A$2047,$A44,'city centre offline'!$B$2:$B$2047,O$3)*SUMIFS('city centre offline'!$C$2:$C$2047,'city centre offline'!$A$2:$A$2047,$A44,'city centre offline'!$B$2:$B$2047,O$3))/(SUMIFS('city centre offline'!$H$2:$H$2047,'city centre offline'!$A$2:$A$2047,$A44,'city centre offline'!$B$2:$B$2047,O$2))</f>
        <v>2.3107859995309971E-2</v>
      </c>
      <c r="P44" s="37">
        <f>(SUMIFS('city centre offline'!$H$2:$H$2047,'overall city offline'!$A$2:$A$2047,$A44,'city centre offline'!$B$2:$B$2047,P$3)*SUMIFS('city centre offline'!$C$2:$C$2047,'city centre offline'!$A$2:$A$2047,$A44,'city centre offline'!$B$2:$B$2047,P$3))/(SUMIFS('city centre offline'!$H$2:$H$2047,'city centre offline'!$A$2:$A$2047,$A44,'city centre offline'!$B$2:$B$2047,P$2))</f>
        <v>4.1893793313718425E-2</v>
      </c>
      <c r="Q44" s="37">
        <f>(SUMIFS('city centre offline'!$H$2:$H$2047,'overall city offline'!$A$2:$A$2047,$A44,'city centre offline'!$B$2:$B$2047,Q$3)*SUMIFS('city centre offline'!$C$2:$C$2047,'city centre offline'!$A$2:$A$2047,$A44,'city centre offline'!$B$2:$B$2047,Q$3))/(SUMIFS('city centre offline'!$H$2:$H$2047,'city centre offline'!$A$2:$A$2047,$A44,'city centre offline'!$B$2:$B$2047,Q$2))</f>
        <v>0.46999029612582333</v>
      </c>
      <c r="R44" s="37">
        <f>(SUMIFS('city centre offline'!$H$2:$H$2047,'overall city offline'!$A$2:$A$2047,$A44,'city centre offline'!$B$2:$B$2047,R$3)*SUMIFS('city centre offline'!$C$2:$C$2047,'city centre offline'!$A$2:$A$2047,$A44,'city centre offline'!$B$2:$B$2047,R$3))/(SUMIFS('city centre offline'!$H$2:$H$2047,'city centre offline'!$A$2:$A$2047,$A44,'city centre offline'!$B$2:$B$2047,R$2))</f>
        <v>0.79400503094953101</v>
      </c>
      <c r="S44" s="37">
        <f>(SUMIFS('city centre offline'!$H$2:$H$2047,'overall city offline'!$A$2:$A$2047,$A44,'city centre offline'!$B$2:$B$2047,S$3)*SUMIFS('city centre offline'!$C$2:$C$2047,'city centre offline'!$A$2:$A$2047,$A44,'city centre offline'!$B$2:$B$2047,S$3))/(SUMIFS('city centre offline'!$H$2:$H$2047,'city centre offline'!$A$2:$A$2047,$A44,'city centre offline'!$B$2:$B$2047,S$2))</f>
        <v>0.75498309162885413</v>
      </c>
      <c r="T44" s="37">
        <f>(SUMIFS('city centre offline'!$H$2:$H$2047,'overall city offline'!$A$2:$A$2047,$A44,'city centre offline'!$B$2:$B$2047,T$3)*SUMIFS('city centre offline'!$C$2:$C$2047,'city centre offline'!$A$2:$A$2047,$A44,'city centre offline'!$B$2:$B$2047,T$3))/(SUMIFS('city centre offline'!$H$2:$H$2047,'city centre offline'!$A$2:$A$2047,$A44,'city centre offline'!$B$2:$B$2047,T$2))</f>
        <v>0.9237310797349233</v>
      </c>
      <c r="U44" s="37">
        <f>(SUMIFS('city centre offline'!$H$2:$H$2047,'overall city offline'!$A$2:$A$2047,$A44,'city centre offline'!$B$2:$B$2047,U$3)*SUMIFS('city centre offline'!$C$2:$C$2047,'city centre offline'!$A$2:$A$2047,$A44,'city centre offline'!$B$2:$B$2047,U$3))/(SUMIFS('city centre offline'!$H$2:$H$2047,'city centre offline'!$A$2:$A$2047,$A44,'city centre offline'!$B$2:$B$2047,U$2))</f>
        <v>0.9359935153888771</v>
      </c>
      <c r="V44" s="37">
        <f>(SUMIFS('city centre offline'!$H$2:$H$2047,'overall city offline'!$A$2:$A$2047,$A44,'city centre offline'!$B$2:$B$2047,V$3)*SUMIFS('city centre offline'!$C$2:$C$2047,'city centre offline'!$A$2:$A$2047,$A44,'city centre offline'!$B$2:$B$2047,V$3))/(SUMIFS('city centre offline'!$H$2:$H$2047,'city centre offline'!$A$2:$A$2047,$A44,'city centre offline'!$B$2:$B$2047,V$2))</f>
        <v>0.69413115980170093</v>
      </c>
    </row>
    <row r="45" spans="1:63" x14ac:dyDescent="0.25">
      <c r="A45" s="5" t="s">
        <v>48</v>
      </c>
      <c r="B45" s="37">
        <f>(SUMIFS('city centre offline'!$H$2:$H$2047,'overall city offline'!$A$2:$A$2047,$A45,'city centre offline'!$B$2:$B$2047,B$3)*SUMIFS('city centre offline'!$C$2:$C$2047,'city centre offline'!$A$2:$A$2047,$A45,'city centre offline'!$B$2:$B$2047,B$3))/(SUMIFS('city centre offline'!$H$2:$H$2047,'city centre offline'!$A$2:$A$2047,$A45,'city centre offline'!$B$2:$B$2047,B$2))</f>
        <v>0.83292357619668422</v>
      </c>
      <c r="C45" s="37">
        <f>(SUMIFS('city centre offline'!$H$2:$H$2047,'overall city offline'!$A$2:$A$2047,$A45,'city centre offline'!$B$2:$B$2047,C$3)*SUMIFS('city centre offline'!$C$2:$C$2047,'city centre offline'!$A$2:$A$2047,$A45,'city centre offline'!$B$2:$B$2047,C$3))/(SUMIFS('city centre offline'!$H$2:$H$2047,'city centre offline'!$A$2:$A$2047,$A45,'city centre offline'!$B$2:$B$2047,C$2))</f>
        <v>0.98200107347936905</v>
      </c>
      <c r="D45" s="37">
        <f>(SUMIFS('city centre offline'!$H$2:$H$2047,'overall city offline'!$A$2:$A$2047,$A45,'city centre offline'!$B$2:$B$2047,D$3)*SUMIFS('city centre offline'!$C$2:$C$2047,'city centre offline'!$A$2:$A$2047,$A45,'city centre offline'!$B$2:$B$2047,D$3))/(SUMIFS('city centre offline'!$H$2:$H$2047,'city centre offline'!$A$2:$A$2047,$A45,'city centre offline'!$B$2:$B$2047,D$2))</f>
        <v>0.55531674210707649</v>
      </c>
      <c r="E45" s="37">
        <f>(SUMIFS('city centre offline'!$H$2:$H$2047,'overall city offline'!$A$2:$A$2047,$A45,'city centre offline'!$B$2:$B$2047,E$3)*SUMIFS('city centre offline'!$C$2:$C$2047,'city centre offline'!$A$2:$A$2047,$A45,'city centre offline'!$B$2:$B$2047,E$3))/(SUMIFS('city centre offline'!$H$2:$H$2047,'city centre offline'!$A$2:$A$2047,$A45,'city centre offline'!$B$2:$B$2047,E$2))</f>
        <v>5.9056845742066983E-3</v>
      </c>
      <c r="F45" s="37">
        <f>(SUMIFS('city centre offline'!$H$2:$H$2047,'overall city offline'!$A$2:$A$2047,$A45,'city centre offline'!$B$2:$B$2047,F$3)*SUMIFS('city centre offline'!$C$2:$C$2047,'city centre offline'!$A$2:$A$2047,$A45,'city centre offline'!$B$2:$B$2047,F$3))/(SUMIFS('city centre offline'!$H$2:$H$2047,'city centre offline'!$A$2:$A$2047,$A45,'city centre offline'!$B$2:$B$2047,F$2))</f>
        <v>4.0725744957406065E-2</v>
      </c>
      <c r="G45" s="37">
        <f>(SUMIFS('city centre offline'!$H$2:$H$2047,'overall city offline'!$A$2:$A$2047,$A45,'city centre offline'!$B$2:$B$2047,G$3)*SUMIFS('city centre offline'!$C$2:$C$2047,'city centre offline'!$A$2:$A$2047,$A45,'city centre offline'!$B$2:$B$2047,G$3))/(SUMIFS('city centre offline'!$H$2:$H$2047,'city centre offline'!$A$2:$A$2047,$A45,'city centre offline'!$B$2:$B$2047,G$2))</f>
        <v>0.15820171521557469</v>
      </c>
      <c r="H45" s="37">
        <f>(SUMIFS('city centre offline'!$H$2:$H$2047,'overall city offline'!$A$2:$A$2047,$A45,'city centre offline'!$B$2:$B$2047,H$3)*SUMIFS('city centre offline'!$C$2:$C$2047,'city centre offline'!$A$2:$A$2047,$A45,'city centre offline'!$B$2:$B$2047,H$3))/(SUMIFS('city centre offline'!$H$2:$H$2047,'city centre offline'!$A$2:$A$2047,$A45,'city centre offline'!$B$2:$B$2047,H$2))</f>
        <v>0.33070582266289023</v>
      </c>
      <c r="I45" s="37">
        <f>(SUMIFS('city centre offline'!$H$2:$H$2047,'overall city offline'!$A$2:$A$2047,$A45,'city centre offline'!$B$2:$B$2047,I$3)*SUMIFS('city centre offline'!$C$2:$C$2047,'city centre offline'!$A$2:$A$2047,$A45,'city centre offline'!$B$2:$B$2047,I$3))/(SUMIFS('city centre offline'!$H$2:$H$2047,'city centre offline'!$A$2:$A$2047,$A45,'city centre offline'!$B$2:$B$2047,I$2))</f>
        <v>0.37358781723566042</v>
      </c>
      <c r="J45" s="37">
        <f>(SUMIFS('city centre offline'!$H$2:$H$2047,'overall city offline'!$A$2:$A$2047,$A45,'city centre offline'!$B$2:$B$2047,J$3)*SUMIFS('city centre offline'!$C$2:$C$2047,'city centre offline'!$A$2:$A$2047,$A45,'city centre offline'!$B$2:$B$2047,J$3))/(SUMIFS('city centre offline'!$H$2:$H$2047,'city centre offline'!$A$2:$A$2047,$A45,'city centre offline'!$B$2:$B$2047,J$2))</f>
        <v>0.32735867137885954</v>
      </c>
      <c r="K45" s="37">
        <f>(SUMIFS('city centre offline'!$H$2:$H$2047,'overall city offline'!$A$2:$A$2047,$A45,'city centre offline'!$B$2:$B$2047,K$3)*SUMIFS('city centre offline'!$C$2:$C$2047,'city centre offline'!$A$2:$A$2047,$A45,'city centre offline'!$B$2:$B$2047,K$3))/(SUMIFS('city centre offline'!$H$2:$H$2047,'city centre offline'!$A$2:$A$2047,$A45,'city centre offline'!$B$2:$B$2047,K$2))</f>
        <v>0.37561348716968151</v>
      </c>
      <c r="L45" s="37">
        <f>(SUMIFS('city centre offline'!$H$2:$H$2047,'overall city offline'!$A$2:$A$2047,$A45,'city centre offline'!$B$2:$B$2047,L$3)*SUMIFS('city centre offline'!$C$2:$C$2047,'city centre offline'!$A$2:$A$2047,$A45,'city centre offline'!$B$2:$B$2047,L$3))/(SUMIFS('city centre offline'!$H$2:$H$2047,'city centre offline'!$A$2:$A$2047,$A45,'city centre offline'!$B$2:$B$2047,L$2))</f>
        <v>0.12581175416111229</v>
      </c>
      <c r="M45" s="37">
        <f>(SUMIFS('city centre offline'!$H$2:$H$2047,'overall city offline'!$A$2:$A$2047,$A45,'city centre offline'!$B$2:$B$2047,M$3)*SUMIFS('city centre offline'!$C$2:$C$2047,'city centre offline'!$A$2:$A$2047,$A45,'city centre offline'!$B$2:$B$2047,M$3))/(SUMIFS('city centre offline'!$H$2:$H$2047,'city centre offline'!$A$2:$A$2047,$A45,'city centre offline'!$B$2:$B$2047,M$2))</f>
        <v>0.50846554443080894</v>
      </c>
      <c r="N45" s="37">
        <f>(SUMIFS('city centre offline'!$H$2:$H$2047,'overall city offline'!$A$2:$A$2047,$A45,'city centre offline'!$B$2:$B$2047,N$3)*SUMIFS('city centre offline'!$C$2:$C$2047,'city centre offline'!$A$2:$A$2047,$A45,'city centre offline'!$B$2:$B$2047,N$3))/(SUMIFS('city centre offline'!$H$2:$H$2047,'city centre offline'!$A$2:$A$2047,$A45,'city centre offline'!$B$2:$B$2047,N$2))</f>
        <v>1.4126088546549351E-2</v>
      </c>
      <c r="O45" s="37">
        <f>(SUMIFS('city centre offline'!$H$2:$H$2047,'overall city offline'!$A$2:$A$2047,$A45,'city centre offline'!$B$2:$B$2047,O$3)*SUMIFS('city centre offline'!$C$2:$C$2047,'city centre offline'!$A$2:$A$2047,$A45,'city centre offline'!$B$2:$B$2047,O$3))/(SUMIFS('city centre offline'!$H$2:$H$2047,'city centre offline'!$A$2:$A$2047,$A45,'city centre offline'!$B$2:$B$2047,O$2))</f>
        <v>1.5845421901839303E-2</v>
      </c>
      <c r="P45" s="37">
        <f>(SUMIFS('city centre offline'!$H$2:$H$2047,'overall city offline'!$A$2:$A$2047,$A45,'city centre offline'!$B$2:$B$2047,P$3)*SUMIFS('city centre offline'!$C$2:$C$2047,'city centre offline'!$A$2:$A$2047,$A45,'city centre offline'!$B$2:$B$2047,P$3))/(SUMIFS('city centre offline'!$H$2:$H$2047,'city centre offline'!$A$2:$A$2047,$A45,'city centre offline'!$B$2:$B$2047,P$2))</f>
        <v>4.825085189676602E-2</v>
      </c>
      <c r="Q45" s="37">
        <f>(SUMIFS('city centre offline'!$H$2:$H$2047,'overall city offline'!$A$2:$A$2047,$A45,'city centre offline'!$B$2:$B$2047,Q$3)*SUMIFS('city centre offline'!$C$2:$C$2047,'city centre offline'!$A$2:$A$2047,$A45,'city centre offline'!$B$2:$B$2047,Q$3))/(SUMIFS('city centre offline'!$H$2:$H$2047,'city centre offline'!$A$2:$A$2047,$A45,'city centre offline'!$B$2:$B$2047,Q$2))</f>
        <v>0.20390526896586722</v>
      </c>
      <c r="R45" s="37">
        <f>(SUMIFS('city centre offline'!$H$2:$H$2047,'overall city offline'!$A$2:$A$2047,$A45,'city centre offline'!$B$2:$B$2047,R$3)*SUMIFS('city centre offline'!$C$2:$C$2047,'city centre offline'!$A$2:$A$2047,$A45,'city centre offline'!$B$2:$B$2047,R$3))/(SUMIFS('city centre offline'!$H$2:$H$2047,'city centre offline'!$A$2:$A$2047,$A45,'city centre offline'!$B$2:$B$2047,R$2))</f>
        <v>0.36644164266020318</v>
      </c>
      <c r="S45" s="37">
        <f>(SUMIFS('city centre offline'!$H$2:$H$2047,'overall city offline'!$A$2:$A$2047,$A45,'city centre offline'!$B$2:$B$2047,S$3)*SUMIFS('city centre offline'!$C$2:$C$2047,'city centre offline'!$A$2:$A$2047,$A45,'city centre offline'!$B$2:$B$2047,S$3))/(SUMIFS('city centre offline'!$H$2:$H$2047,'city centre offline'!$A$2:$A$2047,$A45,'city centre offline'!$B$2:$B$2047,S$2))</f>
        <v>0.34597739662648092</v>
      </c>
      <c r="T45" s="37">
        <f>(SUMIFS('city centre offline'!$H$2:$H$2047,'overall city offline'!$A$2:$A$2047,$A45,'city centre offline'!$B$2:$B$2047,T$3)*SUMIFS('city centre offline'!$C$2:$C$2047,'city centre offline'!$A$2:$A$2047,$A45,'city centre offline'!$B$2:$B$2047,T$3))/(SUMIFS('city centre offline'!$H$2:$H$2047,'city centre offline'!$A$2:$A$2047,$A45,'city centre offline'!$B$2:$B$2047,T$2))</f>
        <v>0.61115944017578427</v>
      </c>
      <c r="U45" s="37">
        <f>(SUMIFS('city centre offline'!$H$2:$H$2047,'overall city offline'!$A$2:$A$2047,$A45,'city centre offline'!$B$2:$B$2047,U$3)*SUMIFS('city centre offline'!$C$2:$C$2047,'city centre offline'!$A$2:$A$2047,$A45,'city centre offline'!$B$2:$B$2047,U$3))/(SUMIFS('city centre offline'!$H$2:$H$2047,'city centre offline'!$A$2:$A$2047,$A45,'city centre offline'!$B$2:$B$2047,U$2))</f>
        <v>0.82235473502354128</v>
      </c>
      <c r="V45" s="37">
        <f>(SUMIFS('city centre offline'!$H$2:$H$2047,'overall city offline'!$A$2:$A$2047,$A45,'city centre offline'!$B$2:$B$2047,V$3)*SUMIFS('city centre offline'!$C$2:$C$2047,'city centre offline'!$A$2:$A$2047,$A45,'city centre offline'!$B$2:$B$2047,V$3))/(SUMIFS('city centre offline'!$H$2:$H$2047,'city centre offline'!$A$2:$A$2047,$A45,'city centre offline'!$B$2:$B$2047,V$2))</f>
        <v>0.89158729547871662</v>
      </c>
    </row>
    <row r="46" spans="1:63" x14ac:dyDescent="0.25">
      <c r="A46" s="5" t="s">
        <v>49</v>
      </c>
      <c r="B46" s="37">
        <f>(SUMIFS('city centre offline'!$H$2:$H$2047,'overall city offline'!$A$2:$A$2047,$A46,'city centre offline'!$B$2:$B$2047,B$3)*SUMIFS('city centre offline'!$C$2:$C$2047,'city centre offline'!$A$2:$A$2047,$A46,'city centre offline'!$B$2:$B$2047,B$3))/(SUMIFS('city centre offline'!$H$2:$H$2047,'city centre offline'!$A$2:$A$2047,$A46,'city centre offline'!$B$2:$B$2047,B$2))</f>
        <v>0.80684911556410366</v>
      </c>
      <c r="C46" s="37">
        <f>(SUMIFS('city centre offline'!$H$2:$H$2047,'overall city offline'!$A$2:$A$2047,$A46,'city centre offline'!$B$2:$B$2047,C$3)*SUMIFS('city centre offline'!$C$2:$C$2047,'city centre offline'!$A$2:$A$2047,$A46,'city centre offline'!$B$2:$B$2047,C$3))/(SUMIFS('city centre offline'!$H$2:$H$2047,'city centre offline'!$A$2:$A$2047,$A46,'city centre offline'!$B$2:$B$2047,C$2))</f>
        <v>1.0138691125577379</v>
      </c>
      <c r="D46" s="37">
        <f>(SUMIFS('city centre offline'!$H$2:$H$2047,'overall city offline'!$A$2:$A$2047,$A46,'city centre offline'!$B$2:$B$2047,D$3)*SUMIFS('city centre offline'!$C$2:$C$2047,'city centre offline'!$A$2:$A$2047,$A46,'city centre offline'!$B$2:$B$2047,D$3))/(SUMIFS('city centre offline'!$H$2:$H$2047,'city centre offline'!$A$2:$A$2047,$A46,'city centre offline'!$B$2:$B$2047,D$2))</f>
        <v>0.42538160386978435</v>
      </c>
      <c r="E46" s="37">
        <f>(SUMIFS('city centre offline'!$H$2:$H$2047,'overall city offline'!$A$2:$A$2047,$A46,'city centre offline'!$B$2:$B$2047,E$3)*SUMIFS('city centre offline'!$C$2:$C$2047,'city centre offline'!$A$2:$A$2047,$A46,'city centre offline'!$B$2:$B$2047,E$3))/(SUMIFS('city centre offline'!$H$2:$H$2047,'city centre offline'!$A$2:$A$2047,$A46,'city centre offline'!$B$2:$B$2047,E$2))</f>
        <v>0</v>
      </c>
      <c r="F46" s="37">
        <f>(SUMIFS('city centre offline'!$H$2:$H$2047,'overall city offline'!$A$2:$A$2047,$A46,'city centre offline'!$B$2:$B$2047,F$3)*SUMIFS('city centre offline'!$C$2:$C$2047,'city centre offline'!$A$2:$A$2047,$A46,'city centre offline'!$B$2:$B$2047,F$3))/(SUMIFS('city centre offline'!$H$2:$H$2047,'city centre offline'!$A$2:$A$2047,$A46,'city centre offline'!$B$2:$B$2047,F$2))</f>
        <v>5.4169587849466913E-3</v>
      </c>
      <c r="G46" s="37">
        <f>(SUMIFS('city centre offline'!$H$2:$H$2047,'overall city offline'!$A$2:$A$2047,$A46,'city centre offline'!$B$2:$B$2047,G$3)*SUMIFS('city centre offline'!$C$2:$C$2047,'city centre offline'!$A$2:$A$2047,$A46,'city centre offline'!$B$2:$B$2047,G$3))/(SUMIFS('city centre offline'!$H$2:$H$2047,'city centre offline'!$A$2:$A$2047,$A46,'city centre offline'!$B$2:$B$2047,G$2))</f>
        <v>0.12270672260768083</v>
      </c>
      <c r="H46" s="37">
        <f>(SUMIFS('city centre offline'!$H$2:$H$2047,'overall city offline'!$A$2:$A$2047,$A46,'city centre offline'!$B$2:$B$2047,H$3)*SUMIFS('city centre offline'!$C$2:$C$2047,'city centre offline'!$A$2:$A$2047,$A46,'city centre offline'!$B$2:$B$2047,H$3))/(SUMIFS('city centre offline'!$H$2:$H$2047,'city centre offline'!$A$2:$A$2047,$A46,'city centre offline'!$B$2:$B$2047,H$2))</f>
        <v>0.29447580627637787</v>
      </c>
      <c r="I46" s="37">
        <f>(SUMIFS('city centre offline'!$H$2:$H$2047,'overall city offline'!$A$2:$A$2047,$A46,'city centre offline'!$B$2:$B$2047,I$3)*SUMIFS('city centre offline'!$C$2:$C$2047,'city centre offline'!$A$2:$A$2047,$A46,'city centre offline'!$B$2:$B$2047,I$3))/(SUMIFS('city centre offline'!$H$2:$H$2047,'city centre offline'!$A$2:$A$2047,$A46,'city centre offline'!$B$2:$B$2047,I$2))</f>
        <v>0.55907680707178331</v>
      </c>
      <c r="J46" s="37">
        <f>(SUMIFS('city centre offline'!$H$2:$H$2047,'overall city offline'!$A$2:$A$2047,$A46,'city centre offline'!$B$2:$B$2047,J$3)*SUMIFS('city centre offline'!$C$2:$C$2047,'city centre offline'!$A$2:$A$2047,$A46,'city centre offline'!$B$2:$B$2047,J$3))/(SUMIFS('city centre offline'!$H$2:$H$2047,'city centre offline'!$A$2:$A$2047,$A46,'city centre offline'!$B$2:$B$2047,J$2))</f>
        <v>0.53066132649093156</v>
      </c>
      <c r="K46" s="37">
        <f>(SUMIFS('city centre offline'!$H$2:$H$2047,'overall city offline'!$A$2:$A$2047,$A46,'city centre offline'!$B$2:$B$2047,K$3)*SUMIFS('city centre offline'!$C$2:$C$2047,'city centre offline'!$A$2:$A$2047,$A46,'city centre offline'!$B$2:$B$2047,K$3))/(SUMIFS('city centre offline'!$H$2:$H$2047,'city centre offline'!$A$2:$A$2047,$A46,'city centre offline'!$B$2:$B$2047,K$2))</f>
        <v>0.36647355866532738</v>
      </c>
      <c r="L46" s="37">
        <f>(SUMIFS('city centre offline'!$H$2:$H$2047,'overall city offline'!$A$2:$A$2047,$A46,'city centre offline'!$B$2:$B$2047,L$3)*SUMIFS('city centre offline'!$C$2:$C$2047,'city centre offline'!$A$2:$A$2047,$A46,'city centre offline'!$B$2:$B$2047,L$3))/(SUMIFS('city centre offline'!$H$2:$H$2047,'city centre offline'!$A$2:$A$2047,$A46,'city centre offline'!$B$2:$B$2047,L$2))</f>
        <v>7.7981398950504641E-2</v>
      </c>
      <c r="M46" s="37">
        <f>(SUMIFS('city centre offline'!$H$2:$H$2047,'overall city offline'!$A$2:$A$2047,$A46,'city centre offline'!$B$2:$B$2047,M$3)*SUMIFS('city centre offline'!$C$2:$C$2047,'city centre offline'!$A$2:$A$2047,$A46,'city centre offline'!$B$2:$B$2047,M$3))/(SUMIFS('city centre offline'!$H$2:$H$2047,'city centre offline'!$A$2:$A$2047,$A46,'city centre offline'!$B$2:$B$2047,M$2))</f>
        <v>0.5685371534735667</v>
      </c>
      <c r="N46" s="37">
        <f>(SUMIFS('city centre offline'!$H$2:$H$2047,'overall city offline'!$A$2:$A$2047,$A46,'city centre offline'!$B$2:$B$2047,N$3)*SUMIFS('city centre offline'!$C$2:$C$2047,'city centre offline'!$A$2:$A$2047,$A46,'city centre offline'!$B$2:$B$2047,N$3))/(SUMIFS('city centre offline'!$H$2:$H$2047,'city centre offline'!$A$2:$A$2047,$A46,'city centre offline'!$B$2:$B$2047,N$2))</f>
        <v>0</v>
      </c>
      <c r="O46" s="37">
        <f>(SUMIFS('city centre offline'!$H$2:$H$2047,'overall city offline'!$A$2:$A$2047,$A46,'city centre offline'!$B$2:$B$2047,O$3)*SUMIFS('city centre offline'!$C$2:$C$2047,'city centre offline'!$A$2:$A$2047,$A46,'city centre offline'!$B$2:$B$2047,O$3))/(SUMIFS('city centre offline'!$H$2:$H$2047,'city centre offline'!$A$2:$A$2047,$A46,'city centre offline'!$B$2:$B$2047,O$2))</f>
        <v>6.0518312610095414E-4</v>
      </c>
      <c r="P46" s="37">
        <f>(SUMIFS('city centre offline'!$H$2:$H$2047,'overall city offline'!$A$2:$A$2047,$A46,'city centre offline'!$B$2:$B$2047,P$3)*SUMIFS('city centre offline'!$C$2:$C$2047,'city centre offline'!$A$2:$A$2047,$A46,'city centre offline'!$B$2:$B$2047,P$3))/(SUMIFS('city centre offline'!$H$2:$H$2047,'city centre offline'!$A$2:$A$2047,$A46,'city centre offline'!$B$2:$B$2047,P$2))</f>
        <v>2.1539314540918571E-2</v>
      </c>
      <c r="Q46" s="37">
        <f>(SUMIFS('city centre offline'!$H$2:$H$2047,'overall city offline'!$A$2:$A$2047,$A46,'city centre offline'!$B$2:$B$2047,Q$3)*SUMIFS('city centre offline'!$C$2:$C$2047,'city centre offline'!$A$2:$A$2047,$A46,'city centre offline'!$B$2:$B$2047,Q$3))/(SUMIFS('city centre offline'!$H$2:$H$2047,'city centre offline'!$A$2:$A$2047,$A46,'city centre offline'!$B$2:$B$2047,Q$2))</f>
        <v>0.22898748089848864</v>
      </c>
      <c r="R46" s="37">
        <f>(SUMIFS('city centre offline'!$H$2:$H$2047,'overall city offline'!$A$2:$A$2047,$A46,'city centre offline'!$B$2:$B$2047,R$3)*SUMIFS('city centre offline'!$C$2:$C$2047,'city centre offline'!$A$2:$A$2047,$A46,'city centre offline'!$B$2:$B$2047,R$3))/(SUMIFS('city centre offline'!$H$2:$H$2047,'city centre offline'!$A$2:$A$2047,$A46,'city centre offline'!$B$2:$B$2047,R$2))</f>
        <v>0.45111794333750632</v>
      </c>
      <c r="S46" s="37">
        <f>(SUMIFS('city centre offline'!$H$2:$H$2047,'overall city offline'!$A$2:$A$2047,$A46,'city centre offline'!$B$2:$B$2047,S$3)*SUMIFS('city centre offline'!$C$2:$C$2047,'city centre offline'!$A$2:$A$2047,$A46,'city centre offline'!$B$2:$B$2047,S$3))/(SUMIFS('city centre offline'!$H$2:$H$2047,'city centre offline'!$A$2:$A$2047,$A46,'city centre offline'!$B$2:$B$2047,S$2))</f>
        <v>0.73343824377774891</v>
      </c>
      <c r="T46" s="37">
        <f>(SUMIFS('city centre offline'!$H$2:$H$2047,'overall city offline'!$A$2:$A$2047,$A46,'city centre offline'!$B$2:$B$2047,T$3)*SUMIFS('city centre offline'!$C$2:$C$2047,'city centre offline'!$A$2:$A$2047,$A46,'city centre offline'!$B$2:$B$2047,T$3))/(SUMIFS('city centre offline'!$H$2:$H$2047,'city centre offline'!$A$2:$A$2047,$A46,'city centre offline'!$B$2:$B$2047,T$2))</f>
        <v>0.80344920978002754</v>
      </c>
      <c r="U46" s="37">
        <f>(SUMIFS('city centre offline'!$H$2:$H$2047,'overall city offline'!$A$2:$A$2047,$A46,'city centre offline'!$B$2:$B$2047,U$3)*SUMIFS('city centre offline'!$C$2:$C$2047,'city centre offline'!$A$2:$A$2047,$A46,'city centre offline'!$B$2:$B$2047,U$3))/(SUMIFS('city centre offline'!$H$2:$H$2047,'city centre offline'!$A$2:$A$2047,$A46,'city centre offline'!$B$2:$B$2047,U$2))</f>
        <v>0.90477252316410894</v>
      </c>
      <c r="V46" s="37">
        <f>(SUMIFS('city centre offline'!$H$2:$H$2047,'overall city offline'!$A$2:$A$2047,$A46,'city centre offline'!$B$2:$B$2047,V$3)*SUMIFS('city centre offline'!$C$2:$C$2047,'city centre offline'!$A$2:$A$2047,$A46,'city centre offline'!$B$2:$B$2047,V$3))/(SUMIFS('city centre offline'!$H$2:$H$2047,'city centre offline'!$A$2:$A$2047,$A46,'city centre offline'!$B$2:$B$2047,V$2))</f>
        <v>1.010688493070415</v>
      </c>
    </row>
    <row r="47" spans="1:63" x14ac:dyDescent="0.25">
      <c r="A47" s="5" t="s">
        <v>50</v>
      </c>
      <c r="B47" s="37">
        <f>(SUMIFS('city centre offline'!$H$2:$H$2047,'overall city offline'!$A$2:$A$2047,$A47,'city centre offline'!$B$2:$B$2047,B$3)*SUMIFS('city centre offline'!$C$2:$C$2047,'city centre offline'!$A$2:$A$2047,$A47,'city centre offline'!$B$2:$B$2047,B$3))/(SUMIFS('city centre offline'!$H$2:$H$2047,'city centre offline'!$A$2:$A$2047,$A47,'city centre offline'!$B$2:$B$2047,B$2))</f>
        <v>0.65928040023778356</v>
      </c>
      <c r="C47" s="37">
        <f>(SUMIFS('city centre offline'!$H$2:$H$2047,'overall city offline'!$A$2:$A$2047,$A47,'city centre offline'!$B$2:$B$2047,C$3)*SUMIFS('city centre offline'!$C$2:$C$2047,'city centre offline'!$A$2:$A$2047,$A47,'city centre offline'!$B$2:$B$2047,C$3))/(SUMIFS('city centre offline'!$H$2:$H$2047,'city centre offline'!$A$2:$A$2047,$A47,'city centre offline'!$B$2:$B$2047,C$2))</f>
        <v>0.98294387149337448</v>
      </c>
      <c r="D47" s="37">
        <f>(SUMIFS('city centre offline'!$H$2:$H$2047,'overall city offline'!$A$2:$A$2047,$A47,'city centre offline'!$B$2:$B$2047,D$3)*SUMIFS('city centre offline'!$C$2:$C$2047,'city centre offline'!$A$2:$A$2047,$A47,'city centre offline'!$B$2:$B$2047,D$3))/(SUMIFS('city centre offline'!$H$2:$H$2047,'city centre offline'!$A$2:$A$2047,$A47,'city centre offline'!$B$2:$B$2047,D$2))</f>
        <v>0.70639702720150099</v>
      </c>
      <c r="E47" s="37">
        <f>(SUMIFS('city centre offline'!$H$2:$H$2047,'overall city offline'!$A$2:$A$2047,$A47,'city centre offline'!$B$2:$B$2047,E$3)*SUMIFS('city centre offline'!$C$2:$C$2047,'city centre offline'!$A$2:$A$2047,$A47,'city centre offline'!$B$2:$B$2047,E$3))/(SUMIFS('city centre offline'!$H$2:$H$2047,'city centre offline'!$A$2:$A$2047,$A47,'city centre offline'!$B$2:$B$2047,E$2))</f>
        <v>0</v>
      </c>
      <c r="F47" s="37">
        <f>(SUMIFS('city centre offline'!$H$2:$H$2047,'overall city offline'!$A$2:$A$2047,$A47,'city centre offline'!$B$2:$B$2047,F$3)*SUMIFS('city centre offline'!$C$2:$C$2047,'city centre offline'!$A$2:$A$2047,$A47,'city centre offline'!$B$2:$B$2047,F$3))/(SUMIFS('city centre offline'!$H$2:$H$2047,'city centre offline'!$A$2:$A$2047,$A47,'city centre offline'!$B$2:$B$2047,F$2))</f>
        <v>1.9350624505672987E-3</v>
      </c>
      <c r="G47" s="37">
        <f>(SUMIFS('city centre offline'!$H$2:$H$2047,'overall city offline'!$A$2:$A$2047,$A47,'city centre offline'!$B$2:$B$2047,G$3)*SUMIFS('city centre offline'!$C$2:$C$2047,'city centre offline'!$A$2:$A$2047,$A47,'city centre offline'!$B$2:$B$2047,G$3))/(SUMIFS('city centre offline'!$H$2:$H$2047,'city centre offline'!$A$2:$A$2047,$A47,'city centre offline'!$B$2:$B$2047,G$2))</f>
        <v>0.32659064915414177</v>
      </c>
      <c r="H47" s="37">
        <f>(SUMIFS('city centre offline'!$H$2:$H$2047,'overall city offline'!$A$2:$A$2047,$A47,'city centre offline'!$B$2:$B$2047,H$3)*SUMIFS('city centre offline'!$C$2:$C$2047,'city centre offline'!$A$2:$A$2047,$A47,'city centre offline'!$B$2:$B$2047,H$3))/(SUMIFS('city centre offline'!$H$2:$H$2047,'city centre offline'!$A$2:$A$2047,$A47,'city centre offline'!$B$2:$B$2047,H$2))</f>
        <v>0.89300142029809404</v>
      </c>
      <c r="I47" s="37">
        <f>(SUMIFS('city centre offline'!$H$2:$H$2047,'overall city offline'!$A$2:$A$2047,$A47,'city centre offline'!$B$2:$B$2047,I$3)*SUMIFS('city centre offline'!$C$2:$C$2047,'city centre offline'!$A$2:$A$2047,$A47,'city centre offline'!$B$2:$B$2047,I$3))/(SUMIFS('city centre offline'!$H$2:$H$2047,'city centre offline'!$A$2:$A$2047,$A47,'city centre offline'!$B$2:$B$2047,I$2))</f>
        <v>0.9708841739702655</v>
      </c>
      <c r="J47" s="37">
        <f>(SUMIFS('city centre offline'!$H$2:$H$2047,'overall city offline'!$A$2:$A$2047,$A47,'city centre offline'!$B$2:$B$2047,J$3)*SUMIFS('city centre offline'!$C$2:$C$2047,'city centre offline'!$A$2:$A$2047,$A47,'city centre offline'!$B$2:$B$2047,J$3))/(SUMIFS('city centre offline'!$H$2:$H$2047,'city centre offline'!$A$2:$A$2047,$A47,'city centre offline'!$B$2:$B$2047,J$2))</f>
        <v>0.84265005856852038</v>
      </c>
      <c r="K47" s="37">
        <f>(SUMIFS('city centre offline'!$H$2:$H$2047,'overall city offline'!$A$2:$A$2047,$A47,'city centre offline'!$B$2:$B$2047,K$3)*SUMIFS('city centre offline'!$C$2:$C$2047,'city centre offline'!$A$2:$A$2047,$A47,'city centre offline'!$B$2:$B$2047,K$3))/(SUMIFS('city centre offline'!$H$2:$H$2047,'city centre offline'!$A$2:$A$2047,$A47,'city centre offline'!$B$2:$B$2047,K$2))</f>
        <v>0.92090056337214621</v>
      </c>
      <c r="L47" s="37">
        <f>(SUMIFS('city centre offline'!$H$2:$H$2047,'overall city offline'!$A$2:$A$2047,$A47,'city centre offline'!$B$2:$B$2047,L$3)*SUMIFS('city centre offline'!$C$2:$C$2047,'city centre offline'!$A$2:$A$2047,$A47,'city centre offline'!$B$2:$B$2047,L$3))/(SUMIFS('city centre offline'!$H$2:$H$2047,'city centre offline'!$A$2:$A$2047,$A47,'city centre offline'!$B$2:$B$2047,L$2))</f>
        <v>0.25059568983673652</v>
      </c>
      <c r="M47" s="37">
        <f>(SUMIFS('city centre offline'!$H$2:$H$2047,'overall city offline'!$A$2:$A$2047,$A47,'city centre offline'!$B$2:$B$2047,M$3)*SUMIFS('city centre offline'!$C$2:$C$2047,'city centre offline'!$A$2:$A$2047,$A47,'city centre offline'!$B$2:$B$2047,M$3))/(SUMIFS('city centre offline'!$H$2:$H$2047,'city centre offline'!$A$2:$A$2047,$A47,'city centre offline'!$B$2:$B$2047,M$2))</f>
        <v>0.89053276176728202</v>
      </c>
      <c r="N47" s="37">
        <f>(SUMIFS('city centre offline'!$H$2:$H$2047,'overall city offline'!$A$2:$A$2047,$A47,'city centre offline'!$B$2:$B$2047,N$3)*SUMIFS('city centre offline'!$C$2:$C$2047,'city centre offline'!$A$2:$A$2047,$A47,'city centre offline'!$B$2:$B$2047,N$3))/(SUMIFS('city centre offline'!$H$2:$H$2047,'city centre offline'!$A$2:$A$2047,$A47,'city centre offline'!$B$2:$B$2047,N$2))</f>
        <v>6.0413345487813647E-3</v>
      </c>
      <c r="O47" s="37">
        <f>(SUMIFS('city centre offline'!$H$2:$H$2047,'overall city offline'!$A$2:$A$2047,$A47,'city centre offline'!$B$2:$B$2047,O$3)*SUMIFS('city centre offline'!$C$2:$C$2047,'city centre offline'!$A$2:$A$2047,$A47,'city centre offline'!$B$2:$B$2047,O$3))/(SUMIFS('city centre offline'!$H$2:$H$2047,'city centre offline'!$A$2:$A$2047,$A47,'city centre offline'!$B$2:$B$2047,O$2))</f>
        <v>6.1576753823528563E-5</v>
      </c>
      <c r="P47" s="37">
        <f>(SUMIFS('city centre offline'!$H$2:$H$2047,'overall city offline'!$A$2:$A$2047,$A47,'city centre offline'!$B$2:$B$2047,P$3)*SUMIFS('city centre offline'!$C$2:$C$2047,'city centre offline'!$A$2:$A$2047,$A47,'city centre offline'!$B$2:$B$2047,P$3))/(SUMIFS('city centre offline'!$H$2:$H$2047,'city centre offline'!$A$2:$A$2047,$A47,'city centre offline'!$B$2:$B$2047,P$2))</f>
        <v>1.6764056801350782E-3</v>
      </c>
      <c r="Q47" s="37">
        <f>(SUMIFS('city centre offline'!$H$2:$H$2047,'overall city offline'!$A$2:$A$2047,$A47,'city centre offline'!$B$2:$B$2047,Q$3)*SUMIFS('city centre offline'!$C$2:$C$2047,'city centre offline'!$A$2:$A$2047,$A47,'city centre offline'!$B$2:$B$2047,Q$3))/(SUMIFS('city centre offline'!$H$2:$H$2047,'city centre offline'!$A$2:$A$2047,$A47,'city centre offline'!$B$2:$B$2047,Q$2))</f>
        <v>0.66706780800014165</v>
      </c>
      <c r="R47" s="37">
        <f>(SUMIFS('city centre offline'!$H$2:$H$2047,'overall city offline'!$A$2:$A$2047,$A47,'city centre offline'!$B$2:$B$2047,R$3)*SUMIFS('city centre offline'!$C$2:$C$2047,'city centre offline'!$A$2:$A$2047,$A47,'city centre offline'!$B$2:$B$2047,R$3))/(SUMIFS('city centre offline'!$H$2:$H$2047,'city centre offline'!$A$2:$A$2047,$A47,'city centre offline'!$B$2:$B$2047,R$2))</f>
        <v>1.0780547359758677</v>
      </c>
      <c r="S47" s="37">
        <f>(SUMIFS('city centre offline'!$H$2:$H$2047,'overall city offline'!$A$2:$A$2047,$A47,'city centre offline'!$B$2:$B$2047,S$3)*SUMIFS('city centre offline'!$C$2:$C$2047,'city centre offline'!$A$2:$A$2047,$A47,'city centre offline'!$B$2:$B$2047,S$3))/(SUMIFS('city centre offline'!$H$2:$H$2047,'city centre offline'!$A$2:$A$2047,$A47,'city centre offline'!$B$2:$B$2047,S$2))</f>
        <v>1.1040371896740873</v>
      </c>
      <c r="T47" s="37">
        <f>(SUMIFS('city centre offline'!$H$2:$H$2047,'overall city offline'!$A$2:$A$2047,$A47,'city centre offline'!$B$2:$B$2047,T$3)*SUMIFS('city centre offline'!$C$2:$C$2047,'city centre offline'!$A$2:$A$2047,$A47,'city centre offline'!$B$2:$B$2047,T$3))/(SUMIFS('city centre offline'!$H$2:$H$2047,'city centre offline'!$A$2:$A$2047,$A47,'city centre offline'!$B$2:$B$2047,T$2))</f>
        <v>1.3411399871450711</v>
      </c>
      <c r="U47" s="37">
        <f>(SUMIFS('city centre offline'!$H$2:$H$2047,'overall city offline'!$A$2:$A$2047,$A47,'city centre offline'!$B$2:$B$2047,U$3)*SUMIFS('city centre offline'!$C$2:$C$2047,'city centre offline'!$A$2:$A$2047,$A47,'city centre offline'!$B$2:$B$2047,U$3))/(SUMIFS('city centre offline'!$H$2:$H$2047,'city centre offline'!$A$2:$A$2047,$A47,'city centre offline'!$B$2:$B$2047,U$2))</f>
        <v>0.99609328339260006</v>
      </c>
      <c r="V47" s="37">
        <f>(SUMIFS('city centre offline'!$H$2:$H$2047,'overall city offline'!$A$2:$A$2047,$A47,'city centre offline'!$B$2:$B$2047,V$3)*SUMIFS('city centre offline'!$C$2:$C$2047,'city centre offline'!$A$2:$A$2047,$A47,'city centre offline'!$B$2:$B$2047,V$3))/(SUMIFS('city centre offline'!$H$2:$H$2047,'city centre offline'!$A$2:$A$2047,$A47,'city centre offline'!$B$2:$B$2047,V$2))</f>
        <v>0.80343497875666858</v>
      </c>
    </row>
    <row r="48" spans="1:63" x14ac:dyDescent="0.25">
      <c r="A48" s="5" t="s">
        <v>51</v>
      </c>
      <c r="B48" s="37">
        <f>(SUMIFS('city centre offline'!$H$2:$H$2047,'overall city offline'!$A$2:$A$2047,$A48,'city centre offline'!$B$2:$B$2047,B$3)*SUMIFS('city centre offline'!$C$2:$C$2047,'city centre offline'!$A$2:$A$2047,$A48,'city centre offline'!$B$2:$B$2047,B$3))/(SUMIFS('city centre offline'!$H$2:$H$2047,'city centre offline'!$A$2:$A$2047,$A48,'city centre offline'!$B$2:$B$2047,B$2))</f>
        <v>0.81671898139988297</v>
      </c>
      <c r="C48" s="37">
        <f>(SUMIFS('city centre offline'!$H$2:$H$2047,'overall city offline'!$A$2:$A$2047,$A48,'city centre offline'!$B$2:$B$2047,C$3)*SUMIFS('city centre offline'!$C$2:$C$2047,'city centre offline'!$A$2:$A$2047,$A48,'city centre offline'!$B$2:$B$2047,C$3))/(SUMIFS('city centre offline'!$H$2:$H$2047,'city centre offline'!$A$2:$A$2047,$A48,'city centre offline'!$B$2:$B$2047,C$2))</f>
        <v>0.97088191955736303</v>
      </c>
      <c r="D48" s="37">
        <f>(SUMIFS('city centre offline'!$H$2:$H$2047,'overall city offline'!$A$2:$A$2047,$A48,'city centre offline'!$B$2:$B$2047,D$3)*SUMIFS('city centre offline'!$C$2:$C$2047,'city centre offline'!$A$2:$A$2047,$A48,'city centre offline'!$B$2:$B$2047,D$3))/(SUMIFS('city centre offline'!$H$2:$H$2047,'city centre offline'!$A$2:$A$2047,$A48,'city centre offline'!$B$2:$B$2047,D$2))</f>
        <v>0.72378714167137237</v>
      </c>
      <c r="E48" s="37">
        <f>(SUMIFS('city centre offline'!$H$2:$H$2047,'overall city offline'!$A$2:$A$2047,$A48,'city centre offline'!$B$2:$B$2047,E$3)*SUMIFS('city centre offline'!$C$2:$C$2047,'city centre offline'!$A$2:$A$2047,$A48,'city centre offline'!$B$2:$B$2047,E$3))/(SUMIFS('city centre offline'!$H$2:$H$2047,'city centre offline'!$A$2:$A$2047,$A48,'city centre offline'!$B$2:$B$2047,E$2))</f>
        <v>1.0528385212254677E-2</v>
      </c>
      <c r="F48" s="37">
        <f>(SUMIFS('city centre offline'!$H$2:$H$2047,'overall city offline'!$A$2:$A$2047,$A48,'city centre offline'!$B$2:$B$2047,F$3)*SUMIFS('city centre offline'!$C$2:$C$2047,'city centre offline'!$A$2:$A$2047,$A48,'city centre offline'!$B$2:$B$2047,F$3))/(SUMIFS('city centre offline'!$H$2:$H$2047,'city centre offline'!$A$2:$A$2047,$A48,'city centre offline'!$B$2:$B$2047,F$2))</f>
        <v>5.5315010906588406E-2</v>
      </c>
      <c r="G48" s="37">
        <f>(SUMIFS('city centre offline'!$H$2:$H$2047,'overall city offline'!$A$2:$A$2047,$A48,'city centre offline'!$B$2:$B$2047,G$3)*SUMIFS('city centre offline'!$C$2:$C$2047,'city centre offline'!$A$2:$A$2047,$A48,'city centre offline'!$B$2:$B$2047,G$3))/(SUMIFS('city centre offline'!$H$2:$H$2047,'city centre offline'!$A$2:$A$2047,$A48,'city centre offline'!$B$2:$B$2047,G$2))</f>
        <v>0.4587654820278626</v>
      </c>
      <c r="H48" s="37">
        <f>(SUMIFS('city centre offline'!$H$2:$H$2047,'overall city offline'!$A$2:$A$2047,$A48,'city centre offline'!$B$2:$B$2047,H$3)*SUMIFS('city centre offline'!$C$2:$C$2047,'city centre offline'!$A$2:$A$2047,$A48,'city centre offline'!$B$2:$B$2047,H$3))/(SUMIFS('city centre offline'!$H$2:$H$2047,'city centre offline'!$A$2:$A$2047,$A48,'city centre offline'!$B$2:$B$2047,H$2))</f>
        <v>0.83183299916607267</v>
      </c>
      <c r="I48" s="37">
        <f>(SUMIFS('city centre offline'!$H$2:$H$2047,'overall city offline'!$A$2:$A$2047,$A48,'city centre offline'!$B$2:$B$2047,I$3)*SUMIFS('city centre offline'!$C$2:$C$2047,'city centre offline'!$A$2:$A$2047,$A48,'city centre offline'!$B$2:$B$2047,I$3))/(SUMIFS('city centre offline'!$H$2:$H$2047,'city centre offline'!$A$2:$A$2047,$A48,'city centre offline'!$B$2:$B$2047,I$2))</f>
        <v>0.88718149104606092</v>
      </c>
      <c r="J48" s="37">
        <f>(SUMIFS('city centre offline'!$H$2:$H$2047,'overall city offline'!$A$2:$A$2047,$A48,'city centre offline'!$B$2:$B$2047,J$3)*SUMIFS('city centre offline'!$C$2:$C$2047,'city centre offline'!$A$2:$A$2047,$A48,'city centre offline'!$B$2:$B$2047,J$3))/(SUMIFS('city centre offline'!$H$2:$H$2047,'city centre offline'!$A$2:$A$2047,$A48,'city centre offline'!$B$2:$B$2047,J$2))</f>
        <v>0.83700967113643454</v>
      </c>
      <c r="K48" s="37">
        <f>(SUMIFS('city centre offline'!$H$2:$H$2047,'overall city offline'!$A$2:$A$2047,$A48,'city centre offline'!$B$2:$B$2047,K$3)*SUMIFS('city centre offline'!$C$2:$C$2047,'city centre offline'!$A$2:$A$2047,$A48,'city centre offline'!$B$2:$B$2047,K$3))/(SUMIFS('city centre offline'!$H$2:$H$2047,'city centre offline'!$A$2:$A$2047,$A48,'city centre offline'!$B$2:$B$2047,K$2))</f>
        <v>0.92356057870010855</v>
      </c>
      <c r="L48" s="37">
        <f>(SUMIFS('city centre offline'!$H$2:$H$2047,'overall city offline'!$A$2:$A$2047,$A48,'city centre offline'!$B$2:$B$2047,L$3)*SUMIFS('city centre offline'!$C$2:$C$2047,'city centre offline'!$A$2:$A$2047,$A48,'city centre offline'!$B$2:$B$2047,L$3))/(SUMIFS('city centre offline'!$H$2:$H$2047,'city centre offline'!$A$2:$A$2047,$A48,'city centre offline'!$B$2:$B$2047,L$2))</f>
        <v>0.27252018281911311</v>
      </c>
      <c r="M48" s="37">
        <f>(SUMIFS('city centre offline'!$H$2:$H$2047,'overall city offline'!$A$2:$A$2047,$A48,'city centre offline'!$B$2:$B$2047,M$3)*SUMIFS('city centre offline'!$C$2:$C$2047,'city centre offline'!$A$2:$A$2047,$A48,'city centre offline'!$B$2:$B$2047,M$3))/(SUMIFS('city centre offline'!$H$2:$H$2047,'city centre offline'!$A$2:$A$2047,$A48,'city centre offline'!$B$2:$B$2047,M$2))</f>
        <v>1.0658024565244926</v>
      </c>
      <c r="N48" s="37">
        <f>(SUMIFS('city centre offline'!$H$2:$H$2047,'overall city offline'!$A$2:$A$2047,$A48,'city centre offline'!$B$2:$B$2047,N$3)*SUMIFS('city centre offline'!$C$2:$C$2047,'city centre offline'!$A$2:$A$2047,$A48,'city centre offline'!$B$2:$B$2047,N$3))/(SUMIFS('city centre offline'!$H$2:$H$2047,'city centre offline'!$A$2:$A$2047,$A48,'city centre offline'!$B$2:$B$2047,N$2))</f>
        <v>9.1290755176746688E-2</v>
      </c>
      <c r="O48" s="37">
        <f>(SUMIFS('city centre offline'!$H$2:$H$2047,'overall city offline'!$A$2:$A$2047,$A48,'city centre offline'!$B$2:$B$2047,O$3)*SUMIFS('city centre offline'!$C$2:$C$2047,'city centre offline'!$A$2:$A$2047,$A48,'city centre offline'!$B$2:$B$2047,O$3))/(SUMIFS('city centre offline'!$H$2:$H$2047,'city centre offline'!$A$2:$A$2047,$A48,'city centre offline'!$B$2:$B$2047,O$2))</f>
        <v>3.665165649335942E-2</v>
      </c>
      <c r="P48" s="37">
        <f>(SUMIFS('city centre offline'!$H$2:$H$2047,'overall city offline'!$A$2:$A$2047,$A48,'city centre offline'!$B$2:$B$2047,P$3)*SUMIFS('city centre offline'!$C$2:$C$2047,'city centre offline'!$A$2:$A$2047,$A48,'city centre offline'!$B$2:$B$2047,P$3))/(SUMIFS('city centre offline'!$H$2:$H$2047,'city centre offline'!$A$2:$A$2047,$A48,'city centre offline'!$B$2:$B$2047,P$2))</f>
        <v>5.5555782421829986E-2</v>
      </c>
      <c r="Q48" s="37">
        <f>(SUMIFS('city centre offline'!$H$2:$H$2047,'overall city offline'!$A$2:$A$2047,$A48,'city centre offline'!$B$2:$B$2047,Q$3)*SUMIFS('city centre offline'!$C$2:$C$2047,'city centre offline'!$A$2:$A$2047,$A48,'city centre offline'!$B$2:$B$2047,Q$3))/(SUMIFS('city centre offline'!$H$2:$H$2047,'city centre offline'!$A$2:$A$2047,$A48,'city centre offline'!$B$2:$B$2047,Q$2))</f>
        <v>0.54683688190363111</v>
      </c>
      <c r="R48" s="37">
        <f>(SUMIFS('city centre offline'!$H$2:$H$2047,'overall city offline'!$A$2:$A$2047,$A48,'city centre offline'!$B$2:$B$2047,R$3)*SUMIFS('city centre offline'!$C$2:$C$2047,'city centre offline'!$A$2:$A$2047,$A48,'city centre offline'!$B$2:$B$2047,R$3))/(SUMIFS('city centre offline'!$H$2:$H$2047,'city centre offline'!$A$2:$A$2047,$A48,'city centre offline'!$B$2:$B$2047,R$2))</f>
        <v>0.93374369154730408</v>
      </c>
      <c r="S48" s="37">
        <f>(SUMIFS('city centre offline'!$H$2:$H$2047,'overall city offline'!$A$2:$A$2047,$A48,'city centre offline'!$B$2:$B$2047,S$3)*SUMIFS('city centre offline'!$C$2:$C$2047,'city centre offline'!$A$2:$A$2047,$A48,'city centre offline'!$B$2:$B$2047,S$3))/(SUMIFS('city centre offline'!$H$2:$H$2047,'city centre offline'!$A$2:$A$2047,$A48,'city centre offline'!$B$2:$B$2047,S$2))</f>
        <v>0.89951106624022958</v>
      </c>
      <c r="T48" s="37">
        <f>(SUMIFS('city centre offline'!$H$2:$H$2047,'overall city offline'!$A$2:$A$2047,$A48,'city centre offline'!$B$2:$B$2047,T$3)*SUMIFS('city centre offline'!$C$2:$C$2047,'city centre offline'!$A$2:$A$2047,$A48,'city centre offline'!$B$2:$B$2047,T$3))/(SUMIFS('city centre offline'!$H$2:$H$2047,'city centre offline'!$A$2:$A$2047,$A48,'city centre offline'!$B$2:$B$2047,T$2))</f>
        <v>0.96563954564856669</v>
      </c>
      <c r="U48" s="37">
        <f>(SUMIFS('city centre offline'!$H$2:$H$2047,'overall city offline'!$A$2:$A$2047,$A48,'city centre offline'!$B$2:$B$2047,U$3)*SUMIFS('city centre offline'!$C$2:$C$2047,'city centre offline'!$A$2:$A$2047,$A48,'city centre offline'!$B$2:$B$2047,U$3))/(SUMIFS('city centre offline'!$H$2:$H$2047,'city centre offline'!$A$2:$A$2047,$A48,'city centre offline'!$B$2:$B$2047,U$2))</f>
        <v>0.95729211341685438</v>
      </c>
      <c r="V48" s="37">
        <f>(SUMIFS('city centre offline'!$H$2:$H$2047,'overall city offline'!$A$2:$A$2047,$A48,'city centre offline'!$B$2:$B$2047,V$3)*SUMIFS('city centre offline'!$C$2:$C$2047,'city centre offline'!$A$2:$A$2047,$A48,'city centre offline'!$B$2:$B$2047,V$3))/(SUMIFS('city centre offline'!$H$2:$H$2047,'city centre offline'!$A$2:$A$2047,$A48,'city centre offline'!$B$2:$B$2047,V$2))</f>
        <v>0.86747976975862451</v>
      </c>
    </row>
    <row r="49" spans="1:22" x14ac:dyDescent="0.25">
      <c r="A49" s="5" t="s">
        <v>52</v>
      </c>
      <c r="B49" s="37">
        <f>(SUMIFS('city centre offline'!$H$2:$H$2047,'overall city offline'!$A$2:$A$2047,$A49,'city centre offline'!$B$2:$B$2047,B$3)*SUMIFS('city centre offline'!$C$2:$C$2047,'city centre offline'!$A$2:$A$2047,$A49,'city centre offline'!$B$2:$B$2047,B$3))/(SUMIFS('city centre offline'!$H$2:$H$2047,'city centre offline'!$A$2:$A$2047,$A49,'city centre offline'!$B$2:$B$2047,B$2))</f>
        <v>0.90799227289602058</v>
      </c>
      <c r="C49" s="37">
        <f>(SUMIFS('city centre offline'!$H$2:$H$2047,'overall city offline'!$A$2:$A$2047,$A49,'city centre offline'!$B$2:$B$2047,C$3)*SUMIFS('city centre offline'!$C$2:$C$2047,'city centre offline'!$A$2:$A$2047,$A49,'city centre offline'!$B$2:$B$2047,C$3))/(SUMIFS('city centre offline'!$H$2:$H$2047,'city centre offline'!$A$2:$A$2047,$A49,'city centre offline'!$B$2:$B$2047,C$2))</f>
        <v>1.0402230093936213</v>
      </c>
      <c r="D49" s="37">
        <f>(SUMIFS('city centre offline'!$H$2:$H$2047,'overall city offline'!$A$2:$A$2047,$A49,'city centre offline'!$B$2:$B$2047,D$3)*SUMIFS('city centre offline'!$C$2:$C$2047,'city centre offline'!$A$2:$A$2047,$A49,'city centre offline'!$B$2:$B$2047,D$3))/(SUMIFS('city centre offline'!$H$2:$H$2047,'city centre offline'!$A$2:$A$2047,$A49,'city centre offline'!$B$2:$B$2047,D$2))</f>
        <v>0.99069302426981787</v>
      </c>
      <c r="E49" s="37">
        <f>(SUMIFS('city centre offline'!$H$2:$H$2047,'overall city offline'!$A$2:$A$2047,$A49,'city centre offline'!$B$2:$B$2047,E$3)*SUMIFS('city centre offline'!$C$2:$C$2047,'city centre offline'!$A$2:$A$2047,$A49,'city centre offline'!$B$2:$B$2047,E$3))/(SUMIFS('city centre offline'!$H$2:$H$2047,'city centre offline'!$A$2:$A$2047,$A49,'city centre offline'!$B$2:$B$2047,E$2))</f>
        <v>6.5056077429345776E-3</v>
      </c>
      <c r="F49" s="37">
        <f>(SUMIFS('city centre offline'!$H$2:$H$2047,'overall city offline'!$A$2:$A$2047,$A49,'city centre offline'!$B$2:$B$2047,F$3)*SUMIFS('city centre offline'!$C$2:$C$2047,'city centre offline'!$A$2:$A$2047,$A49,'city centre offline'!$B$2:$B$2047,F$3))/(SUMIFS('city centre offline'!$H$2:$H$2047,'city centre offline'!$A$2:$A$2047,$A49,'city centre offline'!$B$2:$B$2047,F$2))</f>
        <v>1.0346198814900516E-2</v>
      </c>
      <c r="G49" s="37">
        <f>(SUMIFS('city centre offline'!$H$2:$H$2047,'overall city offline'!$A$2:$A$2047,$A49,'city centre offline'!$B$2:$B$2047,G$3)*SUMIFS('city centre offline'!$C$2:$C$2047,'city centre offline'!$A$2:$A$2047,$A49,'city centre offline'!$B$2:$B$2047,G$3))/(SUMIFS('city centre offline'!$H$2:$H$2047,'city centre offline'!$A$2:$A$2047,$A49,'city centre offline'!$B$2:$B$2047,G$2))</f>
        <v>0.44775684201204446</v>
      </c>
      <c r="H49" s="37">
        <f>(SUMIFS('city centre offline'!$H$2:$H$2047,'overall city offline'!$A$2:$A$2047,$A49,'city centre offline'!$B$2:$B$2047,H$3)*SUMIFS('city centre offline'!$C$2:$C$2047,'city centre offline'!$A$2:$A$2047,$A49,'city centre offline'!$B$2:$B$2047,H$3))/(SUMIFS('city centre offline'!$H$2:$H$2047,'city centre offline'!$A$2:$A$2047,$A49,'city centre offline'!$B$2:$B$2047,H$2))</f>
        <v>1.1798639301189431</v>
      </c>
      <c r="I49" s="37">
        <f>(SUMIFS('city centre offline'!$H$2:$H$2047,'overall city offline'!$A$2:$A$2047,$A49,'city centre offline'!$B$2:$B$2047,I$3)*SUMIFS('city centre offline'!$C$2:$C$2047,'city centre offline'!$A$2:$A$2047,$A49,'city centre offline'!$B$2:$B$2047,I$3))/(SUMIFS('city centre offline'!$H$2:$H$2047,'city centre offline'!$A$2:$A$2047,$A49,'city centre offline'!$B$2:$B$2047,I$2))</f>
        <v>1.0896260672627129</v>
      </c>
      <c r="J49" s="37">
        <f>(SUMIFS('city centre offline'!$H$2:$H$2047,'overall city offline'!$A$2:$A$2047,$A49,'city centre offline'!$B$2:$B$2047,J$3)*SUMIFS('city centre offline'!$C$2:$C$2047,'city centre offline'!$A$2:$A$2047,$A49,'city centre offline'!$B$2:$B$2047,J$3))/(SUMIFS('city centre offline'!$H$2:$H$2047,'city centre offline'!$A$2:$A$2047,$A49,'city centre offline'!$B$2:$B$2047,J$2))</f>
        <v>0.86592008566134604</v>
      </c>
      <c r="K49" s="37">
        <f>(SUMIFS('city centre offline'!$H$2:$H$2047,'overall city offline'!$A$2:$A$2047,$A49,'city centre offline'!$B$2:$B$2047,K$3)*SUMIFS('city centre offline'!$C$2:$C$2047,'city centre offline'!$A$2:$A$2047,$A49,'city centre offline'!$B$2:$B$2047,K$3))/(SUMIFS('city centre offline'!$H$2:$H$2047,'city centre offline'!$A$2:$A$2047,$A49,'city centre offline'!$B$2:$B$2047,K$2))</f>
        <v>1.0201045283793959</v>
      </c>
      <c r="L49" s="37">
        <f>(SUMIFS('city centre offline'!$H$2:$H$2047,'overall city offline'!$A$2:$A$2047,$A49,'city centre offline'!$B$2:$B$2047,L$3)*SUMIFS('city centre offline'!$C$2:$C$2047,'city centre offline'!$A$2:$A$2047,$A49,'city centre offline'!$B$2:$B$2047,L$3))/(SUMIFS('city centre offline'!$H$2:$H$2047,'city centre offline'!$A$2:$A$2047,$A49,'city centre offline'!$B$2:$B$2047,L$2))</f>
        <v>0.41038331119107185</v>
      </c>
      <c r="M49" s="37">
        <f>(SUMIFS('city centre offline'!$H$2:$H$2047,'overall city offline'!$A$2:$A$2047,$A49,'city centre offline'!$B$2:$B$2047,M$3)*SUMIFS('city centre offline'!$C$2:$C$2047,'city centre offline'!$A$2:$A$2047,$A49,'city centre offline'!$B$2:$B$2047,M$3))/(SUMIFS('city centre offline'!$H$2:$H$2047,'city centre offline'!$A$2:$A$2047,$A49,'city centre offline'!$B$2:$B$2047,M$2))</f>
        <v>0.75154692498814735</v>
      </c>
      <c r="N49" s="37">
        <f>(SUMIFS('city centre offline'!$H$2:$H$2047,'overall city offline'!$A$2:$A$2047,$A49,'city centre offline'!$B$2:$B$2047,N$3)*SUMIFS('city centre offline'!$C$2:$C$2047,'city centre offline'!$A$2:$A$2047,$A49,'city centre offline'!$B$2:$B$2047,N$3))/(SUMIFS('city centre offline'!$H$2:$H$2047,'city centre offline'!$A$2:$A$2047,$A49,'city centre offline'!$B$2:$B$2047,N$2))</f>
        <v>3.603901583744417E-2</v>
      </c>
      <c r="O49" s="37">
        <f>(SUMIFS('city centre offline'!$H$2:$H$2047,'overall city offline'!$A$2:$A$2047,$A49,'city centre offline'!$B$2:$B$2047,O$3)*SUMIFS('city centre offline'!$C$2:$C$2047,'city centre offline'!$A$2:$A$2047,$A49,'city centre offline'!$B$2:$B$2047,O$3))/(SUMIFS('city centre offline'!$H$2:$H$2047,'city centre offline'!$A$2:$A$2047,$A49,'city centre offline'!$B$2:$B$2047,O$2))</f>
        <v>1.4039654940330085E-2</v>
      </c>
      <c r="P49" s="37">
        <f>(SUMIFS('city centre offline'!$H$2:$H$2047,'overall city offline'!$A$2:$A$2047,$A49,'city centre offline'!$B$2:$B$2047,P$3)*SUMIFS('city centre offline'!$C$2:$C$2047,'city centre offline'!$A$2:$A$2047,$A49,'city centre offline'!$B$2:$B$2047,P$3))/(SUMIFS('city centre offline'!$H$2:$H$2047,'city centre offline'!$A$2:$A$2047,$A49,'city centre offline'!$B$2:$B$2047,P$2))</f>
        <v>3.8753588173403512E-2</v>
      </c>
      <c r="Q49" s="37">
        <f>(SUMIFS('city centre offline'!$H$2:$H$2047,'overall city offline'!$A$2:$A$2047,$A49,'city centre offline'!$B$2:$B$2047,Q$3)*SUMIFS('city centre offline'!$C$2:$C$2047,'city centre offline'!$A$2:$A$2047,$A49,'city centre offline'!$B$2:$B$2047,Q$3))/(SUMIFS('city centre offline'!$H$2:$H$2047,'city centre offline'!$A$2:$A$2047,$A49,'city centre offline'!$B$2:$B$2047,Q$2))</f>
        <v>0.75578497422876478</v>
      </c>
      <c r="R49" s="37">
        <f>(SUMIFS('city centre offline'!$H$2:$H$2047,'overall city offline'!$A$2:$A$2047,$A49,'city centre offline'!$B$2:$B$2047,R$3)*SUMIFS('city centre offline'!$C$2:$C$2047,'city centre offline'!$A$2:$A$2047,$A49,'city centre offline'!$B$2:$B$2047,R$3))/(SUMIFS('city centre offline'!$H$2:$H$2047,'city centre offline'!$A$2:$A$2047,$A49,'city centre offline'!$B$2:$B$2047,R$2))</f>
        <v>1.1951523113092641</v>
      </c>
      <c r="S49" s="37">
        <f>(SUMIFS('city centre offline'!$H$2:$H$2047,'overall city offline'!$A$2:$A$2047,$A49,'city centre offline'!$B$2:$B$2047,S$3)*SUMIFS('city centre offline'!$C$2:$C$2047,'city centre offline'!$A$2:$A$2047,$A49,'city centre offline'!$B$2:$B$2047,S$3))/(SUMIFS('city centre offline'!$H$2:$H$2047,'city centre offline'!$A$2:$A$2047,$A49,'city centre offline'!$B$2:$B$2047,S$2))</f>
        <v>1.1010108646767982</v>
      </c>
      <c r="T49" s="37">
        <f>(SUMIFS('city centre offline'!$H$2:$H$2047,'overall city offline'!$A$2:$A$2047,$A49,'city centre offline'!$B$2:$B$2047,T$3)*SUMIFS('city centre offline'!$C$2:$C$2047,'city centre offline'!$A$2:$A$2047,$A49,'city centre offline'!$B$2:$B$2047,T$3))/(SUMIFS('city centre offline'!$H$2:$H$2047,'city centre offline'!$A$2:$A$2047,$A49,'city centre offline'!$B$2:$B$2047,T$2))</f>
        <v>1.3192418022386692</v>
      </c>
      <c r="U49" s="37">
        <f>(SUMIFS('city centre offline'!$H$2:$H$2047,'overall city offline'!$A$2:$A$2047,$A49,'city centre offline'!$B$2:$B$2047,U$3)*SUMIFS('city centre offline'!$C$2:$C$2047,'city centre offline'!$A$2:$A$2047,$A49,'city centre offline'!$B$2:$B$2047,U$3))/(SUMIFS('city centre offline'!$H$2:$H$2047,'city centre offline'!$A$2:$A$2047,$A49,'city centre offline'!$B$2:$B$2047,U$2))</f>
        <v>1.3511278021913751</v>
      </c>
      <c r="V49" s="37">
        <f>(SUMIFS('city centre offline'!$H$2:$H$2047,'overall city offline'!$A$2:$A$2047,$A49,'city centre offline'!$B$2:$B$2047,V$3)*SUMIFS('city centre offline'!$C$2:$C$2047,'city centre offline'!$A$2:$A$2047,$A49,'city centre offline'!$B$2:$B$2047,V$3))/(SUMIFS('city centre offline'!$H$2:$H$2047,'city centre offline'!$A$2:$A$2047,$A49,'city centre offline'!$B$2:$B$2047,V$2))</f>
        <v>0.98793936303231222</v>
      </c>
    </row>
    <row r="50" spans="1:22" x14ac:dyDescent="0.25">
      <c r="A50" s="5" t="s">
        <v>53</v>
      </c>
      <c r="B50" s="37">
        <f>(SUMIFS('city centre offline'!$H$2:$H$2047,'overall city offline'!$A$2:$A$2047,$A50,'city centre offline'!$B$2:$B$2047,B$3)*SUMIFS('city centre offline'!$C$2:$C$2047,'city centre offline'!$A$2:$A$2047,$A50,'city centre offline'!$B$2:$B$2047,B$3))/(SUMIFS('city centre offline'!$H$2:$H$2047,'city centre offline'!$A$2:$A$2047,$A50,'city centre offline'!$B$2:$B$2047,B$2))</f>
        <v>0.81688297890637485</v>
      </c>
      <c r="C50" s="37">
        <f>(SUMIFS('city centre offline'!$H$2:$H$2047,'overall city offline'!$A$2:$A$2047,$A50,'city centre offline'!$B$2:$B$2047,C$3)*SUMIFS('city centre offline'!$C$2:$C$2047,'city centre offline'!$A$2:$A$2047,$A50,'city centre offline'!$B$2:$B$2047,C$3))/(SUMIFS('city centre offline'!$H$2:$H$2047,'city centre offline'!$A$2:$A$2047,$A50,'city centre offline'!$B$2:$B$2047,C$2))</f>
        <v>0.8913416458820127</v>
      </c>
      <c r="D50" s="37">
        <f>(SUMIFS('city centre offline'!$H$2:$H$2047,'overall city offline'!$A$2:$A$2047,$A50,'city centre offline'!$B$2:$B$2047,D$3)*SUMIFS('city centre offline'!$C$2:$C$2047,'city centre offline'!$A$2:$A$2047,$A50,'city centre offline'!$B$2:$B$2047,D$3))/(SUMIFS('city centre offline'!$H$2:$H$2047,'city centre offline'!$A$2:$A$2047,$A50,'city centre offline'!$B$2:$B$2047,D$2))</f>
        <v>0.70504749302454928</v>
      </c>
      <c r="E50" s="37">
        <f>(SUMIFS('city centre offline'!$H$2:$H$2047,'overall city offline'!$A$2:$A$2047,$A50,'city centre offline'!$B$2:$B$2047,E$3)*SUMIFS('city centre offline'!$C$2:$C$2047,'city centre offline'!$A$2:$A$2047,$A50,'city centre offline'!$B$2:$B$2047,E$3))/(SUMIFS('city centre offline'!$H$2:$H$2047,'city centre offline'!$A$2:$A$2047,$A50,'city centre offline'!$B$2:$B$2047,E$2))</f>
        <v>1.0374753457519834E-3</v>
      </c>
      <c r="F50" s="37">
        <f>(SUMIFS('city centre offline'!$H$2:$H$2047,'overall city offline'!$A$2:$A$2047,$A50,'city centre offline'!$B$2:$B$2047,F$3)*SUMIFS('city centre offline'!$C$2:$C$2047,'city centre offline'!$A$2:$A$2047,$A50,'city centre offline'!$B$2:$B$2047,F$3))/(SUMIFS('city centre offline'!$H$2:$H$2047,'city centre offline'!$A$2:$A$2047,$A50,'city centre offline'!$B$2:$B$2047,F$2))</f>
        <v>7.1861983417317778E-3</v>
      </c>
      <c r="G50" s="37">
        <f>(SUMIFS('city centre offline'!$H$2:$H$2047,'overall city offline'!$A$2:$A$2047,$A50,'city centre offline'!$B$2:$B$2047,G$3)*SUMIFS('city centre offline'!$C$2:$C$2047,'city centre offline'!$A$2:$A$2047,$A50,'city centre offline'!$B$2:$B$2047,G$3))/(SUMIFS('city centre offline'!$H$2:$H$2047,'city centre offline'!$A$2:$A$2047,$A50,'city centre offline'!$B$2:$B$2047,G$2))</f>
        <v>0.42949176161909747</v>
      </c>
      <c r="H50" s="37">
        <f>(SUMIFS('city centre offline'!$H$2:$H$2047,'overall city offline'!$A$2:$A$2047,$A50,'city centre offline'!$B$2:$B$2047,H$3)*SUMIFS('city centre offline'!$C$2:$C$2047,'city centre offline'!$A$2:$A$2047,$A50,'city centre offline'!$B$2:$B$2047,H$3))/(SUMIFS('city centre offline'!$H$2:$H$2047,'city centre offline'!$A$2:$A$2047,$A50,'city centre offline'!$B$2:$B$2047,H$2))</f>
        <v>1.0754068684942497</v>
      </c>
      <c r="I50" s="37">
        <f>(SUMIFS('city centre offline'!$H$2:$H$2047,'overall city offline'!$A$2:$A$2047,$A50,'city centre offline'!$B$2:$B$2047,I$3)*SUMIFS('city centre offline'!$C$2:$C$2047,'city centre offline'!$A$2:$A$2047,$A50,'city centre offline'!$B$2:$B$2047,I$3))/(SUMIFS('city centre offline'!$H$2:$H$2047,'city centre offline'!$A$2:$A$2047,$A50,'city centre offline'!$B$2:$B$2047,I$2))</f>
        <v>0.97042443612509066</v>
      </c>
      <c r="J50" s="37">
        <f>(SUMIFS('city centre offline'!$H$2:$H$2047,'overall city offline'!$A$2:$A$2047,$A50,'city centre offline'!$B$2:$B$2047,J$3)*SUMIFS('city centre offline'!$C$2:$C$2047,'city centre offline'!$A$2:$A$2047,$A50,'city centre offline'!$B$2:$B$2047,J$3))/(SUMIFS('city centre offline'!$H$2:$H$2047,'city centre offline'!$A$2:$A$2047,$A50,'city centre offline'!$B$2:$B$2047,J$2))</f>
        <v>0.84760925418605693</v>
      </c>
      <c r="K50" s="37">
        <f>(SUMIFS('city centre offline'!$H$2:$H$2047,'overall city offline'!$A$2:$A$2047,$A50,'city centre offline'!$B$2:$B$2047,K$3)*SUMIFS('city centre offline'!$C$2:$C$2047,'city centre offline'!$A$2:$A$2047,$A50,'city centre offline'!$B$2:$B$2047,K$3))/(SUMIFS('city centre offline'!$H$2:$H$2047,'city centre offline'!$A$2:$A$2047,$A50,'city centre offline'!$B$2:$B$2047,K$2))</f>
        <v>1.1927891416744141</v>
      </c>
      <c r="L50" s="37">
        <f>(SUMIFS('city centre offline'!$H$2:$H$2047,'overall city offline'!$A$2:$A$2047,$A50,'city centre offline'!$B$2:$B$2047,L$3)*SUMIFS('city centre offline'!$C$2:$C$2047,'city centre offline'!$A$2:$A$2047,$A50,'city centre offline'!$B$2:$B$2047,L$3))/(SUMIFS('city centre offline'!$H$2:$H$2047,'city centre offline'!$A$2:$A$2047,$A50,'city centre offline'!$B$2:$B$2047,L$2))</f>
        <v>0.3949163799797728</v>
      </c>
      <c r="M50" s="37">
        <f>(SUMIFS('city centre offline'!$H$2:$H$2047,'overall city offline'!$A$2:$A$2047,$A50,'city centre offline'!$B$2:$B$2047,M$3)*SUMIFS('city centre offline'!$C$2:$C$2047,'city centre offline'!$A$2:$A$2047,$A50,'city centre offline'!$B$2:$B$2047,M$3))/(SUMIFS('city centre offline'!$H$2:$H$2047,'city centre offline'!$A$2:$A$2047,$A50,'city centre offline'!$B$2:$B$2047,M$2))</f>
        <v>1.3009634606398555</v>
      </c>
      <c r="N50" s="37">
        <f>(SUMIFS('city centre offline'!$H$2:$H$2047,'overall city offline'!$A$2:$A$2047,$A50,'city centre offline'!$B$2:$B$2047,N$3)*SUMIFS('city centre offline'!$C$2:$C$2047,'city centre offline'!$A$2:$A$2047,$A50,'city centre offline'!$B$2:$B$2047,N$3))/(SUMIFS('city centre offline'!$H$2:$H$2047,'city centre offline'!$A$2:$A$2047,$A50,'city centre offline'!$B$2:$B$2047,N$2))</f>
        <v>4.5640472064557666E-2</v>
      </c>
      <c r="O50" s="37">
        <f>(SUMIFS('city centre offline'!$H$2:$H$2047,'overall city offline'!$A$2:$A$2047,$A50,'city centre offline'!$B$2:$B$2047,O$3)*SUMIFS('city centre offline'!$C$2:$C$2047,'city centre offline'!$A$2:$A$2047,$A50,'city centre offline'!$B$2:$B$2047,O$3))/(SUMIFS('city centre offline'!$H$2:$H$2047,'city centre offline'!$A$2:$A$2047,$A50,'city centre offline'!$B$2:$B$2047,O$2))</f>
        <v>2.6915153394259397E-2</v>
      </c>
      <c r="P50" s="37">
        <f>(SUMIFS('city centre offline'!$H$2:$H$2047,'overall city offline'!$A$2:$A$2047,$A50,'city centre offline'!$B$2:$B$2047,P$3)*SUMIFS('city centre offline'!$C$2:$C$2047,'city centre offline'!$A$2:$A$2047,$A50,'city centre offline'!$B$2:$B$2047,P$3))/(SUMIFS('city centre offline'!$H$2:$H$2047,'city centre offline'!$A$2:$A$2047,$A50,'city centre offline'!$B$2:$B$2047,P$2))</f>
        <v>5.2595065900209716E-2</v>
      </c>
      <c r="Q50" s="37">
        <f>(SUMIFS('city centre offline'!$H$2:$H$2047,'overall city offline'!$A$2:$A$2047,$A50,'city centre offline'!$B$2:$B$2047,Q$3)*SUMIFS('city centre offline'!$C$2:$C$2047,'city centre offline'!$A$2:$A$2047,$A50,'city centre offline'!$B$2:$B$2047,Q$3))/(SUMIFS('city centre offline'!$H$2:$H$2047,'city centre offline'!$A$2:$A$2047,$A50,'city centre offline'!$B$2:$B$2047,Q$2))</f>
        <v>0.64507599808424665</v>
      </c>
      <c r="R50" s="37">
        <f>(SUMIFS('city centre offline'!$H$2:$H$2047,'overall city offline'!$A$2:$A$2047,$A50,'city centre offline'!$B$2:$B$2047,R$3)*SUMIFS('city centre offline'!$C$2:$C$2047,'city centre offline'!$A$2:$A$2047,$A50,'city centre offline'!$B$2:$B$2047,R$3))/(SUMIFS('city centre offline'!$H$2:$H$2047,'city centre offline'!$A$2:$A$2047,$A50,'city centre offline'!$B$2:$B$2047,R$2))</f>
        <v>1.1433477334129603</v>
      </c>
      <c r="S50" s="37">
        <f>(SUMIFS('city centre offline'!$H$2:$H$2047,'overall city offline'!$A$2:$A$2047,$A50,'city centre offline'!$B$2:$B$2047,S$3)*SUMIFS('city centre offline'!$C$2:$C$2047,'city centre offline'!$A$2:$A$2047,$A50,'city centre offline'!$B$2:$B$2047,S$3))/(SUMIFS('city centre offline'!$H$2:$H$2047,'city centre offline'!$A$2:$A$2047,$A50,'city centre offline'!$B$2:$B$2047,S$2))</f>
        <v>0.94798042274855887</v>
      </c>
      <c r="T50" s="37">
        <f>(SUMIFS('city centre offline'!$H$2:$H$2047,'overall city offline'!$A$2:$A$2047,$A50,'city centre offline'!$B$2:$B$2047,T$3)*SUMIFS('city centre offline'!$C$2:$C$2047,'city centre offline'!$A$2:$A$2047,$A50,'city centre offline'!$B$2:$B$2047,T$3))/(SUMIFS('city centre offline'!$H$2:$H$2047,'city centre offline'!$A$2:$A$2047,$A50,'city centre offline'!$B$2:$B$2047,T$2))</f>
        <v>1.21757798666673</v>
      </c>
      <c r="U50" s="37">
        <f>(SUMIFS('city centre offline'!$H$2:$H$2047,'overall city offline'!$A$2:$A$2047,$A50,'city centre offline'!$B$2:$B$2047,U$3)*SUMIFS('city centre offline'!$C$2:$C$2047,'city centre offline'!$A$2:$A$2047,$A50,'city centre offline'!$B$2:$B$2047,U$3))/(SUMIFS('city centre offline'!$H$2:$H$2047,'city centre offline'!$A$2:$A$2047,$A50,'city centre offline'!$B$2:$B$2047,U$2))</f>
        <v>1.1786383507065747</v>
      </c>
      <c r="V50" s="37">
        <f>(SUMIFS('city centre offline'!$H$2:$H$2047,'overall city offline'!$A$2:$A$2047,$A50,'city centre offline'!$B$2:$B$2047,V$3)*SUMIFS('city centre offline'!$C$2:$C$2047,'city centre offline'!$A$2:$A$2047,$A50,'city centre offline'!$B$2:$B$2047,V$3))/(SUMIFS('city centre offline'!$H$2:$H$2047,'city centre offline'!$A$2:$A$2047,$A50,'city centre offline'!$B$2:$B$2047,V$2))</f>
        <v>0.941591335688725</v>
      </c>
    </row>
    <row r="51" spans="1:22" x14ac:dyDescent="0.25">
      <c r="A51" s="5" t="s">
        <v>54</v>
      </c>
      <c r="B51" s="37">
        <f>(SUMIFS('city centre offline'!$H$2:$H$2047,'overall city offline'!$A$2:$A$2047,$A51,'city centre offline'!$B$2:$B$2047,B$3)*SUMIFS('city centre offline'!$C$2:$C$2047,'city centre offline'!$A$2:$A$2047,$A51,'city centre offline'!$B$2:$B$2047,B$3))/(SUMIFS('city centre offline'!$H$2:$H$2047,'city centre offline'!$A$2:$A$2047,$A51,'city centre offline'!$B$2:$B$2047,B$2))</f>
        <v>0.70936549426973572</v>
      </c>
      <c r="C51" s="37">
        <f>(SUMIFS('city centre offline'!$H$2:$H$2047,'overall city offline'!$A$2:$A$2047,$A51,'city centre offline'!$B$2:$B$2047,C$3)*SUMIFS('city centre offline'!$C$2:$C$2047,'city centre offline'!$A$2:$A$2047,$A51,'city centre offline'!$B$2:$B$2047,C$3))/(SUMIFS('city centre offline'!$H$2:$H$2047,'city centre offline'!$A$2:$A$2047,$A51,'city centre offline'!$B$2:$B$2047,C$2))</f>
        <v>0.84350880214453405</v>
      </c>
      <c r="D51" s="37">
        <f>(SUMIFS('city centre offline'!$H$2:$H$2047,'overall city offline'!$A$2:$A$2047,$A51,'city centre offline'!$B$2:$B$2047,D$3)*SUMIFS('city centre offline'!$C$2:$C$2047,'city centre offline'!$A$2:$A$2047,$A51,'city centre offline'!$B$2:$B$2047,D$3))/(SUMIFS('city centre offline'!$H$2:$H$2047,'city centre offline'!$A$2:$A$2047,$A51,'city centre offline'!$B$2:$B$2047,D$2))</f>
        <v>0.51749823923151728</v>
      </c>
      <c r="E51" s="37">
        <f>(SUMIFS('city centre offline'!$H$2:$H$2047,'overall city offline'!$A$2:$A$2047,$A51,'city centre offline'!$B$2:$B$2047,E$3)*SUMIFS('city centre offline'!$C$2:$C$2047,'city centre offline'!$A$2:$A$2047,$A51,'city centre offline'!$B$2:$B$2047,E$3))/(SUMIFS('city centre offline'!$H$2:$H$2047,'city centre offline'!$A$2:$A$2047,$A51,'city centre offline'!$B$2:$B$2047,E$2))</f>
        <v>3.0507716370057565E-2</v>
      </c>
      <c r="F51" s="37">
        <f>(SUMIFS('city centre offline'!$H$2:$H$2047,'overall city offline'!$A$2:$A$2047,$A51,'city centre offline'!$B$2:$B$2047,F$3)*SUMIFS('city centre offline'!$C$2:$C$2047,'city centre offline'!$A$2:$A$2047,$A51,'city centre offline'!$B$2:$B$2047,F$3))/(SUMIFS('city centre offline'!$H$2:$H$2047,'city centre offline'!$A$2:$A$2047,$A51,'city centre offline'!$B$2:$B$2047,F$2))</f>
        <v>3.9593901737516465E-2</v>
      </c>
      <c r="G51" s="37">
        <f>(SUMIFS('city centre offline'!$H$2:$H$2047,'overall city offline'!$A$2:$A$2047,$A51,'city centre offline'!$B$2:$B$2047,G$3)*SUMIFS('city centre offline'!$C$2:$C$2047,'city centre offline'!$A$2:$A$2047,$A51,'city centre offline'!$B$2:$B$2047,G$3))/(SUMIFS('city centre offline'!$H$2:$H$2047,'city centre offline'!$A$2:$A$2047,$A51,'city centre offline'!$B$2:$B$2047,G$2))</f>
        <v>0.38386775790534039</v>
      </c>
      <c r="H51" s="37">
        <f>(SUMIFS('city centre offline'!$H$2:$H$2047,'overall city offline'!$A$2:$A$2047,$A51,'city centre offline'!$B$2:$B$2047,H$3)*SUMIFS('city centre offline'!$C$2:$C$2047,'city centre offline'!$A$2:$A$2047,$A51,'city centre offline'!$B$2:$B$2047,H$3))/(SUMIFS('city centre offline'!$H$2:$H$2047,'city centre offline'!$A$2:$A$2047,$A51,'city centre offline'!$B$2:$B$2047,H$2))</f>
        <v>0.57775487957736704</v>
      </c>
      <c r="I51" s="37">
        <f>(SUMIFS('city centre offline'!$H$2:$H$2047,'overall city offline'!$A$2:$A$2047,$A51,'city centre offline'!$B$2:$B$2047,I$3)*SUMIFS('city centre offline'!$C$2:$C$2047,'city centre offline'!$A$2:$A$2047,$A51,'city centre offline'!$B$2:$B$2047,I$3))/(SUMIFS('city centre offline'!$H$2:$H$2047,'city centre offline'!$A$2:$A$2047,$A51,'city centre offline'!$B$2:$B$2047,I$2))</f>
        <v>0.84529006687384989</v>
      </c>
      <c r="J51" s="37">
        <f>(SUMIFS('city centre offline'!$H$2:$H$2047,'overall city offline'!$A$2:$A$2047,$A51,'city centre offline'!$B$2:$B$2047,J$3)*SUMIFS('city centre offline'!$C$2:$C$2047,'city centre offline'!$A$2:$A$2047,$A51,'city centre offline'!$B$2:$B$2047,J$3))/(SUMIFS('city centre offline'!$H$2:$H$2047,'city centre offline'!$A$2:$A$2047,$A51,'city centre offline'!$B$2:$B$2047,J$2))</f>
        <v>0.73971270597792738</v>
      </c>
      <c r="K51" s="37">
        <f>(SUMIFS('city centre offline'!$H$2:$H$2047,'overall city offline'!$A$2:$A$2047,$A51,'city centre offline'!$B$2:$B$2047,K$3)*SUMIFS('city centre offline'!$C$2:$C$2047,'city centre offline'!$A$2:$A$2047,$A51,'city centre offline'!$B$2:$B$2047,K$3))/(SUMIFS('city centre offline'!$H$2:$H$2047,'city centre offline'!$A$2:$A$2047,$A51,'city centre offline'!$B$2:$B$2047,K$2))</f>
        <v>0.94875474970412244</v>
      </c>
      <c r="L51" s="37">
        <f>(SUMIFS('city centre offline'!$H$2:$H$2047,'overall city offline'!$A$2:$A$2047,$A51,'city centre offline'!$B$2:$B$2047,L$3)*SUMIFS('city centre offline'!$C$2:$C$2047,'city centre offline'!$A$2:$A$2047,$A51,'city centre offline'!$B$2:$B$2047,L$3))/(SUMIFS('city centre offline'!$H$2:$H$2047,'city centre offline'!$A$2:$A$2047,$A51,'city centre offline'!$B$2:$B$2047,L$2))</f>
        <v>0.23045177573900325</v>
      </c>
      <c r="M51" s="37">
        <f>(SUMIFS('city centre offline'!$H$2:$H$2047,'overall city offline'!$A$2:$A$2047,$A51,'city centre offline'!$B$2:$B$2047,M$3)*SUMIFS('city centre offline'!$C$2:$C$2047,'city centre offline'!$A$2:$A$2047,$A51,'city centre offline'!$B$2:$B$2047,M$3))/(SUMIFS('city centre offline'!$H$2:$H$2047,'city centre offline'!$A$2:$A$2047,$A51,'city centre offline'!$B$2:$B$2047,M$2))</f>
        <v>0.76385984226858372</v>
      </c>
      <c r="N51" s="37">
        <f>(SUMIFS('city centre offline'!$H$2:$H$2047,'overall city offline'!$A$2:$A$2047,$A51,'city centre offline'!$B$2:$B$2047,N$3)*SUMIFS('city centre offline'!$C$2:$C$2047,'city centre offline'!$A$2:$A$2047,$A51,'city centre offline'!$B$2:$B$2047,N$3))/(SUMIFS('city centre offline'!$H$2:$H$2047,'city centre offline'!$A$2:$A$2047,$A51,'city centre offline'!$B$2:$B$2047,N$2))</f>
        <v>5.8957098065386987E-2</v>
      </c>
      <c r="O51" s="37">
        <f>(SUMIFS('city centre offline'!$H$2:$H$2047,'overall city offline'!$A$2:$A$2047,$A51,'city centre offline'!$B$2:$B$2047,O$3)*SUMIFS('city centre offline'!$C$2:$C$2047,'city centre offline'!$A$2:$A$2047,$A51,'city centre offline'!$B$2:$B$2047,O$3))/(SUMIFS('city centre offline'!$H$2:$H$2047,'city centre offline'!$A$2:$A$2047,$A51,'city centre offline'!$B$2:$B$2047,O$2))</f>
        <v>4.6750382388555486E-2</v>
      </c>
      <c r="P51" s="37">
        <f>(SUMIFS('city centre offline'!$H$2:$H$2047,'overall city offline'!$A$2:$A$2047,$A51,'city centre offline'!$B$2:$B$2047,P$3)*SUMIFS('city centre offline'!$C$2:$C$2047,'city centre offline'!$A$2:$A$2047,$A51,'city centre offline'!$B$2:$B$2047,P$3))/(SUMIFS('city centre offline'!$H$2:$H$2047,'city centre offline'!$A$2:$A$2047,$A51,'city centre offline'!$B$2:$B$2047,P$2))</f>
        <v>5.8797628143508515E-2</v>
      </c>
      <c r="Q51" s="37">
        <f>(SUMIFS('city centre offline'!$H$2:$H$2047,'overall city offline'!$A$2:$A$2047,$A51,'city centre offline'!$B$2:$B$2047,Q$3)*SUMIFS('city centre offline'!$C$2:$C$2047,'city centre offline'!$A$2:$A$2047,$A51,'city centre offline'!$B$2:$B$2047,Q$3))/(SUMIFS('city centre offline'!$H$2:$H$2047,'city centre offline'!$A$2:$A$2047,$A51,'city centre offline'!$B$2:$B$2047,Q$2))</f>
        <v>0.42250235026133365</v>
      </c>
      <c r="R51" s="37">
        <f>(SUMIFS('city centre offline'!$H$2:$H$2047,'overall city offline'!$A$2:$A$2047,$A51,'city centre offline'!$B$2:$B$2047,R$3)*SUMIFS('city centre offline'!$C$2:$C$2047,'city centre offline'!$A$2:$A$2047,$A51,'city centre offline'!$B$2:$B$2047,R$3))/(SUMIFS('city centre offline'!$H$2:$H$2047,'city centre offline'!$A$2:$A$2047,$A51,'city centre offline'!$B$2:$B$2047,R$2))</f>
        <v>0.87878484128304302</v>
      </c>
      <c r="S51" s="37">
        <f>(SUMIFS('city centre offline'!$H$2:$H$2047,'overall city offline'!$A$2:$A$2047,$A51,'city centre offline'!$B$2:$B$2047,S$3)*SUMIFS('city centre offline'!$C$2:$C$2047,'city centre offline'!$A$2:$A$2047,$A51,'city centre offline'!$B$2:$B$2047,S$3))/(SUMIFS('city centre offline'!$H$2:$H$2047,'city centre offline'!$A$2:$A$2047,$A51,'city centre offline'!$B$2:$B$2047,S$2))</f>
        <v>0.77633269985570408</v>
      </c>
      <c r="T51" s="37">
        <f>(SUMIFS('city centre offline'!$H$2:$H$2047,'overall city offline'!$A$2:$A$2047,$A51,'city centre offline'!$B$2:$B$2047,T$3)*SUMIFS('city centre offline'!$C$2:$C$2047,'city centre offline'!$A$2:$A$2047,$A51,'city centre offline'!$B$2:$B$2047,T$3))/(SUMIFS('city centre offline'!$H$2:$H$2047,'city centre offline'!$A$2:$A$2047,$A51,'city centre offline'!$B$2:$B$2047,T$2))</f>
        <v>0.85098353534118332</v>
      </c>
      <c r="U51" s="37">
        <f>(SUMIFS('city centre offline'!$H$2:$H$2047,'overall city offline'!$A$2:$A$2047,$A51,'city centre offline'!$B$2:$B$2047,U$3)*SUMIFS('city centre offline'!$C$2:$C$2047,'city centre offline'!$A$2:$A$2047,$A51,'city centre offline'!$B$2:$B$2047,U$3))/(SUMIFS('city centre offline'!$H$2:$H$2047,'city centre offline'!$A$2:$A$2047,$A51,'city centre offline'!$B$2:$B$2047,U$2))</f>
        <v>1.0377857616731969</v>
      </c>
      <c r="V51" s="37">
        <f>(SUMIFS('city centre offline'!$H$2:$H$2047,'overall city offline'!$A$2:$A$2047,$A51,'city centre offline'!$B$2:$B$2047,V$3)*SUMIFS('city centre offline'!$C$2:$C$2047,'city centre offline'!$A$2:$A$2047,$A51,'city centre offline'!$B$2:$B$2047,V$3))/(SUMIFS('city centre offline'!$H$2:$H$2047,'city centre offline'!$A$2:$A$2047,$A51,'city centre offline'!$B$2:$B$2047,V$2))</f>
        <v>0.88959069168858884</v>
      </c>
    </row>
    <row r="52" spans="1:22" x14ac:dyDescent="0.25">
      <c r="A52" s="5" t="s">
        <v>55</v>
      </c>
      <c r="B52" s="37">
        <f>(SUMIFS('city centre offline'!$H$2:$H$2047,'overall city offline'!$A$2:$A$2047,$A52,'city centre offline'!$B$2:$B$2047,B$3)*SUMIFS('city centre offline'!$C$2:$C$2047,'city centre offline'!$A$2:$A$2047,$A52,'city centre offline'!$B$2:$B$2047,B$3))/(SUMIFS('city centre offline'!$H$2:$H$2047,'city centre offline'!$A$2:$A$2047,$A52,'city centre offline'!$B$2:$B$2047,B$2))</f>
        <v>0.98759736930939512</v>
      </c>
      <c r="C52" s="37">
        <f>(SUMIFS('city centre offline'!$H$2:$H$2047,'overall city offline'!$A$2:$A$2047,$A52,'city centre offline'!$B$2:$B$2047,C$3)*SUMIFS('city centre offline'!$C$2:$C$2047,'city centre offline'!$A$2:$A$2047,$A52,'city centre offline'!$B$2:$B$2047,C$3))/(SUMIFS('city centre offline'!$H$2:$H$2047,'city centre offline'!$A$2:$A$2047,$A52,'city centre offline'!$B$2:$B$2047,C$2))</f>
        <v>1.0475469086330278</v>
      </c>
      <c r="D52" s="37">
        <f>(SUMIFS('city centre offline'!$H$2:$H$2047,'overall city offline'!$A$2:$A$2047,$A52,'city centre offline'!$B$2:$B$2047,D$3)*SUMIFS('city centre offline'!$C$2:$C$2047,'city centre offline'!$A$2:$A$2047,$A52,'city centre offline'!$B$2:$B$2047,D$3))/(SUMIFS('city centre offline'!$H$2:$H$2047,'city centre offline'!$A$2:$A$2047,$A52,'city centre offline'!$B$2:$B$2047,D$2))</f>
        <v>0.72448587683129295</v>
      </c>
      <c r="E52" s="37">
        <f>(SUMIFS('city centre offline'!$H$2:$H$2047,'overall city offline'!$A$2:$A$2047,$A52,'city centre offline'!$B$2:$B$2047,E$3)*SUMIFS('city centre offline'!$C$2:$C$2047,'city centre offline'!$A$2:$A$2047,$A52,'city centre offline'!$B$2:$B$2047,E$3))/(SUMIFS('city centre offline'!$H$2:$H$2047,'city centre offline'!$A$2:$A$2047,$A52,'city centre offline'!$B$2:$B$2047,E$2))</f>
        <v>6.3920487913692675E-2</v>
      </c>
      <c r="F52" s="37">
        <f>(SUMIFS('city centre offline'!$H$2:$H$2047,'overall city offline'!$A$2:$A$2047,$A52,'city centre offline'!$B$2:$B$2047,F$3)*SUMIFS('city centre offline'!$C$2:$C$2047,'city centre offline'!$A$2:$A$2047,$A52,'city centre offline'!$B$2:$B$2047,F$3))/(SUMIFS('city centre offline'!$H$2:$H$2047,'city centre offline'!$A$2:$A$2047,$A52,'city centre offline'!$B$2:$B$2047,F$2))</f>
        <v>8.5536923775425447E-2</v>
      </c>
      <c r="G52" s="37">
        <f>(SUMIFS('city centre offline'!$H$2:$H$2047,'overall city offline'!$A$2:$A$2047,$A52,'city centre offline'!$B$2:$B$2047,G$3)*SUMIFS('city centre offline'!$C$2:$C$2047,'city centre offline'!$A$2:$A$2047,$A52,'city centre offline'!$B$2:$B$2047,G$3))/(SUMIFS('city centre offline'!$H$2:$H$2047,'city centre offline'!$A$2:$A$2047,$A52,'city centre offline'!$B$2:$B$2047,G$2))</f>
        <v>0.24731645901545066</v>
      </c>
      <c r="H52" s="37">
        <f>(SUMIFS('city centre offline'!$H$2:$H$2047,'overall city offline'!$A$2:$A$2047,$A52,'city centre offline'!$B$2:$B$2047,H$3)*SUMIFS('city centre offline'!$C$2:$C$2047,'city centre offline'!$A$2:$A$2047,$A52,'city centre offline'!$B$2:$B$2047,H$3))/(SUMIFS('city centre offline'!$H$2:$H$2047,'city centre offline'!$A$2:$A$2047,$A52,'city centre offline'!$B$2:$B$2047,H$2))</f>
        <v>0.50172057311803586</v>
      </c>
      <c r="I52" s="37">
        <f>(SUMIFS('city centre offline'!$H$2:$H$2047,'overall city offline'!$A$2:$A$2047,$A52,'city centre offline'!$B$2:$B$2047,I$3)*SUMIFS('city centre offline'!$C$2:$C$2047,'city centre offline'!$A$2:$A$2047,$A52,'city centre offline'!$B$2:$B$2047,I$3))/(SUMIFS('city centre offline'!$H$2:$H$2047,'city centre offline'!$A$2:$A$2047,$A52,'city centre offline'!$B$2:$B$2047,I$2))</f>
        <v>0.53855777616021439</v>
      </c>
      <c r="J52" s="37">
        <f>(SUMIFS('city centre offline'!$H$2:$H$2047,'overall city offline'!$A$2:$A$2047,$A52,'city centre offline'!$B$2:$B$2047,J$3)*SUMIFS('city centre offline'!$C$2:$C$2047,'city centre offline'!$A$2:$A$2047,$A52,'city centre offline'!$B$2:$B$2047,J$3))/(SUMIFS('city centre offline'!$H$2:$H$2047,'city centre offline'!$A$2:$A$2047,$A52,'city centre offline'!$B$2:$B$2047,J$2))</f>
        <v>0.63026689964600024</v>
      </c>
      <c r="K52" s="37">
        <f>(SUMIFS('city centre offline'!$H$2:$H$2047,'overall city offline'!$A$2:$A$2047,$A52,'city centre offline'!$B$2:$B$2047,K$3)*SUMIFS('city centre offline'!$C$2:$C$2047,'city centre offline'!$A$2:$A$2047,$A52,'city centre offline'!$B$2:$B$2047,K$3))/(SUMIFS('city centre offline'!$H$2:$H$2047,'city centre offline'!$A$2:$A$2047,$A52,'city centre offline'!$B$2:$B$2047,K$2))</f>
        <v>0.50753817285590463</v>
      </c>
      <c r="L52" s="37">
        <f>(SUMIFS('city centre offline'!$H$2:$H$2047,'overall city offline'!$A$2:$A$2047,$A52,'city centre offline'!$B$2:$B$2047,L$3)*SUMIFS('city centre offline'!$C$2:$C$2047,'city centre offline'!$A$2:$A$2047,$A52,'city centre offline'!$B$2:$B$2047,L$3))/(SUMIFS('city centre offline'!$H$2:$H$2047,'city centre offline'!$A$2:$A$2047,$A52,'city centre offline'!$B$2:$B$2047,L$2))</f>
        <v>0.21589024739486445</v>
      </c>
      <c r="M52" s="37">
        <f>(SUMIFS('city centre offline'!$H$2:$H$2047,'overall city offline'!$A$2:$A$2047,$A52,'city centre offline'!$B$2:$B$2047,M$3)*SUMIFS('city centre offline'!$C$2:$C$2047,'city centre offline'!$A$2:$A$2047,$A52,'city centre offline'!$B$2:$B$2047,M$3))/(SUMIFS('city centre offline'!$H$2:$H$2047,'city centre offline'!$A$2:$A$2047,$A52,'city centre offline'!$B$2:$B$2047,M$2))</f>
        <v>0.57292310692230519</v>
      </c>
      <c r="N52" s="37">
        <f>(SUMIFS('city centre offline'!$H$2:$H$2047,'overall city offline'!$A$2:$A$2047,$A52,'city centre offline'!$B$2:$B$2047,N$3)*SUMIFS('city centre offline'!$C$2:$C$2047,'city centre offline'!$A$2:$A$2047,$A52,'city centre offline'!$B$2:$B$2047,N$3))/(SUMIFS('city centre offline'!$H$2:$H$2047,'city centre offline'!$A$2:$A$2047,$A52,'city centre offline'!$B$2:$B$2047,N$2))</f>
        <v>5.6802184753174528E-2</v>
      </c>
      <c r="O52" s="37">
        <f>(SUMIFS('city centre offline'!$H$2:$H$2047,'overall city offline'!$A$2:$A$2047,$A52,'city centre offline'!$B$2:$B$2047,O$3)*SUMIFS('city centre offline'!$C$2:$C$2047,'city centre offline'!$A$2:$A$2047,$A52,'city centre offline'!$B$2:$B$2047,O$3))/(SUMIFS('city centre offline'!$H$2:$H$2047,'city centre offline'!$A$2:$A$2047,$A52,'city centre offline'!$B$2:$B$2047,O$2))</f>
        <v>4.2159487948933316E-2</v>
      </c>
      <c r="P52" s="37">
        <f>(SUMIFS('city centre offline'!$H$2:$H$2047,'overall city offline'!$A$2:$A$2047,$A52,'city centre offline'!$B$2:$B$2047,P$3)*SUMIFS('city centre offline'!$C$2:$C$2047,'city centre offline'!$A$2:$A$2047,$A52,'city centre offline'!$B$2:$B$2047,P$3))/(SUMIFS('city centre offline'!$H$2:$H$2047,'city centre offline'!$A$2:$A$2047,$A52,'city centre offline'!$B$2:$B$2047,P$2))</f>
        <v>6.3705640540363803E-2</v>
      </c>
      <c r="Q52" s="37">
        <f>(SUMIFS('city centre offline'!$H$2:$H$2047,'overall city offline'!$A$2:$A$2047,$A52,'city centre offline'!$B$2:$B$2047,Q$3)*SUMIFS('city centre offline'!$C$2:$C$2047,'city centre offline'!$A$2:$A$2047,$A52,'city centre offline'!$B$2:$B$2047,Q$3))/(SUMIFS('city centre offline'!$H$2:$H$2047,'city centre offline'!$A$2:$A$2047,$A52,'city centre offline'!$B$2:$B$2047,Q$2))</f>
        <v>0.24933036785319324</v>
      </c>
      <c r="R52" s="37">
        <f>(SUMIFS('city centre offline'!$H$2:$H$2047,'overall city offline'!$A$2:$A$2047,$A52,'city centre offline'!$B$2:$B$2047,R$3)*SUMIFS('city centre offline'!$C$2:$C$2047,'city centre offline'!$A$2:$A$2047,$A52,'city centre offline'!$B$2:$B$2047,R$3))/(SUMIFS('city centre offline'!$H$2:$H$2047,'city centre offline'!$A$2:$A$2047,$A52,'city centre offline'!$B$2:$B$2047,R$2))</f>
        <v>0.47392932093488999</v>
      </c>
      <c r="S52" s="37">
        <f>(SUMIFS('city centre offline'!$H$2:$H$2047,'overall city offline'!$A$2:$A$2047,$A52,'city centre offline'!$B$2:$B$2047,S$3)*SUMIFS('city centre offline'!$C$2:$C$2047,'city centre offline'!$A$2:$A$2047,$A52,'city centre offline'!$B$2:$B$2047,S$3))/(SUMIFS('city centre offline'!$H$2:$H$2047,'city centre offline'!$A$2:$A$2047,$A52,'city centre offline'!$B$2:$B$2047,S$2))</f>
        <v>0.62309513442202857</v>
      </c>
      <c r="T52" s="37">
        <f>(SUMIFS('city centre offline'!$H$2:$H$2047,'overall city offline'!$A$2:$A$2047,$A52,'city centre offline'!$B$2:$B$2047,T$3)*SUMIFS('city centre offline'!$C$2:$C$2047,'city centre offline'!$A$2:$A$2047,$A52,'city centre offline'!$B$2:$B$2047,T$3))/(SUMIFS('city centre offline'!$H$2:$H$2047,'city centre offline'!$A$2:$A$2047,$A52,'city centre offline'!$B$2:$B$2047,T$2))</f>
        <v>0.73448486196921203</v>
      </c>
      <c r="U52" s="37">
        <f>(SUMIFS('city centre offline'!$H$2:$H$2047,'overall city offline'!$A$2:$A$2047,$A52,'city centre offline'!$B$2:$B$2047,U$3)*SUMIFS('city centre offline'!$C$2:$C$2047,'city centre offline'!$A$2:$A$2047,$A52,'city centre offline'!$B$2:$B$2047,U$3))/(SUMIFS('city centre offline'!$H$2:$H$2047,'city centre offline'!$A$2:$A$2047,$A52,'city centre offline'!$B$2:$B$2047,U$2))</f>
        <v>0.84911808397075095</v>
      </c>
      <c r="V52" s="37">
        <f>(SUMIFS('city centre offline'!$H$2:$H$2047,'overall city offline'!$A$2:$A$2047,$A52,'city centre offline'!$B$2:$B$2047,V$3)*SUMIFS('city centre offline'!$C$2:$C$2047,'city centre offline'!$A$2:$A$2047,$A52,'city centre offline'!$B$2:$B$2047,V$3))/(SUMIFS('city centre offline'!$H$2:$H$2047,'city centre offline'!$A$2:$A$2047,$A52,'city centre offline'!$B$2:$B$2047,V$2))</f>
        <v>0.85242093718126677</v>
      </c>
    </row>
    <row r="53" spans="1:22" x14ac:dyDescent="0.25">
      <c r="A53" s="5" t="s">
        <v>56</v>
      </c>
      <c r="B53" s="37">
        <f>(SUMIFS('city centre offline'!$H$2:$H$2047,'overall city offline'!$A$2:$A$2047,$A53,'city centre offline'!$B$2:$B$2047,B$3)*SUMIFS('city centre offline'!$C$2:$C$2047,'city centre offline'!$A$2:$A$2047,$A53,'city centre offline'!$B$2:$B$2047,B$3))/(SUMIFS('city centre offline'!$H$2:$H$2047,'city centre offline'!$A$2:$A$2047,$A53,'city centre offline'!$B$2:$B$2047,B$2))</f>
        <v>1.0691929540208265</v>
      </c>
      <c r="C53" s="37">
        <f>(SUMIFS('city centre offline'!$H$2:$H$2047,'overall city offline'!$A$2:$A$2047,$A53,'city centre offline'!$B$2:$B$2047,C$3)*SUMIFS('city centre offline'!$C$2:$C$2047,'city centre offline'!$A$2:$A$2047,$A53,'city centre offline'!$B$2:$B$2047,C$3))/(SUMIFS('city centre offline'!$H$2:$H$2047,'city centre offline'!$A$2:$A$2047,$A53,'city centre offline'!$B$2:$B$2047,C$2))</f>
        <v>1.2555532088197987</v>
      </c>
      <c r="D53" s="37">
        <f>(SUMIFS('city centre offline'!$H$2:$H$2047,'overall city offline'!$A$2:$A$2047,$A53,'city centre offline'!$B$2:$B$2047,D$3)*SUMIFS('city centre offline'!$C$2:$C$2047,'city centre offline'!$A$2:$A$2047,$A53,'city centre offline'!$B$2:$B$2047,D$3))/(SUMIFS('city centre offline'!$H$2:$H$2047,'city centre offline'!$A$2:$A$2047,$A53,'city centre offline'!$B$2:$B$2047,D$2))</f>
        <v>0.7603348730866184</v>
      </c>
      <c r="E53" s="37">
        <f>(SUMIFS('city centre offline'!$H$2:$H$2047,'overall city offline'!$A$2:$A$2047,$A53,'city centre offline'!$B$2:$B$2047,E$3)*SUMIFS('city centre offline'!$C$2:$C$2047,'city centre offline'!$A$2:$A$2047,$A53,'city centre offline'!$B$2:$B$2047,E$3))/(SUMIFS('city centre offline'!$H$2:$H$2047,'city centre offline'!$A$2:$A$2047,$A53,'city centre offline'!$B$2:$B$2047,E$2))</f>
        <v>0</v>
      </c>
      <c r="F53" s="37">
        <f>(SUMIFS('city centre offline'!$H$2:$H$2047,'overall city offline'!$A$2:$A$2047,$A53,'city centre offline'!$B$2:$B$2047,F$3)*SUMIFS('city centre offline'!$C$2:$C$2047,'city centre offline'!$A$2:$A$2047,$A53,'city centre offline'!$B$2:$B$2047,F$3))/(SUMIFS('city centre offline'!$H$2:$H$2047,'city centre offline'!$A$2:$A$2047,$A53,'city centre offline'!$B$2:$B$2047,F$2))</f>
        <v>0</v>
      </c>
      <c r="G53" s="37">
        <f>(SUMIFS('city centre offline'!$H$2:$H$2047,'overall city offline'!$A$2:$A$2047,$A53,'city centre offline'!$B$2:$B$2047,G$3)*SUMIFS('city centre offline'!$C$2:$C$2047,'city centre offline'!$A$2:$A$2047,$A53,'city centre offline'!$B$2:$B$2047,G$3))/(SUMIFS('city centre offline'!$H$2:$H$2047,'city centre offline'!$A$2:$A$2047,$A53,'city centre offline'!$B$2:$B$2047,G$2))</f>
        <v>0.11040712886048824</v>
      </c>
      <c r="H53" s="37">
        <f>(SUMIFS('city centre offline'!$H$2:$H$2047,'overall city offline'!$A$2:$A$2047,$A53,'city centre offline'!$B$2:$B$2047,H$3)*SUMIFS('city centre offline'!$C$2:$C$2047,'city centre offline'!$A$2:$A$2047,$A53,'city centre offline'!$B$2:$B$2047,H$3))/(SUMIFS('city centre offline'!$H$2:$H$2047,'city centre offline'!$A$2:$A$2047,$A53,'city centre offline'!$B$2:$B$2047,H$2))</f>
        <v>0.19983064095942318</v>
      </c>
      <c r="I53" s="37">
        <f>(SUMIFS('city centre offline'!$H$2:$H$2047,'overall city offline'!$A$2:$A$2047,$A53,'city centre offline'!$B$2:$B$2047,I$3)*SUMIFS('city centre offline'!$C$2:$C$2047,'city centre offline'!$A$2:$A$2047,$A53,'city centre offline'!$B$2:$B$2047,I$3))/(SUMIFS('city centre offline'!$H$2:$H$2047,'city centre offline'!$A$2:$A$2047,$A53,'city centre offline'!$B$2:$B$2047,I$2))</f>
        <v>0.26908849825119358</v>
      </c>
      <c r="J53" s="37">
        <f>(SUMIFS('city centre offline'!$H$2:$H$2047,'overall city offline'!$A$2:$A$2047,$A53,'city centre offline'!$B$2:$B$2047,J$3)*SUMIFS('city centre offline'!$C$2:$C$2047,'city centre offline'!$A$2:$A$2047,$A53,'city centre offline'!$B$2:$B$2047,J$3))/(SUMIFS('city centre offline'!$H$2:$H$2047,'city centre offline'!$A$2:$A$2047,$A53,'city centre offline'!$B$2:$B$2047,J$2))</f>
        <v>0.3833182385377632</v>
      </c>
      <c r="K53" s="37">
        <f>(SUMIFS('city centre offline'!$H$2:$H$2047,'overall city offline'!$A$2:$A$2047,$A53,'city centre offline'!$B$2:$B$2047,K$3)*SUMIFS('city centre offline'!$C$2:$C$2047,'city centre offline'!$A$2:$A$2047,$A53,'city centre offline'!$B$2:$B$2047,K$3))/(SUMIFS('city centre offline'!$H$2:$H$2047,'city centre offline'!$A$2:$A$2047,$A53,'city centre offline'!$B$2:$B$2047,K$2))</f>
        <v>0.31951465189781569</v>
      </c>
      <c r="L53" s="37">
        <f>(SUMIFS('city centre offline'!$H$2:$H$2047,'overall city offline'!$A$2:$A$2047,$A53,'city centre offline'!$B$2:$B$2047,L$3)*SUMIFS('city centre offline'!$C$2:$C$2047,'city centre offline'!$A$2:$A$2047,$A53,'city centre offline'!$B$2:$B$2047,L$3))/(SUMIFS('city centre offline'!$H$2:$H$2047,'city centre offline'!$A$2:$A$2047,$A53,'city centre offline'!$B$2:$B$2047,L$2))</f>
        <v>0.25570812579482255</v>
      </c>
      <c r="M53" s="37">
        <f>(SUMIFS('city centre offline'!$H$2:$H$2047,'overall city offline'!$A$2:$A$2047,$A53,'city centre offline'!$B$2:$B$2047,M$3)*SUMIFS('city centre offline'!$C$2:$C$2047,'city centre offline'!$A$2:$A$2047,$A53,'city centre offline'!$B$2:$B$2047,M$3))/(SUMIFS('city centre offline'!$H$2:$H$2047,'city centre offline'!$A$2:$A$2047,$A53,'city centre offline'!$B$2:$B$2047,M$2))</f>
        <v>0.60719239392392321</v>
      </c>
      <c r="N53" s="37">
        <f>(SUMIFS('city centre offline'!$H$2:$H$2047,'overall city offline'!$A$2:$A$2047,$A53,'city centre offline'!$B$2:$B$2047,N$3)*SUMIFS('city centre offline'!$C$2:$C$2047,'city centre offline'!$A$2:$A$2047,$A53,'city centre offline'!$B$2:$B$2047,N$3))/(SUMIFS('city centre offline'!$H$2:$H$2047,'city centre offline'!$A$2:$A$2047,$A53,'city centre offline'!$B$2:$B$2047,N$2))</f>
        <v>9.7027720422740479E-2</v>
      </c>
      <c r="O53" s="37">
        <f>(SUMIFS('city centre offline'!$H$2:$H$2047,'overall city offline'!$A$2:$A$2047,$A53,'city centre offline'!$B$2:$B$2047,O$3)*SUMIFS('city centre offline'!$C$2:$C$2047,'city centre offline'!$A$2:$A$2047,$A53,'city centre offline'!$B$2:$B$2047,O$3))/(SUMIFS('city centre offline'!$H$2:$H$2047,'city centre offline'!$A$2:$A$2047,$A53,'city centre offline'!$B$2:$B$2047,O$2))</f>
        <v>3.9358546658486912E-2</v>
      </c>
      <c r="P53" s="37">
        <f>(SUMIFS('city centre offline'!$H$2:$H$2047,'overall city offline'!$A$2:$A$2047,$A53,'city centre offline'!$B$2:$B$2047,P$3)*SUMIFS('city centre offline'!$C$2:$C$2047,'city centre offline'!$A$2:$A$2047,$A53,'city centre offline'!$B$2:$B$2047,P$3))/(SUMIFS('city centre offline'!$H$2:$H$2047,'city centre offline'!$A$2:$A$2047,$A53,'city centre offline'!$B$2:$B$2047,P$2))</f>
        <v>4.3664033098211118E-2</v>
      </c>
      <c r="Q53" s="37">
        <f>(SUMIFS('city centre offline'!$H$2:$H$2047,'overall city offline'!$A$2:$A$2047,$A53,'city centre offline'!$B$2:$B$2047,Q$3)*SUMIFS('city centre offline'!$C$2:$C$2047,'city centre offline'!$A$2:$A$2047,$A53,'city centre offline'!$B$2:$B$2047,Q$3))/(SUMIFS('city centre offline'!$H$2:$H$2047,'city centre offline'!$A$2:$A$2047,$A53,'city centre offline'!$B$2:$B$2047,Q$2))</f>
        <v>0.179784409882842</v>
      </c>
      <c r="R53" s="37">
        <f>(SUMIFS('city centre offline'!$H$2:$H$2047,'overall city offline'!$A$2:$A$2047,$A53,'city centre offline'!$B$2:$B$2047,R$3)*SUMIFS('city centre offline'!$C$2:$C$2047,'city centre offline'!$A$2:$A$2047,$A53,'city centre offline'!$B$2:$B$2047,R$3))/(SUMIFS('city centre offline'!$H$2:$H$2047,'city centre offline'!$A$2:$A$2047,$A53,'city centre offline'!$B$2:$B$2047,R$2))</f>
        <v>0.4598536445271395</v>
      </c>
      <c r="S53" s="37">
        <f>(SUMIFS('city centre offline'!$H$2:$H$2047,'overall city offline'!$A$2:$A$2047,$A53,'city centre offline'!$B$2:$B$2047,S$3)*SUMIFS('city centre offline'!$C$2:$C$2047,'city centre offline'!$A$2:$A$2047,$A53,'city centre offline'!$B$2:$B$2047,S$3))/(SUMIFS('city centre offline'!$H$2:$H$2047,'city centre offline'!$A$2:$A$2047,$A53,'city centre offline'!$B$2:$B$2047,S$2))</f>
        <v>0.72480510949773991</v>
      </c>
      <c r="T53" s="37">
        <f>(SUMIFS('city centre offline'!$H$2:$H$2047,'overall city offline'!$A$2:$A$2047,$A53,'city centre offline'!$B$2:$B$2047,T$3)*SUMIFS('city centre offline'!$C$2:$C$2047,'city centre offline'!$A$2:$A$2047,$A53,'city centre offline'!$B$2:$B$2047,T$3))/(SUMIFS('city centre offline'!$H$2:$H$2047,'city centre offline'!$A$2:$A$2047,$A53,'city centre offline'!$B$2:$B$2047,T$2))</f>
        <v>0.55796047497175849</v>
      </c>
      <c r="U53" s="37">
        <f>(SUMIFS('city centre offline'!$H$2:$H$2047,'overall city offline'!$A$2:$A$2047,$A53,'city centre offline'!$B$2:$B$2047,U$3)*SUMIFS('city centre offline'!$C$2:$C$2047,'city centre offline'!$A$2:$A$2047,$A53,'city centre offline'!$B$2:$B$2047,U$3))/(SUMIFS('city centre offline'!$H$2:$H$2047,'city centre offline'!$A$2:$A$2047,$A53,'city centre offline'!$B$2:$B$2047,U$2))</f>
        <v>1.0904524941443743</v>
      </c>
      <c r="V53" s="37">
        <f>(SUMIFS('city centre offline'!$H$2:$H$2047,'overall city offline'!$A$2:$A$2047,$A53,'city centre offline'!$B$2:$B$2047,V$3)*SUMIFS('city centre offline'!$C$2:$C$2047,'city centre offline'!$A$2:$A$2047,$A53,'city centre offline'!$B$2:$B$2047,V$3))/(SUMIFS('city centre offline'!$H$2:$H$2047,'city centre offline'!$A$2:$A$2047,$A53,'city centre offline'!$B$2:$B$2047,V$2))</f>
        <v>1.535858463110958</v>
      </c>
    </row>
    <row r="54" spans="1:22" x14ac:dyDescent="0.25">
      <c r="A54" s="5" t="s">
        <v>57</v>
      </c>
      <c r="B54" s="37">
        <f>(SUMIFS('city centre offline'!$H$2:$H$2047,'overall city offline'!$A$2:$A$2047,$A54,'city centre offline'!$B$2:$B$2047,B$3)*SUMIFS('city centre offline'!$C$2:$C$2047,'city centre offline'!$A$2:$A$2047,$A54,'city centre offline'!$B$2:$B$2047,B$3))/(SUMIFS('city centre offline'!$H$2:$H$2047,'city centre offline'!$A$2:$A$2047,$A54,'city centre offline'!$B$2:$B$2047,B$2))</f>
        <v>1.0747273561301749</v>
      </c>
      <c r="C54" s="37">
        <f>(SUMIFS('city centre offline'!$H$2:$H$2047,'overall city offline'!$A$2:$A$2047,$A54,'city centre offline'!$B$2:$B$2047,C$3)*SUMIFS('city centre offline'!$C$2:$C$2047,'city centre offline'!$A$2:$A$2047,$A54,'city centre offline'!$B$2:$B$2047,C$3))/(SUMIFS('city centre offline'!$H$2:$H$2047,'city centre offline'!$A$2:$A$2047,$A54,'city centre offline'!$B$2:$B$2047,C$2))</f>
        <v>1.0182055581636908</v>
      </c>
      <c r="D54" s="37">
        <f>(SUMIFS('city centre offline'!$H$2:$H$2047,'overall city offline'!$A$2:$A$2047,$A54,'city centre offline'!$B$2:$B$2047,D$3)*SUMIFS('city centre offline'!$C$2:$C$2047,'city centre offline'!$A$2:$A$2047,$A54,'city centre offline'!$B$2:$B$2047,D$3))/(SUMIFS('city centre offline'!$H$2:$H$2047,'city centre offline'!$A$2:$A$2047,$A54,'city centre offline'!$B$2:$B$2047,D$2))</f>
        <v>0.51772059145175786</v>
      </c>
      <c r="E54" s="37">
        <f>(SUMIFS('city centre offline'!$H$2:$H$2047,'overall city offline'!$A$2:$A$2047,$A54,'city centre offline'!$B$2:$B$2047,E$3)*SUMIFS('city centre offline'!$C$2:$C$2047,'city centre offline'!$A$2:$A$2047,$A54,'city centre offline'!$B$2:$B$2047,E$3))/(SUMIFS('city centre offline'!$H$2:$H$2047,'city centre offline'!$A$2:$A$2047,$A54,'city centre offline'!$B$2:$B$2047,E$2))</f>
        <v>9.7572207507085865E-4</v>
      </c>
      <c r="F54" s="37">
        <f>(SUMIFS('city centre offline'!$H$2:$H$2047,'overall city offline'!$A$2:$A$2047,$A54,'city centre offline'!$B$2:$B$2047,F$3)*SUMIFS('city centre offline'!$C$2:$C$2047,'city centre offline'!$A$2:$A$2047,$A54,'city centre offline'!$B$2:$B$2047,F$3))/(SUMIFS('city centre offline'!$H$2:$H$2047,'city centre offline'!$A$2:$A$2047,$A54,'city centre offline'!$B$2:$B$2047,F$2))</f>
        <v>3.6827243485309199E-3</v>
      </c>
      <c r="G54" s="37">
        <f>(SUMIFS('city centre offline'!$H$2:$H$2047,'overall city offline'!$A$2:$A$2047,$A54,'city centre offline'!$B$2:$B$2047,G$3)*SUMIFS('city centre offline'!$C$2:$C$2047,'city centre offline'!$A$2:$A$2047,$A54,'city centre offline'!$B$2:$B$2047,G$3))/(SUMIFS('city centre offline'!$H$2:$H$2047,'city centre offline'!$A$2:$A$2047,$A54,'city centre offline'!$B$2:$B$2047,G$2))</f>
        <v>0.15043380714914253</v>
      </c>
      <c r="H54" s="37">
        <f>(SUMIFS('city centre offline'!$H$2:$H$2047,'overall city offline'!$A$2:$A$2047,$A54,'city centre offline'!$B$2:$B$2047,H$3)*SUMIFS('city centre offline'!$C$2:$C$2047,'city centre offline'!$A$2:$A$2047,$A54,'city centre offline'!$B$2:$B$2047,H$3))/(SUMIFS('city centre offline'!$H$2:$H$2047,'city centre offline'!$A$2:$A$2047,$A54,'city centre offline'!$B$2:$B$2047,H$2))</f>
        <v>0.37316360968022688</v>
      </c>
      <c r="I54" s="37">
        <f>(SUMIFS('city centre offline'!$H$2:$H$2047,'overall city offline'!$A$2:$A$2047,$A54,'city centre offline'!$B$2:$B$2047,I$3)*SUMIFS('city centre offline'!$C$2:$C$2047,'city centre offline'!$A$2:$A$2047,$A54,'city centre offline'!$B$2:$B$2047,I$3))/(SUMIFS('city centre offline'!$H$2:$H$2047,'city centre offline'!$A$2:$A$2047,$A54,'city centre offline'!$B$2:$B$2047,I$2))</f>
        <v>0.45372859074623595</v>
      </c>
      <c r="J54" s="37">
        <f>(SUMIFS('city centre offline'!$H$2:$H$2047,'overall city offline'!$A$2:$A$2047,$A54,'city centre offline'!$B$2:$B$2047,J$3)*SUMIFS('city centre offline'!$C$2:$C$2047,'city centre offline'!$A$2:$A$2047,$A54,'city centre offline'!$B$2:$B$2047,J$3))/(SUMIFS('city centre offline'!$H$2:$H$2047,'city centre offline'!$A$2:$A$2047,$A54,'city centre offline'!$B$2:$B$2047,J$2))</f>
        <v>0.43230887623893927</v>
      </c>
      <c r="K54" s="37">
        <f>(SUMIFS('city centre offline'!$H$2:$H$2047,'overall city offline'!$A$2:$A$2047,$A54,'city centre offline'!$B$2:$B$2047,K$3)*SUMIFS('city centre offline'!$C$2:$C$2047,'city centre offline'!$A$2:$A$2047,$A54,'city centre offline'!$B$2:$B$2047,K$3))/(SUMIFS('city centre offline'!$H$2:$H$2047,'city centre offline'!$A$2:$A$2047,$A54,'city centre offline'!$B$2:$B$2047,K$2))</f>
        <v>0.44650321797186343</v>
      </c>
      <c r="L54" s="37">
        <f>(SUMIFS('city centre offline'!$H$2:$H$2047,'overall city offline'!$A$2:$A$2047,$A54,'city centre offline'!$B$2:$B$2047,L$3)*SUMIFS('city centre offline'!$C$2:$C$2047,'city centre offline'!$A$2:$A$2047,$A54,'city centre offline'!$B$2:$B$2047,L$3))/(SUMIFS('city centre offline'!$H$2:$H$2047,'city centre offline'!$A$2:$A$2047,$A54,'city centre offline'!$B$2:$B$2047,L$2))</f>
        <v>0.15702176323915007</v>
      </c>
      <c r="M54" s="37">
        <f>(SUMIFS('city centre offline'!$H$2:$H$2047,'overall city offline'!$A$2:$A$2047,$A54,'city centre offline'!$B$2:$B$2047,M$3)*SUMIFS('city centre offline'!$C$2:$C$2047,'city centre offline'!$A$2:$A$2047,$A54,'city centre offline'!$B$2:$B$2047,M$3))/(SUMIFS('city centre offline'!$H$2:$H$2047,'city centre offline'!$A$2:$A$2047,$A54,'city centre offline'!$B$2:$B$2047,M$2))</f>
        <v>0.50913272130066034</v>
      </c>
      <c r="N54" s="37">
        <f>(SUMIFS('city centre offline'!$H$2:$H$2047,'overall city offline'!$A$2:$A$2047,$A54,'city centre offline'!$B$2:$B$2047,N$3)*SUMIFS('city centre offline'!$C$2:$C$2047,'city centre offline'!$A$2:$A$2047,$A54,'city centre offline'!$B$2:$B$2047,N$3))/(SUMIFS('city centre offline'!$H$2:$H$2047,'city centre offline'!$A$2:$A$2047,$A54,'city centre offline'!$B$2:$B$2047,N$2))</f>
        <v>2.8575270997136928E-2</v>
      </c>
      <c r="O54" s="37">
        <f>(SUMIFS('city centre offline'!$H$2:$H$2047,'overall city offline'!$A$2:$A$2047,$A54,'city centre offline'!$B$2:$B$2047,O$3)*SUMIFS('city centre offline'!$C$2:$C$2047,'city centre offline'!$A$2:$A$2047,$A54,'city centre offline'!$B$2:$B$2047,O$3))/(SUMIFS('city centre offline'!$H$2:$H$2047,'city centre offline'!$A$2:$A$2047,$A54,'city centre offline'!$B$2:$B$2047,O$2))</f>
        <v>2.5006530129755115E-2</v>
      </c>
      <c r="P54" s="37">
        <f>(SUMIFS('city centre offline'!$H$2:$H$2047,'overall city offline'!$A$2:$A$2047,$A54,'city centre offline'!$B$2:$B$2047,P$3)*SUMIFS('city centre offline'!$C$2:$C$2047,'city centre offline'!$A$2:$A$2047,$A54,'city centre offline'!$B$2:$B$2047,P$3))/(SUMIFS('city centre offline'!$H$2:$H$2047,'city centre offline'!$A$2:$A$2047,$A54,'city centre offline'!$B$2:$B$2047,P$2))</f>
        <v>3.2850784380317216E-2</v>
      </c>
      <c r="Q54" s="37">
        <f>(SUMIFS('city centre offline'!$H$2:$H$2047,'overall city offline'!$A$2:$A$2047,$A54,'city centre offline'!$B$2:$B$2047,Q$3)*SUMIFS('city centre offline'!$C$2:$C$2047,'city centre offline'!$A$2:$A$2047,$A54,'city centre offline'!$B$2:$B$2047,Q$3))/(SUMIFS('city centre offline'!$H$2:$H$2047,'city centre offline'!$A$2:$A$2047,$A54,'city centre offline'!$B$2:$B$2047,Q$2))</f>
        <v>0.26568389287366739</v>
      </c>
      <c r="R54" s="37">
        <f>(SUMIFS('city centre offline'!$H$2:$H$2047,'overall city offline'!$A$2:$A$2047,$A54,'city centre offline'!$B$2:$B$2047,R$3)*SUMIFS('city centre offline'!$C$2:$C$2047,'city centre offline'!$A$2:$A$2047,$A54,'city centre offline'!$B$2:$B$2047,R$3))/(SUMIFS('city centre offline'!$H$2:$H$2047,'city centre offline'!$A$2:$A$2047,$A54,'city centre offline'!$B$2:$B$2047,R$2))</f>
        <v>0.58808696613847999</v>
      </c>
      <c r="S54" s="37">
        <f>(SUMIFS('city centre offline'!$H$2:$H$2047,'overall city offline'!$A$2:$A$2047,$A54,'city centre offline'!$B$2:$B$2047,S$3)*SUMIFS('city centre offline'!$C$2:$C$2047,'city centre offline'!$A$2:$A$2047,$A54,'city centre offline'!$B$2:$B$2047,S$3))/(SUMIFS('city centre offline'!$H$2:$H$2047,'city centre offline'!$A$2:$A$2047,$A54,'city centre offline'!$B$2:$B$2047,S$2))</f>
        <v>0.60296737054801286</v>
      </c>
      <c r="T54" s="37">
        <f>(SUMIFS('city centre offline'!$H$2:$H$2047,'overall city offline'!$A$2:$A$2047,$A54,'city centre offline'!$B$2:$B$2047,T$3)*SUMIFS('city centre offline'!$C$2:$C$2047,'city centre offline'!$A$2:$A$2047,$A54,'city centre offline'!$B$2:$B$2047,T$3))/(SUMIFS('city centre offline'!$H$2:$H$2047,'city centre offline'!$A$2:$A$2047,$A54,'city centre offline'!$B$2:$B$2047,T$2))</f>
        <v>0.65589694522333641</v>
      </c>
      <c r="U54" s="37">
        <f>(SUMIFS('city centre offline'!$H$2:$H$2047,'overall city offline'!$A$2:$A$2047,$A54,'city centre offline'!$B$2:$B$2047,U$3)*SUMIFS('city centre offline'!$C$2:$C$2047,'city centre offline'!$A$2:$A$2047,$A54,'city centre offline'!$B$2:$B$2047,U$3))/(SUMIFS('city centre offline'!$H$2:$H$2047,'city centre offline'!$A$2:$A$2047,$A54,'city centre offline'!$B$2:$B$2047,U$2))</f>
        <v>0.82106208530117797</v>
      </c>
      <c r="V54" s="37">
        <f>(SUMIFS('city centre offline'!$H$2:$H$2047,'overall city offline'!$A$2:$A$2047,$A54,'city centre offline'!$B$2:$B$2047,V$3)*SUMIFS('city centre offline'!$C$2:$C$2047,'city centre offline'!$A$2:$A$2047,$A54,'city centre offline'!$B$2:$B$2047,V$3))/(SUMIFS('city centre offline'!$H$2:$H$2047,'city centre offline'!$A$2:$A$2047,$A54,'city centre offline'!$B$2:$B$2047,V$2))</f>
        <v>0.72537206169388702</v>
      </c>
    </row>
    <row r="55" spans="1:22" x14ac:dyDescent="0.25">
      <c r="A55" s="5" t="s">
        <v>58</v>
      </c>
      <c r="B55" s="37">
        <f>(SUMIFS('city centre offline'!$H$2:$H$2047,'overall city offline'!$A$2:$A$2047,$A55,'city centre offline'!$B$2:$B$2047,B$3)*SUMIFS('city centre offline'!$C$2:$C$2047,'city centre offline'!$A$2:$A$2047,$A55,'city centre offline'!$B$2:$B$2047,B$3))/(SUMIFS('city centre offline'!$H$2:$H$2047,'city centre offline'!$A$2:$A$2047,$A55,'city centre offline'!$B$2:$B$2047,B$2))</f>
        <v>0.88221730402132259</v>
      </c>
      <c r="C55" s="37">
        <f>(SUMIFS('city centre offline'!$H$2:$H$2047,'overall city offline'!$A$2:$A$2047,$A55,'city centre offline'!$B$2:$B$2047,C$3)*SUMIFS('city centre offline'!$C$2:$C$2047,'city centre offline'!$A$2:$A$2047,$A55,'city centre offline'!$B$2:$B$2047,C$3))/(SUMIFS('city centre offline'!$H$2:$H$2047,'city centre offline'!$A$2:$A$2047,$A55,'city centre offline'!$B$2:$B$2047,C$2))</f>
        <v>0.88075913745038037</v>
      </c>
      <c r="D55" s="37">
        <f>(SUMIFS('city centre offline'!$H$2:$H$2047,'overall city offline'!$A$2:$A$2047,$A55,'city centre offline'!$B$2:$B$2047,D$3)*SUMIFS('city centre offline'!$C$2:$C$2047,'city centre offline'!$A$2:$A$2047,$A55,'city centre offline'!$B$2:$B$2047,D$3))/(SUMIFS('city centre offline'!$H$2:$H$2047,'city centre offline'!$A$2:$A$2047,$A55,'city centre offline'!$B$2:$B$2047,D$2))</f>
        <v>0.56143168013122491</v>
      </c>
      <c r="E55" s="37">
        <f>(SUMIFS('city centre offline'!$H$2:$H$2047,'overall city offline'!$A$2:$A$2047,$A55,'city centre offline'!$B$2:$B$2047,E$3)*SUMIFS('city centre offline'!$C$2:$C$2047,'city centre offline'!$A$2:$A$2047,$A55,'city centre offline'!$B$2:$B$2047,E$3))/(SUMIFS('city centre offline'!$H$2:$H$2047,'city centre offline'!$A$2:$A$2047,$A55,'city centre offline'!$B$2:$B$2047,E$2))</f>
        <v>9.6534517273650176E-3</v>
      </c>
      <c r="F55" s="37">
        <f>(SUMIFS('city centre offline'!$H$2:$H$2047,'overall city offline'!$A$2:$A$2047,$A55,'city centre offline'!$B$2:$B$2047,F$3)*SUMIFS('city centre offline'!$C$2:$C$2047,'city centre offline'!$A$2:$A$2047,$A55,'city centre offline'!$B$2:$B$2047,F$3))/(SUMIFS('city centre offline'!$H$2:$H$2047,'city centre offline'!$A$2:$A$2047,$A55,'city centre offline'!$B$2:$B$2047,F$2))</f>
        <v>1.2972256413648514E-2</v>
      </c>
      <c r="G55" s="37">
        <f>(SUMIFS('city centre offline'!$H$2:$H$2047,'overall city offline'!$A$2:$A$2047,$A55,'city centre offline'!$B$2:$B$2047,G$3)*SUMIFS('city centre offline'!$C$2:$C$2047,'city centre offline'!$A$2:$A$2047,$A55,'city centre offline'!$B$2:$B$2047,G$3))/(SUMIFS('city centre offline'!$H$2:$H$2047,'city centre offline'!$A$2:$A$2047,$A55,'city centre offline'!$B$2:$B$2047,G$2))</f>
        <v>0.29964651074735177</v>
      </c>
      <c r="H55" s="37">
        <f>(SUMIFS('city centre offline'!$H$2:$H$2047,'overall city offline'!$A$2:$A$2047,$A55,'city centre offline'!$B$2:$B$2047,H$3)*SUMIFS('city centre offline'!$C$2:$C$2047,'city centre offline'!$A$2:$A$2047,$A55,'city centre offline'!$B$2:$B$2047,H$3))/(SUMIFS('city centre offline'!$H$2:$H$2047,'city centre offline'!$A$2:$A$2047,$A55,'city centre offline'!$B$2:$B$2047,H$2))</f>
        <v>0.46771390058056006</v>
      </c>
      <c r="I55" s="37">
        <f>(SUMIFS('city centre offline'!$H$2:$H$2047,'overall city offline'!$A$2:$A$2047,$A55,'city centre offline'!$B$2:$B$2047,I$3)*SUMIFS('city centre offline'!$C$2:$C$2047,'city centre offline'!$A$2:$A$2047,$A55,'city centre offline'!$B$2:$B$2047,I$3))/(SUMIFS('city centre offline'!$H$2:$H$2047,'city centre offline'!$A$2:$A$2047,$A55,'city centre offline'!$B$2:$B$2047,I$2))</f>
        <v>0.66790260190420903</v>
      </c>
      <c r="J55" s="37">
        <f>(SUMIFS('city centre offline'!$H$2:$H$2047,'overall city offline'!$A$2:$A$2047,$A55,'city centre offline'!$B$2:$B$2047,J$3)*SUMIFS('city centre offline'!$C$2:$C$2047,'city centre offline'!$A$2:$A$2047,$A55,'city centre offline'!$B$2:$B$2047,J$3))/(SUMIFS('city centre offline'!$H$2:$H$2047,'city centre offline'!$A$2:$A$2047,$A55,'city centre offline'!$B$2:$B$2047,J$2))</f>
        <v>0.67420728626583271</v>
      </c>
      <c r="K55" s="37">
        <f>(SUMIFS('city centre offline'!$H$2:$H$2047,'overall city offline'!$A$2:$A$2047,$A55,'city centre offline'!$B$2:$B$2047,K$3)*SUMIFS('city centre offline'!$C$2:$C$2047,'city centre offline'!$A$2:$A$2047,$A55,'city centre offline'!$B$2:$B$2047,K$3))/(SUMIFS('city centre offline'!$H$2:$H$2047,'city centre offline'!$A$2:$A$2047,$A55,'city centre offline'!$B$2:$B$2047,K$2))</f>
        <v>0.6668933741799179</v>
      </c>
      <c r="L55" s="37">
        <f>(SUMIFS('city centre offline'!$H$2:$H$2047,'overall city offline'!$A$2:$A$2047,$A55,'city centre offline'!$B$2:$B$2047,L$3)*SUMIFS('city centre offline'!$C$2:$C$2047,'city centre offline'!$A$2:$A$2047,$A55,'city centre offline'!$B$2:$B$2047,L$3))/(SUMIFS('city centre offline'!$H$2:$H$2047,'city centre offline'!$A$2:$A$2047,$A55,'city centre offline'!$B$2:$B$2047,L$2))</f>
        <v>0.28051449891118146</v>
      </c>
      <c r="M55" s="37">
        <f>(SUMIFS('city centre offline'!$H$2:$H$2047,'overall city offline'!$A$2:$A$2047,$A55,'city centre offline'!$B$2:$B$2047,M$3)*SUMIFS('city centre offline'!$C$2:$C$2047,'city centre offline'!$A$2:$A$2047,$A55,'city centre offline'!$B$2:$B$2047,M$3))/(SUMIFS('city centre offline'!$H$2:$H$2047,'city centre offline'!$A$2:$A$2047,$A55,'city centre offline'!$B$2:$B$2047,M$2))</f>
        <v>0.54056472640000264</v>
      </c>
      <c r="N55" s="37">
        <f>(SUMIFS('city centre offline'!$H$2:$H$2047,'overall city offline'!$A$2:$A$2047,$A55,'city centre offline'!$B$2:$B$2047,N$3)*SUMIFS('city centre offline'!$C$2:$C$2047,'city centre offline'!$A$2:$A$2047,$A55,'city centre offline'!$B$2:$B$2047,N$3))/(SUMIFS('city centre offline'!$H$2:$H$2047,'city centre offline'!$A$2:$A$2047,$A55,'city centre offline'!$B$2:$B$2047,N$2))</f>
        <v>1.7934223864907683E-2</v>
      </c>
      <c r="O55" s="37">
        <f>(SUMIFS('city centre offline'!$H$2:$H$2047,'overall city offline'!$A$2:$A$2047,$A55,'city centre offline'!$B$2:$B$2047,O$3)*SUMIFS('city centre offline'!$C$2:$C$2047,'city centre offline'!$A$2:$A$2047,$A55,'city centre offline'!$B$2:$B$2047,O$3))/(SUMIFS('city centre offline'!$H$2:$H$2047,'city centre offline'!$A$2:$A$2047,$A55,'city centre offline'!$B$2:$B$2047,O$2))</f>
        <v>7.6972550551991517E-3</v>
      </c>
      <c r="P55" s="37">
        <f>(SUMIFS('city centre offline'!$H$2:$H$2047,'overall city offline'!$A$2:$A$2047,$A55,'city centre offline'!$B$2:$B$2047,P$3)*SUMIFS('city centre offline'!$C$2:$C$2047,'city centre offline'!$A$2:$A$2047,$A55,'city centre offline'!$B$2:$B$2047,P$3))/(SUMIFS('city centre offline'!$H$2:$H$2047,'city centre offline'!$A$2:$A$2047,$A55,'city centre offline'!$B$2:$B$2047,P$2))</f>
        <v>1.1202273825254983E-2</v>
      </c>
      <c r="Q55" s="37">
        <f>(SUMIFS('city centre offline'!$H$2:$H$2047,'overall city offline'!$A$2:$A$2047,$A55,'city centre offline'!$B$2:$B$2047,Q$3)*SUMIFS('city centre offline'!$C$2:$C$2047,'city centre offline'!$A$2:$A$2047,$A55,'city centre offline'!$B$2:$B$2047,Q$3))/(SUMIFS('city centre offline'!$H$2:$H$2047,'city centre offline'!$A$2:$A$2047,$A55,'city centre offline'!$B$2:$B$2047,Q$2))</f>
        <v>0.39129693842309748</v>
      </c>
      <c r="R55" s="37">
        <f>(SUMIFS('city centre offline'!$H$2:$H$2047,'overall city offline'!$A$2:$A$2047,$A55,'city centre offline'!$B$2:$B$2047,R$3)*SUMIFS('city centre offline'!$C$2:$C$2047,'city centre offline'!$A$2:$A$2047,$A55,'city centre offline'!$B$2:$B$2047,R$3))/(SUMIFS('city centre offline'!$H$2:$H$2047,'city centre offline'!$A$2:$A$2047,$A55,'city centre offline'!$B$2:$B$2047,R$2))</f>
        <v>0.61298851831096379</v>
      </c>
      <c r="S55" s="37">
        <f>(SUMIFS('city centre offline'!$H$2:$H$2047,'overall city offline'!$A$2:$A$2047,$A55,'city centre offline'!$B$2:$B$2047,S$3)*SUMIFS('city centre offline'!$C$2:$C$2047,'city centre offline'!$A$2:$A$2047,$A55,'city centre offline'!$B$2:$B$2047,S$3))/(SUMIFS('city centre offline'!$H$2:$H$2047,'city centre offline'!$A$2:$A$2047,$A55,'city centre offline'!$B$2:$B$2047,S$2))</f>
        <v>0.63923803802512824</v>
      </c>
      <c r="T55" s="37">
        <f>(SUMIFS('city centre offline'!$H$2:$H$2047,'overall city offline'!$A$2:$A$2047,$A55,'city centre offline'!$B$2:$B$2047,T$3)*SUMIFS('city centre offline'!$C$2:$C$2047,'city centre offline'!$A$2:$A$2047,$A55,'city centre offline'!$B$2:$B$2047,T$3))/(SUMIFS('city centre offline'!$H$2:$H$2047,'city centre offline'!$A$2:$A$2047,$A55,'city centre offline'!$B$2:$B$2047,T$2))</f>
        <v>0.79167384116091066</v>
      </c>
      <c r="U55" s="37">
        <f>(SUMIFS('city centre offline'!$H$2:$H$2047,'overall city offline'!$A$2:$A$2047,$A55,'city centre offline'!$B$2:$B$2047,U$3)*SUMIFS('city centre offline'!$C$2:$C$2047,'city centre offline'!$A$2:$A$2047,$A55,'city centre offline'!$B$2:$B$2047,U$3))/(SUMIFS('city centre offline'!$H$2:$H$2047,'city centre offline'!$A$2:$A$2047,$A55,'city centre offline'!$B$2:$B$2047,U$2))</f>
        <v>0.89780658173469685</v>
      </c>
      <c r="V55" s="37">
        <f>(SUMIFS('city centre offline'!$H$2:$H$2047,'overall city offline'!$A$2:$A$2047,$A55,'city centre offline'!$B$2:$B$2047,V$3)*SUMIFS('city centre offline'!$C$2:$C$2047,'city centre offline'!$A$2:$A$2047,$A55,'city centre offline'!$B$2:$B$2047,V$3))/(SUMIFS('city centre offline'!$H$2:$H$2047,'city centre offline'!$A$2:$A$2047,$A55,'city centre offline'!$B$2:$B$2047,V$2))</f>
        <v>0.79315263901629274</v>
      </c>
    </row>
    <row r="56" spans="1:22" x14ac:dyDescent="0.25">
      <c r="A56" s="5" t="s">
        <v>59</v>
      </c>
      <c r="B56" s="37">
        <f>(SUMIFS('city centre offline'!$H$2:$H$2047,'overall city offline'!$A$2:$A$2047,$A56,'city centre offline'!$B$2:$B$2047,B$3)*SUMIFS('city centre offline'!$C$2:$C$2047,'city centre offline'!$A$2:$A$2047,$A56,'city centre offline'!$B$2:$B$2047,B$3))/(SUMIFS('city centre offline'!$H$2:$H$2047,'city centre offline'!$A$2:$A$2047,$A56,'city centre offline'!$B$2:$B$2047,B$2))</f>
        <v>0.82170781856003083</v>
      </c>
      <c r="C56" s="37">
        <f>(SUMIFS('city centre offline'!$H$2:$H$2047,'overall city offline'!$A$2:$A$2047,$A56,'city centre offline'!$B$2:$B$2047,C$3)*SUMIFS('city centre offline'!$C$2:$C$2047,'city centre offline'!$A$2:$A$2047,$A56,'city centre offline'!$B$2:$B$2047,C$3))/(SUMIFS('city centre offline'!$H$2:$H$2047,'city centre offline'!$A$2:$A$2047,$A56,'city centre offline'!$B$2:$B$2047,C$2))</f>
        <v>0.86227790006546279</v>
      </c>
      <c r="D56" s="37">
        <f>(SUMIFS('city centre offline'!$H$2:$H$2047,'overall city offline'!$A$2:$A$2047,$A56,'city centre offline'!$B$2:$B$2047,D$3)*SUMIFS('city centre offline'!$C$2:$C$2047,'city centre offline'!$A$2:$A$2047,$A56,'city centre offline'!$B$2:$B$2047,D$3))/(SUMIFS('city centre offline'!$H$2:$H$2047,'city centre offline'!$A$2:$A$2047,$A56,'city centre offline'!$B$2:$B$2047,D$2))</f>
        <v>0.52847712920742007</v>
      </c>
      <c r="E56" s="37">
        <f>(SUMIFS('city centre offline'!$H$2:$H$2047,'overall city offline'!$A$2:$A$2047,$A56,'city centre offline'!$B$2:$B$2047,E$3)*SUMIFS('city centre offline'!$C$2:$C$2047,'city centre offline'!$A$2:$A$2047,$A56,'city centre offline'!$B$2:$B$2047,E$3))/(SUMIFS('city centre offline'!$H$2:$H$2047,'city centre offline'!$A$2:$A$2047,$A56,'city centre offline'!$B$2:$B$2047,E$2))</f>
        <v>1.1062144399539523E-4</v>
      </c>
      <c r="F56" s="37">
        <f>(SUMIFS('city centre offline'!$H$2:$H$2047,'overall city offline'!$A$2:$A$2047,$A56,'city centre offline'!$B$2:$B$2047,F$3)*SUMIFS('city centre offline'!$C$2:$C$2047,'city centre offline'!$A$2:$A$2047,$A56,'city centre offline'!$B$2:$B$2047,F$3))/(SUMIFS('city centre offline'!$H$2:$H$2047,'city centre offline'!$A$2:$A$2047,$A56,'city centre offline'!$B$2:$B$2047,F$2))</f>
        <v>3.9700932374552776E-4</v>
      </c>
      <c r="G56" s="37">
        <f>(SUMIFS('city centre offline'!$H$2:$H$2047,'overall city offline'!$A$2:$A$2047,$A56,'city centre offline'!$B$2:$B$2047,G$3)*SUMIFS('city centre offline'!$C$2:$C$2047,'city centre offline'!$A$2:$A$2047,$A56,'city centre offline'!$B$2:$B$2047,G$3))/(SUMIFS('city centre offline'!$H$2:$H$2047,'city centre offline'!$A$2:$A$2047,$A56,'city centre offline'!$B$2:$B$2047,G$2))</f>
        <v>0.20178179499800719</v>
      </c>
      <c r="H56" s="37">
        <f>(SUMIFS('city centre offline'!$H$2:$H$2047,'overall city offline'!$A$2:$A$2047,$A56,'city centre offline'!$B$2:$B$2047,H$3)*SUMIFS('city centre offline'!$C$2:$C$2047,'city centre offline'!$A$2:$A$2047,$A56,'city centre offline'!$B$2:$B$2047,H$3))/(SUMIFS('city centre offline'!$H$2:$H$2047,'city centre offline'!$A$2:$A$2047,$A56,'city centre offline'!$B$2:$B$2047,H$2))</f>
        <v>0.49766123452172217</v>
      </c>
      <c r="I56" s="37">
        <f>(SUMIFS('city centre offline'!$H$2:$H$2047,'overall city offline'!$A$2:$A$2047,$A56,'city centre offline'!$B$2:$B$2047,I$3)*SUMIFS('city centre offline'!$C$2:$C$2047,'city centre offline'!$A$2:$A$2047,$A56,'city centre offline'!$B$2:$B$2047,I$3))/(SUMIFS('city centre offline'!$H$2:$H$2047,'city centre offline'!$A$2:$A$2047,$A56,'city centre offline'!$B$2:$B$2047,I$2))</f>
        <v>0.62811907350802154</v>
      </c>
      <c r="J56" s="37">
        <f>(SUMIFS('city centre offline'!$H$2:$H$2047,'overall city offline'!$A$2:$A$2047,$A56,'city centre offline'!$B$2:$B$2047,J$3)*SUMIFS('city centre offline'!$C$2:$C$2047,'city centre offline'!$A$2:$A$2047,$A56,'city centre offline'!$B$2:$B$2047,J$3))/(SUMIFS('city centre offline'!$H$2:$H$2047,'city centre offline'!$A$2:$A$2047,$A56,'city centre offline'!$B$2:$B$2047,J$2))</f>
        <v>0.59323372696682186</v>
      </c>
      <c r="K56" s="37">
        <f>(SUMIFS('city centre offline'!$H$2:$H$2047,'overall city offline'!$A$2:$A$2047,$A56,'city centre offline'!$B$2:$B$2047,K$3)*SUMIFS('city centre offline'!$C$2:$C$2047,'city centre offline'!$A$2:$A$2047,$A56,'city centre offline'!$B$2:$B$2047,K$3))/(SUMIFS('city centre offline'!$H$2:$H$2047,'city centre offline'!$A$2:$A$2047,$A56,'city centre offline'!$B$2:$B$2047,K$2))</f>
        <v>0.63224869094373815</v>
      </c>
      <c r="L56" s="37">
        <f>(SUMIFS('city centre offline'!$H$2:$H$2047,'overall city offline'!$A$2:$A$2047,$A56,'city centre offline'!$B$2:$B$2047,L$3)*SUMIFS('city centre offline'!$C$2:$C$2047,'city centre offline'!$A$2:$A$2047,$A56,'city centre offline'!$B$2:$B$2047,L$3))/(SUMIFS('city centre offline'!$H$2:$H$2047,'city centre offline'!$A$2:$A$2047,$A56,'city centre offline'!$B$2:$B$2047,L$2))</f>
        <v>0.20908216451213182</v>
      </c>
      <c r="M56" s="37">
        <f>(SUMIFS('city centre offline'!$H$2:$H$2047,'overall city offline'!$A$2:$A$2047,$A56,'city centre offline'!$B$2:$B$2047,M$3)*SUMIFS('city centre offline'!$C$2:$C$2047,'city centre offline'!$A$2:$A$2047,$A56,'city centre offline'!$B$2:$B$2047,M$3))/(SUMIFS('city centre offline'!$H$2:$H$2047,'city centre offline'!$A$2:$A$2047,$A56,'city centre offline'!$B$2:$B$2047,M$2))</f>
        <v>0.93659488008991898</v>
      </c>
      <c r="N56" s="37">
        <f>(SUMIFS('city centre offline'!$H$2:$H$2047,'overall city offline'!$A$2:$A$2047,$A56,'city centre offline'!$B$2:$B$2047,N$3)*SUMIFS('city centre offline'!$C$2:$C$2047,'city centre offline'!$A$2:$A$2047,$A56,'city centre offline'!$B$2:$B$2047,N$3))/(SUMIFS('city centre offline'!$H$2:$H$2047,'city centre offline'!$A$2:$A$2047,$A56,'city centre offline'!$B$2:$B$2047,N$2))</f>
        <v>3.0016849472376789E-2</v>
      </c>
      <c r="O56" s="37">
        <f>(SUMIFS('city centre offline'!$H$2:$H$2047,'overall city offline'!$A$2:$A$2047,$A56,'city centre offline'!$B$2:$B$2047,O$3)*SUMIFS('city centre offline'!$C$2:$C$2047,'city centre offline'!$A$2:$A$2047,$A56,'city centre offline'!$B$2:$B$2047,O$3))/(SUMIFS('city centre offline'!$H$2:$H$2047,'city centre offline'!$A$2:$A$2047,$A56,'city centre offline'!$B$2:$B$2047,O$2))</f>
        <v>1.3677097710393295E-2</v>
      </c>
      <c r="P56" s="37">
        <f>(SUMIFS('city centre offline'!$H$2:$H$2047,'overall city offline'!$A$2:$A$2047,$A56,'city centre offline'!$B$2:$B$2047,P$3)*SUMIFS('city centre offline'!$C$2:$C$2047,'city centre offline'!$A$2:$A$2047,$A56,'city centre offline'!$B$2:$B$2047,P$3))/(SUMIFS('city centre offline'!$H$2:$H$2047,'city centre offline'!$A$2:$A$2047,$A56,'city centre offline'!$B$2:$B$2047,P$2))</f>
        <v>2.5153650196319537E-2</v>
      </c>
      <c r="Q56" s="37">
        <f>(SUMIFS('city centre offline'!$H$2:$H$2047,'overall city offline'!$A$2:$A$2047,$A56,'city centre offline'!$B$2:$B$2047,Q$3)*SUMIFS('city centre offline'!$C$2:$C$2047,'city centre offline'!$A$2:$A$2047,$A56,'city centre offline'!$B$2:$B$2047,Q$3))/(SUMIFS('city centre offline'!$H$2:$H$2047,'city centre offline'!$A$2:$A$2047,$A56,'city centre offline'!$B$2:$B$2047,Q$2))</f>
        <v>0.34603853179522143</v>
      </c>
      <c r="R56" s="37">
        <f>(SUMIFS('city centre offline'!$H$2:$H$2047,'overall city offline'!$A$2:$A$2047,$A56,'city centre offline'!$B$2:$B$2047,R$3)*SUMIFS('city centre offline'!$C$2:$C$2047,'city centre offline'!$A$2:$A$2047,$A56,'city centre offline'!$B$2:$B$2047,R$3))/(SUMIFS('city centre offline'!$H$2:$H$2047,'city centre offline'!$A$2:$A$2047,$A56,'city centre offline'!$B$2:$B$2047,R$2))</f>
        <v>0.59863865623747214</v>
      </c>
      <c r="S56" s="37">
        <f>(SUMIFS('city centre offline'!$H$2:$H$2047,'overall city offline'!$A$2:$A$2047,$A56,'city centre offline'!$B$2:$B$2047,S$3)*SUMIFS('city centre offline'!$C$2:$C$2047,'city centre offline'!$A$2:$A$2047,$A56,'city centre offline'!$B$2:$B$2047,S$3))/(SUMIFS('city centre offline'!$H$2:$H$2047,'city centre offline'!$A$2:$A$2047,$A56,'city centre offline'!$B$2:$B$2047,S$2))</f>
        <v>0.69107682256648062</v>
      </c>
      <c r="T56" s="37">
        <f>(SUMIFS('city centre offline'!$H$2:$H$2047,'overall city offline'!$A$2:$A$2047,$A56,'city centre offline'!$B$2:$B$2047,T$3)*SUMIFS('city centre offline'!$C$2:$C$2047,'city centre offline'!$A$2:$A$2047,$A56,'city centre offline'!$B$2:$B$2047,T$3))/(SUMIFS('city centre offline'!$H$2:$H$2047,'city centre offline'!$A$2:$A$2047,$A56,'city centre offline'!$B$2:$B$2047,T$2))</f>
        <v>0.79718409041200478</v>
      </c>
      <c r="U56" s="37">
        <f>(SUMIFS('city centre offline'!$H$2:$H$2047,'overall city offline'!$A$2:$A$2047,$A56,'city centre offline'!$B$2:$B$2047,U$3)*SUMIFS('city centre offline'!$C$2:$C$2047,'city centre offline'!$A$2:$A$2047,$A56,'city centre offline'!$B$2:$B$2047,U$3))/(SUMIFS('city centre offline'!$H$2:$H$2047,'city centre offline'!$A$2:$A$2047,$A56,'city centre offline'!$B$2:$B$2047,U$2))</f>
        <v>0.82732468633293788</v>
      </c>
      <c r="V56" s="37">
        <f>(SUMIFS('city centre offline'!$H$2:$H$2047,'overall city offline'!$A$2:$A$2047,$A56,'city centre offline'!$B$2:$B$2047,V$3)*SUMIFS('city centre offline'!$C$2:$C$2047,'city centre offline'!$A$2:$A$2047,$A56,'city centre offline'!$B$2:$B$2047,V$3))/(SUMIFS('city centre offline'!$H$2:$H$2047,'city centre offline'!$A$2:$A$2047,$A56,'city centre offline'!$B$2:$B$2047,V$2))</f>
        <v>1.057965736387199</v>
      </c>
    </row>
    <row r="57" spans="1:22" x14ac:dyDescent="0.25">
      <c r="A57" s="5" t="s">
        <v>60</v>
      </c>
      <c r="B57" s="37">
        <f>(SUMIFS('city centre offline'!$H$2:$H$2047,'overall city offline'!$A$2:$A$2047,$A57,'city centre offline'!$B$2:$B$2047,B$3)*SUMIFS('city centre offline'!$C$2:$C$2047,'city centre offline'!$A$2:$A$2047,$A57,'city centre offline'!$B$2:$B$2047,B$3))/(SUMIFS('city centre offline'!$H$2:$H$2047,'city centre offline'!$A$2:$A$2047,$A57,'city centre offline'!$B$2:$B$2047,B$2))</f>
        <v>0.73848866293918913</v>
      </c>
      <c r="C57" s="37">
        <f>(SUMIFS('city centre offline'!$H$2:$H$2047,'overall city offline'!$A$2:$A$2047,$A57,'city centre offline'!$B$2:$B$2047,C$3)*SUMIFS('city centre offline'!$C$2:$C$2047,'city centre offline'!$A$2:$A$2047,$A57,'city centre offline'!$B$2:$B$2047,C$3))/(SUMIFS('city centre offline'!$H$2:$H$2047,'city centre offline'!$A$2:$A$2047,$A57,'city centre offline'!$B$2:$B$2047,C$2))</f>
        <v>0.90368572306129491</v>
      </c>
      <c r="D57" s="37">
        <f>(SUMIFS('city centre offline'!$H$2:$H$2047,'overall city offline'!$A$2:$A$2047,$A57,'city centre offline'!$B$2:$B$2047,D$3)*SUMIFS('city centre offline'!$C$2:$C$2047,'city centre offline'!$A$2:$A$2047,$A57,'city centre offline'!$B$2:$B$2047,D$3))/(SUMIFS('city centre offline'!$H$2:$H$2047,'city centre offline'!$A$2:$A$2047,$A57,'city centre offline'!$B$2:$B$2047,D$2))</f>
        <v>0.51683352740046973</v>
      </c>
      <c r="E57" s="37">
        <f>(SUMIFS('city centre offline'!$H$2:$H$2047,'overall city offline'!$A$2:$A$2047,$A57,'city centre offline'!$B$2:$B$2047,E$3)*SUMIFS('city centre offline'!$C$2:$C$2047,'city centre offline'!$A$2:$A$2047,$A57,'city centre offline'!$B$2:$B$2047,E$3))/(SUMIFS('city centre offline'!$H$2:$H$2047,'city centre offline'!$A$2:$A$2047,$A57,'city centre offline'!$B$2:$B$2047,E$2))</f>
        <v>0</v>
      </c>
      <c r="F57" s="37">
        <f>(SUMIFS('city centre offline'!$H$2:$H$2047,'overall city offline'!$A$2:$A$2047,$A57,'city centre offline'!$B$2:$B$2047,F$3)*SUMIFS('city centre offline'!$C$2:$C$2047,'city centre offline'!$A$2:$A$2047,$A57,'city centre offline'!$B$2:$B$2047,F$3))/(SUMIFS('city centre offline'!$H$2:$H$2047,'city centre offline'!$A$2:$A$2047,$A57,'city centre offline'!$B$2:$B$2047,F$2))</f>
        <v>0</v>
      </c>
      <c r="G57" s="37">
        <f>(SUMIFS('city centre offline'!$H$2:$H$2047,'overall city offline'!$A$2:$A$2047,$A57,'city centre offline'!$B$2:$B$2047,G$3)*SUMIFS('city centre offline'!$C$2:$C$2047,'city centre offline'!$A$2:$A$2047,$A57,'city centre offline'!$B$2:$B$2047,G$3))/(SUMIFS('city centre offline'!$H$2:$H$2047,'city centre offline'!$A$2:$A$2047,$A57,'city centre offline'!$B$2:$B$2047,G$2))</f>
        <v>0.24384050647006794</v>
      </c>
      <c r="H57" s="37">
        <f>(SUMIFS('city centre offline'!$H$2:$H$2047,'overall city offline'!$A$2:$A$2047,$A57,'city centre offline'!$B$2:$B$2047,H$3)*SUMIFS('city centre offline'!$C$2:$C$2047,'city centre offline'!$A$2:$A$2047,$A57,'city centre offline'!$B$2:$B$2047,H$3))/(SUMIFS('city centre offline'!$H$2:$H$2047,'city centre offline'!$A$2:$A$2047,$A57,'city centre offline'!$B$2:$B$2047,H$2))</f>
        <v>0.45727882346004339</v>
      </c>
      <c r="I57" s="37">
        <f>(SUMIFS('city centre offline'!$H$2:$H$2047,'overall city offline'!$A$2:$A$2047,$A57,'city centre offline'!$B$2:$B$2047,I$3)*SUMIFS('city centre offline'!$C$2:$C$2047,'city centre offline'!$A$2:$A$2047,$A57,'city centre offline'!$B$2:$B$2047,I$3))/(SUMIFS('city centre offline'!$H$2:$H$2047,'city centre offline'!$A$2:$A$2047,$A57,'city centre offline'!$B$2:$B$2047,I$2))</f>
        <v>0.58653946269626278</v>
      </c>
      <c r="J57" s="37">
        <f>(SUMIFS('city centre offline'!$H$2:$H$2047,'overall city offline'!$A$2:$A$2047,$A57,'city centre offline'!$B$2:$B$2047,J$3)*SUMIFS('city centre offline'!$C$2:$C$2047,'city centre offline'!$A$2:$A$2047,$A57,'city centre offline'!$B$2:$B$2047,J$3))/(SUMIFS('city centre offline'!$H$2:$H$2047,'city centre offline'!$A$2:$A$2047,$A57,'city centre offline'!$B$2:$B$2047,J$2))</f>
        <v>0.61388733804554552</v>
      </c>
      <c r="K57" s="37">
        <f>(SUMIFS('city centre offline'!$H$2:$H$2047,'overall city offline'!$A$2:$A$2047,$A57,'city centre offline'!$B$2:$B$2047,K$3)*SUMIFS('city centre offline'!$C$2:$C$2047,'city centre offline'!$A$2:$A$2047,$A57,'city centre offline'!$B$2:$B$2047,K$3))/(SUMIFS('city centre offline'!$H$2:$H$2047,'city centre offline'!$A$2:$A$2047,$A57,'city centre offline'!$B$2:$B$2047,K$2))</f>
        <v>0.58595746653578029</v>
      </c>
      <c r="L57" s="37">
        <f>(SUMIFS('city centre offline'!$H$2:$H$2047,'overall city offline'!$A$2:$A$2047,$A57,'city centre offline'!$B$2:$B$2047,L$3)*SUMIFS('city centre offline'!$C$2:$C$2047,'city centre offline'!$A$2:$A$2047,$A57,'city centre offline'!$B$2:$B$2047,L$3))/(SUMIFS('city centre offline'!$H$2:$H$2047,'city centre offline'!$A$2:$A$2047,$A57,'city centre offline'!$B$2:$B$2047,L$2))</f>
        <v>0.23986123923471855</v>
      </c>
      <c r="M57" s="37">
        <f>(SUMIFS('city centre offline'!$H$2:$H$2047,'overall city offline'!$A$2:$A$2047,$A57,'city centre offline'!$B$2:$B$2047,M$3)*SUMIFS('city centre offline'!$C$2:$C$2047,'city centre offline'!$A$2:$A$2047,$A57,'city centre offline'!$B$2:$B$2047,M$3))/(SUMIFS('city centre offline'!$H$2:$H$2047,'city centre offline'!$A$2:$A$2047,$A57,'city centre offline'!$B$2:$B$2047,M$2))</f>
        <v>0.88243641367438397</v>
      </c>
      <c r="N57" s="37">
        <f>(SUMIFS('city centre offline'!$H$2:$H$2047,'overall city offline'!$A$2:$A$2047,$A57,'city centre offline'!$B$2:$B$2047,N$3)*SUMIFS('city centre offline'!$C$2:$C$2047,'city centre offline'!$A$2:$A$2047,$A57,'city centre offline'!$B$2:$B$2047,N$3))/(SUMIFS('city centre offline'!$H$2:$H$2047,'city centre offline'!$A$2:$A$2047,$A57,'city centre offline'!$B$2:$B$2047,N$2))</f>
        <v>1.5423938365317746E-2</v>
      </c>
      <c r="O57" s="37">
        <f>(SUMIFS('city centre offline'!$H$2:$H$2047,'overall city offline'!$A$2:$A$2047,$A57,'city centre offline'!$B$2:$B$2047,O$3)*SUMIFS('city centre offline'!$C$2:$C$2047,'city centre offline'!$A$2:$A$2047,$A57,'city centre offline'!$B$2:$B$2047,O$3))/(SUMIFS('city centre offline'!$H$2:$H$2047,'city centre offline'!$A$2:$A$2047,$A57,'city centre offline'!$B$2:$B$2047,O$2))</f>
        <v>2.3640980083124445E-4</v>
      </c>
      <c r="P57" s="37">
        <f>(SUMIFS('city centre offline'!$H$2:$H$2047,'overall city offline'!$A$2:$A$2047,$A57,'city centre offline'!$B$2:$B$2047,P$3)*SUMIFS('city centre offline'!$C$2:$C$2047,'city centre offline'!$A$2:$A$2047,$A57,'city centre offline'!$B$2:$B$2047,P$3))/(SUMIFS('city centre offline'!$H$2:$H$2047,'city centre offline'!$A$2:$A$2047,$A57,'city centre offline'!$B$2:$B$2047,P$2))</f>
        <v>0</v>
      </c>
      <c r="Q57" s="37">
        <f>(SUMIFS('city centre offline'!$H$2:$H$2047,'overall city offline'!$A$2:$A$2047,$A57,'city centre offline'!$B$2:$B$2047,Q$3)*SUMIFS('city centre offline'!$C$2:$C$2047,'city centre offline'!$A$2:$A$2047,$A57,'city centre offline'!$B$2:$B$2047,Q$3))/(SUMIFS('city centre offline'!$H$2:$H$2047,'city centre offline'!$A$2:$A$2047,$A57,'city centre offline'!$B$2:$B$2047,Q$2))</f>
        <v>0.27147442384725812</v>
      </c>
      <c r="R57" s="37">
        <f>(SUMIFS('city centre offline'!$H$2:$H$2047,'overall city offline'!$A$2:$A$2047,$A57,'city centre offline'!$B$2:$B$2047,R$3)*SUMIFS('city centre offline'!$C$2:$C$2047,'city centre offline'!$A$2:$A$2047,$A57,'city centre offline'!$B$2:$B$2047,R$3))/(SUMIFS('city centre offline'!$H$2:$H$2047,'city centre offline'!$A$2:$A$2047,$A57,'city centre offline'!$B$2:$B$2047,R$2))</f>
        <v>0.55130294735008223</v>
      </c>
      <c r="S57" s="37">
        <f>(SUMIFS('city centre offline'!$H$2:$H$2047,'overall city offline'!$A$2:$A$2047,$A57,'city centre offline'!$B$2:$B$2047,S$3)*SUMIFS('city centre offline'!$C$2:$C$2047,'city centre offline'!$A$2:$A$2047,$A57,'city centre offline'!$B$2:$B$2047,S$3))/(SUMIFS('city centre offline'!$H$2:$H$2047,'city centre offline'!$A$2:$A$2047,$A57,'city centre offline'!$B$2:$B$2047,S$2))</f>
        <v>0.64905946460597042</v>
      </c>
      <c r="T57" s="37">
        <f>(SUMIFS('city centre offline'!$H$2:$H$2047,'overall city offline'!$A$2:$A$2047,$A57,'city centre offline'!$B$2:$B$2047,T$3)*SUMIFS('city centre offline'!$C$2:$C$2047,'city centre offline'!$A$2:$A$2047,$A57,'city centre offline'!$B$2:$B$2047,T$3))/(SUMIFS('city centre offline'!$H$2:$H$2047,'city centre offline'!$A$2:$A$2047,$A57,'city centre offline'!$B$2:$B$2047,T$2))</f>
        <v>0.5240683965803371</v>
      </c>
      <c r="U57" s="37">
        <f>(SUMIFS('city centre offline'!$H$2:$H$2047,'overall city offline'!$A$2:$A$2047,$A57,'city centre offline'!$B$2:$B$2047,U$3)*SUMIFS('city centre offline'!$C$2:$C$2047,'city centre offline'!$A$2:$A$2047,$A57,'city centre offline'!$B$2:$B$2047,U$3))/(SUMIFS('city centre offline'!$H$2:$H$2047,'city centre offline'!$A$2:$A$2047,$A57,'city centre offline'!$B$2:$B$2047,U$2))</f>
        <v>0.63359635341180254</v>
      </c>
      <c r="V57" s="37">
        <f>(SUMIFS('city centre offline'!$H$2:$H$2047,'overall city offline'!$A$2:$A$2047,$A57,'city centre offline'!$B$2:$B$2047,V$3)*SUMIFS('city centre offline'!$C$2:$C$2047,'city centre offline'!$A$2:$A$2047,$A57,'city centre offline'!$B$2:$B$2047,V$3))/(SUMIFS('city centre offline'!$H$2:$H$2047,'city centre offline'!$A$2:$A$2047,$A57,'city centre offline'!$B$2:$B$2047,V$2))</f>
        <v>0.92393073722333818</v>
      </c>
    </row>
    <row r="58" spans="1:22" x14ac:dyDescent="0.25">
      <c r="A58" s="5" t="s">
        <v>61</v>
      </c>
      <c r="B58" s="37">
        <f>(SUMIFS('city centre offline'!$H$2:$H$2047,'overall city offline'!$A$2:$A$2047,$A58,'city centre offline'!$B$2:$B$2047,B$3)*SUMIFS('city centre offline'!$C$2:$C$2047,'city centre offline'!$A$2:$A$2047,$A58,'city centre offline'!$B$2:$B$2047,B$3))/(SUMIFS('city centre offline'!$H$2:$H$2047,'city centre offline'!$A$2:$A$2047,$A58,'city centre offline'!$B$2:$B$2047,B$2))</f>
        <v>1.0442526162049648</v>
      </c>
      <c r="C58" s="37">
        <f>(SUMIFS('city centre offline'!$H$2:$H$2047,'overall city offline'!$A$2:$A$2047,$A58,'city centre offline'!$B$2:$B$2047,C$3)*SUMIFS('city centre offline'!$C$2:$C$2047,'city centre offline'!$A$2:$A$2047,$A58,'city centre offline'!$B$2:$B$2047,C$3))/(SUMIFS('city centre offline'!$H$2:$H$2047,'city centre offline'!$A$2:$A$2047,$A58,'city centre offline'!$B$2:$B$2047,C$2))</f>
        <v>1.2756684976135042</v>
      </c>
      <c r="D58" s="37">
        <f>(SUMIFS('city centre offline'!$H$2:$H$2047,'overall city offline'!$A$2:$A$2047,$A58,'city centre offline'!$B$2:$B$2047,D$3)*SUMIFS('city centre offline'!$C$2:$C$2047,'city centre offline'!$A$2:$A$2047,$A58,'city centre offline'!$B$2:$B$2047,D$3))/(SUMIFS('city centre offline'!$H$2:$H$2047,'city centre offline'!$A$2:$A$2047,$A58,'city centre offline'!$B$2:$B$2047,D$2))</f>
        <v>0.71928673126616294</v>
      </c>
      <c r="E58" s="37">
        <f>(SUMIFS('city centre offline'!$H$2:$H$2047,'overall city offline'!$A$2:$A$2047,$A58,'city centre offline'!$B$2:$B$2047,E$3)*SUMIFS('city centre offline'!$C$2:$C$2047,'city centre offline'!$A$2:$A$2047,$A58,'city centre offline'!$B$2:$B$2047,E$3))/(SUMIFS('city centre offline'!$H$2:$H$2047,'city centre offline'!$A$2:$A$2047,$A58,'city centre offline'!$B$2:$B$2047,E$2))</f>
        <v>1.5966639833166817E-3</v>
      </c>
      <c r="F58" s="37">
        <f>(SUMIFS('city centre offline'!$H$2:$H$2047,'overall city offline'!$A$2:$A$2047,$A58,'city centre offline'!$B$2:$B$2047,F$3)*SUMIFS('city centre offline'!$C$2:$C$2047,'city centre offline'!$A$2:$A$2047,$A58,'city centre offline'!$B$2:$B$2047,F$3))/(SUMIFS('city centre offline'!$H$2:$H$2047,'city centre offline'!$A$2:$A$2047,$A58,'city centre offline'!$B$2:$B$2047,F$2))</f>
        <v>4.4935296686869749E-4</v>
      </c>
      <c r="G58" s="37">
        <f>(SUMIFS('city centre offline'!$H$2:$H$2047,'overall city offline'!$A$2:$A$2047,$A58,'city centre offline'!$B$2:$B$2047,G$3)*SUMIFS('city centre offline'!$C$2:$C$2047,'city centre offline'!$A$2:$A$2047,$A58,'city centre offline'!$B$2:$B$2047,G$3))/(SUMIFS('city centre offline'!$H$2:$H$2047,'city centre offline'!$A$2:$A$2047,$A58,'city centre offline'!$B$2:$B$2047,G$2))</f>
        <v>0.13126622305079141</v>
      </c>
      <c r="H58" s="37">
        <f>(SUMIFS('city centre offline'!$H$2:$H$2047,'overall city offline'!$A$2:$A$2047,$A58,'city centre offline'!$B$2:$B$2047,H$3)*SUMIFS('city centre offline'!$C$2:$C$2047,'city centre offline'!$A$2:$A$2047,$A58,'city centre offline'!$B$2:$B$2047,H$3))/(SUMIFS('city centre offline'!$H$2:$H$2047,'city centre offline'!$A$2:$A$2047,$A58,'city centre offline'!$B$2:$B$2047,H$2))</f>
        <v>0.47164032785271387</v>
      </c>
      <c r="I58" s="37">
        <f>(SUMIFS('city centre offline'!$H$2:$H$2047,'overall city offline'!$A$2:$A$2047,$A58,'city centre offline'!$B$2:$B$2047,I$3)*SUMIFS('city centre offline'!$C$2:$C$2047,'city centre offline'!$A$2:$A$2047,$A58,'city centre offline'!$B$2:$B$2047,I$3))/(SUMIFS('city centre offline'!$H$2:$H$2047,'city centre offline'!$A$2:$A$2047,$A58,'city centre offline'!$B$2:$B$2047,I$2))</f>
        <v>0.7136853969442023</v>
      </c>
      <c r="J58" s="37">
        <f>(SUMIFS('city centre offline'!$H$2:$H$2047,'overall city offline'!$A$2:$A$2047,$A58,'city centre offline'!$B$2:$B$2047,J$3)*SUMIFS('city centre offline'!$C$2:$C$2047,'city centre offline'!$A$2:$A$2047,$A58,'city centre offline'!$B$2:$B$2047,J$3))/(SUMIFS('city centre offline'!$H$2:$H$2047,'city centre offline'!$A$2:$A$2047,$A58,'city centre offline'!$B$2:$B$2047,J$2))</f>
        <v>0.66813297541782413</v>
      </c>
      <c r="K58" s="37">
        <f>(SUMIFS('city centre offline'!$H$2:$H$2047,'overall city offline'!$A$2:$A$2047,$A58,'city centre offline'!$B$2:$B$2047,K$3)*SUMIFS('city centre offline'!$C$2:$C$2047,'city centre offline'!$A$2:$A$2047,$A58,'city centre offline'!$B$2:$B$2047,K$3))/(SUMIFS('city centre offline'!$H$2:$H$2047,'city centre offline'!$A$2:$A$2047,$A58,'city centre offline'!$B$2:$B$2047,K$2))</f>
        <v>0.37445840186008761</v>
      </c>
      <c r="L58" s="37">
        <f>(SUMIFS('city centre offline'!$H$2:$H$2047,'overall city offline'!$A$2:$A$2047,$A58,'city centre offline'!$B$2:$B$2047,L$3)*SUMIFS('city centre offline'!$C$2:$C$2047,'city centre offline'!$A$2:$A$2047,$A58,'city centre offline'!$B$2:$B$2047,L$3))/(SUMIFS('city centre offline'!$H$2:$H$2047,'city centre offline'!$A$2:$A$2047,$A58,'city centre offline'!$B$2:$B$2047,L$2))</f>
        <v>0.71848803000834749</v>
      </c>
      <c r="M58" s="37">
        <f>(SUMIFS('city centre offline'!$H$2:$H$2047,'overall city offline'!$A$2:$A$2047,$A58,'city centre offline'!$B$2:$B$2047,M$3)*SUMIFS('city centre offline'!$C$2:$C$2047,'city centre offline'!$A$2:$A$2047,$A58,'city centre offline'!$B$2:$B$2047,M$3))/(SUMIFS('city centre offline'!$H$2:$H$2047,'city centre offline'!$A$2:$A$2047,$A58,'city centre offline'!$B$2:$B$2047,M$2))</f>
        <v>0.56090363293351364</v>
      </c>
      <c r="N58" s="37">
        <f>(SUMIFS('city centre offline'!$H$2:$H$2047,'overall city offline'!$A$2:$A$2047,$A58,'city centre offline'!$B$2:$B$2047,N$3)*SUMIFS('city centre offline'!$C$2:$C$2047,'city centre offline'!$A$2:$A$2047,$A58,'city centre offline'!$B$2:$B$2047,N$3))/(SUMIFS('city centre offline'!$H$2:$H$2047,'city centre offline'!$A$2:$A$2047,$A58,'city centre offline'!$B$2:$B$2047,N$2))</f>
        <v>1.5235991457092682E-2</v>
      </c>
      <c r="O58" s="37">
        <f>(SUMIFS('city centre offline'!$H$2:$H$2047,'overall city offline'!$A$2:$A$2047,$A58,'city centre offline'!$B$2:$B$2047,O$3)*SUMIFS('city centre offline'!$C$2:$C$2047,'city centre offline'!$A$2:$A$2047,$A58,'city centre offline'!$B$2:$B$2047,O$3))/(SUMIFS('city centre offline'!$H$2:$H$2047,'city centre offline'!$A$2:$A$2047,$A58,'city centre offline'!$B$2:$B$2047,O$2))</f>
        <v>9.3919296463542048E-3</v>
      </c>
      <c r="P58" s="37">
        <f>(SUMIFS('city centre offline'!$H$2:$H$2047,'overall city offline'!$A$2:$A$2047,$A58,'city centre offline'!$B$2:$B$2047,P$3)*SUMIFS('city centre offline'!$C$2:$C$2047,'city centre offline'!$A$2:$A$2047,$A58,'city centre offline'!$B$2:$B$2047,P$3))/(SUMIFS('city centre offline'!$H$2:$H$2047,'city centre offline'!$A$2:$A$2047,$A58,'city centre offline'!$B$2:$B$2047,P$2))</f>
        <v>5.7325689049909905E-3</v>
      </c>
      <c r="Q58" s="37">
        <f>(SUMIFS('city centre offline'!$H$2:$H$2047,'overall city offline'!$A$2:$A$2047,$A58,'city centre offline'!$B$2:$B$2047,Q$3)*SUMIFS('city centre offline'!$C$2:$C$2047,'city centre offline'!$A$2:$A$2047,$A58,'city centre offline'!$B$2:$B$2047,Q$3))/(SUMIFS('city centre offline'!$H$2:$H$2047,'city centre offline'!$A$2:$A$2047,$A58,'city centre offline'!$B$2:$B$2047,Q$2))</f>
        <v>0.36409977733470694</v>
      </c>
      <c r="R58" s="37">
        <f>(SUMIFS('city centre offline'!$H$2:$H$2047,'overall city offline'!$A$2:$A$2047,$A58,'city centre offline'!$B$2:$B$2047,R$3)*SUMIFS('city centre offline'!$C$2:$C$2047,'city centre offline'!$A$2:$A$2047,$A58,'city centre offline'!$B$2:$B$2047,R$3))/(SUMIFS('city centre offline'!$H$2:$H$2047,'city centre offline'!$A$2:$A$2047,$A58,'city centre offline'!$B$2:$B$2047,R$2))</f>
        <v>0.7034856224807623</v>
      </c>
      <c r="S58" s="37">
        <f>(SUMIFS('city centre offline'!$H$2:$H$2047,'overall city offline'!$A$2:$A$2047,$A58,'city centre offline'!$B$2:$B$2047,S$3)*SUMIFS('city centre offline'!$C$2:$C$2047,'city centre offline'!$A$2:$A$2047,$A58,'city centre offline'!$B$2:$B$2047,S$3))/(SUMIFS('city centre offline'!$H$2:$H$2047,'city centre offline'!$A$2:$A$2047,$A58,'city centre offline'!$B$2:$B$2047,S$2))</f>
        <v>0.90038978353030252</v>
      </c>
      <c r="T58" s="37">
        <f>(SUMIFS('city centre offline'!$H$2:$H$2047,'overall city offline'!$A$2:$A$2047,$A58,'city centre offline'!$B$2:$B$2047,T$3)*SUMIFS('city centre offline'!$C$2:$C$2047,'city centre offline'!$A$2:$A$2047,$A58,'city centre offline'!$B$2:$B$2047,T$3))/(SUMIFS('city centre offline'!$H$2:$H$2047,'city centre offline'!$A$2:$A$2047,$A58,'city centre offline'!$B$2:$B$2047,T$2))</f>
        <v>1.0137518004686592</v>
      </c>
      <c r="U58" s="37">
        <f>(SUMIFS('city centre offline'!$H$2:$H$2047,'overall city offline'!$A$2:$A$2047,$A58,'city centre offline'!$B$2:$B$2047,U$3)*SUMIFS('city centre offline'!$C$2:$C$2047,'city centre offline'!$A$2:$A$2047,$A58,'city centre offline'!$B$2:$B$2047,U$3))/(SUMIFS('city centre offline'!$H$2:$H$2047,'city centre offline'!$A$2:$A$2047,$A58,'city centre offline'!$B$2:$B$2047,U$2))</f>
        <v>1.1515073626285379</v>
      </c>
      <c r="V58" s="37">
        <f>(SUMIFS('city centre offline'!$H$2:$H$2047,'overall city offline'!$A$2:$A$2047,$A58,'city centre offline'!$B$2:$B$2047,V$3)*SUMIFS('city centre offline'!$C$2:$C$2047,'city centre offline'!$A$2:$A$2047,$A58,'city centre offline'!$B$2:$B$2047,V$3))/(SUMIFS('city centre offline'!$H$2:$H$2047,'city centre offline'!$A$2:$A$2047,$A58,'city centre offline'!$B$2:$B$2047,V$2))</f>
        <v>0.85414440322549634</v>
      </c>
    </row>
    <row r="59" spans="1:22" x14ac:dyDescent="0.25">
      <c r="A59" s="5" t="s">
        <v>62</v>
      </c>
      <c r="B59" s="37">
        <f>(SUMIFS('city centre offline'!$H$2:$H$2047,'overall city offline'!$A$2:$A$2047,$A59,'city centre offline'!$B$2:$B$2047,B$3)*SUMIFS('city centre offline'!$C$2:$C$2047,'city centre offline'!$A$2:$A$2047,$A59,'city centre offline'!$B$2:$B$2047,B$3))/(SUMIFS('city centre offline'!$H$2:$H$2047,'city centre offline'!$A$2:$A$2047,$A59,'city centre offline'!$B$2:$B$2047,B$2))</f>
        <v>0.75037723496047237</v>
      </c>
      <c r="C59" s="37">
        <f>(SUMIFS('city centre offline'!$H$2:$H$2047,'overall city offline'!$A$2:$A$2047,$A59,'city centre offline'!$B$2:$B$2047,C$3)*SUMIFS('city centre offline'!$C$2:$C$2047,'city centre offline'!$A$2:$A$2047,$A59,'city centre offline'!$B$2:$B$2047,C$3))/(SUMIFS('city centre offline'!$H$2:$H$2047,'city centre offline'!$A$2:$A$2047,$A59,'city centre offline'!$B$2:$B$2047,C$2))</f>
        <v>0.8086349866612611</v>
      </c>
      <c r="D59" s="37">
        <f>(SUMIFS('city centre offline'!$H$2:$H$2047,'overall city offline'!$A$2:$A$2047,$A59,'city centre offline'!$B$2:$B$2047,D$3)*SUMIFS('city centre offline'!$C$2:$C$2047,'city centre offline'!$A$2:$A$2047,$A59,'city centre offline'!$B$2:$B$2047,D$3))/(SUMIFS('city centre offline'!$H$2:$H$2047,'city centre offline'!$A$2:$A$2047,$A59,'city centre offline'!$B$2:$B$2047,D$2))</f>
        <v>0.74516207708112836</v>
      </c>
      <c r="E59" s="37">
        <f>(SUMIFS('city centre offline'!$H$2:$H$2047,'overall city offline'!$A$2:$A$2047,$A59,'city centre offline'!$B$2:$B$2047,E$3)*SUMIFS('city centre offline'!$C$2:$C$2047,'city centre offline'!$A$2:$A$2047,$A59,'city centre offline'!$B$2:$B$2047,E$3))/(SUMIFS('city centre offline'!$H$2:$H$2047,'city centre offline'!$A$2:$A$2047,$A59,'city centre offline'!$B$2:$B$2047,E$2))</f>
        <v>4.8188820542360688E-3</v>
      </c>
      <c r="F59" s="37">
        <f>(SUMIFS('city centre offline'!$H$2:$H$2047,'overall city offline'!$A$2:$A$2047,$A59,'city centre offline'!$B$2:$B$2047,F$3)*SUMIFS('city centre offline'!$C$2:$C$2047,'city centre offline'!$A$2:$A$2047,$A59,'city centre offline'!$B$2:$B$2047,F$3))/(SUMIFS('city centre offline'!$H$2:$H$2047,'city centre offline'!$A$2:$A$2047,$A59,'city centre offline'!$B$2:$B$2047,F$2))</f>
        <v>7.2884913195080479E-3</v>
      </c>
      <c r="G59" s="37">
        <f>(SUMIFS('city centre offline'!$H$2:$H$2047,'overall city offline'!$A$2:$A$2047,$A59,'city centre offline'!$B$2:$B$2047,G$3)*SUMIFS('city centre offline'!$C$2:$C$2047,'city centre offline'!$A$2:$A$2047,$A59,'city centre offline'!$B$2:$B$2047,G$3))/(SUMIFS('city centre offline'!$H$2:$H$2047,'city centre offline'!$A$2:$A$2047,$A59,'city centre offline'!$B$2:$B$2047,G$2))</f>
        <v>0.28265293572778905</v>
      </c>
      <c r="H59" s="37">
        <f>(SUMIFS('city centre offline'!$H$2:$H$2047,'overall city offline'!$A$2:$A$2047,$A59,'city centre offline'!$B$2:$B$2047,H$3)*SUMIFS('city centre offline'!$C$2:$C$2047,'city centre offline'!$A$2:$A$2047,$A59,'city centre offline'!$B$2:$B$2047,H$3))/(SUMIFS('city centre offline'!$H$2:$H$2047,'city centre offline'!$A$2:$A$2047,$A59,'city centre offline'!$B$2:$B$2047,H$2))</f>
        <v>0.60458714009477477</v>
      </c>
      <c r="I59" s="37">
        <f>(SUMIFS('city centre offline'!$H$2:$H$2047,'overall city offline'!$A$2:$A$2047,$A59,'city centre offline'!$B$2:$B$2047,I$3)*SUMIFS('city centre offline'!$C$2:$C$2047,'city centre offline'!$A$2:$A$2047,$A59,'city centre offline'!$B$2:$B$2047,I$3))/(SUMIFS('city centre offline'!$H$2:$H$2047,'city centre offline'!$A$2:$A$2047,$A59,'city centre offline'!$B$2:$B$2047,I$2))</f>
        <v>0.68486545027405132</v>
      </c>
      <c r="J59" s="37">
        <f>(SUMIFS('city centre offline'!$H$2:$H$2047,'overall city offline'!$A$2:$A$2047,$A59,'city centre offline'!$B$2:$B$2047,J$3)*SUMIFS('city centre offline'!$C$2:$C$2047,'city centre offline'!$A$2:$A$2047,$A59,'city centre offline'!$B$2:$B$2047,J$3))/(SUMIFS('city centre offline'!$H$2:$H$2047,'city centre offline'!$A$2:$A$2047,$A59,'city centre offline'!$B$2:$B$2047,J$2))</f>
        <v>0.6772955448199075</v>
      </c>
      <c r="K59" s="37">
        <f>(SUMIFS('city centre offline'!$H$2:$H$2047,'overall city offline'!$A$2:$A$2047,$A59,'city centre offline'!$B$2:$B$2047,K$3)*SUMIFS('city centre offline'!$C$2:$C$2047,'city centre offline'!$A$2:$A$2047,$A59,'city centre offline'!$B$2:$B$2047,K$3))/(SUMIFS('city centre offline'!$H$2:$H$2047,'city centre offline'!$A$2:$A$2047,$A59,'city centre offline'!$B$2:$B$2047,K$2))</f>
        <v>0.82540361568773746</v>
      </c>
      <c r="L59" s="37">
        <f>(SUMIFS('city centre offline'!$H$2:$H$2047,'overall city offline'!$A$2:$A$2047,$A59,'city centre offline'!$B$2:$B$2047,L$3)*SUMIFS('city centre offline'!$C$2:$C$2047,'city centre offline'!$A$2:$A$2047,$A59,'city centre offline'!$B$2:$B$2047,L$3))/(SUMIFS('city centre offline'!$H$2:$H$2047,'city centre offline'!$A$2:$A$2047,$A59,'city centre offline'!$B$2:$B$2047,L$2))</f>
        <v>0.24907581336087359</v>
      </c>
      <c r="M59" s="37">
        <f>(SUMIFS('city centre offline'!$H$2:$H$2047,'overall city offline'!$A$2:$A$2047,$A59,'city centre offline'!$B$2:$B$2047,M$3)*SUMIFS('city centre offline'!$C$2:$C$2047,'city centre offline'!$A$2:$A$2047,$A59,'city centre offline'!$B$2:$B$2047,M$3))/(SUMIFS('city centre offline'!$H$2:$H$2047,'city centre offline'!$A$2:$A$2047,$A59,'city centre offline'!$B$2:$B$2047,M$2))</f>
        <v>0.93296677761268776</v>
      </c>
      <c r="N59" s="37">
        <f>(SUMIFS('city centre offline'!$H$2:$H$2047,'overall city offline'!$A$2:$A$2047,$A59,'city centre offline'!$B$2:$B$2047,N$3)*SUMIFS('city centre offline'!$C$2:$C$2047,'city centre offline'!$A$2:$A$2047,$A59,'city centre offline'!$B$2:$B$2047,N$3))/(SUMIFS('city centre offline'!$H$2:$H$2047,'city centre offline'!$A$2:$A$2047,$A59,'city centre offline'!$B$2:$B$2047,N$2))</f>
        <v>2.7297940095172054E-2</v>
      </c>
      <c r="O59" s="37">
        <f>(SUMIFS('city centre offline'!$H$2:$H$2047,'overall city offline'!$A$2:$A$2047,$A59,'city centre offline'!$B$2:$B$2047,O$3)*SUMIFS('city centre offline'!$C$2:$C$2047,'city centre offline'!$A$2:$A$2047,$A59,'city centre offline'!$B$2:$B$2047,O$3))/(SUMIFS('city centre offline'!$H$2:$H$2047,'city centre offline'!$A$2:$A$2047,$A59,'city centre offline'!$B$2:$B$2047,O$2))</f>
        <v>3.6105688259442013E-2</v>
      </c>
      <c r="P59" s="37">
        <f>(SUMIFS('city centre offline'!$H$2:$H$2047,'overall city offline'!$A$2:$A$2047,$A59,'city centre offline'!$B$2:$B$2047,P$3)*SUMIFS('city centre offline'!$C$2:$C$2047,'city centre offline'!$A$2:$A$2047,$A59,'city centre offline'!$B$2:$B$2047,P$3))/(SUMIFS('city centre offline'!$H$2:$H$2047,'city centre offline'!$A$2:$A$2047,$A59,'city centre offline'!$B$2:$B$2047,P$2))</f>
        <v>3.8051331187707718E-2</v>
      </c>
      <c r="Q59" s="37">
        <f>(SUMIFS('city centre offline'!$H$2:$H$2047,'overall city offline'!$A$2:$A$2047,$A59,'city centre offline'!$B$2:$B$2047,Q$3)*SUMIFS('city centre offline'!$C$2:$C$2047,'city centre offline'!$A$2:$A$2047,$A59,'city centre offline'!$B$2:$B$2047,Q$3))/(SUMIFS('city centre offline'!$H$2:$H$2047,'city centre offline'!$A$2:$A$2047,$A59,'city centre offline'!$B$2:$B$2047,Q$2))</f>
        <v>0.44611096922114701</v>
      </c>
      <c r="R59" s="37">
        <f>(SUMIFS('city centre offline'!$H$2:$H$2047,'overall city offline'!$A$2:$A$2047,$A59,'city centre offline'!$B$2:$B$2047,R$3)*SUMIFS('city centre offline'!$C$2:$C$2047,'city centre offline'!$A$2:$A$2047,$A59,'city centre offline'!$B$2:$B$2047,R$3))/(SUMIFS('city centre offline'!$H$2:$H$2047,'city centre offline'!$A$2:$A$2047,$A59,'city centre offline'!$B$2:$B$2047,R$2))</f>
        <v>0.65715313494628569</v>
      </c>
      <c r="S59" s="37">
        <f>(SUMIFS('city centre offline'!$H$2:$H$2047,'overall city offline'!$A$2:$A$2047,$A59,'city centre offline'!$B$2:$B$2047,S$3)*SUMIFS('city centre offline'!$C$2:$C$2047,'city centre offline'!$A$2:$A$2047,$A59,'city centre offline'!$B$2:$B$2047,S$3))/(SUMIFS('city centre offline'!$H$2:$H$2047,'city centre offline'!$A$2:$A$2047,$A59,'city centre offline'!$B$2:$B$2047,S$2))</f>
        <v>0.6570889361246276</v>
      </c>
      <c r="T59" s="37">
        <f>(SUMIFS('city centre offline'!$H$2:$H$2047,'overall city offline'!$A$2:$A$2047,$A59,'city centre offline'!$B$2:$B$2047,T$3)*SUMIFS('city centre offline'!$C$2:$C$2047,'city centre offline'!$A$2:$A$2047,$A59,'city centre offline'!$B$2:$B$2047,T$3))/(SUMIFS('city centre offline'!$H$2:$H$2047,'city centre offline'!$A$2:$A$2047,$A59,'city centre offline'!$B$2:$B$2047,T$2))</f>
        <v>0.69353258729299261</v>
      </c>
      <c r="U59" s="37">
        <f>(SUMIFS('city centre offline'!$H$2:$H$2047,'overall city offline'!$A$2:$A$2047,$A59,'city centre offline'!$B$2:$B$2047,U$3)*SUMIFS('city centre offline'!$C$2:$C$2047,'city centre offline'!$A$2:$A$2047,$A59,'city centre offline'!$B$2:$B$2047,U$3))/(SUMIFS('city centre offline'!$H$2:$H$2047,'city centre offline'!$A$2:$A$2047,$A59,'city centre offline'!$B$2:$B$2047,U$2))</f>
        <v>0.83432340901583957</v>
      </c>
      <c r="V59" s="37">
        <f>(SUMIFS('city centre offline'!$H$2:$H$2047,'overall city offline'!$A$2:$A$2047,$A59,'city centre offline'!$B$2:$B$2047,V$3)*SUMIFS('city centre offline'!$C$2:$C$2047,'city centre offline'!$A$2:$A$2047,$A59,'city centre offline'!$B$2:$B$2047,V$3))/(SUMIFS('city centre offline'!$H$2:$H$2047,'city centre offline'!$A$2:$A$2047,$A59,'city centre offline'!$B$2:$B$2047,V$2))</f>
        <v>0.85296570713296183</v>
      </c>
    </row>
    <row r="60" spans="1:22" x14ac:dyDescent="0.25">
      <c r="A60" s="5" t="s">
        <v>63</v>
      </c>
      <c r="B60" s="37">
        <f>(SUMIFS('city centre offline'!$H$2:$H$2047,'overall city offline'!$A$2:$A$2047,$A60,'city centre offline'!$B$2:$B$2047,B$3)*SUMIFS('city centre offline'!$C$2:$C$2047,'city centre offline'!$A$2:$A$2047,$A60,'city centre offline'!$B$2:$B$2047,B$3))/(SUMIFS('city centre offline'!$H$2:$H$2047,'city centre offline'!$A$2:$A$2047,$A60,'city centre offline'!$B$2:$B$2047,B$2))</f>
        <v>0.89083769482092068</v>
      </c>
      <c r="C60" s="37">
        <f>(SUMIFS('city centre offline'!$H$2:$H$2047,'overall city offline'!$A$2:$A$2047,$A60,'city centre offline'!$B$2:$B$2047,C$3)*SUMIFS('city centre offline'!$C$2:$C$2047,'city centre offline'!$A$2:$A$2047,$A60,'city centre offline'!$B$2:$B$2047,C$3))/(SUMIFS('city centre offline'!$H$2:$H$2047,'city centre offline'!$A$2:$A$2047,$A60,'city centre offline'!$B$2:$B$2047,C$2))</f>
        <v>1.008633724007195</v>
      </c>
      <c r="D60" s="37">
        <f>(SUMIFS('city centre offline'!$H$2:$H$2047,'overall city offline'!$A$2:$A$2047,$A60,'city centre offline'!$B$2:$B$2047,D$3)*SUMIFS('city centre offline'!$C$2:$C$2047,'city centre offline'!$A$2:$A$2047,$A60,'city centre offline'!$B$2:$B$2047,D$3))/(SUMIFS('city centre offline'!$H$2:$H$2047,'city centre offline'!$A$2:$A$2047,$A60,'city centre offline'!$B$2:$B$2047,D$2))</f>
        <v>0.59903168307816512</v>
      </c>
      <c r="E60" s="37">
        <f>(SUMIFS('city centre offline'!$H$2:$H$2047,'overall city offline'!$A$2:$A$2047,$A60,'city centre offline'!$B$2:$B$2047,E$3)*SUMIFS('city centre offline'!$C$2:$C$2047,'city centre offline'!$A$2:$A$2047,$A60,'city centre offline'!$B$2:$B$2047,E$3))/(SUMIFS('city centre offline'!$H$2:$H$2047,'city centre offline'!$A$2:$A$2047,$A60,'city centre offline'!$B$2:$B$2047,E$2))</f>
        <v>0</v>
      </c>
      <c r="F60" s="37">
        <f>(SUMIFS('city centre offline'!$H$2:$H$2047,'overall city offline'!$A$2:$A$2047,$A60,'city centre offline'!$B$2:$B$2047,F$3)*SUMIFS('city centre offline'!$C$2:$C$2047,'city centre offline'!$A$2:$A$2047,$A60,'city centre offline'!$B$2:$B$2047,F$3))/(SUMIFS('city centre offline'!$H$2:$H$2047,'city centre offline'!$A$2:$A$2047,$A60,'city centre offline'!$B$2:$B$2047,F$2))</f>
        <v>1.4263884145345563E-4</v>
      </c>
      <c r="G60" s="37">
        <f>(SUMIFS('city centre offline'!$H$2:$H$2047,'overall city offline'!$A$2:$A$2047,$A60,'city centre offline'!$B$2:$B$2047,G$3)*SUMIFS('city centre offline'!$C$2:$C$2047,'city centre offline'!$A$2:$A$2047,$A60,'city centre offline'!$B$2:$B$2047,G$3))/(SUMIFS('city centre offline'!$H$2:$H$2047,'city centre offline'!$A$2:$A$2047,$A60,'city centre offline'!$B$2:$B$2047,G$2))</f>
        <v>0.2085227579702757</v>
      </c>
      <c r="H60" s="37">
        <f>(SUMIFS('city centre offline'!$H$2:$H$2047,'overall city offline'!$A$2:$A$2047,$A60,'city centre offline'!$B$2:$B$2047,H$3)*SUMIFS('city centre offline'!$C$2:$C$2047,'city centre offline'!$A$2:$A$2047,$A60,'city centre offline'!$B$2:$B$2047,H$3))/(SUMIFS('city centre offline'!$H$2:$H$2047,'city centre offline'!$A$2:$A$2047,$A60,'city centre offline'!$B$2:$B$2047,H$2))</f>
        <v>0.47739606771636278</v>
      </c>
      <c r="I60" s="37">
        <f>(SUMIFS('city centre offline'!$H$2:$H$2047,'overall city offline'!$A$2:$A$2047,$A60,'city centre offline'!$B$2:$B$2047,I$3)*SUMIFS('city centre offline'!$C$2:$C$2047,'city centre offline'!$A$2:$A$2047,$A60,'city centre offline'!$B$2:$B$2047,I$3))/(SUMIFS('city centre offline'!$H$2:$H$2047,'city centre offline'!$A$2:$A$2047,$A60,'city centre offline'!$B$2:$B$2047,I$2))</f>
        <v>0.57065891199638596</v>
      </c>
      <c r="J60" s="37">
        <f>(SUMIFS('city centre offline'!$H$2:$H$2047,'overall city offline'!$A$2:$A$2047,$A60,'city centre offline'!$B$2:$B$2047,J$3)*SUMIFS('city centre offline'!$C$2:$C$2047,'city centre offline'!$A$2:$A$2047,$A60,'city centre offline'!$B$2:$B$2047,J$3))/(SUMIFS('city centre offline'!$H$2:$H$2047,'city centre offline'!$A$2:$A$2047,$A60,'city centre offline'!$B$2:$B$2047,J$2))</f>
        <v>0.67697964616577688</v>
      </c>
      <c r="K60" s="37">
        <f>(SUMIFS('city centre offline'!$H$2:$H$2047,'overall city offline'!$A$2:$A$2047,$A60,'city centre offline'!$B$2:$B$2047,K$3)*SUMIFS('city centre offline'!$C$2:$C$2047,'city centre offline'!$A$2:$A$2047,$A60,'city centre offline'!$B$2:$B$2047,K$3))/(SUMIFS('city centre offline'!$H$2:$H$2047,'city centre offline'!$A$2:$A$2047,$A60,'city centre offline'!$B$2:$B$2047,K$2))</f>
        <v>0.71403808567666904</v>
      </c>
      <c r="L60" s="37">
        <f>(SUMIFS('city centre offline'!$H$2:$H$2047,'overall city offline'!$A$2:$A$2047,$A60,'city centre offline'!$B$2:$B$2047,L$3)*SUMIFS('city centre offline'!$C$2:$C$2047,'city centre offline'!$A$2:$A$2047,$A60,'city centre offline'!$B$2:$B$2047,L$3))/(SUMIFS('city centre offline'!$H$2:$H$2047,'city centre offline'!$A$2:$A$2047,$A60,'city centre offline'!$B$2:$B$2047,L$2))</f>
        <v>0.2460128996933803</v>
      </c>
      <c r="M60" s="37">
        <f>(SUMIFS('city centre offline'!$H$2:$H$2047,'overall city offline'!$A$2:$A$2047,$A60,'city centre offline'!$B$2:$B$2047,M$3)*SUMIFS('city centre offline'!$C$2:$C$2047,'city centre offline'!$A$2:$A$2047,$A60,'city centre offline'!$B$2:$B$2047,M$3))/(SUMIFS('city centre offline'!$H$2:$H$2047,'city centre offline'!$A$2:$A$2047,$A60,'city centre offline'!$B$2:$B$2047,M$2))</f>
        <v>1.0878490612408092</v>
      </c>
      <c r="N60" s="37">
        <f>(SUMIFS('city centre offline'!$H$2:$H$2047,'overall city offline'!$A$2:$A$2047,$A60,'city centre offline'!$B$2:$B$2047,N$3)*SUMIFS('city centre offline'!$C$2:$C$2047,'city centre offline'!$A$2:$A$2047,$A60,'city centre offline'!$B$2:$B$2047,N$3))/(SUMIFS('city centre offline'!$H$2:$H$2047,'city centre offline'!$A$2:$A$2047,$A60,'city centre offline'!$B$2:$B$2047,N$2))</f>
        <v>4.4268276456079732E-2</v>
      </c>
      <c r="O60" s="37">
        <f>(SUMIFS('city centre offline'!$H$2:$H$2047,'overall city offline'!$A$2:$A$2047,$A60,'city centre offline'!$B$2:$B$2047,O$3)*SUMIFS('city centre offline'!$C$2:$C$2047,'city centre offline'!$A$2:$A$2047,$A60,'city centre offline'!$B$2:$B$2047,O$3))/(SUMIFS('city centre offline'!$H$2:$H$2047,'city centre offline'!$A$2:$A$2047,$A60,'city centre offline'!$B$2:$B$2047,O$2))</f>
        <v>8.0701581921535626E-4</v>
      </c>
      <c r="P60" s="37">
        <f>(SUMIFS('city centre offline'!$H$2:$H$2047,'overall city offline'!$A$2:$A$2047,$A60,'city centre offline'!$B$2:$B$2047,P$3)*SUMIFS('city centre offline'!$C$2:$C$2047,'city centre offline'!$A$2:$A$2047,$A60,'city centre offline'!$B$2:$B$2047,P$3))/(SUMIFS('city centre offline'!$H$2:$H$2047,'city centre offline'!$A$2:$A$2047,$A60,'city centre offline'!$B$2:$B$2047,P$2))</f>
        <v>0</v>
      </c>
      <c r="Q60" s="37">
        <f>(SUMIFS('city centre offline'!$H$2:$H$2047,'overall city offline'!$A$2:$A$2047,$A60,'city centre offline'!$B$2:$B$2047,Q$3)*SUMIFS('city centre offline'!$C$2:$C$2047,'city centre offline'!$A$2:$A$2047,$A60,'city centre offline'!$B$2:$B$2047,Q$3))/(SUMIFS('city centre offline'!$H$2:$H$2047,'city centre offline'!$A$2:$A$2047,$A60,'city centre offline'!$B$2:$B$2047,Q$2))</f>
        <v>0.27758010017300466</v>
      </c>
      <c r="R60" s="37">
        <f>(SUMIFS('city centre offline'!$H$2:$H$2047,'overall city offline'!$A$2:$A$2047,$A60,'city centre offline'!$B$2:$B$2047,R$3)*SUMIFS('city centre offline'!$C$2:$C$2047,'city centre offline'!$A$2:$A$2047,$A60,'city centre offline'!$B$2:$B$2047,R$3))/(SUMIFS('city centre offline'!$H$2:$H$2047,'city centre offline'!$A$2:$A$2047,$A60,'city centre offline'!$B$2:$B$2047,R$2))</f>
        <v>0.60962750490173401</v>
      </c>
      <c r="S60" s="37">
        <f>(SUMIFS('city centre offline'!$H$2:$H$2047,'overall city offline'!$A$2:$A$2047,$A60,'city centre offline'!$B$2:$B$2047,S$3)*SUMIFS('city centre offline'!$C$2:$C$2047,'city centre offline'!$A$2:$A$2047,$A60,'city centre offline'!$B$2:$B$2047,S$3))/(SUMIFS('city centre offline'!$H$2:$H$2047,'city centre offline'!$A$2:$A$2047,$A60,'city centre offline'!$B$2:$B$2047,S$2))</f>
        <v>0.68612039043961592</v>
      </c>
      <c r="T60" s="37">
        <f>(SUMIFS('city centre offline'!$H$2:$H$2047,'overall city offline'!$A$2:$A$2047,$A60,'city centre offline'!$B$2:$B$2047,T$3)*SUMIFS('city centre offline'!$C$2:$C$2047,'city centre offline'!$A$2:$A$2047,$A60,'city centre offline'!$B$2:$B$2047,T$3))/(SUMIFS('city centre offline'!$H$2:$H$2047,'city centre offline'!$A$2:$A$2047,$A60,'city centre offline'!$B$2:$B$2047,T$2))</f>
        <v>0.82105104971597787</v>
      </c>
      <c r="U60" s="37">
        <f>(SUMIFS('city centre offline'!$H$2:$H$2047,'overall city offline'!$A$2:$A$2047,$A60,'city centre offline'!$B$2:$B$2047,U$3)*SUMIFS('city centre offline'!$C$2:$C$2047,'city centre offline'!$A$2:$A$2047,$A60,'city centre offline'!$B$2:$B$2047,U$3))/(SUMIFS('city centre offline'!$H$2:$H$2047,'city centre offline'!$A$2:$A$2047,$A60,'city centre offline'!$B$2:$B$2047,U$2))</f>
        <v>0.88140906196503122</v>
      </c>
      <c r="V60" s="37">
        <f>(SUMIFS('city centre offline'!$H$2:$H$2047,'overall city offline'!$A$2:$A$2047,$A60,'city centre offline'!$B$2:$B$2047,V$3)*SUMIFS('city centre offline'!$C$2:$C$2047,'city centre offline'!$A$2:$A$2047,$A60,'city centre offline'!$B$2:$B$2047,V$3))/(SUMIFS('city centre offline'!$H$2:$H$2047,'city centre offline'!$A$2:$A$2047,$A60,'city centre offline'!$B$2:$B$2047,V$2))</f>
        <v>0.80581136386260543</v>
      </c>
    </row>
    <row r="61" spans="1:22" x14ac:dyDescent="0.25">
      <c r="A61" s="5" t="s">
        <v>64</v>
      </c>
      <c r="B61" s="37">
        <f>(SUMIFS('city centre offline'!$H$2:$H$2047,'overall city offline'!$A$2:$A$2047,$A61,'city centre offline'!$B$2:$B$2047,B$3)*SUMIFS('city centre offline'!$C$2:$C$2047,'city centre offline'!$A$2:$A$2047,$A61,'city centre offline'!$B$2:$B$2047,B$3))/(SUMIFS('city centre offline'!$H$2:$H$2047,'city centre offline'!$A$2:$A$2047,$A61,'city centre offline'!$B$2:$B$2047,B$2))</f>
        <v>0.78805869264751671</v>
      </c>
      <c r="C61" s="37">
        <f>(SUMIFS('city centre offline'!$H$2:$H$2047,'overall city offline'!$A$2:$A$2047,$A61,'city centre offline'!$B$2:$B$2047,C$3)*SUMIFS('city centre offline'!$C$2:$C$2047,'city centre offline'!$A$2:$A$2047,$A61,'city centre offline'!$B$2:$B$2047,C$3))/(SUMIFS('city centre offline'!$H$2:$H$2047,'city centre offline'!$A$2:$A$2047,$A61,'city centre offline'!$B$2:$B$2047,C$2))</f>
        <v>0.73247342061372811</v>
      </c>
      <c r="D61" s="37">
        <f>(SUMIFS('city centre offline'!$H$2:$H$2047,'overall city offline'!$A$2:$A$2047,$A61,'city centre offline'!$B$2:$B$2047,D$3)*SUMIFS('city centre offline'!$C$2:$C$2047,'city centre offline'!$A$2:$A$2047,$A61,'city centre offline'!$B$2:$B$2047,D$3))/(SUMIFS('city centre offline'!$H$2:$H$2047,'city centre offline'!$A$2:$A$2047,$A61,'city centre offline'!$B$2:$B$2047,D$2))</f>
        <v>0.73860623175895368</v>
      </c>
      <c r="E61" s="37">
        <f>(SUMIFS('city centre offline'!$H$2:$H$2047,'overall city offline'!$A$2:$A$2047,$A61,'city centre offline'!$B$2:$B$2047,E$3)*SUMIFS('city centre offline'!$C$2:$C$2047,'city centre offline'!$A$2:$A$2047,$A61,'city centre offline'!$B$2:$B$2047,E$3))/(SUMIFS('city centre offline'!$H$2:$H$2047,'city centre offline'!$A$2:$A$2047,$A61,'city centre offline'!$B$2:$B$2047,E$2))</f>
        <v>1.8944383248929813E-2</v>
      </c>
      <c r="F61" s="37">
        <f>(SUMIFS('city centre offline'!$H$2:$H$2047,'overall city offline'!$A$2:$A$2047,$A61,'city centre offline'!$B$2:$B$2047,F$3)*SUMIFS('city centre offline'!$C$2:$C$2047,'city centre offline'!$A$2:$A$2047,$A61,'city centre offline'!$B$2:$B$2047,F$3))/(SUMIFS('city centre offline'!$H$2:$H$2047,'city centre offline'!$A$2:$A$2047,$A61,'city centre offline'!$B$2:$B$2047,F$2))</f>
        <v>6.3797775273573568E-2</v>
      </c>
      <c r="G61" s="37">
        <f>(SUMIFS('city centre offline'!$H$2:$H$2047,'overall city offline'!$A$2:$A$2047,$A61,'city centre offline'!$B$2:$B$2047,G$3)*SUMIFS('city centre offline'!$C$2:$C$2047,'city centre offline'!$A$2:$A$2047,$A61,'city centre offline'!$B$2:$B$2047,G$3))/(SUMIFS('city centre offline'!$H$2:$H$2047,'city centre offline'!$A$2:$A$2047,$A61,'city centre offline'!$B$2:$B$2047,G$2))</f>
        <v>0.39998068042614182</v>
      </c>
      <c r="H61" s="37">
        <f>(SUMIFS('city centre offline'!$H$2:$H$2047,'overall city offline'!$A$2:$A$2047,$A61,'city centre offline'!$B$2:$B$2047,H$3)*SUMIFS('city centre offline'!$C$2:$C$2047,'city centre offline'!$A$2:$A$2047,$A61,'city centre offline'!$B$2:$B$2047,H$3))/(SUMIFS('city centre offline'!$H$2:$H$2047,'city centre offline'!$A$2:$A$2047,$A61,'city centre offline'!$B$2:$B$2047,H$2))</f>
        <v>0.76837521307358125</v>
      </c>
      <c r="I61" s="37">
        <f>(SUMIFS('city centre offline'!$H$2:$H$2047,'overall city offline'!$A$2:$A$2047,$A61,'city centre offline'!$B$2:$B$2047,I$3)*SUMIFS('city centre offline'!$C$2:$C$2047,'city centre offline'!$A$2:$A$2047,$A61,'city centre offline'!$B$2:$B$2047,I$3))/(SUMIFS('city centre offline'!$H$2:$H$2047,'city centre offline'!$A$2:$A$2047,$A61,'city centre offline'!$B$2:$B$2047,I$2))</f>
        <v>0.86771632388757702</v>
      </c>
      <c r="J61" s="37">
        <f>(SUMIFS('city centre offline'!$H$2:$H$2047,'overall city offline'!$A$2:$A$2047,$A61,'city centre offline'!$B$2:$B$2047,J$3)*SUMIFS('city centre offline'!$C$2:$C$2047,'city centre offline'!$A$2:$A$2047,$A61,'city centre offline'!$B$2:$B$2047,J$3))/(SUMIFS('city centre offline'!$H$2:$H$2047,'city centre offline'!$A$2:$A$2047,$A61,'city centre offline'!$B$2:$B$2047,J$2))</f>
        <v>0.8141549954016859</v>
      </c>
      <c r="K61" s="37">
        <f>(SUMIFS('city centre offline'!$H$2:$H$2047,'overall city offline'!$A$2:$A$2047,$A61,'city centre offline'!$B$2:$B$2047,K$3)*SUMIFS('city centre offline'!$C$2:$C$2047,'city centre offline'!$A$2:$A$2047,$A61,'city centre offline'!$B$2:$B$2047,K$3))/(SUMIFS('city centre offline'!$H$2:$H$2047,'city centre offline'!$A$2:$A$2047,$A61,'city centre offline'!$B$2:$B$2047,K$2))</f>
        <v>0.97605986790992516</v>
      </c>
      <c r="L61" s="37">
        <f>(SUMIFS('city centre offline'!$H$2:$H$2047,'overall city offline'!$A$2:$A$2047,$A61,'city centre offline'!$B$2:$B$2047,L$3)*SUMIFS('city centre offline'!$C$2:$C$2047,'city centre offline'!$A$2:$A$2047,$A61,'city centre offline'!$B$2:$B$2047,L$3))/(SUMIFS('city centre offline'!$H$2:$H$2047,'city centre offline'!$A$2:$A$2047,$A61,'city centre offline'!$B$2:$B$2047,L$2))</f>
        <v>0.28113446880154913</v>
      </c>
      <c r="M61" s="37">
        <f>(SUMIFS('city centre offline'!$H$2:$H$2047,'overall city offline'!$A$2:$A$2047,$A61,'city centre offline'!$B$2:$B$2047,M$3)*SUMIFS('city centre offline'!$C$2:$C$2047,'city centre offline'!$A$2:$A$2047,$A61,'city centre offline'!$B$2:$B$2047,M$3))/(SUMIFS('city centre offline'!$H$2:$H$2047,'city centre offline'!$A$2:$A$2047,$A61,'city centre offline'!$B$2:$B$2047,M$2))</f>
        <v>1.0924582945386796</v>
      </c>
      <c r="N61" s="37">
        <f>(SUMIFS('city centre offline'!$H$2:$H$2047,'overall city offline'!$A$2:$A$2047,$A61,'city centre offline'!$B$2:$B$2047,N$3)*SUMIFS('city centre offline'!$C$2:$C$2047,'city centre offline'!$A$2:$A$2047,$A61,'city centre offline'!$B$2:$B$2047,N$3))/(SUMIFS('city centre offline'!$H$2:$H$2047,'city centre offline'!$A$2:$A$2047,$A61,'city centre offline'!$B$2:$B$2047,N$2))</f>
        <v>0.15418553009930533</v>
      </c>
      <c r="O61" s="37">
        <f>(SUMIFS('city centre offline'!$H$2:$H$2047,'overall city offline'!$A$2:$A$2047,$A61,'city centre offline'!$B$2:$B$2047,O$3)*SUMIFS('city centre offline'!$C$2:$C$2047,'city centre offline'!$A$2:$A$2047,$A61,'city centre offline'!$B$2:$B$2047,O$3))/(SUMIFS('city centre offline'!$H$2:$H$2047,'city centre offline'!$A$2:$A$2047,$A61,'city centre offline'!$B$2:$B$2047,O$2))</f>
        <v>5.1572590844574537E-2</v>
      </c>
      <c r="P61" s="37">
        <f>(SUMIFS('city centre offline'!$H$2:$H$2047,'overall city offline'!$A$2:$A$2047,$A61,'city centre offline'!$B$2:$B$2047,P$3)*SUMIFS('city centre offline'!$C$2:$C$2047,'city centre offline'!$A$2:$A$2047,$A61,'city centre offline'!$B$2:$B$2047,P$3))/(SUMIFS('city centre offline'!$H$2:$H$2047,'city centre offline'!$A$2:$A$2047,$A61,'city centre offline'!$B$2:$B$2047,P$2))</f>
        <v>0.10736090702974831</v>
      </c>
      <c r="Q61" s="37">
        <f>(SUMIFS('city centre offline'!$H$2:$H$2047,'overall city offline'!$A$2:$A$2047,$A61,'city centre offline'!$B$2:$B$2047,Q$3)*SUMIFS('city centre offline'!$C$2:$C$2047,'city centre offline'!$A$2:$A$2047,$A61,'city centre offline'!$B$2:$B$2047,Q$3))/(SUMIFS('city centre offline'!$H$2:$H$2047,'city centre offline'!$A$2:$A$2047,$A61,'city centre offline'!$B$2:$B$2047,Q$2))</f>
        <v>0.48359207199244075</v>
      </c>
      <c r="R61" s="37">
        <f>(SUMIFS('city centre offline'!$H$2:$H$2047,'overall city offline'!$A$2:$A$2047,$A61,'city centre offline'!$B$2:$B$2047,R$3)*SUMIFS('city centre offline'!$C$2:$C$2047,'city centre offline'!$A$2:$A$2047,$A61,'city centre offline'!$B$2:$B$2047,R$3))/(SUMIFS('city centre offline'!$H$2:$H$2047,'city centre offline'!$A$2:$A$2047,$A61,'city centre offline'!$B$2:$B$2047,R$2))</f>
        <v>0.70694885713777478</v>
      </c>
      <c r="S61" s="37">
        <f>(SUMIFS('city centre offline'!$H$2:$H$2047,'overall city offline'!$A$2:$A$2047,$A61,'city centre offline'!$B$2:$B$2047,S$3)*SUMIFS('city centre offline'!$C$2:$C$2047,'city centre offline'!$A$2:$A$2047,$A61,'city centre offline'!$B$2:$B$2047,S$3))/(SUMIFS('city centre offline'!$H$2:$H$2047,'city centre offline'!$A$2:$A$2047,$A61,'city centre offline'!$B$2:$B$2047,S$2))</f>
        <v>0.67676191535006192</v>
      </c>
      <c r="T61" s="37">
        <f>(SUMIFS('city centre offline'!$H$2:$H$2047,'overall city offline'!$A$2:$A$2047,$A61,'city centre offline'!$B$2:$B$2047,T$3)*SUMIFS('city centre offline'!$C$2:$C$2047,'city centre offline'!$A$2:$A$2047,$A61,'city centre offline'!$B$2:$B$2047,T$3))/(SUMIFS('city centre offline'!$H$2:$H$2047,'city centre offline'!$A$2:$A$2047,$A61,'city centre offline'!$B$2:$B$2047,T$2))</f>
        <v>0.88474503625391976</v>
      </c>
      <c r="U61" s="37">
        <f>(SUMIFS('city centre offline'!$H$2:$H$2047,'overall city offline'!$A$2:$A$2047,$A61,'city centre offline'!$B$2:$B$2047,U$3)*SUMIFS('city centre offline'!$C$2:$C$2047,'city centre offline'!$A$2:$A$2047,$A61,'city centre offline'!$B$2:$B$2047,U$3))/(SUMIFS('city centre offline'!$H$2:$H$2047,'city centre offline'!$A$2:$A$2047,$A61,'city centre offline'!$B$2:$B$2047,U$2))</f>
        <v>0.88961053236672483</v>
      </c>
      <c r="V61" s="37">
        <f>(SUMIFS('city centre offline'!$H$2:$H$2047,'overall city offline'!$A$2:$A$2047,$A61,'city centre offline'!$B$2:$B$2047,V$3)*SUMIFS('city centre offline'!$C$2:$C$2047,'city centre offline'!$A$2:$A$2047,$A61,'city centre offline'!$B$2:$B$2047,V$3))/(SUMIFS('city centre offline'!$H$2:$H$2047,'city centre offline'!$A$2:$A$2047,$A61,'city centre offline'!$B$2:$B$2047,V$2))</f>
        <v>0.70967272842948126</v>
      </c>
    </row>
    <row r="62" spans="1:22" x14ac:dyDescent="0.25">
      <c r="A62" s="5" t="s">
        <v>65</v>
      </c>
      <c r="B62" s="37">
        <f>(SUMIFS('city centre offline'!$H$2:$H$2047,'overall city offline'!$A$2:$A$2047,$A62,'city centre offline'!$B$2:$B$2047,B$3)*SUMIFS('city centre offline'!$C$2:$C$2047,'city centre offline'!$A$2:$A$2047,$A62,'city centre offline'!$B$2:$B$2047,B$3))/(SUMIFS('city centre offline'!$H$2:$H$2047,'city centre offline'!$A$2:$A$2047,$A62,'city centre offline'!$B$2:$B$2047,B$2))</f>
        <v>1.0219790881953958</v>
      </c>
      <c r="C62" s="37">
        <f>(SUMIFS('city centre offline'!$H$2:$H$2047,'overall city offline'!$A$2:$A$2047,$A62,'city centre offline'!$B$2:$B$2047,C$3)*SUMIFS('city centre offline'!$C$2:$C$2047,'city centre offline'!$A$2:$A$2047,$A62,'city centre offline'!$B$2:$B$2047,C$3))/(SUMIFS('city centre offline'!$H$2:$H$2047,'city centre offline'!$A$2:$A$2047,$A62,'city centre offline'!$B$2:$B$2047,C$2))</f>
        <v>1.1742409550561019</v>
      </c>
      <c r="D62" s="37">
        <f>(SUMIFS('city centre offline'!$H$2:$H$2047,'overall city offline'!$A$2:$A$2047,$A62,'city centre offline'!$B$2:$B$2047,D$3)*SUMIFS('city centre offline'!$C$2:$C$2047,'city centre offline'!$A$2:$A$2047,$A62,'city centre offline'!$B$2:$B$2047,D$3))/(SUMIFS('city centre offline'!$H$2:$H$2047,'city centre offline'!$A$2:$A$2047,$A62,'city centre offline'!$B$2:$B$2047,D$2))</f>
        <v>0.60412767082871477</v>
      </c>
      <c r="E62" s="37">
        <f>(SUMIFS('city centre offline'!$H$2:$H$2047,'overall city offline'!$A$2:$A$2047,$A62,'city centre offline'!$B$2:$B$2047,E$3)*SUMIFS('city centre offline'!$C$2:$C$2047,'city centre offline'!$A$2:$A$2047,$A62,'city centre offline'!$B$2:$B$2047,E$3))/(SUMIFS('city centre offline'!$H$2:$H$2047,'city centre offline'!$A$2:$A$2047,$A62,'city centre offline'!$B$2:$B$2047,E$2))</f>
        <v>4.623780474217364E-5</v>
      </c>
      <c r="F62" s="37">
        <f>(SUMIFS('city centre offline'!$H$2:$H$2047,'overall city offline'!$A$2:$A$2047,$A62,'city centre offline'!$B$2:$B$2047,F$3)*SUMIFS('city centre offline'!$C$2:$C$2047,'city centre offline'!$A$2:$A$2047,$A62,'city centre offline'!$B$2:$B$2047,F$3))/(SUMIFS('city centre offline'!$H$2:$H$2047,'city centre offline'!$A$2:$A$2047,$A62,'city centre offline'!$B$2:$B$2047,F$2))</f>
        <v>1.366015106491841E-2</v>
      </c>
      <c r="G62" s="37">
        <f>(SUMIFS('city centre offline'!$H$2:$H$2047,'overall city offline'!$A$2:$A$2047,$A62,'city centre offline'!$B$2:$B$2047,G$3)*SUMIFS('city centre offline'!$C$2:$C$2047,'city centre offline'!$A$2:$A$2047,$A62,'city centre offline'!$B$2:$B$2047,G$3))/(SUMIFS('city centre offline'!$H$2:$H$2047,'city centre offline'!$A$2:$A$2047,$A62,'city centre offline'!$B$2:$B$2047,G$2))</f>
        <v>0.25480666263591989</v>
      </c>
      <c r="H62" s="37">
        <f>(SUMIFS('city centre offline'!$H$2:$H$2047,'overall city offline'!$A$2:$A$2047,$A62,'city centre offline'!$B$2:$B$2047,H$3)*SUMIFS('city centre offline'!$C$2:$C$2047,'city centre offline'!$A$2:$A$2047,$A62,'city centre offline'!$B$2:$B$2047,H$3))/(SUMIFS('city centre offline'!$H$2:$H$2047,'city centre offline'!$A$2:$A$2047,$A62,'city centre offline'!$B$2:$B$2047,H$2))</f>
        <v>0.74760751199744024</v>
      </c>
      <c r="I62" s="37">
        <f>(SUMIFS('city centre offline'!$H$2:$H$2047,'overall city offline'!$A$2:$A$2047,$A62,'city centre offline'!$B$2:$B$2047,I$3)*SUMIFS('city centre offline'!$C$2:$C$2047,'city centre offline'!$A$2:$A$2047,$A62,'city centre offline'!$B$2:$B$2047,I$3))/(SUMIFS('city centre offline'!$H$2:$H$2047,'city centre offline'!$A$2:$A$2047,$A62,'city centre offline'!$B$2:$B$2047,I$2))</f>
        <v>0.72133746027779</v>
      </c>
      <c r="J62" s="37">
        <f>(SUMIFS('city centre offline'!$H$2:$H$2047,'overall city offline'!$A$2:$A$2047,$A62,'city centre offline'!$B$2:$B$2047,J$3)*SUMIFS('city centre offline'!$C$2:$C$2047,'city centre offline'!$A$2:$A$2047,$A62,'city centre offline'!$B$2:$B$2047,J$3))/(SUMIFS('city centre offline'!$H$2:$H$2047,'city centre offline'!$A$2:$A$2047,$A62,'city centre offline'!$B$2:$B$2047,J$2))</f>
        <v>0.66296250923067679</v>
      </c>
      <c r="K62" s="37">
        <f>(SUMIFS('city centre offline'!$H$2:$H$2047,'overall city offline'!$A$2:$A$2047,$A62,'city centre offline'!$B$2:$B$2047,K$3)*SUMIFS('city centre offline'!$C$2:$C$2047,'city centre offline'!$A$2:$A$2047,$A62,'city centre offline'!$B$2:$B$2047,K$3))/(SUMIFS('city centre offline'!$H$2:$H$2047,'city centre offline'!$A$2:$A$2047,$A62,'city centre offline'!$B$2:$B$2047,K$2))</f>
        <v>0.82823722625796226</v>
      </c>
      <c r="L62" s="37">
        <f>(SUMIFS('city centre offline'!$H$2:$H$2047,'overall city offline'!$A$2:$A$2047,$A62,'city centre offline'!$B$2:$B$2047,L$3)*SUMIFS('city centre offline'!$C$2:$C$2047,'city centre offline'!$A$2:$A$2047,$A62,'city centre offline'!$B$2:$B$2047,L$3))/(SUMIFS('city centre offline'!$H$2:$H$2047,'city centre offline'!$A$2:$A$2047,$A62,'city centre offline'!$B$2:$B$2047,L$2))</f>
        <v>0.2643381885610403</v>
      </c>
      <c r="M62" s="37">
        <f>(SUMIFS('city centre offline'!$H$2:$H$2047,'overall city offline'!$A$2:$A$2047,$A62,'city centre offline'!$B$2:$B$2047,M$3)*SUMIFS('city centre offline'!$C$2:$C$2047,'city centre offline'!$A$2:$A$2047,$A62,'city centre offline'!$B$2:$B$2047,M$3))/(SUMIFS('city centre offline'!$H$2:$H$2047,'city centre offline'!$A$2:$A$2047,$A62,'city centre offline'!$B$2:$B$2047,M$2))</f>
        <v>0.98880609028731536</v>
      </c>
      <c r="N62" s="37">
        <f>(SUMIFS('city centre offline'!$H$2:$H$2047,'overall city offline'!$A$2:$A$2047,$A62,'city centre offline'!$B$2:$B$2047,N$3)*SUMIFS('city centre offline'!$C$2:$C$2047,'city centre offline'!$A$2:$A$2047,$A62,'city centre offline'!$B$2:$B$2047,N$3))/(SUMIFS('city centre offline'!$H$2:$H$2047,'city centre offline'!$A$2:$A$2047,$A62,'city centre offline'!$B$2:$B$2047,N$2))</f>
        <v>4.1628883816308838E-2</v>
      </c>
      <c r="O62" s="37">
        <f>(SUMIFS('city centre offline'!$H$2:$H$2047,'overall city offline'!$A$2:$A$2047,$A62,'city centre offline'!$B$2:$B$2047,O$3)*SUMIFS('city centre offline'!$C$2:$C$2047,'city centre offline'!$A$2:$A$2047,$A62,'city centre offline'!$B$2:$B$2047,O$3))/(SUMIFS('city centre offline'!$H$2:$H$2047,'city centre offline'!$A$2:$A$2047,$A62,'city centre offline'!$B$2:$B$2047,O$2))</f>
        <v>4.8783359795674566E-2</v>
      </c>
      <c r="P62" s="37">
        <f>(SUMIFS('city centre offline'!$H$2:$H$2047,'overall city offline'!$A$2:$A$2047,$A62,'city centre offline'!$B$2:$B$2047,P$3)*SUMIFS('city centre offline'!$C$2:$C$2047,'city centre offline'!$A$2:$A$2047,$A62,'city centre offline'!$B$2:$B$2047,P$3))/(SUMIFS('city centre offline'!$H$2:$H$2047,'city centre offline'!$A$2:$A$2047,$A62,'city centre offline'!$B$2:$B$2047,P$2))</f>
        <v>4.5261855244218628E-2</v>
      </c>
      <c r="Q62" s="37">
        <f>(SUMIFS('city centre offline'!$H$2:$H$2047,'overall city offline'!$A$2:$A$2047,$A62,'city centre offline'!$B$2:$B$2047,Q$3)*SUMIFS('city centre offline'!$C$2:$C$2047,'city centre offline'!$A$2:$A$2047,$A62,'city centre offline'!$B$2:$B$2047,Q$3))/(SUMIFS('city centre offline'!$H$2:$H$2047,'city centre offline'!$A$2:$A$2047,$A62,'city centre offline'!$B$2:$B$2047,Q$2))</f>
        <v>0.43210140443821327</v>
      </c>
      <c r="R62" s="37">
        <f>(SUMIFS('city centre offline'!$H$2:$H$2047,'overall city offline'!$A$2:$A$2047,$A62,'city centre offline'!$B$2:$B$2047,R$3)*SUMIFS('city centre offline'!$C$2:$C$2047,'city centre offline'!$A$2:$A$2047,$A62,'city centre offline'!$B$2:$B$2047,R$3))/(SUMIFS('city centre offline'!$H$2:$H$2047,'city centre offline'!$A$2:$A$2047,$A62,'city centre offline'!$B$2:$B$2047,R$2))</f>
        <v>0.83643350558395668</v>
      </c>
      <c r="S62" s="37">
        <f>(SUMIFS('city centre offline'!$H$2:$H$2047,'overall city offline'!$A$2:$A$2047,$A62,'city centre offline'!$B$2:$B$2047,S$3)*SUMIFS('city centre offline'!$C$2:$C$2047,'city centre offline'!$A$2:$A$2047,$A62,'city centre offline'!$B$2:$B$2047,S$3))/(SUMIFS('city centre offline'!$H$2:$H$2047,'city centre offline'!$A$2:$A$2047,$A62,'city centre offline'!$B$2:$B$2047,S$2))</f>
        <v>0.74457666654167665</v>
      </c>
      <c r="T62" s="37">
        <f>(SUMIFS('city centre offline'!$H$2:$H$2047,'overall city offline'!$A$2:$A$2047,$A62,'city centre offline'!$B$2:$B$2047,T$3)*SUMIFS('city centre offline'!$C$2:$C$2047,'city centre offline'!$A$2:$A$2047,$A62,'city centre offline'!$B$2:$B$2047,T$3))/(SUMIFS('city centre offline'!$H$2:$H$2047,'city centre offline'!$A$2:$A$2047,$A62,'city centre offline'!$B$2:$B$2047,T$2))</f>
        <v>1.0375499993938173</v>
      </c>
      <c r="U62" s="37">
        <f>(SUMIFS('city centre offline'!$H$2:$H$2047,'overall city offline'!$A$2:$A$2047,$A62,'city centre offline'!$B$2:$B$2047,U$3)*SUMIFS('city centre offline'!$C$2:$C$2047,'city centre offline'!$A$2:$A$2047,$A62,'city centre offline'!$B$2:$B$2047,U$3))/(SUMIFS('city centre offline'!$H$2:$H$2047,'city centre offline'!$A$2:$A$2047,$A62,'city centre offline'!$B$2:$B$2047,U$2))</f>
        <v>1.0636316141090252</v>
      </c>
      <c r="V62" s="37">
        <f>(SUMIFS('city centre offline'!$H$2:$H$2047,'overall city offline'!$A$2:$A$2047,$A62,'city centre offline'!$B$2:$B$2047,V$3)*SUMIFS('city centre offline'!$C$2:$C$2047,'city centre offline'!$A$2:$A$2047,$A62,'city centre offline'!$B$2:$B$2047,V$3))/(SUMIFS('city centre offline'!$H$2:$H$2047,'city centre offline'!$A$2:$A$2047,$A62,'city centre offline'!$B$2:$B$2047,V$2))</f>
        <v>0.8512830343074943</v>
      </c>
    </row>
    <row r="63" spans="1:22" x14ac:dyDescent="0.25">
      <c r="A63" s="5" t="s">
        <v>66</v>
      </c>
      <c r="B63" s="37">
        <f>(SUMIFS('city centre offline'!$H$2:$H$2047,'overall city offline'!$A$2:$A$2047,$A63,'city centre offline'!$B$2:$B$2047,B$3)*SUMIFS('city centre offline'!$C$2:$C$2047,'city centre offline'!$A$2:$A$2047,$A63,'city centre offline'!$B$2:$B$2047,B$3))/(SUMIFS('city centre offline'!$H$2:$H$2047,'city centre offline'!$A$2:$A$2047,$A63,'city centre offline'!$B$2:$B$2047,B$2))</f>
        <v>0.75787847023317789</v>
      </c>
      <c r="C63" s="37">
        <f>(SUMIFS('city centre offline'!$H$2:$H$2047,'overall city offline'!$A$2:$A$2047,$A63,'city centre offline'!$B$2:$B$2047,C$3)*SUMIFS('city centre offline'!$C$2:$C$2047,'city centre offline'!$A$2:$A$2047,$A63,'city centre offline'!$B$2:$B$2047,C$3))/(SUMIFS('city centre offline'!$H$2:$H$2047,'city centre offline'!$A$2:$A$2047,$A63,'city centre offline'!$B$2:$B$2047,C$2))</f>
        <v>0.76965666236195429</v>
      </c>
      <c r="D63" s="37">
        <f>(SUMIFS('city centre offline'!$H$2:$H$2047,'overall city offline'!$A$2:$A$2047,$A63,'city centre offline'!$B$2:$B$2047,D$3)*SUMIFS('city centre offline'!$C$2:$C$2047,'city centre offline'!$A$2:$A$2047,$A63,'city centre offline'!$B$2:$B$2047,D$3))/(SUMIFS('city centre offline'!$H$2:$H$2047,'city centre offline'!$A$2:$A$2047,$A63,'city centre offline'!$B$2:$B$2047,D$2))</f>
        <v>0.78222477254360845</v>
      </c>
      <c r="E63" s="37">
        <f>(SUMIFS('city centre offline'!$H$2:$H$2047,'overall city offline'!$A$2:$A$2047,$A63,'city centre offline'!$B$2:$B$2047,E$3)*SUMIFS('city centre offline'!$C$2:$C$2047,'city centre offline'!$A$2:$A$2047,$A63,'city centre offline'!$B$2:$B$2047,E$3))/(SUMIFS('city centre offline'!$H$2:$H$2047,'city centre offline'!$A$2:$A$2047,$A63,'city centre offline'!$B$2:$B$2047,E$2))</f>
        <v>1.959503090109593E-2</v>
      </c>
      <c r="F63" s="37">
        <f>(SUMIFS('city centre offline'!$H$2:$H$2047,'overall city offline'!$A$2:$A$2047,$A63,'city centre offline'!$B$2:$B$2047,F$3)*SUMIFS('city centre offline'!$C$2:$C$2047,'city centre offline'!$A$2:$A$2047,$A63,'city centre offline'!$B$2:$B$2047,F$3))/(SUMIFS('city centre offline'!$H$2:$H$2047,'city centre offline'!$A$2:$A$2047,$A63,'city centre offline'!$B$2:$B$2047,F$2))</f>
        <v>9.8338975598058088E-3</v>
      </c>
      <c r="G63" s="37">
        <f>(SUMIFS('city centre offline'!$H$2:$H$2047,'overall city offline'!$A$2:$A$2047,$A63,'city centre offline'!$B$2:$B$2047,G$3)*SUMIFS('city centre offline'!$C$2:$C$2047,'city centre offline'!$A$2:$A$2047,$A63,'city centre offline'!$B$2:$B$2047,G$3))/(SUMIFS('city centre offline'!$H$2:$H$2047,'city centre offline'!$A$2:$A$2047,$A63,'city centre offline'!$B$2:$B$2047,G$2))</f>
        <v>0.47250091207306427</v>
      </c>
      <c r="H63" s="37">
        <f>(SUMIFS('city centre offline'!$H$2:$H$2047,'overall city offline'!$A$2:$A$2047,$A63,'city centre offline'!$B$2:$B$2047,H$3)*SUMIFS('city centre offline'!$C$2:$C$2047,'city centre offline'!$A$2:$A$2047,$A63,'city centre offline'!$B$2:$B$2047,H$3))/(SUMIFS('city centre offline'!$H$2:$H$2047,'city centre offline'!$A$2:$A$2047,$A63,'city centre offline'!$B$2:$B$2047,H$2))</f>
        <v>1.017868311337871</v>
      </c>
      <c r="I63" s="37">
        <f>(SUMIFS('city centre offline'!$H$2:$H$2047,'overall city offline'!$A$2:$A$2047,$A63,'city centre offline'!$B$2:$B$2047,I$3)*SUMIFS('city centre offline'!$C$2:$C$2047,'city centre offline'!$A$2:$A$2047,$A63,'city centre offline'!$B$2:$B$2047,I$3))/(SUMIFS('city centre offline'!$H$2:$H$2047,'city centre offline'!$A$2:$A$2047,$A63,'city centre offline'!$B$2:$B$2047,I$2))</f>
        <v>1.049742171909954</v>
      </c>
      <c r="J63" s="37">
        <f>(SUMIFS('city centre offline'!$H$2:$H$2047,'overall city offline'!$A$2:$A$2047,$A63,'city centre offline'!$B$2:$B$2047,J$3)*SUMIFS('city centre offline'!$C$2:$C$2047,'city centre offline'!$A$2:$A$2047,$A63,'city centre offline'!$B$2:$B$2047,J$3))/(SUMIFS('city centre offline'!$H$2:$H$2047,'city centre offline'!$A$2:$A$2047,$A63,'city centre offline'!$B$2:$B$2047,J$2))</f>
        <v>0.98949741433033667</v>
      </c>
      <c r="K63" s="37">
        <f>(SUMIFS('city centre offline'!$H$2:$H$2047,'overall city offline'!$A$2:$A$2047,$A63,'city centre offline'!$B$2:$B$2047,K$3)*SUMIFS('city centre offline'!$C$2:$C$2047,'city centre offline'!$A$2:$A$2047,$A63,'city centre offline'!$B$2:$B$2047,K$3))/(SUMIFS('city centre offline'!$H$2:$H$2047,'city centre offline'!$A$2:$A$2047,$A63,'city centre offline'!$B$2:$B$2047,K$2))</f>
        <v>1.0027124428895808</v>
      </c>
      <c r="L63" s="37">
        <f>(SUMIFS('city centre offline'!$H$2:$H$2047,'overall city offline'!$A$2:$A$2047,$A63,'city centre offline'!$B$2:$B$2047,L$3)*SUMIFS('city centre offline'!$C$2:$C$2047,'city centre offline'!$A$2:$A$2047,$A63,'city centre offline'!$B$2:$B$2047,L$3))/(SUMIFS('city centre offline'!$H$2:$H$2047,'city centre offline'!$A$2:$A$2047,$A63,'city centre offline'!$B$2:$B$2047,L$2))</f>
        <v>0.43176986593054117</v>
      </c>
      <c r="M63" s="37">
        <f>(SUMIFS('city centre offline'!$H$2:$H$2047,'overall city offline'!$A$2:$A$2047,$A63,'city centre offline'!$B$2:$B$2047,M$3)*SUMIFS('city centre offline'!$C$2:$C$2047,'city centre offline'!$A$2:$A$2047,$A63,'city centre offline'!$B$2:$B$2047,M$3))/(SUMIFS('city centre offline'!$H$2:$H$2047,'city centre offline'!$A$2:$A$2047,$A63,'city centre offline'!$B$2:$B$2047,M$2))</f>
        <v>1.313066177756943</v>
      </c>
      <c r="N63" s="37">
        <f>(SUMIFS('city centre offline'!$H$2:$H$2047,'overall city offline'!$A$2:$A$2047,$A63,'city centre offline'!$B$2:$B$2047,N$3)*SUMIFS('city centre offline'!$C$2:$C$2047,'city centre offline'!$A$2:$A$2047,$A63,'city centre offline'!$B$2:$B$2047,N$3))/(SUMIFS('city centre offline'!$H$2:$H$2047,'city centre offline'!$A$2:$A$2047,$A63,'city centre offline'!$B$2:$B$2047,N$2))</f>
        <v>4.1891889668497592E-2</v>
      </c>
      <c r="O63" s="37">
        <f>(SUMIFS('city centre offline'!$H$2:$H$2047,'overall city offline'!$A$2:$A$2047,$A63,'city centre offline'!$B$2:$B$2047,O$3)*SUMIFS('city centre offline'!$C$2:$C$2047,'city centre offline'!$A$2:$A$2047,$A63,'city centre offline'!$B$2:$B$2047,O$3))/(SUMIFS('city centre offline'!$H$2:$H$2047,'city centre offline'!$A$2:$A$2047,$A63,'city centre offline'!$B$2:$B$2047,O$2))</f>
        <v>3.5660252228928373E-2</v>
      </c>
      <c r="P63" s="37">
        <f>(SUMIFS('city centre offline'!$H$2:$H$2047,'overall city offline'!$A$2:$A$2047,$A63,'city centre offline'!$B$2:$B$2047,P$3)*SUMIFS('city centre offline'!$C$2:$C$2047,'city centre offline'!$A$2:$A$2047,$A63,'city centre offline'!$B$2:$B$2047,P$3))/(SUMIFS('city centre offline'!$H$2:$H$2047,'city centre offline'!$A$2:$A$2047,$A63,'city centre offline'!$B$2:$B$2047,P$2))</f>
        <v>2.7281686913956812E-2</v>
      </c>
      <c r="Q63" s="37">
        <f>(SUMIFS('city centre offline'!$H$2:$H$2047,'overall city offline'!$A$2:$A$2047,$A63,'city centre offline'!$B$2:$B$2047,Q$3)*SUMIFS('city centre offline'!$C$2:$C$2047,'city centre offline'!$A$2:$A$2047,$A63,'city centre offline'!$B$2:$B$2047,Q$3))/(SUMIFS('city centre offline'!$H$2:$H$2047,'city centre offline'!$A$2:$A$2047,$A63,'city centre offline'!$B$2:$B$2047,Q$2))</f>
        <v>0.64810099566531842</v>
      </c>
      <c r="R63" s="37">
        <f>(SUMIFS('city centre offline'!$H$2:$H$2047,'overall city offline'!$A$2:$A$2047,$A63,'city centre offline'!$B$2:$B$2047,R$3)*SUMIFS('city centre offline'!$C$2:$C$2047,'city centre offline'!$A$2:$A$2047,$A63,'city centre offline'!$B$2:$B$2047,R$3))/(SUMIFS('city centre offline'!$H$2:$H$2047,'city centre offline'!$A$2:$A$2047,$A63,'city centre offline'!$B$2:$B$2047,R$2))</f>
        <v>0.99555437338871577</v>
      </c>
      <c r="S63" s="37">
        <f>(SUMIFS('city centre offline'!$H$2:$H$2047,'overall city offline'!$A$2:$A$2047,$A63,'city centre offline'!$B$2:$B$2047,S$3)*SUMIFS('city centre offline'!$C$2:$C$2047,'city centre offline'!$A$2:$A$2047,$A63,'city centre offline'!$B$2:$B$2047,S$3))/(SUMIFS('city centre offline'!$H$2:$H$2047,'city centre offline'!$A$2:$A$2047,$A63,'city centre offline'!$B$2:$B$2047,S$2))</f>
        <v>0.9226966018387105</v>
      </c>
      <c r="T63" s="37">
        <f>(SUMIFS('city centre offline'!$H$2:$H$2047,'overall city offline'!$A$2:$A$2047,$A63,'city centre offline'!$B$2:$B$2047,T$3)*SUMIFS('city centre offline'!$C$2:$C$2047,'city centre offline'!$A$2:$A$2047,$A63,'city centre offline'!$B$2:$B$2047,T$3))/(SUMIFS('city centre offline'!$H$2:$H$2047,'city centre offline'!$A$2:$A$2047,$A63,'city centre offline'!$B$2:$B$2047,T$2))</f>
        <v>0.98766335269713545</v>
      </c>
      <c r="U63" s="37">
        <f>(SUMIFS('city centre offline'!$H$2:$H$2047,'overall city offline'!$A$2:$A$2047,$A63,'city centre offline'!$B$2:$B$2047,U$3)*SUMIFS('city centre offline'!$C$2:$C$2047,'city centre offline'!$A$2:$A$2047,$A63,'city centre offline'!$B$2:$B$2047,U$3))/(SUMIFS('city centre offline'!$H$2:$H$2047,'city centre offline'!$A$2:$A$2047,$A63,'city centre offline'!$B$2:$B$2047,U$2))</f>
        <v>1.1002210631301554</v>
      </c>
      <c r="V63" s="37">
        <f>(SUMIFS('city centre offline'!$H$2:$H$2047,'overall city offline'!$A$2:$A$2047,$A63,'city centre offline'!$B$2:$B$2047,V$3)*SUMIFS('city centre offline'!$C$2:$C$2047,'city centre offline'!$A$2:$A$2047,$A63,'city centre offline'!$B$2:$B$2047,V$3))/(SUMIFS('city centre offline'!$H$2:$H$2047,'city centre offline'!$A$2:$A$2047,$A63,'city centre offline'!$B$2:$B$2047,V$2))</f>
        <v>0.96456505278011972</v>
      </c>
    </row>
    <row r="64" spans="1:22" x14ac:dyDescent="0.25">
      <c r="A64" s="5" t="s">
        <v>67</v>
      </c>
      <c r="B64" s="37">
        <f>(SUMIFS('city centre offline'!$H$2:$H$2047,'overall city offline'!$A$2:$A$2047,$A64,'city centre offline'!$B$2:$B$2047,B$3)*SUMIFS('city centre offline'!$C$2:$C$2047,'city centre offline'!$A$2:$A$2047,$A64,'city centre offline'!$B$2:$B$2047,B$3))/(SUMIFS('city centre offline'!$H$2:$H$2047,'city centre offline'!$A$2:$A$2047,$A64,'city centre offline'!$B$2:$B$2047,B$2))</f>
        <v>0.74873539283343438</v>
      </c>
      <c r="C64" s="37">
        <f>(SUMIFS('city centre offline'!$H$2:$H$2047,'overall city offline'!$A$2:$A$2047,$A64,'city centre offline'!$B$2:$B$2047,C$3)*SUMIFS('city centre offline'!$C$2:$C$2047,'city centre offline'!$A$2:$A$2047,$A64,'city centre offline'!$B$2:$B$2047,C$3))/(SUMIFS('city centre offline'!$H$2:$H$2047,'city centre offline'!$A$2:$A$2047,$A64,'city centre offline'!$B$2:$B$2047,C$2))</f>
        <v>0.87222370007187122</v>
      </c>
      <c r="D64" s="37">
        <f>(SUMIFS('city centre offline'!$H$2:$H$2047,'overall city offline'!$A$2:$A$2047,$A64,'city centre offline'!$B$2:$B$2047,D$3)*SUMIFS('city centre offline'!$C$2:$C$2047,'city centre offline'!$A$2:$A$2047,$A64,'city centre offline'!$B$2:$B$2047,D$3))/(SUMIFS('city centre offline'!$H$2:$H$2047,'city centre offline'!$A$2:$A$2047,$A64,'city centre offline'!$B$2:$B$2047,D$2))</f>
        <v>0.65052756370188902</v>
      </c>
      <c r="E64" s="37">
        <f>(SUMIFS('city centre offline'!$H$2:$H$2047,'overall city offline'!$A$2:$A$2047,$A64,'city centre offline'!$B$2:$B$2047,E$3)*SUMIFS('city centre offline'!$C$2:$C$2047,'city centre offline'!$A$2:$A$2047,$A64,'city centre offline'!$B$2:$B$2047,E$3))/(SUMIFS('city centre offline'!$H$2:$H$2047,'city centre offline'!$A$2:$A$2047,$A64,'city centre offline'!$B$2:$B$2047,E$2))</f>
        <v>1.3384720860839595E-3</v>
      </c>
      <c r="F64" s="37">
        <f>(SUMIFS('city centre offline'!$H$2:$H$2047,'overall city offline'!$A$2:$A$2047,$A64,'city centre offline'!$B$2:$B$2047,F$3)*SUMIFS('city centre offline'!$C$2:$C$2047,'city centre offline'!$A$2:$A$2047,$A64,'city centre offline'!$B$2:$B$2047,F$3))/(SUMIFS('city centre offline'!$H$2:$H$2047,'city centre offline'!$A$2:$A$2047,$A64,'city centre offline'!$B$2:$B$2047,F$2))</f>
        <v>5.0180033109707071E-4</v>
      </c>
      <c r="G64" s="37">
        <f>(SUMIFS('city centre offline'!$H$2:$H$2047,'overall city offline'!$A$2:$A$2047,$A64,'city centre offline'!$B$2:$B$2047,G$3)*SUMIFS('city centre offline'!$C$2:$C$2047,'city centre offline'!$A$2:$A$2047,$A64,'city centre offline'!$B$2:$B$2047,G$3))/(SUMIFS('city centre offline'!$H$2:$H$2047,'city centre offline'!$A$2:$A$2047,$A64,'city centre offline'!$B$2:$B$2047,G$2))</f>
        <v>0.30037218275547439</v>
      </c>
      <c r="H64" s="37">
        <f>(SUMIFS('city centre offline'!$H$2:$H$2047,'overall city offline'!$A$2:$A$2047,$A64,'city centre offline'!$B$2:$B$2047,H$3)*SUMIFS('city centre offline'!$C$2:$C$2047,'city centre offline'!$A$2:$A$2047,$A64,'city centre offline'!$B$2:$B$2047,H$3))/(SUMIFS('city centre offline'!$H$2:$H$2047,'city centre offline'!$A$2:$A$2047,$A64,'city centre offline'!$B$2:$B$2047,H$2))</f>
        <v>0.54133659075278195</v>
      </c>
      <c r="I64" s="37">
        <f>(SUMIFS('city centre offline'!$H$2:$H$2047,'overall city offline'!$A$2:$A$2047,$A64,'city centre offline'!$B$2:$B$2047,I$3)*SUMIFS('city centre offline'!$C$2:$C$2047,'city centre offline'!$A$2:$A$2047,$A64,'city centre offline'!$B$2:$B$2047,I$3))/(SUMIFS('city centre offline'!$H$2:$H$2047,'city centre offline'!$A$2:$A$2047,$A64,'city centre offline'!$B$2:$B$2047,I$2))</f>
        <v>0.68819066193269951</v>
      </c>
      <c r="J64" s="37">
        <f>(SUMIFS('city centre offline'!$H$2:$H$2047,'overall city offline'!$A$2:$A$2047,$A64,'city centre offline'!$B$2:$B$2047,J$3)*SUMIFS('city centre offline'!$C$2:$C$2047,'city centre offline'!$A$2:$A$2047,$A64,'city centre offline'!$B$2:$B$2047,J$3))/(SUMIFS('city centre offline'!$H$2:$H$2047,'city centre offline'!$A$2:$A$2047,$A64,'city centre offline'!$B$2:$B$2047,J$2))</f>
        <v>0.59691273192041483</v>
      </c>
      <c r="K64" s="37">
        <f>(SUMIFS('city centre offline'!$H$2:$H$2047,'overall city offline'!$A$2:$A$2047,$A64,'city centre offline'!$B$2:$B$2047,K$3)*SUMIFS('city centre offline'!$C$2:$C$2047,'city centre offline'!$A$2:$A$2047,$A64,'city centre offline'!$B$2:$B$2047,K$3))/(SUMIFS('city centre offline'!$H$2:$H$2047,'city centre offline'!$A$2:$A$2047,$A64,'city centre offline'!$B$2:$B$2047,K$2))</f>
        <v>0.66599795613044155</v>
      </c>
      <c r="L64" s="37">
        <f>(SUMIFS('city centre offline'!$H$2:$H$2047,'overall city offline'!$A$2:$A$2047,$A64,'city centre offline'!$B$2:$B$2047,L$3)*SUMIFS('city centre offline'!$C$2:$C$2047,'city centre offline'!$A$2:$A$2047,$A64,'city centre offline'!$B$2:$B$2047,L$3))/(SUMIFS('city centre offline'!$H$2:$H$2047,'city centre offline'!$A$2:$A$2047,$A64,'city centre offline'!$B$2:$B$2047,L$2))</f>
        <v>0.25052583266194534</v>
      </c>
      <c r="M64" s="37">
        <f>(SUMIFS('city centre offline'!$H$2:$H$2047,'overall city offline'!$A$2:$A$2047,$A64,'city centre offline'!$B$2:$B$2047,M$3)*SUMIFS('city centre offline'!$C$2:$C$2047,'city centre offline'!$A$2:$A$2047,$A64,'city centre offline'!$B$2:$B$2047,M$3))/(SUMIFS('city centre offline'!$H$2:$H$2047,'city centre offline'!$A$2:$A$2047,$A64,'city centre offline'!$B$2:$B$2047,M$2))</f>
        <v>0.79407491228691218</v>
      </c>
      <c r="N64" s="37">
        <f>(SUMIFS('city centre offline'!$H$2:$H$2047,'overall city offline'!$A$2:$A$2047,$A64,'city centre offline'!$B$2:$B$2047,N$3)*SUMIFS('city centre offline'!$C$2:$C$2047,'city centre offline'!$A$2:$A$2047,$A64,'city centre offline'!$B$2:$B$2047,N$3))/(SUMIFS('city centre offline'!$H$2:$H$2047,'city centre offline'!$A$2:$A$2047,$A64,'city centre offline'!$B$2:$B$2047,N$2))</f>
        <v>1.5786706591357648E-2</v>
      </c>
      <c r="O64" s="37">
        <f>(SUMIFS('city centre offline'!$H$2:$H$2047,'overall city offline'!$A$2:$A$2047,$A64,'city centre offline'!$B$2:$B$2047,O$3)*SUMIFS('city centre offline'!$C$2:$C$2047,'city centre offline'!$A$2:$A$2047,$A64,'city centre offline'!$B$2:$B$2047,O$3))/(SUMIFS('city centre offline'!$H$2:$H$2047,'city centre offline'!$A$2:$A$2047,$A64,'city centre offline'!$B$2:$B$2047,O$2))</f>
        <v>7.2925308568375742E-4</v>
      </c>
      <c r="P64" s="37">
        <f>(SUMIFS('city centre offline'!$H$2:$H$2047,'overall city offline'!$A$2:$A$2047,$A64,'city centre offline'!$B$2:$B$2047,P$3)*SUMIFS('city centre offline'!$C$2:$C$2047,'city centre offline'!$A$2:$A$2047,$A64,'city centre offline'!$B$2:$B$2047,P$3))/(SUMIFS('city centre offline'!$H$2:$H$2047,'city centre offline'!$A$2:$A$2047,$A64,'city centre offline'!$B$2:$B$2047,P$2))</f>
        <v>7.5200655547485971E-3</v>
      </c>
      <c r="Q64" s="37">
        <f>(SUMIFS('city centre offline'!$H$2:$H$2047,'overall city offline'!$A$2:$A$2047,$A64,'city centre offline'!$B$2:$B$2047,Q$3)*SUMIFS('city centre offline'!$C$2:$C$2047,'city centre offline'!$A$2:$A$2047,$A64,'city centre offline'!$B$2:$B$2047,Q$3))/(SUMIFS('city centre offline'!$H$2:$H$2047,'city centre offline'!$A$2:$A$2047,$A64,'city centre offline'!$B$2:$B$2047,Q$2))</f>
        <v>0.39717086126471202</v>
      </c>
      <c r="R64" s="37">
        <f>(SUMIFS('city centre offline'!$H$2:$H$2047,'overall city offline'!$A$2:$A$2047,$A64,'city centre offline'!$B$2:$B$2047,R$3)*SUMIFS('city centre offline'!$C$2:$C$2047,'city centre offline'!$A$2:$A$2047,$A64,'city centre offline'!$B$2:$B$2047,R$3))/(SUMIFS('city centre offline'!$H$2:$H$2047,'city centre offline'!$A$2:$A$2047,$A64,'city centre offline'!$B$2:$B$2047,R$2))</f>
        <v>0.74526785483455638</v>
      </c>
      <c r="S64" s="37">
        <f>(SUMIFS('city centre offline'!$H$2:$H$2047,'overall city offline'!$A$2:$A$2047,$A64,'city centre offline'!$B$2:$B$2047,S$3)*SUMIFS('city centre offline'!$C$2:$C$2047,'city centre offline'!$A$2:$A$2047,$A64,'city centre offline'!$B$2:$B$2047,S$3))/(SUMIFS('city centre offline'!$H$2:$H$2047,'city centre offline'!$A$2:$A$2047,$A64,'city centre offline'!$B$2:$B$2047,S$2))</f>
        <v>0.79809971032716753</v>
      </c>
      <c r="T64" s="37">
        <f>(SUMIFS('city centre offline'!$H$2:$H$2047,'overall city offline'!$A$2:$A$2047,$A64,'city centre offline'!$B$2:$B$2047,T$3)*SUMIFS('city centre offline'!$C$2:$C$2047,'city centre offline'!$A$2:$A$2047,$A64,'city centre offline'!$B$2:$B$2047,T$3))/(SUMIFS('city centre offline'!$H$2:$H$2047,'city centre offline'!$A$2:$A$2047,$A64,'city centre offline'!$B$2:$B$2047,T$2))</f>
        <v>0.70202556685877504</v>
      </c>
      <c r="U64" s="37">
        <f>(SUMIFS('city centre offline'!$H$2:$H$2047,'overall city offline'!$A$2:$A$2047,$A64,'city centre offline'!$B$2:$B$2047,U$3)*SUMIFS('city centre offline'!$C$2:$C$2047,'city centre offline'!$A$2:$A$2047,$A64,'city centre offline'!$B$2:$B$2047,U$3))/(SUMIFS('city centre offline'!$H$2:$H$2047,'city centre offline'!$A$2:$A$2047,$A64,'city centre offline'!$B$2:$B$2047,U$2))</f>
        <v>1.0023670740987174</v>
      </c>
      <c r="V64" s="37">
        <f>(SUMIFS('city centre offline'!$H$2:$H$2047,'overall city offline'!$A$2:$A$2047,$A64,'city centre offline'!$B$2:$B$2047,V$3)*SUMIFS('city centre offline'!$C$2:$C$2047,'city centre offline'!$A$2:$A$2047,$A64,'city centre offline'!$B$2:$B$2047,V$3))/(SUMIFS('city centre offline'!$H$2:$H$2047,'city centre offline'!$A$2:$A$2047,$A64,'city centre offline'!$B$2:$B$2047,V$2))</f>
        <v>0.78085495282129413</v>
      </c>
    </row>
    <row r="65" spans="1:22" x14ac:dyDescent="0.25">
      <c r="A65" s="5" t="s">
        <v>68</v>
      </c>
      <c r="B65" s="37">
        <f>(SUMIFS('city centre offline'!$H$2:$H$2047,'overall city offline'!$A$2:$A$2047,$A65,'city centre offline'!$B$2:$B$2047,B$3)*SUMIFS('city centre offline'!$C$2:$C$2047,'city centre offline'!$A$2:$A$2047,$A65,'city centre offline'!$B$2:$B$2047,B$3))/(SUMIFS('city centre offline'!$H$2:$H$2047,'city centre offline'!$A$2:$A$2047,$A65,'city centre offline'!$B$2:$B$2047,B$2))</f>
        <v>0.91143292567337408</v>
      </c>
      <c r="C65" s="37">
        <f>(SUMIFS('city centre offline'!$H$2:$H$2047,'overall city offline'!$A$2:$A$2047,$A65,'city centre offline'!$B$2:$B$2047,C$3)*SUMIFS('city centre offline'!$C$2:$C$2047,'city centre offline'!$A$2:$A$2047,$A65,'city centre offline'!$B$2:$B$2047,C$3))/(SUMIFS('city centre offline'!$H$2:$H$2047,'city centre offline'!$A$2:$A$2047,$A65,'city centre offline'!$B$2:$B$2047,C$2))</f>
        <v>0.99029749668404243</v>
      </c>
      <c r="D65" s="37">
        <f>(SUMIFS('city centre offline'!$H$2:$H$2047,'overall city offline'!$A$2:$A$2047,$A65,'city centre offline'!$B$2:$B$2047,D$3)*SUMIFS('city centre offline'!$C$2:$C$2047,'city centre offline'!$A$2:$A$2047,$A65,'city centre offline'!$B$2:$B$2047,D$3))/(SUMIFS('city centre offline'!$H$2:$H$2047,'city centre offline'!$A$2:$A$2047,$A65,'city centre offline'!$B$2:$B$2047,D$2))</f>
        <v>0.62656214568967017</v>
      </c>
      <c r="E65" s="37">
        <f>(SUMIFS('city centre offline'!$H$2:$H$2047,'overall city offline'!$A$2:$A$2047,$A65,'city centre offline'!$B$2:$B$2047,E$3)*SUMIFS('city centre offline'!$C$2:$C$2047,'city centre offline'!$A$2:$A$2047,$A65,'city centre offline'!$B$2:$B$2047,E$3))/(SUMIFS('city centre offline'!$H$2:$H$2047,'city centre offline'!$A$2:$A$2047,$A65,'city centre offline'!$B$2:$B$2047,E$2))</f>
        <v>2.1866701361020744E-3</v>
      </c>
      <c r="F65" s="37">
        <f>(SUMIFS('city centre offline'!$H$2:$H$2047,'overall city offline'!$A$2:$A$2047,$A65,'city centre offline'!$B$2:$B$2047,F$3)*SUMIFS('city centre offline'!$C$2:$C$2047,'city centre offline'!$A$2:$A$2047,$A65,'city centre offline'!$B$2:$B$2047,F$3))/(SUMIFS('city centre offline'!$H$2:$H$2047,'city centre offline'!$A$2:$A$2047,$A65,'city centre offline'!$B$2:$B$2047,F$2))</f>
        <v>8.1155951357291586E-3</v>
      </c>
      <c r="G65" s="37">
        <f>(SUMIFS('city centre offline'!$H$2:$H$2047,'overall city offline'!$A$2:$A$2047,$A65,'city centre offline'!$B$2:$B$2047,G$3)*SUMIFS('city centre offline'!$C$2:$C$2047,'city centre offline'!$A$2:$A$2047,$A65,'city centre offline'!$B$2:$B$2047,G$3))/(SUMIFS('city centre offline'!$H$2:$H$2047,'city centre offline'!$A$2:$A$2047,$A65,'city centre offline'!$B$2:$B$2047,G$2))</f>
        <v>0.20739004844403508</v>
      </c>
      <c r="H65" s="37">
        <f>(SUMIFS('city centre offline'!$H$2:$H$2047,'overall city offline'!$A$2:$A$2047,$A65,'city centre offline'!$B$2:$B$2047,H$3)*SUMIFS('city centre offline'!$C$2:$C$2047,'city centre offline'!$A$2:$A$2047,$A65,'city centre offline'!$B$2:$B$2047,H$3))/(SUMIFS('city centre offline'!$H$2:$H$2047,'city centre offline'!$A$2:$A$2047,$A65,'city centre offline'!$B$2:$B$2047,H$2))</f>
        <v>0.43428390278815865</v>
      </c>
      <c r="I65" s="37">
        <f>(SUMIFS('city centre offline'!$H$2:$H$2047,'overall city offline'!$A$2:$A$2047,$A65,'city centre offline'!$B$2:$B$2047,I$3)*SUMIFS('city centre offline'!$C$2:$C$2047,'city centre offline'!$A$2:$A$2047,$A65,'city centre offline'!$B$2:$B$2047,I$3))/(SUMIFS('city centre offline'!$H$2:$H$2047,'city centre offline'!$A$2:$A$2047,$A65,'city centre offline'!$B$2:$B$2047,I$2))</f>
        <v>0.68415863051714643</v>
      </c>
      <c r="J65" s="37">
        <f>(SUMIFS('city centre offline'!$H$2:$H$2047,'overall city offline'!$A$2:$A$2047,$A65,'city centre offline'!$B$2:$B$2047,J$3)*SUMIFS('city centre offline'!$C$2:$C$2047,'city centre offline'!$A$2:$A$2047,$A65,'city centre offline'!$B$2:$B$2047,J$3))/(SUMIFS('city centre offline'!$H$2:$H$2047,'city centre offline'!$A$2:$A$2047,$A65,'city centre offline'!$B$2:$B$2047,J$2))</f>
        <v>0.6844276344565009</v>
      </c>
      <c r="K65" s="37">
        <f>(SUMIFS('city centre offline'!$H$2:$H$2047,'overall city offline'!$A$2:$A$2047,$A65,'city centre offline'!$B$2:$B$2047,K$3)*SUMIFS('city centre offline'!$C$2:$C$2047,'city centre offline'!$A$2:$A$2047,$A65,'city centre offline'!$B$2:$B$2047,K$3))/(SUMIFS('city centre offline'!$H$2:$H$2047,'city centre offline'!$A$2:$A$2047,$A65,'city centre offline'!$B$2:$B$2047,K$2))</f>
        <v>0.69990648124761068</v>
      </c>
      <c r="L65" s="37">
        <f>(SUMIFS('city centre offline'!$H$2:$H$2047,'overall city offline'!$A$2:$A$2047,$A65,'city centre offline'!$B$2:$B$2047,L$3)*SUMIFS('city centre offline'!$C$2:$C$2047,'city centre offline'!$A$2:$A$2047,$A65,'city centre offline'!$B$2:$B$2047,L$3))/(SUMIFS('city centre offline'!$H$2:$H$2047,'city centre offline'!$A$2:$A$2047,$A65,'city centre offline'!$B$2:$B$2047,L$2))</f>
        <v>0.19057263087893031</v>
      </c>
      <c r="M65" s="37">
        <f>(SUMIFS('city centre offline'!$H$2:$H$2047,'overall city offline'!$A$2:$A$2047,$A65,'city centre offline'!$B$2:$B$2047,M$3)*SUMIFS('city centre offline'!$C$2:$C$2047,'city centre offline'!$A$2:$A$2047,$A65,'city centre offline'!$B$2:$B$2047,M$3))/(SUMIFS('city centre offline'!$H$2:$H$2047,'city centre offline'!$A$2:$A$2047,$A65,'city centre offline'!$B$2:$B$2047,M$2))</f>
        <v>0.82965539734375837</v>
      </c>
      <c r="N65" s="37">
        <f>(SUMIFS('city centre offline'!$H$2:$H$2047,'overall city offline'!$A$2:$A$2047,$A65,'city centre offline'!$B$2:$B$2047,N$3)*SUMIFS('city centre offline'!$C$2:$C$2047,'city centre offline'!$A$2:$A$2047,$A65,'city centre offline'!$B$2:$B$2047,N$3))/(SUMIFS('city centre offline'!$H$2:$H$2047,'city centre offline'!$A$2:$A$2047,$A65,'city centre offline'!$B$2:$B$2047,N$2))</f>
        <v>7.6904606013601787E-2</v>
      </c>
      <c r="O65" s="37">
        <f>(SUMIFS('city centre offline'!$H$2:$H$2047,'overall city offline'!$A$2:$A$2047,$A65,'city centre offline'!$B$2:$B$2047,O$3)*SUMIFS('city centre offline'!$C$2:$C$2047,'city centre offline'!$A$2:$A$2047,$A65,'city centre offline'!$B$2:$B$2047,O$3))/(SUMIFS('city centre offline'!$H$2:$H$2047,'city centre offline'!$A$2:$A$2047,$A65,'city centre offline'!$B$2:$B$2047,O$2))</f>
        <v>3.6605380220964143E-2</v>
      </c>
      <c r="P65" s="37">
        <f>(SUMIFS('city centre offline'!$H$2:$H$2047,'overall city offline'!$A$2:$A$2047,$A65,'city centre offline'!$B$2:$B$2047,P$3)*SUMIFS('city centre offline'!$C$2:$C$2047,'city centre offline'!$A$2:$A$2047,$A65,'city centre offline'!$B$2:$B$2047,P$3))/(SUMIFS('city centre offline'!$H$2:$H$2047,'city centre offline'!$A$2:$A$2047,$A65,'city centre offline'!$B$2:$B$2047,P$2))</f>
        <v>3.6865052316666522E-2</v>
      </c>
      <c r="Q65" s="37">
        <f>(SUMIFS('city centre offline'!$H$2:$H$2047,'overall city offline'!$A$2:$A$2047,$A65,'city centre offline'!$B$2:$B$2047,Q$3)*SUMIFS('city centre offline'!$C$2:$C$2047,'city centre offline'!$A$2:$A$2047,$A65,'city centre offline'!$B$2:$B$2047,Q$3))/(SUMIFS('city centre offline'!$H$2:$H$2047,'city centre offline'!$A$2:$A$2047,$A65,'city centre offline'!$B$2:$B$2047,Q$2))</f>
        <v>0.25194380832598767</v>
      </c>
      <c r="R65" s="37">
        <f>(SUMIFS('city centre offline'!$H$2:$H$2047,'overall city offline'!$A$2:$A$2047,$A65,'city centre offline'!$B$2:$B$2047,R$3)*SUMIFS('city centre offline'!$C$2:$C$2047,'city centre offline'!$A$2:$A$2047,$A65,'city centre offline'!$B$2:$B$2047,R$3))/(SUMIFS('city centre offline'!$H$2:$H$2047,'city centre offline'!$A$2:$A$2047,$A65,'city centre offline'!$B$2:$B$2047,R$2))</f>
        <v>0.56950184794569636</v>
      </c>
      <c r="S65" s="37">
        <f>(SUMIFS('city centre offline'!$H$2:$H$2047,'overall city offline'!$A$2:$A$2047,$A65,'city centre offline'!$B$2:$B$2047,S$3)*SUMIFS('city centre offline'!$C$2:$C$2047,'city centre offline'!$A$2:$A$2047,$A65,'city centre offline'!$B$2:$B$2047,S$3))/(SUMIFS('city centre offline'!$H$2:$H$2047,'city centre offline'!$A$2:$A$2047,$A65,'city centre offline'!$B$2:$B$2047,S$2))</f>
        <v>0.81980893708560376</v>
      </c>
      <c r="T65" s="37">
        <f>(SUMIFS('city centre offline'!$H$2:$H$2047,'overall city offline'!$A$2:$A$2047,$A65,'city centre offline'!$B$2:$B$2047,T$3)*SUMIFS('city centre offline'!$C$2:$C$2047,'city centre offline'!$A$2:$A$2047,$A65,'city centre offline'!$B$2:$B$2047,T$3))/(SUMIFS('city centre offline'!$H$2:$H$2047,'city centre offline'!$A$2:$A$2047,$A65,'city centre offline'!$B$2:$B$2047,T$2))</f>
        <v>0.774361582653602</v>
      </c>
      <c r="U65" s="37">
        <f>(SUMIFS('city centre offline'!$H$2:$H$2047,'overall city offline'!$A$2:$A$2047,$A65,'city centre offline'!$B$2:$B$2047,U$3)*SUMIFS('city centre offline'!$C$2:$C$2047,'city centre offline'!$A$2:$A$2047,$A65,'city centre offline'!$B$2:$B$2047,U$3))/(SUMIFS('city centre offline'!$H$2:$H$2047,'city centre offline'!$A$2:$A$2047,$A65,'city centre offline'!$B$2:$B$2047,U$2))</f>
        <v>0.63580007250714043</v>
      </c>
      <c r="V65" s="37">
        <f>(SUMIFS('city centre offline'!$H$2:$H$2047,'overall city offline'!$A$2:$A$2047,$A65,'city centre offline'!$B$2:$B$2047,V$3)*SUMIFS('city centre offline'!$C$2:$C$2047,'city centre offline'!$A$2:$A$2047,$A65,'city centre offline'!$B$2:$B$2047,V$3))/(SUMIFS('city centre offline'!$H$2:$H$2047,'city centre offline'!$A$2:$A$2047,$A65,'city centre offline'!$B$2:$B$2047,V$2))</f>
        <v>0.77935397385149707</v>
      </c>
    </row>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70417-2BFF-49A1-8188-EE470646BEC3}">
  <sheetPr>
    <tabColor rgb="FFFFC000"/>
  </sheetPr>
  <dimension ref="A1:BL65"/>
  <sheetViews>
    <sheetView topLeftCell="C7" workbookViewId="0">
      <selection activeCell="B4" sqref="B4:V65"/>
    </sheetView>
  </sheetViews>
  <sheetFormatPr defaultRowHeight="15" x14ac:dyDescent="0.25"/>
  <cols>
    <col min="1" max="1" width="21.7109375" customWidth="1"/>
    <col min="2" max="2" width="13.7109375" customWidth="1"/>
    <col min="3" max="7" width="10.7109375" bestFit="1" customWidth="1"/>
    <col min="8" max="22" width="11.42578125" customWidth="1"/>
  </cols>
  <sheetData>
    <row r="1" spans="1:64" x14ac:dyDescent="0.25">
      <c r="A1" s="31" t="s">
        <v>149</v>
      </c>
    </row>
    <row r="2" spans="1:64" x14ac:dyDescent="0.25">
      <c r="A2" s="28" t="s">
        <v>147</v>
      </c>
      <c r="B2" s="2">
        <v>43466</v>
      </c>
      <c r="C2" s="2">
        <v>43497</v>
      </c>
      <c r="D2" s="2">
        <v>43525</v>
      </c>
      <c r="E2" s="2">
        <v>43556</v>
      </c>
      <c r="F2" s="2">
        <v>43586</v>
      </c>
      <c r="G2" s="2">
        <v>43617</v>
      </c>
      <c r="H2" s="2">
        <v>43647</v>
      </c>
      <c r="I2" s="2">
        <v>43678</v>
      </c>
      <c r="J2" s="2">
        <v>43709</v>
      </c>
      <c r="K2" s="2">
        <v>43739</v>
      </c>
      <c r="L2" s="2">
        <v>43770</v>
      </c>
      <c r="M2" s="2">
        <v>43800</v>
      </c>
      <c r="N2" s="2">
        <v>43466</v>
      </c>
      <c r="O2" s="2">
        <v>43497</v>
      </c>
      <c r="P2" s="2">
        <v>43525</v>
      </c>
      <c r="Q2" s="2">
        <v>43556</v>
      </c>
      <c r="R2" s="2">
        <v>43586</v>
      </c>
      <c r="S2" s="2">
        <v>43617</v>
      </c>
      <c r="T2" s="2">
        <v>43647</v>
      </c>
      <c r="U2" s="2">
        <v>43678</v>
      </c>
      <c r="V2" s="2">
        <v>43709</v>
      </c>
    </row>
    <row r="3" spans="1:64" x14ac:dyDescent="0.25">
      <c r="A3" s="28" t="s">
        <v>148</v>
      </c>
      <c r="B3" s="2">
        <v>43831</v>
      </c>
      <c r="C3" s="2">
        <v>43862</v>
      </c>
      <c r="D3" s="2">
        <v>43891</v>
      </c>
      <c r="E3" s="2">
        <v>43922</v>
      </c>
      <c r="F3" s="2">
        <v>43952</v>
      </c>
      <c r="G3" s="2">
        <v>43983</v>
      </c>
      <c r="H3" s="2">
        <v>44013</v>
      </c>
      <c r="I3" s="2">
        <v>44044</v>
      </c>
      <c r="J3" s="2">
        <v>44075</v>
      </c>
      <c r="K3" s="2">
        <v>44105</v>
      </c>
      <c r="L3" s="2">
        <v>44136</v>
      </c>
      <c r="M3" s="2">
        <v>44166</v>
      </c>
      <c r="N3" s="2">
        <v>44197</v>
      </c>
      <c r="O3" s="2">
        <v>44228</v>
      </c>
      <c r="P3" s="2">
        <v>44256</v>
      </c>
      <c r="Q3" s="2">
        <v>44287</v>
      </c>
      <c r="R3" s="2">
        <v>44317</v>
      </c>
      <c r="S3" s="2">
        <v>44348</v>
      </c>
      <c r="T3" s="2">
        <v>44378</v>
      </c>
      <c r="U3" s="2">
        <v>44409</v>
      </c>
      <c r="V3" s="2">
        <v>44440</v>
      </c>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row>
    <row r="4" spans="1:64" x14ac:dyDescent="0.25">
      <c r="A4" s="5" t="s">
        <v>7</v>
      </c>
      <c r="B4" s="37">
        <f>(SUMIFS('overall city offline'!$H$2:$H$2047,'overall city offline'!$A$2:$A$2047,$A4,'overall city offline'!$B$2:$B$2047,B$3)*SUMIFS('overall city offline'!$C$2:$C$2047,'overall city offline'!$A$2:$A$2047,$A4,'overall city offline'!$B$2:$B$2047,B$3))/(SUMIFS('overall city offline'!$H$2:$H$2047,'overall city offline'!$A$2:$A$2047,$A4,'overall city offline'!$B$2:$B$2047,B$2))</f>
        <v>0.83813597428097875</v>
      </c>
      <c r="C4" s="37">
        <f>(SUMIFS('overall city offline'!$H$2:$H$2047,'overall city offline'!$A$2:$A$2047,$A4,'overall city offline'!$B$2:$B$2047,C$3)*SUMIFS('overall city offline'!$C$2:$C$2047,'overall city offline'!$A$2:$A$2047,$A4,'overall city offline'!$B$2:$B$2047,C$3))/(SUMIFS('overall city offline'!$H$2:$H$2047,'overall city offline'!$A$2:$A$2047,$A4,'overall city offline'!$B$2:$B$2047,C$2))</f>
        <v>0.9798362030238934</v>
      </c>
      <c r="D4" s="37">
        <f>(SUMIFS('overall city offline'!$H$2:$H$2047,'overall city offline'!$A$2:$A$2047,$A4,'overall city offline'!$B$2:$B$2047,D$3)*SUMIFS('overall city offline'!$C$2:$C$2047,'overall city offline'!$A$2:$A$2047,$A4,'overall city offline'!$B$2:$B$2047,D$3))/(SUMIFS('overall city offline'!$H$2:$H$2047,'overall city offline'!$A$2:$A$2047,$A4,'overall city offline'!$B$2:$B$2047,D$2))</f>
        <v>0.6334298628386863</v>
      </c>
      <c r="E4" s="37">
        <f>(SUMIFS('overall city offline'!$H$2:$H$2047,'overall city offline'!$A$2:$A$2047,$A4,'overall city offline'!$B$2:$B$2047,E$3)*SUMIFS('overall city offline'!$C$2:$C$2047,'overall city offline'!$A$2:$A$2047,$A4,'overall city offline'!$B$2:$B$2047,E$3))/(SUMIFS('overall city offline'!$H$2:$H$2047,'overall city offline'!$A$2:$A$2047,$A4,'overall city offline'!$B$2:$B$2047,E$2))</f>
        <v>1.8746566847595493E-2</v>
      </c>
      <c r="F4" s="37">
        <f>(SUMIFS('overall city offline'!$H$2:$H$2047,'overall city offline'!$A$2:$A$2047,$A4,'overall city offline'!$B$2:$B$2047,F$3)*SUMIFS('overall city offline'!$C$2:$C$2047,'overall city offline'!$A$2:$A$2047,$A4,'overall city offline'!$B$2:$B$2047,F$3))/(SUMIFS('overall city offline'!$H$2:$H$2047,'overall city offline'!$A$2:$A$2047,$A4,'overall city offline'!$B$2:$B$2047,F$2))</f>
        <v>8.8230670202018233E-2</v>
      </c>
      <c r="G4" s="37">
        <f>(SUMIFS('overall city offline'!$H$2:$H$2047,'overall city offline'!$A$2:$A$2047,$A4,'overall city offline'!$B$2:$B$2047,G$3)*SUMIFS('overall city offline'!$C$2:$C$2047,'overall city offline'!$A$2:$A$2047,$A4,'overall city offline'!$B$2:$B$2047,G$3))/(SUMIFS('overall city offline'!$H$2:$H$2047,'overall city offline'!$A$2:$A$2047,$A4,'overall city offline'!$B$2:$B$2047,G$2))</f>
        <v>0.15488257040354544</v>
      </c>
      <c r="H4" s="37">
        <f>(SUMIFS('overall city offline'!$H$2:$H$2047,'overall city offline'!$A$2:$A$2047,$A4,'overall city offline'!$B$2:$B$2047,H$3)*SUMIFS('overall city offline'!$C$2:$C$2047,'overall city offline'!$A$2:$A$2047,$A4,'overall city offline'!$B$2:$B$2047,H$3))/(SUMIFS('overall city offline'!$H$2:$H$2047,'overall city offline'!$A$2:$A$2047,$A4,'overall city offline'!$B$2:$B$2047,H$2))</f>
        <v>0.53584373334278856</v>
      </c>
      <c r="I4" s="37">
        <f>(SUMIFS('overall city offline'!$H$2:$H$2047,'overall city offline'!$A$2:$A$2047,$A4,'overall city offline'!$B$2:$B$2047,I$3)*SUMIFS('overall city offline'!$C$2:$C$2047,'overall city offline'!$A$2:$A$2047,$A4,'overall city offline'!$B$2:$B$2047,I$3))/(SUMIFS('overall city offline'!$H$2:$H$2047,'overall city offline'!$A$2:$A$2047,$A4,'overall city offline'!$B$2:$B$2047,I$2))</f>
        <v>0.52478162493128788</v>
      </c>
      <c r="J4" s="37">
        <f>(SUMIFS('overall city offline'!$H$2:$H$2047,'overall city offline'!$A$2:$A$2047,$A4,'overall city offline'!$B$2:$B$2047,J$3)*SUMIFS('overall city offline'!$C$2:$C$2047,'overall city offline'!$A$2:$A$2047,$A4,'overall city offline'!$B$2:$B$2047,J$3))/(SUMIFS('overall city offline'!$H$2:$H$2047,'overall city offline'!$A$2:$A$2047,$A4,'overall city offline'!$B$2:$B$2047,J$2))</f>
        <v>0.63739219926801505</v>
      </c>
      <c r="K4" s="37">
        <f>(SUMIFS('overall city offline'!$H$2:$H$2047,'overall city offline'!$A$2:$A$2047,$A4,'overall city offline'!$B$2:$B$2047,K$3)*SUMIFS('overall city offline'!$C$2:$C$2047,'overall city offline'!$A$2:$A$2047,$A4,'overall city offline'!$B$2:$B$2047,K$3))/(SUMIFS('overall city offline'!$H$2:$H$2047,'overall city offline'!$A$2:$A$2047,$A4,'overall city offline'!$B$2:$B$2047,K$2))</f>
        <v>0.69670933691435444</v>
      </c>
      <c r="L4" s="37">
        <f>(SUMIFS('overall city offline'!$H$2:$H$2047,'overall city offline'!$A$2:$A$2047,$A4,'overall city offline'!$B$2:$B$2047,L$3)*SUMIFS('overall city offline'!$C$2:$C$2047,'overall city offline'!$A$2:$A$2047,$A4,'overall city offline'!$B$2:$B$2047,L$3))/(SUMIFS('overall city offline'!$H$2:$H$2047,'overall city offline'!$A$2:$A$2047,$A4,'overall city offline'!$B$2:$B$2047,L$2))</f>
        <v>0.84269612458947463</v>
      </c>
      <c r="M4" s="37">
        <f>(SUMIFS('overall city offline'!$H$2:$H$2047,'overall city offline'!$A$2:$A$2047,$A4,'overall city offline'!$B$2:$B$2047,M$3)*SUMIFS('overall city offline'!$C$2:$C$2047,'overall city offline'!$A$2:$A$2047,$A4,'overall city offline'!$B$2:$B$2047,M$3))/(SUMIFS('overall city offline'!$H$2:$H$2047,'overall city offline'!$A$2:$A$2047,$A4,'overall city offline'!$B$2:$B$2047,M$2))</f>
        <v>0.77130244194644904</v>
      </c>
      <c r="N4" s="37">
        <f>(SUMIFS('overall city offline'!$H$2:$H$2047,'overall city offline'!$A$2:$A$2047,$A4,'overall city offline'!$B$2:$B$2047,N$3)*SUMIFS('overall city offline'!$C$2:$C$2047,'overall city offline'!$A$2:$A$2047,$A4,'overall city offline'!$B$2:$B$2047,N$3))/(SUMIFS('overall city offline'!$H$2:$H$2047,'overall city offline'!$A$2:$A$2047,$A4,'overall city offline'!$B$2:$B$2047,N$2))</f>
        <v>6.1465840501903325E-2</v>
      </c>
      <c r="O4" s="37">
        <f>(SUMIFS('overall city offline'!$H$2:$H$2047,'overall city offline'!$A$2:$A$2047,$A4,'overall city offline'!$B$2:$B$2047,O$3)*SUMIFS('overall city offline'!$C$2:$C$2047,'overall city offline'!$A$2:$A$2047,$A4,'overall city offline'!$B$2:$B$2047,O$3))/(SUMIFS('overall city offline'!$H$2:$H$2047,'overall city offline'!$A$2:$A$2047,$A4,'overall city offline'!$B$2:$B$2047,O$2))</f>
        <v>6.4659658353212787E-2</v>
      </c>
      <c r="P4" s="37">
        <f>(SUMIFS('overall city offline'!$H$2:$H$2047,'overall city offline'!$A$2:$A$2047,$A4,'overall city offline'!$B$2:$B$2047,P$3)*SUMIFS('overall city offline'!$C$2:$C$2047,'overall city offline'!$A$2:$A$2047,$A4,'overall city offline'!$B$2:$B$2047,P$3))/(SUMIFS('overall city offline'!$H$2:$H$2047,'overall city offline'!$A$2:$A$2047,$A4,'overall city offline'!$B$2:$B$2047,P$2))</f>
        <v>8.156934609885802E-2</v>
      </c>
      <c r="Q4" s="37">
        <f>(SUMIFS('overall city offline'!$H$2:$H$2047,'overall city offline'!$A$2:$A$2047,$A4,'overall city offline'!$B$2:$B$2047,Q$3)*SUMIFS('overall city offline'!$C$2:$C$2047,'overall city offline'!$A$2:$A$2047,$A4,'overall city offline'!$B$2:$B$2047,Q$3))/(SUMIFS('overall city offline'!$H$2:$H$2047,'overall city offline'!$A$2:$A$2047,$A4,'overall city offline'!$B$2:$B$2047,Q$2))</f>
        <v>0.29556253293316959</v>
      </c>
      <c r="R4" s="37">
        <f>(SUMIFS('overall city offline'!$H$2:$H$2047,'overall city offline'!$A$2:$A$2047,$A4,'overall city offline'!$B$2:$B$2047,R$3)*SUMIFS('overall city offline'!$C$2:$C$2047,'overall city offline'!$A$2:$A$2047,$A4,'overall city offline'!$B$2:$B$2047,R$3))/(SUMIFS('overall city offline'!$H$2:$H$2047,'overall city offline'!$A$2:$A$2047,$A4,'overall city offline'!$B$2:$B$2047,R$2))</f>
        <v>0.86565587018550139</v>
      </c>
      <c r="S4" s="37">
        <f>(SUMIFS('overall city offline'!$H$2:$H$2047,'overall city offline'!$A$2:$A$2047,$A4,'overall city offline'!$B$2:$B$2047,S$3)*SUMIFS('overall city offline'!$C$2:$C$2047,'overall city offline'!$A$2:$A$2047,$A4,'overall city offline'!$B$2:$B$2047,S$3))/(SUMIFS('overall city offline'!$H$2:$H$2047,'overall city offline'!$A$2:$A$2047,$A4,'overall city offline'!$B$2:$B$2047,S$2))</f>
        <v>0.89666730081248114</v>
      </c>
      <c r="T4" s="37">
        <f>(SUMIFS('overall city offline'!$H$2:$H$2047,'overall city offline'!$A$2:$A$2047,$A4,'overall city offline'!$B$2:$B$2047,T$3)*SUMIFS('overall city offline'!$C$2:$C$2047,'overall city offline'!$A$2:$A$2047,$A4,'overall city offline'!$B$2:$B$2047,T$3))/(SUMIFS('overall city offline'!$H$2:$H$2047,'overall city offline'!$A$2:$A$2047,$A4,'overall city offline'!$B$2:$B$2047,T$2))</f>
        <v>0.98993391459718971</v>
      </c>
      <c r="U4" s="37">
        <f>(SUMIFS('overall city offline'!$H$2:$H$2047,'overall city offline'!$A$2:$A$2047,$A4,'overall city offline'!$B$2:$B$2047,U$3)*SUMIFS('overall city offline'!$C$2:$C$2047,'overall city offline'!$A$2:$A$2047,$A4,'overall city offline'!$B$2:$B$2047,U$3))/(SUMIFS('overall city offline'!$H$2:$H$2047,'overall city offline'!$A$2:$A$2047,$A4,'overall city offline'!$B$2:$B$2047,U$2))</f>
        <v>0.97253559972865411</v>
      </c>
      <c r="V4" s="37">
        <f>(SUMIFS('overall city offline'!$H$2:$H$2047,'overall city offline'!$A$2:$A$2047,$A4,'overall city offline'!$B$2:$B$2047,V$3)*SUMIFS('overall city offline'!$C$2:$C$2047,'overall city offline'!$A$2:$A$2047,$A4,'overall city offline'!$B$2:$B$2047,V$3))/(SUMIFS('overall city offline'!$H$2:$H$2047,'overall city offline'!$A$2:$A$2047,$A4,'overall city offline'!$B$2:$B$2047,V$2))</f>
        <v>0.84751684675161909</v>
      </c>
    </row>
    <row r="5" spans="1:64" x14ac:dyDescent="0.25">
      <c r="A5" s="5" t="s">
        <v>8</v>
      </c>
      <c r="B5" s="37">
        <f>(SUMIFS('overall city offline'!$H$2:$H$2047,'overall city offline'!$A$2:$A$2047,$A5,'overall city offline'!$B$2:$B$2047,B$3)*SUMIFS('overall city offline'!$C$2:$C$2047,'overall city offline'!$A$2:$A$2047,$A5,'overall city offline'!$B$2:$B$2047,B$3))/(SUMIFS('overall city offline'!$H$2:$H$2047,'overall city offline'!$A$2:$A$2047,$A5,'overall city offline'!$B$2:$B$2047,B$2))</f>
        <v>0.77591403752918731</v>
      </c>
      <c r="C5" s="37">
        <f>(SUMIFS('overall city offline'!$H$2:$H$2047,'overall city offline'!$A$2:$A$2047,$A5,'overall city offline'!$B$2:$B$2047,C$3)*SUMIFS('overall city offline'!$C$2:$C$2047,'overall city offline'!$A$2:$A$2047,$A5,'overall city offline'!$B$2:$B$2047,C$3))/(SUMIFS('overall city offline'!$H$2:$H$2047,'overall city offline'!$A$2:$A$2047,$A5,'overall city offline'!$B$2:$B$2047,C$2))</f>
        <v>0.81708875758971589</v>
      </c>
      <c r="D5" s="37">
        <f>(SUMIFS('overall city offline'!$H$2:$H$2047,'overall city offline'!$A$2:$A$2047,$A5,'overall city offline'!$B$2:$B$2047,D$3)*SUMIFS('overall city offline'!$C$2:$C$2047,'overall city offline'!$A$2:$A$2047,$A5,'overall city offline'!$B$2:$B$2047,D$3))/(SUMIFS('overall city offline'!$H$2:$H$2047,'overall city offline'!$A$2:$A$2047,$A5,'overall city offline'!$B$2:$B$2047,D$2))</f>
        <v>0.6142677326272058</v>
      </c>
      <c r="E5" s="37">
        <f>(SUMIFS('overall city offline'!$H$2:$H$2047,'overall city offline'!$A$2:$A$2047,$A5,'overall city offline'!$B$2:$B$2047,E$3)*SUMIFS('overall city offline'!$C$2:$C$2047,'overall city offline'!$A$2:$A$2047,$A5,'overall city offline'!$B$2:$B$2047,E$3))/(SUMIFS('overall city offline'!$H$2:$H$2047,'overall city offline'!$A$2:$A$2047,$A5,'overall city offline'!$B$2:$B$2047,E$2))</f>
        <v>2.5378997404078008E-2</v>
      </c>
      <c r="F5" s="37">
        <f>(SUMIFS('overall city offline'!$H$2:$H$2047,'overall city offline'!$A$2:$A$2047,$A5,'overall city offline'!$B$2:$B$2047,F$3)*SUMIFS('overall city offline'!$C$2:$C$2047,'overall city offline'!$A$2:$A$2047,$A5,'overall city offline'!$B$2:$B$2047,F$3))/(SUMIFS('overall city offline'!$H$2:$H$2047,'overall city offline'!$A$2:$A$2047,$A5,'overall city offline'!$B$2:$B$2047,F$2))</f>
        <v>6.3013147828956881E-2</v>
      </c>
      <c r="G5" s="37">
        <f>(SUMIFS('overall city offline'!$H$2:$H$2047,'overall city offline'!$A$2:$A$2047,$A5,'overall city offline'!$B$2:$B$2047,G$3)*SUMIFS('overall city offline'!$C$2:$C$2047,'overall city offline'!$A$2:$A$2047,$A5,'overall city offline'!$B$2:$B$2047,G$3))/(SUMIFS('overall city offline'!$H$2:$H$2047,'overall city offline'!$A$2:$A$2047,$A5,'overall city offline'!$B$2:$B$2047,G$2))</f>
        <v>0.3431411195106186</v>
      </c>
      <c r="H5" s="37">
        <f>(SUMIFS('overall city offline'!$H$2:$H$2047,'overall city offline'!$A$2:$A$2047,$A5,'overall city offline'!$B$2:$B$2047,H$3)*SUMIFS('overall city offline'!$C$2:$C$2047,'overall city offline'!$A$2:$A$2047,$A5,'overall city offline'!$B$2:$B$2047,H$3))/(SUMIFS('overall city offline'!$H$2:$H$2047,'overall city offline'!$A$2:$A$2047,$A5,'overall city offline'!$B$2:$B$2047,H$2))</f>
        <v>0.63386547037171603</v>
      </c>
      <c r="I5" s="37">
        <f>(SUMIFS('overall city offline'!$H$2:$H$2047,'overall city offline'!$A$2:$A$2047,$A5,'overall city offline'!$B$2:$B$2047,I$3)*SUMIFS('overall city offline'!$C$2:$C$2047,'overall city offline'!$A$2:$A$2047,$A5,'overall city offline'!$B$2:$B$2047,I$3))/(SUMIFS('overall city offline'!$H$2:$H$2047,'overall city offline'!$A$2:$A$2047,$A5,'overall city offline'!$B$2:$B$2047,I$2))</f>
        <v>0.79304619341971039</v>
      </c>
      <c r="J5" s="37">
        <f>(SUMIFS('overall city offline'!$H$2:$H$2047,'overall city offline'!$A$2:$A$2047,$A5,'overall city offline'!$B$2:$B$2047,J$3)*SUMIFS('overall city offline'!$C$2:$C$2047,'overall city offline'!$A$2:$A$2047,$A5,'overall city offline'!$B$2:$B$2047,J$3))/(SUMIFS('overall city offline'!$H$2:$H$2047,'overall city offline'!$A$2:$A$2047,$A5,'overall city offline'!$B$2:$B$2047,J$2))</f>
        <v>0.93334760007803763</v>
      </c>
      <c r="K5" s="37">
        <f>(SUMIFS('overall city offline'!$H$2:$H$2047,'overall city offline'!$A$2:$A$2047,$A5,'overall city offline'!$B$2:$B$2047,K$3)*SUMIFS('overall city offline'!$C$2:$C$2047,'overall city offline'!$A$2:$A$2047,$A5,'overall city offline'!$B$2:$B$2047,K$3))/(SUMIFS('overall city offline'!$H$2:$H$2047,'overall city offline'!$A$2:$A$2047,$A5,'overall city offline'!$B$2:$B$2047,K$2))</f>
        <v>1.0086295274943819</v>
      </c>
      <c r="L5" s="37">
        <f>(SUMIFS('overall city offline'!$H$2:$H$2047,'overall city offline'!$A$2:$A$2047,$A5,'overall city offline'!$B$2:$B$2047,L$3)*SUMIFS('overall city offline'!$C$2:$C$2047,'overall city offline'!$A$2:$A$2047,$A5,'overall city offline'!$B$2:$B$2047,L$3))/(SUMIFS('overall city offline'!$H$2:$H$2047,'overall city offline'!$A$2:$A$2047,$A5,'overall city offline'!$B$2:$B$2047,L$2))</f>
        <v>0.42067045679119808</v>
      </c>
      <c r="M5" s="37">
        <f>(SUMIFS('overall city offline'!$H$2:$H$2047,'overall city offline'!$A$2:$A$2047,$A5,'overall city offline'!$B$2:$B$2047,M$3)*SUMIFS('overall city offline'!$C$2:$C$2047,'overall city offline'!$A$2:$A$2047,$A5,'overall city offline'!$B$2:$B$2047,M$3))/(SUMIFS('overall city offline'!$H$2:$H$2047,'overall city offline'!$A$2:$A$2047,$A5,'overall city offline'!$B$2:$B$2047,M$2))</f>
        <v>0.85123885229082918</v>
      </c>
      <c r="N5" s="37">
        <f>(SUMIFS('overall city offline'!$H$2:$H$2047,'overall city offline'!$A$2:$A$2047,$A5,'overall city offline'!$B$2:$B$2047,N$3)*SUMIFS('overall city offline'!$C$2:$C$2047,'overall city offline'!$A$2:$A$2047,$A5,'overall city offline'!$B$2:$B$2047,N$3))/(SUMIFS('overall city offline'!$H$2:$H$2047,'overall city offline'!$A$2:$A$2047,$A5,'overall city offline'!$B$2:$B$2047,N$2))</f>
        <v>0.11879424507805357</v>
      </c>
      <c r="O5" s="37">
        <f>(SUMIFS('overall city offline'!$H$2:$H$2047,'overall city offline'!$A$2:$A$2047,$A5,'overall city offline'!$B$2:$B$2047,O$3)*SUMIFS('overall city offline'!$C$2:$C$2047,'overall city offline'!$A$2:$A$2047,$A5,'overall city offline'!$B$2:$B$2047,O$3))/(SUMIFS('overall city offline'!$H$2:$H$2047,'overall city offline'!$A$2:$A$2047,$A5,'overall city offline'!$B$2:$B$2047,O$2))</f>
        <v>8.0843360274521534E-2</v>
      </c>
      <c r="P5" s="37">
        <f>(SUMIFS('overall city offline'!$H$2:$H$2047,'overall city offline'!$A$2:$A$2047,$A5,'overall city offline'!$B$2:$B$2047,P$3)*SUMIFS('overall city offline'!$C$2:$C$2047,'overall city offline'!$A$2:$A$2047,$A5,'overall city offline'!$B$2:$B$2047,P$3))/(SUMIFS('overall city offline'!$H$2:$H$2047,'overall city offline'!$A$2:$A$2047,$A5,'overall city offline'!$B$2:$B$2047,P$2))</f>
        <v>0.15587149263607528</v>
      </c>
      <c r="Q5" s="37">
        <f>(SUMIFS('overall city offline'!$H$2:$H$2047,'overall city offline'!$A$2:$A$2047,$A5,'overall city offline'!$B$2:$B$2047,Q$3)*SUMIFS('overall city offline'!$C$2:$C$2047,'overall city offline'!$A$2:$A$2047,$A5,'overall city offline'!$B$2:$B$2047,Q$3))/(SUMIFS('overall city offline'!$H$2:$H$2047,'overall city offline'!$A$2:$A$2047,$A5,'overall city offline'!$B$2:$B$2047,Q$2))</f>
        <v>0.42516842858388632</v>
      </c>
      <c r="R5" s="37">
        <f>(SUMIFS('overall city offline'!$H$2:$H$2047,'overall city offline'!$A$2:$A$2047,$A5,'overall city offline'!$B$2:$B$2047,R$3)*SUMIFS('overall city offline'!$C$2:$C$2047,'overall city offline'!$A$2:$A$2047,$A5,'overall city offline'!$B$2:$B$2047,R$3))/(SUMIFS('overall city offline'!$H$2:$H$2047,'overall city offline'!$A$2:$A$2047,$A5,'overall city offline'!$B$2:$B$2047,R$2))</f>
        <v>0.8615889867245996</v>
      </c>
      <c r="S5" s="37">
        <f>(SUMIFS('overall city offline'!$H$2:$H$2047,'overall city offline'!$A$2:$A$2047,$A5,'overall city offline'!$B$2:$B$2047,S$3)*SUMIFS('overall city offline'!$C$2:$C$2047,'overall city offline'!$A$2:$A$2047,$A5,'overall city offline'!$B$2:$B$2047,S$3))/(SUMIFS('overall city offline'!$H$2:$H$2047,'overall city offline'!$A$2:$A$2047,$A5,'overall city offline'!$B$2:$B$2047,S$2))</f>
        <v>0.77270292377557892</v>
      </c>
      <c r="T5" s="37">
        <f>(SUMIFS('overall city offline'!$H$2:$H$2047,'overall city offline'!$A$2:$A$2047,$A5,'overall city offline'!$B$2:$B$2047,T$3)*SUMIFS('overall city offline'!$C$2:$C$2047,'overall city offline'!$A$2:$A$2047,$A5,'overall city offline'!$B$2:$B$2047,T$3))/(SUMIFS('overall city offline'!$H$2:$H$2047,'overall city offline'!$A$2:$A$2047,$A5,'overall city offline'!$B$2:$B$2047,T$2))</f>
        <v>0.90664792486266821</v>
      </c>
      <c r="U5" s="37">
        <f>(SUMIFS('overall city offline'!$H$2:$H$2047,'overall city offline'!$A$2:$A$2047,$A5,'overall city offline'!$B$2:$B$2047,U$3)*SUMIFS('overall city offline'!$C$2:$C$2047,'overall city offline'!$A$2:$A$2047,$A5,'overall city offline'!$B$2:$B$2047,U$3))/(SUMIFS('overall city offline'!$H$2:$H$2047,'overall city offline'!$A$2:$A$2047,$A5,'overall city offline'!$B$2:$B$2047,U$2))</f>
        <v>0.9694651463070374</v>
      </c>
      <c r="V5" s="37">
        <f>(SUMIFS('overall city offline'!$H$2:$H$2047,'overall city offline'!$A$2:$A$2047,$A5,'overall city offline'!$B$2:$B$2047,V$3)*SUMIFS('overall city offline'!$C$2:$C$2047,'overall city offline'!$A$2:$A$2047,$A5,'overall city offline'!$B$2:$B$2047,V$3))/(SUMIFS('overall city offline'!$H$2:$H$2047,'overall city offline'!$A$2:$A$2047,$A5,'overall city offline'!$B$2:$B$2047,V$2))</f>
        <v>1.0090189243425094</v>
      </c>
    </row>
    <row r="6" spans="1:64" x14ac:dyDescent="0.25">
      <c r="A6" s="5" t="s">
        <v>9</v>
      </c>
      <c r="B6" s="37">
        <f>(SUMIFS('overall city offline'!$H$2:$H$2047,'overall city offline'!$A$2:$A$2047,$A6,'overall city offline'!$B$2:$B$2047,B$3)*SUMIFS('overall city offline'!$C$2:$C$2047,'overall city offline'!$A$2:$A$2047,$A6,'overall city offline'!$B$2:$B$2047,B$3))/(SUMIFS('overall city offline'!$H$2:$H$2047,'overall city offline'!$A$2:$A$2047,$A6,'overall city offline'!$B$2:$B$2047,B$2))</f>
        <v>0.87919275713466727</v>
      </c>
      <c r="C6" s="37">
        <f>(SUMIFS('overall city offline'!$H$2:$H$2047,'overall city offline'!$A$2:$A$2047,$A6,'overall city offline'!$B$2:$B$2047,C$3)*SUMIFS('overall city offline'!$C$2:$C$2047,'overall city offline'!$A$2:$A$2047,$A6,'overall city offline'!$B$2:$B$2047,C$3))/(SUMIFS('overall city offline'!$H$2:$H$2047,'overall city offline'!$A$2:$A$2047,$A6,'overall city offline'!$B$2:$B$2047,C$2))</f>
        <v>0.94084667367494035</v>
      </c>
      <c r="D6" s="37">
        <f>(SUMIFS('overall city offline'!$H$2:$H$2047,'overall city offline'!$A$2:$A$2047,$A6,'overall city offline'!$B$2:$B$2047,D$3)*SUMIFS('overall city offline'!$C$2:$C$2047,'overall city offline'!$A$2:$A$2047,$A6,'overall city offline'!$B$2:$B$2047,D$3))/(SUMIFS('overall city offline'!$H$2:$H$2047,'overall city offline'!$A$2:$A$2047,$A6,'overall city offline'!$B$2:$B$2047,D$2))</f>
        <v>0.64667491373536179</v>
      </c>
      <c r="E6" s="37">
        <f>(SUMIFS('overall city offline'!$H$2:$H$2047,'overall city offline'!$A$2:$A$2047,$A6,'overall city offline'!$B$2:$B$2047,E$3)*SUMIFS('overall city offline'!$C$2:$C$2047,'overall city offline'!$A$2:$A$2047,$A6,'overall city offline'!$B$2:$B$2047,E$3))/(SUMIFS('overall city offline'!$H$2:$H$2047,'overall city offline'!$A$2:$A$2047,$A6,'overall city offline'!$B$2:$B$2047,E$2))</f>
        <v>2.3593040316053082E-2</v>
      </c>
      <c r="F6" s="37">
        <f>(SUMIFS('overall city offline'!$H$2:$H$2047,'overall city offline'!$A$2:$A$2047,$A6,'overall city offline'!$B$2:$B$2047,F$3)*SUMIFS('overall city offline'!$C$2:$C$2047,'overall city offline'!$A$2:$A$2047,$A6,'overall city offline'!$B$2:$B$2047,F$3))/(SUMIFS('overall city offline'!$H$2:$H$2047,'overall city offline'!$A$2:$A$2047,$A6,'overall city offline'!$B$2:$B$2047,F$2))</f>
        <v>0.11283656645559197</v>
      </c>
      <c r="G6" s="37">
        <f>(SUMIFS('overall city offline'!$H$2:$H$2047,'overall city offline'!$A$2:$A$2047,$A6,'overall city offline'!$B$2:$B$2047,G$3)*SUMIFS('overall city offline'!$C$2:$C$2047,'overall city offline'!$A$2:$A$2047,$A6,'overall city offline'!$B$2:$B$2047,G$3))/(SUMIFS('overall city offline'!$H$2:$H$2047,'overall city offline'!$A$2:$A$2047,$A6,'overall city offline'!$B$2:$B$2047,G$2))</f>
        <v>0.46400717377310968</v>
      </c>
      <c r="H6" s="37">
        <f>(SUMIFS('overall city offline'!$H$2:$H$2047,'overall city offline'!$A$2:$A$2047,$A6,'overall city offline'!$B$2:$B$2047,H$3)*SUMIFS('overall city offline'!$C$2:$C$2047,'overall city offline'!$A$2:$A$2047,$A6,'overall city offline'!$B$2:$B$2047,H$3))/(SUMIFS('overall city offline'!$H$2:$H$2047,'overall city offline'!$A$2:$A$2047,$A6,'overall city offline'!$B$2:$B$2047,H$2))</f>
        <v>0.8015478870147591</v>
      </c>
      <c r="I6" s="37">
        <f>(SUMIFS('overall city offline'!$H$2:$H$2047,'overall city offline'!$A$2:$A$2047,$A6,'overall city offline'!$B$2:$B$2047,I$3)*SUMIFS('overall city offline'!$C$2:$C$2047,'overall city offline'!$A$2:$A$2047,$A6,'overall city offline'!$B$2:$B$2047,I$3))/(SUMIFS('overall city offline'!$H$2:$H$2047,'overall city offline'!$A$2:$A$2047,$A6,'overall city offline'!$B$2:$B$2047,I$2))</f>
        <v>0.86164662371775025</v>
      </c>
      <c r="J6" s="37">
        <f>(SUMIFS('overall city offline'!$H$2:$H$2047,'overall city offline'!$A$2:$A$2047,$A6,'overall city offline'!$B$2:$B$2047,J$3)*SUMIFS('overall city offline'!$C$2:$C$2047,'overall city offline'!$A$2:$A$2047,$A6,'overall city offline'!$B$2:$B$2047,J$3))/(SUMIFS('overall city offline'!$H$2:$H$2047,'overall city offline'!$A$2:$A$2047,$A6,'overall city offline'!$B$2:$B$2047,J$2))</f>
        <v>0.71347734677119512</v>
      </c>
      <c r="K6" s="37">
        <f>(SUMIFS('overall city offline'!$H$2:$H$2047,'overall city offline'!$A$2:$A$2047,$A6,'overall city offline'!$B$2:$B$2047,K$3)*SUMIFS('overall city offline'!$C$2:$C$2047,'overall city offline'!$A$2:$A$2047,$A6,'overall city offline'!$B$2:$B$2047,K$3))/(SUMIFS('overall city offline'!$H$2:$H$2047,'overall city offline'!$A$2:$A$2047,$A6,'overall city offline'!$B$2:$B$2047,K$2))</f>
        <v>1.0613354846360521</v>
      </c>
      <c r="L6" s="37">
        <f>(SUMIFS('overall city offline'!$H$2:$H$2047,'overall city offline'!$A$2:$A$2047,$A6,'overall city offline'!$B$2:$B$2047,L$3)*SUMIFS('overall city offline'!$C$2:$C$2047,'overall city offline'!$A$2:$A$2047,$A6,'overall city offline'!$B$2:$B$2047,L$3))/(SUMIFS('overall city offline'!$H$2:$H$2047,'overall city offline'!$A$2:$A$2047,$A6,'overall city offline'!$B$2:$B$2047,L$2))</f>
        <v>0.34642301751542987</v>
      </c>
      <c r="M6" s="37">
        <f>(SUMIFS('overall city offline'!$H$2:$H$2047,'overall city offline'!$A$2:$A$2047,$A6,'overall city offline'!$B$2:$B$2047,M$3)*SUMIFS('overall city offline'!$C$2:$C$2047,'overall city offline'!$A$2:$A$2047,$A6,'overall city offline'!$B$2:$B$2047,M$3))/(SUMIFS('overall city offline'!$H$2:$H$2047,'overall city offline'!$A$2:$A$2047,$A6,'overall city offline'!$B$2:$B$2047,M$2))</f>
        <v>0.90109624725088899</v>
      </c>
      <c r="N6" s="37">
        <f>(SUMIFS('overall city offline'!$H$2:$H$2047,'overall city offline'!$A$2:$A$2047,$A6,'overall city offline'!$B$2:$B$2047,N$3)*SUMIFS('overall city offline'!$C$2:$C$2047,'overall city offline'!$A$2:$A$2047,$A6,'overall city offline'!$B$2:$B$2047,N$3))/(SUMIFS('overall city offline'!$H$2:$H$2047,'overall city offline'!$A$2:$A$2047,$A6,'overall city offline'!$B$2:$B$2047,N$2))</f>
        <v>0.13559933786292799</v>
      </c>
      <c r="O6" s="37">
        <f>(SUMIFS('overall city offline'!$H$2:$H$2047,'overall city offline'!$A$2:$A$2047,$A6,'overall city offline'!$B$2:$B$2047,O$3)*SUMIFS('overall city offline'!$C$2:$C$2047,'overall city offline'!$A$2:$A$2047,$A6,'overall city offline'!$B$2:$B$2047,O$3))/(SUMIFS('overall city offline'!$H$2:$H$2047,'overall city offline'!$A$2:$A$2047,$A6,'overall city offline'!$B$2:$B$2047,O$2))</f>
        <v>5.6912570815330313E-2</v>
      </c>
      <c r="P6" s="37">
        <f>(SUMIFS('overall city offline'!$H$2:$H$2047,'overall city offline'!$A$2:$A$2047,$A6,'overall city offline'!$B$2:$B$2047,P$3)*SUMIFS('overall city offline'!$C$2:$C$2047,'overall city offline'!$A$2:$A$2047,$A6,'overall city offline'!$B$2:$B$2047,P$3))/(SUMIFS('overall city offline'!$H$2:$H$2047,'overall city offline'!$A$2:$A$2047,$A6,'overall city offline'!$B$2:$B$2047,P$2))</f>
        <v>7.6008882790450427E-2</v>
      </c>
      <c r="Q6" s="37">
        <f>(SUMIFS('overall city offline'!$H$2:$H$2047,'overall city offline'!$A$2:$A$2047,$A6,'overall city offline'!$B$2:$B$2047,Q$3)*SUMIFS('overall city offline'!$C$2:$C$2047,'overall city offline'!$A$2:$A$2047,$A6,'overall city offline'!$B$2:$B$2047,Q$3))/(SUMIFS('overall city offline'!$H$2:$H$2047,'overall city offline'!$A$2:$A$2047,$A6,'overall city offline'!$B$2:$B$2047,Q$2))</f>
        <v>0.39914688297139628</v>
      </c>
      <c r="R6" s="37">
        <f>(SUMIFS('overall city offline'!$H$2:$H$2047,'overall city offline'!$A$2:$A$2047,$A6,'overall city offline'!$B$2:$B$2047,R$3)*SUMIFS('overall city offline'!$C$2:$C$2047,'overall city offline'!$A$2:$A$2047,$A6,'overall city offline'!$B$2:$B$2047,R$3))/(SUMIFS('overall city offline'!$H$2:$H$2047,'overall city offline'!$A$2:$A$2047,$A6,'overall city offline'!$B$2:$B$2047,R$2))</f>
        <v>0.75338459309293582</v>
      </c>
      <c r="S6" s="37">
        <f>(SUMIFS('overall city offline'!$H$2:$H$2047,'overall city offline'!$A$2:$A$2047,$A6,'overall city offline'!$B$2:$B$2047,S$3)*SUMIFS('overall city offline'!$C$2:$C$2047,'overall city offline'!$A$2:$A$2047,$A6,'overall city offline'!$B$2:$B$2047,S$3))/(SUMIFS('overall city offline'!$H$2:$H$2047,'overall city offline'!$A$2:$A$2047,$A6,'overall city offline'!$B$2:$B$2047,S$2))</f>
        <v>0.81778012304072867</v>
      </c>
      <c r="T6" s="37">
        <f>(SUMIFS('overall city offline'!$H$2:$H$2047,'overall city offline'!$A$2:$A$2047,$A6,'overall city offline'!$B$2:$B$2047,T$3)*SUMIFS('overall city offline'!$C$2:$C$2047,'overall city offline'!$A$2:$A$2047,$A6,'overall city offline'!$B$2:$B$2047,T$3))/(SUMIFS('overall city offline'!$H$2:$H$2047,'overall city offline'!$A$2:$A$2047,$A6,'overall city offline'!$B$2:$B$2047,T$2))</f>
        <v>0.90647107876409028</v>
      </c>
      <c r="U6" s="37">
        <f>(SUMIFS('overall city offline'!$H$2:$H$2047,'overall city offline'!$A$2:$A$2047,$A6,'overall city offline'!$B$2:$B$2047,U$3)*SUMIFS('overall city offline'!$C$2:$C$2047,'overall city offline'!$A$2:$A$2047,$A6,'overall city offline'!$B$2:$B$2047,U$3))/(SUMIFS('overall city offline'!$H$2:$H$2047,'overall city offline'!$A$2:$A$2047,$A6,'overall city offline'!$B$2:$B$2047,U$2))</f>
        <v>0.89592348885931616</v>
      </c>
      <c r="V6" s="37">
        <f>(SUMIFS('overall city offline'!$H$2:$H$2047,'overall city offline'!$A$2:$A$2047,$A6,'overall city offline'!$B$2:$B$2047,V$3)*SUMIFS('overall city offline'!$C$2:$C$2047,'overall city offline'!$A$2:$A$2047,$A6,'overall city offline'!$B$2:$B$2047,V$3))/(SUMIFS('overall city offline'!$H$2:$H$2047,'overall city offline'!$A$2:$A$2047,$A6,'overall city offline'!$B$2:$B$2047,V$2))</f>
        <v>0.76679358386426255</v>
      </c>
    </row>
    <row r="7" spans="1:64" x14ac:dyDescent="0.25">
      <c r="A7" s="5" t="s">
        <v>10</v>
      </c>
      <c r="B7" s="37">
        <f>(SUMIFS('overall city offline'!$H$2:$H$2047,'overall city offline'!$A$2:$A$2047,$A7,'overall city offline'!$B$2:$B$2047,B$3)*SUMIFS('overall city offline'!$C$2:$C$2047,'overall city offline'!$A$2:$A$2047,$A7,'overall city offline'!$B$2:$B$2047,B$3))/(SUMIFS('overall city offline'!$H$2:$H$2047,'overall city offline'!$A$2:$A$2047,$A7,'overall city offline'!$B$2:$B$2047,B$2))</f>
        <v>1.0674990166824296</v>
      </c>
      <c r="C7" s="37">
        <f>(SUMIFS('overall city offline'!$H$2:$H$2047,'overall city offline'!$A$2:$A$2047,$A7,'overall city offline'!$B$2:$B$2047,C$3)*SUMIFS('overall city offline'!$C$2:$C$2047,'overall city offline'!$A$2:$A$2047,$A7,'overall city offline'!$B$2:$B$2047,C$3))/(SUMIFS('overall city offline'!$H$2:$H$2047,'overall city offline'!$A$2:$A$2047,$A7,'overall city offline'!$B$2:$B$2047,C$2))</f>
        <v>1.0238008349528489</v>
      </c>
      <c r="D7" s="37">
        <f>(SUMIFS('overall city offline'!$H$2:$H$2047,'overall city offline'!$A$2:$A$2047,$A7,'overall city offline'!$B$2:$B$2047,D$3)*SUMIFS('overall city offline'!$C$2:$C$2047,'overall city offline'!$A$2:$A$2047,$A7,'overall city offline'!$B$2:$B$2047,D$3))/(SUMIFS('overall city offline'!$H$2:$H$2047,'overall city offline'!$A$2:$A$2047,$A7,'overall city offline'!$B$2:$B$2047,D$2))</f>
        <v>0.7386741118517024</v>
      </c>
      <c r="E7" s="37">
        <f>(SUMIFS('overall city offline'!$H$2:$H$2047,'overall city offline'!$A$2:$A$2047,$A7,'overall city offline'!$B$2:$B$2047,E$3)*SUMIFS('overall city offline'!$C$2:$C$2047,'overall city offline'!$A$2:$A$2047,$A7,'overall city offline'!$B$2:$B$2047,E$3))/(SUMIFS('overall city offline'!$H$2:$H$2047,'overall city offline'!$A$2:$A$2047,$A7,'overall city offline'!$B$2:$B$2047,E$2))</f>
        <v>3.0054840480824189E-2</v>
      </c>
      <c r="F7" s="37">
        <f>(SUMIFS('overall city offline'!$H$2:$H$2047,'overall city offline'!$A$2:$A$2047,$A7,'overall city offline'!$B$2:$B$2047,F$3)*SUMIFS('overall city offline'!$C$2:$C$2047,'overall city offline'!$A$2:$A$2047,$A7,'overall city offline'!$B$2:$B$2047,F$3))/(SUMIFS('overall city offline'!$H$2:$H$2047,'overall city offline'!$A$2:$A$2047,$A7,'overall city offline'!$B$2:$B$2047,F$2))</f>
        <v>7.5986287186996626E-2</v>
      </c>
      <c r="G7" s="37">
        <f>(SUMIFS('overall city offline'!$H$2:$H$2047,'overall city offline'!$A$2:$A$2047,$A7,'overall city offline'!$B$2:$B$2047,G$3)*SUMIFS('overall city offline'!$C$2:$C$2047,'overall city offline'!$A$2:$A$2047,$A7,'overall city offline'!$B$2:$B$2047,G$3))/(SUMIFS('overall city offline'!$H$2:$H$2047,'overall city offline'!$A$2:$A$2047,$A7,'overall city offline'!$B$2:$B$2047,G$2))</f>
        <v>0.42277884190969667</v>
      </c>
      <c r="H7" s="37">
        <f>(SUMIFS('overall city offline'!$H$2:$H$2047,'overall city offline'!$A$2:$A$2047,$A7,'overall city offline'!$B$2:$B$2047,H$3)*SUMIFS('overall city offline'!$C$2:$C$2047,'overall city offline'!$A$2:$A$2047,$A7,'overall city offline'!$B$2:$B$2047,H$3))/(SUMIFS('overall city offline'!$H$2:$H$2047,'overall city offline'!$A$2:$A$2047,$A7,'overall city offline'!$B$2:$B$2047,H$2))</f>
        <v>0.86735041404434221</v>
      </c>
      <c r="I7" s="37">
        <f>(SUMIFS('overall city offline'!$H$2:$H$2047,'overall city offline'!$A$2:$A$2047,$A7,'overall city offline'!$B$2:$B$2047,I$3)*SUMIFS('overall city offline'!$C$2:$C$2047,'overall city offline'!$A$2:$A$2047,$A7,'overall city offline'!$B$2:$B$2047,I$3))/(SUMIFS('overall city offline'!$H$2:$H$2047,'overall city offline'!$A$2:$A$2047,$A7,'overall city offline'!$B$2:$B$2047,I$2))</f>
        <v>0.87453720422035242</v>
      </c>
      <c r="J7" s="37">
        <f>(SUMIFS('overall city offline'!$H$2:$H$2047,'overall city offline'!$A$2:$A$2047,$A7,'overall city offline'!$B$2:$B$2047,J$3)*SUMIFS('overall city offline'!$C$2:$C$2047,'overall city offline'!$A$2:$A$2047,$A7,'overall city offline'!$B$2:$B$2047,J$3))/(SUMIFS('overall city offline'!$H$2:$H$2047,'overall city offline'!$A$2:$A$2047,$A7,'overall city offline'!$B$2:$B$2047,J$2))</f>
        <v>0.86871257449205164</v>
      </c>
      <c r="K7" s="37">
        <f>(SUMIFS('overall city offline'!$H$2:$H$2047,'overall city offline'!$A$2:$A$2047,$A7,'overall city offline'!$B$2:$B$2047,K$3)*SUMIFS('overall city offline'!$C$2:$C$2047,'overall city offline'!$A$2:$A$2047,$A7,'overall city offline'!$B$2:$B$2047,K$3))/(SUMIFS('overall city offline'!$H$2:$H$2047,'overall city offline'!$A$2:$A$2047,$A7,'overall city offline'!$B$2:$B$2047,K$2))</f>
        <v>0.7575102577845233</v>
      </c>
      <c r="L7" s="37">
        <f>(SUMIFS('overall city offline'!$H$2:$H$2047,'overall city offline'!$A$2:$A$2047,$A7,'overall city offline'!$B$2:$B$2047,L$3)*SUMIFS('overall city offline'!$C$2:$C$2047,'overall city offline'!$A$2:$A$2047,$A7,'overall city offline'!$B$2:$B$2047,L$3))/(SUMIFS('overall city offline'!$H$2:$H$2047,'overall city offline'!$A$2:$A$2047,$A7,'overall city offline'!$B$2:$B$2047,L$2))</f>
        <v>0.27021769346741059</v>
      </c>
      <c r="M7" s="37">
        <f>(SUMIFS('overall city offline'!$H$2:$H$2047,'overall city offline'!$A$2:$A$2047,$A7,'overall city offline'!$B$2:$B$2047,M$3)*SUMIFS('overall city offline'!$C$2:$C$2047,'overall city offline'!$A$2:$A$2047,$A7,'overall city offline'!$B$2:$B$2047,M$3))/(SUMIFS('overall city offline'!$H$2:$H$2047,'overall city offline'!$A$2:$A$2047,$A7,'overall city offline'!$B$2:$B$2047,M$2))</f>
        <v>0.52557200076362676</v>
      </c>
      <c r="N7" s="37">
        <f>(SUMIFS('overall city offline'!$H$2:$H$2047,'overall city offline'!$A$2:$A$2047,$A7,'overall city offline'!$B$2:$B$2047,N$3)*SUMIFS('overall city offline'!$C$2:$C$2047,'overall city offline'!$A$2:$A$2047,$A7,'overall city offline'!$B$2:$B$2047,N$3))/(SUMIFS('overall city offline'!$H$2:$H$2047,'overall city offline'!$A$2:$A$2047,$A7,'overall city offline'!$B$2:$B$2047,N$2))</f>
        <v>7.9328668880965125E-2</v>
      </c>
      <c r="O7" s="37">
        <f>(SUMIFS('overall city offline'!$H$2:$H$2047,'overall city offline'!$A$2:$A$2047,$A7,'overall city offline'!$B$2:$B$2047,O$3)*SUMIFS('overall city offline'!$C$2:$C$2047,'overall city offline'!$A$2:$A$2047,$A7,'overall city offline'!$B$2:$B$2047,O$3))/(SUMIFS('overall city offline'!$H$2:$H$2047,'overall city offline'!$A$2:$A$2047,$A7,'overall city offline'!$B$2:$B$2047,O$2))</f>
        <v>7.4866331362754668E-2</v>
      </c>
      <c r="P7" s="37">
        <f>(SUMIFS('overall city offline'!$H$2:$H$2047,'overall city offline'!$A$2:$A$2047,$A7,'overall city offline'!$B$2:$B$2047,P$3)*SUMIFS('overall city offline'!$C$2:$C$2047,'overall city offline'!$A$2:$A$2047,$A7,'overall city offline'!$B$2:$B$2047,P$3))/(SUMIFS('overall city offline'!$H$2:$H$2047,'overall city offline'!$A$2:$A$2047,$A7,'overall city offline'!$B$2:$B$2047,P$2))</f>
        <v>0.11174459687234016</v>
      </c>
      <c r="Q7" s="37">
        <f>(SUMIFS('overall city offline'!$H$2:$H$2047,'overall city offline'!$A$2:$A$2047,$A7,'overall city offline'!$B$2:$B$2047,Q$3)*SUMIFS('overall city offline'!$C$2:$C$2047,'overall city offline'!$A$2:$A$2047,$A7,'overall city offline'!$B$2:$B$2047,Q$3))/(SUMIFS('overall city offline'!$H$2:$H$2047,'overall city offline'!$A$2:$A$2047,$A7,'overall city offline'!$B$2:$B$2047,Q$2))</f>
        <v>0.42957779004907137</v>
      </c>
      <c r="R7" s="37">
        <f>(SUMIFS('overall city offline'!$H$2:$H$2047,'overall city offline'!$A$2:$A$2047,$A7,'overall city offline'!$B$2:$B$2047,R$3)*SUMIFS('overall city offline'!$C$2:$C$2047,'overall city offline'!$A$2:$A$2047,$A7,'overall city offline'!$B$2:$B$2047,R$3))/(SUMIFS('overall city offline'!$H$2:$H$2047,'overall city offline'!$A$2:$A$2047,$A7,'overall city offline'!$B$2:$B$2047,R$2))</f>
        <v>0.84785297229734791</v>
      </c>
      <c r="S7" s="37">
        <f>(SUMIFS('overall city offline'!$H$2:$H$2047,'overall city offline'!$A$2:$A$2047,$A7,'overall city offline'!$B$2:$B$2047,S$3)*SUMIFS('overall city offline'!$C$2:$C$2047,'overall city offline'!$A$2:$A$2047,$A7,'overall city offline'!$B$2:$B$2047,S$3))/(SUMIFS('overall city offline'!$H$2:$H$2047,'overall city offline'!$A$2:$A$2047,$A7,'overall city offline'!$B$2:$B$2047,S$2))</f>
        <v>1.0140175731598893</v>
      </c>
      <c r="T7" s="37">
        <f>(SUMIFS('overall city offline'!$H$2:$H$2047,'overall city offline'!$A$2:$A$2047,$A7,'overall city offline'!$B$2:$B$2047,T$3)*SUMIFS('overall city offline'!$C$2:$C$2047,'overall city offline'!$A$2:$A$2047,$A7,'overall city offline'!$B$2:$B$2047,T$3))/(SUMIFS('overall city offline'!$H$2:$H$2047,'overall city offline'!$A$2:$A$2047,$A7,'overall city offline'!$B$2:$B$2047,T$2))</f>
        <v>1.0279910440654845</v>
      </c>
      <c r="U7" s="37">
        <f>(SUMIFS('overall city offline'!$H$2:$H$2047,'overall city offline'!$A$2:$A$2047,$A7,'overall city offline'!$B$2:$B$2047,U$3)*SUMIFS('overall city offline'!$C$2:$C$2047,'overall city offline'!$A$2:$A$2047,$A7,'overall city offline'!$B$2:$B$2047,U$3))/(SUMIFS('overall city offline'!$H$2:$H$2047,'overall city offline'!$A$2:$A$2047,$A7,'overall city offline'!$B$2:$B$2047,U$2))</f>
        <v>1.0374997750953197</v>
      </c>
      <c r="V7" s="37">
        <f>(SUMIFS('overall city offline'!$H$2:$H$2047,'overall city offline'!$A$2:$A$2047,$A7,'overall city offline'!$B$2:$B$2047,V$3)*SUMIFS('overall city offline'!$C$2:$C$2047,'overall city offline'!$A$2:$A$2047,$A7,'overall city offline'!$B$2:$B$2047,V$3))/(SUMIFS('overall city offline'!$H$2:$H$2047,'overall city offline'!$A$2:$A$2047,$A7,'overall city offline'!$B$2:$B$2047,V$2))</f>
        <v>0.93420045708999</v>
      </c>
    </row>
    <row r="8" spans="1:64" x14ac:dyDescent="0.25">
      <c r="A8" s="5" t="s">
        <v>11</v>
      </c>
      <c r="B8" s="37">
        <f>(SUMIFS('overall city offline'!$H$2:$H$2047,'overall city offline'!$A$2:$A$2047,$A8,'overall city offline'!$B$2:$B$2047,B$3)*SUMIFS('overall city offline'!$C$2:$C$2047,'overall city offline'!$A$2:$A$2047,$A8,'overall city offline'!$B$2:$B$2047,B$3))/(SUMIFS('overall city offline'!$H$2:$H$2047,'overall city offline'!$A$2:$A$2047,$A8,'overall city offline'!$B$2:$B$2047,B$2))</f>
        <v>0.94215561535993086</v>
      </c>
      <c r="C8" s="37">
        <f>(SUMIFS('overall city offline'!$H$2:$H$2047,'overall city offline'!$A$2:$A$2047,$A8,'overall city offline'!$B$2:$B$2047,C$3)*SUMIFS('overall city offline'!$C$2:$C$2047,'overall city offline'!$A$2:$A$2047,$A8,'overall city offline'!$B$2:$B$2047,C$3))/(SUMIFS('overall city offline'!$H$2:$H$2047,'overall city offline'!$A$2:$A$2047,$A8,'overall city offline'!$B$2:$B$2047,C$2))</f>
        <v>0.93446293484736154</v>
      </c>
      <c r="D8" s="37">
        <f>(SUMIFS('overall city offline'!$H$2:$H$2047,'overall city offline'!$A$2:$A$2047,$A8,'overall city offline'!$B$2:$B$2047,D$3)*SUMIFS('overall city offline'!$C$2:$C$2047,'overall city offline'!$A$2:$A$2047,$A8,'overall city offline'!$B$2:$B$2047,D$3))/(SUMIFS('overall city offline'!$H$2:$H$2047,'overall city offline'!$A$2:$A$2047,$A8,'overall city offline'!$B$2:$B$2047,D$2))</f>
        <v>0.58475949252745063</v>
      </c>
      <c r="E8" s="37">
        <f>(SUMIFS('overall city offline'!$H$2:$H$2047,'overall city offline'!$A$2:$A$2047,$A8,'overall city offline'!$B$2:$B$2047,E$3)*SUMIFS('overall city offline'!$C$2:$C$2047,'overall city offline'!$A$2:$A$2047,$A8,'overall city offline'!$B$2:$B$2047,E$3))/(SUMIFS('overall city offline'!$H$2:$H$2047,'overall city offline'!$A$2:$A$2047,$A8,'overall city offline'!$B$2:$B$2047,E$2))</f>
        <v>1.6845534180927053E-2</v>
      </c>
      <c r="F8" s="37">
        <f>(SUMIFS('overall city offline'!$H$2:$H$2047,'overall city offline'!$A$2:$A$2047,$A8,'overall city offline'!$B$2:$B$2047,F$3)*SUMIFS('overall city offline'!$C$2:$C$2047,'overall city offline'!$A$2:$A$2047,$A8,'overall city offline'!$B$2:$B$2047,F$3))/(SUMIFS('overall city offline'!$H$2:$H$2047,'overall city offline'!$A$2:$A$2047,$A8,'overall city offline'!$B$2:$B$2047,F$2))</f>
        <v>8.5959562308091986E-2</v>
      </c>
      <c r="G8" s="37">
        <f>(SUMIFS('overall city offline'!$H$2:$H$2047,'overall city offline'!$A$2:$A$2047,$A8,'overall city offline'!$B$2:$B$2047,G$3)*SUMIFS('overall city offline'!$C$2:$C$2047,'overall city offline'!$A$2:$A$2047,$A8,'overall city offline'!$B$2:$B$2047,G$3))/(SUMIFS('overall city offline'!$H$2:$H$2047,'overall city offline'!$A$2:$A$2047,$A8,'overall city offline'!$B$2:$B$2047,G$2))</f>
        <v>0.48985768273661184</v>
      </c>
      <c r="H8" s="37">
        <f>(SUMIFS('overall city offline'!$H$2:$H$2047,'overall city offline'!$A$2:$A$2047,$A8,'overall city offline'!$B$2:$B$2047,H$3)*SUMIFS('overall city offline'!$C$2:$C$2047,'overall city offline'!$A$2:$A$2047,$A8,'overall city offline'!$B$2:$B$2047,H$3))/(SUMIFS('overall city offline'!$H$2:$H$2047,'overall city offline'!$A$2:$A$2047,$A8,'overall city offline'!$B$2:$B$2047,H$2))</f>
        <v>0.84659248216353311</v>
      </c>
      <c r="I8" s="37">
        <f>(SUMIFS('overall city offline'!$H$2:$H$2047,'overall city offline'!$A$2:$A$2047,$A8,'overall city offline'!$B$2:$B$2047,I$3)*SUMIFS('overall city offline'!$C$2:$C$2047,'overall city offline'!$A$2:$A$2047,$A8,'overall city offline'!$B$2:$B$2047,I$3))/(SUMIFS('overall city offline'!$H$2:$H$2047,'overall city offline'!$A$2:$A$2047,$A8,'overall city offline'!$B$2:$B$2047,I$2))</f>
        <v>0.80598984930845741</v>
      </c>
      <c r="J8" s="37">
        <f>(SUMIFS('overall city offline'!$H$2:$H$2047,'overall city offline'!$A$2:$A$2047,$A8,'overall city offline'!$B$2:$B$2047,J$3)*SUMIFS('overall city offline'!$C$2:$C$2047,'overall city offline'!$A$2:$A$2047,$A8,'overall city offline'!$B$2:$B$2047,J$3))/(SUMIFS('overall city offline'!$H$2:$H$2047,'overall city offline'!$A$2:$A$2047,$A8,'overall city offline'!$B$2:$B$2047,J$2))</f>
        <v>0.79324866658822646</v>
      </c>
      <c r="K8" s="37">
        <f>(SUMIFS('overall city offline'!$H$2:$H$2047,'overall city offline'!$A$2:$A$2047,$A8,'overall city offline'!$B$2:$B$2047,K$3)*SUMIFS('overall city offline'!$C$2:$C$2047,'overall city offline'!$A$2:$A$2047,$A8,'overall city offline'!$B$2:$B$2047,K$3))/(SUMIFS('overall city offline'!$H$2:$H$2047,'overall city offline'!$A$2:$A$2047,$A8,'overall city offline'!$B$2:$B$2047,K$2))</f>
        <v>0.8924018235508181</v>
      </c>
      <c r="L8" s="37">
        <f>(SUMIFS('overall city offline'!$H$2:$H$2047,'overall city offline'!$A$2:$A$2047,$A8,'overall city offline'!$B$2:$B$2047,L$3)*SUMIFS('overall city offline'!$C$2:$C$2047,'overall city offline'!$A$2:$A$2047,$A8,'overall city offline'!$B$2:$B$2047,L$3))/(SUMIFS('overall city offline'!$H$2:$H$2047,'overall city offline'!$A$2:$A$2047,$A8,'overall city offline'!$B$2:$B$2047,L$2))</f>
        <v>0.25501281749603533</v>
      </c>
      <c r="M8" s="37">
        <f>(SUMIFS('overall city offline'!$H$2:$H$2047,'overall city offline'!$A$2:$A$2047,$A8,'overall city offline'!$B$2:$B$2047,M$3)*SUMIFS('overall city offline'!$C$2:$C$2047,'overall city offline'!$A$2:$A$2047,$A8,'overall city offline'!$B$2:$B$2047,M$3))/(SUMIFS('overall city offline'!$H$2:$H$2047,'overall city offline'!$A$2:$A$2047,$A8,'overall city offline'!$B$2:$B$2047,M$2))</f>
        <v>1.0470999878508394</v>
      </c>
      <c r="N8" s="37">
        <f>(SUMIFS('overall city offline'!$H$2:$H$2047,'overall city offline'!$A$2:$A$2047,$A8,'overall city offline'!$B$2:$B$2047,N$3)*SUMIFS('overall city offline'!$C$2:$C$2047,'overall city offline'!$A$2:$A$2047,$A8,'overall city offline'!$B$2:$B$2047,N$3))/(SUMIFS('overall city offline'!$H$2:$H$2047,'overall city offline'!$A$2:$A$2047,$A8,'overall city offline'!$B$2:$B$2047,N$2))</f>
        <v>0.11872902148262519</v>
      </c>
      <c r="O8" s="37">
        <f>(SUMIFS('overall city offline'!$H$2:$H$2047,'overall city offline'!$A$2:$A$2047,$A8,'overall city offline'!$B$2:$B$2047,O$3)*SUMIFS('overall city offline'!$C$2:$C$2047,'overall city offline'!$A$2:$A$2047,$A8,'overall city offline'!$B$2:$B$2047,O$3))/(SUMIFS('overall city offline'!$H$2:$H$2047,'overall city offline'!$A$2:$A$2047,$A8,'overall city offline'!$B$2:$B$2047,O$2))</f>
        <v>9.6949055294624442E-2</v>
      </c>
      <c r="P8" s="37">
        <f>(SUMIFS('overall city offline'!$H$2:$H$2047,'overall city offline'!$A$2:$A$2047,$A8,'overall city offline'!$B$2:$B$2047,P$3)*SUMIFS('overall city offline'!$C$2:$C$2047,'overall city offline'!$A$2:$A$2047,$A8,'overall city offline'!$B$2:$B$2047,P$3))/(SUMIFS('overall city offline'!$H$2:$H$2047,'overall city offline'!$A$2:$A$2047,$A8,'overall city offline'!$B$2:$B$2047,P$2))</f>
        <v>0.16318697586200723</v>
      </c>
      <c r="Q8" s="37">
        <f>(SUMIFS('overall city offline'!$H$2:$H$2047,'overall city offline'!$A$2:$A$2047,$A8,'overall city offline'!$B$2:$B$2047,Q$3)*SUMIFS('overall city offline'!$C$2:$C$2047,'overall city offline'!$A$2:$A$2047,$A8,'overall city offline'!$B$2:$B$2047,Q$3))/(SUMIFS('overall city offline'!$H$2:$H$2047,'overall city offline'!$A$2:$A$2047,$A8,'overall city offline'!$B$2:$B$2047,Q$2))</f>
        <v>0.61821344606073392</v>
      </c>
      <c r="R8" s="37">
        <f>(SUMIFS('overall city offline'!$H$2:$H$2047,'overall city offline'!$A$2:$A$2047,$A8,'overall city offline'!$B$2:$B$2047,R$3)*SUMIFS('overall city offline'!$C$2:$C$2047,'overall city offline'!$A$2:$A$2047,$A8,'overall city offline'!$B$2:$B$2047,R$3))/(SUMIFS('overall city offline'!$H$2:$H$2047,'overall city offline'!$A$2:$A$2047,$A8,'overall city offline'!$B$2:$B$2047,R$2))</f>
        <v>0.83028868517404264</v>
      </c>
      <c r="S8" s="37">
        <f>(SUMIFS('overall city offline'!$H$2:$H$2047,'overall city offline'!$A$2:$A$2047,$A8,'overall city offline'!$B$2:$B$2047,S$3)*SUMIFS('overall city offline'!$C$2:$C$2047,'overall city offline'!$A$2:$A$2047,$A8,'overall city offline'!$B$2:$B$2047,S$3))/(SUMIFS('overall city offline'!$H$2:$H$2047,'overall city offline'!$A$2:$A$2047,$A8,'overall city offline'!$B$2:$B$2047,S$2))</f>
        <v>1.0644991671571695</v>
      </c>
      <c r="T8" s="37">
        <f>(SUMIFS('overall city offline'!$H$2:$H$2047,'overall city offline'!$A$2:$A$2047,$A8,'overall city offline'!$B$2:$B$2047,T$3)*SUMIFS('overall city offline'!$C$2:$C$2047,'overall city offline'!$A$2:$A$2047,$A8,'overall city offline'!$B$2:$B$2047,T$3))/(SUMIFS('overall city offline'!$H$2:$H$2047,'overall city offline'!$A$2:$A$2047,$A8,'overall city offline'!$B$2:$B$2047,T$2))</f>
        <v>1.0687902071435045</v>
      </c>
      <c r="U8" s="37">
        <f>(SUMIFS('overall city offline'!$H$2:$H$2047,'overall city offline'!$A$2:$A$2047,$A8,'overall city offline'!$B$2:$B$2047,U$3)*SUMIFS('overall city offline'!$C$2:$C$2047,'overall city offline'!$A$2:$A$2047,$A8,'overall city offline'!$B$2:$B$2047,U$3))/(SUMIFS('overall city offline'!$H$2:$H$2047,'overall city offline'!$A$2:$A$2047,$A8,'overall city offline'!$B$2:$B$2047,U$2))</f>
        <v>1.0524958766002519</v>
      </c>
      <c r="V8" s="37">
        <f>(SUMIFS('overall city offline'!$H$2:$H$2047,'overall city offline'!$A$2:$A$2047,$A8,'overall city offline'!$B$2:$B$2047,V$3)*SUMIFS('overall city offline'!$C$2:$C$2047,'overall city offline'!$A$2:$A$2047,$A8,'overall city offline'!$B$2:$B$2047,V$3))/(SUMIFS('overall city offline'!$H$2:$H$2047,'overall city offline'!$A$2:$A$2047,$A8,'overall city offline'!$B$2:$B$2047,V$2))</f>
        <v>0.90985983462090281</v>
      </c>
    </row>
    <row r="9" spans="1:64" x14ac:dyDescent="0.25">
      <c r="A9" s="5" t="s">
        <v>12</v>
      </c>
      <c r="B9" s="37">
        <f>(SUMIFS('overall city offline'!$H$2:$H$2047,'overall city offline'!$A$2:$A$2047,$A9,'overall city offline'!$B$2:$B$2047,B$3)*SUMIFS('overall city offline'!$C$2:$C$2047,'overall city offline'!$A$2:$A$2047,$A9,'overall city offline'!$B$2:$B$2047,B$3))/(SUMIFS('overall city offline'!$H$2:$H$2047,'overall city offline'!$A$2:$A$2047,$A9,'overall city offline'!$B$2:$B$2047,B$2))</f>
        <v>0.9047313972331894</v>
      </c>
      <c r="C9" s="37">
        <f>(SUMIFS('overall city offline'!$H$2:$H$2047,'overall city offline'!$A$2:$A$2047,$A9,'overall city offline'!$B$2:$B$2047,C$3)*SUMIFS('overall city offline'!$C$2:$C$2047,'overall city offline'!$A$2:$A$2047,$A9,'overall city offline'!$B$2:$B$2047,C$3))/(SUMIFS('overall city offline'!$H$2:$H$2047,'overall city offline'!$A$2:$A$2047,$A9,'overall city offline'!$B$2:$B$2047,C$2))</f>
        <v>0.88808782161535504</v>
      </c>
      <c r="D9" s="37">
        <f>(SUMIFS('overall city offline'!$H$2:$H$2047,'overall city offline'!$A$2:$A$2047,$A9,'overall city offline'!$B$2:$B$2047,D$3)*SUMIFS('overall city offline'!$C$2:$C$2047,'overall city offline'!$A$2:$A$2047,$A9,'overall city offline'!$B$2:$B$2047,D$3))/(SUMIFS('overall city offline'!$H$2:$H$2047,'overall city offline'!$A$2:$A$2047,$A9,'overall city offline'!$B$2:$B$2047,D$2))</f>
        <v>0.58111911341333544</v>
      </c>
      <c r="E9" s="37">
        <f>(SUMIFS('overall city offline'!$H$2:$H$2047,'overall city offline'!$A$2:$A$2047,$A9,'overall city offline'!$B$2:$B$2047,E$3)*SUMIFS('overall city offline'!$C$2:$C$2047,'overall city offline'!$A$2:$A$2047,$A9,'overall city offline'!$B$2:$B$2047,E$3))/(SUMIFS('overall city offline'!$H$2:$H$2047,'overall city offline'!$A$2:$A$2047,$A9,'overall city offline'!$B$2:$B$2047,E$2))</f>
        <v>1.9698082775056299E-2</v>
      </c>
      <c r="F9" s="37">
        <f>(SUMIFS('overall city offline'!$H$2:$H$2047,'overall city offline'!$A$2:$A$2047,$A9,'overall city offline'!$B$2:$B$2047,F$3)*SUMIFS('overall city offline'!$C$2:$C$2047,'overall city offline'!$A$2:$A$2047,$A9,'overall city offline'!$B$2:$B$2047,F$3))/(SUMIFS('overall city offline'!$H$2:$H$2047,'overall city offline'!$A$2:$A$2047,$A9,'overall city offline'!$B$2:$B$2047,F$2))</f>
        <v>5.8050211862404756E-2</v>
      </c>
      <c r="G9" s="37">
        <f>(SUMIFS('overall city offline'!$H$2:$H$2047,'overall city offline'!$A$2:$A$2047,$A9,'overall city offline'!$B$2:$B$2047,G$3)*SUMIFS('overall city offline'!$C$2:$C$2047,'overall city offline'!$A$2:$A$2047,$A9,'overall city offline'!$B$2:$B$2047,G$3))/(SUMIFS('overall city offline'!$H$2:$H$2047,'overall city offline'!$A$2:$A$2047,$A9,'overall city offline'!$B$2:$B$2047,G$2))</f>
        <v>0.33500854174752304</v>
      </c>
      <c r="H9" s="37">
        <f>(SUMIFS('overall city offline'!$H$2:$H$2047,'overall city offline'!$A$2:$A$2047,$A9,'overall city offline'!$B$2:$B$2047,H$3)*SUMIFS('overall city offline'!$C$2:$C$2047,'overall city offline'!$A$2:$A$2047,$A9,'overall city offline'!$B$2:$B$2047,H$3))/(SUMIFS('overall city offline'!$H$2:$H$2047,'overall city offline'!$A$2:$A$2047,$A9,'overall city offline'!$B$2:$B$2047,H$2))</f>
        <v>0.60753920931964833</v>
      </c>
      <c r="I9" s="37">
        <f>(SUMIFS('overall city offline'!$H$2:$H$2047,'overall city offline'!$A$2:$A$2047,$A9,'overall city offline'!$B$2:$B$2047,I$3)*SUMIFS('overall city offline'!$C$2:$C$2047,'overall city offline'!$A$2:$A$2047,$A9,'overall city offline'!$B$2:$B$2047,I$3))/(SUMIFS('overall city offline'!$H$2:$H$2047,'overall city offline'!$A$2:$A$2047,$A9,'overall city offline'!$B$2:$B$2047,I$2))</f>
        <v>0.70121090574739187</v>
      </c>
      <c r="J9" s="37">
        <f>(SUMIFS('overall city offline'!$H$2:$H$2047,'overall city offline'!$A$2:$A$2047,$A9,'overall city offline'!$B$2:$B$2047,J$3)*SUMIFS('overall city offline'!$C$2:$C$2047,'overall city offline'!$A$2:$A$2047,$A9,'overall city offline'!$B$2:$B$2047,J$3))/(SUMIFS('overall city offline'!$H$2:$H$2047,'overall city offline'!$A$2:$A$2047,$A9,'overall city offline'!$B$2:$B$2047,J$2))</f>
        <v>0.69081409353422762</v>
      </c>
      <c r="K9" s="37">
        <f>(SUMIFS('overall city offline'!$H$2:$H$2047,'overall city offline'!$A$2:$A$2047,$A9,'overall city offline'!$B$2:$B$2047,K$3)*SUMIFS('overall city offline'!$C$2:$C$2047,'overall city offline'!$A$2:$A$2047,$A9,'overall city offline'!$B$2:$B$2047,K$3))/(SUMIFS('overall city offline'!$H$2:$H$2047,'overall city offline'!$A$2:$A$2047,$A9,'overall city offline'!$B$2:$B$2047,K$2))</f>
        <v>0.74123506044451215</v>
      </c>
      <c r="L9" s="37">
        <f>(SUMIFS('overall city offline'!$H$2:$H$2047,'overall city offline'!$A$2:$A$2047,$A9,'overall city offline'!$B$2:$B$2047,L$3)*SUMIFS('overall city offline'!$C$2:$C$2047,'overall city offline'!$A$2:$A$2047,$A9,'overall city offline'!$B$2:$B$2047,L$3))/(SUMIFS('overall city offline'!$H$2:$H$2047,'overall city offline'!$A$2:$A$2047,$A9,'overall city offline'!$B$2:$B$2047,L$2))</f>
        <v>0.26345640470376175</v>
      </c>
      <c r="M9" s="37">
        <f>(SUMIFS('overall city offline'!$H$2:$H$2047,'overall city offline'!$A$2:$A$2047,$A9,'overall city offline'!$B$2:$B$2047,M$3)*SUMIFS('overall city offline'!$C$2:$C$2047,'overall city offline'!$A$2:$A$2047,$A9,'overall city offline'!$B$2:$B$2047,M$3))/(SUMIFS('overall city offline'!$H$2:$H$2047,'overall city offline'!$A$2:$A$2047,$A9,'overall city offline'!$B$2:$B$2047,M$2))</f>
        <v>0.72808558546768032</v>
      </c>
      <c r="N9" s="37">
        <f>(SUMIFS('overall city offline'!$H$2:$H$2047,'overall city offline'!$A$2:$A$2047,$A9,'overall city offline'!$B$2:$B$2047,N$3)*SUMIFS('overall city offline'!$C$2:$C$2047,'overall city offline'!$A$2:$A$2047,$A9,'overall city offline'!$B$2:$B$2047,N$3))/(SUMIFS('overall city offline'!$H$2:$H$2047,'overall city offline'!$A$2:$A$2047,$A9,'overall city offline'!$B$2:$B$2047,N$2))</f>
        <v>8.2033336914024396E-2</v>
      </c>
      <c r="O9" s="37">
        <f>(SUMIFS('overall city offline'!$H$2:$H$2047,'overall city offline'!$A$2:$A$2047,$A9,'overall city offline'!$B$2:$B$2047,O$3)*SUMIFS('overall city offline'!$C$2:$C$2047,'overall city offline'!$A$2:$A$2047,$A9,'overall city offline'!$B$2:$B$2047,O$3))/(SUMIFS('overall city offline'!$H$2:$H$2047,'overall city offline'!$A$2:$A$2047,$A9,'overall city offline'!$B$2:$B$2047,O$2))</f>
        <v>6.6703624701106093E-2</v>
      </c>
      <c r="P9" s="37">
        <f>(SUMIFS('overall city offline'!$H$2:$H$2047,'overall city offline'!$A$2:$A$2047,$A9,'overall city offline'!$B$2:$B$2047,P$3)*SUMIFS('overall city offline'!$C$2:$C$2047,'overall city offline'!$A$2:$A$2047,$A9,'overall city offline'!$B$2:$B$2047,P$3))/(SUMIFS('overall city offline'!$H$2:$H$2047,'overall city offline'!$A$2:$A$2047,$A9,'overall city offline'!$B$2:$B$2047,P$2))</f>
        <v>9.5696149363143357E-2</v>
      </c>
      <c r="Q9" s="37">
        <f>(SUMIFS('overall city offline'!$H$2:$H$2047,'overall city offline'!$A$2:$A$2047,$A9,'overall city offline'!$B$2:$B$2047,Q$3)*SUMIFS('overall city offline'!$C$2:$C$2047,'overall city offline'!$A$2:$A$2047,$A9,'overall city offline'!$B$2:$B$2047,Q$3))/(SUMIFS('overall city offline'!$H$2:$H$2047,'overall city offline'!$A$2:$A$2047,$A9,'overall city offline'!$B$2:$B$2047,Q$2))</f>
        <v>0.39178842856986712</v>
      </c>
      <c r="R9" s="37">
        <f>(SUMIFS('overall city offline'!$H$2:$H$2047,'overall city offline'!$A$2:$A$2047,$A9,'overall city offline'!$B$2:$B$2047,R$3)*SUMIFS('overall city offline'!$C$2:$C$2047,'overall city offline'!$A$2:$A$2047,$A9,'overall city offline'!$B$2:$B$2047,R$3))/(SUMIFS('overall city offline'!$H$2:$H$2047,'overall city offline'!$A$2:$A$2047,$A9,'overall city offline'!$B$2:$B$2047,R$2))</f>
        <v>0.77912984011626762</v>
      </c>
      <c r="S9" s="37">
        <f>(SUMIFS('overall city offline'!$H$2:$H$2047,'overall city offline'!$A$2:$A$2047,$A9,'overall city offline'!$B$2:$B$2047,S$3)*SUMIFS('overall city offline'!$C$2:$C$2047,'overall city offline'!$A$2:$A$2047,$A9,'overall city offline'!$B$2:$B$2047,S$3))/(SUMIFS('overall city offline'!$H$2:$H$2047,'overall city offline'!$A$2:$A$2047,$A9,'overall city offline'!$B$2:$B$2047,S$2))</f>
        <v>0.84985670834509108</v>
      </c>
      <c r="T9" s="37">
        <f>(SUMIFS('overall city offline'!$H$2:$H$2047,'overall city offline'!$A$2:$A$2047,$A9,'overall city offline'!$B$2:$B$2047,T$3)*SUMIFS('overall city offline'!$C$2:$C$2047,'overall city offline'!$A$2:$A$2047,$A9,'overall city offline'!$B$2:$B$2047,T$3))/(SUMIFS('overall city offline'!$H$2:$H$2047,'overall city offline'!$A$2:$A$2047,$A9,'overall city offline'!$B$2:$B$2047,T$2))</f>
        <v>0.95495403508907506</v>
      </c>
      <c r="U9" s="37">
        <f>(SUMIFS('overall city offline'!$H$2:$H$2047,'overall city offline'!$A$2:$A$2047,$A9,'overall city offline'!$B$2:$B$2047,U$3)*SUMIFS('overall city offline'!$C$2:$C$2047,'overall city offline'!$A$2:$A$2047,$A9,'overall city offline'!$B$2:$B$2047,U$3))/(SUMIFS('overall city offline'!$H$2:$H$2047,'overall city offline'!$A$2:$A$2047,$A9,'overall city offline'!$B$2:$B$2047,U$2))</f>
        <v>1.0240935981004251</v>
      </c>
      <c r="V9" s="37">
        <f>(SUMIFS('overall city offline'!$H$2:$H$2047,'overall city offline'!$A$2:$A$2047,$A9,'overall city offline'!$B$2:$B$2047,V$3)*SUMIFS('overall city offline'!$C$2:$C$2047,'overall city offline'!$A$2:$A$2047,$A9,'overall city offline'!$B$2:$B$2047,V$3))/(SUMIFS('overall city offline'!$H$2:$H$2047,'overall city offline'!$A$2:$A$2047,$A9,'overall city offline'!$B$2:$B$2047,V$2))</f>
        <v>0.94254260407718271</v>
      </c>
    </row>
    <row r="10" spans="1:64" x14ac:dyDescent="0.25">
      <c r="A10" s="5" t="s">
        <v>13</v>
      </c>
      <c r="B10" s="37">
        <f>(SUMIFS('overall city offline'!$H$2:$H$2047,'overall city offline'!$A$2:$A$2047,$A10,'overall city offline'!$B$2:$B$2047,B$3)*SUMIFS('overall city offline'!$C$2:$C$2047,'overall city offline'!$A$2:$A$2047,$A10,'overall city offline'!$B$2:$B$2047,B$3))/(SUMIFS('overall city offline'!$H$2:$H$2047,'overall city offline'!$A$2:$A$2047,$A10,'overall city offline'!$B$2:$B$2047,B$2))</f>
        <v>0.62643477695284799</v>
      </c>
      <c r="C10" s="37">
        <f>(SUMIFS('overall city offline'!$H$2:$H$2047,'overall city offline'!$A$2:$A$2047,$A10,'overall city offline'!$B$2:$B$2047,C$3)*SUMIFS('overall city offline'!$C$2:$C$2047,'overall city offline'!$A$2:$A$2047,$A10,'overall city offline'!$B$2:$B$2047,C$3))/(SUMIFS('overall city offline'!$H$2:$H$2047,'overall city offline'!$A$2:$A$2047,$A10,'overall city offline'!$B$2:$B$2047,C$2))</f>
        <v>0.67692637395401023</v>
      </c>
      <c r="D10" s="37">
        <f>(SUMIFS('overall city offline'!$H$2:$H$2047,'overall city offline'!$A$2:$A$2047,$A10,'overall city offline'!$B$2:$B$2047,D$3)*SUMIFS('overall city offline'!$C$2:$C$2047,'overall city offline'!$A$2:$A$2047,$A10,'overall city offline'!$B$2:$B$2047,D$3))/(SUMIFS('overall city offline'!$H$2:$H$2047,'overall city offline'!$A$2:$A$2047,$A10,'overall city offline'!$B$2:$B$2047,D$2))</f>
        <v>0.58086721706408651</v>
      </c>
      <c r="E10" s="37">
        <f>(SUMIFS('overall city offline'!$H$2:$H$2047,'overall city offline'!$A$2:$A$2047,$A10,'overall city offline'!$B$2:$B$2047,E$3)*SUMIFS('overall city offline'!$C$2:$C$2047,'overall city offline'!$A$2:$A$2047,$A10,'overall city offline'!$B$2:$B$2047,E$3))/(SUMIFS('overall city offline'!$H$2:$H$2047,'overall city offline'!$A$2:$A$2047,$A10,'overall city offline'!$B$2:$B$2047,E$2))</f>
        <v>2.1543657402384446E-2</v>
      </c>
      <c r="F10" s="37">
        <f>(SUMIFS('overall city offline'!$H$2:$H$2047,'overall city offline'!$A$2:$A$2047,$A10,'overall city offline'!$B$2:$B$2047,F$3)*SUMIFS('overall city offline'!$C$2:$C$2047,'overall city offline'!$A$2:$A$2047,$A10,'overall city offline'!$B$2:$B$2047,F$3))/(SUMIFS('overall city offline'!$H$2:$H$2047,'overall city offline'!$A$2:$A$2047,$A10,'overall city offline'!$B$2:$B$2047,F$2))</f>
        <v>1.8900891776211019E-2</v>
      </c>
      <c r="G10" s="37">
        <f>(SUMIFS('overall city offline'!$H$2:$H$2047,'overall city offline'!$A$2:$A$2047,$A10,'overall city offline'!$B$2:$B$2047,G$3)*SUMIFS('overall city offline'!$C$2:$C$2047,'overall city offline'!$A$2:$A$2047,$A10,'overall city offline'!$B$2:$B$2047,G$3))/(SUMIFS('overall city offline'!$H$2:$H$2047,'overall city offline'!$A$2:$A$2047,$A10,'overall city offline'!$B$2:$B$2047,G$2))</f>
        <v>0.44255275950399314</v>
      </c>
      <c r="H10" s="37">
        <f>(SUMIFS('overall city offline'!$H$2:$H$2047,'overall city offline'!$A$2:$A$2047,$A10,'overall city offline'!$B$2:$B$2047,H$3)*SUMIFS('overall city offline'!$C$2:$C$2047,'overall city offline'!$A$2:$A$2047,$A10,'overall city offline'!$B$2:$B$2047,H$3))/(SUMIFS('overall city offline'!$H$2:$H$2047,'overall city offline'!$A$2:$A$2047,$A10,'overall city offline'!$B$2:$B$2047,H$2))</f>
        <v>0.74312137605011974</v>
      </c>
      <c r="I10" s="37">
        <f>(SUMIFS('overall city offline'!$H$2:$H$2047,'overall city offline'!$A$2:$A$2047,$A10,'overall city offline'!$B$2:$B$2047,I$3)*SUMIFS('overall city offline'!$C$2:$C$2047,'overall city offline'!$A$2:$A$2047,$A10,'overall city offline'!$B$2:$B$2047,I$3))/(SUMIFS('overall city offline'!$H$2:$H$2047,'overall city offline'!$A$2:$A$2047,$A10,'overall city offline'!$B$2:$B$2047,I$2))</f>
        <v>0.70646241829944811</v>
      </c>
      <c r="J10" s="37">
        <f>(SUMIFS('overall city offline'!$H$2:$H$2047,'overall city offline'!$A$2:$A$2047,$A10,'overall city offline'!$B$2:$B$2047,J$3)*SUMIFS('overall city offline'!$C$2:$C$2047,'overall city offline'!$A$2:$A$2047,$A10,'overall city offline'!$B$2:$B$2047,J$3))/(SUMIFS('overall city offline'!$H$2:$H$2047,'overall city offline'!$A$2:$A$2047,$A10,'overall city offline'!$B$2:$B$2047,J$2))</f>
        <v>0.6654799880562815</v>
      </c>
      <c r="K10" s="37">
        <f>(SUMIFS('overall city offline'!$H$2:$H$2047,'overall city offline'!$A$2:$A$2047,$A10,'overall city offline'!$B$2:$B$2047,K$3)*SUMIFS('overall city offline'!$C$2:$C$2047,'overall city offline'!$A$2:$A$2047,$A10,'overall city offline'!$B$2:$B$2047,K$3))/(SUMIFS('overall city offline'!$H$2:$H$2047,'overall city offline'!$A$2:$A$2047,$A10,'overall city offline'!$B$2:$B$2047,K$2))</f>
        <v>1.0565687454707651</v>
      </c>
      <c r="L10" s="37">
        <f>(SUMIFS('overall city offline'!$H$2:$H$2047,'overall city offline'!$A$2:$A$2047,$A10,'overall city offline'!$B$2:$B$2047,L$3)*SUMIFS('overall city offline'!$C$2:$C$2047,'overall city offline'!$A$2:$A$2047,$A10,'overall city offline'!$B$2:$B$2047,L$3))/(SUMIFS('overall city offline'!$H$2:$H$2047,'overall city offline'!$A$2:$A$2047,$A10,'overall city offline'!$B$2:$B$2047,L$2))</f>
        <v>0.37709761635513711</v>
      </c>
      <c r="M10" s="37">
        <f>(SUMIFS('overall city offline'!$H$2:$H$2047,'overall city offline'!$A$2:$A$2047,$A10,'overall city offline'!$B$2:$B$2047,M$3)*SUMIFS('overall city offline'!$C$2:$C$2047,'overall city offline'!$A$2:$A$2047,$A10,'overall city offline'!$B$2:$B$2047,M$3))/(SUMIFS('overall city offline'!$H$2:$H$2047,'overall city offline'!$A$2:$A$2047,$A10,'overall city offline'!$B$2:$B$2047,M$2))</f>
        <v>0.95924208794753807</v>
      </c>
      <c r="N10" s="37">
        <f>(SUMIFS('overall city offline'!$H$2:$H$2047,'overall city offline'!$A$2:$A$2047,$A10,'overall city offline'!$B$2:$B$2047,N$3)*SUMIFS('overall city offline'!$C$2:$C$2047,'overall city offline'!$A$2:$A$2047,$A10,'overall city offline'!$B$2:$B$2047,N$3))/(SUMIFS('overall city offline'!$H$2:$H$2047,'overall city offline'!$A$2:$A$2047,$A10,'overall city offline'!$B$2:$B$2047,N$2))</f>
        <v>7.973138268725817E-2</v>
      </c>
      <c r="O10" s="37">
        <f>(SUMIFS('overall city offline'!$H$2:$H$2047,'overall city offline'!$A$2:$A$2047,$A10,'overall city offline'!$B$2:$B$2047,O$3)*SUMIFS('overall city offline'!$C$2:$C$2047,'overall city offline'!$A$2:$A$2047,$A10,'overall city offline'!$B$2:$B$2047,O$3))/(SUMIFS('overall city offline'!$H$2:$H$2047,'overall city offline'!$A$2:$A$2047,$A10,'overall city offline'!$B$2:$B$2047,O$2))</f>
        <v>7.7544040924572968E-2</v>
      </c>
      <c r="P10" s="37">
        <f>(SUMIFS('overall city offline'!$H$2:$H$2047,'overall city offline'!$A$2:$A$2047,$A10,'overall city offline'!$B$2:$B$2047,P$3)*SUMIFS('overall city offline'!$C$2:$C$2047,'overall city offline'!$A$2:$A$2047,$A10,'overall city offline'!$B$2:$B$2047,P$3))/(SUMIFS('overall city offline'!$H$2:$H$2047,'overall city offline'!$A$2:$A$2047,$A10,'overall city offline'!$B$2:$B$2047,P$2))</f>
        <v>0.10128544813369264</v>
      </c>
      <c r="Q10" s="37">
        <f>(SUMIFS('overall city offline'!$H$2:$H$2047,'overall city offline'!$A$2:$A$2047,$A10,'overall city offline'!$B$2:$B$2047,Q$3)*SUMIFS('overall city offline'!$C$2:$C$2047,'overall city offline'!$A$2:$A$2047,$A10,'overall city offline'!$B$2:$B$2047,Q$3))/(SUMIFS('overall city offline'!$H$2:$H$2047,'overall city offline'!$A$2:$A$2047,$A10,'overall city offline'!$B$2:$B$2047,Q$2))</f>
        <v>0.47141802937254579</v>
      </c>
      <c r="R10" s="37">
        <f>(SUMIFS('overall city offline'!$H$2:$H$2047,'overall city offline'!$A$2:$A$2047,$A10,'overall city offline'!$B$2:$B$2047,R$3)*SUMIFS('overall city offline'!$C$2:$C$2047,'overall city offline'!$A$2:$A$2047,$A10,'overall city offline'!$B$2:$B$2047,R$3))/(SUMIFS('overall city offline'!$H$2:$H$2047,'overall city offline'!$A$2:$A$2047,$A10,'overall city offline'!$B$2:$B$2047,R$2))</f>
        <v>0.86214709751410445</v>
      </c>
      <c r="S10" s="37">
        <f>(SUMIFS('overall city offline'!$H$2:$H$2047,'overall city offline'!$A$2:$A$2047,$A10,'overall city offline'!$B$2:$B$2047,S$3)*SUMIFS('overall city offline'!$C$2:$C$2047,'overall city offline'!$A$2:$A$2047,$A10,'overall city offline'!$B$2:$B$2047,S$3))/(SUMIFS('overall city offline'!$H$2:$H$2047,'overall city offline'!$A$2:$A$2047,$A10,'overall city offline'!$B$2:$B$2047,S$2))</f>
        <v>0.74792497585619466</v>
      </c>
      <c r="T10" s="37">
        <f>(SUMIFS('overall city offline'!$H$2:$H$2047,'overall city offline'!$A$2:$A$2047,$A10,'overall city offline'!$B$2:$B$2047,T$3)*SUMIFS('overall city offline'!$C$2:$C$2047,'overall city offline'!$A$2:$A$2047,$A10,'overall city offline'!$B$2:$B$2047,T$3))/(SUMIFS('overall city offline'!$H$2:$H$2047,'overall city offline'!$A$2:$A$2047,$A10,'overall city offline'!$B$2:$B$2047,T$2))</f>
        <v>0.9368447841659856</v>
      </c>
      <c r="U10" s="37">
        <f>(SUMIFS('overall city offline'!$H$2:$H$2047,'overall city offline'!$A$2:$A$2047,$A10,'overall city offline'!$B$2:$B$2047,U$3)*SUMIFS('overall city offline'!$C$2:$C$2047,'overall city offline'!$A$2:$A$2047,$A10,'overall city offline'!$B$2:$B$2047,U$3))/(SUMIFS('overall city offline'!$H$2:$H$2047,'overall city offline'!$A$2:$A$2047,$A10,'overall city offline'!$B$2:$B$2047,U$2))</f>
        <v>0.90715968285903725</v>
      </c>
      <c r="V10" s="37">
        <f>(SUMIFS('overall city offline'!$H$2:$H$2047,'overall city offline'!$A$2:$A$2047,$A10,'overall city offline'!$B$2:$B$2047,V$3)*SUMIFS('overall city offline'!$C$2:$C$2047,'overall city offline'!$A$2:$A$2047,$A10,'overall city offline'!$B$2:$B$2047,V$3))/(SUMIFS('overall city offline'!$H$2:$H$2047,'overall city offline'!$A$2:$A$2047,$A10,'overall city offline'!$B$2:$B$2047,V$2))</f>
        <v>0.89461391491854003</v>
      </c>
    </row>
    <row r="11" spans="1:64" x14ac:dyDescent="0.25">
      <c r="A11" s="5" t="s">
        <v>14</v>
      </c>
      <c r="B11" s="37">
        <f>(SUMIFS('overall city offline'!$H$2:$H$2047,'overall city offline'!$A$2:$A$2047,$A11,'overall city offline'!$B$2:$B$2047,B$3)*SUMIFS('overall city offline'!$C$2:$C$2047,'overall city offline'!$A$2:$A$2047,$A11,'overall city offline'!$B$2:$B$2047,B$3))/(SUMIFS('overall city offline'!$H$2:$H$2047,'overall city offline'!$A$2:$A$2047,$A11,'overall city offline'!$B$2:$B$2047,B$2))</f>
        <v>1.0551501186919967</v>
      </c>
      <c r="C11" s="37">
        <f>(SUMIFS('overall city offline'!$H$2:$H$2047,'overall city offline'!$A$2:$A$2047,$A11,'overall city offline'!$B$2:$B$2047,C$3)*SUMIFS('overall city offline'!$C$2:$C$2047,'overall city offline'!$A$2:$A$2047,$A11,'overall city offline'!$B$2:$B$2047,C$3))/(SUMIFS('overall city offline'!$H$2:$H$2047,'overall city offline'!$A$2:$A$2047,$A11,'overall city offline'!$B$2:$B$2047,C$2))</f>
        <v>0.82012953748954431</v>
      </c>
      <c r="D11" s="37">
        <f>(SUMIFS('overall city offline'!$H$2:$H$2047,'overall city offline'!$A$2:$A$2047,$A11,'overall city offline'!$B$2:$B$2047,D$3)*SUMIFS('overall city offline'!$C$2:$C$2047,'overall city offline'!$A$2:$A$2047,$A11,'overall city offline'!$B$2:$B$2047,D$3))/(SUMIFS('overall city offline'!$H$2:$H$2047,'overall city offline'!$A$2:$A$2047,$A11,'overall city offline'!$B$2:$B$2047,D$2))</f>
        <v>0.59500118283739578</v>
      </c>
      <c r="E11" s="37">
        <f>(SUMIFS('overall city offline'!$H$2:$H$2047,'overall city offline'!$A$2:$A$2047,$A11,'overall city offline'!$B$2:$B$2047,E$3)*SUMIFS('overall city offline'!$C$2:$C$2047,'overall city offline'!$A$2:$A$2047,$A11,'overall city offline'!$B$2:$B$2047,E$3))/(SUMIFS('overall city offline'!$H$2:$H$2047,'overall city offline'!$A$2:$A$2047,$A11,'overall city offline'!$B$2:$B$2047,E$2))</f>
        <v>1.0115906419664155E-2</v>
      </c>
      <c r="F11" s="37">
        <f>(SUMIFS('overall city offline'!$H$2:$H$2047,'overall city offline'!$A$2:$A$2047,$A11,'overall city offline'!$B$2:$B$2047,F$3)*SUMIFS('overall city offline'!$C$2:$C$2047,'overall city offline'!$A$2:$A$2047,$A11,'overall city offline'!$B$2:$B$2047,F$3))/(SUMIFS('overall city offline'!$H$2:$H$2047,'overall city offline'!$A$2:$A$2047,$A11,'overall city offline'!$B$2:$B$2047,F$2))</f>
        <v>3.9757521309875241E-2</v>
      </c>
      <c r="G11" s="37">
        <f>(SUMIFS('overall city offline'!$H$2:$H$2047,'overall city offline'!$A$2:$A$2047,$A11,'overall city offline'!$B$2:$B$2047,G$3)*SUMIFS('overall city offline'!$C$2:$C$2047,'overall city offline'!$A$2:$A$2047,$A11,'overall city offline'!$B$2:$B$2047,G$3))/(SUMIFS('overall city offline'!$H$2:$H$2047,'overall city offline'!$A$2:$A$2047,$A11,'overall city offline'!$B$2:$B$2047,G$2))</f>
        <v>0.20419118513809606</v>
      </c>
      <c r="H11" s="37">
        <f>(SUMIFS('overall city offline'!$H$2:$H$2047,'overall city offline'!$A$2:$A$2047,$A11,'overall city offline'!$B$2:$B$2047,H$3)*SUMIFS('overall city offline'!$C$2:$C$2047,'overall city offline'!$A$2:$A$2047,$A11,'overall city offline'!$B$2:$B$2047,H$3))/(SUMIFS('overall city offline'!$H$2:$H$2047,'overall city offline'!$A$2:$A$2047,$A11,'overall city offline'!$B$2:$B$2047,H$2))</f>
        <v>0.72150078097845105</v>
      </c>
      <c r="I11" s="37">
        <f>(SUMIFS('overall city offline'!$H$2:$H$2047,'overall city offline'!$A$2:$A$2047,$A11,'overall city offline'!$B$2:$B$2047,I$3)*SUMIFS('overall city offline'!$C$2:$C$2047,'overall city offline'!$A$2:$A$2047,$A11,'overall city offline'!$B$2:$B$2047,I$3))/(SUMIFS('overall city offline'!$H$2:$H$2047,'overall city offline'!$A$2:$A$2047,$A11,'overall city offline'!$B$2:$B$2047,I$2))</f>
        <v>0.88965214019765071</v>
      </c>
      <c r="J11" s="37">
        <f>(SUMIFS('overall city offline'!$H$2:$H$2047,'overall city offline'!$A$2:$A$2047,$A11,'overall city offline'!$B$2:$B$2047,J$3)*SUMIFS('overall city offline'!$C$2:$C$2047,'overall city offline'!$A$2:$A$2047,$A11,'overall city offline'!$B$2:$B$2047,J$3))/(SUMIFS('overall city offline'!$H$2:$H$2047,'overall city offline'!$A$2:$A$2047,$A11,'overall city offline'!$B$2:$B$2047,J$2))</f>
        <v>0.94690974420868979</v>
      </c>
      <c r="K11" s="37">
        <f>(SUMIFS('overall city offline'!$H$2:$H$2047,'overall city offline'!$A$2:$A$2047,$A11,'overall city offline'!$B$2:$B$2047,K$3)*SUMIFS('overall city offline'!$C$2:$C$2047,'overall city offline'!$A$2:$A$2047,$A11,'overall city offline'!$B$2:$B$2047,K$3))/(SUMIFS('overall city offline'!$H$2:$H$2047,'overall city offline'!$A$2:$A$2047,$A11,'overall city offline'!$B$2:$B$2047,K$2))</f>
        <v>0.71172038725760733</v>
      </c>
      <c r="L11" s="37">
        <f>(SUMIFS('overall city offline'!$H$2:$H$2047,'overall city offline'!$A$2:$A$2047,$A11,'overall city offline'!$B$2:$B$2047,L$3)*SUMIFS('overall city offline'!$C$2:$C$2047,'overall city offline'!$A$2:$A$2047,$A11,'overall city offline'!$B$2:$B$2047,L$3))/(SUMIFS('overall city offline'!$H$2:$H$2047,'overall city offline'!$A$2:$A$2047,$A11,'overall city offline'!$B$2:$B$2047,L$2))</f>
        <v>0.26003693291165053</v>
      </c>
      <c r="M11" s="37">
        <f>(SUMIFS('overall city offline'!$H$2:$H$2047,'overall city offline'!$A$2:$A$2047,$A11,'overall city offline'!$B$2:$B$2047,M$3)*SUMIFS('overall city offline'!$C$2:$C$2047,'overall city offline'!$A$2:$A$2047,$A11,'overall city offline'!$B$2:$B$2047,M$3))/(SUMIFS('overall city offline'!$H$2:$H$2047,'overall city offline'!$A$2:$A$2047,$A11,'overall city offline'!$B$2:$B$2047,M$2))</f>
        <v>0.75612042536108193</v>
      </c>
      <c r="N11" s="37">
        <f>(SUMIFS('overall city offline'!$H$2:$H$2047,'overall city offline'!$A$2:$A$2047,$A11,'overall city offline'!$B$2:$B$2047,N$3)*SUMIFS('overall city offline'!$C$2:$C$2047,'overall city offline'!$A$2:$A$2047,$A11,'overall city offline'!$B$2:$B$2047,N$3))/(SUMIFS('overall city offline'!$H$2:$H$2047,'overall city offline'!$A$2:$A$2047,$A11,'overall city offline'!$B$2:$B$2047,N$2))</f>
        <v>0.11700259849517758</v>
      </c>
      <c r="O11" s="37">
        <f>(SUMIFS('overall city offline'!$H$2:$H$2047,'overall city offline'!$A$2:$A$2047,$A11,'overall city offline'!$B$2:$B$2047,O$3)*SUMIFS('overall city offline'!$C$2:$C$2047,'overall city offline'!$A$2:$A$2047,$A11,'overall city offline'!$B$2:$B$2047,O$3))/(SUMIFS('overall city offline'!$H$2:$H$2047,'overall city offline'!$A$2:$A$2047,$A11,'overall city offline'!$B$2:$B$2047,O$2))</f>
        <v>6.7541912043162275E-2</v>
      </c>
      <c r="P11" s="37">
        <f>(SUMIFS('overall city offline'!$H$2:$H$2047,'overall city offline'!$A$2:$A$2047,$A11,'overall city offline'!$B$2:$B$2047,P$3)*SUMIFS('overall city offline'!$C$2:$C$2047,'overall city offline'!$A$2:$A$2047,$A11,'overall city offline'!$B$2:$B$2047,P$3))/(SUMIFS('overall city offline'!$H$2:$H$2047,'overall city offline'!$A$2:$A$2047,$A11,'overall city offline'!$B$2:$B$2047,P$2))</f>
        <v>0.10523049426625267</v>
      </c>
      <c r="Q11" s="37">
        <f>(SUMIFS('overall city offline'!$H$2:$H$2047,'overall city offline'!$A$2:$A$2047,$A11,'overall city offline'!$B$2:$B$2047,Q$3)*SUMIFS('overall city offline'!$C$2:$C$2047,'overall city offline'!$A$2:$A$2047,$A11,'overall city offline'!$B$2:$B$2047,Q$3))/(SUMIFS('overall city offline'!$H$2:$H$2047,'overall city offline'!$A$2:$A$2047,$A11,'overall city offline'!$B$2:$B$2047,Q$2))</f>
        <v>0.50849091777317756</v>
      </c>
      <c r="R11" s="37">
        <f>(SUMIFS('overall city offline'!$H$2:$H$2047,'overall city offline'!$A$2:$A$2047,$A11,'overall city offline'!$B$2:$B$2047,R$3)*SUMIFS('overall city offline'!$C$2:$C$2047,'overall city offline'!$A$2:$A$2047,$A11,'overall city offline'!$B$2:$B$2047,R$3))/(SUMIFS('overall city offline'!$H$2:$H$2047,'overall city offline'!$A$2:$A$2047,$A11,'overall city offline'!$B$2:$B$2047,R$2))</f>
        <v>1.1438052727056611</v>
      </c>
      <c r="S11" s="37">
        <f>(SUMIFS('overall city offline'!$H$2:$H$2047,'overall city offline'!$A$2:$A$2047,$A11,'overall city offline'!$B$2:$B$2047,S$3)*SUMIFS('overall city offline'!$C$2:$C$2047,'overall city offline'!$A$2:$A$2047,$A11,'overall city offline'!$B$2:$B$2047,S$3))/(SUMIFS('overall city offline'!$H$2:$H$2047,'overall city offline'!$A$2:$A$2047,$A11,'overall city offline'!$B$2:$B$2047,S$2))</f>
        <v>1.4446872252999168</v>
      </c>
      <c r="T11" s="37">
        <f>(SUMIFS('overall city offline'!$H$2:$H$2047,'overall city offline'!$A$2:$A$2047,$A11,'overall city offline'!$B$2:$B$2047,T$3)*SUMIFS('overall city offline'!$C$2:$C$2047,'overall city offline'!$A$2:$A$2047,$A11,'overall city offline'!$B$2:$B$2047,T$3))/(SUMIFS('overall city offline'!$H$2:$H$2047,'overall city offline'!$A$2:$A$2047,$A11,'overall city offline'!$B$2:$B$2047,T$2))</f>
        <v>1.7387839190555483</v>
      </c>
      <c r="U11" s="37">
        <f>(SUMIFS('overall city offline'!$H$2:$H$2047,'overall city offline'!$A$2:$A$2047,$A11,'overall city offline'!$B$2:$B$2047,U$3)*SUMIFS('overall city offline'!$C$2:$C$2047,'overall city offline'!$A$2:$A$2047,$A11,'overall city offline'!$B$2:$B$2047,U$3))/(SUMIFS('overall city offline'!$H$2:$H$2047,'overall city offline'!$A$2:$A$2047,$A11,'overall city offline'!$B$2:$B$2047,U$2))</f>
        <v>1.5753157217314144</v>
      </c>
      <c r="V11" s="37">
        <f>(SUMIFS('overall city offline'!$H$2:$H$2047,'overall city offline'!$A$2:$A$2047,$A11,'overall city offline'!$B$2:$B$2047,V$3)*SUMIFS('overall city offline'!$C$2:$C$2047,'overall city offline'!$A$2:$A$2047,$A11,'overall city offline'!$B$2:$B$2047,V$3))/(SUMIFS('overall city offline'!$H$2:$H$2047,'overall city offline'!$A$2:$A$2047,$A11,'overall city offline'!$B$2:$B$2047,V$2))</f>
        <v>1.3153843503972025</v>
      </c>
    </row>
    <row r="12" spans="1:64" x14ac:dyDescent="0.25">
      <c r="A12" s="5" t="s">
        <v>15</v>
      </c>
      <c r="B12" s="37">
        <f>(SUMIFS('overall city offline'!$H$2:$H$2047,'overall city offline'!$A$2:$A$2047,$A12,'overall city offline'!$B$2:$B$2047,B$3)*SUMIFS('overall city offline'!$C$2:$C$2047,'overall city offline'!$A$2:$A$2047,$A12,'overall city offline'!$B$2:$B$2047,B$3))/(SUMIFS('overall city offline'!$H$2:$H$2047,'overall city offline'!$A$2:$A$2047,$A12,'overall city offline'!$B$2:$B$2047,B$2))</f>
        <v>0.87035203504099323</v>
      </c>
      <c r="C12" s="37">
        <f>(SUMIFS('overall city offline'!$H$2:$H$2047,'overall city offline'!$A$2:$A$2047,$A12,'overall city offline'!$B$2:$B$2047,C$3)*SUMIFS('overall city offline'!$C$2:$C$2047,'overall city offline'!$A$2:$A$2047,$A12,'overall city offline'!$B$2:$B$2047,C$3))/(SUMIFS('overall city offline'!$H$2:$H$2047,'overall city offline'!$A$2:$A$2047,$A12,'overall city offline'!$B$2:$B$2047,C$2))</f>
        <v>0.96027979595652657</v>
      </c>
      <c r="D12" s="37">
        <f>(SUMIFS('overall city offline'!$H$2:$H$2047,'overall city offline'!$A$2:$A$2047,$A12,'overall city offline'!$B$2:$B$2047,D$3)*SUMIFS('overall city offline'!$C$2:$C$2047,'overall city offline'!$A$2:$A$2047,$A12,'overall city offline'!$B$2:$B$2047,D$3))/(SUMIFS('overall city offline'!$H$2:$H$2047,'overall city offline'!$A$2:$A$2047,$A12,'overall city offline'!$B$2:$B$2047,D$2))</f>
        <v>0.63218848544490081</v>
      </c>
      <c r="E12" s="37">
        <f>(SUMIFS('overall city offline'!$H$2:$H$2047,'overall city offline'!$A$2:$A$2047,$A12,'overall city offline'!$B$2:$B$2047,E$3)*SUMIFS('overall city offline'!$C$2:$C$2047,'overall city offline'!$A$2:$A$2047,$A12,'overall city offline'!$B$2:$B$2047,E$3))/(SUMIFS('overall city offline'!$H$2:$H$2047,'overall city offline'!$A$2:$A$2047,$A12,'overall city offline'!$B$2:$B$2047,E$2))</f>
        <v>2.0859010059562703E-2</v>
      </c>
      <c r="F12" s="37">
        <f>(SUMIFS('overall city offline'!$H$2:$H$2047,'overall city offline'!$A$2:$A$2047,$A12,'overall city offline'!$B$2:$B$2047,F$3)*SUMIFS('overall city offline'!$C$2:$C$2047,'overall city offline'!$A$2:$A$2047,$A12,'overall city offline'!$B$2:$B$2047,F$3))/(SUMIFS('overall city offline'!$H$2:$H$2047,'overall city offline'!$A$2:$A$2047,$A12,'overall city offline'!$B$2:$B$2047,F$2))</f>
        <v>5.6314574809665209E-2</v>
      </c>
      <c r="G12" s="37">
        <f>(SUMIFS('overall city offline'!$H$2:$H$2047,'overall city offline'!$A$2:$A$2047,$A12,'overall city offline'!$B$2:$B$2047,G$3)*SUMIFS('overall city offline'!$C$2:$C$2047,'overall city offline'!$A$2:$A$2047,$A12,'overall city offline'!$B$2:$B$2047,G$3))/(SUMIFS('overall city offline'!$H$2:$H$2047,'overall city offline'!$A$2:$A$2047,$A12,'overall city offline'!$B$2:$B$2047,G$2))</f>
        <v>0.26418663816143295</v>
      </c>
      <c r="H12" s="37">
        <f>(SUMIFS('overall city offline'!$H$2:$H$2047,'overall city offline'!$A$2:$A$2047,$A12,'overall city offline'!$B$2:$B$2047,H$3)*SUMIFS('overall city offline'!$C$2:$C$2047,'overall city offline'!$A$2:$A$2047,$A12,'overall city offline'!$B$2:$B$2047,H$3))/(SUMIFS('overall city offline'!$H$2:$H$2047,'overall city offline'!$A$2:$A$2047,$A12,'overall city offline'!$B$2:$B$2047,H$2))</f>
        <v>0.64355566902386474</v>
      </c>
      <c r="I12" s="37">
        <f>(SUMIFS('overall city offline'!$H$2:$H$2047,'overall city offline'!$A$2:$A$2047,$A12,'overall city offline'!$B$2:$B$2047,I$3)*SUMIFS('overall city offline'!$C$2:$C$2047,'overall city offline'!$A$2:$A$2047,$A12,'overall city offline'!$B$2:$B$2047,I$3))/(SUMIFS('overall city offline'!$H$2:$H$2047,'overall city offline'!$A$2:$A$2047,$A12,'overall city offline'!$B$2:$B$2047,I$2))</f>
        <v>0.83018828521064481</v>
      </c>
      <c r="J12" s="37">
        <f>(SUMIFS('overall city offline'!$H$2:$H$2047,'overall city offline'!$A$2:$A$2047,$A12,'overall city offline'!$B$2:$B$2047,J$3)*SUMIFS('overall city offline'!$C$2:$C$2047,'overall city offline'!$A$2:$A$2047,$A12,'overall city offline'!$B$2:$B$2047,J$3))/(SUMIFS('overall city offline'!$H$2:$H$2047,'overall city offline'!$A$2:$A$2047,$A12,'overall city offline'!$B$2:$B$2047,J$2))</f>
        <v>0.74790947817209363</v>
      </c>
      <c r="K12" s="37">
        <f>(SUMIFS('overall city offline'!$H$2:$H$2047,'overall city offline'!$A$2:$A$2047,$A12,'overall city offline'!$B$2:$B$2047,K$3)*SUMIFS('overall city offline'!$C$2:$C$2047,'overall city offline'!$A$2:$A$2047,$A12,'overall city offline'!$B$2:$B$2047,K$3))/(SUMIFS('overall city offline'!$H$2:$H$2047,'overall city offline'!$A$2:$A$2047,$A12,'overall city offline'!$B$2:$B$2047,K$2))</f>
        <v>0.78939311017437941</v>
      </c>
      <c r="L12" s="37">
        <f>(SUMIFS('overall city offline'!$H$2:$H$2047,'overall city offline'!$A$2:$A$2047,$A12,'overall city offline'!$B$2:$B$2047,L$3)*SUMIFS('overall city offline'!$C$2:$C$2047,'overall city offline'!$A$2:$A$2047,$A12,'overall city offline'!$B$2:$B$2047,L$3))/(SUMIFS('overall city offline'!$H$2:$H$2047,'overall city offline'!$A$2:$A$2047,$A12,'overall city offline'!$B$2:$B$2047,L$2))</f>
        <v>0.22650977787898918</v>
      </c>
      <c r="M12" s="37">
        <f>(SUMIFS('overall city offline'!$H$2:$H$2047,'overall city offline'!$A$2:$A$2047,$A12,'overall city offline'!$B$2:$B$2047,M$3)*SUMIFS('overall city offline'!$C$2:$C$2047,'overall city offline'!$A$2:$A$2047,$A12,'overall city offline'!$B$2:$B$2047,M$3))/(SUMIFS('overall city offline'!$H$2:$H$2047,'overall city offline'!$A$2:$A$2047,$A12,'overall city offline'!$B$2:$B$2047,M$2))</f>
        <v>0.73983592199862935</v>
      </c>
      <c r="N12" s="37">
        <f>(SUMIFS('overall city offline'!$H$2:$H$2047,'overall city offline'!$A$2:$A$2047,$A12,'overall city offline'!$B$2:$B$2047,N$3)*SUMIFS('overall city offline'!$C$2:$C$2047,'overall city offline'!$A$2:$A$2047,$A12,'overall city offline'!$B$2:$B$2047,N$3))/(SUMIFS('overall city offline'!$H$2:$H$2047,'overall city offline'!$A$2:$A$2047,$A12,'overall city offline'!$B$2:$B$2047,N$2))</f>
        <v>6.1001797847441828E-2</v>
      </c>
      <c r="O12" s="37">
        <f>(SUMIFS('overall city offline'!$H$2:$H$2047,'overall city offline'!$A$2:$A$2047,$A12,'overall city offline'!$B$2:$B$2047,O$3)*SUMIFS('overall city offline'!$C$2:$C$2047,'overall city offline'!$A$2:$A$2047,$A12,'overall city offline'!$B$2:$B$2047,O$3))/(SUMIFS('overall city offline'!$H$2:$H$2047,'overall city offline'!$A$2:$A$2047,$A12,'overall city offline'!$B$2:$B$2047,O$2))</f>
        <v>5.2263954295237086E-2</v>
      </c>
      <c r="P12" s="37">
        <f>(SUMIFS('overall city offline'!$H$2:$H$2047,'overall city offline'!$A$2:$A$2047,$A12,'overall city offline'!$B$2:$B$2047,P$3)*SUMIFS('overall city offline'!$C$2:$C$2047,'overall city offline'!$A$2:$A$2047,$A12,'overall city offline'!$B$2:$B$2047,P$3))/(SUMIFS('overall city offline'!$H$2:$H$2047,'overall city offline'!$A$2:$A$2047,$A12,'overall city offline'!$B$2:$B$2047,P$2))</f>
        <v>8.7923364520218802E-2</v>
      </c>
      <c r="Q12" s="37">
        <f>(SUMIFS('overall city offline'!$H$2:$H$2047,'overall city offline'!$A$2:$A$2047,$A12,'overall city offline'!$B$2:$B$2047,Q$3)*SUMIFS('overall city offline'!$C$2:$C$2047,'overall city offline'!$A$2:$A$2047,$A12,'overall city offline'!$B$2:$B$2047,Q$3))/(SUMIFS('overall city offline'!$H$2:$H$2047,'overall city offline'!$A$2:$A$2047,$A12,'overall city offline'!$B$2:$B$2047,Q$2))</f>
        <v>0.44119949394397434</v>
      </c>
      <c r="R12" s="37">
        <f>(SUMIFS('overall city offline'!$H$2:$H$2047,'overall city offline'!$A$2:$A$2047,$A12,'overall city offline'!$B$2:$B$2047,R$3)*SUMIFS('overall city offline'!$C$2:$C$2047,'overall city offline'!$A$2:$A$2047,$A12,'overall city offline'!$B$2:$B$2047,R$3))/(SUMIFS('overall city offline'!$H$2:$H$2047,'overall city offline'!$A$2:$A$2047,$A12,'overall city offline'!$B$2:$B$2047,R$2))</f>
        <v>0.79641345148895071</v>
      </c>
      <c r="S12" s="37">
        <f>(SUMIFS('overall city offline'!$H$2:$H$2047,'overall city offline'!$A$2:$A$2047,$A12,'overall city offline'!$B$2:$B$2047,S$3)*SUMIFS('overall city offline'!$C$2:$C$2047,'overall city offline'!$A$2:$A$2047,$A12,'overall city offline'!$B$2:$B$2047,S$3))/(SUMIFS('overall city offline'!$H$2:$H$2047,'overall city offline'!$A$2:$A$2047,$A12,'overall city offline'!$B$2:$B$2047,S$2))</f>
        <v>1.0310651141568623</v>
      </c>
      <c r="T12" s="37">
        <f>(SUMIFS('overall city offline'!$H$2:$H$2047,'overall city offline'!$A$2:$A$2047,$A12,'overall city offline'!$B$2:$B$2047,T$3)*SUMIFS('overall city offline'!$C$2:$C$2047,'overall city offline'!$A$2:$A$2047,$A12,'overall city offline'!$B$2:$B$2047,T$3))/(SUMIFS('overall city offline'!$H$2:$H$2047,'overall city offline'!$A$2:$A$2047,$A12,'overall city offline'!$B$2:$B$2047,T$2))</f>
        <v>1.0748044679120514</v>
      </c>
      <c r="U12" s="37">
        <f>(SUMIFS('overall city offline'!$H$2:$H$2047,'overall city offline'!$A$2:$A$2047,$A12,'overall city offline'!$B$2:$B$2047,U$3)*SUMIFS('overall city offline'!$C$2:$C$2047,'overall city offline'!$A$2:$A$2047,$A12,'overall city offline'!$B$2:$B$2047,U$3))/(SUMIFS('overall city offline'!$H$2:$H$2047,'overall city offline'!$A$2:$A$2047,$A12,'overall city offline'!$B$2:$B$2047,U$2))</f>
        <v>1.0380837664783034</v>
      </c>
      <c r="V12" s="37">
        <f>(SUMIFS('overall city offline'!$H$2:$H$2047,'overall city offline'!$A$2:$A$2047,$A12,'overall city offline'!$B$2:$B$2047,V$3)*SUMIFS('overall city offline'!$C$2:$C$2047,'overall city offline'!$A$2:$A$2047,$A12,'overall city offline'!$B$2:$B$2047,V$3))/(SUMIFS('overall city offline'!$H$2:$H$2047,'overall city offline'!$A$2:$A$2047,$A12,'overall city offline'!$B$2:$B$2047,V$2))</f>
        <v>0.83556537352839844</v>
      </c>
    </row>
    <row r="13" spans="1:64" x14ac:dyDescent="0.25">
      <c r="A13" s="5" t="s">
        <v>16</v>
      </c>
      <c r="B13" s="37">
        <f>(SUMIFS('overall city offline'!$H$2:$H$2047,'overall city offline'!$A$2:$A$2047,$A13,'overall city offline'!$B$2:$B$2047,B$3)*SUMIFS('overall city offline'!$C$2:$C$2047,'overall city offline'!$A$2:$A$2047,$A13,'overall city offline'!$B$2:$B$2047,B$3))/(SUMIFS('overall city offline'!$H$2:$H$2047,'overall city offline'!$A$2:$A$2047,$A13,'overall city offline'!$B$2:$B$2047,B$2))</f>
        <v>0.94099180691167883</v>
      </c>
      <c r="C13" s="37">
        <f>(SUMIFS('overall city offline'!$H$2:$H$2047,'overall city offline'!$A$2:$A$2047,$A13,'overall city offline'!$B$2:$B$2047,C$3)*SUMIFS('overall city offline'!$C$2:$C$2047,'overall city offline'!$A$2:$A$2047,$A13,'overall city offline'!$B$2:$B$2047,C$3))/(SUMIFS('overall city offline'!$H$2:$H$2047,'overall city offline'!$A$2:$A$2047,$A13,'overall city offline'!$B$2:$B$2047,C$2))</f>
        <v>1.044330134441843</v>
      </c>
      <c r="D13" s="37">
        <f>(SUMIFS('overall city offline'!$H$2:$H$2047,'overall city offline'!$A$2:$A$2047,$A13,'overall city offline'!$B$2:$B$2047,D$3)*SUMIFS('overall city offline'!$C$2:$C$2047,'overall city offline'!$A$2:$A$2047,$A13,'overall city offline'!$B$2:$B$2047,D$3))/(SUMIFS('overall city offline'!$H$2:$H$2047,'overall city offline'!$A$2:$A$2047,$A13,'overall city offline'!$B$2:$B$2047,D$2))</f>
        <v>0.66042212435404268</v>
      </c>
      <c r="E13" s="37">
        <f>(SUMIFS('overall city offline'!$H$2:$H$2047,'overall city offline'!$A$2:$A$2047,$A13,'overall city offline'!$B$2:$B$2047,E$3)*SUMIFS('overall city offline'!$C$2:$C$2047,'overall city offline'!$A$2:$A$2047,$A13,'overall city offline'!$B$2:$B$2047,E$3))/(SUMIFS('overall city offline'!$H$2:$H$2047,'overall city offline'!$A$2:$A$2047,$A13,'overall city offline'!$B$2:$B$2047,E$2))</f>
        <v>3.6765263130211653E-2</v>
      </c>
      <c r="F13" s="37">
        <f>(SUMIFS('overall city offline'!$H$2:$H$2047,'overall city offline'!$A$2:$A$2047,$A13,'overall city offline'!$B$2:$B$2047,F$3)*SUMIFS('overall city offline'!$C$2:$C$2047,'overall city offline'!$A$2:$A$2047,$A13,'overall city offline'!$B$2:$B$2047,F$3))/(SUMIFS('overall city offline'!$H$2:$H$2047,'overall city offline'!$A$2:$A$2047,$A13,'overall city offline'!$B$2:$B$2047,F$2))</f>
        <v>6.1143039201792669E-2</v>
      </c>
      <c r="G13" s="37">
        <f>(SUMIFS('overall city offline'!$H$2:$H$2047,'overall city offline'!$A$2:$A$2047,$A13,'overall city offline'!$B$2:$B$2047,G$3)*SUMIFS('overall city offline'!$C$2:$C$2047,'overall city offline'!$A$2:$A$2047,$A13,'overall city offline'!$B$2:$B$2047,G$3))/(SUMIFS('overall city offline'!$H$2:$H$2047,'overall city offline'!$A$2:$A$2047,$A13,'overall city offline'!$B$2:$B$2047,G$2))</f>
        <v>0.32883152624780654</v>
      </c>
      <c r="H13" s="37">
        <f>(SUMIFS('overall city offline'!$H$2:$H$2047,'overall city offline'!$A$2:$A$2047,$A13,'overall city offline'!$B$2:$B$2047,H$3)*SUMIFS('overall city offline'!$C$2:$C$2047,'overall city offline'!$A$2:$A$2047,$A13,'overall city offline'!$B$2:$B$2047,H$3))/(SUMIFS('overall city offline'!$H$2:$H$2047,'overall city offline'!$A$2:$A$2047,$A13,'overall city offline'!$B$2:$B$2047,H$2))</f>
        <v>0.57780093922713704</v>
      </c>
      <c r="I13" s="37">
        <f>(SUMIFS('overall city offline'!$H$2:$H$2047,'overall city offline'!$A$2:$A$2047,$A13,'overall city offline'!$B$2:$B$2047,I$3)*SUMIFS('overall city offline'!$C$2:$C$2047,'overall city offline'!$A$2:$A$2047,$A13,'overall city offline'!$B$2:$B$2047,I$3))/(SUMIFS('overall city offline'!$H$2:$H$2047,'overall city offline'!$A$2:$A$2047,$A13,'overall city offline'!$B$2:$B$2047,I$2))</f>
        <v>0.57156155628768723</v>
      </c>
      <c r="J13" s="37">
        <f>(SUMIFS('overall city offline'!$H$2:$H$2047,'overall city offline'!$A$2:$A$2047,$A13,'overall city offline'!$B$2:$B$2047,J$3)*SUMIFS('overall city offline'!$C$2:$C$2047,'overall city offline'!$A$2:$A$2047,$A13,'overall city offline'!$B$2:$B$2047,J$3))/(SUMIFS('overall city offline'!$H$2:$H$2047,'overall city offline'!$A$2:$A$2047,$A13,'overall city offline'!$B$2:$B$2047,J$2))</f>
        <v>0.71832385143334665</v>
      </c>
      <c r="K13" s="37">
        <f>(SUMIFS('overall city offline'!$H$2:$H$2047,'overall city offline'!$A$2:$A$2047,$A13,'overall city offline'!$B$2:$B$2047,K$3)*SUMIFS('overall city offline'!$C$2:$C$2047,'overall city offline'!$A$2:$A$2047,$A13,'overall city offline'!$B$2:$B$2047,K$3))/(SUMIFS('overall city offline'!$H$2:$H$2047,'overall city offline'!$A$2:$A$2047,$A13,'overall city offline'!$B$2:$B$2047,K$2))</f>
        <v>0.80051239476053826</v>
      </c>
      <c r="L13" s="37">
        <f>(SUMIFS('overall city offline'!$H$2:$H$2047,'overall city offline'!$A$2:$A$2047,$A13,'overall city offline'!$B$2:$B$2047,L$3)*SUMIFS('overall city offline'!$C$2:$C$2047,'overall city offline'!$A$2:$A$2047,$A13,'overall city offline'!$B$2:$B$2047,L$3))/(SUMIFS('overall city offline'!$H$2:$H$2047,'overall city offline'!$A$2:$A$2047,$A13,'overall city offline'!$B$2:$B$2047,L$2))</f>
        <v>0.28544664813894466</v>
      </c>
      <c r="M13" s="37">
        <f>(SUMIFS('overall city offline'!$H$2:$H$2047,'overall city offline'!$A$2:$A$2047,$A13,'overall city offline'!$B$2:$B$2047,M$3)*SUMIFS('overall city offline'!$C$2:$C$2047,'overall city offline'!$A$2:$A$2047,$A13,'overall city offline'!$B$2:$B$2047,M$3))/(SUMIFS('overall city offline'!$H$2:$H$2047,'overall city offline'!$A$2:$A$2047,$A13,'overall city offline'!$B$2:$B$2047,M$2))</f>
        <v>0.75449554805554608</v>
      </c>
      <c r="N13" s="37">
        <f>(SUMIFS('overall city offline'!$H$2:$H$2047,'overall city offline'!$A$2:$A$2047,$A13,'overall city offline'!$B$2:$B$2047,N$3)*SUMIFS('overall city offline'!$C$2:$C$2047,'overall city offline'!$A$2:$A$2047,$A13,'overall city offline'!$B$2:$B$2047,N$3))/(SUMIFS('overall city offline'!$H$2:$H$2047,'overall city offline'!$A$2:$A$2047,$A13,'overall city offline'!$B$2:$B$2047,N$2))</f>
        <v>0.13393078077990872</v>
      </c>
      <c r="O13" s="37">
        <f>(SUMIFS('overall city offline'!$H$2:$H$2047,'overall city offline'!$A$2:$A$2047,$A13,'overall city offline'!$B$2:$B$2047,O$3)*SUMIFS('overall city offline'!$C$2:$C$2047,'overall city offline'!$A$2:$A$2047,$A13,'overall city offline'!$B$2:$B$2047,O$3))/(SUMIFS('overall city offline'!$H$2:$H$2047,'overall city offline'!$A$2:$A$2047,$A13,'overall city offline'!$B$2:$B$2047,O$2))</f>
        <v>0.10628289959301386</v>
      </c>
      <c r="P13" s="37">
        <f>(SUMIFS('overall city offline'!$H$2:$H$2047,'overall city offline'!$A$2:$A$2047,$A13,'overall city offline'!$B$2:$B$2047,P$3)*SUMIFS('overall city offline'!$C$2:$C$2047,'overall city offline'!$A$2:$A$2047,$A13,'overall city offline'!$B$2:$B$2047,P$3))/(SUMIFS('overall city offline'!$H$2:$H$2047,'overall city offline'!$A$2:$A$2047,$A13,'overall city offline'!$B$2:$B$2047,P$2))</f>
        <v>0.1212333537222271</v>
      </c>
      <c r="Q13" s="37">
        <f>(SUMIFS('overall city offline'!$H$2:$H$2047,'overall city offline'!$A$2:$A$2047,$A13,'overall city offline'!$B$2:$B$2047,Q$3)*SUMIFS('overall city offline'!$C$2:$C$2047,'overall city offline'!$A$2:$A$2047,$A13,'overall city offline'!$B$2:$B$2047,Q$3))/(SUMIFS('overall city offline'!$H$2:$H$2047,'overall city offline'!$A$2:$A$2047,$A13,'overall city offline'!$B$2:$B$2047,Q$2))</f>
        <v>0.44531737117532399</v>
      </c>
      <c r="R13" s="37">
        <f>(SUMIFS('overall city offline'!$H$2:$H$2047,'overall city offline'!$A$2:$A$2047,$A13,'overall city offline'!$B$2:$B$2047,R$3)*SUMIFS('overall city offline'!$C$2:$C$2047,'overall city offline'!$A$2:$A$2047,$A13,'overall city offline'!$B$2:$B$2047,R$3))/(SUMIFS('overall city offline'!$H$2:$H$2047,'overall city offline'!$A$2:$A$2047,$A13,'overall city offline'!$B$2:$B$2047,R$2))</f>
        <v>0.85332516345313969</v>
      </c>
      <c r="S13" s="37">
        <f>(SUMIFS('overall city offline'!$H$2:$H$2047,'overall city offline'!$A$2:$A$2047,$A13,'overall city offline'!$B$2:$B$2047,S$3)*SUMIFS('overall city offline'!$C$2:$C$2047,'overall city offline'!$A$2:$A$2047,$A13,'overall city offline'!$B$2:$B$2047,S$3))/(SUMIFS('overall city offline'!$H$2:$H$2047,'overall city offline'!$A$2:$A$2047,$A13,'overall city offline'!$B$2:$B$2047,S$2))</f>
        <v>0.83883476691276315</v>
      </c>
      <c r="T13" s="37">
        <f>(SUMIFS('overall city offline'!$H$2:$H$2047,'overall city offline'!$A$2:$A$2047,$A13,'overall city offline'!$B$2:$B$2047,T$3)*SUMIFS('overall city offline'!$C$2:$C$2047,'overall city offline'!$A$2:$A$2047,$A13,'overall city offline'!$B$2:$B$2047,T$3))/(SUMIFS('overall city offline'!$H$2:$H$2047,'overall city offline'!$A$2:$A$2047,$A13,'overall city offline'!$B$2:$B$2047,T$2))</f>
        <v>1.0419267905548588</v>
      </c>
      <c r="U13" s="37">
        <f>(SUMIFS('overall city offline'!$H$2:$H$2047,'overall city offline'!$A$2:$A$2047,$A13,'overall city offline'!$B$2:$B$2047,U$3)*SUMIFS('overall city offline'!$C$2:$C$2047,'overall city offline'!$A$2:$A$2047,$A13,'overall city offline'!$B$2:$B$2047,U$3))/(SUMIFS('overall city offline'!$H$2:$H$2047,'overall city offline'!$A$2:$A$2047,$A13,'overall city offline'!$B$2:$B$2047,U$2))</f>
        <v>1.0927895170294717</v>
      </c>
      <c r="V13" s="37">
        <f>(SUMIFS('overall city offline'!$H$2:$H$2047,'overall city offline'!$A$2:$A$2047,$A13,'overall city offline'!$B$2:$B$2047,V$3)*SUMIFS('overall city offline'!$C$2:$C$2047,'overall city offline'!$A$2:$A$2047,$A13,'overall city offline'!$B$2:$B$2047,V$3))/(SUMIFS('overall city offline'!$H$2:$H$2047,'overall city offline'!$A$2:$A$2047,$A13,'overall city offline'!$B$2:$B$2047,V$2))</f>
        <v>0.99778371556241285</v>
      </c>
    </row>
    <row r="14" spans="1:64" x14ac:dyDescent="0.25">
      <c r="A14" s="5" t="s">
        <v>17</v>
      </c>
      <c r="B14" s="37">
        <f>(SUMIFS('overall city offline'!$H$2:$H$2047,'overall city offline'!$A$2:$A$2047,$A14,'overall city offline'!$B$2:$B$2047,B$3)*SUMIFS('overall city offline'!$C$2:$C$2047,'overall city offline'!$A$2:$A$2047,$A14,'overall city offline'!$B$2:$B$2047,B$3))/(SUMIFS('overall city offline'!$H$2:$H$2047,'overall city offline'!$A$2:$A$2047,$A14,'overall city offline'!$B$2:$B$2047,B$2))</f>
        <v>0.89075252197385502</v>
      </c>
      <c r="C14" s="37">
        <f>(SUMIFS('overall city offline'!$H$2:$H$2047,'overall city offline'!$A$2:$A$2047,$A14,'overall city offline'!$B$2:$B$2047,C$3)*SUMIFS('overall city offline'!$C$2:$C$2047,'overall city offline'!$A$2:$A$2047,$A14,'overall city offline'!$B$2:$B$2047,C$3))/(SUMIFS('overall city offline'!$H$2:$H$2047,'overall city offline'!$A$2:$A$2047,$A14,'overall city offline'!$B$2:$B$2047,C$2))</f>
        <v>0.8639738499307702</v>
      </c>
      <c r="D14" s="37">
        <f>(SUMIFS('overall city offline'!$H$2:$H$2047,'overall city offline'!$A$2:$A$2047,$A14,'overall city offline'!$B$2:$B$2047,D$3)*SUMIFS('overall city offline'!$C$2:$C$2047,'overall city offline'!$A$2:$A$2047,$A14,'overall city offline'!$B$2:$B$2047,D$3))/(SUMIFS('overall city offline'!$H$2:$H$2047,'overall city offline'!$A$2:$A$2047,$A14,'overall city offline'!$B$2:$B$2047,D$2))</f>
        <v>0.61420140888072627</v>
      </c>
      <c r="E14" s="37">
        <f>(SUMIFS('overall city offline'!$H$2:$H$2047,'overall city offline'!$A$2:$A$2047,$A14,'overall city offline'!$B$2:$B$2047,E$3)*SUMIFS('overall city offline'!$C$2:$C$2047,'overall city offline'!$A$2:$A$2047,$A14,'overall city offline'!$B$2:$B$2047,E$3))/(SUMIFS('overall city offline'!$H$2:$H$2047,'overall city offline'!$A$2:$A$2047,$A14,'overall city offline'!$B$2:$B$2047,E$2))</f>
        <v>1.1003788168490415E-2</v>
      </c>
      <c r="F14" s="37">
        <f>(SUMIFS('overall city offline'!$H$2:$H$2047,'overall city offline'!$A$2:$A$2047,$A14,'overall city offline'!$B$2:$B$2047,F$3)*SUMIFS('overall city offline'!$C$2:$C$2047,'overall city offline'!$A$2:$A$2047,$A14,'overall city offline'!$B$2:$B$2047,F$3))/(SUMIFS('overall city offline'!$H$2:$H$2047,'overall city offline'!$A$2:$A$2047,$A14,'overall city offline'!$B$2:$B$2047,F$2))</f>
        <v>5.635399150834932E-2</v>
      </c>
      <c r="G14" s="37">
        <f>(SUMIFS('overall city offline'!$H$2:$H$2047,'overall city offline'!$A$2:$A$2047,$A14,'overall city offline'!$B$2:$B$2047,G$3)*SUMIFS('overall city offline'!$C$2:$C$2047,'overall city offline'!$A$2:$A$2047,$A14,'overall city offline'!$B$2:$B$2047,G$3))/(SUMIFS('overall city offline'!$H$2:$H$2047,'overall city offline'!$A$2:$A$2047,$A14,'overall city offline'!$B$2:$B$2047,G$2))</f>
        <v>0.25007726953979437</v>
      </c>
      <c r="H14" s="37">
        <f>(SUMIFS('overall city offline'!$H$2:$H$2047,'overall city offline'!$A$2:$A$2047,$A14,'overall city offline'!$B$2:$B$2047,H$3)*SUMIFS('overall city offline'!$C$2:$C$2047,'overall city offline'!$A$2:$A$2047,$A14,'overall city offline'!$B$2:$B$2047,H$3))/(SUMIFS('overall city offline'!$H$2:$H$2047,'overall city offline'!$A$2:$A$2047,$A14,'overall city offline'!$B$2:$B$2047,H$2))</f>
        <v>0.62128787927979034</v>
      </c>
      <c r="I14" s="37">
        <f>(SUMIFS('overall city offline'!$H$2:$H$2047,'overall city offline'!$A$2:$A$2047,$A14,'overall city offline'!$B$2:$B$2047,I$3)*SUMIFS('overall city offline'!$C$2:$C$2047,'overall city offline'!$A$2:$A$2047,$A14,'overall city offline'!$B$2:$B$2047,I$3))/(SUMIFS('overall city offline'!$H$2:$H$2047,'overall city offline'!$A$2:$A$2047,$A14,'overall city offline'!$B$2:$B$2047,I$2))</f>
        <v>0.79949629610977502</v>
      </c>
      <c r="J14" s="37">
        <f>(SUMIFS('overall city offline'!$H$2:$H$2047,'overall city offline'!$A$2:$A$2047,$A14,'overall city offline'!$B$2:$B$2047,J$3)*SUMIFS('overall city offline'!$C$2:$C$2047,'overall city offline'!$A$2:$A$2047,$A14,'overall city offline'!$B$2:$B$2047,J$3))/(SUMIFS('overall city offline'!$H$2:$H$2047,'overall city offline'!$A$2:$A$2047,$A14,'overall city offline'!$B$2:$B$2047,J$2))</f>
        <v>0.74676397447816933</v>
      </c>
      <c r="K14" s="37">
        <f>(SUMIFS('overall city offline'!$H$2:$H$2047,'overall city offline'!$A$2:$A$2047,$A14,'overall city offline'!$B$2:$B$2047,K$3)*SUMIFS('overall city offline'!$C$2:$C$2047,'overall city offline'!$A$2:$A$2047,$A14,'overall city offline'!$B$2:$B$2047,K$3))/(SUMIFS('overall city offline'!$H$2:$H$2047,'overall city offline'!$A$2:$A$2047,$A14,'overall city offline'!$B$2:$B$2047,K$2))</f>
        <v>0.69527732318077962</v>
      </c>
      <c r="L14" s="37">
        <f>(SUMIFS('overall city offline'!$H$2:$H$2047,'overall city offline'!$A$2:$A$2047,$A14,'overall city offline'!$B$2:$B$2047,L$3)*SUMIFS('overall city offline'!$C$2:$C$2047,'overall city offline'!$A$2:$A$2047,$A14,'overall city offline'!$B$2:$B$2047,L$3))/(SUMIFS('overall city offline'!$H$2:$H$2047,'overall city offline'!$A$2:$A$2047,$A14,'overall city offline'!$B$2:$B$2047,L$2))</f>
        <v>0.21079786377886456</v>
      </c>
      <c r="M14" s="37">
        <f>(SUMIFS('overall city offline'!$H$2:$H$2047,'overall city offline'!$A$2:$A$2047,$A14,'overall city offline'!$B$2:$B$2047,M$3)*SUMIFS('overall city offline'!$C$2:$C$2047,'overall city offline'!$A$2:$A$2047,$A14,'overall city offline'!$B$2:$B$2047,M$3))/(SUMIFS('overall city offline'!$H$2:$H$2047,'overall city offline'!$A$2:$A$2047,$A14,'overall city offline'!$B$2:$B$2047,M$2))</f>
        <v>0.62605479144039189</v>
      </c>
      <c r="N14" s="37">
        <f>(SUMIFS('overall city offline'!$H$2:$H$2047,'overall city offline'!$A$2:$A$2047,$A14,'overall city offline'!$B$2:$B$2047,N$3)*SUMIFS('overall city offline'!$C$2:$C$2047,'overall city offline'!$A$2:$A$2047,$A14,'overall city offline'!$B$2:$B$2047,N$3))/(SUMIFS('overall city offline'!$H$2:$H$2047,'overall city offline'!$A$2:$A$2047,$A14,'overall city offline'!$B$2:$B$2047,N$2))</f>
        <v>6.5215795561057499E-2</v>
      </c>
      <c r="O14" s="37">
        <f>(SUMIFS('overall city offline'!$H$2:$H$2047,'overall city offline'!$A$2:$A$2047,$A14,'overall city offline'!$B$2:$B$2047,O$3)*SUMIFS('overall city offline'!$C$2:$C$2047,'overall city offline'!$A$2:$A$2047,$A14,'overall city offline'!$B$2:$B$2047,O$3))/(SUMIFS('overall city offline'!$H$2:$H$2047,'overall city offline'!$A$2:$A$2047,$A14,'overall city offline'!$B$2:$B$2047,O$2))</f>
        <v>3.7788588261618912E-2</v>
      </c>
      <c r="P14" s="37">
        <f>(SUMIFS('overall city offline'!$H$2:$H$2047,'overall city offline'!$A$2:$A$2047,$A14,'overall city offline'!$B$2:$B$2047,P$3)*SUMIFS('overall city offline'!$C$2:$C$2047,'overall city offline'!$A$2:$A$2047,$A14,'overall city offline'!$B$2:$B$2047,P$3))/(SUMIFS('overall city offline'!$H$2:$H$2047,'overall city offline'!$A$2:$A$2047,$A14,'overall city offline'!$B$2:$B$2047,P$2))</f>
        <v>6.8442481717400486E-2</v>
      </c>
      <c r="Q14" s="37">
        <f>(SUMIFS('overall city offline'!$H$2:$H$2047,'overall city offline'!$A$2:$A$2047,$A14,'overall city offline'!$B$2:$B$2047,Q$3)*SUMIFS('overall city offline'!$C$2:$C$2047,'overall city offline'!$A$2:$A$2047,$A14,'overall city offline'!$B$2:$B$2047,Q$3))/(SUMIFS('overall city offline'!$H$2:$H$2047,'overall city offline'!$A$2:$A$2047,$A14,'overall city offline'!$B$2:$B$2047,Q$2))</f>
        <v>0.7064309947416022</v>
      </c>
      <c r="R14" s="37">
        <f>(SUMIFS('overall city offline'!$H$2:$H$2047,'overall city offline'!$A$2:$A$2047,$A14,'overall city offline'!$B$2:$B$2047,R$3)*SUMIFS('overall city offline'!$C$2:$C$2047,'overall city offline'!$A$2:$A$2047,$A14,'overall city offline'!$B$2:$B$2047,R$3))/(SUMIFS('overall city offline'!$H$2:$H$2047,'overall city offline'!$A$2:$A$2047,$A14,'overall city offline'!$B$2:$B$2047,R$2))</f>
        <v>0.91795910223339827</v>
      </c>
      <c r="S14" s="37">
        <f>(SUMIFS('overall city offline'!$H$2:$H$2047,'overall city offline'!$A$2:$A$2047,$A14,'overall city offline'!$B$2:$B$2047,S$3)*SUMIFS('overall city offline'!$C$2:$C$2047,'overall city offline'!$A$2:$A$2047,$A14,'overall city offline'!$B$2:$B$2047,S$3))/(SUMIFS('overall city offline'!$H$2:$H$2047,'overall city offline'!$A$2:$A$2047,$A14,'overall city offline'!$B$2:$B$2047,S$2))</f>
        <v>1.0242319707869205</v>
      </c>
      <c r="T14" s="37">
        <f>(SUMIFS('overall city offline'!$H$2:$H$2047,'overall city offline'!$A$2:$A$2047,$A14,'overall city offline'!$B$2:$B$2047,T$3)*SUMIFS('overall city offline'!$C$2:$C$2047,'overall city offline'!$A$2:$A$2047,$A14,'overall city offline'!$B$2:$B$2047,T$3))/(SUMIFS('overall city offline'!$H$2:$H$2047,'overall city offline'!$A$2:$A$2047,$A14,'overall city offline'!$B$2:$B$2047,T$2))</f>
        <v>1.1011736832642192</v>
      </c>
      <c r="U14" s="37">
        <f>(SUMIFS('overall city offline'!$H$2:$H$2047,'overall city offline'!$A$2:$A$2047,$A14,'overall city offline'!$B$2:$B$2047,U$3)*SUMIFS('overall city offline'!$C$2:$C$2047,'overall city offline'!$A$2:$A$2047,$A14,'overall city offline'!$B$2:$B$2047,U$3))/(SUMIFS('overall city offline'!$H$2:$H$2047,'overall city offline'!$A$2:$A$2047,$A14,'overall city offline'!$B$2:$B$2047,U$2))</f>
        <v>1.3734930238222574</v>
      </c>
      <c r="V14" s="37">
        <f>(SUMIFS('overall city offline'!$H$2:$H$2047,'overall city offline'!$A$2:$A$2047,$A14,'overall city offline'!$B$2:$B$2047,V$3)*SUMIFS('overall city offline'!$C$2:$C$2047,'overall city offline'!$A$2:$A$2047,$A14,'overall city offline'!$B$2:$B$2047,V$3))/(SUMIFS('overall city offline'!$H$2:$H$2047,'overall city offline'!$A$2:$A$2047,$A14,'overall city offline'!$B$2:$B$2047,V$2))</f>
        <v>1.078509577718026</v>
      </c>
    </row>
    <row r="15" spans="1:64" x14ac:dyDescent="0.25">
      <c r="A15" s="5" t="s">
        <v>18</v>
      </c>
      <c r="B15" s="37">
        <f>(SUMIFS('overall city offline'!$H$2:$H$2047,'overall city offline'!$A$2:$A$2047,$A15,'overall city offline'!$B$2:$B$2047,B$3)*SUMIFS('overall city offline'!$C$2:$C$2047,'overall city offline'!$A$2:$A$2047,$A15,'overall city offline'!$B$2:$B$2047,B$3))/(SUMIFS('overall city offline'!$H$2:$H$2047,'overall city offline'!$A$2:$A$2047,$A15,'overall city offline'!$B$2:$B$2047,B$2))</f>
        <v>0.88513088608752022</v>
      </c>
      <c r="C15" s="37">
        <f>(SUMIFS('overall city offline'!$H$2:$H$2047,'overall city offline'!$A$2:$A$2047,$A15,'overall city offline'!$B$2:$B$2047,C$3)*SUMIFS('overall city offline'!$C$2:$C$2047,'overall city offline'!$A$2:$A$2047,$A15,'overall city offline'!$B$2:$B$2047,C$3))/(SUMIFS('overall city offline'!$H$2:$H$2047,'overall city offline'!$A$2:$A$2047,$A15,'overall city offline'!$B$2:$B$2047,C$2))</f>
        <v>0.95963597994827265</v>
      </c>
      <c r="D15" s="37">
        <f>(SUMIFS('overall city offline'!$H$2:$H$2047,'overall city offline'!$A$2:$A$2047,$A15,'overall city offline'!$B$2:$B$2047,D$3)*SUMIFS('overall city offline'!$C$2:$C$2047,'overall city offline'!$A$2:$A$2047,$A15,'overall city offline'!$B$2:$B$2047,D$3))/(SUMIFS('overall city offline'!$H$2:$H$2047,'overall city offline'!$A$2:$A$2047,$A15,'overall city offline'!$B$2:$B$2047,D$2))</f>
        <v>0.61181854241396727</v>
      </c>
      <c r="E15" s="37">
        <f>(SUMIFS('overall city offline'!$H$2:$H$2047,'overall city offline'!$A$2:$A$2047,$A15,'overall city offline'!$B$2:$B$2047,E$3)*SUMIFS('overall city offline'!$C$2:$C$2047,'overall city offline'!$A$2:$A$2047,$A15,'overall city offline'!$B$2:$B$2047,E$3))/(SUMIFS('overall city offline'!$H$2:$H$2047,'overall city offline'!$A$2:$A$2047,$A15,'overall city offline'!$B$2:$B$2047,E$2))</f>
        <v>1.8905311994771225E-2</v>
      </c>
      <c r="F15" s="37">
        <f>(SUMIFS('overall city offline'!$H$2:$H$2047,'overall city offline'!$A$2:$A$2047,$A15,'overall city offline'!$B$2:$B$2047,F$3)*SUMIFS('overall city offline'!$C$2:$C$2047,'overall city offline'!$A$2:$A$2047,$A15,'overall city offline'!$B$2:$B$2047,F$3))/(SUMIFS('overall city offline'!$H$2:$H$2047,'overall city offline'!$A$2:$A$2047,$A15,'overall city offline'!$B$2:$B$2047,F$2))</f>
        <v>9.7392514645697315E-2</v>
      </c>
      <c r="G15" s="37">
        <f>(SUMIFS('overall city offline'!$H$2:$H$2047,'overall city offline'!$A$2:$A$2047,$A15,'overall city offline'!$B$2:$B$2047,G$3)*SUMIFS('overall city offline'!$C$2:$C$2047,'overall city offline'!$A$2:$A$2047,$A15,'overall city offline'!$B$2:$B$2047,G$3))/(SUMIFS('overall city offline'!$H$2:$H$2047,'overall city offline'!$A$2:$A$2047,$A15,'overall city offline'!$B$2:$B$2047,G$2))</f>
        <v>0.40654233159963771</v>
      </c>
      <c r="H15" s="37">
        <f>(SUMIFS('overall city offline'!$H$2:$H$2047,'overall city offline'!$A$2:$A$2047,$A15,'overall city offline'!$B$2:$B$2047,H$3)*SUMIFS('overall city offline'!$C$2:$C$2047,'overall city offline'!$A$2:$A$2047,$A15,'overall city offline'!$B$2:$B$2047,H$3))/(SUMIFS('overall city offline'!$H$2:$H$2047,'overall city offline'!$A$2:$A$2047,$A15,'overall city offline'!$B$2:$B$2047,H$2))</f>
        <v>0.70946333576690213</v>
      </c>
      <c r="I15" s="37">
        <f>(SUMIFS('overall city offline'!$H$2:$H$2047,'overall city offline'!$A$2:$A$2047,$A15,'overall city offline'!$B$2:$B$2047,I$3)*SUMIFS('overall city offline'!$C$2:$C$2047,'overall city offline'!$A$2:$A$2047,$A15,'overall city offline'!$B$2:$B$2047,I$3))/(SUMIFS('overall city offline'!$H$2:$H$2047,'overall city offline'!$A$2:$A$2047,$A15,'overall city offline'!$B$2:$B$2047,I$2))</f>
        <v>0.73264203787881177</v>
      </c>
      <c r="J15" s="37">
        <f>(SUMIFS('overall city offline'!$H$2:$H$2047,'overall city offline'!$A$2:$A$2047,$A15,'overall city offline'!$B$2:$B$2047,J$3)*SUMIFS('overall city offline'!$C$2:$C$2047,'overall city offline'!$A$2:$A$2047,$A15,'overall city offline'!$B$2:$B$2047,J$3))/(SUMIFS('overall city offline'!$H$2:$H$2047,'overall city offline'!$A$2:$A$2047,$A15,'overall city offline'!$B$2:$B$2047,J$2))</f>
        <v>0.74180491430633777</v>
      </c>
      <c r="K15" s="37">
        <f>(SUMIFS('overall city offline'!$H$2:$H$2047,'overall city offline'!$A$2:$A$2047,$A15,'overall city offline'!$B$2:$B$2047,K$3)*SUMIFS('overall city offline'!$C$2:$C$2047,'overall city offline'!$A$2:$A$2047,$A15,'overall city offline'!$B$2:$B$2047,K$3))/(SUMIFS('overall city offline'!$H$2:$H$2047,'overall city offline'!$A$2:$A$2047,$A15,'overall city offline'!$B$2:$B$2047,K$2))</f>
        <v>0.82134510681642281</v>
      </c>
      <c r="L15" s="37">
        <f>(SUMIFS('overall city offline'!$H$2:$H$2047,'overall city offline'!$A$2:$A$2047,$A15,'overall city offline'!$B$2:$B$2047,L$3)*SUMIFS('overall city offline'!$C$2:$C$2047,'overall city offline'!$A$2:$A$2047,$A15,'overall city offline'!$B$2:$B$2047,L$3))/(SUMIFS('overall city offline'!$H$2:$H$2047,'overall city offline'!$A$2:$A$2047,$A15,'overall city offline'!$B$2:$B$2047,L$2))</f>
        <v>0.27840732774581795</v>
      </c>
      <c r="M15" s="37">
        <f>(SUMIFS('overall city offline'!$H$2:$H$2047,'overall city offline'!$A$2:$A$2047,$A15,'overall city offline'!$B$2:$B$2047,M$3)*SUMIFS('overall city offline'!$C$2:$C$2047,'overall city offline'!$A$2:$A$2047,$A15,'overall city offline'!$B$2:$B$2047,M$3))/(SUMIFS('overall city offline'!$H$2:$H$2047,'overall city offline'!$A$2:$A$2047,$A15,'overall city offline'!$B$2:$B$2047,M$2))</f>
        <v>0.78859112431002709</v>
      </c>
      <c r="N15" s="37">
        <f>(SUMIFS('overall city offline'!$H$2:$H$2047,'overall city offline'!$A$2:$A$2047,$A15,'overall city offline'!$B$2:$B$2047,N$3)*SUMIFS('overall city offline'!$C$2:$C$2047,'overall city offline'!$A$2:$A$2047,$A15,'overall city offline'!$B$2:$B$2047,N$3))/(SUMIFS('overall city offline'!$H$2:$H$2047,'overall city offline'!$A$2:$A$2047,$A15,'overall city offline'!$B$2:$B$2047,N$2))</f>
        <v>0.12492295412767498</v>
      </c>
      <c r="O15" s="37">
        <f>(SUMIFS('overall city offline'!$H$2:$H$2047,'overall city offline'!$A$2:$A$2047,$A15,'overall city offline'!$B$2:$B$2047,O$3)*SUMIFS('overall city offline'!$C$2:$C$2047,'overall city offline'!$A$2:$A$2047,$A15,'overall city offline'!$B$2:$B$2047,O$3))/(SUMIFS('overall city offline'!$H$2:$H$2047,'overall city offline'!$A$2:$A$2047,$A15,'overall city offline'!$B$2:$B$2047,O$2))</f>
        <v>6.1832767348540554E-2</v>
      </c>
      <c r="P15" s="37">
        <f>(SUMIFS('overall city offline'!$H$2:$H$2047,'overall city offline'!$A$2:$A$2047,$A15,'overall city offline'!$B$2:$B$2047,P$3)*SUMIFS('overall city offline'!$C$2:$C$2047,'overall city offline'!$A$2:$A$2047,$A15,'overall city offline'!$B$2:$B$2047,P$3))/(SUMIFS('overall city offline'!$H$2:$H$2047,'overall city offline'!$A$2:$A$2047,$A15,'overall city offline'!$B$2:$B$2047,P$2))</f>
        <v>8.5624101610007358E-2</v>
      </c>
      <c r="Q15" s="37">
        <f>(SUMIFS('overall city offline'!$H$2:$H$2047,'overall city offline'!$A$2:$A$2047,$A15,'overall city offline'!$B$2:$B$2047,Q$3)*SUMIFS('overall city offline'!$C$2:$C$2047,'overall city offline'!$A$2:$A$2047,$A15,'overall city offline'!$B$2:$B$2047,Q$3))/(SUMIFS('overall city offline'!$H$2:$H$2047,'overall city offline'!$A$2:$A$2047,$A15,'overall city offline'!$B$2:$B$2047,Q$2))</f>
        <v>0.49045331976280382</v>
      </c>
      <c r="R15" s="37">
        <f>(SUMIFS('overall city offline'!$H$2:$H$2047,'overall city offline'!$A$2:$A$2047,$A15,'overall city offline'!$B$2:$B$2047,R$3)*SUMIFS('overall city offline'!$C$2:$C$2047,'overall city offline'!$A$2:$A$2047,$A15,'overall city offline'!$B$2:$B$2047,R$3))/(SUMIFS('overall city offline'!$H$2:$H$2047,'overall city offline'!$A$2:$A$2047,$A15,'overall city offline'!$B$2:$B$2047,R$2))</f>
        <v>0.8278251285889725</v>
      </c>
      <c r="S15" s="37">
        <f>(SUMIFS('overall city offline'!$H$2:$H$2047,'overall city offline'!$A$2:$A$2047,$A15,'overall city offline'!$B$2:$B$2047,S$3)*SUMIFS('overall city offline'!$C$2:$C$2047,'overall city offline'!$A$2:$A$2047,$A15,'overall city offline'!$B$2:$B$2047,S$3))/(SUMIFS('overall city offline'!$H$2:$H$2047,'overall city offline'!$A$2:$A$2047,$A15,'overall city offline'!$B$2:$B$2047,S$2))</f>
        <v>0.85225481874386488</v>
      </c>
      <c r="T15" s="37">
        <f>(SUMIFS('overall city offline'!$H$2:$H$2047,'overall city offline'!$A$2:$A$2047,$A15,'overall city offline'!$B$2:$B$2047,T$3)*SUMIFS('overall city offline'!$C$2:$C$2047,'overall city offline'!$A$2:$A$2047,$A15,'overall city offline'!$B$2:$B$2047,T$3))/(SUMIFS('overall city offline'!$H$2:$H$2047,'overall city offline'!$A$2:$A$2047,$A15,'overall city offline'!$B$2:$B$2047,T$2))</f>
        <v>1.0360061010785644</v>
      </c>
      <c r="U15" s="37">
        <f>(SUMIFS('overall city offline'!$H$2:$H$2047,'overall city offline'!$A$2:$A$2047,$A15,'overall city offline'!$B$2:$B$2047,U$3)*SUMIFS('overall city offline'!$C$2:$C$2047,'overall city offline'!$A$2:$A$2047,$A15,'overall city offline'!$B$2:$B$2047,U$3))/(SUMIFS('overall city offline'!$H$2:$H$2047,'overall city offline'!$A$2:$A$2047,$A15,'overall city offline'!$B$2:$B$2047,U$2))</f>
        <v>1.1944802059040869</v>
      </c>
      <c r="V15" s="37">
        <f>(SUMIFS('overall city offline'!$H$2:$H$2047,'overall city offline'!$A$2:$A$2047,$A15,'overall city offline'!$B$2:$B$2047,V$3)*SUMIFS('overall city offline'!$C$2:$C$2047,'overall city offline'!$A$2:$A$2047,$A15,'overall city offline'!$B$2:$B$2047,V$3))/(SUMIFS('overall city offline'!$H$2:$H$2047,'overall city offline'!$A$2:$A$2047,$A15,'overall city offline'!$B$2:$B$2047,V$2))</f>
        <v>1.0487914271050078</v>
      </c>
    </row>
    <row r="16" spans="1:64" x14ac:dyDescent="0.25">
      <c r="A16" s="5" t="s">
        <v>19</v>
      </c>
      <c r="B16" s="37">
        <f>(SUMIFS('overall city offline'!$H$2:$H$2047,'overall city offline'!$A$2:$A$2047,$A16,'overall city offline'!$B$2:$B$2047,B$3)*SUMIFS('overall city offline'!$C$2:$C$2047,'overall city offline'!$A$2:$A$2047,$A16,'overall city offline'!$B$2:$B$2047,B$3))/(SUMIFS('overall city offline'!$H$2:$H$2047,'overall city offline'!$A$2:$A$2047,$A16,'overall city offline'!$B$2:$B$2047,B$2))</f>
        <v>0.6948250318676974</v>
      </c>
      <c r="C16" s="37">
        <f>(SUMIFS('overall city offline'!$H$2:$H$2047,'overall city offline'!$A$2:$A$2047,$A16,'overall city offline'!$B$2:$B$2047,C$3)*SUMIFS('overall city offline'!$C$2:$C$2047,'overall city offline'!$A$2:$A$2047,$A16,'overall city offline'!$B$2:$B$2047,C$3))/(SUMIFS('overall city offline'!$H$2:$H$2047,'overall city offline'!$A$2:$A$2047,$A16,'overall city offline'!$B$2:$B$2047,C$2))</f>
        <v>0.95658544476561591</v>
      </c>
      <c r="D16" s="37">
        <f>(SUMIFS('overall city offline'!$H$2:$H$2047,'overall city offline'!$A$2:$A$2047,$A16,'overall city offline'!$B$2:$B$2047,D$3)*SUMIFS('overall city offline'!$C$2:$C$2047,'overall city offline'!$A$2:$A$2047,$A16,'overall city offline'!$B$2:$B$2047,D$3))/(SUMIFS('overall city offline'!$H$2:$H$2047,'overall city offline'!$A$2:$A$2047,$A16,'overall city offline'!$B$2:$B$2047,D$2))</f>
        <v>0.60128395304974713</v>
      </c>
      <c r="E16" s="37">
        <f>(SUMIFS('overall city offline'!$H$2:$H$2047,'overall city offline'!$A$2:$A$2047,$A16,'overall city offline'!$B$2:$B$2047,E$3)*SUMIFS('overall city offline'!$C$2:$C$2047,'overall city offline'!$A$2:$A$2047,$A16,'overall city offline'!$B$2:$B$2047,E$3))/(SUMIFS('overall city offline'!$H$2:$H$2047,'overall city offline'!$A$2:$A$2047,$A16,'overall city offline'!$B$2:$B$2047,E$2))</f>
        <v>4.956700153665404E-2</v>
      </c>
      <c r="F16" s="37">
        <f>(SUMIFS('overall city offline'!$H$2:$H$2047,'overall city offline'!$A$2:$A$2047,$A16,'overall city offline'!$B$2:$B$2047,F$3)*SUMIFS('overall city offline'!$C$2:$C$2047,'overall city offline'!$A$2:$A$2047,$A16,'overall city offline'!$B$2:$B$2047,F$3))/(SUMIFS('overall city offline'!$H$2:$H$2047,'overall city offline'!$A$2:$A$2047,$A16,'overall city offline'!$B$2:$B$2047,F$2))</f>
        <v>6.327206651311372E-2</v>
      </c>
      <c r="G16" s="37">
        <f>(SUMIFS('overall city offline'!$H$2:$H$2047,'overall city offline'!$A$2:$A$2047,$A16,'overall city offline'!$B$2:$B$2047,G$3)*SUMIFS('overall city offline'!$C$2:$C$2047,'overall city offline'!$A$2:$A$2047,$A16,'overall city offline'!$B$2:$B$2047,G$3))/(SUMIFS('overall city offline'!$H$2:$H$2047,'overall city offline'!$A$2:$A$2047,$A16,'overall city offline'!$B$2:$B$2047,G$2))</f>
        <v>0.47074331096315292</v>
      </c>
      <c r="H16" s="37">
        <f>(SUMIFS('overall city offline'!$H$2:$H$2047,'overall city offline'!$A$2:$A$2047,$A16,'overall city offline'!$B$2:$B$2047,H$3)*SUMIFS('overall city offline'!$C$2:$C$2047,'overall city offline'!$A$2:$A$2047,$A16,'overall city offline'!$B$2:$B$2047,H$3))/(SUMIFS('overall city offline'!$H$2:$H$2047,'overall city offline'!$A$2:$A$2047,$A16,'overall city offline'!$B$2:$B$2047,H$2))</f>
        <v>0.66593008512853258</v>
      </c>
      <c r="I16" s="37">
        <f>(SUMIFS('overall city offline'!$H$2:$H$2047,'overall city offline'!$A$2:$A$2047,$A16,'overall city offline'!$B$2:$B$2047,I$3)*SUMIFS('overall city offline'!$C$2:$C$2047,'overall city offline'!$A$2:$A$2047,$A16,'overall city offline'!$B$2:$B$2047,I$3))/(SUMIFS('overall city offline'!$H$2:$H$2047,'overall city offline'!$A$2:$A$2047,$A16,'overall city offline'!$B$2:$B$2047,I$2))</f>
        <v>0.62418562253398968</v>
      </c>
      <c r="J16" s="37">
        <f>(SUMIFS('overall city offline'!$H$2:$H$2047,'overall city offline'!$A$2:$A$2047,$A16,'overall city offline'!$B$2:$B$2047,J$3)*SUMIFS('overall city offline'!$C$2:$C$2047,'overall city offline'!$A$2:$A$2047,$A16,'overall city offline'!$B$2:$B$2047,J$3))/(SUMIFS('overall city offline'!$H$2:$H$2047,'overall city offline'!$A$2:$A$2047,$A16,'overall city offline'!$B$2:$B$2047,J$2))</f>
        <v>0.83219124401010947</v>
      </c>
      <c r="K16" s="37">
        <f>(SUMIFS('overall city offline'!$H$2:$H$2047,'overall city offline'!$A$2:$A$2047,$A16,'overall city offline'!$B$2:$B$2047,K$3)*SUMIFS('overall city offline'!$C$2:$C$2047,'overall city offline'!$A$2:$A$2047,$A16,'overall city offline'!$B$2:$B$2047,K$3))/(SUMIFS('overall city offline'!$H$2:$H$2047,'overall city offline'!$A$2:$A$2047,$A16,'overall city offline'!$B$2:$B$2047,K$2))</f>
        <v>0.87983578594229073</v>
      </c>
      <c r="L16" s="37">
        <f>(SUMIFS('overall city offline'!$H$2:$H$2047,'overall city offline'!$A$2:$A$2047,$A16,'overall city offline'!$B$2:$B$2047,L$3)*SUMIFS('overall city offline'!$C$2:$C$2047,'overall city offline'!$A$2:$A$2047,$A16,'overall city offline'!$B$2:$B$2047,L$3))/(SUMIFS('overall city offline'!$H$2:$H$2047,'overall city offline'!$A$2:$A$2047,$A16,'overall city offline'!$B$2:$B$2047,L$2))</f>
        <v>0.32778018872768833</v>
      </c>
      <c r="M16" s="37">
        <f>(SUMIFS('overall city offline'!$H$2:$H$2047,'overall city offline'!$A$2:$A$2047,$A16,'overall city offline'!$B$2:$B$2047,M$3)*SUMIFS('overall city offline'!$C$2:$C$2047,'overall city offline'!$A$2:$A$2047,$A16,'overall city offline'!$B$2:$B$2047,M$3))/(SUMIFS('overall city offline'!$H$2:$H$2047,'overall city offline'!$A$2:$A$2047,$A16,'overall city offline'!$B$2:$B$2047,M$2))</f>
        <v>0.83545084376647039</v>
      </c>
      <c r="N16" s="37">
        <f>(SUMIFS('overall city offline'!$H$2:$H$2047,'overall city offline'!$A$2:$A$2047,$A16,'overall city offline'!$B$2:$B$2047,N$3)*SUMIFS('overall city offline'!$C$2:$C$2047,'overall city offline'!$A$2:$A$2047,$A16,'overall city offline'!$B$2:$B$2047,N$3))/(SUMIFS('overall city offline'!$H$2:$H$2047,'overall city offline'!$A$2:$A$2047,$A16,'overall city offline'!$B$2:$B$2047,N$2))</f>
        <v>0.11156580871559675</v>
      </c>
      <c r="O16" s="37">
        <f>(SUMIFS('overall city offline'!$H$2:$H$2047,'overall city offline'!$A$2:$A$2047,$A16,'overall city offline'!$B$2:$B$2047,O$3)*SUMIFS('overall city offline'!$C$2:$C$2047,'overall city offline'!$A$2:$A$2047,$A16,'overall city offline'!$B$2:$B$2047,O$3))/(SUMIFS('overall city offline'!$H$2:$H$2047,'overall city offline'!$A$2:$A$2047,$A16,'overall city offline'!$B$2:$B$2047,O$2))</f>
        <v>0.12239299713001205</v>
      </c>
      <c r="P16" s="37">
        <f>(SUMIFS('overall city offline'!$H$2:$H$2047,'overall city offline'!$A$2:$A$2047,$A16,'overall city offline'!$B$2:$B$2047,P$3)*SUMIFS('overall city offline'!$C$2:$C$2047,'overall city offline'!$A$2:$A$2047,$A16,'overall city offline'!$B$2:$B$2047,P$3))/(SUMIFS('overall city offline'!$H$2:$H$2047,'overall city offline'!$A$2:$A$2047,$A16,'overall city offline'!$B$2:$B$2047,P$2))</f>
        <v>0.12436670970199298</v>
      </c>
      <c r="Q16" s="37">
        <f>(SUMIFS('overall city offline'!$H$2:$H$2047,'overall city offline'!$A$2:$A$2047,$A16,'overall city offline'!$B$2:$B$2047,Q$3)*SUMIFS('overall city offline'!$C$2:$C$2047,'overall city offline'!$A$2:$A$2047,$A16,'overall city offline'!$B$2:$B$2047,Q$3))/(SUMIFS('overall city offline'!$H$2:$H$2047,'overall city offline'!$A$2:$A$2047,$A16,'overall city offline'!$B$2:$B$2047,Q$2))</f>
        <v>0.53895818806776929</v>
      </c>
      <c r="R16" s="37">
        <f>(SUMIFS('overall city offline'!$H$2:$H$2047,'overall city offline'!$A$2:$A$2047,$A16,'overall city offline'!$B$2:$B$2047,R$3)*SUMIFS('overall city offline'!$C$2:$C$2047,'overall city offline'!$A$2:$A$2047,$A16,'overall city offline'!$B$2:$B$2047,R$3))/(SUMIFS('overall city offline'!$H$2:$H$2047,'overall city offline'!$A$2:$A$2047,$A16,'overall city offline'!$B$2:$B$2047,R$2))</f>
        <v>0.65020120036413898</v>
      </c>
      <c r="S16" s="37">
        <f>(SUMIFS('overall city offline'!$H$2:$H$2047,'overall city offline'!$A$2:$A$2047,$A16,'overall city offline'!$B$2:$B$2047,S$3)*SUMIFS('overall city offline'!$C$2:$C$2047,'overall city offline'!$A$2:$A$2047,$A16,'overall city offline'!$B$2:$B$2047,S$3))/(SUMIFS('overall city offline'!$H$2:$H$2047,'overall city offline'!$A$2:$A$2047,$A16,'overall city offline'!$B$2:$B$2047,S$2))</f>
        <v>0.81576111031825782</v>
      </c>
      <c r="T16" s="37">
        <f>(SUMIFS('overall city offline'!$H$2:$H$2047,'overall city offline'!$A$2:$A$2047,$A16,'overall city offline'!$B$2:$B$2047,T$3)*SUMIFS('overall city offline'!$C$2:$C$2047,'overall city offline'!$A$2:$A$2047,$A16,'overall city offline'!$B$2:$B$2047,T$3))/(SUMIFS('overall city offline'!$H$2:$H$2047,'overall city offline'!$A$2:$A$2047,$A16,'overall city offline'!$B$2:$B$2047,T$2))</f>
        <v>0.94873261398758013</v>
      </c>
      <c r="U16" s="37">
        <f>(SUMIFS('overall city offline'!$H$2:$H$2047,'overall city offline'!$A$2:$A$2047,$A16,'overall city offline'!$B$2:$B$2047,U$3)*SUMIFS('overall city offline'!$C$2:$C$2047,'overall city offline'!$A$2:$A$2047,$A16,'overall city offline'!$B$2:$B$2047,U$3))/(SUMIFS('overall city offline'!$H$2:$H$2047,'overall city offline'!$A$2:$A$2047,$A16,'overall city offline'!$B$2:$B$2047,U$2))</f>
        <v>0.84783225231436776</v>
      </c>
      <c r="V16" s="37">
        <f>(SUMIFS('overall city offline'!$H$2:$H$2047,'overall city offline'!$A$2:$A$2047,$A16,'overall city offline'!$B$2:$B$2047,V$3)*SUMIFS('overall city offline'!$C$2:$C$2047,'overall city offline'!$A$2:$A$2047,$A16,'overall city offline'!$B$2:$B$2047,V$3))/(SUMIFS('overall city offline'!$H$2:$H$2047,'overall city offline'!$A$2:$A$2047,$A16,'overall city offline'!$B$2:$B$2047,V$2))</f>
        <v>0.90704616498374258</v>
      </c>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row>
    <row r="17" spans="1:63" x14ac:dyDescent="0.25">
      <c r="A17" s="5" t="s">
        <v>20</v>
      </c>
      <c r="B17" s="37">
        <f>(SUMIFS('overall city offline'!$H$2:$H$2047,'overall city offline'!$A$2:$A$2047,$A17,'overall city offline'!$B$2:$B$2047,B$3)*SUMIFS('overall city offline'!$C$2:$C$2047,'overall city offline'!$A$2:$A$2047,$A17,'overall city offline'!$B$2:$B$2047,B$3))/(SUMIFS('overall city offline'!$H$2:$H$2047,'overall city offline'!$A$2:$A$2047,$A17,'overall city offline'!$B$2:$B$2047,B$2))</f>
        <v>0.85763852401169449</v>
      </c>
      <c r="C17" s="37">
        <f>(SUMIFS('overall city offline'!$H$2:$H$2047,'overall city offline'!$A$2:$A$2047,$A17,'overall city offline'!$B$2:$B$2047,C$3)*SUMIFS('overall city offline'!$C$2:$C$2047,'overall city offline'!$A$2:$A$2047,$A17,'overall city offline'!$B$2:$B$2047,C$3))/(SUMIFS('overall city offline'!$H$2:$H$2047,'overall city offline'!$A$2:$A$2047,$A17,'overall city offline'!$B$2:$B$2047,C$2))</f>
        <v>0.82298167651577092</v>
      </c>
      <c r="D17" s="37">
        <f>(SUMIFS('overall city offline'!$H$2:$H$2047,'overall city offline'!$A$2:$A$2047,$A17,'overall city offline'!$B$2:$B$2047,D$3)*SUMIFS('overall city offline'!$C$2:$C$2047,'overall city offline'!$A$2:$A$2047,$A17,'overall city offline'!$B$2:$B$2047,D$3))/(SUMIFS('overall city offline'!$H$2:$H$2047,'overall city offline'!$A$2:$A$2047,$A17,'overall city offline'!$B$2:$B$2047,D$2))</f>
        <v>0.53447040453956129</v>
      </c>
      <c r="E17" s="37">
        <f>(SUMIFS('overall city offline'!$H$2:$H$2047,'overall city offline'!$A$2:$A$2047,$A17,'overall city offline'!$B$2:$B$2047,E$3)*SUMIFS('overall city offline'!$C$2:$C$2047,'overall city offline'!$A$2:$A$2047,$A17,'overall city offline'!$B$2:$B$2047,E$3))/(SUMIFS('overall city offline'!$H$2:$H$2047,'overall city offline'!$A$2:$A$2047,$A17,'overall city offline'!$B$2:$B$2047,E$2))</f>
        <v>5.2229855519970877E-2</v>
      </c>
      <c r="F17" s="37">
        <f>(SUMIFS('overall city offline'!$H$2:$H$2047,'overall city offline'!$A$2:$A$2047,$A17,'overall city offline'!$B$2:$B$2047,F$3)*SUMIFS('overall city offline'!$C$2:$C$2047,'overall city offline'!$A$2:$A$2047,$A17,'overall city offline'!$B$2:$B$2047,F$3))/(SUMIFS('overall city offline'!$H$2:$H$2047,'overall city offline'!$A$2:$A$2047,$A17,'overall city offline'!$B$2:$B$2047,F$2))</f>
        <v>0.11111977412388722</v>
      </c>
      <c r="G17" s="37">
        <f>(SUMIFS('overall city offline'!$H$2:$H$2047,'overall city offline'!$A$2:$A$2047,$A17,'overall city offline'!$B$2:$B$2047,G$3)*SUMIFS('overall city offline'!$C$2:$C$2047,'overall city offline'!$A$2:$A$2047,$A17,'overall city offline'!$B$2:$B$2047,G$3))/(SUMIFS('overall city offline'!$H$2:$H$2047,'overall city offline'!$A$2:$A$2047,$A17,'overall city offline'!$B$2:$B$2047,G$2))</f>
        <v>0.35019109645804875</v>
      </c>
      <c r="H17" s="37">
        <f>(SUMIFS('overall city offline'!$H$2:$H$2047,'overall city offline'!$A$2:$A$2047,$A17,'overall city offline'!$B$2:$B$2047,H$3)*SUMIFS('overall city offline'!$C$2:$C$2047,'overall city offline'!$A$2:$A$2047,$A17,'overall city offline'!$B$2:$B$2047,H$3))/(SUMIFS('overall city offline'!$H$2:$H$2047,'overall city offline'!$A$2:$A$2047,$A17,'overall city offline'!$B$2:$B$2047,H$2))</f>
        <v>0.67322816662145624</v>
      </c>
      <c r="I17" s="37">
        <f>(SUMIFS('overall city offline'!$H$2:$H$2047,'overall city offline'!$A$2:$A$2047,$A17,'overall city offline'!$B$2:$B$2047,I$3)*SUMIFS('overall city offline'!$C$2:$C$2047,'overall city offline'!$A$2:$A$2047,$A17,'overall city offline'!$B$2:$B$2047,I$3))/(SUMIFS('overall city offline'!$H$2:$H$2047,'overall city offline'!$A$2:$A$2047,$A17,'overall city offline'!$B$2:$B$2047,I$2))</f>
        <v>0.60979146034088139</v>
      </c>
      <c r="J17" s="37">
        <f>(SUMIFS('overall city offline'!$H$2:$H$2047,'overall city offline'!$A$2:$A$2047,$A17,'overall city offline'!$B$2:$B$2047,J$3)*SUMIFS('overall city offline'!$C$2:$C$2047,'overall city offline'!$A$2:$A$2047,$A17,'overall city offline'!$B$2:$B$2047,J$3))/(SUMIFS('overall city offline'!$H$2:$H$2047,'overall city offline'!$A$2:$A$2047,$A17,'overall city offline'!$B$2:$B$2047,J$2))</f>
        <v>0.63959490789234252</v>
      </c>
      <c r="K17" s="37">
        <f>(SUMIFS('overall city offline'!$H$2:$H$2047,'overall city offline'!$A$2:$A$2047,$A17,'overall city offline'!$B$2:$B$2047,K$3)*SUMIFS('overall city offline'!$C$2:$C$2047,'overall city offline'!$A$2:$A$2047,$A17,'overall city offline'!$B$2:$B$2047,K$3))/(SUMIFS('overall city offline'!$H$2:$H$2047,'overall city offline'!$A$2:$A$2047,$A17,'overall city offline'!$B$2:$B$2047,K$2))</f>
        <v>0.67944106533429405</v>
      </c>
      <c r="L17" s="37">
        <f>(SUMIFS('overall city offline'!$H$2:$H$2047,'overall city offline'!$A$2:$A$2047,$A17,'overall city offline'!$B$2:$B$2047,L$3)*SUMIFS('overall city offline'!$C$2:$C$2047,'overall city offline'!$A$2:$A$2047,$A17,'overall city offline'!$B$2:$B$2047,L$3))/(SUMIFS('overall city offline'!$H$2:$H$2047,'overall city offline'!$A$2:$A$2047,$A17,'overall city offline'!$B$2:$B$2047,L$2))</f>
        <v>0.21590618469240552</v>
      </c>
      <c r="M17" s="37">
        <f>(SUMIFS('overall city offline'!$H$2:$H$2047,'overall city offline'!$A$2:$A$2047,$A17,'overall city offline'!$B$2:$B$2047,M$3)*SUMIFS('overall city offline'!$C$2:$C$2047,'overall city offline'!$A$2:$A$2047,$A17,'overall city offline'!$B$2:$B$2047,M$3))/(SUMIFS('overall city offline'!$H$2:$H$2047,'overall city offline'!$A$2:$A$2047,$A17,'overall city offline'!$B$2:$B$2047,M$2))</f>
        <v>0.83109400223491026</v>
      </c>
      <c r="N17" s="37">
        <f>(SUMIFS('overall city offline'!$H$2:$H$2047,'overall city offline'!$A$2:$A$2047,$A17,'overall city offline'!$B$2:$B$2047,N$3)*SUMIFS('overall city offline'!$C$2:$C$2047,'overall city offline'!$A$2:$A$2047,$A17,'overall city offline'!$B$2:$B$2047,N$3))/(SUMIFS('overall city offline'!$H$2:$H$2047,'overall city offline'!$A$2:$A$2047,$A17,'overall city offline'!$B$2:$B$2047,N$2))</f>
        <v>8.0727378443757242E-2</v>
      </c>
      <c r="O17" s="37">
        <f>(SUMIFS('overall city offline'!$H$2:$H$2047,'overall city offline'!$A$2:$A$2047,$A17,'overall city offline'!$B$2:$B$2047,O$3)*SUMIFS('overall city offline'!$C$2:$C$2047,'overall city offline'!$A$2:$A$2047,$A17,'overall city offline'!$B$2:$B$2047,O$3))/(SUMIFS('overall city offline'!$H$2:$H$2047,'overall city offline'!$A$2:$A$2047,$A17,'overall city offline'!$B$2:$B$2047,O$2))</f>
        <v>8.4972777543089864E-2</v>
      </c>
      <c r="P17" s="37">
        <f>(SUMIFS('overall city offline'!$H$2:$H$2047,'overall city offline'!$A$2:$A$2047,$A17,'overall city offline'!$B$2:$B$2047,P$3)*SUMIFS('overall city offline'!$C$2:$C$2047,'overall city offline'!$A$2:$A$2047,$A17,'overall city offline'!$B$2:$B$2047,P$3))/(SUMIFS('overall city offline'!$H$2:$H$2047,'overall city offline'!$A$2:$A$2047,$A17,'overall city offline'!$B$2:$B$2047,P$2))</f>
        <v>7.2838072336971482E-2</v>
      </c>
      <c r="Q17" s="37">
        <f>(SUMIFS('overall city offline'!$H$2:$H$2047,'overall city offline'!$A$2:$A$2047,$A17,'overall city offline'!$B$2:$B$2047,Q$3)*SUMIFS('overall city offline'!$C$2:$C$2047,'overall city offline'!$A$2:$A$2047,$A17,'overall city offline'!$B$2:$B$2047,Q$3))/(SUMIFS('overall city offline'!$H$2:$H$2047,'overall city offline'!$A$2:$A$2047,$A17,'overall city offline'!$B$2:$B$2047,Q$2))</f>
        <v>0.60092762740181627</v>
      </c>
      <c r="R17" s="37">
        <f>(SUMIFS('overall city offline'!$H$2:$H$2047,'overall city offline'!$A$2:$A$2047,$A17,'overall city offline'!$B$2:$B$2047,R$3)*SUMIFS('overall city offline'!$C$2:$C$2047,'overall city offline'!$A$2:$A$2047,$A17,'overall city offline'!$B$2:$B$2047,R$3))/(SUMIFS('overall city offline'!$H$2:$H$2047,'overall city offline'!$A$2:$A$2047,$A17,'overall city offline'!$B$2:$B$2047,R$2))</f>
        <v>0.97213982460872894</v>
      </c>
      <c r="S17" s="37">
        <f>(SUMIFS('overall city offline'!$H$2:$H$2047,'overall city offline'!$A$2:$A$2047,$A17,'overall city offline'!$B$2:$B$2047,S$3)*SUMIFS('overall city offline'!$C$2:$C$2047,'overall city offline'!$A$2:$A$2047,$A17,'overall city offline'!$B$2:$B$2047,S$3))/(SUMIFS('overall city offline'!$H$2:$H$2047,'overall city offline'!$A$2:$A$2047,$A17,'overall city offline'!$B$2:$B$2047,S$2))</f>
        <v>0.83511324804843523</v>
      </c>
      <c r="T17" s="37">
        <f>(SUMIFS('overall city offline'!$H$2:$H$2047,'overall city offline'!$A$2:$A$2047,$A17,'overall city offline'!$B$2:$B$2047,T$3)*SUMIFS('overall city offline'!$C$2:$C$2047,'overall city offline'!$A$2:$A$2047,$A17,'overall city offline'!$B$2:$B$2047,T$3))/(SUMIFS('overall city offline'!$H$2:$H$2047,'overall city offline'!$A$2:$A$2047,$A17,'overall city offline'!$B$2:$B$2047,T$2))</f>
        <v>0.90773763082643499</v>
      </c>
      <c r="U17" s="37">
        <f>(SUMIFS('overall city offline'!$H$2:$H$2047,'overall city offline'!$A$2:$A$2047,$A17,'overall city offline'!$B$2:$B$2047,U$3)*SUMIFS('overall city offline'!$C$2:$C$2047,'overall city offline'!$A$2:$A$2047,$A17,'overall city offline'!$B$2:$B$2047,U$3))/(SUMIFS('overall city offline'!$H$2:$H$2047,'overall city offline'!$A$2:$A$2047,$A17,'overall city offline'!$B$2:$B$2047,U$2))</f>
        <v>1.039175096028611</v>
      </c>
      <c r="V17" s="37">
        <f>(SUMIFS('overall city offline'!$H$2:$H$2047,'overall city offline'!$A$2:$A$2047,$A17,'overall city offline'!$B$2:$B$2047,V$3)*SUMIFS('overall city offline'!$C$2:$C$2047,'overall city offline'!$A$2:$A$2047,$A17,'overall city offline'!$B$2:$B$2047,V$3))/(SUMIFS('overall city offline'!$H$2:$H$2047,'overall city offline'!$A$2:$A$2047,$A17,'overall city offline'!$B$2:$B$2047,V$2))</f>
        <v>0.9122339101249719</v>
      </c>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row>
    <row r="18" spans="1:63" x14ac:dyDescent="0.25">
      <c r="A18" s="5" t="s">
        <v>21</v>
      </c>
      <c r="B18" s="37">
        <f>(SUMIFS('overall city offline'!$H$2:$H$2047,'overall city offline'!$A$2:$A$2047,$A18,'overall city offline'!$B$2:$B$2047,B$3)*SUMIFS('overall city offline'!$C$2:$C$2047,'overall city offline'!$A$2:$A$2047,$A18,'overall city offline'!$B$2:$B$2047,B$3))/(SUMIFS('overall city offline'!$H$2:$H$2047,'overall city offline'!$A$2:$A$2047,$A18,'overall city offline'!$B$2:$B$2047,B$2))</f>
        <v>0.92387822667630215</v>
      </c>
      <c r="C18" s="37">
        <f>(SUMIFS('overall city offline'!$H$2:$H$2047,'overall city offline'!$A$2:$A$2047,$A18,'overall city offline'!$B$2:$B$2047,C$3)*SUMIFS('overall city offline'!$C$2:$C$2047,'overall city offline'!$A$2:$A$2047,$A18,'overall city offline'!$B$2:$B$2047,C$3))/(SUMIFS('overall city offline'!$H$2:$H$2047,'overall city offline'!$A$2:$A$2047,$A18,'overall city offline'!$B$2:$B$2047,C$2))</f>
        <v>1.085638219805505</v>
      </c>
      <c r="D18" s="37">
        <f>(SUMIFS('overall city offline'!$H$2:$H$2047,'overall city offline'!$A$2:$A$2047,$A18,'overall city offline'!$B$2:$B$2047,D$3)*SUMIFS('overall city offline'!$C$2:$C$2047,'overall city offline'!$A$2:$A$2047,$A18,'overall city offline'!$B$2:$B$2047,D$3))/(SUMIFS('overall city offline'!$H$2:$H$2047,'overall city offline'!$A$2:$A$2047,$A18,'overall city offline'!$B$2:$B$2047,D$2))</f>
        <v>0.5516877480951331</v>
      </c>
      <c r="E18" s="37">
        <f>(SUMIFS('overall city offline'!$H$2:$H$2047,'overall city offline'!$A$2:$A$2047,$A18,'overall city offline'!$B$2:$B$2047,E$3)*SUMIFS('overall city offline'!$C$2:$C$2047,'overall city offline'!$A$2:$A$2047,$A18,'overall city offline'!$B$2:$B$2047,E$3))/(SUMIFS('overall city offline'!$H$2:$H$2047,'overall city offline'!$A$2:$A$2047,$A18,'overall city offline'!$B$2:$B$2047,E$2))</f>
        <v>6.8927365484939473E-3</v>
      </c>
      <c r="F18" s="37">
        <f>(SUMIFS('overall city offline'!$H$2:$H$2047,'overall city offline'!$A$2:$A$2047,$A18,'overall city offline'!$B$2:$B$2047,F$3)*SUMIFS('overall city offline'!$C$2:$C$2047,'overall city offline'!$A$2:$A$2047,$A18,'overall city offline'!$B$2:$B$2047,F$3))/(SUMIFS('overall city offline'!$H$2:$H$2047,'overall city offline'!$A$2:$A$2047,$A18,'overall city offline'!$B$2:$B$2047,F$2))</f>
        <v>2.3693548705542074E-2</v>
      </c>
      <c r="G18" s="37">
        <f>(SUMIFS('overall city offline'!$H$2:$H$2047,'overall city offline'!$A$2:$A$2047,$A18,'overall city offline'!$B$2:$B$2047,G$3)*SUMIFS('overall city offline'!$C$2:$C$2047,'overall city offline'!$A$2:$A$2047,$A18,'overall city offline'!$B$2:$B$2047,G$3))/(SUMIFS('overall city offline'!$H$2:$H$2047,'overall city offline'!$A$2:$A$2047,$A18,'overall city offline'!$B$2:$B$2047,G$2))</f>
        <v>0.13554175470570143</v>
      </c>
      <c r="H18" s="37">
        <f>(SUMIFS('overall city offline'!$H$2:$H$2047,'overall city offline'!$A$2:$A$2047,$A18,'overall city offline'!$B$2:$B$2047,H$3)*SUMIFS('overall city offline'!$C$2:$C$2047,'overall city offline'!$A$2:$A$2047,$A18,'overall city offline'!$B$2:$B$2047,H$3))/(SUMIFS('overall city offline'!$H$2:$H$2047,'overall city offline'!$A$2:$A$2047,$A18,'overall city offline'!$B$2:$B$2047,H$2))</f>
        <v>0.52133877234083292</v>
      </c>
      <c r="I18" s="37">
        <f>(SUMIFS('overall city offline'!$H$2:$H$2047,'overall city offline'!$A$2:$A$2047,$A18,'overall city offline'!$B$2:$B$2047,I$3)*SUMIFS('overall city offline'!$C$2:$C$2047,'overall city offline'!$A$2:$A$2047,$A18,'overall city offline'!$B$2:$B$2047,I$3))/(SUMIFS('overall city offline'!$H$2:$H$2047,'overall city offline'!$A$2:$A$2047,$A18,'overall city offline'!$B$2:$B$2047,I$2))</f>
        <v>0.50020730005212577</v>
      </c>
      <c r="J18" s="37">
        <f>(SUMIFS('overall city offline'!$H$2:$H$2047,'overall city offline'!$A$2:$A$2047,$A18,'overall city offline'!$B$2:$B$2047,J$3)*SUMIFS('overall city offline'!$C$2:$C$2047,'overall city offline'!$A$2:$A$2047,$A18,'overall city offline'!$B$2:$B$2047,J$3))/(SUMIFS('overall city offline'!$H$2:$H$2047,'overall city offline'!$A$2:$A$2047,$A18,'overall city offline'!$B$2:$B$2047,J$2))</f>
        <v>0.60096128069486898</v>
      </c>
      <c r="K18" s="37">
        <f>(SUMIFS('overall city offline'!$H$2:$H$2047,'overall city offline'!$A$2:$A$2047,$A18,'overall city offline'!$B$2:$B$2047,K$3)*SUMIFS('overall city offline'!$C$2:$C$2047,'overall city offline'!$A$2:$A$2047,$A18,'overall city offline'!$B$2:$B$2047,K$3))/(SUMIFS('overall city offline'!$H$2:$H$2047,'overall city offline'!$A$2:$A$2047,$A18,'overall city offline'!$B$2:$B$2047,K$2))</f>
        <v>0.45155389288915354</v>
      </c>
      <c r="L18" s="37">
        <f>(SUMIFS('overall city offline'!$H$2:$H$2047,'overall city offline'!$A$2:$A$2047,$A18,'overall city offline'!$B$2:$B$2047,L$3)*SUMIFS('overall city offline'!$C$2:$C$2047,'overall city offline'!$A$2:$A$2047,$A18,'overall city offline'!$B$2:$B$2047,L$3))/(SUMIFS('overall city offline'!$H$2:$H$2047,'overall city offline'!$A$2:$A$2047,$A18,'overall city offline'!$B$2:$B$2047,L$2))</f>
        <v>0.67351249069444619</v>
      </c>
      <c r="M18" s="37">
        <f>(SUMIFS('overall city offline'!$H$2:$H$2047,'overall city offline'!$A$2:$A$2047,$A18,'overall city offline'!$B$2:$B$2047,M$3)*SUMIFS('overall city offline'!$C$2:$C$2047,'overall city offline'!$A$2:$A$2047,$A18,'overall city offline'!$B$2:$B$2047,M$3))/(SUMIFS('overall city offline'!$H$2:$H$2047,'overall city offline'!$A$2:$A$2047,$A18,'overall city offline'!$B$2:$B$2047,M$2))</f>
        <v>0.52784583974183386</v>
      </c>
      <c r="N18" s="37">
        <f>(SUMIFS('overall city offline'!$H$2:$H$2047,'overall city offline'!$A$2:$A$2047,$A18,'overall city offline'!$B$2:$B$2047,N$3)*SUMIFS('overall city offline'!$C$2:$C$2047,'overall city offline'!$A$2:$A$2047,$A18,'overall city offline'!$B$2:$B$2047,N$3))/(SUMIFS('overall city offline'!$H$2:$H$2047,'overall city offline'!$A$2:$A$2047,$A18,'overall city offline'!$B$2:$B$2047,N$2))</f>
        <v>2.9401881023030985E-2</v>
      </c>
      <c r="O18" s="37">
        <f>(SUMIFS('overall city offline'!$H$2:$H$2047,'overall city offline'!$A$2:$A$2047,$A18,'overall city offline'!$B$2:$B$2047,O$3)*SUMIFS('overall city offline'!$C$2:$C$2047,'overall city offline'!$A$2:$A$2047,$A18,'overall city offline'!$B$2:$B$2047,O$3))/(SUMIFS('overall city offline'!$H$2:$H$2047,'overall city offline'!$A$2:$A$2047,$A18,'overall city offline'!$B$2:$B$2047,O$2))</f>
        <v>2.7630234096015335E-2</v>
      </c>
      <c r="P18" s="37">
        <f>(SUMIFS('overall city offline'!$H$2:$H$2047,'overall city offline'!$A$2:$A$2047,$A18,'overall city offline'!$B$2:$B$2047,P$3)*SUMIFS('overall city offline'!$C$2:$C$2047,'overall city offline'!$A$2:$A$2047,$A18,'overall city offline'!$B$2:$B$2047,P$3))/(SUMIFS('overall city offline'!$H$2:$H$2047,'overall city offline'!$A$2:$A$2047,$A18,'overall city offline'!$B$2:$B$2047,P$2))</f>
        <v>5.6518819896443924E-2</v>
      </c>
      <c r="Q18" s="37">
        <f>(SUMIFS('overall city offline'!$H$2:$H$2047,'overall city offline'!$A$2:$A$2047,$A18,'overall city offline'!$B$2:$B$2047,Q$3)*SUMIFS('overall city offline'!$C$2:$C$2047,'overall city offline'!$A$2:$A$2047,$A18,'overall city offline'!$B$2:$B$2047,Q$3))/(SUMIFS('overall city offline'!$H$2:$H$2047,'overall city offline'!$A$2:$A$2047,$A18,'overall city offline'!$B$2:$B$2047,Q$2))</f>
        <v>0.30517770636827851</v>
      </c>
      <c r="R18" s="37">
        <f>(SUMIFS('overall city offline'!$H$2:$H$2047,'overall city offline'!$A$2:$A$2047,$A18,'overall city offline'!$B$2:$B$2047,R$3)*SUMIFS('overall city offline'!$C$2:$C$2047,'overall city offline'!$A$2:$A$2047,$A18,'overall city offline'!$B$2:$B$2047,R$3))/(SUMIFS('overall city offline'!$H$2:$H$2047,'overall city offline'!$A$2:$A$2047,$A18,'overall city offline'!$B$2:$B$2047,R$2))</f>
        <v>0.6564213698227096</v>
      </c>
      <c r="S18" s="37">
        <f>(SUMIFS('overall city offline'!$H$2:$H$2047,'overall city offline'!$A$2:$A$2047,$A18,'overall city offline'!$B$2:$B$2047,S$3)*SUMIFS('overall city offline'!$C$2:$C$2047,'overall city offline'!$A$2:$A$2047,$A18,'overall city offline'!$B$2:$B$2047,S$3))/(SUMIFS('overall city offline'!$H$2:$H$2047,'overall city offline'!$A$2:$A$2047,$A18,'overall city offline'!$B$2:$B$2047,S$2))</f>
        <v>0.72769251856678774</v>
      </c>
      <c r="T18" s="37">
        <f>(SUMIFS('overall city offline'!$H$2:$H$2047,'overall city offline'!$A$2:$A$2047,$A18,'overall city offline'!$B$2:$B$2047,T$3)*SUMIFS('overall city offline'!$C$2:$C$2047,'overall city offline'!$A$2:$A$2047,$A18,'overall city offline'!$B$2:$B$2047,T$3))/(SUMIFS('overall city offline'!$H$2:$H$2047,'overall city offline'!$A$2:$A$2047,$A18,'overall city offline'!$B$2:$B$2047,T$2))</f>
        <v>0.89409472899061371</v>
      </c>
      <c r="U18" s="37">
        <f>(SUMIFS('overall city offline'!$H$2:$H$2047,'overall city offline'!$A$2:$A$2047,$A18,'overall city offline'!$B$2:$B$2047,U$3)*SUMIFS('overall city offline'!$C$2:$C$2047,'overall city offline'!$A$2:$A$2047,$A18,'overall city offline'!$B$2:$B$2047,U$3))/(SUMIFS('overall city offline'!$H$2:$H$2047,'overall city offline'!$A$2:$A$2047,$A18,'overall city offline'!$B$2:$B$2047,U$2))</f>
        <v>0.73872743181297684</v>
      </c>
      <c r="V18" s="37">
        <f>(SUMIFS('overall city offline'!$H$2:$H$2047,'overall city offline'!$A$2:$A$2047,$A18,'overall city offline'!$B$2:$B$2047,V$3)*SUMIFS('overall city offline'!$C$2:$C$2047,'overall city offline'!$A$2:$A$2047,$A18,'overall city offline'!$B$2:$B$2047,V$3))/(SUMIFS('overall city offline'!$H$2:$H$2047,'overall city offline'!$A$2:$A$2047,$A18,'overall city offline'!$B$2:$B$2047,V$2))</f>
        <v>0.83036624799603809</v>
      </c>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row>
    <row r="19" spans="1:63" x14ac:dyDescent="0.25">
      <c r="A19" s="5" t="s">
        <v>22</v>
      </c>
      <c r="B19" s="37">
        <f>(SUMIFS('overall city offline'!$H$2:$H$2047,'overall city offline'!$A$2:$A$2047,$A19,'overall city offline'!$B$2:$B$2047,B$3)*SUMIFS('overall city offline'!$C$2:$C$2047,'overall city offline'!$A$2:$A$2047,$A19,'overall city offline'!$B$2:$B$2047,B$3))/(SUMIFS('overall city offline'!$H$2:$H$2047,'overall city offline'!$A$2:$A$2047,$A19,'overall city offline'!$B$2:$B$2047,B$2))</f>
        <v>1.1995057227428803</v>
      </c>
      <c r="C19" s="37">
        <f>(SUMIFS('overall city offline'!$H$2:$H$2047,'overall city offline'!$A$2:$A$2047,$A19,'overall city offline'!$B$2:$B$2047,C$3)*SUMIFS('overall city offline'!$C$2:$C$2047,'overall city offline'!$A$2:$A$2047,$A19,'overall city offline'!$B$2:$B$2047,C$3))/(SUMIFS('overall city offline'!$H$2:$H$2047,'overall city offline'!$A$2:$A$2047,$A19,'overall city offline'!$B$2:$B$2047,C$2))</f>
        <v>1.1445363658560941</v>
      </c>
      <c r="D19" s="37">
        <f>(SUMIFS('overall city offline'!$H$2:$H$2047,'overall city offline'!$A$2:$A$2047,$A19,'overall city offline'!$B$2:$B$2047,D$3)*SUMIFS('overall city offline'!$C$2:$C$2047,'overall city offline'!$A$2:$A$2047,$A19,'overall city offline'!$B$2:$B$2047,D$3))/(SUMIFS('overall city offline'!$H$2:$H$2047,'overall city offline'!$A$2:$A$2047,$A19,'overall city offline'!$B$2:$B$2047,D$2))</f>
        <v>0.78523388908573089</v>
      </c>
      <c r="E19" s="37">
        <f>(SUMIFS('overall city offline'!$H$2:$H$2047,'overall city offline'!$A$2:$A$2047,$A19,'overall city offline'!$B$2:$B$2047,E$3)*SUMIFS('overall city offline'!$C$2:$C$2047,'overall city offline'!$A$2:$A$2047,$A19,'overall city offline'!$B$2:$B$2047,E$3))/(SUMIFS('overall city offline'!$H$2:$H$2047,'overall city offline'!$A$2:$A$2047,$A19,'overall city offline'!$B$2:$B$2047,E$2))</f>
        <v>2.6133915878336147E-3</v>
      </c>
      <c r="F19" s="37">
        <f>(SUMIFS('overall city offline'!$H$2:$H$2047,'overall city offline'!$A$2:$A$2047,$A19,'overall city offline'!$B$2:$B$2047,F$3)*SUMIFS('overall city offline'!$C$2:$C$2047,'overall city offline'!$A$2:$A$2047,$A19,'overall city offline'!$B$2:$B$2047,F$3))/(SUMIFS('overall city offline'!$H$2:$H$2047,'overall city offline'!$A$2:$A$2047,$A19,'overall city offline'!$B$2:$B$2047,F$2))</f>
        <v>2.3869726640776866E-2</v>
      </c>
      <c r="G19" s="37">
        <f>(SUMIFS('overall city offline'!$H$2:$H$2047,'overall city offline'!$A$2:$A$2047,$A19,'overall city offline'!$B$2:$B$2047,G$3)*SUMIFS('overall city offline'!$C$2:$C$2047,'overall city offline'!$A$2:$A$2047,$A19,'overall city offline'!$B$2:$B$2047,G$3))/(SUMIFS('overall city offline'!$H$2:$H$2047,'overall city offline'!$A$2:$A$2047,$A19,'overall city offline'!$B$2:$B$2047,G$2))</f>
        <v>0.2988843937030593</v>
      </c>
      <c r="H19" s="37">
        <f>(SUMIFS('overall city offline'!$H$2:$H$2047,'overall city offline'!$A$2:$A$2047,$A19,'overall city offline'!$B$2:$B$2047,H$3)*SUMIFS('overall city offline'!$C$2:$C$2047,'overall city offline'!$A$2:$A$2047,$A19,'overall city offline'!$B$2:$B$2047,H$3))/(SUMIFS('overall city offline'!$H$2:$H$2047,'overall city offline'!$A$2:$A$2047,$A19,'overall city offline'!$B$2:$B$2047,H$2))</f>
        <v>0.5357919299614986</v>
      </c>
      <c r="I19" s="37">
        <f>(SUMIFS('overall city offline'!$H$2:$H$2047,'overall city offline'!$A$2:$A$2047,$A19,'overall city offline'!$B$2:$B$2047,I$3)*SUMIFS('overall city offline'!$C$2:$C$2047,'overall city offline'!$A$2:$A$2047,$A19,'overall city offline'!$B$2:$B$2047,I$3))/(SUMIFS('overall city offline'!$H$2:$H$2047,'overall city offline'!$A$2:$A$2047,$A19,'overall city offline'!$B$2:$B$2047,I$2))</f>
        <v>0.59860807008163763</v>
      </c>
      <c r="J19" s="37">
        <f>(SUMIFS('overall city offline'!$H$2:$H$2047,'overall city offline'!$A$2:$A$2047,$A19,'overall city offline'!$B$2:$B$2047,J$3)*SUMIFS('overall city offline'!$C$2:$C$2047,'overall city offline'!$A$2:$A$2047,$A19,'overall city offline'!$B$2:$B$2047,J$3))/(SUMIFS('overall city offline'!$H$2:$H$2047,'overall city offline'!$A$2:$A$2047,$A19,'overall city offline'!$B$2:$B$2047,J$2))</f>
        <v>0.65010262224019566</v>
      </c>
      <c r="K19" s="37">
        <f>(SUMIFS('overall city offline'!$H$2:$H$2047,'overall city offline'!$A$2:$A$2047,$A19,'overall city offline'!$B$2:$B$2047,K$3)*SUMIFS('overall city offline'!$C$2:$C$2047,'overall city offline'!$A$2:$A$2047,$A19,'overall city offline'!$B$2:$B$2047,K$3))/(SUMIFS('overall city offline'!$H$2:$H$2047,'overall city offline'!$A$2:$A$2047,$A19,'overall city offline'!$B$2:$B$2047,K$2))</f>
        <v>0.78595595154512887</v>
      </c>
      <c r="L19" s="37">
        <f>(SUMIFS('overall city offline'!$H$2:$H$2047,'overall city offline'!$A$2:$A$2047,$A19,'overall city offline'!$B$2:$B$2047,L$3)*SUMIFS('overall city offline'!$C$2:$C$2047,'overall city offline'!$A$2:$A$2047,$A19,'overall city offline'!$B$2:$B$2047,L$3))/(SUMIFS('overall city offline'!$H$2:$H$2047,'overall city offline'!$A$2:$A$2047,$A19,'overall city offline'!$B$2:$B$2047,L$2))</f>
        <v>0.41625499488329043</v>
      </c>
      <c r="M19" s="37">
        <f>(SUMIFS('overall city offline'!$H$2:$H$2047,'overall city offline'!$A$2:$A$2047,$A19,'overall city offline'!$B$2:$B$2047,M$3)*SUMIFS('overall city offline'!$C$2:$C$2047,'overall city offline'!$A$2:$A$2047,$A19,'overall city offline'!$B$2:$B$2047,M$3))/(SUMIFS('overall city offline'!$H$2:$H$2047,'overall city offline'!$A$2:$A$2047,$A19,'overall city offline'!$B$2:$B$2047,M$2))</f>
        <v>0.54356914673190904</v>
      </c>
      <c r="N19" s="37">
        <f>(SUMIFS('overall city offline'!$H$2:$H$2047,'overall city offline'!$A$2:$A$2047,$A19,'overall city offline'!$B$2:$B$2047,N$3)*SUMIFS('overall city offline'!$C$2:$C$2047,'overall city offline'!$A$2:$A$2047,$A19,'overall city offline'!$B$2:$B$2047,N$3))/(SUMIFS('overall city offline'!$H$2:$H$2047,'overall city offline'!$A$2:$A$2047,$A19,'overall city offline'!$B$2:$B$2047,N$2))</f>
        <v>7.2469959662894587E-2</v>
      </c>
      <c r="O19" s="37">
        <f>(SUMIFS('overall city offline'!$H$2:$H$2047,'overall city offline'!$A$2:$A$2047,$A19,'overall city offline'!$B$2:$B$2047,O$3)*SUMIFS('overall city offline'!$C$2:$C$2047,'overall city offline'!$A$2:$A$2047,$A19,'overall city offline'!$B$2:$B$2047,O$3))/(SUMIFS('overall city offline'!$H$2:$H$2047,'overall city offline'!$A$2:$A$2047,$A19,'overall city offline'!$B$2:$B$2047,O$2))</f>
        <v>5.3327588652671953E-2</v>
      </c>
      <c r="P19" s="37">
        <f>(SUMIFS('overall city offline'!$H$2:$H$2047,'overall city offline'!$A$2:$A$2047,$A19,'overall city offline'!$B$2:$B$2047,P$3)*SUMIFS('overall city offline'!$C$2:$C$2047,'overall city offline'!$A$2:$A$2047,$A19,'overall city offline'!$B$2:$B$2047,P$3))/(SUMIFS('overall city offline'!$H$2:$H$2047,'overall city offline'!$A$2:$A$2047,$A19,'overall city offline'!$B$2:$B$2047,P$2))</f>
        <v>6.6737969541891609E-2</v>
      </c>
      <c r="Q19" s="37">
        <f>(SUMIFS('overall city offline'!$H$2:$H$2047,'overall city offline'!$A$2:$A$2047,$A19,'overall city offline'!$B$2:$B$2047,Q$3)*SUMIFS('overall city offline'!$C$2:$C$2047,'overall city offline'!$A$2:$A$2047,$A19,'overall city offline'!$B$2:$B$2047,Q$3))/(SUMIFS('overall city offline'!$H$2:$H$2047,'overall city offline'!$A$2:$A$2047,$A19,'overall city offline'!$B$2:$B$2047,Q$2))</f>
        <v>0.36623215955370414</v>
      </c>
      <c r="R19" s="37">
        <f>(SUMIFS('overall city offline'!$H$2:$H$2047,'overall city offline'!$A$2:$A$2047,$A19,'overall city offline'!$B$2:$B$2047,R$3)*SUMIFS('overall city offline'!$C$2:$C$2047,'overall city offline'!$A$2:$A$2047,$A19,'overall city offline'!$B$2:$B$2047,R$3))/(SUMIFS('overall city offline'!$H$2:$H$2047,'overall city offline'!$A$2:$A$2047,$A19,'overall city offline'!$B$2:$B$2047,R$2))</f>
        <v>0.65984872420978646</v>
      </c>
      <c r="S19" s="37">
        <f>(SUMIFS('overall city offline'!$H$2:$H$2047,'overall city offline'!$A$2:$A$2047,$A19,'overall city offline'!$B$2:$B$2047,S$3)*SUMIFS('overall city offline'!$C$2:$C$2047,'overall city offline'!$A$2:$A$2047,$A19,'overall city offline'!$B$2:$B$2047,S$3))/(SUMIFS('overall city offline'!$H$2:$H$2047,'overall city offline'!$A$2:$A$2047,$A19,'overall city offline'!$B$2:$B$2047,S$2))</f>
        <v>0.86339970074570138</v>
      </c>
      <c r="T19" s="37">
        <f>(SUMIFS('overall city offline'!$H$2:$H$2047,'overall city offline'!$A$2:$A$2047,$A19,'overall city offline'!$B$2:$B$2047,T$3)*SUMIFS('overall city offline'!$C$2:$C$2047,'overall city offline'!$A$2:$A$2047,$A19,'overall city offline'!$B$2:$B$2047,T$3))/(SUMIFS('overall city offline'!$H$2:$H$2047,'overall city offline'!$A$2:$A$2047,$A19,'overall city offline'!$B$2:$B$2047,T$2))</f>
        <v>0.88940601997234814</v>
      </c>
      <c r="U19" s="37">
        <f>(SUMIFS('overall city offline'!$H$2:$H$2047,'overall city offline'!$A$2:$A$2047,$A19,'overall city offline'!$B$2:$B$2047,U$3)*SUMIFS('overall city offline'!$C$2:$C$2047,'overall city offline'!$A$2:$A$2047,$A19,'overall city offline'!$B$2:$B$2047,U$3))/(SUMIFS('overall city offline'!$H$2:$H$2047,'overall city offline'!$A$2:$A$2047,$A19,'overall city offline'!$B$2:$B$2047,U$2))</f>
        <v>0.92832061378072495</v>
      </c>
      <c r="V19" s="37">
        <f>(SUMIFS('overall city offline'!$H$2:$H$2047,'overall city offline'!$A$2:$A$2047,$A19,'overall city offline'!$B$2:$B$2047,V$3)*SUMIFS('overall city offline'!$C$2:$C$2047,'overall city offline'!$A$2:$A$2047,$A19,'overall city offline'!$B$2:$B$2047,V$3))/(SUMIFS('overall city offline'!$H$2:$H$2047,'overall city offline'!$A$2:$A$2047,$A19,'overall city offline'!$B$2:$B$2047,V$2))</f>
        <v>0.83493553667012121</v>
      </c>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row>
    <row r="20" spans="1:63" x14ac:dyDescent="0.25">
      <c r="A20" s="5" t="s">
        <v>23</v>
      </c>
      <c r="B20" s="37">
        <f>(SUMIFS('overall city offline'!$H$2:$H$2047,'overall city offline'!$A$2:$A$2047,$A20,'overall city offline'!$B$2:$B$2047,B$3)*SUMIFS('overall city offline'!$C$2:$C$2047,'overall city offline'!$A$2:$A$2047,$A20,'overall city offline'!$B$2:$B$2047,B$3))/(SUMIFS('overall city offline'!$H$2:$H$2047,'overall city offline'!$A$2:$A$2047,$A20,'overall city offline'!$B$2:$B$2047,B$2))</f>
        <v>0.81297788723864428</v>
      </c>
      <c r="C20" s="37">
        <f>(SUMIFS('overall city offline'!$H$2:$H$2047,'overall city offline'!$A$2:$A$2047,$A20,'overall city offline'!$B$2:$B$2047,C$3)*SUMIFS('overall city offline'!$C$2:$C$2047,'overall city offline'!$A$2:$A$2047,$A20,'overall city offline'!$B$2:$B$2047,C$3))/(SUMIFS('overall city offline'!$H$2:$H$2047,'overall city offline'!$A$2:$A$2047,$A20,'overall city offline'!$B$2:$B$2047,C$2))</f>
        <v>0.92422136005362576</v>
      </c>
      <c r="D20" s="37">
        <f>(SUMIFS('overall city offline'!$H$2:$H$2047,'overall city offline'!$A$2:$A$2047,$A20,'overall city offline'!$B$2:$B$2047,D$3)*SUMIFS('overall city offline'!$C$2:$C$2047,'overall city offline'!$A$2:$A$2047,$A20,'overall city offline'!$B$2:$B$2047,D$3))/(SUMIFS('overall city offline'!$H$2:$H$2047,'overall city offline'!$A$2:$A$2047,$A20,'overall city offline'!$B$2:$B$2047,D$2))</f>
        <v>0.66894560416792204</v>
      </c>
      <c r="E20" s="37">
        <f>(SUMIFS('overall city offline'!$H$2:$H$2047,'overall city offline'!$A$2:$A$2047,$A20,'overall city offline'!$B$2:$B$2047,E$3)*SUMIFS('overall city offline'!$C$2:$C$2047,'overall city offline'!$A$2:$A$2047,$A20,'overall city offline'!$B$2:$B$2047,E$3))/(SUMIFS('overall city offline'!$H$2:$H$2047,'overall city offline'!$A$2:$A$2047,$A20,'overall city offline'!$B$2:$B$2047,E$2))</f>
        <v>1.275141696402287E-2</v>
      </c>
      <c r="F20" s="37">
        <f>(SUMIFS('overall city offline'!$H$2:$H$2047,'overall city offline'!$A$2:$A$2047,$A20,'overall city offline'!$B$2:$B$2047,F$3)*SUMIFS('overall city offline'!$C$2:$C$2047,'overall city offline'!$A$2:$A$2047,$A20,'overall city offline'!$B$2:$B$2047,F$3))/(SUMIFS('overall city offline'!$H$2:$H$2047,'overall city offline'!$A$2:$A$2047,$A20,'overall city offline'!$B$2:$B$2047,F$2))</f>
        <v>1.2959055705136181E-2</v>
      </c>
      <c r="G20" s="37">
        <f>(SUMIFS('overall city offline'!$H$2:$H$2047,'overall city offline'!$A$2:$A$2047,$A20,'overall city offline'!$B$2:$B$2047,G$3)*SUMIFS('overall city offline'!$C$2:$C$2047,'overall city offline'!$A$2:$A$2047,$A20,'overall city offline'!$B$2:$B$2047,G$3))/(SUMIFS('overall city offline'!$H$2:$H$2047,'overall city offline'!$A$2:$A$2047,$A20,'overall city offline'!$B$2:$B$2047,G$2))</f>
        <v>0.36229073408776907</v>
      </c>
      <c r="H20" s="37">
        <f>(SUMIFS('overall city offline'!$H$2:$H$2047,'overall city offline'!$A$2:$A$2047,$A20,'overall city offline'!$B$2:$B$2047,H$3)*SUMIFS('overall city offline'!$C$2:$C$2047,'overall city offline'!$A$2:$A$2047,$A20,'overall city offline'!$B$2:$B$2047,H$3))/(SUMIFS('overall city offline'!$H$2:$H$2047,'overall city offline'!$A$2:$A$2047,$A20,'overall city offline'!$B$2:$B$2047,H$2))</f>
        <v>0.64024100446386289</v>
      </c>
      <c r="I20" s="37">
        <f>(SUMIFS('overall city offline'!$H$2:$H$2047,'overall city offline'!$A$2:$A$2047,$A20,'overall city offline'!$B$2:$B$2047,I$3)*SUMIFS('overall city offline'!$C$2:$C$2047,'overall city offline'!$A$2:$A$2047,$A20,'overall city offline'!$B$2:$B$2047,I$3))/(SUMIFS('overall city offline'!$H$2:$H$2047,'overall city offline'!$A$2:$A$2047,$A20,'overall city offline'!$B$2:$B$2047,I$2))</f>
        <v>0.6375549811799226</v>
      </c>
      <c r="J20" s="37">
        <f>(SUMIFS('overall city offline'!$H$2:$H$2047,'overall city offline'!$A$2:$A$2047,$A20,'overall city offline'!$B$2:$B$2047,J$3)*SUMIFS('overall city offline'!$C$2:$C$2047,'overall city offline'!$A$2:$A$2047,$A20,'overall city offline'!$B$2:$B$2047,J$3))/(SUMIFS('overall city offline'!$H$2:$H$2047,'overall city offline'!$A$2:$A$2047,$A20,'overall city offline'!$B$2:$B$2047,J$2))</f>
        <v>0.71341513827696401</v>
      </c>
      <c r="K20" s="37">
        <f>(SUMIFS('overall city offline'!$H$2:$H$2047,'overall city offline'!$A$2:$A$2047,$A20,'overall city offline'!$B$2:$B$2047,K$3)*SUMIFS('overall city offline'!$C$2:$C$2047,'overall city offline'!$A$2:$A$2047,$A20,'overall city offline'!$B$2:$B$2047,K$3))/(SUMIFS('overall city offline'!$H$2:$H$2047,'overall city offline'!$A$2:$A$2047,$A20,'overall city offline'!$B$2:$B$2047,K$2))</f>
        <v>0.90041758943336625</v>
      </c>
      <c r="L20" s="37">
        <f>(SUMIFS('overall city offline'!$H$2:$H$2047,'overall city offline'!$A$2:$A$2047,$A20,'overall city offline'!$B$2:$B$2047,L$3)*SUMIFS('overall city offline'!$C$2:$C$2047,'overall city offline'!$A$2:$A$2047,$A20,'overall city offline'!$B$2:$B$2047,L$3))/(SUMIFS('overall city offline'!$H$2:$H$2047,'overall city offline'!$A$2:$A$2047,$A20,'overall city offline'!$B$2:$B$2047,L$2))</f>
        <v>0.33770343772843842</v>
      </c>
      <c r="M20" s="37">
        <f>(SUMIFS('overall city offline'!$H$2:$H$2047,'overall city offline'!$A$2:$A$2047,$A20,'overall city offline'!$B$2:$B$2047,M$3)*SUMIFS('overall city offline'!$C$2:$C$2047,'overall city offline'!$A$2:$A$2047,$A20,'overall city offline'!$B$2:$B$2047,M$3))/(SUMIFS('overall city offline'!$H$2:$H$2047,'overall city offline'!$A$2:$A$2047,$A20,'overall city offline'!$B$2:$B$2047,M$2))</f>
        <v>0.87629197804059</v>
      </c>
      <c r="N20" s="37">
        <f>(SUMIFS('overall city offline'!$H$2:$H$2047,'overall city offline'!$A$2:$A$2047,$A20,'overall city offline'!$B$2:$B$2047,N$3)*SUMIFS('overall city offline'!$C$2:$C$2047,'overall city offline'!$A$2:$A$2047,$A20,'overall city offline'!$B$2:$B$2047,N$3))/(SUMIFS('overall city offline'!$H$2:$H$2047,'overall city offline'!$A$2:$A$2047,$A20,'overall city offline'!$B$2:$B$2047,N$2))</f>
        <v>6.7481764980114822E-2</v>
      </c>
      <c r="O20" s="37">
        <f>(SUMIFS('overall city offline'!$H$2:$H$2047,'overall city offline'!$A$2:$A$2047,$A20,'overall city offline'!$B$2:$B$2047,O$3)*SUMIFS('overall city offline'!$C$2:$C$2047,'overall city offline'!$A$2:$A$2047,$A20,'overall city offline'!$B$2:$B$2047,O$3))/(SUMIFS('overall city offline'!$H$2:$H$2047,'overall city offline'!$A$2:$A$2047,$A20,'overall city offline'!$B$2:$B$2047,O$2))</f>
        <v>7.1526375740298909E-2</v>
      </c>
      <c r="P20" s="37">
        <f>(SUMIFS('overall city offline'!$H$2:$H$2047,'overall city offline'!$A$2:$A$2047,$A20,'overall city offline'!$B$2:$B$2047,P$3)*SUMIFS('overall city offline'!$C$2:$C$2047,'overall city offline'!$A$2:$A$2047,$A20,'overall city offline'!$B$2:$B$2047,P$3))/(SUMIFS('overall city offline'!$H$2:$H$2047,'overall city offline'!$A$2:$A$2047,$A20,'overall city offline'!$B$2:$B$2047,P$2))</f>
        <v>0.12169304590409197</v>
      </c>
      <c r="Q20" s="37">
        <f>(SUMIFS('overall city offline'!$H$2:$H$2047,'overall city offline'!$A$2:$A$2047,$A20,'overall city offline'!$B$2:$B$2047,Q$3)*SUMIFS('overall city offline'!$C$2:$C$2047,'overall city offline'!$A$2:$A$2047,$A20,'overall city offline'!$B$2:$B$2047,Q$3))/(SUMIFS('overall city offline'!$H$2:$H$2047,'overall city offline'!$A$2:$A$2047,$A20,'overall city offline'!$B$2:$B$2047,Q$2))</f>
        <v>0.46884919977053274</v>
      </c>
      <c r="R20" s="37">
        <f>(SUMIFS('overall city offline'!$H$2:$H$2047,'overall city offline'!$A$2:$A$2047,$A20,'overall city offline'!$B$2:$B$2047,R$3)*SUMIFS('overall city offline'!$C$2:$C$2047,'overall city offline'!$A$2:$A$2047,$A20,'overall city offline'!$B$2:$B$2047,R$3))/(SUMIFS('overall city offline'!$H$2:$H$2047,'overall city offline'!$A$2:$A$2047,$A20,'overall city offline'!$B$2:$B$2047,R$2))</f>
        <v>0.85063234065683857</v>
      </c>
      <c r="S20" s="37">
        <f>(SUMIFS('overall city offline'!$H$2:$H$2047,'overall city offline'!$A$2:$A$2047,$A20,'overall city offline'!$B$2:$B$2047,S$3)*SUMIFS('overall city offline'!$C$2:$C$2047,'overall city offline'!$A$2:$A$2047,$A20,'overall city offline'!$B$2:$B$2047,S$3))/(SUMIFS('overall city offline'!$H$2:$H$2047,'overall city offline'!$A$2:$A$2047,$A20,'overall city offline'!$B$2:$B$2047,S$2))</f>
        <v>0.87044573597540054</v>
      </c>
      <c r="T20" s="37">
        <f>(SUMIFS('overall city offline'!$H$2:$H$2047,'overall city offline'!$A$2:$A$2047,$A20,'overall city offline'!$B$2:$B$2047,T$3)*SUMIFS('overall city offline'!$C$2:$C$2047,'overall city offline'!$A$2:$A$2047,$A20,'overall city offline'!$B$2:$B$2047,T$3))/(SUMIFS('overall city offline'!$H$2:$H$2047,'overall city offline'!$A$2:$A$2047,$A20,'overall city offline'!$B$2:$B$2047,T$2))</f>
        <v>0.94195799293084581</v>
      </c>
      <c r="U20" s="37">
        <f>(SUMIFS('overall city offline'!$H$2:$H$2047,'overall city offline'!$A$2:$A$2047,$A20,'overall city offline'!$B$2:$B$2047,U$3)*SUMIFS('overall city offline'!$C$2:$C$2047,'overall city offline'!$A$2:$A$2047,$A20,'overall city offline'!$B$2:$B$2047,U$3))/(SUMIFS('overall city offline'!$H$2:$H$2047,'overall city offline'!$A$2:$A$2047,$A20,'overall city offline'!$B$2:$B$2047,U$2))</f>
        <v>1.0012431109302684</v>
      </c>
      <c r="V20" s="37">
        <f>(SUMIFS('overall city offline'!$H$2:$H$2047,'overall city offline'!$A$2:$A$2047,$A20,'overall city offline'!$B$2:$B$2047,V$3)*SUMIFS('overall city offline'!$C$2:$C$2047,'overall city offline'!$A$2:$A$2047,$A20,'overall city offline'!$B$2:$B$2047,V$3))/(SUMIFS('overall city offline'!$H$2:$H$2047,'overall city offline'!$A$2:$A$2047,$A20,'overall city offline'!$B$2:$B$2047,V$2))</f>
        <v>1.0182072279466257</v>
      </c>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row>
    <row r="21" spans="1:63" x14ac:dyDescent="0.25">
      <c r="A21" s="5" t="s">
        <v>24</v>
      </c>
      <c r="B21" s="37">
        <f>(SUMIFS('overall city offline'!$H$2:$H$2047,'overall city offline'!$A$2:$A$2047,$A21,'overall city offline'!$B$2:$B$2047,B$3)*SUMIFS('overall city offline'!$C$2:$C$2047,'overall city offline'!$A$2:$A$2047,$A21,'overall city offline'!$B$2:$B$2047,B$3))/(SUMIFS('overall city offline'!$H$2:$H$2047,'overall city offline'!$A$2:$A$2047,$A21,'overall city offline'!$B$2:$B$2047,B$2))</f>
        <v>0.8840006954943227</v>
      </c>
      <c r="C21" s="37">
        <f>(SUMIFS('overall city offline'!$H$2:$H$2047,'overall city offline'!$A$2:$A$2047,$A21,'overall city offline'!$B$2:$B$2047,C$3)*SUMIFS('overall city offline'!$C$2:$C$2047,'overall city offline'!$A$2:$A$2047,$A21,'overall city offline'!$B$2:$B$2047,C$3))/(SUMIFS('overall city offline'!$H$2:$H$2047,'overall city offline'!$A$2:$A$2047,$A21,'overall city offline'!$B$2:$B$2047,C$2))</f>
        <v>0.82854673457147587</v>
      </c>
      <c r="D21" s="37">
        <f>(SUMIFS('overall city offline'!$H$2:$H$2047,'overall city offline'!$A$2:$A$2047,$A21,'overall city offline'!$B$2:$B$2047,D$3)*SUMIFS('overall city offline'!$C$2:$C$2047,'overall city offline'!$A$2:$A$2047,$A21,'overall city offline'!$B$2:$B$2047,D$3))/(SUMIFS('overall city offline'!$H$2:$H$2047,'overall city offline'!$A$2:$A$2047,$A21,'overall city offline'!$B$2:$B$2047,D$2))</f>
        <v>0.62523505193361761</v>
      </c>
      <c r="E21" s="37">
        <f>(SUMIFS('overall city offline'!$H$2:$H$2047,'overall city offline'!$A$2:$A$2047,$A21,'overall city offline'!$B$2:$B$2047,E$3)*SUMIFS('overall city offline'!$C$2:$C$2047,'overall city offline'!$A$2:$A$2047,$A21,'overall city offline'!$B$2:$B$2047,E$3))/(SUMIFS('overall city offline'!$H$2:$H$2047,'overall city offline'!$A$2:$A$2047,$A21,'overall city offline'!$B$2:$B$2047,E$2))</f>
        <v>5.6781557276742264E-2</v>
      </c>
      <c r="F21" s="37">
        <f>(SUMIFS('overall city offline'!$H$2:$H$2047,'overall city offline'!$A$2:$A$2047,$A21,'overall city offline'!$B$2:$B$2047,F$3)*SUMIFS('overall city offline'!$C$2:$C$2047,'overall city offline'!$A$2:$A$2047,$A21,'overall city offline'!$B$2:$B$2047,F$3))/(SUMIFS('overall city offline'!$H$2:$H$2047,'overall city offline'!$A$2:$A$2047,$A21,'overall city offline'!$B$2:$B$2047,F$2))</f>
        <v>0.12312729880291745</v>
      </c>
      <c r="G21" s="37">
        <f>(SUMIFS('overall city offline'!$H$2:$H$2047,'overall city offline'!$A$2:$A$2047,$A21,'overall city offline'!$B$2:$B$2047,G$3)*SUMIFS('overall city offline'!$C$2:$C$2047,'overall city offline'!$A$2:$A$2047,$A21,'overall city offline'!$B$2:$B$2047,G$3))/(SUMIFS('overall city offline'!$H$2:$H$2047,'overall city offline'!$A$2:$A$2047,$A21,'overall city offline'!$B$2:$B$2047,G$2))</f>
        <v>0.50240317868002982</v>
      </c>
      <c r="H21" s="37">
        <f>(SUMIFS('overall city offline'!$H$2:$H$2047,'overall city offline'!$A$2:$A$2047,$A21,'overall city offline'!$B$2:$B$2047,H$3)*SUMIFS('overall city offline'!$C$2:$C$2047,'overall city offline'!$A$2:$A$2047,$A21,'overall city offline'!$B$2:$B$2047,H$3))/(SUMIFS('overall city offline'!$H$2:$H$2047,'overall city offline'!$A$2:$A$2047,$A21,'overall city offline'!$B$2:$B$2047,H$2))</f>
        <v>0.69983058891967165</v>
      </c>
      <c r="I21" s="37">
        <f>(SUMIFS('overall city offline'!$H$2:$H$2047,'overall city offline'!$A$2:$A$2047,$A21,'overall city offline'!$B$2:$B$2047,I$3)*SUMIFS('overall city offline'!$C$2:$C$2047,'overall city offline'!$A$2:$A$2047,$A21,'overall city offline'!$B$2:$B$2047,I$3))/(SUMIFS('overall city offline'!$H$2:$H$2047,'overall city offline'!$A$2:$A$2047,$A21,'overall city offline'!$B$2:$B$2047,I$2))</f>
        <v>0.67122531274163999</v>
      </c>
      <c r="J21" s="37">
        <f>(SUMIFS('overall city offline'!$H$2:$H$2047,'overall city offline'!$A$2:$A$2047,$A21,'overall city offline'!$B$2:$B$2047,J$3)*SUMIFS('overall city offline'!$C$2:$C$2047,'overall city offline'!$A$2:$A$2047,$A21,'overall city offline'!$B$2:$B$2047,J$3))/(SUMIFS('overall city offline'!$H$2:$H$2047,'overall city offline'!$A$2:$A$2047,$A21,'overall city offline'!$B$2:$B$2047,J$2))</f>
        <v>0.7266783503312364</v>
      </c>
      <c r="K21" s="37">
        <f>(SUMIFS('overall city offline'!$H$2:$H$2047,'overall city offline'!$A$2:$A$2047,$A21,'overall city offline'!$B$2:$B$2047,K$3)*SUMIFS('overall city offline'!$C$2:$C$2047,'overall city offline'!$A$2:$A$2047,$A21,'overall city offline'!$B$2:$B$2047,K$3))/(SUMIFS('overall city offline'!$H$2:$H$2047,'overall city offline'!$A$2:$A$2047,$A21,'overall city offline'!$B$2:$B$2047,K$2))</f>
        <v>0.94157242117403606</v>
      </c>
      <c r="L21" s="37">
        <f>(SUMIFS('overall city offline'!$H$2:$H$2047,'overall city offline'!$A$2:$A$2047,$A21,'overall city offline'!$B$2:$B$2047,L$3)*SUMIFS('overall city offline'!$C$2:$C$2047,'overall city offline'!$A$2:$A$2047,$A21,'overall city offline'!$B$2:$B$2047,L$3))/(SUMIFS('overall city offline'!$H$2:$H$2047,'overall city offline'!$A$2:$A$2047,$A21,'overall city offline'!$B$2:$B$2047,L$2))</f>
        <v>0.2456612561987333</v>
      </c>
      <c r="M21" s="37">
        <f>(SUMIFS('overall city offline'!$H$2:$H$2047,'overall city offline'!$A$2:$A$2047,$A21,'overall city offline'!$B$2:$B$2047,M$3)*SUMIFS('overall city offline'!$C$2:$C$2047,'overall city offline'!$A$2:$A$2047,$A21,'overall city offline'!$B$2:$B$2047,M$3))/(SUMIFS('overall city offline'!$H$2:$H$2047,'overall city offline'!$A$2:$A$2047,$A21,'overall city offline'!$B$2:$B$2047,M$2))</f>
        <v>0.79485051394419459</v>
      </c>
      <c r="N21" s="37">
        <f>(SUMIFS('overall city offline'!$H$2:$H$2047,'overall city offline'!$A$2:$A$2047,$A21,'overall city offline'!$B$2:$B$2047,N$3)*SUMIFS('overall city offline'!$C$2:$C$2047,'overall city offline'!$A$2:$A$2047,$A21,'overall city offline'!$B$2:$B$2047,N$3))/(SUMIFS('overall city offline'!$H$2:$H$2047,'overall city offline'!$A$2:$A$2047,$A21,'overall city offline'!$B$2:$B$2047,N$2))</f>
        <v>6.44409174453872E-2</v>
      </c>
      <c r="O21" s="37">
        <f>(SUMIFS('overall city offline'!$H$2:$H$2047,'overall city offline'!$A$2:$A$2047,$A21,'overall city offline'!$B$2:$B$2047,O$3)*SUMIFS('overall city offline'!$C$2:$C$2047,'overall city offline'!$A$2:$A$2047,$A21,'overall city offline'!$B$2:$B$2047,O$3))/(SUMIFS('overall city offline'!$H$2:$H$2047,'overall city offline'!$A$2:$A$2047,$A21,'overall city offline'!$B$2:$B$2047,O$2))</f>
        <v>3.3832773054045626E-2</v>
      </c>
      <c r="P21" s="37">
        <f>(SUMIFS('overall city offline'!$H$2:$H$2047,'overall city offline'!$A$2:$A$2047,$A21,'overall city offline'!$B$2:$B$2047,P$3)*SUMIFS('overall city offline'!$C$2:$C$2047,'overall city offline'!$A$2:$A$2047,$A21,'overall city offline'!$B$2:$B$2047,P$3))/(SUMIFS('overall city offline'!$H$2:$H$2047,'overall city offline'!$A$2:$A$2047,$A21,'overall city offline'!$B$2:$B$2047,P$2))</f>
        <v>5.8712431065840197E-2</v>
      </c>
      <c r="Q21" s="37">
        <f>(SUMIFS('overall city offline'!$H$2:$H$2047,'overall city offline'!$A$2:$A$2047,$A21,'overall city offline'!$B$2:$B$2047,Q$3)*SUMIFS('overall city offline'!$C$2:$C$2047,'overall city offline'!$A$2:$A$2047,$A21,'overall city offline'!$B$2:$B$2047,Q$3))/(SUMIFS('overall city offline'!$H$2:$H$2047,'overall city offline'!$A$2:$A$2047,$A21,'overall city offline'!$B$2:$B$2047,Q$2))</f>
        <v>0.42205897752799404</v>
      </c>
      <c r="R21" s="37">
        <f>(SUMIFS('overall city offline'!$H$2:$H$2047,'overall city offline'!$A$2:$A$2047,$A21,'overall city offline'!$B$2:$B$2047,R$3)*SUMIFS('overall city offline'!$C$2:$C$2047,'overall city offline'!$A$2:$A$2047,$A21,'overall city offline'!$B$2:$B$2047,R$3))/(SUMIFS('overall city offline'!$H$2:$H$2047,'overall city offline'!$A$2:$A$2047,$A21,'overall city offline'!$B$2:$B$2047,R$2))</f>
        <v>0.75826656080865951</v>
      </c>
      <c r="S21" s="37">
        <f>(SUMIFS('overall city offline'!$H$2:$H$2047,'overall city offline'!$A$2:$A$2047,$A21,'overall city offline'!$B$2:$B$2047,S$3)*SUMIFS('overall city offline'!$C$2:$C$2047,'overall city offline'!$A$2:$A$2047,$A21,'overall city offline'!$B$2:$B$2047,S$3))/(SUMIFS('overall city offline'!$H$2:$H$2047,'overall city offline'!$A$2:$A$2047,$A21,'overall city offline'!$B$2:$B$2047,S$2))</f>
        <v>0.84918410742575778</v>
      </c>
      <c r="T21" s="37">
        <f>(SUMIFS('overall city offline'!$H$2:$H$2047,'overall city offline'!$A$2:$A$2047,$A21,'overall city offline'!$B$2:$B$2047,T$3)*SUMIFS('overall city offline'!$C$2:$C$2047,'overall city offline'!$A$2:$A$2047,$A21,'overall city offline'!$B$2:$B$2047,T$3))/(SUMIFS('overall city offline'!$H$2:$H$2047,'overall city offline'!$A$2:$A$2047,$A21,'overall city offline'!$B$2:$B$2047,T$2))</f>
        <v>0.83236461136159401</v>
      </c>
      <c r="U21" s="37">
        <f>(SUMIFS('overall city offline'!$H$2:$H$2047,'overall city offline'!$A$2:$A$2047,$A21,'overall city offline'!$B$2:$B$2047,U$3)*SUMIFS('overall city offline'!$C$2:$C$2047,'overall city offline'!$A$2:$A$2047,$A21,'overall city offline'!$B$2:$B$2047,U$3))/(SUMIFS('overall city offline'!$H$2:$H$2047,'overall city offline'!$A$2:$A$2047,$A21,'overall city offline'!$B$2:$B$2047,U$2))</f>
        <v>0.85070547205716507</v>
      </c>
      <c r="V21" s="37">
        <f>(SUMIFS('overall city offline'!$H$2:$H$2047,'overall city offline'!$A$2:$A$2047,$A21,'overall city offline'!$B$2:$B$2047,V$3)*SUMIFS('overall city offline'!$C$2:$C$2047,'overall city offline'!$A$2:$A$2047,$A21,'overall city offline'!$B$2:$B$2047,V$3))/(SUMIFS('overall city offline'!$H$2:$H$2047,'overall city offline'!$A$2:$A$2047,$A21,'overall city offline'!$B$2:$B$2047,V$2))</f>
        <v>0.84447792032180868</v>
      </c>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row>
    <row r="22" spans="1:63" x14ac:dyDescent="0.25">
      <c r="A22" s="5" t="s">
        <v>25</v>
      </c>
      <c r="B22" s="37">
        <f>(SUMIFS('overall city offline'!$H$2:$H$2047,'overall city offline'!$A$2:$A$2047,$A22,'overall city offline'!$B$2:$B$2047,B$3)*SUMIFS('overall city offline'!$C$2:$C$2047,'overall city offline'!$A$2:$A$2047,$A22,'overall city offline'!$B$2:$B$2047,B$3))/(SUMIFS('overall city offline'!$H$2:$H$2047,'overall city offline'!$A$2:$A$2047,$A22,'overall city offline'!$B$2:$B$2047,B$2))</f>
        <v>0.89549201815657231</v>
      </c>
      <c r="C22" s="37">
        <f>(SUMIFS('overall city offline'!$H$2:$H$2047,'overall city offline'!$A$2:$A$2047,$A22,'overall city offline'!$B$2:$B$2047,C$3)*SUMIFS('overall city offline'!$C$2:$C$2047,'overall city offline'!$A$2:$A$2047,$A22,'overall city offline'!$B$2:$B$2047,C$3))/(SUMIFS('overall city offline'!$H$2:$H$2047,'overall city offline'!$A$2:$A$2047,$A22,'overall city offline'!$B$2:$B$2047,C$2))</f>
        <v>0.90518283003052258</v>
      </c>
      <c r="D22" s="37">
        <f>(SUMIFS('overall city offline'!$H$2:$H$2047,'overall city offline'!$A$2:$A$2047,$A22,'overall city offline'!$B$2:$B$2047,D$3)*SUMIFS('overall city offline'!$C$2:$C$2047,'overall city offline'!$A$2:$A$2047,$A22,'overall city offline'!$B$2:$B$2047,D$3))/(SUMIFS('overall city offline'!$H$2:$H$2047,'overall city offline'!$A$2:$A$2047,$A22,'overall city offline'!$B$2:$B$2047,D$2))</f>
        <v>0.45773637095266606</v>
      </c>
      <c r="E22" s="37">
        <f>(SUMIFS('overall city offline'!$H$2:$H$2047,'overall city offline'!$A$2:$A$2047,$A22,'overall city offline'!$B$2:$B$2047,E$3)*SUMIFS('overall city offline'!$C$2:$C$2047,'overall city offline'!$A$2:$A$2047,$A22,'overall city offline'!$B$2:$B$2047,E$3))/(SUMIFS('overall city offline'!$H$2:$H$2047,'overall city offline'!$A$2:$A$2047,$A22,'overall city offline'!$B$2:$B$2047,E$2))</f>
        <v>2.3862250399545083E-2</v>
      </c>
      <c r="F22" s="37">
        <f>(SUMIFS('overall city offline'!$H$2:$H$2047,'overall city offline'!$A$2:$A$2047,$A22,'overall city offline'!$B$2:$B$2047,F$3)*SUMIFS('overall city offline'!$C$2:$C$2047,'overall city offline'!$A$2:$A$2047,$A22,'overall city offline'!$B$2:$B$2047,F$3))/(SUMIFS('overall city offline'!$H$2:$H$2047,'overall city offline'!$A$2:$A$2047,$A22,'overall city offline'!$B$2:$B$2047,F$2))</f>
        <v>4.7376071086559439E-2</v>
      </c>
      <c r="G22" s="37">
        <f>(SUMIFS('overall city offline'!$H$2:$H$2047,'overall city offline'!$A$2:$A$2047,$A22,'overall city offline'!$B$2:$B$2047,G$3)*SUMIFS('overall city offline'!$C$2:$C$2047,'overall city offline'!$A$2:$A$2047,$A22,'overall city offline'!$B$2:$B$2047,G$3))/(SUMIFS('overall city offline'!$H$2:$H$2047,'overall city offline'!$A$2:$A$2047,$A22,'overall city offline'!$B$2:$B$2047,G$2))</f>
        <v>0.30169737743187597</v>
      </c>
      <c r="H22" s="37">
        <f>(SUMIFS('overall city offline'!$H$2:$H$2047,'overall city offline'!$A$2:$A$2047,$A22,'overall city offline'!$B$2:$B$2047,H$3)*SUMIFS('overall city offline'!$C$2:$C$2047,'overall city offline'!$A$2:$A$2047,$A22,'overall city offline'!$B$2:$B$2047,H$3))/(SUMIFS('overall city offline'!$H$2:$H$2047,'overall city offline'!$A$2:$A$2047,$A22,'overall city offline'!$B$2:$B$2047,H$2))</f>
        <v>0.58257246697736809</v>
      </c>
      <c r="I22" s="37">
        <f>(SUMIFS('overall city offline'!$H$2:$H$2047,'overall city offline'!$A$2:$A$2047,$A22,'overall city offline'!$B$2:$B$2047,I$3)*SUMIFS('overall city offline'!$C$2:$C$2047,'overall city offline'!$A$2:$A$2047,$A22,'overall city offline'!$B$2:$B$2047,I$3))/(SUMIFS('overall city offline'!$H$2:$H$2047,'overall city offline'!$A$2:$A$2047,$A22,'overall city offline'!$B$2:$B$2047,I$2))</f>
        <v>0.63787803890380335</v>
      </c>
      <c r="J22" s="37">
        <f>(SUMIFS('overall city offline'!$H$2:$H$2047,'overall city offline'!$A$2:$A$2047,$A22,'overall city offline'!$B$2:$B$2047,J$3)*SUMIFS('overall city offline'!$C$2:$C$2047,'overall city offline'!$A$2:$A$2047,$A22,'overall city offline'!$B$2:$B$2047,J$3))/(SUMIFS('overall city offline'!$H$2:$H$2047,'overall city offline'!$A$2:$A$2047,$A22,'overall city offline'!$B$2:$B$2047,J$2))</f>
        <v>0.7010887854551785</v>
      </c>
      <c r="K22" s="37">
        <f>(SUMIFS('overall city offline'!$H$2:$H$2047,'overall city offline'!$A$2:$A$2047,$A22,'overall city offline'!$B$2:$B$2047,K$3)*SUMIFS('overall city offline'!$C$2:$C$2047,'overall city offline'!$A$2:$A$2047,$A22,'overall city offline'!$B$2:$B$2047,K$3))/(SUMIFS('overall city offline'!$H$2:$H$2047,'overall city offline'!$A$2:$A$2047,$A22,'overall city offline'!$B$2:$B$2047,K$2))</f>
        <v>0.89882212734484468</v>
      </c>
      <c r="L22" s="37">
        <f>(SUMIFS('overall city offline'!$H$2:$H$2047,'overall city offline'!$A$2:$A$2047,$A22,'overall city offline'!$B$2:$B$2047,L$3)*SUMIFS('overall city offline'!$C$2:$C$2047,'overall city offline'!$A$2:$A$2047,$A22,'overall city offline'!$B$2:$B$2047,L$3))/(SUMIFS('overall city offline'!$H$2:$H$2047,'overall city offline'!$A$2:$A$2047,$A22,'overall city offline'!$B$2:$B$2047,L$2))</f>
        <v>0.29942250866573478</v>
      </c>
      <c r="M22" s="37">
        <f>(SUMIFS('overall city offline'!$H$2:$H$2047,'overall city offline'!$A$2:$A$2047,$A22,'overall city offline'!$B$2:$B$2047,M$3)*SUMIFS('overall city offline'!$C$2:$C$2047,'overall city offline'!$A$2:$A$2047,$A22,'overall city offline'!$B$2:$B$2047,M$3))/(SUMIFS('overall city offline'!$H$2:$H$2047,'overall city offline'!$A$2:$A$2047,$A22,'overall city offline'!$B$2:$B$2047,M$2))</f>
        <v>0.7820433975757799</v>
      </c>
      <c r="N22" s="37">
        <f>(SUMIFS('overall city offline'!$H$2:$H$2047,'overall city offline'!$A$2:$A$2047,$A22,'overall city offline'!$B$2:$B$2047,N$3)*SUMIFS('overall city offline'!$C$2:$C$2047,'overall city offline'!$A$2:$A$2047,$A22,'overall city offline'!$B$2:$B$2047,N$3))/(SUMIFS('overall city offline'!$H$2:$H$2047,'overall city offline'!$A$2:$A$2047,$A22,'overall city offline'!$B$2:$B$2047,N$2))</f>
        <v>0.10120719772960209</v>
      </c>
      <c r="O22" s="37">
        <f>(SUMIFS('overall city offline'!$H$2:$H$2047,'overall city offline'!$A$2:$A$2047,$A22,'overall city offline'!$B$2:$B$2047,O$3)*SUMIFS('overall city offline'!$C$2:$C$2047,'overall city offline'!$A$2:$A$2047,$A22,'overall city offline'!$B$2:$B$2047,O$3))/(SUMIFS('overall city offline'!$H$2:$H$2047,'overall city offline'!$A$2:$A$2047,$A22,'overall city offline'!$B$2:$B$2047,O$2))</f>
        <v>4.9359705012382502E-2</v>
      </c>
      <c r="P22" s="37">
        <f>(SUMIFS('overall city offline'!$H$2:$H$2047,'overall city offline'!$A$2:$A$2047,$A22,'overall city offline'!$B$2:$B$2047,P$3)*SUMIFS('overall city offline'!$C$2:$C$2047,'overall city offline'!$A$2:$A$2047,$A22,'overall city offline'!$B$2:$B$2047,P$3))/(SUMIFS('overall city offline'!$H$2:$H$2047,'overall city offline'!$A$2:$A$2047,$A22,'overall city offline'!$B$2:$B$2047,P$2))</f>
        <v>5.2889872214926283E-2</v>
      </c>
      <c r="Q22" s="37">
        <f>(SUMIFS('overall city offline'!$H$2:$H$2047,'overall city offline'!$A$2:$A$2047,$A22,'overall city offline'!$B$2:$B$2047,Q$3)*SUMIFS('overall city offline'!$C$2:$C$2047,'overall city offline'!$A$2:$A$2047,$A22,'overall city offline'!$B$2:$B$2047,Q$3))/(SUMIFS('overall city offline'!$H$2:$H$2047,'overall city offline'!$A$2:$A$2047,$A22,'overall city offline'!$B$2:$B$2047,Q$2))</f>
        <v>0.42705039940205908</v>
      </c>
      <c r="R22" s="37">
        <f>(SUMIFS('overall city offline'!$H$2:$H$2047,'overall city offline'!$A$2:$A$2047,$A22,'overall city offline'!$B$2:$B$2047,R$3)*SUMIFS('overall city offline'!$C$2:$C$2047,'overall city offline'!$A$2:$A$2047,$A22,'overall city offline'!$B$2:$B$2047,R$3))/(SUMIFS('overall city offline'!$H$2:$H$2047,'overall city offline'!$A$2:$A$2047,$A22,'overall city offline'!$B$2:$B$2047,R$2))</f>
        <v>0.74666287731190673</v>
      </c>
      <c r="S22" s="37">
        <f>(SUMIFS('overall city offline'!$H$2:$H$2047,'overall city offline'!$A$2:$A$2047,$A22,'overall city offline'!$B$2:$B$2047,S$3)*SUMIFS('overall city offline'!$C$2:$C$2047,'overall city offline'!$A$2:$A$2047,$A22,'overall city offline'!$B$2:$B$2047,S$3))/(SUMIFS('overall city offline'!$H$2:$H$2047,'overall city offline'!$A$2:$A$2047,$A22,'overall city offline'!$B$2:$B$2047,S$2))</f>
        <v>0.76769961365841788</v>
      </c>
      <c r="T22" s="37">
        <f>(SUMIFS('overall city offline'!$H$2:$H$2047,'overall city offline'!$A$2:$A$2047,$A22,'overall city offline'!$B$2:$B$2047,T$3)*SUMIFS('overall city offline'!$C$2:$C$2047,'overall city offline'!$A$2:$A$2047,$A22,'overall city offline'!$B$2:$B$2047,T$3))/(SUMIFS('overall city offline'!$H$2:$H$2047,'overall city offline'!$A$2:$A$2047,$A22,'overall city offline'!$B$2:$B$2047,T$2))</f>
        <v>0.91693860248255865</v>
      </c>
      <c r="U22" s="37">
        <f>(SUMIFS('overall city offline'!$H$2:$H$2047,'overall city offline'!$A$2:$A$2047,$A22,'overall city offline'!$B$2:$B$2047,U$3)*SUMIFS('overall city offline'!$C$2:$C$2047,'overall city offline'!$A$2:$A$2047,$A22,'overall city offline'!$B$2:$B$2047,U$3))/(SUMIFS('overall city offline'!$H$2:$H$2047,'overall city offline'!$A$2:$A$2047,$A22,'overall city offline'!$B$2:$B$2047,U$2))</f>
        <v>1.0303919994041526</v>
      </c>
      <c r="V22" s="37">
        <f>(SUMIFS('overall city offline'!$H$2:$H$2047,'overall city offline'!$A$2:$A$2047,$A22,'overall city offline'!$B$2:$B$2047,V$3)*SUMIFS('overall city offline'!$C$2:$C$2047,'overall city offline'!$A$2:$A$2047,$A22,'overall city offline'!$B$2:$B$2047,V$3))/(SUMIFS('overall city offline'!$H$2:$H$2047,'overall city offline'!$A$2:$A$2047,$A22,'overall city offline'!$B$2:$B$2047,V$2))</f>
        <v>0.8575174127629609</v>
      </c>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row>
    <row r="23" spans="1:63" x14ac:dyDescent="0.25">
      <c r="A23" s="5" t="s">
        <v>26</v>
      </c>
      <c r="B23" s="37">
        <f>(SUMIFS('overall city offline'!$H$2:$H$2047,'overall city offline'!$A$2:$A$2047,$A23,'overall city offline'!$B$2:$B$2047,B$3)*SUMIFS('overall city offline'!$C$2:$C$2047,'overall city offline'!$A$2:$A$2047,$A23,'overall city offline'!$B$2:$B$2047,B$3))/(SUMIFS('overall city offline'!$H$2:$H$2047,'overall city offline'!$A$2:$A$2047,$A23,'overall city offline'!$B$2:$B$2047,B$2))</f>
        <v>0.83242183565941474</v>
      </c>
      <c r="C23" s="37">
        <f>(SUMIFS('overall city offline'!$H$2:$H$2047,'overall city offline'!$A$2:$A$2047,$A23,'overall city offline'!$B$2:$B$2047,C$3)*SUMIFS('overall city offline'!$C$2:$C$2047,'overall city offline'!$A$2:$A$2047,$A23,'overall city offline'!$B$2:$B$2047,C$3))/(SUMIFS('overall city offline'!$H$2:$H$2047,'overall city offline'!$A$2:$A$2047,$A23,'overall city offline'!$B$2:$B$2047,C$2))</f>
        <v>0.70383470183739072</v>
      </c>
      <c r="D23" s="37">
        <f>(SUMIFS('overall city offline'!$H$2:$H$2047,'overall city offline'!$A$2:$A$2047,$A23,'overall city offline'!$B$2:$B$2047,D$3)*SUMIFS('overall city offline'!$C$2:$C$2047,'overall city offline'!$A$2:$A$2047,$A23,'overall city offline'!$B$2:$B$2047,D$3))/(SUMIFS('overall city offline'!$H$2:$H$2047,'overall city offline'!$A$2:$A$2047,$A23,'overall city offline'!$B$2:$B$2047,D$2))</f>
        <v>0.60766490415210861</v>
      </c>
      <c r="E23" s="37">
        <f>(SUMIFS('overall city offline'!$H$2:$H$2047,'overall city offline'!$A$2:$A$2047,$A23,'overall city offline'!$B$2:$B$2047,E$3)*SUMIFS('overall city offline'!$C$2:$C$2047,'overall city offline'!$A$2:$A$2047,$A23,'overall city offline'!$B$2:$B$2047,E$3))/(SUMIFS('overall city offline'!$H$2:$H$2047,'overall city offline'!$A$2:$A$2047,$A23,'overall city offline'!$B$2:$B$2047,E$2))</f>
        <v>3.0419194797056851E-2</v>
      </c>
      <c r="F23" s="37">
        <f>(SUMIFS('overall city offline'!$H$2:$H$2047,'overall city offline'!$A$2:$A$2047,$A23,'overall city offline'!$B$2:$B$2047,F$3)*SUMIFS('overall city offline'!$C$2:$C$2047,'overall city offline'!$A$2:$A$2047,$A23,'overall city offline'!$B$2:$B$2047,F$3))/(SUMIFS('overall city offline'!$H$2:$H$2047,'overall city offline'!$A$2:$A$2047,$A23,'overall city offline'!$B$2:$B$2047,F$2))</f>
        <v>7.1297286639630669E-2</v>
      </c>
      <c r="G23" s="37">
        <f>(SUMIFS('overall city offline'!$H$2:$H$2047,'overall city offline'!$A$2:$A$2047,$A23,'overall city offline'!$B$2:$B$2047,G$3)*SUMIFS('overall city offline'!$C$2:$C$2047,'overall city offline'!$A$2:$A$2047,$A23,'overall city offline'!$B$2:$B$2047,G$3))/(SUMIFS('overall city offline'!$H$2:$H$2047,'overall city offline'!$A$2:$A$2047,$A23,'overall city offline'!$B$2:$B$2047,G$2))</f>
        <v>0.48840048435209599</v>
      </c>
      <c r="H23" s="37">
        <f>(SUMIFS('overall city offline'!$H$2:$H$2047,'overall city offline'!$A$2:$A$2047,$A23,'overall city offline'!$B$2:$B$2047,H$3)*SUMIFS('overall city offline'!$C$2:$C$2047,'overall city offline'!$A$2:$A$2047,$A23,'overall city offline'!$B$2:$B$2047,H$3))/(SUMIFS('overall city offline'!$H$2:$H$2047,'overall city offline'!$A$2:$A$2047,$A23,'overall city offline'!$B$2:$B$2047,H$2))</f>
        <v>0.936530848131085</v>
      </c>
      <c r="I23" s="37">
        <f>(SUMIFS('overall city offline'!$H$2:$H$2047,'overall city offline'!$A$2:$A$2047,$A23,'overall city offline'!$B$2:$B$2047,I$3)*SUMIFS('overall city offline'!$C$2:$C$2047,'overall city offline'!$A$2:$A$2047,$A23,'overall city offline'!$B$2:$B$2047,I$3))/(SUMIFS('overall city offline'!$H$2:$H$2047,'overall city offline'!$A$2:$A$2047,$A23,'overall city offline'!$B$2:$B$2047,I$2))</f>
        <v>0.78198039019000543</v>
      </c>
      <c r="J23" s="37">
        <f>(SUMIFS('overall city offline'!$H$2:$H$2047,'overall city offline'!$A$2:$A$2047,$A23,'overall city offline'!$B$2:$B$2047,J$3)*SUMIFS('overall city offline'!$C$2:$C$2047,'overall city offline'!$A$2:$A$2047,$A23,'overall city offline'!$B$2:$B$2047,J$3))/(SUMIFS('overall city offline'!$H$2:$H$2047,'overall city offline'!$A$2:$A$2047,$A23,'overall city offline'!$B$2:$B$2047,J$2))</f>
        <v>0.84252576195827555</v>
      </c>
      <c r="K23" s="37">
        <f>(SUMIFS('overall city offline'!$H$2:$H$2047,'overall city offline'!$A$2:$A$2047,$A23,'overall city offline'!$B$2:$B$2047,K$3)*SUMIFS('overall city offline'!$C$2:$C$2047,'overall city offline'!$A$2:$A$2047,$A23,'overall city offline'!$B$2:$B$2047,K$3))/(SUMIFS('overall city offline'!$H$2:$H$2047,'overall city offline'!$A$2:$A$2047,$A23,'overall city offline'!$B$2:$B$2047,K$2))</f>
        <v>0.9732119009956095</v>
      </c>
      <c r="L23" s="37">
        <f>(SUMIFS('overall city offline'!$H$2:$H$2047,'overall city offline'!$A$2:$A$2047,$A23,'overall city offline'!$B$2:$B$2047,L$3)*SUMIFS('overall city offline'!$C$2:$C$2047,'overall city offline'!$A$2:$A$2047,$A23,'overall city offline'!$B$2:$B$2047,L$3))/(SUMIFS('overall city offline'!$H$2:$H$2047,'overall city offline'!$A$2:$A$2047,$A23,'overall city offline'!$B$2:$B$2047,L$2))</f>
        <v>0.33335396237892845</v>
      </c>
      <c r="M23" s="37">
        <f>(SUMIFS('overall city offline'!$H$2:$H$2047,'overall city offline'!$A$2:$A$2047,$A23,'overall city offline'!$B$2:$B$2047,M$3)*SUMIFS('overall city offline'!$C$2:$C$2047,'overall city offline'!$A$2:$A$2047,$A23,'overall city offline'!$B$2:$B$2047,M$3))/(SUMIFS('overall city offline'!$H$2:$H$2047,'overall city offline'!$A$2:$A$2047,$A23,'overall city offline'!$B$2:$B$2047,M$2))</f>
        <v>1.2178469329665012</v>
      </c>
      <c r="N23" s="37">
        <f>(SUMIFS('overall city offline'!$H$2:$H$2047,'overall city offline'!$A$2:$A$2047,$A23,'overall city offline'!$B$2:$B$2047,N$3)*SUMIFS('overall city offline'!$C$2:$C$2047,'overall city offline'!$A$2:$A$2047,$A23,'overall city offline'!$B$2:$B$2047,N$3))/(SUMIFS('overall city offline'!$H$2:$H$2047,'overall city offline'!$A$2:$A$2047,$A23,'overall city offline'!$B$2:$B$2047,N$2))</f>
        <v>0.18789689888707017</v>
      </c>
      <c r="O23" s="37">
        <f>(SUMIFS('overall city offline'!$H$2:$H$2047,'overall city offline'!$A$2:$A$2047,$A23,'overall city offline'!$B$2:$B$2047,O$3)*SUMIFS('overall city offline'!$C$2:$C$2047,'overall city offline'!$A$2:$A$2047,$A23,'overall city offline'!$B$2:$B$2047,O$3))/(SUMIFS('overall city offline'!$H$2:$H$2047,'overall city offline'!$A$2:$A$2047,$A23,'overall city offline'!$B$2:$B$2047,O$2))</f>
        <v>5.849416093986546E-2</v>
      </c>
      <c r="P23" s="37">
        <f>(SUMIFS('overall city offline'!$H$2:$H$2047,'overall city offline'!$A$2:$A$2047,$A23,'overall city offline'!$B$2:$B$2047,P$3)*SUMIFS('overall city offline'!$C$2:$C$2047,'overall city offline'!$A$2:$A$2047,$A23,'overall city offline'!$B$2:$B$2047,P$3))/(SUMIFS('overall city offline'!$H$2:$H$2047,'overall city offline'!$A$2:$A$2047,$A23,'overall city offline'!$B$2:$B$2047,P$2))</f>
        <v>0.12593688745018405</v>
      </c>
      <c r="Q23" s="37">
        <f>(SUMIFS('overall city offline'!$H$2:$H$2047,'overall city offline'!$A$2:$A$2047,$A23,'overall city offline'!$B$2:$B$2047,Q$3)*SUMIFS('overall city offline'!$C$2:$C$2047,'overall city offline'!$A$2:$A$2047,$A23,'overall city offline'!$B$2:$B$2047,Q$3))/(SUMIFS('overall city offline'!$H$2:$H$2047,'overall city offline'!$A$2:$A$2047,$A23,'overall city offline'!$B$2:$B$2047,Q$2))</f>
        <v>0.49589442063405359</v>
      </c>
      <c r="R23" s="37">
        <f>(SUMIFS('overall city offline'!$H$2:$H$2047,'overall city offline'!$A$2:$A$2047,$A23,'overall city offline'!$B$2:$B$2047,R$3)*SUMIFS('overall city offline'!$C$2:$C$2047,'overall city offline'!$A$2:$A$2047,$A23,'overall city offline'!$B$2:$B$2047,R$3))/(SUMIFS('overall city offline'!$H$2:$H$2047,'overall city offline'!$A$2:$A$2047,$A23,'overall city offline'!$B$2:$B$2047,R$2))</f>
        <v>0.86607761225635804</v>
      </c>
      <c r="S23" s="37">
        <f>(SUMIFS('overall city offline'!$H$2:$H$2047,'overall city offline'!$A$2:$A$2047,$A23,'overall city offline'!$B$2:$B$2047,S$3)*SUMIFS('overall city offline'!$C$2:$C$2047,'overall city offline'!$A$2:$A$2047,$A23,'overall city offline'!$B$2:$B$2047,S$3))/(SUMIFS('overall city offline'!$H$2:$H$2047,'overall city offline'!$A$2:$A$2047,$A23,'overall city offline'!$B$2:$B$2047,S$2))</f>
        <v>1.0503962834910976</v>
      </c>
      <c r="T23" s="37">
        <f>(SUMIFS('overall city offline'!$H$2:$H$2047,'overall city offline'!$A$2:$A$2047,$A23,'overall city offline'!$B$2:$B$2047,T$3)*SUMIFS('overall city offline'!$C$2:$C$2047,'overall city offline'!$A$2:$A$2047,$A23,'overall city offline'!$B$2:$B$2047,T$3))/(SUMIFS('overall city offline'!$H$2:$H$2047,'overall city offline'!$A$2:$A$2047,$A23,'overall city offline'!$B$2:$B$2047,T$2))</f>
        <v>1.1510091373358147</v>
      </c>
      <c r="U23" s="37">
        <f>(SUMIFS('overall city offline'!$H$2:$H$2047,'overall city offline'!$A$2:$A$2047,$A23,'overall city offline'!$B$2:$B$2047,U$3)*SUMIFS('overall city offline'!$C$2:$C$2047,'overall city offline'!$A$2:$A$2047,$A23,'overall city offline'!$B$2:$B$2047,U$3))/(SUMIFS('overall city offline'!$H$2:$H$2047,'overall city offline'!$A$2:$A$2047,$A23,'overall city offline'!$B$2:$B$2047,U$2))</f>
        <v>1.1682738697252717</v>
      </c>
      <c r="V23" s="37">
        <f>(SUMIFS('overall city offline'!$H$2:$H$2047,'overall city offline'!$A$2:$A$2047,$A23,'overall city offline'!$B$2:$B$2047,V$3)*SUMIFS('overall city offline'!$C$2:$C$2047,'overall city offline'!$A$2:$A$2047,$A23,'overall city offline'!$B$2:$B$2047,V$3))/(SUMIFS('overall city offline'!$H$2:$H$2047,'overall city offline'!$A$2:$A$2047,$A23,'overall city offline'!$B$2:$B$2047,V$2))</f>
        <v>1.0648020660761155</v>
      </c>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row>
    <row r="24" spans="1:63" x14ac:dyDescent="0.25">
      <c r="A24" s="5" t="s">
        <v>27</v>
      </c>
      <c r="B24" s="37">
        <f>(SUMIFS('overall city offline'!$H$2:$H$2047,'overall city offline'!$A$2:$A$2047,$A24,'overall city offline'!$B$2:$B$2047,B$3)*SUMIFS('overall city offline'!$C$2:$C$2047,'overall city offline'!$A$2:$A$2047,$A24,'overall city offline'!$B$2:$B$2047,B$3))/(SUMIFS('overall city offline'!$H$2:$H$2047,'overall city offline'!$A$2:$A$2047,$A24,'overall city offline'!$B$2:$B$2047,B$2))</f>
        <v>0.90097626570709843</v>
      </c>
      <c r="C24" s="37">
        <f>(SUMIFS('overall city offline'!$H$2:$H$2047,'overall city offline'!$A$2:$A$2047,$A24,'overall city offline'!$B$2:$B$2047,C$3)*SUMIFS('overall city offline'!$C$2:$C$2047,'overall city offline'!$A$2:$A$2047,$A24,'overall city offline'!$B$2:$B$2047,C$3))/(SUMIFS('overall city offline'!$H$2:$H$2047,'overall city offline'!$A$2:$A$2047,$A24,'overall city offline'!$B$2:$B$2047,C$2))</f>
        <v>0.92325990485407639</v>
      </c>
      <c r="D24" s="37">
        <f>(SUMIFS('overall city offline'!$H$2:$H$2047,'overall city offline'!$A$2:$A$2047,$A24,'overall city offline'!$B$2:$B$2047,D$3)*SUMIFS('overall city offline'!$C$2:$C$2047,'overall city offline'!$A$2:$A$2047,$A24,'overall city offline'!$B$2:$B$2047,D$3))/(SUMIFS('overall city offline'!$H$2:$H$2047,'overall city offline'!$A$2:$A$2047,$A24,'overall city offline'!$B$2:$B$2047,D$2))</f>
        <v>0.64914452043980986</v>
      </c>
      <c r="E24" s="37">
        <f>(SUMIFS('overall city offline'!$H$2:$H$2047,'overall city offline'!$A$2:$A$2047,$A24,'overall city offline'!$B$2:$B$2047,E$3)*SUMIFS('overall city offline'!$C$2:$C$2047,'overall city offline'!$A$2:$A$2047,$A24,'overall city offline'!$B$2:$B$2047,E$3))/(SUMIFS('overall city offline'!$H$2:$H$2047,'overall city offline'!$A$2:$A$2047,$A24,'overall city offline'!$B$2:$B$2047,E$2))</f>
        <v>4.5701323254026937E-3</v>
      </c>
      <c r="F24" s="37">
        <f>(SUMIFS('overall city offline'!$H$2:$H$2047,'overall city offline'!$A$2:$A$2047,$A24,'overall city offline'!$B$2:$B$2047,F$3)*SUMIFS('overall city offline'!$C$2:$C$2047,'overall city offline'!$A$2:$A$2047,$A24,'overall city offline'!$B$2:$B$2047,F$3))/(SUMIFS('overall city offline'!$H$2:$H$2047,'overall city offline'!$A$2:$A$2047,$A24,'overall city offline'!$B$2:$B$2047,F$2))</f>
        <v>1.7974496649742912E-2</v>
      </c>
      <c r="G24" s="37">
        <f>(SUMIFS('overall city offline'!$H$2:$H$2047,'overall city offline'!$A$2:$A$2047,$A24,'overall city offline'!$B$2:$B$2047,G$3)*SUMIFS('overall city offline'!$C$2:$C$2047,'overall city offline'!$A$2:$A$2047,$A24,'overall city offline'!$B$2:$B$2047,G$3))/(SUMIFS('overall city offline'!$H$2:$H$2047,'overall city offline'!$A$2:$A$2047,$A24,'overall city offline'!$B$2:$B$2047,G$2))</f>
        <v>8.0797625778724028E-2</v>
      </c>
      <c r="H24" s="37">
        <f>(SUMIFS('overall city offline'!$H$2:$H$2047,'overall city offline'!$A$2:$A$2047,$A24,'overall city offline'!$B$2:$B$2047,H$3)*SUMIFS('overall city offline'!$C$2:$C$2047,'overall city offline'!$A$2:$A$2047,$A24,'overall city offline'!$B$2:$B$2047,H$3))/(SUMIFS('overall city offline'!$H$2:$H$2047,'overall city offline'!$A$2:$A$2047,$A24,'overall city offline'!$B$2:$B$2047,H$2))</f>
        <v>0.51399838092849548</v>
      </c>
      <c r="I24" s="37">
        <f>(SUMIFS('overall city offline'!$H$2:$H$2047,'overall city offline'!$A$2:$A$2047,$A24,'overall city offline'!$B$2:$B$2047,I$3)*SUMIFS('overall city offline'!$C$2:$C$2047,'overall city offline'!$A$2:$A$2047,$A24,'overall city offline'!$B$2:$B$2047,I$3))/(SUMIFS('overall city offline'!$H$2:$H$2047,'overall city offline'!$A$2:$A$2047,$A24,'overall city offline'!$B$2:$B$2047,I$2))</f>
        <v>0.65434660261246613</v>
      </c>
      <c r="J24" s="37">
        <f>(SUMIFS('overall city offline'!$H$2:$H$2047,'overall city offline'!$A$2:$A$2047,$A24,'overall city offline'!$B$2:$B$2047,J$3)*SUMIFS('overall city offline'!$C$2:$C$2047,'overall city offline'!$A$2:$A$2047,$A24,'overall city offline'!$B$2:$B$2047,J$3))/(SUMIFS('overall city offline'!$H$2:$H$2047,'overall city offline'!$A$2:$A$2047,$A24,'overall city offline'!$B$2:$B$2047,J$2))</f>
        <v>0.77183261611543996</v>
      </c>
      <c r="K24" s="37">
        <f>(SUMIFS('overall city offline'!$H$2:$H$2047,'overall city offline'!$A$2:$A$2047,$A24,'overall city offline'!$B$2:$B$2047,K$3)*SUMIFS('overall city offline'!$C$2:$C$2047,'overall city offline'!$A$2:$A$2047,$A24,'overall city offline'!$B$2:$B$2047,K$3))/(SUMIFS('overall city offline'!$H$2:$H$2047,'overall city offline'!$A$2:$A$2047,$A24,'overall city offline'!$B$2:$B$2047,K$2))</f>
        <v>0.86687591837349154</v>
      </c>
      <c r="L24" s="37">
        <f>(SUMIFS('overall city offline'!$H$2:$H$2047,'overall city offline'!$A$2:$A$2047,$A24,'overall city offline'!$B$2:$B$2047,L$3)*SUMIFS('overall city offline'!$C$2:$C$2047,'overall city offline'!$A$2:$A$2047,$A24,'overall city offline'!$B$2:$B$2047,L$3))/(SUMIFS('overall city offline'!$H$2:$H$2047,'overall city offline'!$A$2:$A$2047,$A24,'overall city offline'!$B$2:$B$2047,L$2))</f>
        <v>0.86563897696974446</v>
      </c>
      <c r="M24" s="37">
        <f>(SUMIFS('overall city offline'!$H$2:$H$2047,'overall city offline'!$A$2:$A$2047,$A24,'overall city offline'!$B$2:$B$2047,M$3)*SUMIFS('overall city offline'!$C$2:$C$2047,'overall city offline'!$A$2:$A$2047,$A24,'overall city offline'!$B$2:$B$2047,M$3))/(SUMIFS('overall city offline'!$H$2:$H$2047,'overall city offline'!$A$2:$A$2047,$A24,'overall city offline'!$B$2:$B$2047,M$2))</f>
        <v>0.74577107423761602</v>
      </c>
      <c r="N24" s="37">
        <f>(SUMIFS('overall city offline'!$H$2:$H$2047,'overall city offline'!$A$2:$A$2047,$A24,'overall city offline'!$B$2:$B$2047,N$3)*SUMIFS('overall city offline'!$C$2:$C$2047,'overall city offline'!$A$2:$A$2047,$A24,'overall city offline'!$B$2:$B$2047,N$3))/(SUMIFS('overall city offline'!$H$2:$H$2047,'overall city offline'!$A$2:$A$2047,$A24,'overall city offline'!$B$2:$B$2047,N$2))</f>
        <v>4.6409545682289152E-2</v>
      </c>
      <c r="O24" s="37">
        <f>(SUMIFS('overall city offline'!$H$2:$H$2047,'overall city offline'!$A$2:$A$2047,$A24,'overall city offline'!$B$2:$B$2047,O$3)*SUMIFS('overall city offline'!$C$2:$C$2047,'overall city offline'!$A$2:$A$2047,$A24,'overall city offline'!$B$2:$B$2047,O$3))/(SUMIFS('overall city offline'!$H$2:$H$2047,'overall city offline'!$A$2:$A$2047,$A24,'overall city offline'!$B$2:$B$2047,O$2))</f>
        <v>2.473470298961733E-2</v>
      </c>
      <c r="P24" s="37">
        <f>(SUMIFS('overall city offline'!$H$2:$H$2047,'overall city offline'!$A$2:$A$2047,$A24,'overall city offline'!$B$2:$B$2047,P$3)*SUMIFS('overall city offline'!$C$2:$C$2047,'overall city offline'!$A$2:$A$2047,$A24,'overall city offline'!$B$2:$B$2047,P$3))/(SUMIFS('overall city offline'!$H$2:$H$2047,'overall city offline'!$A$2:$A$2047,$A24,'overall city offline'!$B$2:$B$2047,P$2))</f>
        <v>7.5368267324968014E-2</v>
      </c>
      <c r="Q24" s="37">
        <f>(SUMIFS('overall city offline'!$H$2:$H$2047,'overall city offline'!$A$2:$A$2047,$A24,'overall city offline'!$B$2:$B$2047,Q$3)*SUMIFS('overall city offline'!$C$2:$C$2047,'overall city offline'!$A$2:$A$2047,$A24,'overall city offline'!$B$2:$B$2047,Q$3))/(SUMIFS('overall city offline'!$H$2:$H$2047,'overall city offline'!$A$2:$A$2047,$A24,'overall city offline'!$B$2:$B$2047,Q$2))</f>
        <v>0.1741616886902469</v>
      </c>
      <c r="R24" s="37">
        <f>(SUMIFS('overall city offline'!$H$2:$H$2047,'overall city offline'!$A$2:$A$2047,$A24,'overall city offline'!$B$2:$B$2047,R$3)*SUMIFS('overall city offline'!$C$2:$C$2047,'overall city offline'!$A$2:$A$2047,$A24,'overall city offline'!$B$2:$B$2047,R$3))/(SUMIFS('overall city offline'!$H$2:$H$2047,'overall city offline'!$A$2:$A$2047,$A24,'overall city offline'!$B$2:$B$2047,R$2))</f>
        <v>0.76975167513889065</v>
      </c>
      <c r="S24" s="37">
        <f>(SUMIFS('overall city offline'!$H$2:$H$2047,'overall city offline'!$A$2:$A$2047,$A24,'overall city offline'!$B$2:$B$2047,S$3)*SUMIFS('overall city offline'!$C$2:$C$2047,'overall city offline'!$A$2:$A$2047,$A24,'overall city offline'!$B$2:$B$2047,S$3))/(SUMIFS('overall city offline'!$H$2:$H$2047,'overall city offline'!$A$2:$A$2047,$A24,'overall city offline'!$B$2:$B$2047,S$2))</f>
        <v>0.78991183215127558</v>
      </c>
      <c r="T24" s="37">
        <f>(SUMIFS('overall city offline'!$H$2:$H$2047,'overall city offline'!$A$2:$A$2047,$A24,'overall city offline'!$B$2:$B$2047,T$3)*SUMIFS('overall city offline'!$C$2:$C$2047,'overall city offline'!$A$2:$A$2047,$A24,'overall city offline'!$B$2:$B$2047,T$3))/(SUMIFS('overall city offline'!$H$2:$H$2047,'overall city offline'!$A$2:$A$2047,$A24,'overall city offline'!$B$2:$B$2047,T$2))</f>
        <v>0.8026995877617582</v>
      </c>
      <c r="U24" s="37">
        <f>(SUMIFS('overall city offline'!$H$2:$H$2047,'overall city offline'!$A$2:$A$2047,$A24,'overall city offline'!$B$2:$B$2047,U$3)*SUMIFS('overall city offline'!$C$2:$C$2047,'overall city offline'!$A$2:$A$2047,$A24,'overall city offline'!$B$2:$B$2047,U$3))/(SUMIFS('overall city offline'!$H$2:$H$2047,'overall city offline'!$A$2:$A$2047,$A24,'overall city offline'!$B$2:$B$2047,U$2))</f>
        <v>0.85453390939577423</v>
      </c>
      <c r="V24" s="37">
        <f>(SUMIFS('overall city offline'!$H$2:$H$2047,'overall city offline'!$A$2:$A$2047,$A24,'overall city offline'!$B$2:$B$2047,V$3)*SUMIFS('overall city offline'!$C$2:$C$2047,'overall city offline'!$A$2:$A$2047,$A24,'overall city offline'!$B$2:$B$2047,V$3))/(SUMIFS('overall city offline'!$H$2:$H$2047,'overall city offline'!$A$2:$A$2047,$A24,'overall city offline'!$B$2:$B$2047,V$2))</f>
        <v>0.91773731051176677</v>
      </c>
      <c r="W24" s="32"/>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row>
    <row r="25" spans="1:63" x14ac:dyDescent="0.25">
      <c r="A25" s="5" t="s">
        <v>28</v>
      </c>
      <c r="B25" s="37">
        <f>(SUMIFS('overall city offline'!$H$2:$H$2047,'overall city offline'!$A$2:$A$2047,$A25,'overall city offline'!$B$2:$B$2047,B$3)*SUMIFS('overall city offline'!$C$2:$C$2047,'overall city offline'!$A$2:$A$2047,$A25,'overall city offline'!$B$2:$B$2047,B$3))/(SUMIFS('overall city offline'!$H$2:$H$2047,'overall city offline'!$A$2:$A$2047,$A25,'overall city offline'!$B$2:$B$2047,B$2))</f>
        <v>0.8456267092406301</v>
      </c>
      <c r="C25" s="37">
        <f>(SUMIFS('overall city offline'!$H$2:$H$2047,'overall city offline'!$A$2:$A$2047,$A25,'overall city offline'!$B$2:$B$2047,C$3)*SUMIFS('overall city offline'!$C$2:$C$2047,'overall city offline'!$A$2:$A$2047,$A25,'overall city offline'!$B$2:$B$2047,C$3))/(SUMIFS('overall city offline'!$H$2:$H$2047,'overall city offline'!$A$2:$A$2047,$A25,'overall city offline'!$B$2:$B$2047,C$2))</f>
        <v>0.86471685087039662</v>
      </c>
      <c r="D25" s="37">
        <f>(SUMIFS('overall city offline'!$H$2:$H$2047,'overall city offline'!$A$2:$A$2047,$A25,'overall city offline'!$B$2:$B$2047,D$3)*SUMIFS('overall city offline'!$C$2:$C$2047,'overall city offline'!$A$2:$A$2047,$A25,'overall city offline'!$B$2:$B$2047,D$3))/(SUMIFS('overall city offline'!$H$2:$H$2047,'overall city offline'!$A$2:$A$2047,$A25,'overall city offline'!$B$2:$B$2047,D$2))</f>
        <v>0.62867598010613446</v>
      </c>
      <c r="E25" s="37">
        <f>(SUMIFS('overall city offline'!$H$2:$H$2047,'overall city offline'!$A$2:$A$2047,$A25,'overall city offline'!$B$2:$B$2047,E$3)*SUMIFS('overall city offline'!$C$2:$C$2047,'overall city offline'!$A$2:$A$2047,$A25,'overall city offline'!$B$2:$B$2047,E$3))/(SUMIFS('overall city offline'!$H$2:$H$2047,'overall city offline'!$A$2:$A$2047,$A25,'overall city offline'!$B$2:$B$2047,E$2))</f>
        <v>4.5915618865370343E-2</v>
      </c>
      <c r="F25" s="37">
        <f>(SUMIFS('overall city offline'!$H$2:$H$2047,'overall city offline'!$A$2:$A$2047,$A25,'overall city offline'!$B$2:$B$2047,F$3)*SUMIFS('overall city offline'!$C$2:$C$2047,'overall city offline'!$A$2:$A$2047,$A25,'overall city offline'!$B$2:$B$2047,F$3))/(SUMIFS('overall city offline'!$H$2:$H$2047,'overall city offline'!$A$2:$A$2047,$A25,'overall city offline'!$B$2:$B$2047,F$2))</f>
        <v>8.7615943576527744E-2</v>
      </c>
      <c r="G25" s="37">
        <f>(SUMIFS('overall city offline'!$H$2:$H$2047,'overall city offline'!$A$2:$A$2047,$A25,'overall city offline'!$B$2:$B$2047,G$3)*SUMIFS('overall city offline'!$C$2:$C$2047,'overall city offline'!$A$2:$A$2047,$A25,'overall city offline'!$B$2:$B$2047,G$3))/(SUMIFS('overall city offline'!$H$2:$H$2047,'overall city offline'!$A$2:$A$2047,$A25,'overall city offline'!$B$2:$B$2047,G$2))</f>
        <v>0.11698207921502973</v>
      </c>
      <c r="H25" s="37">
        <f>(SUMIFS('overall city offline'!$H$2:$H$2047,'overall city offline'!$A$2:$A$2047,$A25,'overall city offline'!$B$2:$B$2047,H$3)*SUMIFS('overall city offline'!$C$2:$C$2047,'overall city offline'!$A$2:$A$2047,$A25,'overall city offline'!$B$2:$B$2047,H$3))/(SUMIFS('overall city offline'!$H$2:$H$2047,'overall city offline'!$A$2:$A$2047,$A25,'overall city offline'!$B$2:$B$2047,H$2))</f>
        <v>0.40387338927914618</v>
      </c>
      <c r="I25" s="37">
        <f>(SUMIFS('overall city offline'!$H$2:$H$2047,'overall city offline'!$A$2:$A$2047,$A25,'overall city offline'!$B$2:$B$2047,I$3)*SUMIFS('overall city offline'!$C$2:$C$2047,'overall city offline'!$A$2:$A$2047,$A25,'overall city offline'!$B$2:$B$2047,I$3))/(SUMIFS('overall city offline'!$H$2:$H$2047,'overall city offline'!$A$2:$A$2047,$A25,'overall city offline'!$B$2:$B$2047,I$2))</f>
        <v>0.45959904357600462</v>
      </c>
      <c r="J25" s="37">
        <f>(SUMIFS('overall city offline'!$H$2:$H$2047,'overall city offline'!$A$2:$A$2047,$A25,'overall city offline'!$B$2:$B$2047,J$3)*SUMIFS('overall city offline'!$C$2:$C$2047,'overall city offline'!$A$2:$A$2047,$A25,'overall city offline'!$B$2:$B$2047,J$3))/(SUMIFS('overall city offline'!$H$2:$H$2047,'overall city offline'!$A$2:$A$2047,$A25,'overall city offline'!$B$2:$B$2047,J$2))</f>
        <v>0.58263004683556963</v>
      </c>
      <c r="K25" s="37">
        <f>(SUMIFS('overall city offline'!$H$2:$H$2047,'overall city offline'!$A$2:$A$2047,$A25,'overall city offline'!$B$2:$B$2047,K$3)*SUMIFS('overall city offline'!$C$2:$C$2047,'overall city offline'!$A$2:$A$2047,$A25,'overall city offline'!$B$2:$B$2047,K$3))/(SUMIFS('overall city offline'!$H$2:$H$2047,'overall city offline'!$A$2:$A$2047,$A25,'overall city offline'!$B$2:$B$2047,K$2))</f>
        <v>0.61209951651161254</v>
      </c>
      <c r="L25" s="37">
        <f>(SUMIFS('overall city offline'!$H$2:$H$2047,'overall city offline'!$A$2:$A$2047,$A25,'overall city offline'!$B$2:$B$2047,L$3)*SUMIFS('overall city offline'!$C$2:$C$2047,'overall city offline'!$A$2:$A$2047,$A25,'overall city offline'!$B$2:$B$2047,L$3))/(SUMIFS('overall city offline'!$H$2:$H$2047,'overall city offline'!$A$2:$A$2047,$A25,'overall city offline'!$B$2:$B$2047,L$2))</f>
        <v>0.70021619143762015</v>
      </c>
      <c r="M25" s="37">
        <f>(SUMIFS('overall city offline'!$H$2:$H$2047,'overall city offline'!$A$2:$A$2047,$A25,'overall city offline'!$B$2:$B$2047,M$3)*SUMIFS('overall city offline'!$C$2:$C$2047,'overall city offline'!$A$2:$A$2047,$A25,'overall city offline'!$B$2:$B$2047,M$3))/(SUMIFS('overall city offline'!$H$2:$H$2047,'overall city offline'!$A$2:$A$2047,$A25,'overall city offline'!$B$2:$B$2047,M$2))</f>
        <v>0.65300820333449738</v>
      </c>
      <c r="N25" s="37">
        <f>(SUMIFS('overall city offline'!$H$2:$H$2047,'overall city offline'!$A$2:$A$2047,$A25,'overall city offline'!$B$2:$B$2047,N$3)*SUMIFS('overall city offline'!$C$2:$C$2047,'overall city offline'!$A$2:$A$2047,$A25,'overall city offline'!$B$2:$B$2047,N$3))/(SUMIFS('overall city offline'!$H$2:$H$2047,'overall city offline'!$A$2:$A$2047,$A25,'overall city offline'!$B$2:$B$2047,N$2))</f>
        <v>0.10279045974714478</v>
      </c>
      <c r="O25" s="37">
        <f>(SUMIFS('overall city offline'!$H$2:$H$2047,'overall city offline'!$A$2:$A$2047,$A25,'overall city offline'!$B$2:$B$2047,O$3)*SUMIFS('overall city offline'!$C$2:$C$2047,'overall city offline'!$A$2:$A$2047,$A25,'overall city offline'!$B$2:$B$2047,O$3))/(SUMIFS('overall city offline'!$H$2:$H$2047,'overall city offline'!$A$2:$A$2047,$A25,'overall city offline'!$B$2:$B$2047,O$2))</f>
        <v>8.0304889513357056E-2</v>
      </c>
      <c r="P25" s="37">
        <f>(SUMIFS('overall city offline'!$H$2:$H$2047,'overall city offline'!$A$2:$A$2047,$A25,'overall city offline'!$B$2:$B$2047,P$3)*SUMIFS('overall city offline'!$C$2:$C$2047,'overall city offline'!$A$2:$A$2047,$A25,'overall city offline'!$B$2:$B$2047,P$3))/(SUMIFS('overall city offline'!$H$2:$H$2047,'overall city offline'!$A$2:$A$2047,$A25,'overall city offline'!$B$2:$B$2047,P$2))</f>
        <v>0.14848658406987558</v>
      </c>
      <c r="Q25" s="37">
        <f>(SUMIFS('overall city offline'!$H$2:$H$2047,'overall city offline'!$A$2:$A$2047,$A25,'overall city offline'!$B$2:$B$2047,Q$3)*SUMIFS('overall city offline'!$C$2:$C$2047,'overall city offline'!$A$2:$A$2047,$A25,'overall city offline'!$B$2:$B$2047,Q$3))/(SUMIFS('overall city offline'!$H$2:$H$2047,'overall city offline'!$A$2:$A$2047,$A25,'overall city offline'!$B$2:$B$2047,Q$2))</f>
        <v>0.30060916816990685</v>
      </c>
      <c r="R25" s="37">
        <f>(SUMIFS('overall city offline'!$H$2:$H$2047,'overall city offline'!$A$2:$A$2047,$A25,'overall city offline'!$B$2:$B$2047,R$3)*SUMIFS('overall city offline'!$C$2:$C$2047,'overall city offline'!$A$2:$A$2047,$A25,'overall city offline'!$B$2:$B$2047,R$3))/(SUMIFS('overall city offline'!$H$2:$H$2047,'overall city offline'!$A$2:$A$2047,$A25,'overall city offline'!$B$2:$B$2047,R$2))</f>
        <v>0.76640243457216484</v>
      </c>
      <c r="S25" s="37">
        <f>(SUMIFS('overall city offline'!$H$2:$H$2047,'overall city offline'!$A$2:$A$2047,$A25,'overall city offline'!$B$2:$B$2047,S$3)*SUMIFS('overall city offline'!$C$2:$C$2047,'overall city offline'!$A$2:$A$2047,$A25,'overall city offline'!$B$2:$B$2047,S$3))/(SUMIFS('overall city offline'!$H$2:$H$2047,'overall city offline'!$A$2:$A$2047,$A25,'overall city offline'!$B$2:$B$2047,S$2))</f>
        <v>0.80308669125416987</v>
      </c>
      <c r="T25" s="37">
        <f>(SUMIFS('overall city offline'!$H$2:$H$2047,'overall city offline'!$A$2:$A$2047,$A25,'overall city offline'!$B$2:$B$2047,T$3)*SUMIFS('overall city offline'!$C$2:$C$2047,'overall city offline'!$A$2:$A$2047,$A25,'overall city offline'!$B$2:$B$2047,T$3))/(SUMIFS('overall city offline'!$H$2:$H$2047,'overall city offline'!$A$2:$A$2047,$A25,'overall city offline'!$B$2:$B$2047,T$2))</f>
        <v>0.76884636508771209</v>
      </c>
      <c r="U25" s="37">
        <f>(SUMIFS('overall city offline'!$H$2:$H$2047,'overall city offline'!$A$2:$A$2047,$A25,'overall city offline'!$B$2:$B$2047,U$3)*SUMIFS('overall city offline'!$C$2:$C$2047,'overall city offline'!$A$2:$A$2047,$A25,'overall city offline'!$B$2:$B$2047,U$3))/(SUMIFS('overall city offline'!$H$2:$H$2047,'overall city offline'!$A$2:$A$2047,$A25,'overall city offline'!$B$2:$B$2047,U$2))</f>
        <v>0.73998532076049095</v>
      </c>
      <c r="V25" s="37">
        <f>(SUMIFS('overall city offline'!$H$2:$H$2047,'overall city offline'!$A$2:$A$2047,$A25,'overall city offline'!$B$2:$B$2047,V$3)*SUMIFS('overall city offline'!$C$2:$C$2047,'overall city offline'!$A$2:$A$2047,$A25,'overall city offline'!$B$2:$B$2047,V$3))/(SUMIFS('overall city offline'!$H$2:$H$2047,'overall city offline'!$A$2:$A$2047,$A25,'overall city offline'!$B$2:$B$2047,V$2))</f>
        <v>0.82204874649682891</v>
      </c>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row>
    <row r="26" spans="1:63" x14ac:dyDescent="0.25">
      <c r="A26" s="5" t="s">
        <v>29</v>
      </c>
      <c r="B26" s="37">
        <f>(SUMIFS('overall city offline'!$H$2:$H$2047,'overall city offline'!$A$2:$A$2047,$A26,'overall city offline'!$B$2:$B$2047,B$3)*SUMIFS('overall city offline'!$C$2:$C$2047,'overall city offline'!$A$2:$A$2047,$A26,'overall city offline'!$B$2:$B$2047,B$3))/(SUMIFS('overall city offline'!$H$2:$H$2047,'overall city offline'!$A$2:$A$2047,$A26,'overall city offline'!$B$2:$B$2047,B$2))</f>
        <v>0.92702621776935801</v>
      </c>
      <c r="C26" s="37">
        <f>(SUMIFS('overall city offline'!$H$2:$H$2047,'overall city offline'!$A$2:$A$2047,$A26,'overall city offline'!$B$2:$B$2047,C$3)*SUMIFS('overall city offline'!$C$2:$C$2047,'overall city offline'!$A$2:$A$2047,$A26,'overall city offline'!$B$2:$B$2047,C$3))/(SUMIFS('overall city offline'!$H$2:$H$2047,'overall city offline'!$A$2:$A$2047,$A26,'overall city offline'!$B$2:$B$2047,C$2))</f>
        <v>1.0270836299932851</v>
      </c>
      <c r="D26" s="37">
        <f>(SUMIFS('overall city offline'!$H$2:$H$2047,'overall city offline'!$A$2:$A$2047,$A26,'overall city offline'!$B$2:$B$2047,D$3)*SUMIFS('overall city offline'!$C$2:$C$2047,'overall city offline'!$A$2:$A$2047,$A26,'overall city offline'!$B$2:$B$2047,D$3))/(SUMIFS('overall city offline'!$H$2:$H$2047,'overall city offline'!$A$2:$A$2047,$A26,'overall city offline'!$B$2:$B$2047,D$2))</f>
        <v>0.65450594870264389</v>
      </c>
      <c r="E26" s="37">
        <f>(SUMIFS('overall city offline'!$H$2:$H$2047,'overall city offline'!$A$2:$A$2047,$A26,'overall city offline'!$B$2:$B$2047,E$3)*SUMIFS('overall city offline'!$C$2:$C$2047,'overall city offline'!$A$2:$A$2047,$A26,'overall city offline'!$B$2:$B$2047,E$3))/(SUMIFS('overall city offline'!$H$2:$H$2047,'overall city offline'!$A$2:$A$2047,$A26,'overall city offline'!$B$2:$B$2047,E$2))</f>
        <v>9.825511472284193E-3</v>
      </c>
      <c r="F26" s="37">
        <f>(SUMIFS('overall city offline'!$H$2:$H$2047,'overall city offline'!$A$2:$A$2047,$A26,'overall city offline'!$B$2:$B$2047,F$3)*SUMIFS('overall city offline'!$C$2:$C$2047,'overall city offline'!$A$2:$A$2047,$A26,'overall city offline'!$B$2:$B$2047,F$3))/(SUMIFS('overall city offline'!$H$2:$H$2047,'overall city offline'!$A$2:$A$2047,$A26,'overall city offline'!$B$2:$B$2047,F$2))</f>
        <v>3.7632530826484739E-2</v>
      </c>
      <c r="G26" s="37">
        <f>(SUMIFS('overall city offline'!$H$2:$H$2047,'overall city offline'!$A$2:$A$2047,$A26,'overall city offline'!$B$2:$B$2047,G$3)*SUMIFS('overall city offline'!$C$2:$C$2047,'overall city offline'!$A$2:$A$2047,$A26,'overall city offline'!$B$2:$B$2047,G$3))/(SUMIFS('overall city offline'!$H$2:$H$2047,'overall city offline'!$A$2:$A$2047,$A26,'overall city offline'!$B$2:$B$2047,G$2))</f>
        <v>0.35572937911841768</v>
      </c>
      <c r="H26" s="37">
        <f>(SUMIFS('overall city offline'!$H$2:$H$2047,'overall city offline'!$A$2:$A$2047,$A26,'overall city offline'!$B$2:$B$2047,H$3)*SUMIFS('overall city offline'!$C$2:$C$2047,'overall city offline'!$A$2:$A$2047,$A26,'overall city offline'!$B$2:$B$2047,H$3))/(SUMIFS('overall city offline'!$H$2:$H$2047,'overall city offline'!$A$2:$A$2047,$A26,'overall city offline'!$B$2:$B$2047,H$2))</f>
        <v>0.71853185398389008</v>
      </c>
      <c r="I26" s="37">
        <f>(SUMIFS('overall city offline'!$H$2:$H$2047,'overall city offline'!$A$2:$A$2047,$A26,'overall city offline'!$B$2:$B$2047,I$3)*SUMIFS('overall city offline'!$C$2:$C$2047,'overall city offline'!$A$2:$A$2047,$A26,'overall city offline'!$B$2:$B$2047,I$3))/(SUMIFS('overall city offline'!$H$2:$H$2047,'overall city offline'!$A$2:$A$2047,$A26,'overall city offline'!$B$2:$B$2047,I$2))</f>
        <v>0.7550529092052064</v>
      </c>
      <c r="J26" s="37">
        <f>(SUMIFS('overall city offline'!$H$2:$H$2047,'overall city offline'!$A$2:$A$2047,$A26,'overall city offline'!$B$2:$B$2047,J$3)*SUMIFS('overall city offline'!$C$2:$C$2047,'overall city offline'!$A$2:$A$2047,$A26,'overall city offline'!$B$2:$B$2047,J$3))/(SUMIFS('overall city offline'!$H$2:$H$2047,'overall city offline'!$A$2:$A$2047,$A26,'overall city offline'!$B$2:$B$2047,J$2))</f>
        <v>0.73736551292166497</v>
      </c>
      <c r="K26" s="37">
        <f>(SUMIFS('overall city offline'!$H$2:$H$2047,'overall city offline'!$A$2:$A$2047,$A26,'overall city offline'!$B$2:$B$2047,K$3)*SUMIFS('overall city offline'!$C$2:$C$2047,'overall city offline'!$A$2:$A$2047,$A26,'overall city offline'!$B$2:$B$2047,K$3))/(SUMIFS('overall city offline'!$H$2:$H$2047,'overall city offline'!$A$2:$A$2047,$A26,'overall city offline'!$B$2:$B$2047,K$2))</f>
        <v>0.92886174516209119</v>
      </c>
      <c r="L26" s="37">
        <f>(SUMIFS('overall city offline'!$H$2:$H$2047,'overall city offline'!$A$2:$A$2047,$A26,'overall city offline'!$B$2:$B$2047,L$3)*SUMIFS('overall city offline'!$C$2:$C$2047,'overall city offline'!$A$2:$A$2047,$A26,'overall city offline'!$B$2:$B$2047,L$3))/(SUMIFS('overall city offline'!$H$2:$H$2047,'overall city offline'!$A$2:$A$2047,$A26,'overall city offline'!$B$2:$B$2047,L$2))</f>
        <v>0.30179444473473765</v>
      </c>
      <c r="M26" s="37">
        <f>(SUMIFS('overall city offline'!$H$2:$H$2047,'overall city offline'!$A$2:$A$2047,$A26,'overall city offline'!$B$2:$B$2047,M$3)*SUMIFS('overall city offline'!$C$2:$C$2047,'overall city offline'!$A$2:$A$2047,$A26,'overall city offline'!$B$2:$B$2047,M$3))/(SUMIFS('overall city offline'!$H$2:$H$2047,'overall city offline'!$A$2:$A$2047,$A26,'overall city offline'!$B$2:$B$2047,M$2))</f>
        <v>0.93990278648224646</v>
      </c>
      <c r="N26" s="37">
        <f>(SUMIFS('overall city offline'!$H$2:$H$2047,'overall city offline'!$A$2:$A$2047,$A26,'overall city offline'!$B$2:$B$2047,N$3)*SUMIFS('overall city offline'!$C$2:$C$2047,'overall city offline'!$A$2:$A$2047,$A26,'overall city offline'!$B$2:$B$2047,N$3))/(SUMIFS('overall city offline'!$H$2:$H$2047,'overall city offline'!$A$2:$A$2047,$A26,'overall city offline'!$B$2:$B$2047,N$2))</f>
        <v>0.11543894060029113</v>
      </c>
      <c r="O26" s="37">
        <f>(SUMIFS('overall city offline'!$H$2:$H$2047,'overall city offline'!$A$2:$A$2047,$A26,'overall city offline'!$B$2:$B$2047,O$3)*SUMIFS('overall city offline'!$C$2:$C$2047,'overall city offline'!$A$2:$A$2047,$A26,'overall city offline'!$B$2:$B$2047,O$3))/(SUMIFS('overall city offline'!$H$2:$H$2047,'overall city offline'!$A$2:$A$2047,$A26,'overall city offline'!$B$2:$B$2047,O$2))</f>
        <v>6.0333201361573531E-2</v>
      </c>
      <c r="P26" s="37">
        <f>(SUMIFS('overall city offline'!$H$2:$H$2047,'overall city offline'!$A$2:$A$2047,$A26,'overall city offline'!$B$2:$B$2047,P$3)*SUMIFS('overall city offline'!$C$2:$C$2047,'overall city offline'!$A$2:$A$2047,$A26,'overall city offline'!$B$2:$B$2047,P$3))/(SUMIFS('overall city offline'!$H$2:$H$2047,'overall city offline'!$A$2:$A$2047,$A26,'overall city offline'!$B$2:$B$2047,P$2))</f>
        <v>7.9233339602678393E-2</v>
      </c>
      <c r="Q26" s="37">
        <f>(SUMIFS('overall city offline'!$H$2:$H$2047,'overall city offline'!$A$2:$A$2047,$A26,'overall city offline'!$B$2:$B$2047,Q$3)*SUMIFS('overall city offline'!$C$2:$C$2047,'overall city offline'!$A$2:$A$2047,$A26,'overall city offline'!$B$2:$B$2047,Q$3))/(SUMIFS('overall city offline'!$H$2:$H$2047,'overall city offline'!$A$2:$A$2047,$A26,'overall city offline'!$B$2:$B$2047,Q$2))</f>
        <v>0.57936968873139549</v>
      </c>
      <c r="R26" s="37">
        <f>(SUMIFS('overall city offline'!$H$2:$H$2047,'overall city offline'!$A$2:$A$2047,$A26,'overall city offline'!$B$2:$B$2047,R$3)*SUMIFS('overall city offline'!$C$2:$C$2047,'overall city offline'!$A$2:$A$2047,$A26,'overall city offline'!$B$2:$B$2047,R$3))/(SUMIFS('overall city offline'!$H$2:$H$2047,'overall city offline'!$A$2:$A$2047,$A26,'overall city offline'!$B$2:$B$2047,R$2))</f>
        <v>1.1069206605599178</v>
      </c>
      <c r="S26" s="37">
        <f>(SUMIFS('overall city offline'!$H$2:$H$2047,'overall city offline'!$A$2:$A$2047,$A26,'overall city offline'!$B$2:$B$2047,S$3)*SUMIFS('overall city offline'!$C$2:$C$2047,'overall city offline'!$A$2:$A$2047,$A26,'overall city offline'!$B$2:$B$2047,S$3))/(SUMIFS('overall city offline'!$H$2:$H$2047,'overall city offline'!$A$2:$A$2047,$A26,'overall city offline'!$B$2:$B$2047,S$2))</f>
        <v>0.86958194033665626</v>
      </c>
      <c r="T26" s="37">
        <f>(SUMIFS('overall city offline'!$H$2:$H$2047,'overall city offline'!$A$2:$A$2047,$A26,'overall city offline'!$B$2:$B$2047,T$3)*SUMIFS('overall city offline'!$C$2:$C$2047,'overall city offline'!$A$2:$A$2047,$A26,'overall city offline'!$B$2:$B$2047,T$3))/(SUMIFS('overall city offline'!$H$2:$H$2047,'overall city offline'!$A$2:$A$2047,$A26,'overall city offline'!$B$2:$B$2047,T$2))</f>
        <v>0.85626926038866846</v>
      </c>
      <c r="U26" s="37">
        <f>(SUMIFS('overall city offline'!$H$2:$H$2047,'overall city offline'!$A$2:$A$2047,$A26,'overall city offline'!$B$2:$B$2047,U$3)*SUMIFS('overall city offline'!$C$2:$C$2047,'overall city offline'!$A$2:$A$2047,$A26,'overall city offline'!$B$2:$B$2047,U$3))/(SUMIFS('overall city offline'!$H$2:$H$2047,'overall city offline'!$A$2:$A$2047,$A26,'overall city offline'!$B$2:$B$2047,U$2))</f>
        <v>0.85491278370480406</v>
      </c>
      <c r="V26" s="37">
        <f>(SUMIFS('overall city offline'!$H$2:$H$2047,'overall city offline'!$A$2:$A$2047,$A26,'overall city offline'!$B$2:$B$2047,V$3)*SUMIFS('overall city offline'!$C$2:$C$2047,'overall city offline'!$A$2:$A$2047,$A26,'overall city offline'!$B$2:$B$2047,V$3))/(SUMIFS('overall city offline'!$H$2:$H$2047,'overall city offline'!$A$2:$A$2047,$A26,'overall city offline'!$B$2:$B$2047,V$2))</f>
        <v>0.90319639087943926</v>
      </c>
      <c r="W26" s="32"/>
      <c r="X26" s="32"/>
      <c r="Y26" s="32"/>
      <c r="Z26" s="32"/>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row>
    <row r="27" spans="1:63" x14ac:dyDescent="0.25">
      <c r="A27" s="5" t="s">
        <v>30</v>
      </c>
      <c r="B27" s="37">
        <f>(SUMIFS('overall city offline'!$H$2:$H$2047,'overall city offline'!$A$2:$A$2047,$A27,'overall city offline'!$B$2:$B$2047,B$3)*SUMIFS('overall city offline'!$C$2:$C$2047,'overall city offline'!$A$2:$A$2047,$A27,'overall city offline'!$B$2:$B$2047,B$3))/(SUMIFS('overall city offline'!$H$2:$H$2047,'overall city offline'!$A$2:$A$2047,$A27,'overall city offline'!$B$2:$B$2047,B$2))</f>
        <v>0.94262429157367877</v>
      </c>
      <c r="C27" s="37">
        <f>(SUMIFS('overall city offline'!$H$2:$H$2047,'overall city offline'!$A$2:$A$2047,$A27,'overall city offline'!$B$2:$B$2047,C$3)*SUMIFS('overall city offline'!$C$2:$C$2047,'overall city offline'!$A$2:$A$2047,$A27,'overall city offline'!$B$2:$B$2047,C$3))/(SUMIFS('overall city offline'!$H$2:$H$2047,'overall city offline'!$A$2:$A$2047,$A27,'overall city offline'!$B$2:$B$2047,C$2))</f>
        <v>1.0205897216885631</v>
      </c>
      <c r="D27" s="37">
        <f>(SUMIFS('overall city offline'!$H$2:$H$2047,'overall city offline'!$A$2:$A$2047,$A27,'overall city offline'!$B$2:$B$2047,D$3)*SUMIFS('overall city offline'!$C$2:$C$2047,'overall city offline'!$A$2:$A$2047,$A27,'overall city offline'!$B$2:$B$2047,D$3))/(SUMIFS('overall city offline'!$H$2:$H$2047,'overall city offline'!$A$2:$A$2047,$A27,'overall city offline'!$B$2:$B$2047,D$2))</f>
        <v>0.65175673403503309</v>
      </c>
      <c r="E27" s="37">
        <f>(SUMIFS('overall city offline'!$H$2:$H$2047,'overall city offline'!$A$2:$A$2047,$A27,'overall city offline'!$B$2:$B$2047,E$3)*SUMIFS('overall city offline'!$C$2:$C$2047,'overall city offline'!$A$2:$A$2047,$A27,'overall city offline'!$B$2:$B$2047,E$3))/(SUMIFS('overall city offline'!$H$2:$H$2047,'overall city offline'!$A$2:$A$2047,$A27,'overall city offline'!$B$2:$B$2047,E$2))</f>
        <v>1.0447331212877451E-2</v>
      </c>
      <c r="F27" s="37">
        <f>(SUMIFS('overall city offline'!$H$2:$H$2047,'overall city offline'!$A$2:$A$2047,$A27,'overall city offline'!$B$2:$B$2047,F$3)*SUMIFS('overall city offline'!$C$2:$C$2047,'overall city offline'!$A$2:$A$2047,$A27,'overall city offline'!$B$2:$B$2047,F$3))/(SUMIFS('overall city offline'!$H$2:$H$2047,'overall city offline'!$A$2:$A$2047,$A27,'overall city offline'!$B$2:$B$2047,F$2))</f>
        <v>4.3339938640998582E-2</v>
      </c>
      <c r="G27" s="37">
        <f>(SUMIFS('overall city offline'!$H$2:$H$2047,'overall city offline'!$A$2:$A$2047,$A27,'overall city offline'!$B$2:$B$2047,G$3)*SUMIFS('overall city offline'!$C$2:$C$2047,'overall city offline'!$A$2:$A$2047,$A27,'overall city offline'!$B$2:$B$2047,G$3))/(SUMIFS('overall city offline'!$H$2:$H$2047,'overall city offline'!$A$2:$A$2047,$A27,'overall city offline'!$B$2:$B$2047,G$2))</f>
        <v>9.9648855279523274E-2</v>
      </c>
      <c r="H27" s="37">
        <f>(SUMIFS('overall city offline'!$H$2:$H$2047,'overall city offline'!$A$2:$A$2047,$A27,'overall city offline'!$B$2:$B$2047,H$3)*SUMIFS('overall city offline'!$C$2:$C$2047,'overall city offline'!$A$2:$A$2047,$A27,'overall city offline'!$B$2:$B$2047,H$3))/(SUMIFS('overall city offline'!$H$2:$H$2047,'overall city offline'!$A$2:$A$2047,$A27,'overall city offline'!$B$2:$B$2047,H$2))</f>
        <v>0.58461330029773684</v>
      </c>
      <c r="I27" s="37">
        <f>(SUMIFS('overall city offline'!$H$2:$H$2047,'overall city offline'!$A$2:$A$2047,$A27,'overall city offline'!$B$2:$B$2047,I$3)*SUMIFS('overall city offline'!$C$2:$C$2047,'overall city offline'!$A$2:$A$2047,$A27,'overall city offline'!$B$2:$B$2047,I$3))/(SUMIFS('overall city offline'!$H$2:$H$2047,'overall city offline'!$A$2:$A$2047,$A27,'overall city offline'!$B$2:$B$2047,I$2))</f>
        <v>0.75205212097233398</v>
      </c>
      <c r="J27" s="37">
        <f>(SUMIFS('overall city offline'!$H$2:$H$2047,'overall city offline'!$A$2:$A$2047,$A27,'overall city offline'!$B$2:$B$2047,J$3)*SUMIFS('overall city offline'!$C$2:$C$2047,'overall city offline'!$A$2:$A$2047,$A27,'overall city offline'!$B$2:$B$2047,J$3))/(SUMIFS('overall city offline'!$H$2:$H$2047,'overall city offline'!$A$2:$A$2047,$A27,'overall city offline'!$B$2:$B$2047,J$2))</f>
        <v>0.70579083809172294</v>
      </c>
      <c r="K27" s="37">
        <f>(SUMIFS('overall city offline'!$H$2:$H$2047,'overall city offline'!$A$2:$A$2047,$A27,'overall city offline'!$B$2:$B$2047,K$3)*SUMIFS('overall city offline'!$C$2:$C$2047,'overall city offline'!$A$2:$A$2047,$A27,'overall city offline'!$B$2:$B$2047,K$3))/(SUMIFS('overall city offline'!$H$2:$H$2047,'overall city offline'!$A$2:$A$2047,$A27,'overall city offline'!$B$2:$B$2047,K$2))</f>
        <v>0.86312679162066763</v>
      </c>
      <c r="L27" s="37">
        <f>(SUMIFS('overall city offline'!$H$2:$H$2047,'overall city offline'!$A$2:$A$2047,$A27,'overall city offline'!$B$2:$B$2047,L$3)*SUMIFS('overall city offline'!$C$2:$C$2047,'overall city offline'!$A$2:$A$2047,$A27,'overall city offline'!$B$2:$B$2047,L$3))/(SUMIFS('overall city offline'!$H$2:$H$2047,'overall city offline'!$A$2:$A$2047,$A27,'overall city offline'!$B$2:$B$2047,L$2))</f>
        <v>0.69595789228843541</v>
      </c>
      <c r="M27" s="37">
        <f>(SUMIFS('overall city offline'!$H$2:$H$2047,'overall city offline'!$A$2:$A$2047,$A27,'overall city offline'!$B$2:$B$2047,M$3)*SUMIFS('overall city offline'!$C$2:$C$2047,'overall city offline'!$A$2:$A$2047,$A27,'overall city offline'!$B$2:$B$2047,M$3))/(SUMIFS('overall city offline'!$H$2:$H$2047,'overall city offline'!$A$2:$A$2047,$A27,'overall city offline'!$B$2:$B$2047,M$2))</f>
        <v>0.49547879768103004</v>
      </c>
      <c r="N27" s="37">
        <f>(SUMIFS('overall city offline'!$H$2:$H$2047,'overall city offline'!$A$2:$A$2047,$A27,'overall city offline'!$B$2:$B$2047,N$3)*SUMIFS('overall city offline'!$C$2:$C$2047,'overall city offline'!$A$2:$A$2047,$A27,'overall city offline'!$B$2:$B$2047,N$3))/(SUMIFS('overall city offline'!$H$2:$H$2047,'overall city offline'!$A$2:$A$2047,$A27,'overall city offline'!$B$2:$B$2047,N$2))</f>
        <v>5.5603903029329375E-2</v>
      </c>
      <c r="O27" s="37">
        <f>(SUMIFS('overall city offline'!$H$2:$H$2047,'overall city offline'!$A$2:$A$2047,$A27,'overall city offline'!$B$2:$B$2047,O$3)*SUMIFS('overall city offline'!$C$2:$C$2047,'overall city offline'!$A$2:$A$2047,$A27,'overall city offline'!$B$2:$B$2047,O$3))/(SUMIFS('overall city offline'!$H$2:$H$2047,'overall city offline'!$A$2:$A$2047,$A27,'overall city offline'!$B$2:$B$2047,O$2))</f>
        <v>5.8360625382953793E-2</v>
      </c>
      <c r="P27" s="37">
        <f>(SUMIFS('overall city offline'!$H$2:$H$2047,'overall city offline'!$A$2:$A$2047,$A27,'overall city offline'!$B$2:$B$2047,P$3)*SUMIFS('overall city offline'!$C$2:$C$2047,'overall city offline'!$A$2:$A$2047,$A27,'overall city offline'!$B$2:$B$2047,P$3))/(SUMIFS('overall city offline'!$H$2:$H$2047,'overall city offline'!$A$2:$A$2047,$A27,'overall city offline'!$B$2:$B$2047,P$2))</f>
        <v>0.11539238393121835</v>
      </c>
      <c r="Q27" s="37">
        <f>(SUMIFS('overall city offline'!$H$2:$H$2047,'overall city offline'!$A$2:$A$2047,$A27,'overall city offline'!$B$2:$B$2047,Q$3)*SUMIFS('overall city offline'!$C$2:$C$2047,'overall city offline'!$A$2:$A$2047,$A27,'overall city offline'!$B$2:$B$2047,Q$3))/(SUMIFS('overall city offline'!$H$2:$H$2047,'overall city offline'!$A$2:$A$2047,$A27,'overall city offline'!$B$2:$B$2047,Q$2))</f>
        <v>0.27367771203157665</v>
      </c>
      <c r="R27" s="37">
        <f>(SUMIFS('overall city offline'!$H$2:$H$2047,'overall city offline'!$A$2:$A$2047,$A27,'overall city offline'!$B$2:$B$2047,R$3)*SUMIFS('overall city offline'!$C$2:$C$2047,'overall city offline'!$A$2:$A$2047,$A27,'overall city offline'!$B$2:$B$2047,R$3))/(SUMIFS('overall city offline'!$H$2:$H$2047,'overall city offline'!$A$2:$A$2047,$A27,'overall city offline'!$B$2:$B$2047,R$2))</f>
        <v>0.85217327273832288</v>
      </c>
      <c r="S27" s="37">
        <f>(SUMIFS('overall city offline'!$H$2:$H$2047,'overall city offline'!$A$2:$A$2047,$A27,'overall city offline'!$B$2:$B$2047,S$3)*SUMIFS('overall city offline'!$C$2:$C$2047,'overall city offline'!$A$2:$A$2047,$A27,'overall city offline'!$B$2:$B$2047,S$3))/(SUMIFS('overall city offline'!$H$2:$H$2047,'overall city offline'!$A$2:$A$2047,$A27,'overall city offline'!$B$2:$B$2047,S$2))</f>
        <v>0.87102020866021179</v>
      </c>
      <c r="T27" s="37">
        <f>(SUMIFS('overall city offline'!$H$2:$H$2047,'overall city offline'!$A$2:$A$2047,$A27,'overall city offline'!$B$2:$B$2047,T$3)*SUMIFS('overall city offline'!$C$2:$C$2047,'overall city offline'!$A$2:$A$2047,$A27,'overall city offline'!$B$2:$B$2047,T$3))/(SUMIFS('overall city offline'!$H$2:$H$2047,'overall city offline'!$A$2:$A$2047,$A27,'overall city offline'!$B$2:$B$2047,T$2))</f>
        <v>0.90390011730267616</v>
      </c>
      <c r="U27" s="37">
        <f>(SUMIFS('overall city offline'!$H$2:$H$2047,'overall city offline'!$A$2:$A$2047,$A27,'overall city offline'!$B$2:$B$2047,U$3)*SUMIFS('overall city offline'!$C$2:$C$2047,'overall city offline'!$A$2:$A$2047,$A27,'overall city offline'!$B$2:$B$2047,U$3))/(SUMIFS('overall city offline'!$H$2:$H$2047,'overall city offline'!$A$2:$A$2047,$A27,'overall city offline'!$B$2:$B$2047,U$2))</f>
        <v>0.98671449703009384</v>
      </c>
      <c r="V27" s="37">
        <f>(SUMIFS('overall city offline'!$H$2:$H$2047,'overall city offline'!$A$2:$A$2047,$A27,'overall city offline'!$B$2:$B$2047,V$3)*SUMIFS('overall city offline'!$C$2:$C$2047,'overall city offline'!$A$2:$A$2047,$A27,'overall city offline'!$B$2:$B$2047,V$3))/(SUMIFS('overall city offline'!$H$2:$H$2047,'overall city offline'!$A$2:$A$2047,$A27,'overall city offline'!$B$2:$B$2047,V$2))</f>
        <v>0.803966179276698</v>
      </c>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row>
    <row r="28" spans="1:63" x14ac:dyDescent="0.25">
      <c r="A28" s="5" t="s">
        <v>31</v>
      </c>
      <c r="B28" s="37">
        <f>(SUMIFS('overall city offline'!$H$2:$H$2047,'overall city offline'!$A$2:$A$2047,$A28,'overall city offline'!$B$2:$B$2047,B$3)*SUMIFS('overall city offline'!$C$2:$C$2047,'overall city offline'!$A$2:$A$2047,$A28,'overall city offline'!$B$2:$B$2047,B$3))/(SUMIFS('overall city offline'!$H$2:$H$2047,'overall city offline'!$A$2:$A$2047,$A28,'overall city offline'!$B$2:$B$2047,B$2))</f>
        <v>0.79491333745999193</v>
      </c>
      <c r="C28" s="37">
        <f>(SUMIFS('overall city offline'!$H$2:$H$2047,'overall city offline'!$A$2:$A$2047,$A28,'overall city offline'!$B$2:$B$2047,C$3)*SUMIFS('overall city offline'!$C$2:$C$2047,'overall city offline'!$A$2:$A$2047,$A28,'overall city offline'!$B$2:$B$2047,C$3))/(SUMIFS('overall city offline'!$H$2:$H$2047,'overall city offline'!$A$2:$A$2047,$A28,'overall city offline'!$B$2:$B$2047,C$2))</f>
        <v>0.97268212412205368</v>
      </c>
      <c r="D28" s="37">
        <f>(SUMIFS('overall city offline'!$H$2:$H$2047,'overall city offline'!$A$2:$A$2047,$A28,'overall city offline'!$B$2:$B$2047,D$3)*SUMIFS('overall city offline'!$C$2:$C$2047,'overall city offline'!$A$2:$A$2047,$A28,'overall city offline'!$B$2:$B$2047,D$3))/(SUMIFS('overall city offline'!$H$2:$H$2047,'overall city offline'!$A$2:$A$2047,$A28,'overall city offline'!$B$2:$B$2047,D$2))</f>
        <v>0.73253579455550699</v>
      </c>
      <c r="E28" s="37">
        <f>(SUMIFS('overall city offline'!$H$2:$H$2047,'overall city offline'!$A$2:$A$2047,$A28,'overall city offline'!$B$2:$B$2047,E$3)*SUMIFS('overall city offline'!$C$2:$C$2047,'overall city offline'!$A$2:$A$2047,$A28,'overall city offline'!$B$2:$B$2047,E$3))/(SUMIFS('overall city offline'!$H$2:$H$2047,'overall city offline'!$A$2:$A$2047,$A28,'overall city offline'!$B$2:$B$2047,E$2))</f>
        <v>4.4149399611993819E-3</v>
      </c>
      <c r="F28" s="37">
        <f>(SUMIFS('overall city offline'!$H$2:$H$2047,'overall city offline'!$A$2:$A$2047,$A28,'overall city offline'!$B$2:$B$2047,F$3)*SUMIFS('overall city offline'!$C$2:$C$2047,'overall city offline'!$A$2:$A$2047,$A28,'overall city offline'!$B$2:$B$2047,F$3))/(SUMIFS('overall city offline'!$H$2:$H$2047,'overall city offline'!$A$2:$A$2047,$A28,'overall city offline'!$B$2:$B$2047,F$2))</f>
        <v>2.2575825577266073E-2</v>
      </c>
      <c r="G28" s="37">
        <f>(SUMIFS('overall city offline'!$H$2:$H$2047,'overall city offline'!$A$2:$A$2047,$A28,'overall city offline'!$B$2:$B$2047,G$3)*SUMIFS('overall city offline'!$C$2:$C$2047,'overall city offline'!$A$2:$A$2047,$A28,'overall city offline'!$B$2:$B$2047,G$3))/(SUMIFS('overall city offline'!$H$2:$H$2047,'overall city offline'!$A$2:$A$2047,$A28,'overall city offline'!$B$2:$B$2047,G$2))</f>
        <v>0.40886026383414315</v>
      </c>
      <c r="H28" s="37">
        <f>(SUMIFS('overall city offline'!$H$2:$H$2047,'overall city offline'!$A$2:$A$2047,$A28,'overall city offline'!$B$2:$B$2047,H$3)*SUMIFS('overall city offline'!$C$2:$C$2047,'overall city offline'!$A$2:$A$2047,$A28,'overall city offline'!$B$2:$B$2047,H$3))/(SUMIFS('overall city offline'!$H$2:$H$2047,'overall city offline'!$A$2:$A$2047,$A28,'overall city offline'!$B$2:$B$2047,H$2))</f>
        <v>0.86668711745626015</v>
      </c>
      <c r="I28" s="37">
        <f>(SUMIFS('overall city offline'!$H$2:$H$2047,'overall city offline'!$A$2:$A$2047,$A28,'overall city offline'!$B$2:$B$2047,I$3)*SUMIFS('overall city offline'!$C$2:$C$2047,'overall city offline'!$A$2:$A$2047,$A28,'overall city offline'!$B$2:$B$2047,I$3))/(SUMIFS('overall city offline'!$H$2:$H$2047,'overall city offline'!$A$2:$A$2047,$A28,'overall city offline'!$B$2:$B$2047,I$2))</f>
        <v>0.99352946149270049</v>
      </c>
      <c r="J28" s="37">
        <f>(SUMIFS('overall city offline'!$H$2:$H$2047,'overall city offline'!$A$2:$A$2047,$A28,'overall city offline'!$B$2:$B$2047,J$3)*SUMIFS('overall city offline'!$C$2:$C$2047,'overall city offline'!$A$2:$A$2047,$A28,'overall city offline'!$B$2:$B$2047,J$3))/(SUMIFS('overall city offline'!$H$2:$H$2047,'overall city offline'!$A$2:$A$2047,$A28,'overall city offline'!$B$2:$B$2047,J$2))</f>
        <v>0.90858034425098344</v>
      </c>
      <c r="K28" s="37">
        <f>(SUMIFS('overall city offline'!$H$2:$H$2047,'overall city offline'!$A$2:$A$2047,$A28,'overall city offline'!$B$2:$B$2047,K$3)*SUMIFS('overall city offline'!$C$2:$C$2047,'overall city offline'!$A$2:$A$2047,$A28,'overall city offline'!$B$2:$B$2047,K$3))/(SUMIFS('overall city offline'!$H$2:$H$2047,'overall city offline'!$A$2:$A$2047,$A28,'overall city offline'!$B$2:$B$2047,K$2))</f>
        <v>1.0097993549421522</v>
      </c>
      <c r="L28" s="37">
        <f>(SUMIFS('overall city offline'!$H$2:$H$2047,'overall city offline'!$A$2:$A$2047,$A28,'overall city offline'!$B$2:$B$2047,L$3)*SUMIFS('overall city offline'!$C$2:$C$2047,'overall city offline'!$A$2:$A$2047,$A28,'overall city offline'!$B$2:$B$2047,L$3))/(SUMIFS('overall city offline'!$H$2:$H$2047,'overall city offline'!$A$2:$A$2047,$A28,'overall city offline'!$B$2:$B$2047,L$2))</f>
        <v>0.38172191584151544</v>
      </c>
      <c r="M28" s="37">
        <f>(SUMIFS('overall city offline'!$H$2:$H$2047,'overall city offline'!$A$2:$A$2047,$A28,'overall city offline'!$B$2:$B$2047,M$3)*SUMIFS('overall city offline'!$C$2:$C$2047,'overall city offline'!$A$2:$A$2047,$A28,'overall city offline'!$B$2:$B$2047,M$3))/(SUMIFS('overall city offline'!$H$2:$H$2047,'overall city offline'!$A$2:$A$2047,$A28,'overall city offline'!$B$2:$B$2047,M$2))</f>
        <v>0.96112077047889932</v>
      </c>
      <c r="N28" s="37">
        <f>(SUMIFS('overall city offline'!$H$2:$H$2047,'overall city offline'!$A$2:$A$2047,$A28,'overall city offline'!$B$2:$B$2047,N$3)*SUMIFS('overall city offline'!$C$2:$C$2047,'overall city offline'!$A$2:$A$2047,$A28,'overall city offline'!$B$2:$B$2047,N$3))/(SUMIFS('overall city offline'!$H$2:$H$2047,'overall city offline'!$A$2:$A$2047,$A28,'overall city offline'!$B$2:$B$2047,N$2))</f>
        <v>9.1463388184607294E-2</v>
      </c>
      <c r="O28" s="37">
        <f>(SUMIFS('overall city offline'!$H$2:$H$2047,'overall city offline'!$A$2:$A$2047,$A28,'overall city offline'!$B$2:$B$2047,O$3)*SUMIFS('overall city offline'!$C$2:$C$2047,'overall city offline'!$A$2:$A$2047,$A28,'overall city offline'!$B$2:$B$2047,O$3))/(SUMIFS('overall city offline'!$H$2:$H$2047,'overall city offline'!$A$2:$A$2047,$A28,'overall city offline'!$B$2:$B$2047,O$2))</f>
        <v>5.5926060799566357E-2</v>
      </c>
      <c r="P28" s="37">
        <f>(SUMIFS('overall city offline'!$H$2:$H$2047,'overall city offline'!$A$2:$A$2047,$A28,'overall city offline'!$B$2:$B$2047,P$3)*SUMIFS('overall city offline'!$C$2:$C$2047,'overall city offline'!$A$2:$A$2047,$A28,'overall city offline'!$B$2:$B$2047,P$3))/(SUMIFS('overall city offline'!$H$2:$H$2047,'overall city offline'!$A$2:$A$2047,$A28,'overall city offline'!$B$2:$B$2047,P$2))</f>
        <v>8.1911951992302542E-2</v>
      </c>
      <c r="Q28" s="37">
        <f>(SUMIFS('overall city offline'!$H$2:$H$2047,'overall city offline'!$A$2:$A$2047,$A28,'overall city offline'!$B$2:$B$2047,Q$3)*SUMIFS('overall city offline'!$C$2:$C$2047,'overall city offline'!$A$2:$A$2047,$A28,'overall city offline'!$B$2:$B$2047,Q$3))/(SUMIFS('overall city offline'!$H$2:$H$2047,'overall city offline'!$A$2:$A$2047,$A28,'overall city offline'!$B$2:$B$2047,Q$2))</f>
        <v>0.55464583426702674</v>
      </c>
      <c r="R28" s="37">
        <f>(SUMIFS('overall city offline'!$H$2:$H$2047,'overall city offline'!$A$2:$A$2047,$A28,'overall city offline'!$B$2:$B$2047,R$3)*SUMIFS('overall city offline'!$C$2:$C$2047,'overall city offline'!$A$2:$A$2047,$A28,'overall city offline'!$B$2:$B$2047,R$3))/(SUMIFS('overall city offline'!$H$2:$H$2047,'overall city offline'!$A$2:$A$2047,$A28,'overall city offline'!$B$2:$B$2047,R$2))</f>
        <v>0.86273951475643862</v>
      </c>
      <c r="S28" s="37">
        <f>(SUMIFS('overall city offline'!$H$2:$H$2047,'overall city offline'!$A$2:$A$2047,$A28,'overall city offline'!$B$2:$B$2047,S$3)*SUMIFS('overall city offline'!$C$2:$C$2047,'overall city offline'!$A$2:$A$2047,$A28,'overall city offline'!$B$2:$B$2047,S$3))/(SUMIFS('overall city offline'!$H$2:$H$2047,'overall city offline'!$A$2:$A$2047,$A28,'overall city offline'!$B$2:$B$2047,S$2))</f>
        <v>0.88652543722199195</v>
      </c>
      <c r="T28" s="37">
        <f>(SUMIFS('overall city offline'!$H$2:$H$2047,'overall city offline'!$A$2:$A$2047,$A28,'overall city offline'!$B$2:$B$2047,T$3)*SUMIFS('overall city offline'!$C$2:$C$2047,'overall city offline'!$A$2:$A$2047,$A28,'overall city offline'!$B$2:$B$2047,T$3))/(SUMIFS('overall city offline'!$H$2:$H$2047,'overall city offline'!$A$2:$A$2047,$A28,'overall city offline'!$B$2:$B$2047,T$2))</f>
        <v>1.1834854041150393</v>
      </c>
      <c r="U28" s="37">
        <f>(SUMIFS('overall city offline'!$H$2:$H$2047,'overall city offline'!$A$2:$A$2047,$A28,'overall city offline'!$B$2:$B$2047,U$3)*SUMIFS('overall city offline'!$C$2:$C$2047,'overall city offline'!$A$2:$A$2047,$A28,'overall city offline'!$B$2:$B$2047,U$3))/(SUMIFS('overall city offline'!$H$2:$H$2047,'overall city offline'!$A$2:$A$2047,$A28,'overall city offline'!$B$2:$B$2047,U$2))</f>
        <v>1.4017360775533283</v>
      </c>
      <c r="V28" s="37">
        <f>(SUMIFS('overall city offline'!$H$2:$H$2047,'overall city offline'!$A$2:$A$2047,$A28,'overall city offline'!$B$2:$B$2047,V$3)*SUMIFS('overall city offline'!$C$2:$C$2047,'overall city offline'!$A$2:$A$2047,$A28,'overall city offline'!$B$2:$B$2047,V$3))/(SUMIFS('overall city offline'!$H$2:$H$2047,'overall city offline'!$A$2:$A$2047,$A28,'overall city offline'!$B$2:$B$2047,V$2))</f>
        <v>0.93832486545851945</v>
      </c>
      <c r="W28" s="32"/>
      <c r="X28" s="32"/>
      <c r="Y28" s="32"/>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row>
    <row r="29" spans="1:63" x14ac:dyDescent="0.25">
      <c r="A29" s="5" t="s">
        <v>32</v>
      </c>
      <c r="B29" s="37">
        <f>(SUMIFS('overall city offline'!$H$2:$H$2047,'overall city offline'!$A$2:$A$2047,$A29,'overall city offline'!$B$2:$B$2047,B$3)*SUMIFS('overall city offline'!$C$2:$C$2047,'overall city offline'!$A$2:$A$2047,$A29,'overall city offline'!$B$2:$B$2047,B$3))/(SUMIFS('overall city offline'!$H$2:$H$2047,'overall city offline'!$A$2:$A$2047,$A29,'overall city offline'!$B$2:$B$2047,B$2))</f>
        <v>1.0538205025904852</v>
      </c>
      <c r="C29" s="37">
        <f>(SUMIFS('overall city offline'!$H$2:$H$2047,'overall city offline'!$A$2:$A$2047,$A29,'overall city offline'!$B$2:$B$2047,C$3)*SUMIFS('overall city offline'!$C$2:$C$2047,'overall city offline'!$A$2:$A$2047,$A29,'overall city offline'!$B$2:$B$2047,C$3))/(SUMIFS('overall city offline'!$H$2:$H$2047,'overall city offline'!$A$2:$A$2047,$A29,'overall city offline'!$B$2:$B$2047,C$2))</f>
        <v>1.1038786221789172</v>
      </c>
      <c r="D29" s="37">
        <f>(SUMIFS('overall city offline'!$H$2:$H$2047,'overall city offline'!$A$2:$A$2047,$A29,'overall city offline'!$B$2:$B$2047,D$3)*SUMIFS('overall city offline'!$C$2:$C$2047,'overall city offline'!$A$2:$A$2047,$A29,'overall city offline'!$B$2:$B$2047,D$3))/(SUMIFS('overall city offline'!$H$2:$H$2047,'overall city offline'!$A$2:$A$2047,$A29,'overall city offline'!$B$2:$B$2047,D$2))</f>
        <v>0.83454347092678949</v>
      </c>
      <c r="E29" s="37">
        <f>(SUMIFS('overall city offline'!$H$2:$H$2047,'overall city offline'!$A$2:$A$2047,$A29,'overall city offline'!$B$2:$B$2047,E$3)*SUMIFS('overall city offline'!$C$2:$C$2047,'overall city offline'!$A$2:$A$2047,$A29,'overall city offline'!$B$2:$B$2047,E$3))/(SUMIFS('overall city offline'!$H$2:$H$2047,'overall city offline'!$A$2:$A$2047,$A29,'overall city offline'!$B$2:$B$2047,E$2))</f>
        <v>3.3482853101353773E-2</v>
      </c>
      <c r="F29" s="37">
        <f>(SUMIFS('overall city offline'!$H$2:$H$2047,'overall city offline'!$A$2:$A$2047,$A29,'overall city offline'!$B$2:$B$2047,F$3)*SUMIFS('overall city offline'!$C$2:$C$2047,'overall city offline'!$A$2:$A$2047,$A29,'overall city offline'!$B$2:$B$2047,F$3))/(SUMIFS('overall city offline'!$H$2:$H$2047,'overall city offline'!$A$2:$A$2047,$A29,'overall city offline'!$B$2:$B$2047,F$2))</f>
        <v>9.0374175461018461E-2</v>
      </c>
      <c r="G29" s="37">
        <f>(SUMIFS('overall city offline'!$H$2:$H$2047,'overall city offline'!$A$2:$A$2047,$A29,'overall city offline'!$B$2:$B$2047,G$3)*SUMIFS('overall city offline'!$C$2:$C$2047,'overall city offline'!$A$2:$A$2047,$A29,'overall city offline'!$B$2:$B$2047,G$3))/(SUMIFS('overall city offline'!$H$2:$H$2047,'overall city offline'!$A$2:$A$2047,$A29,'overall city offline'!$B$2:$B$2047,G$2))</f>
        <v>0.35339500265944518</v>
      </c>
      <c r="H29" s="37">
        <f>(SUMIFS('overall city offline'!$H$2:$H$2047,'overall city offline'!$A$2:$A$2047,$A29,'overall city offline'!$B$2:$B$2047,H$3)*SUMIFS('overall city offline'!$C$2:$C$2047,'overall city offline'!$A$2:$A$2047,$A29,'overall city offline'!$B$2:$B$2047,H$3))/(SUMIFS('overall city offline'!$H$2:$H$2047,'overall city offline'!$A$2:$A$2047,$A29,'overall city offline'!$B$2:$B$2047,H$2))</f>
        <v>0.7499409482681767</v>
      </c>
      <c r="I29" s="37">
        <f>(SUMIFS('overall city offline'!$H$2:$H$2047,'overall city offline'!$A$2:$A$2047,$A29,'overall city offline'!$B$2:$B$2047,I$3)*SUMIFS('overall city offline'!$C$2:$C$2047,'overall city offline'!$A$2:$A$2047,$A29,'overall city offline'!$B$2:$B$2047,I$3))/(SUMIFS('overall city offline'!$H$2:$H$2047,'overall city offline'!$A$2:$A$2047,$A29,'overall city offline'!$B$2:$B$2047,I$2))</f>
        <v>0.78815189474491798</v>
      </c>
      <c r="J29" s="37">
        <f>(SUMIFS('overall city offline'!$H$2:$H$2047,'overall city offline'!$A$2:$A$2047,$A29,'overall city offline'!$B$2:$B$2047,J$3)*SUMIFS('overall city offline'!$C$2:$C$2047,'overall city offline'!$A$2:$A$2047,$A29,'overall city offline'!$B$2:$B$2047,J$3))/(SUMIFS('overall city offline'!$H$2:$H$2047,'overall city offline'!$A$2:$A$2047,$A29,'overall city offline'!$B$2:$B$2047,J$2))</f>
        <v>0.89261230079648612</v>
      </c>
      <c r="K29" s="37">
        <f>(SUMIFS('overall city offline'!$H$2:$H$2047,'overall city offline'!$A$2:$A$2047,$A29,'overall city offline'!$B$2:$B$2047,K$3)*SUMIFS('overall city offline'!$C$2:$C$2047,'overall city offline'!$A$2:$A$2047,$A29,'overall city offline'!$B$2:$B$2047,K$3))/(SUMIFS('overall city offline'!$H$2:$H$2047,'overall city offline'!$A$2:$A$2047,$A29,'overall city offline'!$B$2:$B$2047,K$2))</f>
        <v>0.95688620575425654</v>
      </c>
      <c r="L29" s="37">
        <f>(SUMIFS('overall city offline'!$H$2:$H$2047,'overall city offline'!$A$2:$A$2047,$A29,'overall city offline'!$B$2:$B$2047,L$3)*SUMIFS('overall city offline'!$C$2:$C$2047,'overall city offline'!$A$2:$A$2047,$A29,'overall city offline'!$B$2:$B$2047,L$3))/(SUMIFS('overall city offline'!$H$2:$H$2047,'overall city offline'!$A$2:$A$2047,$A29,'overall city offline'!$B$2:$B$2047,L$2))</f>
        <v>0.28311970969371619</v>
      </c>
      <c r="M29" s="37">
        <f>(SUMIFS('overall city offline'!$H$2:$H$2047,'overall city offline'!$A$2:$A$2047,$A29,'overall city offline'!$B$2:$B$2047,M$3)*SUMIFS('overall city offline'!$C$2:$C$2047,'overall city offline'!$A$2:$A$2047,$A29,'overall city offline'!$B$2:$B$2047,M$3))/(SUMIFS('overall city offline'!$H$2:$H$2047,'overall city offline'!$A$2:$A$2047,$A29,'overall city offline'!$B$2:$B$2047,M$2))</f>
        <v>0.72147411774043235</v>
      </c>
      <c r="N29" s="37">
        <f>(SUMIFS('overall city offline'!$H$2:$H$2047,'overall city offline'!$A$2:$A$2047,$A29,'overall city offline'!$B$2:$B$2047,N$3)*SUMIFS('overall city offline'!$C$2:$C$2047,'overall city offline'!$A$2:$A$2047,$A29,'overall city offline'!$B$2:$B$2047,N$3))/(SUMIFS('overall city offline'!$H$2:$H$2047,'overall city offline'!$A$2:$A$2047,$A29,'overall city offline'!$B$2:$B$2047,N$2))</f>
        <v>0.16755884909322422</v>
      </c>
      <c r="O29" s="37">
        <f>(SUMIFS('overall city offline'!$H$2:$H$2047,'overall city offline'!$A$2:$A$2047,$A29,'overall city offline'!$B$2:$B$2047,O$3)*SUMIFS('overall city offline'!$C$2:$C$2047,'overall city offline'!$A$2:$A$2047,$A29,'overall city offline'!$B$2:$B$2047,O$3))/(SUMIFS('overall city offline'!$H$2:$H$2047,'overall city offline'!$A$2:$A$2047,$A29,'overall city offline'!$B$2:$B$2047,O$2))</f>
        <v>0.14750060576713164</v>
      </c>
      <c r="P29" s="37">
        <f>(SUMIFS('overall city offline'!$H$2:$H$2047,'overall city offline'!$A$2:$A$2047,$A29,'overall city offline'!$B$2:$B$2047,P$3)*SUMIFS('overall city offline'!$C$2:$C$2047,'overall city offline'!$A$2:$A$2047,$A29,'overall city offline'!$B$2:$B$2047,P$3))/(SUMIFS('overall city offline'!$H$2:$H$2047,'overall city offline'!$A$2:$A$2047,$A29,'overall city offline'!$B$2:$B$2047,P$2))</f>
        <v>0.21679411677667559</v>
      </c>
      <c r="Q29" s="37">
        <f>(SUMIFS('overall city offline'!$H$2:$H$2047,'overall city offline'!$A$2:$A$2047,$A29,'overall city offline'!$B$2:$B$2047,Q$3)*SUMIFS('overall city offline'!$C$2:$C$2047,'overall city offline'!$A$2:$A$2047,$A29,'overall city offline'!$B$2:$B$2047,Q$3))/(SUMIFS('overall city offline'!$H$2:$H$2047,'overall city offline'!$A$2:$A$2047,$A29,'overall city offline'!$B$2:$B$2047,Q$2))</f>
        <v>0.54059324375121742</v>
      </c>
      <c r="R29" s="37">
        <f>(SUMIFS('overall city offline'!$H$2:$H$2047,'overall city offline'!$A$2:$A$2047,$A29,'overall city offline'!$B$2:$B$2047,R$3)*SUMIFS('overall city offline'!$C$2:$C$2047,'overall city offline'!$A$2:$A$2047,$A29,'overall city offline'!$B$2:$B$2047,R$3))/(SUMIFS('overall city offline'!$H$2:$H$2047,'overall city offline'!$A$2:$A$2047,$A29,'overall city offline'!$B$2:$B$2047,R$2))</f>
        <v>0.90275639213817238</v>
      </c>
      <c r="S29" s="37">
        <f>(SUMIFS('overall city offline'!$H$2:$H$2047,'overall city offline'!$A$2:$A$2047,$A29,'overall city offline'!$B$2:$B$2047,S$3)*SUMIFS('overall city offline'!$C$2:$C$2047,'overall city offline'!$A$2:$A$2047,$A29,'overall city offline'!$B$2:$B$2047,S$3))/(SUMIFS('overall city offline'!$H$2:$H$2047,'overall city offline'!$A$2:$A$2047,$A29,'overall city offline'!$B$2:$B$2047,S$2))</f>
        <v>1.1490101477564558</v>
      </c>
      <c r="T29" s="37">
        <f>(SUMIFS('overall city offline'!$H$2:$H$2047,'overall city offline'!$A$2:$A$2047,$A29,'overall city offline'!$B$2:$B$2047,T$3)*SUMIFS('overall city offline'!$C$2:$C$2047,'overall city offline'!$A$2:$A$2047,$A29,'overall city offline'!$B$2:$B$2047,T$3))/(SUMIFS('overall city offline'!$H$2:$H$2047,'overall city offline'!$A$2:$A$2047,$A29,'overall city offline'!$B$2:$B$2047,T$2))</f>
        <v>1.0890476279383516</v>
      </c>
      <c r="U29" s="37">
        <f>(SUMIFS('overall city offline'!$H$2:$H$2047,'overall city offline'!$A$2:$A$2047,$A29,'overall city offline'!$B$2:$B$2047,U$3)*SUMIFS('overall city offline'!$C$2:$C$2047,'overall city offline'!$A$2:$A$2047,$A29,'overall city offline'!$B$2:$B$2047,U$3))/(SUMIFS('overall city offline'!$H$2:$H$2047,'overall city offline'!$A$2:$A$2047,$A29,'overall city offline'!$B$2:$B$2047,U$2))</f>
        <v>1.2665874521584759</v>
      </c>
      <c r="V29" s="37">
        <f>(SUMIFS('overall city offline'!$H$2:$H$2047,'overall city offline'!$A$2:$A$2047,$A29,'overall city offline'!$B$2:$B$2047,V$3)*SUMIFS('overall city offline'!$C$2:$C$2047,'overall city offline'!$A$2:$A$2047,$A29,'overall city offline'!$B$2:$B$2047,V$3))/(SUMIFS('overall city offline'!$H$2:$H$2047,'overall city offline'!$A$2:$A$2047,$A29,'overall city offline'!$B$2:$B$2047,V$2))</f>
        <v>1.1739097103730252</v>
      </c>
      <c r="W29" s="32"/>
      <c r="X29" s="32"/>
      <c r="Y29" s="32"/>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row>
    <row r="30" spans="1:63" x14ac:dyDescent="0.25">
      <c r="A30" s="5" t="s">
        <v>33</v>
      </c>
      <c r="B30" s="37">
        <f>(SUMIFS('overall city offline'!$H$2:$H$2047,'overall city offline'!$A$2:$A$2047,$A30,'overall city offline'!$B$2:$B$2047,B$3)*SUMIFS('overall city offline'!$C$2:$C$2047,'overall city offline'!$A$2:$A$2047,$A30,'overall city offline'!$B$2:$B$2047,B$3))/(SUMIFS('overall city offline'!$H$2:$H$2047,'overall city offline'!$A$2:$A$2047,$A30,'overall city offline'!$B$2:$B$2047,B$2))</f>
        <v>0.8309241007320517</v>
      </c>
      <c r="C30" s="37">
        <f>(SUMIFS('overall city offline'!$H$2:$H$2047,'overall city offline'!$A$2:$A$2047,$A30,'overall city offline'!$B$2:$B$2047,C$3)*SUMIFS('overall city offline'!$C$2:$C$2047,'overall city offline'!$A$2:$A$2047,$A30,'overall city offline'!$B$2:$B$2047,C$3))/(SUMIFS('overall city offline'!$H$2:$H$2047,'overall city offline'!$A$2:$A$2047,$A30,'overall city offline'!$B$2:$B$2047,C$2))</f>
        <v>0.94159601202114573</v>
      </c>
      <c r="D30" s="37">
        <f>(SUMIFS('overall city offline'!$H$2:$H$2047,'overall city offline'!$A$2:$A$2047,$A30,'overall city offline'!$B$2:$B$2047,D$3)*SUMIFS('overall city offline'!$C$2:$C$2047,'overall city offline'!$A$2:$A$2047,$A30,'overall city offline'!$B$2:$B$2047,D$3))/(SUMIFS('overall city offline'!$H$2:$H$2047,'overall city offline'!$A$2:$A$2047,$A30,'overall city offline'!$B$2:$B$2047,D$2))</f>
        <v>0.64846183286300707</v>
      </c>
      <c r="E30" s="37">
        <f>(SUMIFS('overall city offline'!$H$2:$H$2047,'overall city offline'!$A$2:$A$2047,$A30,'overall city offline'!$B$2:$B$2047,E$3)*SUMIFS('overall city offline'!$C$2:$C$2047,'overall city offline'!$A$2:$A$2047,$A30,'overall city offline'!$B$2:$B$2047,E$3))/(SUMIFS('overall city offline'!$H$2:$H$2047,'overall city offline'!$A$2:$A$2047,$A30,'overall city offline'!$B$2:$B$2047,E$2))</f>
        <v>1.2676560624005594E-2</v>
      </c>
      <c r="F30" s="37">
        <f>(SUMIFS('overall city offline'!$H$2:$H$2047,'overall city offline'!$A$2:$A$2047,$A30,'overall city offline'!$B$2:$B$2047,F$3)*SUMIFS('overall city offline'!$C$2:$C$2047,'overall city offline'!$A$2:$A$2047,$A30,'overall city offline'!$B$2:$B$2047,F$3))/(SUMIFS('overall city offline'!$H$2:$H$2047,'overall city offline'!$A$2:$A$2047,$A30,'overall city offline'!$B$2:$B$2047,F$2))</f>
        <v>2.6283707761833707E-2</v>
      </c>
      <c r="G30" s="37">
        <f>(SUMIFS('overall city offline'!$H$2:$H$2047,'overall city offline'!$A$2:$A$2047,$A30,'overall city offline'!$B$2:$B$2047,G$3)*SUMIFS('overall city offline'!$C$2:$C$2047,'overall city offline'!$A$2:$A$2047,$A30,'overall city offline'!$B$2:$B$2047,G$3))/(SUMIFS('overall city offline'!$H$2:$H$2047,'overall city offline'!$A$2:$A$2047,$A30,'overall city offline'!$B$2:$B$2047,G$2))</f>
        <v>0.34281433995508603</v>
      </c>
      <c r="H30" s="37">
        <f>(SUMIFS('overall city offline'!$H$2:$H$2047,'overall city offline'!$A$2:$A$2047,$A30,'overall city offline'!$B$2:$B$2047,H$3)*SUMIFS('overall city offline'!$C$2:$C$2047,'overall city offline'!$A$2:$A$2047,$A30,'overall city offline'!$B$2:$B$2047,H$3))/(SUMIFS('overall city offline'!$H$2:$H$2047,'overall city offline'!$A$2:$A$2047,$A30,'overall city offline'!$B$2:$B$2047,H$2))</f>
        <v>0.67106913686606362</v>
      </c>
      <c r="I30" s="37">
        <f>(SUMIFS('overall city offline'!$H$2:$H$2047,'overall city offline'!$A$2:$A$2047,$A30,'overall city offline'!$B$2:$B$2047,I$3)*SUMIFS('overall city offline'!$C$2:$C$2047,'overall city offline'!$A$2:$A$2047,$A30,'overall city offline'!$B$2:$B$2047,I$3))/(SUMIFS('overall city offline'!$H$2:$H$2047,'overall city offline'!$A$2:$A$2047,$A30,'overall city offline'!$B$2:$B$2047,I$2))</f>
        <v>0.79957184726440633</v>
      </c>
      <c r="J30" s="37">
        <f>(SUMIFS('overall city offline'!$H$2:$H$2047,'overall city offline'!$A$2:$A$2047,$A30,'overall city offline'!$B$2:$B$2047,J$3)*SUMIFS('overall city offline'!$C$2:$C$2047,'overall city offline'!$A$2:$A$2047,$A30,'overall city offline'!$B$2:$B$2047,J$3))/(SUMIFS('overall city offline'!$H$2:$H$2047,'overall city offline'!$A$2:$A$2047,$A30,'overall city offline'!$B$2:$B$2047,J$2))</f>
        <v>0.84151504885125428</v>
      </c>
      <c r="K30" s="37">
        <f>(SUMIFS('overall city offline'!$H$2:$H$2047,'overall city offline'!$A$2:$A$2047,$A30,'overall city offline'!$B$2:$B$2047,K$3)*SUMIFS('overall city offline'!$C$2:$C$2047,'overall city offline'!$A$2:$A$2047,$A30,'overall city offline'!$B$2:$B$2047,K$3))/(SUMIFS('overall city offline'!$H$2:$H$2047,'overall city offline'!$A$2:$A$2047,$A30,'overall city offline'!$B$2:$B$2047,K$2))</f>
        <v>0.97833971971866085</v>
      </c>
      <c r="L30" s="37">
        <f>(SUMIFS('overall city offline'!$H$2:$H$2047,'overall city offline'!$A$2:$A$2047,$A30,'overall city offline'!$B$2:$B$2047,L$3)*SUMIFS('overall city offline'!$C$2:$C$2047,'overall city offline'!$A$2:$A$2047,$A30,'overall city offline'!$B$2:$B$2047,L$3))/(SUMIFS('overall city offline'!$H$2:$H$2047,'overall city offline'!$A$2:$A$2047,$A30,'overall city offline'!$B$2:$B$2047,L$2))</f>
        <v>0.31666986859919544</v>
      </c>
      <c r="M30" s="37">
        <f>(SUMIFS('overall city offline'!$H$2:$H$2047,'overall city offline'!$A$2:$A$2047,$A30,'overall city offline'!$B$2:$B$2047,M$3)*SUMIFS('overall city offline'!$C$2:$C$2047,'overall city offline'!$A$2:$A$2047,$A30,'overall city offline'!$B$2:$B$2047,M$3))/(SUMIFS('overall city offline'!$H$2:$H$2047,'overall city offline'!$A$2:$A$2047,$A30,'overall city offline'!$B$2:$B$2047,M$2))</f>
        <v>0.86151280770192329</v>
      </c>
      <c r="N30" s="37">
        <f>(SUMIFS('overall city offline'!$H$2:$H$2047,'overall city offline'!$A$2:$A$2047,$A30,'overall city offline'!$B$2:$B$2047,N$3)*SUMIFS('overall city offline'!$C$2:$C$2047,'overall city offline'!$A$2:$A$2047,$A30,'overall city offline'!$B$2:$B$2047,N$3))/(SUMIFS('overall city offline'!$H$2:$H$2047,'overall city offline'!$A$2:$A$2047,$A30,'overall city offline'!$B$2:$B$2047,N$2))</f>
        <v>0.10190435561493046</v>
      </c>
      <c r="O30" s="37">
        <f>(SUMIFS('overall city offline'!$H$2:$H$2047,'overall city offline'!$A$2:$A$2047,$A30,'overall city offline'!$B$2:$B$2047,O$3)*SUMIFS('overall city offline'!$C$2:$C$2047,'overall city offline'!$A$2:$A$2047,$A30,'overall city offline'!$B$2:$B$2047,O$3))/(SUMIFS('overall city offline'!$H$2:$H$2047,'overall city offline'!$A$2:$A$2047,$A30,'overall city offline'!$B$2:$B$2047,O$2))</f>
        <v>6.1184527337311022E-2</v>
      </c>
      <c r="P30" s="37">
        <f>(SUMIFS('overall city offline'!$H$2:$H$2047,'overall city offline'!$A$2:$A$2047,$A30,'overall city offline'!$B$2:$B$2047,P$3)*SUMIFS('overall city offline'!$C$2:$C$2047,'overall city offline'!$A$2:$A$2047,$A30,'overall city offline'!$B$2:$B$2047,P$3))/(SUMIFS('overall city offline'!$H$2:$H$2047,'overall city offline'!$A$2:$A$2047,$A30,'overall city offline'!$B$2:$B$2047,P$2))</f>
        <v>7.9572806805219193E-2</v>
      </c>
      <c r="Q30" s="37">
        <f>(SUMIFS('overall city offline'!$H$2:$H$2047,'overall city offline'!$A$2:$A$2047,$A30,'overall city offline'!$B$2:$B$2047,Q$3)*SUMIFS('overall city offline'!$C$2:$C$2047,'overall city offline'!$A$2:$A$2047,$A30,'overall city offline'!$B$2:$B$2047,Q$3))/(SUMIFS('overall city offline'!$H$2:$H$2047,'overall city offline'!$A$2:$A$2047,$A30,'overall city offline'!$B$2:$B$2047,Q$2))</f>
        <v>0.460230588062919</v>
      </c>
      <c r="R30" s="37">
        <f>(SUMIFS('overall city offline'!$H$2:$H$2047,'overall city offline'!$A$2:$A$2047,$A30,'overall city offline'!$B$2:$B$2047,R$3)*SUMIFS('overall city offline'!$C$2:$C$2047,'overall city offline'!$A$2:$A$2047,$A30,'overall city offline'!$B$2:$B$2047,R$3))/(SUMIFS('overall city offline'!$H$2:$H$2047,'overall city offline'!$A$2:$A$2047,$A30,'overall city offline'!$B$2:$B$2047,R$2))</f>
        <v>0.85318983527618231</v>
      </c>
      <c r="S30" s="37">
        <f>(SUMIFS('overall city offline'!$H$2:$H$2047,'overall city offline'!$A$2:$A$2047,$A30,'overall city offline'!$B$2:$B$2047,S$3)*SUMIFS('overall city offline'!$C$2:$C$2047,'overall city offline'!$A$2:$A$2047,$A30,'overall city offline'!$B$2:$B$2047,S$3))/(SUMIFS('overall city offline'!$H$2:$H$2047,'overall city offline'!$A$2:$A$2047,$A30,'overall city offline'!$B$2:$B$2047,S$2))</f>
        <v>0.93275836381399224</v>
      </c>
      <c r="T30" s="37">
        <f>(SUMIFS('overall city offline'!$H$2:$H$2047,'overall city offline'!$A$2:$A$2047,$A30,'overall city offline'!$B$2:$B$2047,T$3)*SUMIFS('overall city offline'!$C$2:$C$2047,'overall city offline'!$A$2:$A$2047,$A30,'overall city offline'!$B$2:$B$2047,T$3))/(SUMIFS('overall city offline'!$H$2:$H$2047,'overall city offline'!$A$2:$A$2047,$A30,'overall city offline'!$B$2:$B$2047,T$2))</f>
        <v>1.0993373310648882</v>
      </c>
      <c r="U30" s="37">
        <f>(SUMIFS('overall city offline'!$H$2:$H$2047,'overall city offline'!$A$2:$A$2047,$A30,'overall city offline'!$B$2:$B$2047,U$3)*SUMIFS('overall city offline'!$C$2:$C$2047,'overall city offline'!$A$2:$A$2047,$A30,'overall city offline'!$B$2:$B$2047,U$3))/(SUMIFS('overall city offline'!$H$2:$H$2047,'overall city offline'!$A$2:$A$2047,$A30,'overall city offline'!$B$2:$B$2047,U$2))</f>
        <v>1.0984503028158141</v>
      </c>
      <c r="V30" s="37">
        <f>(SUMIFS('overall city offline'!$H$2:$H$2047,'overall city offline'!$A$2:$A$2047,$A30,'overall city offline'!$B$2:$B$2047,V$3)*SUMIFS('overall city offline'!$C$2:$C$2047,'overall city offline'!$A$2:$A$2047,$A30,'overall city offline'!$B$2:$B$2047,V$3))/(SUMIFS('overall city offline'!$H$2:$H$2047,'overall city offline'!$A$2:$A$2047,$A30,'overall city offline'!$B$2:$B$2047,V$2))</f>
        <v>0.96277010855434464</v>
      </c>
      <c r="W30" s="32"/>
      <c r="X30" s="32"/>
      <c r="Y30" s="32"/>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row>
    <row r="31" spans="1:63" x14ac:dyDescent="0.25">
      <c r="A31" s="5" t="s">
        <v>34</v>
      </c>
      <c r="B31" s="37">
        <f>(SUMIFS('overall city offline'!$H$2:$H$2047,'overall city offline'!$A$2:$A$2047,$A31,'overall city offline'!$B$2:$B$2047,B$3)*SUMIFS('overall city offline'!$C$2:$C$2047,'overall city offline'!$A$2:$A$2047,$A31,'overall city offline'!$B$2:$B$2047,B$3))/(SUMIFS('overall city offline'!$H$2:$H$2047,'overall city offline'!$A$2:$A$2047,$A31,'overall city offline'!$B$2:$B$2047,B$2))</f>
        <v>0.96034747907084794</v>
      </c>
      <c r="C31" s="37">
        <f>(SUMIFS('overall city offline'!$H$2:$H$2047,'overall city offline'!$A$2:$A$2047,$A31,'overall city offline'!$B$2:$B$2047,C$3)*SUMIFS('overall city offline'!$C$2:$C$2047,'overall city offline'!$A$2:$A$2047,$A31,'overall city offline'!$B$2:$B$2047,C$3))/(SUMIFS('overall city offline'!$H$2:$H$2047,'overall city offline'!$A$2:$A$2047,$A31,'overall city offline'!$B$2:$B$2047,C$2))</f>
        <v>1.0192433557225042</v>
      </c>
      <c r="D31" s="37">
        <f>(SUMIFS('overall city offline'!$H$2:$H$2047,'overall city offline'!$A$2:$A$2047,$A31,'overall city offline'!$B$2:$B$2047,D$3)*SUMIFS('overall city offline'!$C$2:$C$2047,'overall city offline'!$A$2:$A$2047,$A31,'overall city offline'!$B$2:$B$2047,D$3))/(SUMIFS('overall city offline'!$H$2:$H$2047,'overall city offline'!$A$2:$A$2047,$A31,'overall city offline'!$B$2:$B$2047,D$2))</f>
        <v>0.59182795677021827</v>
      </c>
      <c r="E31" s="37">
        <f>(SUMIFS('overall city offline'!$H$2:$H$2047,'overall city offline'!$A$2:$A$2047,$A31,'overall city offline'!$B$2:$B$2047,E$3)*SUMIFS('overall city offline'!$C$2:$C$2047,'overall city offline'!$A$2:$A$2047,$A31,'overall city offline'!$B$2:$B$2047,E$3))/(SUMIFS('overall city offline'!$H$2:$H$2047,'overall city offline'!$A$2:$A$2047,$A31,'overall city offline'!$B$2:$B$2047,E$2))</f>
        <v>1.8155392423181003E-2</v>
      </c>
      <c r="F31" s="37">
        <f>(SUMIFS('overall city offline'!$H$2:$H$2047,'overall city offline'!$A$2:$A$2047,$A31,'overall city offline'!$B$2:$B$2047,F$3)*SUMIFS('overall city offline'!$C$2:$C$2047,'overall city offline'!$A$2:$A$2047,$A31,'overall city offline'!$B$2:$B$2047,F$3))/(SUMIFS('overall city offline'!$H$2:$H$2047,'overall city offline'!$A$2:$A$2047,$A31,'overall city offline'!$B$2:$B$2047,F$2))</f>
        <v>3.2859906764566571E-2</v>
      </c>
      <c r="G31" s="37">
        <f>(SUMIFS('overall city offline'!$H$2:$H$2047,'overall city offline'!$A$2:$A$2047,$A31,'overall city offline'!$B$2:$B$2047,G$3)*SUMIFS('overall city offline'!$C$2:$C$2047,'overall city offline'!$A$2:$A$2047,$A31,'overall city offline'!$B$2:$B$2047,G$3))/(SUMIFS('overall city offline'!$H$2:$H$2047,'overall city offline'!$A$2:$A$2047,$A31,'overall city offline'!$B$2:$B$2047,G$2))</f>
        <v>0.29142286467370149</v>
      </c>
      <c r="H31" s="37">
        <f>(SUMIFS('overall city offline'!$H$2:$H$2047,'overall city offline'!$A$2:$A$2047,$A31,'overall city offline'!$B$2:$B$2047,H$3)*SUMIFS('overall city offline'!$C$2:$C$2047,'overall city offline'!$A$2:$A$2047,$A31,'overall city offline'!$B$2:$B$2047,H$3))/(SUMIFS('overall city offline'!$H$2:$H$2047,'overall city offline'!$A$2:$A$2047,$A31,'overall city offline'!$B$2:$B$2047,H$2))</f>
        <v>0.5505335640719945</v>
      </c>
      <c r="I31" s="37">
        <f>(SUMIFS('overall city offline'!$H$2:$H$2047,'overall city offline'!$A$2:$A$2047,$A31,'overall city offline'!$B$2:$B$2047,I$3)*SUMIFS('overall city offline'!$C$2:$C$2047,'overall city offline'!$A$2:$A$2047,$A31,'overall city offline'!$B$2:$B$2047,I$3))/(SUMIFS('overall city offline'!$H$2:$H$2047,'overall city offline'!$A$2:$A$2047,$A31,'overall city offline'!$B$2:$B$2047,I$2))</f>
        <v>0.73862894572530047</v>
      </c>
      <c r="J31" s="37">
        <f>(SUMIFS('overall city offline'!$H$2:$H$2047,'overall city offline'!$A$2:$A$2047,$A31,'overall city offline'!$B$2:$B$2047,J$3)*SUMIFS('overall city offline'!$C$2:$C$2047,'overall city offline'!$A$2:$A$2047,$A31,'overall city offline'!$B$2:$B$2047,J$3))/(SUMIFS('overall city offline'!$H$2:$H$2047,'overall city offline'!$A$2:$A$2047,$A31,'overall city offline'!$B$2:$B$2047,J$2))</f>
        <v>0.69913312419735429</v>
      </c>
      <c r="K31" s="37">
        <f>(SUMIFS('overall city offline'!$H$2:$H$2047,'overall city offline'!$A$2:$A$2047,$A31,'overall city offline'!$B$2:$B$2047,K$3)*SUMIFS('overall city offline'!$C$2:$C$2047,'overall city offline'!$A$2:$A$2047,$A31,'overall city offline'!$B$2:$B$2047,K$3))/(SUMIFS('overall city offline'!$H$2:$H$2047,'overall city offline'!$A$2:$A$2047,$A31,'overall city offline'!$B$2:$B$2047,K$2))</f>
        <v>0.8649157221758984</v>
      </c>
      <c r="L31" s="37">
        <f>(SUMIFS('overall city offline'!$H$2:$H$2047,'overall city offline'!$A$2:$A$2047,$A31,'overall city offline'!$B$2:$B$2047,L$3)*SUMIFS('overall city offline'!$C$2:$C$2047,'overall city offline'!$A$2:$A$2047,$A31,'overall city offline'!$B$2:$B$2047,L$3))/(SUMIFS('overall city offline'!$H$2:$H$2047,'overall city offline'!$A$2:$A$2047,$A31,'overall city offline'!$B$2:$B$2047,L$2))</f>
        <v>0.32266287167368807</v>
      </c>
      <c r="M31" s="37">
        <f>(SUMIFS('overall city offline'!$H$2:$H$2047,'overall city offline'!$A$2:$A$2047,$A31,'overall city offline'!$B$2:$B$2047,M$3)*SUMIFS('overall city offline'!$C$2:$C$2047,'overall city offline'!$A$2:$A$2047,$A31,'overall city offline'!$B$2:$B$2047,M$3))/(SUMIFS('overall city offline'!$H$2:$H$2047,'overall city offline'!$A$2:$A$2047,$A31,'overall city offline'!$B$2:$B$2047,M$2))</f>
        <v>0.71618723476768242</v>
      </c>
      <c r="N31" s="37">
        <f>(SUMIFS('overall city offline'!$H$2:$H$2047,'overall city offline'!$A$2:$A$2047,$A31,'overall city offline'!$B$2:$B$2047,N$3)*SUMIFS('overall city offline'!$C$2:$C$2047,'overall city offline'!$A$2:$A$2047,$A31,'overall city offline'!$B$2:$B$2047,N$3))/(SUMIFS('overall city offline'!$H$2:$H$2047,'overall city offline'!$A$2:$A$2047,$A31,'overall city offline'!$B$2:$B$2047,N$2))</f>
        <v>7.546337556717328E-2</v>
      </c>
      <c r="O31" s="37">
        <f>(SUMIFS('overall city offline'!$H$2:$H$2047,'overall city offline'!$A$2:$A$2047,$A31,'overall city offline'!$B$2:$B$2047,O$3)*SUMIFS('overall city offline'!$C$2:$C$2047,'overall city offline'!$A$2:$A$2047,$A31,'overall city offline'!$B$2:$B$2047,O$3))/(SUMIFS('overall city offline'!$H$2:$H$2047,'overall city offline'!$A$2:$A$2047,$A31,'overall city offline'!$B$2:$B$2047,O$2))</f>
        <v>4.3332348446789508E-2</v>
      </c>
      <c r="P31" s="37">
        <f>(SUMIFS('overall city offline'!$H$2:$H$2047,'overall city offline'!$A$2:$A$2047,$A31,'overall city offline'!$B$2:$B$2047,P$3)*SUMIFS('overall city offline'!$C$2:$C$2047,'overall city offline'!$A$2:$A$2047,$A31,'overall city offline'!$B$2:$B$2047,P$3))/(SUMIFS('overall city offline'!$H$2:$H$2047,'overall city offline'!$A$2:$A$2047,$A31,'overall city offline'!$B$2:$B$2047,P$2))</f>
        <v>8.9541135209310993E-2</v>
      </c>
      <c r="Q31" s="37">
        <f>(SUMIFS('overall city offline'!$H$2:$H$2047,'overall city offline'!$A$2:$A$2047,$A31,'overall city offline'!$B$2:$B$2047,Q$3)*SUMIFS('overall city offline'!$C$2:$C$2047,'overall city offline'!$A$2:$A$2047,$A31,'overall city offline'!$B$2:$B$2047,Q$3))/(SUMIFS('overall city offline'!$H$2:$H$2047,'overall city offline'!$A$2:$A$2047,$A31,'overall city offline'!$B$2:$B$2047,Q$2))</f>
        <v>0.39079884085363509</v>
      </c>
      <c r="R31" s="37">
        <f>(SUMIFS('overall city offline'!$H$2:$H$2047,'overall city offline'!$A$2:$A$2047,$A31,'overall city offline'!$B$2:$B$2047,R$3)*SUMIFS('overall city offline'!$C$2:$C$2047,'overall city offline'!$A$2:$A$2047,$A31,'overall city offline'!$B$2:$B$2047,R$3))/(SUMIFS('overall city offline'!$H$2:$H$2047,'overall city offline'!$A$2:$A$2047,$A31,'overall city offline'!$B$2:$B$2047,R$2))</f>
        <v>0.64897110695917315</v>
      </c>
      <c r="S31" s="37">
        <f>(SUMIFS('overall city offline'!$H$2:$H$2047,'overall city offline'!$A$2:$A$2047,$A31,'overall city offline'!$B$2:$B$2047,S$3)*SUMIFS('overall city offline'!$C$2:$C$2047,'overall city offline'!$A$2:$A$2047,$A31,'overall city offline'!$B$2:$B$2047,S$3))/(SUMIFS('overall city offline'!$H$2:$H$2047,'overall city offline'!$A$2:$A$2047,$A31,'overall city offline'!$B$2:$B$2047,S$2))</f>
        <v>0.83434579606989434</v>
      </c>
      <c r="T31" s="37">
        <f>(SUMIFS('overall city offline'!$H$2:$H$2047,'overall city offline'!$A$2:$A$2047,$A31,'overall city offline'!$B$2:$B$2047,T$3)*SUMIFS('overall city offline'!$C$2:$C$2047,'overall city offline'!$A$2:$A$2047,$A31,'overall city offline'!$B$2:$B$2047,T$3))/(SUMIFS('overall city offline'!$H$2:$H$2047,'overall city offline'!$A$2:$A$2047,$A31,'overall city offline'!$B$2:$B$2047,T$2))</f>
        <v>0.83804295431368303</v>
      </c>
      <c r="U31" s="37">
        <f>(SUMIFS('overall city offline'!$H$2:$H$2047,'overall city offline'!$A$2:$A$2047,$A31,'overall city offline'!$B$2:$B$2047,U$3)*SUMIFS('overall city offline'!$C$2:$C$2047,'overall city offline'!$A$2:$A$2047,$A31,'overall city offline'!$B$2:$B$2047,U$3))/(SUMIFS('overall city offline'!$H$2:$H$2047,'overall city offline'!$A$2:$A$2047,$A31,'overall city offline'!$B$2:$B$2047,U$2))</f>
        <v>0.97484376484742374</v>
      </c>
      <c r="V31" s="37">
        <f>(SUMIFS('overall city offline'!$H$2:$H$2047,'overall city offline'!$A$2:$A$2047,$A31,'overall city offline'!$B$2:$B$2047,V$3)*SUMIFS('overall city offline'!$C$2:$C$2047,'overall city offline'!$A$2:$A$2047,$A31,'overall city offline'!$B$2:$B$2047,V$3))/(SUMIFS('overall city offline'!$H$2:$H$2047,'overall city offline'!$A$2:$A$2047,$A31,'overall city offline'!$B$2:$B$2047,V$2))</f>
        <v>0.78315631340645742</v>
      </c>
      <c r="W31" s="32"/>
      <c r="X31" s="32"/>
      <c r="Y31" s="32"/>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row>
    <row r="32" spans="1:63" x14ac:dyDescent="0.25">
      <c r="A32" s="5" t="s">
        <v>35</v>
      </c>
      <c r="B32" s="37">
        <f>(SUMIFS('overall city offline'!$H$2:$H$2047,'overall city offline'!$A$2:$A$2047,$A32,'overall city offline'!$B$2:$B$2047,B$3)*SUMIFS('overall city offline'!$C$2:$C$2047,'overall city offline'!$A$2:$A$2047,$A32,'overall city offline'!$B$2:$B$2047,B$3))/(SUMIFS('overall city offline'!$H$2:$H$2047,'overall city offline'!$A$2:$A$2047,$A32,'overall city offline'!$B$2:$B$2047,B$2))</f>
        <v>0.84420056597782656</v>
      </c>
      <c r="C32" s="37">
        <f>(SUMIFS('overall city offline'!$H$2:$H$2047,'overall city offline'!$A$2:$A$2047,$A32,'overall city offline'!$B$2:$B$2047,C$3)*SUMIFS('overall city offline'!$C$2:$C$2047,'overall city offline'!$A$2:$A$2047,$A32,'overall city offline'!$B$2:$B$2047,C$3))/(SUMIFS('overall city offline'!$H$2:$H$2047,'overall city offline'!$A$2:$A$2047,$A32,'overall city offline'!$B$2:$B$2047,C$2))</f>
        <v>0.93066777408149448</v>
      </c>
      <c r="D32" s="37">
        <f>(SUMIFS('overall city offline'!$H$2:$H$2047,'overall city offline'!$A$2:$A$2047,$A32,'overall city offline'!$B$2:$B$2047,D$3)*SUMIFS('overall city offline'!$C$2:$C$2047,'overall city offline'!$A$2:$A$2047,$A32,'overall city offline'!$B$2:$B$2047,D$3))/(SUMIFS('overall city offline'!$H$2:$H$2047,'overall city offline'!$A$2:$A$2047,$A32,'overall city offline'!$B$2:$B$2047,D$2))</f>
        <v>0.63619761448399048</v>
      </c>
      <c r="E32" s="37">
        <f>(SUMIFS('overall city offline'!$H$2:$H$2047,'overall city offline'!$A$2:$A$2047,$A32,'overall city offline'!$B$2:$B$2047,E$3)*SUMIFS('overall city offline'!$C$2:$C$2047,'overall city offline'!$A$2:$A$2047,$A32,'overall city offline'!$B$2:$B$2047,E$3))/(SUMIFS('overall city offline'!$H$2:$H$2047,'overall city offline'!$A$2:$A$2047,$A32,'overall city offline'!$B$2:$B$2047,E$2))</f>
        <v>2.9991469602155964E-2</v>
      </c>
      <c r="F32" s="37">
        <f>(SUMIFS('overall city offline'!$H$2:$H$2047,'overall city offline'!$A$2:$A$2047,$A32,'overall city offline'!$B$2:$B$2047,F$3)*SUMIFS('overall city offline'!$C$2:$C$2047,'overall city offline'!$A$2:$A$2047,$A32,'overall city offline'!$B$2:$B$2047,F$3))/(SUMIFS('overall city offline'!$H$2:$H$2047,'overall city offline'!$A$2:$A$2047,$A32,'overall city offline'!$B$2:$B$2047,F$2))</f>
        <v>8.8487048511113442E-2</v>
      </c>
      <c r="G32" s="37">
        <f>(SUMIFS('overall city offline'!$H$2:$H$2047,'overall city offline'!$A$2:$A$2047,$A32,'overall city offline'!$B$2:$B$2047,G$3)*SUMIFS('overall city offline'!$C$2:$C$2047,'overall city offline'!$A$2:$A$2047,$A32,'overall city offline'!$B$2:$B$2047,G$3))/(SUMIFS('overall city offline'!$H$2:$H$2047,'overall city offline'!$A$2:$A$2047,$A32,'overall city offline'!$B$2:$B$2047,G$2))</f>
        <v>0.40176440658086848</v>
      </c>
      <c r="H32" s="37">
        <f>(SUMIFS('overall city offline'!$H$2:$H$2047,'overall city offline'!$A$2:$A$2047,$A32,'overall city offline'!$B$2:$B$2047,H$3)*SUMIFS('overall city offline'!$C$2:$C$2047,'overall city offline'!$A$2:$A$2047,$A32,'overall city offline'!$B$2:$B$2047,H$3))/(SUMIFS('overall city offline'!$H$2:$H$2047,'overall city offline'!$A$2:$A$2047,$A32,'overall city offline'!$B$2:$B$2047,H$2))</f>
        <v>0.62730789344687476</v>
      </c>
      <c r="I32" s="37">
        <f>(SUMIFS('overall city offline'!$H$2:$H$2047,'overall city offline'!$A$2:$A$2047,$A32,'overall city offline'!$B$2:$B$2047,I$3)*SUMIFS('overall city offline'!$C$2:$C$2047,'overall city offline'!$A$2:$A$2047,$A32,'overall city offline'!$B$2:$B$2047,I$3))/(SUMIFS('overall city offline'!$H$2:$H$2047,'overall city offline'!$A$2:$A$2047,$A32,'overall city offline'!$B$2:$B$2047,I$2))</f>
        <v>0.78374786360194426</v>
      </c>
      <c r="J32" s="37">
        <f>(SUMIFS('overall city offline'!$H$2:$H$2047,'overall city offline'!$A$2:$A$2047,$A32,'overall city offline'!$B$2:$B$2047,J$3)*SUMIFS('overall city offline'!$C$2:$C$2047,'overall city offline'!$A$2:$A$2047,$A32,'overall city offline'!$B$2:$B$2047,J$3))/(SUMIFS('overall city offline'!$H$2:$H$2047,'overall city offline'!$A$2:$A$2047,$A32,'overall city offline'!$B$2:$B$2047,J$2))</f>
        <v>0.64932182952150264</v>
      </c>
      <c r="K32" s="37">
        <f>(SUMIFS('overall city offline'!$H$2:$H$2047,'overall city offline'!$A$2:$A$2047,$A32,'overall city offline'!$B$2:$B$2047,K$3)*SUMIFS('overall city offline'!$C$2:$C$2047,'overall city offline'!$A$2:$A$2047,$A32,'overall city offline'!$B$2:$B$2047,K$3))/(SUMIFS('overall city offline'!$H$2:$H$2047,'overall city offline'!$A$2:$A$2047,$A32,'overall city offline'!$B$2:$B$2047,K$2))</f>
        <v>0.82411300890959205</v>
      </c>
      <c r="L32" s="37">
        <f>(SUMIFS('overall city offline'!$H$2:$H$2047,'overall city offline'!$A$2:$A$2047,$A32,'overall city offline'!$B$2:$B$2047,L$3)*SUMIFS('overall city offline'!$C$2:$C$2047,'overall city offline'!$A$2:$A$2047,$A32,'overall city offline'!$B$2:$B$2047,L$3))/(SUMIFS('overall city offline'!$H$2:$H$2047,'overall city offline'!$A$2:$A$2047,$A32,'overall city offline'!$B$2:$B$2047,L$2))</f>
        <v>0.23899283809096541</v>
      </c>
      <c r="M32" s="37">
        <f>(SUMIFS('overall city offline'!$H$2:$H$2047,'overall city offline'!$A$2:$A$2047,$A32,'overall city offline'!$B$2:$B$2047,M$3)*SUMIFS('overall city offline'!$C$2:$C$2047,'overall city offline'!$A$2:$A$2047,$A32,'overall city offline'!$B$2:$B$2047,M$3))/(SUMIFS('overall city offline'!$H$2:$H$2047,'overall city offline'!$A$2:$A$2047,$A32,'overall city offline'!$B$2:$B$2047,M$2))</f>
        <v>0.78827222766150895</v>
      </c>
      <c r="N32" s="37">
        <f>(SUMIFS('overall city offline'!$H$2:$H$2047,'overall city offline'!$A$2:$A$2047,$A32,'overall city offline'!$B$2:$B$2047,N$3)*SUMIFS('overall city offline'!$C$2:$C$2047,'overall city offline'!$A$2:$A$2047,$A32,'overall city offline'!$B$2:$B$2047,N$3))/(SUMIFS('overall city offline'!$H$2:$H$2047,'overall city offline'!$A$2:$A$2047,$A32,'overall city offline'!$B$2:$B$2047,N$2))</f>
        <v>0.129452687698527</v>
      </c>
      <c r="O32" s="37">
        <f>(SUMIFS('overall city offline'!$H$2:$H$2047,'overall city offline'!$A$2:$A$2047,$A32,'overall city offline'!$B$2:$B$2047,O$3)*SUMIFS('overall city offline'!$C$2:$C$2047,'overall city offline'!$A$2:$A$2047,$A32,'overall city offline'!$B$2:$B$2047,O$3))/(SUMIFS('overall city offline'!$H$2:$H$2047,'overall city offline'!$A$2:$A$2047,$A32,'overall city offline'!$B$2:$B$2047,O$2))</f>
        <v>8.6427080089155159E-2</v>
      </c>
      <c r="P32" s="37">
        <f>(SUMIFS('overall city offline'!$H$2:$H$2047,'overall city offline'!$A$2:$A$2047,$A32,'overall city offline'!$B$2:$B$2047,P$3)*SUMIFS('overall city offline'!$C$2:$C$2047,'overall city offline'!$A$2:$A$2047,$A32,'overall city offline'!$B$2:$B$2047,P$3))/(SUMIFS('overall city offline'!$H$2:$H$2047,'overall city offline'!$A$2:$A$2047,$A32,'overall city offline'!$B$2:$B$2047,P$2))</f>
        <v>0.10785817800611303</v>
      </c>
      <c r="Q32" s="37">
        <f>(SUMIFS('overall city offline'!$H$2:$H$2047,'overall city offline'!$A$2:$A$2047,$A32,'overall city offline'!$B$2:$B$2047,Q$3)*SUMIFS('overall city offline'!$C$2:$C$2047,'overall city offline'!$A$2:$A$2047,$A32,'overall city offline'!$B$2:$B$2047,Q$3))/(SUMIFS('overall city offline'!$H$2:$H$2047,'overall city offline'!$A$2:$A$2047,$A32,'overall city offline'!$B$2:$B$2047,Q$2))</f>
        <v>0.50231968063616761</v>
      </c>
      <c r="R32" s="37">
        <f>(SUMIFS('overall city offline'!$H$2:$H$2047,'overall city offline'!$A$2:$A$2047,$A32,'overall city offline'!$B$2:$B$2047,R$3)*SUMIFS('overall city offline'!$C$2:$C$2047,'overall city offline'!$A$2:$A$2047,$A32,'overall city offline'!$B$2:$B$2047,R$3))/(SUMIFS('overall city offline'!$H$2:$H$2047,'overall city offline'!$A$2:$A$2047,$A32,'overall city offline'!$B$2:$B$2047,R$2))</f>
        <v>0.77903445738870747</v>
      </c>
      <c r="S32" s="37">
        <f>(SUMIFS('overall city offline'!$H$2:$H$2047,'overall city offline'!$A$2:$A$2047,$A32,'overall city offline'!$B$2:$B$2047,S$3)*SUMIFS('overall city offline'!$C$2:$C$2047,'overall city offline'!$A$2:$A$2047,$A32,'overall city offline'!$B$2:$B$2047,S$3))/(SUMIFS('overall city offline'!$H$2:$H$2047,'overall city offline'!$A$2:$A$2047,$A32,'overall city offline'!$B$2:$B$2047,S$2))</f>
        <v>0.81157865323500056</v>
      </c>
      <c r="T32" s="37">
        <f>(SUMIFS('overall city offline'!$H$2:$H$2047,'overall city offline'!$A$2:$A$2047,$A32,'overall city offline'!$B$2:$B$2047,T$3)*SUMIFS('overall city offline'!$C$2:$C$2047,'overall city offline'!$A$2:$A$2047,$A32,'overall city offline'!$B$2:$B$2047,T$3))/(SUMIFS('overall city offline'!$H$2:$H$2047,'overall city offline'!$A$2:$A$2047,$A32,'overall city offline'!$B$2:$B$2047,T$2))</f>
        <v>0.86653196509752861</v>
      </c>
      <c r="U32" s="37">
        <f>(SUMIFS('overall city offline'!$H$2:$H$2047,'overall city offline'!$A$2:$A$2047,$A32,'overall city offline'!$B$2:$B$2047,U$3)*SUMIFS('overall city offline'!$C$2:$C$2047,'overall city offline'!$A$2:$A$2047,$A32,'overall city offline'!$B$2:$B$2047,U$3))/(SUMIFS('overall city offline'!$H$2:$H$2047,'overall city offline'!$A$2:$A$2047,$A32,'overall city offline'!$B$2:$B$2047,U$2))</f>
        <v>1.1254914138337813</v>
      </c>
      <c r="V32" s="37">
        <f>(SUMIFS('overall city offline'!$H$2:$H$2047,'overall city offline'!$A$2:$A$2047,$A32,'overall city offline'!$B$2:$B$2047,V$3)*SUMIFS('overall city offline'!$C$2:$C$2047,'overall city offline'!$A$2:$A$2047,$A32,'overall city offline'!$B$2:$B$2047,V$3))/(SUMIFS('overall city offline'!$H$2:$H$2047,'overall city offline'!$A$2:$A$2047,$A32,'overall city offline'!$B$2:$B$2047,V$2))</f>
        <v>0.8995705817665649</v>
      </c>
      <c r="W32" s="32"/>
      <c r="X32" s="32"/>
      <c r="Y32" s="32"/>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row>
    <row r="33" spans="1:63" x14ac:dyDescent="0.25">
      <c r="A33" s="5" t="s">
        <v>36</v>
      </c>
      <c r="B33" s="37">
        <f>(SUMIFS('overall city offline'!$H$2:$H$2047,'overall city offline'!$A$2:$A$2047,$A33,'overall city offline'!$B$2:$B$2047,B$3)*SUMIFS('overall city offline'!$C$2:$C$2047,'overall city offline'!$A$2:$A$2047,$A33,'overall city offline'!$B$2:$B$2047,B$3))/(SUMIFS('overall city offline'!$H$2:$H$2047,'overall city offline'!$A$2:$A$2047,$A33,'overall city offline'!$B$2:$B$2047,B$2))</f>
        <v>1.0040581819443055</v>
      </c>
      <c r="C33" s="37">
        <f>(SUMIFS('overall city offline'!$H$2:$H$2047,'overall city offline'!$A$2:$A$2047,$A33,'overall city offline'!$B$2:$B$2047,C$3)*SUMIFS('overall city offline'!$C$2:$C$2047,'overall city offline'!$A$2:$A$2047,$A33,'overall city offline'!$B$2:$B$2047,C$3))/(SUMIFS('overall city offline'!$H$2:$H$2047,'overall city offline'!$A$2:$A$2047,$A33,'overall city offline'!$B$2:$B$2047,C$2))</f>
        <v>1.1488229301013202</v>
      </c>
      <c r="D33" s="37">
        <f>(SUMIFS('overall city offline'!$H$2:$H$2047,'overall city offline'!$A$2:$A$2047,$A33,'overall city offline'!$B$2:$B$2047,D$3)*SUMIFS('overall city offline'!$C$2:$C$2047,'overall city offline'!$A$2:$A$2047,$A33,'overall city offline'!$B$2:$B$2047,D$3))/(SUMIFS('overall city offline'!$H$2:$H$2047,'overall city offline'!$A$2:$A$2047,$A33,'overall city offline'!$B$2:$B$2047,D$2))</f>
        <v>0.62501192427873753</v>
      </c>
      <c r="E33" s="37">
        <f>(SUMIFS('overall city offline'!$H$2:$H$2047,'overall city offline'!$A$2:$A$2047,$A33,'overall city offline'!$B$2:$B$2047,E$3)*SUMIFS('overall city offline'!$C$2:$C$2047,'overall city offline'!$A$2:$A$2047,$A33,'overall city offline'!$B$2:$B$2047,E$3))/(SUMIFS('overall city offline'!$H$2:$H$2047,'overall city offline'!$A$2:$A$2047,$A33,'overall city offline'!$B$2:$B$2047,E$2))</f>
        <v>2.446900482123265E-2</v>
      </c>
      <c r="F33" s="37">
        <f>(SUMIFS('overall city offline'!$H$2:$H$2047,'overall city offline'!$A$2:$A$2047,$A33,'overall city offline'!$B$2:$B$2047,F$3)*SUMIFS('overall city offline'!$C$2:$C$2047,'overall city offline'!$A$2:$A$2047,$A33,'overall city offline'!$B$2:$B$2047,F$3))/(SUMIFS('overall city offline'!$H$2:$H$2047,'overall city offline'!$A$2:$A$2047,$A33,'overall city offline'!$B$2:$B$2047,F$2))</f>
        <v>9.0736663644541624E-2</v>
      </c>
      <c r="G33" s="37">
        <f>(SUMIFS('overall city offline'!$H$2:$H$2047,'overall city offline'!$A$2:$A$2047,$A33,'overall city offline'!$B$2:$B$2047,G$3)*SUMIFS('overall city offline'!$C$2:$C$2047,'overall city offline'!$A$2:$A$2047,$A33,'overall city offline'!$B$2:$B$2047,G$3))/(SUMIFS('overall city offline'!$H$2:$H$2047,'overall city offline'!$A$2:$A$2047,$A33,'overall city offline'!$B$2:$B$2047,G$2))</f>
        <v>0.26854691171699857</v>
      </c>
      <c r="H33" s="37">
        <f>(SUMIFS('overall city offline'!$H$2:$H$2047,'overall city offline'!$A$2:$A$2047,$A33,'overall city offline'!$B$2:$B$2047,H$3)*SUMIFS('overall city offline'!$C$2:$C$2047,'overall city offline'!$A$2:$A$2047,$A33,'overall city offline'!$B$2:$B$2047,H$3))/(SUMIFS('overall city offline'!$H$2:$H$2047,'overall city offline'!$A$2:$A$2047,$A33,'overall city offline'!$B$2:$B$2047,H$2))</f>
        <v>0.24387832701643644</v>
      </c>
      <c r="I33" s="37">
        <f>(SUMIFS('overall city offline'!$H$2:$H$2047,'overall city offline'!$A$2:$A$2047,$A33,'overall city offline'!$B$2:$B$2047,I$3)*SUMIFS('overall city offline'!$C$2:$C$2047,'overall city offline'!$A$2:$A$2047,$A33,'overall city offline'!$B$2:$B$2047,I$3))/(SUMIFS('overall city offline'!$H$2:$H$2047,'overall city offline'!$A$2:$A$2047,$A33,'overall city offline'!$B$2:$B$2047,I$2))</f>
        <v>0.49071005027923509</v>
      </c>
      <c r="J33" s="37">
        <f>(SUMIFS('overall city offline'!$H$2:$H$2047,'overall city offline'!$A$2:$A$2047,$A33,'overall city offline'!$B$2:$B$2047,J$3)*SUMIFS('overall city offline'!$C$2:$C$2047,'overall city offline'!$A$2:$A$2047,$A33,'overall city offline'!$B$2:$B$2047,J$3))/(SUMIFS('overall city offline'!$H$2:$H$2047,'overall city offline'!$A$2:$A$2047,$A33,'overall city offline'!$B$2:$B$2047,J$2))</f>
        <v>0.60977756379543835</v>
      </c>
      <c r="K33" s="37">
        <f>(SUMIFS('overall city offline'!$H$2:$H$2047,'overall city offline'!$A$2:$A$2047,$A33,'overall city offline'!$B$2:$B$2047,K$3)*SUMIFS('overall city offline'!$C$2:$C$2047,'overall city offline'!$A$2:$A$2047,$A33,'overall city offline'!$B$2:$B$2047,K$3))/(SUMIFS('overall city offline'!$H$2:$H$2047,'overall city offline'!$A$2:$A$2047,$A33,'overall city offline'!$B$2:$B$2047,K$2))</f>
        <v>0.66683609513644404</v>
      </c>
      <c r="L33" s="37">
        <f>(SUMIFS('overall city offline'!$H$2:$H$2047,'overall city offline'!$A$2:$A$2047,$A33,'overall city offline'!$B$2:$B$2047,L$3)*SUMIFS('overall city offline'!$C$2:$C$2047,'overall city offline'!$A$2:$A$2047,$A33,'overall city offline'!$B$2:$B$2047,L$3))/(SUMIFS('overall city offline'!$H$2:$H$2047,'overall city offline'!$A$2:$A$2047,$A33,'overall city offline'!$B$2:$B$2047,L$2))</f>
        <v>0.25987087133007658</v>
      </c>
      <c r="M33" s="37">
        <f>(SUMIFS('overall city offline'!$H$2:$H$2047,'overall city offline'!$A$2:$A$2047,$A33,'overall city offline'!$B$2:$B$2047,M$3)*SUMIFS('overall city offline'!$C$2:$C$2047,'overall city offline'!$A$2:$A$2047,$A33,'overall city offline'!$B$2:$B$2047,M$3))/(SUMIFS('overall city offline'!$H$2:$H$2047,'overall city offline'!$A$2:$A$2047,$A33,'overall city offline'!$B$2:$B$2047,M$2))</f>
        <v>0.65662504908393549</v>
      </c>
      <c r="N33" s="37">
        <f>(SUMIFS('overall city offline'!$H$2:$H$2047,'overall city offline'!$A$2:$A$2047,$A33,'overall city offline'!$B$2:$B$2047,N$3)*SUMIFS('overall city offline'!$C$2:$C$2047,'overall city offline'!$A$2:$A$2047,$A33,'overall city offline'!$B$2:$B$2047,N$3))/(SUMIFS('overall city offline'!$H$2:$H$2047,'overall city offline'!$A$2:$A$2047,$A33,'overall city offline'!$B$2:$B$2047,N$2))</f>
        <v>0.12667725062415414</v>
      </c>
      <c r="O33" s="37">
        <f>(SUMIFS('overall city offline'!$H$2:$H$2047,'overall city offline'!$A$2:$A$2047,$A33,'overall city offline'!$B$2:$B$2047,O$3)*SUMIFS('overall city offline'!$C$2:$C$2047,'overall city offline'!$A$2:$A$2047,$A33,'overall city offline'!$B$2:$B$2047,O$3))/(SUMIFS('overall city offline'!$H$2:$H$2047,'overall city offline'!$A$2:$A$2047,$A33,'overall city offline'!$B$2:$B$2047,O$2))</f>
        <v>9.5333310717290759E-2</v>
      </c>
      <c r="P33" s="37">
        <f>(SUMIFS('overall city offline'!$H$2:$H$2047,'overall city offline'!$A$2:$A$2047,$A33,'overall city offline'!$B$2:$B$2047,P$3)*SUMIFS('overall city offline'!$C$2:$C$2047,'overall city offline'!$A$2:$A$2047,$A33,'overall city offline'!$B$2:$B$2047,P$3))/(SUMIFS('overall city offline'!$H$2:$H$2047,'overall city offline'!$A$2:$A$2047,$A33,'overall city offline'!$B$2:$B$2047,P$2))</f>
        <v>0.14007716604782636</v>
      </c>
      <c r="Q33" s="37">
        <f>(SUMIFS('overall city offline'!$H$2:$H$2047,'overall city offline'!$A$2:$A$2047,$A33,'overall city offline'!$B$2:$B$2047,Q$3)*SUMIFS('overall city offline'!$C$2:$C$2047,'overall city offline'!$A$2:$A$2047,$A33,'overall city offline'!$B$2:$B$2047,Q$3))/(SUMIFS('overall city offline'!$H$2:$H$2047,'overall city offline'!$A$2:$A$2047,$A33,'overall city offline'!$B$2:$B$2047,Q$2))</f>
        <v>0.52204499365462609</v>
      </c>
      <c r="R33" s="37">
        <f>(SUMIFS('overall city offline'!$H$2:$H$2047,'overall city offline'!$A$2:$A$2047,$A33,'overall city offline'!$B$2:$B$2047,R$3)*SUMIFS('overall city offline'!$C$2:$C$2047,'overall city offline'!$A$2:$A$2047,$A33,'overall city offline'!$B$2:$B$2047,R$3))/(SUMIFS('overall city offline'!$H$2:$H$2047,'overall city offline'!$A$2:$A$2047,$A33,'overall city offline'!$B$2:$B$2047,R$2))</f>
        <v>0.83752890347765907</v>
      </c>
      <c r="S33" s="37">
        <f>(SUMIFS('overall city offline'!$H$2:$H$2047,'overall city offline'!$A$2:$A$2047,$A33,'overall city offline'!$B$2:$B$2047,S$3)*SUMIFS('overall city offline'!$C$2:$C$2047,'overall city offline'!$A$2:$A$2047,$A33,'overall city offline'!$B$2:$B$2047,S$3))/(SUMIFS('overall city offline'!$H$2:$H$2047,'overall city offline'!$A$2:$A$2047,$A33,'overall city offline'!$B$2:$B$2047,S$2))</f>
        <v>0.8904531533677813</v>
      </c>
      <c r="T33" s="37">
        <f>(SUMIFS('overall city offline'!$H$2:$H$2047,'overall city offline'!$A$2:$A$2047,$A33,'overall city offline'!$B$2:$B$2047,T$3)*SUMIFS('overall city offline'!$C$2:$C$2047,'overall city offline'!$A$2:$A$2047,$A33,'overall city offline'!$B$2:$B$2047,T$3))/(SUMIFS('overall city offline'!$H$2:$H$2047,'overall city offline'!$A$2:$A$2047,$A33,'overall city offline'!$B$2:$B$2047,T$2))</f>
        <v>1.001790251909537</v>
      </c>
      <c r="U33" s="37">
        <f>(SUMIFS('overall city offline'!$H$2:$H$2047,'overall city offline'!$A$2:$A$2047,$A33,'overall city offline'!$B$2:$B$2047,U$3)*SUMIFS('overall city offline'!$C$2:$C$2047,'overall city offline'!$A$2:$A$2047,$A33,'overall city offline'!$B$2:$B$2047,U$3))/(SUMIFS('overall city offline'!$H$2:$H$2047,'overall city offline'!$A$2:$A$2047,$A33,'overall city offline'!$B$2:$B$2047,U$2))</f>
        <v>0.99270126253032664</v>
      </c>
      <c r="V33" s="37">
        <f>(SUMIFS('overall city offline'!$H$2:$H$2047,'overall city offline'!$A$2:$A$2047,$A33,'overall city offline'!$B$2:$B$2047,V$3)*SUMIFS('overall city offline'!$C$2:$C$2047,'overall city offline'!$A$2:$A$2047,$A33,'overall city offline'!$B$2:$B$2047,V$3))/(SUMIFS('overall city offline'!$H$2:$H$2047,'overall city offline'!$A$2:$A$2047,$A33,'overall city offline'!$B$2:$B$2047,V$2))</f>
        <v>0.95511728904814008</v>
      </c>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row>
    <row r="34" spans="1:63" x14ac:dyDescent="0.25">
      <c r="A34" s="5" t="s">
        <v>37</v>
      </c>
      <c r="B34" s="37">
        <f>(SUMIFS('overall city offline'!$H$2:$H$2047,'overall city offline'!$A$2:$A$2047,$A34,'overall city offline'!$B$2:$B$2047,B$3)*SUMIFS('overall city offline'!$C$2:$C$2047,'overall city offline'!$A$2:$A$2047,$A34,'overall city offline'!$B$2:$B$2047,B$3))/(SUMIFS('overall city offline'!$H$2:$H$2047,'overall city offline'!$A$2:$A$2047,$A34,'overall city offline'!$B$2:$B$2047,B$2))</f>
        <v>0.9751076936405445</v>
      </c>
      <c r="C34" s="37">
        <f>(SUMIFS('overall city offline'!$H$2:$H$2047,'overall city offline'!$A$2:$A$2047,$A34,'overall city offline'!$B$2:$B$2047,C$3)*SUMIFS('overall city offline'!$C$2:$C$2047,'overall city offline'!$A$2:$A$2047,$A34,'overall city offline'!$B$2:$B$2047,C$3))/(SUMIFS('overall city offline'!$H$2:$H$2047,'overall city offline'!$A$2:$A$2047,$A34,'overall city offline'!$B$2:$B$2047,C$2))</f>
        <v>1.0012461835909818</v>
      </c>
      <c r="D34" s="37">
        <f>(SUMIFS('overall city offline'!$H$2:$H$2047,'overall city offline'!$A$2:$A$2047,$A34,'overall city offline'!$B$2:$B$2047,D$3)*SUMIFS('overall city offline'!$C$2:$C$2047,'overall city offline'!$A$2:$A$2047,$A34,'overall city offline'!$B$2:$B$2047,D$3))/(SUMIFS('overall city offline'!$H$2:$H$2047,'overall city offline'!$A$2:$A$2047,$A34,'overall city offline'!$B$2:$B$2047,D$2))</f>
        <v>0.67910506376815993</v>
      </c>
      <c r="E34" s="37">
        <f>(SUMIFS('overall city offline'!$H$2:$H$2047,'overall city offline'!$A$2:$A$2047,$A34,'overall city offline'!$B$2:$B$2047,E$3)*SUMIFS('overall city offline'!$C$2:$C$2047,'overall city offline'!$A$2:$A$2047,$A34,'overall city offline'!$B$2:$B$2047,E$3))/(SUMIFS('overall city offline'!$H$2:$H$2047,'overall city offline'!$A$2:$A$2047,$A34,'overall city offline'!$B$2:$B$2047,E$2))</f>
        <v>1.6871960169904221E-2</v>
      </c>
      <c r="F34" s="37">
        <f>(SUMIFS('overall city offline'!$H$2:$H$2047,'overall city offline'!$A$2:$A$2047,$A34,'overall city offline'!$B$2:$B$2047,F$3)*SUMIFS('overall city offline'!$C$2:$C$2047,'overall city offline'!$A$2:$A$2047,$A34,'overall city offline'!$B$2:$B$2047,F$3))/(SUMIFS('overall city offline'!$H$2:$H$2047,'overall city offline'!$A$2:$A$2047,$A34,'overall city offline'!$B$2:$B$2047,F$2))</f>
        <v>7.9929945597264018E-2</v>
      </c>
      <c r="G34" s="37">
        <f>(SUMIFS('overall city offline'!$H$2:$H$2047,'overall city offline'!$A$2:$A$2047,$A34,'overall city offline'!$B$2:$B$2047,G$3)*SUMIFS('overall city offline'!$C$2:$C$2047,'overall city offline'!$A$2:$A$2047,$A34,'overall city offline'!$B$2:$B$2047,G$3))/(SUMIFS('overall city offline'!$H$2:$H$2047,'overall city offline'!$A$2:$A$2047,$A34,'overall city offline'!$B$2:$B$2047,G$2))</f>
        <v>0.27911533990279724</v>
      </c>
      <c r="H34" s="37">
        <f>(SUMIFS('overall city offline'!$H$2:$H$2047,'overall city offline'!$A$2:$A$2047,$A34,'overall city offline'!$B$2:$B$2047,H$3)*SUMIFS('overall city offline'!$C$2:$C$2047,'overall city offline'!$A$2:$A$2047,$A34,'overall city offline'!$B$2:$B$2047,H$3))/(SUMIFS('overall city offline'!$H$2:$H$2047,'overall city offline'!$A$2:$A$2047,$A34,'overall city offline'!$B$2:$B$2047,H$2))</f>
        <v>0.76270164169169963</v>
      </c>
      <c r="I34" s="37">
        <f>(SUMIFS('overall city offline'!$H$2:$H$2047,'overall city offline'!$A$2:$A$2047,$A34,'overall city offline'!$B$2:$B$2047,I$3)*SUMIFS('overall city offline'!$C$2:$C$2047,'overall city offline'!$A$2:$A$2047,$A34,'overall city offline'!$B$2:$B$2047,I$3))/(SUMIFS('overall city offline'!$H$2:$H$2047,'overall city offline'!$A$2:$A$2047,$A34,'overall city offline'!$B$2:$B$2047,I$2))</f>
        <v>0.81991725618176936</v>
      </c>
      <c r="J34" s="37">
        <f>(SUMIFS('overall city offline'!$H$2:$H$2047,'overall city offline'!$A$2:$A$2047,$A34,'overall city offline'!$B$2:$B$2047,J$3)*SUMIFS('overall city offline'!$C$2:$C$2047,'overall city offline'!$A$2:$A$2047,$A34,'overall city offline'!$B$2:$B$2047,J$3))/(SUMIFS('overall city offline'!$H$2:$H$2047,'overall city offline'!$A$2:$A$2047,$A34,'overall city offline'!$B$2:$B$2047,J$2))</f>
        <v>0.80168754345790239</v>
      </c>
      <c r="K34" s="37">
        <f>(SUMIFS('overall city offline'!$H$2:$H$2047,'overall city offline'!$A$2:$A$2047,$A34,'overall city offline'!$B$2:$B$2047,K$3)*SUMIFS('overall city offline'!$C$2:$C$2047,'overall city offline'!$A$2:$A$2047,$A34,'overall city offline'!$B$2:$B$2047,K$3))/(SUMIFS('overall city offline'!$H$2:$H$2047,'overall city offline'!$A$2:$A$2047,$A34,'overall city offline'!$B$2:$B$2047,K$2))</f>
        <v>0.77111794289088109</v>
      </c>
      <c r="L34" s="37">
        <f>(SUMIFS('overall city offline'!$H$2:$H$2047,'overall city offline'!$A$2:$A$2047,$A34,'overall city offline'!$B$2:$B$2047,L$3)*SUMIFS('overall city offline'!$C$2:$C$2047,'overall city offline'!$A$2:$A$2047,$A34,'overall city offline'!$B$2:$B$2047,L$3))/(SUMIFS('overall city offline'!$H$2:$H$2047,'overall city offline'!$A$2:$A$2047,$A34,'overall city offline'!$B$2:$B$2047,L$2))</f>
        <v>0.27917446980536559</v>
      </c>
      <c r="M34" s="37">
        <f>(SUMIFS('overall city offline'!$H$2:$H$2047,'overall city offline'!$A$2:$A$2047,$A34,'overall city offline'!$B$2:$B$2047,M$3)*SUMIFS('overall city offline'!$C$2:$C$2047,'overall city offline'!$A$2:$A$2047,$A34,'overall city offline'!$B$2:$B$2047,M$3))/(SUMIFS('overall city offline'!$H$2:$H$2047,'overall city offline'!$A$2:$A$2047,$A34,'overall city offline'!$B$2:$B$2047,M$2))</f>
        <v>1.0477922851602866</v>
      </c>
      <c r="N34" s="37">
        <f>(SUMIFS('overall city offline'!$H$2:$H$2047,'overall city offline'!$A$2:$A$2047,$A34,'overall city offline'!$B$2:$B$2047,N$3)*SUMIFS('overall city offline'!$C$2:$C$2047,'overall city offline'!$A$2:$A$2047,$A34,'overall city offline'!$B$2:$B$2047,N$3))/(SUMIFS('overall city offline'!$H$2:$H$2047,'overall city offline'!$A$2:$A$2047,$A34,'overall city offline'!$B$2:$B$2047,N$2))</f>
        <v>0.11493321436869978</v>
      </c>
      <c r="O34" s="37">
        <f>(SUMIFS('overall city offline'!$H$2:$H$2047,'overall city offline'!$A$2:$A$2047,$A34,'overall city offline'!$B$2:$B$2047,O$3)*SUMIFS('overall city offline'!$C$2:$C$2047,'overall city offline'!$A$2:$A$2047,$A34,'overall city offline'!$B$2:$B$2047,O$3))/(SUMIFS('overall city offline'!$H$2:$H$2047,'overall city offline'!$A$2:$A$2047,$A34,'overall city offline'!$B$2:$B$2047,O$2))</f>
        <v>5.8553926302255213E-2</v>
      </c>
      <c r="P34" s="37">
        <f>(SUMIFS('overall city offline'!$H$2:$H$2047,'overall city offline'!$A$2:$A$2047,$A34,'overall city offline'!$B$2:$B$2047,P$3)*SUMIFS('overall city offline'!$C$2:$C$2047,'overall city offline'!$A$2:$A$2047,$A34,'overall city offline'!$B$2:$B$2047,P$3))/(SUMIFS('overall city offline'!$H$2:$H$2047,'overall city offline'!$A$2:$A$2047,$A34,'overall city offline'!$B$2:$B$2047,P$2))</f>
        <v>8.5795393550822066E-2</v>
      </c>
      <c r="Q34" s="37">
        <f>(SUMIFS('overall city offline'!$H$2:$H$2047,'overall city offline'!$A$2:$A$2047,$A34,'overall city offline'!$B$2:$B$2047,Q$3)*SUMIFS('overall city offline'!$C$2:$C$2047,'overall city offline'!$A$2:$A$2047,$A34,'overall city offline'!$B$2:$B$2047,Q$3))/(SUMIFS('overall city offline'!$H$2:$H$2047,'overall city offline'!$A$2:$A$2047,$A34,'overall city offline'!$B$2:$B$2047,Q$2))</f>
        <v>0.55624579683283748</v>
      </c>
      <c r="R34" s="37">
        <f>(SUMIFS('overall city offline'!$H$2:$H$2047,'overall city offline'!$A$2:$A$2047,$A34,'overall city offline'!$B$2:$B$2047,R$3)*SUMIFS('overall city offline'!$C$2:$C$2047,'overall city offline'!$A$2:$A$2047,$A34,'overall city offline'!$B$2:$B$2047,R$3))/(SUMIFS('overall city offline'!$H$2:$H$2047,'overall city offline'!$A$2:$A$2047,$A34,'overall city offline'!$B$2:$B$2047,R$2))</f>
        <v>0.9183496403666932</v>
      </c>
      <c r="S34" s="37">
        <f>(SUMIFS('overall city offline'!$H$2:$H$2047,'overall city offline'!$A$2:$A$2047,$A34,'overall city offline'!$B$2:$B$2047,S$3)*SUMIFS('overall city offline'!$C$2:$C$2047,'overall city offline'!$A$2:$A$2047,$A34,'overall city offline'!$B$2:$B$2047,S$3))/(SUMIFS('overall city offline'!$H$2:$H$2047,'overall city offline'!$A$2:$A$2047,$A34,'overall city offline'!$B$2:$B$2047,S$2))</f>
        <v>0.82607432828895033</v>
      </c>
      <c r="T34" s="37">
        <f>(SUMIFS('overall city offline'!$H$2:$H$2047,'overall city offline'!$A$2:$A$2047,$A34,'overall city offline'!$B$2:$B$2047,T$3)*SUMIFS('overall city offline'!$C$2:$C$2047,'overall city offline'!$A$2:$A$2047,$A34,'overall city offline'!$B$2:$B$2047,T$3))/(SUMIFS('overall city offline'!$H$2:$H$2047,'overall city offline'!$A$2:$A$2047,$A34,'overall city offline'!$B$2:$B$2047,T$2))</f>
        <v>1.0983521689042106</v>
      </c>
      <c r="U34" s="37">
        <f>(SUMIFS('overall city offline'!$H$2:$H$2047,'overall city offline'!$A$2:$A$2047,$A34,'overall city offline'!$B$2:$B$2047,U$3)*SUMIFS('overall city offline'!$C$2:$C$2047,'overall city offline'!$A$2:$A$2047,$A34,'overall city offline'!$B$2:$B$2047,U$3))/(SUMIFS('overall city offline'!$H$2:$H$2047,'overall city offline'!$A$2:$A$2047,$A34,'overall city offline'!$B$2:$B$2047,U$2))</f>
        <v>1.1070367592720987</v>
      </c>
      <c r="V34" s="37">
        <f>(SUMIFS('overall city offline'!$H$2:$H$2047,'overall city offline'!$A$2:$A$2047,$A34,'overall city offline'!$B$2:$B$2047,V$3)*SUMIFS('overall city offline'!$C$2:$C$2047,'overall city offline'!$A$2:$A$2047,$A34,'overall city offline'!$B$2:$B$2047,V$3))/(SUMIFS('overall city offline'!$H$2:$H$2047,'overall city offline'!$A$2:$A$2047,$A34,'overall city offline'!$B$2:$B$2047,V$2))</f>
        <v>0.98456504816413049</v>
      </c>
      <c r="W34" s="32"/>
      <c r="X34" s="32"/>
      <c r="Y34" s="32"/>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row>
    <row r="35" spans="1:63" x14ac:dyDescent="0.25">
      <c r="A35" s="5" t="s">
        <v>38</v>
      </c>
      <c r="B35" s="37">
        <f>(SUMIFS('overall city offline'!$H$2:$H$2047,'overall city offline'!$A$2:$A$2047,$A35,'overall city offline'!$B$2:$B$2047,B$3)*SUMIFS('overall city offline'!$C$2:$C$2047,'overall city offline'!$A$2:$A$2047,$A35,'overall city offline'!$B$2:$B$2047,B$3))/(SUMIFS('overall city offline'!$H$2:$H$2047,'overall city offline'!$A$2:$A$2047,$A35,'overall city offline'!$B$2:$B$2047,B$2))</f>
        <v>0.81433148350080586</v>
      </c>
      <c r="C35" s="37">
        <f>(SUMIFS('overall city offline'!$H$2:$H$2047,'overall city offline'!$A$2:$A$2047,$A35,'overall city offline'!$B$2:$B$2047,C$3)*SUMIFS('overall city offline'!$C$2:$C$2047,'overall city offline'!$A$2:$A$2047,$A35,'overall city offline'!$B$2:$B$2047,C$3))/(SUMIFS('overall city offline'!$H$2:$H$2047,'overall city offline'!$A$2:$A$2047,$A35,'overall city offline'!$B$2:$B$2047,C$2))</f>
        <v>0.84558522244955181</v>
      </c>
      <c r="D35" s="37">
        <f>(SUMIFS('overall city offline'!$H$2:$H$2047,'overall city offline'!$A$2:$A$2047,$A35,'overall city offline'!$B$2:$B$2047,D$3)*SUMIFS('overall city offline'!$C$2:$C$2047,'overall city offline'!$A$2:$A$2047,$A35,'overall city offline'!$B$2:$B$2047,D$3))/(SUMIFS('overall city offline'!$H$2:$H$2047,'overall city offline'!$A$2:$A$2047,$A35,'overall city offline'!$B$2:$B$2047,D$2))</f>
        <v>0.5354658642594301</v>
      </c>
      <c r="E35" s="37">
        <f>(SUMIFS('overall city offline'!$H$2:$H$2047,'overall city offline'!$A$2:$A$2047,$A35,'overall city offline'!$B$2:$B$2047,E$3)*SUMIFS('overall city offline'!$C$2:$C$2047,'overall city offline'!$A$2:$A$2047,$A35,'overall city offline'!$B$2:$B$2047,E$3))/(SUMIFS('overall city offline'!$H$2:$H$2047,'overall city offline'!$A$2:$A$2047,$A35,'overall city offline'!$B$2:$B$2047,E$2))</f>
        <v>2.1389996934786937E-2</v>
      </c>
      <c r="F35" s="37">
        <f>(SUMIFS('overall city offline'!$H$2:$H$2047,'overall city offline'!$A$2:$A$2047,$A35,'overall city offline'!$B$2:$B$2047,F$3)*SUMIFS('overall city offline'!$C$2:$C$2047,'overall city offline'!$A$2:$A$2047,$A35,'overall city offline'!$B$2:$B$2047,F$3))/(SUMIFS('overall city offline'!$H$2:$H$2047,'overall city offline'!$A$2:$A$2047,$A35,'overall city offline'!$B$2:$B$2047,F$2))</f>
        <v>7.6229974870087133E-2</v>
      </c>
      <c r="G35" s="37">
        <f>(SUMIFS('overall city offline'!$H$2:$H$2047,'overall city offline'!$A$2:$A$2047,$A35,'overall city offline'!$B$2:$B$2047,G$3)*SUMIFS('overall city offline'!$C$2:$C$2047,'overall city offline'!$A$2:$A$2047,$A35,'overall city offline'!$B$2:$B$2047,G$3))/(SUMIFS('overall city offline'!$H$2:$H$2047,'overall city offline'!$A$2:$A$2047,$A35,'overall city offline'!$B$2:$B$2047,G$2))</f>
        <v>0.26690420011903149</v>
      </c>
      <c r="H35" s="37">
        <f>(SUMIFS('overall city offline'!$H$2:$H$2047,'overall city offline'!$A$2:$A$2047,$A35,'overall city offline'!$B$2:$B$2047,H$3)*SUMIFS('overall city offline'!$C$2:$C$2047,'overall city offline'!$A$2:$A$2047,$A35,'overall city offline'!$B$2:$B$2047,H$3))/(SUMIFS('overall city offline'!$H$2:$H$2047,'overall city offline'!$A$2:$A$2047,$A35,'overall city offline'!$B$2:$B$2047,H$2))</f>
        <v>0.44152758215698562</v>
      </c>
      <c r="I35" s="37">
        <f>(SUMIFS('overall city offline'!$H$2:$H$2047,'overall city offline'!$A$2:$A$2047,$A35,'overall city offline'!$B$2:$B$2047,I$3)*SUMIFS('overall city offline'!$C$2:$C$2047,'overall city offline'!$A$2:$A$2047,$A35,'overall city offline'!$B$2:$B$2047,I$3))/(SUMIFS('overall city offline'!$H$2:$H$2047,'overall city offline'!$A$2:$A$2047,$A35,'overall city offline'!$B$2:$B$2047,I$2))</f>
        <v>0.49548409070239341</v>
      </c>
      <c r="J35" s="37">
        <f>(SUMIFS('overall city offline'!$H$2:$H$2047,'overall city offline'!$A$2:$A$2047,$A35,'overall city offline'!$B$2:$B$2047,J$3)*SUMIFS('overall city offline'!$C$2:$C$2047,'overall city offline'!$A$2:$A$2047,$A35,'overall city offline'!$B$2:$B$2047,J$3))/(SUMIFS('overall city offline'!$H$2:$H$2047,'overall city offline'!$A$2:$A$2047,$A35,'overall city offline'!$B$2:$B$2047,J$2))</f>
        <v>0.59049891382421471</v>
      </c>
      <c r="K35" s="37">
        <f>(SUMIFS('overall city offline'!$H$2:$H$2047,'overall city offline'!$A$2:$A$2047,$A35,'overall city offline'!$B$2:$B$2047,K$3)*SUMIFS('overall city offline'!$C$2:$C$2047,'overall city offline'!$A$2:$A$2047,$A35,'overall city offline'!$B$2:$B$2047,K$3))/(SUMIFS('overall city offline'!$H$2:$H$2047,'overall city offline'!$A$2:$A$2047,$A35,'overall city offline'!$B$2:$B$2047,K$2))</f>
        <v>0.62512517776002829</v>
      </c>
      <c r="L35" s="37">
        <f>(SUMIFS('overall city offline'!$H$2:$H$2047,'overall city offline'!$A$2:$A$2047,$A35,'overall city offline'!$B$2:$B$2047,L$3)*SUMIFS('overall city offline'!$C$2:$C$2047,'overall city offline'!$A$2:$A$2047,$A35,'overall city offline'!$B$2:$B$2047,L$3))/(SUMIFS('overall city offline'!$H$2:$H$2047,'overall city offline'!$A$2:$A$2047,$A35,'overall city offline'!$B$2:$B$2047,L$2))</f>
        <v>0.22821458780885978</v>
      </c>
      <c r="M35" s="37">
        <f>(SUMIFS('overall city offline'!$H$2:$H$2047,'overall city offline'!$A$2:$A$2047,$A35,'overall city offline'!$B$2:$B$2047,M$3)*SUMIFS('overall city offline'!$C$2:$C$2047,'overall city offline'!$A$2:$A$2047,$A35,'overall city offline'!$B$2:$B$2047,M$3))/(SUMIFS('overall city offline'!$H$2:$H$2047,'overall city offline'!$A$2:$A$2047,$A35,'overall city offline'!$B$2:$B$2047,M$2))</f>
        <v>0.52173522716268794</v>
      </c>
      <c r="N35" s="37">
        <f>(SUMIFS('overall city offline'!$H$2:$H$2047,'overall city offline'!$A$2:$A$2047,$A35,'overall city offline'!$B$2:$B$2047,N$3)*SUMIFS('overall city offline'!$C$2:$C$2047,'overall city offline'!$A$2:$A$2047,$A35,'overall city offline'!$B$2:$B$2047,N$3))/(SUMIFS('overall city offline'!$H$2:$H$2047,'overall city offline'!$A$2:$A$2047,$A35,'overall city offline'!$B$2:$B$2047,N$2))</f>
        <v>7.7512943082688288E-2</v>
      </c>
      <c r="O35" s="37">
        <f>(SUMIFS('overall city offline'!$H$2:$H$2047,'overall city offline'!$A$2:$A$2047,$A35,'overall city offline'!$B$2:$B$2047,O$3)*SUMIFS('overall city offline'!$C$2:$C$2047,'overall city offline'!$A$2:$A$2047,$A35,'overall city offline'!$B$2:$B$2047,O$3))/(SUMIFS('overall city offline'!$H$2:$H$2047,'overall city offline'!$A$2:$A$2047,$A35,'overall city offline'!$B$2:$B$2047,O$2))</f>
        <v>6.948937116856084E-2</v>
      </c>
      <c r="P35" s="37">
        <f>(SUMIFS('overall city offline'!$H$2:$H$2047,'overall city offline'!$A$2:$A$2047,$A35,'overall city offline'!$B$2:$B$2047,P$3)*SUMIFS('overall city offline'!$C$2:$C$2047,'overall city offline'!$A$2:$A$2047,$A35,'overall city offline'!$B$2:$B$2047,P$3))/(SUMIFS('overall city offline'!$H$2:$H$2047,'overall city offline'!$A$2:$A$2047,$A35,'overall city offline'!$B$2:$B$2047,P$2))</f>
        <v>0.10212272071457694</v>
      </c>
      <c r="Q35" s="37">
        <f>(SUMIFS('overall city offline'!$H$2:$H$2047,'overall city offline'!$A$2:$A$2047,$A35,'overall city offline'!$B$2:$B$2047,Q$3)*SUMIFS('overall city offline'!$C$2:$C$2047,'overall city offline'!$A$2:$A$2047,$A35,'overall city offline'!$B$2:$B$2047,Q$3))/(SUMIFS('overall city offline'!$H$2:$H$2047,'overall city offline'!$A$2:$A$2047,$A35,'overall city offline'!$B$2:$B$2047,Q$2))</f>
        <v>0.35347552146326827</v>
      </c>
      <c r="R35" s="37">
        <f>(SUMIFS('overall city offline'!$H$2:$H$2047,'overall city offline'!$A$2:$A$2047,$A35,'overall city offline'!$B$2:$B$2047,R$3)*SUMIFS('overall city offline'!$C$2:$C$2047,'overall city offline'!$A$2:$A$2047,$A35,'overall city offline'!$B$2:$B$2047,R$3))/(SUMIFS('overall city offline'!$H$2:$H$2047,'overall city offline'!$A$2:$A$2047,$A35,'overall city offline'!$B$2:$B$2047,R$2))</f>
        <v>0.61622885471032884</v>
      </c>
      <c r="S35" s="37">
        <f>(SUMIFS('overall city offline'!$H$2:$H$2047,'overall city offline'!$A$2:$A$2047,$A35,'overall city offline'!$B$2:$B$2047,S$3)*SUMIFS('overall city offline'!$C$2:$C$2047,'overall city offline'!$A$2:$A$2047,$A35,'overall city offline'!$B$2:$B$2047,S$3))/(SUMIFS('overall city offline'!$H$2:$H$2047,'overall city offline'!$A$2:$A$2047,$A35,'overall city offline'!$B$2:$B$2047,S$2))</f>
        <v>0.70490714230989138</v>
      </c>
      <c r="T35" s="37">
        <f>(SUMIFS('overall city offline'!$H$2:$H$2047,'overall city offline'!$A$2:$A$2047,$A35,'overall city offline'!$B$2:$B$2047,T$3)*SUMIFS('overall city offline'!$C$2:$C$2047,'overall city offline'!$A$2:$A$2047,$A35,'overall city offline'!$B$2:$B$2047,T$3))/(SUMIFS('overall city offline'!$H$2:$H$2047,'overall city offline'!$A$2:$A$2047,$A35,'overall city offline'!$B$2:$B$2047,T$2))</f>
        <v>0.80550870292211241</v>
      </c>
      <c r="U35" s="37">
        <f>(SUMIFS('overall city offline'!$H$2:$H$2047,'overall city offline'!$A$2:$A$2047,$A35,'overall city offline'!$B$2:$B$2047,U$3)*SUMIFS('overall city offline'!$C$2:$C$2047,'overall city offline'!$A$2:$A$2047,$A35,'overall city offline'!$B$2:$B$2047,U$3))/(SUMIFS('overall city offline'!$H$2:$H$2047,'overall city offline'!$A$2:$A$2047,$A35,'overall city offline'!$B$2:$B$2047,U$2))</f>
        <v>0.82638006768604344</v>
      </c>
      <c r="V35" s="37">
        <f>(SUMIFS('overall city offline'!$H$2:$H$2047,'overall city offline'!$A$2:$A$2047,$A35,'overall city offline'!$B$2:$B$2047,V$3)*SUMIFS('overall city offline'!$C$2:$C$2047,'overall city offline'!$A$2:$A$2047,$A35,'overall city offline'!$B$2:$B$2047,V$3))/(SUMIFS('overall city offline'!$H$2:$H$2047,'overall city offline'!$A$2:$A$2047,$A35,'overall city offline'!$B$2:$B$2047,V$2))</f>
        <v>0.87899660075352837</v>
      </c>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c r="BA35" s="32"/>
      <c r="BB35" s="32"/>
      <c r="BC35" s="32"/>
      <c r="BD35" s="32"/>
      <c r="BE35" s="32"/>
      <c r="BF35" s="32"/>
      <c r="BG35" s="32"/>
      <c r="BH35" s="32"/>
      <c r="BI35" s="32"/>
      <c r="BJ35" s="32"/>
      <c r="BK35" s="32"/>
    </row>
    <row r="36" spans="1:63" x14ac:dyDescent="0.25">
      <c r="A36" s="5" t="s">
        <v>39</v>
      </c>
      <c r="B36" s="37">
        <f>(SUMIFS('overall city offline'!$H$2:$H$2047,'overall city offline'!$A$2:$A$2047,$A36,'overall city offline'!$B$2:$B$2047,B$3)*SUMIFS('overall city offline'!$C$2:$C$2047,'overall city offline'!$A$2:$A$2047,$A36,'overall city offline'!$B$2:$B$2047,B$3))/(SUMIFS('overall city offline'!$H$2:$H$2047,'overall city offline'!$A$2:$A$2047,$A36,'overall city offline'!$B$2:$B$2047,B$2))</f>
        <v>0.75474687937737672</v>
      </c>
      <c r="C36" s="37">
        <f>(SUMIFS('overall city offline'!$H$2:$H$2047,'overall city offline'!$A$2:$A$2047,$A36,'overall city offline'!$B$2:$B$2047,C$3)*SUMIFS('overall city offline'!$C$2:$C$2047,'overall city offline'!$A$2:$A$2047,$A36,'overall city offline'!$B$2:$B$2047,C$3))/(SUMIFS('overall city offline'!$H$2:$H$2047,'overall city offline'!$A$2:$A$2047,$A36,'overall city offline'!$B$2:$B$2047,C$2))</f>
        <v>0.83293715651475764</v>
      </c>
      <c r="D36" s="37">
        <f>(SUMIFS('overall city offline'!$H$2:$H$2047,'overall city offline'!$A$2:$A$2047,$A36,'overall city offline'!$B$2:$B$2047,D$3)*SUMIFS('overall city offline'!$C$2:$C$2047,'overall city offline'!$A$2:$A$2047,$A36,'overall city offline'!$B$2:$B$2047,D$3))/(SUMIFS('overall city offline'!$H$2:$H$2047,'overall city offline'!$A$2:$A$2047,$A36,'overall city offline'!$B$2:$B$2047,D$2))</f>
        <v>0.66141989845609528</v>
      </c>
      <c r="E36" s="37">
        <f>(SUMIFS('overall city offline'!$H$2:$H$2047,'overall city offline'!$A$2:$A$2047,$A36,'overall city offline'!$B$2:$B$2047,E$3)*SUMIFS('overall city offline'!$C$2:$C$2047,'overall city offline'!$A$2:$A$2047,$A36,'overall city offline'!$B$2:$B$2047,E$3))/(SUMIFS('overall city offline'!$H$2:$H$2047,'overall city offline'!$A$2:$A$2047,$A36,'overall city offline'!$B$2:$B$2047,E$2))</f>
        <v>9.240136670877119E-3</v>
      </c>
      <c r="F36" s="37">
        <f>(SUMIFS('overall city offline'!$H$2:$H$2047,'overall city offline'!$A$2:$A$2047,$A36,'overall city offline'!$B$2:$B$2047,F$3)*SUMIFS('overall city offline'!$C$2:$C$2047,'overall city offline'!$A$2:$A$2047,$A36,'overall city offline'!$B$2:$B$2047,F$3))/(SUMIFS('overall city offline'!$H$2:$H$2047,'overall city offline'!$A$2:$A$2047,$A36,'overall city offline'!$B$2:$B$2047,F$2))</f>
        <v>3.1184537505469408E-2</v>
      </c>
      <c r="G36" s="37">
        <f>(SUMIFS('overall city offline'!$H$2:$H$2047,'overall city offline'!$A$2:$A$2047,$A36,'overall city offline'!$B$2:$B$2047,G$3)*SUMIFS('overall city offline'!$C$2:$C$2047,'overall city offline'!$A$2:$A$2047,$A36,'overall city offline'!$B$2:$B$2047,G$3))/(SUMIFS('overall city offline'!$H$2:$H$2047,'overall city offline'!$A$2:$A$2047,$A36,'overall city offline'!$B$2:$B$2047,G$2))</f>
        <v>0.38256620360222166</v>
      </c>
      <c r="H36" s="37">
        <f>(SUMIFS('overall city offline'!$H$2:$H$2047,'overall city offline'!$A$2:$A$2047,$A36,'overall city offline'!$B$2:$B$2047,H$3)*SUMIFS('overall city offline'!$C$2:$C$2047,'overall city offline'!$A$2:$A$2047,$A36,'overall city offline'!$B$2:$B$2047,H$3))/(SUMIFS('overall city offline'!$H$2:$H$2047,'overall city offline'!$A$2:$A$2047,$A36,'overall city offline'!$B$2:$B$2047,H$2))</f>
        <v>0.76875510632237987</v>
      </c>
      <c r="I36" s="37">
        <f>(SUMIFS('overall city offline'!$H$2:$H$2047,'overall city offline'!$A$2:$A$2047,$A36,'overall city offline'!$B$2:$B$2047,I$3)*SUMIFS('overall city offline'!$C$2:$C$2047,'overall city offline'!$A$2:$A$2047,$A36,'overall city offline'!$B$2:$B$2047,I$3))/(SUMIFS('overall city offline'!$H$2:$H$2047,'overall city offline'!$A$2:$A$2047,$A36,'overall city offline'!$B$2:$B$2047,I$2))</f>
        <v>0.84850876560902921</v>
      </c>
      <c r="J36" s="37">
        <f>(SUMIFS('overall city offline'!$H$2:$H$2047,'overall city offline'!$A$2:$A$2047,$A36,'overall city offline'!$B$2:$B$2047,J$3)*SUMIFS('overall city offline'!$C$2:$C$2047,'overall city offline'!$A$2:$A$2047,$A36,'overall city offline'!$B$2:$B$2047,J$3))/(SUMIFS('overall city offline'!$H$2:$H$2047,'overall city offline'!$A$2:$A$2047,$A36,'overall city offline'!$B$2:$B$2047,J$2))</f>
        <v>0.86730124085618165</v>
      </c>
      <c r="K36" s="37">
        <f>(SUMIFS('overall city offline'!$H$2:$H$2047,'overall city offline'!$A$2:$A$2047,$A36,'overall city offline'!$B$2:$B$2047,K$3)*SUMIFS('overall city offline'!$C$2:$C$2047,'overall city offline'!$A$2:$A$2047,$A36,'overall city offline'!$B$2:$B$2047,K$3))/(SUMIFS('overall city offline'!$H$2:$H$2047,'overall city offline'!$A$2:$A$2047,$A36,'overall city offline'!$B$2:$B$2047,K$2))</f>
        <v>0.87016468389496304</v>
      </c>
      <c r="L36" s="37">
        <f>(SUMIFS('overall city offline'!$H$2:$H$2047,'overall city offline'!$A$2:$A$2047,$A36,'overall city offline'!$B$2:$B$2047,L$3)*SUMIFS('overall city offline'!$C$2:$C$2047,'overall city offline'!$A$2:$A$2047,$A36,'overall city offline'!$B$2:$B$2047,L$3))/(SUMIFS('overall city offline'!$H$2:$H$2047,'overall city offline'!$A$2:$A$2047,$A36,'overall city offline'!$B$2:$B$2047,L$2))</f>
        <v>0.27175336125387362</v>
      </c>
      <c r="M36" s="37">
        <f>(SUMIFS('overall city offline'!$H$2:$H$2047,'overall city offline'!$A$2:$A$2047,$A36,'overall city offline'!$B$2:$B$2047,M$3)*SUMIFS('overall city offline'!$C$2:$C$2047,'overall city offline'!$A$2:$A$2047,$A36,'overall city offline'!$B$2:$B$2047,M$3))/(SUMIFS('overall city offline'!$H$2:$H$2047,'overall city offline'!$A$2:$A$2047,$A36,'overall city offline'!$B$2:$B$2047,M$2))</f>
        <v>0.62557287442339404</v>
      </c>
      <c r="N36" s="37">
        <f>(SUMIFS('overall city offline'!$H$2:$H$2047,'overall city offline'!$A$2:$A$2047,$A36,'overall city offline'!$B$2:$B$2047,N$3)*SUMIFS('overall city offline'!$C$2:$C$2047,'overall city offline'!$A$2:$A$2047,$A36,'overall city offline'!$B$2:$B$2047,N$3))/(SUMIFS('overall city offline'!$H$2:$H$2047,'overall city offline'!$A$2:$A$2047,$A36,'overall city offline'!$B$2:$B$2047,N$2))</f>
        <v>3.0777192296159814E-2</v>
      </c>
      <c r="O36" s="37">
        <f>(SUMIFS('overall city offline'!$H$2:$H$2047,'overall city offline'!$A$2:$A$2047,$A36,'overall city offline'!$B$2:$B$2047,O$3)*SUMIFS('overall city offline'!$C$2:$C$2047,'overall city offline'!$A$2:$A$2047,$A36,'overall city offline'!$B$2:$B$2047,O$3))/(SUMIFS('overall city offline'!$H$2:$H$2047,'overall city offline'!$A$2:$A$2047,$A36,'overall city offline'!$B$2:$B$2047,O$2))</f>
        <v>4.1839967381305861E-2</v>
      </c>
      <c r="P36" s="37">
        <f>(SUMIFS('overall city offline'!$H$2:$H$2047,'overall city offline'!$A$2:$A$2047,$A36,'overall city offline'!$B$2:$B$2047,P$3)*SUMIFS('overall city offline'!$C$2:$C$2047,'overall city offline'!$A$2:$A$2047,$A36,'overall city offline'!$B$2:$B$2047,P$3))/(SUMIFS('overall city offline'!$H$2:$H$2047,'overall city offline'!$A$2:$A$2047,$A36,'overall city offline'!$B$2:$B$2047,P$2))</f>
        <v>5.4931570476080646E-2</v>
      </c>
      <c r="Q36" s="37">
        <f>(SUMIFS('overall city offline'!$H$2:$H$2047,'overall city offline'!$A$2:$A$2047,$A36,'overall city offline'!$B$2:$B$2047,Q$3)*SUMIFS('overall city offline'!$C$2:$C$2047,'overall city offline'!$A$2:$A$2047,$A36,'overall city offline'!$B$2:$B$2047,Q$3))/(SUMIFS('overall city offline'!$H$2:$H$2047,'overall city offline'!$A$2:$A$2047,$A36,'overall city offline'!$B$2:$B$2047,Q$2))</f>
        <v>0.35955460482484758</v>
      </c>
      <c r="R36" s="37">
        <f>(SUMIFS('overall city offline'!$H$2:$H$2047,'overall city offline'!$A$2:$A$2047,$A36,'overall city offline'!$B$2:$B$2047,R$3)*SUMIFS('overall city offline'!$C$2:$C$2047,'overall city offline'!$A$2:$A$2047,$A36,'overall city offline'!$B$2:$B$2047,R$3))/(SUMIFS('overall city offline'!$H$2:$H$2047,'overall city offline'!$A$2:$A$2047,$A36,'overall city offline'!$B$2:$B$2047,R$2))</f>
        <v>0.91598965506276731</v>
      </c>
      <c r="S36" s="37">
        <f>(SUMIFS('overall city offline'!$H$2:$H$2047,'overall city offline'!$A$2:$A$2047,$A36,'overall city offline'!$B$2:$B$2047,S$3)*SUMIFS('overall city offline'!$C$2:$C$2047,'overall city offline'!$A$2:$A$2047,$A36,'overall city offline'!$B$2:$B$2047,S$3))/(SUMIFS('overall city offline'!$H$2:$H$2047,'overall city offline'!$A$2:$A$2047,$A36,'overall city offline'!$B$2:$B$2047,S$2))</f>
        <v>0.87816998798398538</v>
      </c>
      <c r="T36" s="37">
        <f>(SUMIFS('overall city offline'!$H$2:$H$2047,'overall city offline'!$A$2:$A$2047,$A36,'overall city offline'!$B$2:$B$2047,T$3)*SUMIFS('overall city offline'!$C$2:$C$2047,'overall city offline'!$A$2:$A$2047,$A36,'overall city offline'!$B$2:$B$2047,T$3))/(SUMIFS('overall city offline'!$H$2:$H$2047,'overall city offline'!$A$2:$A$2047,$A36,'overall city offline'!$B$2:$B$2047,T$2))</f>
        <v>1.0724732284504161</v>
      </c>
      <c r="U36" s="37">
        <f>(SUMIFS('overall city offline'!$H$2:$H$2047,'overall city offline'!$A$2:$A$2047,$A36,'overall city offline'!$B$2:$B$2047,U$3)*SUMIFS('overall city offline'!$C$2:$C$2047,'overall city offline'!$A$2:$A$2047,$A36,'overall city offline'!$B$2:$B$2047,U$3))/(SUMIFS('overall city offline'!$H$2:$H$2047,'overall city offline'!$A$2:$A$2047,$A36,'overall city offline'!$B$2:$B$2047,U$2))</f>
        <v>1.2036298249779389</v>
      </c>
      <c r="V36" s="37">
        <f>(SUMIFS('overall city offline'!$H$2:$H$2047,'overall city offline'!$A$2:$A$2047,$A36,'overall city offline'!$B$2:$B$2047,V$3)*SUMIFS('overall city offline'!$C$2:$C$2047,'overall city offline'!$A$2:$A$2047,$A36,'overall city offline'!$B$2:$B$2047,V$3))/(SUMIFS('overall city offline'!$H$2:$H$2047,'overall city offline'!$A$2:$A$2047,$A36,'overall city offline'!$B$2:$B$2047,V$2))</f>
        <v>1.0825406516248515</v>
      </c>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32"/>
    </row>
    <row r="37" spans="1:63" x14ac:dyDescent="0.25">
      <c r="A37" s="5" t="s">
        <v>40</v>
      </c>
      <c r="B37" s="37">
        <f>(SUMIFS('overall city offline'!$H$2:$H$2047,'overall city offline'!$A$2:$A$2047,$A37,'overall city offline'!$B$2:$B$2047,B$3)*SUMIFS('overall city offline'!$C$2:$C$2047,'overall city offline'!$A$2:$A$2047,$A37,'overall city offline'!$B$2:$B$2047,B$3))/(SUMIFS('overall city offline'!$H$2:$H$2047,'overall city offline'!$A$2:$A$2047,$A37,'overall city offline'!$B$2:$B$2047,B$2))</f>
        <v>0.86952179913097605</v>
      </c>
      <c r="C37" s="37">
        <f>(SUMIFS('overall city offline'!$H$2:$H$2047,'overall city offline'!$A$2:$A$2047,$A37,'overall city offline'!$B$2:$B$2047,C$3)*SUMIFS('overall city offline'!$C$2:$C$2047,'overall city offline'!$A$2:$A$2047,$A37,'overall city offline'!$B$2:$B$2047,C$3))/(SUMIFS('overall city offline'!$H$2:$H$2047,'overall city offline'!$A$2:$A$2047,$A37,'overall city offline'!$B$2:$B$2047,C$2))</f>
        <v>0.93159861975615299</v>
      </c>
      <c r="D37" s="37">
        <f>(SUMIFS('overall city offline'!$H$2:$H$2047,'overall city offline'!$A$2:$A$2047,$A37,'overall city offline'!$B$2:$B$2047,D$3)*SUMIFS('overall city offline'!$C$2:$C$2047,'overall city offline'!$A$2:$A$2047,$A37,'overall city offline'!$B$2:$B$2047,D$3))/(SUMIFS('overall city offline'!$H$2:$H$2047,'overall city offline'!$A$2:$A$2047,$A37,'overall city offline'!$B$2:$B$2047,D$2))</f>
        <v>0.62263996459618198</v>
      </c>
      <c r="E37" s="37">
        <f>(SUMIFS('overall city offline'!$H$2:$H$2047,'overall city offline'!$A$2:$A$2047,$A37,'overall city offline'!$B$2:$B$2047,E$3)*SUMIFS('overall city offline'!$C$2:$C$2047,'overall city offline'!$A$2:$A$2047,$A37,'overall city offline'!$B$2:$B$2047,E$3))/(SUMIFS('overall city offline'!$H$2:$H$2047,'overall city offline'!$A$2:$A$2047,$A37,'overall city offline'!$B$2:$B$2047,E$2))</f>
        <v>3.4815601897629875E-2</v>
      </c>
      <c r="F37" s="37">
        <f>(SUMIFS('overall city offline'!$H$2:$H$2047,'overall city offline'!$A$2:$A$2047,$A37,'overall city offline'!$B$2:$B$2047,F$3)*SUMIFS('overall city offline'!$C$2:$C$2047,'overall city offline'!$A$2:$A$2047,$A37,'overall city offline'!$B$2:$B$2047,F$3))/(SUMIFS('overall city offline'!$H$2:$H$2047,'overall city offline'!$A$2:$A$2047,$A37,'overall city offline'!$B$2:$B$2047,F$2))</f>
        <v>9.0271494501231744E-2</v>
      </c>
      <c r="G37" s="37">
        <f>(SUMIFS('overall city offline'!$H$2:$H$2047,'overall city offline'!$A$2:$A$2047,$A37,'overall city offline'!$B$2:$B$2047,G$3)*SUMIFS('overall city offline'!$C$2:$C$2047,'overall city offline'!$A$2:$A$2047,$A37,'overall city offline'!$B$2:$B$2047,G$3))/(SUMIFS('overall city offline'!$H$2:$H$2047,'overall city offline'!$A$2:$A$2047,$A37,'overall city offline'!$B$2:$B$2047,G$2))</f>
        <v>0.39421931920030695</v>
      </c>
      <c r="H37" s="37">
        <f>(SUMIFS('overall city offline'!$H$2:$H$2047,'overall city offline'!$A$2:$A$2047,$A37,'overall city offline'!$B$2:$B$2047,H$3)*SUMIFS('overall city offline'!$C$2:$C$2047,'overall city offline'!$A$2:$A$2047,$A37,'overall city offline'!$B$2:$B$2047,H$3))/(SUMIFS('overall city offline'!$H$2:$H$2047,'overall city offline'!$A$2:$A$2047,$A37,'overall city offline'!$B$2:$B$2047,H$2))</f>
        <v>0.64331312384456163</v>
      </c>
      <c r="I37" s="37">
        <f>(SUMIFS('overall city offline'!$H$2:$H$2047,'overall city offline'!$A$2:$A$2047,$A37,'overall city offline'!$B$2:$B$2047,I$3)*SUMIFS('overall city offline'!$C$2:$C$2047,'overall city offline'!$A$2:$A$2047,$A37,'overall city offline'!$B$2:$B$2047,I$3))/(SUMIFS('overall city offline'!$H$2:$H$2047,'overall city offline'!$A$2:$A$2047,$A37,'overall city offline'!$B$2:$B$2047,I$2))</f>
        <v>0.70848751995815606</v>
      </c>
      <c r="J37" s="37">
        <f>(SUMIFS('overall city offline'!$H$2:$H$2047,'overall city offline'!$A$2:$A$2047,$A37,'overall city offline'!$B$2:$B$2047,J$3)*SUMIFS('overall city offline'!$C$2:$C$2047,'overall city offline'!$A$2:$A$2047,$A37,'overall city offline'!$B$2:$B$2047,J$3))/(SUMIFS('overall city offline'!$H$2:$H$2047,'overall city offline'!$A$2:$A$2047,$A37,'overall city offline'!$B$2:$B$2047,J$2))</f>
        <v>0.70850798982132135</v>
      </c>
      <c r="K37" s="37">
        <f>(SUMIFS('overall city offline'!$H$2:$H$2047,'overall city offline'!$A$2:$A$2047,$A37,'overall city offline'!$B$2:$B$2047,K$3)*SUMIFS('overall city offline'!$C$2:$C$2047,'overall city offline'!$A$2:$A$2047,$A37,'overall city offline'!$B$2:$B$2047,K$3))/(SUMIFS('overall city offline'!$H$2:$H$2047,'overall city offline'!$A$2:$A$2047,$A37,'overall city offline'!$B$2:$B$2047,K$2))</f>
        <v>0.78913509059768172</v>
      </c>
      <c r="L37" s="37">
        <f>(SUMIFS('overall city offline'!$H$2:$H$2047,'overall city offline'!$A$2:$A$2047,$A37,'overall city offline'!$B$2:$B$2047,L$3)*SUMIFS('overall city offline'!$C$2:$C$2047,'overall city offline'!$A$2:$A$2047,$A37,'overall city offline'!$B$2:$B$2047,L$3))/(SUMIFS('overall city offline'!$H$2:$H$2047,'overall city offline'!$A$2:$A$2047,$A37,'overall city offline'!$B$2:$B$2047,L$2))</f>
        <v>0.27957157381948966</v>
      </c>
      <c r="M37" s="37">
        <f>(SUMIFS('overall city offline'!$H$2:$H$2047,'overall city offline'!$A$2:$A$2047,$A37,'overall city offline'!$B$2:$B$2047,M$3)*SUMIFS('overall city offline'!$C$2:$C$2047,'overall city offline'!$A$2:$A$2047,$A37,'overall city offline'!$B$2:$B$2047,M$3))/(SUMIFS('overall city offline'!$H$2:$H$2047,'overall city offline'!$A$2:$A$2047,$A37,'overall city offline'!$B$2:$B$2047,M$2))</f>
        <v>0.7659570399684642</v>
      </c>
      <c r="N37" s="37">
        <f>(SUMIFS('overall city offline'!$H$2:$H$2047,'overall city offline'!$A$2:$A$2047,$A37,'overall city offline'!$B$2:$B$2047,N$3)*SUMIFS('overall city offline'!$C$2:$C$2047,'overall city offline'!$A$2:$A$2047,$A37,'overall city offline'!$B$2:$B$2047,N$3))/(SUMIFS('overall city offline'!$H$2:$H$2047,'overall city offline'!$A$2:$A$2047,$A37,'overall city offline'!$B$2:$B$2047,N$2))</f>
        <v>9.180577623106799E-2</v>
      </c>
      <c r="O37" s="37">
        <f>(SUMIFS('overall city offline'!$H$2:$H$2047,'overall city offline'!$A$2:$A$2047,$A37,'overall city offline'!$B$2:$B$2047,O$3)*SUMIFS('overall city offline'!$C$2:$C$2047,'overall city offline'!$A$2:$A$2047,$A37,'overall city offline'!$B$2:$B$2047,O$3))/(SUMIFS('overall city offline'!$H$2:$H$2047,'overall city offline'!$A$2:$A$2047,$A37,'overall city offline'!$B$2:$B$2047,O$2))</f>
        <v>9.4770549787743602E-2</v>
      </c>
      <c r="P37" s="37">
        <f>(SUMIFS('overall city offline'!$H$2:$H$2047,'overall city offline'!$A$2:$A$2047,$A37,'overall city offline'!$B$2:$B$2047,P$3)*SUMIFS('overall city offline'!$C$2:$C$2047,'overall city offline'!$A$2:$A$2047,$A37,'overall city offline'!$B$2:$B$2047,P$3))/(SUMIFS('overall city offline'!$H$2:$H$2047,'overall city offline'!$A$2:$A$2047,$A37,'overall city offline'!$B$2:$B$2047,P$2))</f>
        <v>0.1373921049425533</v>
      </c>
      <c r="Q37" s="37">
        <f>(SUMIFS('overall city offline'!$H$2:$H$2047,'overall city offline'!$A$2:$A$2047,$A37,'overall city offline'!$B$2:$B$2047,Q$3)*SUMIFS('overall city offline'!$C$2:$C$2047,'overall city offline'!$A$2:$A$2047,$A37,'overall city offline'!$B$2:$B$2047,Q$3))/(SUMIFS('overall city offline'!$H$2:$H$2047,'overall city offline'!$A$2:$A$2047,$A37,'overall city offline'!$B$2:$B$2047,Q$2))</f>
        <v>0.46648745337417225</v>
      </c>
      <c r="R37" s="37">
        <f>(SUMIFS('overall city offline'!$H$2:$H$2047,'overall city offline'!$A$2:$A$2047,$A37,'overall city offline'!$B$2:$B$2047,R$3)*SUMIFS('overall city offline'!$C$2:$C$2047,'overall city offline'!$A$2:$A$2047,$A37,'overall city offline'!$B$2:$B$2047,R$3))/(SUMIFS('overall city offline'!$H$2:$H$2047,'overall city offline'!$A$2:$A$2047,$A37,'overall city offline'!$B$2:$B$2047,R$2))</f>
        <v>0.80731742453719635</v>
      </c>
      <c r="S37" s="37">
        <f>(SUMIFS('overall city offline'!$H$2:$H$2047,'overall city offline'!$A$2:$A$2047,$A37,'overall city offline'!$B$2:$B$2047,S$3)*SUMIFS('overall city offline'!$C$2:$C$2047,'overall city offline'!$A$2:$A$2047,$A37,'overall city offline'!$B$2:$B$2047,S$3))/(SUMIFS('overall city offline'!$H$2:$H$2047,'overall city offline'!$A$2:$A$2047,$A37,'overall city offline'!$B$2:$B$2047,S$2))</f>
        <v>0.8520697330288669</v>
      </c>
      <c r="T37" s="37">
        <f>(SUMIFS('overall city offline'!$H$2:$H$2047,'overall city offline'!$A$2:$A$2047,$A37,'overall city offline'!$B$2:$B$2047,T$3)*SUMIFS('overall city offline'!$C$2:$C$2047,'overall city offline'!$A$2:$A$2047,$A37,'overall city offline'!$B$2:$B$2047,T$3))/(SUMIFS('overall city offline'!$H$2:$H$2047,'overall city offline'!$A$2:$A$2047,$A37,'overall city offline'!$B$2:$B$2047,T$2))</f>
        <v>0.94839883188559748</v>
      </c>
      <c r="U37" s="37">
        <f>(SUMIFS('overall city offline'!$H$2:$H$2047,'overall city offline'!$A$2:$A$2047,$A37,'overall city offline'!$B$2:$B$2047,U$3)*SUMIFS('overall city offline'!$C$2:$C$2047,'overall city offline'!$A$2:$A$2047,$A37,'overall city offline'!$B$2:$B$2047,U$3))/(SUMIFS('overall city offline'!$H$2:$H$2047,'overall city offline'!$A$2:$A$2047,$A37,'overall city offline'!$B$2:$B$2047,U$2))</f>
        <v>1.1137037370089138</v>
      </c>
      <c r="V37" s="37">
        <f>(SUMIFS('overall city offline'!$H$2:$H$2047,'overall city offline'!$A$2:$A$2047,$A37,'overall city offline'!$B$2:$B$2047,V$3)*SUMIFS('overall city offline'!$C$2:$C$2047,'overall city offline'!$A$2:$A$2047,$A37,'overall city offline'!$B$2:$B$2047,V$3))/(SUMIFS('overall city offline'!$H$2:$H$2047,'overall city offline'!$A$2:$A$2047,$A37,'overall city offline'!$B$2:$B$2047,V$2))</f>
        <v>1.0289155986968797</v>
      </c>
      <c r="W37" s="32"/>
      <c r="X37" s="32"/>
      <c r="Y37" s="32"/>
      <c r="Z37" s="32"/>
      <c r="AA37" s="32"/>
      <c r="AB37" s="32"/>
      <c r="AC37" s="32"/>
      <c r="AD37" s="32"/>
      <c r="AE37" s="32"/>
      <c r="AF37" s="32"/>
      <c r="AG37" s="32"/>
      <c r="AH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F37" s="32"/>
      <c r="BG37" s="32"/>
      <c r="BH37" s="32"/>
      <c r="BI37" s="32"/>
      <c r="BJ37" s="32"/>
      <c r="BK37" s="32"/>
    </row>
    <row r="38" spans="1:63" x14ac:dyDescent="0.25">
      <c r="A38" s="5" t="s">
        <v>41</v>
      </c>
      <c r="B38" s="37">
        <f>(SUMIFS('overall city offline'!$H$2:$H$2047,'overall city offline'!$A$2:$A$2047,$A38,'overall city offline'!$B$2:$B$2047,B$3)*SUMIFS('overall city offline'!$C$2:$C$2047,'overall city offline'!$A$2:$A$2047,$A38,'overall city offline'!$B$2:$B$2047,B$3))/(SUMIFS('overall city offline'!$H$2:$H$2047,'overall city offline'!$A$2:$A$2047,$A38,'overall city offline'!$B$2:$B$2047,B$2))</f>
        <v>0.89627247001064902</v>
      </c>
      <c r="C38" s="37">
        <f>(SUMIFS('overall city offline'!$H$2:$H$2047,'overall city offline'!$A$2:$A$2047,$A38,'overall city offline'!$B$2:$B$2047,C$3)*SUMIFS('overall city offline'!$C$2:$C$2047,'overall city offline'!$A$2:$A$2047,$A38,'overall city offline'!$B$2:$B$2047,C$3))/(SUMIFS('overall city offline'!$H$2:$H$2047,'overall city offline'!$A$2:$A$2047,$A38,'overall city offline'!$B$2:$B$2047,C$2))</f>
        <v>1.0708706182503553</v>
      </c>
      <c r="D38" s="37">
        <f>(SUMIFS('overall city offline'!$H$2:$H$2047,'overall city offline'!$A$2:$A$2047,$A38,'overall city offline'!$B$2:$B$2047,D$3)*SUMIFS('overall city offline'!$C$2:$C$2047,'overall city offline'!$A$2:$A$2047,$A38,'overall city offline'!$B$2:$B$2047,D$3))/(SUMIFS('overall city offline'!$H$2:$H$2047,'overall city offline'!$A$2:$A$2047,$A38,'overall city offline'!$B$2:$B$2047,D$2))</f>
        <v>0.78863491075579439</v>
      </c>
      <c r="E38" s="37">
        <f>(SUMIFS('overall city offline'!$H$2:$H$2047,'overall city offline'!$A$2:$A$2047,$A38,'overall city offline'!$B$2:$B$2047,E$3)*SUMIFS('overall city offline'!$C$2:$C$2047,'overall city offline'!$A$2:$A$2047,$A38,'overall city offline'!$B$2:$B$2047,E$3))/(SUMIFS('overall city offline'!$H$2:$H$2047,'overall city offline'!$A$2:$A$2047,$A38,'overall city offline'!$B$2:$B$2047,E$2))</f>
        <v>1.466737607781653E-2</v>
      </c>
      <c r="F38" s="37">
        <f>(SUMIFS('overall city offline'!$H$2:$H$2047,'overall city offline'!$A$2:$A$2047,$A38,'overall city offline'!$B$2:$B$2047,F$3)*SUMIFS('overall city offline'!$C$2:$C$2047,'overall city offline'!$A$2:$A$2047,$A38,'overall city offline'!$B$2:$B$2047,F$3))/(SUMIFS('overall city offline'!$H$2:$H$2047,'overall city offline'!$A$2:$A$2047,$A38,'overall city offline'!$B$2:$B$2047,F$2))</f>
        <v>7.4995002211264136E-2</v>
      </c>
      <c r="G38" s="37">
        <f>(SUMIFS('overall city offline'!$H$2:$H$2047,'overall city offline'!$A$2:$A$2047,$A38,'overall city offline'!$B$2:$B$2047,G$3)*SUMIFS('overall city offline'!$C$2:$C$2047,'overall city offline'!$A$2:$A$2047,$A38,'overall city offline'!$B$2:$B$2047,G$3))/(SUMIFS('overall city offline'!$H$2:$H$2047,'overall city offline'!$A$2:$A$2047,$A38,'overall city offline'!$B$2:$B$2047,G$2))</f>
        <v>0.45379973720913924</v>
      </c>
      <c r="H38" s="37">
        <f>(SUMIFS('overall city offline'!$H$2:$H$2047,'overall city offline'!$A$2:$A$2047,$A38,'overall city offline'!$B$2:$B$2047,H$3)*SUMIFS('overall city offline'!$C$2:$C$2047,'overall city offline'!$A$2:$A$2047,$A38,'overall city offline'!$B$2:$B$2047,H$3))/(SUMIFS('overall city offline'!$H$2:$H$2047,'overall city offline'!$A$2:$A$2047,$A38,'overall city offline'!$B$2:$B$2047,H$2))</f>
        <v>0.73283607311378351</v>
      </c>
      <c r="I38" s="37">
        <f>(SUMIFS('overall city offline'!$H$2:$H$2047,'overall city offline'!$A$2:$A$2047,$A38,'overall city offline'!$B$2:$B$2047,I$3)*SUMIFS('overall city offline'!$C$2:$C$2047,'overall city offline'!$A$2:$A$2047,$A38,'overall city offline'!$B$2:$B$2047,I$3))/(SUMIFS('overall city offline'!$H$2:$H$2047,'overall city offline'!$A$2:$A$2047,$A38,'overall city offline'!$B$2:$B$2047,I$2))</f>
        <v>0.88774307672090313</v>
      </c>
      <c r="J38" s="37">
        <f>(SUMIFS('overall city offline'!$H$2:$H$2047,'overall city offline'!$A$2:$A$2047,$A38,'overall city offline'!$B$2:$B$2047,J$3)*SUMIFS('overall city offline'!$C$2:$C$2047,'overall city offline'!$A$2:$A$2047,$A38,'overall city offline'!$B$2:$B$2047,J$3))/(SUMIFS('overall city offline'!$H$2:$H$2047,'overall city offline'!$A$2:$A$2047,$A38,'overall city offline'!$B$2:$B$2047,J$2))</f>
        <v>0.80633718082236372</v>
      </c>
      <c r="K38" s="37">
        <f>(SUMIFS('overall city offline'!$H$2:$H$2047,'overall city offline'!$A$2:$A$2047,$A38,'overall city offline'!$B$2:$B$2047,K$3)*SUMIFS('overall city offline'!$C$2:$C$2047,'overall city offline'!$A$2:$A$2047,$A38,'overall city offline'!$B$2:$B$2047,K$3))/(SUMIFS('overall city offline'!$H$2:$H$2047,'overall city offline'!$A$2:$A$2047,$A38,'overall city offline'!$B$2:$B$2047,K$2))</f>
        <v>0.97465662422499444</v>
      </c>
      <c r="L38" s="37">
        <f>(SUMIFS('overall city offline'!$H$2:$H$2047,'overall city offline'!$A$2:$A$2047,$A38,'overall city offline'!$B$2:$B$2047,L$3)*SUMIFS('overall city offline'!$C$2:$C$2047,'overall city offline'!$A$2:$A$2047,$A38,'overall city offline'!$B$2:$B$2047,L$3))/(SUMIFS('overall city offline'!$H$2:$H$2047,'overall city offline'!$A$2:$A$2047,$A38,'overall city offline'!$B$2:$B$2047,L$2))</f>
        <v>0.32413882182752912</v>
      </c>
      <c r="M38" s="37">
        <f>(SUMIFS('overall city offline'!$H$2:$H$2047,'overall city offline'!$A$2:$A$2047,$A38,'overall city offline'!$B$2:$B$2047,M$3)*SUMIFS('overall city offline'!$C$2:$C$2047,'overall city offline'!$A$2:$A$2047,$A38,'overall city offline'!$B$2:$B$2047,M$3))/(SUMIFS('overall city offline'!$H$2:$H$2047,'overall city offline'!$A$2:$A$2047,$A38,'overall city offline'!$B$2:$B$2047,M$2))</f>
        <v>0.81508322917510889</v>
      </c>
      <c r="N38" s="37">
        <f>(SUMIFS('overall city offline'!$H$2:$H$2047,'overall city offline'!$A$2:$A$2047,$A38,'overall city offline'!$B$2:$B$2047,N$3)*SUMIFS('overall city offline'!$C$2:$C$2047,'overall city offline'!$A$2:$A$2047,$A38,'overall city offline'!$B$2:$B$2047,N$3))/(SUMIFS('overall city offline'!$H$2:$H$2047,'overall city offline'!$A$2:$A$2047,$A38,'overall city offline'!$B$2:$B$2047,N$2))</f>
        <v>0.11568781855307045</v>
      </c>
      <c r="O38" s="37">
        <f>(SUMIFS('overall city offline'!$H$2:$H$2047,'overall city offline'!$A$2:$A$2047,$A38,'overall city offline'!$B$2:$B$2047,O$3)*SUMIFS('overall city offline'!$C$2:$C$2047,'overall city offline'!$A$2:$A$2047,$A38,'overall city offline'!$B$2:$B$2047,O$3))/(SUMIFS('overall city offline'!$H$2:$H$2047,'overall city offline'!$A$2:$A$2047,$A38,'overall city offline'!$B$2:$B$2047,O$2))</f>
        <v>0.12375887550101178</v>
      </c>
      <c r="P38" s="37">
        <f>(SUMIFS('overall city offline'!$H$2:$H$2047,'overall city offline'!$A$2:$A$2047,$A38,'overall city offline'!$B$2:$B$2047,P$3)*SUMIFS('overall city offline'!$C$2:$C$2047,'overall city offline'!$A$2:$A$2047,$A38,'overall city offline'!$B$2:$B$2047,P$3))/(SUMIFS('overall city offline'!$H$2:$H$2047,'overall city offline'!$A$2:$A$2047,$A38,'overall city offline'!$B$2:$B$2047,P$2))</f>
        <v>0.1435156430742642</v>
      </c>
      <c r="Q38" s="37">
        <f>(SUMIFS('overall city offline'!$H$2:$H$2047,'overall city offline'!$A$2:$A$2047,$A38,'overall city offline'!$B$2:$B$2047,Q$3)*SUMIFS('overall city offline'!$C$2:$C$2047,'overall city offline'!$A$2:$A$2047,$A38,'overall city offline'!$B$2:$B$2047,Q$3))/(SUMIFS('overall city offline'!$H$2:$H$2047,'overall city offline'!$A$2:$A$2047,$A38,'overall city offline'!$B$2:$B$2047,Q$2))</f>
        <v>0.57251196536446392</v>
      </c>
      <c r="R38" s="37">
        <f>(SUMIFS('overall city offline'!$H$2:$H$2047,'overall city offline'!$A$2:$A$2047,$A38,'overall city offline'!$B$2:$B$2047,R$3)*SUMIFS('overall city offline'!$C$2:$C$2047,'overall city offline'!$A$2:$A$2047,$A38,'overall city offline'!$B$2:$B$2047,R$3))/(SUMIFS('overall city offline'!$H$2:$H$2047,'overall city offline'!$A$2:$A$2047,$A38,'overall city offline'!$B$2:$B$2047,R$2))</f>
        <v>0.91026022879839452</v>
      </c>
      <c r="S38" s="37">
        <f>(SUMIFS('overall city offline'!$H$2:$H$2047,'overall city offline'!$A$2:$A$2047,$A38,'overall city offline'!$B$2:$B$2047,S$3)*SUMIFS('overall city offline'!$C$2:$C$2047,'overall city offline'!$A$2:$A$2047,$A38,'overall city offline'!$B$2:$B$2047,S$3))/(SUMIFS('overall city offline'!$H$2:$H$2047,'overall city offline'!$A$2:$A$2047,$A38,'overall city offline'!$B$2:$B$2047,S$2))</f>
        <v>1.026317889157415</v>
      </c>
      <c r="T38" s="37">
        <f>(SUMIFS('overall city offline'!$H$2:$H$2047,'overall city offline'!$A$2:$A$2047,$A38,'overall city offline'!$B$2:$B$2047,T$3)*SUMIFS('overall city offline'!$C$2:$C$2047,'overall city offline'!$A$2:$A$2047,$A38,'overall city offline'!$B$2:$B$2047,T$3))/(SUMIFS('overall city offline'!$H$2:$H$2047,'overall city offline'!$A$2:$A$2047,$A38,'overall city offline'!$B$2:$B$2047,T$2))</f>
        <v>1.0471366446524986</v>
      </c>
      <c r="U38" s="37">
        <f>(SUMIFS('overall city offline'!$H$2:$H$2047,'overall city offline'!$A$2:$A$2047,$A38,'overall city offline'!$B$2:$B$2047,U$3)*SUMIFS('overall city offline'!$C$2:$C$2047,'overall city offline'!$A$2:$A$2047,$A38,'overall city offline'!$B$2:$B$2047,U$3))/(SUMIFS('overall city offline'!$H$2:$H$2047,'overall city offline'!$A$2:$A$2047,$A38,'overall city offline'!$B$2:$B$2047,U$2))</f>
        <v>1.155755215910431</v>
      </c>
      <c r="V38" s="37">
        <f>(SUMIFS('overall city offline'!$H$2:$H$2047,'overall city offline'!$A$2:$A$2047,$A38,'overall city offline'!$B$2:$B$2047,V$3)*SUMIFS('overall city offline'!$C$2:$C$2047,'overall city offline'!$A$2:$A$2047,$A38,'overall city offline'!$B$2:$B$2047,V$3))/(SUMIFS('overall city offline'!$H$2:$H$2047,'overall city offline'!$A$2:$A$2047,$A38,'overall city offline'!$B$2:$B$2047,V$2))</f>
        <v>0.91771939524001866</v>
      </c>
    </row>
    <row r="39" spans="1:63" x14ac:dyDescent="0.25">
      <c r="A39" s="5" t="s">
        <v>42</v>
      </c>
      <c r="B39" s="37">
        <f>(SUMIFS('overall city offline'!$H$2:$H$2047,'overall city offline'!$A$2:$A$2047,$A39,'overall city offline'!$B$2:$B$2047,B$3)*SUMIFS('overall city offline'!$C$2:$C$2047,'overall city offline'!$A$2:$A$2047,$A39,'overall city offline'!$B$2:$B$2047,B$3))/(SUMIFS('overall city offline'!$H$2:$H$2047,'overall city offline'!$A$2:$A$2047,$A39,'overall city offline'!$B$2:$B$2047,B$2))</f>
        <v>0.88805614880242179</v>
      </c>
      <c r="C39" s="37">
        <f>(SUMIFS('overall city offline'!$H$2:$H$2047,'overall city offline'!$A$2:$A$2047,$A39,'overall city offline'!$B$2:$B$2047,C$3)*SUMIFS('overall city offline'!$C$2:$C$2047,'overall city offline'!$A$2:$A$2047,$A39,'overall city offline'!$B$2:$B$2047,C$3))/(SUMIFS('overall city offline'!$H$2:$H$2047,'overall city offline'!$A$2:$A$2047,$A39,'overall city offline'!$B$2:$B$2047,C$2))</f>
        <v>0.92993544117242621</v>
      </c>
      <c r="D39" s="37">
        <f>(SUMIFS('overall city offline'!$H$2:$H$2047,'overall city offline'!$A$2:$A$2047,$A39,'overall city offline'!$B$2:$B$2047,D$3)*SUMIFS('overall city offline'!$C$2:$C$2047,'overall city offline'!$A$2:$A$2047,$A39,'overall city offline'!$B$2:$B$2047,D$3))/(SUMIFS('overall city offline'!$H$2:$H$2047,'overall city offline'!$A$2:$A$2047,$A39,'overall city offline'!$B$2:$B$2047,D$2))</f>
        <v>0.64173966736454024</v>
      </c>
      <c r="E39" s="37">
        <f>(SUMIFS('overall city offline'!$H$2:$H$2047,'overall city offline'!$A$2:$A$2047,$A39,'overall city offline'!$B$2:$B$2047,E$3)*SUMIFS('overall city offline'!$C$2:$C$2047,'overall city offline'!$A$2:$A$2047,$A39,'overall city offline'!$B$2:$B$2047,E$3))/(SUMIFS('overall city offline'!$H$2:$H$2047,'overall city offline'!$A$2:$A$2047,$A39,'overall city offline'!$B$2:$B$2047,E$2))</f>
        <v>2.776792683940453E-2</v>
      </c>
      <c r="F39" s="37">
        <f>(SUMIFS('overall city offline'!$H$2:$H$2047,'overall city offline'!$A$2:$A$2047,$A39,'overall city offline'!$B$2:$B$2047,F$3)*SUMIFS('overall city offline'!$C$2:$C$2047,'overall city offline'!$A$2:$A$2047,$A39,'overall city offline'!$B$2:$B$2047,F$3))/(SUMIFS('overall city offline'!$H$2:$H$2047,'overall city offline'!$A$2:$A$2047,$A39,'overall city offline'!$B$2:$B$2047,F$2))</f>
        <v>3.2606694523740071E-2</v>
      </c>
      <c r="G39" s="37">
        <f>(SUMIFS('overall city offline'!$H$2:$H$2047,'overall city offline'!$A$2:$A$2047,$A39,'overall city offline'!$B$2:$B$2047,G$3)*SUMIFS('overall city offline'!$C$2:$C$2047,'overall city offline'!$A$2:$A$2047,$A39,'overall city offline'!$B$2:$B$2047,G$3))/(SUMIFS('overall city offline'!$H$2:$H$2047,'overall city offline'!$A$2:$A$2047,$A39,'overall city offline'!$B$2:$B$2047,G$2))</f>
        <v>0.43309868205015734</v>
      </c>
      <c r="H39" s="37">
        <f>(SUMIFS('overall city offline'!$H$2:$H$2047,'overall city offline'!$A$2:$A$2047,$A39,'overall city offline'!$B$2:$B$2047,H$3)*SUMIFS('overall city offline'!$C$2:$C$2047,'overall city offline'!$A$2:$A$2047,$A39,'overall city offline'!$B$2:$B$2047,H$3))/(SUMIFS('overall city offline'!$H$2:$H$2047,'overall city offline'!$A$2:$A$2047,$A39,'overall city offline'!$B$2:$B$2047,H$2))</f>
        <v>0.67790934704468919</v>
      </c>
      <c r="I39" s="37">
        <f>(SUMIFS('overall city offline'!$H$2:$H$2047,'overall city offline'!$A$2:$A$2047,$A39,'overall city offline'!$B$2:$B$2047,I$3)*SUMIFS('overall city offline'!$C$2:$C$2047,'overall city offline'!$A$2:$A$2047,$A39,'overall city offline'!$B$2:$B$2047,I$3))/(SUMIFS('overall city offline'!$H$2:$H$2047,'overall city offline'!$A$2:$A$2047,$A39,'overall city offline'!$B$2:$B$2047,I$2))</f>
        <v>0.76319446123133161</v>
      </c>
      <c r="J39" s="37">
        <f>(SUMIFS('overall city offline'!$H$2:$H$2047,'overall city offline'!$A$2:$A$2047,$A39,'overall city offline'!$B$2:$B$2047,J$3)*SUMIFS('overall city offline'!$C$2:$C$2047,'overall city offline'!$A$2:$A$2047,$A39,'overall city offline'!$B$2:$B$2047,J$3))/(SUMIFS('overall city offline'!$H$2:$H$2047,'overall city offline'!$A$2:$A$2047,$A39,'overall city offline'!$B$2:$B$2047,J$2))</f>
        <v>0.68621862465241934</v>
      </c>
      <c r="K39" s="37">
        <f>(SUMIFS('overall city offline'!$H$2:$H$2047,'overall city offline'!$A$2:$A$2047,$A39,'overall city offline'!$B$2:$B$2047,K$3)*SUMIFS('overall city offline'!$C$2:$C$2047,'overall city offline'!$A$2:$A$2047,$A39,'overall city offline'!$B$2:$B$2047,K$3))/(SUMIFS('overall city offline'!$H$2:$H$2047,'overall city offline'!$A$2:$A$2047,$A39,'overall city offline'!$B$2:$B$2047,K$2))</f>
        <v>0.92199518276697623</v>
      </c>
      <c r="L39" s="37">
        <f>(SUMIFS('overall city offline'!$H$2:$H$2047,'overall city offline'!$A$2:$A$2047,$A39,'overall city offline'!$B$2:$B$2047,L$3)*SUMIFS('overall city offline'!$C$2:$C$2047,'overall city offline'!$A$2:$A$2047,$A39,'overall city offline'!$B$2:$B$2047,L$3))/(SUMIFS('overall city offline'!$H$2:$H$2047,'overall city offline'!$A$2:$A$2047,$A39,'overall city offline'!$B$2:$B$2047,L$2))</f>
        <v>0.27799129439789882</v>
      </c>
      <c r="M39" s="37">
        <f>(SUMIFS('overall city offline'!$H$2:$H$2047,'overall city offline'!$A$2:$A$2047,$A39,'overall city offline'!$B$2:$B$2047,M$3)*SUMIFS('overall city offline'!$C$2:$C$2047,'overall city offline'!$A$2:$A$2047,$A39,'overall city offline'!$B$2:$B$2047,M$3))/(SUMIFS('overall city offline'!$H$2:$H$2047,'overall city offline'!$A$2:$A$2047,$A39,'overall city offline'!$B$2:$B$2047,M$2))</f>
        <v>0.88377995174188129</v>
      </c>
      <c r="N39" s="37">
        <f>(SUMIFS('overall city offline'!$H$2:$H$2047,'overall city offline'!$A$2:$A$2047,$A39,'overall city offline'!$B$2:$B$2047,N$3)*SUMIFS('overall city offline'!$C$2:$C$2047,'overall city offline'!$A$2:$A$2047,$A39,'overall city offline'!$B$2:$B$2047,N$3))/(SUMIFS('overall city offline'!$H$2:$H$2047,'overall city offline'!$A$2:$A$2047,$A39,'overall city offline'!$B$2:$B$2047,N$2))</f>
        <v>5.1174318489394091E-2</v>
      </c>
      <c r="O39" s="37">
        <f>(SUMIFS('overall city offline'!$H$2:$H$2047,'overall city offline'!$A$2:$A$2047,$A39,'overall city offline'!$B$2:$B$2047,O$3)*SUMIFS('overall city offline'!$C$2:$C$2047,'overall city offline'!$A$2:$A$2047,$A39,'overall city offline'!$B$2:$B$2047,O$3))/(SUMIFS('overall city offline'!$H$2:$H$2047,'overall city offline'!$A$2:$A$2047,$A39,'overall city offline'!$B$2:$B$2047,O$2))</f>
        <v>4.3278688651723768E-2</v>
      </c>
      <c r="P39" s="37">
        <f>(SUMIFS('overall city offline'!$H$2:$H$2047,'overall city offline'!$A$2:$A$2047,$A39,'overall city offline'!$B$2:$B$2047,P$3)*SUMIFS('overall city offline'!$C$2:$C$2047,'overall city offline'!$A$2:$A$2047,$A39,'overall city offline'!$B$2:$B$2047,P$3))/(SUMIFS('overall city offline'!$H$2:$H$2047,'overall city offline'!$A$2:$A$2047,$A39,'overall city offline'!$B$2:$B$2047,P$2))</f>
        <v>5.8353635677698523E-2</v>
      </c>
      <c r="Q39" s="37">
        <f>(SUMIFS('overall city offline'!$H$2:$H$2047,'overall city offline'!$A$2:$A$2047,$A39,'overall city offline'!$B$2:$B$2047,Q$3)*SUMIFS('overall city offline'!$C$2:$C$2047,'overall city offline'!$A$2:$A$2047,$A39,'overall city offline'!$B$2:$B$2047,Q$3))/(SUMIFS('overall city offline'!$H$2:$H$2047,'overall city offline'!$A$2:$A$2047,$A39,'overall city offline'!$B$2:$B$2047,Q$2))</f>
        <v>0.46902557250662819</v>
      </c>
      <c r="R39" s="37">
        <f>(SUMIFS('overall city offline'!$H$2:$H$2047,'overall city offline'!$A$2:$A$2047,$A39,'overall city offline'!$B$2:$B$2047,R$3)*SUMIFS('overall city offline'!$C$2:$C$2047,'overall city offline'!$A$2:$A$2047,$A39,'overall city offline'!$B$2:$B$2047,R$3))/(SUMIFS('overall city offline'!$H$2:$H$2047,'overall city offline'!$A$2:$A$2047,$A39,'overall city offline'!$B$2:$B$2047,R$2))</f>
        <v>0.81103763847620391</v>
      </c>
      <c r="S39" s="37">
        <f>(SUMIFS('overall city offline'!$H$2:$H$2047,'overall city offline'!$A$2:$A$2047,$A39,'overall city offline'!$B$2:$B$2047,S$3)*SUMIFS('overall city offline'!$C$2:$C$2047,'overall city offline'!$A$2:$A$2047,$A39,'overall city offline'!$B$2:$B$2047,S$3))/(SUMIFS('overall city offline'!$H$2:$H$2047,'overall city offline'!$A$2:$A$2047,$A39,'overall city offline'!$B$2:$B$2047,S$2))</f>
        <v>0.87605172897877848</v>
      </c>
      <c r="T39" s="37">
        <f>(SUMIFS('overall city offline'!$H$2:$H$2047,'overall city offline'!$A$2:$A$2047,$A39,'overall city offline'!$B$2:$B$2047,T$3)*SUMIFS('overall city offline'!$C$2:$C$2047,'overall city offline'!$A$2:$A$2047,$A39,'overall city offline'!$B$2:$B$2047,T$3))/(SUMIFS('overall city offline'!$H$2:$H$2047,'overall city offline'!$A$2:$A$2047,$A39,'overall city offline'!$B$2:$B$2047,T$2))</f>
        <v>0.90705236010093448</v>
      </c>
      <c r="U39" s="37">
        <f>(SUMIFS('overall city offline'!$H$2:$H$2047,'overall city offline'!$A$2:$A$2047,$A39,'overall city offline'!$B$2:$B$2047,U$3)*SUMIFS('overall city offline'!$C$2:$C$2047,'overall city offline'!$A$2:$A$2047,$A39,'overall city offline'!$B$2:$B$2047,U$3))/(SUMIFS('overall city offline'!$H$2:$H$2047,'overall city offline'!$A$2:$A$2047,$A39,'overall city offline'!$B$2:$B$2047,U$2))</f>
        <v>1.0449493168138169</v>
      </c>
      <c r="V39" s="37">
        <f>(SUMIFS('overall city offline'!$H$2:$H$2047,'overall city offline'!$A$2:$A$2047,$A39,'overall city offline'!$B$2:$B$2047,V$3)*SUMIFS('overall city offline'!$C$2:$C$2047,'overall city offline'!$A$2:$A$2047,$A39,'overall city offline'!$B$2:$B$2047,V$3))/(SUMIFS('overall city offline'!$H$2:$H$2047,'overall city offline'!$A$2:$A$2047,$A39,'overall city offline'!$B$2:$B$2047,V$2))</f>
        <v>0.8499574308171185</v>
      </c>
    </row>
    <row r="40" spans="1:63" x14ac:dyDescent="0.25">
      <c r="A40" s="5" t="s">
        <v>43</v>
      </c>
      <c r="B40" s="37">
        <f>(SUMIFS('overall city offline'!$H$2:$H$2047,'overall city offline'!$A$2:$A$2047,$A40,'overall city offline'!$B$2:$B$2047,B$3)*SUMIFS('overall city offline'!$C$2:$C$2047,'overall city offline'!$A$2:$A$2047,$A40,'overall city offline'!$B$2:$B$2047,B$3))/(SUMIFS('overall city offline'!$H$2:$H$2047,'overall city offline'!$A$2:$A$2047,$A40,'overall city offline'!$B$2:$B$2047,B$2))</f>
        <v>0.86424403258886473</v>
      </c>
      <c r="C40" s="37">
        <f>(SUMIFS('overall city offline'!$H$2:$H$2047,'overall city offline'!$A$2:$A$2047,$A40,'overall city offline'!$B$2:$B$2047,C$3)*SUMIFS('overall city offline'!$C$2:$C$2047,'overall city offline'!$A$2:$A$2047,$A40,'overall city offline'!$B$2:$B$2047,C$3))/(SUMIFS('overall city offline'!$H$2:$H$2047,'overall city offline'!$A$2:$A$2047,$A40,'overall city offline'!$B$2:$B$2047,C$2))</f>
        <v>0.90200591740796865</v>
      </c>
      <c r="D40" s="37">
        <f>(SUMIFS('overall city offline'!$H$2:$H$2047,'overall city offline'!$A$2:$A$2047,$A40,'overall city offline'!$B$2:$B$2047,D$3)*SUMIFS('overall city offline'!$C$2:$C$2047,'overall city offline'!$A$2:$A$2047,$A40,'overall city offline'!$B$2:$B$2047,D$3))/(SUMIFS('overall city offline'!$H$2:$H$2047,'overall city offline'!$A$2:$A$2047,$A40,'overall city offline'!$B$2:$B$2047,D$2))</f>
        <v>0.57181698069872078</v>
      </c>
      <c r="E40" s="37">
        <f>(SUMIFS('overall city offline'!$H$2:$H$2047,'overall city offline'!$A$2:$A$2047,$A40,'overall city offline'!$B$2:$B$2047,E$3)*SUMIFS('overall city offline'!$C$2:$C$2047,'overall city offline'!$A$2:$A$2047,$A40,'overall city offline'!$B$2:$B$2047,E$3))/(SUMIFS('overall city offline'!$H$2:$H$2047,'overall city offline'!$A$2:$A$2047,$A40,'overall city offline'!$B$2:$B$2047,E$2))</f>
        <v>7.530666431246019E-3</v>
      </c>
      <c r="F40" s="37">
        <f>(SUMIFS('overall city offline'!$H$2:$H$2047,'overall city offline'!$A$2:$A$2047,$A40,'overall city offline'!$B$2:$B$2047,F$3)*SUMIFS('overall city offline'!$C$2:$C$2047,'overall city offline'!$A$2:$A$2047,$A40,'overall city offline'!$B$2:$B$2047,F$3))/(SUMIFS('overall city offline'!$H$2:$H$2047,'overall city offline'!$A$2:$A$2047,$A40,'overall city offline'!$B$2:$B$2047,F$2))</f>
        <v>3.9628947294821061E-2</v>
      </c>
      <c r="G40" s="37">
        <f>(SUMIFS('overall city offline'!$H$2:$H$2047,'overall city offline'!$A$2:$A$2047,$A40,'overall city offline'!$B$2:$B$2047,G$3)*SUMIFS('overall city offline'!$C$2:$C$2047,'overall city offline'!$A$2:$A$2047,$A40,'overall city offline'!$B$2:$B$2047,G$3))/(SUMIFS('overall city offline'!$H$2:$H$2047,'overall city offline'!$A$2:$A$2047,$A40,'overall city offline'!$B$2:$B$2047,G$2))</f>
        <v>0.25165592619624189</v>
      </c>
      <c r="H40" s="37">
        <f>(SUMIFS('overall city offline'!$H$2:$H$2047,'overall city offline'!$A$2:$A$2047,$A40,'overall city offline'!$B$2:$B$2047,H$3)*SUMIFS('overall city offline'!$C$2:$C$2047,'overall city offline'!$A$2:$A$2047,$A40,'overall city offline'!$B$2:$B$2047,H$3))/(SUMIFS('overall city offline'!$H$2:$H$2047,'overall city offline'!$A$2:$A$2047,$A40,'overall city offline'!$B$2:$B$2047,H$2))</f>
        <v>0.54519507684260693</v>
      </c>
      <c r="I40" s="37">
        <f>(SUMIFS('overall city offline'!$H$2:$H$2047,'overall city offline'!$A$2:$A$2047,$A40,'overall city offline'!$B$2:$B$2047,I$3)*SUMIFS('overall city offline'!$C$2:$C$2047,'overall city offline'!$A$2:$A$2047,$A40,'overall city offline'!$B$2:$B$2047,I$3))/(SUMIFS('overall city offline'!$H$2:$H$2047,'overall city offline'!$A$2:$A$2047,$A40,'overall city offline'!$B$2:$B$2047,I$2))</f>
        <v>0.63189122547624865</v>
      </c>
      <c r="J40" s="37">
        <f>(SUMIFS('overall city offline'!$H$2:$H$2047,'overall city offline'!$A$2:$A$2047,$A40,'overall city offline'!$B$2:$B$2047,J$3)*SUMIFS('overall city offline'!$C$2:$C$2047,'overall city offline'!$A$2:$A$2047,$A40,'overall city offline'!$B$2:$B$2047,J$3))/(SUMIFS('overall city offline'!$H$2:$H$2047,'overall city offline'!$A$2:$A$2047,$A40,'overall city offline'!$B$2:$B$2047,J$2))</f>
        <v>0.6127854529200516</v>
      </c>
      <c r="K40" s="37">
        <f>(SUMIFS('overall city offline'!$H$2:$H$2047,'overall city offline'!$A$2:$A$2047,$A40,'overall city offline'!$B$2:$B$2047,K$3)*SUMIFS('overall city offline'!$C$2:$C$2047,'overall city offline'!$A$2:$A$2047,$A40,'overall city offline'!$B$2:$B$2047,K$3))/(SUMIFS('overall city offline'!$H$2:$H$2047,'overall city offline'!$A$2:$A$2047,$A40,'overall city offline'!$B$2:$B$2047,K$2))</f>
        <v>0.71070042012074375</v>
      </c>
      <c r="L40" s="37">
        <f>(SUMIFS('overall city offline'!$H$2:$H$2047,'overall city offline'!$A$2:$A$2047,$A40,'overall city offline'!$B$2:$B$2047,L$3)*SUMIFS('overall city offline'!$C$2:$C$2047,'overall city offline'!$A$2:$A$2047,$A40,'overall city offline'!$B$2:$B$2047,L$3))/(SUMIFS('overall city offline'!$H$2:$H$2047,'overall city offline'!$A$2:$A$2047,$A40,'overall city offline'!$B$2:$B$2047,L$2))</f>
        <v>0.20139611997621543</v>
      </c>
      <c r="M40" s="37">
        <f>(SUMIFS('overall city offline'!$H$2:$H$2047,'overall city offline'!$A$2:$A$2047,$A40,'overall city offline'!$B$2:$B$2047,M$3)*SUMIFS('overall city offline'!$C$2:$C$2047,'overall city offline'!$A$2:$A$2047,$A40,'overall city offline'!$B$2:$B$2047,M$3))/(SUMIFS('overall city offline'!$H$2:$H$2047,'overall city offline'!$A$2:$A$2047,$A40,'overall city offline'!$B$2:$B$2047,M$2))</f>
        <v>0.56282437850438294</v>
      </c>
      <c r="N40" s="37">
        <f>(SUMIFS('overall city offline'!$H$2:$H$2047,'overall city offline'!$A$2:$A$2047,$A40,'overall city offline'!$B$2:$B$2047,N$3)*SUMIFS('overall city offline'!$C$2:$C$2047,'overall city offline'!$A$2:$A$2047,$A40,'overall city offline'!$B$2:$B$2047,N$3))/(SUMIFS('overall city offline'!$H$2:$H$2047,'overall city offline'!$A$2:$A$2047,$A40,'overall city offline'!$B$2:$B$2047,N$2))</f>
        <v>3.8016383873043159E-2</v>
      </c>
      <c r="O40" s="37">
        <f>(SUMIFS('overall city offline'!$H$2:$H$2047,'overall city offline'!$A$2:$A$2047,$A40,'overall city offline'!$B$2:$B$2047,O$3)*SUMIFS('overall city offline'!$C$2:$C$2047,'overall city offline'!$A$2:$A$2047,$A40,'overall city offline'!$B$2:$B$2047,O$3))/(SUMIFS('overall city offline'!$H$2:$H$2047,'overall city offline'!$A$2:$A$2047,$A40,'overall city offline'!$B$2:$B$2047,O$2))</f>
        <v>3.5532956813804133E-2</v>
      </c>
      <c r="P40" s="37">
        <f>(SUMIFS('overall city offline'!$H$2:$H$2047,'overall city offline'!$A$2:$A$2047,$A40,'overall city offline'!$B$2:$B$2047,P$3)*SUMIFS('overall city offline'!$C$2:$C$2047,'overall city offline'!$A$2:$A$2047,$A40,'overall city offline'!$B$2:$B$2047,P$3))/(SUMIFS('overall city offline'!$H$2:$H$2047,'overall city offline'!$A$2:$A$2047,$A40,'overall city offline'!$B$2:$B$2047,P$2))</f>
        <v>6.4996437213397429E-2</v>
      </c>
      <c r="Q40" s="37">
        <f>(SUMIFS('overall city offline'!$H$2:$H$2047,'overall city offline'!$A$2:$A$2047,$A40,'overall city offline'!$B$2:$B$2047,Q$3)*SUMIFS('overall city offline'!$C$2:$C$2047,'overall city offline'!$A$2:$A$2047,$A40,'overall city offline'!$B$2:$B$2047,Q$3))/(SUMIFS('overall city offline'!$H$2:$H$2047,'overall city offline'!$A$2:$A$2047,$A40,'overall city offline'!$B$2:$B$2047,Q$2))</f>
        <v>0.37113288938584854</v>
      </c>
      <c r="R40" s="37">
        <f>(SUMIFS('overall city offline'!$H$2:$H$2047,'overall city offline'!$A$2:$A$2047,$A40,'overall city offline'!$B$2:$B$2047,R$3)*SUMIFS('overall city offline'!$C$2:$C$2047,'overall city offline'!$A$2:$A$2047,$A40,'overall city offline'!$B$2:$B$2047,R$3))/(SUMIFS('overall city offline'!$H$2:$H$2047,'overall city offline'!$A$2:$A$2047,$A40,'overall city offline'!$B$2:$B$2047,R$2))</f>
        <v>0.67283997789705152</v>
      </c>
      <c r="S40" s="37">
        <f>(SUMIFS('overall city offline'!$H$2:$H$2047,'overall city offline'!$A$2:$A$2047,$A40,'overall city offline'!$B$2:$B$2047,S$3)*SUMIFS('overall city offline'!$C$2:$C$2047,'overall city offline'!$A$2:$A$2047,$A40,'overall city offline'!$B$2:$B$2047,S$3))/(SUMIFS('overall city offline'!$H$2:$H$2047,'overall city offline'!$A$2:$A$2047,$A40,'overall city offline'!$B$2:$B$2047,S$2))</f>
        <v>0.82586950319581753</v>
      </c>
      <c r="T40" s="37">
        <f>(SUMIFS('overall city offline'!$H$2:$H$2047,'overall city offline'!$A$2:$A$2047,$A40,'overall city offline'!$B$2:$B$2047,T$3)*SUMIFS('overall city offline'!$C$2:$C$2047,'overall city offline'!$A$2:$A$2047,$A40,'overall city offline'!$B$2:$B$2047,T$3))/(SUMIFS('overall city offline'!$H$2:$H$2047,'overall city offline'!$A$2:$A$2047,$A40,'overall city offline'!$B$2:$B$2047,T$2))</f>
        <v>0.8452564923381487</v>
      </c>
      <c r="U40" s="37">
        <f>(SUMIFS('overall city offline'!$H$2:$H$2047,'overall city offline'!$A$2:$A$2047,$A40,'overall city offline'!$B$2:$B$2047,U$3)*SUMIFS('overall city offline'!$C$2:$C$2047,'overall city offline'!$A$2:$A$2047,$A40,'overall city offline'!$B$2:$B$2047,U$3))/(SUMIFS('overall city offline'!$H$2:$H$2047,'overall city offline'!$A$2:$A$2047,$A40,'overall city offline'!$B$2:$B$2047,U$2))</f>
        <v>0.96657683827707774</v>
      </c>
      <c r="V40" s="37">
        <f>(SUMIFS('overall city offline'!$H$2:$H$2047,'overall city offline'!$A$2:$A$2047,$A40,'overall city offline'!$B$2:$B$2047,V$3)*SUMIFS('overall city offline'!$C$2:$C$2047,'overall city offline'!$A$2:$A$2047,$A40,'overall city offline'!$B$2:$B$2047,V$3))/(SUMIFS('overall city offline'!$H$2:$H$2047,'overall city offline'!$A$2:$A$2047,$A40,'overall city offline'!$B$2:$B$2047,V$2))</f>
        <v>0.85332250539108778</v>
      </c>
    </row>
    <row r="41" spans="1:63" x14ac:dyDescent="0.25">
      <c r="A41" s="5" t="s">
        <v>44</v>
      </c>
      <c r="B41" s="37">
        <f>(SUMIFS('overall city offline'!$H$2:$H$2047,'overall city offline'!$A$2:$A$2047,$A41,'overall city offline'!$B$2:$B$2047,B$3)*SUMIFS('overall city offline'!$C$2:$C$2047,'overall city offline'!$A$2:$A$2047,$A41,'overall city offline'!$B$2:$B$2047,B$3))/(SUMIFS('overall city offline'!$H$2:$H$2047,'overall city offline'!$A$2:$A$2047,$A41,'overall city offline'!$B$2:$B$2047,B$2))</f>
        <v>0.8751144977044395</v>
      </c>
      <c r="C41" s="37">
        <f>(SUMIFS('overall city offline'!$H$2:$H$2047,'overall city offline'!$A$2:$A$2047,$A41,'overall city offline'!$B$2:$B$2047,C$3)*SUMIFS('overall city offline'!$C$2:$C$2047,'overall city offline'!$A$2:$A$2047,$A41,'overall city offline'!$B$2:$B$2047,C$3))/(SUMIFS('overall city offline'!$H$2:$H$2047,'overall city offline'!$A$2:$A$2047,$A41,'overall city offline'!$B$2:$B$2047,C$2))</f>
        <v>0.98374430845218208</v>
      </c>
      <c r="D41" s="37">
        <f>(SUMIFS('overall city offline'!$H$2:$H$2047,'overall city offline'!$A$2:$A$2047,$A41,'overall city offline'!$B$2:$B$2047,D$3)*SUMIFS('overall city offline'!$C$2:$C$2047,'overall city offline'!$A$2:$A$2047,$A41,'overall city offline'!$B$2:$B$2047,D$3))/(SUMIFS('overall city offline'!$H$2:$H$2047,'overall city offline'!$A$2:$A$2047,$A41,'overall city offline'!$B$2:$B$2047,D$2))</f>
        <v>0.6336342296539782</v>
      </c>
      <c r="E41" s="37">
        <f>(SUMIFS('overall city offline'!$H$2:$H$2047,'overall city offline'!$A$2:$A$2047,$A41,'overall city offline'!$B$2:$B$2047,E$3)*SUMIFS('overall city offline'!$C$2:$C$2047,'overall city offline'!$A$2:$A$2047,$A41,'overall city offline'!$B$2:$B$2047,E$3))/(SUMIFS('overall city offline'!$H$2:$H$2047,'overall city offline'!$A$2:$A$2047,$A41,'overall city offline'!$B$2:$B$2047,E$2))</f>
        <v>2.9334262582791992E-2</v>
      </c>
      <c r="F41" s="37">
        <f>(SUMIFS('overall city offline'!$H$2:$H$2047,'overall city offline'!$A$2:$A$2047,$A41,'overall city offline'!$B$2:$B$2047,F$3)*SUMIFS('overall city offline'!$C$2:$C$2047,'overall city offline'!$A$2:$A$2047,$A41,'overall city offline'!$B$2:$B$2047,F$3))/(SUMIFS('overall city offline'!$H$2:$H$2047,'overall city offline'!$A$2:$A$2047,$A41,'overall city offline'!$B$2:$B$2047,F$2))</f>
        <v>5.7523614063037749E-2</v>
      </c>
      <c r="G41" s="37">
        <f>(SUMIFS('overall city offline'!$H$2:$H$2047,'overall city offline'!$A$2:$A$2047,$A41,'overall city offline'!$B$2:$B$2047,G$3)*SUMIFS('overall city offline'!$C$2:$C$2047,'overall city offline'!$A$2:$A$2047,$A41,'overall city offline'!$B$2:$B$2047,G$3))/(SUMIFS('overall city offline'!$H$2:$H$2047,'overall city offline'!$A$2:$A$2047,$A41,'overall city offline'!$B$2:$B$2047,G$2))</f>
        <v>0.28676146719707035</v>
      </c>
      <c r="H41" s="37">
        <f>(SUMIFS('overall city offline'!$H$2:$H$2047,'overall city offline'!$A$2:$A$2047,$A41,'overall city offline'!$B$2:$B$2047,H$3)*SUMIFS('overall city offline'!$C$2:$C$2047,'overall city offline'!$A$2:$A$2047,$A41,'overall city offline'!$B$2:$B$2047,H$3))/(SUMIFS('overall city offline'!$H$2:$H$2047,'overall city offline'!$A$2:$A$2047,$A41,'overall city offline'!$B$2:$B$2047,H$2))</f>
        <v>0.6429054153952094</v>
      </c>
      <c r="I41" s="37">
        <f>(SUMIFS('overall city offline'!$H$2:$H$2047,'overall city offline'!$A$2:$A$2047,$A41,'overall city offline'!$B$2:$B$2047,I$3)*SUMIFS('overall city offline'!$C$2:$C$2047,'overall city offline'!$A$2:$A$2047,$A41,'overall city offline'!$B$2:$B$2047,I$3))/(SUMIFS('overall city offline'!$H$2:$H$2047,'overall city offline'!$A$2:$A$2047,$A41,'overall city offline'!$B$2:$B$2047,I$2))</f>
        <v>0.80463656538772277</v>
      </c>
      <c r="J41" s="37">
        <f>(SUMIFS('overall city offline'!$H$2:$H$2047,'overall city offline'!$A$2:$A$2047,$A41,'overall city offline'!$B$2:$B$2047,J$3)*SUMIFS('overall city offline'!$C$2:$C$2047,'overall city offline'!$A$2:$A$2047,$A41,'overall city offline'!$B$2:$B$2047,J$3))/(SUMIFS('overall city offline'!$H$2:$H$2047,'overall city offline'!$A$2:$A$2047,$A41,'overall city offline'!$B$2:$B$2047,J$2))</f>
        <v>0.75622022679133449</v>
      </c>
      <c r="K41" s="37">
        <f>(SUMIFS('overall city offline'!$H$2:$H$2047,'overall city offline'!$A$2:$A$2047,$A41,'overall city offline'!$B$2:$B$2047,K$3)*SUMIFS('overall city offline'!$C$2:$C$2047,'overall city offline'!$A$2:$A$2047,$A41,'overall city offline'!$B$2:$B$2047,K$3))/(SUMIFS('overall city offline'!$H$2:$H$2047,'overall city offline'!$A$2:$A$2047,$A41,'overall city offline'!$B$2:$B$2047,K$2))</f>
        <v>0.82302270045152248</v>
      </c>
      <c r="L41" s="37">
        <f>(SUMIFS('overall city offline'!$H$2:$H$2047,'overall city offline'!$A$2:$A$2047,$A41,'overall city offline'!$B$2:$B$2047,L$3)*SUMIFS('overall city offline'!$C$2:$C$2047,'overall city offline'!$A$2:$A$2047,$A41,'overall city offline'!$B$2:$B$2047,L$3))/(SUMIFS('overall city offline'!$H$2:$H$2047,'overall city offline'!$A$2:$A$2047,$A41,'overall city offline'!$B$2:$B$2047,L$2))</f>
        <v>0.26301714827721467</v>
      </c>
      <c r="M41" s="37">
        <f>(SUMIFS('overall city offline'!$H$2:$H$2047,'overall city offline'!$A$2:$A$2047,$A41,'overall city offline'!$B$2:$B$2047,M$3)*SUMIFS('overall city offline'!$C$2:$C$2047,'overall city offline'!$A$2:$A$2047,$A41,'overall city offline'!$B$2:$B$2047,M$3))/(SUMIFS('overall city offline'!$H$2:$H$2047,'overall city offline'!$A$2:$A$2047,$A41,'overall city offline'!$B$2:$B$2047,M$2))</f>
        <v>0.74661031881511708</v>
      </c>
      <c r="N41" s="37">
        <f>(SUMIFS('overall city offline'!$H$2:$H$2047,'overall city offline'!$A$2:$A$2047,$A41,'overall city offline'!$B$2:$B$2047,N$3)*SUMIFS('overall city offline'!$C$2:$C$2047,'overall city offline'!$A$2:$A$2047,$A41,'overall city offline'!$B$2:$B$2047,N$3))/(SUMIFS('overall city offline'!$H$2:$H$2047,'overall city offline'!$A$2:$A$2047,$A41,'overall city offline'!$B$2:$B$2047,N$2))</f>
        <v>6.0286011231782247E-2</v>
      </c>
      <c r="O41" s="37">
        <f>(SUMIFS('overall city offline'!$H$2:$H$2047,'overall city offline'!$A$2:$A$2047,$A41,'overall city offline'!$B$2:$B$2047,O$3)*SUMIFS('overall city offline'!$C$2:$C$2047,'overall city offline'!$A$2:$A$2047,$A41,'overall city offline'!$B$2:$B$2047,O$3))/(SUMIFS('overall city offline'!$H$2:$H$2047,'overall city offline'!$A$2:$A$2047,$A41,'overall city offline'!$B$2:$B$2047,O$2))</f>
        <v>5.6180884977138926E-2</v>
      </c>
      <c r="P41" s="37">
        <f>(SUMIFS('overall city offline'!$H$2:$H$2047,'overall city offline'!$A$2:$A$2047,$A41,'overall city offline'!$B$2:$B$2047,P$3)*SUMIFS('overall city offline'!$C$2:$C$2047,'overall city offline'!$A$2:$A$2047,$A41,'overall city offline'!$B$2:$B$2047,P$3))/(SUMIFS('overall city offline'!$H$2:$H$2047,'overall city offline'!$A$2:$A$2047,$A41,'overall city offline'!$B$2:$B$2047,P$2))</f>
        <v>9.4653865710905172E-2</v>
      </c>
      <c r="Q41" s="37">
        <f>(SUMIFS('overall city offline'!$H$2:$H$2047,'overall city offline'!$A$2:$A$2047,$A41,'overall city offline'!$B$2:$B$2047,Q$3)*SUMIFS('overall city offline'!$C$2:$C$2047,'overall city offline'!$A$2:$A$2047,$A41,'overall city offline'!$B$2:$B$2047,Q$3))/(SUMIFS('overall city offline'!$H$2:$H$2047,'overall city offline'!$A$2:$A$2047,$A41,'overall city offline'!$B$2:$B$2047,Q$2))</f>
        <v>0.48329977323099704</v>
      </c>
      <c r="R41" s="37">
        <f>(SUMIFS('overall city offline'!$H$2:$H$2047,'overall city offline'!$A$2:$A$2047,$A41,'overall city offline'!$B$2:$B$2047,R$3)*SUMIFS('overall city offline'!$C$2:$C$2047,'overall city offline'!$A$2:$A$2047,$A41,'overall city offline'!$B$2:$B$2047,R$3))/(SUMIFS('overall city offline'!$H$2:$H$2047,'overall city offline'!$A$2:$A$2047,$A41,'overall city offline'!$B$2:$B$2047,R$2))</f>
        <v>0.79622048613198149</v>
      </c>
      <c r="S41" s="37">
        <f>(SUMIFS('overall city offline'!$H$2:$H$2047,'overall city offline'!$A$2:$A$2047,$A41,'overall city offline'!$B$2:$B$2047,S$3)*SUMIFS('overall city offline'!$C$2:$C$2047,'overall city offline'!$A$2:$A$2047,$A41,'overall city offline'!$B$2:$B$2047,S$3))/(SUMIFS('overall city offline'!$H$2:$H$2047,'overall city offline'!$A$2:$A$2047,$A41,'overall city offline'!$B$2:$B$2047,S$2))</f>
        <v>0.94374308267157148</v>
      </c>
      <c r="T41" s="37">
        <f>(SUMIFS('overall city offline'!$H$2:$H$2047,'overall city offline'!$A$2:$A$2047,$A41,'overall city offline'!$B$2:$B$2047,T$3)*SUMIFS('overall city offline'!$C$2:$C$2047,'overall city offline'!$A$2:$A$2047,$A41,'overall city offline'!$B$2:$B$2047,T$3))/(SUMIFS('overall city offline'!$H$2:$H$2047,'overall city offline'!$A$2:$A$2047,$A41,'overall city offline'!$B$2:$B$2047,T$2))</f>
        <v>1.0187277945201614</v>
      </c>
      <c r="U41" s="37">
        <f>(SUMIFS('overall city offline'!$H$2:$H$2047,'overall city offline'!$A$2:$A$2047,$A41,'overall city offline'!$B$2:$B$2047,U$3)*SUMIFS('overall city offline'!$C$2:$C$2047,'overall city offline'!$A$2:$A$2047,$A41,'overall city offline'!$B$2:$B$2047,U$3))/(SUMIFS('overall city offline'!$H$2:$H$2047,'overall city offline'!$A$2:$A$2047,$A41,'overall city offline'!$B$2:$B$2047,U$2))</f>
        <v>1.1821957947255661</v>
      </c>
      <c r="V41" s="37">
        <f>(SUMIFS('overall city offline'!$H$2:$H$2047,'overall city offline'!$A$2:$A$2047,$A41,'overall city offline'!$B$2:$B$2047,V$3)*SUMIFS('overall city offline'!$C$2:$C$2047,'overall city offline'!$A$2:$A$2047,$A41,'overall city offline'!$B$2:$B$2047,V$3))/(SUMIFS('overall city offline'!$H$2:$H$2047,'overall city offline'!$A$2:$A$2047,$A41,'overall city offline'!$B$2:$B$2047,V$2))</f>
        <v>0.97739815836201616</v>
      </c>
    </row>
    <row r="42" spans="1:63" x14ac:dyDescent="0.25">
      <c r="A42" s="5" t="s">
        <v>45</v>
      </c>
      <c r="B42" s="37">
        <f>(SUMIFS('overall city offline'!$H$2:$H$2047,'overall city offline'!$A$2:$A$2047,$A42,'overall city offline'!$B$2:$B$2047,B$3)*SUMIFS('overall city offline'!$C$2:$C$2047,'overall city offline'!$A$2:$A$2047,$A42,'overall city offline'!$B$2:$B$2047,B$3))/(SUMIFS('overall city offline'!$H$2:$H$2047,'overall city offline'!$A$2:$A$2047,$A42,'overall city offline'!$B$2:$B$2047,B$2))</f>
        <v>0.95957684845383717</v>
      </c>
      <c r="C42" s="37">
        <f>(SUMIFS('overall city offline'!$H$2:$H$2047,'overall city offline'!$A$2:$A$2047,$A42,'overall city offline'!$B$2:$B$2047,C$3)*SUMIFS('overall city offline'!$C$2:$C$2047,'overall city offline'!$A$2:$A$2047,$A42,'overall city offline'!$B$2:$B$2047,C$3))/(SUMIFS('overall city offline'!$H$2:$H$2047,'overall city offline'!$A$2:$A$2047,$A42,'overall city offline'!$B$2:$B$2047,C$2))</f>
        <v>1.0156259449768432</v>
      </c>
      <c r="D42" s="37">
        <f>(SUMIFS('overall city offline'!$H$2:$H$2047,'overall city offline'!$A$2:$A$2047,$A42,'overall city offline'!$B$2:$B$2047,D$3)*SUMIFS('overall city offline'!$C$2:$C$2047,'overall city offline'!$A$2:$A$2047,$A42,'overall city offline'!$B$2:$B$2047,D$3))/(SUMIFS('overall city offline'!$H$2:$H$2047,'overall city offline'!$A$2:$A$2047,$A42,'overall city offline'!$B$2:$B$2047,D$2))</f>
        <v>0.72936252788006661</v>
      </c>
      <c r="E42" s="37">
        <f>(SUMIFS('overall city offline'!$H$2:$H$2047,'overall city offline'!$A$2:$A$2047,$A42,'overall city offline'!$B$2:$B$2047,E$3)*SUMIFS('overall city offline'!$C$2:$C$2047,'overall city offline'!$A$2:$A$2047,$A42,'overall city offline'!$B$2:$B$2047,E$3))/(SUMIFS('overall city offline'!$H$2:$H$2047,'overall city offline'!$A$2:$A$2047,$A42,'overall city offline'!$B$2:$B$2047,E$2))</f>
        <v>8.4225115017245184E-3</v>
      </c>
      <c r="F42" s="37">
        <f>(SUMIFS('overall city offline'!$H$2:$H$2047,'overall city offline'!$A$2:$A$2047,$A42,'overall city offline'!$B$2:$B$2047,F$3)*SUMIFS('overall city offline'!$C$2:$C$2047,'overall city offline'!$A$2:$A$2047,$A42,'overall city offline'!$B$2:$B$2047,F$3))/(SUMIFS('overall city offline'!$H$2:$H$2047,'overall city offline'!$A$2:$A$2047,$A42,'overall city offline'!$B$2:$B$2047,F$2))</f>
        <v>2.2157367930158593E-2</v>
      </c>
      <c r="G42" s="37">
        <f>(SUMIFS('overall city offline'!$H$2:$H$2047,'overall city offline'!$A$2:$A$2047,$A42,'overall city offline'!$B$2:$B$2047,G$3)*SUMIFS('overall city offline'!$C$2:$C$2047,'overall city offline'!$A$2:$A$2047,$A42,'overall city offline'!$B$2:$B$2047,G$3))/(SUMIFS('overall city offline'!$H$2:$H$2047,'overall city offline'!$A$2:$A$2047,$A42,'overall city offline'!$B$2:$B$2047,G$2))</f>
        <v>0.20822985961247201</v>
      </c>
      <c r="H42" s="37">
        <f>(SUMIFS('overall city offline'!$H$2:$H$2047,'overall city offline'!$A$2:$A$2047,$A42,'overall city offline'!$B$2:$B$2047,H$3)*SUMIFS('overall city offline'!$C$2:$C$2047,'overall city offline'!$A$2:$A$2047,$A42,'overall city offline'!$B$2:$B$2047,H$3))/(SUMIFS('overall city offline'!$H$2:$H$2047,'overall city offline'!$A$2:$A$2047,$A42,'overall city offline'!$B$2:$B$2047,H$2))</f>
        <v>0.82577076504762259</v>
      </c>
      <c r="I42" s="37">
        <f>(SUMIFS('overall city offline'!$H$2:$H$2047,'overall city offline'!$A$2:$A$2047,$A42,'overall city offline'!$B$2:$B$2047,I$3)*SUMIFS('overall city offline'!$C$2:$C$2047,'overall city offline'!$A$2:$A$2047,$A42,'overall city offline'!$B$2:$B$2047,I$3))/(SUMIFS('overall city offline'!$H$2:$H$2047,'overall city offline'!$A$2:$A$2047,$A42,'overall city offline'!$B$2:$B$2047,I$2))</f>
        <v>0.97311407769494074</v>
      </c>
      <c r="J42" s="37">
        <f>(SUMIFS('overall city offline'!$H$2:$H$2047,'overall city offline'!$A$2:$A$2047,$A42,'overall city offline'!$B$2:$B$2047,J$3)*SUMIFS('overall city offline'!$C$2:$C$2047,'overall city offline'!$A$2:$A$2047,$A42,'overall city offline'!$B$2:$B$2047,J$3))/(SUMIFS('overall city offline'!$H$2:$H$2047,'overall city offline'!$A$2:$A$2047,$A42,'overall city offline'!$B$2:$B$2047,J$2))</f>
        <v>0.87345126118612559</v>
      </c>
      <c r="K42" s="37">
        <f>(SUMIFS('overall city offline'!$H$2:$H$2047,'overall city offline'!$A$2:$A$2047,$A42,'overall city offline'!$B$2:$B$2047,K$3)*SUMIFS('overall city offline'!$C$2:$C$2047,'overall city offline'!$A$2:$A$2047,$A42,'overall city offline'!$B$2:$B$2047,K$3))/(SUMIFS('overall city offline'!$H$2:$H$2047,'overall city offline'!$A$2:$A$2047,$A42,'overall city offline'!$B$2:$B$2047,K$2))</f>
        <v>0.6647660129433054</v>
      </c>
      <c r="L42" s="37">
        <f>(SUMIFS('overall city offline'!$H$2:$H$2047,'overall city offline'!$A$2:$A$2047,$A42,'overall city offline'!$B$2:$B$2047,L$3)*SUMIFS('overall city offline'!$C$2:$C$2047,'overall city offline'!$A$2:$A$2047,$A42,'overall city offline'!$B$2:$B$2047,L$3))/(SUMIFS('overall city offline'!$H$2:$H$2047,'overall city offline'!$A$2:$A$2047,$A42,'overall city offline'!$B$2:$B$2047,L$2))</f>
        <v>0.88215217354188602</v>
      </c>
      <c r="M42" s="37">
        <f>(SUMIFS('overall city offline'!$H$2:$H$2047,'overall city offline'!$A$2:$A$2047,$A42,'overall city offline'!$B$2:$B$2047,M$3)*SUMIFS('overall city offline'!$C$2:$C$2047,'overall city offline'!$A$2:$A$2047,$A42,'overall city offline'!$B$2:$B$2047,M$3))/(SUMIFS('overall city offline'!$H$2:$H$2047,'overall city offline'!$A$2:$A$2047,$A42,'overall city offline'!$B$2:$B$2047,M$2))</f>
        <v>0.60491794640230501</v>
      </c>
      <c r="N42" s="37">
        <f>(SUMIFS('overall city offline'!$H$2:$H$2047,'overall city offline'!$A$2:$A$2047,$A42,'overall city offline'!$B$2:$B$2047,N$3)*SUMIFS('overall city offline'!$C$2:$C$2047,'overall city offline'!$A$2:$A$2047,$A42,'overall city offline'!$B$2:$B$2047,N$3))/(SUMIFS('overall city offline'!$H$2:$H$2047,'overall city offline'!$A$2:$A$2047,$A42,'overall city offline'!$B$2:$B$2047,N$2))</f>
        <v>4.9016185704369421E-2</v>
      </c>
      <c r="O42" s="37">
        <f>(SUMIFS('overall city offline'!$H$2:$H$2047,'overall city offline'!$A$2:$A$2047,$A42,'overall city offline'!$B$2:$B$2047,O$3)*SUMIFS('overall city offline'!$C$2:$C$2047,'overall city offline'!$A$2:$A$2047,$A42,'overall city offline'!$B$2:$B$2047,O$3))/(SUMIFS('overall city offline'!$H$2:$H$2047,'overall city offline'!$A$2:$A$2047,$A42,'overall city offline'!$B$2:$B$2047,O$2))</f>
        <v>3.9990094664797513E-2</v>
      </c>
      <c r="P42" s="37">
        <f>(SUMIFS('overall city offline'!$H$2:$H$2047,'overall city offline'!$A$2:$A$2047,$A42,'overall city offline'!$B$2:$B$2047,P$3)*SUMIFS('overall city offline'!$C$2:$C$2047,'overall city offline'!$A$2:$A$2047,$A42,'overall city offline'!$B$2:$B$2047,P$3))/(SUMIFS('overall city offline'!$H$2:$H$2047,'overall city offline'!$A$2:$A$2047,$A42,'overall city offline'!$B$2:$B$2047,P$2))</f>
        <v>5.0848630047938166E-2</v>
      </c>
      <c r="Q42" s="37">
        <f>(SUMIFS('overall city offline'!$H$2:$H$2047,'overall city offline'!$A$2:$A$2047,$A42,'overall city offline'!$B$2:$B$2047,Q$3)*SUMIFS('overall city offline'!$C$2:$C$2047,'overall city offline'!$A$2:$A$2047,$A42,'overall city offline'!$B$2:$B$2047,Q$3))/(SUMIFS('overall city offline'!$H$2:$H$2047,'overall city offline'!$A$2:$A$2047,$A42,'overall city offline'!$B$2:$B$2047,Q$2))</f>
        <v>0.59919807047698093</v>
      </c>
      <c r="R42" s="37">
        <f>(SUMIFS('overall city offline'!$H$2:$H$2047,'overall city offline'!$A$2:$A$2047,$A42,'overall city offline'!$B$2:$B$2047,R$3)*SUMIFS('overall city offline'!$C$2:$C$2047,'overall city offline'!$A$2:$A$2047,$A42,'overall city offline'!$B$2:$B$2047,R$3))/(SUMIFS('overall city offline'!$H$2:$H$2047,'overall city offline'!$A$2:$A$2047,$A42,'overall city offline'!$B$2:$B$2047,R$2))</f>
        <v>0.97359860344683424</v>
      </c>
      <c r="S42" s="37">
        <f>(SUMIFS('overall city offline'!$H$2:$H$2047,'overall city offline'!$A$2:$A$2047,$A42,'overall city offline'!$B$2:$B$2047,S$3)*SUMIFS('overall city offline'!$C$2:$C$2047,'overall city offline'!$A$2:$A$2047,$A42,'overall city offline'!$B$2:$B$2047,S$3))/(SUMIFS('overall city offline'!$H$2:$H$2047,'overall city offline'!$A$2:$A$2047,$A42,'overall city offline'!$B$2:$B$2047,S$2))</f>
        <v>1.0127066340673583</v>
      </c>
      <c r="T42" s="37">
        <f>(SUMIFS('overall city offline'!$H$2:$H$2047,'overall city offline'!$A$2:$A$2047,$A42,'overall city offline'!$B$2:$B$2047,T$3)*SUMIFS('overall city offline'!$C$2:$C$2047,'overall city offline'!$A$2:$A$2047,$A42,'overall city offline'!$B$2:$B$2047,T$3))/(SUMIFS('overall city offline'!$H$2:$H$2047,'overall city offline'!$A$2:$A$2047,$A42,'overall city offline'!$B$2:$B$2047,T$2))</f>
        <v>1.164499684673558</v>
      </c>
      <c r="U42" s="37">
        <f>(SUMIFS('overall city offline'!$H$2:$H$2047,'overall city offline'!$A$2:$A$2047,$A42,'overall city offline'!$B$2:$B$2047,U$3)*SUMIFS('overall city offline'!$C$2:$C$2047,'overall city offline'!$A$2:$A$2047,$A42,'overall city offline'!$B$2:$B$2047,U$3))/(SUMIFS('overall city offline'!$H$2:$H$2047,'overall city offline'!$A$2:$A$2047,$A42,'overall city offline'!$B$2:$B$2047,U$2))</f>
        <v>1.1235819984387054</v>
      </c>
      <c r="V42" s="37">
        <f>(SUMIFS('overall city offline'!$H$2:$H$2047,'overall city offline'!$A$2:$A$2047,$A42,'overall city offline'!$B$2:$B$2047,V$3)*SUMIFS('overall city offline'!$C$2:$C$2047,'overall city offline'!$A$2:$A$2047,$A42,'overall city offline'!$B$2:$B$2047,V$3))/(SUMIFS('overall city offline'!$H$2:$H$2047,'overall city offline'!$A$2:$A$2047,$A42,'overall city offline'!$B$2:$B$2047,V$2))</f>
        <v>0.94353160806794234</v>
      </c>
    </row>
    <row r="43" spans="1:63" x14ac:dyDescent="0.25">
      <c r="A43" s="5" t="s">
        <v>46</v>
      </c>
      <c r="B43" s="37">
        <f>(SUMIFS('overall city offline'!$H$2:$H$2047,'overall city offline'!$A$2:$A$2047,$A43,'overall city offline'!$B$2:$B$2047,B$3)*SUMIFS('overall city offline'!$C$2:$C$2047,'overall city offline'!$A$2:$A$2047,$A43,'overall city offline'!$B$2:$B$2047,B$3))/(SUMIFS('overall city offline'!$H$2:$H$2047,'overall city offline'!$A$2:$A$2047,$A43,'overall city offline'!$B$2:$B$2047,B$2))</f>
        <v>0.71344856419272884</v>
      </c>
      <c r="C43" s="37">
        <f>(SUMIFS('overall city offline'!$H$2:$H$2047,'overall city offline'!$A$2:$A$2047,$A43,'overall city offline'!$B$2:$B$2047,C$3)*SUMIFS('overall city offline'!$C$2:$C$2047,'overall city offline'!$A$2:$A$2047,$A43,'overall city offline'!$B$2:$B$2047,C$3))/(SUMIFS('overall city offline'!$H$2:$H$2047,'overall city offline'!$A$2:$A$2047,$A43,'overall city offline'!$B$2:$B$2047,C$2))</f>
        <v>0.83063248988758387</v>
      </c>
      <c r="D43" s="37">
        <f>(SUMIFS('overall city offline'!$H$2:$H$2047,'overall city offline'!$A$2:$A$2047,$A43,'overall city offline'!$B$2:$B$2047,D$3)*SUMIFS('overall city offline'!$C$2:$C$2047,'overall city offline'!$A$2:$A$2047,$A43,'overall city offline'!$B$2:$B$2047,D$3))/(SUMIFS('overall city offline'!$H$2:$H$2047,'overall city offline'!$A$2:$A$2047,$A43,'overall city offline'!$B$2:$B$2047,D$2))</f>
        <v>0.70630979289735552</v>
      </c>
      <c r="E43" s="37">
        <f>(SUMIFS('overall city offline'!$H$2:$H$2047,'overall city offline'!$A$2:$A$2047,$A43,'overall city offline'!$B$2:$B$2047,E$3)*SUMIFS('overall city offline'!$C$2:$C$2047,'overall city offline'!$A$2:$A$2047,$A43,'overall city offline'!$B$2:$B$2047,E$3))/(SUMIFS('overall city offline'!$H$2:$H$2047,'overall city offline'!$A$2:$A$2047,$A43,'overall city offline'!$B$2:$B$2047,E$2))</f>
        <v>1.0843816233708583E-2</v>
      </c>
      <c r="F43" s="37">
        <f>(SUMIFS('overall city offline'!$H$2:$H$2047,'overall city offline'!$A$2:$A$2047,$A43,'overall city offline'!$B$2:$B$2047,F$3)*SUMIFS('overall city offline'!$C$2:$C$2047,'overall city offline'!$A$2:$A$2047,$A43,'overall city offline'!$B$2:$B$2047,F$3))/(SUMIFS('overall city offline'!$H$2:$H$2047,'overall city offline'!$A$2:$A$2047,$A43,'overall city offline'!$B$2:$B$2047,F$2))</f>
        <v>7.5631807461319256E-2</v>
      </c>
      <c r="G43" s="37">
        <f>(SUMIFS('overall city offline'!$H$2:$H$2047,'overall city offline'!$A$2:$A$2047,$A43,'overall city offline'!$B$2:$B$2047,G$3)*SUMIFS('overall city offline'!$C$2:$C$2047,'overall city offline'!$A$2:$A$2047,$A43,'overall city offline'!$B$2:$B$2047,G$3))/(SUMIFS('overall city offline'!$H$2:$H$2047,'overall city offline'!$A$2:$A$2047,$A43,'overall city offline'!$B$2:$B$2047,G$2))</f>
        <v>0.62610695073334366</v>
      </c>
      <c r="H43" s="37">
        <f>(SUMIFS('overall city offline'!$H$2:$H$2047,'overall city offline'!$A$2:$A$2047,$A43,'overall city offline'!$B$2:$B$2047,H$3)*SUMIFS('overall city offline'!$C$2:$C$2047,'overall city offline'!$A$2:$A$2047,$A43,'overall city offline'!$B$2:$B$2047,H$3))/(SUMIFS('overall city offline'!$H$2:$H$2047,'overall city offline'!$A$2:$A$2047,$A43,'overall city offline'!$B$2:$B$2047,H$2))</f>
        <v>1.0416763943313094</v>
      </c>
      <c r="I43" s="37">
        <f>(SUMIFS('overall city offline'!$H$2:$H$2047,'overall city offline'!$A$2:$A$2047,$A43,'overall city offline'!$B$2:$B$2047,I$3)*SUMIFS('overall city offline'!$C$2:$C$2047,'overall city offline'!$A$2:$A$2047,$A43,'overall city offline'!$B$2:$B$2047,I$3))/(SUMIFS('overall city offline'!$H$2:$H$2047,'overall city offline'!$A$2:$A$2047,$A43,'overall city offline'!$B$2:$B$2047,I$2))</f>
        <v>1.0846208381596509</v>
      </c>
      <c r="J43" s="37">
        <f>(SUMIFS('overall city offline'!$H$2:$H$2047,'overall city offline'!$A$2:$A$2047,$A43,'overall city offline'!$B$2:$B$2047,J$3)*SUMIFS('overall city offline'!$C$2:$C$2047,'overall city offline'!$A$2:$A$2047,$A43,'overall city offline'!$B$2:$B$2047,J$3))/(SUMIFS('overall city offline'!$H$2:$H$2047,'overall city offline'!$A$2:$A$2047,$A43,'overall city offline'!$B$2:$B$2047,J$2))</f>
        <v>0.92381222355191117</v>
      </c>
      <c r="K43" s="37">
        <f>(SUMIFS('overall city offline'!$H$2:$H$2047,'overall city offline'!$A$2:$A$2047,$A43,'overall city offline'!$B$2:$B$2047,K$3)*SUMIFS('overall city offline'!$C$2:$C$2047,'overall city offline'!$A$2:$A$2047,$A43,'overall city offline'!$B$2:$B$2047,K$3))/(SUMIFS('overall city offline'!$H$2:$H$2047,'overall city offline'!$A$2:$A$2047,$A43,'overall city offline'!$B$2:$B$2047,K$2))</f>
        <v>1.1017022843152662</v>
      </c>
      <c r="L43" s="37">
        <f>(SUMIFS('overall city offline'!$H$2:$H$2047,'overall city offline'!$A$2:$A$2047,$A43,'overall city offline'!$B$2:$B$2047,L$3)*SUMIFS('overall city offline'!$C$2:$C$2047,'overall city offline'!$A$2:$A$2047,$A43,'overall city offline'!$B$2:$B$2047,L$3))/(SUMIFS('overall city offline'!$H$2:$H$2047,'overall city offline'!$A$2:$A$2047,$A43,'overall city offline'!$B$2:$B$2047,L$2))</f>
        <v>0.34205664720718137</v>
      </c>
      <c r="M43" s="37">
        <f>(SUMIFS('overall city offline'!$H$2:$H$2047,'overall city offline'!$A$2:$A$2047,$A43,'overall city offline'!$B$2:$B$2047,M$3)*SUMIFS('overall city offline'!$C$2:$C$2047,'overall city offline'!$A$2:$A$2047,$A43,'overall city offline'!$B$2:$B$2047,M$3))/(SUMIFS('overall city offline'!$H$2:$H$2047,'overall city offline'!$A$2:$A$2047,$A43,'overall city offline'!$B$2:$B$2047,M$2))</f>
        <v>0.96268762575117584</v>
      </c>
      <c r="N43" s="37">
        <f>(SUMIFS('overall city offline'!$H$2:$H$2047,'overall city offline'!$A$2:$A$2047,$A43,'overall city offline'!$B$2:$B$2047,N$3)*SUMIFS('overall city offline'!$C$2:$C$2047,'overall city offline'!$A$2:$A$2047,$A43,'overall city offline'!$B$2:$B$2047,N$3))/(SUMIFS('overall city offline'!$H$2:$H$2047,'overall city offline'!$A$2:$A$2047,$A43,'overall city offline'!$B$2:$B$2047,N$2))</f>
        <v>7.9646100139704315E-2</v>
      </c>
      <c r="O43" s="37">
        <f>(SUMIFS('overall city offline'!$H$2:$H$2047,'overall city offline'!$A$2:$A$2047,$A43,'overall city offline'!$B$2:$B$2047,O$3)*SUMIFS('overall city offline'!$C$2:$C$2047,'overall city offline'!$A$2:$A$2047,$A43,'overall city offline'!$B$2:$B$2047,O$3))/(SUMIFS('overall city offline'!$H$2:$H$2047,'overall city offline'!$A$2:$A$2047,$A43,'overall city offline'!$B$2:$B$2047,O$2))</f>
        <v>4.585416767089931E-2</v>
      </c>
      <c r="P43" s="37">
        <f>(SUMIFS('overall city offline'!$H$2:$H$2047,'overall city offline'!$A$2:$A$2047,$A43,'overall city offline'!$B$2:$B$2047,P$3)*SUMIFS('overall city offline'!$C$2:$C$2047,'overall city offline'!$A$2:$A$2047,$A43,'overall city offline'!$B$2:$B$2047,P$3))/(SUMIFS('overall city offline'!$H$2:$H$2047,'overall city offline'!$A$2:$A$2047,$A43,'overall city offline'!$B$2:$B$2047,P$2))</f>
        <v>7.3048880442111386E-2</v>
      </c>
      <c r="Q43" s="37">
        <f>(SUMIFS('overall city offline'!$H$2:$H$2047,'overall city offline'!$A$2:$A$2047,$A43,'overall city offline'!$B$2:$B$2047,Q$3)*SUMIFS('overall city offline'!$C$2:$C$2047,'overall city offline'!$A$2:$A$2047,$A43,'overall city offline'!$B$2:$B$2047,Q$3))/(SUMIFS('overall city offline'!$H$2:$H$2047,'overall city offline'!$A$2:$A$2047,$A43,'overall city offline'!$B$2:$B$2047,Q$2))</f>
        <v>0.50285966154930861</v>
      </c>
      <c r="R43" s="37">
        <f>(SUMIFS('overall city offline'!$H$2:$H$2047,'overall city offline'!$A$2:$A$2047,$A43,'overall city offline'!$B$2:$B$2047,R$3)*SUMIFS('overall city offline'!$C$2:$C$2047,'overall city offline'!$A$2:$A$2047,$A43,'overall city offline'!$B$2:$B$2047,R$3))/(SUMIFS('overall city offline'!$H$2:$H$2047,'overall city offline'!$A$2:$A$2047,$A43,'overall city offline'!$B$2:$B$2047,R$2))</f>
        <v>0.9205896590129834</v>
      </c>
      <c r="S43" s="37">
        <f>(SUMIFS('overall city offline'!$H$2:$H$2047,'overall city offline'!$A$2:$A$2047,$A43,'overall city offline'!$B$2:$B$2047,S$3)*SUMIFS('overall city offline'!$C$2:$C$2047,'overall city offline'!$A$2:$A$2047,$A43,'overall city offline'!$B$2:$B$2047,S$3))/(SUMIFS('overall city offline'!$H$2:$H$2047,'overall city offline'!$A$2:$A$2047,$A43,'overall city offline'!$B$2:$B$2047,S$2))</f>
        <v>1.0178423083785859</v>
      </c>
      <c r="T43" s="37">
        <f>(SUMIFS('overall city offline'!$H$2:$H$2047,'overall city offline'!$A$2:$A$2047,$A43,'overall city offline'!$B$2:$B$2047,T$3)*SUMIFS('overall city offline'!$C$2:$C$2047,'overall city offline'!$A$2:$A$2047,$A43,'overall city offline'!$B$2:$B$2047,T$3))/(SUMIFS('overall city offline'!$H$2:$H$2047,'overall city offline'!$A$2:$A$2047,$A43,'overall city offline'!$B$2:$B$2047,T$2))</f>
        <v>1.0579518270063255</v>
      </c>
      <c r="U43" s="37">
        <f>(SUMIFS('overall city offline'!$H$2:$H$2047,'overall city offline'!$A$2:$A$2047,$A43,'overall city offline'!$B$2:$B$2047,U$3)*SUMIFS('overall city offline'!$C$2:$C$2047,'overall city offline'!$A$2:$A$2047,$A43,'overall city offline'!$B$2:$B$2047,U$3))/(SUMIFS('overall city offline'!$H$2:$H$2047,'overall city offline'!$A$2:$A$2047,$A43,'overall city offline'!$B$2:$B$2047,U$2))</f>
        <v>1.1320312209367185</v>
      </c>
      <c r="V43" s="37">
        <f>(SUMIFS('overall city offline'!$H$2:$H$2047,'overall city offline'!$A$2:$A$2047,$A43,'overall city offline'!$B$2:$B$2047,V$3)*SUMIFS('overall city offline'!$C$2:$C$2047,'overall city offline'!$A$2:$A$2047,$A43,'overall city offline'!$B$2:$B$2047,V$3))/(SUMIFS('overall city offline'!$H$2:$H$2047,'overall city offline'!$A$2:$A$2047,$A43,'overall city offline'!$B$2:$B$2047,V$2))</f>
        <v>0.93644131021837185</v>
      </c>
    </row>
    <row r="44" spans="1:63" x14ac:dyDescent="0.25">
      <c r="A44" s="5" t="s">
        <v>47</v>
      </c>
      <c r="B44" s="37">
        <f>(SUMIFS('overall city offline'!$H$2:$H$2047,'overall city offline'!$A$2:$A$2047,$A44,'overall city offline'!$B$2:$B$2047,B$3)*SUMIFS('overall city offline'!$C$2:$C$2047,'overall city offline'!$A$2:$A$2047,$A44,'overall city offline'!$B$2:$B$2047,B$3))/(SUMIFS('overall city offline'!$H$2:$H$2047,'overall city offline'!$A$2:$A$2047,$A44,'overall city offline'!$B$2:$B$2047,B$2))</f>
        <v>0.86518369818245022</v>
      </c>
      <c r="C44" s="37">
        <f>(SUMIFS('overall city offline'!$H$2:$H$2047,'overall city offline'!$A$2:$A$2047,$A44,'overall city offline'!$B$2:$B$2047,C$3)*SUMIFS('overall city offline'!$C$2:$C$2047,'overall city offline'!$A$2:$A$2047,$A44,'overall city offline'!$B$2:$B$2047,C$3))/(SUMIFS('overall city offline'!$H$2:$H$2047,'overall city offline'!$A$2:$A$2047,$A44,'overall city offline'!$B$2:$B$2047,C$2))</f>
        <v>0.88442112622018731</v>
      </c>
      <c r="D44" s="37">
        <f>(SUMIFS('overall city offline'!$H$2:$H$2047,'overall city offline'!$A$2:$A$2047,$A44,'overall city offline'!$B$2:$B$2047,D$3)*SUMIFS('overall city offline'!$C$2:$C$2047,'overall city offline'!$A$2:$A$2047,$A44,'overall city offline'!$B$2:$B$2047,D$3))/(SUMIFS('overall city offline'!$H$2:$H$2047,'overall city offline'!$A$2:$A$2047,$A44,'overall city offline'!$B$2:$B$2047,D$2))</f>
        <v>0.55299356735304228</v>
      </c>
      <c r="E44" s="37">
        <f>(SUMIFS('overall city offline'!$H$2:$H$2047,'overall city offline'!$A$2:$A$2047,$A44,'overall city offline'!$B$2:$B$2047,E$3)*SUMIFS('overall city offline'!$C$2:$C$2047,'overall city offline'!$A$2:$A$2047,$A44,'overall city offline'!$B$2:$B$2047,E$3))/(SUMIFS('overall city offline'!$H$2:$H$2047,'overall city offline'!$A$2:$A$2047,$A44,'overall city offline'!$B$2:$B$2047,E$2))</f>
        <v>4.7541305209213803E-3</v>
      </c>
      <c r="F44" s="37">
        <f>(SUMIFS('overall city offline'!$H$2:$H$2047,'overall city offline'!$A$2:$A$2047,$A44,'overall city offline'!$B$2:$B$2047,F$3)*SUMIFS('overall city offline'!$C$2:$C$2047,'overall city offline'!$A$2:$A$2047,$A44,'overall city offline'!$B$2:$B$2047,F$3))/(SUMIFS('overall city offline'!$H$2:$H$2047,'overall city offline'!$A$2:$A$2047,$A44,'overall city offline'!$B$2:$B$2047,F$2))</f>
        <v>4.0986101683728356E-2</v>
      </c>
      <c r="G44" s="37">
        <f>(SUMIFS('overall city offline'!$H$2:$H$2047,'overall city offline'!$A$2:$A$2047,$A44,'overall city offline'!$B$2:$B$2047,G$3)*SUMIFS('overall city offline'!$C$2:$C$2047,'overall city offline'!$A$2:$A$2047,$A44,'overall city offline'!$B$2:$B$2047,G$3))/(SUMIFS('overall city offline'!$H$2:$H$2047,'overall city offline'!$A$2:$A$2047,$A44,'overall city offline'!$B$2:$B$2047,G$2))</f>
        <v>0.29174243206747197</v>
      </c>
      <c r="H44" s="37">
        <f>(SUMIFS('overall city offline'!$H$2:$H$2047,'overall city offline'!$A$2:$A$2047,$A44,'overall city offline'!$B$2:$B$2047,H$3)*SUMIFS('overall city offline'!$C$2:$C$2047,'overall city offline'!$A$2:$A$2047,$A44,'overall city offline'!$B$2:$B$2047,H$3))/(SUMIFS('overall city offline'!$H$2:$H$2047,'overall city offline'!$A$2:$A$2047,$A44,'overall city offline'!$B$2:$B$2047,H$2))</f>
        <v>0.59903775529456771</v>
      </c>
      <c r="I44" s="37">
        <f>(SUMIFS('overall city offline'!$H$2:$H$2047,'overall city offline'!$A$2:$A$2047,$A44,'overall city offline'!$B$2:$B$2047,I$3)*SUMIFS('overall city offline'!$C$2:$C$2047,'overall city offline'!$A$2:$A$2047,$A44,'overall city offline'!$B$2:$B$2047,I$3))/(SUMIFS('overall city offline'!$H$2:$H$2047,'overall city offline'!$A$2:$A$2047,$A44,'overall city offline'!$B$2:$B$2047,I$2))</f>
        <v>0.68062151598651843</v>
      </c>
      <c r="J44" s="37">
        <f>(SUMIFS('overall city offline'!$H$2:$H$2047,'overall city offline'!$A$2:$A$2047,$A44,'overall city offline'!$B$2:$B$2047,J$3)*SUMIFS('overall city offline'!$C$2:$C$2047,'overall city offline'!$A$2:$A$2047,$A44,'overall city offline'!$B$2:$B$2047,J$3))/(SUMIFS('overall city offline'!$H$2:$H$2047,'overall city offline'!$A$2:$A$2047,$A44,'overall city offline'!$B$2:$B$2047,J$2))</f>
        <v>0.68748534695418484</v>
      </c>
      <c r="K44" s="37">
        <f>(SUMIFS('overall city offline'!$H$2:$H$2047,'overall city offline'!$A$2:$A$2047,$A44,'overall city offline'!$B$2:$B$2047,K$3)*SUMIFS('overall city offline'!$C$2:$C$2047,'overall city offline'!$A$2:$A$2047,$A44,'overall city offline'!$B$2:$B$2047,K$3))/(SUMIFS('overall city offline'!$H$2:$H$2047,'overall city offline'!$A$2:$A$2047,$A44,'overall city offline'!$B$2:$B$2047,K$2))</f>
        <v>0.72689376380766513</v>
      </c>
      <c r="L44" s="37">
        <f>(SUMIFS('overall city offline'!$H$2:$H$2047,'overall city offline'!$A$2:$A$2047,$A44,'overall city offline'!$B$2:$B$2047,L$3)*SUMIFS('overall city offline'!$C$2:$C$2047,'overall city offline'!$A$2:$A$2047,$A44,'overall city offline'!$B$2:$B$2047,L$3))/(SUMIFS('overall city offline'!$H$2:$H$2047,'overall city offline'!$A$2:$A$2047,$A44,'overall city offline'!$B$2:$B$2047,L$2))</f>
        <v>0.2064930302245408</v>
      </c>
      <c r="M44" s="37">
        <f>(SUMIFS('overall city offline'!$H$2:$H$2047,'overall city offline'!$A$2:$A$2047,$A44,'overall city offline'!$B$2:$B$2047,M$3)*SUMIFS('overall city offline'!$C$2:$C$2047,'overall city offline'!$A$2:$A$2047,$A44,'overall city offline'!$B$2:$B$2047,M$3))/(SUMIFS('overall city offline'!$H$2:$H$2047,'overall city offline'!$A$2:$A$2047,$A44,'overall city offline'!$B$2:$B$2047,M$2))</f>
        <v>0.55366933675324592</v>
      </c>
      <c r="N44" s="37">
        <f>(SUMIFS('overall city offline'!$H$2:$H$2047,'overall city offline'!$A$2:$A$2047,$A44,'overall city offline'!$B$2:$B$2047,N$3)*SUMIFS('overall city offline'!$C$2:$C$2047,'overall city offline'!$A$2:$A$2047,$A44,'overall city offline'!$B$2:$B$2047,N$3))/(SUMIFS('overall city offline'!$H$2:$H$2047,'overall city offline'!$A$2:$A$2047,$A44,'overall city offline'!$B$2:$B$2047,N$2))</f>
        <v>3.5418855044536388E-2</v>
      </c>
      <c r="O44" s="37">
        <f>(SUMIFS('overall city offline'!$H$2:$H$2047,'overall city offline'!$A$2:$A$2047,$A44,'overall city offline'!$B$2:$B$2047,O$3)*SUMIFS('overall city offline'!$C$2:$C$2047,'overall city offline'!$A$2:$A$2047,$A44,'overall city offline'!$B$2:$B$2047,O$3))/(SUMIFS('overall city offline'!$H$2:$H$2047,'overall city offline'!$A$2:$A$2047,$A44,'overall city offline'!$B$2:$B$2047,O$2))</f>
        <v>4.3461263693963519E-2</v>
      </c>
      <c r="P44" s="37">
        <f>(SUMIFS('overall city offline'!$H$2:$H$2047,'overall city offline'!$A$2:$A$2047,$A44,'overall city offline'!$B$2:$B$2047,P$3)*SUMIFS('overall city offline'!$C$2:$C$2047,'overall city offline'!$A$2:$A$2047,$A44,'overall city offline'!$B$2:$B$2047,P$3))/(SUMIFS('overall city offline'!$H$2:$H$2047,'overall city offline'!$A$2:$A$2047,$A44,'overall city offline'!$B$2:$B$2047,P$2))</f>
        <v>6.7171140371886734E-2</v>
      </c>
      <c r="Q44" s="37">
        <f>(SUMIFS('overall city offline'!$H$2:$H$2047,'overall city offline'!$A$2:$A$2047,$A44,'overall city offline'!$B$2:$B$2047,Q$3)*SUMIFS('overall city offline'!$C$2:$C$2047,'overall city offline'!$A$2:$A$2047,$A44,'overall city offline'!$B$2:$B$2047,Q$3))/(SUMIFS('overall city offline'!$H$2:$H$2047,'overall city offline'!$A$2:$A$2047,$A44,'overall city offline'!$B$2:$B$2047,Q$2))</f>
        <v>0.4395965903718253</v>
      </c>
      <c r="R44" s="37">
        <f>(SUMIFS('overall city offline'!$H$2:$H$2047,'overall city offline'!$A$2:$A$2047,$A44,'overall city offline'!$B$2:$B$2047,R$3)*SUMIFS('overall city offline'!$C$2:$C$2047,'overall city offline'!$A$2:$A$2047,$A44,'overall city offline'!$B$2:$B$2047,R$3))/(SUMIFS('overall city offline'!$H$2:$H$2047,'overall city offline'!$A$2:$A$2047,$A44,'overall city offline'!$B$2:$B$2047,R$2))</f>
        <v>0.74567240531414458</v>
      </c>
      <c r="S44" s="37">
        <f>(SUMIFS('overall city offline'!$H$2:$H$2047,'overall city offline'!$A$2:$A$2047,$A44,'overall city offline'!$B$2:$B$2047,S$3)*SUMIFS('overall city offline'!$C$2:$C$2047,'overall city offline'!$A$2:$A$2047,$A44,'overall city offline'!$B$2:$B$2047,S$3))/(SUMIFS('overall city offline'!$H$2:$H$2047,'overall city offline'!$A$2:$A$2047,$A44,'overall city offline'!$B$2:$B$2047,S$2))</f>
        <v>0.89141079230394893</v>
      </c>
      <c r="T44" s="37">
        <f>(SUMIFS('overall city offline'!$H$2:$H$2047,'overall city offline'!$A$2:$A$2047,$A44,'overall city offline'!$B$2:$B$2047,T$3)*SUMIFS('overall city offline'!$C$2:$C$2047,'overall city offline'!$A$2:$A$2047,$A44,'overall city offline'!$B$2:$B$2047,T$3))/(SUMIFS('overall city offline'!$H$2:$H$2047,'overall city offline'!$A$2:$A$2047,$A44,'overall city offline'!$B$2:$B$2047,T$2))</f>
        <v>0.97953586592198305</v>
      </c>
      <c r="U44" s="37">
        <f>(SUMIFS('overall city offline'!$H$2:$H$2047,'overall city offline'!$A$2:$A$2047,$A44,'overall city offline'!$B$2:$B$2047,U$3)*SUMIFS('overall city offline'!$C$2:$C$2047,'overall city offline'!$A$2:$A$2047,$A44,'overall city offline'!$B$2:$B$2047,U$3))/(SUMIFS('overall city offline'!$H$2:$H$2047,'overall city offline'!$A$2:$A$2047,$A44,'overall city offline'!$B$2:$B$2047,U$2))</f>
        <v>1.0637193362177237</v>
      </c>
      <c r="V44" s="37">
        <f>(SUMIFS('overall city offline'!$H$2:$H$2047,'overall city offline'!$A$2:$A$2047,$A44,'overall city offline'!$B$2:$B$2047,V$3)*SUMIFS('overall city offline'!$C$2:$C$2047,'overall city offline'!$A$2:$A$2047,$A44,'overall city offline'!$B$2:$B$2047,V$3))/(SUMIFS('overall city offline'!$H$2:$H$2047,'overall city offline'!$A$2:$A$2047,$A44,'overall city offline'!$B$2:$B$2047,V$2))</f>
        <v>0.8367797087175064</v>
      </c>
    </row>
    <row r="45" spans="1:63" x14ac:dyDescent="0.25">
      <c r="A45" s="5" t="s">
        <v>48</v>
      </c>
      <c r="B45" s="37">
        <f>(SUMIFS('overall city offline'!$H$2:$H$2047,'overall city offline'!$A$2:$A$2047,$A45,'overall city offline'!$B$2:$B$2047,B$3)*SUMIFS('overall city offline'!$C$2:$C$2047,'overall city offline'!$A$2:$A$2047,$A45,'overall city offline'!$B$2:$B$2047,B$3))/(SUMIFS('overall city offline'!$H$2:$H$2047,'overall city offline'!$A$2:$A$2047,$A45,'overall city offline'!$B$2:$B$2047,B$2))</f>
        <v>0.93659017505234377</v>
      </c>
      <c r="C45" s="37">
        <f>(SUMIFS('overall city offline'!$H$2:$H$2047,'overall city offline'!$A$2:$A$2047,$A45,'overall city offline'!$B$2:$B$2047,C$3)*SUMIFS('overall city offline'!$C$2:$C$2047,'overall city offline'!$A$2:$A$2047,$A45,'overall city offline'!$B$2:$B$2047,C$3))/(SUMIFS('overall city offline'!$H$2:$H$2047,'overall city offline'!$A$2:$A$2047,$A45,'overall city offline'!$B$2:$B$2047,C$2))</f>
        <v>0.93913789223273392</v>
      </c>
      <c r="D45" s="37">
        <f>(SUMIFS('overall city offline'!$H$2:$H$2047,'overall city offline'!$A$2:$A$2047,$A45,'overall city offline'!$B$2:$B$2047,D$3)*SUMIFS('overall city offline'!$C$2:$C$2047,'overall city offline'!$A$2:$A$2047,$A45,'overall city offline'!$B$2:$B$2047,D$3))/(SUMIFS('overall city offline'!$H$2:$H$2047,'overall city offline'!$A$2:$A$2047,$A45,'overall city offline'!$B$2:$B$2047,D$2))</f>
        <v>0.61785671709866186</v>
      </c>
      <c r="E45" s="37">
        <f>(SUMIFS('overall city offline'!$H$2:$H$2047,'overall city offline'!$A$2:$A$2047,$A45,'overall city offline'!$B$2:$B$2047,E$3)*SUMIFS('overall city offline'!$C$2:$C$2047,'overall city offline'!$A$2:$A$2047,$A45,'overall city offline'!$B$2:$B$2047,E$3))/(SUMIFS('overall city offline'!$H$2:$H$2047,'overall city offline'!$A$2:$A$2047,$A45,'overall city offline'!$B$2:$B$2047,E$2))</f>
        <v>2.7412644924732076E-2</v>
      </c>
      <c r="F45" s="37">
        <f>(SUMIFS('overall city offline'!$H$2:$H$2047,'overall city offline'!$A$2:$A$2047,$A45,'overall city offline'!$B$2:$B$2047,F$3)*SUMIFS('overall city offline'!$C$2:$C$2047,'overall city offline'!$A$2:$A$2047,$A45,'overall city offline'!$B$2:$B$2047,F$3))/(SUMIFS('overall city offline'!$H$2:$H$2047,'overall city offline'!$A$2:$A$2047,$A45,'overall city offline'!$B$2:$B$2047,F$2))</f>
        <v>7.7642639554387882E-2</v>
      </c>
      <c r="G45" s="37">
        <f>(SUMIFS('overall city offline'!$H$2:$H$2047,'overall city offline'!$A$2:$A$2047,$A45,'overall city offline'!$B$2:$B$2047,G$3)*SUMIFS('overall city offline'!$C$2:$C$2047,'overall city offline'!$A$2:$A$2047,$A45,'overall city offline'!$B$2:$B$2047,G$3))/(SUMIFS('overall city offline'!$H$2:$H$2047,'overall city offline'!$A$2:$A$2047,$A45,'overall city offline'!$B$2:$B$2047,G$2))</f>
        <v>0.25727196600514463</v>
      </c>
      <c r="H45" s="37">
        <f>(SUMIFS('overall city offline'!$H$2:$H$2047,'overall city offline'!$A$2:$A$2047,$A45,'overall city offline'!$B$2:$B$2047,H$3)*SUMIFS('overall city offline'!$C$2:$C$2047,'overall city offline'!$A$2:$A$2047,$A45,'overall city offline'!$B$2:$B$2047,H$3))/(SUMIFS('overall city offline'!$H$2:$H$2047,'overall city offline'!$A$2:$A$2047,$A45,'overall city offline'!$B$2:$B$2047,H$2))</f>
        <v>0.47888543583611703</v>
      </c>
      <c r="I45" s="37">
        <f>(SUMIFS('overall city offline'!$H$2:$H$2047,'overall city offline'!$A$2:$A$2047,$A45,'overall city offline'!$B$2:$B$2047,I$3)*SUMIFS('overall city offline'!$C$2:$C$2047,'overall city offline'!$A$2:$A$2047,$A45,'overall city offline'!$B$2:$B$2047,I$3))/(SUMIFS('overall city offline'!$H$2:$H$2047,'overall city offline'!$A$2:$A$2047,$A45,'overall city offline'!$B$2:$B$2047,I$2))</f>
        <v>0.55973977432915012</v>
      </c>
      <c r="J45" s="37">
        <f>(SUMIFS('overall city offline'!$H$2:$H$2047,'overall city offline'!$A$2:$A$2047,$A45,'overall city offline'!$B$2:$B$2047,J$3)*SUMIFS('overall city offline'!$C$2:$C$2047,'overall city offline'!$A$2:$A$2047,$A45,'overall city offline'!$B$2:$B$2047,J$3))/(SUMIFS('overall city offline'!$H$2:$H$2047,'overall city offline'!$A$2:$A$2047,$A45,'overall city offline'!$B$2:$B$2047,J$2))</f>
        <v>0.55762422493854436</v>
      </c>
      <c r="K45" s="37">
        <f>(SUMIFS('overall city offline'!$H$2:$H$2047,'overall city offline'!$A$2:$A$2047,$A45,'overall city offline'!$B$2:$B$2047,K$3)*SUMIFS('overall city offline'!$C$2:$C$2047,'overall city offline'!$A$2:$A$2047,$A45,'overall city offline'!$B$2:$B$2047,K$3))/(SUMIFS('overall city offline'!$H$2:$H$2047,'overall city offline'!$A$2:$A$2047,$A45,'overall city offline'!$B$2:$B$2047,K$2))</f>
        <v>0.56876822940419713</v>
      </c>
      <c r="L45" s="37">
        <f>(SUMIFS('overall city offline'!$H$2:$H$2047,'overall city offline'!$A$2:$A$2047,$A45,'overall city offline'!$B$2:$B$2047,L$3)*SUMIFS('overall city offline'!$C$2:$C$2047,'overall city offline'!$A$2:$A$2047,$A45,'overall city offline'!$B$2:$B$2047,L$3))/(SUMIFS('overall city offline'!$H$2:$H$2047,'overall city offline'!$A$2:$A$2047,$A45,'overall city offline'!$B$2:$B$2047,L$2))</f>
        <v>0.19602962378322222</v>
      </c>
      <c r="M45" s="37">
        <f>(SUMIFS('overall city offline'!$H$2:$H$2047,'overall city offline'!$A$2:$A$2047,$A45,'overall city offline'!$B$2:$B$2047,M$3)*SUMIFS('overall city offline'!$C$2:$C$2047,'overall city offline'!$A$2:$A$2047,$A45,'overall city offline'!$B$2:$B$2047,M$3))/(SUMIFS('overall city offline'!$H$2:$H$2047,'overall city offline'!$A$2:$A$2047,$A45,'overall city offline'!$B$2:$B$2047,M$2))</f>
        <v>0.52457897178485058</v>
      </c>
      <c r="N45" s="37">
        <f>(SUMIFS('overall city offline'!$H$2:$H$2047,'overall city offline'!$A$2:$A$2047,$A45,'overall city offline'!$B$2:$B$2047,N$3)*SUMIFS('overall city offline'!$C$2:$C$2047,'overall city offline'!$A$2:$A$2047,$A45,'overall city offline'!$B$2:$B$2047,N$3))/(SUMIFS('overall city offline'!$H$2:$H$2047,'overall city offline'!$A$2:$A$2047,$A45,'overall city offline'!$B$2:$B$2047,N$2))</f>
        <v>7.804124431867232E-2</v>
      </c>
      <c r="O45" s="37">
        <f>(SUMIFS('overall city offline'!$H$2:$H$2047,'overall city offline'!$A$2:$A$2047,$A45,'overall city offline'!$B$2:$B$2047,O$3)*SUMIFS('overall city offline'!$C$2:$C$2047,'overall city offline'!$A$2:$A$2047,$A45,'overall city offline'!$B$2:$B$2047,O$3))/(SUMIFS('overall city offline'!$H$2:$H$2047,'overall city offline'!$A$2:$A$2047,$A45,'overall city offline'!$B$2:$B$2047,O$2))</f>
        <v>8.2843357974759974E-2</v>
      </c>
      <c r="P45" s="37">
        <f>(SUMIFS('overall city offline'!$H$2:$H$2047,'overall city offline'!$A$2:$A$2047,$A45,'overall city offline'!$B$2:$B$2047,P$3)*SUMIFS('overall city offline'!$C$2:$C$2047,'overall city offline'!$A$2:$A$2047,$A45,'overall city offline'!$B$2:$B$2047,P$3))/(SUMIFS('overall city offline'!$H$2:$H$2047,'overall city offline'!$A$2:$A$2047,$A45,'overall city offline'!$B$2:$B$2047,P$2))</f>
        <v>0.11787256706379286</v>
      </c>
      <c r="Q45" s="37">
        <f>(SUMIFS('overall city offline'!$H$2:$H$2047,'overall city offline'!$A$2:$A$2047,$A45,'overall city offline'!$B$2:$B$2047,Q$3)*SUMIFS('overall city offline'!$C$2:$C$2047,'overall city offline'!$A$2:$A$2047,$A45,'overall city offline'!$B$2:$B$2047,Q$3))/(SUMIFS('overall city offline'!$H$2:$H$2047,'overall city offline'!$A$2:$A$2047,$A45,'overall city offline'!$B$2:$B$2047,Q$2))</f>
        <v>0.4101271764628252</v>
      </c>
      <c r="R45" s="37">
        <f>(SUMIFS('overall city offline'!$H$2:$H$2047,'overall city offline'!$A$2:$A$2047,$A45,'overall city offline'!$B$2:$B$2047,R$3)*SUMIFS('overall city offline'!$C$2:$C$2047,'overall city offline'!$A$2:$A$2047,$A45,'overall city offline'!$B$2:$B$2047,R$3))/(SUMIFS('overall city offline'!$H$2:$H$2047,'overall city offline'!$A$2:$A$2047,$A45,'overall city offline'!$B$2:$B$2047,R$2))</f>
        <v>0.58772294749781495</v>
      </c>
      <c r="S45" s="37">
        <f>(SUMIFS('overall city offline'!$H$2:$H$2047,'overall city offline'!$A$2:$A$2047,$A45,'overall city offline'!$B$2:$B$2047,S$3)*SUMIFS('overall city offline'!$C$2:$C$2047,'overall city offline'!$A$2:$A$2047,$A45,'overall city offline'!$B$2:$B$2047,S$3))/(SUMIFS('overall city offline'!$H$2:$H$2047,'overall city offline'!$A$2:$A$2047,$A45,'overall city offline'!$B$2:$B$2047,S$2))</f>
        <v>0.61246019632799809</v>
      </c>
      <c r="T45" s="37">
        <f>(SUMIFS('overall city offline'!$H$2:$H$2047,'overall city offline'!$A$2:$A$2047,$A45,'overall city offline'!$B$2:$B$2047,T$3)*SUMIFS('overall city offline'!$C$2:$C$2047,'overall city offline'!$A$2:$A$2047,$A45,'overall city offline'!$B$2:$B$2047,T$3))/(SUMIFS('overall city offline'!$H$2:$H$2047,'overall city offline'!$A$2:$A$2047,$A45,'overall city offline'!$B$2:$B$2047,T$2))</f>
        <v>0.81478116140497503</v>
      </c>
      <c r="U45" s="37">
        <f>(SUMIFS('overall city offline'!$H$2:$H$2047,'overall city offline'!$A$2:$A$2047,$A45,'overall city offline'!$B$2:$B$2047,U$3)*SUMIFS('overall city offline'!$C$2:$C$2047,'overall city offline'!$A$2:$A$2047,$A45,'overall city offline'!$B$2:$B$2047,U$3))/(SUMIFS('overall city offline'!$H$2:$H$2047,'overall city offline'!$A$2:$A$2047,$A45,'overall city offline'!$B$2:$B$2047,U$2))</f>
        <v>0.96924601317587666</v>
      </c>
      <c r="V45" s="37">
        <f>(SUMIFS('overall city offline'!$H$2:$H$2047,'overall city offline'!$A$2:$A$2047,$A45,'overall city offline'!$B$2:$B$2047,V$3)*SUMIFS('overall city offline'!$C$2:$C$2047,'overall city offline'!$A$2:$A$2047,$A45,'overall city offline'!$B$2:$B$2047,V$3))/(SUMIFS('overall city offline'!$H$2:$H$2047,'overall city offline'!$A$2:$A$2047,$A45,'overall city offline'!$B$2:$B$2047,V$2))</f>
        <v>1.0064481539953372</v>
      </c>
    </row>
    <row r="46" spans="1:63" x14ac:dyDescent="0.25">
      <c r="A46" s="5" t="s">
        <v>49</v>
      </c>
      <c r="B46" s="37">
        <f>(SUMIFS('overall city offline'!$H$2:$H$2047,'overall city offline'!$A$2:$A$2047,$A46,'overall city offline'!$B$2:$B$2047,B$3)*SUMIFS('overall city offline'!$C$2:$C$2047,'overall city offline'!$A$2:$A$2047,$A46,'overall city offline'!$B$2:$B$2047,B$3))/(SUMIFS('overall city offline'!$H$2:$H$2047,'overall city offline'!$A$2:$A$2047,$A46,'overall city offline'!$B$2:$B$2047,B$2))</f>
        <v>0.71185049416629975</v>
      </c>
      <c r="C46" s="37">
        <f>(SUMIFS('overall city offline'!$H$2:$H$2047,'overall city offline'!$A$2:$A$2047,$A46,'overall city offline'!$B$2:$B$2047,C$3)*SUMIFS('overall city offline'!$C$2:$C$2047,'overall city offline'!$A$2:$A$2047,$A46,'overall city offline'!$B$2:$B$2047,C$3))/(SUMIFS('overall city offline'!$H$2:$H$2047,'overall city offline'!$A$2:$A$2047,$A46,'overall city offline'!$B$2:$B$2047,C$2))</f>
        <v>0.94151467089489449</v>
      </c>
      <c r="D46" s="37">
        <f>(SUMIFS('overall city offline'!$H$2:$H$2047,'overall city offline'!$A$2:$A$2047,$A46,'overall city offline'!$B$2:$B$2047,D$3)*SUMIFS('overall city offline'!$C$2:$C$2047,'overall city offline'!$A$2:$A$2047,$A46,'overall city offline'!$B$2:$B$2047,D$3))/(SUMIFS('overall city offline'!$H$2:$H$2047,'overall city offline'!$A$2:$A$2047,$A46,'overall city offline'!$B$2:$B$2047,D$2))</f>
        <v>0.60101032707552793</v>
      </c>
      <c r="E46" s="37">
        <f>(SUMIFS('overall city offline'!$H$2:$H$2047,'overall city offline'!$A$2:$A$2047,$A46,'overall city offline'!$B$2:$B$2047,E$3)*SUMIFS('overall city offline'!$C$2:$C$2047,'overall city offline'!$A$2:$A$2047,$A46,'overall city offline'!$B$2:$B$2047,E$3))/(SUMIFS('overall city offline'!$H$2:$H$2047,'overall city offline'!$A$2:$A$2047,$A46,'overall city offline'!$B$2:$B$2047,E$2))</f>
        <v>6.2317429464465821E-2</v>
      </c>
      <c r="F46" s="37">
        <f>(SUMIFS('overall city offline'!$H$2:$H$2047,'overall city offline'!$A$2:$A$2047,$A46,'overall city offline'!$B$2:$B$2047,F$3)*SUMIFS('overall city offline'!$C$2:$C$2047,'overall city offline'!$A$2:$A$2047,$A46,'overall city offline'!$B$2:$B$2047,F$3))/(SUMIFS('overall city offline'!$H$2:$H$2047,'overall city offline'!$A$2:$A$2047,$A46,'overall city offline'!$B$2:$B$2047,F$2))</f>
        <v>7.4315889122822817E-2</v>
      </c>
      <c r="G46" s="37">
        <f>(SUMIFS('overall city offline'!$H$2:$H$2047,'overall city offline'!$A$2:$A$2047,$A46,'overall city offline'!$B$2:$B$2047,G$3)*SUMIFS('overall city offline'!$C$2:$C$2047,'overall city offline'!$A$2:$A$2047,$A46,'overall city offline'!$B$2:$B$2047,G$3))/(SUMIFS('overall city offline'!$H$2:$H$2047,'overall city offline'!$A$2:$A$2047,$A46,'overall city offline'!$B$2:$B$2047,G$2))</f>
        <v>0.31204547660364762</v>
      </c>
      <c r="H46" s="37">
        <f>(SUMIFS('overall city offline'!$H$2:$H$2047,'overall city offline'!$A$2:$A$2047,$A46,'overall city offline'!$B$2:$B$2047,H$3)*SUMIFS('overall city offline'!$C$2:$C$2047,'overall city offline'!$A$2:$A$2047,$A46,'overall city offline'!$B$2:$B$2047,H$3))/(SUMIFS('overall city offline'!$H$2:$H$2047,'overall city offline'!$A$2:$A$2047,$A46,'overall city offline'!$B$2:$B$2047,H$2))</f>
        <v>0.50771127237454128</v>
      </c>
      <c r="I46" s="37">
        <f>(SUMIFS('overall city offline'!$H$2:$H$2047,'overall city offline'!$A$2:$A$2047,$A46,'overall city offline'!$B$2:$B$2047,I$3)*SUMIFS('overall city offline'!$C$2:$C$2047,'overall city offline'!$A$2:$A$2047,$A46,'overall city offline'!$B$2:$B$2047,I$3))/(SUMIFS('overall city offline'!$H$2:$H$2047,'overall city offline'!$A$2:$A$2047,$A46,'overall city offline'!$B$2:$B$2047,I$2))</f>
        <v>0.59570239985725337</v>
      </c>
      <c r="J46" s="37">
        <f>(SUMIFS('overall city offline'!$H$2:$H$2047,'overall city offline'!$A$2:$A$2047,$A46,'overall city offline'!$B$2:$B$2047,J$3)*SUMIFS('overall city offline'!$C$2:$C$2047,'overall city offline'!$A$2:$A$2047,$A46,'overall city offline'!$B$2:$B$2047,J$3))/(SUMIFS('overall city offline'!$H$2:$H$2047,'overall city offline'!$A$2:$A$2047,$A46,'overall city offline'!$B$2:$B$2047,J$2))</f>
        <v>0.60583224108580935</v>
      </c>
      <c r="K46" s="37">
        <f>(SUMIFS('overall city offline'!$H$2:$H$2047,'overall city offline'!$A$2:$A$2047,$A46,'overall city offline'!$B$2:$B$2047,K$3)*SUMIFS('overall city offline'!$C$2:$C$2047,'overall city offline'!$A$2:$A$2047,$A46,'overall city offline'!$B$2:$B$2047,K$3))/(SUMIFS('overall city offline'!$H$2:$H$2047,'overall city offline'!$A$2:$A$2047,$A46,'overall city offline'!$B$2:$B$2047,K$2))</f>
        <v>0.60351197246431609</v>
      </c>
      <c r="L46" s="37">
        <f>(SUMIFS('overall city offline'!$H$2:$H$2047,'overall city offline'!$A$2:$A$2047,$A46,'overall city offline'!$B$2:$B$2047,L$3)*SUMIFS('overall city offline'!$C$2:$C$2047,'overall city offline'!$A$2:$A$2047,$A46,'overall city offline'!$B$2:$B$2047,L$3))/(SUMIFS('overall city offline'!$H$2:$H$2047,'overall city offline'!$A$2:$A$2047,$A46,'overall city offline'!$B$2:$B$2047,L$2))</f>
        <v>0.2327649176232085</v>
      </c>
      <c r="M46" s="37">
        <f>(SUMIFS('overall city offline'!$H$2:$H$2047,'overall city offline'!$A$2:$A$2047,$A46,'overall city offline'!$B$2:$B$2047,M$3)*SUMIFS('overall city offline'!$C$2:$C$2047,'overall city offline'!$A$2:$A$2047,$A46,'overall city offline'!$B$2:$B$2047,M$3))/(SUMIFS('overall city offline'!$H$2:$H$2047,'overall city offline'!$A$2:$A$2047,$A46,'overall city offline'!$B$2:$B$2047,M$2))</f>
        <v>0.64526482439144484</v>
      </c>
      <c r="N46" s="37">
        <f>(SUMIFS('overall city offline'!$H$2:$H$2047,'overall city offline'!$A$2:$A$2047,$A46,'overall city offline'!$B$2:$B$2047,N$3)*SUMIFS('overall city offline'!$C$2:$C$2047,'overall city offline'!$A$2:$A$2047,$A46,'overall city offline'!$B$2:$B$2047,N$3))/(SUMIFS('overall city offline'!$H$2:$H$2047,'overall city offline'!$A$2:$A$2047,$A46,'overall city offline'!$B$2:$B$2047,N$2))</f>
        <v>3.759248759704608E-2</v>
      </c>
      <c r="O46" s="37">
        <f>(SUMIFS('overall city offline'!$H$2:$H$2047,'overall city offline'!$A$2:$A$2047,$A46,'overall city offline'!$B$2:$B$2047,O$3)*SUMIFS('overall city offline'!$C$2:$C$2047,'overall city offline'!$A$2:$A$2047,$A46,'overall city offline'!$B$2:$B$2047,O$3))/(SUMIFS('overall city offline'!$H$2:$H$2047,'overall city offline'!$A$2:$A$2047,$A46,'overall city offline'!$B$2:$B$2047,O$2))</f>
        <v>3.3289884679342047E-2</v>
      </c>
      <c r="P46" s="37">
        <f>(SUMIFS('overall city offline'!$H$2:$H$2047,'overall city offline'!$A$2:$A$2047,$A46,'overall city offline'!$B$2:$B$2047,P$3)*SUMIFS('overall city offline'!$C$2:$C$2047,'overall city offline'!$A$2:$A$2047,$A46,'overall city offline'!$B$2:$B$2047,P$3))/(SUMIFS('overall city offline'!$H$2:$H$2047,'overall city offline'!$A$2:$A$2047,$A46,'overall city offline'!$B$2:$B$2047,P$2))</f>
        <v>7.3532401018868293E-2</v>
      </c>
      <c r="Q46" s="37">
        <f>(SUMIFS('overall city offline'!$H$2:$H$2047,'overall city offline'!$A$2:$A$2047,$A46,'overall city offline'!$B$2:$B$2047,Q$3)*SUMIFS('overall city offline'!$C$2:$C$2047,'overall city offline'!$A$2:$A$2047,$A46,'overall city offline'!$B$2:$B$2047,Q$3))/(SUMIFS('overall city offline'!$H$2:$H$2047,'overall city offline'!$A$2:$A$2047,$A46,'overall city offline'!$B$2:$B$2047,Q$2))</f>
        <v>0.36012202923695119</v>
      </c>
      <c r="R46" s="37">
        <f>(SUMIFS('overall city offline'!$H$2:$H$2047,'overall city offline'!$A$2:$A$2047,$A46,'overall city offline'!$B$2:$B$2047,R$3)*SUMIFS('overall city offline'!$C$2:$C$2047,'overall city offline'!$A$2:$A$2047,$A46,'overall city offline'!$B$2:$B$2047,R$3))/(SUMIFS('overall city offline'!$H$2:$H$2047,'overall city offline'!$A$2:$A$2047,$A46,'overall city offline'!$B$2:$B$2047,R$2))</f>
        <v>0.68659423063369973</v>
      </c>
      <c r="S46" s="37">
        <f>(SUMIFS('overall city offline'!$H$2:$H$2047,'overall city offline'!$A$2:$A$2047,$A46,'overall city offline'!$B$2:$B$2047,S$3)*SUMIFS('overall city offline'!$C$2:$C$2047,'overall city offline'!$A$2:$A$2047,$A46,'overall city offline'!$B$2:$B$2047,S$3))/(SUMIFS('overall city offline'!$H$2:$H$2047,'overall city offline'!$A$2:$A$2047,$A46,'overall city offline'!$B$2:$B$2047,S$2))</f>
        <v>0.76235855918912965</v>
      </c>
      <c r="T46" s="37">
        <f>(SUMIFS('overall city offline'!$H$2:$H$2047,'overall city offline'!$A$2:$A$2047,$A46,'overall city offline'!$B$2:$B$2047,T$3)*SUMIFS('overall city offline'!$C$2:$C$2047,'overall city offline'!$A$2:$A$2047,$A46,'overall city offline'!$B$2:$B$2047,T$3))/(SUMIFS('overall city offline'!$H$2:$H$2047,'overall city offline'!$A$2:$A$2047,$A46,'overall city offline'!$B$2:$B$2047,T$2))</f>
        <v>0.87132715041233078</v>
      </c>
      <c r="U46" s="37">
        <f>(SUMIFS('overall city offline'!$H$2:$H$2047,'overall city offline'!$A$2:$A$2047,$A46,'overall city offline'!$B$2:$B$2047,U$3)*SUMIFS('overall city offline'!$C$2:$C$2047,'overall city offline'!$A$2:$A$2047,$A46,'overall city offline'!$B$2:$B$2047,U$3))/(SUMIFS('overall city offline'!$H$2:$H$2047,'overall city offline'!$A$2:$A$2047,$A46,'overall city offline'!$B$2:$B$2047,U$2))</f>
        <v>0.92834631211861729</v>
      </c>
      <c r="V46" s="37">
        <f>(SUMIFS('overall city offline'!$H$2:$H$2047,'overall city offline'!$A$2:$A$2047,$A46,'overall city offline'!$B$2:$B$2047,V$3)*SUMIFS('overall city offline'!$C$2:$C$2047,'overall city offline'!$A$2:$A$2047,$A46,'overall city offline'!$B$2:$B$2047,V$3))/(SUMIFS('overall city offline'!$H$2:$H$2047,'overall city offline'!$A$2:$A$2047,$A46,'overall city offline'!$B$2:$B$2047,V$2))</f>
        <v>0.93121866302613387</v>
      </c>
    </row>
    <row r="47" spans="1:63" x14ac:dyDescent="0.25">
      <c r="A47" s="5" t="s">
        <v>50</v>
      </c>
      <c r="B47" s="37">
        <f>(SUMIFS('overall city offline'!$H$2:$H$2047,'overall city offline'!$A$2:$A$2047,$A47,'overall city offline'!$B$2:$B$2047,B$3)*SUMIFS('overall city offline'!$C$2:$C$2047,'overall city offline'!$A$2:$A$2047,$A47,'overall city offline'!$B$2:$B$2047,B$3))/(SUMIFS('overall city offline'!$H$2:$H$2047,'overall city offline'!$A$2:$A$2047,$A47,'overall city offline'!$B$2:$B$2047,B$2))</f>
        <v>0.97647900500396945</v>
      </c>
      <c r="C47" s="37">
        <f>(SUMIFS('overall city offline'!$H$2:$H$2047,'overall city offline'!$A$2:$A$2047,$A47,'overall city offline'!$B$2:$B$2047,C$3)*SUMIFS('overall city offline'!$C$2:$C$2047,'overall city offline'!$A$2:$A$2047,$A47,'overall city offline'!$B$2:$B$2047,C$3))/(SUMIFS('overall city offline'!$H$2:$H$2047,'overall city offline'!$A$2:$A$2047,$A47,'overall city offline'!$B$2:$B$2047,C$2))</f>
        <v>1.0886955149414941</v>
      </c>
      <c r="D47" s="37">
        <f>(SUMIFS('overall city offline'!$H$2:$H$2047,'overall city offline'!$A$2:$A$2047,$A47,'overall city offline'!$B$2:$B$2047,D$3)*SUMIFS('overall city offline'!$C$2:$C$2047,'overall city offline'!$A$2:$A$2047,$A47,'overall city offline'!$B$2:$B$2047,D$3))/(SUMIFS('overall city offline'!$H$2:$H$2047,'overall city offline'!$A$2:$A$2047,$A47,'overall city offline'!$B$2:$B$2047,D$2))</f>
        <v>0.87805734228800891</v>
      </c>
      <c r="E47" s="37">
        <f>(SUMIFS('overall city offline'!$H$2:$H$2047,'overall city offline'!$A$2:$A$2047,$A47,'overall city offline'!$B$2:$B$2047,E$3)*SUMIFS('overall city offline'!$C$2:$C$2047,'overall city offline'!$A$2:$A$2047,$A47,'overall city offline'!$B$2:$B$2047,E$3))/(SUMIFS('overall city offline'!$H$2:$H$2047,'overall city offline'!$A$2:$A$2047,$A47,'overall city offline'!$B$2:$B$2047,E$2))</f>
        <v>5.2190644998068733E-2</v>
      </c>
      <c r="F47" s="37">
        <f>(SUMIFS('overall city offline'!$H$2:$H$2047,'overall city offline'!$A$2:$A$2047,$A47,'overall city offline'!$B$2:$B$2047,F$3)*SUMIFS('overall city offline'!$C$2:$C$2047,'overall city offline'!$A$2:$A$2047,$A47,'overall city offline'!$B$2:$B$2047,F$3))/(SUMIFS('overall city offline'!$H$2:$H$2047,'overall city offline'!$A$2:$A$2047,$A47,'overall city offline'!$B$2:$B$2047,F$2))</f>
        <v>6.0194877337313588E-2</v>
      </c>
      <c r="G47" s="37">
        <f>(SUMIFS('overall city offline'!$H$2:$H$2047,'overall city offline'!$A$2:$A$2047,$A47,'overall city offline'!$B$2:$B$2047,G$3)*SUMIFS('overall city offline'!$C$2:$C$2047,'overall city offline'!$A$2:$A$2047,$A47,'overall city offline'!$B$2:$B$2047,G$3))/(SUMIFS('overall city offline'!$H$2:$H$2047,'overall city offline'!$A$2:$A$2047,$A47,'overall city offline'!$B$2:$B$2047,G$2))</f>
        <v>0.41360122690748596</v>
      </c>
      <c r="H47" s="37">
        <f>(SUMIFS('overall city offline'!$H$2:$H$2047,'overall city offline'!$A$2:$A$2047,$A47,'overall city offline'!$B$2:$B$2047,H$3)*SUMIFS('overall city offline'!$C$2:$C$2047,'overall city offline'!$A$2:$A$2047,$A47,'overall city offline'!$B$2:$B$2047,H$3))/(SUMIFS('overall city offline'!$H$2:$H$2047,'overall city offline'!$A$2:$A$2047,$A47,'overall city offline'!$B$2:$B$2047,H$2))</f>
        <v>0.76113380154125443</v>
      </c>
      <c r="I47" s="37">
        <f>(SUMIFS('overall city offline'!$H$2:$H$2047,'overall city offline'!$A$2:$A$2047,$A47,'overall city offline'!$B$2:$B$2047,I$3)*SUMIFS('overall city offline'!$C$2:$C$2047,'overall city offline'!$A$2:$A$2047,$A47,'overall city offline'!$B$2:$B$2047,I$3))/(SUMIFS('overall city offline'!$H$2:$H$2047,'overall city offline'!$A$2:$A$2047,$A47,'overall city offline'!$B$2:$B$2047,I$2))</f>
        <v>0.82559802607379884</v>
      </c>
      <c r="J47" s="37">
        <f>(SUMIFS('overall city offline'!$H$2:$H$2047,'overall city offline'!$A$2:$A$2047,$A47,'overall city offline'!$B$2:$B$2047,J$3)*SUMIFS('overall city offline'!$C$2:$C$2047,'overall city offline'!$A$2:$A$2047,$A47,'overall city offline'!$B$2:$B$2047,J$3))/(SUMIFS('overall city offline'!$H$2:$H$2047,'overall city offline'!$A$2:$A$2047,$A47,'overall city offline'!$B$2:$B$2047,J$2))</f>
        <v>0.78839556842797454</v>
      </c>
      <c r="K47" s="37">
        <f>(SUMIFS('overall city offline'!$H$2:$H$2047,'overall city offline'!$A$2:$A$2047,$A47,'overall city offline'!$B$2:$B$2047,K$3)*SUMIFS('overall city offline'!$C$2:$C$2047,'overall city offline'!$A$2:$A$2047,$A47,'overall city offline'!$B$2:$B$2047,K$3))/(SUMIFS('overall city offline'!$H$2:$H$2047,'overall city offline'!$A$2:$A$2047,$A47,'overall city offline'!$B$2:$B$2047,K$2))</f>
        <v>0.9561700133127502</v>
      </c>
      <c r="L47" s="37">
        <f>(SUMIFS('overall city offline'!$H$2:$H$2047,'overall city offline'!$A$2:$A$2047,$A47,'overall city offline'!$B$2:$B$2047,L$3)*SUMIFS('overall city offline'!$C$2:$C$2047,'overall city offline'!$A$2:$A$2047,$A47,'overall city offline'!$B$2:$B$2047,L$3))/(SUMIFS('overall city offline'!$H$2:$H$2047,'overall city offline'!$A$2:$A$2047,$A47,'overall city offline'!$B$2:$B$2047,L$2))</f>
        <v>0.3051351978790931</v>
      </c>
      <c r="M47" s="37">
        <f>(SUMIFS('overall city offline'!$H$2:$H$2047,'overall city offline'!$A$2:$A$2047,$A47,'overall city offline'!$B$2:$B$2047,M$3)*SUMIFS('overall city offline'!$C$2:$C$2047,'overall city offline'!$A$2:$A$2047,$A47,'overall city offline'!$B$2:$B$2047,M$3))/(SUMIFS('overall city offline'!$H$2:$H$2047,'overall city offline'!$A$2:$A$2047,$A47,'overall city offline'!$B$2:$B$2047,M$2))</f>
        <v>0.67358212763363035</v>
      </c>
      <c r="N47" s="37">
        <f>(SUMIFS('overall city offline'!$H$2:$H$2047,'overall city offline'!$A$2:$A$2047,$A47,'overall city offline'!$B$2:$B$2047,N$3)*SUMIFS('overall city offline'!$C$2:$C$2047,'overall city offline'!$A$2:$A$2047,$A47,'overall city offline'!$B$2:$B$2047,N$3))/(SUMIFS('overall city offline'!$H$2:$H$2047,'overall city offline'!$A$2:$A$2047,$A47,'overall city offline'!$B$2:$B$2047,N$2))</f>
        <v>5.7854645772991445E-2</v>
      </c>
      <c r="O47" s="37">
        <f>(SUMIFS('overall city offline'!$H$2:$H$2047,'overall city offline'!$A$2:$A$2047,$A47,'overall city offline'!$B$2:$B$2047,O$3)*SUMIFS('overall city offline'!$C$2:$C$2047,'overall city offline'!$A$2:$A$2047,$A47,'overall city offline'!$B$2:$B$2047,O$3))/(SUMIFS('overall city offline'!$H$2:$H$2047,'overall city offline'!$A$2:$A$2047,$A47,'overall city offline'!$B$2:$B$2047,O$2))</f>
        <v>6.1878676370274936E-2</v>
      </c>
      <c r="P47" s="37">
        <f>(SUMIFS('overall city offline'!$H$2:$H$2047,'overall city offline'!$A$2:$A$2047,$A47,'overall city offline'!$B$2:$B$2047,P$3)*SUMIFS('overall city offline'!$C$2:$C$2047,'overall city offline'!$A$2:$A$2047,$A47,'overall city offline'!$B$2:$B$2047,P$3))/(SUMIFS('overall city offline'!$H$2:$H$2047,'overall city offline'!$A$2:$A$2047,$A47,'overall city offline'!$B$2:$B$2047,P$2))</f>
        <v>8.0788140019262891E-2</v>
      </c>
      <c r="Q47" s="37">
        <f>(SUMIFS('overall city offline'!$H$2:$H$2047,'overall city offline'!$A$2:$A$2047,$A47,'overall city offline'!$B$2:$B$2047,Q$3)*SUMIFS('overall city offline'!$C$2:$C$2047,'overall city offline'!$A$2:$A$2047,$A47,'overall city offline'!$B$2:$B$2047,Q$3))/(SUMIFS('overall city offline'!$H$2:$H$2047,'overall city offline'!$A$2:$A$2047,$A47,'overall city offline'!$B$2:$B$2047,Q$2))</f>
        <v>0.54005753352637775</v>
      </c>
      <c r="R47" s="37">
        <f>(SUMIFS('overall city offline'!$H$2:$H$2047,'overall city offline'!$A$2:$A$2047,$A47,'overall city offline'!$B$2:$B$2047,R$3)*SUMIFS('overall city offline'!$C$2:$C$2047,'overall city offline'!$A$2:$A$2047,$A47,'overall city offline'!$B$2:$B$2047,R$3))/(SUMIFS('overall city offline'!$H$2:$H$2047,'overall city offline'!$A$2:$A$2047,$A47,'overall city offline'!$B$2:$B$2047,R$2))</f>
        <v>1.0757157769185399</v>
      </c>
      <c r="S47" s="37">
        <f>(SUMIFS('overall city offline'!$H$2:$H$2047,'overall city offline'!$A$2:$A$2047,$A47,'overall city offline'!$B$2:$B$2047,S$3)*SUMIFS('overall city offline'!$C$2:$C$2047,'overall city offline'!$A$2:$A$2047,$A47,'overall city offline'!$B$2:$B$2047,S$3))/(SUMIFS('overall city offline'!$H$2:$H$2047,'overall city offline'!$A$2:$A$2047,$A47,'overall city offline'!$B$2:$B$2047,S$2))</f>
        <v>1.0960244142641016</v>
      </c>
      <c r="T47" s="37">
        <f>(SUMIFS('overall city offline'!$H$2:$H$2047,'overall city offline'!$A$2:$A$2047,$A47,'overall city offline'!$B$2:$B$2047,T$3)*SUMIFS('overall city offline'!$C$2:$C$2047,'overall city offline'!$A$2:$A$2047,$A47,'overall city offline'!$B$2:$B$2047,T$3))/(SUMIFS('overall city offline'!$H$2:$H$2047,'overall city offline'!$A$2:$A$2047,$A47,'overall city offline'!$B$2:$B$2047,T$2))</f>
        <v>1.1472855070284069</v>
      </c>
      <c r="U47" s="37">
        <f>(SUMIFS('overall city offline'!$H$2:$H$2047,'overall city offline'!$A$2:$A$2047,$A47,'overall city offline'!$B$2:$B$2047,U$3)*SUMIFS('overall city offline'!$C$2:$C$2047,'overall city offline'!$A$2:$A$2047,$A47,'overall city offline'!$B$2:$B$2047,U$3))/(SUMIFS('overall city offline'!$H$2:$H$2047,'overall city offline'!$A$2:$A$2047,$A47,'overall city offline'!$B$2:$B$2047,U$2))</f>
        <v>1.0901956451226495</v>
      </c>
      <c r="V47" s="37">
        <f>(SUMIFS('overall city offline'!$H$2:$H$2047,'overall city offline'!$A$2:$A$2047,$A47,'overall city offline'!$B$2:$B$2047,V$3)*SUMIFS('overall city offline'!$C$2:$C$2047,'overall city offline'!$A$2:$A$2047,$A47,'overall city offline'!$B$2:$B$2047,V$3))/(SUMIFS('overall city offline'!$H$2:$H$2047,'overall city offline'!$A$2:$A$2047,$A47,'overall city offline'!$B$2:$B$2047,V$2))</f>
        <v>0.87887661781112714</v>
      </c>
    </row>
    <row r="48" spans="1:63" x14ac:dyDescent="0.25">
      <c r="A48" s="5" t="s">
        <v>51</v>
      </c>
      <c r="B48" s="37">
        <f>(SUMIFS('overall city offline'!$H$2:$H$2047,'overall city offline'!$A$2:$A$2047,$A48,'overall city offline'!$B$2:$B$2047,B$3)*SUMIFS('overall city offline'!$C$2:$C$2047,'overall city offline'!$A$2:$A$2047,$A48,'overall city offline'!$B$2:$B$2047,B$3))/(SUMIFS('overall city offline'!$H$2:$H$2047,'overall city offline'!$A$2:$A$2047,$A48,'overall city offline'!$B$2:$B$2047,B$2))</f>
        <v>0.73302022754373541</v>
      </c>
      <c r="C48" s="37">
        <f>(SUMIFS('overall city offline'!$H$2:$H$2047,'overall city offline'!$A$2:$A$2047,$A48,'overall city offline'!$B$2:$B$2047,C$3)*SUMIFS('overall city offline'!$C$2:$C$2047,'overall city offline'!$A$2:$A$2047,$A48,'overall city offline'!$B$2:$B$2047,C$3))/(SUMIFS('overall city offline'!$H$2:$H$2047,'overall city offline'!$A$2:$A$2047,$A48,'overall city offline'!$B$2:$B$2047,C$2))</f>
        <v>0.84311671124433762</v>
      </c>
      <c r="D48" s="37">
        <f>(SUMIFS('overall city offline'!$H$2:$H$2047,'overall city offline'!$A$2:$A$2047,$A48,'overall city offline'!$B$2:$B$2047,D$3)*SUMIFS('overall city offline'!$C$2:$C$2047,'overall city offline'!$A$2:$A$2047,$A48,'overall city offline'!$B$2:$B$2047,D$3))/(SUMIFS('overall city offline'!$H$2:$H$2047,'overall city offline'!$A$2:$A$2047,$A48,'overall city offline'!$B$2:$B$2047,D$2))</f>
        <v>0.57879115497255662</v>
      </c>
      <c r="E48" s="37">
        <f>(SUMIFS('overall city offline'!$H$2:$H$2047,'overall city offline'!$A$2:$A$2047,$A48,'overall city offline'!$B$2:$B$2047,E$3)*SUMIFS('overall city offline'!$C$2:$C$2047,'overall city offline'!$A$2:$A$2047,$A48,'overall city offline'!$B$2:$B$2047,E$3))/(SUMIFS('overall city offline'!$H$2:$H$2047,'overall city offline'!$A$2:$A$2047,$A48,'overall city offline'!$B$2:$B$2047,E$2))</f>
        <v>9.3814485208244258E-3</v>
      </c>
      <c r="F48" s="37">
        <f>(SUMIFS('overall city offline'!$H$2:$H$2047,'overall city offline'!$A$2:$A$2047,$A48,'overall city offline'!$B$2:$B$2047,F$3)*SUMIFS('overall city offline'!$C$2:$C$2047,'overall city offline'!$A$2:$A$2047,$A48,'overall city offline'!$B$2:$B$2047,F$3))/(SUMIFS('overall city offline'!$H$2:$H$2047,'overall city offline'!$A$2:$A$2047,$A48,'overall city offline'!$B$2:$B$2047,F$2))</f>
        <v>5.144260944159032E-2</v>
      </c>
      <c r="G48" s="37">
        <f>(SUMIFS('overall city offline'!$H$2:$H$2047,'overall city offline'!$A$2:$A$2047,$A48,'overall city offline'!$B$2:$B$2047,G$3)*SUMIFS('overall city offline'!$C$2:$C$2047,'overall city offline'!$A$2:$A$2047,$A48,'overall city offline'!$B$2:$B$2047,G$3))/(SUMIFS('overall city offline'!$H$2:$H$2047,'overall city offline'!$A$2:$A$2047,$A48,'overall city offline'!$B$2:$B$2047,G$2))</f>
        <v>0.37784833647615518</v>
      </c>
      <c r="H48" s="37">
        <f>(SUMIFS('overall city offline'!$H$2:$H$2047,'overall city offline'!$A$2:$A$2047,$A48,'overall city offline'!$B$2:$B$2047,H$3)*SUMIFS('overall city offline'!$C$2:$C$2047,'overall city offline'!$A$2:$A$2047,$A48,'overall city offline'!$B$2:$B$2047,H$3))/(SUMIFS('overall city offline'!$H$2:$H$2047,'overall city offline'!$A$2:$A$2047,$A48,'overall city offline'!$B$2:$B$2047,H$2))</f>
        <v>0.73704069383787962</v>
      </c>
      <c r="I48" s="37">
        <f>(SUMIFS('overall city offline'!$H$2:$H$2047,'overall city offline'!$A$2:$A$2047,$A48,'overall city offline'!$B$2:$B$2047,I$3)*SUMIFS('overall city offline'!$C$2:$C$2047,'overall city offline'!$A$2:$A$2047,$A48,'overall city offline'!$B$2:$B$2047,I$3))/(SUMIFS('overall city offline'!$H$2:$H$2047,'overall city offline'!$A$2:$A$2047,$A48,'overall city offline'!$B$2:$B$2047,I$2))</f>
        <v>0.79673928959036555</v>
      </c>
      <c r="J48" s="37">
        <f>(SUMIFS('overall city offline'!$H$2:$H$2047,'overall city offline'!$A$2:$A$2047,$A48,'overall city offline'!$B$2:$B$2047,J$3)*SUMIFS('overall city offline'!$C$2:$C$2047,'overall city offline'!$A$2:$A$2047,$A48,'overall city offline'!$B$2:$B$2047,J$3))/(SUMIFS('overall city offline'!$H$2:$H$2047,'overall city offline'!$A$2:$A$2047,$A48,'overall city offline'!$B$2:$B$2047,J$2))</f>
        <v>0.80795258799632719</v>
      </c>
      <c r="K48" s="37">
        <f>(SUMIFS('overall city offline'!$H$2:$H$2047,'overall city offline'!$A$2:$A$2047,$A48,'overall city offline'!$B$2:$B$2047,K$3)*SUMIFS('overall city offline'!$C$2:$C$2047,'overall city offline'!$A$2:$A$2047,$A48,'overall city offline'!$B$2:$B$2047,K$3))/(SUMIFS('overall city offline'!$H$2:$H$2047,'overall city offline'!$A$2:$A$2047,$A48,'overall city offline'!$B$2:$B$2047,K$2))</f>
        <v>0.83988060545027732</v>
      </c>
      <c r="L48" s="37">
        <f>(SUMIFS('overall city offline'!$H$2:$H$2047,'overall city offline'!$A$2:$A$2047,$A48,'overall city offline'!$B$2:$B$2047,L$3)*SUMIFS('overall city offline'!$C$2:$C$2047,'overall city offline'!$A$2:$A$2047,$A48,'overall city offline'!$B$2:$B$2047,L$3))/(SUMIFS('overall city offline'!$H$2:$H$2047,'overall city offline'!$A$2:$A$2047,$A48,'overall city offline'!$B$2:$B$2047,L$2))</f>
        <v>0.25772879956098482</v>
      </c>
      <c r="M48" s="37">
        <f>(SUMIFS('overall city offline'!$H$2:$H$2047,'overall city offline'!$A$2:$A$2047,$A48,'overall city offline'!$B$2:$B$2047,M$3)*SUMIFS('overall city offline'!$C$2:$C$2047,'overall city offline'!$A$2:$A$2047,$A48,'overall city offline'!$B$2:$B$2047,M$3))/(SUMIFS('overall city offline'!$H$2:$H$2047,'overall city offline'!$A$2:$A$2047,$A48,'overall city offline'!$B$2:$B$2047,M$2))</f>
        <v>0.83542854423363544</v>
      </c>
      <c r="N48" s="37">
        <f>(SUMIFS('overall city offline'!$H$2:$H$2047,'overall city offline'!$A$2:$A$2047,$A48,'overall city offline'!$B$2:$B$2047,N$3)*SUMIFS('overall city offline'!$C$2:$C$2047,'overall city offline'!$A$2:$A$2047,$A48,'overall city offline'!$B$2:$B$2047,N$3))/(SUMIFS('overall city offline'!$H$2:$H$2047,'overall city offline'!$A$2:$A$2047,$A48,'overall city offline'!$B$2:$B$2047,N$2))</f>
        <v>8.6645498858476347E-2</v>
      </c>
      <c r="O48" s="37">
        <f>(SUMIFS('overall city offline'!$H$2:$H$2047,'overall city offline'!$A$2:$A$2047,$A48,'overall city offline'!$B$2:$B$2047,O$3)*SUMIFS('overall city offline'!$C$2:$C$2047,'overall city offline'!$A$2:$A$2047,$A48,'overall city offline'!$B$2:$B$2047,O$3))/(SUMIFS('overall city offline'!$H$2:$H$2047,'overall city offline'!$A$2:$A$2047,$A48,'overall city offline'!$B$2:$B$2047,O$2))</f>
        <v>4.2875733809529186E-2</v>
      </c>
      <c r="P48" s="37">
        <f>(SUMIFS('overall city offline'!$H$2:$H$2047,'overall city offline'!$A$2:$A$2047,$A48,'overall city offline'!$B$2:$B$2047,P$3)*SUMIFS('overall city offline'!$C$2:$C$2047,'overall city offline'!$A$2:$A$2047,$A48,'overall city offline'!$B$2:$B$2047,P$3))/(SUMIFS('overall city offline'!$H$2:$H$2047,'overall city offline'!$A$2:$A$2047,$A48,'overall city offline'!$B$2:$B$2047,P$2))</f>
        <v>6.9783619128339872E-2</v>
      </c>
      <c r="Q48" s="37">
        <f>(SUMIFS('overall city offline'!$H$2:$H$2047,'overall city offline'!$A$2:$A$2047,$A48,'overall city offline'!$B$2:$B$2047,Q$3)*SUMIFS('overall city offline'!$C$2:$C$2047,'overall city offline'!$A$2:$A$2047,$A48,'overall city offline'!$B$2:$B$2047,Q$3))/(SUMIFS('overall city offline'!$H$2:$H$2047,'overall city offline'!$A$2:$A$2047,$A48,'overall city offline'!$B$2:$B$2047,Q$2))</f>
        <v>0.390373428836579</v>
      </c>
      <c r="R48" s="37">
        <f>(SUMIFS('overall city offline'!$H$2:$H$2047,'overall city offline'!$A$2:$A$2047,$A48,'overall city offline'!$B$2:$B$2047,R$3)*SUMIFS('overall city offline'!$C$2:$C$2047,'overall city offline'!$A$2:$A$2047,$A48,'overall city offline'!$B$2:$B$2047,R$3))/(SUMIFS('overall city offline'!$H$2:$H$2047,'overall city offline'!$A$2:$A$2047,$A48,'overall city offline'!$B$2:$B$2047,R$2))</f>
        <v>0.79921172640040983</v>
      </c>
      <c r="S48" s="37">
        <f>(SUMIFS('overall city offline'!$H$2:$H$2047,'overall city offline'!$A$2:$A$2047,$A48,'overall city offline'!$B$2:$B$2047,S$3)*SUMIFS('overall city offline'!$C$2:$C$2047,'overall city offline'!$A$2:$A$2047,$A48,'overall city offline'!$B$2:$B$2047,S$3))/(SUMIFS('overall city offline'!$H$2:$H$2047,'overall city offline'!$A$2:$A$2047,$A48,'overall city offline'!$B$2:$B$2047,S$2))</f>
        <v>0.85154218859019237</v>
      </c>
      <c r="T48" s="37">
        <f>(SUMIFS('overall city offline'!$H$2:$H$2047,'overall city offline'!$A$2:$A$2047,$A48,'overall city offline'!$B$2:$B$2047,T$3)*SUMIFS('overall city offline'!$C$2:$C$2047,'overall city offline'!$A$2:$A$2047,$A48,'overall city offline'!$B$2:$B$2047,T$3))/(SUMIFS('overall city offline'!$H$2:$H$2047,'overall city offline'!$A$2:$A$2047,$A48,'overall city offline'!$B$2:$B$2047,T$2))</f>
        <v>0.96071164888079241</v>
      </c>
      <c r="U48" s="37">
        <f>(SUMIFS('overall city offline'!$H$2:$H$2047,'overall city offline'!$A$2:$A$2047,$A48,'overall city offline'!$B$2:$B$2047,U$3)*SUMIFS('overall city offline'!$C$2:$C$2047,'overall city offline'!$A$2:$A$2047,$A48,'overall city offline'!$B$2:$B$2047,U$3))/(SUMIFS('overall city offline'!$H$2:$H$2047,'overall city offline'!$A$2:$A$2047,$A48,'overall city offline'!$B$2:$B$2047,U$2))</f>
        <v>0.8893103450932619</v>
      </c>
      <c r="V48" s="37">
        <f>(SUMIFS('overall city offline'!$H$2:$H$2047,'overall city offline'!$A$2:$A$2047,$A48,'overall city offline'!$B$2:$B$2047,V$3)*SUMIFS('overall city offline'!$C$2:$C$2047,'overall city offline'!$A$2:$A$2047,$A48,'overall city offline'!$B$2:$B$2047,V$3))/(SUMIFS('overall city offline'!$H$2:$H$2047,'overall city offline'!$A$2:$A$2047,$A48,'overall city offline'!$B$2:$B$2047,V$2))</f>
        <v>0.88831759656207165</v>
      </c>
    </row>
    <row r="49" spans="1:22" x14ac:dyDescent="0.25">
      <c r="A49" s="5" t="s">
        <v>52</v>
      </c>
      <c r="B49" s="37">
        <f>(SUMIFS('overall city offline'!$H$2:$H$2047,'overall city offline'!$A$2:$A$2047,$A49,'overall city offline'!$B$2:$B$2047,B$3)*SUMIFS('overall city offline'!$C$2:$C$2047,'overall city offline'!$A$2:$A$2047,$A49,'overall city offline'!$B$2:$B$2047,B$3))/(SUMIFS('overall city offline'!$H$2:$H$2047,'overall city offline'!$A$2:$A$2047,$A49,'overall city offline'!$B$2:$B$2047,B$2))</f>
        <v>0.82424510469004852</v>
      </c>
      <c r="C49" s="37">
        <f>(SUMIFS('overall city offline'!$H$2:$H$2047,'overall city offline'!$A$2:$A$2047,$A49,'overall city offline'!$B$2:$B$2047,C$3)*SUMIFS('overall city offline'!$C$2:$C$2047,'overall city offline'!$A$2:$A$2047,$A49,'overall city offline'!$B$2:$B$2047,C$3))/(SUMIFS('overall city offline'!$H$2:$H$2047,'overall city offline'!$A$2:$A$2047,$A49,'overall city offline'!$B$2:$B$2047,C$2))</f>
        <v>0.85813541739787103</v>
      </c>
      <c r="D49" s="37">
        <f>(SUMIFS('overall city offline'!$H$2:$H$2047,'overall city offline'!$A$2:$A$2047,$A49,'overall city offline'!$B$2:$B$2047,D$3)*SUMIFS('overall city offline'!$C$2:$C$2047,'overall city offline'!$A$2:$A$2047,$A49,'overall city offline'!$B$2:$B$2047,D$3))/(SUMIFS('overall city offline'!$H$2:$H$2047,'overall city offline'!$A$2:$A$2047,$A49,'overall city offline'!$B$2:$B$2047,D$2))</f>
        <v>0.66216741920195765</v>
      </c>
      <c r="E49" s="37">
        <f>(SUMIFS('overall city offline'!$H$2:$H$2047,'overall city offline'!$A$2:$A$2047,$A49,'overall city offline'!$B$2:$B$2047,E$3)*SUMIFS('overall city offline'!$C$2:$C$2047,'overall city offline'!$A$2:$A$2047,$A49,'overall city offline'!$B$2:$B$2047,E$3))/(SUMIFS('overall city offline'!$H$2:$H$2047,'overall city offline'!$A$2:$A$2047,$A49,'overall city offline'!$B$2:$B$2047,E$2))</f>
        <v>3.0231271293216542E-2</v>
      </c>
      <c r="F49" s="37">
        <f>(SUMIFS('overall city offline'!$H$2:$H$2047,'overall city offline'!$A$2:$A$2047,$A49,'overall city offline'!$B$2:$B$2047,F$3)*SUMIFS('overall city offline'!$C$2:$C$2047,'overall city offline'!$A$2:$A$2047,$A49,'overall city offline'!$B$2:$B$2047,F$3))/(SUMIFS('overall city offline'!$H$2:$H$2047,'overall city offline'!$A$2:$A$2047,$A49,'overall city offline'!$B$2:$B$2047,F$2))</f>
        <v>0.1243022678603604</v>
      </c>
      <c r="G49" s="37">
        <f>(SUMIFS('overall city offline'!$H$2:$H$2047,'overall city offline'!$A$2:$A$2047,$A49,'overall city offline'!$B$2:$B$2047,G$3)*SUMIFS('overall city offline'!$C$2:$C$2047,'overall city offline'!$A$2:$A$2047,$A49,'overall city offline'!$B$2:$B$2047,G$3))/(SUMIFS('overall city offline'!$H$2:$H$2047,'overall city offline'!$A$2:$A$2047,$A49,'overall city offline'!$B$2:$B$2047,G$2))</f>
        <v>0.44803861280568713</v>
      </c>
      <c r="H49" s="37">
        <f>(SUMIFS('overall city offline'!$H$2:$H$2047,'overall city offline'!$A$2:$A$2047,$A49,'overall city offline'!$B$2:$B$2047,H$3)*SUMIFS('overall city offline'!$C$2:$C$2047,'overall city offline'!$A$2:$A$2047,$A49,'overall city offline'!$B$2:$B$2047,H$3))/(SUMIFS('overall city offline'!$H$2:$H$2047,'overall city offline'!$A$2:$A$2047,$A49,'overall city offline'!$B$2:$B$2047,H$2))</f>
        <v>0.94376772697152989</v>
      </c>
      <c r="I49" s="37">
        <f>(SUMIFS('overall city offline'!$H$2:$H$2047,'overall city offline'!$A$2:$A$2047,$A49,'overall city offline'!$B$2:$B$2047,I$3)*SUMIFS('overall city offline'!$C$2:$C$2047,'overall city offline'!$A$2:$A$2047,$A49,'overall city offline'!$B$2:$B$2047,I$3))/(SUMIFS('overall city offline'!$H$2:$H$2047,'overall city offline'!$A$2:$A$2047,$A49,'overall city offline'!$B$2:$B$2047,I$2))</f>
        <v>1.0223394495285119</v>
      </c>
      <c r="J49" s="37">
        <f>(SUMIFS('overall city offline'!$H$2:$H$2047,'overall city offline'!$A$2:$A$2047,$A49,'overall city offline'!$B$2:$B$2047,J$3)*SUMIFS('overall city offline'!$C$2:$C$2047,'overall city offline'!$A$2:$A$2047,$A49,'overall city offline'!$B$2:$B$2047,J$3))/(SUMIFS('overall city offline'!$H$2:$H$2047,'overall city offline'!$A$2:$A$2047,$A49,'overall city offline'!$B$2:$B$2047,J$2))</f>
        <v>0.9313783320103296</v>
      </c>
      <c r="K49" s="37">
        <f>(SUMIFS('overall city offline'!$H$2:$H$2047,'overall city offline'!$A$2:$A$2047,$A49,'overall city offline'!$B$2:$B$2047,K$3)*SUMIFS('overall city offline'!$C$2:$C$2047,'overall city offline'!$A$2:$A$2047,$A49,'overall city offline'!$B$2:$B$2047,K$3))/(SUMIFS('overall city offline'!$H$2:$H$2047,'overall city offline'!$A$2:$A$2047,$A49,'overall city offline'!$B$2:$B$2047,K$2))</f>
        <v>1.0598619225124386</v>
      </c>
      <c r="L49" s="37">
        <f>(SUMIFS('overall city offline'!$H$2:$H$2047,'overall city offline'!$A$2:$A$2047,$A49,'overall city offline'!$B$2:$B$2047,L$3)*SUMIFS('overall city offline'!$C$2:$C$2047,'overall city offline'!$A$2:$A$2047,$A49,'overall city offline'!$B$2:$B$2047,L$3))/(SUMIFS('overall city offline'!$H$2:$H$2047,'overall city offline'!$A$2:$A$2047,$A49,'overall city offline'!$B$2:$B$2047,L$2))</f>
        <v>0.2956151333986205</v>
      </c>
      <c r="M49" s="37">
        <f>(SUMIFS('overall city offline'!$H$2:$H$2047,'overall city offline'!$A$2:$A$2047,$A49,'overall city offline'!$B$2:$B$2047,M$3)*SUMIFS('overall city offline'!$C$2:$C$2047,'overall city offline'!$A$2:$A$2047,$A49,'overall city offline'!$B$2:$B$2047,M$3))/(SUMIFS('overall city offline'!$H$2:$H$2047,'overall city offline'!$A$2:$A$2047,$A49,'overall city offline'!$B$2:$B$2047,M$2))</f>
        <v>0.70715009096921477</v>
      </c>
      <c r="N49" s="37">
        <f>(SUMIFS('overall city offline'!$H$2:$H$2047,'overall city offline'!$A$2:$A$2047,$A49,'overall city offline'!$B$2:$B$2047,N$3)*SUMIFS('overall city offline'!$C$2:$C$2047,'overall city offline'!$A$2:$A$2047,$A49,'overall city offline'!$B$2:$B$2047,N$3))/(SUMIFS('overall city offline'!$H$2:$H$2047,'overall city offline'!$A$2:$A$2047,$A49,'overall city offline'!$B$2:$B$2047,N$2))</f>
        <v>6.7096869448127275E-2</v>
      </c>
      <c r="O49" s="37">
        <f>(SUMIFS('overall city offline'!$H$2:$H$2047,'overall city offline'!$A$2:$A$2047,$A49,'overall city offline'!$B$2:$B$2047,O$3)*SUMIFS('overall city offline'!$C$2:$C$2047,'overall city offline'!$A$2:$A$2047,$A49,'overall city offline'!$B$2:$B$2047,O$3))/(SUMIFS('overall city offline'!$H$2:$H$2047,'overall city offline'!$A$2:$A$2047,$A49,'overall city offline'!$B$2:$B$2047,O$2))</f>
        <v>4.9565666018809629E-2</v>
      </c>
      <c r="P49" s="37">
        <f>(SUMIFS('overall city offline'!$H$2:$H$2047,'overall city offline'!$A$2:$A$2047,$A49,'overall city offline'!$B$2:$B$2047,P$3)*SUMIFS('overall city offline'!$C$2:$C$2047,'overall city offline'!$A$2:$A$2047,$A49,'overall city offline'!$B$2:$B$2047,P$3))/(SUMIFS('overall city offline'!$H$2:$H$2047,'overall city offline'!$A$2:$A$2047,$A49,'overall city offline'!$B$2:$B$2047,P$2))</f>
        <v>0.12443471219694069</v>
      </c>
      <c r="Q49" s="37">
        <f>(SUMIFS('overall city offline'!$H$2:$H$2047,'overall city offline'!$A$2:$A$2047,$A49,'overall city offline'!$B$2:$B$2047,Q$3)*SUMIFS('overall city offline'!$C$2:$C$2047,'overall city offline'!$A$2:$A$2047,$A49,'overall city offline'!$B$2:$B$2047,Q$3))/(SUMIFS('overall city offline'!$H$2:$H$2047,'overall city offline'!$A$2:$A$2047,$A49,'overall city offline'!$B$2:$B$2047,Q$2))</f>
        <v>0.51496240693901818</v>
      </c>
      <c r="R49" s="37">
        <f>(SUMIFS('overall city offline'!$H$2:$H$2047,'overall city offline'!$A$2:$A$2047,$A49,'overall city offline'!$B$2:$B$2047,R$3)*SUMIFS('overall city offline'!$C$2:$C$2047,'overall city offline'!$A$2:$A$2047,$A49,'overall city offline'!$B$2:$B$2047,R$3))/(SUMIFS('overall city offline'!$H$2:$H$2047,'overall city offline'!$A$2:$A$2047,$A49,'overall city offline'!$B$2:$B$2047,R$2))</f>
        <v>0.95330848249771294</v>
      </c>
      <c r="S49" s="37">
        <f>(SUMIFS('overall city offline'!$H$2:$H$2047,'overall city offline'!$A$2:$A$2047,$A49,'overall city offline'!$B$2:$B$2047,S$3)*SUMIFS('overall city offline'!$C$2:$C$2047,'overall city offline'!$A$2:$A$2047,$A49,'overall city offline'!$B$2:$B$2047,S$3))/(SUMIFS('overall city offline'!$H$2:$H$2047,'overall city offline'!$A$2:$A$2047,$A49,'overall city offline'!$B$2:$B$2047,S$2))</f>
        <v>1.0690640411794006</v>
      </c>
      <c r="T49" s="37">
        <f>(SUMIFS('overall city offline'!$H$2:$H$2047,'overall city offline'!$A$2:$A$2047,$A49,'overall city offline'!$B$2:$B$2047,T$3)*SUMIFS('overall city offline'!$C$2:$C$2047,'overall city offline'!$A$2:$A$2047,$A49,'overall city offline'!$B$2:$B$2047,T$3))/(SUMIFS('overall city offline'!$H$2:$H$2047,'overall city offline'!$A$2:$A$2047,$A49,'overall city offline'!$B$2:$B$2047,T$2))</f>
        <v>1.2801119947975905</v>
      </c>
      <c r="U49" s="37">
        <f>(SUMIFS('overall city offline'!$H$2:$H$2047,'overall city offline'!$A$2:$A$2047,$A49,'overall city offline'!$B$2:$B$2047,U$3)*SUMIFS('overall city offline'!$C$2:$C$2047,'overall city offline'!$A$2:$A$2047,$A49,'overall city offline'!$B$2:$B$2047,U$3))/(SUMIFS('overall city offline'!$H$2:$H$2047,'overall city offline'!$A$2:$A$2047,$A49,'overall city offline'!$B$2:$B$2047,U$2))</f>
        <v>1.4284678806436384</v>
      </c>
      <c r="V49" s="37">
        <f>(SUMIFS('overall city offline'!$H$2:$H$2047,'overall city offline'!$A$2:$A$2047,$A49,'overall city offline'!$B$2:$B$2047,V$3)*SUMIFS('overall city offline'!$C$2:$C$2047,'overall city offline'!$A$2:$A$2047,$A49,'overall city offline'!$B$2:$B$2047,V$3))/(SUMIFS('overall city offline'!$H$2:$H$2047,'overall city offline'!$A$2:$A$2047,$A49,'overall city offline'!$B$2:$B$2047,V$2))</f>
        <v>1.070886229465237</v>
      </c>
    </row>
    <row r="50" spans="1:22" x14ac:dyDescent="0.25">
      <c r="A50" s="5" t="s">
        <v>53</v>
      </c>
      <c r="B50" s="37">
        <f>(SUMIFS('overall city offline'!$H$2:$H$2047,'overall city offline'!$A$2:$A$2047,$A50,'overall city offline'!$B$2:$B$2047,B$3)*SUMIFS('overall city offline'!$C$2:$C$2047,'overall city offline'!$A$2:$A$2047,$A50,'overall city offline'!$B$2:$B$2047,B$3))/(SUMIFS('overall city offline'!$H$2:$H$2047,'overall city offline'!$A$2:$A$2047,$A50,'overall city offline'!$B$2:$B$2047,B$2))</f>
        <v>0.86419028963255662</v>
      </c>
      <c r="C50" s="37">
        <f>(SUMIFS('overall city offline'!$H$2:$H$2047,'overall city offline'!$A$2:$A$2047,$A50,'overall city offline'!$B$2:$B$2047,C$3)*SUMIFS('overall city offline'!$C$2:$C$2047,'overall city offline'!$A$2:$A$2047,$A50,'overall city offline'!$B$2:$B$2047,C$3))/(SUMIFS('overall city offline'!$H$2:$H$2047,'overall city offline'!$A$2:$A$2047,$A50,'overall city offline'!$B$2:$B$2047,C$2))</f>
        <v>0.89029807840564701</v>
      </c>
      <c r="D50" s="37">
        <f>(SUMIFS('overall city offline'!$H$2:$H$2047,'overall city offline'!$A$2:$A$2047,$A50,'overall city offline'!$B$2:$B$2047,D$3)*SUMIFS('overall city offline'!$C$2:$C$2047,'overall city offline'!$A$2:$A$2047,$A50,'overall city offline'!$B$2:$B$2047,D$3))/(SUMIFS('overall city offline'!$H$2:$H$2047,'overall city offline'!$A$2:$A$2047,$A50,'overall city offline'!$B$2:$B$2047,D$2))</f>
        <v>0.68079235636424107</v>
      </c>
      <c r="E50" s="37">
        <f>(SUMIFS('overall city offline'!$H$2:$H$2047,'overall city offline'!$A$2:$A$2047,$A50,'overall city offline'!$B$2:$B$2047,E$3)*SUMIFS('overall city offline'!$C$2:$C$2047,'overall city offline'!$A$2:$A$2047,$A50,'overall city offline'!$B$2:$B$2047,E$3))/(SUMIFS('overall city offline'!$H$2:$H$2047,'overall city offline'!$A$2:$A$2047,$A50,'overall city offline'!$B$2:$B$2047,E$2))</f>
        <v>4.7416206329195229E-2</v>
      </c>
      <c r="F50" s="37">
        <f>(SUMIFS('overall city offline'!$H$2:$H$2047,'overall city offline'!$A$2:$A$2047,$A50,'overall city offline'!$B$2:$B$2047,F$3)*SUMIFS('overall city offline'!$C$2:$C$2047,'overall city offline'!$A$2:$A$2047,$A50,'overall city offline'!$B$2:$B$2047,F$3))/(SUMIFS('overall city offline'!$H$2:$H$2047,'overall city offline'!$A$2:$A$2047,$A50,'overall city offline'!$B$2:$B$2047,F$2))</f>
        <v>0.11195424316431939</v>
      </c>
      <c r="G50" s="37">
        <f>(SUMIFS('overall city offline'!$H$2:$H$2047,'overall city offline'!$A$2:$A$2047,$A50,'overall city offline'!$B$2:$B$2047,G$3)*SUMIFS('overall city offline'!$C$2:$C$2047,'overall city offline'!$A$2:$A$2047,$A50,'overall city offline'!$B$2:$B$2047,G$3))/(SUMIFS('overall city offline'!$H$2:$H$2047,'overall city offline'!$A$2:$A$2047,$A50,'overall city offline'!$B$2:$B$2047,G$2))</f>
        <v>0.56215748483951722</v>
      </c>
      <c r="H50" s="37">
        <f>(SUMIFS('overall city offline'!$H$2:$H$2047,'overall city offline'!$A$2:$A$2047,$A50,'overall city offline'!$B$2:$B$2047,H$3)*SUMIFS('overall city offline'!$C$2:$C$2047,'overall city offline'!$A$2:$A$2047,$A50,'overall city offline'!$B$2:$B$2047,H$3))/(SUMIFS('overall city offline'!$H$2:$H$2047,'overall city offline'!$A$2:$A$2047,$A50,'overall city offline'!$B$2:$B$2047,H$2))</f>
        <v>0.90860159674821528</v>
      </c>
      <c r="I50" s="37">
        <f>(SUMIFS('overall city offline'!$H$2:$H$2047,'overall city offline'!$A$2:$A$2047,$A50,'overall city offline'!$B$2:$B$2047,I$3)*SUMIFS('overall city offline'!$C$2:$C$2047,'overall city offline'!$A$2:$A$2047,$A50,'overall city offline'!$B$2:$B$2047,I$3))/(SUMIFS('overall city offline'!$H$2:$H$2047,'overall city offline'!$A$2:$A$2047,$A50,'overall city offline'!$B$2:$B$2047,I$2))</f>
        <v>0.83266778459756929</v>
      </c>
      <c r="J50" s="37">
        <f>(SUMIFS('overall city offline'!$H$2:$H$2047,'overall city offline'!$A$2:$A$2047,$A50,'overall city offline'!$B$2:$B$2047,J$3)*SUMIFS('overall city offline'!$C$2:$C$2047,'overall city offline'!$A$2:$A$2047,$A50,'overall city offline'!$B$2:$B$2047,J$3))/(SUMIFS('overall city offline'!$H$2:$H$2047,'overall city offline'!$A$2:$A$2047,$A50,'overall city offline'!$B$2:$B$2047,J$2))</f>
        <v>0.83552769581882347</v>
      </c>
      <c r="K50" s="37">
        <f>(SUMIFS('overall city offline'!$H$2:$H$2047,'overall city offline'!$A$2:$A$2047,$A50,'overall city offline'!$B$2:$B$2047,K$3)*SUMIFS('overall city offline'!$C$2:$C$2047,'overall city offline'!$A$2:$A$2047,$A50,'overall city offline'!$B$2:$B$2047,K$3))/(SUMIFS('overall city offline'!$H$2:$H$2047,'overall city offline'!$A$2:$A$2047,$A50,'overall city offline'!$B$2:$B$2047,K$2))</f>
        <v>0.93207802994540878</v>
      </c>
      <c r="L50" s="37">
        <f>(SUMIFS('overall city offline'!$H$2:$H$2047,'overall city offline'!$A$2:$A$2047,$A50,'overall city offline'!$B$2:$B$2047,L$3)*SUMIFS('overall city offline'!$C$2:$C$2047,'overall city offline'!$A$2:$A$2047,$A50,'overall city offline'!$B$2:$B$2047,L$3))/(SUMIFS('overall city offline'!$H$2:$H$2047,'overall city offline'!$A$2:$A$2047,$A50,'overall city offline'!$B$2:$B$2047,L$2))</f>
        <v>0.38434794076915924</v>
      </c>
      <c r="M50" s="37">
        <f>(SUMIFS('overall city offline'!$H$2:$H$2047,'overall city offline'!$A$2:$A$2047,$A50,'overall city offline'!$B$2:$B$2047,M$3)*SUMIFS('overall city offline'!$C$2:$C$2047,'overall city offline'!$A$2:$A$2047,$A50,'overall city offline'!$B$2:$B$2047,M$3))/(SUMIFS('overall city offline'!$H$2:$H$2047,'overall city offline'!$A$2:$A$2047,$A50,'overall city offline'!$B$2:$B$2047,M$2))</f>
        <v>0.8885315522487568</v>
      </c>
      <c r="N50" s="37">
        <f>(SUMIFS('overall city offline'!$H$2:$H$2047,'overall city offline'!$A$2:$A$2047,$A50,'overall city offline'!$B$2:$B$2047,N$3)*SUMIFS('overall city offline'!$C$2:$C$2047,'overall city offline'!$A$2:$A$2047,$A50,'overall city offline'!$B$2:$B$2047,N$3))/(SUMIFS('overall city offline'!$H$2:$H$2047,'overall city offline'!$A$2:$A$2047,$A50,'overall city offline'!$B$2:$B$2047,N$2))</f>
        <v>0.14889010187072454</v>
      </c>
      <c r="O50" s="37">
        <f>(SUMIFS('overall city offline'!$H$2:$H$2047,'overall city offline'!$A$2:$A$2047,$A50,'overall city offline'!$B$2:$B$2047,O$3)*SUMIFS('overall city offline'!$C$2:$C$2047,'overall city offline'!$A$2:$A$2047,$A50,'overall city offline'!$B$2:$B$2047,O$3))/(SUMIFS('overall city offline'!$H$2:$H$2047,'overall city offline'!$A$2:$A$2047,$A50,'overall city offline'!$B$2:$B$2047,O$2))</f>
        <v>0.1459128115853654</v>
      </c>
      <c r="P50" s="37">
        <f>(SUMIFS('overall city offline'!$H$2:$H$2047,'overall city offline'!$A$2:$A$2047,$A50,'overall city offline'!$B$2:$B$2047,P$3)*SUMIFS('overall city offline'!$C$2:$C$2047,'overall city offline'!$A$2:$A$2047,$A50,'overall city offline'!$B$2:$B$2047,P$3))/(SUMIFS('overall city offline'!$H$2:$H$2047,'overall city offline'!$A$2:$A$2047,$A50,'overall city offline'!$B$2:$B$2047,P$2))</f>
        <v>0.23901248573923584</v>
      </c>
      <c r="Q50" s="37">
        <f>(SUMIFS('overall city offline'!$H$2:$H$2047,'overall city offline'!$A$2:$A$2047,$A50,'overall city offline'!$B$2:$B$2047,Q$3)*SUMIFS('overall city offline'!$C$2:$C$2047,'overall city offline'!$A$2:$A$2047,$A50,'overall city offline'!$B$2:$B$2047,Q$3))/(SUMIFS('overall city offline'!$H$2:$H$2047,'overall city offline'!$A$2:$A$2047,$A50,'overall city offline'!$B$2:$B$2047,Q$2))</f>
        <v>0.63185047173197528</v>
      </c>
      <c r="R50" s="37">
        <f>(SUMIFS('overall city offline'!$H$2:$H$2047,'overall city offline'!$A$2:$A$2047,$A50,'overall city offline'!$B$2:$B$2047,R$3)*SUMIFS('overall city offline'!$C$2:$C$2047,'overall city offline'!$A$2:$A$2047,$A50,'overall city offline'!$B$2:$B$2047,R$3))/(SUMIFS('overall city offline'!$H$2:$H$2047,'overall city offline'!$A$2:$A$2047,$A50,'overall city offline'!$B$2:$B$2047,R$2))</f>
        <v>0.9785650107635554</v>
      </c>
      <c r="S50" s="37">
        <f>(SUMIFS('overall city offline'!$H$2:$H$2047,'overall city offline'!$A$2:$A$2047,$A50,'overall city offline'!$B$2:$B$2047,S$3)*SUMIFS('overall city offline'!$C$2:$C$2047,'overall city offline'!$A$2:$A$2047,$A50,'overall city offline'!$B$2:$B$2047,S$3))/(SUMIFS('overall city offline'!$H$2:$H$2047,'overall city offline'!$A$2:$A$2047,$A50,'overall city offline'!$B$2:$B$2047,S$2))</f>
        <v>0.96438603703982728</v>
      </c>
      <c r="T50" s="37">
        <f>(SUMIFS('overall city offline'!$H$2:$H$2047,'overall city offline'!$A$2:$A$2047,$A50,'overall city offline'!$B$2:$B$2047,T$3)*SUMIFS('overall city offline'!$C$2:$C$2047,'overall city offline'!$A$2:$A$2047,$A50,'overall city offline'!$B$2:$B$2047,T$3))/(SUMIFS('overall city offline'!$H$2:$H$2047,'overall city offline'!$A$2:$A$2047,$A50,'overall city offline'!$B$2:$B$2047,T$2))</f>
        <v>1.1662539119147046</v>
      </c>
      <c r="U50" s="37">
        <f>(SUMIFS('overall city offline'!$H$2:$H$2047,'overall city offline'!$A$2:$A$2047,$A50,'overall city offline'!$B$2:$B$2047,U$3)*SUMIFS('overall city offline'!$C$2:$C$2047,'overall city offline'!$A$2:$A$2047,$A50,'overall city offline'!$B$2:$B$2047,U$3))/(SUMIFS('overall city offline'!$H$2:$H$2047,'overall city offline'!$A$2:$A$2047,$A50,'overall city offline'!$B$2:$B$2047,U$2))</f>
        <v>1.1918369027376841</v>
      </c>
      <c r="V50" s="37">
        <f>(SUMIFS('overall city offline'!$H$2:$H$2047,'overall city offline'!$A$2:$A$2047,$A50,'overall city offline'!$B$2:$B$2047,V$3)*SUMIFS('overall city offline'!$C$2:$C$2047,'overall city offline'!$A$2:$A$2047,$A50,'overall city offline'!$B$2:$B$2047,V$3))/(SUMIFS('overall city offline'!$H$2:$H$2047,'overall city offline'!$A$2:$A$2047,$A50,'overall city offline'!$B$2:$B$2047,V$2))</f>
        <v>1.0005497469422151</v>
      </c>
    </row>
    <row r="51" spans="1:22" x14ac:dyDescent="0.25">
      <c r="A51" s="5" t="s">
        <v>54</v>
      </c>
      <c r="B51" s="37">
        <f>(SUMIFS('overall city offline'!$H$2:$H$2047,'overall city offline'!$A$2:$A$2047,$A51,'overall city offline'!$B$2:$B$2047,B$3)*SUMIFS('overall city offline'!$C$2:$C$2047,'overall city offline'!$A$2:$A$2047,$A51,'overall city offline'!$B$2:$B$2047,B$3))/(SUMIFS('overall city offline'!$H$2:$H$2047,'overall city offline'!$A$2:$A$2047,$A51,'overall city offline'!$B$2:$B$2047,B$2))</f>
        <v>0.84256303962991608</v>
      </c>
      <c r="C51" s="37">
        <f>(SUMIFS('overall city offline'!$H$2:$H$2047,'overall city offline'!$A$2:$A$2047,$A51,'overall city offline'!$B$2:$B$2047,C$3)*SUMIFS('overall city offline'!$C$2:$C$2047,'overall city offline'!$A$2:$A$2047,$A51,'overall city offline'!$B$2:$B$2047,C$3))/(SUMIFS('overall city offline'!$H$2:$H$2047,'overall city offline'!$A$2:$A$2047,$A51,'overall city offline'!$B$2:$B$2047,C$2))</f>
        <v>0.89112176941818322</v>
      </c>
      <c r="D51" s="37">
        <f>(SUMIFS('overall city offline'!$H$2:$H$2047,'overall city offline'!$A$2:$A$2047,$A51,'overall city offline'!$B$2:$B$2047,D$3)*SUMIFS('overall city offline'!$C$2:$C$2047,'overall city offline'!$A$2:$A$2047,$A51,'overall city offline'!$B$2:$B$2047,D$3))/(SUMIFS('overall city offline'!$H$2:$H$2047,'overall city offline'!$A$2:$A$2047,$A51,'overall city offline'!$B$2:$B$2047,D$2))</f>
        <v>0.62309526471401355</v>
      </c>
      <c r="E51" s="37">
        <f>(SUMIFS('overall city offline'!$H$2:$H$2047,'overall city offline'!$A$2:$A$2047,$A51,'overall city offline'!$B$2:$B$2047,E$3)*SUMIFS('overall city offline'!$C$2:$C$2047,'overall city offline'!$A$2:$A$2047,$A51,'overall city offline'!$B$2:$B$2047,E$3))/(SUMIFS('overall city offline'!$H$2:$H$2047,'overall city offline'!$A$2:$A$2047,$A51,'overall city offline'!$B$2:$B$2047,E$2))</f>
        <v>3.4635362531858345E-2</v>
      </c>
      <c r="F51" s="37">
        <f>(SUMIFS('overall city offline'!$H$2:$H$2047,'overall city offline'!$A$2:$A$2047,$A51,'overall city offline'!$B$2:$B$2047,F$3)*SUMIFS('overall city offline'!$C$2:$C$2047,'overall city offline'!$A$2:$A$2047,$A51,'overall city offline'!$B$2:$B$2047,F$3))/(SUMIFS('overall city offline'!$H$2:$H$2047,'overall city offline'!$A$2:$A$2047,$A51,'overall city offline'!$B$2:$B$2047,F$2))</f>
        <v>0.1419608310536104</v>
      </c>
      <c r="G51" s="37">
        <f>(SUMIFS('overall city offline'!$H$2:$H$2047,'overall city offline'!$A$2:$A$2047,$A51,'overall city offline'!$B$2:$B$2047,G$3)*SUMIFS('overall city offline'!$C$2:$C$2047,'overall city offline'!$A$2:$A$2047,$A51,'overall city offline'!$B$2:$B$2047,G$3))/(SUMIFS('overall city offline'!$H$2:$H$2047,'overall city offline'!$A$2:$A$2047,$A51,'overall city offline'!$B$2:$B$2047,G$2))</f>
        <v>0.46194540659882227</v>
      </c>
      <c r="H51" s="37">
        <f>(SUMIFS('overall city offline'!$H$2:$H$2047,'overall city offline'!$A$2:$A$2047,$A51,'overall city offline'!$B$2:$B$2047,H$3)*SUMIFS('overall city offline'!$C$2:$C$2047,'overall city offline'!$A$2:$A$2047,$A51,'overall city offline'!$B$2:$B$2047,H$3))/(SUMIFS('overall city offline'!$H$2:$H$2047,'overall city offline'!$A$2:$A$2047,$A51,'overall city offline'!$B$2:$B$2047,H$2))</f>
        <v>0.76100148347339092</v>
      </c>
      <c r="I51" s="37">
        <f>(SUMIFS('overall city offline'!$H$2:$H$2047,'overall city offline'!$A$2:$A$2047,$A51,'overall city offline'!$B$2:$B$2047,I$3)*SUMIFS('overall city offline'!$C$2:$C$2047,'overall city offline'!$A$2:$A$2047,$A51,'overall city offline'!$B$2:$B$2047,I$3))/(SUMIFS('overall city offline'!$H$2:$H$2047,'overall city offline'!$A$2:$A$2047,$A51,'overall city offline'!$B$2:$B$2047,I$2))</f>
        <v>0.8311329748057481</v>
      </c>
      <c r="J51" s="37">
        <f>(SUMIFS('overall city offline'!$H$2:$H$2047,'overall city offline'!$A$2:$A$2047,$A51,'overall city offline'!$B$2:$B$2047,J$3)*SUMIFS('overall city offline'!$C$2:$C$2047,'overall city offline'!$A$2:$A$2047,$A51,'overall city offline'!$B$2:$B$2047,J$3))/(SUMIFS('overall city offline'!$H$2:$H$2047,'overall city offline'!$A$2:$A$2047,$A51,'overall city offline'!$B$2:$B$2047,J$2))</f>
        <v>0.87385954540234956</v>
      </c>
      <c r="K51" s="37">
        <f>(SUMIFS('overall city offline'!$H$2:$H$2047,'overall city offline'!$A$2:$A$2047,$A51,'overall city offline'!$B$2:$B$2047,K$3)*SUMIFS('overall city offline'!$C$2:$C$2047,'overall city offline'!$A$2:$A$2047,$A51,'overall city offline'!$B$2:$B$2047,K$3))/(SUMIFS('overall city offline'!$H$2:$H$2047,'overall city offline'!$A$2:$A$2047,$A51,'overall city offline'!$B$2:$B$2047,K$2))</f>
        <v>0.94166528996427334</v>
      </c>
      <c r="L51" s="37">
        <f>(SUMIFS('overall city offline'!$H$2:$H$2047,'overall city offline'!$A$2:$A$2047,$A51,'overall city offline'!$B$2:$B$2047,L$3)*SUMIFS('overall city offline'!$C$2:$C$2047,'overall city offline'!$A$2:$A$2047,$A51,'overall city offline'!$B$2:$B$2047,L$3))/(SUMIFS('overall city offline'!$H$2:$H$2047,'overall city offline'!$A$2:$A$2047,$A51,'overall city offline'!$B$2:$B$2047,L$2))</f>
        <v>0.34930235333095466</v>
      </c>
      <c r="M51" s="37">
        <f>(SUMIFS('overall city offline'!$H$2:$H$2047,'overall city offline'!$A$2:$A$2047,$A51,'overall city offline'!$B$2:$B$2047,M$3)*SUMIFS('overall city offline'!$C$2:$C$2047,'overall city offline'!$A$2:$A$2047,$A51,'overall city offline'!$B$2:$B$2047,M$3))/(SUMIFS('overall city offline'!$H$2:$H$2047,'overall city offline'!$A$2:$A$2047,$A51,'overall city offline'!$B$2:$B$2047,M$2))</f>
        <v>0.68878938109945365</v>
      </c>
      <c r="N51" s="37">
        <f>(SUMIFS('overall city offline'!$H$2:$H$2047,'overall city offline'!$A$2:$A$2047,$A51,'overall city offline'!$B$2:$B$2047,N$3)*SUMIFS('overall city offline'!$C$2:$C$2047,'overall city offline'!$A$2:$A$2047,$A51,'overall city offline'!$B$2:$B$2047,N$3))/(SUMIFS('overall city offline'!$H$2:$H$2047,'overall city offline'!$A$2:$A$2047,$A51,'overall city offline'!$B$2:$B$2047,N$2))</f>
        <v>8.1092345255457027E-2</v>
      </c>
      <c r="O51" s="37">
        <f>(SUMIFS('overall city offline'!$H$2:$H$2047,'overall city offline'!$A$2:$A$2047,$A51,'overall city offline'!$B$2:$B$2047,O$3)*SUMIFS('overall city offline'!$C$2:$C$2047,'overall city offline'!$A$2:$A$2047,$A51,'overall city offline'!$B$2:$B$2047,O$3))/(SUMIFS('overall city offline'!$H$2:$H$2047,'overall city offline'!$A$2:$A$2047,$A51,'overall city offline'!$B$2:$B$2047,O$2))</f>
        <v>9.3913683238830217E-2</v>
      </c>
      <c r="P51" s="37">
        <f>(SUMIFS('overall city offline'!$H$2:$H$2047,'overall city offline'!$A$2:$A$2047,$A51,'overall city offline'!$B$2:$B$2047,P$3)*SUMIFS('overall city offline'!$C$2:$C$2047,'overall city offline'!$A$2:$A$2047,$A51,'overall city offline'!$B$2:$B$2047,P$3))/(SUMIFS('overall city offline'!$H$2:$H$2047,'overall city offline'!$A$2:$A$2047,$A51,'overall city offline'!$B$2:$B$2047,P$2))</f>
        <v>0.14111384447128753</v>
      </c>
      <c r="Q51" s="37">
        <f>(SUMIFS('overall city offline'!$H$2:$H$2047,'overall city offline'!$A$2:$A$2047,$A51,'overall city offline'!$B$2:$B$2047,Q$3)*SUMIFS('overall city offline'!$C$2:$C$2047,'overall city offline'!$A$2:$A$2047,$A51,'overall city offline'!$B$2:$B$2047,Q$3))/(SUMIFS('overall city offline'!$H$2:$H$2047,'overall city offline'!$A$2:$A$2047,$A51,'overall city offline'!$B$2:$B$2047,Q$2))</f>
        <v>0.51472100158586997</v>
      </c>
      <c r="R51" s="37">
        <f>(SUMIFS('overall city offline'!$H$2:$H$2047,'overall city offline'!$A$2:$A$2047,$A51,'overall city offline'!$B$2:$B$2047,R$3)*SUMIFS('overall city offline'!$C$2:$C$2047,'overall city offline'!$A$2:$A$2047,$A51,'overall city offline'!$B$2:$B$2047,R$3))/(SUMIFS('overall city offline'!$H$2:$H$2047,'overall city offline'!$A$2:$A$2047,$A51,'overall city offline'!$B$2:$B$2047,R$2))</f>
        <v>0.84265433273711898</v>
      </c>
      <c r="S51" s="37">
        <f>(SUMIFS('overall city offline'!$H$2:$H$2047,'overall city offline'!$A$2:$A$2047,$A51,'overall city offline'!$B$2:$B$2047,S$3)*SUMIFS('overall city offline'!$C$2:$C$2047,'overall city offline'!$A$2:$A$2047,$A51,'overall city offline'!$B$2:$B$2047,S$3))/(SUMIFS('overall city offline'!$H$2:$H$2047,'overall city offline'!$A$2:$A$2047,$A51,'overall city offline'!$B$2:$B$2047,S$2))</f>
        <v>0.86439781335442534</v>
      </c>
      <c r="T51" s="37">
        <f>(SUMIFS('overall city offline'!$H$2:$H$2047,'overall city offline'!$A$2:$A$2047,$A51,'overall city offline'!$B$2:$B$2047,T$3)*SUMIFS('overall city offline'!$C$2:$C$2047,'overall city offline'!$A$2:$A$2047,$A51,'overall city offline'!$B$2:$B$2047,T$3))/(SUMIFS('overall city offline'!$H$2:$H$2047,'overall city offline'!$A$2:$A$2047,$A51,'overall city offline'!$B$2:$B$2047,T$2))</f>
        <v>1.0301733418703443</v>
      </c>
      <c r="U51" s="37">
        <f>(SUMIFS('overall city offline'!$H$2:$H$2047,'overall city offline'!$A$2:$A$2047,$A51,'overall city offline'!$B$2:$B$2047,U$3)*SUMIFS('overall city offline'!$C$2:$C$2047,'overall city offline'!$A$2:$A$2047,$A51,'overall city offline'!$B$2:$B$2047,U$3))/(SUMIFS('overall city offline'!$H$2:$H$2047,'overall city offline'!$A$2:$A$2047,$A51,'overall city offline'!$B$2:$B$2047,U$2))</f>
        <v>1.031387630652161</v>
      </c>
      <c r="V51" s="37">
        <f>(SUMIFS('overall city offline'!$H$2:$H$2047,'overall city offline'!$A$2:$A$2047,$A51,'overall city offline'!$B$2:$B$2047,V$3)*SUMIFS('overall city offline'!$C$2:$C$2047,'overall city offline'!$A$2:$A$2047,$A51,'overall city offline'!$B$2:$B$2047,V$3))/(SUMIFS('overall city offline'!$H$2:$H$2047,'overall city offline'!$A$2:$A$2047,$A51,'overall city offline'!$B$2:$B$2047,V$2))</f>
        <v>0.9301303308423996</v>
      </c>
    </row>
    <row r="52" spans="1:22" x14ac:dyDescent="0.25">
      <c r="A52" s="5" t="s">
        <v>55</v>
      </c>
      <c r="B52" s="37">
        <f>(SUMIFS('overall city offline'!$H$2:$H$2047,'overall city offline'!$A$2:$A$2047,$A52,'overall city offline'!$B$2:$B$2047,B$3)*SUMIFS('overall city offline'!$C$2:$C$2047,'overall city offline'!$A$2:$A$2047,$A52,'overall city offline'!$B$2:$B$2047,B$3))/(SUMIFS('overall city offline'!$H$2:$H$2047,'overall city offline'!$A$2:$A$2047,$A52,'overall city offline'!$B$2:$B$2047,B$2))</f>
        <v>0.90162607467270806</v>
      </c>
      <c r="C52" s="37">
        <f>(SUMIFS('overall city offline'!$H$2:$H$2047,'overall city offline'!$A$2:$A$2047,$A52,'overall city offline'!$B$2:$B$2047,C$3)*SUMIFS('overall city offline'!$C$2:$C$2047,'overall city offline'!$A$2:$A$2047,$A52,'overall city offline'!$B$2:$B$2047,C$3))/(SUMIFS('overall city offline'!$H$2:$H$2047,'overall city offline'!$A$2:$A$2047,$A52,'overall city offline'!$B$2:$B$2047,C$2))</f>
        <v>0.97971386621132139</v>
      </c>
      <c r="D52" s="37">
        <f>(SUMIFS('overall city offline'!$H$2:$H$2047,'overall city offline'!$A$2:$A$2047,$A52,'overall city offline'!$B$2:$B$2047,D$3)*SUMIFS('overall city offline'!$C$2:$C$2047,'overall city offline'!$A$2:$A$2047,$A52,'overall city offline'!$B$2:$B$2047,D$3))/(SUMIFS('overall city offline'!$H$2:$H$2047,'overall city offline'!$A$2:$A$2047,$A52,'overall city offline'!$B$2:$B$2047,D$2))</f>
        <v>0.6734483113053138</v>
      </c>
      <c r="E52" s="37">
        <f>(SUMIFS('overall city offline'!$H$2:$H$2047,'overall city offline'!$A$2:$A$2047,$A52,'overall city offline'!$B$2:$B$2047,E$3)*SUMIFS('overall city offline'!$C$2:$C$2047,'overall city offline'!$A$2:$A$2047,$A52,'overall city offline'!$B$2:$B$2047,E$3))/(SUMIFS('overall city offline'!$H$2:$H$2047,'overall city offline'!$A$2:$A$2047,$A52,'overall city offline'!$B$2:$B$2047,E$2))</f>
        <v>2.286022203051145E-2</v>
      </c>
      <c r="F52" s="37">
        <f>(SUMIFS('overall city offline'!$H$2:$H$2047,'overall city offline'!$A$2:$A$2047,$A52,'overall city offline'!$B$2:$B$2047,F$3)*SUMIFS('overall city offline'!$C$2:$C$2047,'overall city offline'!$A$2:$A$2047,$A52,'overall city offline'!$B$2:$B$2047,F$3))/(SUMIFS('overall city offline'!$H$2:$H$2047,'overall city offline'!$A$2:$A$2047,$A52,'overall city offline'!$B$2:$B$2047,F$2))</f>
        <v>4.8689329844914107E-2</v>
      </c>
      <c r="G52" s="37">
        <f>(SUMIFS('overall city offline'!$H$2:$H$2047,'overall city offline'!$A$2:$A$2047,$A52,'overall city offline'!$B$2:$B$2047,G$3)*SUMIFS('overall city offline'!$C$2:$C$2047,'overall city offline'!$A$2:$A$2047,$A52,'overall city offline'!$B$2:$B$2047,G$3))/(SUMIFS('overall city offline'!$H$2:$H$2047,'overall city offline'!$A$2:$A$2047,$A52,'overall city offline'!$B$2:$B$2047,G$2))</f>
        <v>0.34090359821938648</v>
      </c>
      <c r="H52" s="37">
        <f>(SUMIFS('overall city offline'!$H$2:$H$2047,'overall city offline'!$A$2:$A$2047,$A52,'overall city offline'!$B$2:$B$2047,H$3)*SUMIFS('overall city offline'!$C$2:$C$2047,'overall city offline'!$A$2:$A$2047,$A52,'overall city offline'!$B$2:$B$2047,H$3))/(SUMIFS('overall city offline'!$H$2:$H$2047,'overall city offline'!$A$2:$A$2047,$A52,'overall city offline'!$B$2:$B$2047,H$2))</f>
        <v>0.73159747931562202</v>
      </c>
      <c r="I52" s="37">
        <f>(SUMIFS('overall city offline'!$H$2:$H$2047,'overall city offline'!$A$2:$A$2047,$A52,'overall city offline'!$B$2:$B$2047,I$3)*SUMIFS('overall city offline'!$C$2:$C$2047,'overall city offline'!$A$2:$A$2047,$A52,'overall city offline'!$B$2:$B$2047,I$3))/(SUMIFS('overall city offline'!$H$2:$H$2047,'overall city offline'!$A$2:$A$2047,$A52,'overall city offline'!$B$2:$B$2047,I$2))</f>
        <v>0.82128472061335667</v>
      </c>
      <c r="J52" s="37">
        <f>(SUMIFS('overall city offline'!$H$2:$H$2047,'overall city offline'!$A$2:$A$2047,$A52,'overall city offline'!$B$2:$B$2047,J$3)*SUMIFS('overall city offline'!$C$2:$C$2047,'overall city offline'!$A$2:$A$2047,$A52,'overall city offline'!$B$2:$B$2047,J$3))/(SUMIFS('overall city offline'!$H$2:$H$2047,'overall city offline'!$A$2:$A$2047,$A52,'overall city offline'!$B$2:$B$2047,J$2))</f>
        <v>0.73286374741620186</v>
      </c>
      <c r="K52" s="37">
        <f>(SUMIFS('overall city offline'!$H$2:$H$2047,'overall city offline'!$A$2:$A$2047,$A52,'overall city offline'!$B$2:$B$2047,K$3)*SUMIFS('overall city offline'!$C$2:$C$2047,'overall city offline'!$A$2:$A$2047,$A52,'overall city offline'!$B$2:$B$2047,K$3))/(SUMIFS('overall city offline'!$H$2:$H$2047,'overall city offline'!$A$2:$A$2047,$A52,'overall city offline'!$B$2:$B$2047,K$2))</f>
        <v>0.81605062413643825</v>
      </c>
      <c r="L52" s="37">
        <f>(SUMIFS('overall city offline'!$H$2:$H$2047,'overall city offline'!$A$2:$A$2047,$A52,'overall city offline'!$B$2:$B$2047,L$3)*SUMIFS('overall city offline'!$C$2:$C$2047,'overall city offline'!$A$2:$A$2047,$A52,'overall city offline'!$B$2:$B$2047,L$3))/(SUMIFS('overall city offline'!$H$2:$H$2047,'overall city offline'!$A$2:$A$2047,$A52,'overall city offline'!$B$2:$B$2047,L$2))</f>
        <v>0.27243853392839368</v>
      </c>
      <c r="M52" s="37">
        <f>(SUMIFS('overall city offline'!$H$2:$H$2047,'overall city offline'!$A$2:$A$2047,$A52,'overall city offline'!$B$2:$B$2047,M$3)*SUMIFS('overall city offline'!$C$2:$C$2047,'overall city offline'!$A$2:$A$2047,$A52,'overall city offline'!$B$2:$B$2047,M$3))/(SUMIFS('overall city offline'!$H$2:$H$2047,'overall city offline'!$A$2:$A$2047,$A52,'overall city offline'!$B$2:$B$2047,M$2))</f>
        <v>0.81772057968190115</v>
      </c>
      <c r="N52" s="37">
        <f>(SUMIFS('overall city offline'!$H$2:$H$2047,'overall city offline'!$A$2:$A$2047,$A52,'overall city offline'!$B$2:$B$2047,N$3)*SUMIFS('overall city offline'!$C$2:$C$2047,'overall city offline'!$A$2:$A$2047,$A52,'overall city offline'!$B$2:$B$2047,N$3))/(SUMIFS('overall city offline'!$H$2:$H$2047,'overall city offline'!$A$2:$A$2047,$A52,'overall city offline'!$B$2:$B$2047,N$2))</f>
        <v>0.10765979309501515</v>
      </c>
      <c r="O52" s="37">
        <f>(SUMIFS('overall city offline'!$H$2:$H$2047,'overall city offline'!$A$2:$A$2047,$A52,'overall city offline'!$B$2:$B$2047,O$3)*SUMIFS('overall city offline'!$C$2:$C$2047,'overall city offline'!$A$2:$A$2047,$A52,'overall city offline'!$B$2:$B$2047,O$3))/(SUMIFS('overall city offline'!$H$2:$H$2047,'overall city offline'!$A$2:$A$2047,$A52,'overall city offline'!$B$2:$B$2047,O$2))</f>
        <v>6.0380682294947925E-2</v>
      </c>
      <c r="P52" s="37">
        <f>(SUMIFS('overall city offline'!$H$2:$H$2047,'overall city offline'!$A$2:$A$2047,$A52,'overall city offline'!$B$2:$B$2047,P$3)*SUMIFS('overall city offline'!$C$2:$C$2047,'overall city offline'!$A$2:$A$2047,$A52,'overall city offline'!$B$2:$B$2047,P$3))/(SUMIFS('overall city offline'!$H$2:$H$2047,'overall city offline'!$A$2:$A$2047,$A52,'overall city offline'!$B$2:$B$2047,P$2))</f>
        <v>7.5714924030348171E-2</v>
      </c>
      <c r="Q52" s="37">
        <f>(SUMIFS('overall city offline'!$H$2:$H$2047,'overall city offline'!$A$2:$A$2047,$A52,'overall city offline'!$B$2:$B$2047,Q$3)*SUMIFS('overall city offline'!$C$2:$C$2047,'overall city offline'!$A$2:$A$2047,$A52,'overall city offline'!$B$2:$B$2047,Q$3))/(SUMIFS('overall city offline'!$H$2:$H$2047,'overall city offline'!$A$2:$A$2047,$A52,'overall city offline'!$B$2:$B$2047,Q$2))</f>
        <v>0.47231171960828433</v>
      </c>
      <c r="R52" s="37">
        <f>(SUMIFS('overall city offline'!$H$2:$H$2047,'overall city offline'!$A$2:$A$2047,$A52,'overall city offline'!$B$2:$B$2047,R$3)*SUMIFS('overall city offline'!$C$2:$C$2047,'overall city offline'!$A$2:$A$2047,$A52,'overall city offline'!$B$2:$B$2047,R$3))/(SUMIFS('overall city offline'!$H$2:$H$2047,'overall city offline'!$A$2:$A$2047,$A52,'overall city offline'!$B$2:$B$2047,R$2))</f>
        <v>0.83136504930446642</v>
      </c>
      <c r="S52" s="37">
        <f>(SUMIFS('overall city offline'!$H$2:$H$2047,'overall city offline'!$A$2:$A$2047,$A52,'overall city offline'!$B$2:$B$2047,S$3)*SUMIFS('overall city offline'!$C$2:$C$2047,'overall city offline'!$A$2:$A$2047,$A52,'overall city offline'!$B$2:$B$2047,S$3))/(SUMIFS('overall city offline'!$H$2:$H$2047,'overall city offline'!$A$2:$A$2047,$A52,'overall city offline'!$B$2:$B$2047,S$2))</f>
        <v>0.95363818458636773</v>
      </c>
      <c r="T52" s="37">
        <f>(SUMIFS('overall city offline'!$H$2:$H$2047,'overall city offline'!$A$2:$A$2047,$A52,'overall city offline'!$B$2:$B$2047,T$3)*SUMIFS('overall city offline'!$C$2:$C$2047,'overall city offline'!$A$2:$A$2047,$A52,'overall city offline'!$B$2:$B$2047,T$3))/(SUMIFS('overall city offline'!$H$2:$H$2047,'overall city offline'!$A$2:$A$2047,$A52,'overall city offline'!$B$2:$B$2047,T$2))</f>
        <v>1.0804270398679392</v>
      </c>
      <c r="U52" s="37">
        <f>(SUMIFS('overall city offline'!$H$2:$H$2047,'overall city offline'!$A$2:$A$2047,$A52,'overall city offline'!$B$2:$B$2047,U$3)*SUMIFS('overall city offline'!$C$2:$C$2047,'overall city offline'!$A$2:$A$2047,$A52,'overall city offline'!$B$2:$B$2047,U$3))/(SUMIFS('overall city offline'!$H$2:$H$2047,'overall city offline'!$A$2:$A$2047,$A52,'overall city offline'!$B$2:$B$2047,U$2))</f>
        <v>1.1974131234076224</v>
      </c>
      <c r="V52" s="37">
        <f>(SUMIFS('overall city offline'!$H$2:$H$2047,'overall city offline'!$A$2:$A$2047,$A52,'overall city offline'!$B$2:$B$2047,V$3)*SUMIFS('overall city offline'!$C$2:$C$2047,'overall city offline'!$A$2:$A$2047,$A52,'overall city offline'!$B$2:$B$2047,V$3))/(SUMIFS('overall city offline'!$H$2:$H$2047,'overall city offline'!$A$2:$A$2047,$A52,'overall city offline'!$B$2:$B$2047,V$2))</f>
        <v>0.95249473956069508</v>
      </c>
    </row>
    <row r="53" spans="1:22" x14ac:dyDescent="0.25">
      <c r="A53" s="5" t="s">
        <v>56</v>
      </c>
      <c r="B53" s="37">
        <f>(SUMIFS('overall city offline'!$H$2:$H$2047,'overall city offline'!$A$2:$A$2047,$A53,'overall city offline'!$B$2:$B$2047,B$3)*SUMIFS('overall city offline'!$C$2:$C$2047,'overall city offline'!$A$2:$A$2047,$A53,'overall city offline'!$B$2:$B$2047,B$3))/(SUMIFS('overall city offline'!$H$2:$H$2047,'overall city offline'!$A$2:$A$2047,$A53,'overall city offline'!$B$2:$B$2047,B$2))</f>
        <v>0.9443261299568434</v>
      </c>
      <c r="C53" s="37">
        <f>(SUMIFS('overall city offline'!$H$2:$H$2047,'overall city offline'!$A$2:$A$2047,$A53,'overall city offline'!$B$2:$B$2047,C$3)*SUMIFS('overall city offline'!$C$2:$C$2047,'overall city offline'!$A$2:$A$2047,$A53,'overall city offline'!$B$2:$B$2047,C$3))/(SUMIFS('overall city offline'!$H$2:$H$2047,'overall city offline'!$A$2:$A$2047,$A53,'overall city offline'!$B$2:$B$2047,C$2))</f>
        <v>1.0685529107211333</v>
      </c>
      <c r="D53" s="37">
        <f>(SUMIFS('overall city offline'!$H$2:$H$2047,'overall city offline'!$A$2:$A$2047,$A53,'overall city offline'!$B$2:$B$2047,D$3)*SUMIFS('overall city offline'!$C$2:$C$2047,'overall city offline'!$A$2:$A$2047,$A53,'overall city offline'!$B$2:$B$2047,D$3))/(SUMIFS('overall city offline'!$H$2:$H$2047,'overall city offline'!$A$2:$A$2047,$A53,'overall city offline'!$B$2:$B$2047,D$2))</f>
        <v>0.84046173006983838</v>
      </c>
      <c r="E53" s="37">
        <f>(SUMIFS('overall city offline'!$H$2:$H$2047,'overall city offline'!$A$2:$A$2047,$A53,'overall city offline'!$B$2:$B$2047,E$3)*SUMIFS('overall city offline'!$C$2:$C$2047,'overall city offline'!$A$2:$A$2047,$A53,'overall city offline'!$B$2:$B$2047,E$3))/(SUMIFS('overall city offline'!$H$2:$H$2047,'overall city offline'!$A$2:$A$2047,$A53,'overall city offline'!$B$2:$B$2047,E$2))</f>
        <v>5.4125999508545963E-2</v>
      </c>
      <c r="F53" s="37">
        <f>(SUMIFS('overall city offline'!$H$2:$H$2047,'overall city offline'!$A$2:$A$2047,$A53,'overall city offline'!$B$2:$B$2047,F$3)*SUMIFS('overall city offline'!$C$2:$C$2047,'overall city offline'!$A$2:$A$2047,$A53,'overall city offline'!$B$2:$B$2047,F$3))/(SUMIFS('overall city offline'!$H$2:$H$2047,'overall city offline'!$A$2:$A$2047,$A53,'overall city offline'!$B$2:$B$2047,F$2))</f>
        <v>6.2638020869111646E-2</v>
      </c>
      <c r="G53" s="37">
        <f>(SUMIFS('overall city offline'!$H$2:$H$2047,'overall city offline'!$A$2:$A$2047,$A53,'overall city offline'!$B$2:$B$2047,G$3)*SUMIFS('overall city offline'!$C$2:$C$2047,'overall city offline'!$A$2:$A$2047,$A53,'overall city offline'!$B$2:$B$2047,G$3))/(SUMIFS('overall city offline'!$H$2:$H$2047,'overall city offline'!$A$2:$A$2047,$A53,'overall city offline'!$B$2:$B$2047,G$2))</f>
        <v>0.43003813596793805</v>
      </c>
      <c r="H53" s="37">
        <f>(SUMIFS('overall city offline'!$H$2:$H$2047,'overall city offline'!$A$2:$A$2047,$A53,'overall city offline'!$B$2:$B$2047,H$3)*SUMIFS('overall city offline'!$C$2:$C$2047,'overall city offline'!$A$2:$A$2047,$A53,'overall city offline'!$B$2:$B$2047,H$3))/(SUMIFS('overall city offline'!$H$2:$H$2047,'overall city offline'!$A$2:$A$2047,$A53,'overall city offline'!$B$2:$B$2047,H$2))</f>
        <v>0.9422861106334055</v>
      </c>
      <c r="I53" s="37">
        <f>(SUMIFS('overall city offline'!$H$2:$H$2047,'overall city offline'!$A$2:$A$2047,$A53,'overall city offline'!$B$2:$B$2047,I$3)*SUMIFS('overall city offline'!$C$2:$C$2047,'overall city offline'!$A$2:$A$2047,$A53,'overall city offline'!$B$2:$B$2047,I$3))/(SUMIFS('overall city offline'!$H$2:$H$2047,'overall city offline'!$A$2:$A$2047,$A53,'overall city offline'!$B$2:$B$2047,I$2))</f>
        <v>0.90012697194641056</v>
      </c>
      <c r="J53" s="37">
        <f>(SUMIFS('overall city offline'!$H$2:$H$2047,'overall city offline'!$A$2:$A$2047,$A53,'overall city offline'!$B$2:$B$2047,J$3)*SUMIFS('overall city offline'!$C$2:$C$2047,'overall city offline'!$A$2:$A$2047,$A53,'overall city offline'!$B$2:$B$2047,J$3))/(SUMIFS('overall city offline'!$H$2:$H$2047,'overall city offline'!$A$2:$A$2047,$A53,'overall city offline'!$B$2:$B$2047,J$2))</f>
        <v>0.78630486529375232</v>
      </c>
      <c r="K53" s="37">
        <f>(SUMIFS('overall city offline'!$H$2:$H$2047,'overall city offline'!$A$2:$A$2047,$A53,'overall city offline'!$B$2:$B$2047,K$3)*SUMIFS('overall city offline'!$C$2:$C$2047,'overall city offline'!$A$2:$A$2047,$A53,'overall city offline'!$B$2:$B$2047,K$3))/(SUMIFS('overall city offline'!$H$2:$H$2047,'overall city offline'!$A$2:$A$2047,$A53,'overall city offline'!$B$2:$B$2047,K$2))</f>
        <v>1.1285323692785392</v>
      </c>
      <c r="L53" s="37">
        <f>(SUMIFS('overall city offline'!$H$2:$H$2047,'overall city offline'!$A$2:$A$2047,$A53,'overall city offline'!$B$2:$B$2047,L$3)*SUMIFS('overall city offline'!$C$2:$C$2047,'overall city offline'!$A$2:$A$2047,$A53,'overall city offline'!$B$2:$B$2047,L$3))/(SUMIFS('overall city offline'!$H$2:$H$2047,'overall city offline'!$A$2:$A$2047,$A53,'overall city offline'!$B$2:$B$2047,L$2))</f>
        <v>0.42836532747318512</v>
      </c>
      <c r="M53" s="37">
        <f>(SUMIFS('overall city offline'!$H$2:$H$2047,'overall city offline'!$A$2:$A$2047,$A53,'overall city offline'!$B$2:$B$2047,M$3)*SUMIFS('overall city offline'!$C$2:$C$2047,'overall city offline'!$A$2:$A$2047,$A53,'overall city offline'!$B$2:$B$2047,M$3))/(SUMIFS('overall city offline'!$H$2:$H$2047,'overall city offline'!$A$2:$A$2047,$A53,'overall city offline'!$B$2:$B$2047,M$2))</f>
        <v>0.72386602081983464</v>
      </c>
      <c r="N53" s="37">
        <f>(SUMIFS('overall city offline'!$H$2:$H$2047,'overall city offline'!$A$2:$A$2047,$A53,'overall city offline'!$B$2:$B$2047,N$3)*SUMIFS('overall city offline'!$C$2:$C$2047,'overall city offline'!$A$2:$A$2047,$A53,'overall city offline'!$B$2:$B$2047,N$3))/(SUMIFS('overall city offline'!$H$2:$H$2047,'overall city offline'!$A$2:$A$2047,$A53,'overall city offline'!$B$2:$B$2047,N$2))</f>
        <v>6.5933562052925693E-2</v>
      </c>
      <c r="O53" s="37">
        <f>(SUMIFS('overall city offline'!$H$2:$H$2047,'overall city offline'!$A$2:$A$2047,$A53,'overall city offline'!$B$2:$B$2047,O$3)*SUMIFS('overall city offline'!$C$2:$C$2047,'overall city offline'!$A$2:$A$2047,$A53,'overall city offline'!$B$2:$B$2047,O$3))/(SUMIFS('overall city offline'!$H$2:$H$2047,'overall city offline'!$A$2:$A$2047,$A53,'overall city offline'!$B$2:$B$2047,O$2))</f>
        <v>8.8289444472738912E-2</v>
      </c>
      <c r="P53" s="37">
        <f>(SUMIFS('overall city offline'!$H$2:$H$2047,'overall city offline'!$A$2:$A$2047,$A53,'overall city offline'!$B$2:$B$2047,P$3)*SUMIFS('overall city offline'!$C$2:$C$2047,'overall city offline'!$A$2:$A$2047,$A53,'overall city offline'!$B$2:$B$2047,P$3))/(SUMIFS('overall city offline'!$H$2:$H$2047,'overall city offline'!$A$2:$A$2047,$A53,'overall city offline'!$B$2:$B$2047,P$2))</f>
        <v>0.1298964283886683</v>
      </c>
      <c r="Q53" s="37">
        <f>(SUMIFS('overall city offline'!$H$2:$H$2047,'overall city offline'!$A$2:$A$2047,$A53,'overall city offline'!$B$2:$B$2047,Q$3)*SUMIFS('overall city offline'!$C$2:$C$2047,'overall city offline'!$A$2:$A$2047,$A53,'overall city offline'!$B$2:$B$2047,Q$3))/(SUMIFS('overall city offline'!$H$2:$H$2047,'overall city offline'!$A$2:$A$2047,$A53,'overall city offline'!$B$2:$B$2047,Q$2))</f>
        <v>0.6390266457413798</v>
      </c>
      <c r="R53" s="37">
        <f>(SUMIFS('overall city offline'!$H$2:$H$2047,'overall city offline'!$A$2:$A$2047,$A53,'overall city offline'!$B$2:$B$2047,R$3)*SUMIFS('overall city offline'!$C$2:$C$2047,'overall city offline'!$A$2:$A$2047,$A53,'overall city offline'!$B$2:$B$2047,R$3))/(SUMIFS('overall city offline'!$H$2:$H$2047,'overall city offline'!$A$2:$A$2047,$A53,'overall city offline'!$B$2:$B$2047,R$2))</f>
        <v>1.2451925991913555</v>
      </c>
      <c r="S53" s="37">
        <f>(SUMIFS('overall city offline'!$H$2:$H$2047,'overall city offline'!$A$2:$A$2047,$A53,'overall city offline'!$B$2:$B$2047,S$3)*SUMIFS('overall city offline'!$C$2:$C$2047,'overall city offline'!$A$2:$A$2047,$A53,'overall city offline'!$B$2:$B$2047,S$3))/(SUMIFS('overall city offline'!$H$2:$H$2047,'overall city offline'!$A$2:$A$2047,$A53,'overall city offline'!$B$2:$B$2047,S$2))</f>
        <v>0.98408068377992886</v>
      </c>
      <c r="T53" s="37">
        <f>(SUMIFS('overall city offline'!$H$2:$H$2047,'overall city offline'!$A$2:$A$2047,$A53,'overall city offline'!$B$2:$B$2047,T$3)*SUMIFS('overall city offline'!$C$2:$C$2047,'overall city offline'!$A$2:$A$2047,$A53,'overall city offline'!$B$2:$B$2047,T$3))/(SUMIFS('overall city offline'!$H$2:$H$2047,'overall city offline'!$A$2:$A$2047,$A53,'overall city offline'!$B$2:$B$2047,T$2))</f>
        <v>1.1921365495960514</v>
      </c>
      <c r="U53" s="37">
        <f>(SUMIFS('overall city offline'!$H$2:$H$2047,'overall city offline'!$A$2:$A$2047,$A53,'overall city offline'!$B$2:$B$2047,U$3)*SUMIFS('overall city offline'!$C$2:$C$2047,'overall city offline'!$A$2:$A$2047,$A53,'overall city offline'!$B$2:$B$2047,U$3))/(SUMIFS('overall city offline'!$H$2:$H$2047,'overall city offline'!$A$2:$A$2047,$A53,'overall city offline'!$B$2:$B$2047,U$2))</f>
        <v>1.0542502424116307</v>
      </c>
      <c r="V53" s="37">
        <f>(SUMIFS('overall city offline'!$H$2:$H$2047,'overall city offline'!$A$2:$A$2047,$A53,'overall city offline'!$B$2:$B$2047,V$3)*SUMIFS('overall city offline'!$C$2:$C$2047,'overall city offline'!$A$2:$A$2047,$A53,'overall city offline'!$B$2:$B$2047,V$3))/(SUMIFS('overall city offline'!$H$2:$H$2047,'overall city offline'!$A$2:$A$2047,$A53,'overall city offline'!$B$2:$B$2047,V$2))</f>
        <v>1.0351557245521423</v>
      </c>
    </row>
    <row r="54" spans="1:22" x14ac:dyDescent="0.25">
      <c r="A54" s="5" t="s">
        <v>57</v>
      </c>
      <c r="B54" s="37">
        <f>(SUMIFS('overall city offline'!$H$2:$H$2047,'overall city offline'!$A$2:$A$2047,$A54,'overall city offline'!$B$2:$B$2047,B$3)*SUMIFS('overall city offline'!$C$2:$C$2047,'overall city offline'!$A$2:$A$2047,$A54,'overall city offline'!$B$2:$B$2047,B$3))/(SUMIFS('overall city offline'!$H$2:$H$2047,'overall city offline'!$A$2:$A$2047,$A54,'overall city offline'!$B$2:$B$2047,B$2))</f>
        <v>0.94835722652532406</v>
      </c>
      <c r="C54" s="37">
        <f>(SUMIFS('overall city offline'!$H$2:$H$2047,'overall city offline'!$A$2:$A$2047,$A54,'overall city offline'!$B$2:$B$2047,C$3)*SUMIFS('overall city offline'!$C$2:$C$2047,'overall city offline'!$A$2:$A$2047,$A54,'overall city offline'!$B$2:$B$2047,C$3))/(SUMIFS('overall city offline'!$H$2:$H$2047,'overall city offline'!$A$2:$A$2047,$A54,'overall city offline'!$B$2:$B$2047,C$2))</f>
        <v>0.9338091887630402</v>
      </c>
      <c r="D54" s="37">
        <f>(SUMIFS('overall city offline'!$H$2:$H$2047,'overall city offline'!$A$2:$A$2047,$A54,'overall city offline'!$B$2:$B$2047,D$3)*SUMIFS('overall city offline'!$C$2:$C$2047,'overall city offline'!$A$2:$A$2047,$A54,'overall city offline'!$B$2:$B$2047,D$3))/(SUMIFS('overall city offline'!$H$2:$H$2047,'overall city offline'!$A$2:$A$2047,$A54,'overall city offline'!$B$2:$B$2047,D$2))</f>
        <v>0.65759695223242332</v>
      </c>
      <c r="E54" s="37">
        <f>(SUMIFS('overall city offline'!$H$2:$H$2047,'overall city offline'!$A$2:$A$2047,$A54,'overall city offline'!$B$2:$B$2047,E$3)*SUMIFS('overall city offline'!$C$2:$C$2047,'overall city offline'!$A$2:$A$2047,$A54,'overall city offline'!$B$2:$B$2047,E$3))/(SUMIFS('overall city offline'!$H$2:$H$2047,'overall city offline'!$A$2:$A$2047,$A54,'overall city offline'!$B$2:$B$2047,E$2))</f>
        <v>5.0934349826592239E-3</v>
      </c>
      <c r="F54" s="37">
        <f>(SUMIFS('overall city offline'!$H$2:$H$2047,'overall city offline'!$A$2:$A$2047,$A54,'overall city offline'!$B$2:$B$2047,F$3)*SUMIFS('overall city offline'!$C$2:$C$2047,'overall city offline'!$A$2:$A$2047,$A54,'overall city offline'!$B$2:$B$2047,F$3))/(SUMIFS('overall city offline'!$H$2:$H$2047,'overall city offline'!$A$2:$A$2047,$A54,'overall city offline'!$B$2:$B$2047,F$2))</f>
        <v>1.6104205196345957E-2</v>
      </c>
      <c r="G54" s="37">
        <f>(SUMIFS('overall city offline'!$H$2:$H$2047,'overall city offline'!$A$2:$A$2047,$A54,'overall city offline'!$B$2:$B$2047,G$3)*SUMIFS('overall city offline'!$C$2:$C$2047,'overall city offline'!$A$2:$A$2047,$A54,'overall city offline'!$B$2:$B$2047,G$3))/(SUMIFS('overall city offline'!$H$2:$H$2047,'overall city offline'!$A$2:$A$2047,$A54,'overall city offline'!$B$2:$B$2047,G$2))</f>
        <v>0.34503374588299224</v>
      </c>
      <c r="H54" s="37">
        <f>(SUMIFS('overall city offline'!$H$2:$H$2047,'overall city offline'!$A$2:$A$2047,$A54,'overall city offline'!$B$2:$B$2047,H$3)*SUMIFS('overall city offline'!$C$2:$C$2047,'overall city offline'!$A$2:$A$2047,$A54,'overall city offline'!$B$2:$B$2047,H$3))/(SUMIFS('overall city offline'!$H$2:$H$2047,'overall city offline'!$A$2:$A$2047,$A54,'overall city offline'!$B$2:$B$2047,H$2))</f>
        <v>0.64935457449915723</v>
      </c>
      <c r="I54" s="37">
        <f>(SUMIFS('overall city offline'!$H$2:$H$2047,'overall city offline'!$A$2:$A$2047,$A54,'overall city offline'!$B$2:$B$2047,I$3)*SUMIFS('overall city offline'!$C$2:$C$2047,'overall city offline'!$A$2:$A$2047,$A54,'overall city offline'!$B$2:$B$2047,I$3))/(SUMIFS('overall city offline'!$H$2:$H$2047,'overall city offline'!$A$2:$A$2047,$A54,'overall city offline'!$B$2:$B$2047,I$2))</f>
        <v>0.67845989496511216</v>
      </c>
      <c r="J54" s="37">
        <f>(SUMIFS('overall city offline'!$H$2:$H$2047,'overall city offline'!$A$2:$A$2047,$A54,'overall city offline'!$B$2:$B$2047,J$3)*SUMIFS('overall city offline'!$C$2:$C$2047,'overall city offline'!$A$2:$A$2047,$A54,'overall city offline'!$B$2:$B$2047,J$3))/(SUMIFS('overall city offline'!$H$2:$H$2047,'overall city offline'!$A$2:$A$2047,$A54,'overall city offline'!$B$2:$B$2047,J$2))</f>
        <v>0.69384628524730674</v>
      </c>
      <c r="K54" s="37">
        <f>(SUMIFS('overall city offline'!$H$2:$H$2047,'overall city offline'!$A$2:$A$2047,$A54,'overall city offline'!$B$2:$B$2047,K$3)*SUMIFS('overall city offline'!$C$2:$C$2047,'overall city offline'!$A$2:$A$2047,$A54,'overall city offline'!$B$2:$B$2047,K$3))/(SUMIFS('overall city offline'!$H$2:$H$2047,'overall city offline'!$A$2:$A$2047,$A54,'overall city offline'!$B$2:$B$2047,K$2))</f>
        <v>0.75917039503101935</v>
      </c>
      <c r="L54" s="37">
        <f>(SUMIFS('overall city offline'!$H$2:$H$2047,'overall city offline'!$A$2:$A$2047,$A54,'overall city offline'!$B$2:$B$2047,L$3)*SUMIFS('overall city offline'!$C$2:$C$2047,'overall city offline'!$A$2:$A$2047,$A54,'overall city offline'!$B$2:$B$2047,L$3))/(SUMIFS('overall city offline'!$H$2:$H$2047,'overall city offline'!$A$2:$A$2047,$A54,'overall city offline'!$B$2:$B$2047,L$2))</f>
        <v>0.29495755645403682</v>
      </c>
      <c r="M54" s="37">
        <f>(SUMIFS('overall city offline'!$H$2:$H$2047,'overall city offline'!$A$2:$A$2047,$A54,'overall city offline'!$B$2:$B$2047,M$3)*SUMIFS('overall city offline'!$C$2:$C$2047,'overall city offline'!$A$2:$A$2047,$A54,'overall city offline'!$B$2:$B$2047,M$3))/(SUMIFS('overall city offline'!$H$2:$H$2047,'overall city offline'!$A$2:$A$2047,$A54,'overall city offline'!$B$2:$B$2047,M$2))</f>
        <v>0.76637611426442853</v>
      </c>
      <c r="N54" s="37">
        <f>(SUMIFS('overall city offline'!$H$2:$H$2047,'overall city offline'!$A$2:$A$2047,$A54,'overall city offline'!$B$2:$B$2047,N$3)*SUMIFS('overall city offline'!$C$2:$C$2047,'overall city offline'!$A$2:$A$2047,$A54,'overall city offline'!$B$2:$B$2047,N$3))/(SUMIFS('overall city offline'!$H$2:$H$2047,'overall city offline'!$A$2:$A$2047,$A54,'overall city offline'!$B$2:$B$2047,N$2))</f>
        <v>9.7311241355284128E-2</v>
      </c>
      <c r="O54" s="37">
        <f>(SUMIFS('overall city offline'!$H$2:$H$2047,'overall city offline'!$A$2:$A$2047,$A54,'overall city offline'!$B$2:$B$2047,O$3)*SUMIFS('overall city offline'!$C$2:$C$2047,'overall city offline'!$A$2:$A$2047,$A54,'overall city offline'!$B$2:$B$2047,O$3))/(SUMIFS('overall city offline'!$H$2:$H$2047,'overall city offline'!$A$2:$A$2047,$A54,'overall city offline'!$B$2:$B$2047,O$2))</f>
        <v>8.1848634647668159E-2</v>
      </c>
      <c r="P54" s="37">
        <f>(SUMIFS('overall city offline'!$H$2:$H$2047,'overall city offline'!$A$2:$A$2047,$A54,'overall city offline'!$B$2:$B$2047,P$3)*SUMIFS('overall city offline'!$C$2:$C$2047,'overall city offline'!$A$2:$A$2047,$A54,'overall city offline'!$B$2:$B$2047,P$3))/(SUMIFS('overall city offline'!$H$2:$H$2047,'overall city offline'!$A$2:$A$2047,$A54,'overall city offline'!$B$2:$B$2047,P$2))</f>
        <v>9.4911878417708054E-2</v>
      </c>
      <c r="Q54" s="37">
        <f>(SUMIFS('overall city offline'!$H$2:$H$2047,'overall city offline'!$A$2:$A$2047,$A54,'overall city offline'!$B$2:$B$2047,Q$3)*SUMIFS('overall city offline'!$C$2:$C$2047,'overall city offline'!$A$2:$A$2047,$A54,'overall city offline'!$B$2:$B$2047,Q$3))/(SUMIFS('overall city offline'!$H$2:$H$2047,'overall city offline'!$A$2:$A$2047,$A54,'overall city offline'!$B$2:$B$2047,Q$2))</f>
        <v>0.46928202640847849</v>
      </c>
      <c r="R54" s="37">
        <f>(SUMIFS('overall city offline'!$H$2:$H$2047,'overall city offline'!$A$2:$A$2047,$A54,'overall city offline'!$B$2:$B$2047,R$3)*SUMIFS('overall city offline'!$C$2:$C$2047,'overall city offline'!$A$2:$A$2047,$A54,'overall city offline'!$B$2:$B$2047,R$3))/(SUMIFS('overall city offline'!$H$2:$H$2047,'overall city offline'!$A$2:$A$2047,$A54,'overall city offline'!$B$2:$B$2047,R$2))</f>
        <v>0.827565194074104</v>
      </c>
      <c r="S54" s="37">
        <f>(SUMIFS('overall city offline'!$H$2:$H$2047,'overall city offline'!$A$2:$A$2047,$A54,'overall city offline'!$B$2:$B$2047,S$3)*SUMIFS('overall city offline'!$C$2:$C$2047,'overall city offline'!$A$2:$A$2047,$A54,'overall city offline'!$B$2:$B$2047,S$3))/(SUMIFS('overall city offline'!$H$2:$H$2047,'overall city offline'!$A$2:$A$2047,$A54,'overall city offline'!$B$2:$B$2047,S$2))</f>
        <v>0.77536946894648884</v>
      </c>
      <c r="T54" s="37">
        <f>(SUMIFS('overall city offline'!$H$2:$H$2047,'overall city offline'!$A$2:$A$2047,$A54,'overall city offline'!$B$2:$B$2047,T$3)*SUMIFS('overall city offline'!$C$2:$C$2047,'overall city offline'!$A$2:$A$2047,$A54,'overall city offline'!$B$2:$B$2047,T$3))/(SUMIFS('overall city offline'!$H$2:$H$2047,'overall city offline'!$A$2:$A$2047,$A54,'overall city offline'!$B$2:$B$2047,T$2))</f>
        <v>0.87765032955526801</v>
      </c>
      <c r="U54" s="37">
        <f>(SUMIFS('overall city offline'!$H$2:$H$2047,'overall city offline'!$A$2:$A$2047,$A54,'overall city offline'!$B$2:$B$2047,U$3)*SUMIFS('overall city offline'!$C$2:$C$2047,'overall city offline'!$A$2:$A$2047,$A54,'overall city offline'!$B$2:$B$2047,U$3))/(SUMIFS('overall city offline'!$H$2:$H$2047,'overall city offline'!$A$2:$A$2047,$A54,'overall city offline'!$B$2:$B$2047,U$2))</f>
        <v>0.96862415845195404</v>
      </c>
      <c r="V54" s="37">
        <f>(SUMIFS('overall city offline'!$H$2:$H$2047,'overall city offline'!$A$2:$A$2047,$A54,'overall city offline'!$B$2:$B$2047,V$3)*SUMIFS('overall city offline'!$C$2:$C$2047,'overall city offline'!$A$2:$A$2047,$A54,'overall city offline'!$B$2:$B$2047,V$3))/(SUMIFS('overall city offline'!$H$2:$H$2047,'overall city offline'!$A$2:$A$2047,$A54,'overall city offline'!$B$2:$B$2047,V$2))</f>
        <v>0.92987334718235604</v>
      </c>
    </row>
    <row r="55" spans="1:22" x14ac:dyDescent="0.25">
      <c r="A55" s="5" t="s">
        <v>58</v>
      </c>
      <c r="B55" s="37">
        <f>(SUMIFS('overall city offline'!$H$2:$H$2047,'overall city offline'!$A$2:$A$2047,$A55,'overall city offline'!$B$2:$B$2047,B$3)*SUMIFS('overall city offline'!$C$2:$C$2047,'overall city offline'!$A$2:$A$2047,$A55,'overall city offline'!$B$2:$B$2047,B$3))/(SUMIFS('overall city offline'!$H$2:$H$2047,'overall city offline'!$A$2:$A$2047,$A55,'overall city offline'!$B$2:$B$2047,B$2))</f>
        <v>0.84376227617869881</v>
      </c>
      <c r="C55" s="37">
        <f>(SUMIFS('overall city offline'!$H$2:$H$2047,'overall city offline'!$A$2:$A$2047,$A55,'overall city offline'!$B$2:$B$2047,C$3)*SUMIFS('overall city offline'!$C$2:$C$2047,'overall city offline'!$A$2:$A$2047,$A55,'overall city offline'!$B$2:$B$2047,C$3))/(SUMIFS('overall city offline'!$H$2:$H$2047,'overall city offline'!$A$2:$A$2047,$A55,'overall city offline'!$B$2:$B$2047,C$2))</f>
        <v>0.93771020322777632</v>
      </c>
      <c r="D55" s="37">
        <f>(SUMIFS('overall city offline'!$H$2:$H$2047,'overall city offline'!$A$2:$A$2047,$A55,'overall city offline'!$B$2:$B$2047,D$3)*SUMIFS('overall city offline'!$C$2:$C$2047,'overall city offline'!$A$2:$A$2047,$A55,'overall city offline'!$B$2:$B$2047,D$3))/(SUMIFS('overall city offline'!$H$2:$H$2047,'overall city offline'!$A$2:$A$2047,$A55,'overall city offline'!$B$2:$B$2047,D$2))</f>
        <v>0.73264360222466018</v>
      </c>
      <c r="E55" s="37">
        <f>(SUMIFS('overall city offline'!$H$2:$H$2047,'overall city offline'!$A$2:$A$2047,$A55,'overall city offline'!$B$2:$B$2047,E$3)*SUMIFS('overall city offline'!$C$2:$C$2047,'overall city offline'!$A$2:$A$2047,$A55,'overall city offline'!$B$2:$B$2047,E$3))/(SUMIFS('overall city offline'!$H$2:$H$2047,'overall city offline'!$A$2:$A$2047,$A55,'overall city offline'!$B$2:$B$2047,E$2))</f>
        <v>2.8505019106598518E-2</v>
      </c>
      <c r="F55" s="37">
        <f>(SUMIFS('overall city offline'!$H$2:$H$2047,'overall city offline'!$A$2:$A$2047,$A55,'overall city offline'!$B$2:$B$2047,F$3)*SUMIFS('overall city offline'!$C$2:$C$2047,'overall city offline'!$A$2:$A$2047,$A55,'overall city offline'!$B$2:$B$2047,F$3))/(SUMIFS('overall city offline'!$H$2:$H$2047,'overall city offline'!$A$2:$A$2047,$A55,'overall city offline'!$B$2:$B$2047,F$2))</f>
        <v>4.1970072416711877E-2</v>
      </c>
      <c r="G55" s="37">
        <f>(SUMIFS('overall city offline'!$H$2:$H$2047,'overall city offline'!$A$2:$A$2047,$A55,'overall city offline'!$B$2:$B$2047,G$3)*SUMIFS('overall city offline'!$C$2:$C$2047,'overall city offline'!$A$2:$A$2047,$A55,'overall city offline'!$B$2:$B$2047,G$3))/(SUMIFS('overall city offline'!$H$2:$H$2047,'overall city offline'!$A$2:$A$2047,$A55,'overall city offline'!$B$2:$B$2047,G$2))</f>
        <v>0.36676732789878386</v>
      </c>
      <c r="H55" s="37">
        <f>(SUMIFS('overall city offline'!$H$2:$H$2047,'overall city offline'!$A$2:$A$2047,$A55,'overall city offline'!$B$2:$B$2047,H$3)*SUMIFS('overall city offline'!$C$2:$C$2047,'overall city offline'!$A$2:$A$2047,$A55,'overall city offline'!$B$2:$B$2047,H$3))/(SUMIFS('overall city offline'!$H$2:$H$2047,'overall city offline'!$A$2:$A$2047,$A55,'overall city offline'!$B$2:$B$2047,H$2))</f>
        <v>0.87947119306463473</v>
      </c>
      <c r="I55" s="37">
        <f>(SUMIFS('overall city offline'!$H$2:$H$2047,'overall city offline'!$A$2:$A$2047,$A55,'overall city offline'!$B$2:$B$2047,I$3)*SUMIFS('overall city offline'!$C$2:$C$2047,'overall city offline'!$A$2:$A$2047,$A55,'overall city offline'!$B$2:$B$2047,I$3))/(SUMIFS('overall city offline'!$H$2:$H$2047,'overall city offline'!$A$2:$A$2047,$A55,'overall city offline'!$B$2:$B$2047,I$2))</f>
        <v>0.90724453858792031</v>
      </c>
      <c r="J55" s="37">
        <f>(SUMIFS('overall city offline'!$H$2:$H$2047,'overall city offline'!$A$2:$A$2047,$A55,'overall city offline'!$B$2:$B$2047,J$3)*SUMIFS('overall city offline'!$C$2:$C$2047,'overall city offline'!$A$2:$A$2047,$A55,'overall city offline'!$B$2:$B$2047,J$3))/(SUMIFS('overall city offline'!$H$2:$H$2047,'overall city offline'!$A$2:$A$2047,$A55,'overall city offline'!$B$2:$B$2047,J$2))</f>
        <v>0.89568863134721932</v>
      </c>
      <c r="K55" s="37">
        <f>(SUMIFS('overall city offline'!$H$2:$H$2047,'overall city offline'!$A$2:$A$2047,$A55,'overall city offline'!$B$2:$B$2047,K$3)*SUMIFS('overall city offline'!$C$2:$C$2047,'overall city offline'!$A$2:$A$2047,$A55,'overall city offline'!$B$2:$B$2047,K$3))/(SUMIFS('overall city offline'!$H$2:$H$2047,'overall city offline'!$A$2:$A$2047,$A55,'overall city offline'!$B$2:$B$2047,K$2))</f>
        <v>1.0154381173070111</v>
      </c>
      <c r="L55" s="37">
        <f>(SUMIFS('overall city offline'!$H$2:$H$2047,'overall city offline'!$A$2:$A$2047,$A55,'overall city offline'!$B$2:$B$2047,L$3)*SUMIFS('overall city offline'!$C$2:$C$2047,'overall city offline'!$A$2:$A$2047,$A55,'overall city offline'!$B$2:$B$2047,L$3))/(SUMIFS('overall city offline'!$H$2:$H$2047,'overall city offline'!$A$2:$A$2047,$A55,'overall city offline'!$B$2:$B$2047,L$2))</f>
        <v>0.3211284094928043</v>
      </c>
      <c r="M55" s="37">
        <f>(SUMIFS('overall city offline'!$H$2:$H$2047,'overall city offline'!$A$2:$A$2047,$A55,'overall city offline'!$B$2:$B$2047,M$3)*SUMIFS('overall city offline'!$C$2:$C$2047,'overall city offline'!$A$2:$A$2047,$A55,'overall city offline'!$B$2:$B$2047,M$3))/(SUMIFS('overall city offline'!$H$2:$H$2047,'overall city offline'!$A$2:$A$2047,$A55,'overall city offline'!$B$2:$B$2047,M$2))</f>
        <v>0.66175797602362019</v>
      </c>
      <c r="N55" s="37">
        <f>(SUMIFS('overall city offline'!$H$2:$H$2047,'overall city offline'!$A$2:$A$2047,$A55,'overall city offline'!$B$2:$B$2047,N$3)*SUMIFS('overall city offline'!$C$2:$C$2047,'overall city offline'!$A$2:$A$2047,$A55,'overall city offline'!$B$2:$B$2047,N$3))/(SUMIFS('overall city offline'!$H$2:$H$2047,'overall city offline'!$A$2:$A$2047,$A55,'overall city offline'!$B$2:$B$2047,N$2))</f>
        <v>8.6505703541023757E-2</v>
      </c>
      <c r="O55" s="37">
        <f>(SUMIFS('overall city offline'!$H$2:$H$2047,'overall city offline'!$A$2:$A$2047,$A55,'overall city offline'!$B$2:$B$2047,O$3)*SUMIFS('overall city offline'!$C$2:$C$2047,'overall city offline'!$A$2:$A$2047,$A55,'overall city offline'!$B$2:$B$2047,O$3))/(SUMIFS('overall city offline'!$H$2:$H$2047,'overall city offline'!$A$2:$A$2047,$A55,'overall city offline'!$B$2:$B$2047,O$2))</f>
        <v>9.9255824827456443E-2</v>
      </c>
      <c r="P55" s="37">
        <f>(SUMIFS('overall city offline'!$H$2:$H$2047,'overall city offline'!$A$2:$A$2047,$A55,'overall city offline'!$B$2:$B$2047,P$3)*SUMIFS('overall city offline'!$C$2:$C$2047,'overall city offline'!$A$2:$A$2047,$A55,'overall city offline'!$B$2:$B$2047,P$3))/(SUMIFS('overall city offline'!$H$2:$H$2047,'overall city offline'!$A$2:$A$2047,$A55,'overall city offline'!$B$2:$B$2047,P$2))</f>
        <v>0.16392384335743104</v>
      </c>
      <c r="Q55" s="37">
        <f>(SUMIFS('overall city offline'!$H$2:$H$2047,'overall city offline'!$A$2:$A$2047,$A55,'overall city offline'!$B$2:$B$2047,Q$3)*SUMIFS('overall city offline'!$C$2:$C$2047,'overall city offline'!$A$2:$A$2047,$A55,'overall city offline'!$B$2:$B$2047,Q$3))/(SUMIFS('overall city offline'!$H$2:$H$2047,'overall city offline'!$A$2:$A$2047,$A55,'overall city offline'!$B$2:$B$2047,Q$2))</f>
        <v>0.5245581429118773</v>
      </c>
      <c r="R55" s="37">
        <f>(SUMIFS('overall city offline'!$H$2:$H$2047,'overall city offline'!$A$2:$A$2047,$A55,'overall city offline'!$B$2:$B$2047,R$3)*SUMIFS('overall city offline'!$C$2:$C$2047,'overall city offline'!$A$2:$A$2047,$A55,'overall city offline'!$B$2:$B$2047,R$3))/(SUMIFS('overall city offline'!$H$2:$H$2047,'overall city offline'!$A$2:$A$2047,$A55,'overall city offline'!$B$2:$B$2047,R$2))</f>
        <v>1.0735876040033325</v>
      </c>
      <c r="S55" s="37">
        <f>(SUMIFS('overall city offline'!$H$2:$H$2047,'overall city offline'!$A$2:$A$2047,$A55,'overall city offline'!$B$2:$B$2047,S$3)*SUMIFS('overall city offline'!$C$2:$C$2047,'overall city offline'!$A$2:$A$2047,$A55,'overall city offline'!$B$2:$B$2047,S$3))/(SUMIFS('overall city offline'!$H$2:$H$2047,'overall city offline'!$A$2:$A$2047,$A55,'overall city offline'!$B$2:$B$2047,S$2))</f>
        <v>1.1422016405322508</v>
      </c>
      <c r="T55" s="37">
        <f>(SUMIFS('overall city offline'!$H$2:$H$2047,'overall city offline'!$A$2:$A$2047,$A55,'overall city offline'!$B$2:$B$2047,T$3)*SUMIFS('overall city offline'!$C$2:$C$2047,'overall city offline'!$A$2:$A$2047,$A55,'overall city offline'!$B$2:$B$2047,T$3))/(SUMIFS('overall city offline'!$H$2:$H$2047,'overall city offline'!$A$2:$A$2047,$A55,'overall city offline'!$B$2:$B$2047,T$2))</f>
        <v>1.2557989576455824</v>
      </c>
      <c r="U55" s="37">
        <f>(SUMIFS('overall city offline'!$H$2:$H$2047,'overall city offline'!$A$2:$A$2047,$A55,'overall city offline'!$B$2:$B$2047,U$3)*SUMIFS('overall city offline'!$C$2:$C$2047,'overall city offline'!$A$2:$A$2047,$A55,'overall city offline'!$B$2:$B$2047,U$3))/(SUMIFS('overall city offline'!$H$2:$H$2047,'overall city offline'!$A$2:$A$2047,$A55,'overall city offline'!$B$2:$B$2047,U$2))</f>
        <v>1.3481758267381121</v>
      </c>
      <c r="V55" s="37">
        <f>(SUMIFS('overall city offline'!$H$2:$H$2047,'overall city offline'!$A$2:$A$2047,$A55,'overall city offline'!$B$2:$B$2047,V$3)*SUMIFS('overall city offline'!$C$2:$C$2047,'overall city offline'!$A$2:$A$2047,$A55,'overall city offline'!$B$2:$B$2047,V$3))/(SUMIFS('overall city offline'!$H$2:$H$2047,'overall city offline'!$A$2:$A$2047,$A55,'overall city offline'!$B$2:$B$2047,V$2))</f>
        <v>1.0105363335259676</v>
      </c>
    </row>
    <row r="56" spans="1:22" x14ac:dyDescent="0.25">
      <c r="A56" s="5" t="s">
        <v>59</v>
      </c>
      <c r="B56" s="37">
        <f>(SUMIFS('overall city offline'!$H$2:$H$2047,'overall city offline'!$A$2:$A$2047,$A56,'overall city offline'!$B$2:$B$2047,B$3)*SUMIFS('overall city offline'!$C$2:$C$2047,'overall city offline'!$A$2:$A$2047,$A56,'overall city offline'!$B$2:$B$2047,B$3))/(SUMIFS('overall city offline'!$H$2:$H$2047,'overall city offline'!$A$2:$A$2047,$A56,'overall city offline'!$B$2:$B$2047,B$2))</f>
        <v>0.82151691440957897</v>
      </c>
      <c r="C56" s="37">
        <f>(SUMIFS('overall city offline'!$H$2:$H$2047,'overall city offline'!$A$2:$A$2047,$A56,'overall city offline'!$B$2:$B$2047,C$3)*SUMIFS('overall city offline'!$C$2:$C$2047,'overall city offline'!$A$2:$A$2047,$A56,'overall city offline'!$B$2:$B$2047,C$3))/(SUMIFS('overall city offline'!$H$2:$H$2047,'overall city offline'!$A$2:$A$2047,$A56,'overall city offline'!$B$2:$B$2047,C$2))</f>
        <v>0.84479603884584953</v>
      </c>
      <c r="D56" s="37">
        <f>(SUMIFS('overall city offline'!$H$2:$H$2047,'overall city offline'!$A$2:$A$2047,$A56,'overall city offline'!$B$2:$B$2047,D$3)*SUMIFS('overall city offline'!$C$2:$C$2047,'overall city offline'!$A$2:$A$2047,$A56,'overall city offline'!$B$2:$B$2047,D$3))/(SUMIFS('overall city offline'!$H$2:$H$2047,'overall city offline'!$A$2:$A$2047,$A56,'overall city offline'!$B$2:$B$2047,D$2))</f>
        <v>0.63644198323781676</v>
      </c>
      <c r="E56" s="37">
        <f>(SUMIFS('overall city offline'!$H$2:$H$2047,'overall city offline'!$A$2:$A$2047,$A56,'overall city offline'!$B$2:$B$2047,E$3)*SUMIFS('overall city offline'!$C$2:$C$2047,'overall city offline'!$A$2:$A$2047,$A56,'overall city offline'!$B$2:$B$2047,E$3))/(SUMIFS('overall city offline'!$H$2:$H$2047,'overall city offline'!$A$2:$A$2047,$A56,'overall city offline'!$B$2:$B$2047,E$2))</f>
        <v>2.5699500565845235E-2</v>
      </c>
      <c r="F56" s="37">
        <f>(SUMIFS('overall city offline'!$H$2:$H$2047,'overall city offline'!$A$2:$A$2047,$A56,'overall city offline'!$B$2:$B$2047,F$3)*SUMIFS('overall city offline'!$C$2:$C$2047,'overall city offline'!$A$2:$A$2047,$A56,'overall city offline'!$B$2:$B$2047,F$3))/(SUMIFS('overall city offline'!$H$2:$H$2047,'overall city offline'!$A$2:$A$2047,$A56,'overall city offline'!$B$2:$B$2047,F$2))</f>
        <v>6.5312445181426551E-2</v>
      </c>
      <c r="G56" s="37">
        <f>(SUMIFS('overall city offline'!$H$2:$H$2047,'overall city offline'!$A$2:$A$2047,$A56,'overall city offline'!$B$2:$B$2047,G$3)*SUMIFS('overall city offline'!$C$2:$C$2047,'overall city offline'!$A$2:$A$2047,$A56,'overall city offline'!$B$2:$B$2047,G$3))/(SUMIFS('overall city offline'!$H$2:$H$2047,'overall city offline'!$A$2:$A$2047,$A56,'overall city offline'!$B$2:$B$2047,G$2))</f>
        <v>0.31632454775666341</v>
      </c>
      <c r="H56" s="37">
        <f>(SUMIFS('overall city offline'!$H$2:$H$2047,'overall city offline'!$A$2:$A$2047,$A56,'overall city offline'!$B$2:$B$2047,H$3)*SUMIFS('overall city offline'!$C$2:$C$2047,'overall city offline'!$A$2:$A$2047,$A56,'overall city offline'!$B$2:$B$2047,H$3))/(SUMIFS('overall city offline'!$H$2:$H$2047,'overall city offline'!$A$2:$A$2047,$A56,'overall city offline'!$B$2:$B$2047,H$2))</f>
        <v>0.66201064167483825</v>
      </c>
      <c r="I56" s="37">
        <f>(SUMIFS('overall city offline'!$H$2:$H$2047,'overall city offline'!$A$2:$A$2047,$A56,'overall city offline'!$B$2:$B$2047,I$3)*SUMIFS('overall city offline'!$C$2:$C$2047,'overall city offline'!$A$2:$A$2047,$A56,'overall city offline'!$B$2:$B$2047,I$3))/(SUMIFS('overall city offline'!$H$2:$H$2047,'overall city offline'!$A$2:$A$2047,$A56,'overall city offline'!$B$2:$B$2047,I$2))</f>
        <v>0.75937781592626608</v>
      </c>
      <c r="J56" s="37">
        <f>(SUMIFS('overall city offline'!$H$2:$H$2047,'overall city offline'!$A$2:$A$2047,$A56,'overall city offline'!$B$2:$B$2047,J$3)*SUMIFS('overall city offline'!$C$2:$C$2047,'overall city offline'!$A$2:$A$2047,$A56,'overall city offline'!$B$2:$B$2047,J$3))/(SUMIFS('overall city offline'!$H$2:$H$2047,'overall city offline'!$A$2:$A$2047,$A56,'overall city offline'!$B$2:$B$2047,J$2))</f>
        <v>0.72699138138892072</v>
      </c>
      <c r="K56" s="37">
        <f>(SUMIFS('overall city offline'!$H$2:$H$2047,'overall city offline'!$A$2:$A$2047,$A56,'overall city offline'!$B$2:$B$2047,K$3)*SUMIFS('overall city offline'!$C$2:$C$2047,'overall city offline'!$A$2:$A$2047,$A56,'overall city offline'!$B$2:$B$2047,K$3))/(SUMIFS('overall city offline'!$H$2:$H$2047,'overall city offline'!$A$2:$A$2047,$A56,'overall city offline'!$B$2:$B$2047,K$2))</f>
        <v>0.95764211671148014</v>
      </c>
      <c r="L56" s="37">
        <f>(SUMIFS('overall city offline'!$H$2:$H$2047,'overall city offline'!$A$2:$A$2047,$A56,'overall city offline'!$B$2:$B$2047,L$3)*SUMIFS('overall city offline'!$C$2:$C$2047,'overall city offline'!$A$2:$A$2047,$A56,'overall city offline'!$B$2:$B$2047,L$3))/(SUMIFS('overall city offline'!$H$2:$H$2047,'overall city offline'!$A$2:$A$2047,$A56,'overall city offline'!$B$2:$B$2047,L$2))</f>
        <v>0.34012272301009977</v>
      </c>
      <c r="M56" s="37">
        <f>(SUMIFS('overall city offline'!$H$2:$H$2047,'overall city offline'!$A$2:$A$2047,$A56,'overall city offline'!$B$2:$B$2047,M$3)*SUMIFS('overall city offline'!$C$2:$C$2047,'overall city offline'!$A$2:$A$2047,$A56,'overall city offline'!$B$2:$B$2047,M$3))/(SUMIFS('overall city offline'!$H$2:$H$2047,'overall city offline'!$A$2:$A$2047,$A56,'overall city offline'!$B$2:$B$2047,M$2))</f>
        <v>0.8074290167165975</v>
      </c>
      <c r="N56" s="37">
        <f>(SUMIFS('overall city offline'!$H$2:$H$2047,'overall city offline'!$A$2:$A$2047,$A56,'overall city offline'!$B$2:$B$2047,N$3)*SUMIFS('overall city offline'!$C$2:$C$2047,'overall city offline'!$A$2:$A$2047,$A56,'overall city offline'!$B$2:$B$2047,N$3))/(SUMIFS('overall city offline'!$H$2:$H$2047,'overall city offline'!$A$2:$A$2047,$A56,'overall city offline'!$B$2:$B$2047,N$2))</f>
        <v>0.11868347053752672</v>
      </c>
      <c r="O56" s="37">
        <f>(SUMIFS('overall city offline'!$H$2:$H$2047,'overall city offline'!$A$2:$A$2047,$A56,'overall city offline'!$B$2:$B$2047,O$3)*SUMIFS('overall city offline'!$C$2:$C$2047,'overall city offline'!$A$2:$A$2047,$A56,'overall city offline'!$B$2:$B$2047,O$3))/(SUMIFS('overall city offline'!$H$2:$H$2047,'overall city offline'!$A$2:$A$2047,$A56,'overall city offline'!$B$2:$B$2047,O$2))</f>
        <v>0.12374949788883602</v>
      </c>
      <c r="P56" s="37">
        <f>(SUMIFS('overall city offline'!$H$2:$H$2047,'overall city offline'!$A$2:$A$2047,$A56,'overall city offline'!$B$2:$B$2047,P$3)*SUMIFS('overall city offline'!$C$2:$C$2047,'overall city offline'!$A$2:$A$2047,$A56,'overall city offline'!$B$2:$B$2047,P$3))/(SUMIFS('overall city offline'!$H$2:$H$2047,'overall city offline'!$A$2:$A$2047,$A56,'overall city offline'!$B$2:$B$2047,P$2))</f>
        <v>0.17329827009342852</v>
      </c>
      <c r="Q56" s="37">
        <f>(SUMIFS('overall city offline'!$H$2:$H$2047,'overall city offline'!$A$2:$A$2047,$A56,'overall city offline'!$B$2:$B$2047,Q$3)*SUMIFS('overall city offline'!$C$2:$C$2047,'overall city offline'!$A$2:$A$2047,$A56,'overall city offline'!$B$2:$B$2047,Q$3))/(SUMIFS('overall city offline'!$H$2:$H$2047,'overall city offline'!$A$2:$A$2047,$A56,'overall city offline'!$B$2:$B$2047,Q$2))</f>
        <v>0.47324639795991114</v>
      </c>
      <c r="R56" s="37">
        <f>(SUMIFS('overall city offline'!$H$2:$H$2047,'overall city offline'!$A$2:$A$2047,$A56,'overall city offline'!$B$2:$B$2047,R$3)*SUMIFS('overall city offline'!$C$2:$C$2047,'overall city offline'!$A$2:$A$2047,$A56,'overall city offline'!$B$2:$B$2047,R$3))/(SUMIFS('overall city offline'!$H$2:$H$2047,'overall city offline'!$A$2:$A$2047,$A56,'overall city offline'!$B$2:$B$2047,R$2))</f>
        <v>0.86281395804840799</v>
      </c>
      <c r="S56" s="37">
        <f>(SUMIFS('overall city offline'!$H$2:$H$2047,'overall city offline'!$A$2:$A$2047,$A56,'overall city offline'!$B$2:$B$2047,S$3)*SUMIFS('overall city offline'!$C$2:$C$2047,'overall city offline'!$A$2:$A$2047,$A56,'overall city offline'!$B$2:$B$2047,S$3))/(SUMIFS('overall city offline'!$H$2:$H$2047,'overall city offline'!$A$2:$A$2047,$A56,'overall city offline'!$B$2:$B$2047,S$2))</f>
        <v>0.98188429396197818</v>
      </c>
      <c r="T56" s="37">
        <f>(SUMIFS('overall city offline'!$H$2:$H$2047,'overall city offline'!$A$2:$A$2047,$A56,'overall city offline'!$B$2:$B$2047,T$3)*SUMIFS('overall city offline'!$C$2:$C$2047,'overall city offline'!$A$2:$A$2047,$A56,'overall city offline'!$B$2:$B$2047,T$3))/(SUMIFS('overall city offline'!$H$2:$H$2047,'overall city offline'!$A$2:$A$2047,$A56,'overall city offline'!$B$2:$B$2047,T$2))</f>
        <v>0.99339506590913884</v>
      </c>
      <c r="U56" s="37">
        <f>(SUMIFS('overall city offline'!$H$2:$H$2047,'overall city offline'!$A$2:$A$2047,$A56,'overall city offline'!$B$2:$B$2047,U$3)*SUMIFS('overall city offline'!$C$2:$C$2047,'overall city offline'!$A$2:$A$2047,$A56,'overall city offline'!$B$2:$B$2047,U$3))/(SUMIFS('overall city offline'!$H$2:$H$2047,'overall city offline'!$A$2:$A$2047,$A56,'overall city offline'!$B$2:$B$2047,U$2))</f>
        <v>1.105028986963505</v>
      </c>
      <c r="V56" s="37">
        <f>(SUMIFS('overall city offline'!$H$2:$H$2047,'overall city offline'!$A$2:$A$2047,$A56,'overall city offline'!$B$2:$B$2047,V$3)*SUMIFS('overall city offline'!$C$2:$C$2047,'overall city offline'!$A$2:$A$2047,$A56,'overall city offline'!$B$2:$B$2047,V$3))/(SUMIFS('overall city offline'!$H$2:$H$2047,'overall city offline'!$A$2:$A$2047,$A56,'overall city offline'!$B$2:$B$2047,V$2))</f>
        <v>1.0203992603685352</v>
      </c>
    </row>
    <row r="57" spans="1:22" x14ac:dyDescent="0.25">
      <c r="A57" s="5" t="s">
        <v>60</v>
      </c>
      <c r="B57" s="37">
        <f>(SUMIFS('overall city offline'!$H$2:$H$2047,'overall city offline'!$A$2:$A$2047,$A57,'overall city offline'!$B$2:$B$2047,B$3)*SUMIFS('overall city offline'!$C$2:$C$2047,'overall city offline'!$A$2:$A$2047,$A57,'overall city offline'!$B$2:$B$2047,B$3))/(SUMIFS('overall city offline'!$H$2:$H$2047,'overall city offline'!$A$2:$A$2047,$A57,'overall city offline'!$B$2:$B$2047,B$2))</f>
        <v>0.95723001152270315</v>
      </c>
      <c r="C57" s="37">
        <f>(SUMIFS('overall city offline'!$H$2:$H$2047,'overall city offline'!$A$2:$A$2047,$A57,'overall city offline'!$B$2:$B$2047,C$3)*SUMIFS('overall city offline'!$C$2:$C$2047,'overall city offline'!$A$2:$A$2047,$A57,'overall city offline'!$B$2:$B$2047,C$3))/(SUMIFS('overall city offline'!$H$2:$H$2047,'overall city offline'!$A$2:$A$2047,$A57,'overall city offline'!$B$2:$B$2047,C$2))</f>
        <v>1.1389915837552118</v>
      </c>
      <c r="D57" s="37">
        <f>(SUMIFS('overall city offline'!$H$2:$H$2047,'overall city offline'!$A$2:$A$2047,$A57,'overall city offline'!$B$2:$B$2047,D$3)*SUMIFS('overall city offline'!$C$2:$C$2047,'overall city offline'!$A$2:$A$2047,$A57,'overall city offline'!$B$2:$B$2047,D$3))/(SUMIFS('overall city offline'!$H$2:$H$2047,'overall city offline'!$A$2:$A$2047,$A57,'overall city offline'!$B$2:$B$2047,D$2))</f>
        <v>0.82432493319473632</v>
      </c>
      <c r="E57" s="37">
        <f>(SUMIFS('overall city offline'!$H$2:$H$2047,'overall city offline'!$A$2:$A$2047,$A57,'overall city offline'!$B$2:$B$2047,E$3)*SUMIFS('overall city offline'!$C$2:$C$2047,'overall city offline'!$A$2:$A$2047,$A57,'overall city offline'!$B$2:$B$2047,E$3))/(SUMIFS('overall city offline'!$H$2:$H$2047,'overall city offline'!$A$2:$A$2047,$A57,'overall city offline'!$B$2:$B$2047,E$2))</f>
        <v>5.1800385644268964E-3</v>
      </c>
      <c r="F57" s="37">
        <f>(SUMIFS('overall city offline'!$H$2:$H$2047,'overall city offline'!$A$2:$A$2047,$A57,'overall city offline'!$B$2:$B$2047,F$3)*SUMIFS('overall city offline'!$C$2:$C$2047,'overall city offline'!$A$2:$A$2047,$A57,'overall city offline'!$B$2:$B$2047,F$3))/(SUMIFS('overall city offline'!$H$2:$H$2047,'overall city offline'!$A$2:$A$2047,$A57,'overall city offline'!$B$2:$B$2047,F$2))</f>
        <v>3.458663420783837E-2</v>
      </c>
      <c r="G57" s="37">
        <f>(SUMIFS('overall city offline'!$H$2:$H$2047,'overall city offline'!$A$2:$A$2047,$A57,'overall city offline'!$B$2:$B$2047,G$3)*SUMIFS('overall city offline'!$C$2:$C$2047,'overall city offline'!$A$2:$A$2047,$A57,'overall city offline'!$B$2:$B$2047,G$3))/(SUMIFS('overall city offline'!$H$2:$H$2047,'overall city offline'!$A$2:$A$2047,$A57,'overall city offline'!$B$2:$B$2047,G$2))</f>
        <v>0.52358484932680371</v>
      </c>
      <c r="H57" s="37">
        <f>(SUMIFS('overall city offline'!$H$2:$H$2047,'overall city offline'!$A$2:$A$2047,$A57,'overall city offline'!$B$2:$B$2047,H$3)*SUMIFS('overall city offline'!$C$2:$C$2047,'overall city offline'!$A$2:$A$2047,$A57,'overall city offline'!$B$2:$B$2047,H$3))/(SUMIFS('overall city offline'!$H$2:$H$2047,'overall city offline'!$A$2:$A$2047,$A57,'overall city offline'!$B$2:$B$2047,H$2))</f>
        <v>0.94696831688967242</v>
      </c>
      <c r="I57" s="37">
        <f>(SUMIFS('overall city offline'!$H$2:$H$2047,'overall city offline'!$A$2:$A$2047,$A57,'overall city offline'!$B$2:$B$2047,I$3)*SUMIFS('overall city offline'!$C$2:$C$2047,'overall city offline'!$A$2:$A$2047,$A57,'overall city offline'!$B$2:$B$2047,I$3))/(SUMIFS('overall city offline'!$H$2:$H$2047,'overall city offline'!$A$2:$A$2047,$A57,'overall city offline'!$B$2:$B$2047,I$2))</f>
        <v>0.90955596517842596</v>
      </c>
      <c r="J57" s="37">
        <f>(SUMIFS('overall city offline'!$H$2:$H$2047,'overall city offline'!$A$2:$A$2047,$A57,'overall city offline'!$B$2:$B$2047,J$3)*SUMIFS('overall city offline'!$C$2:$C$2047,'overall city offline'!$A$2:$A$2047,$A57,'overall city offline'!$B$2:$B$2047,J$3))/(SUMIFS('overall city offline'!$H$2:$H$2047,'overall city offline'!$A$2:$A$2047,$A57,'overall city offline'!$B$2:$B$2047,J$2))</f>
        <v>0.71705623212379899</v>
      </c>
      <c r="K57" s="37">
        <f>(SUMIFS('overall city offline'!$H$2:$H$2047,'overall city offline'!$A$2:$A$2047,$A57,'overall city offline'!$B$2:$B$2047,K$3)*SUMIFS('overall city offline'!$C$2:$C$2047,'overall city offline'!$A$2:$A$2047,$A57,'overall city offline'!$B$2:$B$2047,K$3))/(SUMIFS('overall city offline'!$H$2:$H$2047,'overall city offline'!$A$2:$A$2047,$A57,'overall city offline'!$B$2:$B$2047,K$2))</f>
        <v>0.98541111983503027</v>
      </c>
      <c r="L57" s="37">
        <f>(SUMIFS('overall city offline'!$H$2:$H$2047,'overall city offline'!$A$2:$A$2047,$A57,'overall city offline'!$B$2:$B$2047,L$3)*SUMIFS('overall city offline'!$C$2:$C$2047,'overall city offline'!$A$2:$A$2047,$A57,'overall city offline'!$B$2:$B$2047,L$3))/(SUMIFS('overall city offline'!$H$2:$H$2047,'overall city offline'!$A$2:$A$2047,$A57,'overall city offline'!$B$2:$B$2047,L$2))</f>
        <v>0.39966920759099006</v>
      </c>
      <c r="M57" s="37">
        <f>(SUMIFS('overall city offline'!$H$2:$H$2047,'overall city offline'!$A$2:$A$2047,$A57,'overall city offline'!$B$2:$B$2047,M$3)*SUMIFS('overall city offline'!$C$2:$C$2047,'overall city offline'!$A$2:$A$2047,$A57,'overall city offline'!$B$2:$B$2047,M$3))/(SUMIFS('overall city offline'!$H$2:$H$2047,'overall city offline'!$A$2:$A$2047,$A57,'overall city offline'!$B$2:$B$2047,M$2))</f>
        <v>0.93279584769504453</v>
      </c>
      <c r="N57" s="37">
        <f>(SUMIFS('overall city offline'!$H$2:$H$2047,'overall city offline'!$A$2:$A$2047,$A57,'overall city offline'!$B$2:$B$2047,N$3)*SUMIFS('overall city offline'!$C$2:$C$2047,'overall city offline'!$A$2:$A$2047,$A57,'overall city offline'!$B$2:$B$2047,N$3))/(SUMIFS('overall city offline'!$H$2:$H$2047,'overall city offline'!$A$2:$A$2047,$A57,'overall city offline'!$B$2:$B$2047,N$2))</f>
        <v>7.4646961188674726E-2</v>
      </c>
      <c r="O57" s="37">
        <f>(SUMIFS('overall city offline'!$H$2:$H$2047,'overall city offline'!$A$2:$A$2047,$A57,'overall city offline'!$B$2:$B$2047,O$3)*SUMIFS('overall city offline'!$C$2:$C$2047,'overall city offline'!$A$2:$A$2047,$A57,'overall city offline'!$B$2:$B$2047,O$3))/(SUMIFS('overall city offline'!$H$2:$H$2047,'overall city offline'!$A$2:$A$2047,$A57,'overall city offline'!$B$2:$B$2047,O$2))</f>
        <v>4.311368769921671E-2</v>
      </c>
      <c r="P57" s="37">
        <f>(SUMIFS('overall city offline'!$H$2:$H$2047,'overall city offline'!$A$2:$A$2047,$A57,'overall city offline'!$B$2:$B$2047,P$3)*SUMIFS('overall city offline'!$C$2:$C$2047,'overall city offline'!$A$2:$A$2047,$A57,'overall city offline'!$B$2:$B$2047,P$3))/(SUMIFS('overall city offline'!$H$2:$H$2047,'overall city offline'!$A$2:$A$2047,$A57,'overall city offline'!$B$2:$B$2047,P$2))</f>
        <v>0.14856032926132687</v>
      </c>
      <c r="Q57" s="37">
        <f>(SUMIFS('overall city offline'!$H$2:$H$2047,'overall city offline'!$A$2:$A$2047,$A57,'overall city offline'!$B$2:$B$2047,Q$3)*SUMIFS('overall city offline'!$C$2:$C$2047,'overall city offline'!$A$2:$A$2047,$A57,'overall city offline'!$B$2:$B$2047,Q$3))/(SUMIFS('overall city offline'!$H$2:$H$2047,'overall city offline'!$A$2:$A$2047,$A57,'overall city offline'!$B$2:$B$2047,Q$2))</f>
        <v>0.55368078418877764</v>
      </c>
      <c r="R57" s="37">
        <f>(SUMIFS('overall city offline'!$H$2:$H$2047,'overall city offline'!$A$2:$A$2047,$A57,'overall city offline'!$B$2:$B$2047,R$3)*SUMIFS('overall city offline'!$C$2:$C$2047,'overall city offline'!$A$2:$A$2047,$A57,'overall city offline'!$B$2:$B$2047,R$3))/(SUMIFS('overall city offline'!$H$2:$H$2047,'overall city offline'!$A$2:$A$2047,$A57,'overall city offline'!$B$2:$B$2047,R$2))</f>
        <v>1.0610460778159561</v>
      </c>
      <c r="S57" s="37">
        <f>(SUMIFS('overall city offline'!$H$2:$H$2047,'overall city offline'!$A$2:$A$2047,$A57,'overall city offline'!$B$2:$B$2047,S$3)*SUMIFS('overall city offline'!$C$2:$C$2047,'overall city offline'!$A$2:$A$2047,$A57,'overall city offline'!$B$2:$B$2047,S$3))/(SUMIFS('overall city offline'!$H$2:$H$2047,'overall city offline'!$A$2:$A$2047,$A57,'overall city offline'!$B$2:$B$2047,S$2))</f>
        <v>1.0775798441048563</v>
      </c>
      <c r="T57" s="37">
        <f>(SUMIFS('overall city offline'!$H$2:$H$2047,'overall city offline'!$A$2:$A$2047,$A57,'overall city offline'!$B$2:$B$2047,T$3)*SUMIFS('overall city offline'!$C$2:$C$2047,'overall city offline'!$A$2:$A$2047,$A57,'overall city offline'!$B$2:$B$2047,T$3))/(SUMIFS('overall city offline'!$H$2:$H$2047,'overall city offline'!$A$2:$A$2047,$A57,'overall city offline'!$B$2:$B$2047,T$2))</f>
        <v>1.1228894359953157</v>
      </c>
      <c r="U57" s="37">
        <f>(SUMIFS('overall city offline'!$H$2:$H$2047,'overall city offline'!$A$2:$A$2047,$A57,'overall city offline'!$B$2:$B$2047,U$3)*SUMIFS('overall city offline'!$C$2:$C$2047,'overall city offline'!$A$2:$A$2047,$A57,'overall city offline'!$B$2:$B$2047,U$3))/(SUMIFS('overall city offline'!$H$2:$H$2047,'overall city offline'!$A$2:$A$2047,$A57,'overall city offline'!$B$2:$B$2047,U$2))</f>
        <v>1.1561496012451971</v>
      </c>
      <c r="V57" s="37">
        <f>(SUMIFS('overall city offline'!$H$2:$H$2047,'overall city offline'!$A$2:$A$2047,$A57,'overall city offline'!$B$2:$B$2047,V$3)*SUMIFS('overall city offline'!$C$2:$C$2047,'overall city offline'!$A$2:$A$2047,$A57,'overall city offline'!$B$2:$B$2047,V$3))/(SUMIFS('overall city offline'!$H$2:$H$2047,'overall city offline'!$A$2:$A$2047,$A57,'overall city offline'!$B$2:$B$2047,V$2))</f>
        <v>0.91172126511010942</v>
      </c>
    </row>
    <row r="58" spans="1:22" x14ac:dyDescent="0.25">
      <c r="A58" s="5" t="s">
        <v>61</v>
      </c>
      <c r="B58" s="37">
        <f>(SUMIFS('overall city offline'!$H$2:$H$2047,'overall city offline'!$A$2:$A$2047,$A58,'overall city offline'!$B$2:$B$2047,B$3)*SUMIFS('overall city offline'!$C$2:$C$2047,'overall city offline'!$A$2:$A$2047,$A58,'overall city offline'!$B$2:$B$2047,B$3))/(SUMIFS('overall city offline'!$H$2:$H$2047,'overall city offline'!$A$2:$A$2047,$A58,'overall city offline'!$B$2:$B$2047,B$2))</f>
        <v>0.92081674404059977</v>
      </c>
      <c r="C58" s="37">
        <f>(SUMIFS('overall city offline'!$H$2:$H$2047,'overall city offline'!$A$2:$A$2047,$A58,'overall city offline'!$B$2:$B$2047,C$3)*SUMIFS('overall city offline'!$C$2:$C$2047,'overall city offline'!$A$2:$A$2047,$A58,'overall city offline'!$B$2:$B$2047,C$3))/(SUMIFS('overall city offline'!$H$2:$H$2047,'overall city offline'!$A$2:$A$2047,$A58,'overall city offline'!$B$2:$B$2047,C$2))</f>
        <v>1.1181586238863737</v>
      </c>
      <c r="D58" s="37">
        <f>(SUMIFS('overall city offline'!$H$2:$H$2047,'overall city offline'!$A$2:$A$2047,$A58,'overall city offline'!$B$2:$B$2047,D$3)*SUMIFS('overall city offline'!$C$2:$C$2047,'overall city offline'!$A$2:$A$2047,$A58,'overall city offline'!$B$2:$B$2047,D$3))/(SUMIFS('overall city offline'!$H$2:$H$2047,'overall city offline'!$A$2:$A$2047,$A58,'overall city offline'!$B$2:$B$2047,D$2))</f>
        <v>0.76683805675310546</v>
      </c>
      <c r="E58" s="37">
        <f>(SUMIFS('overall city offline'!$H$2:$H$2047,'overall city offline'!$A$2:$A$2047,$A58,'overall city offline'!$B$2:$B$2047,E$3)*SUMIFS('overall city offline'!$C$2:$C$2047,'overall city offline'!$A$2:$A$2047,$A58,'overall city offline'!$B$2:$B$2047,E$3))/(SUMIFS('overall city offline'!$H$2:$H$2047,'overall city offline'!$A$2:$A$2047,$A58,'overall city offline'!$B$2:$B$2047,E$2))</f>
        <v>2.0645299524927718E-2</v>
      </c>
      <c r="F58" s="37">
        <f>(SUMIFS('overall city offline'!$H$2:$H$2047,'overall city offline'!$A$2:$A$2047,$A58,'overall city offline'!$B$2:$B$2047,F$3)*SUMIFS('overall city offline'!$C$2:$C$2047,'overall city offline'!$A$2:$A$2047,$A58,'overall city offline'!$B$2:$B$2047,F$3))/(SUMIFS('overall city offline'!$H$2:$H$2047,'overall city offline'!$A$2:$A$2047,$A58,'overall city offline'!$B$2:$B$2047,F$2))</f>
        <v>7.3630058285074032E-2</v>
      </c>
      <c r="G58" s="37">
        <f>(SUMIFS('overall city offline'!$H$2:$H$2047,'overall city offline'!$A$2:$A$2047,$A58,'overall city offline'!$B$2:$B$2047,G$3)*SUMIFS('overall city offline'!$C$2:$C$2047,'overall city offline'!$A$2:$A$2047,$A58,'overall city offline'!$B$2:$B$2047,G$3))/(SUMIFS('overall city offline'!$H$2:$H$2047,'overall city offline'!$A$2:$A$2047,$A58,'overall city offline'!$B$2:$B$2047,G$2))</f>
        <v>0.24022573348492884</v>
      </c>
      <c r="H58" s="37">
        <f>(SUMIFS('overall city offline'!$H$2:$H$2047,'overall city offline'!$A$2:$A$2047,$A58,'overall city offline'!$B$2:$B$2047,H$3)*SUMIFS('overall city offline'!$C$2:$C$2047,'overall city offline'!$A$2:$A$2047,$A58,'overall city offline'!$B$2:$B$2047,H$3))/(SUMIFS('overall city offline'!$H$2:$H$2047,'overall city offline'!$A$2:$A$2047,$A58,'overall city offline'!$B$2:$B$2047,H$2))</f>
        <v>0.7612574235084828</v>
      </c>
      <c r="I58" s="37">
        <f>(SUMIFS('overall city offline'!$H$2:$H$2047,'overall city offline'!$A$2:$A$2047,$A58,'overall city offline'!$B$2:$B$2047,I$3)*SUMIFS('overall city offline'!$C$2:$C$2047,'overall city offline'!$A$2:$A$2047,$A58,'overall city offline'!$B$2:$B$2047,I$3))/(SUMIFS('overall city offline'!$H$2:$H$2047,'overall city offline'!$A$2:$A$2047,$A58,'overall city offline'!$B$2:$B$2047,I$2))</f>
        <v>1.049464947203149</v>
      </c>
      <c r="J58" s="37">
        <f>(SUMIFS('overall city offline'!$H$2:$H$2047,'overall city offline'!$A$2:$A$2047,$A58,'overall city offline'!$B$2:$B$2047,J$3)*SUMIFS('overall city offline'!$C$2:$C$2047,'overall city offline'!$A$2:$A$2047,$A58,'overall city offline'!$B$2:$B$2047,J$3))/(SUMIFS('overall city offline'!$H$2:$H$2047,'overall city offline'!$A$2:$A$2047,$A58,'overall city offline'!$B$2:$B$2047,J$2))</f>
        <v>0.86156166266897871</v>
      </c>
      <c r="K58" s="37">
        <f>(SUMIFS('overall city offline'!$H$2:$H$2047,'overall city offline'!$A$2:$A$2047,$A58,'overall city offline'!$B$2:$B$2047,K$3)*SUMIFS('overall city offline'!$C$2:$C$2047,'overall city offline'!$A$2:$A$2047,$A58,'overall city offline'!$B$2:$B$2047,K$3))/(SUMIFS('overall city offline'!$H$2:$H$2047,'overall city offline'!$A$2:$A$2047,$A58,'overall city offline'!$B$2:$B$2047,K$2))</f>
        <v>0.70744631929513768</v>
      </c>
      <c r="L58" s="37">
        <f>(SUMIFS('overall city offline'!$H$2:$H$2047,'overall city offline'!$A$2:$A$2047,$A58,'overall city offline'!$B$2:$B$2047,L$3)*SUMIFS('overall city offline'!$C$2:$C$2047,'overall city offline'!$A$2:$A$2047,$A58,'overall city offline'!$B$2:$B$2047,L$3))/(SUMIFS('overall city offline'!$H$2:$H$2047,'overall city offline'!$A$2:$A$2047,$A58,'overall city offline'!$B$2:$B$2047,L$2))</f>
        <v>0.76165917439820763</v>
      </c>
      <c r="M58" s="37">
        <f>(SUMIFS('overall city offline'!$H$2:$H$2047,'overall city offline'!$A$2:$A$2047,$A58,'overall city offline'!$B$2:$B$2047,M$3)*SUMIFS('overall city offline'!$C$2:$C$2047,'overall city offline'!$A$2:$A$2047,$A58,'overall city offline'!$B$2:$B$2047,M$3))/(SUMIFS('overall city offline'!$H$2:$H$2047,'overall city offline'!$A$2:$A$2047,$A58,'overall city offline'!$B$2:$B$2047,M$2))</f>
        <v>0.57054631165701752</v>
      </c>
      <c r="N58" s="37">
        <f>(SUMIFS('overall city offline'!$H$2:$H$2047,'overall city offline'!$A$2:$A$2047,$A58,'overall city offline'!$B$2:$B$2047,N$3)*SUMIFS('overall city offline'!$C$2:$C$2047,'overall city offline'!$A$2:$A$2047,$A58,'overall city offline'!$B$2:$B$2047,N$3))/(SUMIFS('overall city offline'!$H$2:$H$2047,'overall city offline'!$A$2:$A$2047,$A58,'overall city offline'!$B$2:$B$2047,N$2))</f>
        <v>8.7733707423483506E-2</v>
      </c>
      <c r="O58" s="37">
        <f>(SUMIFS('overall city offline'!$H$2:$H$2047,'overall city offline'!$A$2:$A$2047,$A58,'overall city offline'!$B$2:$B$2047,O$3)*SUMIFS('overall city offline'!$C$2:$C$2047,'overall city offline'!$A$2:$A$2047,$A58,'overall city offline'!$B$2:$B$2047,O$3))/(SUMIFS('overall city offline'!$H$2:$H$2047,'overall city offline'!$A$2:$A$2047,$A58,'overall city offline'!$B$2:$B$2047,O$2))</f>
        <v>7.8917461043686812E-2</v>
      </c>
      <c r="P58" s="37">
        <f>(SUMIFS('overall city offline'!$H$2:$H$2047,'overall city offline'!$A$2:$A$2047,$A58,'overall city offline'!$B$2:$B$2047,P$3)*SUMIFS('overall city offline'!$C$2:$C$2047,'overall city offline'!$A$2:$A$2047,$A58,'overall city offline'!$B$2:$B$2047,P$3))/(SUMIFS('overall city offline'!$H$2:$H$2047,'overall city offline'!$A$2:$A$2047,$A58,'overall city offline'!$B$2:$B$2047,P$2))</f>
        <v>0.17745948762240235</v>
      </c>
      <c r="Q58" s="37">
        <f>(SUMIFS('overall city offline'!$H$2:$H$2047,'overall city offline'!$A$2:$A$2047,$A58,'overall city offline'!$B$2:$B$2047,Q$3)*SUMIFS('overall city offline'!$C$2:$C$2047,'overall city offline'!$A$2:$A$2047,$A58,'overall city offline'!$B$2:$B$2047,Q$3))/(SUMIFS('overall city offline'!$H$2:$H$2047,'overall city offline'!$A$2:$A$2047,$A58,'overall city offline'!$B$2:$B$2047,Q$2))</f>
        <v>0.55744292164812403</v>
      </c>
      <c r="R58" s="37">
        <f>(SUMIFS('overall city offline'!$H$2:$H$2047,'overall city offline'!$A$2:$A$2047,$A58,'overall city offline'!$B$2:$B$2047,R$3)*SUMIFS('overall city offline'!$C$2:$C$2047,'overall city offline'!$A$2:$A$2047,$A58,'overall city offline'!$B$2:$B$2047,R$3))/(SUMIFS('overall city offline'!$H$2:$H$2047,'overall city offline'!$A$2:$A$2047,$A58,'overall city offline'!$B$2:$B$2047,R$2))</f>
        <v>0.86436694670817293</v>
      </c>
      <c r="S58" s="37">
        <f>(SUMIFS('overall city offline'!$H$2:$H$2047,'overall city offline'!$A$2:$A$2047,$A58,'overall city offline'!$B$2:$B$2047,S$3)*SUMIFS('overall city offline'!$C$2:$C$2047,'overall city offline'!$A$2:$A$2047,$A58,'overall city offline'!$B$2:$B$2047,S$3))/(SUMIFS('overall city offline'!$H$2:$H$2047,'overall city offline'!$A$2:$A$2047,$A58,'overall city offline'!$B$2:$B$2047,S$2))</f>
        <v>0.9601217920254449</v>
      </c>
      <c r="T58" s="37">
        <f>(SUMIFS('overall city offline'!$H$2:$H$2047,'overall city offline'!$A$2:$A$2047,$A58,'overall city offline'!$B$2:$B$2047,T$3)*SUMIFS('overall city offline'!$C$2:$C$2047,'overall city offline'!$A$2:$A$2047,$A58,'overall city offline'!$B$2:$B$2047,T$3))/(SUMIFS('overall city offline'!$H$2:$H$2047,'overall city offline'!$A$2:$A$2047,$A58,'overall city offline'!$B$2:$B$2047,T$2))</f>
        <v>1.1768970435705011</v>
      </c>
      <c r="U58" s="37">
        <f>(SUMIFS('overall city offline'!$H$2:$H$2047,'overall city offline'!$A$2:$A$2047,$A58,'overall city offline'!$B$2:$B$2047,U$3)*SUMIFS('overall city offline'!$C$2:$C$2047,'overall city offline'!$A$2:$A$2047,$A58,'overall city offline'!$B$2:$B$2047,U$3))/(SUMIFS('overall city offline'!$H$2:$H$2047,'overall city offline'!$A$2:$A$2047,$A58,'overall city offline'!$B$2:$B$2047,U$2))</f>
        <v>1.2193964097193759</v>
      </c>
      <c r="V58" s="37">
        <f>(SUMIFS('overall city offline'!$H$2:$H$2047,'overall city offline'!$A$2:$A$2047,$A58,'overall city offline'!$B$2:$B$2047,V$3)*SUMIFS('overall city offline'!$C$2:$C$2047,'overall city offline'!$A$2:$A$2047,$A58,'overall city offline'!$B$2:$B$2047,V$3))/(SUMIFS('overall city offline'!$H$2:$H$2047,'overall city offline'!$A$2:$A$2047,$A58,'overall city offline'!$B$2:$B$2047,V$2))</f>
        <v>0.89295937408410975</v>
      </c>
    </row>
    <row r="59" spans="1:22" x14ac:dyDescent="0.25">
      <c r="A59" s="5" t="s">
        <v>62</v>
      </c>
      <c r="B59" s="37">
        <f>(SUMIFS('overall city offline'!$H$2:$H$2047,'overall city offline'!$A$2:$A$2047,$A59,'overall city offline'!$B$2:$B$2047,B$3)*SUMIFS('overall city offline'!$C$2:$C$2047,'overall city offline'!$A$2:$A$2047,$A59,'overall city offline'!$B$2:$B$2047,B$3))/(SUMIFS('overall city offline'!$H$2:$H$2047,'overall city offline'!$A$2:$A$2047,$A59,'overall city offline'!$B$2:$B$2047,B$2))</f>
        <v>1.0707736198559885</v>
      </c>
      <c r="C59" s="37">
        <f>(SUMIFS('overall city offline'!$H$2:$H$2047,'overall city offline'!$A$2:$A$2047,$A59,'overall city offline'!$B$2:$B$2047,C$3)*SUMIFS('overall city offline'!$C$2:$C$2047,'overall city offline'!$A$2:$A$2047,$A59,'overall city offline'!$B$2:$B$2047,C$3))/(SUMIFS('overall city offline'!$H$2:$H$2047,'overall city offline'!$A$2:$A$2047,$A59,'overall city offline'!$B$2:$B$2047,C$2))</f>
        <v>1.1166856789881288</v>
      </c>
      <c r="D59" s="37">
        <f>(SUMIFS('overall city offline'!$H$2:$H$2047,'overall city offline'!$A$2:$A$2047,$A59,'overall city offline'!$B$2:$B$2047,D$3)*SUMIFS('overall city offline'!$C$2:$C$2047,'overall city offline'!$A$2:$A$2047,$A59,'overall city offline'!$B$2:$B$2047,D$3))/(SUMIFS('overall city offline'!$H$2:$H$2047,'overall city offline'!$A$2:$A$2047,$A59,'overall city offline'!$B$2:$B$2047,D$2))</f>
        <v>0.75598124772245612</v>
      </c>
      <c r="E59" s="37">
        <f>(SUMIFS('overall city offline'!$H$2:$H$2047,'overall city offline'!$A$2:$A$2047,$A59,'overall city offline'!$B$2:$B$2047,E$3)*SUMIFS('overall city offline'!$C$2:$C$2047,'overall city offline'!$A$2:$A$2047,$A59,'overall city offline'!$B$2:$B$2047,E$3))/(SUMIFS('overall city offline'!$H$2:$H$2047,'overall city offline'!$A$2:$A$2047,$A59,'overall city offline'!$B$2:$B$2047,E$2))</f>
        <v>1.7851458180739133E-2</v>
      </c>
      <c r="F59" s="37">
        <f>(SUMIFS('overall city offline'!$H$2:$H$2047,'overall city offline'!$A$2:$A$2047,$A59,'overall city offline'!$B$2:$B$2047,F$3)*SUMIFS('overall city offline'!$C$2:$C$2047,'overall city offline'!$A$2:$A$2047,$A59,'overall city offline'!$B$2:$B$2047,F$3))/(SUMIFS('overall city offline'!$H$2:$H$2047,'overall city offline'!$A$2:$A$2047,$A59,'overall city offline'!$B$2:$B$2047,F$2))</f>
        <v>0.23241334914905998</v>
      </c>
      <c r="G59" s="37">
        <f>(SUMIFS('overall city offline'!$H$2:$H$2047,'overall city offline'!$A$2:$A$2047,$A59,'overall city offline'!$B$2:$B$2047,G$3)*SUMIFS('overall city offline'!$C$2:$C$2047,'overall city offline'!$A$2:$A$2047,$A59,'overall city offline'!$B$2:$B$2047,G$3))/(SUMIFS('overall city offline'!$H$2:$H$2047,'overall city offline'!$A$2:$A$2047,$A59,'overall city offline'!$B$2:$B$2047,G$2))</f>
        <v>0.43007887185047883</v>
      </c>
      <c r="H59" s="37">
        <f>(SUMIFS('overall city offline'!$H$2:$H$2047,'overall city offline'!$A$2:$A$2047,$A59,'overall city offline'!$B$2:$B$2047,H$3)*SUMIFS('overall city offline'!$C$2:$C$2047,'overall city offline'!$A$2:$A$2047,$A59,'overall city offline'!$B$2:$B$2047,H$3))/(SUMIFS('overall city offline'!$H$2:$H$2047,'overall city offline'!$A$2:$A$2047,$A59,'overall city offline'!$B$2:$B$2047,H$2))</f>
        <v>0.62990849861835385</v>
      </c>
      <c r="I59" s="37">
        <f>(SUMIFS('overall city offline'!$H$2:$H$2047,'overall city offline'!$A$2:$A$2047,$A59,'overall city offline'!$B$2:$B$2047,I$3)*SUMIFS('overall city offline'!$C$2:$C$2047,'overall city offline'!$A$2:$A$2047,$A59,'overall city offline'!$B$2:$B$2047,I$3))/(SUMIFS('overall city offline'!$H$2:$H$2047,'overall city offline'!$A$2:$A$2047,$A59,'overall city offline'!$B$2:$B$2047,I$2))</f>
        <v>0.66742064763623077</v>
      </c>
      <c r="J59" s="37">
        <f>(SUMIFS('overall city offline'!$H$2:$H$2047,'overall city offline'!$A$2:$A$2047,$A59,'overall city offline'!$B$2:$B$2047,J$3)*SUMIFS('overall city offline'!$C$2:$C$2047,'overall city offline'!$A$2:$A$2047,$A59,'overall city offline'!$B$2:$B$2047,J$3))/(SUMIFS('overall city offline'!$H$2:$H$2047,'overall city offline'!$A$2:$A$2047,$A59,'overall city offline'!$B$2:$B$2047,J$2))</f>
        <v>0.70531962208986132</v>
      </c>
      <c r="K59" s="37">
        <f>(SUMIFS('overall city offline'!$H$2:$H$2047,'overall city offline'!$A$2:$A$2047,$A59,'overall city offline'!$B$2:$B$2047,K$3)*SUMIFS('overall city offline'!$C$2:$C$2047,'overall city offline'!$A$2:$A$2047,$A59,'overall city offline'!$B$2:$B$2047,K$3))/(SUMIFS('overall city offline'!$H$2:$H$2047,'overall city offline'!$A$2:$A$2047,$A59,'overall city offline'!$B$2:$B$2047,K$2))</f>
        <v>0.71865406983578195</v>
      </c>
      <c r="L59" s="37">
        <f>(SUMIFS('overall city offline'!$H$2:$H$2047,'overall city offline'!$A$2:$A$2047,$A59,'overall city offline'!$B$2:$B$2047,L$3)*SUMIFS('overall city offline'!$C$2:$C$2047,'overall city offline'!$A$2:$A$2047,$A59,'overall city offline'!$B$2:$B$2047,L$3))/(SUMIFS('overall city offline'!$H$2:$H$2047,'overall city offline'!$A$2:$A$2047,$A59,'overall city offline'!$B$2:$B$2047,L$2))</f>
        <v>0.28425806377036372</v>
      </c>
      <c r="M59" s="37">
        <f>(SUMIFS('overall city offline'!$H$2:$H$2047,'overall city offline'!$A$2:$A$2047,$A59,'overall city offline'!$B$2:$B$2047,M$3)*SUMIFS('overall city offline'!$C$2:$C$2047,'overall city offline'!$A$2:$A$2047,$A59,'overall city offline'!$B$2:$B$2047,M$3))/(SUMIFS('overall city offline'!$H$2:$H$2047,'overall city offline'!$A$2:$A$2047,$A59,'overall city offline'!$B$2:$B$2047,M$2))</f>
        <v>0.80255310231794541</v>
      </c>
      <c r="N59" s="37">
        <f>(SUMIFS('overall city offline'!$H$2:$H$2047,'overall city offline'!$A$2:$A$2047,$A59,'overall city offline'!$B$2:$B$2047,N$3)*SUMIFS('overall city offline'!$C$2:$C$2047,'overall city offline'!$A$2:$A$2047,$A59,'overall city offline'!$B$2:$B$2047,N$3))/(SUMIFS('overall city offline'!$H$2:$H$2047,'overall city offline'!$A$2:$A$2047,$A59,'overall city offline'!$B$2:$B$2047,N$2))</f>
        <v>9.8615901629466804E-2</v>
      </c>
      <c r="O59" s="37">
        <f>(SUMIFS('overall city offline'!$H$2:$H$2047,'overall city offline'!$A$2:$A$2047,$A59,'overall city offline'!$B$2:$B$2047,O$3)*SUMIFS('overall city offline'!$C$2:$C$2047,'overall city offline'!$A$2:$A$2047,$A59,'overall city offline'!$B$2:$B$2047,O$3))/(SUMIFS('overall city offline'!$H$2:$H$2047,'overall city offline'!$A$2:$A$2047,$A59,'overall city offline'!$B$2:$B$2047,O$2))</f>
        <v>0.11754937820978141</v>
      </c>
      <c r="P59" s="37">
        <f>(SUMIFS('overall city offline'!$H$2:$H$2047,'overall city offline'!$A$2:$A$2047,$A59,'overall city offline'!$B$2:$B$2047,P$3)*SUMIFS('overall city offline'!$C$2:$C$2047,'overall city offline'!$A$2:$A$2047,$A59,'overall city offline'!$B$2:$B$2047,P$3))/(SUMIFS('overall city offline'!$H$2:$H$2047,'overall city offline'!$A$2:$A$2047,$A59,'overall city offline'!$B$2:$B$2047,P$2))</f>
        <v>0.31673868424227564</v>
      </c>
      <c r="Q59" s="37">
        <f>(SUMIFS('overall city offline'!$H$2:$H$2047,'overall city offline'!$A$2:$A$2047,$A59,'overall city offline'!$B$2:$B$2047,Q$3)*SUMIFS('overall city offline'!$C$2:$C$2047,'overall city offline'!$A$2:$A$2047,$A59,'overall city offline'!$B$2:$B$2047,Q$3))/(SUMIFS('overall city offline'!$H$2:$H$2047,'overall city offline'!$A$2:$A$2047,$A59,'overall city offline'!$B$2:$B$2047,Q$2))</f>
        <v>0.70949233412395551</v>
      </c>
      <c r="R59" s="37">
        <f>(SUMIFS('overall city offline'!$H$2:$H$2047,'overall city offline'!$A$2:$A$2047,$A59,'overall city offline'!$B$2:$B$2047,R$3)*SUMIFS('overall city offline'!$C$2:$C$2047,'overall city offline'!$A$2:$A$2047,$A59,'overall city offline'!$B$2:$B$2047,R$3))/(SUMIFS('overall city offline'!$H$2:$H$2047,'overall city offline'!$A$2:$A$2047,$A59,'overall city offline'!$B$2:$B$2047,R$2))</f>
        <v>0.85093906045361067</v>
      </c>
      <c r="S59" s="37">
        <f>(SUMIFS('overall city offline'!$H$2:$H$2047,'overall city offline'!$A$2:$A$2047,$A59,'overall city offline'!$B$2:$B$2047,S$3)*SUMIFS('overall city offline'!$C$2:$C$2047,'overall city offline'!$A$2:$A$2047,$A59,'overall city offline'!$B$2:$B$2047,S$3))/(SUMIFS('overall city offline'!$H$2:$H$2047,'overall city offline'!$A$2:$A$2047,$A59,'overall city offline'!$B$2:$B$2047,S$2))</f>
        <v>0.94855139133076227</v>
      </c>
      <c r="T59" s="37">
        <f>(SUMIFS('overall city offline'!$H$2:$H$2047,'overall city offline'!$A$2:$A$2047,$A59,'overall city offline'!$B$2:$B$2047,T$3)*SUMIFS('overall city offline'!$C$2:$C$2047,'overall city offline'!$A$2:$A$2047,$A59,'overall city offline'!$B$2:$B$2047,T$3))/(SUMIFS('overall city offline'!$H$2:$H$2047,'overall city offline'!$A$2:$A$2047,$A59,'overall city offline'!$B$2:$B$2047,T$2))</f>
        <v>0.95277390854611566</v>
      </c>
      <c r="U59" s="37">
        <f>(SUMIFS('overall city offline'!$H$2:$H$2047,'overall city offline'!$A$2:$A$2047,$A59,'overall city offline'!$B$2:$B$2047,U$3)*SUMIFS('overall city offline'!$C$2:$C$2047,'overall city offline'!$A$2:$A$2047,$A59,'overall city offline'!$B$2:$B$2047,U$3))/(SUMIFS('overall city offline'!$H$2:$H$2047,'overall city offline'!$A$2:$A$2047,$A59,'overall city offline'!$B$2:$B$2047,U$2))</f>
        <v>1.1018831972626064</v>
      </c>
      <c r="V59" s="37">
        <f>(SUMIFS('overall city offline'!$H$2:$H$2047,'overall city offline'!$A$2:$A$2047,$A59,'overall city offline'!$B$2:$B$2047,V$3)*SUMIFS('overall city offline'!$C$2:$C$2047,'overall city offline'!$A$2:$A$2047,$A59,'overall city offline'!$B$2:$B$2047,V$3))/(SUMIFS('overall city offline'!$H$2:$H$2047,'overall city offline'!$A$2:$A$2047,$A59,'overall city offline'!$B$2:$B$2047,V$2))</f>
        <v>0.92611353076895775</v>
      </c>
    </row>
    <row r="60" spans="1:22" x14ac:dyDescent="0.25">
      <c r="A60" s="5" t="s">
        <v>63</v>
      </c>
      <c r="B60" s="37">
        <f>(SUMIFS('overall city offline'!$H$2:$H$2047,'overall city offline'!$A$2:$A$2047,$A60,'overall city offline'!$B$2:$B$2047,B$3)*SUMIFS('overall city offline'!$C$2:$C$2047,'overall city offline'!$A$2:$A$2047,$A60,'overall city offline'!$B$2:$B$2047,B$3))/(SUMIFS('overall city offline'!$H$2:$H$2047,'overall city offline'!$A$2:$A$2047,$A60,'overall city offline'!$B$2:$B$2047,B$2))</f>
        <v>0.93710009409008477</v>
      </c>
      <c r="C60" s="37">
        <f>(SUMIFS('overall city offline'!$H$2:$H$2047,'overall city offline'!$A$2:$A$2047,$A60,'overall city offline'!$B$2:$B$2047,C$3)*SUMIFS('overall city offline'!$C$2:$C$2047,'overall city offline'!$A$2:$A$2047,$A60,'overall city offline'!$B$2:$B$2047,C$3))/(SUMIFS('overall city offline'!$H$2:$H$2047,'overall city offline'!$A$2:$A$2047,$A60,'overall city offline'!$B$2:$B$2047,C$2))</f>
        <v>0.92343314683161648</v>
      </c>
      <c r="D60" s="37">
        <f>(SUMIFS('overall city offline'!$H$2:$H$2047,'overall city offline'!$A$2:$A$2047,$A60,'overall city offline'!$B$2:$B$2047,D$3)*SUMIFS('overall city offline'!$C$2:$C$2047,'overall city offline'!$A$2:$A$2047,$A60,'overall city offline'!$B$2:$B$2047,D$3))/(SUMIFS('overall city offline'!$H$2:$H$2047,'overall city offline'!$A$2:$A$2047,$A60,'overall city offline'!$B$2:$B$2047,D$2))</f>
        <v>0.61911440153203734</v>
      </c>
      <c r="E60" s="37">
        <f>(SUMIFS('overall city offline'!$H$2:$H$2047,'overall city offline'!$A$2:$A$2047,$A60,'overall city offline'!$B$2:$B$2047,E$3)*SUMIFS('overall city offline'!$C$2:$C$2047,'overall city offline'!$A$2:$A$2047,$A60,'overall city offline'!$B$2:$B$2047,E$3))/(SUMIFS('overall city offline'!$H$2:$H$2047,'overall city offline'!$A$2:$A$2047,$A60,'overall city offline'!$B$2:$B$2047,E$2))</f>
        <v>7.4749341706225091E-3</v>
      </c>
      <c r="F60" s="37">
        <f>(SUMIFS('overall city offline'!$H$2:$H$2047,'overall city offline'!$A$2:$A$2047,$A60,'overall city offline'!$B$2:$B$2047,F$3)*SUMIFS('overall city offline'!$C$2:$C$2047,'overall city offline'!$A$2:$A$2047,$A60,'overall city offline'!$B$2:$B$2047,F$3))/(SUMIFS('overall city offline'!$H$2:$H$2047,'overall city offline'!$A$2:$A$2047,$A60,'overall city offline'!$B$2:$B$2047,F$2))</f>
        <v>3.7693238316224849E-2</v>
      </c>
      <c r="G60" s="37">
        <f>(SUMIFS('overall city offline'!$H$2:$H$2047,'overall city offline'!$A$2:$A$2047,$A60,'overall city offline'!$B$2:$B$2047,G$3)*SUMIFS('overall city offline'!$C$2:$C$2047,'overall city offline'!$A$2:$A$2047,$A60,'overall city offline'!$B$2:$B$2047,G$3))/(SUMIFS('overall city offline'!$H$2:$H$2047,'overall city offline'!$A$2:$A$2047,$A60,'overall city offline'!$B$2:$B$2047,G$2))</f>
        <v>0.36552332013939387</v>
      </c>
      <c r="H60" s="37">
        <f>(SUMIFS('overall city offline'!$H$2:$H$2047,'overall city offline'!$A$2:$A$2047,$A60,'overall city offline'!$B$2:$B$2047,H$3)*SUMIFS('overall city offline'!$C$2:$C$2047,'overall city offline'!$A$2:$A$2047,$A60,'overall city offline'!$B$2:$B$2047,H$3))/(SUMIFS('overall city offline'!$H$2:$H$2047,'overall city offline'!$A$2:$A$2047,$A60,'overall city offline'!$B$2:$B$2047,H$2))</f>
        <v>0.71975046097626261</v>
      </c>
      <c r="I60" s="37">
        <f>(SUMIFS('overall city offline'!$H$2:$H$2047,'overall city offline'!$A$2:$A$2047,$A60,'overall city offline'!$B$2:$B$2047,I$3)*SUMIFS('overall city offline'!$C$2:$C$2047,'overall city offline'!$A$2:$A$2047,$A60,'overall city offline'!$B$2:$B$2047,I$3))/(SUMIFS('overall city offline'!$H$2:$H$2047,'overall city offline'!$A$2:$A$2047,$A60,'overall city offline'!$B$2:$B$2047,I$2))</f>
        <v>0.76710638428514688</v>
      </c>
      <c r="J60" s="37">
        <f>(SUMIFS('overall city offline'!$H$2:$H$2047,'overall city offline'!$A$2:$A$2047,$A60,'overall city offline'!$B$2:$B$2047,J$3)*SUMIFS('overall city offline'!$C$2:$C$2047,'overall city offline'!$A$2:$A$2047,$A60,'overall city offline'!$B$2:$B$2047,J$3))/(SUMIFS('overall city offline'!$H$2:$H$2047,'overall city offline'!$A$2:$A$2047,$A60,'overall city offline'!$B$2:$B$2047,J$2))</f>
        <v>0.79415318215414288</v>
      </c>
      <c r="K60" s="37">
        <f>(SUMIFS('overall city offline'!$H$2:$H$2047,'overall city offline'!$A$2:$A$2047,$A60,'overall city offline'!$B$2:$B$2047,K$3)*SUMIFS('overall city offline'!$C$2:$C$2047,'overall city offline'!$A$2:$A$2047,$A60,'overall city offline'!$B$2:$B$2047,K$3))/(SUMIFS('overall city offline'!$H$2:$H$2047,'overall city offline'!$A$2:$A$2047,$A60,'overall city offline'!$B$2:$B$2047,K$2))</f>
        <v>0.91581544196816944</v>
      </c>
      <c r="L60" s="37">
        <f>(SUMIFS('overall city offline'!$H$2:$H$2047,'overall city offline'!$A$2:$A$2047,$A60,'overall city offline'!$B$2:$B$2047,L$3)*SUMIFS('overall city offline'!$C$2:$C$2047,'overall city offline'!$A$2:$A$2047,$A60,'overall city offline'!$B$2:$B$2047,L$3))/(SUMIFS('overall city offline'!$H$2:$H$2047,'overall city offline'!$A$2:$A$2047,$A60,'overall city offline'!$B$2:$B$2047,L$2))</f>
        <v>0.29486685658824296</v>
      </c>
      <c r="M60" s="37">
        <f>(SUMIFS('overall city offline'!$H$2:$H$2047,'overall city offline'!$A$2:$A$2047,$A60,'overall city offline'!$B$2:$B$2047,M$3)*SUMIFS('overall city offline'!$C$2:$C$2047,'overall city offline'!$A$2:$A$2047,$A60,'overall city offline'!$B$2:$B$2047,M$3))/(SUMIFS('overall city offline'!$H$2:$H$2047,'overall city offline'!$A$2:$A$2047,$A60,'overall city offline'!$B$2:$B$2047,M$2))</f>
        <v>1.0119715862724155</v>
      </c>
      <c r="N60" s="37">
        <f>(SUMIFS('overall city offline'!$H$2:$H$2047,'overall city offline'!$A$2:$A$2047,$A60,'overall city offline'!$B$2:$B$2047,N$3)*SUMIFS('overall city offline'!$C$2:$C$2047,'overall city offline'!$A$2:$A$2047,$A60,'overall city offline'!$B$2:$B$2047,N$3))/(SUMIFS('overall city offline'!$H$2:$H$2047,'overall city offline'!$A$2:$A$2047,$A60,'overall city offline'!$B$2:$B$2047,N$2))</f>
        <v>7.7642245780452132E-2</v>
      </c>
      <c r="O60" s="37">
        <f>(SUMIFS('overall city offline'!$H$2:$H$2047,'overall city offline'!$A$2:$A$2047,$A60,'overall city offline'!$B$2:$B$2047,O$3)*SUMIFS('overall city offline'!$C$2:$C$2047,'overall city offline'!$A$2:$A$2047,$A60,'overall city offline'!$B$2:$B$2047,O$3))/(SUMIFS('overall city offline'!$H$2:$H$2047,'overall city offline'!$A$2:$A$2047,$A60,'overall city offline'!$B$2:$B$2047,O$2))</f>
        <v>2.3257486660963972E-2</v>
      </c>
      <c r="P60" s="37">
        <f>(SUMIFS('overall city offline'!$H$2:$H$2047,'overall city offline'!$A$2:$A$2047,$A60,'overall city offline'!$B$2:$B$2047,P$3)*SUMIFS('overall city offline'!$C$2:$C$2047,'overall city offline'!$A$2:$A$2047,$A60,'overall city offline'!$B$2:$B$2047,P$3))/(SUMIFS('overall city offline'!$H$2:$H$2047,'overall city offline'!$A$2:$A$2047,$A60,'overall city offline'!$B$2:$B$2047,P$2))</f>
        <v>3.1496023647896637E-2</v>
      </c>
      <c r="Q60" s="37">
        <f>(SUMIFS('overall city offline'!$H$2:$H$2047,'overall city offline'!$A$2:$A$2047,$A60,'overall city offline'!$B$2:$B$2047,Q$3)*SUMIFS('overall city offline'!$C$2:$C$2047,'overall city offline'!$A$2:$A$2047,$A60,'overall city offline'!$B$2:$B$2047,Q$3))/(SUMIFS('overall city offline'!$H$2:$H$2047,'overall city offline'!$A$2:$A$2047,$A60,'overall city offline'!$B$2:$B$2047,Q$2))</f>
        <v>0.47705469278897683</v>
      </c>
      <c r="R60" s="37">
        <f>(SUMIFS('overall city offline'!$H$2:$H$2047,'overall city offline'!$A$2:$A$2047,$A60,'overall city offline'!$B$2:$B$2047,R$3)*SUMIFS('overall city offline'!$C$2:$C$2047,'overall city offline'!$A$2:$A$2047,$A60,'overall city offline'!$B$2:$B$2047,R$3))/(SUMIFS('overall city offline'!$H$2:$H$2047,'overall city offline'!$A$2:$A$2047,$A60,'overall city offline'!$B$2:$B$2047,R$2))</f>
        <v>0.76095199766834365</v>
      </c>
      <c r="S60" s="37">
        <f>(SUMIFS('overall city offline'!$H$2:$H$2047,'overall city offline'!$A$2:$A$2047,$A60,'overall city offline'!$B$2:$B$2047,S$3)*SUMIFS('overall city offline'!$C$2:$C$2047,'overall city offline'!$A$2:$A$2047,$A60,'overall city offline'!$B$2:$B$2047,S$3))/(SUMIFS('overall city offline'!$H$2:$H$2047,'overall city offline'!$A$2:$A$2047,$A60,'overall city offline'!$B$2:$B$2047,S$2))</f>
        <v>0.84919050587302713</v>
      </c>
      <c r="T60" s="37">
        <f>(SUMIFS('overall city offline'!$H$2:$H$2047,'overall city offline'!$A$2:$A$2047,$A60,'overall city offline'!$B$2:$B$2047,T$3)*SUMIFS('overall city offline'!$C$2:$C$2047,'overall city offline'!$A$2:$A$2047,$A60,'overall city offline'!$B$2:$B$2047,T$3))/(SUMIFS('overall city offline'!$H$2:$H$2047,'overall city offline'!$A$2:$A$2047,$A60,'overall city offline'!$B$2:$B$2047,T$2))</f>
        <v>0.95757828993745708</v>
      </c>
      <c r="U60" s="37">
        <f>(SUMIFS('overall city offline'!$H$2:$H$2047,'overall city offline'!$A$2:$A$2047,$A60,'overall city offline'!$B$2:$B$2047,U$3)*SUMIFS('overall city offline'!$C$2:$C$2047,'overall city offline'!$A$2:$A$2047,$A60,'overall city offline'!$B$2:$B$2047,U$3))/(SUMIFS('overall city offline'!$H$2:$H$2047,'overall city offline'!$A$2:$A$2047,$A60,'overall city offline'!$B$2:$B$2047,U$2))</f>
        <v>1.0654442757966174</v>
      </c>
      <c r="V60" s="37">
        <f>(SUMIFS('overall city offline'!$H$2:$H$2047,'overall city offline'!$A$2:$A$2047,$A60,'overall city offline'!$B$2:$B$2047,V$3)*SUMIFS('overall city offline'!$C$2:$C$2047,'overall city offline'!$A$2:$A$2047,$A60,'overall city offline'!$B$2:$B$2047,V$3))/(SUMIFS('overall city offline'!$H$2:$H$2047,'overall city offline'!$A$2:$A$2047,$A60,'overall city offline'!$B$2:$B$2047,V$2))</f>
        <v>0.88613956211943423</v>
      </c>
    </row>
    <row r="61" spans="1:22" x14ac:dyDescent="0.25">
      <c r="A61" s="5" t="s">
        <v>64</v>
      </c>
      <c r="B61" s="37">
        <f>(SUMIFS('overall city offline'!$H$2:$H$2047,'overall city offline'!$A$2:$A$2047,$A61,'overall city offline'!$B$2:$B$2047,B$3)*SUMIFS('overall city offline'!$C$2:$C$2047,'overall city offline'!$A$2:$A$2047,$A61,'overall city offline'!$B$2:$B$2047,B$3))/(SUMIFS('overall city offline'!$H$2:$H$2047,'overall city offline'!$A$2:$A$2047,$A61,'overall city offline'!$B$2:$B$2047,B$2))</f>
        <v>0.9310501558216393</v>
      </c>
      <c r="C61" s="37">
        <f>(SUMIFS('overall city offline'!$H$2:$H$2047,'overall city offline'!$A$2:$A$2047,$A61,'overall city offline'!$B$2:$B$2047,C$3)*SUMIFS('overall city offline'!$C$2:$C$2047,'overall city offline'!$A$2:$A$2047,$A61,'overall city offline'!$B$2:$B$2047,C$3))/(SUMIFS('overall city offline'!$H$2:$H$2047,'overall city offline'!$A$2:$A$2047,$A61,'overall city offline'!$B$2:$B$2047,C$2))</f>
        <v>0.93425753518885357</v>
      </c>
      <c r="D61" s="37">
        <f>(SUMIFS('overall city offline'!$H$2:$H$2047,'overall city offline'!$A$2:$A$2047,$A61,'overall city offline'!$B$2:$B$2047,D$3)*SUMIFS('overall city offline'!$C$2:$C$2047,'overall city offline'!$A$2:$A$2047,$A61,'overall city offline'!$B$2:$B$2047,D$3))/(SUMIFS('overall city offline'!$H$2:$H$2047,'overall city offline'!$A$2:$A$2047,$A61,'overall city offline'!$B$2:$B$2047,D$2))</f>
        <v>0.59508757440995963</v>
      </c>
      <c r="E61" s="37">
        <f>(SUMIFS('overall city offline'!$H$2:$H$2047,'overall city offline'!$A$2:$A$2047,$A61,'overall city offline'!$B$2:$B$2047,E$3)*SUMIFS('overall city offline'!$C$2:$C$2047,'overall city offline'!$A$2:$A$2047,$A61,'overall city offline'!$B$2:$B$2047,E$3))/(SUMIFS('overall city offline'!$H$2:$H$2047,'overall city offline'!$A$2:$A$2047,$A61,'overall city offline'!$B$2:$B$2047,E$2))</f>
        <v>3.0150595580529526E-2</v>
      </c>
      <c r="F61" s="37">
        <f>(SUMIFS('overall city offline'!$H$2:$H$2047,'overall city offline'!$A$2:$A$2047,$A61,'overall city offline'!$B$2:$B$2047,F$3)*SUMIFS('overall city offline'!$C$2:$C$2047,'overall city offline'!$A$2:$A$2047,$A61,'overall city offline'!$B$2:$B$2047,F$3))/(SUMIFS('overall city offline'!$H$2:$H$2047,'overall city offline'!$A$2:$A$2047,$A61,'overall city offline'!$B$2:$B$2047,F$2))</f>
        <v>0.17501646942808072</v>
      </c>
      <c r="G61" s="37">
        <f>(SUMIFS('overall city offline'!$H$2:$H$2047,'overall city offline'!$A$2:$A$2047,$A61,'overall city offline'!$B$2:$B$2047,G$3)*SUMIFS('overall city offline'!$C$2:$C$2047,'overall city offline'!$A$2:$A$2047,$A61,'overall city offline'!$B$2:$B$2047,G$3))/(SUMIFS('overall city offline'!$H$2:$H$2047,'overall city offline'!$A$2:$A$2047,$A61,'overall city offline'!$B$2:$B$2047,G$2))</f>
        <v>0.39472592355733788</v>
      </c>
      <c r="H61" s="37">
        <f>(SUMIFS('overall city offline'!$H$2:$H$2047,'overall city offline'!$A$2:$A$2047,$A61,'overall city offline'!$B$2:$B$2047,H$3)*SUMIFS('overall city offline'!$C$2:$C$2047,'overall city offline'!$A$2:$A$2047,$A61,'overall city offline'!$B$2:$B$2047,H$3))/(SUMIFS('overall city offline'!$H$2:$H$2047,'overall city offline'!$A$2:$A$2047,$A61,'overall city offline'!$B$2:$B$2047,H$2))</f>
        <v>0.57685516738706644</v>
      </c>
      <c r="I61" s="37">
        <f>(SUMIFS('overall city offline'!$H$2:$H$2047,'overall city offline'!$A$2:$A$2047,$A61,'overall city offline'!$B$2:$B$2047,I$3)*SUMIFS('overall city offline'!$C$2:$C$2047,'overall city offline'!$A$2:$A$2047,$A61,'overall city offline'!$B$2:$B$2047,I$3))/(SUMIFS('overall city offline'!$H$2:$H$2047,'overall city offline'!$A$2:$A$2047,$A61,'overall city offline'!$B$2:$B$2047,I$2))</f>
        <v>0.7207912928158634</v>
      </c>
      <c r="J61" s="37">
        <f>(SUMIFS('overall city offline'!$H$2:$H$2047,'overall city offline'!$A$2:$A$2047,$A61,'overall city offline'!$B$2:$B$2047,J$3)*SUMIFS('overall city offline'!$C$2:$C$2047,'overall city offline'!$A$2:$A$2047,$A61,'overall city offline'!$B$2:$B$2047,J$3))/(SUMIFS('overall city offline'!$H$2:$H$2047,'overall city offline'!$A$2:$A$2047,$A61,'overall city offline'!$B$2:$B$2047,J$2))</f>
        <v>0.75440793468141276</v>
      </c>
      <c r="K61" s="37">
        <f>(SUMIFS('overall city offline'!$H$2:$H$2047,'overall city offline'!$A$2:$A$2047,$A61,'overall city offline'!$B$2:$B$2047,K$3)*SUMIFS('overall city offline'!$C$2:$C$2047,'overall city offline'!$A$2:$A$2047,$A61,'overall city offline'!$B$2:$B$2047,K$3))/(SUMIFS('overall city offline'!$H$2:$H$2047,'overall city offline'!$A$2:$A$2047,$A61,'overall city offline'!$B$2:$B$2047,K$2))</f>
        <v>0.81484753644950425</v>
      </c>
      <c r="L61" s="37">
        <f>(SUMIFS('overall city offline'!$H$2:$H$2047,'overall city offline'!$A$2:$A$2047,$A61,'overall city offline'!$B$2:$B$2047,L$3)*SUMIFS('overall city offline'!$C$2:$C$2047,'overall city offline'!$A$2:$A$2047,$A61,'overall city offline'!$B$2:$B$2047,L$3))/(SUMIFS('overall city offline'!$H$2:$H$2047,'overall city offline'!$A$2:$A$2047,$A61,'overall city offline'!$B$2:$B$2047,L$2))</f>
        <v>0.27589408781753627</v>
      </c>
      <c r="M61" s="37">
        <f>(SUMIFS('overall city offline'!$H$2:$H$2047,'overall city offline'!$A$2:$A$2047,$A61,'overall city offline'!$B$2:$B$2047,M$3)*SUMIFS('overall city offline'!$C$2:$C$2047,'overall city offline'!$A$2:$A$2047,$A61,'overall city offline'!$B$2:$B$2047,M$3))/(SUMIFS('overall city offline'!$H$2:$H$2047,'overall city offline'!$A$2:$A$2047,$A61,'overall city offline'!$B$2:$B$2047,M$2))</f>
        <v>0.62447387164602119</v>
      </c>
      <c r="N61" s="37">
        <f>(SUMIFS('overall city offline'!$H$2:$H$2047,'overall city offline'!$A$2:$A$2047,$A61,'overall city offline'!$B$2:$B$2047,N$3)*SUMIFS('overall city offline'!$C$2:$C$2047,'overall city offline'!$A$2:$A$2047,$A61,'overall city offline'!$B$2:$B$2047,N$3))/(SUMIFS('overall city offline'!$H$2:$H$2047,'overall city offline'!$A$2:$A$2047,$A61,'overall city offline'!$B$2:$B$2047,N$2))</f>
        <v>0.11210100432335449</v>
      </c>
      <c r="O61" s="37">
        <f>(SUMIFS('overall city offline'!$H$2:$H$2047,'overall city offline'!$A$2:$A$2047,$A61,'overall city offline'!$B$2:$B$2047,O$3)*SUMIFS('overall city offline'!$C$2:$C$2047,'overall city offline'!$A$2:$A$2047,$A61,'overall city offline'!$B$2:$B$2047,O$3))/(SUMIFS('overall city offline'!$H$2:$H$2047,'overall city offline'!$A$2:$A$2047,$A61,'overall city offline'!$B$2:$B$2047,O$2))</f>
        <v>0.1008074731422184</v>
      </c>
      <c r="P61" s="37">
        <f>(SUMIFS('overall city offline'!$H$2:$H$2047,'overall city offline'!$A$2:$A$2047,$A61,'overall city offline'!$B$2:$B$2047,P$3)*SUMIFS('overall city offline'!$C$2:$C$2047,'overall city offline'!$A$2:$A$2047,$A61,'overall city offline'!$B$2:$B$2047,P$3))/(SUMIFS('overall city offline'!$H$2:$H$2047,'overall city offline'!$A$2:$A$2047,$A61,'overall city offline'!$B$2:$B$2047,P$2))</f>
        <v>0.3358453700437552</v>
      </c>
      <c r="Q61" s="37">
        <f>(SUMIFS('overall city offline'!$H$2:$H$2047,'overall city offline'!$A$2:$A$2047,$A61,'overall city offline'!$B$2:$B$2047,Q$3)*SUMIFS('overall city offline'!$C$2:$C$2047,'overall city offline'!$A$2:$A$2047,$A61,'overall city offline'!$B$2:$B$2047,Q$3))/(SUMIFS('overall city offline'!$H$2:$H$2047,'overall city offline'!$A$2:$A$2047,$A61,'overall city offline'!$B$2:$B$2047,Q$2))</f>
        <v>0.46236848606353254</v>
      </c>
      <c r="R61" s="37">
        <f>(SUMIFS('overall city offline'!$H$2:$H$2047,'overall city offline'!$A$2:$A$2047,$A61,'overall city offline'!$B$2:$B$2047,R$3)*SUMIFS('overall city offline'!$C$2:$C$2047,'overall city offline'!$A$2:$A$2047,$A61,'overall city offline'!$B$2:$B$2047,R$3))/(SUMIFS('overall city offline'!$H$2:$H$2047,'overall city offline'!$A$2:$A$2047,$A61,'overall city offline'!$B$2:$B$2047,R$2))</f>
        <v>0.7027899693362688</v>
      </c>
      <c r="S61" s="37">
        <f>(SUMIFS('overall city offline'!$H$2:$H$2047,'overall city offline'!$A$2:$A$2047,$A61,'overall city offline'!$B$2:$B$2047,S$3)*SUMIFS('overall city offline'!$C$2:$C$2047,'overall city offline'!$A$2:$A$2047,$A61,'overall city offline'!$B$2:$B$2047,S$3))/(SUMIFS('overall city offline'!$H$2:$H$2047,'overall city offline'!$A$2:$A$2047,$A61,'overall city offline'!$B$2:$B$2047,S$2))</f>
        <v>0.95691908342050824</v>
      </c>
      <c r="T61" s="37">
        <f>(SUMIFS('overall city offline'!$H$2:$H$2047,'overall city offline'!$A$2:$A$2047,$A61,'overall city offline'!$B$2:$B$2047,T$3)*SUMIFS('overall city offline'!$C$2:$C$2047,'overall city offline'!$A$2:$A$2047,$A61,'overall city offline'!$B$2:$B$2047,T$3))/(SUMIFS('overall city offline'!$H$2:$H$2047,'overall city offline'!$A$2:$A$2047,$A61,'overall city offline'!$B$2:$B$2047,T$2))</f>
        <v>0.92781166409630056</v>
      </c>
      <c r="U61" s="37">
        <f>(SUMIFS('overall city offline'!$H$2:$H$2047,'overall city offline'!$A$2:$A$2047,$A61,'overall city offline'!$B$2:$B$2047,U$3)*SUMIFS('overall city offline'!$C$2:$C$2047,'overall city offline'!$A$2:$A$2047,$A61,'overall city offline'!$B$2:$B$2047,U$3))/(SUMIFS('overall city offline'!$H$2:$H$2047,'overall city offline'!$A$2:$A$2047,$A61,'overall city offline'!$B$2:$B$2047,U$2))</f>
        <v>1.3099318100276949</v>
      </c>
      <c r="V61" s="37">
        <f>(SUMIFS('overall city offline'!$H$2:$H$2047,'overall city offline'!$A$2:$A$2047,$A61,'overall city offline'!$B$2:$B$2047,V$3)*SUMIFS('overall city offline'!$C$2:$C$2047,'overall city offline'!$A$2:$A$2047,$A61,'overall city offline'!$B$2:$B$2047,V$3))/(SUMIFS('overall city offline'!$H$2:$H$2047,'overall city offline'!$A$2:$A$2047,$A61,'overall city offline'!$B$2:$B$2047,V$2))</f>
        <v>0.99311405088350568</v>
      </c>
    </row>
    <row r="62" spans="1:22" x14ac:dyDescent="0.25">
      <c r="A62" s="5" t="s">
        <v>65</v>
      </c>
      <c r="B62" s="37">
        <f>(SUMIFS('overall city offline'!$H$2:$H$2047,'overall city offline'!$A$2:$A$2047,$A62,'overall city offline'!$B$2:$B$2047,B$3)*SUMIFS('overall city offline'!$C$2:$C$2047,'overall city offline'!$A$2:$A$2047,$A62,'overall city offline'!$B$2:$B$2047,B$3))/(SUMIFS('overall city offline'!$H$2:$H$2047,'overall city offline'!$A$2:$A$2047,$A62,'overall city offline'!$B$2:$B$2047,B$2))</f>
        <v>1.2436395056499701</v>
      </c>
      <c r="C62" s="37">
        <f>(SUMIFS('overall city offline'!$H$2:$H$2047,'overall city offline'!$A$2:$A$2047,$A62,'overall city offline'!$B$2:$B$2047,C$3)*SUMIFS('overall city offline'!$C$2:$C$2047,'overall city offline'!$A$2:$A$2047,$A62,'overall city offline'!$B$2:$B$2047,C$3))/(SUMIFS('overall city offline'!$H$2:$H$2047,'overall city offline'!$A$2:$A$2047,$A62,'overall city offline'!$B$2:$B$2047,C$2))</f>
        <v>1.1926049260388043</v>
      </c>
      <c r="D62" s="37">
        <f>(SUMIFS('overall city offline'!$H$2:$H$2047,'overall city offline'!$A$2:$A$2047,$A62,'overall city offline'!$B$2:$B$2047,D$3)*SUMIFS('overall city offline'!$C$2:$C$2047,'overall city offline'!$A$2:$A$2047,$A62,'overall city offline'!$B$2:$B$2047,D$3))/(SUMIFS('overall city offline'!$H$2:$H$2047,'overall city offline'!$A$2:$A$2047,$A62,'overall city offline'!$B$2:$B$2047,D$2))</f>
        <v>0.76196061135373216</v>
      </c>
      <c r="E62" s="37">
        <f>(SUMIFS('overall city offline'!$H$2:$H$2047,'overall city offline'!$A$2:$A$2047,$A62,'overall city offline'!$B$2:$B$2047,E$3)*SUMIFS('overall city offline'!$C$2:$C$2047,'overall city offline'!$A$2:$A$2047,$A62,'overall city offline'!$B$2:$B$2047,E$3))/(SUMIFS('overall city offline'!$H$2:$H$2047,'overall city offline'!$A$2:$A$2047,$A62,'overall city offline'!$B$2:$B$2047,E$2))</f>
        <v>1.8049383258601063E-2</v>
      </c>
      <c r="F62" s="37">
        <f>(SUMIFS('overall city offline'!$H$2:$H$2047,'overall city offline'!$A$2:$A$2047,$A62,'overall city offline'!$B$2:$B$2047,F$3)*SUMIFS('overall city offline'!$C$2:$C$2047,'overall city offline'!$A$2:$A$2047,$A62,'overall city offline'!$B$2:$B$2047,F$3))/(SUMIFS('overall city offline'!$H$2:$H$2047,'overall city offline'!$A$2:$A$2047,$A62,'overall city offline'!$B$2:$B$2047,F$2))</f>
        <v>2.2375799972350965E-2</v>
      </c>
      <c r="G62" s="37">
        <f>(SUMIFS('overall city offline'!$H$2:$H$2047,'overall city offline'!$A$2:$A$2047,$A62,'overall city offline'!$B$2:$B$2047,G$3)*SUMIFS('overall city offline'!$C$2:$C$2047,'overall city offline'!$A$2:$A$2047,$A62,'overall city offline'!$B$2:$B$2047,G$3))/(SUMIFS('overall city offline'!$H$2:$H$2047,'overall city offline'!$A$2:$A$2047,$A62,'overall city offline'!$B$2:$B$2047,G$2))</f>
        <v>0.40532302164303607</v>
      </c>
      <c r="H62" s="37">
        <f>(SUMIFS('overall city offline'!$H$2:$H$2047,'overall city offline'!$A$2:$A$2047,$A62,'overall city offline'!$B$2:$B$2047,H$3)*SUMIFS('overall city offline'!$C$2:$C$2047,'overall city offline'!$A$2:$A$2047,$A62,'overall city offline'!$B$2:$B$2047,H$3))/(SUMIFS('overall city offline'!$H$2:$H$2047,'overall city offline'!$A$2:$A$2047,$A62,'overall city offline'!$B$2:$B$2047,H$2))</f>
        <v>0.9707816877236376</v>
      </c>
      <c r="I62" s="37">
        <f>(SUMIFS('overall city offline'!$H$2:$H$2047,'overall city offline'!$A$2:$A$2047,$A62,'overall city offline'!$B$2:$B$2047,I$3)*SUMIFS('overall city offline'!$C$2:$C$2047,'overall city offline'!$A$2:$A$2047,$A62,'overall city offline'!$B$2:$B$2047,I$3))/(SUMIFS('overall city offline'!$H$2:$H$2047,'overall city offline'!$A$2:$A$2047,$A62,'overall city offline'!$B$2:$B$2047,I$2))</f>
        <v>0.97942149387419908</v>
      </c>
      <c r="J62" s="37">
        <f>(SUMIFS('overall city offline'!$H$2:$H$2047,'overall city offline'!$A$2:$A$2047,$A62,'overall city offline'!$B$2:$B$2047,J$3)*SUMIFS('overall city offline'!$C$2:$C$2047,'overall city offline'!$A$2:$A$2047,$A62,'overall city offline'!$B$2:$B$2047,J$3))/(SUMIFS('overall city offline'!$H$2:$H$2047,'overall city offline'!$A$2:$A$2047,$A62,'overall city offline'!$B$2:$B$2047,J$2))</f>
        <v>1.0203924275103207</v>
      </c>
      <c r="K62" s="37">
        <f>(SUMIFS('overall city offline'!$H$2:$H$2047,'overall city offline'!$A$2:$A$2047,$A62,'overall city offline'!$B$2:$B$2047,K$3)*SUMIFS('overall city offline'!$C$2:$C$2047,'overall city offline'!$A$2:$A$2047,$A62,'overall city offline'!$B$2:$B$2047,K$3))/(SUMIFS('overall city offline'!$H$2:$H$2047,'overall city offline'!$A$2:$A$2047,$A62,'overall city offline'!$B$2:$B$2047,K$2))</f>
        <v>0.89367712190818538</v>
      </c>
      <c r="L62" s="37">
        <f>(SUMIFS('overall city offline'!$H$2:$H$2047,'overall city offline'!$A$2:$A$2047,$A62,'overall city offline'!$B$2:$B$2047,L$3)*SUMIFS('overall city offline'!$C$2:$C$2047,'overall city offline'!$A$2:$A$2047,$A62,'overall city offline'!$B$2:$B$2047,L$3))/(SUMIFS('overall city offline'!$H$2:$H$2047,'overall city offline'!$A$2:$A$2047,$A62,'overall city offline'!$B$2:$B$2047,L$2))</f>
        <v>0.28060563653622378</v>
      </c>
      <c r="M62" s="37">
        <f>(SUMIFS('overall city offline'!$H$2:$H$2047,'overall city offline'!$A$2:$A$2047,$A62,'overall city offline'!$B$2:$B$2047,M$3)*SUMIFS('overall city offline'!$C$2:$C$2047,'overall city offline'!$A$2:$A$2047,$A62,'overall city offline'!$B$2:$B$2047,M$3))/(SUMIFS('overall city offline'!$H$2:$H$2047,'overall city offline'!$A$2:$A$2047,$A62,'overall city offline'!$B$2:$B$2047,M$2))</f>
        <v>0.92588147539762944</v>
      </c>
      <c r="N62" s="37">
        <f>(SUMIFS('overall city offline'!$H$2:$H$2047,'overall city offline'!$A$2:$A$2047,$A62,'overall city offline'!$B$2:$B$2047,N$3)*SUMIFS('overall city offline'!$C$2:$C$2047,'overall city offline'!$A$2:$A$2047,$A62,'overall city offline'!$B$2:$B$2047,N$3))/(SUMIFS('overall city offline'!$H$2:$H$2047,'overall city offline'!$A$2:$A$2047,$A62,'overall city offline'!$B$2:$B$2047,N$2))</f>
        <v>8.5729077168124002E-2</v>
      </c>
      <c r="O62" s="37">
        <f>(SUMIFS('overall city offline'!$H$2:$H$2047,'overall city offline'!$A$2:$A$2047,$A62,'overall city offline'!$B$2:$B$2047,O$3)*SUMIFS('overall city offline'!$C$2:$C$2047,'overall city offline'!$A$2:$A$2047,$A62,'overall city offline'!$B$2:$B$2047,O$3))/(SUMIFS('overall city offline'!$H$2:$H$2047,'overall city offline'!$A$2:$A$2047,$A62,'overall city offline'!$B$2:$B$2047,O$2))</f>
        <v>8.6162280201502114E-2</v>
      </c>
      <c r="P62" s="37">
        <f>(SUMIFS('overall city offline'!$H$2:$H$2047,'overall city offline'!$A$2:$A$2047,$A62,'overall city offline'!$B$2:$B$2047,P$3)*SUMIFS('overall city offline'!$C$2:$C$2047,'overall city offline'!$A$2:$A$2047,$A62,'overall city offline'!$B$2:$B$2047,P$3))/(SUMIFS('overall city offline'!$H$2:$H$2047,'overall city offline'!$A$2:$A$2047,$A62,'overall city offline'!$B$2:$B$2047,P$2))</f>
        <v>7.7416235785468704E-2</v>
      </c>
      <c r="Q62" s="37">
        <f>(SUMIFS('overall city offline'!$H$2:$H$2047,'overall city offline'!$A$2:$A$2047,$A62,'overall city offline'!$B$2:$B$2047,Q$3)*SUMIFS('overall city offline'!$C$2:$C$2047,'overall city offline'!$A$2:$A$2047,$A62,'overall city offline'!$B$2:$B$2047,Q$3))/(SUMIFS('overall city offline'!$H$2:$H$2047,'overall city offline'!$A$2:$A$2047,$A62,'overall city offline'!$B$2:$B$2047,Q$2))</f>
        <v>0.62239899172920699</v>
      </c>
      <c r="R62" s="37">
        <f>(SUMIFS('overall city offline'!$H$2:$H$2047,'overall city offline'!$A$2:$A$2047,$A62,'overall city offline'!$B$2:$B$2047,R$3)*SUMIFS('overall city offline'!$C$2:$C$2047,'overall city offline'!$A$2:$A$2047,$A62,'overall city offline'!$B$2:$B$2047,R$3))/(SUMIFS('overall city offline'!$H$2:$H$2047,'overall city offline'!$A$2:$A$2047,$A62,'overall city offline'!$B$2:$B$2047,R$2))</f>
        <v>1.2016250007773874</v>
      </c>
      <c r="S62" s="37">
        <f>(SUMIFS('overall city offline'!$H$2:$H$2047,'overall city offline'!$A$2:$A$2047,$A62,'overall city offline'!$B$2:$B$2047,S$3)*SUMIFS('overall city offline'!$C$2:$C$2047,'overall city offline'!$A$2:$A$2047,$A62,'overall city offline'!$B$2:$B$2047,S$3))/(SUMIFS('overall city offline'!$H$2:$H$2047,'overall city offline'!$A$2:$A$2047,$A62,'overall city offline'!$B$2:$B$2047,S$2))</f>
        <v>1.0797542358281638</v>
      </c>
      <c r="T62" s="37">
        <f>(SUMIFS('overall city offline'!$H$2:$H$2047,'overall city offline'!$A$2:$A$2047,$A62,'overall city offline'!$B$2:$B$2047,T$3)*SUMIFS('overall city offline'!$C$2:$C$2047,'overall city offline'!$A$2:$A$2047,$A62,'overall city offline'!$B$2:$B$2047,T$3))/(SUMIFS('overall city offline'!$H$2:$H$2047,'overall city offline'!$A$2:$A$2047,$A62,'overall city offline'!$B$2:$B$2047,T$2))</f>
        <v>1.3126029567124691</v>
      </c>
      <c r="U62" s="37">
        <f>(SUMIFS('overall city offline'!$H$2:$H$2047,'overall city offline'!$A$2:$A$2047,$A62,'overall city offline'!$B$2:$B$2047,U$3)*SUMIFS('overall city offline'!$C$2:$C$2047,'overall city offline'!$A$2:$A$2047,$A62,'overall city offline'!$B$2:$B$2047,U$3))/(SUMIFS('overall city offline'!$H$2:$H$2047,'overall city offline'!$A$2:$A$2047,$A62,'overall city offline'!$B$2:$B$2047,U$2))</f>
        <v>1.3839351030692688</v>
      </c>
      <c r="V62" s="37">
        <f>(SUMIFS('overall city offline'!$H$2:$H$2047,'overall city offline'!$A$2:$A$2047,$A62,'overall city offline'!$B$2:$B$2047,V$3)*SUMIFS('overall city offline'!$C$2:$C$2047,'overall city offline'!$A$2:$A$2047,$A62,'overall city offline'!$B$2:$B$2047,V$3))/(SUMIFS('overall city offline'!$H$2:$H$2047,'overall city offline'!$A$2:$A$2047,$A62,'overall city offline'!$B$2:$B$2047,V$2))</f>
        <v>1.1612447242282355</v>
      </c>
    </row>
    <row r="63" spans="1:22" x14ac:dyDescent="0.25">
      <c r="A63" s="5" t="s">
        <v>66</v>
      </c>
      <c r="B63" s="37">
        <f>(SUMIFS('overall city offline'!$H$2:$H$2047,'overall city offline'!$A$2:$A$2047,$A63,'overall city offline'!$B$2:$B$2047,B$3)*SUMIFS('overall city offline'!$C$2:$C$2047,'overall city offline'!$A$2:$A$2047,$A63,'overall city offline'!$B$2:$B$2047,B$3))/(SUMIFS('overall city offline'!$H$2:$H$2047,'overall city offline'!$A$2:$A$2047,$A63,'overall city offline'!$B$2:$B$2047,B$2))</f>
        <v>0.87129411377497101</v>
      </c>
      <c r="C63" s="37">
        <f>(SUMIFS('overall city offline'!$H$2:$H$2047,'overall city offline'!$A$2:$A$2047,$A63,'overall city offline'!$B$2:$B$2047,C$3)*SUMIFS('overall city offline'!$C$2:$C$2047,'overall city offline'!$A$2:$A$2047,$A63,'overall city offline'!$B$2:$B$2047,C$3))/(SUMIFS('overall city offline'!$H$2:$H$2047,'overall city offline'!$A$2:$A$2047,$A63,'overall city offline'!$B$2:$B$2047,C$2))</f>
        <v>0.98428256724995278</v>
      </c>
      <c r="D63" s="37">
        <f>(SUMIFS('overall city offline'!$H$2:$H$2047,'overall city offline'!$A$2:$A$2047,$A63,'overall city offline'!$B$2:$B$2047,D$3)*SUMIFS('overall city offline'!$C$2:$C$2047,'overall city offline'!$A$2:$A$2047,$A63,'overall city offline'!$B$2:$B$2047,D$3))/(SUMIFS('overall city offline'!$H$2:$H$2047,'overall city offline'!$A$2:$A$2047,$A63,'overall city offline'!$B$2:$B$2047,D$2))</f>
        <v>0.69594277149288419</v>
      </c>
      <c r="E63" s="37">
        <f>(SUMIFS('overall city offline'!$H$2:$H$2047,'overall city offline'!$A$2:$A$2047,$A63,'overall city offline'!$B$2:$B$2047,E$3)*SUMIFS('overall city offline'!$C$2:$C$2047,'overall city offline'!$A$2:$A$2047,$A63,'overall city offline'!$B$2:$B$2047,E$3))/(SUMIFS('overall city offline'!$H$2:$H$2047,'overall city offline'!$A$2:$A$2047,$A63,'overall city offline'!$B$2:$B$2047,E$2))</f>
        <v>3.0033236326059969E-2</v>
      </c>
      <c r="F63" s="37">
        <f>(SUMIFS('overall city offline'!$H$2:$H$2047,'overall city offline'!$A$2:$A$2047,$A63,'overall city offline'!$B$2:$B$2047,F$3)*SUMIFS('overall city offline'!$C$2:$C$2047,'overall city offline'!$A$2:$A$2047,$A63,'overall city offline'!$B$2:$B$2047,F$3))/(SUMIFS('overall city offline'!$H$2:$H$2047,'overall city offline'!$A$2:$A$2047,$A63,'overall city offline'!$B$2:$B$2047,F$2))</f>
        <v>2.7625434031607415E-2</v>
      </c>
      <c r="G63" s="37">
        <f>(SUMIFS('overall city offline'!$H$2:$H$2047,'overall city offline'!$A$2:$A$2047,$A63,'overall city offline'!$B$2:$B$2047,G$3)*SUMIFS('overall city offline'!$C$2:$C$2047,'overall city offline'!$A$2:$A$2047,$A63,'overall city offline'!$B$2:$B$2047,G$3))/(SUMIFS('overall city offline'!$H$2:$H$2047,'overall city offline'!$A$2:$A$2047,$A63,'overall city offline'!$B$2:$B$2047,G$2))</f>
        <v>0.34561890335038692</v>
      </c>
      <c r="H63" s="37">
        <f>(SUMIFS('overall city offline'!$H$2:$H$2047,'overall city offline'!$A$2:$A$2047,$A63,'overall city offline'!$B$2:$B$2047,H$3)*SUMIFS('overall city offline'!$C$2:$C$2047,'overall city offline'!$A$2:$A$2047,$A63,'overall city offline'!$B$2:$B$2047,H$3))/(SUMIFS('overall city offline'!$H$2:$H$2047,'overall city offline'!$A$2:$A$2047,$A63,'overall city offline'!$B$2:$B$2047,H$2))</f>
        <v>0.63434160103417769</v>
      </c>
      <c r="I63" s="37">
        <f>(SUMIFS('overall city offline'!$H$2:$H$2047,'overall city offline'!$A$2:$A$2047,$A63,'overall city offline'!$B$2:$B$2047,I$3)*SUMIFS('overall city offline'!$C$2:$C$2047,'overall city offline'!$A$2:$A$2047,$A63,'overall city offline'!$B$2:$B$2047,I$3))/(SUMIFS('overall city offline'!$H$2:$H$2047,'overall city offline'!$A$2:$A$2047,$A63,'overall city offline'!$B$2:$B$2047,I$2))</f>
        <v>0.76068180137931152</v>
      </c>
      <c r="J63" s="37">
        <f>(SUMIFS('overall city offline'!$H$2:$H$2047,'overall city offline'!$A$2:$A$2047,$A63,'overall city offline'!$B$2:$B$2047,J$3)*SUMIFS('overall city offline'!$C$2:$C$2047,'overall city offline'!$A$2:$A$2047,$A63,'overall city offline'!$B$2:$B$2047,J$3))/(SUMIFS('overall city offline'!$H$2:$H$2047,'overall city offline'!$A$2:$A$2047,$A63,'overall city offline'!$B$2:$B$2047,J$2))</f>
        <v>0.79367379423788742</v>
      </c>
      <c r="K63" s="37">
        <f>(SUMIFS('overall city offline'!$H$2:$H$2047,'overall city offline'!$A$2:$A$2047,$A63,'overall city offline'!$B$2:$B$2047,K$3)*SUMIFS('overall city offline'!$C$2:$C$2047,'overall city offline'!$A$2:$A$2047,$A63,'overall city offline'!$B$2:$B$2047,K$3))/(SUMIFS('overall city offline'!$H$2:$H$2047,'overall city offline'!$A$2:$A$2047,$A63,'overall city offline'!$B$2:$B$2047,K$2))</f>
        <v>0.88762478712978432</v>
      </c>
      <c r="L63" s="37">
        <f>(SUMIFS('overall city offline'!$H$2:$H$2047,'overall city offline'!$A$2:$A$2047,$A63,'overall city offline'!$B$2:$B$2047,L$3)*SUMIFS('overall city offline'!$C$2:$C$2047,'overall city offline'!$A$2:$A$2047,$A63,'overall city offline'!$B$2:$B$2047,L$3))/(SUMIFS('overall city offline'!$H$2:$H$2047,'overall city offline'!$A$2:$A$2047,$A63,'overall city offline'!$B$2:$B$2047,L$2))</f>
        <v>0.2999997829945138</v>
      </c>
      <c r="M63" s="37">
        <f>(SUMIFS('overall city offline'!$H$2:$H$2047,'overall city offline'!$A$2:$A$2047,$A63,'overall city offline'!$B$2:$B$2047,M$3)*SUMIFS('overall city offline'!$C$2:$C$2047,'overall city offline'!$A$2:$A$2047,$A63,'overall city offline'!$B$2:$B$2047,M$3))/(SUMIFS('overall city offline'!$H$2:$H$2047,'overall city offline'!$A$2:$A$2047,$A63,'overall city offline'!$B$2:$B$2047,M$2))</f>
        <v>0.85747383368241215</v>
      </c>
      <c r="N63" s="37">
        <f>(SUMIFS('overall city offline'!$H$2:$H$2047,'overall city offline'!$A$2:$A$2047,$A63,'overall city offline'!$B$2:$B$2047,N$3)*SUMIFS('overall city offline'!$C$2:$C$2047,'overall city offline'!$A$2:$A$2047,$A63,'overall city offline'!$B$2:$B$2047,N$3))/(SUMIFS('overall city offline'!$H$2:$H$2047,'overall city offline'!$A$2:$A$2047,$A63,'overall city offline'!$B$2:$B$2047,N$2))</f>
        <v>7.2704386370148491E-2</v>
      </c>
      <c r="O63" s="37">
        <f>(SUMIFS('overall city offline'!$H$2:$H$2047,'overall city offline'!$A$2:$A$2047,$A63,'overall city offline'!$B$2:$B$2047,O$3)*SUMIFS('overall city offline'!$C$2:$C$2047,'overall city offline'!$A$2:$A$2047,$A63,'overall city offline'!$B$2:$B$2047,O$3))/(SUMIFS('overall city offline'!$H$2:$H$2047,'overall city offline'!$A$2:$A$2047,$A63,'overall city offline'!$B$2:$B$2047,O$2))</f>
        <v>0.10203183096721873</v>
      </c>
      <c r="P63" s="37">
        <f>(SUMIFS('overall city offline'!$H$2:$H$2047,'overall city offline'!$A$2:$A$2047,$A63,'overall city offline'!$B$2:$B$2047,P$3)*SUMIFS('overall city offline'!$C$2:$C$2047,'overall city offline'!$A$2:$A$2047,$A63,'overall city offline'!$B$2:$B$2047,P$3))/(SUMIFS('overall city offline'!$H$2:$H$2047,'overall city offline'!$A$2:$A$2047,$A63,'overall city offline'!$B$2:$B$2047,P$2))</f>
        <v>9.478131366714064E-2</v>
      </c>
      <c r="Q63" s="37">
        <f>(SUMIFS('overall city offline'!$H$2:$H$2047,'overall city offline'!$A$2:$A$2047,$A63,'overall city offline'!$B$2:$B$2047,Q$3)*SUMIFS('overall city offline'!$C$2:$C$2047,'overall city offline'!$A$2:$A$2047,$A63,'overall city offline'!$B$2:$B$2047,Q$3))/(SUMIFS('overall city offline'!$H$2:$H$2047,'overall city offline'!$A$2:$A$2047,$A63,'overall city offline'!$B$2:$B$2047,Q$2))</f>
        <v>0.50541372862989842</v>
      </c>
      <c r="R63" s="37">
        <f>(SUMIFS('overall city offline'!$H$2:$H$2047,'overall city offline'!$A$2:$A$2047,$A63,'overall city offline'!$B$2:$B$2047,R$3)*SUMIFS('overall city offline'!$C$2:$C$2047,'overall city offline'!$A$2:$A$2047,$A63,'overall city offline'!$B$2:$B$2047,R$3))/(SUMIFS('overall city offline'!$H$2:$H$2047,'overall city offline'!$A$2:$A$2047,$A63,'overall city offline'!$B$2:$B$2047,R$2))</f>
        <v>0.76456965369234264</v>
      </c>
      <c r="S63" s="37">
        <f>(SUMIFS('overall city offline'!$H$2:$H$2047,'overall city offline'!$A$2:$A$2047,$A63,'overall city offline'!$B$2:$B$2047,S$3)*SUMIFS('overall city offline'!$C$2:$C$2047,'overall city offline'!$A$2:$A$2047,$A63,'overall city offline'!$B$2:$B$2047,S$3))/(SUMIFS('overall city offline'!$H$2:$H$2047,'overall city offline'!$A$2:$A$2047,$A63,'overall city offline'!$B$2:$B$2047,S$2))</f>
        <v>0.89594079135151905</v>
      </c>
      <c r="T63" s="37">
        <f>(SUMIFS('overall city offline'!$H$2:$H$2047,'overall city offline'!$A$2:$A$2047,$A63,'overall city offline'!$B$2:$B$2047,T$3)*SUMIFS('overall city offline'!$C$2:$C$2047,'overall city offline'!$A$2:$A$2047,$A63,'overall city offline'!$B$2:$B$2047,T$3))/(SUMIFS('overall city offline'!$H$2:$H$2047,'overall city offline'!$A$2:$A$2047,$A63,'overall city offline'!$B$2:$B$2047,T$2))</f>
        <v>1.0130098723881846</v>
      </c>
      <c r="U63" s="37">
        <f>(SUMIFS('overall city offline'!$H$2:$H$2047,'overall city offline'!$A$2:$A$2047,$A63,'overall city offline'!$B$2:$B$2047,U$3)*SUMIFS('overall city offline'!$C$2:$C$2047,'overall city offline'!$A$2:$A$2047,$A63,'overall city offline'!$B$2:$B$2047,U$3))/(SUMIFS('overall city offline'!$H$2:$H$2047,'overall city offline'!$A$2:$A$2047,$A63,'overall city offline'!$B$2:$B$2047,U$2))</f>
        <v>1.2226848008745943</v>
      </c>
      <c r="V63" s="37">
        <f>(SUMIFS('overall city offline'!$H$2:$H$2047,'overall city offline'!$A$2:$A$2047,$A63,'overall city offline'!$B$2:$B$2047,V$3)*SUMIFS('overall city offline'!$C$2:$C$2047,'overall city offline'!$A$2:$A$2047,$A63,'overall city offline'!$B$2:$B$2047,V$3))/(SUMIFS('overall city offline'!$H$2:$H$2047,'overall city offline'!$A$2:$A$2047,$A63,'overall city offline'!$B$2:$B$2047,V$2))</f>
        <v>0.95320433707234464</v>
      </c>
    </row>
    <row r="64" spans="1:22" x14ac:dyDescent="0.25">
      <c r="A64" s="5" t="s">
        <v>67</v>
      </c>
      <c r="B64" s="37">
        <f>(SUMIFS('overall city offline'!$H$2:$H$2047,'overall city offline'!$A$2:$A$2047,$A64,'overall city offline'!$B$2:$B$2047,B$3)*SUMIFS('overall city offline'!$C$2:$C$2047,'overall city offline'!$A$2:$A$2047,$A64,'overall city offline'!$B$2:$B$2047,B$3))/(SUMIFS('overall city offline'!$H$2:$H$2047,'overall city offline'!$A$2:$A$2047,$A64,'overall city offline'!$B$2:$B$2047,B$2))</f>
        <v>0.71410448505677371</v>
      </c>
      <c r="C64" s="37">
        <f>(SUMIFS('overall city offline'!$H$2:$H$2047,'overall city offline'!$A$2:$A$2047,$A64,'overall city offline'!$B$2:$B$2047,C$3)*SUMIFS('overall city offline'!$C$2:$C$2047,'overall city offline'!$A$2:$A$2047,$A64,'overall city offline'!$B$2:$B$2047,C$3))/(SUMIFS('overall city offline'!$H$2:$H$2047,'overall city offline'!$A$2:$A$2047,$A64,'overall city offline'!$B$2:$B$2047,C$2))</f>
        <v>0.83310590241604499</v>
      </c>
      <c r="D64" s="37">
        <f>(SUMIFS('overall city offline'!$H$2:$H$2047,'overall city offline'!$A$2:$A$2047,$A64,'overall city offline'!$B$2:$B$2047,D$3)*SUMIFS('overall city offline'!$C$2:$C$2047,'overall city offline'!$A$2:$A$2047,$A64,'overall city offline'!$B$2:$B$2047,D$3))/(SUMIFS('overall city offline'!$H$2:$H$2047,'overall city offline'!$A$2:$A$2047,$A64,'overall city offline'!$B$2:$B$2047,D$2))</f>
        <v>0.60021364724661386</v>
      </c>
      <c r="E64" s="37">
        <f>(SUMIFS('overall city offline'!$H$2:$H$2047,'overall city offline'!$A$2:$A$2047,$A64,'overall city offline'!$B$2:$B$2047,E$3)*SUMIFS('overall city offline'!$C$2:$C$2047,'overall city offline'!$A$2:$A$2047,$A64,'overall city offline'!$B$2:$B$2047,E$3))/(SUMIFS('overall city offline'!$H$2:$H$2047,'overall city offline'!$A$2:$A$2047,$A64,'overall city offline'!$B$2:$B$2047,E$2))</f>
        <v>2.0320342743909547E-2</v>
      </c>
      <c r="F64" s="37">
        <f>(SUMIFS('overall city offline'!$H$2:$H$2047,'overall city offline'!$A$2:$A$2047,$A64,'overall city offline'!$B$2:$B$2047,F$3)*SUMIFS('overall city offline'!$C$2:$C$2047,'overall city offline'!$A$2:$A$2047,$A64,'overall city offline'!$B$2:$B$2047,F$3))/(SUMIFS('overall city offline'!$H$2:$H$2047,'overall city offline'!$A$2:$A$2047,$A64,'overall city offline'!$B$2:$B$2047,F$2))</f>
        <v>6.9738119689586403E-2</v>
      </c>
      <c r="G64" s="37">
        <f>(SUMIFS('overall city offline'!$H$2:$H$2047,'overall city offline'!$A$2:$A$2047,$A64,'overall city offline'!$B$2:$B$2047,G$3)*SUMIFS('overall city offline'!$C$2:$C$2047,'overall city offline'!$A$2:$A$2047,$A64,'overall city offline'!$B$2:$B$2047,G$3))/(SUMIFS('overall city offline'!$H$2:$H$2047,'overall city offline'!$A$2:$A$2047,$A64,'overall city offline'!$B$2:$B$2047,G$2))</f>
        <v>0.33704909512837017</v>
      </c>
      <c r="H64" s="37">
        <f>(SUMIFS('overall city offline'!$H$2:$H$2047,'overall city offline'!$A$2:$A$2047,$A64,'overall city offline'!$B$2:$B$2047,H$3)*SUMIFS('overall city offline'!$C$2:$C$2047,'overall city offline'!$A$2:$A$2047,$A64,'overall city offline'!$B$2:$B$2047,H$3))/(SUMIFS('overall city offline'!$H$2:$H$2047,'overall city offline'!$A$2:$A$2047,$A64,'overall city offline'!$B$2:$B$2047,H$2))</f>
        <v>0.54852976432734335</v>
      </c>
      <c r="I64" s="37">
        <f>(SUMIFS('overall city offline'!$H$2:$H$2047,'overall city offline'!$A$2:$A$2047,$A64,'overall city offline'!$B$2:$B$2047,I$3)*SUMIFS('overall city offline'!$C$2:$C$2047,'overall city offline'!$A$2:$A$2047,$A64,'overall city offline'!$B$2:$B$2047,I$3))/(SUMIFS('overall city offline'!$H$2:$H$2047,'overall city offline'!$A$2:$A$2047,$A64,'overall city offline'!$B$2:$B$2047,I$2))</f>
        <v>0.63323204730316374</v>
      </c>
      <c r="J64" s="37">
        <f>(SUMIFS('overall city offline'!$H$2:$H$2047,'overall city offline'!$A$2:$A$2047,$A64,'overall city offline'!$B$2:$B$2047,J$3)*SUMIFS('overall city offline'!$C$2:$C$2047,'overall city offline'!$A$2:$A$2047,$A64,'overall city offline'!$B$2:$B$2047,J$3))/(SUMIFS('overall city offline'!$H$2:$H$2047,'overall city offline'!$A$2:$A$2047,$A64,'overall city offline'!$B$2:$B$2047,J$2))</f>
        <v>0.58361475592396905</v>
      </c>
      <c r="K64" s="37">
        <f>(SUMIFS('overall city offline'!$H$2:$H$2047,'overall city offline'!$A$2:$A$2047,$A64,'overall city offline'!$B$2:$B$2047,K$3)*SUMIFS('overall city offline'!$C$2:$C$2047,'overall city offline'!$A$2:$A$2047,$A64,'overall city offline'!$B$2:$B$2047,K$3))/(SUMIFS('overall city offline'!$H$2:$H$2047,'overall city offline'!$A$2:$A$2047,$A64,'overall city offline'!$B$2:$B$2047,K$2))</f>
        <v>0.69413037208934414</v>
      </c>
      <c r="L64" s="37">
        <f>(SUMIFS('overall city offline'!$H$2:$H$2047,'overall city offline'!$A$2:$A$2047,$A64,'overall city offline'!$B$2:$B$2047,L$3)*SUMIFS('overall city offline'!$C$2:$C$2047,'overall city offline'!$A$2:$A$2047,$A64,'overall city offline'!$B$2:$B$2047,L$3))/(SUMIFS('overall city offline'!$H$2:$H$2047,'overall city offline'!$A$2:$A$2047,$A64,'overall city offline'!$B$2:$B$2047,L$2))</f>
        <v>0.30960160157245648</v>
      </c>
      <c r="M64" s="37">
        <f>(SUMIFS('overall city offline'!$H$2:$H$2047,'overall city offline'!$A$2:$A$2047,$A64,'overall city offline'!$B$2:$B$2047,M$3)*SUMIFS('overall city offline'!$C$2:$C$2047,'overall city offline'!$A$2:$A$2047,$A64,'overall city offline'!$B$2:$B$2047,M$3))/(SUMIFS('overall city offline'!$H$2:$H$2047,'overall city offline'!$A$2:$A$2047,$A64,'overall city offline'!$B$2:$B$2047,M$2))</f>
        <v>0.72490737986188647</v>
      </c>
      <c r="N64" s="37">
        <f>(SUMIFS('overall city offline'!$H$2:$H$2047,'overall city offline'!$A$2:$A$2047,$A64,'overall city offline'!$B$2:$B$2047,N$3)*SUMIFS('overall city offline'!$C$2:$C$2047,'overall city offline'!$A$2:$A$2047,$A64,'overall city offline'!$B$2:$B$2047,N$3))/(SUMIFS('overall city offline'!$H$2:$H$2047,'overall city offline'!$A$2:$A$2047,$A64,'overall city offline'!$B$2:$B$2047,N$2))</f>
        <v>8.92243546997359E-2</v>
      </c>
      <c r="O64" s="37">
        <f>(SUMIFS('overall city offline'!$H$2:$H$2047,'overall city offline'!$A$2:$A$2047,$A64,'overall city offline'!$B$2:$B$2047,O$3)*SUMIFS('overall city offline'!$C$2:$C$2047,'overall city offline'!$A$2:$A$2047,$A64,'overall city offline'!$B$2:$B$2047,O$3))/(SUMIFS('overall city offline'!$H$2:$H$2047,'overall city offline'!$A$2:$A$2047,$A64,'overall city offline'!$B$2:$B$2047,O$2))</f>
        <v>4.4203790994357652E-2</v>
      </c>
      <c r="P64" s="37">
        <f>(SUMIFS('overall city offline'!$H$2:$H$2047,'overall city offline'!$A$2:$A$2047,$A64,'overall city offline'!$B$2:$B$2047,P$3)*SUMIFS('overall city offline'!$C$2:$C$2047,'overall city offline'!$A$2:$A$2047,$A64,'overall city offline'!$B$2:$B$2047,P$3))/(SUMIFS('overall city offline'!$H$2:$H$2047,'overall city offline'!$A$2:$A$2047,$A64,'overall city offline'!$B$2:$B$2047,P$2))</f>
        <v>8.8381484781622749E-2</v>
      </c>
      <c r="Q64" s="37">
        <f>(SUMIFS('overall city offline'!$H$2:$H$2047,'overall city offline'!$A$2:$A$2047,$A64,'overall city offline'!$B$2:$B$2047,Q$3)*SUMIFS('overall city offline'!$C$2:$C$2047,'overall city offline'!$A$2:$A$2047,$A64,'overall city offline'!$B$2:$B$2047,Q$3))/(SUMIFS('overall city offline'!$H$2:$H$2047,'overall city offline'!$A$2:$A$2047,$A64,'overall city offline'!$B$2:$B$2047,Q$2))</f>
        <v>0.47718405242778794</v>
      </c>
      <c r="R64" s="37">
        <f>(SUMIFS('overall city offline'!$H$2:$H$2047,'overall city offline'!$A$2:$A$2047,$A64,'overall city offline'!$B$2:$B$2047,R$3)*SUMIFS('overall city offline'!$C$2:$C$2047,'overall city offline'!$A$2:$A$2047,$A64,'overall city offline'!$B$2:$B$2047,R$3))/(SUMIFS('overall city offline'!$H$2:$H$2047,'overall city offline'!$A$2:$A$2047,$A64,'overall city offline'!$B$2:$B$2047,R$2))</f>
        <v>0.70176664754750018</v>
      </c>
      <c r="S64" s="37">
        <f>(SUMIFS('overall city offline'!$H$2:$H$2047,'overall city offline'!$A$2:$A$2047,$A64,'overall city offline'!$B$2:$B$2047,S$3)*SUMIFS('overall city offline'!$C$2:$C$2047,'overall city offline'!$A$2:$A$2047,$A64,'overall city offline'!$B$2:$B$2047,S$3))/(SUMIFS('overall city offline'!$H$2:$H$2047,'overall city offline'!$A$2:$A$2047,$A64,'overall city offline'!$B$2:$B$2047,S$2))</f>
        <v>0.75927215704594142</v>
      </c>
      <c r="T64" s="37">
        <f>(SUMIFS('overall city offline'!$H$2:$H$2047,'overall city offline'!$A$2:$A$2047,$A64,'overall city offline'!$B$2:$B$2047,T$3)*SUMIFS('overall city offline'!$C$2:$C$2047,'overall city offline'!$A$2:$A$2047,$A64,'overall city offline'!$B$2:$B$2047,T$3))/(SUMIFS('overall city offline'!$H$2:$H$2047,'overall city offline'!$A$2:$A$2047,$A64,'overall city offline'!$B$2:$B$2047,T$2))</f>
        <v>0.69171122181813383</v>
      </c>
      <c r="U64" s="37">
        <f>(SUMIFS('overall city offline'!$H$2:$H$2047,'overall city offline'!$A$2:$A$2047,$A64,'overall city offline'!$B$2:$B$2047,U$3)*SUMIFS('overall city offline'!$C$2:$C$2047,'overall city offline'!$A$2:$A$2047,$A64,'overall city offline'!$B$2:$B$2047,U$3))/(SUMIFS('overall city offline'!$H$2:$H$2047,'overall city offline'!$A$2:$A$2047,$A64,'overall city offline'!$B$2:$B$2047,U$2))</f>
        <v>0.91413299243410651</v>
      </c>
      <c r="V64" s="37">
        <f>(SUMIFS('overall city offline'!$H$2:$H$2047,'overall city offline'!$A$2:$A$2047,$A64,'overall city offline'!$B$2:$B$2047,V$3)*SUMIFS('overall city offline'!$C$2:$C$2047,'overall city offline'!$A$2:$A$2047,$A64,'overall city offline'!$B$2:$B$2047,V$3))/(SUMIFS('overall city offline'!$H$2:$H$2047,'overall city offline'!$A$2:$A$2047,$A64,'overall city offline'!$B$2:$B$2047,V$2))</f>
        <v>0.71403436408406251</v>
      </c>
    </row>
    <row r="65" spans="1:22" x14ac:dyDescent="0.25">
      <c r="A65" s="5" t="s">
        <v>68</v>
      </c>
      <c r="B65" s="37">
        <f>(SUMIFS('overall city offline'!$H$2:$H$2047,'overall city offline'!$A$2:$A$2047,$A65,'overall city offline'!$B$2:$B$2047,B$3)*SUMIFS('overall city offline'!$C$2:$C$2047,'overall city offline'!$A$2:$A$2047,$A65,'overall city offline'!$B$2:$B$2047,B$3))/(SUMIFS('overall city offline'!$H$2:$H$2047,'overall city offline'!$A$2:$A$2047,$A65,'overall city offline'!$B$2:$B$2047,B$2))</f>
        <v>0.95177020259193468</v>
      </c>
      <c r="C65" s="37">
        <f>(SUMIFS('overall city offline'!$H$2:$H$2047,'overall city offline'!$A$2:$A$2047,$A65,'overall city offline'!$B$2:$B$2047,C$3)*SUMIFS('overall city offline'!$C$2:$C$2047,'overall city offline'!$A$2:$A$2047,$A65,'overall city offline'!$B$2:$B$2047,C$3))/(SUMIFS('overall city offline'!$H$2:$H$2047,'overall city offline'!$A$2:$A$2047,$A65,'overall city offline'!$B$2:$B$2047,C$2))</f>
        <v>0.88702202970664956</v>
      </c>
      <c r="D65" s="37">
        <f>(SUMIFS('overall city offline'!$H$2:$H$2047,'overall city offline'!$A$2:$A$2047,$A65,'overall city offline'!$B$2:$B$2047,D$3)*SUMIFS('overall city offline'!$C$2:$C$2047,'overall city offline'!$A$2:$A$2047,$A65,'overall city offline'!$B$2:$B$2047,D$3))/(SUMIFS('overall city offline'!$H$2:$H$2047,'overall city offline'!$A$2:$A$2047,$A65,'overall city offline'!$B$2:$B$2047,D$2))</f>
        <v>0.61767272471520085</v>
      </c>
      <c r="E65" s="37">
        <f>(SUMIFS('overall city offline'!$H$2:$H$2047,'overall city offline'!$A$2:$A$2047,$A65,'overall city offline'!$B$2:$B$2047,E$3)*SUMIFS('overall city offline'!$C$2:$C$2047,'overall city offline'!$A$2:$A$2047,$A65,'overall city offline'!$B$2:$B$2047,E$3))/(SUMIFS('overall city offline'!$H$2:$H$2047,'overall city offline'!$A$2:$A$2047,$A65,'overall city offline'!$B$2:$B$2047,E$2))</f>
        <v>7.7431392882845989E-3</v>
      </c>
      <c r="F65" s="37">
        <f>(SUMIFS('overall city offline'!$H$2:$H$2047,'overall city offline'!$A$2:$A$2047,$A65,'overall city offline'!$B$2:$B$2047,F$3)*SUMIFS('overall city offline'!$C$2:$C$2047,'overall city offline'!$A$2:$A$2047,$A65,'overall city offline'!$B$2:$B$2047,F$3))/(SUMIFS('overall city offline'!$H$2:$H$2047,'overall city offline'!$A$2:$A$2047,$A65,'overall city offline'!$B$2:$B$2047,F$2))</f>
        <v>3.8172408777323419E-2</v>
      </c>
      <c r="G65" s="37">
        <f>(SUMIFS('overall city offline'!$H$2:$H$2047,'overall city offline'!$A$2:$A$2047,$A65,'overall city offline'!$B$2:$B$2047,G$3)*SUMIFS('overall city offline'!$C$2:$C$2047,'overall city offline'!$A$2:$A$2047,$A65,'overall city offline'!$B$2:$B$2047,G$3))/(SUMIFS('overall city offline'!$H$2:$H$2047,'overall city offline'!$A$2:$A$2047,$A65,'overall city offline'!$B$2:$B$2047,G$2))</f>
        <v>0.29164951718144311</v>
      </c>
      <c r="H65" s="37">
        <f>(SUMIFS('overall city offline'!$H$2:$H$2047,'overall city offline'!$A$2:$A$2047,$A65,'overall city offline'!$B$2:$B$2047,H$3)*SUMIFS('overall city offline'!$C$2:$C$2047,'overall city offline'!$A$2:$A$2047,$A65,'overall city offline'!$B$2:$B$2047,H$3))/(SUMIFS('overall city offline'!$H$2:$H$2047,'overall city offline'!$A$2:$A$2047,$A65,'overall city offline'!$B$2:$B$2047,H$2))</f>
        <v>0.58188428985930918</v>
      </c>
      <c r="I65" s="37">
        <f>(SUMIFS('overall city offline'!$H$2:$H$2047,'overall city offline'!$A$2:$A$2047,$A65,'overall city offline'!$B$2:$B$2047,I$3)*SUMIFS('overall city offline'!$C$2:$C$2047,'overall city offline'!$A$2:$A$2047,$A65,'overall city offline'!$B$2:$B$2047,I$3))/(SUMIFS('overall city offline'!$H$2:$H$2047,'overall city offline'!$A$2:$A$2047,$A65,'overall city offline'!$B$2:$B$2047,I$2))</f>
        <v>0.62324213584038435</v>
      </c>
      <c r="J65" s="37">
        <f>(SUMIFS('overall city offline'!$H$2:$H$2047,'overall city offline'!$A$2:$A$2047,$A65,'overall city offline'!$B$2:$B$2047,J$3)*SUMIFS('overall city offline'!$C$2:$C$2047,'overall city offline'!$A$2:$A$2047,$A65,'overall city offline'!$B$2:$B$2047,J$3))/(SUMIFS('overall city offline'!$H$2:$H$2047,'overall city offline'!$A$2:$A$2047,$A65,'overall city offline'!$B$2:$B$2047,J$2))</f>
        <v>0.77829862301003705</v>
      </c>
      <c r="K65" s="37">
        <f>(SUMIFS('overall city offline'!$H$2:$H$2047,'overall city offline'!$A$2:$A$2047,$A65,'overall city offline'!$B$2:$B$2047,K$3)*SUMIFS('overall city offline'!$C$2:$C$2047,'overall city offline'!$A$2:$A$2047,$A65,'overall city offline'!$B$2:$B$2047,K$3))/(SUMIFS('overall city offline'!$H$2:$H$2047,'overall city offline'!$A$2:$A$2047,$A65,'overall city offline'!$B$2:$B$2047,K$2))</f>
        <v>0.82597849124851375</v>
      </c>
      <c r="L65" s="37">
        <f>(SUMIFS('overall city offline'!$H$2:$H$2047,'overall city offline'!$A$2:$A$2047,$A65,'overall city offline'!$B$2:$B$2047,L$3)*SUMIFS('overall city offline'!$C$2:$C$2047,'overall city offline'!$A$2:$A$2047,$A65,'overall city offline'!$B$2:$B$2047,L$3))/(SUMIFS('overall city offline'!$H$2:$H$2047,'overall city offline'!$A$2:$A$2047,$A65,'overall city offline'!$B$2:$B$2047,L$2))</f>
        <v>0.25039590832770653</v>
      </c>
      <c r="M65" s="37">
        <f>(SUMIFS('overall city offline'!$H$2:$H$2047,'overall city offline'!$A$2:$A$2047,$A65,'overall city offline'!$B$2:$B$2047,M$3)*SUMIFS('overall city offline'!$C$2:$C$2047,'overall city offline'!$A$2:$A$2047,$A65,'overall city offline'!$B$2:$B$2047,M$3))/(SUMIFS('overall city offline'!$H$2:$H$2047,'overall city offline'!$A$2:$A$2047,$A65,'overall city offline'!$B$2:$B$2047,M$2))</f>
        <v>0.90058024367426504</v>
      </c>
      <c r="N65" s="37">
        <f>(SUMIFS('overall city offline'!$H$2:$H$2047,'overall city offline'!$A$2:$A$2047,$A65,'overall city offline'!$B$2:$B$2047,N$3)*SUMIFS('overall city offline'!$C$2:$C$2047,'overall city offline'!$A$2:$A$2047,$A65,'overall city offline'!$B$2:$B$2047,N$3))/(SUMIFS('overall city offline'!$H$2:$H$2047,'overall city offline'!$A$2:$A$2047,$A65,'overall city offline'!$B$2:$B$2047,N$2))</f>
        <v>9.2234491314778899E-2</v>
      </c>
      <c r="O65" s="37">
        <f>(SUMIFS('overall city offline'!$H$2:$H$2047,'overall city offline'!$A$2:$A$2047,$A65,'overall city offline'!$B$2:$B$2047,O$3)*SUMIFS('overall city offline'!$C$2:$C$2047,'overall city offline'!$A$2:$A$2047,$A65,'overall city offline'!$B$2:$B$2047,O$3))/(SUMIFS('overall city offline'!$H$2:$H$2047,'overall city offline'!$A$2:$A$2047,$A65,'overall city offline'!$B$2:$B$2047,O$2))</f>
        <v>3.8521716265796965E-2</v>
      </c>
      <c r="P65" s="37">
        <f>(SUMIFS('overall city offline'!$H$2:$H$2047,'overall city offline'!$A$2:$A$2047,$A65,'overall city offline'!$B$2:$B$2047,P$3)*SUMIFS('overall city offline'!$C$2:$C$2047,'overall city offline'!$A$2:$A$2047,$A65,'overall city offline'!$B$2:$B$2047,P$3))/(SUMIFS('overall city offline'!$H$2:$H$2047,'overall city offline'!$A$2:$A$2047,$A65,'overall city offline'!$B$2:$B$2047,P$2))</f>
        <v>6.7194894892165402E-2</v>
      </c>
      <c r="Q65" s="37">
        <f>(SUMIFS('overall city offline'!$H$2:$H$2047,'overall city offline'!$A$2:$A$2047,$A65,'overall city offline'!$B$2:$B$2047,Q$3)*SUMIFS('overall city offline'!$C$2:$C$2047,'overall city offline'!$A$2:$A$2047,$A65,'overall city offline'!$B$2:$B$2047,Q$3))/(SUMIFS('overall city offline'!$H$2:$H$2047,'overall city offline'!$A$2:$A$2047,$A65,'overall city offline'!$B$2:$B$2047,Q$2))</f>
        <v>0.35491706380960414</v>
      </c>
      <c r="R65" s="37">
        <f>(SUMIFS('overall city offline'!$H$2:$H$2047,'overall city offline'!$A$2:$A$2047,$A65,'overall city offline'!$B$2:$B$2047,R$3)*SUMIFS('overall city offline'!$C$2:$C$2047,'overall city offline'!$A$2:$A$2047,$A65,'overall city offline'!$B$2:$B$2047,R$3))/(SUMIFS('overall city offline'!$H$2:$H$2047,'overall city offline'!$A$2:$A$2047,$A65,'overall city offline'!$B$2:$B$2047,R$2))</f>
        <v>0.82803555630520087</v>
      </c>
      <c r="S65" s="37">
        <f>(SUMIFS('overall city offline'!$H$2:$H$2047,'overall city offline'!$A$2:$A$2047,$A65,'overall city offline'!$B$2:$B$2047,S$3)*SUMIFS('overall city offline'!$C$2:$C$2047,'overall city offline'!$A$2:$A$2047,$A65,'overall city offline'!$B$2:$B$2047,S$3))/(SUMIFS('overall city offline'!$H$2:$H$2047,'overall city offline'!$A$2:$A$2047,$A65,'overall city offline'!$B$2:$B$2047,S$2))</f>
        <v>1.0030414858757006</v>
      </c>
      <c r="T65" s="37">
        <f>(SUMIFS('overall city offline'!$H$2:$H$2047,'overall city offline'!$A$2:$A$2047,$A65,'overall city offline'!$B$2:$B$2047,T$3)*SUMIFS('overall city offline'!$C$2:$C$2047,'overall city offline'!$A$2:$A$2047,$A65,'overall city offline'!$B$2:$B$2047,T$3))/(SUMIFS('overall city offline'!$H$2:$H$2047,'overall city offline'!$A$2:$A$2047,$A65,'overall city offline'!$B$2:$B$2047,T$2))</f>
        <v>0.99255542158668308</v>
      </c>
      <c r="U65" s="37">
        <f>(SUMIFS('overall city offline'!$H$2:$H$2047,'overall city offline'!$A$2:$A$2047,$A65,'overall city offline'!$B$2:$B$2047,U$3)*SUMIFS('overall city offline'!$C$2:$C$2047,'overall city offline'!$A$2:$A$2047,$A65,'overall city offline'!$B$2:$B$2047,U$3))/(SUMIFS('overall city offline'!$H$2:$H$2047,'overall city offline'!$A$2:$A$2047,$A65,'overall city offline'!$B$2:$B$2047,U$2))</f>
        <v>0.88680395938375411</v>
      </c>
      <c r="V65" s="37">
        <f>(SUMIFS('overall city offline'!$H$2:$H$2047,'overall city offline'!$A$2:$A$2047,$A65,'overall city offline'!$B$2:$B$2047,V$3)*SUMIFS('overall city offline'!$C$2:$C$2047,'overall city offline'!$A$2:$A$2047,$A65,'overall city offline'!$B$2:$B$2047,V$3))/(SUMIFS('overall city offline'!$H$2:$H$2047,'overall city offline'!$A$2:$A$2047,$A65,'overall city offline'!$B$2:$B$2047,V$2))</f>
        <v>0.97051247614752523</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11C0E-C1A6-4BFE-9C95-F4FC95C2EF78}">
  <sheetPr>
    <tabColor rgb="FFC00000"/>
  </sheetPr>
  <dimension ref="A1"/>
  <sheetViews>
    <sheetView workbookViewId="0"/>
  </sheetViews>
  <sheetFormatPr defaultRowHeight="15" x14ac:dyDescent="0.25"/>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24EDD-5D0F-4916-B501-F0095AF5A243}">
  <sheetPr>
    <tabColor rgb="FF0070C0"/>
  </sheetPr>
  <dimension ref="A2:Y65"/>
  <sheetViews>
    <sheetView workbookViewId="0">
      <selection activeCell="C10" sqref="C10"/>
    </sheetView>
  </sheetViews>
  <sheetFormatPr defaultRowHeight="15" x14ac:dyDescent="0.25"/>
  <cols>
    <col min="1" max="1" width="17" bestFit="1" customWidth="1"/>
    <col min="2" max="22" width="10.7109375" bestFit="1" customWidth="1"/>
    <col min="24" max="24" width="16.42578125" bestFit="1" customWidth="1"/>
  </cols>
  <sheetData>
    <row r="2" spans="1:25" x14ac:dyDescent="0.25">
      <c r="A2" s="28" t="s">
        <v>147</v>
      </c>
      <c r="B2" s="2">
        <v>43466</v>
      </c>
      <c r="C2" s="2">
        <v>43497</v>
      </c>
      <c r="D2" s="2">
        <v>43525</v>
      </c>
      <c r="E2" s="2">
        <v>43556</v>
      </c>
      <c r="F2" s="2">
        <v>43586</v>
      </c>
      <c r="G2" s="2">
        <v>43617</v>
      </c>
      <c r="H2" s="2">
        <v>43647</v>
      </c>
      <c r="I2" s="2">
        <v>43678</v>
      </c>
      <c r="J2" s="2">
        <v>43709</v>
      </c>
      <c r="K2" s="2">
        <v>43739</v>
      </c>
      <c r="L2" s="2">
        <v>43770</v>
      </c>
      <c r="M2" s="2">
        <v>43800</v>
      </c>
      <c r="N2" s="2">
        <v>43466</v>
      </c>
      <c r="O2" s="2">
        <v>43497</v>
      </c>
      <c r="P2" s="2">
        <v>43525</v>
      </c>
      <c r="Q2" s="2">
        <v>43556</v>
      </c>
      <c r="R2" s="2">
        <v>43586</v>
      </c>
      <c r="S2" s="2">
        <v>43617</v>
      </c>
      <c r="T2" s="2">
        <v>43647</v>
      </c>
      <c r="U2" s="2">
        <v>43678</v>
      </c>
      <c r="V2" s="2">
        <v>43709</v>
      </c>
      <c r="X2" s="2">
        <v>43709</v>
      </c>
    </row>
    <row r="3" spans="1:25" x14ac:dyDescent="0.25">
      <c r="A3" s="28" t="s">
        <v>148</v>
      </c>
      <c r="B3" s="2">
        <v>43831</v>
      </c>
      <c r="C3" s="2">
        <v>43862</v>
      </c>
      <c r="D3" s="2">
        <v>43891</v>
      </c>
      <c r="E3" s="2">
        <v>43922</v>
      </c>
      <c r="F3" s="2">
        <v>43952</v>
      </c>
      <c r="G3" s="2">
        <v>43983</v>
      </c>
      <c r="H3" s="2">
        <v>44013</v>
      </c>
      <c r="I3" s="2">
        <v>44044</v>
      </c>
      <c r="J3" s="2">
        <v>44075</v>
      </c>
      <c r="K3" s="2">
        <v>44105</v>
      </c>
      <c r="L3" s="2">
        <v>44136</v>
      </c>
      <c r="M3" s="2">
        <v>44166</v>
      </c>
      <c r="N3" s="2">
        <v>44197</v>
      </c>
      <c r="O3" s="2">
        <v>44228</v>
      </c>
      <c r="P3" s="2">
        <v>44256</v>
      </c>
      <c r="Q3" s="2">
        <v>44287</v>
      </c>
      <c r="R3" s="2">
        <v>44317</v>
      </c>
      <c r="S3" s="2">
        <v>44348</v>
      </c>
      <c r="T3" s="2">
        <v>44378</v>
      </c>
      <c r="U3" s="2">
        <v>44409</v>
      </c>
      <c r="V3" s="2">
        <v>44440</v>
      </c>
      <c r="X3" t="s">
        <v>157</v>
      </c>
      <c r="Y3" t="s">
        <v>152</v>
      </c>
    </row>
    <row r="4" spans="1:25" x14ac:dyDescent="0.25">
      <c r="A4" s="5" t="s">
        <v>7</v>
      </c>
      <c r="B4" s="37">
        <f>(SUMIFS('all sales summary'!$C$2:$C$2047,'all sales summary'!$A$2:$A$2047,$A4,'all sales summary'!$B$2:$B$2047,B$3)*SUMIFS('all sales summary'!$H$2:$H$2047,'all sales summary'!$A$2:$A$2047,$A4,'all sales summary'!$B$2:$B$2047,B$3))/SUMIFS('all sales summary'!$H$2:$H$2047,'all sales summary'!$A$2:$A$2047,$A4,'all sales summary'!$B$2:$B$2047,B$2)</f>
        <v>0.92392965445163422</v>
      </c>
      <c r="C4" s="37">
        <f>(SUMIFS('all sales summary'!$C$2:$C$2047,'all sales summary'!$A$2:$A$2047,$A4,'all sales summary'!$B$2:$B$2047,C$3)*SUMIFS('all sales summary'!$H$2:$H$2047,'all sales summary'!$A$2:$A$2047,$A4,'all sales summary'!$B$2:$B$2047,C$3))/SUMIFS('all sales summary'!$H$2:$H$2047,'all sales summary'!$A$2:$A$2047,$A4,'all sales summary'!$B$2:$B$2047,C$2)</f>
        <v>0.96458037407600872</v>
      </c>
      <c r="D4" s="37">
        <f>(SUMIFS('all sales summary'!$C$2:$C$2047,'all sales summary'!$A$2:$A$2047,$A4,'all sales summary'!$B$2:$B$2047,D$3)*SUMIFS('all sales summary'!$H$2:$H$2047,'all sales summary'!$A$2:$A$2047,$A4,'all sales summary'!$B$2:$B$2047,D$3))/SUMIFS('all sales summary'!$H$2:$H$2047,'all sales summary'!$A$2:$A$2047,$A4,'all sales summary'!$B$2:$B$2047,D$2)</f>
        <v>0.67180185368050715</v>
      </c>
      <c r="E4" s="37">
        <f>(SUMIFS('all sales summary'!$C$2:$C$2047,'all sales summary'!$A$2:$A$2047,$A4,'all sales summary'!$B$2:$B$2047,E$3)*SUMIFS('all sales summary'!$H$2:$H$2047,'all sales summary'!$A$2:$A$2047,$A4,'all sales summary'!$B$2:$B$2047,E$3))/SUMIFS('all sales summary'!$H$2:$H$2047,'all sales summary'!$A$2:$A$2047,$A4,'all sales summary'!$B$2:$B$2047,E$2)</f>
        <v>0.17831211980321193</v>
      </c>
      <c r="F4" s="37">
        <f>(SUMIFS('all sales summary'!$C$2:$C$2047,'all sales summary'!$A$2:$A$2047,$A4,'all sales summary'!$B$2:$B$2047,F$3)*SUMIFS('all sales summary'!$H$2:$H$2047,'all sales summary'!$A$2:$A$2047,$A4,'all sales summary'!$B$2:$B$2047,F$3))/SUMIFS('all sales summary'!$H$2:$H$2047,'all sales summary'!$A$2:$A$2047,$A4,'all sales summary'!$B$2:$B$2047,F$2)</f>
        <v>0.19090467840230649</v>
      </c>
      <c r="G4" s="37">
        <f>(SUMIFS('all sales summary'!$C$2:$C$2047,'all sales summary'!$A$2:$A$2047,$A4,'all sales summary'!$B$2:$B$2047,G$3)*SUMIFS('all sales summary'!$H$2:$H$2047,'all sales summary'!$A$2:$A$2047,$A4,'all sales summary'!$B$2:$B$2047,G$3))/SUMIFS('all sales summary'!$H$2:$H$2047,'all sales summary'!$A$2:$A$2047,$A4,'all sales summary'!$B$2:$B$2047,G$2)</f>
        <v>0.20716921232846511</v>
      </c>
      <c r="H4" s="37">
        <f>(SUMIFS('all sales summary'!$C$2:$C$2047,'all sales summary'!$A$2:$A$2047,$A4,'all sales summary'!$B$2:$B$2047,H$3)*SUMIFS('all sales summary'!$H$2:$H$2047,'all sales summary'!$A$2:$A$2047,$A4,'all sales summary'!$B$2:$B$2047,H$3))/SUMIFS('all sales summary'!$H$2:$H$2047,'all sales summary'!$A$2:$A$2047,$A4,'all sales summary'!$B$2:$B$2047,H$2)</f>
        <v>0.59728703769339486</v>
      </c>
      <c r="I4" s="37">
        <f>(SUMIFS('all sales summary'!$C$2:$C$2047,'all sales summary'!$A$2:$A$2047,$A4,'all sales summary'!$B$2:$B$2047,I$3)*SUMIFS('all sales summary'!$H$2:$H$2047,'all sales summary'!$A$2:$A$2047,$A4,'all sales summary'!$B$2:$B$2047,I$3))/SUMIFS('all sales summary'!$H$2:$H$2047,'all sales summary'!$A$2:$A$2047,$A4,'all sales summary'!$B$2:$B$2047,I$2)</f>
        <v>0.57778401571397553</v>
      </c>
      <c r="J4" s="37">
        <f>(SUMIFS('all sales summary'!$C$2:$C$2047,'all sales summary'!$A$2:$A$2047,$A4,'all sales summary'!$B$2:$B$2047,J$3)*SUMIFS('all sales summary'!$H$2:$H$2047,'all sales summary'!$A$2:$A$2047,$A4,'all sales summary'!$B$2:$B$2047,J$3))/SUMIFS('all sales summary'!$H$2:$H$2047,'all sales summary'!$A$2:$A$2047,$A4,'all sales summary'!$B$2:$B$2047,J$2)</f>
        <v>0.71722893395479537</v>
      </c>
      <c r="K4" s="37">
        <f>(SUMIFS('all sales summary'!$C$2:$C$2047,'all sales summary'!$A$2:$A$2047,$A4,'all sales summary'!$B$2:$B$2047,K$3)*SUMIFS('all sales summary'!$H$2:$H$2047,'all sales summary'!$A$2:$A$2047,$A4,'all sales summary'!$B$2:$B$2047,K$3))/SUMIFS('all sales summary'!$H$2:$H$2047,'all sales summary'!$A$2:$A$2047,$A4,'all sales summary'!$B$2:$B$2047,K$2)</f>
        <v>0.75253223591546592</v>
      </c>
      <c r="L4" s="37">
        <f>(SUMIFS('all sales summary'!$C$2:$C$2047,'all sales summary'!$A$2:$A$2047,$A4,'all sales summary'!$B$2:$B$2047,L$3)*SUMIFS('all sales summary'!$H$2:$H$2047,'all sales summary'!$A$2:$A$2047,$A4,'all sales summary'!$B$2:$B$2047,L$3))/SUMIFS('all sales summary'!$H$2:$H$2047,'all sales summary'!$A$2:$A$2047,$A4,'all sales summary'!$B$2:$B$2047,L$2)</f>
        <v>0.78088491482318867</v>
      </c>
      <c r="M4" s="37">
        <f>(SUMIFS('all sales summary'!$C$2:$C$2047,'all sales summary'!$A$2:$A$2047,$A4,'all sales summary'!$B$2:$B$2047,M$3)*SUMIFS('all sales summary'!$H$2:$H$2047,'all sales summary'!$A$2:$A$2047,$A4,'all sales summary'!$B$2:$B$2047,M$3))/SUMIFS('all sales summary'!$H$2:$H$2047,'all sales summary'!$A$2:$A$2047,$A4,'all sales summary'!$B$2:$B$2047,M$2)</f>
        <v>0.83181189366447128</v>
      </c>
      <c r="N4" s="37">
        <f>(SUMIFS('all sales summary'!$C$2:$C$2047,'all sales summary'!$A$2:$A$2047,$A4,'all sales summary'!$B$2:$B$2047,N$3)*SUMIFS('all sales summary'!$H$2:$H$2047,'all sales summary'!$A$2:$A$2047,$A4,'all sales summary'!$B$2:$B$2047,N$3))/SUMIFS('all sales summary'!$H$2:$H$2047,'all sales summary'!$A$2:$A$2047,$A4,'all sales summary'!$B$2:$B$2047,N$2)</f>
        <v>0.25955369402543699</v>
      </c>
      <c r="O4" s="37">
        <f>(SUMIFS('all sales summary'!$C$2:$C$2047,'all sales summary'!$A$2:$A$2047,$A4,'all sales summary'!$B$2:$B$2047,O$3)*SUMIFS('all sales summary'!$H$2:$H$2047,'all sales summary'!$A$2:$A$2047,$A4,'all sales summary'!$B$2:$B$2047,O$3))/SUMIFS('all sales summary'!$H$2:$H$2047,'all sales summary'!$A$2:$A$2047,$A4,'all sales summary'!$B$2:$B$2047,O$2)</f>
        <v>0.26596979918873326</v>
      </c>
      <c r="P4" s="37">
        <f>(SUMIFS('all sales summary'!$C$2:$C$2047,'all sales summary'!$A$2:$A$2047,$A4,'all sales summary'!$B$2:$B$2047,P$3)*SUMIFS('all sales summary'!$H$2:$H$2047,'all sales summary'!$A$2:$A$2047,$A4,'all sales summary'!$B$2:$B$2047,P$3))/SUMIFS('all sales summary'!$H$2:$H$2047,'all sales summary'!$A$2:$A$2047,$A4,'all sales summary'!$B$2:$B$2047,P$2)</f>
        <v>0.3334122410232413</v>
      </c>
      <c r="Q4" s="37">
        <f>(SUMIFS('all sales summary'!$C$2:$C$2047,'all sales summary'!$A$2:$A$2047,$A4,'all sales summary'!$B$2:$B$2047,Q$3)*SUMIFS('all sales summary'!$H$2:$H$2047,'all sales summary'!$A$2:$A$2047,$A4,'all sales summary'!$B$2:$B$2047,Q$3))/SUMIFS('all sales summary'!$H$2:$H$2047,'all sales summary'!$A$2:$A$2047,$A4,'all sales summary'!$B$2:$B$2047,Q$2)</f>
        <v>0.43728364209486559</v>
      </c>
      <c r="R4" s="37">
        <f>(SUMIFS('all sales summary'!$C$2:$C$2047,'all sales summary'!$A$2:$A$2047,$A4,'all sales summary'!$B$2:$B$2047,R$3)*SUMIFS('all sales summary'!$H$2:$H$2047,'all sales summary'!$A$2:$A$2047,$A4,'all sales summary'!$B$2:$B$2047,R$3))/SUMIFS('all sales summary'!$H$2:$H$2047,'all sales summary'!$A$2:$A$2047,$A4,'all sales summary'!$B$2:$B$2047,R$2)</f>
        <v>0.79248573740975958</v>
      </c>
      <c r="S4" s="37">
        <f>(SUMIFS('all sales summary'!$C$2:$C$2047,'all sales summary'!$A$2:$A$2047,$A4,'all sales summary'!$B$2:$B$2047,S$3)*SUMIFS('all sales summary'!$H$2:$H$2047,'all sales summary'!$A$2:$A$2047,$A4,'all sales summary'!$B$2:$B$2047,S$3))/SUMIFS('all sales summary'!$H$2:$H$2047,'all sales summary'!$A$2:$A$2047,$A4,'all sales summary'!$B$2:$B$2047,S$2)</f>
        <v>0.73698961992559364</v>
      </c>
      <c r="T4" s="37">
        <f>(SUMIFS('all sales summary'!$C$2:$C$2047,'all sales summary'!$A$2:$A$2047,$A4,'all sales summary'!$B$2:$B$2047,T$3)*SUMIFS('all sales summary'!$H$2:$H$2047,'all sales summary'!$A$2:$A$2047,$A4,'all sales summary'!$B$2:$B$2047,T$3))/SUMIFS('all sales summary'!$H$2:$H$2047,'all sales summary'!$A$2:$A$2047,$A4,'all sales summary'!$B$2:$B$2047,T$2)</f>
        <v>0.76752439000284867</v>
      </c>
      <c r="U4" s="37">
        <f>(SUMIFS('all sales summary'!$C$2:$C$2047,'all sales summary'!$A$2:$A$2047,$A4,'all sales summary'!$B$2:$B$2047,U$3)*SUMIFS('all sales summary'!$H$2:$H$2047,'all sales summary'!$A$2:$A$2047,$A4,'all sales summary'!$B$2:$B$2047,U$3))/SUMIFS('all sales summary'!$H$2:$H$2047,'all sales summary'!$A$2:$A$2047,$A4,'all sales summary'!$B$2:$B$2047,U$2)</f>
        <v>0.84012630409058608</v>
      </c>
      <c r="V4" s="37">
        <f>(SUMIFS('all sales summary'!$C$2:$C$2047,'all sales summary'!$A$2:$A$2047,$A4,'all sales summary'!$B$2:$B$2047,V$3)*SUMIFS('all sales summary'!$H$2:$H$2047,'all sales summary'!$A$2:$A$2047,$A4,'all sales summary'!$B$2:$B$2047,V$3))/SUMIFS('all sales summary'!$H$2:$H$2047,'all sales summary'!$A$2:$A$2047,$A4,'all sales summary'!$B$2:$B$2047,V$2)</f>
        <v>0.86963957062789266</v>
      </c>
      <c r="W4" s="8" t="str">
        <f>+A4</f>
        <v>Aberdeen</v>
      </c>
      <c r="X4" s="37">
        <f>+SUMIFS('all sales summary'!$H$2:$H$2047,'all sales summary'!$A$2:$A$2047,$A4,'all sales summary'!$B$2:$B$2047,X$2)</f>
        <v>0.20107927422400121</v>
      </c>
      <c r="Y4" s="43">
        <f>(V4-1)*X4</f>
        <v>-2.6212780525672514E-2</v>
      </c>
    </row>
    <row r="5" spans="1:25" x14ac:dyDescent="0.25">
      <c r="A5" s="5" t="s">
        <v>8</v>
      </c>
      <c r="B5" s="37">
        <f>(SUMIFS('all sales summary'!$C$2:$C$2047,'all sales summary'!$A$2:$A$2047,$A5,'all sales summary'!$B$2:$B$2047,B$3)*SUMIFS('all sales summary'!$H$2:$H$2047,'all sales summary'!$A$2:$A$2047,$A5,'all sales summary'!$B$2:$B$2047,B$3))/SUMIFS('all sales summary'!$H$2:$H$2047,'all sales summary'!$A$2:$A$2047,$A5,'all sales summary'!$B$2:$B$2047,B$2)</f>
        <v>0.83998747884102554</v>
      </c>
      <c r="C5" s="37">
        <f>(SUMIFS('all sales summary'!$C$2:$C$2047,'all sales summary'!$A$2:$A$2047,$A5,'all sales summary'!$B$2:$B$2047,C$3)*SUMIFS('all sales summary'!$H$2:$H$2047,'all sales summary'!$A$2:$A$2047,$A5,'all sales summary'!$B$2:$B$2047,C$3))/SUMIFS('all sales summary'!$H$2:$H$2047,'all sales summary'!$A$2:$A$2047,$A5,'all sales summary'!$B$2:$B$2047,C$2)</f>
        <v>0.77954696395545586</v>
      </c>
      <c r="D5" s="37">
        <f>(SUMIFS('all sales summary'!$C$2:$C$2047,'all sales summary'!$A$2:$A$2047,$A5,'all sales summary'!$B$2:$B$2047,D$3)*SUMIFS('all sales summary'!$H$2:$H$2047,'all sales summary'!$A$2:$A$2047,$A5,'all sales summary'!$B$2:$B$2047,D$3))/SUMIFS('all sales summary'!$H$2:$H$2047,'all sales summary'!$A$2:$A$2047,$A5,'all sales summary'!$B$2:$B$2047,D$2)</f>
        <v>0.86130558704728899</v>
      </c>
      <c r="E5" s="37">
        <f>(SUMIFS('all sales summary'!$C$2:$C$2047,'all sales summary'!$A$2:$A$2047,$A5,'all sales summary'!$B$2:$B$2047,E$3)*SUMIFS('all sales summary'!$H$2:$H$2047,'all sales summary'!$A$2:$A$2047,$A5,'all sales summary'!$B$2:$B$2047,E$3))/SUMIFS('all sales summary'!$H$2:$H$2047,'all sales summary'!$A$2:$A$2047,$A5,'all sales summary'!$B$2:$B$2047,E$2)</f>
        <v>0.27505359563153736</v>
      </c>
      <c r="F5" s="37">
        <f>(SUMIFS('all sales summary'!$C$2:$C$2047,'all sales summary'!$A$2:$A$2047,$A5,'all sales summary'!$B$2:$B$2047,F$3)*SUMIFS('all sales summary'!$H$2:$H$2047,'all sales summary'!$A$2:$A$2047,$A5,'all sales summary'!$B$2:$B$2047,F$3))/SUMIFS('all sales summary'!$H$2:$H$2047,'all sales summary'!$A$2:$A$2047,$A5,'all sales summary'!$B$2:$B$2047,F$2)</f>
        <v>0.36786497581878896</v>
      </c>
      <c r="G5" s="37">
        <f>(SUMIFS('all sales summary'!$C$2:$C$2047,'all sales summary'!$A$2:$A$2047,$A5,'all sales summary'!$B$2:$B$2047,G$3)*SUMIFS('all sales summary'!$H$2:$H$2047,'all sales summary'!$A$2:$A$2047,$A5,'all sales summary'!$B$2:$B$2047,G$3))/SUMIFS('all sales summary'!$H$2:$H$2047,'all sales summary'!$A$2:$A$2047,$A5,'all sales summary'!$B$2:$B$2047,G$2)</f>
        <v>0.56896710868944067</v>
      </c>
      <c r="H5" s="37">
        <f>(SUMIFS('all sales summary'!$C$2:$C$2047,'all sales summary'!$A$2:$A$2047,$A5,'all sales summary'!$B$2:$B$2047,H$3)*SUMIFS('all sales summary'!$H$2:$H$2047,'all sales summary'!$A$2:$A$2047,$A5,'all sales summary'!$B$2:$B$2047,H$3))/SUMIFS('all sales summary'!$H$2:$H$2047,'all sales summary'!$A$2:$A$2047,$A5,'all sales summary'!$B$2:$B$2047,H$2)</f>
        <v>0.81913482800409687</v>
      </c>
      <c r="I5" s="37">
        <f>(SUMIFS('all sales summary'!$C$2:$C$2047,'all sales summary'!$A$2:$A$2047,$A5,'all sales summary'!$B$2:$B$2047,I$3)*SUMIFS('all sales summary'!$H$2:$H$2047,'all sales summary'!$A$2:$A$2047,$A5,'all sales summary'!$B$2:$B$2047,I$3))/SUMIFS('all sales summary'!$H$2:$H$2047,'all sales summary'!$A$2:$A$2047,$A5,'all sales summary'!$B$2:$B$2047,I$2)</f>
        <v>0.67806870698192756</v>
      </c>
      <c r="J5" s="37">
        <f>(SUMIFS('all sales summary'!$C$2:$C$2047,'all sales summary'!$A$2:$A$2047,$A5,'all sales summary'!$B$2:$B$2047,J$3)*SUMIFS('all sales summary'!$H$2:$H$2047,'all sales summary'!$A$2:$A$2047,$A5,'all sales summary'!$B$2:$B$2047,J$3))/SUMIFS('all sales summary'!$H$2:$H$2047,'all sales summary'!$A$2:$A$2047,$A5,'all sales summary'!$B$2:$B$2047,J$2)</f>
        <v>0.75249725131727618</v>
      </c>
      <c r="K5" s="37">
        <f>(SUMIFS('all sales summary'!$C$2:$C$2047,'all sales summary'!$A$2:$A$2047,$A5,'all sales summary'!$B$2:$B$2047,K$3)*SUMIFS('all sales summary'!$H$2:$H$2047,'all sales summary'!$A$2:$A$2047,$A5,'all sales summary'!$B$2:$B$2047,K$3))/SUMIFS('all sales summary'!$H$2:$H$2047,'all sales summary'!$A$2:$A$2047,$A5,'all sales summary'!$B$2:$B$2047,K$2)</f>
        <v>0.69686572157413196</v>
      </c>
      <c r="L5" s="37">
        <f>(SUMIFS('all sales summary'!$C$2:$C$2047,'all sales summary'!$A$2:$A$2047,$A5,'all sales summary'!$B$2:$B$2047,L$3)*SUMIFS('all sales summary'!$H$2:$H$2047,'all sales summary'!$A$2:$A$2047,$A5,'all sales summary'!$B$2:$B$2047,L$3))/SUMIFS('all sales summary'!$H$2:$H$2047,'all sales summary'!$A$2:$A$2047,$A5,'all sales summary'!$B$2:$B$2047,L$2)</f>
        <v>0.57106850905970219</v>
      </c>
      <c r="M5" s="37">
        <f>(SUMIFS('all sales summary'!$C$2:$C$2047,'all sales summary'!$A$2:$A$2047,$A5,'all sales summary'!$B$2:$B$2047,M$3)*SUMIFS('all sales summary'!$H$2:$H$2047,'all sales summary'!$A$2:$A$2047,$A5,'all sales summary'!$B$2:$B$2047,M$3))/SUMIFS('all sales summary'!$H$2:$H$2047,'all sales summary'!$A$2:$A$2047,$A5,'all sales summary'!$B$2:$B$2047,M$2)</f>
        <v>0.81512385824679934</v>
      </c>
      <c r="N5" s="37">
        <f>(SUMIFS('all sales summary'!$C$2:$C$2047,'all sales summary'!$A$2:$A$2047,$A5,'all sales summary'!$B$2:$B$2047,N$3)*SUMIFS('all sales summary'!$H$2:$H$2047,'all sales summary'!$A$2:$A$2047,$A5,'all sales summary'!$B$2:$B$2047,N$3))/SUMIFS('all sales summary'!$H$2:$H$2047,'all sales summary'!$A$2:$A$2047,$A5,'all sales summary'!$B$2:$B$2047,N$2)</f>
        <v>0.42994077252104879</v>
      </c>
      <c r="O5" s="37">
        <f>(SUMIFS('all sales summary'!$C$2:$C$2047,'all sales summary'!$A$2:$A$2047,$A5,'all sales summary'!$B$2:$B$2047,O$3)*SUMIFS('all sales summary'!$H$2:$H$2047,'all sales summary'!$A$2:$A$2047,$A5,'all sales summary'!$B$2:$B$2047,O$3))/SUMIFS('all sales summary'!$H$2:$H$2047,'all sales summary'!$A$2:$A$2047,$A5,'all sales summary'!$B$2:$B$2047,O$2)</f>
        <v>0.34407781942396976</v>
      </c>
      <c r="P5" s="37">
        <f>(SUMIFS('all sales summary'!$C$2:$C$2047,'all sales summary'!$A$2:$A$2047,$A5,'all sales summary'!$B$2:$B$2047,P$3)*SUMIFS('all sales summary'!$H$2:$H$2047,'all sales summary'!$A$2:$A$2047,$A5,'all sales summary'!$B$2:$B$2047,P$3))/SUMIFS('all sales summary'!$H$2:$H$2047,'all sales summary'!$A$2:$A$2047,$A5,'all sales summary'!$B$2:$B$2047,P$2)</f>
        <v>0.56837930032826611</v>
      </c>
      <c r="Q5" s="37">
        <f>(SUMIFS('all sales summary'!$C$2:$C$2047,'all sales summary'!$A$2:$A$2047,$A5,'all sales summary'!$B$2:$B$2047,Q$3)*SUMIFS('all sales summary'!$H$2:$H$2047,'all sales summary'!$A$2:$A$2047,$A5,'all sales summary'!$B$2:$B$2047,Q$3))/SUMIFS('all sales summary'!$H$2:$H$2047,'all sales summary'!$A$2:$A$2047,$A5,'all sales summary'!$B$2:$B$2047,Q$2)</f>
        <v>0.60118526499171043</v>
      </c>
      <c r="R5" s="37">
        <f>(SUMIFS('all sales summary'!$C$2:$C$2047,'all sales summary'!$A$2:$A$2047,$A5,'all sales summary'!$B$2:$B$2047,R$3)*SUMIFS('all sales summary'!$H$2:$H$2047,'all sales summary'!$A$2:$A$2047,$A5,'all sales summary'!$B$2:$B$2047,R$3))/SUMIFS('all sales summary'!$H$2:$H$2047,'all sales summary'!$A$2:$A$2047,$A5,'all sales summary'!$B$2:$B$2047,R$2)</f>
        <v>0.84753464266906453</v>
      </c>
      <c r="S5" s="37">
        <f>(SUMIFS('all sales summary'!$C$2:$C$2047,'all sales summary'!$A$2:$A$2047,$A5,'all sales summary'!$B$2:$B$2047,S$3)*SUMIFS('all sales summary'!$H$2:$H$2047,'all sales summary'!$A$2:$A$2047,$A5,'all sales summary'!$B$2:$B$2047,S$3))/SUMIFS('all sales summary'!$H$2:$H$2047,'all sales summary'!$A$2:$A$2047,$A5,'all sales summary'!$B$2:$B$2047,S$2)</f>
        <v>0.86523107693048484</v>
      </c>
      <c r="T5" s="37">
        <f>(SUMIFS('all sales summary'!$C$2:$C$2047,'all sales summary'!$A$2:$A$2047,$A5,'all sales summary'!$B$2:$B$2047,T$3)*SUMIFS('all sales summary'!$H$2:$H$2047,'all sales summary'!$A$2:$A$2047,$A5,'all sales summary'!$B$2:$B$2047,T$3))/SUMIFS('all sales summary'!$H$2:$H$2047,'all sales summary'!$A$2:$A$2047,$A5,'all sales summary'!$B$2:$B$2047,T$2)</f>
        <v>0.92731346403531079</v>
      </c>
      <c r="U5" s="37">
        <f>(SUMIFS('all sales summary'!$C$2:$C$2047,'all sales summary'!$A$2:$A$2047,$A5,'all sales summary'!$B$2:$B$2047,U$3)*SUMIFS('all sales summary'!$H$2:$H$2047,'all sales summary'!$A$2:$A$2047,$A5,'all sales summary'!$B$2:$B$2047,U$3))/SUMIFS('all sales summary'!$H$2:$H$2047,'all sales summary'!$A$2:$A$2047,$A5,'all sales summary'!$B$2:$B$2047,U$2)</f>
        <v>0.99945826016524553</v>
      </c>
      <c r="V5" s="37">
        <f>(SUMIFS('all sales summary'!$C$2:$C$2047,'all sales summary'!$A$2:$A$2047,$A5,'all sales summary'!$B$2:$B$2047,V$3)*SUMIFS('all sales summary'!$H$2:$H$2047,'all sales summary'!$A$2:$A$2047,$A5,'all sales summary'!$B$2:$B$2047,V$3))/SUMIFS('all sales summary'!$H$2:$H$2047,'all sales summary'!$A$2:$A$2047,$A5,'all sales summary'!$B$2:$B$2047,V$2)</f>
        <v>0.91595854949666444</v>
      </c>
      <c r="W5" s="8" t="str">
        <f t="shared" ref="W5:W65" si="0">+A5</f>
        <v>Aldershot</v>
      </c>
      <c r="X5" s="37">
        <f>+SUMIFS('all sales summary'!$H$2:$H$2047,'all sales summary'!$A$2:$A$2047,$A5,'all sales summary'!$B$2:$B$2047,X$2)</f>
        <v>1.4122087281307181E-2</v>
      </c>
      <c r="Y5" s="43">
        <f t="shared" ref="Y5:Y65" si="1">(V5-1)*X5</f>
        <v>-1.186840699255762E-3</v>
      </c>
    </row>
    <row r="6" spans="1:25" x14ac:dyDescent="0.25">
      <c r="A6" s="5" t="s">
        <v>9</v>
      </c>
      <c r="B6" s="37">
        <f>(SUMIFS('all sales summary'!$C$2:$C$2047,'all sales summary'!$A$2:$A$2047,$A6,'all sales summary'!$B$2:$B$2047,B$3)*SUMIFS('all sales summary'!$H$2:$H$2047,'all sales summary'!$A$2:$A$2047,$A6,'all sales summary'!$B$2:$B$2047,B$3))/SUMIFS('all sales summary'!$H$2:$H$2047,'all sales summary'!$A$2:$A$2047,$A6,'all sales summary'!$B$2:$B$2047,B$2)</f>
        <v>0.89201911315465954</v>
      </c>
      <c r="C6" s="37">
        <f>(SUMIFS('all sales summary'!$C$2:$C$2047,'all sales summary'!$A$2:$A$2047,$A6,'all sales summary'!$B$2:$B$2047,C$3)*SUMIFS('all sales summary'!$H$2:$H$2047,'all sales summary'!$A$2:$A$2047,$A6,'all sales summary'!$B$2:$B$2047,C$3))/SUMIFS('all sales summary'!$H$2:$H$2047,'all sales summary'!$A$2:$A$2047,$A6,'all sales summary'!$B$2:$B$2047,C$2)</f>
        <v>0.95754614697586427</v>
      </c>
      <c r="D6" s="37">
        <f>(SUMIFS('all sales summary'!$C$2:$C$2047,'all sales summary'!$A$2:$A$2047,$A6,'all sales summary'!$B$2:$B$2047,D$3)*SUMIFS('all sales summary'!$H$2:$H$2047,'all sales summary'!$A$2:$A$2047,$A6,'all sales summary'!$B$2:$B$2047,D$3))/SUMIFS('all sales summary'!$H$2:$H$2047,'all sales summary'!$A$2:$A$2047,$A6,'all sales summary'!$B$2:$B$2047,D$2)</f>
        <v>0.80382733720420818</v>
      </c>
      <c r="E6" s="37">
        <f>(SUMIFS('all sales summary'!$C$2:$C$2047,'all sales summary'!$A$2:$A$2047,$A6,'all sales summary'!$B$2:$B$2047,E$3)*SUMIFS('all sales summary'!$H$2:$H$2047,'all sales summary'!$A$2:$A$2047,$A6,'all sales summary'!$B$2:$B$2047,E$3))/SUMIFS('all sales summary'!$H$2:$H$2047,'all sales summary'!$A$2:$A$2047,$A6,'all sales summary'!$B$2:$B$2047,E$2)</f>
        <v>0.35950688550616555</v>
      </c>
      <c r="F6" s="37">
        <f>(SUMIFS('all sales summary'!$C$2:$C$2047,'all sales summary'!$A$2:$A$2047,$A6,'all sales summary'!$B$2:$B$2047,F$3)*SUMIFS('all sales summary'!$H$2:$H$2047,'all sales summary'!$A$2:$A$2047,$A6,'all sales summary'!$B$2:$B$2047,F$3))/SUMIFS('all sales summary'!$H$2:$H$2047,'all sales summary'!$A$2:$A$2047,$A6,'all sales summary'!$B$2:$B$2047,F$2)</f>
        <v>0.44524817590586263</v>
      </c>
      <c r="G6" s="37">
        <f>(SUMIFS('all sales summary'!$C$2:$C$2047,'all sales summary'!$A$2:$A$2047,$A6,'all sales summary'!$B$2:$B$2047,G$3)*SUMIFS('all sales summary'!$H$2:$H$2047,'all sales summary'!$A$2:$A$2047,$A6,'all sales summary'!$B$2:$B$2047,G$3))/SUMIFS('all sales summary'!$H$2:$H$2047,'all sales summary'!$A$2:$A$2047,$A6,'all sales summary'!$B$2:$B$2047,G$2)</f>
        <v>0.67059453778836409</v>
      </c>
      <c r="H6" s="37">
        <f>(SUMIFS('all sales summary'!$C$2:$C$2047,'all sales summary'!$A$2:$A$2047,$A6,'all sales summary'!$B$2:$B$2047,H$3)*SUMIFS('all sales summary'!$H$2:$H$2047,'all sales summary'!$A$2:$A$2047,$A6,'all sales summary'!$B$2:$B$2047,H$3))/SUMIFS('all sales summary'!$H$2:$H$2047,'all sales summary'!$A$2:$A$2047,$A6,'all sales summary'!$B$2:$B$2047,H$2)</f>
        <v>0.8980722013229403</v>
      </c>
      <c r="I6" s="37">
        <f>(SUMIFS('all sales summary'!$C$2:$C$2047,'all sales summary'!$A$2:$A$2047,$A6,'all sales summary'!$B$2:$B$2047,I$3)*SUMIFS('all sales summary'!$H$2:$H$2047,'all sales summary'!$A$2:$A$2047,$A6,'all sales summary'!$B$2:$B$2047,I$3))/SUMIFS('all sales summary'!$H$2:$H$2047,'all sales summary'!$A$2:$A$2047,$A6,'all sales summary'!$B$2:$B$2047,I$2)</f>
        <v>1.0197777044492917</v>
      </c>
      <c r="J6" s="37">
        <f>(SUMIFS('all sales summary'!$C$2:$C$2047,'all sales summary'!$A$2:$A$2047,$A6,'all sales summary'!$B$2:$B$2047,J$3)*SUMIFS('all sales summary'!$H$2:$H$2047,'all sales summary'!$A$2:$A$2047,$A6,'all sales summary'!$B$2:$B$2047,J$3))/SUMIFS('all sales summary'!$H$2:$H$2047,'all sales summary'!$A$2:$A$2047,$A6,'all sales summary'!$B$2:$B$2047,J$2)</f>
        <v>0.95845237203616085</v>
      </c>
      <c r="K6" s="37">
        <f>(SUMIFS('all sales summary'!$C$2:$C$2047,'all sales summary'!$A$2:$A$2047,$A6,'all sales summary'!$B$2:$B$2047,K$3)*SUMIFS('all sales summary'!$H$2:$H$2047,'all sales summary'!$A$2:$A$2047,$A6,'all sales summary'!$B$2:$B$2047,K$3))/SUMIFS('all sales summary'!$H$2:$H$2047,'all sales summary'!$A$2:$A$2047,$A6,'all sales summary'!$B$2:$B$2047,K$2)</f>
        <v>0.93139121216619458</v>
      </c>
      <c r="L6" s="37">
        <f>(SUMIFS('all sales summary'!$C$2:$C$2047,'all sales summary'!$A$2:$A$2047,$A6,'all sales summary'!$B$2:$B$2047,L$3)*SUMIFS('all sales summary'!$H$2:$H$2047,'all sales summary'!$A$2:$A$2047,$A6,'all sales summary'!$B$2:$B$2047,L$3))/SUMIFS('all sales summary'!$H$2:$H$2047,'all sales summary'!$A$2:$A$2047,$A6,'all sales summary'!$B$2:$B$2047,L$2)</f>
        <v>0.6705150126501489</v>
      </c>
      <c r="M6" s="37">
        <f>(SUMIFS('all sales summary'!$C$2:$C$2047,'all sales summary'!$A$2:$A$2047,$A6,'all sales summary'!$B$2:$B$2047,M$3)*SUMIFS('all sales summary'!$H$2:$H$2047,'all sales summary'!$A$2:$A$2047,$A6,'all sales summary'!$B$2:$B$2047,M$3))/SUMIFS('all sales summary'!$H$2:$H$2047,'all sales summary'!$A$2:$A$2047,$A6,'all sales summary'!$B$2:$B$2047,M$2)</f>
        <v>1.0288090281547999</v>
      </c>
      <c r="N6" s="37">
        <f>(SUMIFS('all sales summary'!$C$2:$C$2047,'all sales summary'!$A$2:$A$2047,$A6,'all sales summary'!$B$2:$B$2047,N$3)*SUMIFS('all sales summary'!$H$2:$H$2047,'all sales summary'!$A$2:$A$2047,$A6,'all sales summary'!$B$2:$B$2047,N$3))/SUMIFS('all sales summary'!$H$2:$H$2047,'all sales summary'!$A$2:$A$2047,$A6,'all sales summary'!$B$2:$B$2047,N$2)</f>
        <v>0.49835803126659606</v>
      </c>
      <c r="O6" s="37">
        <f>(SUMIFS('all sales summary'!$C$2:$C$2047,'all sales summary'!$A$2:$A$2047,$A6,'all sales summary'!$B$2:$B$2047,O$3)*SUMIFS('all sales summary'!$H$2:$H$2047,'all sales summary'!$A$2:$A$2047,$A6,'all sales summary'!$B$2:$B$2047,O$3))/SUMIFS('all sales summary'!$H$2:$H$2047,'all sales summary'!$A$2:$A$2047,$A6,'all sales summary'!$B$2:$B$2047,O$2)</f>
        <v>0.53269874784454208</v>
      </c>
      <c r="P6" s="37">
        <f>(SUMIFS('all sales summary'!$C$2:$C$2047,'all sales summary'!$A$2:$A$2047,$A6,'all sales summary'!$B$2:$B$2047,P$3)*SUMIFS('all sales summary'!$H$2:$H$2047,'all sales summary'!$A$2:$A$2047,$A6,'all sales summary'!$B$2:$B$2047,P$3))/SUMIFS('all sales summary'!$H$2:$H$2047,'all sales summary'!$A$2:$A$2047,$A6,'all sales summary'!$B$2:$B$2047,P$2)</f>
        <v>0.62190068850608871</v>
      </c>
      <c r="Q6" s="37">
        <f>(SUMIFS('all sales summary'!$C$2:$C$2047,'all sales summary'!$A$2:$A$2047,$A6,'all sales summary'!$B$2:$B$2047,Q$3)*SUMIFS('all sales summary'!$H$2:$H$2047,'all sales summary'!$A$2:$A$2047,$A6,'all sales summary'!$B$2:$B$2047,Q$3))/SUMIFS('all sales summary'!$H$2:$H$2047,'all sales summary'!$A$2:$A$2047,$A6,'all sales summary'!$B$2:$B$2047,Q$2)</f>
        <v>0.87794763061421066</v>
      </c>
      <c r="R6" s="37">
        <f>(SUMIFS('all sales summary'!$C$2:$C$2047,'all sales summary'!$A$2:$A$2047,$A6,'all sales summary'!$B$2:$B$2047,R$3)*SUMIFS('all sales summary'!$H$2:$H$2047,'all sales summary'!$A$2:$A$2047,$A6,'all sales summary'!$B$2:$B$2047,R$3))/SUMIFS('all sales summary'!$H$2:$H$2047,'all sales summary'!$A$2:$A$2047,$A6,'all sales summary'!$B$2:$B$2047,R$2)</f>
        <v>0.99159242228528199</v>
      </c>
      <c r="S6" s="37">
        <f>(SUMIFS('all sales summary'!$C$2:$C$2047,'all sales summary'!$A$2:$A$2047,$A6,'all sales summary'!$B$2:$B$2047,S$3)*SUMIFS('all sales summary'!$H$2:$H$2047,'all sales summary'!$A$2:$A$2047,$A6,'all sales summary'!$B$2:$B$2047,S$3))/SUMIFS('all sales summary'!$H$2:$H$2047,'all sales summary'!$A$2:$A$2047,$A6,'all sales summary'!$B$2:$B$2047,S$2)</f>
        <v>1.0475307543937975</v>
      </c>
      <c r="T6" s="37">
        <f>(SUMIFS('all sales summary'!$C$2:$C$2047,'all sales summary'!$A$2:$A$2047,$A6,'all sales summary'!$B$2:$B$2047,T$3)*SUMIFS('all sales summary'!$H$2:$H$2047,'all sales summary'!$A$2:$A$2047,$A6,'all sales summary'!$B$2:$B$2047,T$3))/SUMIFS('all sales summary'!$H$2:$H$2047,'all sales summary'!$A$2:$A$2047,$A6,'all sales summary'!$B$2:$B$2047,T$2)</f>
        <v>1.0663146525965492</v>
      </c>
      <c r="U6" s="37">
        <f>(SUMIFS('all sales summary'!$C$2:$C$2047,'all sales summary'!$A$2:$A$2047,$A6,'all sales summary'!$B$2:$B$2047,U$3)*SUMIFS('all sales summary'!$H$2:$H$2047,'all sales summary'!$A$2:$A$2047,$A6,'all sales summary'!$B$2:$B$2047,U$3))/SUMIFS('all sales summary'!$H$2:$H$2047,'all sales summary'!$A$2:$A$2047,$A6,'all sales summary'!$B$2:$B$2047,U$2)</f>
        <v>1.1134854279949902</v>
      </c>
      <c r="V6" s="37">
        <f>(SUMIFS('all sales summary'!$C$2:$C$2047,'all sales summary'!$A$2:$A$2047,$A6,'all sales summary'!$B$2:$B$2047,V$3)*SUMIFS('all sales summary'!$H$2:$H$2047,'all sales summary'!$A$2:$A$2047,$A6,'all sales summary'!$B$2:$B$2047,V$3))/SUMIFS('all sales summary'!$H$2:$H$2047,'all sales summary'!$A$2:$A$2047,$A6,'all sales summary'!$B$2:$B$2047,V$2)</f>
        <v>1.1652124929621064</v>
      </c>
      <c r="W6" s="8" t="str">
        <f t="shared" si="0"/>
        <v>Barnsley</v>
      </c>
      <c r="X6" s="37">
        <f>+SUMIFS('all sales summary'!$H$2:$H$2047,'all sales summary'!$A$2:$A$2047,$A6,'all sales summary'!$B$2:$B$2047,X$2)</f>
        <v>0.11058115510191951</v>
      </c>
      <c r="Y6" s="43">
        <f t="shared" si="1"/>
        <v>1.8269388309017472E-2</v>
      </c>
    </row>
    <row r="7" spans="1:25" x14ac:dyDescent="0.25">
      <c r="A7" s="5" t="s">
        <v>10</v>
      </c>
      <c r="B7" s="37">
        <f>(SUMIFS('all sales summary'!$C$2:$C$2047,'all sales summary'!$A$2:$A$2047,$A7,'all sales summary'!$B$2:$B$2047,B$3)*SUMIFS('all sales summary'!$H$2:$H$2047,'all sales summary'!$A$2:$A$2047,$A7,'all sales summary'!$B$2:$B$2047,B$3))/SUMIFS('all sales summary'!$H$2:$H$2047,'all sales summary'!$A$2:$A$2047,$A7,'all sales summary'!$B$2:$B$2047,B$2)</f>
        <v>0.83268381778962797</v>
      </c>
      <c r="C7" s="37">
        <f>(SUMIFS('all sales summary'!$C$2:$C$2047,'all sales summary'!$A$2:$A$2047,$A7,'all sales summary'!$B$2:$B$2047,C$3)*SUMIFS('all sales summary'!$H$2:$H$2047,'all sales summary'!$A$2:$A$2047,$A7,'all sales summary'!$B$2:$B$2047,C$3))/SUMIFS('all sales summary'!$H$2:$H$2047,'all sales summary'!$A$2:$A$2047,$A7,'all sales summary'!$B$2:$B$2047,C$2)</f>
        <v>0.8969096049054206</v>
      </c>
      <c r="D7" s="37">
        <f>(SUMIFS('all sales summary'!$C$2:$C$2047,'all sales summary'!$A$2:$A$2047,$A7,'all sales summary'!$B$2:$B$2047,D$3)*SUMIFS('all sales summary'!$H$2:$H$2047,'all sales summary'!$A$2:$A$2047,$A7,'all sales summary'!$B$2:$B$2047,D$3))/SUMIFS('all sales summary'!$H$2:$H$2047,'all sales summary'!$A$2:$A$2047,$A7,'all sales summary'!$B$2:$B$2047,D$2)</f>
        <v>0.74626891400385298</v>
      </c>
      <c r="E7" s="37">
        <f>(SUMIFS('all sales summary'!$C$2:$C$2047,'all sales summary'!$A$2:$A$2047,$A7,'all sales summary'!$B$2:$B$2047,E$3)*SUMIFS('all sales summary'!$H$2:$H$2047,'all sales summary'!$A$2:$A$2047,$A7,'all sales summary'!$B$2:$B$2047,E$3))/SUMIFS('all sales summary'!$H$2:$H$2047,'all sales summary'!$A$2:$A$2047,$A7,'all sales summary'!$B$2:$B$2047,E$2)</f>
        <v>0.42415448756252888</v>
      </c>
      <c r="F7" s="37">
        <f>(SUMIFS('all sales summary'!$C$2:$C$2047,'all sales summary'!$A$2:$A$2047,$A7,'all sales summary'!$B$2:$B$2047,F$3)*SUMIFS('all sales summary'!$H$2:$H$2047,'all sales summary'!$A$2:$A$2047,$A7,'all sales summary'!$B$2:$B$2047,F$3))/SUMIFS('all sales summary'!$H$2:$H$2047,'all sales summary'!$A$2:$A$2047,$A7,'all sales summary'!$B$2:$B$2047,F$2)</f>
        <v>0.4679161461650902</v>
      </c>
      <c r="G7" s="37">
        <f>(SUMIFS('all sales summary'!$C$2:$C$2047,'all sales summary'!$A$2:$A$2047,$A7,'all sales summary'!$B$2:$B$2047,G$3)*SUMIFS('all sales summary'!$H$2:$H$2047,'all sales summary'!$A$2:$A$2047,$A7,'all sales summary'!$B$2:$B$2047,G$3))/SUMIFS('all sales summary'!$H$2:$H$2047,'all sales summary'!$A$2:$A$2047,$A7,'all sales summary'!$B$2:$B$2047,G$2)</f>
        <v>0.62238261740058609</v>
      </c>
      <c r="H7" s="37">
        <f>(SUMIFS('all sales summary'!$C$2:$C$2047,'all sales summary'!$A$2:$A$2047,$A7,'all sales summary'!$B$2:$B$2047,H$3)*SUMIFS('all sales summary'!$H$2:$H$2047,'all sales summary'!$A$2:$A$2047,$A7,'all sales summary'!$B$2:$B$2047,H$3))/SUMIFS('all sales summary'!$H$2:$H$2047,'all sales summary'!$A$2:$A$2047,$A7,'all sales summary'!$B$2:$B$2047,H$2)</f>
        <v>0.85181636841532926</v>
      </c>
      <c r="I7" s="37">
        <f>(SUMIFS('all sales summary'!$C$2:$C$2047,'all sales summary'!$A$2:$A$2047,$A7,'all sales summary'!$B$2:$B$2047,I$3)*SUMIFS('all sales summary'!$H$2:$H$2047,'all sales summary'!$A$2:$A$2047,$A7,'all sales summary'!$B$2:$B$2047,I$3))/SUMIFS('all sales summary'!$H$2:$H$2047,'all sales summary'!$A$2:$A$2047,$A7,'all sales summary'!$B$2:$B$2047,I$2)</f>
        <v>0.91517732651744421</v>
      </c>
      <c r="J7" s="37">
        <f>(SUMIFS('all sales summary'!$C$2:$C$2047,'all sales summary'!$A$2:$A$2047,$A7,'all sales summary'!$B$2:$B$2047,J$3)*SUMIFS('all sales summary'!$H$2:$H$2047,'all sales summary'!$A$2:$A$2047,$A7,'all sales summary'!$B$2:$B$2047,J$3))/SUMIFS('all sales summary'!$H$2:$H$2047,'all sales summary'!$A$2:$A$2047,$A7,'all sales summary'!$B$2:$B$2047,J$2)</f>
        <v>0.94229188527966079</v>
      </c>
      <c r="K7" s="37">
        <f>(SUMIFS('all sales summary'!$C$2:$C$2047,'all sales summary'!$A$2:$A$2047,$A7,'all sales summary'!$B$2:$B$2047,K$3)*SUMIFS('all sales summary'!$H$2:$H$2047,'all sales summary'!$A$2:$A$2047,$A7,'all sales summary'!$B$2:$B$2047,K$3))/SUMIFS('all sales summary'!$H$2:$H$2047,'all sales summary'!$A$2:$A$2047,$A7,'all sales summary'!$B$2:$B$2047,K$2)</f>
        <v>0.96557874915210784</v>
      </c>
      <c r="L7" s="37">
        <f>(SUMIFS('all sales summary'!$C$2:$C$2047,'all sales summary'!$A$2:$A$2047,$A7,'all sales summary'!$B$2:$B$2047,L$3)*SUMIFS('all sales summary'!$H$2:$H$2047,'all sales summary'!$A$2:$A$2047,$A7,'all sales summary'!$B$2:$B$2047,L$3))/SUMIFS('all sales summary'!$H$2:$H$2047,'all sales summary'!$A$2:$A$2047,$A7,'all sales summary'!$B$2:$B$2047,L$2)</f>
        <v>0.6502587388290787</v>
      </c>
      <c r="M7" s="37">
        <f>(SUMIFS('all sales summary'!$C$2:$C$2047,'all sales summary'!$A$2:$A$2047,$A7,'all sales summary'!$B$2:$B$2047,M$3)*SUMIFS('all sales summary'!$H$2:$H$2047,'all sales summary'!$A$2:$A$2047,$A7,'all sales summary'!$B$2:$B$2047,M$3))/SUMIFS('all sales summary'!$H$2:$H$2047,'all sales summary'!$A$2:$A$2047,$A7,'all sales summary'!$B$2:$B$2047,M$2)</f>
        <v>0.79543441408872706</v>
      </c>
      <c r="N7" s="37">
        <f>(SUMIFS('all sales summary'!$C$2:$C$2047,'all sales summary'!$A$2:$A$2047,$A7,'all sales summary'!$B$2:$B$2047,N$3)*SUMIFS('all sales summary'!$H$2:$H$2047,'all sales summary'!$A$2:$A$2047,$A7,'all sales summary'!$B$2:$B$2047,N$3))/SUMIFS('all sales summary'!$H$2:$H$2047,'all sales summary'!$A$2:$A$2047,$A7,'all sales summary'!$B$2:$B$2047,N$2)</f>
        <v>0.45470718413043748</v>
      </c>
      <c r="O7" s="37">
        <f>(SUMIFS('all sales summary'!$C$2:$C$2047,'all sales summary'!$A$2:$A$2047,$A7,'all sales summary'!$B$2:$B$2047,O$3)*SUMIFS('all sales summary'!$H$2:$H$2047,'all sales summary'!$A$2:$A$2047,$A7,'all sales summary'!$B$2:$B$2047,O$3))/SUMIFS('all sales summary'!$H$2:$H$2047,'all sales summary'!$A$2:$A$2047,$A7,'all sales summary'!$B$2:$B$2047,O$2)</f>
        <v>0.5066745589381374</v>
      </c>
      <c r="P7" s="37">
        <f>(SUMIFS('all sales summary'!$C$2:$C$2047,'all sales summary'!$A$2:$A$2047,$A7,'all sales summary'!$B$2:$B$2047,P$3)*SUMIFS('all sales summary'!$H$2:$H$2047,'all sales summary'!$A$2:$A$2047,$A7,'all sales summary'!$B$2:$B$2047,P$3))/SUMIFS('all sales summary'!$H$2:$H$2047,'all sales summary'!$A$2:$A$2047,$A7,'all sales summary'!$B$2:$B$2047,P$2)</f>
        <v>0.62546644084145464</v>
      </c>
      <c r="Q7" s="37">
        <f>(SUMIFS('all sales summary'!$C$2:$C$2047,'all sales summary'!$A$2:$A$2047,$A7,'all sales summary'!$B$2:$B$2047,Q$3)*SUMIFS('all sales summary'!$H$2:$H$2047,'all sales summary'!$A$2:$A$2047,$A7,'all sales summary'!$B$2:$B$2047,Q$3))/SUMIFS('all sales summary'!$H$2:$H$2047,'all sales summary'!$A$2:$A$2047,$A7,'all sales summary'!$B$2:$B$2047,Q$2)</f>
        <v>0.96692598798701035</v>
      </c>
      <c r="R7" s="37">
        <f>(SUMIFS('all sales summary'!$C$2:$C$2047,'all sales summary'!$A$2:$A$2047,$A7,'all sales summary'!$B$2:$B$2047,R$3)*SUMIFS('all sales summary'!$H$2:$H$2047,'all sales summary'!$A$2:$A$2047,$A7,'all sales summary'!$B$2:$B$2047,R$3))/SUMIFS('all sales summary'!$H$2:$H$2047,'all sales summary'!$A$2:$A$2047,$A7,'all sales summary'!$B$2:$B$2047,R$2)</f>
        <v>0.92877571635655465</v>
      </c>
      <c r="S7" s="37">
        <f>(SUMIFS('all sales summary'!$C$2:$C$2047,'all sales summary'!$A$2:$A$2047,$A7,'all sales summary'!$B$2:$B$2047,S$3)*SUMIFS('all sales summary'!$H$2:$H$2047,'all sales summary'!$A$2:$A$2047,$A7,'all sales summary'!$B$2:$B$2047,S$3))/SUMIFS('all sales summary'!$H$2:$H$2047,'all sales summary'!$A$2:$A$2047,$A7,'all sales summary'!$B$2:$B$2047,S$2)</f>
        <v>0.8726302916695291</v>
      </c>
      <c r="T7" s="37">
        <f>(SUMIFS('all sales summary'!$C$2:$C$2047,'all sales summary'!$A$2:$A$2047,$A7,'all sales summary'!$B$2:$B$2047,T$3)*SUMIFS('all sales summary'!$H$2:$H$2047,'all sales summary'!$A$2:$A$2047,$A7,'all sales summary'!$B$2:$B$2047,T$3))/SUMIFS('all sales summary'!$H$2:$H$2047,'all sales summary'!$A$2:$A$2047,$A7,'all sales summary'!$B$2:$B$2047,T$2)</f>
        <v>0.89056209895546057</v>
      </c>
      <c r="U7" s="37">
        <f>(SUMIFS('all sales summary'!$C$2:$C$2047,'all sales summary'!$A$2:$A$2047,$A7,'all sales summary'!$B$2:$B$2047,U$3)*SUMIFS('all sales summary'!$H$2:$H$2047,'all sales summary'!$A$2:$A$2047,$A7,'all sales summary'!$B$2:$B$2047,U$3))/SUMIFS('all sales summary'!$H$2:$H$2047,'all sales summary'!$A$2:$A$2047,$A7,'all sales summary'!$B$2:$B$2047,U$2)</f>
        <v>0.89507482419228934</v>
      </c>
      <c r="V7" s="37">
        <f>(SUMIFS('all sales summary'!$C$2:$C$2047,'all sales summary'!$A$2:$A$2047,$A7,'all sales summary'!$B$2:$B$2047,V$3)*SUMIFS('all sales summary'!$H$2:$H$2047,'all sales summary'!$A$2:$A$2047,$A7,'all sales summary'!$B$2:$B$2047,V$3))/SUMIFS('all sales summary'!$H$2:$H$2047,'all sales summary'!$A$2:$A$2047,$A7,'all sales summary'!$B$2:$B$2047,V$2)</f>
        <v>0.89310125002052532</v>
      </c>
      <c r="W7" s="8" t="str">
        <f t="shared" si="0"/>
        <v>Basildon</v>
      </c>
      <c r="X7" s="37">
        <f>+SUMIFS('all sales summary'!$H$2:$H$2047,'all sales summary'!$A$2:$A$2047,$A7,'all sales summary'!$B$2:$B$2047,X$2)</f>
        <v>9.5303434980513954E-2</v>
      </c>
      <c r="Y7" s="43">
        <f t="shared" si="1"/>
        <v>-1.0187818068167083E-2</v>
      </c>
    </row>
    <row r="8" spans="1:25" x14ac:dyDescent="0.25">
      <c r="A8" s="5" t="s">
        <v>11</v>
      </c>
      <c r="B8" s="37">
        <f>(SUMIFS('all sales summary'!$C$2:$C$2047,'all sales summary'!$A$2:$A$2047,$A8,'all sales summary'!$B$2:$B$2047,B$3)*SUMIFS('all sales summary'!$H$2:$H$2047,'all sales summary'!$A$2:$A$2047,$A8,'all sales summary'!$B$2:$B$2047,B$3))/SUMIFS('all sales summary'!$H$2:$H$2047,'all sales summary'!$A$2:$A$2047,$A8,'all sales summary'!$B$2:$B$2047,B$2)</f>
        <v>0.90567790250171742</v>
      </c>
      <c r="C8" s="37">
        <f>(SUMIFS('all sales summary'!$C$2:$C$2047,'all sales summary'!$A$2:$A$2047,$A8,'all sales summary'!$B$2:$B$2047,C$3)*SUMIFS('all sales summary'!$H$2:$H$2047,'all sales summary'!$A$2:$A$2047,$A8,'all sales summary'!$B$2:$B$2047,C$3))/SUMIFS('all sales summary'!$H$2:$H$2047,'all sales summary'!$A$2:$A$2047,$A8,'all sales summary'!$B$2:$B$2047,C$2)</f>
        <v>0.86780221242703359</v>
      </c>
      <c r="D8" s="37">
        <f>(SUMIFS('all sales summary'!$C$2:$C$2047,'all sales summary'!$A$2:$A$2047,$A8,'all sales summary'!$B$2:$B$2047,D$3)*SUMIFS('all sales summary'!$H$2:$H$2047,'all sales summary'!$A$2:$A$2047,$A8,'all sales summary'!$B$2:$B$2047,D$3))/SUMIFS('all sales summary'!$H$2:$H$2047,'all sales summary'!$A$2:$A$2047,$A8,'all sales summary'!$B$2:$B$2047,D$2)</f>
        <v>0.76198060024245196</v>
      </c>
      <c r="E8" s="37">
        <f>(SUMIFS('all sales summary'!$C$2:$C$2047,'all sales summary'!$A$2:$A$2047,$A8,'all sales summary'!$B$2:$B$2047,E$3)*SUMIFS('all sales summary'!$H$2:$H$2047,'all sales summary'!$A$2:$A$2047,$A8,'all sales summary'!$B$2:$B$2047,E$3))/SUMIFS('all sales summary'!$H$2:$H$2047,'all sales summary'!$A$2:$A$2047,$A8,'all sales summary'!$B$2:$B$2047,E$2)</f>
        <v>0.37567270723553176</v>
      </c>
      <c r="F8" s="37">
        <f>(SUMIFS('all sales summary'!$C$2:$C$2047,'all sales summary'!$A$2:$A$2047,$A8,'all sales summary'!$B$2:$B$2047,F$3)*SUMIFS('all sales summary'!$H$2:$H$2047,'all sales summary'!$A$2:$A$2047,$A8,'all sales summary'!$B$2:$B$2047,F$3))/SUMIFS('all sales summary'!$H$2:$H$2047,'all sales summary'!$A$2:$A$2047,$A8,'all sales summary'!$B$2:$B$2047,F$2)</f>
        <v>0.44316768485441738</v>
      </c>
      <c r="G8" s="37">
        <f>(SUMIFS('all sales summary'!$C$2:$C$2047,'all sales summary'!$A$2:$A$2047,$A8,'all sales summary'!$B$2:$B$2047,G$3)*SUMIFS('all sales summary'!$H$2:$H$2047,'all sales summary'!$A$2:$A$2047,$A8,'all sales summary'!$B$2:$B$2047,G$3))/SUMIFS('all sales summary'!$H$2:$H$2047,'all sales summary'!$A$2:$A$2047,$A8,'all sales summary'!$B$2:$B$2047,G$2)</f>
        <v>0.68248867341738828</v>
      </c>
      <c r="H8" s="37">
        <f>(SUMIFS('all sales summary'!$C$2:$C$2047,'all sales summary'!$A$2:$A$2047,$A8,'all sales summary'!$B$2:$B$2047,H$3)*SUMIFS('all sales summary'!$H$2:$H$2047,'all sales summary'!$A$2:$A$2047,$A8,'all sales summary'!$B$2:$B$2047,H$3))/SUMIFS('all sales summary'!$H$2:$H$2047,'all sales summary'!$A$2:$A$2047,$A8,'all sales summary'!$B$2:$B$2047,H$2)</f>
        <v>0.87006974718980856</v>
      </c>
      <c r="I8" s="37">
        <f>(SUMIFS('all sales summary'!$C$2:$C$2047,'all sales summary'!$A$2:$A$2047,$A8,'all sales summary'!$B$2:$B$2047,I$3)*SUMIFS('all sales summary'!$H$2:$H$2047,'all sales summary'!$A$2:$A$2047,$A8,'all sales summary'!$B$2:$B$2047,I$3))/SUMIFS('all sales summary'!$H$2:$H$2047,'all sales summary'!$A$2:$A$2047,$A8,'all sales summary'!$B$2:$B$2047,I$2)</f>
        <v>0.92952784901083352</v>
      </c>
      <c r="J8" s="37">
        <f>(SUMIFS('all sales summary'!$C$2:$C$2047,'all sales summary'!$A$2:$A$2047,$A8,'all sales summary'!$B$2:$B$2047,J$3)*SUMIFS('all sales summary'!$H$2:$H$2047,'all sales summary'!$A$2:$A$2047,$A8,'all sales summary'!$B$2:$B$2047,J$3))/SUMIFS('all sales summary'!$H$2:$H$2047,'all sales summary'!$A$2:$A$2047,$A8,'all sales summary'!$B$2:$B$2047,J$2)</f>
        <v>0.93677533426552517</v>
      </c>
      <c r="K8" s="37">
        <f>(SUMIFS('all sales summary'!$C$2:$C$2047,'all sales summary'!$A$2:$A$2047,$A8,'all sales summary'!$B$2:$B$2047,K$3)*SUMIFS('all sales summary'!$H$2:$H$2047,'all sales summary'!$A$2:$A$2047,$A8,'all sales summary'!$B$2:$B$2047,K$3))/SUMIFS('all sales summary'!$H$2:$H$2047,'all sales summary'!$A$2:$A$2047,$A8,'all sales summary'!$B$2:$B$2047,K$2)</f>
        <v>1.0055740481237689</v>
      </c>
      <c r="L8" s="37">
        <f>(SUMIFS('all sales summary'!$C$2:$C$2047,'all sales summary'!$A$2:$A$2047,$A8,'all sales summary'!$B$2:$B$2047,L$3)*SUMIFS('all sales summary'!$H$2:$H$2047,'all sales summary'!$A$2:$A$2047,$A8,'all sales summary'!$B$2:$B$2047,L$3))/SUMIFS('all sales summary'!$H$2:$H$2047,'all sales summary'!$A$2:$A$2047,$A8,'all sales summary'!$B$2:$B$2047,L$2)</f>
        <v>0.61982079260208434</v>
      </c>
      <c r="M8" s="37">
        <f>(SUMIFS('all sales summary'!$C$2:$C$2047,'all sales summary'!$A$2:$A$2047,$A8,'all sales summary'!$B$2:$B$2047,M$3)*SUMIFS('all sales summary'!$H$2:$H$2047,'all sales summary'!$A$2:$A$2047,$A8,'all sales summary'!$B$2:$B$2047,M$3))/SUMIFS('all sales summary'!$H$2:$H$2047,'all sales summary'!$A$2:$A$2047,$A8,'all sales summary'!$B$2:$B$2047,M$2)</f>
        <v>1.1534299701083452</v>
      </c>
      <c r="N8" s="37">
        <f>(SUMIFS('all sales summary'!$C$2:$C$2047,'all sales summary'!$A$2:$A$2047,$A8,'all sales summary'!$B$2:$B$2047,N$3)*SUMIFS('all sales summary'!$H$2:$H$2047,'all sales summary'!$A$2:$A$2047,$A8,'all sales summary'!$B$2:$B$2047,N$3))/SUMIFS('all sales summary'!$H$2:$H$2047,'all sales summary'!$A$2:$A$2047,$A8,'all sales summary'!$B$2:$B$2047,N$2)</f>
        <v>0.46549548319118084</v>
      </c>
      <c r="O8" s="37">
        <f>(SUMIFS('all sales summary'!$C$2:$C$2047,'all sales summary'!$A$2:$A$2047,$A8,'all sales summary'!$B$2:$B$2047,O$3)*SUMIFS('all sales summary'!$H$2:$H$2047,'all sales summary'!$A$2:$A$2047,$A8,'all sales summary'!$B$2:$B$2047,O$3))/SUMIFS('all sales summary'!$H$2:$H$2047,'all sales summary'!$A$2:$A$2047,$A8,'all sales summary'!$B$2:$B$2047,O$2)</f>
        <v>0.44658402478383313</v>
      </c>
      <c r="P8" s="37">
        <f>(SUMIFS('all sales summary'!$C$2:$C$2047,'all sales summary'!$A$2:$A$2047,$A8,'all sales summary'!$B$2:$B$2047,P$3)*SUMIFS('all sales summary'!$H$2:$H$2047,'all sales summary'!$A$2:$A$2047,$A8,'all sales summary'!$B$2:$B$2047,P$3))/SUMIFS('all sales summary'!$H$2:$H$2047,'all sales summary'!$A$2:$A$2047,$A8,'all sales summary'!$B$2:$B$2047,P$2)</f>
        <v>0.54666699686634868</v>
      </c>
      <c r="Q8" s="37">
        <f>(SUMIFS('all sales summary'!$C$2:$C$2047,'all sales summary'!$A$2:$A$2047,$A8,'all sales summary'!$B$2:$B$2047,Q$3)*SUMIFS('all sales summary'!$H$2:$H$2047,'all sales summary'!$A$2:$A$2047,$A8,'all sales summary'!$B$2:$B$2047,Q$3))/SUMIFS('all sales summary'!$H$2:$H$2047,'all sales summary'!$A$2:$A$2047,$A8,'all sales summary'!$B$2:$B$2047,Q$2)</f>
        <v>0.82403012920604235</v>
      </c>
      <c r="R8" s="37">
        <f>(SUMIFS('all sales summary'!$C$2:$C$2047,'all sales summary'!$A$2:$A$2047,$A8,'all sales summary'!$B$2:$B$2047,R$3)*SUMIFS('all sales summary'!$H$2:$H$2047,'all sales summary'!$A$2:$A$2047,$A8,'all sales summary'!$B$2:$B$2047,R$3))/SUMIFS('all sales summary'!$H$2:$H$2047,'all sales summary'!$A$2:$A$2047,$A8,'all sales summary'!$B$2:$B$2047,R$2)</f>
        <v>0.95032244805447275</v>
      </c>
      <c r="S8" s="37">
        <f>(SUMIFS('all sales summary'!$C$2:$C$2047,'all sales summary'!$A$2:$A$2047,$A8,'all sales summary'!$B$2:$B$2047,S$3)*SUMIFS('all sales summary'!$H$2:$H$2047,'all sales summary'!$A$2:$A$2047,$A8,'all sales summary'!$B$2:$B$2047,S$3))/SUMIFS('all sales summary'!$H$2:$H$2047,'all sales summary'!$A$2:$A$2047,$A8,'all sales summary'!$B$2:$B$2047,S$2)</f>
        <v>0.87824214793924305</v>
      </c>
      <c r="T8" s="37">
        <f>(SUMIFS('all sales summary'!$C$2:$C$2047,'all sales summary'!$A$2:$A$2047,$A8,'all sales summary'!$B$2:$B$2047,T$3)*SUMIFS('all sales summary'!$H$2:$H$2047,'all sales summary'!$A$2:$A$2047,$A8,'all sales summary'!$B$2:$B$2047,T$3))/SUMIFS('all sales summary'!$H$2:$H$2047,'all sales summary'!$A$2:$A$2047,$A8,'all sales summary'!$B$2:$B$2047,T$2)</f>
        <v>0.87846276798118916</v>
      </c>
      <c r="U8" s="37">
        <f>(SUMIFS('all sales summary'!$C$2:$C$2047,'all sales summary'!$A$2:$A$2047,$A8,'all sales summary'!$B$2:$B$2047,U$3)*SUMIFS('all sales summary'!$H$2:$H$2047,'all sales summary'!$A$2:$A$2047,$A8,'all sales summary'!$B$2:$B$2047,U$3))/SUMIFS('all sales summary'!$H$2:$H$2047,'all sales summary'!$A$2:$A$2047,$A8,'all sales summary'!$B$2:$B$2047,U$2)</f>
        <v>0.89127627905729201</v>
      </c>
      <c r="V8" s="37">
        <f>(SUMIFS('all sales summary'!$C$2:$C$2047,'all sales summary'!$A$2:$A$2047,$A8,'all sales summary'!$B$2:$B$2047,V$3)*SUMIFS('all sales summary'!$H$2:$H$2047,'all sales summary'!$A$2:$A$2047,$A8,'all sales summary'!$B$2:$B$2047,V$3))/SUMIFS('all sales summary'!$H$2:$H$2047,'all sales summary'!$A$2:$A$2047,$A8,'all sales summary'!$B$2:$B$2047,V$2)</f>
        <v>0.90649820219376409</v>
      </c>
      <c r="W8" s="8" t="str">
        <f t="shared" si="0"/>
        <v>Birkenhead</v>
      </c>
      <c r="X8" s="37">
        <f>+SUMIFS('all sales summary'!$H$2:$H$2047,'all sales summary'!$A$2:$A$2047,$A8,'all sales summary'!$B$2:$B$2047,X$2)</f>
        <v>5.921886701422522E-2</v>
      </c>
      <c r="Y8" s="43">
        <f t="shared" si="1"/>
        <v>-5.5370705298784595E-3</v>
      </c>
    </row>
    <row r="9" spans="1:25" x14ac:dyDescent="0.25">
      <c r="A9" s="5" t="s">
        <v>12</v>
      </c>
      <c r="B9" s="37">
        <f>(SUMIFS('all sales summary'!$C$2:$C$2047,'all sales summary'!$A$2:$A$2047,$A9,'all sales summary'!$B$2:$B$2047,B$3)*SUMIFS('all sales summary'!$H$2:$H$2047,'all sales summary'!$A$2:$A$2047,$A9,'all sales summary'!$B$2:$B$2047,B$3))/SUMIFS('all sales summary'!$H$2:$H$2047,'all sales summary'!$A$2:$A$2047,$A9,'all sales summary'!$B$2:$B$2047,B$2)</f>
        <v>0.88543942107053508</v>
      </c>
      <c r="C9" s="37">
        <f>(SUMIFS('all sales summary'!$C$2:$C$2047,'all sales summary'!$A$2:$A$2047,$A9,'all sales summary'!$B$2:$B$2047,C$3)*SUMIFS('all sales summary'!$H$2:$H$2047,'all sales summary'!$A$2:$A$2047,$A9,'all sales summary'!$B$2:$B$2047,C$3))/SUMIFS('all sales summary'!$H$2:$H$2047,'all sales summary'!$A$2:$A$2047,$A9,'all sales summary'!$B$2:$B$2047,C$2)</f>
        <v>0.89354954927967623</v>
      </c>
      <c r="D9" s="37">
        <f>(SUMIFS('all sales summary'!$C$2:$C$2047,'all sales summary'!$A$2:$A$2047,$A9,'all sales summary'!$B$2:$B$2047,D$3)*SUMIFS('all sales summary'!$H$2:$H$2047,'all sales summary'!$A$2:$A$2047,$A9,'all sales summary'!$B$2:$B$2047,D$3))/SUMIFS('all sales summary'!$H$2:$H$2047,'all sales summary'!$A$2:$A$2047,$A9,'all sales summary'!$B$2:$B$2047,D$2)</f>
        <v>0.68155140869588893</v>
      </c>
      <c r="E9" s="37">
        <f>(SUMIFS('all sales summary'!$C$2:$C$2047,'all sales summary'!$A$2:$A$2047,$A9,'all sales summary'!$B$2:$B$2047,E$3)*SUMIFS('all sales summary'!$H$2:$H$2047,'all sales summary'!$A$2:$A$2047,$A9,'all sales summary'!$B$2:$B$2047,E$3))/SUMIFS('all sales summary'!$H$2:$H$2047,'all sales summary'!$A$2:$A$2047,$A9,'all sales summary'!$B$2:$B$2047,E$2)</f>
        <v>0.18625771072338584</v>
      </c>
      <c r="F9" s="37">
        <f>(SUMIFS('all sales summary'!$C$2:$C$2047,'all sales summary'!$A$2:$A$2047,$A9,'all sales summary'!$B$2:$B$2047,F$3)*SUMIFS('all sales summary'!$H$2:$H$2047,'all sales summary'!$A$2:$A$2047,$A9,'all sales summary'!$B$2:$B$2047,F$3))/SUMIFS('all sales summary'!$H$2:$H$2047,'all sales summary'!$A$2:$A$2047,$A9,'all sales summary'!$B$2:$B$2047,F$2)</f>
        <v>0.18790247994765674</v>
      </c>
      <c r="G9" s="37">
        <f>(SUMIFS('all sales summary'!$C$2:$C$2047,'all sales summary'!$A$2:$A$2047,$A9,'all sales summary'!$B$2:$B$2047,G$3)*SUMIFS('all sales summary'!$H$2:$H$2047,'all sales summary'!$A$2:$A$2047,$A9,'all sales summary'!$B$2:$B$2047,G$3))/SUMIFS('all sales summary'!$H$2:$H$2047,'all sales summary'!$A$2:$A$2047,$A9,'all sales summary'!$B$2:$B$2047,G$2)</f>
        <v>0.31435889742658979</v>
      </c>
      <c r="H9" s="37">
        <f>(SUMIFS('all sales summary'!$C$2:$C$2047,'all sales summary'!$A$2:$A$2047,$A9,'all sales summary'!$B$2:$B$2047,H$3)*SUMIFS('all sales summary'!$H$2:$H$2047,'all sales summary'!$A$2:$A$2047,$A9,'all sales summary'!$B$2:$B$2047,H$3))/SUMIFS('all sales summary'!$H$2:$H$2047,'all sales summary'!$A$2:$A$2047,$A9,'all sales summary'!$B$2:$B$2047,H$2)</f>
        <v>0.64114966678573548</v>
      </c>
      <c r="I9" s="37">
        <f>(SUMIFS('all sales summary'!$C$2:$C$2047,'all sales summary'!$A$2:$A$2047,$A9,'all sales summary'!$B$2:$B$2047,I$3)*SUMIFS('all sales summary'!$H$2:$H$2047,'all sales summary'!$A$2:$A$2047,$A9,'all sales summary'!$B$2:$B$2047,I$3))/SUMIFS('all sales summary'!$H$2:$H$2047,'all sales summary'!$A$2:$A$2047,$A9,'all sales summary'!$B$2:$B$2047,I$2)</f>
        <v>0.7368443782225107</v>
      </c>
      <c r="J9" s="37">
        <f>(SUMIFS('all sales summary'!$C$2:$C$2047,'all sales summary'!$A$2:$A$2047,$A9,'all sales summary'!$B$2:$B$2047,J$3)*SUMIFS('all sales summary'!$H$2:$H$2047,'all sales summary'!$A$2:$A$2047,$A9,'all sales summary'!$B$2:$B$2047,J$3))/SUMIFS('all sales summary'!$H$2:$H$2047,'all sales summary'!$A$2:$A$2047,$A9,'all sales summary'!$B$2:$B$2047,J$2)</f>
        <v>0.68911158500720537</v>
      </c>
      <c r="K9" s="37">
        <f>(SUMIFS('all sales summary'!$C$2:$C$2047,'all sales summary'!$A$2:$A$2047,$A9,'all sales summary'!$B$2:$B$2047,K$3)*SUMIFS('all sales summary'!$H$2:$H$2047,'all sales summary'!$A$2:$A$2047,$A9,'all sales summary'!$B$2:$B$2047,K$3))/SUMIFS('all sales summary'!$H$2:$H$2047,'all sales summary'!$A$2:$A$2047,$A9,'all sales summary'!$B$2:$B$2047,K$2)</f>
        <v>0.78613083044057352</v>
      </c>
      <c r="L9" s="37">
        <f>(SUMIFS('all sales summary'!$C$2:$C$2047,'all sales summary'!$A$2:$A$2047,$A9,'all sales summary'!$B$2:$B$2047,L$3)*SUMIFS('all sales summary'!$H$2:$H$2047,'all sales summary'!$A$2:$A$2047,$A9,'all sales summary'!$B$2:$B$2047,L$3))/SUMIFS('all sales summary'!$H$2:$H$2047,'all sales summary'!$A$2:$A$2047,$A9,'all sales summary'!$B$2:$B$2047,L$2)</f>
        <v>0.35798952306841342</v>
      </c>
      <c r="M9" s="37">
        <f>(SUMIFS('all sales summary'!$C$2:$C$2047,'all sales summary'!$A$2:$A$2047,$A9,'all sales summary'!$B$2:$B$2047,M$3)*SUMIFS('all sales summary'!$H$2:$H$2047,'all sales summary'!$A$2:$A$2047,$A9,'all sales summary'!$B$2:$B$2047,M$3))/SUMIFS('all sales summary'!$H$2:$H$2047,'all sales summary'!$A$2:$A$2047,$A9,'all sales summary'!$B$2:$B$2047,M$2)</f>
        <v>0.65059293789097827</v>
      </c>
      <c r="N9" s="37">
        <f>(SUMIFS('all sales summary'!$C$2:$C$2047,'all sales summary'!$A$2:$A$2047,$A9,'all sales summary'!$B$2:$B$2047,N$3)*SUMIFS('all sales summary'!$H$2:$H$2047,'all sales summary'!$A$2:$A$2047,$A9,'all sales summary'!$B$2:$B$2047,N$3))/SUMIFS('all sales summary'!$H$2:$H$2047,'all sales summary'!$A$2:$A$2047,$A9,'all sales summary'!$B$2:$B$2047,N$2)</f>
        <v>0.3490937177623688</v>
      </c>
      <c r="O9" s="37">
        <f>(SUMIFS('all sales summary'!$C$2:$C$2047,'all sales summary'!$A$2:$A$2047,$A9,'all sales summary'!$B$2:$B$2047,O$3)*SUMIFS('all sales summary'!$H$2:$H$2047,'all sales summary'!$A$2:$A$2047,$A9,'all sales summary'!$B$2:$B$2047,O$3))/SUMIFS('all sales summary'!$H$2:$H$2047,'all sales summary'!$A$2:$A$2047,$A9,'all sales summary'!$B$2:$B$2047,O$2)</f>
        <v>0.31844124029241339</v>
      </c>
      <c r="P9" s="37">
        <f>(SUMIFS('all sales summary'!$C$2:$C$2047,'all sales summary'!$A$2:$A$2047,$A9,'all sales summary'!$B$2:$B$2047,P$3)*SUMIFS('all sales summary'!$H$2:$H$2047,'all sales summary'!$A$2:$A$2047,$A9,'all sales summary'!$B$2:$B$2047,P$3))/SUMIFS('all sales summary'!$H$2:$H$2047,'all sales summary'!$A$2:$A$2047,$A9,'all sales summary'!$B$2:$B$2047,P$2)</f>
        <v>0.35458785138988302</v>
      </c>
      <c r="Q9" s="37">
        <f>(SUMIFS('all sales summary'!$C$2:$C$2047,'all sales summary'!$A$2:$A$2047,$A9,'all sales summary'!$B$2:$B$2047,Q$3)*SUMIFS('all sales summary'!$H$2:$H$2047,'all sales summary'!$A$2:$A$2047,$A9,'all sales summary'!$B$2:$B$2047,Q$3))/SUMIFS('all sales summary'!$H$2:$H$2047,'all sales summary'!$A$2:$A$2047,$A9,'all sales summary'!$B$2:$B$2047,Q$2)</f>
        <v>0.66617875165965679</v>
      </c>
      <c r="R9" s="37">
        <f>(SUMIFS('all sales summary'!$C$2:$C$2047,'all sales summary'!$A$2:$A$2047,$A9,'all sales summary'!$B$2:$B$2047,R$3)*SUMIFS('all sales summary'!$H$2:$H$2047,'all sales summary'!$A$2:$A$2047,$A9,'all sales summary'!$B$2:$B$2047,R$3))/SUMIFS('all sales summary'!$H$2:$H$2047,'all sales summary'!$A$2:$A$2047,$A9,'all sales summary'!$B$2:$B$2047,R$2)</f>
        <v>1.0109511021066164</v>
      </c>
      <c r="S9" s="37">
        <f>(SUMIFS('all sales summary'!$C$2:$C$2047,'all sales summary'!$A$2:$A$2047,$A9,'all sales summary'!$B$2:$B$2047,S$3)*SUMIFS('all sales summary'!$H$2:$H$2047,'all sales summary'!$A$2:$A$2047,$A9,'all sales summary'!$B$2:$B$2047,S$3))/SUMIFS('all sales summary'!$H$2:$H$2047,'all sales summary'!$A$2:$A$2047,$A9,'all sales summary'!$B$2:$B$2047,S$2)</f>
        <v>1.1397163286897951</v>
      </c>
      <c r="T9" s="37">
        <f>(SUMIFS('all sales summary'!$C$2:$C$2047,'all sales summary'!$A$2:$A$2047,$A9,'all sales summary'!$B$2:$B$2047,T$3)*SUMIFS('all sales summary'!$H$2:$H$2047,'all sales summary'!$A$2:$A$2047,$A9,'all sales summary'!$B$2:$B$2047,T$3))/SUMIFS('all sales summary'!$H$2:$H$2047,'all sales summary'!$A$2:$A$2047,$A9,'all sales summary'!$B$2:$B$2047,T$2)</f>
        <v>1.1628135526324874</v>
      </c>
      <c r="U9" s="37">
        <f>(SUMIFS('all sales summary'!$C$2:$C$2047,'all sales summary'!$A$2:$A$2047,$A9,'all sales summary'!$B$2:$B$2047,U$3)*SUMIFS('all sales summary'!$H$2:$H$2047,'all sales summary'!$A$2:$A$2047,$A9,'all sales summary'!$B$2:$B$2047,U$3))/SUMIFS('all sales summary'!$H$2:$H$2047,'all sales summary'!$A$2:$A$2047,$A9,'all sales summary'!$B$2:$B$2047,U$2)</f>
        <v>1.0988627272095766</v>
      </c>
      <c r="V9" s="37">
        <f>(SUMIFS('all sales summary'!$C$2:$C$2047,'all sales summary'!$A$2:$A$2047,$A9,'all sales summary'!$B$2:$B$2047,V$3)*SUMIFS('all sales summary'!$H$2:$H$2047,'all sales summary'!$A$2:$A$2047,$A9,'all sales summary'!$B$2:$B$2047,V$3))/SUMIFS('all sales summary'!$H$2:$H$2047,'all sales summary'!$A$2:$A$2047,$A9,'all sales summary'!$B$2:$B$2047,V$2)</f>
        <v>1.0909492968642842</v>
      </c>
      <c r="W9" s="8" t="str">
        <f t="shared" si="0"/>
        <v>Birmingham</v>
      </c>
      <c r="X9" s="37">
        <f>+SUMIFS('all sales summary'!$H$2:$H$2047,'all sales summary'!$A$2:$A$2047,$A9,'all sales summary'!$B$2:$B$2047,X$2)</f>
        <v>0.1192960458215663</v>
      </c>
      <c r="Y9" s="43">
        <f t="shared" si="1"/>
        <v>1.0849891486160886E-2</v>
      </c>
    </row>
    <row r="10" spans="1:25" x14ac:dyDescent="0.25">
      <c r="A10" s="5" t="s">
        <v>13</v>
      </c>
      <c r="B10" s="37">
        <f>(SUMIFS('all sales summary'!$C$2:$C$2047,'all sales summary'!$A$2:$A$2047,$A10,'all sales summary'!$B$2:$B$2047,B$3)*SUMIFS('all sales summary'!$H$2:$H$2047,'all sales summary'!$A$2:$A$2047,$A10,'all sales summary'!$B$2:$B$2047,B$3))/SUMIFS('all sales summary'!$H$2:$H$2047,'all sales summary'!$A$2:$A$2047,$A10,'all sales summary'!$B$2:$B$2047,B$2)</f>
        <v>0.93294911219187582</v>
      </c>
      <c r="C10" s="37">
        <f>(SUMIFS('all sales summary'!$C$2:$C$2047,'all sales summary'!$A$2:$A$2047,$A10,'all sales summary'!$B$2:$B$2047,C$3)*SUMIFS('all sales summary'!$H$2:$H$2047,'all sales summary'!$A$2:$A$2047,$A10,'all sales summary'!$B$2:$B$2047,C$3))/SUMIFS('all sales summary'!$H$2:$H$2047,'all sales summary'!$A$2:$A$2047,$A10,'all sales summary'!$B$2:$B$2047,C$2)</f>
        <v>0.9298984235395189</v>
      </c>
      <c r="D10" s="37">
        <f>(SUMIFS('all sales summary'!$C$2:$C$2047,'all sales summary'!$A$2:$A$2047,$A10,'all sales summary'!$B$2:$B$2047,D$3)*SUMIFS('all sales summary'!$H$2:$H$2047,'all sales summary'!$A$2:$A$2047,$A10,'all sales summary'!$B$2:$B$2047,D$3))/SUMIFS('all sales summary'!$H$2:$H$2047,'all sales summary'!$A$2:$A$2047,$A10,'all sales summary'!$B$2:$B$2047,D$2)</f>
        <v>0.84733074533723629</v>
      </c>
      <c r="E10" s="37">
        <f>(SUMIFS('all sales summary'!$C$2:$C$2047,'all sales summary'!$A$2:$A$2047,$A10,'all sales summary'!$B$2:$B$2047,E$3)*SUMIFS('all sales summary'!$H$2:$H$2047,'all sales summary'!$A$2:$A$2047,$A10,'all sales summary'!$B$2:$B$2047,E$3))/SUMIFS('all sales summary'!$H$2:$H$2047,'all sales summary'!$A$2:$A$2047,$A10,'all sales summary'!$B$2:$B$2047,E$2)</f>
        <v>0.48311929044159291</v>
      </c>
      <c r="F10" s="37">
        <f>(SUMIFS('all sales summary'!$C$2:$C$2047,'all sales summary'!$A$2:$A$2047,$A10,'all sales summary'!$B$2:$B$2047,F$3)*SUMIFS('all sales summary'!$H$2:$H$2047,'all sales summary'!$A$2:$A$2047,$A10,'all sales summary'!$B$2:$B$2047,F$3))/SUMIFS('all sales summary'!$H$2:$H$2047,'all sales summary'!$A$2:$A$2047,$A10,'all sales summary'!$B$2:$B$2047,F$2)</f>
        <v>0.61857704408987468</v>
      </c>
      <c r="G10" s="37">
        <f>(SUMIFS('all sales summary'!$C$2:$C$2047,'all sales summary'!$A$2:$A$2047,$A10,'all sales summary'!$B$2:$B$2047,G$3)*SUMIFS('all sales summary'!$H$2:$H$2047,'all sales summary'!$A$2:$A$2047,$A10,'all sales summary'!$B$2:$B$2047,G$3))/SUMIFS('all sales summary'!$H$2:$H$2047,'all sales summary'!$A$2:$A$2047,$A10,'all sales summary'!$B$2:$B$2047,G$2)</f>
        <v>0.85316800050622921</v>
      </c>
      <c r="H10" s="37">
        <f>(SUMIFS('all sales summary'!$C$2:$C$2047,'all sales summary'!$A$2:$A$2047,$A10,'all sales summary'!$B$2:$B$2047,H$3)*SUMIFS('all sales summary'!$H$2:$H$2047,'all sales summary'!$A$2:$A$2047,$A10,'all sales summary'!$B$2:$B$2047,H$3))/SUMIFS('all sales summary'!$H$2:$H$2047,'all sales summary'!$A$2:$A$2047,$A10,'all sales summary'!$B$2:$B$2047,H$2)</f>
        <v>0.95085314610218663</v>
      </c>
      <c r="I10" s="37">
        <f>(SUMIFS('all sales summary'!$C$2:$C$2047,'all sales summary'!$A$2:$A$2047,$A10,'all sales summary'!$B$2:$B$2047,I$3)*SUMIFS('all sales summary'!$H$2:$H$2047,'all sales summary'!$A$2:$A$2047,$A10,'all sales summary'!$B$2:$B$2047,I$3))/SUMIFS('all sales summary'!$H$2:$H$2047,'all sales summary'!$A$2:$A$2047,$A10,'all sales summary'!$B$2:$B$2047,I$2)</f>
        <v>0.93273025934634168</v>
      </c>
      <c r="J10" s="37">
        <f>(SUMIFS('all sales summary'!$C$2:$C$2047,'all sales summary'!$A$2:$A$2047,$A10,'all sales summary'!$B$2:$B$2047,J$3)*SUMIFS('all sales summary'!$H$2:$H$2047,'all sales summary'!$A$2:$A$2047,$A10,'all sales summary'!$B$2:$B$2047,J$3))/SUMIFS('all sales summary'!$H$2:$H$2047,'all sales summary'!$A$2:$A$2047,$A10,'all sales summary'!$B$2:$B$2047,J$2)</f>
        <v>0.9017201213031063</v>
      </c>
      <c r="K10" s="37">
        <f>(SUMIFS('all sales summary'!$C$2:$C$2047,'all sales summary'!$A$2:$A$2047,$A10,'all sales summary'!$B$2:$B$2047,K$3)*SUMIFS('all sales summary'!$H$2:$H$2047,'all sales summary'!$A$2:$A$2047,$A10,'all sales summary'!$B$2:$B$2047,K$3))/SUMIFS('all sales summary'!$H$2:$H$2047,'all sales summary'!$A$2:$A$2047,$A10,'all sales summary'!$B$2:$B$2047,K$2)</f>
        <v>0.93215307779043788</v>
      </c>
      <c r="L10" s="37">
        <f>(SUMIFS('all sales summary'!$C$2:$C$2047,'all sales summary'!$A$2:$A$2047,$A10,'all sales summary'!$B$2:$B$2047,L$3)*SUMIFS('all sales summary'!$H$2:$H$2047,'all sales summary'!$A$2:$A$2047,$A10,'all sales summary'!$B$2:$B$2047,L$3))/SUMIFS('all sales summary'!$H$2:$H$2047,'all sales summary'!$A$2:$A$2047,$A10,'all sales summary'!$B$2:$B$2047,L$2)</f>
        <v>0.69931136783167192</v>
      </c>
      <c r="M10" s="37">
        <f>(SUMIFS('all sales summary'!$C$2:$C$2047,'all sales summary'!$A$2:$A$2047,$A10,'all sales summary'!$B$2:$B$2047,M$3)*SUMIFS('all sales summary'!$H$2:$H$2047,'all sales summary'!$A$2:$A$2047,$A10,'all sales summary'!$B$2:$B$2047,M$3))/SUMIFS('all sales summary'!$H$2:$H$2047,'all sales summary'!$A$2:$A$2047,$A10,'all sales summary'!$B$2:$B$2047,M$2)</f>
        <v>1.1012432715625446</v>
      </c>
      <c r="N10" s="37">
        <f>(SUMIFS('all sales summary'!$C$2:$C$2047,'all sales summary'!$A$2:$A$2047,$A10,'all sales summary'!$B$2:$B$2047,N$3)*SUMIFS('all sales summary'!$H$2:$H$2047,'all sales summary'!$A$2:$A$2047,$A10,'all sales summary'!$B$2:$B$2047,N$3))/SUMIFS('all sales summary'!$H$2:$H$2047,'all sales summary'!$A$2:$A$2047,$A10,'all sales summary'!$B$2:$B$2047,N$2)</f>
        <v>0.59860260747511496</v>
      </c>
      <c r="O10" s="37">
        <f>(SUMIFS('all sales summary'!$C$2:$C$2047,'all sales summary'!$A$2:$A$2047,$A10,'all sales summary'!$B$2:$B$2047,O$3)*SUMIFS('all sales summary'!$H$2:$H$2047,'all sales summary'!$A$2:$A$2047,$A10,'all sales summary'!$B$2:$B$2047,O$3))/SUMIFS('all sales summary'!$H$2:$H$2047,'all sales summary'!$A$2:$A$2047,$A10,'all sales summary'!$B$2:$B$2047,O$2)</f>
        <v>0.63791980764405876</v>
      </c>
      <c r="P10" s="37">
        <f>(SUMIFS('all sales summary'!$C$2:$C$2047,'all sales summary'!$A$2:$A$2047,$A10,'all sales summary'!$B$2:$B$2047,P$3)*SUMIFS('all sales summary'!$H$2:$H$2047,'all sales summary'!$A$2:$A$2047,$A10,'all sales summary'!$B$2:$B$2047,P$3))/SUMIFS('all sales summary'!$H$2:$H$2047,'all sales summary'!$A$2:$A$2047,$A10,'all sales summary'!$B$2:$B$2047,P$2)</f>
        <v>0.7699096140280034</v>
      </c>
      <c r="Q10" s="37">
        <f>(SUMIFS('all sales summary'!$C$2:$C$2047,'all sales summary'!$A$2:$A$2047,$A10,'all sales summary'!$B$2:$B$2047,Q$3)*SUMIFS('all sales summary'!$H$2:$H$2047,'all sales summary'!$A$2:$A$2047,$A10,'all sales summary'!$B$2:$B$2047,Q$3))/SUMIFS('all sales summary'!$H$2:$H$2047,'all sales summary'!$A$2:$A$2047,$A10,'all sales summary'!$B$2:$B$2047,Q$2)</f>
        <v>0.98163947429516085</v>
      </c>
      <c r="R10" s="37">
        <f>(SUMIFS('all sales summary'!$C$2:$C$2047,'all sales summary'!$A$2:$A$2047,$A10,'all sales summary'!$B$2:$B$2047,R$3)*SUMIFS('all sales summary'!$H$2:$H$2047,'all sales summary'!$A$2:$A$2047,$A10,'all sales summary'!$B$2:$B$2047,R$3))/SUMIFS('all sales summary'!$H$2:$H$2047,'all sales summary'!$A$2:$A$2047,$A10,'all sales summary'!$B$2:$B$2047,R$2)</f>
        <v>1.0499596351002969</v>
      </c>
      <c r="S10" s="37">
        <f>(SUMIFS('all sales summary'!$C$2:$C$2047,'all sales summary'!$A$2:$A$2047,$A10,'all sales summary'!$B$2:$B$2047,S$3)*SUMIFS('all sales summary'!$H$2:$H$2047,'all sales summary'!$A$2:$A$2047,$A10,'all sales summary'!$B$2:$B$2047,S$3))/SUMIFS('all sales summary'!$H$2:$H$2047,'all sales summary'!$A$2:$A$2047,$A10,'all sales summary'!$B$2:$B$2047,S$2)</f>
        <v>0.98312272249610355</v>
      </c>
      <c r="T10" s="37">
        <f>(SUMIFS('all sales summary'!$C$2:$C$2047,'all sales summary'!$A$2:$A$2047,$A10,'all sales summary'!$B$2:$B$2047,T$3)*SUMIFS('all sales summary'!$H$2:$H$2047,'all sales summary'!$A$2:$A$2047,$A10,'all sales summary'!$B$2:$B$2047,T$3))/SUMIFS('all sales summary'!$H$2:$H$2047,'all sales summary'!$A$2:$A$2047,$A10,'all sales summary'!$B$2:$B$2047,T$2)</f>
        <v>1.0541281416146753</v>
      </c>
      <c r="U10" s="37">
        <f>(SUMIFS('all sales summary'!$C$2:$C$2047,'all sales summary'!$A$2:$A$2047,$A10,'all sales summary'!$B$2:$B$2047,U$3)*SUMIFS('all sales summary'!$H$2:$H$2047,'all sales summary'!$A$2:$A$2047,$A10,'all sales summary'!$B$2:$B$2047,U$3))/SUMIFS('all sales summary'!$H$2:$H$2047,'all sales summary'!$A$2:$A$2047,$A10,'all sales summary'!$B$2:$B$2047,U$2)</f>
        <v>1.0530028165475365</v>
      </c>
      <c r="V10" s="37">
        <f>(SUMIFS('all sales summary'!$C$2:$C$2047,'all sales summary'!$A$2:$A$2047,$A10,'all sales summary'!$B$2:$B$2047,V$3)*SUMIFS('all sales summary'!$H$2:$H$2047,'all sales summary'!$A$2:$A$2047,$A10,'all sales summary'!$B$2:$B$2047,V$3))/SUMIFS('all sales summary'!$H$2:$H$2047,'all sales summary'!$A$2:$A$2047,$A10,'all sales summary'!$B$2:$B$2047,V$2)</f>
        <v>1.0021498775107742</v>
      </c>
      <c r="W10" s="8" t="str">
        <f t="shared" si="0"/>
        <v>Blackburn</v>
      </c>
      <c r="X10" s="37">
        <f>+SUMIFS('all sales summary'!$H$2:$H$2047,'all sales summary'!$A$2:$A$2047,$A10,'all sales summary'!$B$2:$B$2047,X$2)</f>
        <v>0.28474628907528182</v>
      </c>
      <c r="Y10" s="43">
        <f t="shared" si="1"/>
        <v>6.1216964315936417E-4</v>
      </c>
    </row>
    <row r="11" spans="1:25" x14ac:dyDescent="0.25">
      <c r="A11" s="5" t="s">
        <v>14</v>
      </c>
      <c r="B11" s="37">
        <f>(SUMIFS('all sales summary'!$C$2:$C$2047,'all sales summary'!$A$2:$A$2047,$A11,'all sales summary'!$B$2:$B$2047,B$3)*SUMIFS('all sales summary'!$H$2:$H$2047,'all sales summary'!$A$2:$A$2047,$A11,'all sales summary'!$B$2:$B$2047,B$3))/SUMIFS('all sales summary'!$H$2:$H$2047,'all sales summary'!$A$2:$A$2047,$A11,'all sales summary'!$B$2:$B$2047,B$2)</f>
        <v>0.93779978574974288</v>
      </c>
      <c r="C11" s="37">
        <f>(SUMIFS('all sales summary'!$C$2:$C$2047,'all sales summary'!$A$2:$A$2047,$A11,'all sales summary'!$B$2:$B$2047,C$3)*SUMIFS('all sales summary'!$H$2:$H$2047,'all sales summary'!$A$2:$A$2047,$A11,'all sales summary'!$B$2:$B$2047,C$3))/SUMIFS('all sales summary'!$H$2:$H$2047,'all sales summary'!$A$2:$A$2047,$A11,'all sales summary'!$B$2:$B$2047,C$2)</f>
        <v>0.88432230016081737</v>
      </c>
      <c r="D11" s="37">
        <f>(SUMIFS('all sales summary'!$C$2:$C$2047,'all sales summary'!$A$2:$A$2047,$A11,'all sales summary'!$B$2:$B$2047,D$3)*SUMIFS('all sales summary'!$H$2:$H$2047,'all sales summary'!$A$2:$A$2047,$A11,'all sales summary'!$B$2:$B$2047,D$3))/SUMIFS('all sales summary'!$H$2:$H$2047,'all sales summary'!$A$2:$A$2047,$A11,'all sales summary'!$B$2:$B$2047,D$2)</f>
        <v>0.68961043699898616</v>
      </c>
      <c r="E11" s="37">
        <f>(SUMIFS('all sales summary'!$C$2:$C$2047,'all sales summary'!$A$2:$A$2047,$A11,'all sales summary'!$B$2:$B$2047,E$3)*SUMIFS('all sales summary'!$H$2:$H$2047,'all sales summary'!$A$2:$A$2047,$A11,'all sales summary'!$B$2:$B$2047,E$3))/SUMIFS('all sales summary'!$H$2:$H$2047,'all sales summary'!$A$2:$A$2047,$A11,'all sales summary'!$B$2:$B$2047,E$2)</f>
        <v>0.26806944985879549</v>
      </c>
      <c r="F11" s="37">
        <f>(SUMIFS('all sales summary'!$C$2:$C$2047,'all sales summary'!$A$2:$A$2047,$A11,'all sales summary'!$B$2:$B$2047,F$3)*SUMIFS('all sales summary'!$H$2:$H$2047,'all sales summary'!$A$2:$A$2047,$A11,'all sales summary'!$B$2:$B$2047,F$3))/SUMIFS('all sales summary'!$H$2:$H$2047,'all sales summary'!$A$2:$A$2047,$A11,'all sales summary'!$B$2:$B$2047,F$2)</f>
        <v>0.30033224301374428</v>
      </c>
      <c r="G11" s="37">
        <f>(SUMIFS('all sales summary'!$C$2:$C$2047,'all sales summary'!$A$2:$A$2047,$A11,'all sales summary'!$B$2:$B$2047,G$3)*SUMIFS('all sales summary'!$H$2:$H$2047,'all sales summary'!$A$2:$A$2047,$A11,'all sales summary'!$B$2:$B$2047,G$3))/SUMIFS('all sales summary'!$H$2:$H$2047,'all sales summary'!$A$2:$A$2047,$A11,'all sales summary'!$B$2:$B$2047,G$2)</f>
        <v>0.48207173205945214</v>
      </c>
      <c r="H11" s="37">
        <f>(SUMIFS('all sales summary'!$C$2:$C$2047,'all sales summary'!$A$2:$A$2047,$A11,'all sales summary'!$B$2:$B$2047,H$3)*SUMIFS('all sales summary'!$H$2:$H$2047,'all sales summary'!$A$2:$A$2047,$A11,'all sales summary'!$B$2:$B$2047,H$3))/SUMIFS('all sales summary'!$H$2:$H$2047,'all sales summary'!$A$2:$A$2047,$A11,'all sales summary'!$B$2:$B$2047,H$2)</f>
        <v>0.93784392678013784</v>
      </c>
      <c r="I11" s="37">
        <f>(SUMIFS('all sales summary'!$C$2:$C$2047,'all sales summary'!$A$2:$A$2047,$A11,'all sales summary'!$B$2:$B$2047,I$3)*SUMIFS('all sales summary'!$H$2:$H$2047,'all sales summary'!$A$2:$A$2047,$A11,'all sales summary'!$B$2:$B$2047,I$3))/SUMIFS('all sales summary'!$H$2:$H$2047,'all sales summary'!$A$2:$A$2047,$A11,'all sales summary'!$B$2:$B$2047,I$2)</f>
        <v>1.0519757368408686</v>
      </c>
      <c r="J11" s="37">
        <f>(SUMIFS('all sales summary'!$C$2:$C$2047,'all sales summary'!$A$2:$A$2047,$A11,'all sales summary'!$B$2:$B$2047,J$3)*SUMIFS('all sales summary'!$H$2:$H$2047,'all sales summary'!$A$2:$A$2047,$A11,'all sales summary'!$B$2:$B$2047,J$3))/SUMIFS('all sales summary'!$H$2:$H$2047,'all sales summary'!$A$2:$A$2047,$A11,'all sales summary'!$B$2:$B$2047,J$2)</f>
        <v>0.94746328307925631</v>
      </c>
      <c r="K11" s="37">
        <f>(SUMIFS('all sales summary'!$C$2:$C$2047,'all sales summary'!$A$2:$A$2047,$A11,'all sales summary'!$B$2:$B$2047,K$3)*SUMIFS('all sales summary'!$H$2:$H$2047,'all sales summary'!$A$2:$A$2047,$A11,'all sales summary'!$B$2:$B$2047,K$3))/SUMIFS('all sales summary'!$H$2:$H$2047,'all sales summary'!$A$2:$A$2047,$A11,'all sales summary'!$B$2:$B$2047,K$2)</f>
        <v>0.79157192615673611</v>
      </c>
      <c r="L11" s="37">
        <f>(SUMIFS('all sales summary'!$C$2:$C$2047,'all sales summary'!$A$2:$A$2047,$A11,'all sales summary'!$B$2:$B$2047,L$3)*SUMIFS('all sales summary'!$H$2:$H$2047,'all sales summary'!$A$2:$A$2047,$A11,'all sales summary'!$B$2:$B$2047,L$3))/SUMIFS('all sales summary'!$H$2:$H$2047,'all sales summary'!$A$2:$A$2047,$A11,'all sales summary'!$B$2:$B$2047,L$2)</f>
        <v>0.37735491944222288</v>
      </c>
      <c r="M11" s="37">
        <f>(SUMIFS('all sales summary'!$C$2:$C$2047,'all sales summary'!$A$2:$A$2047,$A11,'all sales summary'!$B$2:$B$2047,M$3)*SUMIFS('all sales summary'!$H$2:$H$2047,'all sales summary'!$A$2:$A$2047,$A11,'all sales summary'!$B$2:$B$2047,M$3))/SUMIFS('all sales summary'!$H$2:$H$2047,'all sales summary'!$A$2:$A$2047,$A11,'all sales summary'!$B$2:$B$2047,M$2)</f>
        <v>0.82752389031572127</v>
      </c>
      <c r="N11" s="37">
        <f>(SUMIFS('all sales summary'!$C$2:$C$2047,'all sales summary'!$A$2:$A$2047,$A11,'all sales summary'!$B$2:$B$2047,N$3)*SUMIFS('all sales summary'!$H$2:$H$2047,'all sales summary'!$A$2:$A$2047,$A11,'all sales summary'!$B$2:$B$2047,N$3))/SUMIFS('all sales summary'!$H$2:$H$2047,'all sales summary'!$A$2:$A$2047,$A11,'all sales summary'!$B$2:$B$2047,N$2)</f>
        <v>0.30325498318111965</v>
      </c>
      <c r="O11" s="37">
        <f>(SUMIFS('all sales summary'!$C$2:$C$2047,'all sales summary'!$A$2:$A$2047,$A11,'all sales summary'!$B$2:$B$2047,O$3)*SUMIFS('all sales summary'!$H$2:$H$2047,'all sales summary'!$A$2:$A$2047,$A11,'all sales summary'!$B$2:$B$2047,O$3))/SUMIFS('all sales summary'!$H$2:$H$2047,'all sales summary'!$A$2:$A$2047,$A11,'all sales summary'!$B$2:$B$2047,O$2)</f>
        <v>0.30141294764464843</v>
      </c>
      <c r="P11" s="37">
        <f>(SUMIFS('all sales summary'!$C$2:$C$2047,'all sales summary'!$A$2:$A$2047,$A11,'all sales summary'!$B$2:$B$2047,P$3)*SUMIFS('all sales summary'!$H$2:$H$2047,'all sales summary'!$A$2:$A$2047,$A11,'all sales summary'!$B$2:$B$2047,P$3))/SUMIFS('all sales summary'!$H$2:$H$2047,'all sales summary'!$A$2:$A$2047,$A11,'all sales summary'!$B$2:$B$2047,P$2)</f>
        <v>0.38308321545836316</v>
      </c>
      <c r="Q11" s="37">
        <f>(SUMIFS('all sales summary'!$C$2:$C$2047,'all sales summary'!$A$2:$A$2047,$A11,'all sales summary'!$B$2:$B$2047,Q$3)*SUMIFS('all sales summary'!$H$2:$H$2047,'all sales summary'!$A$2:$A$2047,$A11,'all sales summary'!$B$2:$B$2047,Q$3))/SUMIFS('all sales summary'!$H$2:$H$2047,'all sales summary'!$A$2:$A$2047,$A11,'all sales summary'!$B$2:$B$2047,Q$2)</f>
        <v>0.69800645957397711</v>
      </c>
      <c r="R11" s="37">
        <f>(SUMIFS('all sales summary'!$C$2:$C$2047,'all sales summary'!$A$2:$A$2047,$A11,'all sales summary'!$B$2:$B$2047,R$3)*SUMIFS('all sales summary'!$H$2:$H$2047,'all sales summary'!$A$2:$A$2047,$A11,'all sales summary'!$B$2:$B$2047,R$3))/SUMIFS('all sales summary'!$H$2:$H$2047,'all sales summary'!$A$2:$A$2047,$A11,'all sales summary'!$B$2:$B$2047,R$2)</f>
        <v>0.92800002069188769</v>
      </c>
      <c r="S11" s="37">
        <f>(SUMIFS('all sales summary'!$C$2:$C$2047,'all sales summary'!$A$2:$A$2047,$A11,'all sales summary'!$B$2:$B$2047,S$3)*SUMIFS('all sales summary'!$H$2:$H$2047,'all sales summary'!$A$2:$A$2047,$A11,'all sales summary'!$B$2:$B$2047,S$3))/SUMIFS('all sales summary'!$H$2:$H$2047,'all sales summary'!$A$2:$A$2047,$A11,'all sales summary'!$B$2:$B$2047,S$2)</f>
        <v>1.1328495640603788</v>
      </c>
      <c r="T11" s="37">
        <f>(SUMIFS('all sales summary'!$C$2:$C$2047,'all sales summary'!$A$2:$A$2047,$A11,'all sales summary'!$B$2:$B$2047,T$3)*SUMIFS('all sales summary'!$H$2:$H$2047,'all sales summary'!$A$2:$A$2047,$A11,'all sales summary'!$B$2:$B$2047,T$3))/SUMIFS('all sales summary'!$H$2:$H$2047,'all sales summary'!$A$2:$A$2047,$A11,'all sales summary'!$B$2:$B$2047,T$2)</f>
        <v>1.3616271195702203</v>
      </c>
      <c r="U11" s="37">
        <f>(SUMIFS('all sales summary'!$C$2:$C$2047,'all sales summary'!$A$2:$A$2047,$A11,'all sales summary'!$B$2:$B$2047,U$3)*SUMIFS('all sales summary'!$H$2:$H$2047,'all sales summary'!$A$2:$A$2047,$A11,'all sales summary'!$B$2:$B$2047,U$3))/SUMIFS('all sales summary'!$H$2:$H$2047,'all sales summary'!$A$2:$A$2047,$A11,'all sales summary'!$B$2:$B$2047,U$2)</f>
        <v>1.3448454610492413</v>
      </c>
      <c r="V11" s="37">
        <f>(SUMIFS('all sales summary'!$C$2:$C$2047,'all sales summary'!$A$2:$A$2047,$A11,'all sales summary'!$B$2:$B$2047,V$3)*SUMIFS('all sales summary'!$H$2:$H$2047,'all sales summary'!$A$2:$A$2047,$A11,'all sales summary'!$B$2:$B$2047,V$3))/SUMIFS('all sales summary'!$H$2:$H$2047,'all sales summary'!$A$2:$A$2047,$A11,'all sales summary'!$B$2:$B$2047,V$2)</f>
        <v>1.117532038727004</v>
      </c>
      <c r="W11" s="8" t="str">
        <f t="shared" si="0"/>
        <v>Blackpool</v>
      </c>
      <c r="X11" s="37">
        <f>+SUMIFS('all sales summary'!$H$2:$H$2047,'all sales summary'!$A$2:$A$2047,$A11,'all sales summary'!$B$2:$B$2047,X$2)</f>
        <v>0.15112338663389399</v>
      </c>
      <c r="Y11" s="43">
        <f t="shared" si="1"/>
        <v>1.7761839730410831E-2</v>
      </c>
    </row>
    <row r="12" spans="1:25" x14ac:dyDescent="0.25">
      <c r="A12" s="5" t="s">
        <v>15</v>
      </c>
      <c r="B12" s="37">
        <f>(SUMIFS('all sales summary'!$C$2:$C$2047,'all sales summary'!$A$2:$A$2047,$A12,'all sales summary'!$B$2:$B$2047,B$3)*SUMIFS('all sales summary'!$H$2:$H$2047,'all sales summary'!$A$2:$A$2047,$A12,'all sales summary'!$B$2:$B$2047,B$3))/SUMIFS('all sales summary'!$H$2:$H$2047,'all sales summary'!$A$2:$A$2047,$A12,'all sales summary'!$B$2:$B$2047,B$2)</f>
        <v>0.85154262735259867</v>
      </c>
      <c r="C12" s="37">
        <f>(SUMIFS('all sales summary'!$C$2:$C$2047,'all sales summary'!$A$2:$A$2047,$A12,'all sales summary'!$B$2:$B$2047,C$3)*SUMIFS('all sales summary'!$H$2:$H$2047,'all sales summary'!$A$2:$A$2047,$A12,'all sales summary'!$B$2:$B$2047,C$3))/SUMIFS('all sales summary'!$H$2:$H$2047,'all sales summary'!$A$2:$A$2047,$A12,'all sales summary'!$B$2:$B$2047,C$2)</f>
        <v>0.82385539823289711</v>
      </c>
      <c r="D12" s="37">
        <f>(SUMIFS('all sales summary'!$C$2:$C$2047,'all sales summary'!$A$2:$A$2047,$A12,'all sales summary'!$B$2:$B$2047,D$3)*SUMIFS('all sales summary'!$H$2:$H$2047,'all sales summary'!$A$2:$A$2047,$A12,'all sales summary'!$B$2:$B$2047,D$3))/SUMIFS('all sales summary'!$H$2:$H$2047,'all sales summary'!$A$2:$A$2047,$A12,'all sales summary'!$B$2:$B$2047,D$2)</f>
        <v>0.56959483901989705</v>
      </c>
      <c r="E12" s="37">
        <f>(SUMIFS('all sales summary'!$C$2:$C$2047,'all sales summary'!$A$2:$A$2047,$A12,'all sales summary'!$B$2:$B$2047,E$3)*SUMIFS('all sales summary'!$H$2:$H$2047,'all sales summary'!$A$2:$A$2047,$A12,'all sales summary'!$B$2:$B$2047,E$3))/SUMIFS('all sales summary'!$H$2:$H$2047,'all sales summary'!$A$2:$A$2047,$A12,'all sales summary'!$B$2:$B$2047,E$2)</f>
        <v>9.0669792484629821E-2</v>
      </c>
      <c r="F12" s="37">
        <f>(SUMIFS('all sales summary'!$C$2:$C$2047,'all sales summary'!$A$2:$A$2047,$A12,'all sales summary'!$B$2:$B$2047,F$3)*SUMIFS('all sales summary'!$H$2:$H$2047,'all sales summary'!$A$2:$A$2047,$A12,'all sales summary'!$B$2:$B$2047,F$3))/SUMIFS('all sales summary'!$H$2:$H$2047,'all sales summary'!$A$2:$A$2047,$A12,'all sales summary'!$B$2:$B$2047,F$2)</f>
        <v>0.13316692749501885</v>
      </c>
      <c r="G12" s="37">
        <f>(SUMIFS('all sales summary'!$C$2:$C$2047,'all sales summary'!$A$2:$A$2047,$A12,'all sales summary'!$B$2:$B$2047,G$3)*SUMIFS('all sales summary'!$H$2:$H$2047,'all sales summary'!$A$2:$A$2047,$A12,'all sales summary'!$B$2:$B$2047,G$3))/SUMIFS('all sales summary'!$H$2:$H$2047,'all sales summary'!$A$2:$A$2047,$A12,'all sales summary'!$B$2:$B$2047,G$2)</f>
        <v>0.30578989866005329</v>
      </c>
      <c r="H12" s="37">
        <f>(SUMIFS('all sales summary'!$C$2:$C$2047,'all sales summary'!$A$2:$A$2047,$A12,'all sales summary'!$B$2:$B$2047,H$3)*SUMIFS('all sales summary'!$H$2:$H$2047,'all sales summary'!$A$2:$A$2047,$A12,'all sales summary'!$B$2:$B$2047,H$3))/SUMIFS('all sales summary'!$H$2:$H$2047,'all sales summary'!$A$2:$A$2047,$A12,'all sales summary'!$B$2:$B$2047,H$2)</f>
        <v>0.71563689648043127</v>
      </c>
      <c r="I12" s="37">
        <f>(SUMIFS('all sales summary'!$C$2:$C$2047,'all sales summary'!$A$2:$A$2047,$A12,'all sales summary'!$B$2:$B$2047,I$3)*SUMIFS('all sales summary'!$H$2:$H$2047,'all sales summary'!$A$2:$A$2047,$A12,'all sales summary'!$B$2:$B$2047,I$3))/SUMIFS('all sales summary'!$H$2:$H$2047,'all sales summary'!$A$2:$A$2047,$A12,'all sales summary'!$B$2:$B$2047,I$2)</f>
        <v>1.0181681362408699</v>
      </c>
      <c r="J12" s="37">
        <f>(SUMIFS('all sales summary'!$C$2:$C$2047,'all sales summary'!$A$2:$A$2047,$A12,'all sales summary'!$B$2:$B$2047,J$3)*SUMIFS('all sales summary'!$H$2:$H$2047,'all sales summary'!$A$2:$A$2047,$A12,'all sales summary'!$B$2:$B$2047,J$3))/SUMIFS('all sales summary'!$H$2:$H$2047,'all sales summary'!$A$2:$A$2047,$A12,'all sales summary'!$B$2:$B$2047,J$2)</f>
        <v>0.9082308095244126</v>
      </c>
      <c r="K12" s="37">
        <f>(SUMIFS('all sales summary'!$C$2:$C$2047,'all sales summary'!$A$2:$A$2047,$A12,'all sales summary'!$B$2:$B$2047,K$3)*SUMIFS('all sales summary'!$H$2:$H$2047,'all sales summary'!$A$2:$A$2047,$A12,'all sales summary'!$B$2:$B$2047,K$3))/SUMIFS('all sales summary'!$H$2:$H$2047,'all sales summary'!$A$2:$A$2047,$A12,'all sales summary'!$B$2:$B$2047,K$2)</f>
        <v>0.81261778717688937</v>
      </c>
      <c r="L12" s="37">
        <f>(SUMIFS('all sales summary'!$C$2:$C$2047,'all sales summary'!$A$2:$A$2047,$A12,'all sales summary'!$B$2:$B$2047,L$3)*SUMIFS('all sales summary'!$H$2:$H$2047,'all sales summary'!$A$2:$A$2047,$A12,'all sales summary'!$B$2:$B$2047,L$3))/SUMIFS('all sales summary'!$H$2:$H$2047,'all sales summary'!$A$2:$A$2047,$A12,'all sales summary'!$B$2:$B$2047,L$2)</f>
        <v>0.30184045409701077</v>
      </c>
      <c r="M12" s="37">
        <f>(SUMIFS('all sales summary'!$C$2:$C$2047,'all sales summary'!$A$2:$A$2047,$A12,'all sales summary'!$B$2:$B$2047,M$3)*SUMIFS('all sales summary'!$H$2:$H$2047,'all sales summary'!$A$2:$A$2047,$A12,'all sales summary'!$B$2:$B$2047,M$3))/SUMIFS('all sales summary'!$H$2:$H$2047,'all sales summary'!$A$2:$A$2047,$A12,'all sales summary'!$B$2:$B$2047,M$2)</f>
        <v>0.69357106146241398</v>
      </c>
      <c r="N12" s="37">
        <f>(SUMIFS('all sales summary'!$C$2:$C$2047,'all sales summary'!$A$2:$A$2047,$A12,'all sales summary'!$B$2:$B$2047,N$3)*SUMIFS('all sales summary'!$H$2:$H$2047,'all sales summary'!$A$2:$A$2047,$A12,'all sales summary'!$B$2:$B$2047,N$3))/SUMIFS('all sales summary'!$H$2:$H$2047,'all sales summary'!$A$2:$A$2047,$A12,'all sales summary'!$B$2:$B$2047,N$2)</f>
        <v>0.18272296440805072</v>
      </c>
      <c r="O12" s="37">
        <f>(SUMIFS('all sales summary'!$C$2:$C$2047,'all sales summary'!$A$2:$A$2047,$A12,'all sales summary'!$B$2:$B$2047,O$3)*SUMIFS('all sales summary'!$H$2:$H$2047,'all sales summary'!$A$2:$A$2047,$A12,'all sales summary'!$B$2:$B$2047,O$3))/SUMIFS('all sales summary'!$H$2:$H$2047,'all sales summary'!$A$2:$A$2047,$A12,'all sales summary'!$B$2:$B$2047,O$2)</f>
        <v>0.17077737256420936</v>
      </c>
      <c r="P12" s="37">
        <f>(SUMIFS('all sales summary'!$C$2:$C$2047,'all sales summary'!$A$2:$A$2047,$A12,'all sales summary'!$B$2:$B$2047,P$3)*SUMIFS('all sales summary'!$H$2:$H$2047,'all sales summary'!$A$2:$A$2047,$A12,'all sales summary'!$B$2:$B$2047,P$3))/SUMIFS('all sales summary'!$H$2:$H$2047,'all sales summary'!$A$2:$A$2047,$A12,'all sales summary'!$B$2:$B$2047,P$2)</f>
        <v>0.23798730112706348</v>
      </c>
      <c r="Q12" s="37">
        <f>(SUMIFS('all sales summary'!$C$2:$C$2047,'all sales summary'!$A$2:$A$2047,$A12,'all sales summary'!$B$2:$B$2047,Q$3)*SUMIFS('all sales summary'!$H$2:$H$2047,'all sales summary'!$A$2:$A$2047,$A12,'all sales summary'!$B$2:$B$2047,Q$3))/SUMIFS('all sales summary'!$H$2:$H$2047,'all sales summary'!$A$2:$A$2047,$A12,'all sales summary'!$B$2:$B$2047,Q$2)</f>
        <v>0.61129069075899478</v>
      </c>
      <c r="R12" s="37">
        <f>(SUMIFS('all sales summary'!$C$2:$C$2047,'all sales summary'!$A$2:$A$2047,$A12,'all sales summary'!$B$2:$B$2047,R$3)*SUMIFS('all sales summary'!$H$2:$H$2047,'all sales summary'!$A$2:$A$2047,$A12,'all sales summary'!$B$2:$B$2047,R$3))/SUMIFS('all sales summary'!$H$2:$H$2047,'all sales summary'!$A$2:$A$2047,$A12,'all sales summary'!$B$2:$B$2047,R$2)</f>
        <v>0.88862612401718999</v>
      </c>
      <c r="S12" s="37">
        <f>(SUMIFS('all sales summary'!$C$2:$C$2047,'all sales summary'!$A$2:$A$2047,$A12,'all sales summary'!$B$2:$B$2047,S$3)*SUMIFS('all sales summary'!$H$2:$H$2047,'all sales summary'!$A$2:$A$2047,$A12,'all sales summary'!$B$2:$B$2047,S$3))/SUMIFS('all sales summary'!$H$2:$H$2047,'all sales summary'!$A$2:$A$2047,$A12,'all sales summary'!$B$2:$B$2047,S$2)</f>
        <v>1.0419128681976355</v>
      </c>
      <c r="T12" s="37">
        <f>(SUMIFS('all sales summary'!$C$2:$C$2047,'all sales summary'!$A$2:$A$2047,$A12,'all sales summary'!$B$2:$B$2047,T$3)*SUMIFS('all sales summary'!$H$2:$H$2047,'all sales summary'!$A$2:$A$2047,$A12,'all sales summary'!$B$2:$B$2047,T$3))/SUMIFS('all sales summary'!$H$2:$H$2047,'all sales summary'!$A$2:$A$2047,$A12,'all sales summary'!$B$2:$B$2047,T$2)</f>
        <v>1.2286497431798982</v>
      </c>
      <c r="U12" s="37">
        <f>(SUMIFS('all sales summary'!$C$2:$C$2047,'all sales summary'!$A$2:$A$2047,$A12,'all sales summary'!$B$2:$B$2047,U$3)*SUMIFS('all sales summary'!$H$2:$H$2047,'all sales summary'!$A$2:$A$2047,$A12,'all sales summary'!$B$2:$B$2047,U$3))/SUMIFS('all sales summary'!$H$2:$H$2047,'all sales summary'!$A$2:$A$2047,$A12,'all sales summary'!$B$2:$B$2047,U$2)</f>
        <v>1.2120311378648647</v>
      </c>
      <c r="V12" s="37">
        <f>(SUMIFS('all sales summary'!$C$2:$C$2047,'all sales summary'!$A$2:$A$2047,$A12,'all sales summary'!$B$2:$B$2047,V$3)*SUMIFS('all sales summary'!$H$2:$H$2047,'all sales summary'!$A$2:$A$2047,$A12,'all sales summary'!$B$2:$B$2047,V$3))/SUMIFS('all sales summary'!$H$2:$H$2047,'all sales summary'!$A$2:$A$2047,$A12,'all sales summary'!$B$2:$B$2047,V$2)</f>
        <v>1.0741156293103866</v>
      </c>
      <c r="W12" s="8" t="str">
        <f t="shared" si="0"/>
        <v>Bournemouth</v>
      </c>
      <c r="X12" s="37">
        <f>+SUMIFS('all sales summary'!$H$2:$H$2047,'all sales summary'!$A$2:$A$2047,$A12,'all sales summary'!$B$2:$B$2047,X$2)</f>
        <v>8.1270665163545697E-2</v>
      </c>
      <c r="Y12" s="43">
        <f t="shared" si="1"/>
        <v>6.0234264930699045E-3</v>
      </c>
    </row>
    <row r="13" spans="1:25" x14ac:dyDescent="0.25">
      <c r="A13" s="5" t="s">
        <v>16</v>
      </c>
      <c r="B13" s="37">
        <f>(SUMIFS('all sales summary'!$C$2:$C$2047,'all sales summary'!$A$2:$A$2047,$A13,'all sales summary'!$B$2:$B$2047,B$3)*SUMIFS('all sales summary'!$H$2:$H$2047,'all sales summary'!$A$2:$A$2047,$A13,'all sales summary'!$B$2:$B$2047,B$3))/SUMIFS('all sales summary'!$H$2:$H$2047,'all sales summary'!$A$2:$A$2047,$A13,'all sales summary'!$B$2:$B$2047,B$2)</f>
        <v>0.92886247269503119</v>
      </c>
      <c r="C13" s="37">
        <f>(SUMIFS('all sales summary'!$C$2:$C$2047,'all sales summary'!$A$2:$A$2047,$A13,'all sales summary'!$B$2:$B$2047,C$3)*SUMIFS('all sales summary'!$H$2:$H$2047,'all sales summary'!$A$2:$A$2047,$A13,'all sales summary'!$B$2:$B$2047,C$3))/SUMIFS('all sales summary'!$H$2:$H$2047,'all sales summary'!$A$2:$A$2047,$A13,'all sales summary'!$B$2:$B$2047,C$2)</f>
        <v>0.89750180104685384</v>
      </c>
      <c r="D13" s="37">
        <f>(SUMIFS('all sales summary'!$C$2:$C$2047,'all sales summary'!$A$2:$A$2047,$A13,'all sales summary'!$B$2:$B$2047,D$3)*SUMIFS('all sales summary'!$H$2:$H$2047,'all sales summary'!$A$2:$A$2047,$A13,'all sales summary'!$B$2:$B$2047,D$3))/SUMIFS('all sales summary'!$H$2:$H$2047,'all sales summary'!$A$2:$A$2047,$A13,'all sales summary'!$B$2:$B$2047,D$2)</f>
        <v>0.71352202609353521</v>
      </c>
      <c r="E13" s="37">
        <f>(SUMIFS('all sales summary'!$C$2:$C$2047,'all sales summary'!$A$2:$A$2047,$A13,'all sales summary'!$B$2:$B$2047,E$3)*SUMIFS('all sales summary'!$H$2:$H$2047,'all sales summary'!$A$2:$A$2047,$A13,'all sales summary'!$B$2:$B$2047,E$3))/SUMIFS('all sales summary'!$H$2:$H$2047,'all sales summary'!$A$2:$A$2047,$A13,'all sales summary'!$B$2:$B$2047,E$2)</f>
        <v>0.30856831752439989</v>
      </c>
      <c r="F13" s="37">
        <f>(SUMIFS('all sales summary'!$C$2:$C$2047,'all sales summary'!$A$2:$A$2047,$A13,'all sales summary'!$B$2:$B$2047,F$3)*SUMIFS('all sales summary'!$H$2:$H$2047,'all sales summary'!$A$2:$A$2047,$A13,'all sales summary'!$B$2:$B$2047,F$3))/SUMIFS('all sales summary'!$H$2:$H$2047,'all sales summary'!$A$2:$A$2047,$A13,'all sales summary'!$B$2:$B$2047,F$2)</f>
        <v>0.28709958578521749</v>
      </c>
      <c r="G13" s="37">
        <f>(SUMIFS('all sales summary'!$C$2:$C$2047,'all sales summary'!$A$2:$A$2047,$A13,'all sales summary'!$B$2:$B$2047,G$3)*SUMIFS('all sales summary'!$H$2:$H$2047,'all sales summary'!$A$2:$A$2047,$A13,'all sales summary'!$B$2:$B$2047,G$3))/SUMIFS('all sales summary'!$H$2:$H$2047,'all sales summary'!$A$2:$A$2047,$A13,'all sales summary'!$B$2:$B$2047,G$2)</f>
        <v>0.49603592427636473</v>
      </c>
      <c r="H13" s="37">
        <f>(SUMIFS('all sales summary'!$C$2:$C$2047,'all sales summary'!$A$2:$A$2047,$A13,'all sales summary'!$B$2:$B$2047,H$3)*SUMIFS('all sales summary'!$H$2:$H$2047,'all sales summary'!$A$2:$A$2047,$A13,'all sales summary'!$B$2:$B$2047,H$3))/SUMIFS('all sales summary'!$H$2:$H$2047,'all sales summary'!$A$2:$A$2047,$A13,'all sales summary'!$B$2:$B$2047,H$2)</f>
        <v>0.80296661308844219</v>
      </c>
      <c r="I13" s="37">
        <f>(SUMIFS('all sales summary'!$C$2:$C$2047,'all sales summary'!$A$2:$A$2047,$A13,'all sales summary'!$B$2:$B$2047,I$3)*SUMIFS('all sales summary'!$H$2:$H$2047,'all sales summary'!$A$2:$A$2047,$A13,'all sales summary'!$B$2:$B$2047,I$3))/SUMIFS('all sales summary'!$H$2:$H$2047,'all sales summary'!$A$2:$A$2047,$A13,'all sales summary'!$B$2:$B$2047,I$2)</f>
        <v>0.79948855973876454</v>
      </c>
      <c r="J13" s="37">
        <f>(SUMIFS('all sales summary'!$C$2:$C$2047,'all sales summary'!$A$2:$A$2047,$A13,'all sales summary'!$B$2:$B$2047,J$3)*SUMIFS('all sales summary'!$H$2:$H$2047,'all sales summary'!$A$2:$A$2047,$A13,'all sales summary'!$B$2:$B$2047,J$3))/SUMIFS('all sales summary'!$H$2:$H$2047,'all sales summary'!$A$2:$A$2047,$A13,'all sales summary'!$B$2:$B$2047,J$2)</f>
        <v>0.83576740244543735</v>
      </c>
      <c r="K13" s="37">
        <f>(SUMIFS('all sales summary'!$C$2:$C$2047,'all sales summary'!$A$2:$A$2047,$A13,'all sales summary'!$B$2:$B$2047,K$3)*SUMIFS('all sales summary'!$H$2:$H$2047,'all sales summary'!$A$2:$A$2047,$A13,'all sales summary'!$B$2:$B$2047,K$3))/SUMIFS('all sales summary'!$H$2:$H$2047,'all sales summary'!$A$2:$A$2047,$A13,'all sales summary'!$B$2:$B$2047,K$2)</f>
        <v>0.87735142356276674</v>
      </c>
      <c r="L13" s="37">
        <f>(SUMIFS('all sales summary'!$C$2:$C$2047,'all sales summary'!$A$2:$A$2047,$A13,'all sales summary'!$B$2:$B$2047,L$3)*SUMIFS('all sales summary'!$H$2:$H$2047,'all sales summary'!$A$2:$A$2047,$A13,'all sales summary'!$B$2:$B$2047,L$3))/SUMIFS('all sales summary'!$H$2:$H$2047,'all sales summary'!$A$2:$A$2047,$A13,'all sales summary'!$B$2:$B$2047,L$2)</f>
        <v>0.42948750813164582</v>
      </c>
      <c r="M13" s="37">
        <f>(SUMIFS('all sales summary'!$C$2:$C$2047,'all sales summary'!$A$2:$A$2047,$A13,'all sales summary'!$B$2:$B$2047,M$3)*SUMIFS('all sales summary'!$H$2:$H$2047,'all sales summary'!$A$2:$A$2047,$A13,'all sales summary'!$B$2:$B$2047,M$3))/SUMIFS('all sales summary'!$H$2:$H$2047,'all sales summary'!$A$2:$A$2047,$A13,'all sales summary'!$B$2:$B$2047,M$2)</f>
        <v>0.92700067411892095</v>
      </c>
      <c r="N13" s="37">
        <f>(SUMIFS('all sales summary'!$C$2:$C$2047,'all sales summary'!$A$2:$A$2047,$A13,'all sales summary'!$B$2:$B$2047,N$3)*SUMIFS('all sales summary'!$H$2:$H$2047,'all sales summary'!$A$2:$A$2047,$A13,'all sales summary'!$B$2:$B$2047,N$3))/SUMIFS('all sales summary'!$H$2:$H$2047,'all sales summary'!$A$2:$A$2047,$A13,'all sales summary'!$B$2:$B$2047,N$2)</f>
        <v>0.38250864473312884</v>
      </c>
      <c r="O13" s="37">
        <f>(SUMIFS('all sales summary'!$C$2:$C$2047,'all sales summary'!$A$2:$A$2047,$A13,'all sales summary'!$B$2:$B$2047,O$3)*SUMIFS('all sales summary'!$H$2:$H$2047,'all sales summary'!$A$2:$A$2047,$A13,'all sales summary'!$B$2:$B$2047,O$3))/SUMIFS('all sales summary'!$H$2:$H$2047,'all sales summary'!$A$2:$A$2047,$A13,'all sales summary'!$B$2:$B$2047,O$2)</f>
        <v>0.30433074556102263</v>
      </c>
      <c r="P13" s="37">
        <f>(SUMIFS('all sales summary'!$C$2:$C$2047,'all sales summary'!$A$2:$A$2047,$A13,'all sales summary'!$B$2:$B$2047,P$3)*SUMIFS('all sales summary'!$H$2:$H$2047,'all sales summary'!$A$2:$A$2047,$A13,'all sales summary'!$B$2:$B$2047,P$3))/SUMIFS('all sales summary'!$H$2:$H$2047,'all sales summary'!$A$2:$A$2047,$A13,'all sales summary'!$B$2:$B$2047,P$2)</f>
        <v>0.44273670612494198</v>
      </c>
      <c r="Q13" s="37">
        <f>(SUMIFS('all sales summary'!$C$2:$C$2047,'all sales summary'!$A$2:$A$2047,$A13,'all sales summary'!$B$2:$B$2047,Q$3)*SUMIFS('all sales summary'!$H$2:$H$2047,'all sales summary'!$A$2:$A$2047,$A13,'all sales summary'!$B$2:$B$2047,Q$3))/SUMIFS('all sales summary'!$H$2:$H$2047,'all sales summary'!$A$2:$A$2047,$A13,'all sales summary'!$B$2:$B$2047,Q$2)</f>
        <v>0.81052844413166891</v>
      </c>
      <c r="R13" s="37">
        <f>(SUMIFS('all sales summary'!$C$2:$C$2047,'all sales summary'!$A$2:$A$2047,$A13,'all sales summary'!$B$2:$B$2047,R$3)*SUMIFS('all sales summary'!$H$2:$H$2047,'all sales summary'!$A$2:$A$2047,$A13,'all sales summary'!$B$2:$B$2047,R$3))/SUMIFS('all sales summary'!$H$2:$H$2047,'all sales summary'!$A$2:$A$2047,$A13,'all sales summary'!$B$2:$B$2047,R$2)</f>
        <v>0.84815396111767483</v>
      </c>
      <c r="S13" s="37">
        <f>(SUMIFS('all sales summary'!$C$2:$C$2047,'all sales summary'!$A$2:$A$2047,$A13,'all sales summary'!$B$2:$B$2047,S$3)*SUMIFS('all sales summary'!$H$2:$H$2047,'all sales summary'!$A$2:$A$2047,$A13,'all sales summary'!$B$2:$B$2047,S$3))/SUMIFS('all sales summary'!$H$2:$H$2047,'all sales summary'!$A$2:$A$2047,$A13,'all sales summary'!$B$2:$B$2047,S$2)</f>
        <v>0.94995581571755228</v>
      </c>
      <c r="T13" s="37">
        <f>(SUMIFS('all sales summary'!$C$2:$C$2047,'all sales summary'!$A$2:$A$2047,$A13,'all sales summary'!$B$2:$B$2047,T$3)*SUMIFS('all sales summary'!$H$2:$H$2047,'all sales summary'!$A$2:$A$2047,$A13,'all sales summary'!$B$2:$B$2047,T$3))/SUMIFS('all sales summary'!$H$2:$H$2047,'all sales summary'!$A$2:$A$2047,$A13,'all sales summary'!$B$2:$B$2047,T$2)</f>
        <v>1.1731227988941335</v>
      </c>
      <c r="U13" s="37">
        <f>(SUMIFS('all sales summary'!$C$2:$C$2047,'all sales summary'!$A$2:$A$2047,$A13,'all sales summary'!$B$2:$B$2047,U$3)*SUMIFS('all sales summary'!$H$2:$H$2047,'all sales summary'!$A$2:$A$2047,$A13,'all sales summary'!$B$2:$B$2047,U$3))/SUMIFS('all sales summary'!$H$2:$H$2047,'all sales summary'!$A$2:$A$2047,$A13,'all sales summary'!$B$2:$B$2047,U$2)</f>
        <v>1.5091021336720032</v>
      </c>
      <c r="V13" s="37">
        <f>(SUMIFS('all sales summary'!$C$2:$C$2047,'all sales summary'!$A$2:$A$2047,$A13,'all sales summary'!$B$2:$B$2047,V$3)*SUMIFS('all sales summary'!$H$2:$H$2047,'all sales summary'!$A$2:$A$2047,$A13,'all sales summary'!$B$2:$B$2047,V$3))/SUMIFS('all sales summary'!$H$2:$H$2047,'all sales summary'!$A$2:$A$2047,$A13,'all sales summary'!$B$2:$B$2047,V$2)</f>
        <v>1.4200346583993075</v>
      </c>
      <c r="W13" s="8" t="str">
        <f t="shared" si="0"/>
        <v>Bradford</v>
      </c>
      <c r="X13" s="37">
        <f>+SUMIFS('all sales summary'!$H$2:$H$2047,'all sales summary'!$A$2:$A$2047,$A13,'all sales summary'!$B$2:$B$2047,X$2)</f>
        <v>5.2004850785601818E-2</v>
      </c>
      <c r="Y13" s="43">
        <f t="shared" si="1"/>
        <v>2.1843839734837219E-2</v>
      </c>
    </row>
    <row r="14" spans="1:25" x14ac:dyDescent="0.25">
      <c r="A14" s="5" t="s">
        <v>17</v>
      </c>
      <c r="B14" s="37">
        <f>(SUMIFS('all sales summary'!$C$2:$C$2047,'all sales summary'!$A$2:$A$2047,$A14,'all sales summary'!$B$2:$B$2047,B$3)*SUMIFS('all sales summary'!$H$2:$H$2047,'all sales summary'!$A$2:$A$2047,$A14,'all sales summary'!$B$2:$B$2047,B$3))/SUMIFS('all sales summary'!$H$2:$H$2047,'all sales summary'!$A$2:$A$2047,$A14,'all sales summary'!$B$2:$B$2047,B$2)</f>
        <v>0.85512532006383701</v>
      </c>
      <c r="C14" s="37">
        <f>(SUMIFS('all sales summary'!$C$2:$C$2047,'all sales summary'!$A$2:$A$2047,$A14,'all sales summary'!$B$2:$B$2047,C$3)*SUMIFS('all sales summary'!$H$2:$H$2047,'all sales summary'!$A$2:$A$2047,$A14,'all sales summary'!$B$2:$B$2047,C$3))/SUMIFS('all sales summary'!$H$2:$H$2047,'all sales summary'!$A$2:$A$2047,$A14,'all sales summary'!$B$2:$B$2047,C$2)</f>
        <v>0.88967790140299285</v>
      </c>
      <c r="D14" s="37">
        <f>(SUMIFS('all sales summary'!$C$2:$C$2047,'all sales summary'!$A$2:$A$2047,$A14,'all sales summary'!$B$2:$B$2047,D$3)*SUMIFS('all sales summary'!$H$2:$H$2047,'all sales summary'!$A$2:$A$2047,$A14,'all sales summary'!$B$2:$B$2047,D$3))/SUMIFS('all sales summary'!$H$2:$H$2047,'all sales summary'!$A$2:$A$2047,$A14,'all sales summary'!$B$2:$B$2047,D$2)</f>
        <v>0.60410821273187509</v>
      </c>
      <c r="E14" s="37">
        <f>(SUMIFS('all sales summary'!$C$2:$C$2047,'all sales summary'!$A$2:$A$2047,$A14,'all sales summary'!$B$2:$B$2047,E$3)*SUMIFS('all sales summary'!$H$2:$H$2047,'all sales summary'!$A$2:$A$2047,$A14,'all sales summary'!$B$2:$B$2047,E$3))/SUMIFS('all sales summary'!$H$2:$H$2047,'all sales summary'!$A$2:$A$2047,$A14,'all sales summary'!$B$2:$B$2047,E$2)</f>
        <v>0.17037851926227293</v>
      </c>
      <c r="F14" s="37">
        <f>(SUMIFS('all sales summary'!$C$2:$C$2047,'all sales summary'!$A$2:$A$2047,$A14,'all sales summary'!$B$2:$B$2047,F$3)*SUMIFS('all sales summary'!$H$2:$H$2047,'all sales summary'!$A$2:$A$2047,$A14,'all sales summary'!$B$2:$B$2047,F$3))/SUMIFS('all sales summary'!$H$2:$H$2047,'all sales summary'!$A$2:$A$2047,$A14,'all sales summary'!$B$2:$B$2047,F$2)</f>
        <v>0.21563637417351464</v>
      </c>
      <c r="G14" s="37">
        <f>(SUMIFS('all sales summary'!$C$2:$C$2047,'all sales summary'!$A$2:$A$2047,$A14,'all sales summary'!$B$2:$B$2047,G$3)*SUMIFS('all sales summary'!$H$2:$H$2047,'all sales summary'!$A$2:$A$2047,$A14,'all sales summary'!$B$2:$B$2047,G$3))/SUMIFS('all sales summary'!$H$2:$H$2047,'all sales summary'!$A$2:$A$2047,$A14,'all sales summary'!$B$2:$B$2047,G$2)</f>
        <v>0.35485293522434247</v>
      </c>
      <c r="H14" s="37">
        <f>(SUMIFS('all sales summary'!$C$2:$C$2047,'all sales summary'!$A$2:$A$2047,$A14,'all sales summary'!$B$2:$B$2047,H$3)*SUMIFS('all sales summary'!$H$2:$H$2047,'all sales summary'!$A$2:$A$2047,$A14,'all sales summary'!$B$2:$B$2047,H$3))/SUMIFS('all sales summary'!$H$2:$H$2047,'all sales summary'!$A$2:$A$2047,$A14,'all sales summary'!$B$2:$B$2047,H$2)</f>
        <v>0.74020186007537148</v>
      </c>
      <c r="I14" s="37">
        <f>(SUMIFS('all sales summary'!$C$2:$C$2047,'all sales summary'!$A$2:$A$2047,$A14,'all sales summary'!$B$2:$B$2047,I$3)*SUMIFS('all sales summary'!$H$2:$H$2047,'all sales summary'!$A$2:$A$2047,$A14,'all sales summary'!$B$2:$B$2047,I$3))/SUMIFS('all sales summary'!$H$2:$H$2047,'all sales summary'!$A$2:$A$2047,$A14,'all sales summary'!$B$2:$B$2047,I$2)</f>
        <v>0.96199410964350163</v>
      </c>
      <c r="J14" s="37">
        <f>(SUMIFS('all sales summary'!$C$2:$C$2047,'all sales summary'!$A$2:$A$2047,$A14,'all sales summary'!$B$2:$B$2047,J$3)*SUMIFS('all sales summary'!$H$2:$H$2047,'all sales summary'!$A$2:$A$2047,$A14,'all sales summary'!$B$2:$B$2047,J$3))/SUMIFS('all sales summary'!$H$2:$H$2047,'all sales summary'!$A$2:$A$2047,$A14,'all sales summary'!$B$2:$B$2047,J$2)</f>
        <v>0.87772313498623411</v>
      </c>
      <c r="K14" s="37">
        <f>(SUMIFS('all sales summary'!$C$2:$C$2047,'all sales summary'!$A$2:$A$2047,$A14,'all sales summary'!$B$2:$B$2047,K$3)*SUMIFS('all sales summary'!$H$2:$H$2047,'all sales summary'!$A$2:$A$2047,$A14,'all sales summary'!$B$2:$B$2047,K$3))/SUMIFS('all sales summary'!$H$2:$H$2047,'all sales summary'!$A$2:$A$2047,$A14,'all sales summary'!$B$2:$B$2047,K$2)</f>
        <v>0.84245811440387841</v>
      </c>
      <c r="L14" s="37">
        <f>(SUMIFS('all sales summary'!$C$2:$C$2047,'all sales summary'!$A$2:$A$2047,$A14,'all sales summary'!$B$2:$B$2047,L$3)*SUMIFS('all sales summary'!$H$2:$H$2047,'all sales summary'!$A$2:$A$2047,$A14,'all sales summary'!$B$2:$B$2047,L$3))/SUMIFS('all sales summary'!$H$2:$H$2047,'all sales summary'!$A$2:$A$2047,$A14,'all sales summary'!$B$2:$B$2047,L$2)</f>
        <v>0.3493122500591197</v>
      </c>
      <c r="M14" s="37">
        <f>(SUMIFS('all sales summary'!$C$2:$C$2047,'all sales summary'!$A$2:$A$2047,$A14,'all sales summary'!$B$2:$B$2047,M$3)*SUMIFS('all sales summary'!$H$2:$H$2047,'all sales summary'!$A$2:$A$2047,$A14,'all sales summary'!$B$2:$B$2047,M$3))/SUMIFS('all sales summary'!$H$2:$H$2047,'all sales summary'!$A$2:$A$2047,$A14,'all sales summary'!$B$2:$B$2047,M$2)</f>
        <v>0.78042153610277587</v>
      </c>
      <c r="N14" s="37">
        <f>(SUMIFS('all sales summary'!$C$2:$C$2047,'all sales summary'!$A$2:$A$2047,$A14,'all sales summary'!$B$2:$B$2047,N$3)*SUMIFS('all sales summary'!$H$2:$H$2047,'all sales summary'!$A$2:$A$2047,$A14,'all sales summary'!$B$2:$B$2047,N$3))/SUMIFS('all sales summary'!$H$2:$H$2047,'all sales summary'!$A$2:$A$2047,$A14,'all sales summary'!$B$2:$B$2047,N$2)</f>
        <v>0.23237381848369323</v>
      </c>
      <c r="O14" s="37">
        <f>(SUMIFS('all sales summary'!$C$2:$C$2047,'all sales summary'!$A$2:$A$2047,$A14,'all sales summary'!$B$2:$B$2047,O$3)*SUMIFS('all sales summary'!$H$2:$H$2047,'all sales summary'!$A$2:$A$2047,$A14,'all sales summary'!$B$2:$B$2047,O$3))/SUMIFS('all sales summary'!$H$2:$H$2047,'all sales summary'!$A$2:$A$2047,$A14,'all sales summary'!$B$2:$B$2047,O$2)</f>
        <v>0.23319508555061574</v>
      </c>
      <c r="P14" s="37">
        <f>(SUMIFS('all sales summary'!$C$2:$C$2047,'all sales summary'!$A$2:$A$2047,$A14,'all sales summary'!$B$2:$B$2047,P$3)*SUMIFS('all sales summary'!$H$2:$H$2047,'all sales summary'!$A$2:$A$2047,$A14,'all sales summary'!$B$2:$B$2047,P$3))/SUMIFS('all sales summary'!$H$2:$H$2047,'all sales summary'!$A$2:$A$2047,$A14,'all sales summary'!$B$2:$B$2047,P$2)</f>
        <v>0.30390342361762479</v>
      </c>
      <c r="Q14" s="37">
        <f>(SUMIFS('all sales summary'!$C$2:$C$2047,'all sales summary'!$A$2:$A$2047,$A14,'all sales summary'!$B$2:$B$2047,Q$3)*SUMIFS('all sales summary'!$H$2:$H$2047,'all sales summary'!$A$2:$A$2047,$A14,'all sales summary'!$B$2:$B$2047,Q$3))/SUMIFS('all sales summary'!$H$2:$H$2047,'all sales summary'!$A$2:$A$2047,$A14,'all sales summary'!$B$2:$B$2047,Q$2)</f>
        <v>0.63295385803489446</v>
      </c>
      <c r="R14" s="37">
        <f>(SUMIFS('all sales summary'!$C$2:$C$2047,'all sales summary'!$A$2:$A$2047,$A14,'all sales summary'!$B$2:$B$2047,R$3)*SUMIFS('all sales summary'!$H$2:$H$2047,'all sales summary'!$A$2:$A$2047,$A14,'all sales summary'!$B$2:$B$2047,R$3))/SUMIFS('all sales summary'!$H$2:$H$2047,'all sales summary'!$A$2:$A$2047,$A14,'all sales summary'!$B$2:$B$2047,R$2)</f>
        <v>0.8990945451593324</v>
      </c>
      <c r="S14" s="37">
        <f>(SUMIFS('all sales summary'!$C$2:$C$2047,'all sales summary'!$A$2:$A$2047,$A14,'all sales summary'!$B$2:$B$2047,S$3)*SUMIFS('all sales summary'!$H$2:$H$2047,'all sales summary'!$A$2:$A$2047,$A14,'all sales summary'!$B$2:$B$2047,S$3))/SUMIFS('all sales summary'!$H$2:$H$2047,'all sales summary'!$A$2:$A$2047,$A14,'all sales summary'!$B$2:$B$2047,S$2)</f>
        <v>0.99698009292171808</v>
      </c>
      <c r="T14" s="37">
        <f>(SUMIFS('all sales summary'!$C$2:$C$2047,'all sales summary'!$A$2:$A$2047,$A14,'all sales summary'!$B$2:$B$2047,T$3)*SUMIFS('all sales summary'!$H$2:$H$2047,'all sales summary'!$A$2:$A$2047,$A14,'all sales summary'!$B$2:$B$2047,T$3))/SUMIFS('all sales summary'!$H$2:$H$2047,'all sales summary'!$A$2:$A$2047,$A14,'all sales summary'!$B$2:$B$2047,T$2)</f>
        <v>1.1117097608024726</v>
      </c>
      <c r="U14" s="37">
        <f>(SUMIFS('all sales summary'!$C$2:$C$2047,'all sales summary'!$A$2:$A$2047,$A14,'all sales summary'!$B$2:$B$2047,U$3)*SUMIFS('all sales summary'!$H$2:$H$2047,'all sales summary'!$A$2:$A$2047,$A14,'all sales summary'!$B$2:$B$2047,U$3))/SUMIFS('all sales summary'!$H$2:$H$2047,'all sales summary'!$A$2:$A$2047,$A14,'all sales summary'!$B$2:$B$2047,U$2)</f>
        <v>1.1719651650118663</v>
      </c>
      <c r="V14" s="37">
        <f>(SUMIFS('all sales summary'!$C$2:$C$2047,'all sales summary'!$A$2:$A$2047,$A14,'all sales summary'!$B$2:$B$2047,V$3)*SUMIFS('all sales summary'!$H$2:$H$2047,'all sales summary'!$A$2:$A$2047,$A14,'all sales summary'!$B$2:$B$2047,V$3))/SUMIFS('all sales summary'!$H$2:$H$2047,'all sales summary'!$A$2:$A$2047,$A14,'all sales summary'!$B$2:$B$2047,V$2)</f>
        <v>1.0326352654892956</v>
      </c>
      <c r="W14" s="8" t="str">
        <f t="shared" si="0"/>
        <v>Brighton</v>
      </c>
      <c r="X14" s="37">
        <f>+SUMIFS('all sales summary'!$H$2:$H$2047,'all sales summary'!$A$2:$A$2047,$A14,'all sales summary'!$B$2:$B$2047,X$2)</f>
        <v>0.2392116436815247</v>
      </c>
      <c r="Y14" s="43">
        <f t="shared" si="1"/>
        <v>7.8067354996773459E-3</v>
      </c>
    </row>
    <row r="15" spans="1:25" x14ac:dyDescent="0.25">
      <c r="A15" s="5" t="s">
        <v>18</v>
      </c>
      <c r="B15" s="37">
        <f>(SUMIFS('all sales summary'!$C$2:$C$2047,'all sales summary'!$A$2:$A$2047,$A15,'all sales summary'!$B$2:$B$2047,B$3)*SUMIFS('all sales summary'!$H$2:$H$2047,'all sales summary'!$A$2:$A$2047,$A15,'all sales summary'!$B$2:$B$2047,B$3))/SUMIFS('all sales summary'!$H$2:$H$2047,'all sales summary'!$A$2:$A$2047,$A15,'all sales summary'!$B$2:$B$2047,B$2)</f>
        <v>0.94366060205122893</v>
      </c>
      <c r="C15" s="37">
        <f>(SUMIFS('all sales summary'!$C$2:$C$2047,'all sales summary'!$A$2:$A$2047,$A15,'all sales summary'!$B$2:$B$2047,C$3)*SUMIFS('all sales summary'!$H$2:$H$2047,'all sales summary'!$A$2:$A$2047,$A15,'all sales summary'!$B$2:$B$2047,C$3))/SUMIFS('all sales summary'!$H$2:$H$2047,'all sales summary'!$A$2:$A$2047,$A15,'all sales summary'!$B$2:$B$2047,C$2)</f>
        <v>0.89447569088333789</v>
      </c>
      <c r="D15" s="37">
        <f>(SUMIFS('all sales summary'!$C$2:$C$2047,'all sales summary'!$A$2:$A$2047,$A15,'all sales summary'!$B$2:$B$2047,D$3)*SUMIFS('all sales summary'!$H$2:$H$2047,'all sales summary'!$A$2:$A$2047,$A15,'all sales summary'!$B$2:$B$2047,D$3))/SUMIFS('all sales summary'!$H$2:$H$2047,'all sales summary'!$A$2:$A$2047,$A15,'all sales summary'!$B$2:$B$2047,D$2)</f>
        <v>0.61225082067492709</v>
      </c>
      <c r="E15" s="37">
        <f>(SUMIFS('all sales summary'!$C$2:$C$2047,'all sales summary'!$A$2:$A$2047,$A15,'all sales summary'!$B$2:$B$2047,E$3)*SUMIFS('all sales summary'!$H$2:$H$2047,'all sales summary'!$A$2:$A$2047,$A15,'all sales summary'!$B$2:$B$2047,E$3))/SUMIFS('all sales summary'!$H$2:$H$2047,'all sales summary'!$A$2:$A$2047,$A15,'all sales summary'!$B$2:$B$2047,E$2)</f>
        <v>0.16629171640483401</v>
      </c>
      <c r="F15" s="37">
        <f>(SUMIFS('all sales summary'!$C$2:$C$2047,'all sales summary'!$A$2:$A$2047,$A15,'all sales summary'!$B$2:$B$2047,F$3)*SUMIFS('all sales summary'!$H$2:$H$2047,'all sales summary'!$A$2:$A$2047,$A15,'all sales summary'!$B$2:$B$2047,F$3))/SUMIFS('all sales summary'!$H$2:$H$2047,'all sales summary'!$A$2:$A$2047,$A15,'all sales summary'!$B$2:$B$2047,F$2)</f>
        <v>0.18298935482868095</v>
      </c>
      <c r="G15" s="37">
        <f>(SUMIFS('all sales summary'!$C$2:$C$2047,'all sales summary'!$A$2:$A$2047,$A15,'all sales summary'!$B$2:$B$2047,G$3)*SUMIFS('all sales summary'!$H$2:$H$2047,'all sales summary'!$A$2:$A$2047,$A15,'all sales summary'!$B$2:$B$2047,G$3))/SUMIFS('all sales summary'!$H$2:$H$2047,'all sales summary'!$A$2:$A$2047,$A15,'all sales summary'!$B$2:$B$2047,G$2)</f>
        <v>0.3628807144388142</v>
      </c>
      <c r="H15" s="37">
        <f>(SUMIFS('all sales summary'!$C$2:$C$2047,'all sales summary'!$A$2:$A$2047,$A15,'all sales summary'!$B$2:$B$2047,H$3)*SUMIFS('all sales summary'!$H$2:$H$2047,'all sales summary'!$A$2:$A$2047,$A15,'all sales summary'!$B$2:$B$2047,H$3))/SUMIFS('all sales summary'!$H$2:$H$2047,'all sales summary'!$A$2:$A$2047,$A15,'all sales summary'!$B$2:$B$2047,H$2)</f>
        <v>0.69067763485853584</v>
      </c>
      <c r="I15" s="37">
        <f>(SUMIFS('all sales summary'!$C$2:$C$2047,'all sales summary'!$A$2:$A$2047,$A15,'all sales summary'!$B$2:$B$2047,I$3)*SUMIFS('all sales summary'!$H$2:$H$2047,'all sales summary'!$A$2:$A$2047,$A15,'all sales summary'!$B$2:$B$2047,I$3))/SUMIFS('all sales summary'!$H$2:$H$2047,'all sales summary'!$A$2:$A$2047,$A15,'all sales summary'!$B$2:$B$2047,I$2)</f>
        <v>0.92913701137955684</v>
      </c>
      <c r="J15" s="37">
        <f>(SUMIFS('all sales summary'!$C$2:$C$2047,'all sales summary'!$A$2:$A$2047,$A15,'all sales summary'!$B$2:$B$2047,J$3)*SUMIFS('all sales summary'!$H$2:$H$2047,'all sales summary'!$A$2:$A$2047,$A15,'all sales summary'!$B$2:$B$2047,J$3))/SUMIFS('all sales summary'!$H$2:$H$2047,'all sales summary'!$A$2:$A$2047,$A15,'all sales summary'!$B$2:$B$2047,J$2)</f>
        <v>0.95132434388977338</v>
      </c>
      <c r="K15" s="37">
        <f>(SUMIFS('all sales summary'!$C$2:$C$2047,'all sales summary'!$A$2:$A$2047,$A15,'all sales summary'!$B$2:$B$2047,K$3)*SUMIFS('all sales summary'!$H$2:$H$2047,'all sales summary'!$A$2:$A$2047,$A15,'all sales summary'!$B$2:$B$2047,K$3))/SUMIFS('all sales summary'!$H$2:$H$2047,'all sales summary'!$A$2:$A$2047,$A15,'all sales summary'!$B$2:$B$2047,K$2)</f>
        <v>0.9896280600659505</v>
      </c>
      <c r="L15" s="37">
        <f>(SUMIFS('all sales summary'!$C$2:$C$2047,'all sales summary'!$A$2:$A$2047,$A15,'all sales summary'!$B$2:$B$2047,L$3)*SUMIFS('all sales summary'!$H$2:$H$2047,'all sales summary'!$A$2:$A$2047,$A15,'all sales summary'!$B$2:$B$2047,L$3))/SUMIFS('all sales summary'!$H$2:$H$2047,'all sales summary'!$A$2:$A$2047,$A15,'all sales summary'!$B$2:$B$2047,L$2)</f>
        <v>0.39745702676297712</v>
      </c>
      <c r="M15" s="37">
        <f>(SUMIFS('all sales summary'!$C$2:$C$2047,'all sales summary'!$A$2:$A$2047,$A15,'all sales summary'!$B$2:$B$2047,M$3)*SUMIFS('all sales summary'!$H$2:$H$2047,'all sales summary'!$A$2:$A$2047,$A15,'all sales summary'!$B$2:$B$2047,M$3))/SUMIFS('all sales summary'!$H$2:$H$2047,'all sales summary'!$A$2:$A$2047,$A15,'all sales summary'!$B$2:$B$2047,M$2)</f>
        <v>0.73879806780813528</v>
      </c>
      <c r="N15" s="37">
        <f>(SUMIFS('all sales summary'!$C$2:$C$2047,'all sales summary'!$A$2:$A$2047,$A15,'all sales summary'!$B$2:$B$2047,N$3)*SUMIFS('all sales summary'!$H$2:$H$2047,'all sales summary'!$A$2:$A$2047,$A15,'all sales summary'!$B$2:$B$2047,N$3))/SUMIFS('all sales summary'!$H$2:$H$2047,'all sales summary'!$A$2:$A$2047,$A15,'all sales summary'!$B$2:$B$2047,N$2)</f>
        <v>0.46894116525493129</v>
      </c>
      <c r="O15" s="37">
        <f>(SUMIFS('all sales summary'!$C$2:$C$2047,'all sales summary'!$A$2:$A$2047,$A15,'all sales summary'!$B$2:$B$2047,O$3)*SUMIFS('all sales summary'!$H$2:$H$2047,'all sales summary'!$A$2:$A$2047,$A15,'all sales summary'!$B$2:$B$2047,O$3))/SUMIFS('all sales summary'!$H$2:$H$2047,'all sales summary'!$A$2:$A$2047,$A15,'all sales summary'!$B$2:$B$2047,O$2)</f>
        <v>0.26302947485320649</v>
      </c>
      <c r="P15" s="37">
        <f>(SUMIFS('all sales summary'!$C$2:$C$2047,'all sales summary'!$A$2:$A$2047,$A15,'all sales summary'!$B$2:$B$2047,P$3)*SUMIFS('all sales summary'!$H$2:$H$2047,'all sales summary'!$A$2:$A$2047,$A15,'all sales summary'!$B$2:$B$2047,P$3))/SUMIFS('all sales summary'!$H$2:$H$2047,'all sales summary'!$A$2:$A$2047,$A15,'all sales summary'!$B$2:$B$2047,P$2)</f>
        <v>0.31633949937358452</v>
      </c>
      <c r="Q15" s="37">
        <f>(SUMIFS('all sales summary'!$C$2:$C$2047,'all sales summary'!$A$2:$A$2047,$A15,'all sales summary'!$B$2:$B$2047,Q$3)*SUMIFS('all sales summary'!$H$2:$H$2047,'all sales summary'!$A$2:$A$2047,$A15,'all sales summary'!$B$2:$B$2047,Q$3))/SUMIFS('all sales summary'!$H$2:$H$2047,'all sales summary'!$A$2:$A$2047,$A15,'all sales summary'!$B$2:$B$2047,Q$2)</f>
        <v>0.7528121416029474</v>
      </c>
      <c r="R15" s="37">
        <f>(SUMIFS('all sales summary'!$C$2:$C$2047,'all sales summary'!$A$2:$A$2047,$A15,'all sales summary'!$B$2:$B$2047,R$3)*SUMIFS('all sales summary'!$H$2:$H$2047,'all sales summary'!$A$2:$A$2047,$A15,'all sales summary'!$B$2:$B$2047,R$3))/SUMIFS('all sales summary'!$H$2:$H$2047,'all sales summary'!$A$2:$A$2047,$A15,'all sales summary'!$B$2:$B$2047,R$2)</f>
        <v>0.9168837672395096</v>
      </c>
      <c r="S15" s="37">
        <f>(SUMIFS('all sales summary'!$C$2:$C$2047,'all sales summary'!$A$2:$A$2047,$A15,'all sales summary'!$B$2:$B$2047,S$3)*SUMIFS('all sales summary'!$H$2:$H$2047,'all sales summary'!$A$2:$A$2047,$A15,'all sales summary'!$B$2:$B$2047,S$3))/SUMIFS('all sales summary'!$H$2:$H$2047,'all sales summary'!$A$2:$A$2047,$A15,'all sales summary'!$B$2:$B$2047,S$2)</f>
        <v>1.0377180387402463</v>
      </c>
      <c r="T15" s="37">
        <f>(SUMIFS('all sales summary'!$C$2:$C$2047,'all sales summary'!$A$2:$A$2047,$A15,'all sales summary'!$B$2:$B$2047,T$3)*SUMIFS('all sales summary'!$H$2:$H$2047,'all sales summary'!$A$2:$A$2047,$A15,'all sales summary'!$B$2:$B$2047,T$3))/SUMIFS('all sales summary'!$H$2:$H$2047,'all sales summary'!$A$2:$A$2047,$A15,'all sales summary'!$B$2:$B$2047,T$2)</f>
        <v>1.0802340633362442</v>
      </c>
      <c r="U15" s="37">
        <f>(SUMIFS('all sales summary'!$C$2:$C$2047,'all sales summary'!$A$2:$A$2047,$A15,'all sales summary'!$B$2:$B$2047,U$3)*SUMIFS('all sales summary'!$H$2:$H$2047,'all sales summary'!$A$2:$A$2047,$A15,'all sales summary'!$B$2:$B$2047,U$3))/SUMIFS('all sales summary'!$H$2:$H$2047,'all sales summary'!$A$2:$A$2047,$A15,'all sales summary'!$B$2:$B$2047,U$2)</f>
        <v>1.1202538085247775</v>
      </c>
      <c r="V15" s="37">
        <f>(SUMIFS('all sales summary'!$C$2:$C$2047,'all sales summary'!$A$2:$A$2047,$A15,'all sales summary'!$B$2:$B$2047,V$3)*SUMIFS('all sales summary'!$H$2:$H$2047,'all sales summary'!$A$2:$A$2047,$A15,'all sales summary'!$B$2:$B$2047,V$3))/SUMIFS('all sales summary'!$H$2:$H$2047,'all sales summary'!$A$2:$A$2047,$A15,'all sales summary'!$B$2:$B$2047,V$2)</f>
        <v>1.1090425023985411</v>
      </c>
      <c r="W15" s="8" t="str">
        <f t="shared" si="0"/>
        <v>Bristol</v>
      </c>
      <c r="X15" s="37">
        <f>+SUMIFS('all sales summary'!$H$2:$H$2047,'all sales summary'!$A$2:$A$2047,$A15,'all sales summary'!$B$2:$B$2047,X$2)</f>
        <v>0.1501675484762714</v>
      </c>
      <c r="Y15" s="43">
        <f t="shared" si="1"/>
        <v>1.6374645264906857E-2</v>
      </c>
    </row>
    <row r="16" spans="1:25" x14ac:dyDescent="0.25">
      <c r="A16" s="5" t="s">
        <v>19</v>
      </c>
      <c r="B16" s="37">
        <f>(SUMIFS('all sales summary'!$C$2:$C$2047,'all sales summary'!$A$2:$A$2047,$A16,'all sales summary'!$B$2:$B$2047,B$3)*SUMIFS('all sales summary'!$H$2:$H$2047,'all sales summary'!$A$2:$A$2047,$A16,'all sales summary'!$B$2:$B$2047,B$3))/SUMIFS('all sales summary'!$H$2:$H$2047,'all sales summary'!$A$2:$A$2047,$A16,'all sales summary'!$B$2:$B$2047,B$2)</f>
        <v>0.97703615604041272</v>
      </c>
      <c r="C16" s="37">
        <f>(SUMIFS('all sales summary'!$C$2:$C$2047,'all sales summary'!$A$2:$A$2047,$A16,'all sales summary'!$B$2:$B$2047,C$3)*SUMIFS('all sales summary'!$H$2:$H$2047,'all sales summary'!$A$2:$A$2047,$A16,'all sales summary'!$B$2:$B$2047,C$3))/SUMIFS('all sales summary'!$H$2:$H$2047,'all sales summary'!$A$2:$A$2047,$A16,'all sales summary'!$B$2:$B$2047,C$2)</f>
        <v>0.94042592076928899</v>
      </c>
      <c r="D16" s="37">
        <f>(SUMIFS('all sales summary'!$C$2:$C$2047,'all sales summary'!$A$2:$A$2047,$A16,'all sales summary'!$B$2:$B$2047,D$3)*SUMIFS('all sales summary'!$H$2:$H$2047,'all sales summary'!$A$2:$A$2047,$A16,'all sales summary'!$B$2:$B$2047,D$3))/SUMIFS('all sales summary'!$H$2:$H$2047,'all sales summary'!$A$2:$A$2047,$A16,'all sales summary'!$B$2:$B$2047,D$2)</f>
        <v>0.91934806495831911</v>
      </c>
      <c r="E16" s="37">
        <f>(SUMIFS('all sales summary'!$C$2:$C$2047,'all sales summary'!$A$2:$A$2047,$A16,'all sales summary'!$B$2:$B$2047,E$3)*SUMIFS('all sales summary'!$H$2:$H$2047,'all sales summary'!$A$2:$A$2047,$A16,'all sales summary'!$B$2:$B$2047,E$3))/SUMIFS('all sales summary'!$H$2:$H$2047,'all sales summary'!$A$2:$A$2047,$A16,'all sales summary'!$B$2:$B$2047,E$2)</f>
        <v>0.53815583353463292</v>
      </c>
      <c r="F16" s="37">
        <f>(SUMIFS('all sales summary'!$C$2:$C$2047,'all sales summary'!$A$2:$A$2047,$A16,'all sales summary'!$B$2:$B$2047,F$3)*SUMIFS('all sales summary'!$H$2:$H$2047,'all sales summary'!$A$2:$A$2047,$A16,'all sales summary'!$B$2:$B$2047,F$3))/SUMIFS('all sales summary'!$H$2:$H$2047,'all sales summary'!$A$2:$A$2047,$A16,'all sales summary'!$B$2:$B$2047,F$2)</f>
        <v>0.63731930614232246</v>
      </c>
      <c r="G16" s="37">
        <f>(SUMIFS('all sales summary'!$C$2:$C$2047,'all sales summary'!$A$2:$A$2047,$A16,'all sales summary'!$B$2:$B$2047,G$3)*SUMIFS('all sales summary'!$H$2:$H$2047,'all sales summary'!$A$2:$A$2047,$A16,'all sales summary'!$B$2:$B$2047,G$3))/SUMIFS('all sales summary'!$H$2:$H$2047,'all sales summary'!$A$2:$A$2047,$A16,'all sales summary'!$B$2:$B$2047,G$2)</f>
        <v>0.85846689576505653</v>
      </c>
      <c r="H16" s="37">
        <f>(SUMIFS('all sales summary'!$C$2:$C$2047,'all sales summary'!$A$2:$A$2047,$A16,'all sales summary'!$B$2:$B$2047,H$3)*SUMIFS('all sales summary'!$H$2:$H$2047,'all sales summary'!$A$2:$A$2047,$A16,'all sales summary'!$B$2:$B$2047,H$3))/SUMIFS('all sales summary'!$H$2:$H$2047,'all sales summary'!$A$2:$A$2047,$A16,'all sales summary'!$B$2:$B$2047,H$2)</f>
        <v>1.0353697940160509</v>
      </c>
      <c r="I16" s="37">
        <f>(SUMIFS('all sales summary'!$C$2:$C$2047,'all sales summary'!$A$2:$A$2047,$A16,'all sales summary'!$B$2:$B$2047,I$3)*SUMIFS('all sales summary'!$H$2:$H$2047,'all sales summary'!$A$2:$A$2047,$A16,'all sales summary'!$B$2:$B$2047,I$3))/SUMIFS('all sales summary'!$H$2:$H$2047,'all sales summary'!$A$2:$A$2047,$A16,'all sales summary'!$B$2:$B$2047,I$2)</f>
        <v>1.040442085897626</v>
      </c>
      <c r="J16" s="37">
        <f>(SUMIFS('all sales summary'!$C$2:$C$2047,'all sales summary'!$A$2:$A$2047,$A16,'all sales summary'!$B$2:$B$2047,J$3)*SUMIFS('all sales summary'!$H$2:$H$2047,'all sales summary'!$A$2:$A$2047,$A16,'all sales summary'!$B$2:$B$2047,J$3))/SUMIFS('all sales summary'!$H$2:$H$2047,'all sales summary'!$A$2:$A$2047,$A16,'all sales summary'!$B$2:$B$2047,J$2)</f>
        <v>0.99437351847946154</v>
      </c>
      <c r="K16" s="37">
        <f>(SUMIFS('all sales summary'!$C$2:$C$2047,'all sales summary'!$A$2:$A$2047,$A16,'all sales summary'!$B$2:$B$2047,K$3)*SUMIFS('all sales summary'!$H$2:$H$2047,'all sales summary'!$A$2:$A$2047,$A16,'all sales summary'!$B$2:$B$2047,K$3))/SUMIFS('all sales summary'!$H$2:$H$2047,'all sales summary'!$A$2:$A$2047,$A16,'all sales summary'!$B$2:$B$2047,K$2)</f>
        <v>1.0142244761615311</v>
      </c>
      <c r="L16" s="37">
        <f>(SUMIFS('all sales summary'!$C$2:$C$2047,'all sales summary'!$A$2:$A$2047,$A16,'all sales summary'!$B$2:$B$2047,L$3)*SUMIFS('all sales summary'!$H$2:$H$2047,'all sales summary'!$A$2:$A$2047,$A16,'all sales summary'!$B$2:$B$2047,L$3))/SUMIFS('all sales summary'!$H$2:$H$2047,'all sales summary'!$A$2:$A$2047,$A16,'all sales summary'!$B$2:$B$2047,L$2)</f>
        <v>0.81558018222643336</v>
      </c>
      <c r="M16" s="37">
        <f>(SUMIFS('all sales summary'!$C$2:$C$2047,'all sales summary'!$A$2:$A$2047,$A16,'all sales summary'!$B$2:$B$2047,M$3)*SUMIFS('all sales summary'!$H$2:$H$2047,'all sales summary'!$A$2:$A$2047,$A16,'all sales summary'!$B$2:$B$2047,M$3))/SUMIFS('all sales summary'!$H$2:$H$2047,'all sales summary'!$A$2:$A$2047,$A16,'all sales summary'!$B$2:$B$2047,M$2)</f>
        <v>1.078771010627948</v>
      </c>
      <c r="N16" s="37">
        <f>(SUMIFS('all sales summary'!$C$2:$C$2047,'all sales summary'!$A$2:$A$2047,$A16,'all sales summary'!$B$2:$B$2047,N$3)*SUMIFS('all sales summary'!$H$2:$H$2047,'all sales summary'!$A$2:$A$2047,$A16,'all sales summary'!$B$2:$B$2047,N$3))/SUMIFS('all sales summary'!$H$2:$H$2047,'all sales summary'!$A$2:$A$2047,$A16,'all sales summary'!$B$2:$B$2047,N$2)</f>
        <v>0.62386816361923914</v>
      </c>
      <c r="O16" s="37">
        <f>(SUMIFS('all sales summary'!$C$2:$C$2047,'all sales summary'!$A$2:$A$2047,$A16,'all sales summary'!$B$2:$B$2047,O$3)*SUMIFS('all sales summary'!$H$2:$H$2047,'all sales summary'!$A$2:$A$2047,$A16,'all sales summary'!$B$2:$B$2047,O$3))/SUMIFS('all sales summary'!$H$2:$H$2047,'all sales summary'!$A$2:$A$2047,$A16,'all sales summary'!$B$2:$B$2047,O$2)</f>
        <v>0.63307972123875977</v>
      </c>
      <c r="P16" s="37">
        <f>(SUMIFS('all sales summary'!$C$2:$C$2047,'all sales summary'!$A$2:$A$2047,$A16,'all sales summary'!$B$2:$B$2047,P$3)*SUMIFS('all sales summary'!$H$2:$H$2047,'all sales summary'!$A$2:$A$2047,$A16,'all sales summary'!$B$2:$B$2047,P$3))/SUMIFS('all sales summary'!$H$2:$H$2047,'all sales summary'!$A$2:$A$2047,$A16,'all sales summary'!$B$2:$B$2047,P$2)</f>
        <v>0.78994050043073161</v>
      </c>
      <c r="Q16" s="37">
        <f>(SUMIFS('all sales summary'!$C$2:$C$2047,'all sales summary'!$A$2:$A$2047,$A16,'all sales summary'!$B$2:$B$2047,Q$3)*SUMIFS('all sales summary'!$H$2:$H$2047,'all sales summary'!$A$2:$A$2047,$A16,'all sales summary'!$B$2:$B$2047,Q$3))/SUMIFS('all sales summary'!$H$2:$H$2047,'all sales summary'!$A$2:$A$2047,$A16,'all sales summary'!$B$2:$B$2047,Q$2)</f>
        <v>0.99240980351998953</v>
      </c>
      <c r="R16" s="37">
        <f>(SUMIFS('all sales summary'!$C$2:$C$2047,'all sales summary'!$A$2:$A$2047,$A16,'all sales summary'!$B$2:$B$2047,R$3)*SUMIFS('all sales summary'!$H$2:$H$2047,'all sales summary'!$A$2:$A$2047,$A16,'all sales summary'!$B$2:$B$2047,R$3))/SUMIFS('all sales summary'!$H$2:$H$2047,'all sales summary'!$A$2:$A$2047,$A16,'all sales summary'!$B$2:$B$2047,R$2)</f>
        <v>1.0519492118200808</v>
      </c>
      <c r="S16" s="37">
        <f>(SUMIFS('all sales summary'!$C$2:$C$2047,'all sales summary'!$A$2:$A$2047,$A16,'all sales summary'!$B$2:$B$2047,S$3)*SUMIFS('all sales summary'!$H$2:$H$2047,'all sales summary'!$A$2:$A$2047,$A16,'all sales summary'!$B$2:$B$2047,S$3))/SUMIFS('all sales summary'!$H$2:$H$2047,'all sales summary'!$A$2:$A$2047,$A16,'all sales summary'!$B$2:$B$2047,S$2)</f>
        <v>0.99475727518658774</v>
      </c>
      <c r="T16" s="37">
        <f>(SUMIFS('all sales summary'!$C$2:$C$2047,'all sales summary'!$A$2:$A$2047,$A16,'all sales summary'!$B$2:$B$2047,T$3)*SUMIFS('all sales summary'!$H$2:$H$2047,'all sales summary'!$A$2:$A$2047,$A16,'all sales summary'!$B$2:$B$2047,T$3))/SUMIFS('all sales summary'!$H$2:$H$2047,'all sales summary'!$A$2:$A$2047,$A16,'all sales summary'!$B$2:$B$2047,T$2)</f>
        <v>1.0495614242315936</v>
      </c>
      <c r="U16" s="37">
        <f>(SUMIFS('all sales summary'!$C$2:$C$2047,'all sales summary'!$A$2:$A$2047,$A16,'all sales summary'!$B$2:$B$2047,U$3)*SUMIFS('all sales summary'!$H$2:$H$2047,'all sales summary'!$A$2:$A$2047,$A16,'all sales summary'!$B$2:$B$2047,U$3))/SUMIFS('all sales summary'!$H$2:$H$2047,'all sales summary'!$A$2:$A$2047,$A16,'all sales summary'!$B$2:$B$2047,U$2)</f>
        <v>1.0507557094990541</v>
      </c>
      <c r="V16" s="37">
        <f>(SUMIFS('all sales summary'!$C$2:$C$2047,'all sales summary'!$A$2:$A$2047,$A16,'all sales summary'!$B$2:$B$2047,V$3)*SUMIFS('all sales summary'!$H$2:$H$2047,'all sales summary'!$A$2:$A$2047,$A16,'all sales summary'!$B$2:$B$2047,V$3))/SUMIFS('all sales summary'!$H$2:$H$2047,'all sales summary'!$A$2:$A$2047,$A16,'all sales summary'!$B$2:$B$2047,V$2)</f>
        <v>0.98331688825294761</v>
      </c>
      <c r="W16" s="8" t="str">
        <f t="shared" si="0"/>
        <v>Burnley</v>
      </c>
      <c r="X16" s="37">
        <f>+SUMIFS('all sales summary'!$H$2:$H$2047,'all sales summary'!$A$2:$A$2047,$A16,'all sales summary'!$B$2:$B$2047,X$2)</f>
        <v>0.21779969512753802</v>
      </c>
      <c r="Y16" s="43">
        <f t="shared" si="1"/>
        <v>-3.6335766522866595E-3</v>
      </c>
    </row>
    <row r="17" spans="1:25" x14ac:dyDescent="0.25">
      <c r="A17" s="5" t="s">
        <v>20</v>
      </c>
      <c r="B17" s="37">
        <f>(SUMIFS('all sales summary'!$C$2:$C$2047,'all sales summary'!$A$2:$A$2047,$A17,'all sales summary'!$B$2:$B$2047,B$3)*SUMIFS('all sales summary'!$H$2:$H$2047,'all sales summary'!$A$2:$A$2047,$A17,'all sales summary'!$B$2:$B$2047,B$3))/SUMIFS('all sales summary'!$H$2:$H$2047,'all sales summary'!$A$2:$A$2047,$A17,'all sales summary'!$B$2:$B$2047,B$2)</f>
        <v>0.8561128790749899</v>
      </c>
      <c r="C17" s="37">
        <f>(SUMIFS('all sales summary'!$C$2:$C$2047,'all sales summary'!$A$2:$A$2047,$A17,'all sales summary'!$B$2:$B$2047,C$3)*SUMIFS('all sales summary'!$H$2:$H$2047,'all sales summary'!$A$2:$A$2047,$A17,'all sales summary'!$B$2:$B$2047,C$3))/SUMIFS('all sales summary'!$H$2:$H$2047,'all sales summary'!$A$2:$A$2047,$A17,'all sales summary'!$B$2:$B$2047,C$2)</f>
        <v>0.8531899867448588</v>
      </c>
      <c r="D17" s="37">
        <f>(SUMIFS('all sales summary'!$C$2:$C$2047,'all sales summary'!$A$2:$A$2047,$A17,'all sales summary'!$B$2:$B$2047,D$3)*SUMIFS('all sales summary'!$H$2:$H$2047,'all sales summary'!$A$2:$A$2047,$A17,'all sales summary'!$B$2:$B$2047,D$3))/SUMIFS('all sales summary'!$H$2:$H$2047,'all sales summary'!$A$2:$A$2047,$A17,'all sales summary'!$B$2:$B$2047,D$2)</f>
        <v>0.58211688430276509</v>
      </c>
      <c r="E17" s="37">
        <f>(SUMIFS('all sales summary'!$C$2:$C$2047,'all sales summary'!$A$2:$A$2047,$A17,'all sales summary'!$B$2:$B$2047,E$3)*SUMIFS('all sales summary'!$H$2:$H$2047,'all sales summary'!$A$2:$A$2047,$A17,'all sales summary'!$B$2:$B$2047,E$3))/SUMIFS('all sales summary'!$H$2:$H$2047,'all sales summary'!$A$2:$A$2047,$A17,'all sales summary'!$B$2:$B$2047,E$2)</f>
        <v>0.14102529229386523</v>
      </c>
      <c r="F17" s="37">
        <f>(SUMIFS('all sales summary'!$C$2:$C$2047,'all sales summary'!$A$2:$A$2047,$A17,'all sales summary'!$B$2:$B$2047,F$3)*SUMIFS('all sales summary'!$H$2:$H$2047,'all sales summary'!$A$2:$A$2047,$A17,'all sales summary'!$B$2:$B$2047,F$3))/SUMIFS('all sales summary'!$H$2:$H$2047,'all sales summary'!$A$2:$A$2047,$A17,'all sales summary'!$B$2:$B$2047,F$2)</f>
        <v>0.15753495258202702</v>
      </c>
      <c r="G17" s="37">
        <f>(SUMIFS('all sales summary'!$C$2:$C$2047,'all sales summary'!$A$2:$A$2047,$A17,'all sales summary'!$B$2:$B$2047,G$3)*SUMIFS('all sales summary'!$H$2:$H$2047,'all sales summary'!$A$2:$A$2047,$A17,'all sales summary'!$B$2:$B$2047,G$3))/SUMIFS('all sales summary'!$H$2:$H$2047,'all sales summary'!$A$2:$A$2047,$A17,'all sales summary'!$B$2:$B$2047,G$2)</f>
        <v>0.31037296718507146</v>
      </c>
      <c r="H17" s="37">
        <f>(SUMIFS('all sales summary'!$C$2:$C$2047,'all sales summary'!$A$2:$A$2047,$A17,'all sales summary'!$B$2:$B$2047,H$3)*SUMIFS('all sales summary'!$H$2:$H$2047,'all sales summary'!$A$2:$A$2047,$A17,'all sales summary'!$B$2:$B$2047,H$3))/SUMIFS('all sales summary'!$H$2:$H$2047,'all sales summary'!$A$2:$A$2047,$A17,'all sales summary'!$B$2:$B$2047,H$2)</f>
        <v>0.62195756402934155</v>
      </c>
      <c r="I17" s="37">
        <f>(SUMIFS('all sales summary'!$C$2:$C$2047,'all sales summary'!$A$2:$A$2047,$A17,'all sales summary'!$B$2:$B$2047,I$3)*SUMIFS('all sales summary'!$H$2:$H$2047,'all sales summary'!$A$2:$A$2047,$A17,'all sales summary'!$B$2:$B$2047,I$3))/SUMIFS('all sales summary'!$H$2:$H$2047,'all sales summary'!$A$2:$A$2047,$A17,'all sales summary'!$B$2:$B$2047,I$2)</f>
        <v>0.78054179738788543</v>
      </c>
      <c r="J17" s="37">
        <f>(SUMIFS('all sales summary'!$C$2:$C$2047,'all sales summary'!$A$2:$A$2047,$A17,'all sales summary'!$B$2:$B$2047,J$3)*SUMIFS('all sales summary'!$H$2:$H$2047,'all sales summary'!$A$2:$A$2047,$A17,'all sales summary'!$B$2:$B$2047,J$3))/SUMIFS('all sales summary'!$H$2:$H$2047,'all sales summary'!$A$2:$A$2047,$A17,'all sales summary'!$B$2:$B$2047,J$2)</f>
        <v>0.77799105495527598</v>
      </c>
      <c r="K17" s="37">
        <f>(SUMIFS('all sales summary'!$C$2:$C$2047,'all sales summary'!$A$2:$A$2047,$A17,'all sales summary'!$B$2:$B$2047,K$3)*SUMIFS('all sales summary'!$H$2:$H$2047,'all sales summary'!$A$2:$A$2047,$A17,'all sales summary'!$B$2:$B$2047,K$3))/SUMIFS('all sales summary'!$H$2:$H$2047,'all sales summary'!$A$2:$A$2047,$A17,'all sales summary'!$B$2:$B$2047,K$2)</f>
        <v>0.83746228968043779</v>
      </c>
      <c r="L17" s="37">
        <f>(SUMIFS('all sales summary'!$C$2:$C$2047,'all sales summary'!$A$2:$A$2047,$A17,'all sales summary'!$B$2:$B$2047,L$3)*SUMIFS('all sales summary'!$H$2:$H$2047,'all sales summary'!$A$2:$A$2047,$A17,'all sales summary'!$B$2:$B$2047,L$3))/SUMIFS('all sales summary'!$H$2:$H$2047,'all sales summary'!$A$2:$A$2047,$A17,'all sales summary'!$B$2:$B$2047,L$2)</f>
        <v>0.32962585127124361</v>
      </c>
      <c r="M17" s="37">
        <f>(SUMIFS('all sales summary'!$C$2:$C$2047,'all sales summary'!$A$2:$A$2047,$A17,'all sales summary'!$B$2:$B$2047,M$3)*SUMIFS('all sales summary'!$H$2:$H$2047,'all sales summary'!$A$2:$A$2047,$A17,'all sales summary'!$B$2:$B$2047,M$3))/SUMIFS('all sales summary'!$H$2:$H$2047,'all sales summary'!$A$2:$A$2047,$A17,'all sales summary'!$B$2:$B$2047,M$2)</f>
        <v>0.83784414896192794</v>
      </c>
      <c r="N17" s="37">
        <f>(SUMIFS('all sales summary'!$C$2:$C$2047,'all sales summary'!$A$2:$A$2047,$A17,'all sales summary'!$B$2:$B$2047,N$3)*SUMIFS('all sales summary'!$H$2:$H$2047,'all sales summary'!$A$2:$A$2047,$A17,'all sales summary'!$B$2:$B$2047,N$3))/SUMIFS('all sales summary'!$H$2:$H$2047,'all sales summary'!$A$2:$A$2047,$A17,'all sales summary'!$B$2:$B$2047,N$2)</f>
        <v>0.18823260368105635</v>
      </c>
      <c r="O17" s="37">
        <f>(SUMIFS('all sales summary'!$C$2:$C$2047,'all sales summary'!$A$2:$A$2047,$A17,'all sales summary'!$B$2:$B$2047,O$3)*SUMIFS('all sales summary'!$H$2:$H$2047,'all sales summary'!$A$2:$A$2047,$A17,'all sales summary'!$B$2:$B$2047,O$3))/SUMIFS('all sales summary'!$H$2:$H$2047,'all sales summary'!$A$2:$A$2047,$A17,'all sales summary'!$B$2:$B$2047,O$2)</f>
        <v>0.18153125045611487</v>
      </c>
      <c r="P17" s="37">
        <f>(SUMIFS('all sales summary'!$C$2:$C$2047,'all sales summary'!$A$2:$A$2047,$A17,'all sales summary'!$B$2:$B$2047,P$3)*SUMIFS('all sales summary'!$H$2:$H$2047,'all sales summary'!$A$2:$A$2047,$A17,'all sales summary'!$B$2:$B$2047,P$3))/SUMIFS('all sales summary'!$H$2:$H$2047,'all sales summary'!$A$2:$A$2047,$A17,'all sales summary'!$B$2:$B$2047,P$2)</f>
        <v>0.22586633384407051</v>
      </c>
      <c r="Q17" s="37">
        <f>(SUMIFS('all sales summary'!$C$2:$C$2047,'all sales summary'!$A$2:$A$2047,$A17,'all sales summary'!$B$2:$B$2047,Q$3)*SUMIFS('all sales summary'!$H$2:$H$2047,'all sales summary'!$A$2:$A$2047,$A17,'all sales summary'!$B$2:$B$2047,Q$3))/SUMIFS('all sales summary'!$H$2:$H$2047,'all sales summary'!$A$2:$A$2047,$A17,'all sales summary'!$B$2:$B$2047,Q$2)</f>
        <v>0.56001215954202022</v>
      </c>
      <c r="R17" s="37">
        <f>(SUMIFS('all sales summary'!$C$2:$C$2047,'all sales summary'!$A$2:$A$2047,$A17,'all sales summary'!$B$2:$B$2047,R$3)*SUMIFS('all sales summary'!$H$2:$H$2047,'all sales summary'!$A$2:$A$2047,$A17,'all sales summary'!$B$2:$B$2047,R$3))/SUMIFS('all sales summary'!$H$2:$H$2047,'all sales summary'!$A$2:$A$2047,$A17,'all sales summary'!$B$2:$B$2047,R$2)</f>
        <v>0.82528229125752295</v>
      </c>
      <c r="S17" s="37">
        <f>(SUMIFS('all sales summary'!$C$2:$C$2047,'all sales summary'!$A$2:$A$2047,$A17,'all sales summary'!$B$2:$B$2047,S$3)*SUMIFS('all sales summary'!$H$2:$H$2047,'all sales summary'!$A$2:$A$2047,$A17,'all sales summary'!$B$2:$B$2047,S$3))/SUMIFS('all sales summary'!$H$2:$H$2047,'all sales summary'!$A$2:$A$2047,$A17,'all sales summary'!$B$2:$B$2047,S$2)</f>
        <v>0.86645183784291724</v>
      </c>
      <c r="T17" s="37">
        <f>(SUMIFS('all sales summary'!$C$2:$C$2047,'all sales summary'!$A$2:$A$2047,$A17,'all sales summary'!$B$2:$B$2047,T$3)*SUMIFS('all sales summary'!$H$2:$H$2047,'all sales summary'!$A$2:$A$2047,$A17,'all sales summary'!$B$2:$B$2047,T$3))/SUMIFS('all sales summary'!$H$2:$H$2047,'all sales summary'!$A$2:$A$2047,$A17,'all sales summary'!$B$2:$B$2047,T$2)</f>
        <v>0.94425225953697656</v>
      </c>
      <c r="U17" s="37">
        <f>(SUMIFS('all sales summary'!$C$2:$C$2047,'all sales summary'!$A$2:$A$2047,$A17,'all sales summary'!$B$2:$B$2047,U$3)*SUMIFS('all sales summary'!$H$2:$H$2047,'all sales summary'!$A$2:$A$2047,$A17,'all sales summary'!$B$2:$B$2047,U$3))/SUMIFS('all sales summary'!$H$2:$H$2047,'all sales summary'!$A$2:$A$2047,$A17,'all sales summary'!$B$2:$B$2047,U$2)</f>
        <v>0.9805533757219822</v>
      </c>
      <c r="V17" s="37">
        <f>(SUMIFS('all sales summary'!$C$2:$C$2047,'all sales summary'!$A$2:$A$2047,$A17,'all sales summary'!$B$2:$B$2047,V$3)*SUMIFS('all sales summary'!$H$2:$H$2047,'all sales summary'!$A$2:$A$2047,$A17,'all sales summary'!$B$2:$B$2047,V$3))/SUMIFS('all sales summary'!$H$2:$H$2047,'all sales summary'!$A$2:$A$2047,$A17,'all sales summary'!$B$2:$B$2047,V$2)</f>
        <v>0.90488517062813423</v>
      </c>
      <c r="W17" s="8" t="str">
        <f t="shared" si="0"/>
        <v>Cambridge</v>
      </c>
      <c r="X17" s="37">
        <f>+SUMIFS('all sales summary'!$H$2:$H$2047,'all sales summary'!$A$2:$A$2047,$A17,'all sales summary'!$B$2:$B$2047,X$2)</f>
        <v>0.21661129045320471</v>
      </c>
      <c r="Y17" s="43">
        <f t="shared" si="1"/>
        <v>-2.0602945931476224E-2</v>
      </c>
    </row>
    <row r="18" spans="1:25" x14ac:dyDescent="0.25">
      <c r="A18" s="5" t="s">
        <v>21</v>
      </c>
      <c r="B18" s="37">
        <f>(SUMIFS('all sales summary'!$C$2:$C$2047,'all sales summary'!$A$2:$A$2047,$A18,'all sales summary'!$B$2:$B$2047,B$3)*SUMIFS('all sales summary'!$H$2:$H$2047,'all sales summary'!$A$2:$A$2047,$A18,'all sales summary'!$B$2:$B$2047,B$3))/SUMIFS('all sales summary'!$H$2:$H$2047,'all sales summary'!$A$2:$A$2047,$A18,'all sales summary'!$B$2:$B$2047,B$2)</f>
        <v>0.88499675277428302</v>
      </c>
      <c r="C18" s="37">
        <f>(SUMIFS('all sales summary'!$C$2:$C$2047,'all sales summary'!$A$2:$A$2047,$A18,'all sales summary'!$B$2:$B$2047,C$3)*SUMIFS('all sales summary'!$H$2:$H$2047,'all sales summary'!$A$2:$A$2047,$A18,'all sales summary'!$B$2:$B$2047,C$3))/SUMIFS('all sales summary'!$H$2:$H$2047,'all sales summary'!$A$2:$A$2047,$A18,'all sales summary'!$B$2:$B$2047,C$2)</f>
        <v>0.84609630517154288</v>
      </c>
      <c r="D18" s="37">
        <f>(SUMIFS('all sales summary'!$C$2:$C$2047,'all sales summary'!$A$2:$A$2047,$A18,'all sales summary'!$B$2:$B$2047,D$3)*SUMIFS('all sales summary'!$H$2:$H$2047,'all sales summary'!$A$2:$A$2047,$A18,'all sales summary'!$B$2:$B$2047,D$3))/SUMIFS('all sales summary'!$H$2:$H$2047,'all sales summary'!$A$2:$A$2047,$A18,'all sales summary'!$B$2:$B$2047,D$2)</f>
        <v>0.52318103032347407</v>
      </c>
      <c r="E18" s="37">
        <f>(SUMIFS('all sales summary'!$C$2:$C$2047,'all sales summary'!$A$2:$A$2047,$A18,'all sales summary'!$B$2:$B$2047,E$3)*SUMIFS('all sales summary'!$H$2:$H$2047,'all sales summary'!$A$2:$A$2047,$A18,'all sales summary'!$B$2:$B$2047,E$3))/SUMIFS('all sales summary'!$H$2:$H$2047,'all sales summary'!$A$2:$A$2047,$A18,'all sales summary'!$B$2:$B$2047,E$2)</f>
        <v>5.4074971161122531E-2</v>
      </c>
      <c r="F18" s="37">
        <f>(SUMIFS('all sales summary'!$C$2:$C$2047,'all sales summary'!$A$2:$A$2047,$A18,'all sales summary'!$B$2:$B$2047,F$3)*SUMIFS('all sales summary'!$H$2:$H$2047,'all sales summary'!$A$2:$A$2047,$A18,'all sales summary'!$B$2:$B$2047,F$3))/SUMIFS('all sales summary'!$H$2:$H$2047,'all sales summary'!$A$2:$A$2047,$A18,'all sales summary'!$B$2:$B$2047,F$2)</f>
        <v>6.4011936260923261E-2</v>
      </c>
      <c r="G18" s="37">
        <f>(SUMIFS('all sales summary'!$C$2:$C$2047,'all sales summary'!$A$2:$A$2047,$A18,'all sales summary'!$B$2:$B$2047,G$3)*SUMIFS('all sales summary'!$H$2:$H$2047,'all sales summary'!$A$2:$A$2047,$A18,'all sales summary'!$B$2:$B$2047,G$3))/SUMIFS('all sales summary'!$H$2:$H$2047,'all sales summary'!$A$2:$A$2047,$A18,'all sales summary'!$B$2:$B$2047,G$2)</f>
        <v>0.13848076966873191</v>
      </c>
      <c r="H18" s="37">
        <f>(SUMIFS('all sales summary'!$C$2:$C$2047,'all sales summary'!$A$2:$A$2047,$A18,'all sales summary'!$B$2:$B$2047,H$3)*SUMIFS('all sales summary'!$H$2:$H$2047,'all sales summary'!$A$2:$A$2047,$A18,'all sales summary'!$B$2:$B$2047,H$3))/SUMIFS('all sales summary'!$H$2:$H$2047,'all sales summary'!$A$2:$A$2047,$A18,'all sales summary'!$B$2:$B$2047,H$2)</f>
        <v>0.47385782189910236</v>
      </c>
      <c r="I18" s="37">
        <f>(SUMIFS('all sales summary'!$C$2:$C$2047,'all sales summary'!$A$2:$A$2047,$A18,'all sales summary'!$B$2:$B$2047,I$3)*SUMIFS('all sales summary'!$H$2:$H$2047,'all sales summary'!$A$2:$A$2047,$A18,'all sales summary'!$B$2:$B$2047,I$3))/SUMIFS('all sales summary'!$H$2:$H$2047,'all sales summary'!$A$2:$A$2047,$A18,'all sales summary'!$B$2:$B$2047,I$2)</f>
        <v>0.71146244137338166</v>
      </c>
      <c r="J18" s="37">
        <f>(SUMIFS('all sales summary'!$C$2:$C$2047,'all sales summary'!$A$2:$A$2047,$A18,'all sales summary'!$B$2:$B$2047,J$3)*SUMIFS('all sales summary'!$H$2:$H$2047,'all sales summary'!$A$2:$A$2047,$A18,'all sales summary'!$B$2:$B$2047,J$3))/SUMIFS('all sales summary'!$H$2:$H$2047,'all sales summary'!$A$2:$A$2047,$A18,'all sales summary'!$B$2:$B$2047,J$2)</f>
        <v>0.62749625680606624</v>
      </c>
      <c r="K18" s="37">
        <f>(SUMIFS('all sales summary'!$C$2:$C$2047,'all sales summary'!$A$2:$A$2047,$A18,'all sales summary'!$B$2:$B$2047,K$3)*SUMIFS('all sales summary'!$H$2:$H$2047,'all sales summary'!$A$2:$A$2047,$A18,'all sales summary'!$B$2:$B$2047,K$3))/SUMIFS('all sales summary'!$H$2:$H$2047,'all sales summary'!$A$2:$A$2047,$A18,'all sales summary'!$B$2:$B$2047,K$2)</f>
        <v>0.40584685343882504</v>
      </c>
      <c r="L18" s="37">
        <f>(SUMIFS('all sales summary'!$C$2:$C$2047,'all sales summary'!$A$2:$A$2047,$A18,'all sales summary'!$B$2:$B$2047,L$3)*SUMIFS('all sales summary'!$H$2:$H$2047,'all sales summary'!$A$2:$A$2047,$A18,'all sales summary'!$B$2:$B$2047,L$3))/SUMIFS('all sales summary'!$H$2:$H$2047,'all sales summary'!$A$2:$A$2047,$A18,'all sales summary'!$B$2:$B$2047,L$2)</f>
        <v>0.6293864067159114</v>
      </c>
      <c r="M18" s="37">
        <f>(SUMIFS('all sales summary'!$C$2:$C$2047,'all sales summary'!$A$2:$A$2047,$A18,'all sales summary'!$B$2:$B$2047,M$3)*SUMIFS('all sales summary'!$H$2:$H$2047,'all sales summary'!$A$2:$A$2047,$A18,'all sales summary'!$B$2:$B$2047,M$3))/SUMIFS('all sales summary'!$H$2:$H$2047,'all sales summary'!$A$2:$A$2047,$A18,'all sales summary'!$B$2:$B$2047,M$2)</f>
        <v>0.52707106553869121</v>
      </c>
      <c r="N18" s="37">
        <f>(SUMIFS('all sales summary'!$C$2:$C$2047,'all sales summary'!$A$2:$A$2047,$A18,'all sales summary'!$B$2:$B$2047,N$3)*SUMIFS('all sales summary'!$H$2:$H$2047,'all sales summary'!$A$2:$A$2047,$A18,'all sales summary'!$B$2:$B$2047,N$3))/SUMIFS('all sales summary'!$H$2:$H$2047,'all sales summary'!$A$2:$A$2047,$A18,'all sales summary'!$B$2:$B$2047,N$2)</f>
        <v>0.11447226059906655</v>
      </c>
      <c r="O18" s="37">
        <f>(SUMIFS('all sales summary'!$C$2:$C$2047,'all sales summary'!$A$2:$A$2047,$A18,'all sales summary'!$B$2:$B$2047,O$3)*SUMIFS('all sales summary'!$H$2:$H$2047,'all sales summary'!$A$2:$A$2047,$A18,'all sales summary'!$B$2:$B$2047,O$3))/SUMIFS('all sales summary'!$H$2:$H$2047,'all sales summary'!$A$2:$A$2047,$A18,'all sales summary'!$B$2:$B$2047,O$2)</f>
        <v>9.6145316542078016E-2</v>
      </c>
      <c r="P18" s="37">
        <f>(SUMIFS('all sales summary'!$C$2:$C$2047,'all sales summary'!$A$2:$A$2047,$A18,'all sales summary'!$B$2:$B$2047,P$3)*SUMIFS('all sales summary'!$H$2:$H$2047,'all sales summary'!$A$2:$A$2047,$A18,'all sales summary'!$B$2:$B$2047,P$3))/SUMIFS('all sales summary'!$H$2:$H$2047,'all sales summary'!$A$2:$A$2047,$A18,'all sales summary'!$B$2:$B$2047,P$2)</f>
        <v>0.14079900545568891</v>
      </c>
      <c r="Q18" s="37">
        <f>(SUMIFS('all sales summary'!$C$2:$C$2047,'all sales summary'!$A$2:$A$2047,$A18,'all sales summary'!$B$2:$B$2047,Q$3)*SUMIFS('all sales summary'!$H$2:$H$2047,'all sales summary'!$A$2:$A$2047,$A18,'all sales summary'!$B$2:$B$2047,Q$3))/SUMIFS('all sales summary'!$H$2:$H$2047,'all sales summary'!$A$2:$A$2047,$A18,'all sales summary'!$B$2:$B$2047,Q$2)</f>
        <v>0.50099015416543069</v>
      </c>
      <c r="R18" s="37">
        <f>(SUMIFS('all sales summary'!$C$2:$C$2047,'all sales summary'!$A$2:$A$2047,$A18,'all sales summary'!$B$2:$B$2047,R$3)*SUMIFS('all sales summary'!$H$2:$H$2047,'all sales summary'!$A$2:$A$2047,$A18,'all sales summary'!$B$2:$B$2047,R$3))/SUMIFS('all sales summary'!$H$2:$H$2047,'all sales summary'!$A$2:$A$2047,$A18,'all sales summary'!$B$2:$B$2047,R$2)</f>
        <v>0.72528896755814987</v>
      </c>
      <c r="S18" s="37">
        <f>(SUMIFS('all sales summary'!$C$2:$C$2047,'all sales summary'!$A$2:$A$2047,$A18,'all sales summary'!$B$2:$B$2047,S$3)*SUMIFS('all sales summary'!$H$2:$H$2047,'all sales summary'!$A$2:$A$2047,$A18,'all sales summary'!$B$2:$B$2047,S$3))/SUMIFS('all sales summary'!$H$2:$H$2047,'all sales summary'!$A$2:$A$2047,$A18,'all sales summary'!$B$2:$B$2047,S$2)</f>
        <v>0.78005370652519546</v>
      </c>
      <c r="T18" s="37">
        <f>(SUMIFS('all sales summary'!$C$2:$C$2047,'all sales summary'!$A$2:$A$2047,$A18,'all sales summary'!$B$2:$B$2047,T$3)*SUMIFS('all sales summary'!$H$2:$H$2047,'all sales summary'!$A$2:$A$2047,$A18,'all sales summary'!$B$2:$B$2047,T$3))/SUMIFS('all sales summary'!$H$2:$H$2047,'all sales summary'!$A$2:$A$2047,$A18,'all sales summary'!$B$2:$B$2047,T$2)</f>
        <v>0.84406043223839966</v>
      </c>
      <c r="U18" s="37">
        <f>(SUMIFS('all sales summary'!$C$2:$C$2047,'all sales summary'!$A$2:$A$2047,$A18,'all sales summary'!$B$2:$B$2047,U$3)*SUMIFS('all sales summary'!$H$2:$H$2047,'all sales summary'!$A$2:$A$2047,$A18,'all sales summary'!$B$2:$B$2047,U$3))/SUMIFS('all sales summary'!$H$2:$H$2047,'all sales summary'!$A$2:$A$2047,$A18,'all sales summary'!$B$2:$B$2047,U$2)</f>
        <v>1.0013457993805326</v>
      </c>
      <c r="V18" s="37">
        <f>(SUMIFS('all sales summary'!$C$2:$C$2047,'all sales summary'!$A$2:$A$2047,$A18,'all sales summary'!$B$2:$B$2047,V$3)*SUMIFS('all sales summary'!$H$2:$H$2047,'all sales summary'!$A$2:$A$2047,$A18,'all sales summary'!$B$2:$B$2047,V$3))/SUMIFS('all sales summary'!$H$2:$H$2047,'all sales summary'!$A$2:$A$2047,$A18,'all sales summary'!$B$2:$B$2047,V$2)</f>
        <v>0.90878557573777585</v>
      </c>
      <c r="W18" s="8" t="str">
        <f t="shared" si="0"/>
        <v>Cardiff</v>
      </c>
      <c r="X18" s="37">
        <f>+SUMIFS('all sales summary'!$H$2:$H$2047,'all sales summary'!$A$2:$A$2047,$A18,'all sales summary'!$B$2:$B$2047,X$2)</f>
        <v>0.19019123712604522</v>
      </c>
      <c r="Y18" s="43">
        <f t="shared" si="1"/>
        <v>-1.7348184194172365E-2</v>
      </c>
    </row>
    <row r="19" spans="1:25" x14ac:dyDescent="0.25">
      <c r="A19" s="5" t="s">
        <v>22</v>
      </c>
      <c r="B19" s="37">
        <f>(SUMIFS('all sales summary'!$C$2:$C$2047,'all sales summary'!$A$2:$A$2047,$A19,'all sales summary'!$B$2:$B$2047,B$3)*SUMIFS('all sales summary'!$H$2:$H$2047,'all sales summary'!$A$2:$A$2047,$A19,'all sales summary'!$B$2:$B$2047,B$3))/SUMIFS('all sales summary'!$H$2:$H$2047,'all sales summary'!$A$2:$A$2047,$A19,'all sales summary'!$B$2:$B$2047,B$2)</f>
        <v>0.89731318185294895</v>
      </c>
      <c r="C19" s="37">
        <f>(SUMIFS('all sales summary'!$C$2:$C$2047,'all sales summary'!$A$2:$A$2047,$A19,'all sales summary'!$B$2:$B$2047,C$3)*SUMIFS('all sales summary'!$H$2:$H$2047,'all sales summary'!$A$2:$A$2047,$A19,'all sales summary'!$B$2:$B$2047,C$3))/SUMIFS('all sales summary'!$H$2:$H$2047,'all sales summary'!$A$2:$A$2047,$A19,'all sales summary'!$B$2:$B$2047,C$2)</f>
        <v>0.83023596770656427</v>
      </c>
      <c r="D19" s="37">
        <f>(SUMIFS('all sales summary'!$C$2:$C$2047,'all sales summary'!$A$2:$A$2047,$A19,'all sales summary'!$B$2:$B$2047,D$3)*SUMIFS('all sales summary'!$H$2:$H$2047,'all sales summary'!$A$2:$A$2047,$A19,'all sales summary'!$B$2:$B$2047,D$3))/SUMIFS('all sales summary'!$H$2:$H$2047,'all sales summary'!$A$2:$A$2047,$A19,'all sales summary'!$B$2:$B$2047,D$2)</f>
        <v>0.67158725863780233</v>
      </c>
      <c r="E19" s="37">
        <f>(SUMIFS('all sales summary'!$C$2:$C$2047,'all sales summary'!$A$2:$A$2047,$A19,'all sales summary'!$B$2:$B$2047,E$3)*SUMIFS('all sales summary'!$H$2:$H$2047,'all sales summary'!$A$2:$A$2047,$A19,'all sales summary'!$B$2:$B$2047,E$3))/SUMIFS('all sales summary'!$H$2:$H$2047,'all sales summary'!$A$2:$A$2047,$A19,'all sales summary'!$B$2:$B$2047,E$2)</f>
        <v>0.26929875795831237</v>
      </c>
      <c r="F19" s="37">
        <f>(SUMIFS('all sales summary'!$C$2:$C$2047,'all sales summary'!$A$2:$A$2047,$A19,'all sales summary'!$B$2:$B$2047,F$3)*SUMIFS('all sales summary'!$H$2:$H$2047,'all sales summary'!$A$2:$A$2047,$A19,'all sales summary'!$B$2:$B$2047,F$3))/SUMIFS('all sales summary'!$H$2:$H$2047,'all sales summary'!$A$2:$A$2047,$A19,'all sales summary'!$B$2:$B$2047,F$2)</f>
        <v>0.3346104852749695</v>
      </c>
      <c r="G19" s="37">
        <f>(SUMIFS('all sales summary'!$C$2:$C$2047,'all sales summary'!$A$2:$A$2047,$A19,'all sales summary'!$B$2:$B$2047,G$3)*SUMIFS('all sales summary'!$H$2:$H$2047,'all sales summary'!$A$2:$A$2047,$A19,'all sales summary'!$B$2:$B$2047,G$3))/SUMIFS('all sales summary'!$H$2:$H$2047,'all sales summary'!$A$2:$A$2047,$A19,'all sales summary'!$B$2:$B$2047,G$2)</f>
        <v>0.57452759972854706</v>
      </c>
      <c r="H19" s="37">
        <f>(SUMIFS('all sales summary'!$C$2:$C$2047,'all sales summary'!$A$2:$A$2047,$A19,'all sales summary'!$B$2:$B$2047,H$3)*SUMIFS('all sales summary'!$H$2:$H$2047,'all sales summary'!$A$2:$A$2047,$A19,'all sales summary'!$B$2:$B$2047,H$3))/SUMIFS('all sales summary'!$H$2:$H$2047,'all sales summary'!$A$2:$A$2047,$A19,'all sales summary'!$B$2:$B$2047,H$2)</f>
        <v>0.81716789358020347</v>
      </c>
      <c r="I19" s="37">
        <f>(SUMIFS('all sales summary'!$C$2:$C$2047,'all sales summary'!$A$2:$A$2047,$A19,'all sales summary'!$B$2:$B$2047,I$3)*SUMIFS('all sales summary'!$H$2:$H$2047,'all sales summary'!$A$2:$A$2047,$A19,'all sales summary'!$B$2:$B$2047,I$3))/SUMIFS('all sales summary'!$H$2:$H$2047,'all sales summary'!$A$2:$A$2047,$A19,'all sales summary'!$B$2:$B$2047,I$2)</f>
        <v>0.84897164938282332</v>
      </c>
      <c r="J19" s="37">
        <f>(SUMIFS('all sales summary'!$C$2:$C$2047,'all sales summary'!$A$2:$A$2047,$A19,'all sales summary'!$B$2:$B$2047,J$3)*SUMIFS('all sales summary'!$H$2:$H$2047,'all sales summary'!$A$2:$A$2047,$A19,'all sales summary'!$B$2:$B$2047,J$3))/SUMIFS('all sales summary'!$H$2:$H$2047,'all sales summary'!$A$2:$A$2047,$A19,'all sales summary'!$B$2:$B$2047,J$2)</f>
        <v>0.80193163110234922</v>
      </c>
      <c r="K19" s="37">
        <f>(SUMIFS('all sales summary'!$C$2:$C$2047,'all sales summary'!$A$2:$A$2047,$A19,'all sales summary'!$B$2:$B$2047,K$3)*SUMIFS('all sales summary'!$H$2:$H$2047,'all sales summary'!$A$2:$A$2047,$A19,'all sales summary'!$B$2:$B$2047,K$3))/SUMIFS('all sales summary'!$H$2:$H$2047,'all sales summary'!$A$2:$A$2047,$A19,'all sales summary'!$B$2:$B$2047,K$2)</f>
        <v>0.81580305604835279</v>
      </c>
      <c r="L19" s="37">
        <f>(SUMIFS('all sales summary'!$C$2:$C$2047,'all sales summary'!$A$2:$A$2047,$A19,'all sales summary'!$B$2:$B$2047,L$3)*SUMIFS('all sales summary'!$H$2:$H$2047,'all sales summary'!$A$2:$A$2047,$A19,'all sales summary'!$B$2:$B$2047,L$3))/SUMIFS('all sales summary'!$H$2:$H$2047,'all sales summary'!$A$2:$A$2047,$A19,'all sales summary'!$B$2:$B$2047,L$2)</f>
        <v>0.52361570028316606</v>
      </c>
      <c r="M19" s="37">
        <f>(SUMIFS('all sales summary'!$C$2:$C$2047,'all sales summary'!$A$2:$A$2047,$A19,'all sales summary'!$B$2:$B$2047,M$3)*SUMIFS('all sales summary'!$H$2:$H$2047,'all sales summary'!$A$2:$A$2047,$A19,'all sales summary'!$B$2:$B$2047,M$3))/SUMIFS('all sales summary'!$H$2:$H$2047,'all sales summary'!$A$2:$A$2047,$A19,'all sales summary'!$B$2:$B$2047,M$2)</f>
        <v>0.70005108580320341</v>
      </c>
      <c r="N19" s="37">
        <f>(SUMIFS('all sales summary'!$C$2:$C$2047,'all sales summary'!$A$2:$A$2047,$A19,'all sales summary'!$B$2:$B$2047,N$3)*SUMIFS('all sales summary'!$H$2:$H$2047,'all sales summary'!$A$2:$A$2047,$A19,'all sales summary'!$B$2:$B$2047,N$3))/SUMIFS('all sales summary'!$H$2:$H$2047,'all sales summary'!$A$2:$A$2047,$A19,'all sales summary'!$B$2:$B$2047,N$2)</f>
        <v>0.3815775349535182</v>
      </c>
      <c r="O19" s="37">
        <f>(SUMIFS('all sales summary'!$C$2:$C$2047,'all sales summary'!$A$2:$A$2047,$A19,'all sales summary'!$B$2:$B$2047,O$3)*SUMIFS('all sales summary'!$H$2:$H$2047,'all sales summary'!$A$2:$A$2047,$A19,'all sales summary'!$B$2:$B$2047,O$3))/SUMIFS('all sales summary'!$H$2:$H$2047,'all sales summary'!$A$2:$A$2047,$A19,'all sales summary'!$B$2:$B$2047,O$2)</f>
        <v>0.38860345000543939</v>
      </c>
      <c r="P19" s="37">
        <f>(SUMIFS('all sales summary'!$C$2:$C$2047,'all sales summary'!$A$2:$A$2047,$A19,'all sales summary'!$B$2:$B$2047,P$3)*SUMIFS('all sales summary'!$H$2:$H$2047,'all sales summary'!$A$2:$A$2047,$A19,'all sales summary'!$B$2:$B$2047,P$3))/SUMIFS('all sales summary'!$H$2:$H$2047,'all sales summary'!$A$2:$A$2047,$A19,'all sales summary'!$B$2:$B$2047,P$2)</f>
        <v>0.50759728060436637</v>
      </c>
      <c r="Q19" s="37">
        <f>(SUMIFS('all sales summary'!$C$2:$C$2047,'all sales summary'!$A$2:$A$2047,$A19,'all sales summary'!$B$2:$B$2047,Q$3)*SUMIFS('all sales summary'!$H$2:$H$2047,'all sales summary'!$A$2:$A$2047,$A19,'all sales summary'!$B$2:$B$2047,Q$3))/SUMIFS('all sales summary'!$H$2:$H$2047,'all sales summary'!$A$2:$A$2047,$A19,'all sales summary'!$B$2:$B$2047,Q$2)</f>
        <v>0.82372569399795248</v>
      </c>
      <c r="R19" s="37">
        <f>(SUMIFS('all sales summary'!$C$2:$C$2047,'all sales summary'!$A$2:$A$2047,$A19,'all sales summary'!$B$2:$B$2047,R$3)*SUMIFS('all sales summary'!$H$2:$H$2047,'all sales summary'!$A$2:$A$2047,$A19,'all sales summary'!$B$2:$B$2047,R$3))/SUMIFS('all sales summary'!$H$2:$H$2047,'all sales summary'!$A$2:$A$2047,$A19,'all sales summary'!$B$2:$B$2047,R$2)</f>
        <v>0.91130372022164685</v>
      </c>
      <c r="S19" s="37">
        <f>(SUMIFS('all sales summary'!$C$2:$C$2047,'all sales summary'!$A$2:$A$2047,$A19,'all sales summary'!$B$2:$B$2047,S$3)*SUMIFS('all sales summary'!$H$2:$H$2047,'all sales summary'!$A$2:$A$2047,$A19,'all sales summary'!$B$2:$B$2047,S$3))/SUMIFS('all sales summary'!$H$2:$H$2047,'all sales summary'!$A$2:$A$2047,$A19,'all sales summary'!$B$2:$B$2047,S$2)</f>
        <v>0.87274620334801201</v>
      </c>
      <c r="T19" s="37">
        <f>(SUMIFS('all sales summary'!$C$2:$C$2047,'all sales summary'!$A$2:$A$2047,$A19,'all sales summary'!$B$2:$B$2047,T$3)*SUMIFS('all sales summary'!$H$2:$H$2047,'all sales summary'!$A$2:$A$2047,$A19,'all sales summary'!$B$2:$B$2047,T$3))/SUMIFS('all sales summary'!$H$2:$H$2047,'all sales summary'!$A$2:$A$2047,$A19,'all sales summary'!$B$2:$B$2047,T$2)</f>
        <v>0.91827399399049969</v>
      </c>
      <c r="U19" s="37">
        <f>(SUMIFS('all sales summary'!$C$2:$C$2047,'all sales summary'!$A$2:$A$2047,$A19,'all sales summary'!$B$2:$B$2047,U$3)*SUMIFS('all sales summary'!$H$2:$H$2047,'all sales summary'!$A$2:$A$2047,$A19,'all sales summary'!$B$2:$B$2047,U$3))/SUMIFS('all sales summary'!$H$2:$H$2047,'all sales summary'!$A$2:$A$2047,$A19,'all sales summary'!$B$2:$B$2047,U$2)</f>
        <v>0.95638079246708607</v>
      </c>
      <c r="V19" s="37">
        <f>(SUMIFS('all sales summary'!$C$2:$C$2047,'all sales summary'!$A$2:$A$2047,$A19,'all sales summary'!$B$2:$B$2047,V$3)*SUMIFS('all sales summary'!$H$2:$H$2047,'all sales summary'!$A$2:$A$2047,$A19,'all sales summary'!$B$2:$B$2047,V$3))/SUMIFS('all sales summary'!$H$2:$H$2047,'all sales summary'!$A$2:$A$2047,$A19,'all sales summary'!$B$2:$B$2047,V$2)</f>
        <v>0.9017885664232197</v>
      </c>
      <c r="W19" s="8" t="str">
        <f t="shared" si="0"/>
        <v>Chatham</v>
      </c>
      <c r="X19" s="37">
        <f>+SUMIFS('all sales summary'!$H$2:$H$2047,'all sales summary'!$A$2:$A$2047,$A19,'all sales summary'!$B$2:$B$2047,X$2)</f>
        <v>8.8293832935109909E-2</v>
      </c>
      <c r="Y19" s="43">
        <f t="shared" si="1"/>
        <v>-8.6714639085458834E-3</v>
      </c>
    </row>
    <row r="20" spans="1:25" x14ac:dyDescent="0.25">
      <c r="A20" s="5" t="s">
        <v>23</v>
      </c>
      <c r="B20" s="37">
        <f>(SUMIFS('all sales summary'!$C$2:$C$2047,'all sales summary'!$A$2:$A$2047,$A20,'all sales summary'!$B$2:$B$2047,B$3)*SUMIFS('all sales summary'!$H$2:$H$2047,'all sales summary'!$A$2:$A$2047,$A20,'all sales summary'!$B$2:$B$2047,B$3))/SUMIFS('all sales summary'!$H$2:$H$2047,'all sales summary'!$A$2:$A$2047,$A20,'all sales summary'!$B$2:$B$2047,B$2)</f>
        <v>0.87228713136407943</v>
      </c>
      <c r="C20" s="37">
        <f>(SUMIFS('all sales summary'!$C$2:$C$2047,'all sales summary'!$A$2:$A$2047,$A20,'all sales summary'!$B$2:$B$2047,C$3)*SUMIFS('all sales summary'!$H$2:$H$2047,'all sales summary'!$A$2:$A$2047,$A20,'all sales summary'!$B$2:$B$2047,C$3))/SUMIFS('all sales summary'!$H$2:$H$2047,'all sales summary'!$A$2:$A$2047,$A20,'all sales summary'!$B$2:$B$2047,C$2)</f>
        <v>0.8991184690880083</v>
      </c>
      <c r="D20" s="37">
        <f>(SUMIFS('all sales summary'!$C$2:$C$2047,'all sales summary'!$A$2:$A$2047,$A20,'all sales summary'!$B$2:$B$2047,D$3)*SUMIFS('all sales summary'!$H$2:$H$2047,'all sales summary'!$A$2:$A$2047,$A20,'all sales summary'!$B$2:$B$2047,D$3))/SUMIFS('all sales summary'!$H$2:$H$2047,'all sales summary'!$A$2:$A$2047,$A20,'all sales summary'!$B$2:$B$2047,D$2)</f>
        <v>0.69483149598066152</v>
      </c>
      <c r="E20" s="37">
        <f>(SUMIFS('all sales summary'!$C$2:$C$2047,'all sales summary'!$A$2:$A$2047,$A20,'all sales summary'!$B$2:$B$2047,E$3)*SUMIFS('all sales summary'!$H$2:$H$2047,'all sales summary'!$A$2:$A$2047,$A20,'all sales summary'!$B$2:$B$2047,E$3))/SUMIFS('all sales summary'!$H$2:$H$2047,'all sales summary'!$A$2:$A$2047,$A20,'all sales summary'!$B$2:$B$2047,E$2)</f>
        <v>0.24646968874342789</v>
      </c>
      <c r="F20" s="37">
        <f>(SUMIFS('all sales summary'!$C$2:$C$2047,'all sales summary'!$A$2:$A$2047,$A20,'all sales summary'!$B$2:$B$2047,F$3)*SUMIFS('all sales summary'!$H$2:$H$2047,'all sales summary'!$A$2:$A$2047,$A20,'all sales summary'!$B$2:$B$2047,F$3))/SUMIFS('all sales summary'!$H$2:$H$2047,'all sales summary'!$A$2:$A$2047,$A20,'all sales summary'!$B$2:$B$2047,F$2)</f>
        <v>0.27989408687563866</v>
      </c>
      <c r="G20" s="37">
        <f>(SUMIFS('all sales summary'!$C$2:$C$2047,'all sales summary'!$A$2:$A$2047,$A20,'all sales summary'!$B$2:$B$2047,G$3)*SUMIFS('all sales summary'!$H$2:$H$2047,'all sales summary'!$A$2:$A$2047,$A20,'all sales summary'!$B$2:$B$2047,G$3))/SUMIFS('all sales summary'!$H$2:$H$2047,'all sales summary'!$A$2:$A$2047,$A20,'all sales summary'!$B$2:$B$2047,G$2)</f>
        <v>0.40824381671309617</v>
      </c>
      <c r="H20" s="37">
        <f>(SUMIFS('all sales summary'!$C$2:$C$2047,'all sales summary'!$A$2:$A$2047,$A20,'all sales summary'!$B$2:$B$2047,H$3)*SUMIFS('all sales summary'!$H$2:$H$2047,'all sales summary'!$A$2:$A$2047,$A20,'all sales summary'!$B$2:$B$2047,H$3))/SUMIFS('all sales summary'!$H$2:$H$2047,'all sales summary'!$A$2:$A$2047,$A20,'all sales summary'!$B$2:$B$2047,H$2)</f>
        <v>0.63192453622214528</v>
      </c>
      <c r="I20" s="37">
        <f>(SUMIFS('all sales summary'!$C$2:$C$2047,'all sales summary'!$A$2:$A$2047,$A20,'all sales summary'!$B$2:$B$2047,I$3)*SUMIFS('all sales summary'!$H$2:$H$2047,'all sales summary'!$A$2:$A$2047,$A20,'all sales summary'!$B$2:$B$2047,I$3))/SUMIFS('all sales summary'!$H$2:$H$2047,'all sales summary'!$A$2:$A$2047,$A20,'all sales summary'!$B$2:$B$2047,I$2)</f>
        <v>0.69495973528370203</v>
      </c>
      <c r="J20" s="37">
        <f>(SUMIFS('all sales summary'!$C$2:$C$2047,'all sales summary'!$A$2:$A$2047,$A20,'all sales summary'!$B$2:$B$2047,J$3)*SUMIFS('all sales summary'!$H$2:$H$2047,'all sales summary'!$A$2:$A$2047,$A20,'all sales summary'!$B$2:$B$2047,J$3))/SUMIFS('all sales summary'!$H$2:$H$2047,'all sales summary'!$A$2:$A$2047,$A20,'all sales summary'!$B$2:$B$2047,J$2)</f>
        <v>0.67903450533060239</v>
      </c>
      <c r="K20" s="37">
        <f>(SUMIFS('all sales summary'!$C$2:$C$2047,'all sales summary'!$A$2:$A$2047,$A20,'all sales summary'!$B$2:$B$2047,K$3)*SUMIFS('all sales summary'!$H$2:$H$2047,'all sales summary'!$A$2:$A$2047,$A20,'all sales summary'!$B$2:$B$2047,K$3))/SUMIFS('all sales summary'!$H$2:$H$2047,'all sales summary'!$A$2:$A$2047,$A20,'all sales summary'!$B$2:$B$2047,K$2)</f>
        <v>0.70400544489489514</v>
      </c>
      <c r="L20" s="37">
        <f>(SUMIFS('all sales summary'!$C$2:$C$2047,'all sales summary'!$A$2:$A$2047,$A20,'all sales summary'!$B$2:$B$2047,L$3)*SUMIFS('all sales summary'!$H$2:$H$2047,'all sales summary'!$A$2:$A$2047,$A20,'all sales summary'!$B$2:$B$2047,L$3))/SUMIFS('all sales summary'!$H$2:$H$2047,'all sales summary'!$A$2:$A$2047,$A20,'all sales summary'!$B$2:$B$2047,L$2)</f>
        <v>0.39925954374005101</v>
      </c>
      <c r="M20" s="37">
        <f>(SUMIFS('all sales summary'!$C$2:$C$2047,'all sales summary'!$A$2:$A$2047,$A20,'all sales summary'!$B$2:$B$2047,M$3)*SUMIFS('all sales summary'!$H$2:$H$2047,'all sales summary'!$A$2:$A$2047,$A20,'all sales summary'!$B$2:$B$2047,M$3))/SUMIFS('all sales summary'!$H$2:$H$2047,'all sales summary'!$A$2:$A$2047,$A20,'all sales summary'!$B$2:$B$2047,M$2)</f>
        <v>0.76070582437500944</v>
      </c>
      <c r="N20" s="37">
        <f>(SUMIFS('all sales summary'!$C$2:$C$2047,'all sales summary'!$A$2:$A$2047,$A20,'all sales summary'!$B$2:$B$2047,N$3)*SUMIFS('all sales summary'!$H$2:$H$2047,'all sales summary'!$A$2:$A$2047,$A20,'all sales summary'!$B$2:$B$2047,N$3))/SUMIFS('all sales summary'!$H$2:$H$2047,'all sales summary'!$A$2:$A$2047,$A20,'all sales summary'!$B$2:$B$2047,N$2)</f>
        <v>0.25580735371224023</v>
      </c>
      <c r="O20" s="37">
        <f>(SUMIFS('all sales summary'!$C$2:$C$2047,'all sales summary'!$A$2:$A$2047,$A20,'all sales summary'!$B$2:$B$2047,O$3)*SUMIFS('all sales summary'!$H$2:$H$2047,'all sales summary'!$A$2:$A$2047,$A20,'all sales summary'!$B$2:$B$2047,O$3))/SUMIFS('all sales summary'!$H$2:$H$2047,'all sales summary'!$A$2:$A$2047,$A20,'all sales summary'!$B$2:$B$2047,O$2)</f>
        <v>0.22727320036193127</v>
      </c>
      <c r="P20" s="37">
        <f>(SUMIFS('all sales summary'!$C$2:$C$2047,'all sales summary'!$A$2:$A$2047,$A20,'all sales summary'!$B$2:$B$2047,P$3)*SUMIFS('all sales summary'!$H$2:$H$2047,'all sales summary'!$A$2:$A$2047,$A20,'all sales summary'!$B$2:$B$2047,P$3))/SUMIFS('all sales summary'!$H$2:$H$2047,'all sales summary'!$A$2:$A$2047,$A20,'all sales summary'!$B$2:$B$2047,P$2)</f>
        <v>0.31142266917482825</v>
      </c>
      <c r="Q20" s="37">
        <f>(SUMIFS('all sales summary'!$C$2:$C$2047,'all sales summary'!$A$2:$A$2047,$A20,'all sales summary'!$B$2:$B$2047,Q$3)*SUMIFS('all sales summary'!$H$2:$H$2047,'all sales summary'!$A$2:$A$2047,$A20,'all sales summary'!$B$2:$B$2047,Q$3))/SUMIFS('all sales summary'!$H$2:$H$2047,'all sales summary'!$A$2:$A$2047,$A20,'all sales summary'!$B$2:$B$2047,Q$2)</f>
        <v>0.67211739959690919</v>
      </c>
      <c r="R20" s="37">
        <f>(SUMIFS('all sales summary'!$C$2:$C$2047,'all sales summary'!$A$2:$A$2047,$A20,'all sales summary'!$B$2:$B$2047,R$3)*SUMIFS('all sales summary'!$H$2:$H$2047,'all sales summary'!$A$2:$A$2047,$A20,'all sales summary'!$B$2:$B$2047,R$3))/SUMIFS('all sales summary'!$H$2:$H$2047,'all sales summary'!$A$2:$A$2047,$A20,'all sales summary'!$B$2:$B$2047,R$2)</f>
        <v>0.77767104611273308</v>
      </c>
      <c r="S20" s="37">
        <f>(SUMIFS('all sales summary'!$C$2:$C$2047,'all sales summary'!$A$2:$A$2047,$A20,'all sales summary'!$B$2:$B$2047,S$3)*SUMIFS('all sales summary'!$H$2:$H$2047,'all sales summary'!$A$2:$A$2047,$A20,'all sales summary'!$B$2:$B$2047,S$3))/SUMIFS('all sales summary'!$H$2:$H$2047,'all sales summary'!$A$2:$A$2047,$A20,'all sales summary'!$B$2:$B$2047,S$2)</f>
        <v>0.7371250995702785</v>
      </c>
      <c r="T20" s="37">
        <f>(SUMIFS('all sales summary'!$C$2:$C$2047,'all sales summary'!$A$2:$A$2047,$A20,'all sales summary'!$B$2:$B$2047,T$3)*SUMIFS('all sales summary'!$H$2:$H$2047,'all sales summary'!$A$2:$A$2047,$A20,'all sales summary'!$B$2:$B$2047,T$3))/SUMIFS('all sales summary'!$H$2:$H$2047,'all sales summary'!$A$2:$A$2047,$A20,'all sales summary'!$B$2:$B$2047,T$2)</f>
        <v>0.77761536028029743</v>
      </c>
      <c r="U20" s="37">
        <f>(SUMIFS('all sales summary'!$C$2:$C$2047,'all sales summary'!$A$2:$A$2047,$A20,'all sales summary'!$B$2:$B$2047,U$3)*SUMIFS('all sales summary'!$H$2:$H$2047,'all sales summary'!$A$2:$A$2047,$A20,'all sales summary'!$B$2:$B$2047,U$3))/SUMIFS('all sales summary'!$H$2:$H$2047,'all sales summary'!$A$2:$A$2047,$A20,'all sales summary'!$B$2:$B$2047,U$2)</f>
        <v>0.79875230014377829</v>
      </c>
      <c r="V20" s="37">
        <f>(SUMIFS('all sales summary'!$C$2:$C$2047,'all sales summary'!$A$2:$A$2047,$A20,'all sales summary'!$B$2:$B$2047,V$3)*SUMIFS('all sales summary'!$H$2:$H$2047,'all sales summary'!$A$2:$A$2047,$A20,'all sales summary'!$B$2:$B$2047,V$3))/SUMIFS('all sales summary'!$H$2:$H$2047,'all sales summary'!$A$2:$A$2047,$A20,'all sales summary'!$B$2:$B$2047,V$2)</f>
        <v>0.78773528773589285</v>
      </c>
      <c r="W20" s="8" t="str">
        <f t="shared" si="0"/>
        <v>Coventry</v>
      </c>
      <c r="X20" s="37">
        <f>+SUMIFS('all sales summary'!$H$2:$H$2047,'all sales summary'!$A$2:$A$2047,$A20,'all sales summary'!$B$2:$B$2047,X$2)</f>
        <v>0.13593775905477759</v>
      </c>
      <c r="Y20" s="43">
        <f t="shared" si="1"/>
        <v>-2.8854789311589892E-2</v>
      </c>
    </row>
    <row r="21" spans="1:25" x14ac:dyDescent="0.25">
      <c r="A21" s="5" t="s">
        <v>24</v>
      </c>
      <c r="B21" s="37">
        <f>(SUMIFS('all sales summary'!$C$2:$C$2047,'all sales summary'!$A$2:$A$2047,$A21,'all sales summary'!$B$2:$B$2047,B$3)*SUMIFS('all sales summary'!$H$2:$H$2047,'all sales summary'!$A$2:$A$2047,$A21,'all sales summary'!$B$2:$B$2047,B$3))/SUMIFS('all sales summary'!$H$2:$H$2047,'all sales summary'!$A$2:$A$2047,$A21,'all sales summary'!$B$2:$B$2047,B$2)</f>
        <v>1.0737246823754576</v>
      </c>
      <c r="C21" s="37">
        <f>(SUMIFS('all sales summary'!$C$2:$C$2047,'all sales summary'!$A$2:$A$2047,$A21,'all sales summary'!$B$2:$B$2047,C$3)*SUMIFS('all sales summary'!$H$2:$H$2047,'all sales summary'!$A$2:$A$2047,$A21,'all sales summary'!$B$2:$B$2047,C$3))/SUMIFS('all sales summary'!$H$2:$H$2047,'all sales summary'!$A$2:$A$2047,$A21,'all sales summary'!$B$2:$B$2047,C$2)</f>
        <v>0.88086510847978772</v>
      </c>
      <c r="D21" s="37">
        <f>(SUMIFS('all sales summary'!$C$2:$C$2047,'all sales summary'!$A$2:$A$2047,$A21,'all sales summary'!$B$2:$B$2047,D$3)*SUMIFS('all sales summary'!$H$2:$H$2047,'all sales summary'!$A$2:$A$2047,$A21,'all sales summary'!$B$2:$B$2047,D$3))/SUMIFS('all sales summary'!$H$2:$H$2047,'all sales summary'!$A$2:$A$2047,$A21,'all sales summary'!$B$2:$B$2047,D$2)</f>
        <v>0.67834872050420358</v>
      </c>
      <c r="E21" s="37">
        <f>(SUMIFS('all sales summary'!$C$2:$C$2047,'all sales summary'!$A$2:$A$2047,$A21,'all sales summary'!$B$2:$B$2047,E$3)*SUMIFS('all sales summary'!$H$2:$H$2047,'all sales summary'!$A$2:$A$2047,$A21,'all sales summary'!$B$2:$B$2047,E$3))/SUMIFS('all sales summary'!$H$2:$H$2047,'all sales summary'!$A$2:$A$2047,$A21,'all sales summary'!$B$2:$B$2047,E$2)</f>
        <v>0.32876633308970266</v>
      </c>
      <c r="F21" s="37">
        <f>(SUMIFS('all sales summary'!$C$2:$C$2047,'all sales summary'!$A$2:$A$2047,$A21,'all sales summary'!$B$2:$B$2047,F$3)*SUMIFS('all sales summary'!$H$2:$H$2047,'all sales summary'!$A$2:$A$2047,$A21,'all sales summary'!$B$2:$B$2047,F$3))/SUMIFS('all sales summary'!$H$2:$H$2047,'all sales summary'!$A$2:$A$2047,$A21,'all sales summary'!$B$2:$B$2047,F$2)</f>
        <v>0.41305333123208815</v>
      </c>
      <c r="G21" s="37">
        <f>(SUMIFS('all sales summary'!$C$2:$C$2047,'all sales summary'!$A$2:$A$2047,$A21,'all sales summary'!$B$2:$B$2047,G$3)*SUMIFS('all sales summary'!$H$2:$H$2047,'all sales summary'!$A$2:$A$2047,$A21,'all sales summary'!$B$2:$B$2047,G$3))/SUMIFS('all sales summary'!$H$2:$H$2047,'all sales summary'!$A$2:$A$2047,$A21,'all sales summary'!$B$2:$B$2047,G$2)</f>
        <v>0.58097361941587711</v>
      </c>
      <c r="H21" s="37">
        <f>(SUMIFS('all sales summary'!$C$2:$C$2047,'all sales summary'!$A$2:$A$2047,$A21,'all sales summary'!$B$2:$B$2047,H$3)*SUMIFS('all sales summary'!$H$2:$H$2047,'all sales summary'!$A$2:$A$2047,$A21,'all sales summary'!$B$2:$B$2047,H$3))/SUMIFS('all sales summary'!$H$2:$H$2047,'all sales summary'!$A$2:$A$2047,$A21,'all sales summary'!$B$2:$B$2047,H$2)</f>
        <v>0.82495995978911274</v>
      </c>
      <c r="I21" s="37">
        <f>(SUMIFS('all sales summary'!$C$2:$C$2047,'all sales summary'!$A$2:$A$2047,$A21,'all sales summary'!$B$2:$B$2047,I$3)*SUMIFS('all sales summary'!$H$2:$H$2047,'all sales summary'!$A$2:$A$2047,$A21,'all sales summary'!$B$2:$B$2047,I$3))/SUMIFS('all sales summary'!$H$2:$H$2047,'all sales summary'!$A$2:$A$2047,$A21,'all sales summary'!$B$2:$B$2047,I$2)</f>
        <v>0.83051609486991063</v>
      </c>
      <c r="J21" s="37">
        <f>(SUMIFS('all sales summary'!$C$2:$C$2047,'all sales summary'!$A$2:$A$2047,$A21,'all sales summary'!$B$2:$B$2047,J$3)*SUMIFS('all sales summary'!$H$2:$H$2047,'all sales summary'!$A$2:$A$2047,$A21,'all sales summary'!$B$2:$B$2047,J$3))/SUMIFS('all sales summary'!$H$2:$H$2047,'all sales summary'!$A$2:$A$2047,$A21,'all sales summary'!$B$2:$B$2047,J$2)</f>
        <v>0.84800189118528935</v>
      </c>
      <c r="K21" s="37">
        <f>(SUMIFS('all sales summary'!$C$2:$C$2047,'all sales summary'!$A$2:$A$2047,$A21,'all sales summary'!$B$2:$B$2047,K$3)*SUMIFS('all sales summary'!$H$2:$H$2047,'all sales summary'!$A$2:$A$2047,$A21,'all sales summary'!$B$2:$B$2047,K$3))/SUMIFS('all sales summary'!$H$2:$H$2047,'all sales summary'!$A$2:$A$2047,$A21,'all sales summary'!$B$2:$B$2047,K$2)</f>
        <v>0.83035906131887649</v>
      </c>
      <c r="L21" s="37">
        <f>(SUMIFS('all sales summary'!$C$2:$C$2047,'all sales summary'!$A$2:$A$2047,$A21,'all sales summary'!$B$2:$B$2047,L$3)*SUMIFS('all sales summary'!$H$2:$H$2047,'all sales summary'!$A$2:$A$2047,$A21,'all sales summary'!$B$2:$B$2047,L$3))/SUMIFS('all sales summary'!$H$2:$H$2047,'all sales summary'!$A$2:$A$2047,$A21,'all sales summary'!$B$2:$B$2047,L$2)</f>
        <v>0.468932490748868</v>
      </c>
      <c r="M21" s="37">
        <f>(SUMIFS('all sales summary'!$C$2:$C$2047,'all sales summary'!$A$2:$A$2047,$A21,'all sales summary'!$B$2:$B$2047,M$3)*SUMIFS('all sales summary'!$H$2:$H$2047,'all sales summary'!$A$2:$A$2047,$A21,'all sales summary'!$B$2:$B$2047,M$3))/SUMIFS('all sales summary'!$H$2:$H$2047,'all sales summary'!$A$2:$A$2047,$A21,'all sales summary'!$B$2:$B$2047,M$2)</f>
        <v>0.84251379106562319</v>
      </c>
      <c r="N21" s="37">
        <f>(SUMIFS('all sales summary'!$C$2:$C$2047,'all sales summary'!$A$2:$A$2047,$A21,'all sales summary'!$B$2:$B$2047,N$3)*SUMIFS('all sales summary'!$H$2:$H$2047,'all sales summary'!$A$2:$A$2047,$A21,'all sales summary'!$B$2:$B$2047,N$3))/SUMIFS('all sales summary'!$H$2:$H$2047,'all sales summary'!$A$2:$A$2047,$A21,'all sales summary'!$B$2:$B$2047,N$2)</f>
        <v>0.48655700517711409</v>
      </c>
      <c r="O21" s="37">
        <f>(SUMIFS('all sales summary'!$C$2:$C$2047,'all sales summary'!$A$2:$A$2047,$A21,'all sales summary'!$B$2:$B$2047,O$3)*SUMIFS('all sales summary'!$H$2:$H$2047,'all sales summary'!$A$2:$A$2047,$A21,'all sales summary'!$B$2:$B$2047,O$3))/SUMIFS('all sales summary'!$H$2:$H$2047,'all sales summary'!$A$2:$A$2047,$A21,'all sales summary'!$B$2:$B$2047,O$2)</f>
        <v>0.41075365872515041</v>
      </c>
      <c r="P21" s="37">
        <f>(SUMIFS('all sales summary'!$C$2:$C$2047,'all sales summary'!$A$2:$A$2047,$A21,'all sales summary'!$B$2:$B$2047,P$3)*SUMIFS('all sales summary'!$H$2:$H$2047,'all sales summary'!$A$2:$A$2047,$A21,'all sales summary'!$B$2:$B$2047,P$3))/SUMIFS('all sales summary'!$H$2:$H$2047,'all sales summary'!$A$2:$A$2047,$A21,'all sales summary'!$B$2:$B$2047,P$2)</f>
        <v>0.48459688012863911</v>
      </c>
      <c r="Q21" s="37">
        <f>(SUMIFS('all sales summary'!$C$2:$C$2047,'all sales summary'!$A$2:$A$2047,$A21,'all sales summary'!$B$2:$B$2047,Q$3)*SUMIFS('all sales summary'!$H$2:$H$2047,'all sales summary'!$A$2:$A$2047,$A21,'all sales summary'!$B$2:$B$2047,Q$3))/SUMIFS('all sales summary'!$H$2:$H$2047,'all sales summary'!$A$2:$A$2047,$A21,'all sales summary'!$B$2:$B$2047,Q$2)</f>
        <v>0.85459825483402174</v>
      </c>
      <c r="R21" s="37">
        <f>(SUMIFS('all sales summary'!$C$2:$C$2047,'all sales summary'!$A$2:$A$2047,$A21,'all sales summary'!$B$2:$B$2047,R$3)*SUMIFS('all sales summary'!$H$2:$H$2047,'all sales summary'!$A$2:$A$2047,$A21,'all sales summary'!$B$2:$B$2047,R$3))/SUMIFS('all sales summary'!$H$2:$H$2047,'all sales summary'!$A$2:$A$2047,$A21,'all sales summary'!$B$2:$B$2047,R$2)</f>
        <v>0.99844980576485387</v>
      </c>
      <c r="S21" s="37">
        <f>(SUMIFS('all sales summary'!$C$2:$C$2047,'all sales summary'!$A$2:$A$2047,$A21,'all sales summary'!$B$2:$B$2047,S$3)*SUMIFS('all sales summary'!$H$2:$H$2047,'all sales summary'!$A$2:$A$2047,$A21,'all sales summary'!$B$2:$B$2047,S$3))/SUMIFS('all sales summary'!$H$2:$H$2047,'all sales summary'!$A$2:$A$2047,$A21,'all sales summary'!$B$2:$B$2047,S$2)</f>
        <v>0.84383319982542671</v>
      </c>
      <c r="T21" s="37">
        <f>(SUMIFS('all sales summary'!$C$2:$C$2047,'all sales summary'!$A$2:$A$2047,$A21,'all sales summary'!$B$2:$B$2047,T$3)*SUMIFS('all sales summary'!$H$2:$H$2047,'all sales summary'!$A$2:$A$2047,$A21,'all sales summary'!$B$2:$B$2047,T$3))/SUMIFS('all sales summary'!$H$2:$H$2047,'all sales summary'!$A$2:$A$2047,$A21,'all sales summary'!$B$2:$B$2047,T$2)</f>
        <v>0.87347023954131309</v>
      </c>
      <c r="U21" s="37">
        <f>(SUMIFS('all sales summary'!$C$2:$C$2047,'all sales summary'!$A$2:$A$2047,$A21,'all sales summary'!$B$2:$B$2047,U$3)*SUMIFS('all sales summary'!$H$2:$H$2047,'all sales summary'!$A$2:$A$2047,$A21,'all sales summary'!$B$2:$B$2047,U$3))/SUMIFS('all sales summary'!$H$2:$H$2047,'all sales summary'!$A$2:$A$2047,$A21,'all sales summary'!$B$2:$B$2047,U$2)</f>
        <v>0.85046883105731763</v>
      </c>
      <c r="V21" s="37">
        <f>(SUMIFS('all sales summary'!$C$2:$C$2047,'all sales summary'!$A$2:$A$2047,$A21,'all sales summary'!$B$2:$B$2047,V$3)*SUMIFS('all sales summary'!$H$2:$H$2047,'all sales summary'!$A$2:$A$2047,$A21,'all sales summary'!$B$2:$B$2047,V$3))/SUMIFS('all sales summary'!$H$2:$H$2047,'all sales summary'!$A$2:$A$2047,$A21,'all sales summary'!$B$2:$B$2047,V$2)</f>
        <v>0.86725068344677703</v>
      </c>
      <c r="W21" s="8" t="str">
        <f t="shared" si="0"/>
        <v>Crawley</v>
      </c>
      <c r="X21" s="37">
        <f>+SUMIFS('all sales summary'!$H$2:$H$2047,'all sales summary'!$A$2:$A$2047,$A21,'all sales summary'!$B$2:$B$2047,X$2)</f>
        <v>0.12540201892690642</v>
      </c>
      <c r="Y21" s="43">
        <f t="shared" si="1"/>
        <v>-1.6647032306941159E-2</v>
      </c>
    </row>
    <row r="22" spans="1:25" x14ac:dyDescent="0.25">
      <c r="A22" s="5" t="s">
        <v>25</v>
      </c>
      <c r="B22" s="37">
        <f>(SUMIFS('all sales summary'!$C$2:$C$2047,'all sales summary'!$A$2:$A$2047,$A22,'all sales summary'!$B$2:$B$2047,B$3)*SUMIFS('all sales summary'!$H$2:$H$2047,'all sales summary'!$A$2:$A$2047,$A22,'all sales summary'!$B$2:$B$2047,B$3))/SUMIFS('all sales summary'!$H$2:$H$2047,'all sales summary'!$A$2:$A$2047,$A22,'all sales summary'!$B$2:$B$2047,B$2)</f>
        <v>0.88732820659024547</v>
      </c>
      <c r="C22" s="37">
        <f>(SUMIFS('all sales summary'!$C$2:$C$2047,'all sales summary'!$A$2:$A$2047,$A22,'all sales summary'!$B$2:$B$2047,C$3)*SUMIFS('all sales summary'!$H$2:$H$2047,'all sales summary'!$A$2:$A$2047,$A22,'all sales summary'!$B$2:$B$2047,C$3))/SUMIFS('all sales summary'!$H$2:$H$2047,'all sales summary'!$A$2:$A$2047,$A22,'all sales summary'!$B$2:$B$2047,C$2)</f>
        <v>0.90288444993622086</v>
      </c>
      <c r="D22" s="37">
        <f>(SUMIFS('all sales summary'!$C$2:$C$2047,'all sales summary'!$A$2:$A$2047,$A22,'all sales summary'!$B$2:$B$2047,D$3)*SUMIFS('all sales summary'!$H$2:$H$2047,'all sales summary'!$A$2:$A$2047,$A22,'all sales summary'!$B$2:$B$2047,D$3))/SUMIFS('all sales summary'!$H$2:$H$2047,'all sales summary'!$A$2:$A$2047,$A22,'all sales summary'!$B$2:$B$2047,D$2)</f>
        <v>0.66296932065572778</v>
      </c>
      <c r="E22" s="37">
        <f>(SUMIFS('all sales summary'!$C$2:$C$2047,'all sales summary'!$A$2:$A$2047,$A22,'all sales summary'!$B$2:$B$2047,E$3)*SUMIFS('all sales summary'!$H$2:$H$2047,'all sales summary'!$A$2:$A$2047,$A22,'all sales summary'!$B$2:$B$2047,E$3))/SUMIFS('all sales summary'!$H$2:$H$2047,'all sales summary'!$A$2:$A$2047,$A22,'all sales summary'!$B$2:$B$2047,E$2)</f>
        <v>0.26728124576066525</v>
      </c>
      <c r="F22" s="37">
        <f>(SUMIFS('all sales summary'!$C$2:$C$2047,'all sales summary'!$A$2:$A$2047,$A22,'all sales summary'!$B$2:$B$2047,F$3)*SUMIFS('all sales summary'!$H$2:$H$2047,'all sales summary'!$A$2:$A$2047,$A22,'all sales summary'!$B$2:$B$2047,F$3))/SUMIFS('all sales summary'!$H$2:$H$2047,'all sales summary'!$A$2:$A$2047,$A22,'all sales summary'!$B$2:$B$2047,F$2)</f>
        <v>0.28742904458228757</v>
      </c>
      <c r="G22" s="37">
        <f>(SUMIFS('all sales summary'!$C$2:$C$2047,'all sales summary'!$A$2:$A$2047,$A22,'all sales summary'!$B$2:$B$2047,G$3)*SUMIFS('all sales summary'!$H$2:$H$2047,'all sales summary'!$A$2:$A$2047,$A22,'all sales summary'!$B$2:$B$2047,G$3))/SUMIFS('all sales summary'!$H$2:$H$2047,'all sales summary'!$A$2:$A$2047,$A22,'all sales summary'!$B$2:$B$2047,G$2)</f>
        <v>0.43703316713146662</v>
      </c>
      <c r="H22" s="37">
        <f>(SUMIFS('all sales summary'!$C$2:$C$2047,'all sales summary'!$A$2:$A$2047,$A22,'all sales summary'!$B$2:$B$2047,H$3)*SUMIFS('all sales summary'!$H$2:$H$2047,'all sales summary'!$A$2:$A$2047,$A22,'all sales summary'!$B$2:$B$2047,H$3))/SUMIFS('all sales summary'!$H$2:$H$2047,'all sales summary'!$A$2:$A$2047,$A22,'all sales summary'!$B$2:$B$2047,H$2)</f>
        <v>0.76231855009465521</v>
      </c>
      <c r="I22" s="37">
        <f>(SUMIFS('all sales summary'!$C$2:$C$2047,'all sales summary'!$A$2:$A$2047,$A22,'all sales summary'!$B$2:$B$2047,I$3)*SUMIFS('all sales summary'!$H$2:$H$2047,'all sales summary'!$A$2:$A$2047,$A22,'all sales summary'!$B$2:$B$2047,I$3))/SUMIFS('all sales summary'!$H$2:$H$2047,'all sales summary'!$A$2:$A$2047,$A22,'all sales summary'!$B$2:$B$2047,I$2)</f>
        <v>0.84227509543997037</v>
      </c>
      <c r="J22" s="37">
        <f>(SUMIFS('all sales summary'!$C$2:$C$2047,'all sales summary'!$A$2:$A$2047,$A22,'all sales summary'!$B$2:$B$2047,J$3)*SUMIFS('all sales summary'!$H$2:$H$2047,'all sales summary'!$A$2:$A$2047,$A22,'all sales summary'!$B$2:$B$2047,J$3))/SUMIFS('all sales summary'!$H$2:$H$2047,'all sales summary'!$A$2:$A$2047,$A22,'all sales summary'!$B$2:$B$2047,J$2)</f>
        <v>0.7857808444658998</v>
      </c>
      <c r="K22" s="37">
        <f>(SUMIFS('all sales summary'!$C$2:$C$2047,'all sales summary'!$A$2:$A$2047,$A22,'all sales summary'!$B$2:$B$2047,K$3)*SUMIFS('all sales summary'!$H$2:$H$2047,'all sales summary'!$A$2:$A$2047,$A22,'all sales summary'!$B$2:$B$2047,K$3))/SUMIFS('all sales summary'!$H$2:$H$2047,'all sales summary'!$A$2:$A$2047,$A22,'all sales summary'!$B$2:$B$2047,K$2)</f>
        <v>0.88293507423571826</v>
      </c>
      <c r="L22" s="37">
        <f>(SUMIFS('all sales summary'!$C$2:$C$2047,'all sales summary'!$A$2:$A$2047,$A22,'all sales summary'!$B$2:$B$2047,L$3)*SUMIFS('all sales summary'!$H$2:$H$2047,'all sales summary'!$A$2:$A$2047,$A22,'all sales summary'!$B$2:$B$2047,L$3))/SUMIFS('all sales summary'!$H$2:$H$2047,'all sales summary'!$A$2:$A$2047,$A22,'all sales summary'!$B$2:$B$2047,L$2)</f>
        <v>0.4302427294216194</v>
      </c>
      <c r="M22" s="37">
        <f>(SUMIFS('all sales summary'!$C$2:$C$2047,'all sales summary'!$A$2:$A$2047,$A22,'all sales summary'!$B$2:$B$2047,M$3)*SUMIFS('all sales summary'!$H$2:$H$2047,'all sales summary'!$A$2:$A$2047,$A22,'all sales summary'!$B$2:$B$2047,M$3))/SUMIFS('all sales summary'!$H$2:$H$2047,'all sales summary'!$A$2:$A$2047,$A22,'all sales summary'!$B$2:$B$2047,M$2)</f>
        <v>0.8989746070507737</v>
      </c>
      <c r="N22" s="37">
        <f>(SUMIFS('all sales summary'!$C$2:$C$2047,'all sales summary'!$A$2:$A$2047,$A22,'all sales summary'!$B$2:$B$2047,N$3)*SUMIFS('all sales summary'!$H$2:$H$2047,'all sales summary'!$A$2:$A$2047,$A22,'all sales summary'!$B$2:$B$2047,N$3))/SUMIFS('all sales summary'!$H$2:$H$2047,'all sales summary'!$A$2:$A$2047,$A22,'all sales summary'!$B$2:$B$2047,N$2)</f>
        <v>0.26524132988137816</v>
      </c>
      <c r="O22" s="37">
        <f>(SUMIFS('all sales summary'!$C$2:$C$2047,'all sales summary'!$A$2:$A$2047,$A22,'all sales summary'!$B$2:$B$2047,O$3)*SUMIFS('all sales summary'!$H$2:$H$2047,'all sales summary'!$A$2:$A$2047,$A22,'all sales summary'!$B$2:$B$2047,O$3))/SUMIFS('all sales summary'!$H$2:$H$2047,'all sales summary'!$A$2:$A$2047,$A22,'all sales summary'!$B$2:$B$2047,O$2)</f>
        <v>0.27628140222442488</v>
      </c>
      <c r="P22" s="37">
        <f>(SUMIFS('all sales summary'!$C$2:$C$2047,'all sales summary'!$A$2:$A$2047,$A22,'all sales summary'!$B$2:$B$2047,P$3)*SUMIFS('all sales summary'!$H$2:$H$2047,'all sales summary'!$A$2:$A$2047,$A22,'all sales summary'!$B$2:$B$2047,P$3))/SUMIFS('all sales summary'!$H$2:$H$2047,'all sales summary'!$A$2:$A$2047,$A22,'all sales summary'!$B$2:$B$2047,P$2)</f>
        <v>0.36006619257614247</v>
      </c>
      <c r="Q22" s="37">
        <f>(SUMIFS('all sales summary'!$C$2:$C$2047,'all sales summary'!$A$2:$A$2047,$A22,'all sales summary'!$B$2:$B$2047,Q$3)*SUMIFS('all sales summary'!$H$2:$H$2047,'all sales summary'!$A$2:$A$2047,$A22,'all sales summary'!$B$2:$B$2047,Q$3))/SUMIFS('all sales summary'!$H$2:$H$2047,'all sales summary'!$A$2:$A$2047,$A22,'all sales summary'!$B$2:$B$2047,Q$2)</f>
        <v>0.7126074071756695</v>
      </c>
      <c r="R22" s="37">
        <f>(SUMIFS('all sales summary'!$C$2:$C$2047,'all sales summary'!$A$2:$A$2047,$A22,'all sales summary'!$B$2:$B$2047,R$3)*SUMIFS('all sales summary'!$H$2:$H$2047,'all sales summary'!$A$2:$A$2047,$A22,'all sales summary'!$B$2:$B$2047,R$3))/SUMIFS('all sales summary'!$H$2:$H$2047,'all sales summary'!$A$2:$A$2047,$A22,'all sales summary'!$B$2:$B$2047,R$2)</f>
        <v>0.91510277373160331</v>
      </c>
      <c r="S22" s="37">
        <f>(SUMIFS('all sales summary'!$C$2:$C$2047,'all sales summary'!$A$2:$A$2047,$A22,'all sales summary'!$B$2:$B$2047,S$3)*SUMIFS('all sales summary'!$H$2:$H$2047,'all sales summary'!$A$2:$A$2047,$A22,'all sales summary'!$B$2:$B$2047,S$3))/SUMIFS('all sales summary'!$H$2:$H$2047,'all sales summary'!$A$2:$A$2047,$A22,'all sales summary'!$B$2:$B$2047,S$2)</f>
        <v>0.85438860595780919</v>
      </c>
      <c r="T22" s="37">
        <f>(SUMIFS('all sales summary'!$C$2:$C$2047,'all sales summary'!$A$2:$A$2047,$A22,'all sales summary'!$B$2:$B$2047,T$3)*SUMIFS('all sales summary'!$H$2:$H$2047,'all sales summary'!$A$2:$A$2047,$A22,'all sales summary'!$B$2:$B$2047,T$3))/SUMIFS('all sales summary'!$H$2:$H$2047,'all sales summary'!$A$2:$A$2047,$A22,'all sales summary'!$B$2:$B$2047,T$2)</f>
        <v>0.92467769687391421</v>
      </c>
      <c r="U22" s="37">
        <f>(SUMIFS('all sales summary'!$C$2:$C$2047,'all sales summary'!$A$2:$A$2047,$A22,'all sales summary'!$B$2:$B$2047,U$3)*SUMIFS('all sales summary'!$H$2:$H$2047,'all sales summary'!$A$2:$A$2047,$A22,'all sales summary'!$B$2:$B$2047,U$3))/SUMIFS('all sales summary'!$H$2:$H$2047,'all sales summary'!$A$2:$A$2047,$A22,'all sales summary'!$B$2:$B$2047,U$2)</f>
        <v>0.96440820610189504</v>
      </c>
      <c r="V22" s="37">
        <f>(SUMIFS('all sales summary'!$C$2:$C$2047,'all sales summary'!$A$2:$A$2047,$A22,'all sales summary'!$B$2:$B$2047,V$3)*SUMIFS('all sales summary'!$H$2:$H$2047,'all sales summary'!$A$2:$A$2047,$A22,'all sales summary'!$B$2:$B$2047,V$3))/SUMIFS('all sales summary'!$H$2:$H$2047,'all sales summary'!$A$2:$A$2047,$A22,'all sales summary'!$B$2:$B$2047,V$2)</f>
        <v>0.8948383220179037</v>
      </c>
      <c r="W22" s="8" t="str">
        <f t="shared" si="0"/>
        <v>Derby</v>
      </c>
      <c r="X22" s="37">
        <f>+SUMIFS('all sales summary'!$H$2:$H$2047,'all sales summary'!$A$2:$A$2047,$A22,'all sales summary'!$B$2:$B$2047,X$2)</f>
        <v>0.172372917352554</v>
      </c>
      <c r="Y22" s="43">
        <f t="shared" si="1"/>
        <v>-1.8127025227463782E-2</v>
      </c>
    </row>
    <row r="23" spans="1:25" x14ac:dyDescent="0.25">
      <c r="A23" s="5" t="s">
        <v>26</v>
      </c>
      <c r="B23" s="37">
        <f>(SUMIFS('all sales summary'!$C$2:$C$2047,'all sales summary'!$A$2:$A$2047,$A23,'all sales summary'!$B$2:$B$2047,B$3)*SUMIFS('all sales summary'!$H$2:$H$2047,'all sales summary'!$A$2:$A$2047,$A23,'all sales summary'!$B$2:$B$2047,B$3))/SUMIFS('all sales summary'!$H$2:$H$2047,'all sales summary'!$A$2:$A$2047,$A23,'all sales summary'!$B$2:$B$2047,B$2)</f>
        <v>0.92536507684909197</v>
      </c>
      <c r="C23" s="37">
        <f>(SUMIFS('all sales summary'!$C$2:$C$2047,'all sales summary'!$A$2:$A$2047,$A23,'all sales summary'!$B$2:$B$2047,C$3)*SUMIFS('all sales summary'!$H$2:$H$2047,'all sales summary'!$A$2:$A$2047,$A23,'all sales summary'!$B$2:$B$2047,C$3))/SUMIFS('all sales summary'!$H$2:$H$2047,'all sales summary'!$A$2:$A$2047,$A23,'all sales summary'!$B$2:$B$2047,C$2)</f>
        <v>0.90385136303843627</v>
      </c>
      <c r="D23" s="37">
        <f>(SUMIFS('all sales summary'!$C$2:$C$2047,'all sales summary'!$A$2:$A$2047,$A23,'all sales summary'!$B$2:$B$2047,D$3)*SUMIFS('all sales summary'!$H$2:$H$2047,'all sales summary'!$A$2:$A$2047,$A23,'all sales summary'!$B$2:$B$2047,D$3))/SUMIFS('all sales summary'!$H$2:$H$2047,'all sales summary'!$A$2:$A$2047,$A23,'all sales summary'!$B$2:$B$2047,D$2)</f>
        <v>0.69768077674067963</v>
      </c>
      <c r="E23" s="37">
        <f>(SUMIFS('all sales summary'!$C$2:$C$2047,'all sales summary'!$A$2:$A$2047,$A23,'all sales summary'!$B$2:$B$2047,E$3)*SUMIFS('all sales summary'!$H$2:$H$2047,'all sales summary'!$A$2:$A$2047,$A23,'all sales summary'!$B$2:$B$2047,E$3))/SUMIFS('all sales summary'!$H$2:$H$2047,'all sales summary'!$A$2:$A$2047,$A23,'all sales summary'!$B$2:$B$2047,E$2)</f>
        <v>0.25910662214928126</v>
      </c>
      <c r="F23" s="37">
        <f>(SUMIFS('all sales summary'!$C$2:$C$2047,'all sales summary'!$A$2:$A$2047,$A23,'all sales summary'!$B$2:$B$2047,F$3)*SUMIFS('all sales summary'!$H$2:$H$2047,'all sales summary'!$A$2:$A$2047,$A23,'all sales summary'!$B$2:$B$2047,F$3))/SUMIFS('all sales summary'!$H$2:$H$2047,'all sales summary'!$A$2:$A$2047,$A23,'all sales summary'!$B$2:$B$2047,F$2)</f>
        <v>0.30355288617338538</v>
      </c>
      <c r="G23" s="37">
        <f>(SUMIFS('all sales summary'!$C$2:$C$2047,'all sales summary'!$A$2:$A$2047,$A23,'all sales summary'!$B$2:$B$2047,G$3)*SUMIFS('all sales summary'!$H$2:$H$2047,'all sales summary'!$A$2:$A$2047,$A23,'all sales summary'!$B$2:$B$2047,G$3))/SUMIFS('all sales summary'!$H$2:$H$2047,'all sales summary'!$A$2:$A$2047,$A23,'all sales summary'!$B$2:$B$2047,G$2)</f>
        <v>0.5034074673990605</v>
      </c>
      <c r="H23" s="37">
        <f>(SUMIFS('all sales summary'!$C$2:$C$2047,'all sales summary'!$A$2:$A$2047,$A23,'all sales summary'!$B$2:$B$2047,H$3)*SUMIFS('all sales summary'!$H$2:$H$2047,'all sales summary'!$A$2:$A$2047,$A23,'all sales summary'!$B$2:$B$2047,H$3))/SUMIFS('all sales summary'!$H$2:$H$2047,'all sales summary'!$A$2:$A$2047,$A23,'all sales summary'!$B$2:$B$2047,H$2)</f>
        <v>0.83427270131997033</v>
      </c>
      <c r="I23" s="37">
        <f>(SUMIFS('all sales summary'!$C$2:$C$2047,'all sales summary'!$A$2:$A$2047,$A23,'all sales summary'!$B$2:$B$2047,I$3)*SUMIFS('all sales summary'!$H$2:$H$2047,'all sales summary'!$A$2:$A$2047,$A23,'all sales summary'!$B$2:$B$2047,I$3))/SUMIFS('all sales summary'!$H$2:$H$2047,'all sales summary'!$A$2:$A$2047,$A23,'all sales summary'!$B$2:$B$2047,I$2)</f>
        <v>0.91507178092511865</v>
      </c>
      <c r="J23" s="37">
        <f>(SUMIFS('all sales summary'!$C$2:$C$2047,'all sales summary'!$A$2:$A$2047,$A23,'all sales summary'!$B$2:$B$2047,J$3)*SUMIFS('all sales summary'!$H$2:$H$2047,'all sales summary'!$A$2:$A$2047,$A23,'all sales summary'!$B$2:$B$2047,J$3))/SUMIFS('all sales summary'!$H$2:$H$2047,'all sales summary'!$A$2:$A$2047,$A23,'all sales summary'!$B$2:$B$2047,J$2)</f>
        <v>0.82546465071035025</v>
      </c>
      <c r="K23" s="37">
        <f>(SUMIFS('all sales summary'!$C$2:$C$2047,'all sales summary'!$A$2:$A$2047,$A23,'all sales summary'!$B$2:$B$2047,K$3)*SUMIFS('all sales summary'!$H$2:$H$2047,'all sales summary'!$A$2:$A$2047,$A23,'all sales summary'!$B$2:$B$2047,K$3))/SUMIFS('all sales summary'!$H$2:$H$2047,'all sales summary'!$A$2:$A$2047,$A23,'all sales summary'!$B$2:$B$2047,K$2)</f>
        <v>0.84429200843464736</v>
      </c>
      <c r="L23" s="37">
        <f>(SUMIFS('all sales summary'!$C$2:$C$2047,'all sales summary'!$A$2:$A$2047,$A23,'all sales summary'!$B$2:$B$2047,L$3)*SUMIFS('all sales summary'!$H$2:$H$2047,'all sales summary'!$A$2:$A$2047,$A23,'all sales summary'!$B$2:$B$2047,L$3))/SUMIFS('all sales summary'!$H$2:$H$2047,'all sales summary'!$A$2:$A$2047,$A23,'all sales summary'!$B$2:$B$2047,L$2)</f>
        <v>0.48680507067971712</v>
      </c>
      <c r="M23" s="37">
        <f>(SUMIFS('all sales summary'!$C$2:$C$2047,'all sales summary'!$A$2:$A$2047,$A23,'all sales summary'!$B$2:$B$2047,M$3)*SUMIFS('all sales summary'!$H$2:$H$2047,'all sales summary'!$A$2:$A$2047,$A23,'all sales summary'!$B$2:$B$2047,M$3))/SUMIFS('all sales summary'!$H$2:$H$2047,'all sales summary'!$A$2:$A$2047,$A23,'all sales summary'!$B$2:$B$2047,M$2)</f>
        <v>0.96957091811628504</v>
      </c>
      <c r="N23" s="37">
        <f>(SUMIFS('all sales summary'!$C$2:$C$2047,'all sales summary'!$A$2:$A$2047,$A23,'all sales summary'!$B$2:$B$2047,N$3)*SUMIFS('all sales summary'!$H$2:$H$2047,'all sales summary'!$A$2:$A$2047,$A23,'all sales summary'!$B$2:$B$2047,N$3))/SUMIFS('all sales summary'!$H$2:$H$2047,'all sales summary'!$A$2:$A$2047,$A23,'all sales summary'!$B$2:$B$2047,N$2)</f>
        <v>0.38942728752230404</v>
      </c>
      <c r="O23" s="37">
        <f>(SUMIFS('all sales summary'!$C$2:$C$2047,'all sales summary'!$A$2:$A$2047,$A23,'all sales summary'!$B$2:$B$2047,O$3)*SUMIFS('all sales summary'!$H$2:$H$2047,'all sales summary'!$A$2:$A$2047,$A23,'all sales summary'!$B$2:$B$2047,O$3))/SUMIFS('all sales summary'!$H$2:$H$2047,'all sales summary'!$A$2:$A$2047,$A23,'all sales summary'!$B$2:$B$2047,O$2)</f>
        <v>0.37632731005154152</v>
      </c>
      <c r="P23" s="37">
        <f>(SUMIFS('all sales summary'!$C$2:$C$2047,'all sales summary'!$A$2:$A$2047,$A23,'all sales summary'!$B$2:$B$2047,P$3)*SUMIFS('all sales summary'!$H$2:$H$2047,'all sales summary'!$A$2:$A$2047,$A23,'all sales summary'!$B$2:$B$2047,P$3))/SUMIFS('all sales summary'!$H$2:$H$2047,'all sales summary'!$A$2:$A$2047,$A23,'all sales summary'!$B$2:$B$2047,P$2)</f>
        <v>0.46798878277410788</v>
      </c>
      <c r="Q23" s="37">
        <f>(SUMIFS('all sales summary'!$C$2:$C$2047,'all sales summary'!$A$2:$A$2047,$A23,'all sales summary'!$B$2:$B$2047,Q$3)*SUMIFS('all sales summary'!$H$2:$H$2047,'all sales summary'!$A$2:$A$2047,$A23,'all sales summary'!$B$2:$B$2047,Q$3))/SUMIFS('all sales summary'!$H$2:$H$2047,'all sales summary'!$A$2:$A$2047,$A23,'all sales summary'!$B$2:$B$2047,Q$2)</f>
        <v>0.81868811507265593</v>
      </c>
      <c r="R23" s="37">
        <f>(SUMIFS('all sales summary'!$C$2:$C$2047,'all sales summary'!$A$2:$A$2047,$A23,'all sales summary'!$B$2:$B$2047,R$3)*SUMIFS('all sales summary'!$H$2:$H$2047,'all sales summary'!$A$2:$A$2047,$A23,'all sales summary'!$B$2:$B$2047,R$3))/SUMIFS('all sales summary'!$H$2:$H$2047,'all sales summary'!$A$2:$A$2047,$A23,'all sales summary'!$B$2:$B$2047,R$2)</f>
        <v>0.9311093312305091</v>
      </c>
      <c r="S23" s="37">
        <f>(SUMIFS('all sales summary'!$C$2:$C$2047,'all sales summary'!$A$2:$A$2047,$A23,'all sales summary'!$B$2:$B$2047,S$3)*SUMIFS('all sales summary'!$H$2:$H$2047,'all sales summary'!$A$2:$A$2047,$A23,'all sales summary'!$B$2:$B$2047,S$3))/SUMIFS('all sales summary'!$H$2:$H$2047,'all sales summary'!$A$2:$A$2047,$A23,'all sales summary'!$B$2:$B$2047,S$2)</f>
        <v>0.87427161543103415</v>
      </c>
      <c r="T23" s="37">
        <f>(SUMIFS('all sales summary'!$C$2:$C$2047,'all sales summary'!$A$2:$A$2047,$A23,'all sales summary'!$B$2:$B$2047,T$3)*SUMIFS('all sales summary'!$H$2:$H$2047,'all sales summary'!$A$2:$A$2047,$A23,'all sales summary'!$B$2:$B$2047,T$3))/SUMIFS('all sales summary'!$H$2:$H$2047,'all sales summary'!$A$2:$A$2047,$A23,'all sales summary'!$B$2:$B$2047,T$2)</f>
        <v>0.96559718401646477</v>
      </c>
      <c r="U23" s="37">
        <f>(SUMIFS('all sales summary'!$C$2:$C$2047,'all sales summary'!$A$2:$A$2047,$A23,'all sales summary'!$B$2:$B$2047,U$3)*SUMIFS('all sales summary'!$H$2:$H$2047,'all sales summary'!$A$2:$A$2047,$A23,'all sales summary'!$B$2:$B$2047,U$3))/SUMIFS('all sales summary'!$H$2:$H$2047,'all sales summary'!$A$2:$A$2047,$A23,'all sales summary'!$B$2:$B$2047,U$2)</f>
        <v>1.0557889227389829</v>
      </c>
      <c r="V23" s="37">
        <f>(SUMIFS('all sales summary'!$C$2:$C$2047,'all sales summary'!$A$2:$A$2047,$A23,'all sales summary'!$B$2:$B$2047,V$3)*SUMIFS('all sales summary'!$H$2:$H$2047,'all sales summary'!$A$2:$A$2047,$A23,'all sales summary'!$B$2:$B$2047,V$3))/SUMIFS('all sales summary'!$H$2:$H$2047,'all sales summary'!$A$2:$A$2047,$A23,'all sales summary'!$B$2:$B$2047,V$2)</f>
        <v>0.97225130401737803</v>
      </c>
      <c r="W23" s="8" t="str">
        <f t="shared" si="0"/>
        <v>Doncaster</v>
      </c>
      <c r="X23" s="37">
        <f>+SUMIFS('all sales summary'!$H$2:$H$2047,'all sales summary'!$A$2:$A$2047,$A23,'all sales summary'!$B$2:$B$2047,X$2)</f>
        <v>0.1227642154187404</v>
      </c>
      <c r="Y23" s="43">
        <f t="shared" si="1"/>
        <v>-3.4065468911997402E-3</v>
      </c>
    </row>
    <row r="24" spans="1:25" x14ac:dyDescent="0.25">
      <c r="A24" s="5" t="s">
        <v>27</v>
      </c>
      <c r="B24" s="37">
        <f>(SUMIFS('all sales summary'!$C$2:$C$2047,'all sales summary'!$A$2:$A$2047,$A24,'all sales summary'!$B$2:$B$2047,B$3)*SUMIFS('all sales summary'!$H$2:$H$2047,'all sales summary'!$A$2:$A$2047,$A24,'all sales summary'!$B$2:$B$2047,B$3))/SUMIFS('all sales summary'!$H$2:$H$2047,'all sales summary'!$A$2:$A$2047,$A24,'all sales summary'!$B$2:$B$2047,B$2)</f>
        <v>0.82411054832752728</v>
      </c>
      <c r="C24" s="37">
        <f>(SUMIFS('all sales summary'!$C$2:$C$2047,'all sales summary'!$A$2:$A$2047,$A24,'all sales summary'!$B$2:$B$2047,C$3)*SUMIFS('all sales summary'!$H$2:$H$2047,'all sales summary'!$A$2:$A$2047,$A24,'all sales summary'!$B$2:$B$2047,C$3))/SUMIFS('all sales summary'!$H$2:$H$2047,'all sales summary'!$A$2:$A$2047,$A24,'all sales summary'!$B$2:$B$2047,C$2)</f>
        <v>0.88397011888736654</v>
      </c>
      <c r="D24" s="37">
        <f>(SUMIFS('all sales summary'!$C$2:$C$2047,'all sales summary'!$A$2:$A$2047,$A24,'all sales summary'!$B$2:$B$2047,D$3)*SUMIFS('all sales summary'!$H$2:$H$2047,'all sales summary'!$A$2:$A$2047,$A24,'all sales summary'!$B$2:$B$2047,D$3))/SUMIFS('all sales summary'!$H$2:$H$2047,'all sales summary'!$A$2:$A$2047,$A24,'all sales summary'!$B$2:$B$2047,D$2)</f>
        <v>0.61743152973866355</v>
      </c>
      <c r="E24" s="37">
        <f>(SUMIFS('all sales summary'!$C$2:$C$2047,'all sales summary'!$A$2:$A$2047,$A24,'all sales summary'!$B$2:$B$2047,E$3)*SUMIFS('all sales summary'!$H$2:$H$2047,'all sales summary'!$A$2:$A$2047,$A24,'all sales summary'!$B$2:$B$2047,E$3))/SUMIFS('all sales summary'!$H$2:$H$2047,'all sales summary'!$A$2:$A$2047,$A24,'all sales summary'!$B$2:$B$2047,E$2)</f>
        <v>0.20767404172850612</v>
      </c>
      <c r="F24" s="37">
        <f>(SUMIFS('all sales summary'!$C$2:$C$2047,'all sales summary'!$A$2:$A$2047,$A24,'all sales summary'!$B$2:$B$2047,F$3)*SUMIFS('all sales summary'!$H$2:$H$2047,'all sales summary'!$A$2:$A$2047,$A24,'all sales summary'!$B$2:$B$2047,F$3))/SUMIFS('all sales summary'!$H$2:$H$2047,'all sales summary'!$A$2:$A$2047,$A24,'all sales summary'!$B$2:$B$2047,F$2)</f>
        <v>0.24374978181588366</v>
      </c>
      <c r="G24" s="37">
        <f>(SUMIFS('all sales summary'!$C$2:$C$2047,'all sales summary'!$A$2:$A$2047,$A24,'all sales summary'!$B$2:$B$2047,G$3)*SUMIFS('all sales summary'!$H$2:$H$2047,'all sales summary'!$A$2:$A$2047,$A24,'all sales summary'!$B$2:$B$2047,G$3))/SUMIFS('all sales summary'!$H$2:$H$2047,'all sales summary'!$A$2:$A$2047,$A24,'all sales summary'!$B$2:$B$2047,G$2)</f>
        <v>0.29397526577908195</v>
      </c>
      <c r="H24" s="37">
        <f>(SUMIFS('all sales summary'!$C$2:$C$2047,'all sales summary'!$A$2:$A$2047,$A24,'all sales summary'!$B$2:$B$2047,H$3)*SUMIFS('all sales summary'!$H$2:$H$2047,'all sales summary'!$A$2:$A$2047,$A24,'all sales summary'!$B$2:$B$2047,H$3))/SUMIFS('all sales summary'!$H$2:$H$2047,'all sales summary'!$A$2:$A$2047,$A24,'all sales summary'!$B$2:$B$2047,H$2)</f>
        <v>0.7253122207058742</v>
      </c>
      <c r="I24" s="37">
        <f>(SUMIFS('all sales summary'!$C$2:$C$2047,'all sales summary'!$A$2:$A$2047,$A24,'all sales summary'!$B$2:$B$2047,I$3)*SUMIFS('all sales summary'!$H$2:$H$2047,'all sales summary'!$A$2:$A$2047,$A24,'all sales summary'!$B$2:$B$2047,I$3))/SUMIFS('all sales summary'!$H$2:$H$2047,'all sales summary'!$A$2:$A$2047,$A24,'all sales summary'!$B$2:$B$2047,I$2)</f>
        <v>0.87667461817742387</v>
      </c>
      <c r="J24" s="37">
        <f>(SUMIFS('all sales summary'!$C$2:$C$2047,'all sales summary'!$A$2:$A$2047,$A24,'all sales summary'!$B$2:$B$2047,J$3)*SUMIFS('all sales summary'!$H$2:$H$2047,'all sales summary'!$A$2:$A$2047,$A24,'all sales summary'!$B$2:$B$2047,J$3))/SUMIFS('all sales summary'!$H$2:$H$2047,'all sales summary'!$A$2:$A$2047,$A24,'all sales summary'!$B$2:$B$2047,J$2)</f>
        <v>0.8558121858909048</v>
      </c>
      <c r="K24" s="37">
        <f>(SUMIFS('all sales summary'!$C$2:$C$2047,'all sales summary'!$A$2:$A$2047,$A24,'all sales summary'!$B$2:$B$2047,K$3)*SUMIFS('all sales summary'!$H$2:$H$2047,'all sales summary'!$A$2:$A$2047,$A24,'all sales summary'!$B$2:$B$2047,K$3))/SUMIFS('all sales summary'!$H$2:$H$2047,'all sales summary'!$A$2:$A$2047,$A24,'all sales summary'!$B$2:$B$2047,K$2)</f>
        <v>0.92481204053776389</v>
      </c>
      <c r="L24" s="37">
        <f>(SUMIFS('all sales summary'!$C$2:$C$2047,'all sales summary'!$A$2:$A$2047,$A24,'all sales summary'!$B$2:$B$2047,L$3)*SUMIFS('all sales summary'!$H$2:$H$2047,'all sales summary'!$A$2:$A$2047,$A24,'all sales summary'!$B$2:$B$2047,L$3))/SUMIFS('all sales summary'!$H$2:$H$2047,'all sales summary'!$A$2:$A$2047,$A24,'all sales summary'!$B$2:$B$2047,L$2)</f>
        <v>0.80566093460431842</v>
      </c>
      <c r="M24" s="37">
        <f>(SUMIFS('all sales summary'!$C$2:$C$2047,'all sales summary'!$A$2:$A$2047,$A24,'all sales summary'!$B$2:$B$2047,M$3)*SUMIFS('all sales summary'!$H$2:$H$2047,'all sales summary'!$A$2:$A$2047,$A24,'all sales summary'!$B$2:$B$2047,M$3))/SUMIFS('all sales summary'!$H$2:$H$2047,'all sales summary'!$A$2:$A$2047,$A24,'all sales summary'!$B$2:$B$2047,M$2)</f>
        <v>0.96051550581218659</v>
      </c>
      <c r="N24" s="37">
        <f>(SUMIFS('all sales summary'!$C$2:$C$2047,'all sales summary'!$A$2:$A$2047,$A24,'all sales summary'!$B$2:$B$2047,N$3)*SUMIFS('all sales summary'!$H$2:$H$2047,'all sales summary'!$A$2:$A$2047,$A24,'all sales summary'!$B$2:$B$2047,N$3))/SUMIFS('all sales summary'!$H$2:$H$2047,'all sales summary'!$A$2:$A$2047,$A24,'all sales summary'!$B$2:$B$2047,N$2)</f>
        <v>0.35301800865277905</v>
      </c>
      <c r="O24" s="37">
        <f>(SUMIFS('all sales summary'!$C$2:$C$2047,'all sales summary'!$A$2:$A$2047,$A24,'all sales summary'!$B$2:$B$2047,O$3)*SUMIFS('all sales summary'!$H$2:$H$2047,'all sales summary'!$A$2:$A$2047,$A24,'all sales summary'!$B$2:$B$2047,O$3))/SUMIFS('all sales summary'!$H$2:$H$2047,'all sales summary'!$A$2:$A$2047,$A24,'all sales summary'!$B$2:$B$2047,O$2)</f>
        <v>0.39040306040071343</v>
      </c>
      <c r="P24" s="37">
        <f>(SUMIFS('all sales summary'!$C$2:$C$2047,'all sales summary'!$A$2:$A$2047,$A24,'all sales summary'!$B$2:$B$2047,P$3)*SUMIFS('all sales summary'!$H$2:$H$2047,'all sales summary'!$A$2:$A$2047,$A24,'all sales summary'!$B$2:$B$2047,P$3))/SUMIFS('all sales summary'!$H$2:$H$2047,'all sales summary'!$A$2:$A$2047,$A24,'all sales summary'!$B$2:$B$2047,P$2)</f>
        <v>0.43841780983806428</v>
      </c>
      <c r="Q24" s="37">
        <f>(SUMIFS('all sales summary'!$C$2:$C$2047,'all sales summary'!$A$2:$A$2047,$A24,'all sales summary'!$B$2:$B$2047,Q$3)*SUMIFS('all sales summary'!$H$2:$H$2047,'all sales summary'!$A$2:$A$2047,$A24,'all sales summary'!$B$2:$B$2047,Q$3))/SUMIFS('all sales summary'!$H$2:$H$2047,'all sales summary'!$A$2:$A$2047,$A24,'all sales summary'!$B$2:$B$2047,Q$2)</f>
        <v>0.64868928200776488</v>
      </c>
      <c r="R24" s="37">
        <f>(SUMIFS('all sales summary'!$C$2:$C$2047,'all sales summary'!$A$2:$A$2047,$A24,'all sales summary'!$B$2:$B$2047,R$3)*SUMIFS('all sales summary'!$H$2:$H$2047,'all sales summary'!$A$2:$A$2047,$A24,'all sales summary'!$B$2:$B$2047,R$3))/SUMIFS('all sales summary'!$H$2:$H$2047,'all sales summary'!$A$2:$A$2047,$A24,'all sales summary'!$B$2:$B$2047,R$2)</f>
        <v>1.1208668480564989</v>
      </c>
      <c r="S24" s="37">
        <f>(SUMIFS('all sales summary'!$C$2:$C$2047,'all sales summary'!$A$2:$A$2047,$A24,'all sales summary'!$B$2:$B$2047,S$3)*SUMIFS('all sales summary'!$H$2:$H$2047,'all sales summary'!$A$2:$A$2047,$A24,'all sales summary'!$B$2:$B$2047,S$3))/SUMIFS('all sales summary'!$H$2:$H$2047,'all sales summary'!$A$2:$A$2047,$A24,'all sales summary'!$B$2:$B$2047,S$2)</f>
        <v>0.97018583386017876</v>
      </c>
      <c r="T24" s="37">
        <f>(SUMIFS('all sales summary'!$C$2:$C$2047,'all sales summary'!$A$2:$A$2047,$A24,'all sales summary'!$B$2:$B$2047,T$3)*SUMIFS('all sales summary'!$H$2:$H$2047,'all sales summary'!$A$2:$A$2047,$A24,'all sales summary'!$B$2:$B$2047,T$3))/SUMIFS('all sales summary'!$H$2:$H$2047,'all sales summary'!$A$2:$A$2047,$A24,'all sales summary'!$B$2:$B$2047,T$2)</f>
        <v>1.0743659885183345</v>
      </c>
      <c r="U24" s="37">
        <f>(SUMIFS('all sales summary'!$C$2:$C$2047,'all sales summary'!$A$2:$A$2047,$A24,'all sales summary'!$B$2:$B$2047,U$3)*SUMIFS('all sales summary'!$H$2:$H$2047,'all sales summary'!$A$2:$A$2047,$A24,'all sales summary'!$B$2:$B$2047,U$3))/SUMIFS('all sales summary'!$H$2:$H$2047,'all sales summary'!$A$2:$A$2047,$A24,'all sales summary'!$B$2:$B$2047,U$2)</f>
        <v>1.1335164730605589</v>
      </c>
      <c r="V24" s="37">
        <f>(SUMIFS('all sales summary'!$C$2:$C$2047,'all sales summary'!$A$2:$A$2047,$A24,'all sales summary'!$B$2:$B$2047,V$3)*SUMIFS('all sales summary'!$H$2:$H$2047,'all sales summary'!$A$2:$A$2047,$A24,'all sales summary'!$B$2:$B$2047,V$3))/SUMIFS('all sales summary'!$H$2:$H$2047,'all sales summary'!$A$2:$A$2047,$A24,'all sales summary'!$B$2:$B$2047,V$2)</f>
        <v>1.0851323720261994</v>
      </c>
      <c r="W24" s="8" t="str">
        <f t="shared" si="0"/>
        <v>Dundee</v>
      </c>
      <c r="X24" s="37">
        <f>+SUMIFS('all sales summary'!$H$2:$H$2047,'all sales summary'!$A$2:$A$2047,$A24,'all sales summary'!$B$2:$B$2047,X$2)</f>
        <v>0.22736618704752271</v>
      </c>
      <c r="Y24" s="43">
        <f t="shared" si="1"/>
        <v>1.9356222821908138E-2</v>
      </c>
    </row>
    <row r="25" spans="1:25" x14ac:dyDescent="0.25">
      <c r="A25" s="5" t="s">
        <v>28</v>
      </c>
      <c r="B25" s="37">
        <f>(SUMIFS('all sales summary'!$C$2:$C$2047,'all sales summary'!$A$2:$A$2047,$A25,'all sales summary'!$B$2:$B$2047,B$3)*SUMIFS('all sales summary'!$H$2:$H$2047,'all sales summary'!$A$2:$A$2047,$A25,'all sales summary'!$B$2:$B$2047,B$3))/SUMIFS('all sales summary'!$H$2:$H$2047,'all sales summary'!$A$2:$A$2047,$A25,'all sales summary'!$B$2:$B$2047,B$2)</f>
        <v>0.91006011947590548</v>
      </c>
      <c r="C25" s="37">
        <f>(SUMIFS('all sales summary'!$C$2:$C$2047,'all sales summary'!$A$2:$A$2047,$A25,'all sales summary'!$B$2:$B$2047,C$3)*SUMIFS('all sales summary'!$H$2:$H$2047,'all sales summary'!$A$2:$A$2047,$A25,'all sales summary'!$B$2:$B$2047,C$3))/SUMIFS('all sales summary'!$H$2:$H$2047,'all sales summary'!$A$2:$A$2047,$A25,'all sales summary'!$B$2:$B$2047,C$2)</f>
        <v>0.94625404430006765</v>
      </c>
      <c r="D25" s="37">
        <f>(SUMIFS('all sales summary'!$C$2:$C$2047,'all sales summary'!$A$2:$A$2047,$A25,'all sales summary'!$B$2:$B$2047,D$3)*SUMIFS('all sales summary'!$H$2:$H$2047,'all sales summary'!$A$2:$A$2047,$A25,'all sales summary'!$B$2:$B$2047,D$3))/SUMIFS('all sales summary'!$H$2:$H$2047,'all sales summary'!$A$2:$A$2047,$A25,'all sales summary'!$B$2:$B$2047,D$2)</f>
        <v>0.51022028581146828</v>
      </c>
      <c r="E25" s="37">
        <f>(SUMIFS('all sales summary'!$C$2:$C$2047,'all sales summary'!$A$2:$A$2047,$A25,'all sales summary'!$B$2:$B$2047,E$3)*SUMIFS('all sales summary'!$H$2:$H$2047,'all sales summary'!$A$2:$A$2047,$A25,'all sales summary'!$B$2:$B$2047,E$3))/SUMIFS('all sales summary'!$H$2:$H$2047,'all sales summary'!$A$2:$A$2047,$A25,'all sales summary'!$B$2:$B$2047,E$2)</f>
        <v>3.1177078028987823E-2</v>
      </c>
      <c r="F25" s="37">
        <f>(SUMIFS('all sales summary'!$C$2:$C$2047,'all sales summary'!$A$2:$A$2047,$A25,'all sales summary'!$B$2:$B$2047,F$3)*SUMIFS('all sales summary'!$H$2:$H$2047,'all sales summary'!$A$2:$A$2047,$A25,'all sales summary'!$B$2:$B$2047,F$3))/SUMIFS('all sales summary'!$H$2:$H$2047,'all sales summary'!$A$2:$A$2047,$A25,'all sales summary'!$B$2:$B$2047,F$2)</f>
        <v>4.3954153232195467E-2</v>
      </c>
      <c r="G25" s="37">
        <f>(SUMIFS('all sales summary'!$C$2:$C$2047,'all sales summary'!$A$2:$A$2047,$A25,'all sales summary'!$B$2:$B$2047,G$3)*SUMIFS('all sales summary'!$H$2:$H$2047,'all sales summary'!$A$2:$A$2047,$A25,'all sales summary'!$B$2:$B$2047,G$3))/SUMIFS('all sales summary'!$H$2:$H$2047,'all sales summary'!$A$2:$A$2047,$A25,'all sales summary'!$B$2:$B$2047,G$2)</f>
        <v>6.0367890277061527E-2</v>
      </c>
      <c r="H25" s="37">
        <f>(SUMIFS('all sales summary'!$C$2:$C$2047,'all sales summary'!$A$2:$A$2047,$A25,'all sales summary'!$B$2:$B$2047,H$3)*SUMIFS('all sales summary'!$H$2:$H$2047,'all sales summary'!$A$2:$A$2047,$A25,'all sales summary'!$B$2:$B$2047,H$3))/SUMIFS('all sales summary'!$H$2:$H$2047,'all sales summary'!$A$2:$A$2047,$A25,'all sales summary'!$B$2:$B$2047,H$2)</f>
        <v>0.2382986091487678</v>
      </c>
      <c r="I25" s="37">
        <f>(SUMIFS('all sales summary'!$C$2:$C$2047,'all sales summary'!$A$2:$A$2047,$A25,'all sales summary'!$B$2:$B$2047,I$3)*SUMIFS('all sales summary'!$H$2:$H$2047,'all sales summary'!$A$2:$A$2047,$A25,'all sales summary'!$B$2:$B$2047,I$3))/SUMIFS('all sales summary'!$H$2:$H$2047,'all sales summary'!$A$2:$A$2047,$A25,'all sales summary'!$B$2:$B$2047,I$2)</f>
        <v>0.39151395238923503</v>
      </c>
      <c r="J25" s="37">
        <f>(SUMIFS('all sales summary'!$C$2:$C$2047,'all sales summary'!$A$2:$A$2047,$A25,'all sales summary'!$B$2:$B$2047,J$3)*SUMIFS('all sales summary'!$H$2:$H$2047,'all sales summary'!$A$2:$A$2047,$A25,'all sales summary'!$B$2:$B$2047,J$3))/SUMIFS('all sales summary'!$H$2:$H$2047,'all sales summary'!$A$2:$A$2047,$A25,'all sales summary'!$B$2:$B$2047,J$2)</f>
        <v>0.7364095715025688</v>
      </c>
      <c r="K25" s="37">
        <f>(SUMIFS('all sales summary'!$C$2:$C$2047,'all sales summary'!$A$2:$A$2047,$A25,'all sales summary'!$B$2:$B$2047,K$3)*SUMIFS('all sales summary'!$H$2:$H$2047,'all sales summary'!$A$2:$A$2047,$A25,'all sales summary'!$B$2:$B$2047,K$3))/SUMIFS('all sales summary'!$H$2:$H$2047,'all sales summary'!$A$2:$A$2047,$A25,'all sales summary'!$B$2:$B$2047,K$2)</f>
        <v>0.40184158634108708</v>
      </c>
      <c r="L25" s="37">
        <f>(SUMIFS('all sales summary'!$C$2:$C$2047,'all sales summary'!$A$2:$A$2047,$A25,'all sales summary'!$B$2:$B$2047,L$3)*SUMIFS('all sales summary'!$H$2:$H$2047,'all sales summary'!$A$2:$A$2047,$A25,'all sales summary'!$B$2:$B$2047,L$3))/SUMIFS('all sales summary'!$H$2:$H$2047,'all sales summary'!$A$2:$A$2047,$A25,'all sales summary'!$B$2:$B$2047,L$2)</f>
        <v>0.25995408108499524</v>
      </c>
      <c r="M25" s="37">
        <f>(SUMIFS('all sales summary'!$C$2:$C$2047,'all sales summary'!$A$2:$A$2047,$A25,'all sales summary'!$B$2:$B$2047,M$3)*SUMIFS('all sales summary'!$H$2:$H$2047,'all sales summary'!$A$2:$A$2047,$A25,'all sales summary'!$B$2:$B$2047,M$3))/SUMIFS('all sales summary'!$H$2:$H$2047,'all sales summary'!$A$2:$A$2047,$A25,'all sales summary'!$B$2:$B$2047,M$2)</f>
        <v>0.27937815419582601</v>
      </c>
      <c r="N25" s="37">
        <f>(SUMIFS('all sales summary'!$C$2:$C$2047,'all sales summary'!$A$2:$A$2047,$A25,'all sales summary'!$B$2:$B$2047,N$3)*SUMIFS('all sales summary'!$H$2:$H$2047,'all sales summary'!$A$2:$A$2047,$A25,'all sales summary'!$B$2:$B$2047,N$3))/SUMIFS('all sales summary'!$H$2:$H$2047,'all sales summary'!$A$2:$A$2047,$A25,'all sales summary'!$B$2:$B$2047,N$2)</f>
        <v>7.6747651195775493E-2</v>
      </c>
      <c r="O25" s="37">
        <f>(SUMIFS('all sales summary'!$C$2:$C$2047,'all sales summary'!$A$2:$A$2047,$A25,'all sales summary'!$B$2:$B$2047,O$3)*SUMIFS('all sales summary'!$H$2:$H$2047,'all sales summary'!$A$2:$A$2047,$A25,'all sales summary'!$B$2:$B$2047,O$3))/SUMIFS('all sales summary'!$H$2:$H$2047,'all sales summary'!$A$2:$A$2047,$A25,'all sales summary'!$B$2:$B$2047,O$2)</f>
        <v>8.0011432732062265E-2</v>
      </c>
      <c r="P25" s="37">
        <f>(SUMIFS('all sales summary'!$C$2:$C$2047,'all sales summary'!$A$2:$A$2047,$A25,'all sales summary'!$B$2:$B$2047,P$3)*SUMIFS('all sales summary'!$H$2:$H$2047,'all sales summary'!$A$2:$A$2047,$A25,'all sales summary'!$B$2:$B$2047,P$3))/SUMIFS('all sales summary'!$H$2:$H$2047,'all sales summary'!$A$2:$A$2047,$A25,'all sales summary'!$B$2:$B$2047,P$2)</f>
        <v>0.11529571289035992</v>
      </c>
      <c r="Q25" s="37">
        <f>(SUMIFS('all sales summary'!$C$2:$C$2047,'all sales summary'!$A$2:$A$2047,$A25,'all sales summary'!$B$2:$B$2047,Q$3)*SUMIFS('all sales summary'!$H$2:$H$2047,'all sales summary'!$A$2:$A$2047,$A25,'all sales summary'!$B$2:$B$2047,Q$3))/SUMIFS('all sales summary'!$H$2:$H$2047,'all sales summary'!$A$2:$A$2047,$A25,'all sales summary'!$B$2:$B$2047,Q$2)</f>
        <v>0.19565580665249821</v>
      </c>
      <c r="R25" s="37">
        <f>(SUMIFS('all sales summary'!$C$2:$C$2047,'all sales summary'!$A$2:$A$2047,$A25,'all sales summary'!$B$2:$B$2047,R$3)*SUMIFS('all sales summary'!$H$2:$H$2047,'all sales summary'!$A$2:$A$2047,$A25,'all sales summary'!$B$2:$B$2047,R$3))/SUMIFS('all sales summary'!$H$2:$H$2047,'all sales summary'!$A$2:$A$2047,$A25,'all sales summary'!$B$2:$B$2047,R$2)</f>
        <v>0.7778253136294494</v>
      </c>
      <c r="S25" s="37">
        <f>(SUMIFS('all sales summary'!$C$2:$C$2047,'all sales summary'!$A$2:$A$2047,$A25,'all sales summary'!$B$2:$B$2047,S$3)*SUMIFS('all sales summary'!$H$2:$H$2047,'all sales summary'!$A$2:$A$2047,$A25,'all sales summary'!$B$2:$B$2047,S$3))/SUMIFS('all sales summary'!$H$2:$H$2047,'all sales summary'!$A$2:$A$2047,$A25,'all sales summary'!$B$2:$B$2047,S$2)</f>
        <v>0.89794184870509186</v>
      </c>
      <c r="T25" s="37">
        <f>(SUMIFS('all sales summary'!$C$2:$C$2047,'all sales summary'!$A$2:$A$2047,$A25,'all sales summary'!$B$2:$B$2047,T$3)*SUMIFS('all sales summary'!$H$2:$H$2047,'all sales summary'!$A$2:$A$2047,$A25,'all sales summary'!$B$2:$B$2047,T$3))/SUMIFS('all sales summary'!$H$2:$H$2047,'all sales summary'!$A$2:$A$2047,$A25,'all sales summary'!$B$2:$B$2047,T$2)</f>
        <v>0.94764776576645871</v>
      </c>
      <c r="U25" s="37">
        <f>(SUMIFS('all sales summary'!$C$2:$C$2047,'all sales summary'!$A$2:$A$2047,$A25,'all sales summary'!$B$2:$B$2047,U$3)*SUMIFS('all sales summary'!$H$2:$H$2047,'all sales summary'!$A$2:$A$2047,$A25,'all sales summary'!$B$2:$B$2047,U$3))/SUMIFS('all sales summary'!$H$2:$H$2047,'all sales summary'!$A$2:$A$2047,$A25,'all sales summary'!$B$2:$B$2047,U$2)</f>
        <v>0.84681031702497134</v>
      </c>
      <c r="V25" s="37">
        <f>(SUMIFS('all sales summary'!$C$2:$C$2047,'all sales summary'!$A$2:$A$2047,$A25,'all sales summary'!$B$2:$B$2047,V$3)*SUMIFS('all sales summary'!$H$2:$H$2047,'all sales summary'!$A$2:$A$2047,$A25,'all sales summary'!$B$2:$B$2047,V$3))/SUMIFS('all sales summary'!$H$2:$H$2047,'all sales summary'!$A$2:$A$2047,$A25,'all sales summary'!$B$2:$B$2047,V$2)</f>
        <v>1.1562990750462552</v>
      </c>
      <c r="W25" s="8" t="str">
        <f t="shared" si="0"/>
        <v>Edinburgh</v>
      </c>
      <c r="X25" s="37">
        <f>+SUMIFS('all sales summary'!$H$2:$H$2047,'all sales summary'!$A$2:$A$2047,$A25,'all sales summary'!$B$2:$B$2047,X$2)</f>
        <v>4.9553711627655171E-2</v>
      </c>
      <c r="Y25" s="43">
        <f t="shared" si="1"/>
        <v>7.7451992925113636E-3</v>
      </c>
    </row>
    <row r="26" spans="1:25" x14ac:dyDescent="0.25">
      <c r="A26" s="5" t="s">
        <v>29</v>
      </c>
      <c r="B26" s="37">
        <f>(SUMIFS('all sales summary'!$C$2:$C$2047,'all sales summary'!$A$2:$A$2047,$A26,'all sales summary'!$B$2:$B$2047,B$3)*SUMIFS('all sales summary'!$H$2:$H$2047,'all sales summary'!$A$2:$A$2047,$A26,'all sales summary'!$B$2:$B$2047,B$3))/SUMIFS('all sales summary'!$H$2:$H$2047,'all sales summary'!$A$2:$A$2047,$A26,'all sales summary'!$B$2:$B$2047,B$2)</f>
        <v>0.85580492500341498</v>
      </c>
      <c r="C26" s="37">
        <f>(SUMIFS('all sales summary'!$C$2:$C$2047,'all sales summary'!$A$2:$A$2047,$A26,'all sales summary'!$B$2:$B$2047,C$3)*SUMIFS('all sales summary'!$H$2:$H$2047,'all sales summary'!$A$2:$A$2047,$A26,'all sales summary'!$B$2:$B$2047,C$3))/SUMIFS('all sales summary'!$H$2:$H$2047,'all sales summary'!$A$2:$A$2047,$A26,'all sales summary'!$B$2:$B$2047,C$2)</f>
        <v>0.85067374012659192</v>
      </c>
      <c r="D26" s="37">
        <f>(SUMIFS('all sales summary'!$C$2:$C$2047,'all sales summary'!$A$2:$A$2047,$A26,'all sales summary'!$B$2:$B$2047,D$3)*SUMIFS('all sales summary'!$H$2:$H$2047,'all sales summary'!$A$2:$A$2047,$A26,'all sales summary'!$B$2:$B$2047,D$3))/SUMIFS('all sales summary'!$H$2:$H$2047,'all sales summary'!$A$2:$A$2047,$A26,'all sales summary'!$B$2:$B$2047,D$2)</f>
        <v>0.54465762440850385</v>
      </c>
      <c r="E26" s="37">
        <f>(SUMIFS('all sales summary'!$C$2:$C$2047,'all sales summary'!$A$2:$A$2047,$A26,'all sales summary'!$B$2:$B$2047,E$3)*SUMIFS('all sales summary'!$H$2:$H$2047,'all sales summary'!$A$2:$A$2047,$A26,'all sales summary'!$B$2:$B$2047,E$3))/SUMIFS('all sales summary'!$H$2:$H$2047,'all sales summary'!$A$2:$A$2047,$A26,'all sales summary'!$B$2:$B$2047,E$2)</f>
        <v>0.14888876147107641</v>
      </c>
      <c r="F26" s="37">
        <f>(SUMIFS('all sales summary'!$C$2:$C$2047,'all sales summary'!$A$2:$A$2047,$A26,'all sales summary'!$B$2:$B$2047,F$3)*SUMIFS('all sales summary'!$H$2:$H$2047,'all sales summary'!$A$2:$A$2047,$A26,'all sales summary'!$B$2:$B$2047,F$3))/SUMIFS('all sales summary'!$H$2:$H$2047,'all sales summary'!$A$2:$A$2047,$A26,'all sales summary'!$B$2:$B$2047,F$2)</f>
        <v>0.21397777676958649</v>
      </c>
      <c r="G26" s="37">
        <f>(SUMIFS('all sales summary'!$C$2:$C$2047,'all sales summary'!$A$2:$A$2047,$A26,'all sales summary'!$B$2:$B$2047,G$3)*SUMIFS('all sales summary'!$H$2:$H$2047,'all sales summary'!$A$2:$A$2047,$A26,'all sales summary'!$B$2:$B$2047,G$3))/SUMIFS('all sales summary'!$H$2:$H$2047,'all sales summary'!$A$2:$A$2047,$A26,'all sales summary'!$B$2:$B$2047,G$2)</f>
        <v>0.32870863364684527</v>
      </c>
      <c r="H26" s="37">
        <f>(SUMIFS('all sales summary'!$C$2:$C$2047,'all sales summary'!$A$2:$A$2047,$A26,'all sales summary'!$B$2:$B$2047,H$3)*SUMIFS('all sales summary'!$H$2:$H$2047,'all sales summary'!$A$2:$A$2047,$A26,'all sales summary'!$B$2:$B$2047,H$3))/SUMIFS('all sales summary'!$H$2:$H$2047,'all sales summary'!$A$2:$A$2047,$A26,'all sales summary'!$B$2:$B$2047,H$2)</f>
        <v>0.74161628801664825</v>
      </c>
      <c r="I26" s="37">
        <f>(SUMIFS('all sales summary'!$C$2:$C$2047,'all sales summary'!$A$2:$A$2047,$A26,'all sales summary'!$B$2:$B$2047,I$3)*SUMIFS('all sales summary'!$H$2:$H$2047,'all sales summary'!$A$2:$A$2047,$A26,'all sales summary'!$B$2:$B$2047,I$3))/SUMIFS('all sales summary'!$H$2:$H$2047,'all sales summary'!$A$2:$A$2047,$A26,'all sales summary'!$B$2:$B$2047,I$2)</f>
        <v>1.0190494639718175</v>
      </c>
      <c r="J26" s="37">
        <f>(SUMIFS('all sales summary'!$C$2:$C$2047,'all sales summary'!$A$2:$A$2047,$A26,'all sales summary'!$B$2:$B$2047,J$3)*SUMIFS('all sales summary'!$H$2:$H$2047,'all sales summary'!$A$2:$A$2047,$A26,'all sales summary'!$B$2:$B$2047,J$3))/SUMIFS('all sales summary'!$H$2:$H$2047,'all sales summary'!$A$2:$A$2047,$A26,'all sales summary'!$B$2:$B$2047,J$2)</f>
        <v>0.82249055656893355</v>
      </c>
      <c r="K26" s="37">
        <f>(SUMIFS('all sales summary'!$C$2:$C$2047,'all sales summary'!$A$2:$A$2047,$A26,'all sales summary'!$B$2:$B$2047,K$3)*SUMIFS('all sales summary'!$H$2:$H$2047,'all sales summary'!$A$2:$A$2047,$A26,'all sales summary'!$B$2:$B$2047,K$3))/SUMIFS('all sales summary'!$H$2:$H$2047,'all sales summary'!$A$2:$A$2047,$A26,'all sales summary'!$B$2:$B$2047,K$2)</f>
        <v>0.77010230116780876</v>
      </c>
      <c r="L26" s="37">
        <f>(SUMIFS('all sales summary'!$C$2:$C$2047,'all sales summary'!$A$2:$A$2047,$A26,'all sales summary'!$B$2:$B$2047,L$3)*SUMIFS('all sales summary'!$H$2:$H$2047,'all sales summary'!$A$2:$A$2047,$A26,'all sales summary'!$B$2:$B$2047,L$3))/SUMIFS('all sales summary'!$H$2:$H$2047,'all sales summary'!$A$2:$A$2047,$A26,'all sales summary'!$B$2:$B$2047,L$2)</f>
        <v>0.32516063936283141</v>
      </c>
      <c r="M26" s="37">
        <f>(SUMIFS('all sales summary'!$C$2:$C$2047,'all sales summary'!$A$2:$A$2047,$A26,'all sales summary'!$B$2:$B$2047,M$3)*SUMIFS('all sales summary'!$H$2:$H$2047,'all sales summary'!$A$2:$A$2047,$A26,'all sales summary'!$B$2:$B$2047,M$3))/SUMIFS('all sales summary'!$H$2:$H$2047,'all sales summary'!$A$2:$A$2047,$A26,'all sales summary'!$B$2:$B$2047,M$2)</f>
        <v>1.0269130510883402</v>
      </c>
      <c r="N26" s="37">
        <f>(SUMIFS('all sales summary'!$C$2:$C$2047,'all sales summary'!$A$2:$A$2047,$A26,'all sales summary'!$B$2:$B$2047,N$3)*SUMIFS('all sales summary'!$H$2:$H$2047,'all sales summary'!$A$2:$A$2047,$A26,'all sales summary'!$B$2:$B$2047,N$3))/SUMIFS('all sales summary'!$H$2:$H$2047,'all sales summary'!$A$2:$A$2047,$A26,'all sales summary'!$B$2:$B$2047,N$2)</f>
        <v>0.56880514097998935</v>
      </c>
      <c r="O26" s="37">
        <f>(SUMIFS('all sales summary'!$C$2:$C$2047,'all sales summary'!$A$2:$A$2047,$A26,'all sales summary'!$B$2:$B$2047,O$3)*SUMIFS('all sales summary'!$H$2:$H$2047,'all sales summary'!$A$2:$A$2047,$A26,'all sales summary'!$B$2:$B$2047,O$3))/SUMIFS('all sales summary'!$H$2:$H$2047,'all sales summary'!$A$2:$A$2047,$A26,'all sales summary'!$B$2:$B$2047,O$2)</f>
        <v>0.52099845330386163</v>
      </c>
      <c r="P26" s="37">
        <f>(SUMIFS('all sales summary'!$C$2:$C$2047,'all sales summary'!$A$2:$A$2047,$A26,'all sales summary'!$B$2:$B$2047,P$3)*SUMIFS('all sales summary'!$H$2:$H$2047,'all sales summary'!$A$2:$A$2047,$A26,'all sales summary'!$B$2:$B$2047,P$3))/SUMIFS('all sales summary'!$H$2:$H$2047,'all sales summary'!$A$2:$A$2047,$A26,'all sales summary'!$B$2:$B$2047,P$2)</f>
        <v>0.54114045921944998</v>
      </c>
      <c r="Q26" s="37">
        <f>(SUMIFS('all sales summary'!$C$2:$C$2047,'all sales summary'!$A$2:$A$2047,$A26,'all sales summary'!$B$2:$B$2047,Q$3)*SUMIFS('all sales summary'!$H$2:$H$2047,'all sales summary'!$A$2:$A$2047,$A26,'all sales summary'!$B$2:$B$2047,Q$3))/SUMIFS('all sales summary'!$H$2:$H$2047,'all sales summary'!$A$2:$A$2047,$A26,'all sales summary'!$B$2:$B$2047,Q$2)</f>
        <v>1.074292290616697</v>
      </c>
      <c r="R26" s="37">
        <f>(SUMIFS('all sales summary'!$C$2:$C$2047,'all sales summary'!$A$2:$A$2047,$A26,'all sales summary'!$B$2:$B$2047,R$3)*SUMIFS('all sales summary'!$H$2:$H$2047,'all sales summary'!$A$2:$A$2047,$A26,'all sales summary'!$B$2:$B$2047,R$3))/SUMIFS('all sales summary'!$H$2:$H$2047,'all sales summary'!$A$2:$A$2047,$A26,'all sales summary'!$B$2:$B$2047,R$2)</f>
        <v>1.2143700821722392</v>
      </c>
      <c r="S26" s="37">
        <f>(SUMIFS('all sales summary'!$C$2:$C$2047,'all sales summary'!$A$2:$A$2047,$A26,'all sales summary'!$B$2:$B$2047,S$3)*SUMIFS('all sales summary'!$H$2:$H$2047,'all sales summary'!$A$2:$A$2047,$A26,'all sales summary'!$B$2:$B$2047,S$3))/SUMIFS('all sales summary'!$H$2:$H$2047,'all sales summary'!$A$2:$A$2047,$A26,'all sales summary'!$B$2:$B$2047,S$2)</f>
        <v>1.2237029495439746</v>
      </c>
      <c r="T26" s="37">
        <f>(SUMIFS('all sales summary'!$C$2:$C$2047,'all sales summary'!$A$2:$A$2047,$A26,'all sales summary'!$B$2:$B$2047,T$3)*SUMIFS('all sales summary'!$H$2:$H$2047,'all sales summary'!$A$2:$A$2047,$A26,'all sales summary'!$B$2:$B$2047,T$3))/SUMIFS('all sales summary'!$H$2:$H$2047,'all sales summary'!$A$2:$A$2047,$A26,'all sales summary'!$B$2:$B$2047,T$2)</f>
        <v>1.3643284902427153</v>
      </c>
      <c r="U26" s="37">
        <f>(SUMIFS('all sales summary'!$C$2:$C$2047,'all sales summary'!$A$2:$A$2047,$A26,'all sales summary'!$B$2:$B$2047,U$3)*SUMIFS('all sales summary'!$H$2:$H$2047,'all sales summary'!$A$2:$A$2047,$A26,'all sales summary'!$B$2:$B$2047,U$3))/SUMIFS('all sales summary'!$H$2:$H$2047,'all sales summary'!$A$2:$A$2047,$A26,'all sales summary'!$B$2:$B$2047,U$2)</f>
        <v>1.1043402847654817</v>
      </c>
      <c r="V26" s="37">
        <f>(SUMIFS('all sales summary'!$C$2:$C$2047,'all sales summary'!$A$2:$A$2047,$A26,'all sales summary'!$B$2:$B$2047,V$3)*SUMIFS('all sales summary'!$H$2:$H$2047,'all sales summary'!$A$2:$A$2047,$A26,'all sales summary'!$B$2:$B$2047,V$3))/SUMIFS('all sales summary'!$H$2:$H$2047,'all sales summary'!$A$2:$A$2047,$A26,'all sales summary'!$B$2:$B$2047,V$2)</f>
        <v>1.0985408793334008</v>
      </c>
      <c r="W26" s="8" t="str">
        <f t="shared" si="0"/>
        <v>Exeter</v>
      </c>
      <c r="X26" s="37">
        <f>+SUMIFS('all sales summary'!$H$2:$H$2047,'all sales summary'!$A$2:$A$2047,$A26,'all sales summary'!$B$2:$B$2047,X$2)</f>
        <v>0.2121853264966454</v>
      </c>
      <c r="Y26" s="43">
        <f t="shared" si="1"/>
        <v>2.0908928654624192E-2</v>
      </c>
    </row>
    <row r="27" spans="1:25" x14ac:dyDescent="0.25">
      <c r="A27" s="5" t="s">
        <v>30</v>
      </c>
      <c r="B27" s="37">
        <f>(SUMIFS('all sales summary'!$C$2:$C$2047,'all sales summary'!$A$2:$A$2047,$A27,'all sales summary'!$B$2:$B$2047,B$3)*SUMIFS('all sales summary'!$H$2:$H$2047,'all sales summary'!$A$2:$A$2047,$A27,'all sales summary'!$B$2:$B$2047,B$3))/SUMIFS('all sales summary'!$H$2:$H$2047,'all sales summary'!$A$2:$A$2047,$A27,'all sales summary'!$B$2:$B$2047,B$2)</f>
        <v>0.84745800463994048</v>
      </c>
      <c r="C27" s="37">
        <f>(SUMIFS('all sales summary'!$C$2:$C$2047,'all sales summary'!$A$2:$A$2047,$A27,'all sales summary'!$B$2:$B$2047,C$3)*SUMIFS('all sales summary'!$H$2:$H$2047,'all sales summary'!$A$2:$A$2047,$A27,'all sales summary'!$B$2:$B$2047,C$3))/SUMIFS('all sales summary'!$H$2:$H$2047,'all sales summary'!$A$2:$A$2047,$A27,'all sales summary'!$B$2:$B$2047,C$2)</f>
        <v>0.86853922932858585</v>
      </c>
      <c r="D27" s="37">
        <f>(SUMIFS('all sales summary'!$C$2:$C$2047,'all sales summary'!$A$2:$A$2047,$A27,'all sales summary'!$B$2:$B$2047,D$3)*SUMIFS('all sales summary'!$H$2:$H$2047,'all sales summary'!$A$2:$A$2047,$A27,'all sales summary'!$B$2:$B$2047,D$3))/SUMIFS('all sales summary'!$H$2:$H$2047,'all sales summary'!$A$2:$A$2047,$A27,'all sales summary'!$B$2:$B$2047,D$2)</f>
        <v>0.56777300929786578</v>
      </c>
      <c r="E27" s="37">
        <f>(SUMIFS('all sales summary'!$C$2:$C$2047,'all sales summary'!$A$2:$A$2047,$A27,'all sales summary'!$B$2:$B$2047,E$3)*SUMIFS('all sales summary'!$H$2:$H$2047,'all sales summary'!$A$2:$A$2047,$A27,'all sales summary'!$B$2:$B$2047,E$3))/SUMIFS('all sales summary'!$H$2:$H$2047,'all sales summary'!$A$2:$A$2047,$A27,'all sales summary'!$B$2:$B$2047,E$2)</f>
        <v>7.8640850305121718E-2</v>
      </c>
      <c r="F27" s="37">
        <f>(SUMIFS('all sales summary'!$C$2:$C$2047,'all sales summary'!$A$2:$A$2047,$A27,'all sales summary'!$B$2:$B$2047,F$3)*SUMIFS('all sales summary'!$H$2:$H$2047,'all sales summary'!$A$2:$A$2047,$A27,'all sales summary'!$B$2:$B$2047,F$3))/SUMIFS('all sales summary'!$H$2:$H$2047,'all sales summary'!$A$2:$A$2047,$A27,'all sales summary'!$B$2:$B$2047,F$2)</f>
        <v>0.10057378533098484</v>
      </c>
      <c r="G27" s="37">
        <f>(SUMIFS('all sales summary'!$C$2:$C$2047,'all sales summary'!$A$2:$A$2047,$A27,'all sales summary'!$B$2:$B$2047,G$3)*SUMIFS('all sales summary'!$H$2:$H$2047,'all sales summary'!$A$2:$A$2047,$A27,'all sales summary'!$B$2:$B$2047,G$3))/SUMIFS('all sales summary'!$H$2:$H$2047,'all sales summary'!$A$2:$A$2047,$A27,'all sales summary'!$B$2:$B$2047,G$2)</f>
        <v>0.14011751307904005</v>
      </c>
      <c r="H27" s="37">
        <f>(SUMIFS('all sales summary'!$C$2:$C$2047,'all sales summary'!$A$2:$A$2047,$A27,'all sales summary'!$B$2:$B$2047,H$3)*SUMIFS('all sales summary'!$H$2:$H$2047,'all sales summary'!$A$2:$A$2047,$A27,'all sales summary'!$B$2:$B$2047,H$3))/SUMIFS('all sales summary'!$H$2:$H$2047,'all sales summary'!$A$2:$A$2047,$A27,'all sales summary'!$B$2:$B$2047,H$2)</f>
        <v>0.62239001620859125</v>
      </c>
      <c r="I27" s="37">
        <f>(SUMIFS('all sales summary'!$C$2:$C$2047,'all sales summary'!$A$2:$A$2047,$A27,'all sales summary'!$B$2:$B$2047,I$3)*SUMIFS('all sales summary'!$H$2:$H$2047,'all sales summary'!$A$2:$A$2047,$A27,'all sales summary'!$B$2:$B$2047,I$3))/SUMIFS('all sales summary'!$H$2:$H$2047,'all sales summary'!$A$2:$A$2047,$A27,'all sales summary'!$B$2:$B$2047,I$2)</f>
        <v>0.76640192936803009</v>
      </c>
      <c r="J27" s="37">
        <f>(SUMIFS('all sales summary'!$C$2:$C$2047,'all sales summary'!$A$2:$A$2047,$A27,'all sales summary'!$B$2:$B$2047,J$3)*SUMIFS('all sales summary'!$H$2:$H$2047,'all sales summary'!$A$2:$A$2047,$A27,'all sales summary'!$B$2:$B$2047,J$3))/SUMIFS('all sales summary'!$H$2:$H$2047,'all sales summary'!$A$2:$A$2047,$A27,'all sales summary'!$B$2:$B$2047,J$2)</f>
        <v>0.71102281654601285</v>
      </c>
      <c r="K27" s="37">
        <f>(SUMIFS('all sales summary'!$C$2:$C$2047,'all sales summary'!$A$2:$A$2047,$A27,'all sales summary'!$B$2:$B$2047,K$3)*SUMIFS('all sales summary'!$H$2:$H$2047,'all sales summary'!$A$2:$A$2047,$A27,'all sales summary'!$B$2:$B$2047,K$3))/SUMIFS('all sales summary'!$H$2:$H$2047,'all sales summary'!$A$2:$A$2047,$A27,'all sales summary'!$B$2:$B$2047,K$2)</f>
        <v>0.59429171408523163</v>
      </c>
      <c r="L27" s="37">
        <f>(SUMIFS('all sales summary'!$C$2:$C$2047,'all sales summary'!$A$2:$A$2047,$A27,'all sales summary'!$B$2:$B$2047,L$3)*SUMIFS('all sales summary'!$H$2:$H$2047,'all sales summary'!$A$2:$A$2047,$A27,'all sales summary'!$B$2:$B$2047,L$3))/SUMIFS('all sales summary'!$H$2:$H$2047,'all sales summary'!$A$2:$A$2047,$A27,'all sales summary'!$B$2:$B$2047,L$2)</f>
        <v>0.49053378376480339</v>
      </c>
      <c r="M27" s="37">
        <f>(SUMIFS('all sales summary'!$C$2:$C$2047,'all sales summary'!$A$2:$A$2047,$A27,'all sales summary'!$B$2:$B$2047,M$3)*SUMIFS('all sales summary'!$H$2:$H$2047,'all sales summary'!$A$2:$A$2047,$A27,'all sales summary'!$B$2:$B$2047,M$3))/SUMIFS('all sales summary'!$H$2:$H$2047,'all sales summary'!$A$2:$A$2047,$A27,'all sales summary'!$B$2:$B$2047,M$2)</f>
        <v>0.56493074548961597</v>
      </c>
      <c r="N27" s="37">
        <f>(SUMIFS('all sales summary'!$C$2:$C$2047,'all sales summary'!$A$2:$A$2047,$A27,'all sales summary'!$B$2:$B$2047,N$3)*SUMIFS('all sales summary'!$H$2:$H$2047,'all sales summary'!$A$2:$A$2047,$A27,'all sales summary'!$B$2:$B$2047,N$3))/SUMIFS('all sales summary'!$H$2:$H$2047,'all sales summary'!$A$2:$A$2047,$A27,'all sales summary'!$B$2:$B$2047,N$2)</f>
        <v>0.18676129871107902</v>
      </c>
      <c r="O27" s="37">
        <f>(SUMIFS('all sales summary'!$C$2:$C$2047,'all sales summary'!$A$2:$A$2047,$A27,'all sales summary'!$B$2:$B$2047,O$3)*SUMIFS('all sales summary'!$H$2:$H$2047,'all sales summary'!$A$2:$A$2047,$A27,'all sales summary'!$B$2:$B$2047,O$3))/SUMIFS('all sales summary'!$H$2:$H$2047,'all sales summary'!$A$2:$A$2047,$A27,'all sales summary'!$B$2:$B$2047,O$2)</f>
        <v>0.15720210439859567</v>
      </c>
      <c r="P27" s="37">
        <f>(SUMIFS('all sales summary'!$C$2:$C$2047,'all sales summary'!$A$2:$A$2047,$A27,'all sales summary'!$B$2:$B$2047,P$3)*SUMIFS('all sales summary'!$H$2:$H$2047,'all sales summary'!$A$2:$A$2047,$A27,'all sales summary'!$B$2:$B$2047,P$3))/SUMIFS('all sales summary'!$H$2:$H$2047,'all sales summary'!$A$2:$A$2047,$A27,'all sales summary'!$B$2:$B$2047,P$2)</f>
        <v>0.20350216011156613</v>
      </c>
      <c r="Q27" s="37">
        <f>(SUMIFS('all sales summary'!$C$2:$C$2047,'all sales summary'!$A$2:$A$2047,$A27,'all sales summary'!$B$2:$B$2047,Q$3)*SUMIFS('all sales summary'!$H$2:$H$2047,'all sales summary'!$A$2:$A$2047,$A27,'all sales summary'!$B$2:$B$2047,Q$3))/SUMIFS('all sales summary'!$H$2:$H$2047,'all sales summary'!$A$2:$A$2047,$A27,'all sales summary'!$B$2:$B$2047,Q$2)</f>
        <v>0.37414940414793163</v>
      </c>
      <c r="R27" s="37">
        <f>(SUMIFS('all sales summary'!$C$2:$C$2047,'all sales summary'!$A$2:$A$2047,$A27,'all sales summary'!$B$2:$B$2047,R$3)*SUMIFS('all sales summary'!$H$2:$H$2047,'all sales summary'!$A$2:$A$2047,$A27,'all sales summary'!$B$2:$B$2047,R$3))/SUMIFS('all sales summary'!$H$2:$H$2047,'all sales summary'!$A$2:$A$2047,$A27,'all sales summary'!$B$2:$B$2047,R$2)</f>
        <v>0.83535730499258587</v>
      </c>
      <c r="S27" s="37">
        <f>(SUMIFS('all sales summary'!$C$2:$C$2047,'all sales summary'!$A$2:$A$2047,$A27,'all sales summary'!$B$2:$B$2047,S$3)*SUMIFS('all sales summary'!$H$2:$H$2047,'all sales summary'!$A$2:$A$2047,$A27,'all sales summary'!$B$2:$B$2047,S$3))/SUMIFS('all sales summary'!$H$2:$H$2047,'all sales summary'!$A$2:$A$2047,$A27,'all sales summary'!$B$2:$B$2047,S$2)</f>
        <v>0.81692706050063579</v>
      </c>
      <c r="T27" s="37">
        <f>(SUMIFS('all sales summary'!$C$2:$C$2047,'all sales summary'!$A$2:$A$2047,$A27,'all sales summary'!$B$2:$B$2047,T$3)*SUMIFS('all sales summary'!$H$2:$H$2047,'all sales summary'!$A$2:$A$2047,$A27,'all sales summary'!$B$2:$B$2047,T$3))/SUMIFS('all sales summary'!$H$2:$H$2047,'all sales summary'!$A$2:$A$2047,$A27,'all sales summary'!$B$2:$B$2047,T$2)</f>
        <v>0.93838674148320411</v>
      </c>
      <c r="U27" s="37">
        <f>(SUMIFS('all sales summary'!$C$2:$C$2047,'all sales summary'!$A$2:$A$2047,$A27,'all sales summary'!$B$2:$B$2047,U$3)*SUMIFS('all sales summary'!$H$2:$H$2047,'all sales summary'!$A$2:$A$2047,$A27,'all sales summary'!$B$2:$B$2047,U$3))/SUMIFS('all sales summary'!$H$2:$H$2047,'all sales summary'!$A$2:$A$2047,$A27,'all sales summary'!$B$2:$B$2047,U$2)</f>
        <v>0.95857177307864361</v>
      </c>
      <c r="V27" s="37">
        <f>(SUMIFS('all sales summary'!$C$2:$C$2047,'all sales summary'!$A$2:$A$2047,$A27,'all sales summary'!$B$2:$B$2047,V$3)*SUMIFS('all sales summary'!$H$2:$H$2047,'all sales summary'!$A$2:$A$2047,$A27,'all sales summary'!$B$2:$B$2047,V$3))/SUMIFS('all sales summary'!$H$2:$H$2047,'all sales summary'!$A$2:$A$2047,$A27,'all sales summary'!$B$2:$B$2047,V$2)</f>
        <v>0.94430098001753482</v>
      </c>
      <c r="W27" s="8" t="str">
        <f t="shared" si="0"/>
        <v>Glasgow</v>
      </c>
      <c r="X27" s="37">
        <f>+SUMIFS('all sales summary'!$H$2:$H$2047,'all sales summary'!$A$2:$A$2047,$A27,'all sales summary'!$B$2:$B$2047,X$2)</f>
        <v>0.11321458502656273</v>
      </c>
      <c r="Y27" s="43">
        <f t="shared" si="1"/>
        <v>-6.3059414337010211E-3</v>
      </c>
    </row>
    <row r="28" spans="1:25" x14ac:dyDescent="0.25">
      <c r="A28" s="5" t="s">
        <v>31</v>
      </c>
      <c r="B28" s="37">
        <f>(SUMIFS('all sales summary'!$C$2:$C$2047,'all sales summary'!$A$2:$A$2047,$A28,'all sales summary'!$B$2:$B$2047,B$3)*SUMIFS('all sales summary'!$H$2:$H$2047,'all sales summary'!$A$2:$A$2047,$A28,'all sales summary'!$B$2:$B$2047,B$3))/SUMIFS('all sales summary'!$H$2:$H$2047,'all sales summary'!$A$2:$A$2047,$A28,'all sales summary'!$B$2:$B$2047,B$2)</f>
        <v>0.9567660884243715</v>
      </c>
      <c r="C28" s="37">
        <f>(SUMIFS('all sales summary'!$C$2:$C$2047,'all sales summary'!$A$2:$A$2047,$A28,'all sales summary'!$B$2:$B$2047,C$3)*SUMIFS('all sales summary'!$H$2:$H$2047,'all sales summary'!$A$2:$A$2047,$A28,'all sales summary'!$B$2:$B$2047,C$3))/SUMIFS('all sales summary'!$H$2:$H$2047,'all sales summary'!$A$2:$A$2047,$A28,'all sales summary'!$B$2:$B$2047,C$2)</f>
        <v>0.97188302541395566</v>
      </c>
      <c r="D28" s="37">
        <f>(SUMIFS('all sales summary'!$C$2:$C$2047,'all sales summary'!$A$2:$A$2047,$A28,'all sales summary'!$B$2:$B$2047,D$3)*SUMIFS('all sales summary'!$H$2:$H$2047,'all sales summary'!$A$2:$A$2047,$A28,'all sales summary'!$B$2:$B$2047,D$3))/SUMIFS('all sales summary'!$H$2:$H$2047,'all sales summary'!$A$2:$A$2047,$A28,'all sales summary'!$B$2:$B$2047,D$2)</f>
        <v>0.80491474263606988</v>
      </c>
      <c r="E28" s="37">
        <f>(SUMIFS('all sales summary'!$C$2:$C$2047,'all sales summary'!$A$2:$A$2047,$A28,'all sales summary'!$B$2:$B$2047,E$3)*SUMIFS('all sales summary'!$H$2:$H$2047,'all sales summary'!$A$2:$A$2047,$A28,'all sales summary'!$B$2:$B$2047,E$3))/SUMIFS('all sales summary'!$H$2:$H$2047,'all sales summary'!$A$2:$A$2047,$A28,'all sales summary'!$B$2:$B$2047,E$2)</f>
        <v>0.42227577141507611</v>
      </c>
      <c r="F28" s="37">
        <f>(SUMIFS('all sales summary'!$C$2:$C$2047,'all sales summary'!$A$2:$A$2047,$A28,'all sales summary'!$B$2:$B$2047,F$3)*SUMIFS('all sales summary'!$H$2:$H$2047,'all sales summary'!$A$2:$A$2047,$A28,'all sales summary'!$B$2:$B$2047,F$3))/SUMIFS('all sales summary'!$H$2:$H$2047,'all sales summary'!$A$2:$A$2047,$A28,'all sales summary'!$B$2:$B$2047,F$2)</f>
        <v>0.52068400782261604</v>
      </c>
      <c r="G28" s="37">
        <f>(SUMIFS('all sales summary'!$C$2:$C$2047,'all sales summary'!$A$2:$A$2047,$A28,'all sales summary'!$B$2:$B$2047,G$3)*SUMIFS('all sales summary'!$H$2:$H$2047,'all sales summary'!$A$2:$A$2047,$A28,'all sales summary'!$B$2:$B$2047,G$3))/SUMIFS('all sales summary'!$H$2:$H$2047,'all sales summary'!$A$2:$A$2047,$A28,'all sales summary'!$B$2:$B$2047,G$2)</f>
        <v>0.69038513118210509</v>
      </c>
      <c r="H28" s="37">
        <f>(SUMIFS('all sales summary'!$C$2:$C$2047,'all sales summary'!$A$2:$A$2047,$A28,'all sales summary'!$B$2:$B$2047,H$3)*SUMIFS('all sales summary'!$H$2:$H$2047,'all sales summary'!$A$2:$A$2047,$A28,'all sales summary'!$B$2:$B$2047,H$3))/SUMIFS('all sales summary'!$H$2:$H$2047,'all sales summary'!$A$2:$A$2047,$A28,'all sales summary'!$B$2:$B$2047,H$2)</f>
        <v>0.86953854705772526</v>
      </c>
      <c r="I28" s="37">
        <f>(SUMIFS('all sales summary'!$C$2:$C$2047,'all sales summary'!$A$2:$A$2047,$A28,'all sales summary'!$B$2:$B$2047,I$3)*SUMIFS('all sales summary'!$H$2:$H$2047,'all sales summary'!$A$2:$A$2047,$A28,'all sales summary'!$B$2:$B$2047,I$3))/SUMIFS('all sales summary'!$H$2:$H$2047,'all sales summary'!$A$2:$A$2047,$A28,'all sales summary'!$B$2:$B$2047,I$2)</f>
        <v>0.94219013453746392</v>
      </c>
      <c r="J28" s="37">
        <f>(SUMIFS('all sales summary'!$C$2:$C$2047,'all sales summary'!$A$2:$A$2047,$A28,'all sales summary'!$B$2:$B$2047,J$3)*SUMIFS('all sales summary'!$H$2:$H$2047,'all sales summary'!$A$2:$A$2047,$A28,'all sales summary'!$B$2:$B$2047,J$3))/SUMIFS('all sales summary'!$H$2:$H$2047,'all sales summary'!$A$2:$A$2047,$A28,'all sales summary'!$B$2:$B$2047,J$2)</f>
        <v>0.91427560205449887</v>
      </c>
      <c r="K28" s="37">
        <f>(SUMIFS('all sales summary'!$C$2:$C$2047,'all sales summary'!$A$2:$A$2047,$A28,'all sales summary'!$B$2:$B$2047,K$3)*SUMIFS('all sales summary'!$H$2:$H$2047,'all sales summary'!$A$2:$A$2047,$A28,'all sales summary'!$B$2:$B$2047,K$3))/SUMIFS('all sales summary'!$H$2:$H$2047,'all sales summary'!$A$2:$A$2047,$A28,'all sales summary'!$B$2:$B$2047,K$2)</f>
        <v>0.95331260576046095</v>
      </c>
      <c r="L28" s="37">
        <f>(SUMIFS('all sales summary'!$C$2:$C$2047,'all sales summary'!$A$2:$A$2047,$A28,'all sales summary'!$B$2:$B$2047,L$3)*SUMIFS('all sales summary'!$H$2:$H$2047,'all sales summary'!$A$2:$A$2047,$A28,'all sales summary'!$B$2:$B$2047,L$3))/SUMIFS('all sales summary'!$H$2:$H$2047,'all sales summary'!$A$2:$A$2047,$A28,'all sales summary'!$B$2:$B$2047,L$2)</f>
        <v>0.6791373513458866</v>
      </c>
      <c r="M28" s="37">
        <f>(SUMIFS('all sales summary'!$C$2:$C$2047,'all sales summary'!$A$2:$A$2047,$A28,'all sales summary'!$B$2:$B$2047,M$3)*SUMIFS('all sales summary'!$H$2:$H$2047,'all sales summary'!$A$2:$A$2047,$A28,'all sales summary'!$B$2:$B$2047,M$3))/SUMIFS('all sales summary'!$H$2:$H$2047,'all sales summary'!$A$2:$A$2047,$A28,'all sales summary'!$B$2:$B$2047,M$2)</f>
        <v>1.0266554162247921</v>
      </c>
      <c r="N28" s="37">
        <f>(SUMIFS('all sales summary'!$C$2:$C$2047,'all sales summary'!$A$2:$A$2047,$A28,'all sales summary'!$B$2:$B$2047,N$3)*SUMIFS('all sales summary'!$H$2:$H$2047,'all sales summary'!$A$2:$A$2047,$A28,'all sales summary'!$B$2:$B$2047,N$3))/SUMIFS('all sales summary'!$H$2:$H$2047,'all sales summary'!$A$2:$A$2047,$A28,'all sales summary'!$B$2:$B$2047,N$2)</f>
        <v>0.55176876392312912</v>
      </c>
      <c r="O28" s="37">
        <f>(SUMIFS('all sales summary'!$C$2:$C$2047,'all sales summary'!$A$2:$A$2047,$A28,'all sales summary'!$B$2:$B$2047,O$3)*SUMIFS('all sales summary'!$H$2:$H$2047,'all sales summary'!$A$2:$A$2047,$A28,'all sales summary'!$B$2:$B$2047,O$3))/SUMIFS('all sales summary'!$H$2:$H$2047,'all sales summary'!$A$2:$A$2047,$A28,'all sales summary'!$B$2:$B$2047,O$2)</f>
        <v>0.54724149619815876</v>
      </c>
      <c r="P28" s="37">
        <f>(SUMIFS('all sales summary'!$C$2:$C$2047,'all sales summary'!$A$2:$A$2047,$A28,'all sales summary'!$B$2:$B$2047,P$3)*SUMIFS('all sales summary'!$H$2:$H$2047,'all sales summary'!$A$2:$A$2047,$A28,'all sales summary'!$B$2:$B$2047,P$3))/SUMIFS('all sales summary'!$H$2:$H$2047,'all sales summary'!$A$2:$A$2047,$A28,'all sales summary'!$B$2:$B$2047,P$2)</f>
        <v>0.66323716608530647</v>
      </c>
      <c r="Q28" s="37">
        <f>(SUMIFS('all sales summary'!$C$2:$C$2047,'all sales summary'!$A$2:$A$2047,$A28,'all sales summary'!$B$2:$B$2047,Q$3)*SUMIFS('all sales summary'!$H$2:$H$2047,'all sales summary'!$A$2:$A$2047,$A28,'all sales summary'!$B$2:$B$2047,Q$3))/SUMIFS('all sales summary'!$H$2:$H$2047,'all sales summary'!$A$2:$A$2047,$A28,'all sales summary'!$B$2:$B$2047,Q$2)</f>
        <v>0.85510189474452269</v>
      </c>
      <c r="R28" s="37">
        <f>(SUMIFS('all sales summary'!$C$2:$C$2047,'all sales summary'!$A$2:$A$2047,$A28,'all sales summary'!$B$2:$B$2047,R$3)*SUMIFS('all sales summary'!$H$2:$H$2047,'all sales summary'!$A$2:$A$2047,$A28,'all sales summary'!$B$2:$B$2047,R$3))/SUMIFS('all sales summary'!$H$2:$H$2047,'all sales summary'!$A$2:$A$2047,$A28,'all sales summary'!$B$2:$B$2047,R$2)</f>
        <v>1.011893184892438</v>
      </c>
      <c r="S28" s="37">
        <f>(SUMIFS('all sales summary'!$C$2:$C$2047,'all sales summary'!$A$2:$A$2047,$A28,'all sales summary'!$B$2:$B$2047,S$3)*SUMIFS('all sales summary'!$H$2:$H$2047,'all sales summary'!$A$2:$A$2047,$A28,'all sales summary'!$B$2:$B$2047,S$3))/SUMIFS('all sales summary'!$H$2:$H$2047,'all sales summary'!$A$2:$A$2047,$A28,'all sales summary'!$B$2:$B$2047,S$2)</f>
        <v>0.97299136946049591</v>
      </c>
      <c r="T28" s="37">
        <f>(SUMIFS('all sales summary'!$C$2:$C$2047,'all sales summary'!$A$2:$A$2047,$A28,'all sales summary'!$B$2:$B$2047,T$3)*SUMIFS('all sales summary'!$H$2:$H$2047,'all sales summary'!$A$2:$A$2047,$A28,'all sales summary'!$B$2:$B$2047,T$3))/SUMIFS('all sales summary'!$H$2:$H$2047,'all sales summary'!$A$2:$A$2047,$A28,'all sales summary'!$B$2:$B$2047,T$2)</f>
        <v>1.041211513072563</v>
      </c>
      <c r="U28" s="37">
        <f>(SUMIFS('all sales summary'!$C$2:$C$2047,'all sales summary'!$A$2:$A$2047,$A28,'all sales summary'!$B$2:$B$2047,U$3)*SUMIFS('all sales summary'!$H$2:$H$2047,'all sales summary'!$A$2:$A$2047,$A28,'all sales summary'!$B$2:$B$2047,U$3))/SUMIFS('all sales summary'!$H$2:$H$2047,'all sales summary'!$A$2:$A$2047,$A28,'all sales summary'!$B$2:$B$2047,U$2)</f>
        <v>1.079136449504208</v>
      </c>
      <c r="V28" s="37">
        <f>(SUMIFS('all sales summary'!$C$2:$C$2047,'all sales summary'!$A$2:$A$2047,$A28,'all sales summary'!$B$2:$B$2047,V$3)*SUMIFS('all sales summary'!$H$2:$H$2047,'all sales summary'!$A$2:$A$2047,$A28,'all sales summary'!$B$2:$B$2047,V$3))/SUMIFS('all sales summary'!$H$2:$H$2047,'all sales summary'!$A$2:$A$2047,$A28,'all sales summary'!$B$2:$B$2047,V$2)</f>
        <v>0.97634490725461431</v>
      </c>
      <c r="W28" s="8" t="str">
        <f t="shared" si="0"/>
        <v>Gloucester</v>
      </c>
      <c r="X28" s="37">
        <f>+SUMIFS('all sales summary'!$H$2:$H$2047,'all sales summary'!$A$2:$A$2047,$A28,'all sales summary'!$B$2:$B$2047,X$2)</f>
        <v>0.21085936932163529</v>
      </c>
      <c r="Y28" s="43">
        <f t="shared" si="1"/>
        <v>-4.9878979375368162E-3</v>
      </c>
    </row>
    <row r="29" spans="1:25" x14ac:dyDescent="0.25">
      <c r="A29" s="5" t="s">
        <v>32</v>
      </c>
      <c r="B29" s="37">
        <f>(SUMIFS('all sales summary'!$C$2:$C$2047,'all sales summary'!$A$2:$A$2047,$A29,'all sales summary'!$B$2:$B$2047,B$3)*SUMIFS('all sales summary'!$H$2:$H$2047,'all sales summary'!$A$2:$A$2047,$A29,'all sales summary'!$B$2:$B$2047,B$3))/SUMIFS('all sales summary'!$H$2:$H$2047,'all sales summary'!$A$2:$A$2047,$A29,'all sales summary'!$B$2:$B$2047,B$2)</f>
        <v>0.95252117180839835</v>
      </c>
      <c r="C29" s="37">
        <f>(SUMIFS('all sales summary'!$C$2:$C$2047,'all sales summary'!$A$2:$A$2047,$A29,'all sales summary'!$B$2:$B$2047,C$3)*SUMIFS('all sales summary'!$H$2:$H$2047,'all sales summary'!$A$2:$A$2047,$A29,'all sales summary'!$B$2:$B$2047,C$3))/SUMIFS('all sales summary'!$H$2:$H$2047,'all sales summary'!$A$2:$A$2047,$A29,'all sales summary'!$B$2:$B$2047,C$2)</f>
        <v>0.92916867872034825</v>
      </c>
      <c r="D29" s="37">
        <f>(SUMIFS('all sales summary'!$C$2:$C$2047,'all sales summary'!$A$2:$A$2047,$A29,'all sales summary'!$B$2:$B$2047,D$3)*SUMIFS('all sales summary'!$H$2:$H$2047,'all sales summary'!$A$2:$A$2047,$A29,'all sales summary'!$B$2:$B$2047,D$3))/SUMIFS('all sales summary'!$H$2:$H$2047,'all sales summary'!$A$2:$A$2047,$A29,'all sales summary'!$B$2:$B$2047,D$2)</f>
        <v>0.83461620072721376</v>
      </c>
      <c r="E29" s="37">
        <f>(SUMIFS('all sales summary'!$C$2:$C$2047,'all sales summary'!$A$2:$A$2047,$A29,'all sales summary'!$B$2:$B$2047,E$3)*SUMIFS('all sales summary'!$H$2:$H$2047,'all sales summary'!$A$2:$A$2047,$A29,'all sales summary'!$B$2:$B$2047,E$3))/SUMIFS('all sales summary'!$H$2:$H$2047,'all sales summary'!$A$2:$A$2047,$A29,'all sales summary'!$B$2:$B$2047,E$2)</f>
        <v>0.44964305465589205</v>
      </c>
      <c r="F29" s="37">
        <f>(SUMIFS('all sales summary'!$C$2:$C$2047,'all sales summary'!$A$2:$A$2047,$A29,'all sales summary'!$B$2:$B$2047,F$3)*SUMIFS('all sales summary'!$H$2:$H$2047,'all sales summary'!$A$2:$A$2047,$A29,'all sales summary'!$B$2:$B$2047,F$3))/SUMIFS('all sales summary'!$H$2:$H$2047,'all sales summary'!$A$2:$A$2047,$A29,'all sales summary'!$B$2:$B$2047,F$2)</f>
        <v>0.58026533830265703</v>
      </c>
      <c r="G29" s="37">
        <f>(SUMIFS('all sales summary'!$C$2:$C$2047,'all sales summary'!$A$2:$A$2047,$A29,'all sales summary'!$B$2:$B$2047,G$3)*SUMIFS('all sales summary'!$H$2:$H$2047,'all sales summary'!$A$2:$A$2047,$A29,'all sales summary'!$B$2:$B$2047,G$3))/SUMIFS('all sales summary'!$H$2:$H$2047,'all sales summary'!$A$2:$A$2047,$A29,'all sales summary'!$B$2:$B$2047,G$2)</f>
        <v>0.79366324746086436</v>
      </c>
      <c r="H29" s="37">
        <f>(SUMIFS('all sales summary'!$C$2:$C$2047,'all sales summary'!$A$2:$A$2047,$A29,'all sales summary'!$B$2:$B$2047,H$3)*SUMIFS('all sales summary'!$H$2:$H$2047,'all sales summary'!$A$2:$A$2047,$A29,'all sales summary'!$B$2:$B$2047,H$3))/SUMIFS('all sales summary'!$H$2:$H$2047,'all sales summary'!$A$2:$A$2047,$A29,'all sales summary'!$B$2:$B$2047,H$2)</f>
        <v>1.0018453609014817</v>
      </c>
      <c r="I29" s="37">
        <f>(SUMIFS('all sales summary'!$C$2:$C$2047,'all sales summary'!$A$2:$A$2047,$A29,'all sales summary'!$B$2:$B$2047,I$3)*SUMIFS('all sales summary'!$H$2:$H$2047,'all sales summary'!$A$2:$A$2047,$A29,'all sales summary'!$B$2:$B$2047,I$3))/SUMIFS('all sales summary'!$H$2:$H$2047,'all sales summary'!$A$2:$A$2047,$A29,'all sales summary'!$B$2:$B$2047,I$2)</f>
        <v>0.97949838160420521</v>
      </c>
      <c r="J29" s="37">
        <f>(SUMIFS('all sales summary'!$C$2:$C$2047,'all sales summary'!$A$2:$A$2047,$A29,'all sales summary'!$B$2:$B$2047,J$3)*SUMIFS('all sales summary'!$H$2:$H$2047,'all sales summary'!$A$2:$A$2047,$A29,'all sales summary'!$B$2:$B$2047,J$3))/SUMIFS('all sales summary'!$H$2:$H$2047,'all sales summary'!$A$2:$A$2047,$A29,'all sales summary'!$B$2:$B$2047,J$2)</f>
        <v>1.0110392009905338</v>
      </c>
      <c r="K29" s="37">
        <f>(SUMIFS('all sales summary'!$C$2:$C$2047,'all sales summary'!$A$2:$A$2047,$A29,'all sales summary'!$B$2:$B$2047,K$3)*SUMIFS('all sales summary'!$H$2:$H$2047,'all sales summary'!$A$2:$A$2047,$A29,'all sales summary'!$B$2:$B$2047,K$3))/SUMIFS('all sales summary'!$H$2:$H$2047,'all sales summary'!$A$2:$A$2047,$A29,'all sales summary'!$B$2:$B$2047,K$2)</f>
        <v>1.0065301828669198</v>
      </c>
      <c r="L29" s="37">
        <f>(SUMIFS('all sales summary'!$C$2:$C$2047,'all sales summary'!$A$2:$A$2047,$A29,'all sales summary'!$B$2:$B$2047,L$3)*SUMIFS('all sales summary'!$H$2:$H$2047,'all sales summary'!$A$2:$A$2047,$A29,'all sales summary'!$B$2:$B$2047,L$3))/SUMIFS('all sales summary'!$H$2:$H$2047,'all sales summary'!$A$2:$A$2047,$A29,'all sales summary'!$B$2:$B$2047,L$2)</f>
        <v>0.70846096486474786</v>
      </c>
      <c r="M29" s="37">
        <f>(SUMIFS('all sales summary'!$C$2:$C$2047,'all sales summary'!$A$2:$A$2047,$A29,'all sales summary'!$B$2:$B$2047,M$3)*SUMIFS('all sales summary'!$H$2:$H$2047,'all sales summary'!$A$2:$A$2047,$A29,'all sales summary'!$B$2:$B$2047,M$3))/SUMIFS('all sales summary'!$H$2:$H$2047,'all sales summary'!$A$2:$A$2047,$A29,'all sales summary'!$B$2:$B$2047,M$2)</f>
        <v>1.0092187265412111</v>
      </c>
      <c r="N29" s="37">
        <f>(SUMIFS('all sales summary'!$C$2:$C$2047,'all sales summary'!$A$2:$A$2047,$A29,'all sales summary'!$B$2:$B$2047,N$3)*SUMIFS('all sales summary'!$H$2:$H$2047,'all sales summary'!$A$2:$A$2047,$A29,'all sales summary'!$B$2:$B$2047,N$3))/SUMIFS('all sales summary'!$H$2:$H$2047,'all sales summary'!$A$2:$A$2047,$A29,'all sales summary'!$B$2:$B$2047,N$2)</f>
        <v>0.60427757774501445</v>
      </c>
      <c r="O29" s="37">
        <f>(SUMIFS('all sales summary'!$C$2:$C$2047,'all sales summary'!$A$2:$A$2047,$A29,'all sales summary'!$B$2:$B$2047,O$3)*SUMIFS('all sales summary'!$H$2:$H$2047,'all sales summary'!$A$2:$A$2047,$A29,'all sales summary'!$B$2:$B$2047,O$3))/SUMIFS('all sales summary'!$H$2:$H$2047,'all sales summary'!$A$2:$A$2047,$A29,'all sales summary'!$B$2:$B$2047,O$2)</f>
        <v>0.60695557015466117</v>
      </c>
      <c r="P29" s="37">
        <f>(SUMIFS('all sales summary'!$C$2:$C$2047,'all sales summary'!$A$2:$A$2047,$A29,'all sales summary'!$B$2:$B$2047,P$3)*SUMIFS('all sales summary'!$H$2:$H$2047,'all sales summary'!$A$2:$A$2047,$A29,'all sales summary'!$B$2:$B$2047,P$3))/SUMIFS('all sales summary'!$H$2:$H$2047,'all sales summary'!$A$2:$A$2047,$A29,'all sales summary'!$B$2:$B$2047,P$2)</f>
        <v>0.71782033013997104</v>
      </c>
      <c r="Q29" s="37">
        <f>(SUMIFS('all sales summary'!$C$2:$C$2047,'all sales summary'!$A$2:$A$2047,$A29,'all sales summary'!$B$2:$B$2047,Q$3)*SUMIFS('all sales summary'!$H$2:$H$2047,'all sales summary'!$A$2:$A$2047,$A29,'all sales summary'!$B$2:$B$2047,Q$3))/SUMIFS('all sales summary'!$H$2:$H$2047,'all sales summary'!$A$2:$A$2047,$A29,'all sales summary'!$B$2:$B$2047,Q$2)</f>
        <v>0.90650947298652151</v>
      </c>
      <c r="R29" s="37">
        <f>(SUMIFS('all sales summary'!$C$2:$C$2047,'all sales summary'!$A$2:$A$2047,$A29,'all sales summary'!$B$2:$B$2047,R$3)*SUMIFS('all sales summary'!$H$2:$H$2047,'all sales summary'!$A$2:$A$2047,$A29,'all sales summary'!$B$2:$B$2047,R$3))/SUMIFS('all sales summary'!$H$2:$H$2047,'all sales summary'!$A$2:$A$2047,$A29,'all sales summary'!$B$2:$B$2047,R$2)</f>
        <v>0.9819571277906467</v>
      </c>
      <c r="S29" s="37">
        <f>(SUMIFS('all sales summary'!$C$2:$C$2047,'all sales summary'!$A$2:$A$2047,$A29,'all sales summary'!$B$2:$B$2047,S$3)*SUMIFS('all sales summary'!$H$2:$H$2047,'all sales summary'!$A$2:$A$2047,$A29,'all sales summary'!$B$2:$B$2047,S$3))/SUMIFS('all sales summary'!$H$2:$H$2047,'all sales summary'!$A$2:$A$2047,$A29,'all sales summary'!$B$2:$B$2047,S$2)</f>
        <v>0.98607745458267315</v>
      </c>
      <c r="T29" s="37">
        <f>(SUMIFS('all sales summary'!$C$2:$C$2047,'all sales summary'!$A$2:$A$2047,$A29,'all sales summary'!$B$2:$B$2047,T$3)*SUMIFS('all sales summary'!$H$2:$H$2047,'all sales summary'!$A$2:$A$2047,$A29,'all sales summary'!$B$2:$B$2047,T$3))/SUMIFS('all sales summary'!$H$2:$H$2047,'all sales summary'!$A$2:$A$2047,$A29,'all sales summary'!$B$2:$B$2047,T$2)</f>
        <v>1.0445944170543566</v>
      </c>
      <c r="U29" s="37">
        <f>(SUMIFS('all sales summary'!$C$2:$C$2047,'all sales summary'!$A$2:$A$2047,$A29,'all sales summary'!$B$2:$B$2047,U$3)*SUMIFS('all sales summary'!$H$2:$H$2047,'all sales summary'!$A$2:$A$2047,$A29,'all sales summary'!$B$2:$B$2047,U$3))/SUMIFS('all sales summary'!$H$2:$H$2047,'all sales summary'!$A$2:$A$2047,$A29,'all sales summary'!$B$2:$B$2047,U$2)</f>
        <v>1.029989293734018</v>
      </c>
      <c r="V29" s="37">
        <f>(SUMIFS('all sales summary'!$C$2:$C$2047,'all sales summary'!$A$2:$A$2047,$A29,'all sales summary'!$B$2:$B$2047,V$3)*SUMIFS('all sales summary'!$H$2:$H$2047,'all sales summary'!$A$2:$A$2047,$A29,'all sales summary'!$B$2:$B$2047,V$3))/SUMIFS('all sales summary'!$H$2:$H$2047,'all sales summary'!$A$2:$A$2047,$A29,'all sales summary'!$B$2:$B$2047,V$2)</f>
        <v>1.000759824518396</v>
      </c>
      <c r="W29" s="8" t="str">
        <f t="shared" si="0"/>
        <v>Huddersfield</v>
      </c>
      <c r="X29" s="37">
        <f>+SUMIFS('all sales summary'!$H$2:$H$2047,'all sales summary'!$A$2:$A$2047,$A29,'all sales summary'!$B$2:$B$2047,X$2)</f>
        <v>0.23323906897149491</v>
      </c>
      <c r="Y29" s="43">
        <f t="shared" si="1"/>
        <v>1.772207632523876E-4</v>
      </c>
    </row>
    <row r="30" spans="1:25" x14ac:dyDescent="0.25">
      <c r="A30" s="5" t="s">
        <v>33</v>
      </c>
      <c r="B30" s="37">
        <f>(SUMIFS('all sales summary'!$C$2:$C$2047,'all sales summary'!$A$2:$A$2047,$A30,'all sales summary'!$B$2:$B$2047,B$3)*SUMIFS('all sales summary'!$H$2:$H$2047,'all sales summary'!$A$2:$A$2047,$A30,'all sales summary'!$B$2:$B$2047,B$3))/SUMIFS('all sales summary'!$H$2:$H$2047,'all sales summary'!$A$2:$A$2047,$A30,'all sales summary'!$B$2:$B$2047,B$2)</f>
        <v>0.88030440357366468</v>
      </c>
      <c r="C30" s="37">
        <f>(SUMIFS('all sales summary'!$C$2:$C$2047,'all sales summary'!$A$2:$A$2047,$A30,'all sales summary'!$B$2:$B$2047,C$3)*SUMIFS('all sales summary'!$H$2:$H$2047,'all sales summary'!$A$2:$A$2047,$A30,'all sales summary'!$B$2:$B$2047,C$3))/SUMIFS('all sales summary'!$H$2:$H$2047,'all sales summary'!$A$2:$A$2047,$A30,'all sales summary'!$B$2:$B$2047,C$2)</f>
        <v>0.92962941394158483</v>
      </c>
      <c r="D30" s="37">
        <f>(SUMIFS('all sales summary'!$C$2:$C$2047,'all sales summary'!$A$2:$A$2047,$A30,'all sales summary'!$B$2:$B$2047,D$3)*SUMIFS('all sales summary'!$H$2:$H$2047,'all sales summary'!$A$2:$A$2047,$A30,'all sales summary'!$B$2:$B$2047,D$3))/SUMIFS('all sales summary'!$H$2:$H$2047,'all sales summary'!$A$2:$A$2047,$A30,'all sales summary'!$B$2:$B$2047,D$2)</f>
        <v>0.67878586798187668</v>
      </c>
      <c r="E30" s="37">
        <f>(SUMIFS('all sales summary'!$C$2:$C$2047,'all sales summary'!$A$2:$A$2047,$A30,'all sales summary'!$B$2:$B$2047,E$3)*SUMIFS('all sales summary'!$H$2:$H$2047,'all sales summary'!$A$2:$A$2047,$A30,'all sales summary'!$B$2:$B$2047,E$3))/SUMIFS('all sales summary'!$H$2:$H$2047,'all sales summary'!$A$2:$A$2047,$A30,'all sales summary'!$B$2:$B$2047,E$2)</f>
        <v>0.2398406816824758</v>
      </c>
      <c r="F30" s="37">
        <f>(SUMIFS('all sales summary'!$C$2:$C$2047,'all sales summary'!$A$2:$A$2047,$A30,'all sales summary'!$B$2:$B$2047,F$3)*SUMIFS('all sales summary'!$H$2:$H$2047,'all sales summary'!$A$2:$A$2047,$A30,'all sales summary'!$B$2:$B$2047,F$3))/SUMIFS('all sales summary'!$H$2:$H$2047,'all sales summary'!$A$2:$A$2047,$A30,'all sales summary'!$B$2:$B$2047,F$2)</f>
        <v>0.3030537351125</v>
      </c>
      <c r="G30" s="37">
        <f>(SUMIFS('all sales summary'!$C$2:$C$2047,'all sales summary'!$A$2:$A$2047,$A30,'all sales summary'!$B$2:$B$2047,G$3)*SUMIFS('all sales summary'!$H$2:$H$2047,'all sales summary'!$A$2:$A$2047,$A30,'all sales summary'!$B$2:$B$2047,G$3))/SUMIFS('all sales summary'!$H$2:$H$2047,'all sales summary'!$A$2:$A$2047,$A30,'all sales summary'!$B$2:$B$2047,G$2)</f>
        <v>0.5139266366978168</v>
      </c>
      <c r="H30" s="37">
        <f>(SUMIFS('all sales summary'!$C$2:$C$2047,'all sales summary'!$A$2:$A$2047,$A30,'all sales summary'!$B$2:$B$2047,H$3)*SUMIFS('all sales summary'!$H$2:$H$2047,'all sales summary'!$A$2:$A$2047,$A30,'all sales summary'!$B$2:$B$2047,H$3))/SUMIFS('all sales summary'!$H$2:$H$2047,'all sales summary'!$A$2:$A$2047,$A30,'all sales summary'!$B$2:$B$2047,H$2)</f>
        <v>0.77175519867800191</v>
      </c>
      <c r="I30" s="37">
        <f>(SUMIFS('all sales summary'!$C$2:$C$2047,'all sales summary'!$A$2:$A$2047,$A30,'all sales summary'!$B$2:$B$2047,I$3)*SUMIFS('all sales summary'!$H$2:$H$2047,'all sales summary'!$A$2:$A$2047,$A30,'all sales summary'!$B$2:$B$2047,I$3))/SUMIFS('all sales summary'!$H$2:$H$2047,'all sales summary'!$A$2:$A$2047,$A30,'all sales summary'!$B$2:$B$2047,I$2)</f>
        <v>0.89552953040494809</v>
      </c>
      <c r="J30" s="37">
        <f>(SUMIFS('all sales summary'!$C$2:$C$2047,'all sales summary'!$A$2:$A$2047,$A30,'all sales summary'!$B$2:$B$2047,J$3)*SUMIFS('all sales summary'!$H$2:$H$2047,'all sales summary'!$A$2:$A$2047,$A30,'all sales summary'!$B$2:$B$2047,J$3))/SUMIFS('all sales summary'!$H$2:$H$2047,'all sales summary'!$A$2:$A$2047,$A30,'all sales summary'!$B$2:$B$2047,J$2)</f>
        <v>0.90869754495476329</v>
      </c>
      <c r="K30" s="37">
        <f>(SUMIFS('all sales summary'!$C$2:$C$2047,'all sales summary'!$A$2:$A$2047,$A30,'all sales summary'!$B$2:$B$2047,K$3)*SUMIFS('all sales summary'!$H$2:$H$2047,'all sales summary'!$A$2:$A$2047,$A30,'all sales summary'!$B$2:$B$2047,K$3))/SUMIFS('all sales summary'!$H$2:$H$2047,'all sales summary'!$A$2:$A$2047,$A30,'all sales summary'!$B$2:$B$2047,K$2)</f>
        <v>0.97513693138163371</v>
      </c>
      <c r="L30" s="37">
        <f>(SUMIFS('all sales summary'!$C$2:$C$2047,'all sales summary'!$A$2:$A$2047,$A30,'all sales summary'!$B$2:$B$2047,L$3)*SUMIFS('all sales summary'!$H$2:$H$2047,'all sales summary'!$A$2:$A$2047,$A30,'all sales summary'!$B$2:$B$2047,L$3))/SUMIFS('all sales summary'!$H$2:$H$2047,'all sales summary'!$A$2:$A$2047,$A30,'all sales summary'!$B$2:$B$2047,L$2)</f>
        <v>0.48917977519352568</v>
      </c>
      <c r="M30" s="37">
        <f>(SUMIFS('all sales summary'!$C$2:$C$2047,'all sales summary'!$A$2:$A$2047,$A30,'all sales summary'!$B$2:$B$2047,M$3)*SUMIFS('all sales summary'!$H$2:$H$2047,'all sales summary'!$A$2:$A$2047,$A30,'all sales summary'!$B$2:$B$2047,M$3))/SUMIFS('all sales summary'!$H$2:$H$2047,'all sales summary'!$A$2:$A$2047,$A30,'all sales summary'!$B$2:$B$2047,M$2)</f>
        <v>1.0468873678384862</v>
      </c>
      <c r="N30" s="37">
        <f>(SUMIFS('all sales summary'!$C$2:$C$2047,'all sales summary'!$A$2:$A$2047,$A30,'all sales summary'!$B$2:$B$2047,N$3)*SUMIFS('all sales summary'!$H$2:$H$2047,'all sales summary'!$A$2:$A$2047,$A30,'all sales summary'!$B$2:$B$2047,N$3))/SUMIFS('all sales summary'!$H$2:$H$2047,'all sales summary'!$A$2:$A$2047,$A30,'all sales summary'!$B$2:$B$2047,N$2)</f>
        <v>0.40265354652030022</v>
      </c>
      <c r="O30" s="37">
        <f>(SUMIFS('all sales summary'!$C$2:$C$2047,'all sales summary'!$A$2:$A$2047,$A30,'all sales summary'!$B$2:$B$2047,O$3)*SUMIFS('all sales summary'!$H$2:$H$2047,'all sales summary'!$A$2:$A$2047,$A30,'all sales summary'!$B$2:$B$2047,O$3))/SUMIFS('all sales summary'!$H$2:$H$2047,'all sales summary'!$A$2:$A$2047,$A30,'all sales summary'!$B$2:$B$2047,O$2)</f>
        <v>0.39562193268481766</v>
      </c>
      <c r="P30" s="37">
        <f>(SUMIFS('all sales summary'!$C$2:$C$2047,'all sales summary'!$A$2:$A$2047,$A30,'all sales summary'!$B$2:$B$2047,P$3)*SUMIFS('all sales summary'!$H$2:$H$2047,'all sales summary'!$A$2:$A$2047,$A30,'all sales summary'!$B$2:$B$2047,P$3))/SUMIFS('all sales summary'!$H$2:$H$2047,'all sales summary'!$A$2:$A$2047,$A30,'all sales summary'!$B$2:$B$2047,P$2)</f>
        <v>0.47446885857811089</v>
      </c>
      <c r="Q30" s="37">
        <f>(SUMIFS('all sales summary'!$C$2:$C$2047,'all sales summary'!$A$2:$A$2047,$A30,'all sales summary'!$B$2:$B$2047,Q$3)*SUMIFS('all sales summary'!$H$2:$H$2047,'all sales summary'!$A$2:$A$2047,$A30,'all sales summary'!$B$2:$B$2047,Q$3))/SUMIFS('all sales summary'!$H$2:$H$2047,'all sales summary'!$A$2:$A$2047,$A30,'all sales summary'!$B$2:$B$2047,Q$2)</f>
        <v>0.83274040154623241</v>
      </c>
      <c r="R30" s="37">
        <f>(SUMIFS('all sales summary'!$C$2:$C$2047,'all sales summary'!$A$2:$A$2047,$A30,'all sales summary'!$B$2:$B$2047,R$3)*SUMIFS('all sales summary'!$H$2:$H$2047,'all sales summary'!$A$2:$A$2047,$A30,'all sales summary'!$B$2:$B$2047,R$3))/SUMIFS('all sales summary'!$H$2:$H$2047,'all sales summary'!$A$2:$A$2047,$A30,'all sales summary'!$B$2:$B$2047,R$2)</f>
        <v>0.99594478530544328</v>
      </c>
      <c r="S30" s="37">
        <f>(SUMIFS('all sales summary'!$C$2:$C$2047,'all sales summary'!$A$2:$A$2047,$A30,'all sales summary'!$B$2:$B$2047,S$3)*SUMIFS('all sales summary'!$H$2:$H$2047,'all sales summary'!$A$2:$A$2047,$A30,'all sales summary'!$B$2:$B$2047,S$3))/SUMIFS('all sales summary'!$H$2:$H$2047,'all sales summary'!$A$2:$A$2047,$A30,'all sales summary'!$B$2:$B$2047,S$2)</f>
        <v>0.95493127455411997</v>
      </c>
      <c r="T30" s="37">
        <f>(SUMIFS('all sales summary'!$C$2:$C$2047,'all sales summary'!$A$2:$A$2047,$A30,'all sales summary'!$B$2:$B$2047,T$3)*SUMIFS('all sales summary'!$H$2:$H$2047,'all sales summary'!$A$2:$A$2047,$A30,'all sales summary'!$B$2:$B$2047,T$3))/SUMIFS('all sales summary'!$H$2:$H$2047,'all sales summary'!$A$2:$A$2047,$A30,'all sales summary'!$B$2:$B$2047,T$2)</f>
        <v>1.0265324045208331</v>
      </c>
      <c r="U30" s="37">
        <f>(SUMIFS('all sales summary'!$C$2:$C$2047,'all sales summary'!$A$2:$A$2047,$A30,'all sales summary'!$B$2:$B$2047,U$3)*SUMIFS('all sales summary'!$H$2:$H$2047,'all sales summary'!$A$2:$A$2047,$A30,'all sales summary'!$B$2:$B$2047,U$3))/SUMIFS('all sales summary'!$H$2:$H$2047,'all sales summary'!$A$2:$A$2047,$A30,'all sales summary'!$B$2:$B$2047,U$2)</f>
        <v>1.109171045735841</v>
      </c>
      <c r="V30" s="37">
        <f>(SUMIFS('all sales summary'!$C$2:$C$2047,'all sales summary'!$A$2:$A$2047,$A30,'all sales summary'!$B$2:$B$2047,V$3)*SUMIFS('all sales summary'!$H$2:$H$2047,'all sales summary'!$A$2:$A$2047,$A30,'all sales summary'!$B$2:$B$2047,V$3))/SUMIFS('all sales summary'!$H$2:$H$2047,'all sales summary'!$A$2:$A$2047,$A30,'all sales summary'!$B$2:$B$2047,V$2)</f>
        <v>1.1193227248663518</v>
      </c>
      <c r="W30" s="8" t="str">
        <f t="shared" si="0"/>
        <v>Hull</v>
      </c>
      <c r="X30" s="37">
        <f>+SUMIFS('all sales summary'!$H$2:$H$2047,'all sales summary'!$A$2:$A$2047,$A30,'all sales summary'!$B$2:$B$2047,X$2)</f>
        <v>0.1858988572437115</v>
      </c>
      <c r="Y30" s="43">
        <f t="shared" si="1"/>
        <v>2.218195819586059E-2</v>
      </c>
    </row>
    <row r="31" spans="1:25" x14ac:dyDescent="0.25">
      <c r="A31" s="5" t="s">
        <v>34</v>
      </c>
      <c r="B31" s="37">
        <f>(SUMIFS('all sales summary'!$C$2:$C$2047,'all sales summary'!$A$2:$A$2047,$A31,'all sales summary'!$B$2:$B$2047,B$3)*SUMIFS('all sales summary'!$H$2:$H$2047,'all sales summary'!$A$2:$A$2047,$A31,'all sales summary'!$B$2:$B$2047,B$3))/SUMIFS('all sales summary'!$H$2:$H$2047,'all sales summary'!$A$2:$A$2047,$A31,'all sales summary'!$B$2:$B$2047,B$2)</f>
        <v>0.95821115520227251</v>
      </c>
      <c r="C31" s="37">
        <f>(SUMIFS('all sales summary'!$C$2:$C$2047,'all sales summary'!$A$2:$A$2047,$A31,'all sales summary'!$B$2:$B$2047,C$3)*SUMIFS('all sales summary'!$H$2:$H$2047,'all sales summary'!$A$2:$A$2047,$A31,'all sales summary'!$B$2:$B$2047,C$3))/SUMIFS('all sales summary'!$H$2:$H$2047,'all sales summary'!$A$2:$A$2047,$A31,'all sales summary'!$B$2:$B$2047,C$2)</f>
        <v>1.0034061659129334</v>
      </c>
      <c r="D31" s="37">
        <f>(SUMIFS('all sales summary'!$C$2:$C$2047,'all sales summary'!$A$2:$A$2047,$A31,'all sales summary'!$B$2:$B$2047,D$3)*SUMIFS('all sales summary'!$H$2:$H$2047,'all sales summary'!$A$2:$A$2047,$A31,'all sales summary'!$B$2:$B$2047,D$3))/SUMIFS('all sales summary'!$H$2:$H$2047,'all sales summary'!$A$2:$A$2047,$A31,'all sales summary'!$B$2:$B$2047,D$2)</f>
        <v>0.68821177485581964</v>
      </c>
      <c r="E31" s="37">
        <f>(SUMIFS('all sales summary'!$C$2:$C$2047,'all sales summary'!$A$2:$A$2047,$A31,'all sales summary'!$B$2:$B$2047,E$3)*SUMIFS('all sales summary'!$H$2:$H$2047,'all sales summary'!$A$2:$A$2047,$A31,'all sales summary'!$B$2:$B$2047,E$3))/SUMIFS('all sales summary'!$H$2:$H$2047,'all sales summary'!$A$2:$A$2047,$A31,'all sales summary'!$B$2:$B$2047,E$2)</f>
        <v>0.20085204101855722</v>
      </c>
      <c r="F31" s="37">
        <f>(SUMIFS('all sales summary'!$C$2:$C$2047,'all sales summary'!$A$2:$A$2047,$A31,'all sales summary'!$B$2:$B$2047,F$3)*SUMIFS('all sales summary'!$H$2:$H$2047,'all sales summary'!$A$2:$A$2047,$A31,'all sales summary'!$B$2:$B$2047,F$3))/SUMIFS('all sales summary'!$H$2:$H$2047,'all sales summary'!$A$2:$A$2047,$A31,'all sales summary'!$B$2:$B$2047,F$2)</f>
        <v>0.24104162266251578</v>
      </c>
      <c r="G31" s="37">
        <f>(SUMIFS('all sales summary'!$C$2:$C$2047,'all sales summary'!$A$2:$A$2047,$A31,'all sales summary'!$B$2:$B$2047,G$3)*SUMIFS('all sales summary'!$H$2:$H$2047,'all sales summary'!$A$2:$A$2047,$A31,'all sales summary'!$B$2:$B$2047,G$3))/SUMIFS('all sales summary'!$H$2:$H$2047,'all sales summary'!$A$2:$A$2047,$A31,'all sales summary'!$B$2:$B$2047,G$2)</f>
        <v>0.46131970228286612</v>
      </c>
      <c r="H31" s="37">
        <f>(SUMIFS('all sales summary'!$C$2:$C$2047,'all sales summary'!$A$2:$A$2047,$A31,'all sales summary'!$B$2:$B$2047,H$3)*SUMIFS('all sales summary'!$H$2:$H$2047,'all sales summary'!$A$2:$A$2047,$A31,'all sales summary'!$B$2:$B$2047,H$3))/SUMIFS('all sales summary'!$H$2:$H$2047,'all sales summary'!$A$2:$A$2047,$A31,'all sales summary'!$B$2:$B$2047,H$2)</f>
        <v>0.72319520615469457</v>
      </c>
      <c r="I31" s="37">
        <f>(SUMIFS('all sales summary'!$C$2:$C$2047,'all sales summary'!$A$2:$A$2047,$A31,'all sales summary'!$B$2:$B$2047,I$3)*SUMIFS('all sales summary'!$H$2:$H$2047,'all sales summary'!$A$2:$A$2047,$A31,'all sales summary'!$B$2:$B$2047,I$3))/SUMIFS('all sales summary'!$H$2:$H$2047,'all sales summary'!$A$2:$A$2047,$A31,'all sales summary'!$B$2:$B$2047,I$2)</f>
        <v>0.8139990552203118</v>
      </c>
      <c r="J31" s="37">
        <f>(SUMIFS('all sales summary'!$C$2:$C$2047,'all sales summary'!$A$2:$A$2047,$A31,'all sales summary'!$B$2:$B$2047,J$3)*SUMIFS('all sales summary'!$H$2:$H$2047,'all sales summary'!$A$2:$A$2047,$A31,'all sales summary'!$B$2:$B$2047,J$3))/SUMIFS('all sales summary'!$H$2:$H$2047,'all sales summary'!$A$2:$A$2047,$A31,'all sales summary'!$B$2:$B$2047,J$2)</f>
        <v>0.82627352694327139</v>
      </c>
      <c r="K31" s="37">
        <f>(SUMIFS('all sales summary'!$C$2:$C$2047,'all sales summary'!$A$2:$A$2047,$A31,'all sales summary'!$B$2:$B$2047,K$3)*SUMIFS('all sales summary'!$H$2:$H$2047,'all sales summary'!$A$2:$A$2047,$A31,'all sales summary'!$B$2:$B$2047,K$3))/SUMIFS('all sales summary'!$H$2:$H$2047,'all sales summary'!$A$2:$A$2047,$A31,'all sales summary'!$B$2:$B$2047,K$2)</f>
        <v>0.81657386151239519</v>
      </c>
      <c r="L31" s="37">
        <f>(SUMIFS('all sales summary'!$C$2:$C$2047,'all sales summary'!$A$2:$A$2047,$A31,'all sales summary'!$B$2:$B$2047,L$3)*SUMIFS('all sales summary'!$H$2:$H$2047,'all sales summary'!$A$2:$A$2047,$A31,'all sales summary'!$B$2:$B$2047,L$3))/SUMIFS('all sales summary'!$H$2:$H$2047,'all sales summary'!$A$2:$A$2047,$A31,'all sales summary'!$B$2:$B$2047,L$2)</f>
        <v>0.46017819238702701</v>
      </c>
      <c r="M31" s="37">
        <f>(SUMIFS('all sales summary'!$C$2:$C$2047,'all sales summary'!$A$2:$A$2047,$A31,'all sales summary'!$B$2:$B$2047,M$3)*SUMIFS('all sales summary'!$H$2:$H$2047,'all sales summary'!$A$2:$A$2047,$A31,'all sales summary'!$B$2:$B$2047,M$3))/SUMIFS('all sales summary'!$H$2:$H$2047,'all sales summary'!$A$2:$A$2047,$A31,'all sales summary'!$B$2:$B$2047,M$2)</f>
        <v>0.85341878798381809</v>
      </c>
      <c r="N31" s="37">
        <f>(SUMIFS('all sales summary'!$C$2:$C$2047,'all sales summary'!$A$2:$A$2047,$A31,'all sales summary'!$B$2:$B$2047,N$3)*SUMIFS('all sales summary'!$H$2:$H$2047,'all sales summary'!$A$2:$A$2047,$A31,'all sales summary'!$B$2:$B$2047,N$3))/SUMIFS('all sales summary'!$H$2:$H$2047,'all sales summary'!$A$2:$A$2047,$A31,'all sales summary'!$B$2:$B$2047,N$2)</f>
        <v>0.32280161619135078</v>
      </c>
      <c r="O31" s="37">
        <f>(SUMIFS('all sales summary'!$C$2:$C$2047,'all sales summary'!$A$2:$A$2047,$A31,'all sales summary'!$B$2:$B$2047,O$3)*SUMIFS('all sales summary'!$H$2:$H$2047,'all sales summary'!$A$2:$A$2047,$A31,'all sales summary'!$B$2:$B$2047,O$3))/SUMIFS('all sales summary'!$H$2:$H$2047,'all sales summary'!$A$2:$A$2047,$A31,'all sales summary'!$B$2:$B$2047,O$2)</f>
        <v>0.34032360976074072</v>
      </c>
      <c r="P31" s="37">
        <f>(SUMIFS('all sales summary'!$C$2:$C$2047,'all sales summary'!$A$2:$A$2047,$A31,'all sales summary'!$B$2:$B$2047,P$3)*SUMIFS('all sales summary'!$H$2:$H$2047,'all sales summary'!$A$2:$A$2047,$A31,'all sales summary'!$B$2:$B$2047,P$3))/SUMIFS('all sales summary'!$H$2:$H$2047,'all sales summary'!$A$2:$A$2047,$A31,'all sales summary'!$B$2:$B$2047,P$2)</f>
        <v>0.4265222031721736</v>
      </c>
      <c r="Q31" s="37">
        <f>(SUMIFS('all sales summary'!$C$2:$C$2047,'all sales summary'!$A$2:$A$2047,$A31,'all sales summary'!$B$2:$B$2047,Q$3)*SUMIFS('all sales summary'!$H$2:$H$2047,'all sales summary'!$A$2:$A$2047,$A31,'all sales summary'!$B$2:$B$2047,Q$3))/SUMIFS('all sales summary'!$H$2:$H$2047,'all sales summary'!$A$2:$A$2047,$A31,'all sales summary'!$B$2:$B$2047,Q$2)</f>
        <v>0.73644211654482561</v>
      </c>
      <c r="R31" s="37">
        <f>(SUMIFS('all sales summary'!$C$2:$C$2047,'all sales summary'!$A$2:$A$2047,$A31,'all sales summary'!$B$2:$B$2047,R$3)*SUMIFS('all sales summary'!$H$2:$H$2047,'all sales summary'!$A$2:$A$2047,$A31,'all sales summary'!$B$2:$B$2047,R$3))/SUMIFS('all sales summary'!$H$2:$H$2047,'all sales summary'!$A$2:$A$2047,$A31,'all sales summary'!$B$2:$B$2047,R$2)</f>
        <v>0.79241407643853479</v>
      </c>
      <c r="S31" s="37">
        <f>(SUMIFS('all sales summary'!$C$2:$C$2047,'all sales summary'!$A$2:$A$2047,$A31,'all sales summary'!$B$2:$B$2047,S$3)*SUMIFS('all sales summary'!$H$2:$H$2047,'all sales summary'!$A$2:$A$2047,$A31,'all sales summary'!$B$2:$B$2047,S$3))/SUMIFS('all sales summary'!$H$2:$H$2047,'all sales summary'!$A$2:$A$2047,$A31,'all sales summary'!$B$2:$B$2047,S$2)</f>
        <v>0.8150661142970822</v>
      </c>
      <c r="T31" s="37">
        <f>(SUMIFS('all sales summary'!$C$2:$C$2047,'all sales summary'!$A$2:$A$2047,$A31,'all sales summary'!$B$2:$B$2047,T$3)*SUMIFS('all sales summary'!$H$2:$H$2047,'all sales summary'!$A$2:$A$2047,$A31,'all sales summary'!$B$2:$B$2047,T$3))/SUMIFS('all sales summary'!$H$2:$H$2047,'all sales summary'!$A$2:$A$2047,$A31,'all sales summary'!$B$2:$B$2047,T$2)</f>
        <v>0.80653149669092716</v>
      </c>
      <c r="U31" s="37">
        <f>(SUMIFS('all sales summary'!$C$2:$C$2047,'all sales summary'!$A$2:$A$2047,$A31,'all sales summary'!$B$2:$B$2047,U$3)*SUMIFS('all sales summary'!$H$2:$H$2047,'all sales summary'!$A$2:$A$2047,$A31,'all sales summary'!$B$2:$B$2047,U$3))/SUMIFS('all sales summary'!$H$2:$H$2047,'all sales summary'!$A$2:$A$2047,$A31,'all sales summary'!$B$2:$B$2047,U$2)</f>
        <v>0.91456206460204426</v>
      </c>
      <c r="V31" s="37">
        <f>(SUMIFS('all sales summary'!$C$2:$C$2047,'all sales summary'!$A$2:$A$2047,$A31,'all sales summary'!$B$2:$B$2047,V$3)*SUMIFS('all sales summary'!$H$2:$H$2047,'all sales summary'!$A$2:$A$2047,$A31,'all sales summary'!$B$2:$B$2047,V$3))/SUMIFS('all sales summary'!$H$2:$H$2047,'all sales summary'!$A$2:$A$2047,$A31,'all sales summary'!$B$2:$B$2047,V$2)</f>
        <v>0.92012079041777284</v>
      </c>
      <c r="W31" s="8" t="str">
        <f t="shared" si="0"/>
        <v>Ipswich</v>
      </c>
      <c r="X31" s="37">
        <f>+SUMIFS('all sales summary'!$H$2:$H$2047,'all sales summary'!$A$2:$A$2047,$A31,'all sales summary'!$B$2:$B$2047,X$2)</f>
        <v>0.16949898991076381</v>
      </c>
      <c r="Y31" s="43">
        <f t="shared" si="1"/>
        <v>-1.353944533905771E-2</v>
      </c>
    </row>
    <row r="32" spans="1:25" x14ac:dyDescent="0.25">
      <c r="A32" s="5" t="s">
        <v>35</v>
      </c>
      <c r="B32" s="37">
        <f>(SUMIFS('all sales summary'!$C$2:$C$2047,'all sales summary'!$A$2:$A$2047,$A32,'all sales summary'!$B$2:$B$2047,B$3)*SUMIFS('all sales summary'!$H$2:$H$2047,'all sales summary'!$A$2:$A$2047,$A32,'all sales summary'!$B$2:$B$2047,B$3))/SUMIFS('all sales summary'!$H$2:$H$2047,'all sales summary'!$A$2:$A$2047,$A32,'all sales summary'!$B$2:$B$2047,B$2)</f>
        <v>0.79296211259280158</v>
      </c>
      <c r="C32" s="37">
        <f>(SUMIFS('all sales summary'!$C$2:$C$2047,'all sales summary'!$A$2:$A$2047,$A32,'all sales summary'!$B$2:$B$2047,C$3)*SUMIFS('all sales summary'!$H$2:$H$2047,'all sales summary'!$A$2:$A$2047,$A32,'all sales summary'!$B$2:$B$2047,C$3))/SUMIFS('all sales summary'!$H$2:$H$2047,'all sales summary'!$A$2:$A$2047,$A32,'all sales summary'!$B$2:$B$2047,C$2)</f>
        <v>0.80275910765115421</v>
      </c>
      <c r="D32" s="37">
        <f>(SUMIFS('all sales summary'!$C$2:$C$2047,'all sales summary'!$A$2:$A$2047,$A32,'all sales summary'!$B$2:$B$2047,D$3)*SUMIFS('all sales summary'!$H$2:$H$2047,'all sales summary'!$A$2:$A$2047,$A32,'all sales summary'!$B$2:$B$2047,D$3))/SUMIFS('all sales summary'!$H$2:$H$2047,'all sales summary'!$A$2:$A$2047,$A32,'all sales summary'!$B$2:$B$2047,D$2)</f>
        <v>1.0286078560046519</v>
      </c>
      <c r="E32" s="37">
        <f>(SUMIFS('all sales summary'!$C$2:$C$2047,'all sales summary'!$A$2:$A$2047,$A32,'all sales summary'!$B$2:$B$2047,E$3)*SUMIFS('all sales summary'!$H$2:$H$2047,'all sales summary'!$A$2:$A$2047,$A32,'all sales summary'!$B$2:$B$2047,E$3))/SUMIFS('all sales summary'!$H$2:$H$2047,'all sales summary'!$A$2:$A$2047,$A32,'all sales summary'!$B$2:$B$2047,E$2)</f>
        <v>1.2901217072624755</v>
      </c>
      <c r="F32" s="37">
        <f>(SUMIFS('all sales summary'!$C$2:$C$2047,'all sales summary'!$A$2:$A$2047,$A32,'all sales summary'!$B$2:$B$2047,F$3)*SUMIFS('all sales summary'!$H$2:$H$2047,'all sales summary'!$A$2:$A$2047,$A32,'all sales summary'!$B$2:$B$2047,F$3))/SUMIFS('all sales summary'!$H$2:$H$2047,'all sales summary'!$A$2:$A$2047,$A32,'all sales summary'!$B$2:$B$2047,F$2)</f>
        <v>1.4958009061152844</v>
      </c>
      <c r="G32" s="37">
        <f>(SUMIFS('all sales summary'!$C$2:$C$2047,'all sales summary'!$A$2:$A$2047,$A32,'all sales summary'!$B$2:$B$2047,G$3)*SUMIFS('all sales summary'!$H$2:$H$2047,'all sales summary'!$A$2:$A$2047,$A32,'all sales summary'!$B$2:$B$2047,G$3))/SUMIFS('all sales summary'!$H$2:$H$2047,'all sales summary'!$A$2:$A$2047,$A32,'all sales summary'!$B$2:$B$2047,G$2)</f>
        <v>1.4567153032810825</v>
      </c>
      <c r="H32" s="37">
        <f>(SUMIFS('all sales summary'!$C$2:$C$2047,'all sales summary'!$A$2:$A$2047,$A32,'all sales summary'!$B$2:$B$2047,H$3)*SUMIFS('all sales summary'!$H$2:$H$2047,'all sales summary'!$A$2:$A$2047,$A32,'all sales summary'!$B$2:$B$2047,H$3))/SUMIFS('all sales summary'!$H$2:$H$2047,'all sales summary'!$A$2:$A$2047,$A32,'all sales summary'!$B$2:$B$2047,H$2)</f>
        <v>1.6111013373461458</v>
      </c>
      <c r="I32" s="37">
        <f>(SUMIFS('all sales summary'!$C$2:$C$2047,'all sales summary'!$A$2:$A$2047,$A32,'all sales summary'!$B$2:$B$2047,I$3)*SUMIFS('all sales summary'!$H$2:$H$2047,'all sales summary'!$A$2:$A$2047,$A32,'all sales summary'!$B$2:$B$2047,I$3))/SUMIFS('all sales summary'!$H$2:$H$2047,'all sales summary'!$A$2:$A$2047,$A32,'all sales summary'!$B$2:$B$2047,I$2)</f>
        <v>1.5356477024357509</v>
      </c>
      <c r="J32" s="37">
        <f>(SUMIFS('all sales summary'!$C$2:$C$2047,'all sales summary'!$A$2:$A$2047,$A32,'all sales summary'!$B$2:$B$2047,J$3)*SUMIFS('all sales summary'!$H$2:$H$2047,'all sales summary'!$A$2:$A$2047,$A32,'all sales summary'!$B$2:$B$2047,J$3))/SUMIFS('all sales summary'!$H$2:$H$2047,'all sales summary'!$A$2:$A$2047,$A32,'all sales summary'!$B$2:$B$2047,J$2)</f>
        <v>1.4127155889581124</v>
      </c>
      <c r="K32" s="37">
        <f>(SUMIFS('all sales summary'!$C$2:$C$2047,'all sales summary'!$A$2:$A$2047,$A32,'all sales summary'!$B$2:$B$2047,K$3)*SUMIFS('all sales summary'!$H$2:$H$2047,'all sales summary'!$A$2:$A$2047,$A32,'all sales summary'!$B$2:$B$2047,K$3))/SUMIFS('all sales summary'!$H$2:$H$2047,'all sales summary'!$A$2:$A$2047,$A32,'all sales summary'!$B$2:$B$2047,K$2)</f>
        <v>1.3444499963404539</v>
      </c>
      <c r="L32" s="37">
        <f>(SUMIFS('all sales summary'!$C$2:$C$2047,'all sales summary'!$A$2:$A$2047,$A32,'all sales summary'!$B$2:$B$2047,L$3)*SUMIFS('all sales summary'!$H$2:$H$2047,'all sales summary'!$A$2:$A$2047,$A32,'all sales summary'!$B$2:$B$2047,L$3))/SUMIFS('all sales summary'!$H$2:$H$2047,'all sales summary'!$A$2:$A$2047,$A32,'all sales summary'!$B$2:$B$2047,L$2)</f>
        <v>1.4017884864306771</v>
      </c>
      <c r="M32" s="37">
        <f>(SUMIFS('all sales summary'!$C$2:$C$2047,'all sales summary'!$A$2:$A$2047,$A32,'all sales summary'!$B$2:$B$2047,M$3)*SUMIFS('all sales summary'!$H$2:$H$2047,'all sales summary'!$A$2:$A$2047,$A32,'all sales summary'!$B$2:$B$2047,M$3))/SUMIFS('all sales summary'!$H$2:$H$2047,'all sales summary'!$A$2:$A$2047,$A32,'all sales summary'!$B$2:$B$2047,M$2)</f>
        <v>1.4857696036785053</v>
      </c>
      <c r="N32" s="37">
        <f>(SUMIFS('all sales summary'!$C$2:$C$2047,'all sales summary'!$A$2:$A$2047,$A32,'all sales summary'!$B$2:$B$2047,N$3)*SUMIFS('all sales summary'!$H$2:$H$2047,'all sales summary'!$A$2:$A$2047,$A32,'all sales summary'!$B$2:$B$2047,N$3))/SUMIFS('all sales summary'!$H$2:$H$2047,'all sales summary'!$A$2:$A$2047,$A32,'all sales summary'!$B$2:$B$2047,N$2)</f>
        <v>1.4141667458652054</v>
      </c>
      <c r="O32" s="37">
        <f>(SUMIFS('all sales summary'!$C$2:$C$2047,'all sales summary'!$A$2:$A$2047,$A32,'all sales summary'!$B$2:$B$2047,O$3)*SUMIFS('all sales summary'!$H$2:$H$2047,'all sales summary'!$A$2:$A$2047,$A32,'all sales summary'!$B$2:$B$2047,O$3))/SUMIFS('all sales summary'!$H$2:$H$2047,'all sales summary'!$A$2:$A$2047,$A32,'all sales summary'!$B$2:$B$2047,O$2)</f>
        <v>1.2798133409690129</v>
      </c>
      <c r="P32" s="37">
        <f>(SUMIFS('all sales summary'!$C$2:$C$2047,'all sales summary'!$A$2:$A$2047,$A32,'all sales summary'!$B$2:$B$2047,P$3)*SUMIFS('all sales summary'!$H$2:$H$2047,'all sales summary'!$A$2:$A$2047,$A32,'all sales summary'!$B$2:$B$2047,P$3))/SUMIFS('all sales summary'!$H$2:$H$2047,'all sales summary'!$A$2:$A$2047,$A32,'all sales summary'!$B$2:$B$2047,P$2)</f>
        <v>1.6886104163564839</v>
      </c>
      <c r="Q32" s="37">
        <f>(SUMIFS('all sales summary'!$C$2:$C$2047,'all sales summary'!$A$2:$A$2047,$A32,'all sales summary'!$B$2:$B$2047,Q$3)*SUMIFS('all sales summary'!$H$2:$H$2047,'all sales summary'!$A$2:$A$2047,$A32,'all sales summary'!$B$2:$B$2047,Q$3))/SUMIFS('all sales summary'!$H$2:$H$2047,'all sales summary'!$A$2:$A$2047,$A32,'all sales summary'!$B$2:$B$2047,Q$2)</f>
        <v>1.6304310590059652</v>
      </c>
      <c r="R32" s="37">
        <f>(SUMIFS('all sales summary'!$C$2:$C$2047,'all sales summary'!$A$2:$A$2047,$A32,'all sales summary'!$B$2:$B$2047,R$3)*SUMIFS('all sales summary'!$H$2:$H$2047,'all sales summary'!$A$2:$A$2047,$A32,'all sales summary'!$B$2:$B$2047,R$3))/SUMIFS('all sales summary'!$H$2:$H$2047,'all sales summary'!$A$2:$A$2047,$A32,'all sales summary'!$B$2:$B$2047,R$2)</f>
        <v>1.6871142663449179</v>
      </c>
      <c r="S32" s="37">
        <f>(SUMIFS('all sales summary'!$C$2:$C$2047,'all sales summary'!$A$2:$A$2047,$A32,'all sales summary'!$B$2:$B$2047,S$3)*SUMIFS('all sales summary'!$H$2:$H$2047,'all sales summary'!$A$2:$A$2047,$A32,'all sales summary'!$B$2:$B$2047,S$3))/SUMIFS('all sales summary'!$H$2:$H$2047,'all sales summary'!$A$2:$A$2047,$A32,'all sales summary'!$B$2:$B$2047,S$2)</f>
        <v>1.5124693388946222</v>
      </c>
      <c r="T32" s="37">
        <f>(SUMIFS('all sales summary'!$C$2:$C$2047,'all sales summary'!$A$2:$A$2047,$A32,'all sales summary'!$B$2:$B$2047,T$3)*SUMIFS('all sales summary'!$H$2:$H$2047,'all sales summary'!$A$2:$A$2047,$A32,'all sales summary'!$B$2:$B$2047,T$3))/SUMIFS('all sales summary'!$H$2:$H$2047,'all sales summary'!$A$2:$A$2047,$A32,'all sales summary'!$B$2:$B$2047,T$2)</f>
        <v>1.517321550247009</v>
      </c>
      <c r="U32" s="37">
        <f>(SUMIFS('all sales summary'!$C$2:$C$2047,'all sales summary'!$A$2:$A$2047,$A32,'all sales summary'!$B$2:$B$2047,U$3)*SUMIFS('all sales summary'!$H$2:$H$2047,'all sales summary'!$A$2:$A$2047,$A32,'all sales summary'!$B$2:$B$2047,U$3))/SUMIFS('all sales summary'!$H$2:$H$2047,'all sales summary'!$A$2:$A$2047,$A32,'all sales summary'!$B$2:$B$2047,U$2)</f>
        <v>1.4201984461841843</v>
      </c>
      <c r="V32" s="37">
        <f>(SUMIFS('all sales summary'!$C$2:$C$2047,'all sales summary'!$A$2:$A$2047,$A32,'all sales summary'!$B$2:$B$2047,V$3)*SUMIFS('all sales summary'!$H$2:$H$2047,'all sales summary'!$A$2:$A$2047,$A32,'all sales summary'!$B$2:$B$2047,V$3))/SUMIFS('all sales summary'!$H$2:$H$2047,'all sales summary'!$A$2:$A$2047,$A32,'all sales summary'!$B$2:$B$2047,V$2)</f>
        <v>1.4404192125493418</v>
      </c>
      <c r="W32" s="8" t="str">
        <f t="shared" si="0"/>
        <v>Leeds</v>
      </c>
      <c r="X32" s="37">
        <f>+SUMIFS('all sales summary'!$H$2:$H$2047,'all sales summary'!$A$2:$A$2047,$A32,'all sales summary'!$B$2:$B$2047,X$2)</f>
        <v>0.3283329566754814</v>
      </c>
      <c r="Y32" s="43">
        <f t="shared" si="1"/>
        <v>0.14460414223301268</v>
      </c>
    </row>
    <row r="33" spans="1:25" x14ac:dyDescent="0.25">
      <c r="A33" s="5" t="s">
        <v>36</v>
      </c>
      <c r="B33" s="37">
        <f>(SUMIFS('all sales summary'!$C$2:$C$2047,'all sales summary'!$A$2:$A$2047,$A33,'all sales summary'!$B$2:$B$2047,B$3)*SUMIFS('all sales summary'!$H$2:$H$2047,'all sales summary'!$A$2:$A$2047,$A33,'all sales summary'!$B$2:$B$2047,B$3))/SUMIFS('all sales summary'!$H$2:$H$2047,'all sales summary'!$A$2:$A$2047,$A33,'all sales summary'!$B$2:$B$2047,B$2)</f>
        <v>1.0049721933125884</v>
      </c>
      <c r="C33" s="37">
        <f>(SUMIFS('all sales summary'!$C$2:$C$2047,'all sales summary'!$A$2:$A$2047,$A33,'all sales summary'!$B$2:$B$2047,C$3)*SUMIFS('all sales summary'!$H$2:$H$2047,'all sales summary'!$A$2:$A$2047,$A33,'all sales summary'!$B$2:$B$2047,C$3))/SUMIFS('all sales summary'!$H$2:$H$2047,'all sales summary'!$A$2:$A$2047,$A33,'all sales summary'!$B$2:$B$2047,C$2)</f>
        <v>0.96882668437676722</v>
      </c>
      <c r="D33" s="37">
        <f>(SUMIFS('all sales summary'!$C$2:$C$2047,'all sales summary'!$A$2:$A$2047,$A33,'all sales summary'!$B$2:$B$2047,D$3)*SUMIFS('all sales summary'!$H$2:$H$2047,'all sales summary'!$A$2:$A$2047,$A33,'all sales summary'!$B$2:$B$2047,D$3))/SUMIFS('all sales summary'!$H$2:$H$2047,'all sales summary'!$A$2:$A$2047,$A33,'all sales summary'!$B$2:$B$2047,D$2)</f>
        <v>0.65575664925615496</v>
      </c>
      <c r="E33" s="37">
        <f>(SUMIFS('all sales summary'!$C$2:$C$2047,'all sales summary'!$A$2:$A$2047,$A33,'all sales summary'!$B$2:$B$2047,E$3)*SUMIFS('all sales summary'!$H$2:$H$2047,'all sales summary'!$A$2:$A$2047,$A33,'all sales summary'!$B$2:$B$2047,E$3))/SUMIFS('all sales summary'!$H$2:$H$2047,'all sales summary'!$A$2:$A$2047,$A33,'all sales summary'!$B$2:$B$2047,E$2)</f>
        <v>0.173583189967534</v>
      </c>
      <c r="F33" s="37">
        <f>(SUMIFS('all sales summary'!$C$2:$C$2047,'all sales summary'!$A$2:$A$2047,$A33,'all sales summary'!$B$2:$B$2047,F$3)*SUMIFS('all sales summary'!$H$2:$H$2047,'all sales summary'!$A$2:$A$2047,$A33,'all sales summary'!$B$2:$B$2047,F$3))/SUMIFS('all sales summary'!$H$2:$H$2047,'all sales summary'!$A$2:$A$2047,$A33,'all sales summary'!$B$2:$B$2047,F$2)</f>
        <v>0.196086023192582</v>
      </c>
      <c r="G33" s="37">
        <f>(SUMIFS('all sales summary'!$C$2:$C$2047,'all sales summary'!$A$2:$A$2047,$A33,'all sales summary'!$B$2:$B$2047,G$3)*SUMIFS('all sales summary'!$H$2:$H$2047,'all sales summary'!$A$2:$A$2047,$A33,'all sales summary'!$B$2:$B$2047,G$3))/SUMIFS('all sales summary'!$H$2:$H$2047,'all sales summary'!$A$2:$A$2047,$A33,'all sales summary'!$B$2:$B$2047,G$2)</f>
        <v>0.35329869762287225</v>
      </c>
      <c r="H33" s="37">
        <f>(SUMIFS('all sales summary'!$C$2:$C$2047,'all sales summary'!$A$2:$A$2047,$A33,'all sales summary'!$B$2:$B$2047,H$3)*SUMIFS('all sales summary'!$H$2:$H$2047,'all sales summary'!$A$2:$A$2047,$A33,'all sales summary'!$B$2:$B$2047,H$3))/SUMIFS('all sales summary'!$H$2:$H$2047,'all sales summary'!$A$2:$A$2047,$A33,'all sales summary'!$B$2:$B$2047,H$2)</f>
        <v>0.31486697404698355</v>
      </c>
      <c r="I33" s="37">
        <f>(SUMIFS('all sales summary'!$C$2:$C$2047,'all sales summary'!$A$2:$A$2047,$A33,'all sales summary'!$B$2:$B$2047,I$3)*SUMIFS('all sales summary'!$H$2:$H$2047,'all sales summary'!$A$2:$A$2047,$A33,'all sales summary'!$B$2:$B$2047,I$3))/SUMIFS('all sales summary'!$H$2:$H$2047,'all sales summary'!$A$2:$A$2047,$A33,'all sales summary'!$B$2:$B$2047,I$2)</f>
        <v>0.68969920815711894</v>
      </c>
      <c r="J33" s="37">
        <f>(SUMIFS('all sales summary'!$C$2:$C$2047,'all sales summary'!$A$2:$A$2047,$A33,'all sales summary'!$B$2:$B$2047,J$3)*SUMIFS('all sales summary'!$H$2:$H$2047,'all sales summary'!$A$2:$A$2047,$A33,'all sales summary'!$B$2:$B$2047,J$3))/SUMIFS('all sales summary'!$H$2:$H$2047,'all sales summary'!$A$2:$A$2047,$A33,'all sales summary'!$B$2:$B$2047,J$2)</f>
        <v>0.72323308474897441</v>
      </c>
      <c r="K33" s="37">
        <f>(SUMIFS('all sales summary'!$C$2:$C$2047,'all sales summary'!$A$2:$A$2047,$A33,'all sales summary'!$B$2:$B$2047,K$3)*SUMIFS('all sales summary'!$H$2:$H$2047,'all sales summary'!$A$2:$A$2047,$A33,'all sales summary'!$B$2:$B$2047,K$3))/SUMIFS('all sales summary'!$H$2:$H$2047,'all sales summary'!$A$2:$A$2047,$A33,'all sales summary'!$B$2:$B$2047,K$2)</f>
        <v>0.76141430458526393</v>
      </c>
      <c r="L33" s="37">
        <f>(SUMIFS('all sales summary'!$C$2:$C$2047,'all sales summary'!$A$2:$A$2047,$A33,'all sales summary'!$B$2:$B$2047,L$3)*SUMIFS('all sales summary'!$H$2:$H$2047,'all sales summary'!$A$2:$A$2047,$A33,'all sales summary'!$B$2:$B$2047,L$3))/SUMIFS('all sales summary'!$H$2:$H$2047,'all sales summary'!$A$2:$A$2047,$A33,'all sales summary'!$B$2:$B$2047,L$2)</f>
        <v>0.36216703676327061</v>
      </c>
      <c r="M33" s="37">
        <f>(SUMIFS('all sales summary'!$C$2:$C$2047,'all sales summary'!$A$2:$A$2047,$A33,'all sales summary'!$B$2:$B$2047,M$3)*SUMIFS('all sales summary'!$H$2:$H$2047,'all sales summary'!$A$2:$A$2047,$A33,'all sales summary'!$B$2:$B$2047,M$3))/SUMIFS('all sales summary'!$H$2:$H$2047,'all sales summary'!$A$2:$A$2047,$A33,'all sales summary'!$B$2:$B$2047,M$2)</f>
        <v>0.74368356697327975</v>
      </c>
      <c r="N33" s="37">
        <f>(SUMIFS('all sales summary'!$C$2:$C$2047,'all sales summary'!$A$2:$A$2047,$A33,'all sales summary'!$B$2:$B$2047,N$3)*SUMIFS('all sales summary'!$H$2:$H$2047,'all sales summary'!$A$2:$A$2047,$A33,'all sales summary'!$B$2:$B$2047,N$3))/SUMIFS('all sales summary'!$H$2:$H$2047,'all sales summary'!$A$2:$A$2047,$A33,'all sales summary'!$B$2:$B$2047,N$2)</f>
        <v>0.27703147075645412</v>
      </c>
      <c r="O33" s="37">
        <f>(SUMIFS('all sales summary'!$C$2:$C$2047,'all sales summary'!$A$2:$A$2047,$A33,'all sales summary'!$B$2:$B$2047,O$3)*SUMIFS('all sales summary'!$H$2:$H$2047,'all sales summary'!$A$2:$A$2047,$A33,'all sales summary'!$B$2:$B$2047,O$3))/SUMIFS('all sales summary'!$H$2:$H$2047,'all sales summary'!$A$2:$A$2047,$A33,'all sales summary'!$B$2:$B$2047,O$2)</f>
        <v>0.28452463743438522</v>
      </c>
      <c r="P33" s="37">
        <f>(SUMIFS('all sales summary'!$C$2:$C$2047,'all sales summary'!$A$2:$A$2047,$A33,'all sales summary'!$B$2:$B$2047,P$3)*SUMIFS('all sales summary'!$H$2:$H$2047,'all sales summary'!$A$2:$A$2047,$A33,'all sales summary'!$B$2:$B$2047,P$3))/SUMIFS('all sales summary'!$H$2:$H$2047,'all sales summary'!$A$2:$A$2047,$A33,'all sales summary'!$B$2:$B$2047,P$2)</f>
        <v>0.32801261652990821</v>
      </c>
      <c r="Q33" s="37">
        <f>(SUMIFS('all sales summary'!$C$2:$C$2047,'all sales summary'!$A$2:$A$2047,$A33,'all sales summary'!$B$2:$B$2047,Q$3)*SUMIFS('all sales summary'!$H$2:$H$2047,'all sales summary'!$A$2:$A$2047,$A33,'all sales summary'!$B$2:$B$2047,Q$3))/SUMIFS('all sales summary'!$H$2:$H$2047,'all sales summary'!$A$2:$A$2047,$A33,'all sales summary'!$B$2:$B$2047,Q$2)</f>
        <v>0.64041798808646733</v>
      </c>
      <c r="R33" s="37">
        <f>(SUMIFS('all sales summary'!$C$2:$C$2047,'all sales summary'!$A$2:$A$2047,$A33,'all sales summary'!$B$2:$B$2047,R$3)*SUMIFS('all sales summary'!$H$2:$H$2047,'all sales summary'!$A$2:$A$2047,$A33,'all sales summary'!$B$2:$B$2047,R$3))/SUMIFS('all sales summary'!$H$2:$H$2047,'all sales summary'!$A$2:$A$2047,$A33,'all sales summary'!$B$2:$B$2047,R$2)</f>
        <v>0.83957215364794435</v>
      </c>
      <c r="S33" s="37">
        <f>(SUMIFS('all sales summary'!$C$2:$C$2047,'all sales summary'!$A$2:$A$2047,$A33,'all sales summary'!$B$2:$B$2047,S$3)*SUMIFS('all sales summary'!$H$2:$H$2047,'all sales summary'!$A$2:$A$2047,$A33,'all sales summary'!$B$2:$B$2047,S$3))/SUMIFS('all sales summary'!$H$2:$H$2047,'all sales summary'!$A$2:$A$2047,$A33,'all sales summary'!$B$2:$B$2047,S$2)</f>
        <v>0.82892730090006039</v>
      </c>
      <c r="T33" s="37">
        <f>(SUMIFS('all sales summary'!$C$2:$C$2047,'all sales summary'!$A$2:$A$2047,$A33,'all sales summary'!$B$2:$B$2047,T$3)*SUMIFS('all sales summary'!$H$2:$H$2047,'all sales summary'!$A$2:$A$2047,$A33,'all sales summary'!$B$2:$B$2047,T$3))/SUMIFS('all sales summary'!$H$2:$H$2047,'all sales summary'!$A$2:$A$2047,$A33,'all sales summary'!$B$2:$B$2047,T$2)</f>
        <v>0.92217885317521753</v>
      </c>
      <c r="U33" s="37">
        <f>(SUMIFS('all sales summary'!$C$2:$C$2047,'all sales summary'!$A$2:$A$2047,$A33,'all sales summary'!$B$2:$B$2047,U$3)*SUMIFS('all sales summary'!$H$2:$H$2047,'all sales summary'!$A$2:$A$2047,$A33,'all sales summary'!$B$2:$B$2047,U$3))/SUMIFS('all sales summary'!$H$2:$H$2047,'all sales summary'!$A$2:$A$2047,$A33,'all sales summary'!$B$2:$B$2047,U$2)</f>
        <v>0.96593379304745541</v>
      </c>
      <c r="V33" s="37">
        <f>(SUMIFS('all sales summary'!$C$2:$C$2047,'all sales summary'!$A$2:$A$2047,$A33,'all sales summary'!$B$2:$B$2047,V$3)*SUMIFS('all sales summary'!$H$2:$H$2047,'all sales summary'!$A$2:$A$2047,$A33,'all sales summary'!$B$2:$B$2047,V$3))/SUMIFS('all sales summary'!$H$2:$H$2047,'all sales summary'!$A$2:$A$2047,$A33,'all sales summary'!$B$2:$B$2047,V$2)</f>
        <v>0.92233025613307029</v>
      </c>
      <c r="W33" s="8" t="str">
        <f t="shared" si="0"/>
        <v>Leicester</v>
      </c>
      <c r="X33" s="37">
        <f>+SUMIFS('all sales summary'!$H$2:$H$2047,'all sales summary'!$A$2:$A$2047,$A33,'all sales summary'!$B$2:$B$2047,X$2)</f>
        <v>8.7119019544732501E-2</v>
      </c>
      <c r="Y33" s="43">
        <f t="shared" si="1"/>
        <v>-6.7665119339774165E-3</v>
      </c>
    </row>
    <row r="34" spans="1:25" x14ac:dyDescent="0.25">
      <c r="A34" s="5" t="s">
        <v>37</v>
      </c>
      <c r="B34" s="37">
        <f>(SUMIFS('all sales summary'!$C$2:$C$2047,'all sales summary'!$A$2:$A$2047,$A34,'all sales summary'!$B$2:$B$2047,B$3)*SUMIFS('all sales summary'!$H$2:$H$2047,'all sales summary'!$A$2:$A$2047,$A34,'all sales summary'!$B$2:$B$2047,B$3))/SUMIFS('all sales summary'!$H$2:$H$2047,'all sales summary'!$A$2:$A$2047,$A34,'all sales summary'!$B$2:$B$2047,B$2)</f>
        <v>0.89610169424504904</v>
      </c>
      <c r="C34" s="37">
        <f>(SUMIFS('all sales summary'!$C$2:$C$2047,'all sales summary'!$A$2:$A$2047,$A34,'all sales summary'!$B$2:$B$2047,C$3)*SUMIFS('all sales summary'!$H$2:$H$2047,'all sales summary'!$A$2:$A$2047,$A34,'all sales summary'!$B$2:$B$2047,C$3))/SUMIFS('all sales summary'!$H$2:$H$2047,'all sales summary'!$A$2:$A$2047,$A34,'all sales summary'!$B$2:$B$2047,C$2)</f>
        <v>0.91434569913251917</v>
      </c>
      <c r="D34" s="37">
        <f>(SUMIFS('all sales summary'!$C$2:$C$2047,'all sales summary'!$A$2:$A$2047,$A34,'all sales summary'!$B$2:$B$2047,D$3)*SUMIFS('all sales summary'!$H$2:$H$2047,'all sales summary'!$A$2:$A$2047,$A34,'all sales summary'!$B$2:$B$2047,D$3))/SUMIFS('all sales summary'!$H$2:$H$2047,'all sales summary'!$A$2:$A$2047,$A34,'all sales summary'!$B$2:$B$2047,D$2)</f>
        <v>0.59703136047687466</v>
      </c>
      <c r="E34" s="37">
        <f>(SUMIFS('all sales summary'!$C$2:$C$2047,'all sales summary'!$A$2:$A$2047,$A34,'all sales summary'!$B$2:$B$2047,E$3)*SUMIFS('all sales summary'!$H$2:$H$2047,'all sales summary'!$A$2:$A$2047,$A34,'all sales summary'!$B$2:$B$2047,E$3))/SUMIFS('all sales summary'!$H$2:$H$2047,'all sales summary'!$A$2:$A$2047,$A34,'all sales summary'!$B$2:$B$2047,E$2)</f>
        <v>0.15697867632565068</v>
      </c>
      <c r="F34" s="37">
        <f>(SUMIFS('all sales summary'!$C$2:$C$2047,'all sales summary'!$A$2:$A$2047,$A34,'all sales summary'!$B$2:$B$2047,F$3)*SUMIFS('all sales summary'!$H$2:$H$2047,'all sales summary'!$A$2:$A$2047,$A34,'all sales summary'!$B$2:$B$2047,F$3))/SUMIFS('all sales summary'!$H$2:$H$2047,'all sales summary'!$A$2:$A$2047,$A34,'all sales summary'!$B$2:$B$2047,F$2)</f>
        <v>0.20091902703045852</v>
      </c>
      <c r="G34" s="37">
        <f>(SUMIFS('all sales summary'!$C$2:$C$2047,'all sales summary'!$A$2:$A$2047,$A34,'all sales summary'!$B$2:$B$2047,G$3)*SUMIFS('all sales summary'!$H$2:$H$2047,'all sales summary'!$A$2:$A$2047,$A34,'all sales summary'!$B$2:$B$2047,G$3))/SUMIFS('all sales summary'!$H$2:$H$2047,'all sales summary'!$A$2:$A$2047,$A34,'all sales summary'!$B$2:$B$2047,G$2)</f>
        <v>0.36952067887174894</v>
      </c>
      <c r="H34" s="37">
        <f>(SUMIFS('all sales summary'!$C$2:$C$2047,'all sales summary'!$A$2:$A$2047,$A34,'all sales summary'!$B$2:$B$2047,H$3)*SUMIFS('all sales summary'!$H$2:$H$2047,'all sales summary'!$A$2:$A$2047,$A34,'all sales summary'!$B$2:$B$2047,H$3))/SUMIFS('all sales summary'!$H$2:$H$2047,'all sales summary'!$A$2:$A$2047,$A34,'all sales summary'!$B$2:$B$2047,H$2)</f>
        <v>0.75687208779047266</v>
      </c>
      <c r="I34" s="37">
        <f>(SUMIFS('all sales summary'!$C$2:$C$2047,'all sales summary'!$A$2:$A$2047,$A34,'all sales summary'!$B$2:$B$2047,I$3)*SUMIFS('all sales summary'!$H$2:$H$2047,'all sales summary'!$A$2:$A$2047,$A34,'all sales summary'!$B$2:$B$2047,I$3))/SUMIFS('all sales summary'!$H$2:$H$2047,'all sales summary'!$A$2:$A$2047,$A34,'all sales summary'!$B$2:$B$2047,I$2)</f>
        <v>0.97422950594826818</v>
      </c>
      <c r="J34" s="37">
        <f>(SUMIFS('all sales summary'!$C$2:$C$2047,'all sales summary'!$A$2:$A$2047,$A34,'all sales summary'!$B$2:$B$2047,J$3)*SUMIFS('all sales summary'!$H$2:$H$2047,'all sales summary'!$A$2:$A$2047,$A34,'all sales summary'!$B$2:$B$2047,J$3))/SUMIFS('all sales summary'!$H$2:$H$2047,'all sales summary'!$A$2:$A$2047,$A34,'all sales summary'!$B$2:$B$2047,J$2)</f>
        <v>0.85297424712664216</v>
      </c>
      <c r="K34" s="37">
        <f>(SUMIFS('all sales summary'!$C$2:$C$2047,'all sales summary'!$A$2:$A$2047,$A34,'all sales summary'!$B$2:$B$2047,K$3)*SUMIFS('all sales summary'!$H$2:$H$2047,'all sales summary'!$A$2:$A$2047,$A34,'all sales summary'!$B$2:$B$2047,K$3))/SUMIFS('all sales summary'!$H$2:$H$2047,'all sales summary'!$A$2:$A$2047,$A34,'all sales summary'!$B$2:$B$2047,K$2)</f>
        <v>0.73938135628893753</v>
      </c>
      <c r="L34" s="37">
        <f>(SUMIFS('all sales summary'!$C$2:$C$2047,'all sales summary'!$A$2:$A$2047,$A34,'all sales summary'!$B$2:$B$2047,L$3)*SUMIFS('all sales summary'!$H$2:$H$2047,'all sales summary'!$A$2:$A$2047,$A34,'all sales summary'!$B$2:$B$2047,L$3))/SUMIFS('all sales summary'!$H$2:$H$2047,'all sales summary'!$A$2:$A$2047,$A34,'all sales summary'!$B$2:$B$2047,L$2)</f>
        <v>0.40986981931946992</v>
      </c>
      <c r="M34" s="37">
        <f>(SUMIFS('all sales summary'!$C$2:$C$2047,'all sales summary'!$A$2:$A$2047,$A34,'all sales summary'!$B$2:$B$2047,M$3)*SUMIFS('all sales summary'!$H$2:$H$2047,'all sales summary'!$A$2:$A$2047,$A34,'all sales summary'!$B$2:$B$2047,M$3))/SUMIFS('all sales summary'!$H$2:$H$2047,'all sales summary'!$A$2:$A$2047,$A34,'all sales summary'!$B$2:$B$2047,M$2)</f>
        <v>1.176316484205663</v>
      </c>
      <c r="N34" s="37">
        <f>(SUMIFS('all sales summary'!$C$2:$C$2047,'all sales summary'!$A$2:$A$2047,$A34,'all sales summary'!$B$2:$B$2047,N$3)*SUMIFS('all sales summary'!$H$2:$H$2047,'all sales summary'!$A$2:$A$2047,$A34,'all sales summary'!$B$2:$B$2047,N$3))/SUMIFS('all sales summary'!$H$2:$H$2047,'all sales summary'!$A$2:$A$2047,$A34,'all sales summary'!$B$2:$B$2047,N$2)</f>
        <v>0.29230294672002916</v>
      </c>
      <c r="O34" s="37">
        <f>(SUMIFS('all sales summary'!$C$2:$C$2047,'all sales summary'!$A$2:$A$2047,$A34,'all sales summary'!$B$2:$B$2047,O$3)*SUMIFS('all sales summary'!$H$2:$H$2047,'all sales summary'!$A$2:$A$2047,$A34,'all sales summary'!$B$2:$B$2047,O$3))/SUMIFS('all sales summary'!$H$2:$H$2047,'all sales summary'!$A$2:$A$2047,$A34,'all sales summary'!$B$2:$B$2047,O$2)</f>
        <v>0.24812303974602132</v>
      </c>
      <c r="P34" s="37">
        <f>(SUMIFS('all sales summary'!$C$2:$C$2047,'all sales summary'!$A$2:$A$2047,$A34,'all sales summary'!$B$2:$B$2047,P$3)*SUMIFS('all sales summary'!$H$2:$H$2047,'all sales summary'!$A$2:$A$2047,$A34,'all sales summary'!$B$2:$B$2047,P$3))/SUMIFS('all sales summary'!$H$2:$H$2047,'all sales summary'!$A$2:$A$2047,$A34,'all sales summary'!$B$2:$B$2047,P$2)</f>
        <v>0.35342140450731385</v>
      </c>
      <c r="Q34" s="37">
        <f>(SUMIFS('all sales summary'!$C$2:$C$2047,'all sales summary'!$A$2:$A$2047,$A34,'all sales summary'!$B$2:$B$2047,Q$3)*SUMIFS('all sales summary'!$H$2:$H$2047,'all sales summary'!$A$2:$A$2047,$A34,'all sales summary'!$B$2:$B$2047,Q$3))/SUMIFS('all sales summary'!$H$2:$H$2047,'all sales summary'!$A$2:$A$2047,$A34,'all sales summary'!$B$2:$B$2047,Q$2)</f>
        <v>0.72023963780589073</v>
      </c>
      <c r="R34" s="37">
        <f>(SUMIFS('all sales summary'!$C$2:$C$2047,'all sales summary'!$A$2:$A$2047,$A34,'all sales summary'!$B$2:$B$2047,R$3)*SUMIFS('all sales summary'!$H$2:$H$2047,'all sales summary'!$A$2:$A$2047,$A34,'all sales summary'!$B$2:$B$2047,R$3))/SUMIFS('all sales summary'!$H$2:$H$2047,'all sales summary'!$A$2:$A$2047,$A34,'all sales summary'!$B$2:$B$2047,R$2)</f>
        <v>1.016012454242623</v>
      </c>
      <c r="S34" s="37">
        <f>(SUMIFS('all sales summary'!$C$2:$C$2047,'all sales summary'!$A$2:$A$2047,$A34,'all sales summary'!$B$2:$B$2047,S$3)*SUMIFS('all sales summary'!$H$2:$H$2047,'all sales summary'!$A$2:$A$2047,$A34,'all sales summary'!$B$2:$B$2047,S$3))/SUMIFS('all sales summary'!$H$2:$H$2047,'all sales summary'!$A$2:$A$2047,$A34,'all sales summary'!$B$2:$B$2047,S$2)</f>
        <v>1.0553632906664285</v>
      </c>
      <c r="T34" s="37">
        <f>(SUMIFS('all sales summary'!$C$2:$C$2047,'all sales summary'!$A$2:$A$2047,$A34,'all sales summary'!$B$2:$B$2047,T$3)*SUMIFS('all sales summary'!$H$2:$H$2047,'all sales summary'!$A$2:$A$2047,$A34,'all sales summary'!$B$2:$B$2047,T$3))/SUMIFS('all sales summary'!$H$2:$H$2047,'all sales summary'!$A$2:$A$2047,$A34,'all sales summary'!$B$2:$B$2047,T$2)</f>
        <v>1.1925356547765642</v>
      </c>
      <c r="U34" s="37">
        <f>(SUMIFS('all sales summary'!$C$2:$C$2047,'all sales summary'!$A$2:$A$2047,$A34,'all sales summary'!$B$2:$B$2047,U$3)*SUMIFS('all sales summary'!$H$2:$H$2047,'all sales summary'!$A$2:$A$2047,$A34,'all sales summary'!$B$2:$B$2047,U$3))/SUMIFS('all sales summary'!$H$2:$H$2047,'all sales summary'!$A$2:$A$2047,$A34,'all sales summary'!$B$2:$B$2047,U$2)</f>
        <v>1.2506672414229791</v>
      </c>
      <c r="V34" s="37">
        <f>(SUMIFS('all sales summary'!$C$2:$C$2047,'all sales summary'!$A$2:$A$2047,$A34,'all sales summary'!$B$2:$B$2047,V$3)*SUMIFS('all sales summary'!$H$2:$H$2047,'all sales summary'!$A$2:$A$2047,$A34,'all sales summary'!$B$2:$B$2047,V$3))/SUMIFS('all sales summary'!$H$2:$H$2047,'all sales summary'!$A$2:$A$2047,$A34,'all sales summary'!$B$2:$B$2047,V$2)</f>
        <v>1.1394764401770154</v>
      </c>
      <c r="W34" s="8" t="str">
        <f t="shared" si="0"/>
        <v>Liverpool</v>
      </c>
      <c r="X34" s="37">
        <f>+SUMIFS('all sales summary'!$H$2:$H$2047,'all sales summary'!$A$2:$A$2047,$A34,'all sales summary'!$B$2:$B$2047,X$2)</f>
        <v>0.26356105313971639</v>
      </c>
      <c r="Y34" s="43">
        <f t="shared" si="1"/>
        <v>3.6760557461232843E-2</v>
      </c>
    </row>
    <row r="35" spans="1:25" x14ac:dyDescent="0.25">
      <c r="A35" s="5" t="s">
        <v>38</v>
      </c>
      <c r="B35" s="37">
        <f>(SUMIFS('all sales summary'!$C$2:$C$2047,'all sales summary'!$A$2:$A$2047,$A35,'all sales summary'!$B$2:$B$2047,B$3)*SUMIFS('all sales summary'!$H$2:$H$2047,'all sales summary'!$A$2:$A$2047,$A35,'all sales summary'!$B$2:$B$2047,B$3))/SUMIFS('all sales summary'!$H$2:$H$2047,'all sales summary'!$A$2:$A$2047,$A35,'all sales summary'!$B$2:$B$2047,B$2)</f>
        <v>1.235929953955802</v>
      </c>
      <c r="C35" s="37">
        <f>(SUMIFS('all sales summary'!$C$2:$C$2047,'all sales summary'!$A$2:$A$2047,$A35,'all sales summary'!$B$2:$B$2047,C$3)*SUMIFS('all sales summary'!$H$2:$H$2047,'all sales summary'!$A$2:$A$2047,$A35,'all sales summary'!$B$2:$B$2047,C$3))/SUMIFS('all sales summary'!$H$2:$H$2047,'all sales summary'!$A$2:$A$2047,$A35,'all sales summary'!$B$2:$B$2047,C$2)</f>
        <v>1.2029301480234988</v>
      </c>
      <c r="D35" s="37">
        <f>(SUMIFS('all sales summary'!$C$2:$C$2047,'all sales summary'!$A$2:$A$2047,$A35,'all sales summary'!$B$2:$B$2047,D$3)*SUMIFS('all sales summary'!$H$2:$H$2047,'all sales summary'!$A$2:$A$2047,$A35,'all sales summary'!$B$2:$B$2047,D$3))/SUMIFS('all sales summary'!$H$2:$H$2047,'all sales summary'!$A$2:$A$2047,$A35,'all sales summary'!$B$2:$B$2047,D$2)</f>
        <v>1.2064587476075799</v>
      </c>
      <c r="E35" s="37">
        <f>(SUMIFS('all sales summary'!$C$2:$C$2047,'all sales summary'!$A$2:$A$2047,$A35,'all sales summary'!$B$2:$B$2047,E$3)*SUMIFS('all sales summary'!$H$2:$H$2047,'all sales summary'!$A$2:$A$2047,$A35,'all sales summary'!$B$2:$B$2047,E$3))/SUMIFS('all sales summary'!$H$2:$H$2047,'all sales summary'!$A$2:$A$2047,$A35,'all sales summary'!$B$2:$B$2047,E$2)</f>
        <v>1.0055735785431523</v>
      </c>
      <c r="F35" s="37">
        <f>(SUMIFS('all sales summary'!$C$2:$C$2047,'all sales summary'!$A$2:$A$2047,$A35,'all sales summary'!$B$2:$B$2047,F$3)*SUMIFS('all sales summary'!$H$2:$H$2047,'all sales summary'!$A$2:$A$2047,$A35,'all sales summary'!$B$2:$B$2047,F$3))/SUMIFS('all sales summary'!$H$2:$H$2047,'all sales summary'!$A$2:$A$2047,$A35,'all sales summary'!$B$2:$B$2047,F$2)</f>
        <v>1.1971176990088823</v>
      </c>
      <c r="G35" s="37">
        <f>(SUMIFS('all sales summary'!$C$2:$C$2047,'all sales summary'!$A$2:$A$2047,$A35,'all sales summary'!$B$2:$B$2047,G$3)*SUMIFS('all sales summary'!$H$2:$H$2047,'all sales summary'!$A$2:$A$2047,$A35,'all sales summary'!$B$2:$B$2047,G$3))/SUMIFS('all sales summary'!$H$2:$H$2047,'all sales summary'!$A$2:$A$2047,$A35,'all sales summary'!$B$2:$B$2047,G$2)</f>
        <v>1.1590185141784832</v>
      </c>
      <c r="H35" s="37">
        <f>(SUMIFS('all sales summary'!$C$2:$C$2047,'all sales summary'!$A$2:$A$2047,$A35,'all sales summary'!$B$2:$B$2047,H$3)*SUMIFS('all sales summary'!$H$2:$H$2047,'all sales summary'!$A$2:$A$2047,$A35,'all sales summary'!$B$2:$B$2047,H$3))/SUMIFS('all sales summary'!$H$2:$H$2047,'all sales summary'!$A$2:$A$2047,$A35,'all sales summary'!$B$2:$B$2047,H$2)</f>
        <v>1.1371621296350174</v>
      </c>
      <c r="I35" s="37">
        <f>(SUMIFS('all sales summary'!$C$2:$C$2047,'all sales summary'!$A$2:$A$2047,$A35,'all sales summary'!$B$2:$B$2047,I$3)*SUMIFS('all sales summary'!$H$2:$H$2047,'all sales summary'!$A$2:$A$2047,$A35,'all sales summary'!$B$2:$B$2047,I$3))/SUMIFS('all sales summary'!$H$2:$H$2047,'all sales summary'!$A$2:$A$2047,$A35,'all sales summary'!$B$2:$B$2047,I$2)</f>
        <v>1.1093412404676686</v>
      </c>
      <c r="J35" s="37">
        <f>(SUMIFS('all sales summary'!$C$2:$C$2047,'all sales summary'!$A$2:$A$2047,$A35,'all sales summary'!$B$2:$B$2047,J$3)*SUMIFS('all sales summary'!$H$2:$H$2047,'all sales summary'!$A$2:$A$2047,$A35,'all sales summary'!$B$2:$B$2047,J$3))/SUMIFS('all sales summary'!$H$2:$H$2047,'all sales summary'!$A$2:$A$2047,$A35,'all sales summary'!$B$2:$B$2047,J$2)</f>
        <v>1.0974510694220818</v>
      </c>
      <c r="K35" s="37">
        <f>(SUMIFS('all sales summary'!$C$2:$C$2047,'all sales summary'!$A$2:$A$2047,$A35,'all sales summary'!$B$2:$B$2047,K$3)*SUMIFS('all sales summary'!$H$2:$H$2047,'all sales summary'!$A$2:$A$2047,$A35,'all sales summary'!$B$2:$B$2047,K$3))/SUMIFS('all sales summary'!$H$2:$H$2047,'all sales summary'!$A$2:$A$2047,$A35,'all sales summary'!$B$2:$B$2047,K$2)</f>
        <v>1.1913704836525181</v>
      </c>
      <c r="L35" s="37">
        <f>(SUMIFS('all sales summary'!$C$2:$C$2047,'all sales summary'!$A$2:$A$2047,$A35,'all sales summary'!$B$2:$B$2047,L$3)*SUMIFS('all sales summary'!$H$2:$H$2047,'all sales summary'!$A$2:$A$2047,$A35,'all sales summary'!$B$2:$B$2047,L$3))/SUMIFS('all sales summary'!$H$2:$H$2047,'all sales summary'!$A$2:$A$2047,$A35,'all sales summary'!$B$2:$B$2047,L$2)</f>
        <v>1.388758107396042</v>
      </c>
      <c r="M35" s="37">
        <f>(SUMIFS('all sales summary'!$C$2:$C$2047,'all sales summary'!$A$2:$A$2047,$A35,'all sales summary'!$B$2:$B$2047,M$3)*SUMIFS('all sales summary'!$H$2:$H$2047,'all sales summary'!$A$2:$A$2047,$A35,'all sales summary'!$B$2:$B$2047,M$3))/SUMIFS('all sales summary'!$H$2:$H$2047,'all sales summary'!$A$2:$A$2047,$A35,'all sales summary'!$B$2:$B$2047,M$2)</f>
        <v>1.405099436754087</v>
      </c>
      <c r="N35" s="37">
        <f>(SUMIFS('all sales summary'!$C$2:$C$2047,'all sales summary'!$A$2:$A$2047,$A35,'all sales summary'!$B$2:$B$2047,N$3)*SUMIFS('all sales summary'!$H$2:$H$2047,'all sales summary'!$A$2:$A$2047,$A35,'all sales summary'!$B$2:$B$2047,N$3))/SUMIFS('all sales summary'!$H$2:$H$2047,'all sales summary'!$A$2:$A$2047,$A35,'all sales summary'!$B$2:$B$2047,N$2)</f>
        <v>1.4936001489956185</v>
      </c>
      <c r="O35" s="37">
        <f>(SUMIFS('all sales summary'!$C$2:$C$2047,'all sales summary'!$A$2:$A$2047,$A35,'all sales summary'!$B$2:$B$2047,O$3)*SUMIFS('all sales summary'!$H$2:$H$2047,'all sales summary'!$A$2:$A$2047,$A35,'all sales summary'!$B$2:$B$2047,O$3))/SUMIFS('all sales summary'!$H$2:$H$2047,'all sales summary'!$A$2:$A$2047,$A35,'all sales summary'!$B$2:$B$2047,O$2)</f>
        <v>1.4421767599760034</v>
      </c>
      <c r="P35" s="37">
        <f>(SUMIFS('all sales summary'!$C$2:$C$2047,'all sales summary'!$A$2:$A$2047,$A35,'all sales summary'!$B$2:$B$2047,P$3)*SUMIFS('all sales summary'!$H$2:$H$2047,'all sales summary'!$A$2:$A$2047,$A35,'all sales summary'!$B$2:$B$2047,P$3))/SUMIFS('all sales summary'!$H$2:$H$2047,'all sales summary'!$A$2:$A$2047,$A35,'all sales summary'!$B$2:$B$2047,P$2)</f>
        <v>1.677378515954109</v>
      </c>
      <c r="Q35" s="37">
        <f>(SUMIFS('all sales summary'!$C$2:$C$2047,'all sales summary'!$A$2:$A$2047,$A35,'all sales summary'!$B$2:$B$2047,Q$3)*SUMIFS('all sales summary'!$H$2:$H$2047,'all sales summary'!$A$2:$A$2047,$A35,'all sales summary'!$B$2:$B$2047,Q$3))/SUMIFS('all sales summary'!$H$2:$H$2047,'all sales summary'!$A$2:$A$2047,$A35,'all sales summary'!$B$2:$B$2047,Q$2)</f>
        <v>1.4040127502226305</v>
      </c>
      <c r="R35" s="37">
        <f>(SUMIFS('all sales summary'!$C$2:$C$2047,'all sales summary'!$A$2:$A$2047,$A35,'all sales summary'!$B$2:$B$2047,R$3)*SUMIFS('all sales summary'!$H$2:$H$2047,'all sales summary'!$A$2:$A$2047,$A35,'all sales summary'!$B$2:$B$2047,R$3))/SUMIFS('all sales summary'!$H$2:$H$2047,'all sales summary'!$A$2:$A$2047,$A35,'all sales summary'!$B$2:$B$2047,R$2)</f>
        <v>1.5387385761894121</v>
      </c>
      <c r="S35" s="37">
        <f>(SUMIFS('all sales summary'!$C$2:$C$2047,'all sales summary'!$A$2:$A$2047,$A35,'all sales summary'!$B$2:$B$2047,S$3)*SUMIFS('all sales summary'!$H$2:$H$2047,'all sales summary'!$A$2:$A$2047,$A35,'all sales summary'!$B$2:$B$2047,S$3))/SUMIFS('all sales summary'!$H$2:$H$2047,'all sales summary'!$A$2:$A$2047,$A35,'all sales summary'!$B$2:$B$2047,S$2)</f>
        <v>1.6216697210551889</v>
      </c>
      <c r="T35" s="37">
        <f>(SUMIFS('all sales summary'!$C$2:$C$2047,'all sales summary'!$A$2:$A$2047,$A35,'all sales summary'!$B$2:$B$2047,T$3)*SUMIFS('all sales summary'!$H$2:$H$2047,'all sales summary'!$A$2:$A$2047,$A35,'all sales summary'!$B$2:$B$2047,T$3))/SUMIFS('all sales summary'!$H$2:$H$2047,'all sales summary'!$A$2:$A$2047,$A35,'all sales summary'!$B$2:$B$2047,T$2)</f>
        <v>1.5950418576603151</v>
      </c>
      <c r="U35" s="37">
        <f>(SUMIFS('all sales summary'!$C$2:$C$2047,'all sales summary'!$A$2:$A$2047,$A35,'all sales summary'!$B$2:$B$2047,U$3)*SUMIFS('all sales summary'!$H$2:$H$2047,'all sales summary'!$A$2:$A$2047,$A35,'all sales summary'!$B$2:$B$2047,U$3))/SUMIFS('all sales summary'!$H$2:$H$2047,'all sales summary'!$A$2:$A$2047,$A35,'all sales summary'!$B$2:$B$2047,U$2)</f>
        <v>1.5911390539177219</v>
      </c>
      <c r="V35" s="37">
        <f>(SUMIFS('all sales summary'!$C$2:$C$2047,'all sales summary'!$A$2:$A$2047,$A35,'all sales summary'!$B$2:$B$2047,V$3)*SUMIFS('all sales summary'!$H$2:$H$2047,'all sales summary'!$A$2:$A$2047,$A35,'all sales summary'!$B$2:$B$2047,V$3))/SUMIFS('all sales summary'!$H$2:$H$2047,'all sales summary'!$A$2:$A$2047,$A35,'all sales summary'!$B$2:$B$2047,V$2)</f>
        <v>1.5534496641179338</v>
      </c>
      <c r="W35" s="8" t="str">
        <f t="shared" si="0"/>
        <v>London</v>
      </c>
      <c r="X35" s="37">
        <f>+SUMIFS('all sales summary'!$H$2:$H$2047,'all sales summary'!$A$2:$A$2047,$A35,'all sales summary'!$B$2:$B$2047,X$2)</f>
        <v>0.36868205904780299</v>
      </c>
      <c r="Y35" s="43">
        <f t="shared" si="1"/>
        <v>0.20404696174631481</v>
      </c>
    </row>
    <row r="36" spans="1:25" x14ac:dyDescent="0.25">
      <c r="A36" s="5" t="s">
        <v>39</v>
      </c>
      <c r="B36" s="37">
        <f>(SUMIFS('all sales summary'!$C$2:$C$2047,'all sales summary'!$A$2:$A$2047,$A36,'all sales summary'!$B$2:$B$2047,B$3)*SUMIFS('all sales summary'!$H$2:$H$2047,'all sales summary'!$A$2:$A$2047,$A36,'all sales summary'!$B$2:$B$2047,B$3))/SUMIFS('all sales summary'!$H$2:$H$2047,'all sales summary'!$A$2:$A$2047,$A36,'all sales summary'!$B$2:$B$2047,B$2)</f>
        <v>1.0017755975483356</v>
      </c>
      <c r="C36" s="37">
        <f>(SUMIFS('all sales summary'!$C$2:$C$2047,'all sales summary'!$A$2:$A$2047,$A36,'all sales summary'!$B$2:$B$2047,C$3)*SUMIFS('all sales summary'!$H$2:$H$2047,'all sales summary'!$A$2:$A$2047,$A36,'all sales summary'!$B$2:$B$2047,C$3))/SUMIFS('all sales summary'!$H$2:$H$2047,'all sales summary'!$A$2:$A$2047,$A36,'all sales summary'!$B$2:$B$2047,C$2)</f>
        <v>0.8474524817412723</v>
      </c>
      <c r="D36" s="37">
        <f>(SUMIFS('all sales summary'!$C$2:$C$2047,'all sales summary'!$A$2:$A$2047,$A36,'all sales summary'!$B$2:$B$2047,D$3)*SUMIFS('all sales summary'!$H$2:$H$2047,'all sales summary'!$A$2:$A$2047,$A36,'all sales summary'!$B$2:$B$2047,D$3))/SUMIFS('all sales summary'!$H$2:$H$2047,'all sales summary'!$A$2:$A$2047,$A36,'all sales summary'!$B$2:$B$2047,D$2)</f>
        <v>0.70143480307840922</v>
      </c>
      <c r="E36" s="37">
        <f>(SUMIFS('all sales summary'!$C$2:$C$2047,'all sales summary'!$A$2:$A$2047,$A36,'all sales summary'!$B$2:$B$2047,E$3)*SUMIFS('all sales summary'!$H$2:$H$2047,'all sales summary'!$A$2:$A$2047,$A36,'all sales summary'!$B$2:$B$2047,E$3))/SUMIFS('all sales summary'!$H$2:$H$2047,'all sales summary'!$A$2:$A$2047,$A36,'all sales summary'!$B$2:$B$2047,E$2)</f>
        <v>0.37092243636086664</v>
      </c>
      <c r="F36" s="37">
        <f>(SUMIFS('all sales summary'!$C$2:$C$2047,'all sales summary'!$A$2:$A$2047,$A36,'all sales summary'!$B$2:$B$2047,F$3)*SUMIFS('all sales summary'!$H$2:$H$2047,'all sales summary'!$A$2:$A$2047,$A36,'all sales summary'!$B$2:$B$2047,F$3))/SUMIFS('all sales summary'!$H$2:$H$2047,'all sales summary'!$A$2:$A$2047,$A36,'all sales summary'!$B$2:$B$2047,F$2)</f>
        <v>0.47254526224786059</v>
      </c>
      <c r="G36" s="37">
        <f>(SUMIFS('all sales summary'!$C$2:$C$2047,'all sales summary'!$A$2:$A$2047,$A36,'all sales summary'!$B$2:$B$2047,G$3)*SUMIFS('all sales summary'!$H$2:$H$2047,'all sales summary'!$A$2:$A$2047,$A36,'all sales summary'!$B$2:$B$2047,G$3))/SUMIFS('all sales summary'!$H$2:$H$2047,'all sales summary'!$A$2:$A$2047,$A36,'all sales summary'!$B$2:$B$2047,G$2)</f>
        <v>0.69786764557960901</v>
      </c>
      <c r="H36" s="37">
        <f>(SUMIFS('all sales summary'!$C$2:$C$2047,'all sales summary'!$A$2:$A$2047,$A36,'all sales summary'!$B$2:$B$2047,H$3)*SUMIFS('all sales summary'!$H$2:$H$2047,'all sales summary'!$A$2:$A$2047,$A36,'all sales summary'!$B$2:$B$2047,H$3))/SUMIFS('all sales summary'!$H$2:$H$2047,'all sales summary'!$A$2:$A$2047,$A36,'all sales summary'!$B$2:$B$2047,H$2)</f>
        <v>0.9306085484581722</v>
      </c>
      <c r="I36" s="37">
        <f>(SUMIFS('all sales summary'!$C$2:$C$2047,'all sales summary'!$A$2:$A$2047,$A36,'all sales summary'!$B$2:$B$2047,I$3)*SUMIFS('all sales summary'!$H$2:$H$2047,'all sales summary'!$A$2:$A$2047,$A36,'all sales summary'!$B$2:$B$2047,I$3))/SUMIFS('all sales summary'!$H$2:$H$2047,'all sales summary'!$A$2:$A$2047,$A36,'all sales summary'!$B$2:$B$2047,I$2)</f>
        <v>0.88848387460289358</v>
      </c>
      <c r="J36" s="37">
        <f>(SUMIFS('all sales summary'!$C$2:$C$2047,'all sales summary'!$A$2:$A$2047,$A36,'all sales summary'!$B$2:$B$2047,J$3)*SUMIFS('all sales summary'!$H$2:$H$2047,'all sales summary'!$A$2:$A$2047,$A36,'all sales summary'!$B$2:$B$2047,J$3))/SUMIFS('all sales summary'!$H$2:$H$2047,'all sales summary'!$A$2:$A$2047,$A36,'all sales summary'!$B$2:$B$2047,J$2)</f>
        <v>0.98899109456478118</v>
      </c>
      <c r="K36" s="37">
        <f>(SUMIFS('all sales summary'!$C$2:$C$2047,'all sales summary'!$A$2:$A$2047,$A36,'all sales summary'!$B$2:$B$2047,K$3)*SUMIFS('all sales summary'!$H$2:$H$2047,'all sales summary'!$A$2:$A$2047,$A36,'all sales summary'!$B$2:$B$2047,K$3))/SUMIFS('all sales summary'!$H$2:$H$2047,'all sales summary'!$A$2:$A$2047,$A36,'all sales summary'!$B$2:$B$2047,K$2)</f>
        <v>0.85950207887133689</v>
      </c>
      <c r="L36" s="37">
        <f>(SUMIFS('all sales summary'!$C$2:$C$2047,'all sales summary'!$A$2:$A$2047,$A36,'all sales summary'!$B$2:$B$2047,L$3)*SUMIFS('all sales summary'!$H$2:$H$2047,'all sales summary'!$A$2:$A$2047,$A36,'all sales summary'!$B$2:$B$2047,L$3))/SUMIFS('all sales summary'!$H$2:$H$2047,'all sales summary'!$A$2:$A$2047,$A36,'all sales summary'!$B$2:$B$2047,L$2)</f>
        <v>0.52925165000480034</v>
      </c>
      <c r="M36" s="37">
        <f>(SUMIFS('all sales summary'!$C$2:$C$2047,'all sales summary'!$A$2:$A$2047,$A36,'all sales summary'!$B$2:$B$2047,M$3)*SUMIFS('all sales summary'!$H$2:$H$2047,'all sales summary'!$A$2:$A$2047,$A36,'all sales summary'!$B$2:$B$2047,M$3))/SUMIFS('all sales summary'!$H$2:$H$2047,'all sales summary'!$A$2:$A$2047,$A36,'all sales summary'!$B$2:$B$2047,M$2)</f>
        <v>0.65524957376305537</v>
      </c>
      <c r="N36" s="37">
        <f>(SUMIFS('all sales summary'!$C$2:$C$2047,'all sales summary'!$A$2:$A$2047,$A36,'all sales summary'!$B$2:$B$2047,N$3)*SUMIFS('all sales summary'!$H$2:$H$2047,'all sales summary'!$A$2:$A$2047,$A36,'all sales summary'!$B$2:$B$2047,N$3))/SUMIFS('all sales summary'!$H$2:$H$2047,'all sales summary'!$A$2:$A$2047,$A36,'all sales summary'!$B$2:$B$2047,N$2)</f>
        <v>0.50319296351277631</v>
      </c>
      <c r="O36" s="37">
        <f>(SUMIFS('all sales summary'!$C$2:$C$2047,'all sales summary'!$A$2:$A$2047,$A36,'all sales summary'!$B$2:$B$2047,O$3)*SUMIFS('all sales summary'!$H$2:$H$2047,'all sales summary'!$A$2:$A$2047,$A36,'all sales summary'!$B$2:$B$2047,O$3))/SUMIFS('all sales summary'!$H$2:$H$2047,'all sales summary'!$A$2:$A$2047,$A36,'all sales summary'!$B$2:$B$2047,O$2)</f>
        <v>0.49631299598413875</v>
      </c>
      <c r="P36" s="37">
        <f>(SUMIFS('all sales summary'!$C$2:$C$2047,'all sales summary'!$A$2:$A$2047,$A36,'all sales summary'!$B$2:$B$2047,P$3)*SUMIFS('all sales summary'!$H$2:$H$2047,'all sales summary'!$A$2:$A$2047,$A36,'all sales summary'!$B$2:$B$2047,P$3))/SUMIFS('all sales summary'!$H$2:$H$2047,'all sales summary'!$A$2:$A$2047,$A36,'all sales summary'!$B$2:$B$2047,P$2)</f>
        <v>0.54884338660414933</v>
      </c>
      <c r="Q36" s="37">
        <f>(SUMIFS('all sales summary'!$C$2:$C$2047,'all sales summary'!$A$2:$A$2047,$A36,'all sales summary'!$B$2:$B$2047,Q$3)*SUMIFS('all sales summary'!$H$2:$H$2047,'all sales summary'!$A$2:$A$2047,$A36,'all sales summary'!$B$2:$B$2047,Q$3))/SUMIFS('all sales summary'!$H$2:$H$2047,'all sales summary'!$A$2:$A$2047,$A36,'all sales summary'!$B$2:$B$2047,Q$2)</f>
        <v>0.82083272181813349</v>
      </c>
      <c r="R36" s="37">
        <f>(SUMIFS('all sales summary'!$C$2:$C$2047,'all sales summary'!$A$2:$A$2047,$A36,'all sales summary'!$B$2:$B$2047,R$3)*SUMIFS('all sales summary'!$H$2:$H$2047,'all sales summary'!$A$2:$A$2047,$A36,'all sales summary'!$B$2:$B$2047,R$3))/SUMIFS('all sales summary'!$H$2:$H$2047,'all sales summary'!$A$2:$A$2047,$A36,'all sales summary'!$B$2:$B$2047,R$2)</f>
        <v>0.97310734488164052</v>
      </c>
      <c r="S36" s="37">
        <f>(SUMIFS('all sales summary'!$C$2:$C$2047,'all sales summary'!$A$2:$A$2047,$A36,'all sales summary'!$B$2:$B$2047,S$3)*SUMIFS('all sales summary'!$H$2:$H$2047,'all sales summary'!$A$2:$A$2047,$A36,'all sales summary'!$B$2:$B$2047,S$3))/SUMIFS('all sales summary'!$H$2:$H$2047,'all sales summary'!$A$2:$A$2047,$A36,'all sales summary'!$B$2:$B$2047,S$2)</f>
        <v>0.92867178827932151</v>
      </c>
      <c r="T36" s="37">
        <f>(SUMIFS('all sales summary'!$C$2:$C$2047,'all sales summary'!$A$2:$A$2047,$A36,'all sales summary'!$B$2:$B$2047,T$3)*SUMIFS('all sales summary'!$H$2:$H$2047,'all sales summary'!$A$2:$A$2047,$A36,'all sales summary'!$B$2:$B$2047,T$3))/SUMIFS('all sales summary'!$H$2:$H$2047,'all sales summary'!$A$2:$A$2047,$A36,'all sales summary'!$B$2:$B$2047,T$2)</f>
        <v>1.0790545575660013</v>
      </c>
      <c r="U36" s="37">
        <f>(SUMIFS('all sales summary'!$C$2:$C$2047,'all sales summary'!$A$2:$A$2047,$A36,'all sales summary'!$B$2:$B$2047,U$3)*SUMIFS('all sales summary'!$H$2:$H$2047,'all sales summary'!$A$2:$A$2047,$A36,'all sales summary'!$B$2:$B$2047,U$3))/SUMIFS('all sales summary'!$H$2:$H$2047,'all sales summary'!$A$2:$A$2047,$A36,'all sales summary'!$B$2:$B$2047,U$2)</f>
        <v>0.95175819974030385</v>
      </c>
      <c r="V36" s="37">
        <f>(SUMIFS('all sales summary'!$C$2:$C$2047,'all sales summary'!$A$2:$A$2047,$A36,'all sales summary'!$B$2:$B$2047,V$3)*SUMIFS('all sales summary'!$H$2:$H$2047,'all sales summary'!$A$2:$A$2047,$A36,'all sales summary'!$B$2:$B$2047,V$3))/SUMIFS('all sales summary'!$H$2:$H$2047,'all sales summary'!$A$2:$A$2047,$A36,'all sales summary'!$B$2:$B$2047,V$2)</f>
        <v>1.060849246458051</v>
      </c>
      <c r="W36" s="8" t="str">
        <f t="shared" si="0"/>
        <v>Luton</v>
      </c>
      <c r="X36" s="37">
        <f>+SUMIFS('all sales summary'!$H$2:$H$2047,'all sales summary'!$A$2:$A$2047,$A36,'all sales summary'!$B$2:$B$2047,X$2)</f>
        <v>5.1709344841742562E-2</v>
      </c>
      <c r="Y36" s="43">
        <f t="shared" si="1"/>
        <v>3.1464746684595419E-3</v>
      </c>
    </row>
    <row r="37" spans="1:25" x14ac:dyDescent="0.25">
      <c r="A37" s="5" t="s">
        <v>40</v>
      </c>
      <c r="B37" s="37">
        <f>(SUMIFS('all sales summary'!$C$2:$C$2047,'all sales summary'!$A$2:$A$2047,$A37,'all sales summary'!$B$2:$B$2047,B$3)*SUMIFS('all sales summary'!$H$2:$H$2047,'all sales summary'!$A$2:$A$2047,$A37,'all sales summary'!$B$2:$B$2047,B$3))/SUMIFS('all sales summary'!$H$2:$H$2047,'all sales summary'!$A$2:$A$2047,$A37,'all sales summary'!$B$2:$B$2047,B$2)</f>
        <v>0.88336361075295722</v>
      </c>
      <c r="C37" s="37">
        <f>(SUMIFS('all sales summary'!$C$2:$C$2047,'all sales summary'!$A$2:$A$2047,$A37,'all sales summary'!$B$2:$B$2047,C$3)*SUMIFS('all sales summary'!$H$2:$H$2047,'all sales summary'!$A$2:$A$2047,$A37,'all sales summary'!$B$2:$B$2047,C$3))/SUMIFS('all sales summary'!$H$2:$H$2047,'all sales summary'!$A$2:$A$2047,$A37,'all sales summary'!$B$2:$B$2047,C$2)</f>
        <v>0.87645028634360544</v>
      </c>
      <c r="D37" s="37">
        <f>(SUMIFS('all sales summary'!$C$2:$C$2047,'all sales summary'!$A$2:$A$2047,$A37,'all sales summary'!$B$2:$B$2047,D$3)*SUMIFS('all sales summary'!$H$2:$H$2047,'all sales summary'!$A$2:$A$2047,$A37,'all sales summary'!$B$2:$B$2047,D$3))/SUMIFS('all sales summary'!$H$2:$H$2047,'all sales summary'!$A$2:$A$2047,$A37,'all sales summary'!$B$2:$B$2047,D$2)</f>
        <v>0.64663523764011921</v>
      </c>
      <c r="E37" s="37">
        <f>(SUMIFS('all sales summary'!$C$2:$C$2047,'all sales summary'!$A$2:$A$2047,$A37,'all sales summary'!$B$2:$B$2047,E$3)*SUMIFS('all sales summary'!$H$2:$H$2047,'all sales summary'!$A$2:$A$2047,$A37,'all sales summary'!$B$2:$B$2047,E$3))/SUMIFS('all sales summary'!$H$2:$H$2047,'all sales summary'!$A$2:$A$2047,$A37,'all sales summary'!$B$2:$B$2047,E$2)</f>
        <v>0.3884169389716991</v>
      </c>
      <c r="F37" s="37">
        <f>(SUMIFS('all sales summary'!$C$2:$C$2047,'all sales summary'!$A$2:$A$2047,$A37,'all sales summary'!$B$2:$B$2047,F$3)*SUMIFS('all sales summary'!$H$2:$H$2047,'all sales summary'!$A$2:$A$2047,$A37,'all sales summary'!$B$2:$B$2047,F$3))/SUMIFS('all sales summary'!$H$2:$H$2047,'all sales summary'!$A$2:$A$2047,$A37,'all sales summary'!$B$2:$B$2047,F$2)</f>
        <v>0.45264105127034371</v>
      </c>
      <c r="G37" s="37">
        <f>(SUMIFS('all sales summary'!$C$2:$C$2047,'all sales summary'!$A$2:$A$2047,$A37,'all sales summary'!$B$2:$B$2047,G$3)*SUMIFS('all sales summary'!$H$2:$H$2047,'all sales summary'!$A$2:$A$2047,$A37,'all sales summary'!$B$2:$B$2047,G$3))/SUMIFS('all sales summary'!$H$2:$H$2047,'all sales summary'!$A$2:$A$2047,$A37,'all sales summary'!$B$2:$B$2047,G$2)</f>
        <v>0.5354186043783894</v>
      </c>
      <c r="H37" s="37">
        <f>(SUMIFS('all sales summary'!$C$2:$C$2047,'all sales summary'!$A$2:$A$2047,$A37,'all sales summary'!$B$2:$B$2047,H$3)*SUMIFS('all sales summary'!$H$2:$H$2047,'all sales summary'!$A$2:$A$2047,$A37,'all sales summary'!$B$2:$B$2047,H$3))/SUMIFS('all sales summary'!$H$2:$H$2047,'all sales summary'!$A$2:$A$2047,$A37,'all sales summary'!$B$2:$B$2047,H$2)</f>
        <v>0.74669490183538323</v>
      </c>
      <c r="I37" s="37">
        <f>(SUMIFS('all sales summary'!$C$2:$C$2047,'all sales summary'!$A$2:$A$2047,$A37,'all sales summary'!$B$2:$B$2047,I$3)*SUMIFS('all sales summary'!$H$2:$H$2047,'all sales summary'!$A$2:$A$2047,$A37,'all sales summary'!$B$2:$B$2047,I$3))/SUMIFS('all sales summary'!$H$2:$H$2047,'all sales summary'!$A$2:$A$2047,$A37,'all sales summary'!$B$2:$B$2047,I$2)</f>
        <v>0.81743037884355119</v>
      </c>
      <c r="J37" s="37">
        <f>(SUMIFS('all sales summary'!$C$2:$C$2047,'all sales summary'!$A$2:$A$2047,$A37,'all sales summary'!$B$2:$B$2047,J$3)*SUMIFS('all sales summary'!$H$2:$H$2047,'all sales summary'!$A$2:$A$2047,$A37,'all sales summary'!$B$2:$B$2047,J$3))/SUMIFS('all sales summary'!$H$2:$H$2047,'all sales summary'!$A$2:$A$2047,$A37,'all sales summary'!$B$2:$B$2047,J$2)</f>
        <v>0.76474148334117276</v>
      </c>
      <c r="K37" s="37">
        <f>(SUMIFS('all sales summary'!$C$2:$C$2047,'all sales summary'!$A$2:$A$2047,$A37,'all sales summary'!$B$2:$B$2047,K$3)*SUMIFS('all sales summary'!$H$2:$H$2047,'all sales summary'!$A$2:$A$2047,$A37,'all sales summary'!$B$2:$B$2047,K$3))/SUMIFS('all sales summary'!$H$2:$H$2047,'all sales summary'!$A$2:$A$2047,$A37,'all sales summary'!$B$2:$B$2047,K$2)</f>
        <v>0.81564505509868968</v>
      </c>
      <c r="L37" s="37">
        <f>(SUMIFS('all sales summary'!$C$2:$C$2047,'all sales summary'!$A$2:$A$2047,$A37,'all sales summary'!$B$2:$B$2047,L$3)*SUMIFS('all sales summary'!$H$2:$H$2047,'all sales summary'!$A$2:$A$2047,$A37,'all sales summary'!$B$2:$B$2047,L$3))/SUMIFS('all sales summary'!$H$2:$H$2047,'all sales summary'!$A$2:$A$2047,$A37,'all sales summary'!$B$2:$B$2047,L$2)</f>
        <v>0.96485553744319219</v>
      </c>
      <c r="M37" s="37">
        <f>(SUMIFS('all sales summary'!$C$2:$C$2047,'all sales summary'!$A$2:$A$2047,$A37,'all sales summary'!$B$2:$B$2047,M$3)*SUMIFS('all sales summary'!$H$2:$H$2047,'all sales summary'!$A$2:$A$2047,$A37,'all sales summary'!$B$2:$B$2047,M$3))/SUMIFS('all sales summary'!$H$2:$H$2047,'all sales summary'!$A$2:$A$2047,$A37,'all sales summary'!$B$2:$B$2047,M$2)</f>
        <v>1.4312936953870325</v>
      </c>
      <c r="N37" s="37">
        <f>(SUMIFS('all sales summary'!$C$2:$C$2047,'all sales summary'!$A$2:$A$2047,$A37,'all sales summary'!$B$2:$B$2047,N$3)*SUMIFS('all sales summary'!$H$2:$H$2047,'all sales summary'!$A$2:$A$2047,$A37,'all sales summary'!$B$2:$B$2047,N$3))/SUMIFS('all sales summary'!$H$2:$H$2047,'all sales summary'!$A$2:$A$2047,$A37,'all sales summary'!$B$2:$B$2047,N$2)</f>
        <v>1.3256796067632117</v>
      </c>
      <c r="O37" s="37">
        <f>(SUMIFS('all sales summary'!$C$2:$C$2047,'all sales summary'!$A$2:$A$2047,$A37,'all sales summary'!$B$2:$B$2047,O$3)*SUMIFS('all sales summary'!$H$2:$H$2047,'all sales summary'!$A$2:$A$2047,$A37,'all sales summary'!$B$2:$B$2047,O$3))/SUMIFS('all sales summary'!$H$2:$H$2047,'all sales summary'!$A$2:$A$2047,$A37,'all sales summary'!$B$2:$B$2047,O$2)</f>
        <v>1.2452457317532601</v>
      </c>
      <c r="P37" s="37">
        <f>(SUMIFS('all sales summary'!$C$2:$C$2047,'all sales summary'!$A$2:$A$2047,$A37,'all sales summary'!$B$2:$B$2047,P$3)*SUMIFS('all sales summary'!$H$2:$H$2047,'all sales summary'!$A$2:$A$2047,$A37,'all sales summary'!$B$2:$B$2047,P$3))/SUMIFS('all sales summary'!$H$2:$H$2047,'all sales summary'!$A$2:$A$2047,$A37,'all sales summary'!$B$2:$B$2047,P$2)</f>
        <v>1.4406339390600134</v>
      </c>
      <c r="Q37" s="37">
        <f>(SUMIFS('all sales summary'!$C$2:$C$2047,'all sales summary'!$A$2:$A$2047,$A37,'all sales summary'!$B$2:$B$2047,Q$3)*SUMIFS('all sales summary'!$H$2:$H$2047,'all sales summary'!$A$2:$A$2047,$A37,'all sales summary'!$B$2:$B$2047,Q$3))/SUMIFS('all sales summary'!$H$2:$H$2047,'all sales summary'!$A$2:$A$2047,$A37,'all sales summary'!$B$2:$B$2047,Q$2)</f>
        <v>1.5234897897960098</v>
      </c>
      <c r="R37" s="37">
        <f>(SUMIFS('all sales summary'!$C$2:$C$2047,'all sales summary'!$A$2:$A$2047,$A37,'all sales summary'!$B$2:$B$2047,R$3)*SUMIFS('all sales summary'!$H$2:$H$2047,'all sales summary'!$A$2:$A$2047,$A37,'all sales summary'!$B$2:$B$2047,R$3))/SUMIFS('all sales summary'!$H$2:$H$2047,'all sales summary'!$A$2:$A$2047,$A37,'all sales summary'!$B$2:$B$2047,R$2)</f>
        <v>1.6251025576293894</v>
      </c>
      <c r="S37" s="37">
        <f>(SUMIFS('all sales summary'!$C$2:$C$2047,'all sales summary'!$A$2:$A$2047,$A37,'all sales summary'!$B$2:$B$2047,S$3)*SUMIFS('all sales summary'!$H$2:$H$2047,'all sales summary'!$A$2:$A$2047,$A37,'all sales summary'!$B$2:$B$2047,S$3))/SUMIFS('all sales summary'!$H$2:$H$2047,'all sales summary'!$A$2:$A$2047,$A37,'all sales summary'!$B$2:$B$2047,S$2)</f>
        <v>1.5757377910165253</v>
      </c>
      <c r="T37" s="37">
        <f>(SUMIFS('all sales summary'!$C$2:$C$2047,'all sales summary'!$A$2:$A$2047,$A37,'all sales summary'!$B$2:$B$2047,T$3)*SUMIFS('all sales summary'!$H$2:$H$2047,'all sales summary'!$A$2:$A$2047,$A37,'all sales summary'!$B$2:$B$2047,T$3))/SUMIFS('all sales summary'!$H$2:$H$2047,'all sales summary'!$A$2:$A$2047,$A37,'all sales summary'!$B$2:$B$2047,T$2)</f>
        <v>1.6852644074275545</v>
      </c>
      <c r="U37" s="37">
        <f>(SUMIFS('all sales summary'!$C$2:$C$2047,'all sales summary'!$A$2:$A$2047,$A37,'all sales summary'!$B$2:$B$2047,U$3)*SUMIFS('all sales summary'!$H$2:$H$2047,'all sales summary'!$A$2:$A$2047,$A37,'all sales summary'!$B$2:$B$2047,U$3))/SUMIFS('all sales summary'!$H$2:$H$2047,'all sales summary'!$A$2:$A$2047,$A37,'all sales summary'!$B$2:$B$2047,U$2)</f>
        <v>1.7159105914929089</v>
      </c>
      <c r="V37" s="37">
        <f>(SUMIFS('all sales summary'!$C$2:$C$2047,'all sales summary'!$A$2:$A$2047,$A37,'all sales summary'!$B$2:$B$2047,V$3)*SUMIFS('all sales summary'!$H$2:$H$2047,'all sales summary'!$A$2:$A$2047,$A37,'all sales summary'!$B$2:$B$2047,V$3))/SUMIFS('all sales summary'!$H$2:$H$2047,'all sales summary'!$A$2:$A$2047,$A37,'all sales summary'!$B$2:$B$2047,V$2)</f>
        <v>1.6528442803218324</v>
      </c>
      <c r="W37" s="8" t="str">
        <f t="shared" si="0"/>
        <v>Manchester</v>
      </c>
      <c r="X37" s="37">
        <f>+SUMIFS('all sales summary'!$H$2:$H$2047,'all sales summary'!$A$2:$A$2047,$A37,'all sales summary'!$B$2:$B$2047,X$2)</f>
        <v>0.1368153804706809</v>
      </c>
      <c r="Y37" s="43">
        <f t="shared" si="1"/>
        <v>8.9319138600339354E-2</v>
      </c>
    </row>
    <row r="38" spans="1:25" x14ac:dyDescent="0.25">
      <c r="A38" s="5" t="s">
        <v>41</v>
      </c>
      <c r="B38" s="37">
        <f>(SUMIFS('all sales summary'!$C$2:$C$2047,'all sales summary'!$A$2:$A$2047,$A38,'all sales summary'!$B$2:$B$2047,B$3)*SUMIFS('all sales summary'!$H$2:$H$2047,'all sales summary'!$A$2:$A$2047,$A38,'all sales summary'!$B$2:$B$2047,B$3))/SUMIFS('all sales summary'!$H$2:$H$2047,'all sales summary'!$A$2:$A$2047,$A38,'all sales summary'!$B$2:$B$2047,B$2)</f>
        <v>0.94792337423319095</v>
      </c>
      <c r="C38" s="37">
        <f>(SUMIFS('all sales summary'!$C$2:$C$2047,'all sales summary'!$A$2:$A$2047,$A38,'all sales summary'!$B$2:$B$2047,C$3)*SUMIFS('all sales summary'!$H$2:$H$2047,'all sales summary'!$A$2:$A$2047,$A38,'all sales summary'!$B$2:$B$2047,C$3))/SUMIFS('all sales summary'!$H$2:$H$2047,'all sales summary'!$A$2:$A$2047,$A38,'all sales summary'!$B$2:$B$2047,C$2)</f>
        <v>1.0257751398648607</v>
      </c>
      <c r="D38" s="37">
        <f>(SUMIFS('all sales summary'!$C$2:$C$2047,'all sales summary'!$A$2:$A$2047,$A38,'all sales summary'!$B$2:$B$2047,D$3)*SUMIFS('all sales summary'!$H$2:$H$2047,'all sales summary'!$A$2:$A$2047,$A38,'all sales summary'!$B$2:$B$2047,D$3))/SUMIFS('all sales summary'!$H$2:$H$2047,'all sales summary'!$A$2:$A$2047,$A38,'all sales summary'!$B$2:$B$2047,D$2)</f>
        <v>0.88861275443012422</v>
      </c>
      <c r="E38" s="37">
        <f>(SUMIFS('all sales summary'!$C$2:$C$2047,'all sales summary'!$A$2:$A$2047,$A38,'all sales summary'!$B$2:$B$2047,E$3)*SUMIFS('all sales summary'!$H$2:$H$2047,'all sales summary'!$A$2:$A$2047,$A38,'all sales summary'!$B$2:$B$2047,E$3))/SUMIFS('all sales summary'!$H$2:$H$2047,'all sales summary'!$A$2:$A$2047,$A38,'all sales summary'!$B$2:$B$2047,E$2)</f>
        <v>0.41465693779161972</v>
      </c>
      <c r="F38" s="37">
        <f>(SUMIFS('all sales summary'!$C$2:$C$2047,'all sales summary'!$A$2:$A$2047,$A38,'all sales summary'!$B$2:$B$2047,F$3)*SUMIFS('all sales summary'!$H$2:$H$2047,'all sales summary'!$A$2:$A$2047,$A38,'all sales summary'!$B$2:$B$2047,F$3))/SUMIFS('all sales summary'!$H$2:$H$2047,'all sales summary'!$A$2:$A$2047,$A38,'all sales summary'!$B$2:$B$2047,F$2)</f>
        <v>0.56041391959276698</v>
      </c>
      <c r="G38" s="37">
        <f>(SUMIFS('all sales summary'!$C$2:$C$2047,'all sales summary'!$A$2:$A$2047,$A38,'all sales summary'!$B$2:$B$2047,G$3)*SUMIFS('all sales summary'!$H$2:$H$2047,'all sales summary'!$A$2:$A$2047,$A38,'all sales summary'!$B$2:$B$2047,G$3))/SUMIFS('all sales summary'!$H$2:$H$2047,'all sales summary'!$A$2:$A$2047,$A38,'all sales summary'!$B$2:$B$2047,G$2)</f>
        <v>0.76582525902068632</v>
      </c>
      <c r="H38" s="37">
        <f>(SUMIFS('all sales summary'!$C$2:$C$2047,'all sales summary'!$A$2:$A$2047,$A38,'all sales summary'!$B$2:$B$2047,H$3)*SUMIFS('all sales summary'!$H$2:$H$2047,'all sales summary'!$A$2:$A$2047,$A38,'all sales summary'!$B$2:$B$2047,H$3))/SUMIFS('all sales summary'!$H$2:$H$2047,'all sales summary'!$A$2:$A$2047,$A38,'all sales summary'!$B$2:$B$2047,H$2)</f>
        <v>1.011348003753709</v>
      </c>
      <c r="I38" s="37">
        <f>(SUMIFS('all sales summary'!$C$2:$C$2047,'all sales summary'!$A$2:$A$2047,$A38,'all sales summary'!$B$2:$B$2047,I$3)*SUMIFS('all sales summary'!$H$2:$H$2047,'all sales summary'!$A$2:$A$2047,$A38,'all sales summary'!$B$2:$B$2047,I$3))/SUMIFS('all sales summary'!$H$2:$H$2047,'all sales summary'!$A$2:$A$2047,$A38,'all sales summary'!$B$2:$B$2047,I$2)</f>
        <v>1.0310070669742901</v>
      </c>
      <c r="J38" s="37">
        <f>(SUMIFS('all sales summary'!$C$2:$C$2047,'all sales summary'!$A$2:$A$2047,$A38,'all sales summary'!$B$2:$B$2047,J$3)*SUMIFS('all sales summary'!$H$2:$H$2047,'all sales summary'!$A$2:$A$2047,$A38,'all sales summary'!$B$2:$B$2047,J$3))/SUMIFS('all sales summary'!$H$2:$H$2047,'all sales summary'!$A$2:$A$2047,$A38,'all sales summary'!$B$2:$B$2047,J$2)</f>
        <v>0.97133497062731067</v>
      </c>
      <c r="K38" s="37">
        <f>(SUMIFS('all sales summary'!$C$2:$C$2047,'all sales summary'!$A$2:$A$2047,$A38,'all sales summary'!$B$2:$B$2047,K$3)*SUMIFS('all sales summary'!$H$2:$H$2047,'all sales summary'!$A$2:$A$2047,$A38,'all sales summary'!$B$2:$B$2047,K$3))/SUMIFS('all sales summary'!$H$2:$H$2047,'all sales summary'!$A$2:$A$2047,$A38,'all sales summary'!$B$2:$B$2047,K$2)</f>
        <v>1.0569460177082202</v>
      </c>
      <c r="L38" s="37">
        <f>(SUMIFS('all sales summary'!$C$2:$C$2047,'all sales summary'!$A$2:$A$2047,$A38,'all sales summary'!$B$2:$B$2047,L$3)*SUMIFS('all sales summary'!$H$2:$H$2047,'all sales summary'!$A$2:$A$2047,$A38,'all sales summary'!$B$2:$B$2047,L$3))/SUMIFS('all sales summary'!$H$2:$H$2047,'all sales summary'!$A$2:$A$2047,$A38,'all sales summary'!$B$2:$B$2047,L$2)</f>
        <v>0.66571974489749175</v>
      </c>
      <c r="M38" s="37">
        <f>(SUMIFS('all sales summary'!$C$2:$C$2047,'all sales summary'!$A$2:$A$2047,$A38,'all sales summary'!$B$2:$B$2047,M$3)*SUMIFS('all sales summary'!$H$2:$H$2047,'all sales summary'!$A$2:$A$2047,$A38,'all sales summary'!$B$2:$B$2047,M$3))/SUMIFS('all sales summary'!$H$2:$H$2047,'all sales summary'!$A$2:$A$2047,$A38,'all sales summary'!$B$2:$B$2047,M$2)</f>
        <v>1.0746192531341325</v>
      </c>
      <c r="N38" s="37">
        <f>(SUMIFS('all sales summary'!$C$2:$C$2047,'all sales summary'!$A$2:$A$2047,$A38,'all sales summary'!$B$2:$B$2047,N$3)*SUMIFS('all sales summary'!$H$2:$H$2047,'all sales summary'!$A$2:$A$2047,$A38,'all sales summary'!$B$2:$B$2047,N$3))/SUMIFS('all sales summary'!$H$2:$H$2047,'all sales summary'!$A$2:$A$2047,$A38,'all sales summary'!$B$2:$B$2047,N$2)</f>
        <v>0.54036818480948401</v>
      </c>
      <c r="O38" s="37">
        <f>(SUMIFS('all sales summary'!$C$2:$C$2047,'all sales summary'!$A$2:$A$2047,$A38,'all sales summary'!$B$2:$B$2047,O$3)*SUMIFS('all sales summary'!$H$2:$H$2047,'all sales summary'!$A$2:$A$2047,$A38,'all sales summary'!$B$2:$B$2047,O$3))/SUMIFS('all sales summary'!$H$2:$H$2047,'all sales summary'!$A$2:$A$2047,$A38,'all sales summary'!$B$2:$B$2047,O$2)</f>
        <v>0.57845978606018889</v>
      </c>
      <c r="P38" s="37">
        <f>(SUMIFS('all sales summary'!$C$2:$C$2047,'all sales summary'!$A$2:$A$2047,$A38,'all sales summary'!$B$2:$B$2047,P$3)*SUMIFS('all sales summary'!$H$2:$H$2047,'all sales summary'!$A$2:$A$2047,$A38,'all sales summary'!$B$2:$B$2047,P$3))/SUMIFS('all sales summary'!$H$2:$H$2047,'all sales summary'!$A$2:$A$2047,$A38,'all sales summary'!$B$2:$B$2047,P$2)</f>
        <v>0.69966559633447456</v>
      </c>
      <c r="Q38" s="37">
        <f>(SUMIFS('all sales summary'!$C$2:$C$2047,'all sales summary'!$A$2:$A$2047,$A38,'all sales summary'!$B$2:$B$2047,Q$3)*SUMIFS('all sales summary'!$H$2:$H$2047,'all sales summary'!$A$2:$A$2047,$A38,'all sales summary'!$B$2:$B$2047,Q$3))/SUMIFS('all sales summary'!$H$2:$H$2047,'all sales summary'!$A$2:$A$2047,$A38,'all sales summary'!$B$2:$B$2047,Q$2)</f>
        <v>1.0378364886916009</v>
      </c>
      <c r="R38" s="37">
        <f>(SUMIFS('all sales summary'!$C$2:$C$2047,'all sales summary'!$A$2:$A$2047,$A38,'all sales summary'!$B$2:$B$2047,R$3)*SUMIFS('all sales summary'!$H$2:$H$2047,'all sales summary'!$A$2:$A$2047,$A38,'all sales summary'!$B$2:$B$2047,R$3))/SUMIFS('all sales summary'!$H$2:$H$2047,'all sales summary'!$A$2:$A$2047,$A38,'all sales summary'!$B$2:$B$2047,R$2)</f>
        <v>1.1986321021809507</v>
      </c>
      <c r="S38" s="37">
        <f>(SUMIFS('all sales summary'!$C$2:$C$2047,'all sales summary'!$A$2:$A$2047,$A38,'all sales summary'!$B$2:$B$2047,S$3)*SUMIFS('all sales summary'!$H$2:$H$2047,'all sales summary'!$A$2:$A$2047,$A38,'all sales summary'!$B$2:$B$2047,S$3))/SUMIFS('all sales summary'!$H$2:$H$2047,'all sales summary'!$A$2:$A$2047,$A38,'all sales summary'!$B$2:$B$2047,S$2)</f>
        <v>1.0800361144203805</v>
      </c>
      <c r="T38" s="37">
        <f>(SUMIFS('all sales summary'!$C$2:$C$2047,'all sales summary'!$A$2:$A$2047,$A38,'all sales summary'!$B$2:$B$2047,T$3)*SUMIFS('all sales summary'!$H$2:$H$2047,'all sales summary'!$A$2:$A$2047,$A38,'all sales summary'!$B$2:$B$2047,T$3))/SUMIFS('all sales summary'!$H$2:$H$2047,'all sales summary'!$A$2:$A$2047,$A38,'all sales summary'!$B$2:$B$2047,T$2)</f>
        <v>1.1475086537563568</v>
      </c>
      <c r="U38" s="37">
        <f>(SUMIFS('all sales summary'!$C$2:$C$2047,'all sales summary'!$A$2:$A$2047,$A38,'all sales summary'!$B$2:$B$2047,U$3)*SUMIFS('all sales summary'!$H$2:$H$2047,'all sales summary'!$A$2:$A$2047,$A38,'all sales summary'!$B$2:$B$2047,U$3))/SUMIFS('all sales summary'!$H$2:$H$2047,'all sales summary'!$A$2:$A$2047,$A38,'all sales summary'!$B$2:$B$2047,U$2)</f>
        <v>1.1009337066686695</v>
      </c>
      <c r="V38" s="37">
        <f>(SUMIFS('all sales summary'!$C$2:$C$2047,'all sales summary'!$A$2:$A$2047,$A38,'all sales summary'!$B$2:$B$2047,V$3)*SUMIFS('all sales summary'!$H$2:$H$2047,'all sales summary'!$A$2:$A$2047,$A38,'all sales summary'!$B$2:$B$2047,V$3))/SUMIFS('all sales summary'!$H$2:$H$2047,'all sales summary'!$A$2:$A$2047,$A38,'all sales summary'!$B$2:$B$2047,V$2)</f>
        <v>1.0413407344589747</v>
      </c>
      <c r="W38" s="8" t="str">
        <f t="shared" si="0"/>
        <v>Mansfield</v>
      </c>
      <c r="X38" s="37">
        <f>+SUMIFS('all sales summary'!$H$2:$H$2047,'all sales summary'!$A$2:$A$2047,$A38,'all sales summary'!$B$2:$B$2047,X$2)</f>
        <v>0.11945253643459458</v>
      </c>
      <c r="Y38" s="43">
        <f t="shared" si="1"/>
        <v>4.9382555891935732E-3</v>
      </c>
    </row>
    <row r="39" spans="1:25" x14ac:dyDescent="0.25">
      <c r="A39" s="5" t="s">
        <v>42</v>
      </c>
      <c r="B39" s="37">
        <f>(SUMIFS('all sales summary'!$C$2:$C$2047,'all sales summary'!$A$2:$A$2047,$A39,'all sales summary'!$B$2:$B$2047,B$3)*SUMIFS('all sales summary'!$H$2:$H$2047,'all sales summary'!$A$2:$A$2047,$A39,'all sales summary'!$B$2:$B$2047,B$3))/SUMIFS('all sales summary'!$H$2:$H$2047,'all sales summary'!$A$2:$A$2047,$A39,'all sales summary'!$B$2:$B$2047,B$2)</f>
        <v>0.9312946892146039</v>
      </c>
      <c r="C39" s="37">
        <f>(SUMIFS('all sales summary'!$C$2:$C$2047,'all sales summary'!$A$2:$A$2047,$A39,'all sales summary'!$B$2:$B$2047,C$3)*SUMIFS('all sales summary'!$H$2:$H$2047,'all sales summary'!$A$2:$A$2047,$A39,'all sales summary'!$B$2:$B$2047,C$3))/SUMIFS('all sales summary'!$H$2:$H$2047,'all sales summary'!$A$2:$A$2047,$A39,'all sales summary'!$B$2:$B$2047,C$2)</f>
        <v>0.89773677835904919</v>
      </c>
      <c r="D39" s="37">
        <f>(SUMIFS('all sales summary'!$C$2:$C$2047,'all sales summary'!$A$2:$A$2047,$A39,'all sales summary'!$B$2:$B$2047,D$3)*SUMIFS('all sales summary'!$H$2:$H$2047,'all sales summary'!$A$2:$A$2047,$A39,'all sales summary'!$B$2:$B$2047,D$3))/SUMIFS('all sales summary'!$H$2:$H$2047,'all sales summary'!$A$2:$A$2047,$A39,'all sales summary'!$B$2:$B$2047,D$2)</f>
        <v>0.57868364085129542</v>
      </c>
      <c r="E39" s="37">
        <f>(SUMIFS('all sales summary'!$C$2:$C$2047,'all sales summary'!$A$2:$A$2047,$A39,'all sales summary'!$B$2:$B$2047,E$3)*SUMIFS('all sales summary'!$H$2:$H$2047,'all sales summary'!$A$2:$A$2047,$A39,'all sales summary'!$B$2:$B$2047,E$3))/SUMIFS('all sales summary'!$H$2:$H$2047,'all sales summary'!$A$2:$A$2047,$A39,'all sales summary'!$B$2:$B$2047,E$2)</f>
        <v>0.1258100498027388</v>
      </c>
      <c r="F39" s="37">
        <f>(SUMIFS('all sales summary'!$C$2:$C$2047,'all sales summary'!$A$2:$A$2047,$A39,'all sales summary'!$B$2:$B$2047,F$3)*SUMIFS('all sales summary'!$H$2:$H$2047,'all sales summary'!$A$2:$A$2047,$A39,'all sales summary'!$B$2:$B$2047,F$3))/SUMIFS('all sales summary'!$H$2:$H$2047,'all sales summary'!$A$2:$A$2047,$A39,'all sales summary'!$B$2:$B$2047,F$2)</f>
        <v>0.16778439891419419</v>
      </c>
      <c r="G39" s="37">
        <f>(SUMIFS('all sales summary'!$C$2:$C$2047,'all sales summary'!$A$2:$A$2047,$A39,'all sales summary'!$B$2:$B$2047,G$3)*SUMIFS('all sales summary'!$H$2:$H$2047,'all sales summary'!$A$2:$A$2047,$A39,'all sales summary'!$B$2:$B$2047,G$3))/SUMIFS('all sales summary'!$H$2:$H$2047,'all sales summary'!$A$2:$A$2047,$A39,'all sales summary'!$B$2:$B$2047,G$2)</f>
        <v>0.43727827854369006</v>
      </c>
      <c r="H39" s="37">
        <f>(SUMIFS('all sales summary'!$C$2:$C$2047,'all sales summary'!$A$2:$A$2047,$A39,'all sales summary'!$B$2:$B$2047,H$3)*SUMIFS('all sales summary'!$H$2:$H$2047,'all sales summary'!$A$2:$A$2047,$A39,'all sales summary'!$B$2:$B$2047,H$3))/SUMIFS('all sales summary'!$H$2:$H$2047,'all sales summary'!$A$2:$A$2047,$A39,'all sales summary'!$B$2:$B$2047,H$2)</f>
        <v>0.85233534134460642</v>
      </c>
      <c r="I39" s="37">
        <f>(SUMIFS('all sales summary'!$C$2:$C$2047,'all sales summary'!$A$2:$A$2047,$A39,'all sales summary'!$B$2:$B$2047,I$3)*SUMIFS('all sales summary'!$H$2:$H$2047,'all sales summary'!$A$2:$A$2047,$A39,'all sales summary'!$B$2:$B$2047,I$3))/SUMIFS('all sales summary'!$H$2:$H$2047,'all sales summary'!$A$2:$A$2047,$A39,'all sales summary'!$B$2:$B$2047,I$2)</f>
        <v>0.94629098756922869</v>
      </c>
      <c r="J39" s="37">
        <f>(SUMIFS('all sales summary'!$C$2:$C$2047,'all sales summary'!$A$2:$A$2047,$A39,'all sales summary'!$B$2:$B$2047,J$3)*SUMIFS('all sales summary'!$H$2:$H$2047,'all sales summary'!$A$2:$A$2047,$A39,'all sales summary'!$B$2:$B$2047,J$3))/SUMIFS('all sales summary'!$H$2:$H$2047,'all sales summary'!$A$2:$A$2047,$A39,'all sales summary'!$B$2:$B$2047,J$2)</f>
        <v>0.79199082226796813</v>
      </c>
      <c r="K39" s="37">
        <f>(SUMIFS('all sales summary'!$C$2:$C$2047,'all sales summary'!$A$2:$A$2047,$A39,'all sales summary'!$B$2:$B$2047,K$3)*SUMIFS('all sales summary'!$H$2:$H$2047,'all sales summary'!$A$2:$A$2047,$A39,'all sales summary'!$B$2:$B$2047,K$3))/SUMIFS('all sales summary'!$H$2:$H$2047,'all sales summary'!$A$2:$A$2047,$A39,'all sales summary'!$B$2:$B$2047,K$2)</f>
        <v>0.85516579204382059</v>
      </c>
      <c r="L39" s="37">
        <f>(SUMIFS('all sales summary'!$C$2:$C$2047,'all sales summary'!$A$2:$A$2047,$A39,'all sales summary'!$B$2:$B$2047,L$3)*SUMIFS('all sales summary'!$H$2:$H$2047,'all sales summary'!$A$2:$A$2047,$A39,'all sales summary'!$B$2:$B$2047,L$3))/SUMIFS('all sales summary'!$H$2:$H$2047,'all sales summary'!$A$2:$A$2047,$A39,'all sales summary'!$B$2:$B$2047,L$2)</f>
        <v>0.39810266907875086</v>
      </c>
      <c r="M39" s="37">
        <f>(SUMIFS('all sales summary'!$C$2:$C$2047,'all sales summary'!$A$2:$A$2047,$A39,'all sales summary'!$B$2:$B$2047,M$3)*SUMIFS('all sales summary'!$H$2:$H$2047,'all sales summary'!$A$2:$A$2047,$A39,'all sales summary'!$B$2:$B$2047,M$3))/SUMIFS('all sales summary'!$H$2:$H$2047,'all sales summary'!$A$2:$A$2047,$A39,'all sales summary'!$B$2:$B$2047,M$2)</f>
        <v>0.90865968291370347</v>
      </c>
      <c r="N39" s="37">
        <f>(SUMIFS('all sales summary'!$C$2:$C$2047,'all sales summary'!$A$2:$A$2047,$A39,'all sales summary'!$B$2:$B$2047,N$3)*SUMIFS('all sales summary'!$H$2:$H$2047,'all sales summary'!$A$2:$A$2047,$A39,'all sales summary'!$B$2:$B$2047,N$3))/SUMIFS('all sales summary'!$H$2:$H$2047,'all sales summary'!$A$2:$A$2047,$A39,'all sales summary'!$B$2:$B$2047,N$2)</f>
        <v>0.20814965360342161</v>
      </c>
      <c r="O39" s="37">
        <f>(SUMIFS('all sales summary'!$C$2:$C$2047,'all sales summary'!$A$2:$A$2047,$A39,'all sales summary'!$B$2:$B$2047,O$3)*SUMIFS('all sales summary'!$H$2:$H$2047,'all sales summary'!$A$2:$A$2047,$A39,'all sales summary'!$B$2:$B$2047,O$3))/SUMIFS('all sales summary'!$H$2:$H$2047,'all sales summary'!$A$2:$A$2047,$A39,'all sales summary'!$B$2:$B$2047,O$2)</f>
        <v>0.20762065953570691</v>
      </c>
      <c r="P39" s="37">
        <f>(SUMIFS('all sales summary'!$C$2:$C$2047,'all sales summary'!$A$2:$A$2047,$A39,'all sales summary'!$B$2:$B$2047,P$3)*SUMIFS('all sales summary'!$H$2:$H$2047,'all sales summary'!$A$2:$A$2047,$A39,'all sales summary'!$B$2:$B$2047,P$3))/SUMIFS('all sales summary'!$H$2:$H$2047,'all sales summary'!$A$2:$A$2047,$A39,'all sales summary'!$B$2:$B$2047,P$2)</f>
        <v>0.23417275176582128</v>
      </c>
      <c r="Q39" s="37">
        <f>(SUMIFS('all sales summary'!$C$2:$C$2047,'all sales summary'!$A$2:$A$2047,$A39,'all sales summary'!$B$2:$B$2047,Q$3)*SUMIFS('all sales summary'!$H$2:$H$2047,'all sales summary'!$A$2:$A$2047,$A39,'all sales summary'!$B$2:$B$2047,Q$3))/SUMIFS('all sales summary'!$H$2:$H$2047,'all sales summary'!$A$2:$A$2047,$A39,'all sales summary'!$B$2:$B$2047,Q$2)</f>
        <v>0.78700519430413529</v>
      </c>
      <c r="R39" s="37">
        <f>(SUMIFS('all sales summary'!$C$2:$C$2047,'all sales summary'!$A$2:$A$2047,$A39,'all sales summary'!$B$2:$B$2047,R$3)*SUMIFS('all sales summary'!$H$2:$H$2047,'all sales summary'!$A$2:$A$2047,$A39,'all sales summary'!$B$2:$B$2047,R$3))/SUMIFS('all sales summary'!$H$2:$H$2047,'all sales summary'!$A$2:$A$2047,$A39,'all sales summary'!$B$2:$B$2047,R$2)</f>
        <v>1.062141246554291</v>
      </c>
      <c r="S39" s="37">
        <f>(SUMIFS('all sales summary'!$C$2:$C$2047,'all sales summary'!$A$2:$A$2047,$A39,'all sales summary'!$B$2:$B$2047,S$3)*SUMIFS('all sales summary'!$H$2:$H$2047,'all sales summary'!$A$2:$A$2047,$A39,'all sales summary'!$B$2:$B$2047,S$3))/SUMIFS('all sales summary'!$H$2:$H$2047,'all sales summary'!$A$2:$A$2047,$A39,'all sales summary'!$B$2:$B$2047,S$2)</f>
        <v>1.0247479174452438</v>
      </c>
      <c r="T39" s="37">
        <f>(SUMIFS('all sales summary'!$C$2:$C$2047,'all sales summary'!$A$2:$A$2047,$A39,'all sales summary'!$B$2:$B$2047,T$3)*SUMIFS('all sales summary'!$H$2:$H$2047,'all sales summary'!$A$2:$A$2047,$A39,'all sales summary'!$B$2:$B$2047,T$3))/SUMIFS('all sales summary'!$H$2:$H$2047,'all sales summary'!$A$2:$A$2047,$A39,'all sales summary'!$B$2:$B$2047,T$2)</f>
        <v>1.0907746848839388</v>
      </c>
      <c r="U39" s="37">
        <f>(SUMIFS('all sales summary'!$C$2:$C$2047,'all sales summary'!$A$2:$A$2047,$A39,'all sales summary'!$B$2:$B$2047,U$3)*SUMIFS('all sales summary'!$H$2:$H$2047,'all sales summary'!$A$2:$A$2047,$A39,'all sales summary'!$B$2:$B$2047,U$3))/SUMIFS('all sales summary'!$H$2:$H$2047,'all sales summary'!$A$2:$A$2047,$A39,'all sales summary'!$B$2:$B$2047,U$2)</f>
        <v>1.0956550887909917</v>
      </c>
      <c r="V39" s="37">
        <f>(SUMIFS('all sales summary'!$C$2:$C$2047,'all sales summary'!$A$2:$A$2047,$A39,'all sales summary'!$B$2:$B$2047,V$3)*SUMIFS('all sales summary'!$H$2:$H$2047,'all sales summary'!$A$2:$A$2047,$A39,'all sales summary'!$B$2:$B$2047,V$3))/SUMIFS('all sales summary'!$H$2:$H$2047,'all sales summary'!$A$2:$A$2047,$A39,'all sales summary'!$B$2:$B$2047,V$2)</f>
        <v>1.0264393820339734</v>
      </c>
      <c r="W39" s="8" t="str">
        <f t="shared" si="0"/>
        <v>Middlesbrough</v>
      </c>
      <c r="X39" s="37">
        <f>+SUMIFS('all sales summary'!$H$2:$H$2047,'all sales summary'!$A$2:$A$2047,$A39,'all sales summary'!$B$2:$B$2047,X$2)</f>
        <v>2.417064268834989E-2</v>
      </c>
      <c r="Y39" s="43">
        <f t="shared" si="1"/>
        <v>6.3905685604394974E-4</v>
      </c>
    </row>
    <row r="40" spans="1:25" x14ac:dyDescent="0.25">
      <c r="A40" s="5" t="s">
        <v>43</v>
      </c>
      <c r="B40" s="37">
        <f>(SUMIFS('all sales summary'!$C$2:$C$2047,'all sales summary'!$A$2:$A$2047,$A40,'all sales summary'!$B$2:$B$2047,B$3)*SUMIFS('all sales summary'!$H$2:$H$2047,'all sales summary'!$A$2:$A$2047,$A40,'all sales summary'!$B$2:$B$2047,B$3))/SUMIFS('all sales summary'!$H$2:$H$2047,'all sales summary'!$A$2:$A$2047,$A40,'all sales summary'!$B$2:$B$2047,B$2)</f>
        <v>0.89325070416042052</v>
      </c>
      <c r="C40" s="37">
        <f>(SUMIFS('all sales summary'!$C$2:$C$2047,'all sales summary'!$A$2:$A$2047,$A40,'all sales summary'!$B$2:$B$2047,C$3)*SUMIFS('all sales summary'!$H$2:$H$2047,'all sales summary'!$A$2:$A$2047,$A40,'all sales summary'!$B$2:$B$2047,C$3))/SUMIFS('all sales summary'!$H$2:$H$2047,'all sales summary'!$A$2:$A$2047,$A40,'all sales summary'!$B$2:$B$2047,C$2)</f>
        <v>0.87718451578352252</v>
      </c>
      <c r="D40" s="37">
        <f>(SUMIFS('all sales summary'!$C$2:$C$2047,'all sales summary'!$A$2:$A$2047,$A40,'all sales summary'!$B$2:$B$2047,D$3)*SUMIFS('all sales summary'!$H$2:$H$2047,'all sales summary'!$A$2:$A$2047,$A40,'all sales summary'!$B$2:$B$2047,D$3))/SUMIFS('all sales summary'!$H$2:$H$2047,'all sales summary'!$A$2:$A$2047,$A40,'all sales summary'!$B$2:$B$2047,D$2)</f>
        <v>1.258840297783983</v>
      </c>
      <c r="E40" s="37">
        <f>(SUMIFS('all sales summary'!$C$2:$C$2047,'all sales summary'!$A$2:$A$2047,$A40,'all sales summary'!$B$2:$B$2047,E$3)*SUMIFS('all sales summary'!$H$2:$H$2047,'all sales summary'!$A$2:$A$2047,$A40,'all sales summary'!$B$2:$B$2047,E$3))/SUMIFS('all sales summary'!$H$2:$H$2047,'all sales summary'!$A$2:$A$2047,$A40,'all sales summary'!$B$2:$B$2047,E$2)</f>
        <v>2.0694703681924729</v>
      </c>
      <c r="F40" s="37">
        <f>(SUMIFS('all sales summary'!$C$2:$C$2047,'all sales summary'!$A$2:$A$2047,$A40,'all sales summary'!$B$2:$B$2047,F$3)*SUMIFS('all sales summary'!$H$2:$H$2047,'all sales summary'!$A$2:$A$2047,$A40,'all sales summary'!$B$2:$B$2047,F$3))/SUMIFS('all sales summary'!$H$2:$H$2047,'all sales summary'!$A$2:$A$2047,$A40,'all sales summary'!$B$2:$B$2047,F$2)</f>
        <v>2.4106401696416424</v>
      </c>
      <c r="G40" s="37">
        <f>(SUMIFS('all sales summary'!$C$2:$C$2047,'all sales summary'!$A$2:$A$2047,$A40,'all sales summary'!$B$2:$B$2047,G$3)*SUMIFS('all sales summary'!$H$2:$H$2047,'all sales summary'!$A$2:$A$2047,$A40,'all sales summary'!$B$2:$B$2047,G$3))/SUMIFS('all sales summary'!$H$2:$H$2047,'all sales summary'!$A$2:$A$2047,$A40,'all sales summary'!$B$2:$B$2047,G$2)</f>
        <v>2.2806077804729306</v>
      </c>
      <c r="H40" s="37">
        <f>(SUMIFS('all sales summary'!$C$2:$C$2047,'all sales summary'!$A$2:$A$2047,$A40,'all sales summary'!$B$2:$B$2047,H$3)*SUMIFS('all sales summary'!$H$2:$H$2047,'all sales summary'!$A$2:$A$2047,$A40,'all sales summary'!$B$2:$B$2047,H$3))/SUMIFS('all sales summary'!$H$2:$H$2047,'all sales summary'!$A$2:$A$2047,$A40,'all sales summary'!$B$2:$B$2047,H$2)</f>
        <v>1.8841104660636738</v>
      </c>
      <c r="I40" s="37">
        <f>(SUMIFS('all sales summary'!$C$2:$C$2047,'all sales summary'!$A$2:$A$2047,$A40,'all sales summary'!$B$2:$B$2047,I$3)*SUMIFS('all sales summary'!$H$2:$H$2047,'all sales summary'!$A$2:$A$2047,$A40,'all sales summary'!$B$2:$B$2047,I$3))/SUMIFS('all sales summary'!$H$2:$H$2047,'all sales summary'!$A$2:$A$2047,$A40,'all sales summary'!$B$2:$B$2047,I$2)</f>
        <v>1.9010672289135253</v>
      </c>
      <c r="J40" s="37">
        <f>(SUMIFS('all sales summary'!$C$2:$C$2047,'all sales summary'!$A$2:$A$2047,$A40,'all sales summary'!$B$2:$B$2047,J$3)*SUMIFS('all sales summary'!$H$2:$H$2047,'all sales summary'!$A$2:$A$2047,$A40,'all sales summary'!$B$2:$B$2047,J$3))/SUMIFS('all sales summary'!$H$2:$H$2047,'all sales summary'!$A$2:$A$2047,$A40,'all sales summary'!$B$2:$B$2047,J$2)</f>
        <v>1.9291385544749045</v>
      </c>
      <c r="K40" s="37">
        <f>(SUMIFS('all sales summary'!$C$2:$C$2047,'all sales summary'!$A$2:$A$2047,$A40,'all sales summary'!$B$2:$B$2047,K$3)*SUMIFS('all sales summary'!$H$2:$H$2047,'all sales summary'!$A$2:$A$2047,$A40,'all sales summary'!$B$2:$B$2047,K$3))/SUMIFS('all sales summary'!$H$2:$H$2047,'all sales summary'!$A$2:$A$2047,$A40,'all sales summary'!$B$2:$B$2047,K$2)</f>
        <v>1.9643297882087138</v>
      </c>
      <c r="L40" s="37">
        <f>(SUMIFS('all sales summary'!$C$2:$C$2047,'all sales summary'!$A$2:$A$2047,$A40,'all sales summary'!$B$2:$B$2047,L$3)*SUMIFS('all sales summary'!$H$2:$H$2047,'all sales summary'!$A$2:$A$2047,$A40,'all sales summary'!$B$2:$B$2047,L$3))/SUMIFS('all sales summary'!$H$2:$H$2047,'all sales summary'!$A$2:$A$2047,$A40,'all sales summary'!$B$2:$B$2047,L$2)</f>
        <v>2.6621168270604012</v>
      </c>
      <c r="M40" s="37">
        <f>(SUMIFS('all sales summary'!$C$2:$C$2047,'all sales summary'!$A$2:$A$2047,$A40,'all sales summary'!$B$2:$B$2047,M$3)*SUMIFS('all sales summary'!$H$2:$H$2047,'all sales summary'!$A$2:$A$2047,$A40,'all sales summary'!$B$2:$B$2047,M$3))/SUMIFS('all sales summary'!$H$2:$H$2047,'all sales summary'!$A$2:$A$2047,$A40,'all sales summary'!$B$2:$B$2047,M$2)</f>
        <v>2.7467195500292583</v>
      </c>
      <c r="N40" s="37">
        <f>(SUMIFS('all sales summary'!$C$2:$C$2047,'all sales summary'!$A$2:$A$2047,$A40,'all sales summary'!$B$2:$B$2047,N$3)*SUMIFS('all sales summary'!$H$2:$H$2047,'all sales summary'!$A$2:$A$2047,$A40,'all sales summary'!$B$2:$B$2047,N$3))/SUMIFS('all sales summary'!$H$2:$H$2047,'all sales summary'!$A$2:$A$2047,$A40,'all sales summary'!$B$2:$B$2047,N$2)</f>
        <v>2.2112122941305796</v>
      </c>
      <c r="O40" s="37">
        <f>(SUMIFS('all sales summary'!$C$2:$C$2047,'all sales summary'!$A$2:$A$2047,$A40,'all sales summary'!$B$2:$B$2047,O$3)*SUMIFS('all sales summary'!$H$2:$H$2047,'all sales summary'!$A$2:$A$2047,$A40,'all sales summary'!$B$2:$B$2047,O$3))/SUMIFS('all sales summary'!$H$2:$H$2047,'all sales summary'!$A$2:$A$2047,$A40,'all sales summary'!$B$2:$B$2047,O$2)</f>
        <v>2.1579740412698629</v>
      </c>
      <c r="P40" s="37">
        <f>(SUMIFS('all sales summary'!$C$2:$C$2047,'all sales summary'!$A$2:$A$2047,$A40,'all sales summary'!$B$2:$B$2047,P$3)*SUMIFS('all sales summary'!$H$2:$H$2047,'all sales summary'!$A$2:$A$2047,$A40,'all sales summary'!$B$2:$B$2047,P$3))/SUMIFS('all sales summary'!$H$2:$H$2047,'all sales summary'!$A$2:$A$2047,$A40,'all sales summary'!$B$2:$B$2047,P$2)</f>
        <v>2.3772973836711233</v>
      </c>
      <c r="Q40" s="37">
        <f>(SUMIFS('all sales summary'!$C$2:$C$2047,'all sales summary'!$A$2:$A$2047,$A40,'all sales summary'!$B$2:$B$2047,Q$3)*SUMIFS('all sales summary'!$H$2:$H$2047,'all sales summary'!$A$2:$A$2047,$A40,'all sales summary'!$B$2:$B$2047,Q$3))/SUMIFS('all sales summary'!$H$2:$H$2047,'all sales summary'!$A$2:$A$2047,$A40,'all sales summary'!$B$2:$B$2047,Q$2)</f>
        <v>1.8660118113824737</v>
      </c>
      <c r="R40" s="37">
        <f>(SUMIFS('all sales summary'!$C$2:$C$2047,'all sales summary'!$A$2:$A$2047,$A40,'all sales summary'!$B$2:$B$2047,R$3)*SUMIFS('all sales summary'!$H$2:$H$2047,'all sales summary'!$A$2:$A$2047,$A40,'all sales summary'!$B$2:$B$2047,R$3))/SUMIFS('all sales summary'!$H$2:$H$2047,'all sales summary'!$A$2:$A$2047,$A40,'all sales summary'!$B$2:$B$2047,R$2)</f>
        <v>1.9207697651601643</v>
      </c>
      <c r="S40" s="37">
        <f>(SUMIFS('all sales summary'!$C$2:$C$2047,'all sales summary'!$A$2:$A$2047,$A40,'all sales summary'!$B$2:$B$2047,S$3)*SUMIFS('all sales summary'!$H$2:$H$2047,'all sales summary'!$A$2:$A$2047,$A40,'all sales summary'!$B$2:$B$2047,S$3))/SUMIFS('all sales summary'!$H$2:$H$2047,'all sales summary'!$A$2:$A$2047,$A40,'all sales summary'!$B$2:$B$2047,S$2)</f>
        <v>1.6576537178869399</v>
      </c>
      <c r="T40" s="37">
        <f>(SUMIFS('all sales summary'!$C$2:$C$2047,'all sales summary'!$A$2:$A$2047,$A40,'all sales summary'!$B$2:$B$2047,T$3)*SUMIFS('all sales summary'!$H$2:$H$2047,'all sales summary'!$A$2:$A$2047,$A40,'all sales summary'!$B$2:$B$2047,T$3))/SUMIFS('all sales summary'!$H$2:$H$2047,'all sales summary'!$A$2:$A$2047,$A40,'all sales summary'!$B$2:$B$2047,T$2)</f>
        <v>1.6450854512370443</v>
      </c>
      <c r="U40" s="37">
        <f>(SUMIFS('all sales summary'!$C$2:$C$2047,'all sales summary'!$A$2:$A$2047,$A40,'all sales summary'!$B$2:$B$2047,U$3)*SUMIFS('all sales summary'!$H$2:$H$2047,'all sales summary'!$A$2:$A$2047,$A40,'all sales summary'!$B$2:$B$2047,U$3))/SUMIFS('all sales summary'!$H$2:$H$2047,'all sales summary'!$A$2:$A$2047,$A40,'all sales summary'!$B$2:$B$2047,U$2)</f>
        <v>1.5202403771072679</v>
      </c>
      <c r="V40" s="37">
        <f>(SUMIFS('all sales summary'!$C$2:$C$2047,'all sales summary'!$A$2:$A$2047,$A40,'all sales summary'!$B$2:$B$2047,V$3)*SUMIFS('all sales summary'!$H$2:$H$2047,'all sales summary'!$A$2:$A$2047,$A40,'all sales summary'!$B$2:$B$2047,V$3))/SUMIFS('all sales summary'!$H$2:$H$2047,'all sales summary'!$A$2:$A$2047,$A40,'all sales summary'!$B$2:$B$2047,V$2)</f>
        <v>1.4774773615731307</v>
      </c>
      <c r="W40" s="8" t="str">
        <f t="shared" si="0"/>
        <v>Milton Keynes</v>
      </c>
      <c r="X40" s="37">
        <f>+SUMIFS('all sales summary'!$H$2:$H$2047,'all sales summary'!$A$2:$A$2047,$A40,'all sales summary'!$B$2:$B$2047,X$2)</f>
        <v>0.26731190796377602</v>
      </c>
      <c r="Y40" s="43">
        <f t="shared" si="1"/>
        <v>0.12763538453162332</v>
      </c>
    </row>
    <row r="41" spans="1:25" x14ac:dyDescent="0.25">
      <c r="A41" s="5" t="s">
        <v>44</v>
      </c>
      <c r="B41" s="37">
        <f>(SUMIFS('all sales summary'!$C$2:$C$2047,'all sales summary'!$A$2:$A$2047,$A41,'all sales summary'!$B$2:$B$2047,B$3)*SUMIFS('all sales summary'!$H$2:$H$2047,'all sales summary'!$A$2:$A$2047,$A41,'all sales summary'!$B$2:$B$2047,B$3))/SUMIFS('all sales summary'!$H$2:$H$2047,'all sales summary'!$A$2:$A$2047,$A41,'all sales summary'!$B$2:$B$2047,B$2)</f>
        <v>0.88777016455412738</v>
      </c>
      <c r="C41" s="37">
        <f>(SUMIFS('all sales summary'!$C$2:$C$2047,'all sales summary'!$A$2:$A$2047,$A41,'all sales summary'!$B$2:$B$2047,C$3)*SUMIFS('all sales summary'!$H$2:$H$2047,'all sales summary'!$A$2:$A$2047,$A41,'all sales summary'!$B$2:$B$2047,C$3))/SUMIFS('all sales summary'!$H$2:$H$2047,'all sales summary'!$A$2:$A$2047,$A41,'all sales summary'!$B$2:$B$2047,C$2)</f>
        <v>0.91912425152658217</v>
      </c>
      <c r="D41" s="37">
        <f>(SUMIFS('all sales summary'!$C$2:$C$2047,'all sales summary'!$A$2:$A$2047,$A41,'all sales summary'!$B$2:$B$2047,D$3)*SUMIFS('all sales summary'!$H$2:$H$2047,'all sales summary'!$A$2:$A$2047,$A41,'all sales summary'!$B$2:$B$2047,D$3))/SUMIFS('all sales summary'!$H$2:$H$2047,'all sales summary'!$A$2:$A$2047,$A41,'all sales summary'!$B$2:$B$2047,D$2)</f>
        <v>0.59917265154763599</v>
      </c>
      <c r="E41" s="37">
        <f>(SUMIFS('all sales summary'!$C$2:$C$2047,'all sales summary'!$A$2:$A$2047,$A41,'all sales summary'!$B$2:$B$2047,E$3)*SUMIFS('all sales summary'!$H$2:$H$2047,'all sales summary'!$A$2:$A$2047,$A41,'all sales summary'!$B$2:$B$2047,E$3))/SUMIFS('all sales summary'!$H$2:$H$2047,'all sales summary'!$A$2:$A$2047,$A41,'all sales summary'!$B$2:$B$2047,E$2)</f>
        <v>0.13375231184342759</v>
      </c>
      <c r="F41" s="37">
        <f>(SUMIFS('all sales summary'!$C$2:$C$2047,'all sales summary'!$A$2:$A$2047,$A41,'all sales summary'!$B$2:$B$2047,F$3)*SUMIFS('all sales summary'!$H$2:$H$2047,'all sales summary'!$A$2:$A$2047,$A41,'all sales summary'!$B$2:$B$2047,F$3))/SUMIFS('all sales summary'!$H$2:$H$2047,'all sales summary'!$A$2:$A$2047,$A41,'all sales summary'!$B$2:$B$2047,F$2)</f>
        <v>0.15266301393875023</v>
      </c>
      <c r="G41" s="37">
        <f>(SUMIFS('all sales summary'!$C$2:$C$2047,'all sales summary'!$A$2:$A$2047,$A41,'all sales summary'!$B$2:$B$2047,G$3)*SUMIFS('all sales summary'!$H$2:$H$2047,'all sales summary'!$A$2:$A$2047,$A41,'all sales summary'!$B$2:$B$2047,G$3))/SUMIFS('all sales summary'!$H$2:$H$2047,'all sales summary'!$A$2:$A$2047,$A41,'all sales summary'!$B$2:$B$2047,G$2)</f>
        <v>0.31733453868190609</v>
      </c>
      <c r="H41" s="37">
        <f>(SUMIFS('all sales summary'!$C$2:$C$2047,'all sales summary'!$A$2:$A$2047,$A41,'all sales summary'!$B$2:$B$2047,H$3)*SUMIFS('all sales summary'!$H$2:$H$2047,'all sales summary'!$A$2:$A$2047,$A41,'all sales summary'!$B$2:$B$2047,H$3))/SUMIFS('all sales summary'!$H$2:$H$2047,'all sales summary'!$A$2:$A$2047,$A41,'all sales summary'!$B$2:$B$2047,H$2)</f>
        <v>0.66024769627180979</v>
      </c>
      <c r="I41" s="37">
        <f>(SUMIFS('all sales summary'!$C$2:$C$2047,'all sales summary'!$A$2:$A$2047,$A41,'all sales summary'!$B$2:$B$2047,I$3)*SUMIFS('all sales summary'!$H$2:$H$2047,'all sales summary'!$A$2:$A$2047,$A41,'all sales summary'!$B$2:$B$2047,I$3))/SUMIFS('all sales summary'!$H$2:$H$2047,'all sales summary'!$A$2:$A$2047,$A41,'all sales summary'!$B$2:$B$2047,I$2)</f>
        <v>0.79599563801447559</v>
      </c>
      <c r="J41" s="37">
        <f>(SUMIFS('all sales summary'!$C$2:$C$2047,'all sales summary'!$A$2:$A$2047,$A41,'all sales summary'!$B$2:$B$2047,J$3)*SUMIFS('all sales summary'!$H$2:$H$2047,'all sales summary'!$A$2:$A$2047,$A41,'all sales summary'!$B$2:$B$2047,J$3))/SUMIFS('all sales summary'!$H$2:$H$2047,'all sales summary'!$A$2:$A$2047,$A41,'all sales summary'!$B$2:$B$2047,J$2)</f>
        <v>0.6712605808417822</v>
      </c>
      <c r="K41" s="37">
        <f>(SUMIFS('all sales summary'!$C$2:$C$2047,'all sales summary'!$A$2:$A$2047,$A41,'all sales summary'!$B$2:$B$2047,K$3)*SUMIFS('all sales summary'!$H$2:$H$2047,'all sales summary'!$A$2:$A$2047,$A41,'all sales summary'!$B$2:$B$2047,K$3))/SUMIFS('all sales summary'!$H$2:$H$2047,'all sales summary'!$A$2:$A$2047,$A41,'all sales summary'!$B$2:$B$2047,K$2)</f>
        <v>0.6332049895838453</v>
      </c>
      <c r="L41" s="37">
        <f>(SUMIFS('all sales summary'!$C$2:$C$2047,'all sales summary'!$A$2:$A$2047,$A41,'all sales summary'!$B$2:$B$2047,L$3)*SUMIFS('all sales summary'!$H$2:$H$2047,'all sales summary'!$A$2:$A$2047,$A41,'all sales summary'!$B$2:$B$2047,L$3))/SUMIFS('all sales summary'!$H$2:$H$2047,'all sales summary'!$A$2:$A$2047,$A41,'all sales summary'!$B$2:$B$2047,L$2)</f>
        <v>0.32245937601487151</v>
      </c>
      <c r="M41" s="37">
        <f>(SUMIFS('all sales summary'!$C$2:$C$2047,'all sales summary'!$A$2:$A$2047,$A41,'all sales summary'!$B$2:$B$2047,M$3)*SUMIFS('all sales summary'!$H$2:$H$2047,'all sales summary'!$A$2:$A$2047,$A41,'all sales summary'!$B$2:$B$2047,M$3))/SUMIFS('all sales summary'!$H$2:$H$2047,'all sales summary'!$A$2:$A$2047,$A41,'all sales summary'!$B$2:$B$2047,M$2)</f>
        <v>0.64786460129874712</v>
      </c>
      <c r="N41" s="37">
        <f>(SUMIFS('all sales summary'!$C$2:$C$2047,'all sales summary'!$A$2:$A$2047,$A41,'all sales summary'!$B$2:$B$2047,N$3)*SUMIFS('all sales summary'!$H$2:$H$2047,'all sales summary'!$A$2:$A$2047,$A41,'all sales summary'!$B$2:$B$2047,N$3))/SUMIFS('all sales summary'!$H$2:$H$2047,'all sales summary'!$A$2:$A$2047,$A41,'all sales summary'!$B$2:$B$2047,N$2)</f>
        <v>0.17456364851364917</v>
      </c>
      <c r="O41" s="37">
        <f>(SUMIFS('all sales summary'!$C$2:$C$2047,'all sales summary'!$A$2:$A$2047,$A41,'all sales summary'!$B$2:$B$2047,O$3)*SUMIFS('all sales summary'!$H$2:$H$2047,'all sales summary'!$A$2:$A$2047,$A41,'all sales summary'!$B$2:$B$2047,O$3))/SUMIFS('all sales summary'!$H$2:$H$2047,'all sales summary'!$A$2:$A$2047,$A41,'all sales summary'!$B$2:$B$2047,O$2)</f>
        <v>0.16877941857487536</v>
      </c>
      <c r="P41" s="37">
        <f>(SUMIFS('all sales summary'!$C$2:$C$2047,'all sales summary'!$A$2:$A$2047,$A41,'all sales summary'!$B$2:$B$2047,P$3)*SUMIFS('all sales summary'!$H$2:$H$2047,'all sales summary'!$A$2:$A$2047,$A41,'all sales summary'!$B$2:$B$2047,P$3))/SUMIFS('all sales summary'!$H$2:$H$2047,'all sales summary'!$A$2:$A$2047,$A41,'all sales summary'!$B$2:$B$2047,P$2)</f>
        <v>0.23190309017089092</v>
      </c>
      <c r="Q41" s="37">
        <f>(SUMIFS('all sales summary'!$C$2:$C$2047,'all sales summary'!$A$2:$A$2047,$A41,'all sales summary'!$B$2:$B$2047,Q$3)*SUMIFS('all sales summary'!$H$2:$H$2047,'all sales summary'!$A$2:$A$2047,$A41,'all sales summary'!$B$2:$B$2047,Q$3))/SUMIFS('all sales summary'!$H$2:$H$2047,'all sales summary'!$A$2:$A$2047,$A41,'all sales summary'!$B$2:$B$2047,Q$2)</f>
        <v>0.60645526695502172</v>
      </c>
      <c r="R41" s="37">
        <f>(SUMIFS('all sales summary'!$C$2:$C$2047,'all sales summary'!$A$2:$A$2047,$A41,'all sales summary'!$B$2:$B$2047,R$3)*SUMIFS('all sales summary'!$H$2:$H$2047,'all sales summary'!$A$2:$A$2047,$A41,'all sales summary'!$B$2:$B$2047,R$3))/SUMIFS('all sales summary'!$H$2:$H$2047,'all sales summary'!$A$2:$A$2047,$A41,'all sales summary'!$B$2:$B$2047,R$2)</f>
        <v>0.82968993493278997</v>
      </c>
      <c r="S41" s="37">
        <f>(SUMIFS('all sales summary'!$C$2:$C$2047,'all sales summary'!$A$2:$A$2047,$A41,'all sales summary'!$B$2:$B$2047,S$3)*SUMIFS('all sales summary'!$H$2:$H$2047,'all sales summary'!$A$2:$A$2047,$A41,'all sales summary'!$B$2:$B$2047,S$3))/SUMIFS('all sales summary'!$H$2:$H$2047,'all sales summary'!$A$2:$A$2047,$A41,'all sales summary'!$B$2:$B$2047,S$2)</f>
        <v>0.93637741586482348</v>
      </c>
      <c r="T41" s="37">
        <f>(SUMIFS('all sales summary'!$C$2:$C$2047,'all sales summary'!$A$2:$A$2047,$A41,'all sales summary'!$B$2:$B$2047,T$3)*SUMIFS('all sales summary'!$H$2:$H$2047,'all sales summary'!$A$2:$A$2047,$A41,'all sales summary'!$B$2:$B$2047,T$3))/SUMIFS('all sales summary'!$H$2:$H$2047,'all sales summary'!$A$2:$A$2047,$A41,'all sales summary'!$B$2:$B$2047,T$2)</f>
        <v>1.1019674410789531</v>
      </c>
      <c r="U41" s="37">
        <f>(SUMIFS('all sales summary'!$C$2:$C$2047,'all sales summary'!$A$2:$A$2047,$A41,'all sales summary'!$B$2:$B$2047,U$3)*SUMIFS('all sales summary'!$H$2:$H$2047,'all sales summary'!$A$2:$A$2047,$A41,'all sales summary'!$B$2:$B$2047,U$3))/SUMIFS('all sales summary'!$H$2:$H$2047,'all sales summary'!$A$2:$A$2047,$A41,'all sales summary'!$B$2:$B$2047,U$2)</f>
        <v>1.1986642697512488</v>
      </c>
      <c r="V41" s="37">
        <f>(SUMIFS('all sales summary'!$C$2:$C$2047,'all sales summary'!$A$2:$A$2047,$A41,'all sales summary'!$B$2:$B$2047,V$3)*SUMIFS('all sales summary'!$H$2:$H$2047,'all sales summary'!$A$2:$A$2047,$A41,'all sales summary'!$B$2:$B$2047,V$3))/SUMIFS('all sales summary'!$H$2:$H$2047,'all sales summary'!$A$2:$A$2047,$A41,'all sales summary'!$B$2:$B$2047,V$2)</f>
        <v>1.1260695898033271</v>
      </c>
      <c r="W41" s="8" t="str">
        <f t="shared" si="0"/>
        <v>Newcastle</v>
      </c>
      <c r="X41" s="37">
        <f>+SUMIFS('all sales summary'!$H$2:$H$2047,'all sales summary'!$A$2:$A$2047,$A41,'all sales summary'!$B$2:$B$2047,X$2)</f>
        <v>0.15761382249995151</v>
      </c>
      <c r="Y41" s="43">
        <f t="shared" si="1"/>
        <v>1.9870309949903287E-2</v>
      </c>
    </row>
    <row r="42" spans="1:25" x14ac:dyDescent="0.25">
      <c r="A42" s="5" t="s">
        <v>45</v>
      </c>
      <c r="B42" s="37">
        <f>(SUMIFS('all sales summary'!$C$2:$C$2047,'all sales summary'!$A$2:$A$2047,$A42,'all sales summary'!$B$2:$B$2047,B$3)*SUMIFS('all sales summary'!$H$2:$H$2047,'all sales summary'!$A$2:$A$2047,$A42,'all sales summary'!$B$2:$B$2047,B$3))/SUMIFS('all sales summary'!$H$2:$H$2047,'all sales summary'!$A$2:$A$2047,$A42,'all sales summary'!$B$2:$B$2047,B$2)</f>
        <v>0.91201032280613092</v>
      </c>
      <c r="C42" s="37">
        <f>(SUMIFS('all sales summary'!$C$2:$C$2047,'all sales summary'!$A$2:$A$2047,$A42,'all sales summary'!$B$2:$B$2047,C$3)*SUMIFS('all sales summary'!$H$2:$H$2047,'all sales summary'!$A$2:$A$2047,$A42,'all sales summary'!$B$2:$B$2047,C$3))/SUMIFS('all sales summary'!$H$2:$H$2047,'all sales summary'!$A$2:$A$2047,$A42,'all sales summary'!$B$2:$B$2047,C$2)</f>
        <v>0.92096604199147392</v>
      </c>
      <c r="D42" s="37">
        <f>(SUMIFS('all sales summary'!$C$2:$C$2047,'all sales summary'!$A$2:$A$2047,$A42,'all sales summary'!$B$2:$B$2047,D$3)*SUMIFS('all sales summary'!$H$2:$H$2047,'all sales summary'!$A$2:$A$2047,$A42,'all sales summary'!$B$2:$B$2047,D$3))/SUMIFS('all sales summary'!$H$2:$H$2047,'all sales summary'!$A$2:$A$2047,$A42,'all sales summary'!$B$2:$B$2047,D$2)</f>
        <v>0.78074321772683963</v>
      </c>
      <c r="E42" s="37">
        <f>(SUMIFS('all sales summary'!$C$2:$C$2047,'all sales summary'!$A$2:$A$2047,$A42,'all sales summary'!$B$2:$B$2047,E$3)*SUMIFS('all sales summary'!$H$2:$H$2047,'all sales summary'!$A$2:$A$2047,$A42,'all sales summary'!$B$2:$B$2047,E$3))/SUMIFS('all sales summary'!$H$2:$H$2047,'all sales summary'!$A$2:$A$2047,$A42,'all sales summary'!$B$2:$B$2047,E$2)</f>
        <v>0.40018346131826604</v>
      </c>
      <c r="F42" s="37">
        <f>(SUMIFS('all sales summary'!$C$2:$C$2047,'all sales summary'!$A$2:$A$2047,$A42,'all sales summary'!$B$2:$B$2047,F$3)*SUMIFS('all sales summary'!$H$2:$H$2047,'all sales summary'!$A$2:$A$2047,$A42,'all sales summary'!$B$2:$B$2047,F$3))/SUMIFS('all sales summary'!$H$2:$H$2047,'all sales summary'!$A$2:$A$2047,$A42,'all sales summary'!$B$2:$B$2047,F$2)</f>
        <v>0.4749136676003094</v>
      </c>
      <c r="G42" s="37">
        <f>(SUMIFS('all sales summary'!$C$2:$C$2047,'all sales summary'!$A$2:$A$2047,$A42,'all sales summary'!$B$2:$B$2047,G$3)*SUMIFS('all sales summary'!$H$2:$H$2047,'all sales summary'!$A$2:$A$2047,$A42,'all sales summary'!$B$2:$B$2047,G$3))/SUMIFS('all sales summary'!$H$2:$H$2047,'all sales summary'!$A$2:$A$2047,$A42,'all sales summary'!$B$2:$B$2047,G$2)</f>
        <v>0.51115351403292475</v>
      </c>
      <c r="H42" s="37">
        <f>(SUMIFS('all sales summary'!$C$2:$C$2047,'all sales summary'!$A$2:$A$2047,$A42,'all sales summary'!$B$2:$B$2047,H$3)*SUMIFS('all sales summary'!$H$2:$H$2047,'all sales summary'!$A$2:$A$2047,$A42,'all sales summary'!$B$2:$B$2047,H$3))/SUMIFS('all sales summary'!$H$2:$H$2047,'all sales summary'!$A$2:$A$2047,$A42,'all sales summary'!$B$2:$B$2047,H$2)</f>
        <v>0.75823343242418639</v>
      </c>
      <c r="I42" s="37">
        <f>(SUMIFS('all sales summary'!$C$2:$C$2047,'all sales summary'!$A$2:$A$2047,$A42,'all sales summary'!$B$2:$B$2047,I$3)*SUMIFS('all sales summary'!$H$2:$H$2047,'all sales summary'!$A$2:$A$2047,$A42,'all sales summary'!$B$2:$B$2047,I$3))/SUMIFS('all sales summary'!$H$2:$H$2047,'all sales summary'!$A$2:$A$2047,$A42,'all sales summary'!$B$2:$B$2047,I$2)</f>
        <v>0.93796295889140446</v>
      </c>
      <c r="J42" s="37">
        <f>(SUMIFS('all sales summary'!$C$2:$C$2047,'all sales summary'!$A$2:$A$2047,$A42,'all sales summary'!$B$2:$B$2047,J$3)*SUMIFS('all sales summary'!$H$2:$H$2047,'all sales summary'!$A$2:$A$2047,$A42,'all sales summary'!$B$2:$B$2047,J$3))/SUMIFS('all sales summary'!$H$2:$H$2047,'all sales summary'!$A$2:$A$2047,$A42,'all sales summary'!$B$2:$B$2047,J$2)</f>
        <v>0.84506572438122574</v>
      </c>
      <c r="K42" s="37">
        <f>(SUMIFS('all sales summary'!$C$2:$C$2047,'all sales summary'!$A$2:$A$2047,$A42,'all sales summary'!$B$2:$B$2047,K$3)*SUMIFS('all sales summary'!$H$2:$H$2047,'all sales summary'!$A$2:$A$2047,$A42,'all sales summary'!$B$2:$B$2047,K$3))/SUMIFS('all sales summary'!$H$2:$H$2047,'all sales summary'!$A$2:$A$2047,$A42,'all sales summary'!$B$2:$B$2047,K$2)</f>
        <v>0.74526969681061961</v>
      </c>
      <c r="L42" s="37">
        <f>(SUMIFS('all sales summary'!$C$2:$C$2047,'all sales summary'!$A$2:$A$2047,$A42,'all sales summary'!$B$2:$B$2047,L$3)*SUMIFS('all sales summary'!$H$2:$H$2047,'all sales summary'!$A$2:$A$2047,$A42,'all sales summary'!$B$2:$B$2047,L$3))/SUMIFS('all sales summary'!$H$2:$H$2047,'all sales summary'!$A$2:$A$2047,$A42,'all sales summary'!$B$2:$B$2047,L$2)</f>
        <v>0.80649101803187673</v>
      </c>
      <c r="M42" s="37">
        <f>(SUMIFS('all sales summary'!$C$2:$C$2047,'all sales summary'!$A$2:$A$2047,$A42,'all sales summary'!$B$2:$B$2047,M$3)*SUMIFS('all sales summary'!$H$2:$H$2047,'all sales summary'!$A$2:$A$2047,$A42,'all sales summary'!$B$2:$B$2047,M$3))/SUMIFS('all sales summary'!$H$2:$H$2047,'all sales summary'!$A$2:$A$2047,$A42,'all sales summary'!$B$2:$B$2047,M$2)</f>
        <v>0.79519369385087335</v>
      </c>
      <c r="N42" s="37">
        <f>(SUMIFS('all sales summary'!$C$2:$C$2047,'all sales summary'!$A$2:$A$2047,$A42,'all sales summary'!$B$2:$B$2047,N$3)*SUMIFS('all sales summary'!$H$2:$H$2047,'all sales summary'!$A$2:$A$2047,$A42,'all sales summary'!$B$2:$B$2047,N$3))/SUMIFS('all sales summary'!$H$2:$H$2047,'all sales summary'!$A$2:$A$2047,$A42,'all sales summary'!$B$2:$B$2047,N$2)</f>
        <v>0.42538777240011771</v>
      </c>
      <c r="O42" s="37">
        <f>(SUMIFS('all sales summary'!$C$2:$C$2047,'all sales summary'!$A$2:$A$2047,$A42,'all sales summary'!$B$2:$B$2047,O$3)*SUMIFS('all sales summary'!$H$2:$H$2047,'all sales summary'!$A$2:$A$2047,$A42,'all sales summary'!$B$2:$B$2047,O$3))/SUMIFS('all sales summary'!$H$2:$H$2047,'all sales summary'!$A$2:$A$2047,$A42,'all sales summary'!$B$2:$B$2047,O$2)</f>
        <v>0.42555783965827571</v>
      </c>
      <c r="P42" s="37">
        <f>(SUMIFS('all sales summary'!$C$2:$C$2047,'all sales summary'!$A$2:$A$2047,$A42,'all sales summary'!$B$2:$B$2047,P$3)*SUMIFS('all sales summary'!$H$2:$H$2047,'all sales summary'!$A$2:$A$2047,$A42,'all sales summary'!$B$2:$B$2047,P$3))/SUMIFS('all sales summary'!$H$2:$H$2047,'all sales summary'!$A$2:$A$2047,$A42,'all sales summary'!$B$2:$B$2047,P$2)</f>
        <v>0.54365568815965659</v>
      </c>
      <c r="Q42" s="37">
        <f>(SUMIFS('all sales summary'!$C$2:$C$2047,'all sales summary'!$A$2:$A$2047,$A42,'all sales summary'!$B$2:$B$2047,Q$3)*SUMIFS('all sales summary'!$H$2:$H$2047,'all sales summary'!$A$2:$A$2047,$A42,'all sales summary'!$B$2:$B$2047,Q$3))/SUMIFS('all sales summary'!$H$2:$H$2047,'all sales summary'!$A$2:$A$2047,$A42,'all sales summary'!$B$2:$B$2047,Q$2)</f>
        <v>0.84613966656083839</v>
      </c>
      <c r="R42" s="37">
        <f>(SUMIFS('all sales summary'!$C$2:$C$2047,'all sales summary'!$A$2:$A$2047,$A42,'all sales summary'!$B$2:$B$2047,R$3)*SUMIFS('all sales summary'!$H$2:$H$2047,'all sales summary'!$A$2:$A$2047,$A42,'all sales summary'!$B$2:$B$2047,R$3))/SUMIFS('all sales summary'!$H$2:$H$2047,'all sales summary'!$A$2:$A$2047,$A42,'all sales summary'!$B$2:$B$2047,R$2)</f>
        <v>0.89626413507692493</v>
      </c>
      <c r="S42" s="37">
        <f>(SUMIFS('all sales summary'!$C$2:$C$2047,'all sales summary'!$A$2:$A$2047,$A42,'all sales summary'!$B$2:$B$2047,S$3)*SUMIFS('all sales summary'!$H$2:$H$2047,'all sales summary'!$A$2:$A$2047,$A42,'all sales summary'!$B$2:$B$2047,S$3))/SUMIFS('all sales summary'!$H$2:$H$2047,'all sales summary'!$A$2:$A$2047,$A42,'all sales summary'!$B$2:$B$2047,S$2)</f>
        <v>0.91990663677936535</v>
      </c>
      <c r="T42" s="37">
        <f>(SUMIFS('all sales summary'!$C$2:$C$2047,'all sales summary'!$A$2:$A$2047,$A42,'all sales summary'!$B$2:$B$2047,T$3)*SUMIFS('all sales summary'!$H$2:$H$2047,'all sales summary'!$A$2:$A$2047,$A42,'all sales summary'!$B$2:$B$2047,T$3))/SUMIFS('all sales summary'!$H$2:$H$2047,'all sales summary'!$A$2:$A$2047,$A42,'all sales summary'!$B$2:$B$2047,T$2)</f>
        <v>0.98357186608713409</v>
      </c>
      <c r="U42" s="37">
        <f>(SUMIFS('all sales summary'!$C$2:$C$2047,'all sales summary'!$A$2:$A$2047,$A42,'all sales summary'!$B$2:$B$2047,U$3)*SUMIFS('all sales summary'!$H$2:$H$2047,'all sales summary'!$A$2:$A$2047,$A42,'all sales summary'!$B$2:$B$2047,U$3))/SUMIFS('all sales summary'!$H$2:$H$2047,'all sales summary'!$A$2:$A$2047,$A42,'all sales summary'!$B$2:$B$2047,U$2)</f>
        <v>0.94986781618130767</v>
      </c>
      <c r="V42" s="37">
        <f>(SUMIFS('all sales summary'!$C$2:$C$2047,'all sales summary'!$A$2:$A$2047,$A42,'all sales summary'!$B$2:$B$2047,V$3)*SUMIFS('all sales summary'!$H$2:$H$2047,'all sales summary'!$A$2:$A$2047,$A42,'all sales summary'!$B$2:$B$2047,V$3))/SUMIFS('all sales summary'!$H$2:$H$2047,'all sales summary'!$A$2:$A$2047,$A42,'all sales summary'!$B$2:$B$2047,V$2)</f>
        <v>0.93395802008970163</v>
      </c>
      <c r="W42" s="8" t="str">
        <f t="shared" si="0"/>
        <v>Newport</v>
      </c>
      <c r="X42" s="37">
        <f>+SUMIFS('all sales summary'!$H$2:$H$2047,'all sales summary'!$A$2:$A$2047,$A42,'all sales summary'!$B$2:$B$2047,X$2)</f>
        <v>8.7731666506753681E-2</v>
      </c>
      <c r="Y42" s="43">
        <f t="shared" si="1"/>
        <v>-5.7939729569360223E-3</v>
      </c>
    </row>
    <row r="43" spans="1:25" x14ac:dyDescent="0.25">
      <c r="A43" s="5" t="s">
        <v>46</v>
      </c>
      <c r="B43" s="37">
        <f>(SUMIFS('all sales summary'!$C$2:$C$2047,'all sales summary'!$A$2:$A$2047,$A43,'all sales summary'!$B$2:$B$2047,B$3)*SUMIFS('all sales summary'!$H$2:$H$2047,'all sales summary'!$A$2:$A$2047,$A43,'all sales summary'!$B$2:$B$2047,B$3))/SUMIFS('all sales summary'!$H$2:$H$2047,'all sales summary'!$A$2:$A$2047,$A43,'all sales summary'!$B$2:$B$2047,B$2)</f>
        <v>0.92102416867360304</v>
      </c>
      <c r="C43" s="37">
        <f>(SUMIFS('all sales summary'!$C$2:$C$2047,'all sales summary'!$A$2:$A$2047,$A43,'all sales summary'!$B$2:$B$2047,C$3)*SUMIFS('all sales summary'!$H$2:$H$2047,'all sales summary'!$A$2:$A$2047,$A43,'all sales summary'!$B$2:$B$2047,C$3))/SUMIFS('all sales summary'!$H$2:$H$2047,'all sales summary'!$A$2:$A$2047,$A43,'all sales summary'!$B$2:$B$2047,C$2)</f>
        <v>0.90998187237174544</v>
      </c>
      <c r="D43" s="37">
        <f>(SUMIFS('all sales summary'!$C$2:$C$2047,'all sales summary'!$A$2:$A$2047,$A43,'all sales summary'!$B$2:$B$2047,D$3)*SUMIFS('all sales summary'!$H$2:$H$2047,'all sales summary'!$A$2:$A$2047,$A43,'all sales summary'!$B$2:$B$2047,D$3))/SUMIFS('all sales summary'!$H$2:$H$2047,'all sales summary'!$A$2:$A$2047,$A43,'all sales summary'!$B$2:$B$2047,D$2)</f>
        <v>0.84040955200056999</v>
      </c>
      <c r="E43" s="37">
        <f>(SUMIFS('all sales summary'!$C$2:$C$2047,'all sales summary'!$A$2:$A$2047,$A43,'all sales summary'!$B$2:$B$2047,E$3)*SUMIFS('all sales summary'!$H$2:$H$2047,'all sales summary'!$A$2:$A$2047,$A43,'all sales summary'!$B$2:$B$2047,E$3))/SUMIFS('all sales summary'!$H$2:$H$2047,'all sales summary'!$A$2:$A$2047,$A43,'all sales summary'!$B$2:$B$2047,E$2)</f>
        <v>0.52954040896333954</v>
      </c>
      <c r="F43" s="37">
        <f>(SUMIFS('all sales summary'!$C$2:$C$2047,'all sales summary'!$A$2:$A$2047,$A43,'all sales summary'!$B$2:$B$2047,F$3)*SUMIFS('all sales summary'!$H$2:$H$2047,'all sales summary'!$A$2:$A$2047,$A43,'all sales summary'!$B$2:$B$2047,F$3))/SUMIFS('all sales summary'!$H$2:$H$2047,'all sales summary'!$A$2:$A$2047,$A43,'all sales summary'!$B$2:$B$2047,F$2)</f>
        <v>0.67241004241549029</v>
      </c>
      <c r="G43" s="37">
        <f>(SUMIFS('all sales summary'!$C$2:$C$2047,'all sales summary'!$A$2:$A$2047,$A43,'all sales summary'!$B$2:$B$2047,G$3)*SUMIFS('all sales summary'!$H$2:$H$2047,'all sales summary'!$A$2:$A$2047,$A43,'all sales summary'!$B$2:$B$2047,G$3))/SUMIFS('all sales summary'!$H$2:$H$2047,'all sales summary'!$A$2:$A$2047,$A43,'all sales summary'!$B$2:$B$2047,G$2)</f>
        <v>0.8265186372610428</v>
      </c>
      <c r="H43" s="37">
        <f>(SUMIFS('all sales summary'!$C$2:$C$2047,'all sales summary'!$A$2:$A$2047,$A43,'all sales summary'!$B$2:$B$2047,H$3)*SUMIFS('all sales summary'!$H$2:$H$2047,'all sales summary'!$A$2:$A$2047,$A43,'all sales summary'!$B$2:$B$2047,H$3))/SUMIFS('all sales summary'!$H$2:$H$2047,'all sales summary'!$A$2:$A$2047,$A43,'all sales summary'!$B$2:$B$2047,H$2)</f>
        <v>0.98416996093161968</v>
      </c>
      <c r="I43" s="37">
        <f>(SUMIFS('all sales summary'!$C$2:$C$2047,'all sales summary'!$A$2:$A$2047,$A43,'all sales summary'!$B$2:$B$2047,I$3)*SUMIFS('all sales summary'!$H$2:$H$2047,'all sales summary'!$A$2:$A$2047,$A43,'all sales summary'!$B$2:$B$2047,I$3))/SUMIFS('all sales summary'!$H$2:$H$2047,'all sales summary'!$A$2:$A$2047,$A43,'all sales summary'!$B$2:$B$2047,I$2)</f>
        <v>0.95117746220846422</v>
      </c>
      <c r="J43" s="37">
        <f>(SUMIFS('all sales summary'!$C$2:$C$2047,'all sales summary'!$A$2:$A$2047,$A43,'all sales summary'!$B$2:$B$2047,J$3)*SUMIFS('all sales summary'!$H$2:$H$2047,'all sales summary'!$A$2:$A$2047,$A43,'all sales summary'!$B$2:$B$2047,J$3))/SUMIFS('all sales summary'!$H$2:$H$2047,'all sales summary'!$A$2:$A$2047,$A43,'all sales summary'!$B$2:$B$2047,J$2)</f>
        <v>0.97877368410677734</v>
      </c>
      <c r="K43" s="37">
        <f>(SUMIFS('all sales summary'!$C$2:$C$2047,'all sales summary'!$A$2:$A$2047,$A43,'all sales summary'!$B$2:$B$2047,K$3)*SUMIFS('all sales summary'!$H$2:$H$2047,'all sales summary'!$A$2:$A$2047,$A43,'all sales summary'!$B$2:$B$2047,K$3))/SUMIFS('all sales summary'!$H$2:$H$2047,'all sales summary'!$A$2:$A$2047,$A43,'all sales summary'!$B$2:$B$2047,K$2)</f>
        <v>0.99962593620033413</v>
      </c>
      <c r="L43" s="37">
        <f>(SUMIFS('all sales summary'!$C$2:$C$2047,'all sales summary'!$A$2:$A$2047,$A43,'all sales summary'!$B$2:$B$2047,L$3)*SUMIFS('all sales summary'!$H$2:$H$2047,'all sales summary'!$A$2:$A$2047,$A43,'all sales summary'!$B$2:$B$2047,L$3))/SUMIFS('all sales summary'!$H$2:$H$2047,'all sales summary'!$A$2:$A$2047,$A43,'all sales summary'!$B$2:$B$2047,L$2)</f>
        <v>0.74234532269995035</v>
      </c>
      <c r="M43" s="37">
        <f>(SUMIFS('all sales summary'!$C$2:$C$2047,'all sales summary'!$A$2:$A$2047,$A43,'all sales summary'!$B$2:$B$2047,M$3)*SUMIFS('all sales summary'!$H$2:$H$2047,'all sales summary'!$A$2:$A$2047,$A43,'all sales summary'!$B$2:$B$2047,M$3))/SUMIFS('all sales summary'!$H$2:$H$2047,'all sales summary'!$A$2:$A$2047,$A43,'all sales summary'!$B$2:$B$2047,M$2)</f>
        <v>1.0874074193255556</v>
      </c>
      <c r="N43" s="37">
        <f>(SUMIFS('all sales summary'!$C$2:$C$2047,'all sales summary'!$A$2:$A$2047,$A43,'all sales summary'!$B$2:$B$2047,N$3)*SUMIFS('all sales summary'!$H$2:$H$2047,'all sales summary'!$A$2:$A$2047,$A43,'all sales summary'!$B$2:$B$2047,N$3))/SUMIFS('all sales summary'!$H$2:$H$2047,'all sales summary'!$A$2:$A$2047,$A43,'all sales summary'!$B$2:$B$2047,N$2)</f>
        <v>0.58180831410940148</v>
      </c>
      <c r="O43" s="37">
        <f>(SUMIFS('all sales summary'!$C$2:$C$2047,'all sales summary'!$A$2:$A$2047,$A43,'all sales summary'!$B$2:$B$2047,O$3)*SUMIFS('all sales summary'!$H$2:$H$2047,'all sales summary'!$A$2:$A$2047,$A43,'all sales summary'!$B$2:$B$2047,O$3))/SUMIFS('all sales summary'!$H$2:$H$2047,'all sales summary'!$A$2:$A$2047,$A43,'all sales summary'!$B$2:$B$2047,O$2)</f>
        <v>0.60075835138005584</v>
      </c>
      <c r="P43" s="37">
        <f>(SUMIFS('all sales summary'!$C$2:$C$2047,'all sales summary'!$A$2:$A$2047,$A43,'all sales summary'!$B$2:$B$2047,P$3)*SUMIFS('all sales summary'!$H$2:$H$2047,'all sales summary'!$A$2:$A$2047,$A43,'all sales summary'!$B$2:$B$2047,P$3))/SUMIFS('all sales summary'!$H$2:$H$2047,'all sales summary'!$A$2:$A$2047,$A43,'all sales summary'!$B$2:$B$2047,P$2)</f>
        <v>0.70173050251577995</v>
      </c>
      <c r="Q43" s="37">
        <f>(SUMIFS('all sales summary'!$C$2:$C$2047,'all sales summary'!$A$2:$A$2047,$A43,'all sales summary'!$B$2:$B$2047,Q$3)*SUMIFS('all sales summary'!$H$2:$H$2047,'all sales summary'!$A$2:$A$2047,$A43,'all sales summary'!$B$2:$B$2047,Q$3))/SUMIFS('all sales summary'!$H$2:$H$2047,'all sales summary'!$A$2:$A$2047,$A43,'all sales summary'!$B$2:$B$2047,Q$2)</f>
        <v>0.93542270703244446</v>
      </c>
      <c r="R43" s="37">
        <f>(SUMIFS('all sales summary'!$C$2:$C$2047,'all sales summary'!$A$2:$A$2047,$A43,'all sales summary'!$B$2:$B$2047,R$3)*SUMIFS('all sales summary'!$H$2:$H$2047,'all sales summary'!$A$2:$A$2047,$A43,'all sales summary'!$B$2:$B$2047,R$3))/SUMIFS('all sales summary'!$H$2:$H$2047,'all sales summary'!$A$2:$A$2047,$A43,'all sales summary'!$B$2:$B$2047,R$2)</f>
        <v>1.0133075651192966</v>
      </c>
      <c r="S43" s="37">
        <f>(SUMIFS('all sales summary'!$C$2:$C$2047,'all sales summary'!$A$2:$A$2047,$A43,'all sales summary'!$B$2:$B$2047,S$3)*SUMIFS('all sales summary'!$H$2:$H$2047,'all sales summary'!$A$2:$A$2047,$A43,'all sales summary'!$B$2:$B$2047,S$3))/SUMIFS('all sales summary'!$H$2:$H$2047,'all sales summary'!$A$2:$A$2047,$A43,'all sales summary'!$B$2:$B$2047,S$2)</f>
        <v>0.98126796781641779</v>
      </c>
      <c r="T43" s="37">
        <f>(SUMIFS('all sales summary'!$C$2:$C$2047,'all sales summary'!$A$2:$A$2047,$A43,'all sales summary'!$B$2:$B$2047,T$3)*SUMIFS('all sales summary'!$H$2:$H$2047,'all sales summary'!$A$2:$A$2047,$A43,'all sales summary'!$B$2:$B$2047,T$3))/SUMIFS('all sales summary'!$H$2:$H$2047,'all sales summary'!$A$2:$A$2047,$A43,'all sales summary'!$B$2:$B$2047,T$2)</f>
        <v>1.0389333744150371</v>
      </c>
      <c r="U43" s="37">
        <f>(SUMIFS('all sales summary'!$C$2:$C$2047,'all sales summary'!$A$2:$A$2047,$A43,'all sales summary'!$B$2:$B$2047,U$3)*SUMIFS('all sales summary'!$H$2:$H$2047,'all sales summary'!$A$2:$A$2047,$A43,'all sales summary'!$B$2:$B$2047,U$3))/SUMIFS('all sales summary'!$H$2:$H$2047,'all sales summary'!$A$2:$A$2047,$A43,'all sales summary'!$B$2:$B$2047,U$2)</f>
        <v>0.9838332752765685</v>
      </c>
      <c r="V43" s="37">
        <f>(SUMIFS('all sales summary'!$C$2:$C$2047,'all sales summary'!$A$2:$A$2047,$A43,'all sales summary'!$B$2:$B$2047,V$3)*SUMIFS('all sales summary'!$H$2:$H$2047,'all sales summary'!$A$2:$A$2047,$A43,'all sales summary'!$B$2:$B$2047,V$3))/SUMIFS('all sales summary'!$H$2:$H$2047,'all sales summary'!$A$2:$A$2047,$A43,'all sales summary'!$B$2:$B$2047,V$2)</f>
        <v>0.96169371274828352</v>
      </c>
      <c r="W43" s="8" t="str">
        <f t="shared" si="0"/>
        <v>Northampton</v>
      </c>
      <c r="X43" s="37">
        <f>+SUMIFS('all sales summary'!$H$2:$H$2047,'all sales summary'!$A$2:$A$2047,$A43,'all sales summary'!$B$2:$B$2047,X$2)</f>
        <v>0.13507121181288306</v>
      </c>
      <c r="Y43" s="43">
        <f t="shared" si="1"/>
        <v>-5.1740766391417383E-3</v>
      </c>
    </row>
    <row r="44" spans="1:25" x14ac:dyDescent="0.25">
      <c r="A44" s="5" t="s">
        <v>47</v>
      </c>
      <c r="B44" s="37">
        <f>(SUMIFS('all sales summary'!$C$2:$C$2047,'all sales summary'!$A$2:$A$2047,$A44,'all sales summary'!$B$2:$B$2047,B$3)*SUMIFS('all sales summary'!$H$2:$H$2047,'all sales summary'!$A$2:$A$2047,$A44,'all sales summary'!$B$2:$B$2047,B$3))/SUMIFS('all sales summary'!$H$2:$H$2047,'all sales summary'!$A$2:$A$2047,$A44,'all sales summary'!$B$2:$B$2047,B$2)</f>
        <v>0.99464948127226138</v>
      </c>
      <c r="C44" s="37">
        <f>(SUMIFS('all sales summary'!$C$2:$C$2047,'all sales summary'!$A$2:$A$2047,$A44,'all sales summary'!$B$2:$B$2047,C$3)*SUMIFS('all sales summary'!$H$2:$H$2047,'all sales summary'!$A$2:$A$2047,$A44,'all sales summary'!$B$2:$B$2047,C$3))/SUMIFS('all sales summary'!$H$2:$H$2047,'all sales summary'!$A$2:$A$2047,$A44,'all sales summary'!$B$2:$B$2047,C$2)</f>
        <v>0.97951686906571145</v>
      </c>
      <c r="D44" s="37">
        <f>(SUMIFS('all sales summary'!$C$2:$C$2047,'all sales summary'!$A$2:$A$2047,$A44,'all sales summary'!$B$2:$B$2047,D$3)*SUMIFS('all sales summary'!$H$2:$H$2047,'all sales summary'!$A$2:$A$2047,$A44,'all sales summary'!$B$2:$B$2047,D$3))/SUMIFS('all sales summary'!$H$2:$H$2047,'all sales summary'!$A$2:$A$2047,$A44,'all sales summary'!$B$2:$B$2047,D$2)</f>
        <v>0.77458347877959366</v>
      </c>
      <c r="E44" s="37">
        <f>(SUMIFS('all sales summary'!$C$2:$C$2047,'all sales summary'!$A$2:$A$2047,$A44,'all sales summary'!$B$2:$B$2047,E$3)*SUMIFS('all sales summary'!$H$2:$H$2047,'all sales summary'!$A$2:$A$2047,$A44,'all sales summary'!$B$2:$B$2047,E$3))/SUMIFS('all sales summary'!$H$2:$H$2047,'all sales summary'!$A$2:$A$2047,$A44,'all sales summary'!$B$2:$B$2047,E$2)</f>
        <v>0.46828718264599178</v>
      </c>
      <c r="F44" s="37">
        <f>(SUMIFS('all sales summary'!$C$2:$C$2047,'all sales summary'!$A$2:$A$2047,$A44,'all sales summary'!$B$2:$B$2047,F$3)*SUMIFS('all sales summary'!$H$2:$H$2047,'all sales summary'!$A$2:$A$2047,$A44,'all sales summary'!$B$2:$B$2047,F$3))/SUMIFS('all sales summary'!$H$2:$H$2047,'all sales summary'!$A$2:$A$2047,$A44,'all sales summary'!$B$2:$B$2047,F$2)</f>
        <v>0.5407969273051948</v>
      </c>
      <c r="G44" s="37">
        <f>(SUMIFS('all sales summary'!$C$2:$C$2047,'all sales summary'!$A$2:$A$2047,$A44,'all sales summary'!$B$2:$B$2047,G$3)*SUMIFS('all sales summary'!$H$2:$H$2047,'all sales summary'!$A$2:$A$2047,$A44,'all sales summary'!$B$2:$B$2047,G$3))/SUMIFS('all sales summary'!$H$2:$H$2047,'all sales summary'!$A$2:$A$2047,$A44,'all sales summary'!$B$2:$B$2047,G$2)</f>
        <v>0.69664853546346017</v>
      </c>
      <c r="H44" s="37">
        <f>(SUMIFS('all sales summary'!$C$2:$C$2047,'all sales summary'!$A$2:$A$2047,$A44,'all sales summary'!$B$2:$B$2047,H$3)*SUMIFS('all sales summary'!$H$2:$H$2047,'all sales summary'!$A$2:$A$2047,$A44,'all sales summary'!$B$2:$B$2047,H$3))/SUMIFS('all sales summary'!$H$2:$H$2047,'all sales summary'!$A$2:$A$2047,$A44,'all sales summary'!$B$2:$B$2047,H$2)</f>
        <v>0.96609835479496897</v>
      </c>
      <c r="I44" s="37">
        <f>(SUMIFS('all sales summary'!$C$2:$C$2047,'all sales summary'!$A$2:$A$2047,$A44,'all sales summary'!$B$2:$B$2047,I$3)*SUMIFS('all sales summary'!$H$2:$H$2047,'all sales summary'!$A$2:$A$2047,$A44,'all sales summary'!$B$2:$B$2047,I$3))/SUMIFS('all sales summary'!$H$2:$H$2047,'all sales summary'!$A$2:$A$2047,$A44,'all sales summary'!$B$2:$B$2047,I$2)</f>
        <v>1.0749625858341105</v>
      </c>
      <c r="J44" s="37">
        <f>(SUMIFS('all sales summary'!$C$2:$C$2047,'all sales summary'!$A$2:$A$2047,$A44,'all sales summary'!$B$2:$B$2047,J$3)*SUMIFS('all sales summary'!$H$2:$H$2047,'all sales summary'!$A$2:$A$2047,$A44,'all sales summary'!$B$2:$B$2047,J$3))/SUMIFS('all sales summary'!$H$2:$H$2047,'all sales summary'!$A$2:$A$2047,$A44,'all sales summary'!$B$2:$B$2047,J$2)</f>
        <v>1.0361634593752038</v>
      </c>
      <c r="K44" s="37">
        <f>(SUMIFS('all sales summary'!$C$2:$C$2047,'all sales summary'!$A$2:$A$2047,$A44,'all sales summary'!$B$2:$B$2047,K$3)*SUMIFS('all sales summary'!$H$2:$H$2047,'all sales summary'!$A$2:$A$2047,$A44,'all sales summary'!$B$2:$B$2047,K$3))/SUMIFS('all sales summary'!$H$2:$H$2047,'all sales summary'!$A$2:$A$2047,$A44,'all sales summary'!$B$2:$B$2047,K$2)</f>
        <v>1.0864451146395775</v>
      </c>
      <c r="L44" s="37">
        <f>(SUMIFS('all sales summary'!$C$2:$C$2047,'all sales summary'!$A$2:$A$2047,$A44,'all sales summary'!$B$2:$B$2047,L$3)*SUMIFS('all sales summary'!$H$2:$H$2047,'all sales summary'!$A$2:$A$2047,$A44,'all sales summary'!$B$2:$B$2047,L$3))/SUMIFS('all sales summary'!$H$2:$H$2047,'all sales summary'!$A$2:$A$2047,$A44,'all sales summary'!$B$2:$B$2047,L$2)</f>
        <v>0.79196851729291451</v>
      </c>
      <c r="M44" s="37">
        <f>(SUMIFS('all sales summary'!$C$2:$C$2047,'all sales summary'!$A$2:$A$2047,$A44,'all sales summary'!$B$2:$B$2047,M$3)*SUMIFS('all sales summary'!$H$2:$H$2047,'all sales summary'!$A$2:$A$2047,$A44,'all sales summary'!$B$2:$B$2047,M$3))/SUMIFS('all sales summary'!$H$2:$H$2047,'all sales summary'!$A$2:$A$2047,$A44,'all sales summary'!$B$2:$B$2047,M$2)</f>
        <v>1.1092532481355288</v>
      </c>
      <c r="N44" s="37">
        <f>(SUMIFS('all sales summary'!$C$2:$C$2047,'all sales summary'!$A$2:$A$2047,$A44,'all sales summary'!$B$2:$B$2047,N$3)*SUMIFS('all sales summary'!$H$2:$H$2047,'all sales summary'!$A$2:$A$2047,$A44,'all sales summary'!$B$2:$B$2047,N$3))/SUMIFS('all sales summary'!$H$2:$H$2047,'all sales summary'!$A$2:$A$2047,$A44,'all sales summary'!$B$2:$B$2047,N$2)</f>
        <v>0.59621375203268479</v>
      </c>
      <c r="O44" s="37">
        <f>(SUMIFS('all sales summary'!$C$2:$C$2047,'all sales summary'!$A$2:$A$2047,$A44,'all sales summary'!$B$2:$B$2047,O$3)*SUMIFS('all sales summary'!$H$2:$H$2047,'all sales summary'!$A$2:$A$2047,$A44,'all sales summary'!$B$2:$B$2047,O$3))/SUMIFS('all sales summary'!$H$2:$H$2047,'all sales summary'!$A$2:$A$2047,$A44,'all sales summary'!$B$2:$B$2047,O$2)</f>
        <v>0.60501845514837449</v>
      </c>
      <c r="P44" s="37">
        <f>(SUMIFS('all sales summary'!$C$2:$C$2047,'all sales summary'!$A$2:$A$2047,$A44,'all sales summary'!$B$2:$B$2047,P$3)*SUMIFS('all sales summary'!$H$2:$H$2047,'all sales summary'!$A$2:$A$2047,$A44,'all sales summary'!$B$2:$B$2047,P$3))/SUMIFS('all sales summary'!$H$2:$H$2047,'all sales summary'!$A$2:$A$2047,$A44,'all sales summary'!$B$2:$B$2047,P$2)</f>
        <v>0.67866798271056561</v>
      </c>
      <c r="Q44" s="37">
        <f>(SUMIFS('all sales summary'!$C$2:$C$2047,'all sales summary'!$A$2:$A$2047,$A44,'all sales summary'!$B$2:$B$2047,Q$3)*SUMIFS('all sales summary'!$H$2:$H$2047,'all sales summary'!$A$2:$A$2047,$A44,'all sales summary'!$B$2:$B$2047,Q$3))/SUMIFS('all sales summary'!$H$2:$H$2047,'all sales summary'!$A$2:$A$2047,$A44,'all sales summary'!$B$2:$B$2047,Q$2)</f>
        <v>0.97526407484347255</v>
      </c>
      <c r="R44" s="37">
        <f>(SUMIFS('all sales summary'!$C$2:$C$2047,'all sales summary'!$A$2:$A$2047,$A44,'all sales summary'!$B$2:$B$2047,R$3)*SUMIFS('all sales summary'!$H$2:$H$2047,'all sales summary'!$A$2:$A$2047,$A44,'all sales summary'!$B$2:$B$2047,R$3))/SUMIFS('all sales summary'!$H$2:$H$2047,'all sales summary'!$A$2:$A$2047,$A44,'all sales summary'!$B$2:$B$2047,R$2)</f>
        <v>1.1571102592384188</v>
      </c>
      <c r="S44" s="37">
        <f>(SUMIFS('all sales summary'!$C$2:$C$2047,'all sales summary'!$A$2:$A$2047,$A44,'all sales summary'!$B$2:$B$2047,S$3)*SUMIFS('all sales summary'!$H$2:$H$2047,'all sales summary'!$A$2:$A$2047,$A44,'all sales summary'!$B$2:$B$2047,S$3))/SUMIFS('all sales summary'!$H$2:$H$2047,'all sales summary'!$A$2:$A$2047,$A44,'all sales summary'!$B$2:$B$2047,S$2)</f>
        <v>1.1746206070347252</v>
      </c>
      <c r="T44" s="37">
        <f>(SUMIFS('all sales summary'!$C$2:$C$2047,'all sales summary'!$A$2:$A$2047,$A44,'all sales summary'!$B$2:$B$2047,T$3)*SUMIFS('all sales summary'!$H$2:$H$2047,'all sales summary'!$A$2:$A$2047,$A44,'all sales summary'!$B$2:$B$2047,T$3))/SUMIFS('all sales summary'!$H$2:$H$2047,'all sales summary'!$A$2:$A$2047,$A44,'all sales summary'!$B$2:$B$2047,T$2)</f>
        <v>1.2759796412688609</v>
      </c>
      <c r="U44" s="37">
        <f>(SUMIFS('all sales summary'!$C$2:$C$2047,'all sales summary'!$A$2:$A$2047,$A44,'all sales summary'!$B$2:$B$2047,U$3)*SUMIFS('all sales summary'!$H$2:$H$2047,'all sales summary'!$A$2:$A$2047,$A44,'all sales summary'!$B$2:$B$2047,U$3))/SUMIFS('all sales summary'!$H$2:$H$2047,'all sales summary'!$A$2:$A$2047,$A44,'all sales summary'!$B$2:$B$2047,U$2)</f>
        <v>1.3939896242992038</v>
      </c>
      <c r="V44" s="37">
        <f>(SUMIFS('all sales summary'!$C$2:$C$2047,'all sales summary'!$A$2:$A$2047,$A44,'all sales summary'!$B$2:$B$2047,V$3)*SUMIFS('all sales summary'!$H$2:$H$2047,'all sales summary'!$A$2:$A$2047,$A44,'all sales summary'!$B$2:$B$2047,V$3))/SUMIFS('all sales summary'!$H$2:$H$2047,'all sales summary'!$A$2:$A$2047,$A44,'all sales summary'!$B$2:$B$2047,V$2)</f>
        <v>1.2442311516844022</v>
      </c>
      <c r="W44" s="8" t="str">
        <f t="shared" si="0"/>
        <v>Norwich</v>
      </c>
      <c r="X44" s="37">
        <f>+SUMIFS('all sales summary'!$H$2:$H$2047,'all sales summary'!$A$2:$A$2047,$A44,'all sales summary'!$B$2:$B$2047,X$2)</f>
        <v>0.26621390845499449</v>
      </c>
      <c r="Y44" s="43">
        <f t="shared" si="1"/>
        <v>6.5017729456369328E-2</v>
      </c>
    </row>
    <row r="45" spans="1:25" x14ac:dyDescent="0.25">
      <c r="A45" s="5" t="s">
        <v>48</v>
      </c>
      <c r="B45" s="37">
        <f>(SUMIFS('all sales summary'!$C$2:$C$2047,'all sales summary'!$A$2:$A$2047,$A45,'all sales summary'!$B$2:$B$2047,B$3)*SUMIFS('all sales summary'!$H$2:$H$2047,'all sales summary'!$A$2:$A$2047,$A45,'all sales summary'!$B$2:$B$2047,B$3))/SUMIFS('all sales summary'!$H$2:$H$2047,'all sales summary'!$A$2:$A$2047,$A45,'all sales summary'!$B$2:$B$2047,B$2)</f>
        <v>1.0661397611458856</v>
      </c>
      <c r="C45" s="37">
        <f>(SUMIFS('all sales summary'!$C$2:$C$2047,'all sales summary'!$A$2:$A$2047,$A45,'all sales summary'!$B$2:$B$2047,C$3)*SUMIFS('all sales summary'!$H$2:$H$2047,'all sales summary'!$A$2:$A$2047,$A45,'all sales summary'!$B$2:$B$2047,C$3))/SUMIFS('all sales summary'!$H$2:$H$2047,'all sales summary'!$A$2:$A$2047,$A45,'all sales summary'!$B$2:$B$2047,C$2)</f>
        <v>1.1349300155880289</v>
      </c>
      <c r="D45" s="37">
        <f>(SUMIFS('all sales summary'!$C$2:$C$2047,'all sales summary'!$A$2:$A$2047,$A45,'all sales summary'!$B$2:$B$2047,D$3)*SUMIFS('all sales summary'!$H$2:$H$2047,'all sales summary'!$A$2:$A$2047,$A45,'all sales summary'!$B$2:$B$2047,D$3))/SUMIFS('all sales summary'!$H$2:$H$2047,'all sales summary'!$A$2:$A$2047,$A45,'all sales summary'!$B$2:$B$2047,D$2)</f>
        <v>0.83067928907272726</v>
      </c>
      <c r="E45" s="37">
        <f>(SUMIFS('all sales summary'!$C$2:$C$2047,'all sales summary'!$A$2:$A$2047,$A45,'all sales summary'!$B$2:$B$2047,E$3)*SUMIFS('all sales summary'!$H$2:$H$2047,'all sales summary'!$A$2:$A$2047,$A45,'all sales summary'!$B$2:$B$2047,E$3))/SUMIFS('all sales summary'!$H$2:$H$2047,'all sales summary'!$A$2:$A$2047,$A45,'all sales summary'!$B$2:$B$2047,E$2)</f>
        <v>0.4353098155795167</v>
      </c>
      <c r="F45" s="37">
        <f>(SUMIFS('all sales summary'!$C$2:$C$2047,'all sales summary'!$A$2:$A$2047,$A45,'all sales summary'!$B$2:$B$2047,F$3)*SUMIFS('all sales summary'!$H$2:$H$2047,'all sales summary'!$A$2:$A$2047,$A45,'all sales summary'!$B$2:$B$2047,F$3))/SUMIFS('all sales summary'!$H$2:$H$2047,'all sales summary'!$A$2:$A$2047,$A45,'all sales summary'!$B$2:$B$2047,F$2)</f>
        <v>0.51553859000331614</v>
      </c>
      <c r="G45" s="37">
        <f>(SUMIFS('all sales summary'!$C$2:$C$2047,'all sales summary'!$A$2:$A$2047,$A45,'all sales summary'!$B$2:$B$2047,G$3)*SUMIFS('all sales summary'!$H$2:$H$2047,'all sales summary'!$A$2:$A$2047,$A45,'all sales summary'!$B$2:$B$2047,G$3))/SUMIFS('all sales summary'!$H$2:$H$2047,'all sales summary'!$A$2:$A$2047,$A45,'all sales summary'!$B$2:$B$2047,G$2)</f>
        <v>0.64766870104612206</v>
      </c>
      <c r="H45" s="37">
        <f>(SUMIFS('all sales summary'!$C$2:$C$2047,'all sales summary'!$A$2:$A$2047,$A45,'all sales summary'!$B$2:$B$2047,H$3)*SUMIFS('all sales summary'!$H$2:$H$2047,'all sales summary'!$A$2:$A$2047,$A45,'all sales summary'!$B$2:$B$2047,H$3))/SUMIFS('all sales summary'!$H$2:$H$2047,'all sales summary'!$A$2:$A$2047,$A45,'all sales summary'!$B$2:$B$2047,H$2)</f>
        <v>0.93408726155462574</v>
      </c>
      <c r="I45" s="37">
        <f>(SUMIFS('all sales summary'!$C$2:$C$2047,'all sales summary'!$A$2:$A$2047,$A45,'all sales summary'!$B$2:$B$2047,I$3)*SUMIFS('all sales summary'!$H$2:$H$2047,'all sales summary'!$A$2:$A$2047,$A45,'all sales summary'!$B$2:$B$2047,I$3))/SUMIFS('all sales summary'!$H$2:$H$2047,'all sales summary'!$A$2:$A$2047,$A45,'all sales summary'!$B$2:$B$2047,I$2)</f>
        <v>0.93326016024412284</v>
      </c>
      <c r="J45" s="37">
        <f>(SUMIFS('all sales summary'!$C$2:$C$2047,'all sales summary'!$A$2:$A$2047,$A45,'all sales summary'!$B$2:$B$2047,J$3)*SUMIFS('all sales summary'!$H$2:$H$2047,'all sales summary'!$A$2:$A$2047,$A45,'all sales summary'!$B$2:$B$2047,J$3))/SUMIFS('all sales summary'!$H$2:$H$2047,'all sales summary'!$A$2:$A$2047,$A45,'all sales summary'!$B$2:$B$2047,J$2)</f>
        <v>0.86617861008137254</v>
      </c>
      <c r="K45" s="37">
        <f>(SUMIFS('all sales summary'!$C$2:$C$2047,'all sales summary'!$A$2:$A$2047,$A45,'all sales summary'!$B$2:$B$2047,K$3)*SUMIFS('all sales summary'!$H$2:$H$2047,'all sales summary'!$A$2:$A$2047,$A45,'all sales summary'!$B$2:$B$2047,K$3))/SUMIFS('all sales summary'!$H$2:$H$2047,'all sales summary'!$A$2:$A$2047,$A45,'all sales summary'!$B$2:$B$2047,K$2)</f>
        <v>0.77793460879339205</v>
      </c>
      <c r="L45" s="37">
        <f>(SUMIFS('all sales summary'!$C$2:$C$2047,'all sales summary'!$A$2:$A$2047,$A45,'all sales summary'!$B$2:$B$2047,L$3)*SUMIFS('all sales summary'!$H$2:$H$2047,'all sales summary'!$A$2:$A$2047,$A45,'all sales summary'!$B$2:$B$2047,L$3))/SUMIFS('all sales summary'!$H$2:$H$2047,'all sales summary'!$A$2:$A$2047,$A45,'all sales summary'!$B$2:$B$2047,L$2)</f>
        <v>0.54263131234406914</v>
      </c>
      <c r="M45" s="37">
        <f>(SUMIFS('all sales summary'!$C$2:$C$2047,'all sales summary'!$A$2:$A$2047,$A45,'all sales summary'!$B$2:$B$2047,M$3)*SUMIFS('all sales summary'!$H$2:$H$2047,'all sales summary'!$A$2:$A$2047,$A45,'all sales summary'!$B$2:$B$2047,M$3))/SUMIFS('all sales summary'!$H$2:$H$2047,'all sales summary'!$A$2:$A$2047,$A45,'all sales summary'!$B$2:$B$2047,M$2)</f>
        <v>0.81227917326242727</v>
      </c>
      <c r="N45" s="37">
        <f>(SUMIFS('all sales summary'!$C$2:$C$2047,'all sales summary'!$A$2:$A$2047,$A45,'all sales summary'!$B$2:$B$2047,N$3)*SUMIFS('all sales summary'!$H$2:$H$2047,'all sales summary'!$A$2:$A$2047,$A45,'all sales summary'!$B$2:$B$2047,N$3))/SUMIFS('all sales summary'!$H$2:$H$2047,'all sales summary'!$A$2:$A$2047,$A45,'all sales summary'!$B$2:$B$2047,N$2)</f>
        <v>0.54586516390471951</v>
      </c>
      <c r="O45" s="37">
        <f>(SUMIFS('all sales summary'!$C$2:$C$2047,'all sales summary'!$A$2:$A$2047,$A45,'all sales summary'!$B$2:$B$2047,O$3)*SUMIFS('all sales summary'!$H$2:$H$2047,'all sales summary'!$A$2:$A$2047,$A45,'all sales summary'!$B$2:$B$2047,O$3))/SUMIFS('all sales summary'!$H$2:$H$2047,'all sales summary'!$A$2:$A$2047,$A45,'all sales summary'!$B$2:$B$2047,O$2)</f>
        <v>0.59316960692291276</v>
      </c>
      <c r="P45" s="37">
        <f>(SUMIFS('all sales summary'!$C$2:$C$2047,'all sales summary'!$A$2:$A$2047,$A45,'all sales summary'!$B$2:$B$2047,P$3)*SUMIFS('all sales summary'!$H$2:$H$2047,'all sales summary'!$A$2:$A$2047,$A45,'all sales summary'!$B$2:$B$2047,P$3))/SUMIFS('all sales summary'!$H$2:$H$2047,'all sales summary'!$A$2:$A$2047,$A45,'all sales summary'!$B$2:$B$2047,P$2)</f>
        <v>0.71760047899140034</v>
      </c>
      <c r="Q45" s="37">
        <f>(SUMIFS('all sales summary'!$C$2:$C$2047,'all sales summary'!$A$2:$A$2047,$A45,'all sales summary'!$B$2:$B$2047,Q$3)*SUMIFS('all sales summary'!$H$2:$H$2047,'all sales summary'!$A$2:$A$2047,$A45,'all sales summary'!$B$2:$B$2047,Q$3))/SUMIFS('all sales summary'!$H$2:$H$2047,'all sales summary'!$A$2:$A$2047,$A45,'all sales summary'!$B$2:$B$2047,Q$2)</f>
        <v>0.75130124977983603</v>
      </c>
      <c r="R45" s="37">
        <f>(SUMIFS('all sales summary'!$C$2:$C$2047,'all sales summary'!$A$2:$A$2047,$A45,'all sales summary'!$B$2:$B$2047,R$3)*SUMIFS('all sales summary'!$H$2:$H$2047,'all sales summary'!$A$2:$A$2047,$A45,'all sales summary'!$B$2:$B$2047,R$3))/SUMIFS('all sales summary'!$H$2:$H$2047,'all sales summary'!$A$2:$A$2047,$A45,'all sales summary'!$B$2:$B$2047,R$2)</f>
        <v>0.98726382423279824</v>
      </c>
      <c r="S45" s="37">
        <f>(SUMIFS('all sales summary'!$C$2:$C$2047,'all sales summary'!$A$2:$A$2047,$A45,'all sales summary'!$B$2:$B$2047,S$3)*SUMIFS('all sales summary'!$H$2:$H$2047,'all sales summary'!$A$2:$A$2047,$A45,'all sales summary'!$B$2:$B$2047,S$3))/SUMIFS('all sales summary'!$H$2:$H$2047,'all sales summary'!$A$2:$A$2047,$A45,'all sales summary'!$B$2:$B$2047,S$2)</f>
        <v>0.94427160379888708</v>
      </c>
      <c r="T45" s="37">
        <f>(SUMIFS('all sales summary'!$C$2:$C$2047,'all sales summary'!$A$2:$A$2047,$A45,'all sales summary'!$B$2:$B$2047,T$3)*SUMIFS('all sales summary'!$H$2:$H$2047,'all sales summary'!$A$2:$A$2047,$A45,'all sales summary'!$B$2:$B$2047,T$3))/SUMIFS('all sales summary'!$H$2:$H$2047,'all sales summary'!$A$2:$A$2047,$A45,'all sales summary'!$B$2:$B$2047,T$2)</f>
        <v>1.0379497679373797</v>
      </c>
      <c r="U45" s="37">
        <f>(SUMIFS('all sales summary'!$C$2:$C$2047,'all sales summary'!$A$2:$A$2047,$A45,'all sales summary'!$B$2:$B$2047,U$3)*SUMIFS('all sales summary'!$H$2:$H$2047,'all sales summary'!$A$2:$A$2047,$A45,'all sales summary'!$B$2:$B$2047,U$3))/SUMIFS('all sales summary'!$H$2:$H$2047,'all sales summary'!$A$2:$A$2047,$A45,'all sales summary'!$B$2:$B$2047,U$2)</f>
        <v>1.0269432735729529</v>
      </c>
      <c r="V45" s="37">
        <f>(SUMIFS('all sales summary'!$C$2:$C$2047,'all sales summary'!$A$2:$A$2047,$A45,'all sales summary'!$B$2:$B$2047,V$3)*SUMIFS('all sales summary'!$H$2:$H$2047,'all sales summary'!$A$2:$A$2047,$A45,'all sales summary'!$B$2:$B$2047,V$3))/SUMIFS('all sales summary'!$H$2:$H$2047,'all sales summary'!$A$2:$A$2047,$A45,'all sales summary'!$B$2:$B$2047,V$2)</f>
        <v>0.91384213900180811</v>
      </c>
      <c r="W45" s="8" t="str">
        <f t="shared" si="0"/>
        <v>Nottingham</v>
      </c>
      <c r="X45" s="37">
        <f>+SUMIFS('all sales summary'!$H$2:$H$2047,'all sales summary'!$A$2:$A$2047,$A45,'all sales summary'!$B$2:$B$2047,X$2)</f>
        <v>0.22999747150224198</v>
      </c>
      <c r="Y45" s="43">
        <f t="shared" si="1"/>
        <v>-1.9816090179625767E-2</v>
      </c>
    </row>
    <row r="46" spans="1:25" x14ac:dyDescent="0.25">
      <c r="A46" s="5" t="s">
        <v>49</v>
      </c>
      <c r="B46" s="37">
        <f>(SUMIFS('all sales summary'!$C$2:$C$2047,'all sales summary'!$A$2:$A$2047,$A46,'all sales summary'!$B$2:$B$2047,B$3)*SUMIFS('all sales summary'!$H$2:$H$2047,'all sales summary'!$A$2:$A$2047,$A46,'all sales summary'!$B$2:$B$2047,B$3))/SUMIFS('all sales summary'!$H$2:$H$2047,'all sales summary'!$A$2:$A$2047,$A46,'all sales summary'!$B$2:$B$2047,B$2)</f>
        <v>0.89007366889395412</v>
      </c>
      <c r="C46" s="37">
        <f>(SUMIFS('all sales summary'!$C$2:$C$2047,'all sales summary'!$A$2:$A$2047,$A46,'all sales summary'!$B$2:$B$2047,C$3)*SUMIFS('all sales summary'!$H$2:$H$2047,'all sales summary'!$A$2:$A$2047,$A46,'all sales summary'!$B$2:$B$2047,C$3))/SUMIFS('all sales summary'!$H$2:$H$2047,'all sales summary'!$A$2:$A$2047,$A46,'all sales summary'!$B$2:$B$2047,C$2)</f>
        <v>0.92285342444081309</v>
      </c>
      <c r="D46" s="37">
        <f>(SUMIFS('all sales summary'!$C$2:$C$2047,'all sales summary'!$A$2:$A$2047,$A46,'all sales summary'!$B$2:$B$2047,D$3)*SUMIFS('all sales summary'!$H$2:$H$2047,'all sales summary'!$A$2:$A$2047,$A46,'all sales summary'!$B$2:$B$2047,D$3))/SUMIFS('all sales summary'!$H$2:$H$2047,'all sales summary'!$A$2:$A$2047,$A46,'all sales summary'!$B$2:$B$2047,D$2)</f>
        <v>0.62500873124351175</v>
      </c>
      <c r="E46" s="37">
        <f>(SUMIFS('all sales summary'!$C$2:$C$2047,'all sales summary'!$A$2:$A$2047,$A46,'all sales summary'!$B$2:$B$2047,E$3)*SUMIFS('all sales summary'!$H$2:$H$2047,'all sales summary'!$A$2:$A$2047,$A46,'all sales summary'!$B$2:$B$2047,E$3))/SUMIFS('all sales summary'!$H$2:$H$2047,'all sales summary'!$A$2:$A$2047,$A46,'all sales summary'!$B$2:$B$2047,E$2)</f>
        <v>0.15684440387718959</v>
      </c>
      <c r="F46" s="37">
        <f>(SUMIFS('all sales summary'!$C$2:$C$2047,'all sales summary'!$A$2:$A$2047,$A46,'all sales summary'!$B$2:$B$2047,F$3)*SUMIFS('all sales summary'!$H$2:$H$2047,'all sales summary'!$A$2:$A$2047,$A46,'all sales summary'!$B$2:$B$2047,F$3))/SUMIFS('all sales summary'!$H$2:$H$2047,'all sales summary'!$A$2:$A$2047,$A46,'all sales summary'!$B$2:$B$2047,F$2)</f>
        <v>0.18209010799254241</v>
      </c>
      <c r="G46" s="37">
        <f>(SUMIFS('all sales summary'!$C$2:$C$2047,'all sales summary'!$A$2:$A$2047,$A46,'all sales summary'!$B$2:$B$2047,G$3)*SUMIFS('all sales summary'!$H$2:$H$2047,'all sales summary'!$A$2:$A$2047,$A46,'all sales summary'!$B$2:$B$2047,G$3))/SUMIFS('all sales summary'!$H$2:$H$2047,'all sales summary'!$A$2:$A$2047,$A46,'all sales summary'!$B$2:$B$2047,G$2)</f>
        <v>0.30575667669974455</v>
      </c>
      <c r="H46" s="37">
        <f>(SUMIFS('all sales summary'!$C$2:$C$2047,'all sales summary'!$A$2:$A$2047,$A46,'all sales summary'!$B$2:$B$2047,H$3)*SUMIFS('all sales summary'!$H$2:$H$2047,'all sales summary'!$A$2:$A$2047,$A46,'all sales summary'!$B$2:$B$2047,H$3))/SUMIFS('all sales summary'!$H$2:$H$2047,'all sales summary'!$A$2:$A$2047,$A46,'all sales summary'!$B$2:$B$2047,H$2)</f>
        <v>0.57284974551106271</v>
      </c>
      <c r="I46" s="37">
        <f>(SUMIFS('all sales summary'!$C$2:$C$2047,'all sales summary'!$A$2:$A$2047,$A46,'all sales summary'!$B$2:$B$2047,I$3)*SUMIFS('all sales summary'!$H$2:$H$2047,'all sales summary'!$A$2:$A$2047,$A46,'all sales summary'!$B$2:$B$2047,I$3))/SUMIFS('all sales summary'!$H$2:$H$2047,'all sales summary'!$A$2:$A$2047,$A46,'all sales summary'!$B$2:$B$2047,I$2)</f>
        <v>0.74070041754375471</v>
      </c>
      <c r="J46" s="37">
        <f>(SUMIFS('all sales summary'!$C$2:$C$2047,'all sales summary'!$A$2:$A$2047,$A46,'all sales summary'!$B$2:$B$2047,J$3)*SUMIFS('all sales summary'!$H$2:$H$2047,'all sales summary'!$A$2:$A$2047,$A46,'all sales summary'!$B$2:$B$2047,J$3))/SUMIFS('all sales summary'!$H$2:$H$2047,'all sales summary'!$A$2:$A$2047,$A46,'all sales summary'!$B$2:$B$2047,J$2)</f>
        <v>0.72992881605019055</v>
      </c>
      <c r="K46" s="37">
        <f>(SUMIFS('all sales summary'!$C$2:$C$2047,'all sales summary'!$A$2:$A$2047,$A46,'all sales summary'!$B$2:$B$2047,K$3)*SUMIFS('all sales summary'!$H$2:$H$2047,'all sales summary'!$A$2:$A$2047,$A46,'all sales summary'!$B$2:$B$2047,K$3))/SUMIFS('all sales summary'!$H$2:$H$2047,'all sales summary'!$A$2:$A$2047,$A46,'all sales summary'!$B$2:$B$2047,K$2)</f>
        <v>0.76116279926480612</v>
      </c>
      <c r="L46" s="37">
        <f>(SUMIFS('all sales summary'!$C$2:$C$2047,'all sales summary'!$A$2:$A$2047,$A46,'all sales summary'!$B$2:$B$2047,L$3)*SUMIFS('all sales summary'!$H$2:$H$2047,'all sales summary'!$A$2:$A$2047,$A46,'all sales summary'!$B$2:$B$2047,L$3))/SUMIFS('all sales summary'!$H$2:$H$2047,'all sales summary'!$A$2:$A$2047,$A46,'all sales summary'!$B$2:$B$2047,L$2)</f>
        <v>0.4076247497710711</v>
      </c>
      <c r="M46" s="37">
        <f>(SUMIFS('all sales summary'!$C$2:$C$2047,'all sales summary'!$A$2:$A$2047,$A46,'all sales summary'!$B$2:$B$2047,M$3)*SUMIFS('all sales summary'!$H$2:$H$2047,'all sales summary'!$A$2:$A$2047,$A46,'all sales summary'!$B$2:$B$2047,M$3))/SUMIFS('all sales summary'!$H$2:$H$2047,'all sales summary'!$A$2:$A$2047,$A46,'all sales summary'!$B$2:$B$2047,M$2)</f>
        <v>0.74808579493818295</v>
      </c>
      <c r="N46" s="37">
        <f>(SUMIFS('all sales summary'!$C$2:$C$2047,'all sales summary'!$A$2:$A$2047,$A46,'all sales summary'!$B$2:$B$2047,N$3)*SUMIFS('all sales summary'!$H$2:$H$2047,'all sales summary'!$A$2:$A$2047,$A46,'all sales summary'!$B$2:$B$2047,N$3))/SUMIFS('all sales summary'!$H$2:$H$2047,'all sales summary'!$A$2:$A$2047,$A46,'all sales summary'!$B$2:$B$2047,N$2)</f>
        <v>0.25217206602112247</v>
      </c>
      <c r="O46" s="37">
        <f>(SUMIFS('all sales summary'!$C$2:$C$2047,'all sales summary'!$A$2:$A$2047,$A46,'all sales summary'!$B$2:$B$2047,O$3)*SUMIFS('all sales summary'!$H$2:$H$2047,'all sales summary'!$A$2:$A$2047,$A46,'all sales summary'!$B$2:$B$2047,O$3))/SUMIFS('all sales summary'!$H$2:$H$2047,'all sales summary'!$A$2:$A$2047,$A46,'all sales summary'!$B$2:$B$2047,O$2)</f>
        <v>0.2563124939169163</v>
      </c>
      <c r="P46" s="37">
        <f>(SUMIFS('all sales summary'!$C$2:$C$2047,'all sales summary'!$A$2:$A$2047,$A46,'all sales summary'!$B$2:$B$2047,P$3)*SUMIFS('all sales summary'!$H$2:$H$2047,'all sales summary'!$A$2:$A$2047,$A46,'all sales summary'!$B$2:$B$2047,P$3))/SUMIFS('all sales summary'!$H$2:$H$2047,'all sales summary'!$A$2:$A$2047,$A46,'all sales summary'!$B$2:$B$2047,P$2)</f>
        <v>0.29927505650936631</v>
      </c>
      <c r="Q46" s="37">
        <f>(SUMIFS('all sales summary'!$C$2:$C$2047,'all sales summary'!$A$2:$A$2047,$A46,'all sales summary'!$B$2:$B$2047,Q$3)*SUMIFS('all sales summary'!$H$2:$H$2047,'all sales summary'!$A$2:$A$2047,$A46,'all sales summary'!$B$2:$B$2047,Q$3))/SUMIFS('all sales summary'!$H$2:$H$2047,'all sales summary'!$A$2:$A$2047,$A46,'all sales summary'!$B$2:$B$2047,Q$2)</f>
        <v>0.52107384234239107</v>
      </c>
      <c r="R46" s="37">
        <f>(SUMIFS('all sales summary'!$C$2:$C$2047,'all sales summary'!$A$2:$A$2047,$A46,'all sales summary'!$B$2:$B$2047,R$3)*SUMIFS('all sales summary'!$H$2:$H$2047,'all sales summary'!$A$2:$A$2047,$A46,'all sales summary'!$B$2:$B$2047,R$3))/SUMIFS('all sales summary'!$H$2:$H$2047,'all sales summary'!$A$2:$A$2047,$A46,'all sales summary'!$B$2:$B$2047,R$2)</f>
        <v>0.72686543073728505</v>
      </c>
      <c r="S46" s="37">
        <f>(SUMIFS('all sales summary'!$C$2:$C$2047,'all sales summary'!$A$2:$A$2047,$A46,'all sales summary'!$B$2:$B$2047,S$3)*SUMIFS('all sales summary'!$H$2:$H$2047,'all sales summary'!$A$2:$A$2047,$A46,'all sales summary'!$B$2:$B$2047,S$3))/SUMIFS('all sales summary'!$H$2:$H$2047,'all sales summary'!$A$2:$A$2047,$A46,'all sales summary'!$B$2:$B$2047,S$2)</f>
        <v>0.77975224611424676</v>
      </c>
      <c r="T46" s="37">
        <f>(SUMIFS('all sales summary'!$C$2:$C$2047,'all sales summary'!$A$2:$A$2047,$A46,'all sales summary'!$B$2:$B$2047,T$3)*SUMIFS('all sales summary'!$H$2:$H$2047,'all sales summary'!$A$2:$A$2047,$A46,'all sales summary'!$B$2:$B$2047,T$3))/SUMIFS('all sales summary'!$H$2:$H$2047,'all sales summary'!$A$2:$A$2047,$A46,'all sales summary'!$B$2:$B$2047,T$2)</f>
        <v>0.8087888456984802</v>
      </c>
      <c r="U46" s="37">
        <f>(SUMIFS('all sales summary'!$C$2:$C$2047,'all sales summary'!$A$2:$A$2047,$A46,'all sales summary'!$B$2:$B$2047,U$3)*SUMIFS('all sales summary'!$H$2:$H$2047,'all sales summary'!$A$2:$A$2047,$A46,'all sales summary'!$B$2:$B$2047,U$3))/SUMIFS('all sales summary'!$H$2:$H$2047,'all sales summary'!$A$2:$A$2047,$A46,'all sales summary'!$B$2:$B$2047,U$2)</f>
        <v>0.90173433293593974</v>
      </c>
      <c r="V46" s="37">
        <f>(SUMIFS('all sales summary'!$C$2:$C$2047,'all sales summary'!$A$2:$A$2047,$A46,'all sales summary'!$B$2:$B$2047,V$3)*SUMIFS('all sales summary'!$H$2:$H$2047,'all sales summary'!$A$2:$A$2047,$A46,'all sales summary'!$B$2:$B$2047,V$3))/SUMIFS('all sales summary'!$H$2:$H$2047,'all sales summary'!$A$2:$A$2047,$A46,'all sales summary'!$B$2:$B$2047,V$2)</f>
        <v>0.84877486829523074</v>
      </c>
      <c r="W46" s="8" t="str">
        <f t="shared" si="0"/>
        <v>Oxford</v>
      </c>
      <c r="X46" s="37">
        <f>+SUMIFS('all sales summary'!$H$2:$H$2047,'all sales summary'!$A$2:$A$2047,$A46,'all sales summary'!$B$2:$B$2047,X$2)</f>
        <v>0.18254293156086918</v>
      </c>
      <c r="Y46" s="43">
        <f t="shared" si="1"/>
        <v>-2.7605078867067121E-2</v>
      </c>
    </row>
    <row r="47" spans="1:25" x14ac:dyDescent="0.25">
      <c r="A47" s="5" t="s">
        <v>50</v>
      </c>
      <c r="B47" s="37">
        <f>(SUMIFS('all sales summary'!$C$2:$C$2047,'all sales summary'!$A$2:$A$2047,$A47,'all sales summary'!$B$2:$B$2047,B$3)*SUMIFS('all sales summary'!$H$2:$H$2047,'all sales summary'!$A$2:$A$2047,$A47,'all sales summary'!$B$2:$B$2047,B$3))/SUMIFS('all sales summary'!$H$2:$H$2047,'all sales summary'!$A$2:$A$2047,$A47,'all sales summary'!$B$2:$B$2047,B$2)</f>
        <v>0.9111523413315421</v>
      </c>
      <c r="C47" s="37">
        <f>(SUMIFS('all sales summary'!$C$2:$C$2047,'all sales summary'!$A$2:$A$2047,$A47,'all sales summary'!$B$2:$B$2047,C$3)*SUMIFS('all sales summary'!$H$2:$H$2047,'all sales summary'!$A$2:$A$2047,$A47,'all sales summary'!$B$2:$B$2047,C$3))/SUMIFS('all sales summary'!$H$2:$H$2047,'all sales summary'!$A$2:$A$2047,$A47,'all sales summary'!$B$2:$B$2047,C$2)</f>
        <v>0.96280062661368915</v>
      </c>
      <c r="D47" s="37">
        <f>(SUMIFS('all sales summary'!$C$2:$C$2047,'all sales summary'!$A$2:$A$2047,$A47,'all sales summary'!$B$2:$B$2047,D$3)*SUMIFS('all sales summary'!$H$2:$H$2047,'all sales summary'!$A$2:$A$2047,$A47,'all sales summary'!$B$2:$B$2047,D$3))/SUMIFS('all sales summary'!$H$2:$H$2047,'all sales summary'!$A$2:$A$2047,$A47,'all sales summary'!$B$2:$B$2047,D$2)</f>
        <v>0.71256096481174891</v>
      </c>
      <c r="E47" s="37">
        <f>(SUMIFS('all sales summary'!$C$2:$C$2047,'all sales summary'!$A$2:$A$2047,$A47,'all sales summary'!$B$2:$B$2047,E$3)*SUMIFS('all sales summary'!$H$2:$H$2047,'all sales summary'!$A$2:$A$2047,$A47,'all sales summary'!$B$2:$B$2047,E$3))/SUMIFS('all sales summary'!$H$2:$H$2047,'all sales summary'!$A$2:$A$2047,$A47,'all sales summary'!$B$2:$B$2047,E$2)</f>
        <v>0.29062988079485191</v>
      </c>
      <c r="F47" s="37">
        <f>(SUMIFS('all sales summary'!$C$2:$C$2047,'all sales summary'!$A$2:$A$2047,$A47,'all sales summary'!$B$2:$B$2047,F$3)*SUMIFS('all sales summary'!$H$2:$H$2047,'all sales summary'!$A$2:$A$2047,$A47,'all sales summary'!$B$2:$B$2047,F$3))/SUMIFS('all sales summary'!$H$2:$H$2047,'all sales summary'!$A$2:$A$2047,$A47,'all sales summary'!$B$2:$B$2047,F$2)</f>
        <v>0.32174705111220858</v>
      </c>
      <c r="G47" s="37">
        <f>(SUMIFS('all sales summary'!$C$2:$C$2047,'all sales summary'!$A$2:$A$2047,$A47,'all sales summary'!$B$2:$B$2047,G$3)*SUMIFS('all sales summary'!$H$2:$H$2047,'all sales summary'!$A$2:$A$2047,$A47,'all sales summary'!$B$2:$B$2047,G$3))/SUMIFS('all sales summary'!$H$2:$H$2047,'all sales summary'!$A$2:$A$2047,$A47,'all sales summary'!$B$2:$B$2047,G$2)</f>
        <v>0.45586304351784546</v>
      </c>
      <c r="H47" s="37">
        <f>(SUMIFS('all sales summary'!$C$2:$C$2047,'all sales summary'!$A$2:$A$2047,$A47,'all sales summary'!$B$2:$B$2047,H$3)*SUMIFS('all sales summary'!$H$2:$H$2047,'all sales summary'!$A$2:$A$2047,$A47,'all sales summary'!$B$2:$B$2047,H$3))/SUMIFS('all sales summary'!$H$2:$H$2047,'all sales summary'!$A$2:$A$2047,$A47,'all sales summary'!$B$2:$B$2047,H$2)</f>
        <v>0.68698069446876497</v>
      </c>
      <c r="I47" s="37">
        <f>(SUMIFS('all sales summary'!$C$2:$C$2047,'all sales summary'!$A$2:$A$2047,$A47,'all sales summary'!$B$2:$B$2047,I$3)*SUMIFS('all sales summary'!$H$2:$H$2047,'all sales summary'!$A$2:$A$2047,$A47,'all sales summary'!$B$2:$B$2047,I$3))/SUMIFS('all sales summary'!$H$2:$H$2047,'all sales summary'!$A$2:$A$2047,$A47,'all sales summary'!$B$2:$B$2047,I$2)</f>
        <v>0.79534840408091889</v>
      </c>
      <c r="J47" s="37">
        <f>(SUMIFS('all sales summary'!$C$2:$C$2047,'all sales summary'!$A$2:$A$2047,$A47,'all sales summary'!$B$2:$B$2047,J$3)*SUMIFS('all sales summary'!$H$2:$H$2047,'all sales summary'!$A$2:$A$2047,$A47,'all sales summary'!$B$2:$B$2047,J$3))/SUMIFS('all sales summary'!$H$2:$H$2047,'all sales summary'!$A$2:$A$2047,$A47,'all sales summary'!$B$2:$B$2047,J$2)</f>
        <v>0.75380516148134802</v>
      </c>
      <c r="K47" s="37">
        <f>(SUMIFS('all sales summary'!$C$2:$C$2047,'all sales summary'!$A$2:$A$2047,$A47,'all sales summary'!$B$2:$B$2047,K$3)*SUMIFS('all sales summary'!$H$2:$H$2047,'all sales summary'!$A$2:$A$2047,$A47,'all sales summary'!$B$2:$B$2047,K$3))/SUMIFS('all sales summary'!$H$2:$H$2047,'all sales summary'!$A$2:$A$2047,$A47,'all sales summary'!$B$2:$B$2047,K$2)</f>
        <v>0.74847837923696803</v>
      </c>
      <c r="L47" s="37">
        <f>(SUMIFS('all sales summary'!$C$2:$C$2047,'all sales summary'!$A$2:$A$2047,$A47,'all sales summary'!$B$2:$B$2047,L$3)*SUMIFS('all sales summary'!$H$2:$H$2047,'all sales summary'!$A$2:$A$2047,$A47,'all sales summary'!$B$2:$B$2047,L$3))/SUMIFS('all sales summary'!$H$2:$H$2047,'all sales summary'!$A$2:$A$2047,$A47,'all sales summary'!$B$2:$B$2047,L$2)</f>
        <v>0.37524774532202188</v>
      </c>
      <c r="M47" s="37">
        <f>(SUMIFS('all sales summary'!$C$2:$C$2047,'all sales summary'!$A$2:$A$2047,$A47,'all sales summary'!$B$2:$B$2047,M$3)*SUMIFS('all sales summary'!$H$2:$H$2047,'all sales summary'!$A$2:$A$2047,$A47,'all sales summary'!$B$2:$B$2047,M$3))/SUMIFS('all sales summary'!$H$2:$H$2047,'all sales summary'!$A$2:$A$2047,$A47,'all sales summary'!$B$2:$B$2047,M$2)</f>
        <v>0.62228874820388091</v>
      </c>
      <c r="N47" s="37">
        <f>(SUMIFS('all sales summary'!$C$2:$C$2047,'all sales summary'!$A$2:$A$2047,$A47,'all sales summary'!$B$2:$B$2047,N$3)*SUMIFS('all sales summary'!$H$2:$H$2047,'all sales summary'!$A$2:$A$2047,$A47,'all sales summary'!$B$2:$B$2047,N$3))/SUMIFS('all sales summary'!$H$2:$H$2047,'all sales summary'!$A$2:$A$2047,$A47,'all sales summary'!$B$2:$B$2047,N$2)</f>
        <v>0.35868858153001049</v>
      </c>
      <c r="O47" s="37">
        <f>(SUMIFS('all sales summary'!$C$2:$C$2047,'all sales summary'!$A$2:$A$2047,$A47,'all sales summary'!$B$2:$B$2047,O$3)*SUMIFS('all sales summary'!$H$2:$H$2047,'all sales summary'!$A$2:$A$2047,$A47,'all sales summary'!$B$2:$B$2047,O$3))/SUMIFS('all sales summary'!$H$2:$H$2047,'all sales summary'!$A$2:$A$2047,$A47,'all sales summary'!$B$2:$B$2047,O$2)</f>
        <v>0.38407446821859786</v>
      </c>
      <c r="P47" s="37">
        <f>(SUMIFS('all sales summary'!$C$2:$C$2047,'all sales summary'!$A$2:$A$2047,$A47,'all sales summary'!$B$2:$B$2047,P$3)*SUMIFS('all sales summary'!$H$2:$H$2047,'all sales summary'!$A$2:$A$2047,$A47,'all sales summary'!$B$2:$B$2047,P$3))/SUMIFS('all sales summary'!$H$2:$H$2047,'all sales summary'!$A$2:$A$2047,$A47,'all sales summary'!$B$2:$B$2047,P$2)</f>
        <v>0.4455728348326235</v>
      </c>
      <c r="Q47" s="37">
        <f>(SUMIFS('all sales summary'!$C$2:$C$2047,'all sales summary'!$A$2:$A$2047,$A47,'all sales summary'!$B$2:$B$2047,Q$3)*SUMIFS('all sales summary'!$H$2:$H$2047,'all sales summary'!$A$2:$A$2047,$A47,'all sales summary'!$B$2:$B$2047,Q$3))/SUMIFS('all sales summary'!$H$2:$H$2047,'all sales summary'!$A$2:$A$2047,$A47,'all sales summary'!$B$2:$B$2047,Q$2)</f>
        <v>0.71410526279144637</v>
      </c>
      <c r="R47" s="37">
        <f>(SUMIFS('all sales summary'!$C$2:$C$2047,'all sales summary'!$A$2:$A$2047,$A47,'all sales summary'!$B$2:$B$2047,R$3)*SUMIFS('all sales summary'!$H$2:$H$2047,'all sales summary'!$A$2:$A$2047,$A47,'all sales summary'!$B$2:$B$2047,R$3))/SUMIFS('all sales summary'!$H$2:$H$2047,'all sales summary'!$A$2:$A$2047,$A47,'all sales summary'!$B$2:$B$2047,R$2)</f>
        <v>0.83889094277642129</v>
      </c>
      <c r="S47" s="37">
        <f>(SUMIFS('all sales summary'!$C$2:$C$2047,'all sales summary'!$A$2:$A$2047,$A47,'all sales summary'!$B$2:$B$2047,S$3)*SUMIFS('all sales summary'!$H$2:$H$2047,'all sales summary'!$A$2:$A$2047,$A47,'all sales summary'!$B$2:$B$2047,S$3))/SUMIFS('all sales summary'!$H$2:$H$2047,'all sales summary'!$A$2:$A$2047,$A47,'all sales summary'!$B$2:$B$2047,S$2)</f>
        <v>0.80386629188810854</v>
      </c>
      <c r="T47" s="37">
        <f>(SUMIFS('all sales summary'!$C$2:$C$2047,'all sales summary'!$A$2:$A$2047,$A47,'all sales summary'!$B$2:$B$2047,T$3)*SUMIFS('all sales summary'!$H$2:$H$2047,'all sales summary'!$A$2:$A$2047,$A47,'all sales summary'!$B$2:$B$2047,T$3))/SUMIFS('all sales summary'!$H$2:$H$2047,'all sales summary'!$A$2:$A$2047,$A47,'all sales summary'!$B$2:$B$2047,T$2)</f>
        <v>0.88211091349101789</v>
      </c>
      <c r="U47" s="37">
        <f>(SUMIFS('all sales summary'!$C$2:$C$2047,'all sales summary'!$A$2:$A$2047,$A47,'all sales summary'!$B$2:$B$2047,U$3)*SUMIFS('all sales summary'!$H$2:$H$2047,'all sales summary'!$A$2:$A$2047,$A47,'all sales summary'!$B$2:$B$2047,U$3))/SUMIFS('all sales summary'!$H$2:$H$2047,'all sales summary'!$A$2:$A$2047,$A47,'all sales summary'!$B$2:$B$2047,U$2)</f>
        <v>0.87496162930627375</v>
      </c>
      <c r="V47" s="37">
        <f>(SUMIFS('all sales summary'!$C$2:$C$2047,'all sales summary'!$A$2:$A$2047,$A47,'all sales summary'!$B$2:$B$2047,V$3)*SUMIFS('all sales summary'!$H$2:$H$2047,'all sales summary'!$A$2:$A$2047,$A47,'all sales summary'!$B$2:$B$2047,V$3))/SUMIFS('all sales summary'!$H$2:$H$2047,'all sales summary'!$A$2:$A$2047,$A47,'all sales summary'!$B$2:$B$2047,V$2)</f>
        <v>0.82260132995488289</v>
      </c>
      <c r="W47" s="8" t="str">
        <f t="shared" si="0"/>
        <v>Peterborough</v>
      </c>
      <c r="X47" s="37">
        <f>+SUMIFS('all sales summary'!$H$2:$H$2047,'all sales summary'!$A$2:$A$2047,$A47,'all sales summary'!$B$2:$B$2047,X$2)</f>
        <v>0.11459842158183982</v>
      </c>
      <c r="Y47" s="43">
        <f t="shared" si="1"/>
        <v>-2.0329607577888029E-2</v>
      </c>
    </row>
    <row r="48" spans="1:25" x14ac:dyDescent="0.25">
      <c r="A48" s="5" t="s">
        <v>51</v>
      </c>
      <c r="B48" s="37">
        <f>(SUMIFS('all sales summary'!$C$2:$C$2047,'all sales summary'!$A$2:$A$2047,$A48,'all sales summary'!$B$2:$B$2047,B$3)*SUMIFS('all sales summary'!$H$2:$H$2047,'all sales summary'!$A$2:$A$2047,$A48,'all sales summary'!$B$2:$B$2047,B$3))/SUMIFS('all sales summary'!$H$2:$H$2047,'all sales summary'!$A$2:$A$2047,$A48,'all sales summary'!$B$2:$B$2047,B$2)</f>
        <v>0.87183838576679096</v>
      </c>
      <c r="C48" s="37">
        <f>(SUMIFS('all sales summary'!$C$2:$C$2047,'all sales summary'!$A$2:$A$2047,$A48,'all sales summary'!$B$2:$B$2047,C$3)*SUMIFS('all sales summary'!$H$2:$H$2047,'all sales summary'!$A$2:$A$2047,$A48,'all sales summary'!$B$2:$B$2047,C$3))/SUMIFS('all sales summary'!$H$2:$H$2047,'all sales summary'!$A$2:$A$2047,$A48,'all sales summary'!$B$2:$B$2047,C$2)</f>
        <v>0.88178880008438398</v>
      </c>
      <c r="D48" s="37">
        <f>(SUMIFS('all sales summary'!$C$2:$C$2047,'all sales summary'!$A$2:$A$2047,$A48,'all sales summary'!$B$2:$B$2047,D$3)*SUMIFS('all sales summary'!$H$2:$H$2047,'all sales summary'!$A$2:$A$2047,$A48,'all sales summary'!$B$2:$B$2047,D$3))/SUMIFS('all sales summary'!$H$2:$H$2047,'all sales summary'!$A$2:$A$2047,$A48,'all sales summary'!$B$2:$B$2047,D$2)</f>
        <v>0.61150221303939112</v>
      </c>
      <c r="E48" s="37">
        <f>(SUMIFS('all sales summary'!$C$2:$C$2047,'all sales summary'!$A$2:$A$2047,$A48,'all sales summary'!$B$2:$B$2047,E$3)*SUMIFS('all sales summary'!$H$2:$H$2047,'all sales summary'!$A$2:$A$2047,$A48,'all sales summary'!$B$2:$B$2047,E$3))/SUMIFS('all sales summary'!$H$2:$H$2047,'all sales summary'!$A$2:$A$2047,$A48,'all sales summary'!$B$2:$B$2047,E$2)</f>
        <v>0.2038078804195467</v>
      </c>
      <c r="F48" s="37">
        <f>(SUMIFS('all sales summary'!$C$2:$C$2047,'all sales summary'!$A$2:$A$2047,$A48,'all sales summary'!$B$2:$B$2047,F$3)*SUMIFS('all sales summary'!$H$2:$H$2047,'all sales summary'!$A$2:$A$2047,$A48,'all sales summary'!$B$2:$B$2047,F$3))/SUMIFS('all sales summary'!$H$2:$H$2047,'all sales summary'!$A$2:$A$2047,$A48,'all sales summary'!$B$2:$B$2047,F$2)</f>
        <v>0.25463134522400338</v>
      </c>
      <c r="G48" s="37">
        <f>(SUMIFS('all sales summary'!$C$2:$C$2047,'all sales summary'!$A$2:$A$2047,$A48,'all sales summary'!$B$2:$B$2047,G$3)*SUMIFS('all sales summary'!$H$2:$H$2047,'all sales summary'!$A$2:$A$2047,$A48,'all sales summary'!$B$2:$B$2047,G$3))/SUMIFS('all sales summary'!$H$2:$H$2047,'all sales summary'!$A$2:$A$2047,$A48,'all sales summary'!$B$2:$B$2047,G$2)</f>
        <v>0.45407880448611332</v>
      </c>
      <c r="H48" s="37">
        <f>(SUMIFS('all sales summary'!$C$2:$C$2047,'all sales summary'!$A$2:$A$2047,$A48,'all sales summary'!$B$2:$B$2047,H$3)*SUMIFS('all sales summary'!$H$2:$H$2047,'all sales summary'!$A$2:$A$2047,$A48,'all sales summary'!$B$2:$B$2047,H$3))/SUMIFS('all sales summary'!$H$2:$H$2047,'all sales summary'!$A$2:$A$2047,$A48,'all sales summary'!$B$2:$B$2047,H$2)</f>
        <v>0.82009281274851509</v>
      </c>
      <c r="I48" s="37">
        <f>(SUMIFS('all sales summary'!$C$2:$C$2047,'all sales summary'!$A$2:$A$2047,$A48,'all sales summary'!$B$2:$B$2047,I$3)*SUMIFS('all sales summary'!$H$2:$H$2047,'all sales summary'!$A$2:$A$2047,$A48,'all sales summary'!$B$2:$B$2047,I$3))/SUMIFS('all sales summary'!$H$2:$H$2047,'all sales summary'!$A$2:$A$2047,$A48,'all sales summary'!$B$2:$B$2047,I$2)</f>
        <v>0.92095454231454643</v>
      </c>
      <c r="J48" s="37">
        <f>(SUMIFS('all sales summary'!$C$2:$C$2047,'all sales summary'!$A$2:$A$2047,$A48,'all sales summary'!$B$2:$B$2047,J$3)*SUMIFS('all sales summary'!$H$2:$H$2047,'all sales summary'!$A$2:$A$2047,$A48,'all sales summary'!$B$2:$B$2047,J$3))/SUMIFS('all sales summary'!$H$2:$H$2047,'all sales summary'!$A$2:$A$2047,$A48,'all sales summary'!$B$2:$B$2047,J$2)</f>
        <v>0.91299775468838817</v>
      </c>
      <c r="K48" s="37">
        <f>(SUMIFS('all sales summary'!$C$2:$C$2047,'all sales summary'!$A$2:$A$2047,$A48,'all sales summary'!$B$2:$B$2047,K$3)*SUMIFS('all sales summary'!$H$2:$H$2047,'all sales summary'!$A$2:$A$2047,$A48,'all sales summary'!$B$2:$B$2047,K$3))/SUMIFS('all sales summary'!$H$2:$H$2047,'all sales summary'!$A$2:$A$2047,$A48,'all sales summary'!$B$2:$B$2047,K$2)</f>
        <v>0.94896809949093108</v>
      </c>
      <c r="L48" s="37">
        <f>(SUMIFS('all sales summary'!$C$2:$C$2047,'all sales summary'!$A$2:$A$2047,$A48,'all sales summary'!$B$2:$B$2047,L$3)*SUMIFS('all sales summary'!$H$2:$H$2047,'all sales summary'!$A$2:$A$2047,$A48,'all sales summary'!$B$2:$B$2047,L$3))/SUMIFS('all sales summary'!$H$2:$H$2047,'all sales summary'!$A$2:$A$2047,$A48,'all sales summary'!$B$2:$B$2047,L$2)</f>
        <v>0.43935834678194913</v>
      </c>
      <c r="M48" s="37">
        <f>(SUMIFS('all sales summary'!$C$2:$C$2047,'all sales summary'!$A$2:$A$2047,$A48,'all sales summary'!$B$2:$B$2047,M$3)*SUMIFS('all sales summary'!$H$2:$H$2047,'all sales summary'!$A$2:$A$2047,$A48,'all sales summary'!$B$2:$B$2047,M$3))/SUMIFS('all sales summary'!$H$2:$H$2047,'all sales summary'!$A$2:$A$2047,$A48,'all sales summary'!$B$2:$B$2047,M$2)</f>
        <v>1.0282981573497931</v>
      </c>
      <c r="N48" s="37">
        <f>(SUMIFS('all sales summary'!$C$2:$C$2047,'all sales summary'!$A$2:$A$2047,$A48,'all sales summary'!$B$2:$B$2047,N$3)*SUMIFS('all sales summary'!$H$2:$H$2047,'all sales summary'!$A$2:$A$2047,$A48,'all sales summary'!$B$2:$B$2047,N$3))/SUMIFS('all sales summary'!$H$2:$H$2047,'all sales summary'!$A$2:$A$2047,$A48,'all sales summary'!$B$2:$B$2047,N$2)</f>
        <v>0.31677918715333148</v>
      </c>
      <c r="O48" s="37">
        <f>(SUMIFS('all sales summary'!$C$2:$C$2047,'all sales summary'!$A$2:$A$2047,$A48,'all sales summary'!$B$2:$B$2047,O$3)*SUMIFS('all sales summary'!$H$2:$H$2047,'all sales summary'!$A$2:$A$2047,$A48,'all sales summary'!$B$2:$B$2047,O$3))/SUMIFS('all sales summary'!$H$2:$H$2047,'all sales summary'!$A$2:$A$2047,$A48,'all sales summary'!$B$2:$B$2047,O$2)</f>
        <v>0.28942686921642741</v>
      </c>
      <c r="P48" s="37">
        <f>(SUMIFS('all sales summary'!$C$2:$C$2047,'all sales summary'!$A$2:$A$2047,$A48,'all sales summary'!$B$2:$B$2047,P$3)*SUMIFS('all sales summary'!$H$2:$H$2047,'all sales summary'!$A$2:$A$2047,$A48,'all sales summary'!$B$2:$B$2047,P$3))/SUMIFS('all sales summary'!$H$2:$H$2047,'all sales summary'!$A$2:$A$2047,$A48,'all sales summary'!$B$2:$B$2047,P$2)</f>
        <v>0.35072165427556451</v>
      </c>
      <c r="Q48" s="37">
        <f>(SUMIFS('all sales summary'!$C$2:$C$2047,'all sales summary'!$A$2:$A$2047,$A48,'all sales summary'!$B$2:$B$2047,Q$3)*SUMIFS('all sales summary'!$H$2:$H$2047,'all sales summary'!$A$2:$A$2047,$A48,'all sales summary'!$B$2:$B$2047,Q$3))/SUMIFS('all sales summary'!$H$2:$H$2047,'all sales summary'!$A$2:$A$2047,$A48,'all sales summary'!$B$2:$B$2047,Q$2)</f>
        <v>0.82115049739623369</v>
      </c>
      <c r="R48" s="37">
        <f>(SUMIFS('all sales summary'!$C$2:$C$2047,'all sales summary'!$A$2:$A$2047,$A48,'all sales summary'!$B$2:$B$2047,R$3)*SUMIFS('all sales summary'!$H$2:$H$2047,'all sales summary'!$A$2:$A$2047,$A48,'all sales summary'!$B$2:$B$2047,R$3))/SUMIFS('all sales summary'!$H$2:$H$2047,'all sales summary'!$A$2:$A$2047,$A48,'all sales summary'!$B$2:$B$2047,R$2)</f>
        <v>0.97516499927170186</v>
      </c>
      <c r="S48" s="37">
        <f>(SUMIFS('all sales summary'!$C$2:$C$2047,'all sales summary'!$A$2:$A$2047,$A48,'all sales summary'!$B$2:$B$2047,S$3)*SUMIFS('all sales summary'!$H$2:$H$2047,'all sales summary'!$A$2:$A$2047,$A48,'all sales summary'!$B$2:$B$2047,S$3))/SUMIFS('all sales summary'!$H$2:$H$2047,'all sales summary'!$A$2:$A$2047,$A48,'all sales summary'!$B$2:$B$2047,S$2)</f>
        <v>0.93311319289239159</v>
      </c>
      <c r="T48" s="37">
        <f>(SUMIFS('all sales summary'!$C$2:$C$2047,'all sales summary'!$A$2:$A$2047,$A48,'all sales summary'!$B$2:$B$2047,T$3)*SUMIFS('all sales summary'!$H$2:$H$2047,'all sales summary'!$A$2:$A$2047,$A48,'all sales summary'!$B$2:$B$2047,T$3))/SUMIFS('all sales summary'!$H$2:$H$2047,'all sales summary'!$A$2:$A$2047,$A48,'all sales summary'!$B$2:$B$2047,T$2)</f>
        <v>1.0356919764199541</v>
      </c>
      <c r="U48" s="37">
        <f>(SUMIFS('all sales summary'!$C$2:$C$2047,'all sales summary'!$A$2:$A$2047,$A48,'all sales summary'!$B$2:$B$2047,U$3)*SUMIFS('all sales summary'!$H$2:$H$2047,'all sales summary'!$A$2:$A$2047,$A48,'all sales summary'!$B$2:$B$2047,U$3))/SUMIFS('all sales summary'!$H$2:$H$2047,'all sales summary'!$A$2:$A$2047,$A48,'all sales summary'!$B$2:$B$2047,U$2)</f>
        <v>1.0594809802695309</v>
      </c>
      <c r="V48" s="37">
        <f>(SUMIFS('all sales summary'!$C$2:$C$2047,'all sales summary'!$A$2:$A$2047,$A48,'all sales summary'!$B$2:$B$2047,V$3)*SUMIFS('all sales summary'!$H$2:$H$2047,'all sales summary'!$A$2:$A$2047,$A48,'all sales summary'!$B$2:$B$2047,V$3))/SUMIFS('all sales summary'!$H$2:$H$2047,'all sales summary'!$A$2:$A$2047,$A48,'all sales summary'!$B$2:$B$2047,V$2)</f>
        <v>1.0559979636910848</v>
      </c>
      <c r="W48" s="8" t="str">
        <f t="shared" si="0"/>
        <v>Plymouth</v>
      </c>
      <c r="X48" s="37">
        <f>+SUMIFS('all sales summary'!$H$2:$H$2047,'all sales summary'!$A$2:$A$2047,$A48,'all sales summary'!$B$2:$B$2047,X$2)</f>
        <v>0.1854537350604552</v>
      </c>
      <c r="Y48" s="43">
        <f t="shared" si="1"/>
        <v>1.0385031522291428E-2</v>
      </c>
    </row>
    <row r="49" spans="1:25" x14ac:dyDescent="0.25">
      <c r="A49" s="5" t="s">
        <v>52</v>
      </c>
      <c r="B49" s="37">
        <f>(SUMIFS('all sales summary'!$C$2:$C$2047,'all sales summary'!$A$2:$A$2047,$A49,'all sales summary'!$B$2:$B$2047,B$3)*SUMIFS('all sales summary'!$H$2:$H$2047,'all sales summary'!$A$2:$A$2047,$A49,'all sales summary'!$B$2:$B$2047,B$3))/SUMIFS('all sales summary'!$H$2:$H$2047,'all sales summary'!$A$2:$A$2047,$A49,'all sales summary'!$B$2:$B$2047,B$2)</f>
        <v>0.9019173162466888</v>
      </c>
      <c r="C49" s="37">
        <f>(SUMIFS('all sales summary'!$C$2:$C$2047,'all sales summary'!$A$2:$A$2047,$A49,'all sales summary'!$B$2:$B$2047,C$3)*SUMIFS('all sales summary'!$H$2:$H$2047,'all sales summary'!$A$2:$A$2047,$A49,'all sales summary'!$B$2:$B$2047,C$3))/SUMIFS('all sales summary'!$H$2:$H$2047,'all sales summary'!$A$2:$A$2047,$A49,'all sales summary'!$B$2:$B$2047,C$2)</f>
        <v>0.92167502555120528</v>
      </c>
      <c r="D49" s="37">
        <f>(SUMIFS('all sales summary'!$C$2:$C$2047,'all sales summary'!$A$2:$A$2047,$A49,'all sales summary'!$B$2:$B$2047,D$3)*SUMIFS('all sales summary'!$H$2:$H$2047,'all sales summary'!$A$2:$A$2047,$A49,'all sales summary'!$B$2:$B$2047,D$3))/SUMIFS('all sales summary'!$H$2:$H$2047,'all sales summary'!$A$2:$A$2047,$A49,'all sales summary'!$B$2:$B$2047,D$2)</f>
        <v>0.78006429700137658</v>
      </c>
      <c r="E49" s="37">
        <f>(SUMIFS('all sales summary'!$C$2:$C$2047,'all sales summary'!$A$2:$A$2047,$A49,'all sales summary'!$B$2:$B$2047,E$3)*SUMIFS('all sales summary'!$H$2:$H$2047,'all sales summary'!$A$2:$A$2047,$A49,'all sales summary'!$B$2:$B$2047,E$3))/SUMIFS('all sales summary'!$H$2:$H$2047,'all sales summary'!$A$2:$A$2047,$A49,'all sales summary'!$B$2:$B$2047,E$2)</f>
        <v>0.39635540786210627</v>
      </c>
      <c r="F49" s="37">
        <f>(SUMIFS('all sales summary'!$C$2:$C$2047,'all sales summary'!$A$2:$A$2047,$A49,'all sales summary'!$B$2:$B$2047,F$3)*SUMIFS('all sales summary'!$H$2:$H$2047,'all sales summary'!$A$2:$A$2047,$A49,'all sales summary'!$B$2:$B$2047,F$3))/SUMIFS('all sales summary'!$H$2:$H$2047,'all sales summary'!$A$2:$A$2047,$A49,'all sales summary'!$B$2:$B$2047,F$2)</f>
        <v>0.42539932542961278</v>
      </c>
      <c r="G49" s="37">
        <f>(SUMIFS('all sales summary'!$C$2:$C$2047,'all sales summary'!$A$2:$A$2047,$A49,'all sales summary'!$B$2:$B$2047,G$3)*SUMIFS('all sales summary'!$H$2:$H$2047,'all sales summary'!$A$2:$A$2047,$A49,'all sales summary'!$B$2:$B$2047,G$3))/SUMIFS('all sales summary'!$H$2:$H$2047,'all sales summary'!$A$2:$A$2047,$A49,'all sales summary'!$B$2:$B$2047,G$2)</f>
        <v>0.64514789372822801</v>
      </c>
      <c r="H49" s="37">
        <f>(SUMIFS('all sales summary'!$C$2:$C$2047,'all sales summary'!$A$2:$A$2047,$A49,'all sales summary'!$B$2:$B$2047,H$3)*SUMIFS('all sales summary'!$H$2:$H$2047,'all sales summary'!$A$2:$A$2047,$A49,'all sales summary'!$B$2:$B$2047,H$3))/SUMIFS('all sales summary'!$H$2:$H$2047,'all sales summary'!$A$2:$A$2047,$A49,'all sales summary'!$B$2:$B$2047,H$2)</f>
        <v>0.9332871828886713</v>
      </c>
      <c r="I49" s="37">
        <f>(SUMIFS('all sales summary'!$C$2:$C$2047,'all sales summary'!$A$2:$A$2047,$A49,'all sales summary'!$B$2:$B$2047,I$3)*SUMIFS('all sales summary'!$H$2:$H$2047,'all sales summary'!$A$2:$A$2047,$A49,'all sales summary'!$B$2:$B$2047,I$3))/SUMIFS('all sales summary'!$H$2:$H$2047,'all sales summary'!$A$2:$A$2047,$A49,'all sales summary'!$B$2:$B$2047,I$2)</f>
        <v>0.98895446161686396</v>
      </c>
      <c r="J49" s="37">
        <f>(SUMIFS('all sales summary'!$C$2:$C$2047,'all sales summary'!$A$2:$A$2047,$A49,'all sales summary'!$B$2:$B$2047,J$3)*SUMIFS('all sales summary'!$H$2:$H$2047,'all sales summary'!$A$2:$A$2047,$A49,'all sales summary'!$B$2:$B$2047,J$3))/SUMIFS('all sales summary'!$H$2:$H$2047,'all sales summary'!$A$2:$A$2047,$A49,'all sales summary'!$B$2:$B$2047,J$2)</f>
        <v>0.87453860899092406</v>
      </c>
      <c r="K49" s="37">
        <f>(SUMIFS('all sales summary'!$C$2:$C$2047,'all sales summary'!$A$2:$A$2047,$A49,'all sales summary'!$B$2:$B$2047,K$3)*SUMIFS('all sales summary'!$H$2:$H$2047,'all sales summary'!$A$2:$A$2047,$A49,'all sales summary'!$B$2:$B$2047,K$3))/SUMIFS('all sales summary'!$H$2:$H$2047,'all sales summary'!$A$2:$A$2047,$A49,'all sales summary'!$B$2:$B$2047,K$2)</f>
        <v>0.9689614399740708</v>
      </c>
      <c r="L49" s="37">
        <f>(SUMIFS('all sales summary'!$C$2:$C$2047,'all sales summary'!$A$2:$A$2047,$A49,'all sales summary'!$B$2:$B$2047,L$3)*SUMIFS('all sales summary'!$H$2:$H$2047,'all sales summary'!$A$2:$A$2047,$A49,'all sales summary'!$B$2:$B$2047,L$3))/SUMIFS('all sales summary'!$H$2:$H$2047,'all sales summary'!$A$2:$A$2047,$A49,'all sales summary'!$B$2:$B$2047,L$2)</f>
        <v>0.55901811575096916</v>
      </c>
      <c r="M49" s="37">
        <f>(SUMIFS('all sales summary'!$C$2:$C$2047,'all sales summary'!$A$2:$A$2047,$A49,'all sales summary'!$B$2:$B$2047,M$3)*SUMIFS('all sales summary'!$H$2:$H$2047,'all sales summary'!$A$2:$A$2047,$A49,'all sales summary'!$B$2:$B$2047,M$3))/SUMIFS('all sales summary'!$H$2:$H$2047,'all sales summary'!$A$2:$A$2047,$A49,'all sales summary'!$B$2:$B$2047,M$2)</f>
        <v>0.86514176292084632</v>
      </c>
      <c r="N49" s="37">
        <f>(SUMIFS('all sales summary'!$C$2:$C$2047,'all sales summary'!$A$2:$A$2047,$A49,'all sales summary'!$B$2:$B$2047,N$3)*SUMIFS('all sales summary'!$H$2:$H$2047,'all sales summary'!$A$2:$A$2047,$A49,'all sales summary'!$B$2:$B$2047,N$3))/SUMIFS('all sales summary'!$H$2:$H$2047,'all sales summary'!$A$2:$A$2047,$A49,'all sales summary'!$B$2:$B$2047,N$2)</f>
        <v>0.49133007356796071</v>
      </c>
      <c r="O49" s="37">
        <f>(SUMIFS('all sales summary'!$C$2:$C$2047,'all sales summary'!$A$2:$A$2047,$A49,'all sales summary'!$B$2:$B$2047,O$3)*SUMIFS('all sales summary'!$H$2:$H$2047,'all sales summary'!$A$2:$A$2047,$A49,'all sales summary'!$B$2:$B$2047,O$3))/SUMIFS('all sales summary'!$H$2:$H$2047,'all sales summary'!$A$2:$A$2047,$A49,'all sales summary'!$B$2:$B$2047,O$2)</f>
        <v>0.44099747408777973</v>
      </c>
      <c r="P49" s="37">
        <f>(SUMIFS('all sales summary'!$C$2:$C$2047,'all sales summary'!$A$2:$A$2047,$A49,'all sales summary'!$B$2:$B$2047,P$3)*SUMIFS('all sales summary'!$H$2:$H$2047,'all sales summary'!$A$2:$A$2047,$A49,'all sales summary'!$B$2:$B$2047,P$3))/SUMIFS('all sales summary'!$H$2:$H$2047,'all sales summary'!$A$2:$A$2047,$A49,'all sales summary'!$B$2:$B$2047,P$2)</f>
        <v>0.54134167918415987</v>
      </c>
      <c r="Q49" s="37">
        <f>(SUMIFS('all sales summary'!$C$2:$C$2047,'all sales summary'!$A$2:$A$2047,$A49,'all sales summary'!$B$2:$B$2047,Q$3)*SUMIFS('all sales summary'!$H$2:$H$2047,'all sales summary'!$A$2:$A$2047,$A49,'all sales summary'!$B$2:$B$2047,Q$3))/SUMIFS('all sales summary'!$H$2:$H$2047,'all sales summary'!$A$2:$A$2047,$A49,'all sales summary'!$B$2:$B$2047,Q$2)</f>
        <v>0.88030804646246308</v>
      </c>
      <c r="R49" s="37">
        <f>(SUMIFS('all sales summary'!$C$2:$C$2047,'all sales summary'!$A$2:$A$2047,$A49,'all sales summary'!$B$2:$B$2047,R$3)*SUMIFS('all sales summary'!$H$2:$H$2047,'all sales summary'!$A$2:$A$2047,$A49,'all sales summary'!$B$2:$B$2047,R$3))/SUMIFS('all sales summary'!$H$2:$H$2047,'all sales summary'!$A$2:$A$2047,$A49,'all sales summary'!$B$2:$B$2047,R$2)</f>
        <v>0.91973741056949654</v>
      </c>
      <c r="S49" s="37">
        <f>(SUMIFS('all sales summary'!$C$2:$C$2047,'all sales summary'!$A$2:$A$2047,$A49,'all sales summary'!$B$2:$B$2047,S$3)*SUMIFS('all sales summary'!$H$2:$H$2047,'all sales summary'!$A$2:$A$2047,$A49,'all sales summary'!$B$2:$B$2047,S$3))/SUMIFS('all sales summary'!$H$2:$H$2047,'all sales summary'!$A$2:$A$2047,$A49,'all sales summary'!$B$2:$B$2047,S$2)</f>
        <v>0.84502674806492828</v>
      </c>
      <c r="T49" s="37">
        <f>(SUMIFS('all sales summary'!$C$2:$C$2047,'all sales summary'!$A$2:$A$2047,$A49,'all sales summary'!$B$2:$B$2047,T$3)*SUMIFS('all sales summary'!$H$2:$H$2047,'all sales summary'!$A$2:$A$2047,$A49,'all sales summary'!$B$2:$B$2047,T$3))/SUMIFS('all sales summary'!$H$2:$H$2047,'all sales summary'!$A$2:$A$2047,$A49,'all sales summary'!$B$2:$B$2047,T$2)</f>
        <v>0.94298178490339246</v>
      </c>
      <c r="U49" s="37">
        <f>(SUMIFS('all sales summary'!$C$2:$C$2047,'all sales summary'!$A$2:$A$2047,$A49,'all sales summary'!$B$2:$B$2047,U$3)*SUMIFS('all sales summary'!$H$2:$H$2047,'all sales summary'!$A$2:$A$2047,$A49,'all sales summary'!$B$2:$B$2047,U$3))/SUMIFS('all sales summary'!$H$2:$H$2047,'all sales summary'!$A$2:$A$2047,$A49,'all sales summary'!$B$2:$B$2047,U$2)</f>
        <v>0.94626373653928086</v>
      </c>
      <c r="V49" s="37">
        <f>(SUMIFS('all sales summary'!$C$2:$C$2047,'all sales summary'!$A$2:$A$2047,$A49,'all sales summary'!$B$2:$B$2047,V$3)*SUMIFS('all sales summary'!$H$2:$H$2047,'all sales summary'!$A$2:$A$2047,$A49,'all sales summary'!$B$2:$B$2047,V$3))/SUMIFS('all sales summary'!$H$2:$H$2047,'all sales summary'!$A$2:$A$2047,$A49,'all sales summary'!$B$2:$B$2047,V$2)</f>
        <v>0.82707296420457266</v>
      </c>
      <c r="W49" s="8" t="str">
        <f t="shared" si="0"/>
        <v>Portsmouth</v>
      </c>
      <c r="X49" s="37">
        <f>+SUMIFS('all sales summary'!$H$2:$H$2047,'all sales summary'!$A$2:$A$2047,$A49,'all sales summary'!$B$2:$B$2047,X$2)</f>
        <v>6.6954057756795485E-2</v>
      </c>
      <c r="Y49" s="43">
        <f t="shared" si="1"/>
        <v>-1.1578166742358483E-2</v>
      </c>
    </row>
    <row r="50" spans="1:25" x14ac:dyDescent="0.25">
      <c r="A50" s="5" t="s">
        <v>53</v>
      </c>
      <c r="B50" s="37">
        <f>(SUMIFS('all sales summary'!$C$2:$C$2047,'all sales summary'!$A$2:$A$2047,$A50,'all sales summary'!$B$2:$B$2047,B$3)*SUMIFS('all sales summary'!$H$2:$H$2047,'all sales summary'!$A$2:$A$2047,$A50,'all sales summary'!$B$2:$B$2047,B$3))/SUMIFS('all sales summary'!$H$2:$H$2047,'all sales summary'!$A$2:$A$2047,$A50,'all sales summary'!$B$2:$B$2047,B$2)</f>
        <v>0.91426642773986677</v>
      </c>
      <c r="C50" s="37">
        <f>(SUMIFS('all sales summary'!$C$2:$C$2047,'all sales summary'!$A$2:$A$2047,$A50,'all sales summary'!$B$2:$B$2047,C$3)*SUMIFS('all sales summary'!$H$2:$H$2047,'all sales summary'!$A$2:$A$2047,$A50,'all sales summary'!$B$2:$B$2047,C$3))/SUMIFS('all sales summary'!$H$2:$H$2047,'all sales summary'!$A$2:$A$2047,$A50,'all sales summary'!$B$2:$B$2047,C$2)</f>
        <v>0.93146127841385384</v>
      </c>
      <c r="D50" s="37">
        <f>(SUMIFS('all sales summary'!$C$2:$C$2047,'all sales summary'!$A$2:$A$2047,$A50,'all sales summary'!$B$2:$B$2047,D$3)*SUMIFS('all sales summary'!$H$2:$H$2047,'all sales summary'!$A$2:$A$2047,$A50,'all sales summary'!$B$2:$B$2047,D$3))/SUMIFS('all sales summary'!$H$2:$H$2047,'all sales summary'!$A$2:$A$2047,$A50,'all sales summary'!$B$2:$B$2047,D$2)</f>
        <v>0.76790843634339701</v>
      </c>
      <c r="E50" s="37">
        <f>(SUMIFS('all sales summary'!$C$2:$C$2047,'all sales summary'!$A$2:$A$2047,$A50,'all sales summary'!$B$2:$B$2047,E$3)*SUMIFS('all sales summary'!$H$2:$H$2047,'all sales summary'!$A$2:$A$2047,$A50,'all sales summary'!$B$2:$B$2047,E$3))/SUMIFS('all sales summary'!$H$2:$H$2047,'all sales summary'!$A$2:$A$2047,$A50,'all sales summary'!$B$2:$B$2047,E$2)</f>
        <v>0.24776451932246846</v>
      </c>
      <c r="F50" s="37">
        <f>(SUMIFS('all sales summary'!$C$2:$C$2047,'all sales summary'!$A$2:$A$2047,$A50,'all sales summary'!$B$2:$B$2047,F$3)*SUMIFS('all sales summary'!$H$2:$H$2047,'all sales summary'!$A$2:$A$2047,$A50,'all sales summary'!$B$2:$B$2047,F$3))/SUMIFS('all sales summary'!$H$2:$H$2047,'all sales summary'!$A$2:$A$2047,$A50,'all sales summary'!$B$2:$B$2047,F$2)</f>
        <v>0.29239383645614847</v>
      </c>
      <c r="G50" s="37">
        <f>(SUMIFS('all sales summary'!$C$2:$C$2047,'all sales summary'!$A$2:$A$2047,$A50,'all sales summary'!$B$2:$B$2047,G$3)*SUMIFS('all sales summary'!$H$2:$H$2047,'all sales summary'!$A$2:$A$2047,$A50,'all sales summary'!$B$2:$B$2047,G$3))/SUMIFS('all sales summary'!$H$2:$H$2047,'all sales summary'!$A$2:$A$2047,$A50,'all sales summary'!$B$2:$B$2047,G$2)</f>
        <v>0.5028888134717312</v>
      </c>
      <c r="H50" s="37">
        <f>(SUMIFS('all sales summary'!$C$2:$C$2047,'all sales summary'!$A$2:$A$2047,$A50,'all sales summary'!$B$2:$B$2047,H$3)*SUMIFS('all sales summary'!$H$2:$H$2047,'all sales summary'!$A$2:$A$2047,$A50,'all sales summary'!$B$2:$B$2047,H$3))/SUMIFS('all sales summary'!$H$2:$H$2047,'all sales summary'!$A$2:$A$2047,$A50,'all sales summary'!$B$2:$B$2047,H$2)</f>
        <v>0.82952781670363518</v>
      </c>
      <c r="I50" s="37">
        <f>(SUMIFS('all sales summary'!$C$2:$C$2047,'all sales summary'!$A$2:$A$2047,$A50,'all sales summary'!$B$2:$B$2047,I$3)*SUMIFS('all sales summary'!$H$2:$H$2047,'all sales summary'!$A$2:$A$2047,$A50,'all sales summary'!$B$2:$B$2047,I$3))/SUMIFS('all sales summary'!$H$2:$H$2047,'all sales summary'!$A$2:$A$2047,$A50,'all sales summary'!$B$2:$B$2047,I$2)</f>
        <v>0.84269890468167685</v>
      </c>
      <c r="J50" s="37">
        <f>(SUMIFS('all sales summary'!$C$2:$C$2047,'all sales summary'!$A$2:$A$2047,$A50,'all sales summary'!$B$2:$B$2047,J$3)*SUMIFS('all sales summary'!$H$2:$H$2047,'all sales summary'!$A$2:$A$2047,$A50,'all sales summary'!$B$2:$B$2047,J$3))/SUMIFS('all sales summary'!$H$2:$H$2047,'all sales summary'!$A$2:$A$2047,$A50,'all sales summary'!$B$2:$B$2047,J$2)</f>
        <v>0.81986808969428904</v>
      </c>
      <c r="K50" s="37">
        <f>(SUMIFS('all sales summary'!$C$2:$C$2047,'all sales summary'!$A$2:$A$2047,$A50,'all sales summary'!$B$2:$B$2047,K$3)*SUMIFS('all sales summary'!$H$2:$H$2047,'all sales summary'!$A$2:$A$2047,$A50,'all sales summary'!$B$2:$B$2047,K$3))/SUMIFS('all sales summary'!$H$2:$H$2047,'all sales summary'!$A$2:$A$2047,$A50,'all sales summary'!$B$2:$B$2047,K$2)</f>
        <v>0.85158210647470467</v>
      </c>
      <c r="L50" s="37">
        <f>(SUMIFS('all sales summary'!$C$2:$C$2047,'all sales summary'!$A$2:$A$2047,$A50,'all sales summary'!$B$2:$B$2047,L$3)*SUMIFS('all sales summary'!$H$2:$H$2047,'all sales summary'!$A$2:$A$2047,$A50,'all sales summary'!$B$2:$B$2047,L$3))/SUMIFS('all sales summary'!$H$2:$H$2047,'all sales summary'!$A$2:$A$2047,$A50,'all sales summary'!$B$2:$B$2047,L$2)</f>
        <v>0.48625386080360761</v>
      </c>
      <c r="M50" s="37">
        <f>(SUMIFS('all sales summary'!$C$2:$C$2047,'all sales summary'!$A$2:$A$2047,$A50,'all sales summary'!$B$2:$B$2047,M$3)*SUMIFS('all sales summary'!$H$2:$H$2047,'all sales summary'!$A$2:$A$2047,$A50,'all sales summary'!$B$2:$B$2047,M$3))/SUMIFS('all sales summary'!$H$2:$H$2047,'all sales summary'!$A$2:$A$2047,$A50,'all sales summary'!$B$2:$B$2047,M$2)</f>
        <v>0.89268652344450228</v>
      </c>
      <c r="N50" s="37">
        <f>(SUMIFS('all sales summary'!$C$2:$C$2047,'all sales summary'!$A$2:$A$2047,$A50,'all sales summary'!$B$2:$B$2047,N$3)*SUMIFS('all sales summary'!$H$2:$H$2047,'all sales summary'!$A$2:$A$2047,$A50,'all sales summary'!$B$2:$B$2047,N$3))/SUMIFS('all sales summary'!$H$2:$H$2047,'all sales summary'!$A$2:$A$2047,$A50,'all sales summary'!$B$2:$B$2047,N$2)</f>
        <v>0.32467824415783153</v>
      </c>
      <c r="O50" s="37">
        <f>(SUMIFS('all sales summary'!$C$2:$C$2047,'all sales summary'!$A$2:$A$2047,$A50,'all sales summary'!$B$2:$B$2047,O$3)*SUMIFS('all sales summary'!$H$2:$H$2047,'all sales summary'!$A$2:$A$2047,$A50,'all sales summary'!$B$2:$B$2047,O$3))/SUMIFS('all sales summary'!$H$2:$H$2047,'all sales summary'!$A$2:$A$2047,$A50,'all sales summary'!$B$2:$B$2047,O$2)</f>
        <v>0.33896750090574718</v>
      </c>
      <c r="P50" s="37">
        <f>(SUMIFS('all sales summary'!$C$2:$C$2047,'all sales summary'!$A$2:$A$2047,$A50,'all sales summary'!$B$2:$B$2047,P$3)*SUMIFS('all sales summary'!$H$2:$H$2047,'all sales summary'!$A$2:$A$2047,$A50,'all sales summary'!$B$2:$B$2047,P$3))/SUMIFS('all sales summary'!$H$2:$H$2047,'all sales summary'!$A$2:$A$2047,$A50,'all sales summary'!$B$2:$B$2047,P$2)</f>
        <v>0.42948935431430812</v>
      </c>
      <c r="Q50" s="37">
        <f>(SUMIFS('all sales summary'!$C$2:$C$2047,'all sales summary'!$A$2:$A$2047,$A50,'all sales summary'!$B$2:$B$2047,Q$3)*SUMIFS('all sales summary'!$H$2:$H$2047,'all sales summary'!$A$2:$A$2047,$A50,'all sales summary'!$B$2:$B$2047,Q$3))/SUMIFS('all sales summary'!$H$2:$H$2047,'all sales summary'!$A$2:$A$2047,$A50,'all sales summary'!$B$2:$B$2047,Q$2)</f>
        <v>0.8105833708834711</v>
      </c>
      <c r="R50" s="37">
        <f>(SUMIFS('all sales summary'!$C$2:$C$2047,'all sales summary'!$A$2:$A$2047,$A50,'all sales summary'!$B$2:$B$2047,R$3)*SUMIFS('all sales summary'!$H$2:$H$2047,'all sales summary'!$A$2:$A$2047,$A50,'all sales summary'!$B$2:$B$2047,R$3))/SUMIFS('all sales summary'!$H$2:$H$2047,'all sales summary'!$A$2:$A$2047,$A50,'all sales summary'!$B$2:$B$2047,R$2)</f>
        <v>0.89975305761634283</v>
      </c>
      <c r="S50" s="37">
        <f>(SUMIFS('all sales summary'!$C$2:$C$2047,'all sales summary'!$A$2:$A$2047,$A50,'all sales summary'!$B$2:$B$2047,S$3)*SUMIFS('all sales summary'!$H$2:$H$2047,'all sales summary'!$A$2:$A$2047,$A50,'all sales summary'!$B$2:$B$2047,S$3))/SUMIFS('all sales summary'!$H$2:$H$2047,'all sales summary'!$A$2:$A$2047,$A50,'all sales summary'!$B$2:$B$2047,S$2)</f>
        <v>0.87771451905339726</v>
      </c>
      <c r="T50" s="37">
        <f>(SUMIFS('all sales summary'!$C$2:$C$2047,'all sales summary'!$A$2:$A$2047,$A50,'all sales summary'!$B$2:$B$2047,T$3)*SUMIFS('all sales summary'!$H$2:$H$2047,'all sales summary'!$A$2:$A$2047,$A50,'all sales summary'!$B$2:$B$2047,T$3))/SUMIFS('all sales summary'!$H$2:$H$2047,'all sales summary'!$A$2:$A$2047,$A50,'all sales summary'!$B$2:$B$2047,T$2)</f>
        <v>0.96082480981227691</v>
      </c>
      <c r="U50" s="37">
        <f>(SUMIFS('all sales summary'!$C$2:$C$2047,'all sales summary'!$A$2:$A$2047,$A50,'all sales summary'!$B$2:$B$2047,U$3)*SUMIFS('all sales summary'!$H$2:$H$2047,'all sales summary'!$A$2:$A$2047,$A50,'all sales summary'!$B$2:$B$2047,U$3))/SUMIFS('all sales summary'!$H$2:$H$2047,'all sales summary'!$A$2:$A$2047,$A50,'all sales summary'!$B$2:$B$2047,U$2)</f>
        <v>1.0016564903252572</v>
      </c>
      <c r="V50" s="37">
        <f>(SUMIFS('all sales summary'!$C$2:$C$2047,'all sales summary'!$A$2:$A$2047,$A50,'all sales summary'!$B$2:$B$2047,V$3)*SUMIFS('all sales summary'!$H$2:$H$2047,'all sales summary'!$A$2:$A$2047,$A50,'all sales summary'!$B$2:$B$2047,V$3))/SUMIFS('all sales summary'!$H$2:$H$2047,'all sales summary'!$A$2:$A$2047,$A50,'all sales summary'!$B$2:$B$2047,V$2)</f>
        <v>0.97684543837503912</v>
      </c>
      <c r="W50" s="8" t="str">
        <f t="shared" si="0"/>
        <v>Preston</v>
      </c>
      <c r="X50" s="37">
        <f>+SUMIFS('all sales summary'!$H$2:$H$2047,'all sales summary'!$A$2:$A$2047,$A50,'all sales summary'!$B$2:$B$2047,X$2)</f>
        <v>8.4836709168807062E-2</v>
      </c>
      <c r="Y50" s="43">
        <f t="shared" si="1"/>
        <v>-1.9643568105080266E-3</v>
      </c>
    </row>
    <row r="51" spans="1:25" x14ac:dyDescent="0.25">
      <c r="A51" s="5" t="s">
        <v>54</v>
      </c>
      <c r="B51" s="37">
        <f>(SUMIFS('all sales summary'!$C$2:$C$2047,'all sales summary'!$A$2:$A$2047,$A51,'all sales summary'!$B$2:$B$2047,B$3)*SUMIFS('all sales summary'!$H$2:$H$2047,'all sales summary'!$A$2:$A$2047,$A51,'all sales summary'!$B$2:$B$2047,B$3))/SUMIFS('all sales summary'!$H$2:$H$2047,'all sales summary'!$A$2:$A$2047,$A51,'all sales summary'!$B$2:$B$2047,B$2)</f>
        <v>0.85851383090015698</v>
      </c>
      <c r="C51" s="37">
        <f>(SUMIFS('all sales summary'!$C$2:$C$2047,'all sales summary'!$A$2:$A$2047,$A51,'all sales summary'!$B$2:$B$2047,C$3)*SUMIFS('all sales summary'!$H$2:$H$2047,'all sales summary'!$A$2:$A$2047,$A51,'all sales summary'!$B$2:$B$2047,C$3))/SUMIFS('all sales summary'!$H$2:$H$2047,'all sales summary'!$A$2:$A$2047,$A51,'all sales summary'!$B$2:$B$2047,C$2)</f>
        <v>0.87815548723290549</v>
      </c>
      <c r="D51" s="37">
        <f>(SUMIFS('all sales summary'!$C$2:$C$2047,'all sales summary'!$A$2:$A$2047,$A51,'all sales summary'!$B$2:$B$2047,D$3)*SUMIFS('all sales summary'!$H$2:$H$2047,'all sales summary'!$A$2:$A$2047,$A51,'all sales summary'!$B$2:$B$2047,D$3))/SUMIFS('all sales summary'!$H$2:$H$2047,'all sales summary'!$A$2:$A$2047,$A51,'all sales summary'!$B$2:$B$2047,D$2)</f>
        <v>0.61487784325752226</v>
      </c>
      <c r="E51" s="37">
        <f>(SUMIFS('all sales summary'!$C$2:$C$2047,'all sales summary'!$A$2:$A$2047,$A51,'all sales summary'!$B$2:$B$2047,E$3)*SUMIFS('all sales summary'!$H$2:$H$2047,'all sales summary'!$A$2:$A$2047,$A51,'all sales summary'!$B$2:$B$2047,E$3))/SUMIFS('all sales summary'!$H$2:$H$2047,'all sales summary'!$A$2:$A$2047,$A51,'all sales summary'!$B$2:$B$2047,E$2)</f>
        <v>0.2138563807979626</v>
      </c>
      <c r="F51" s="37">
        <f>(SUMIFS('all sales summary'!$C$2:$C$2047,'all sales summary'!$A$2:$A$2047,$A51,'all sales summary'!$B$2:$B$2047,F$3)*SUMIFS('all sales summary'!$H$2:$H$2047,'all sales summary'!$A$2:$A$2047,$A51,'all sales summary'!$B$2:$B$2047,F$3))/SUMIFS('all sales summary'!$H$2:$H$2047,'all sales summary'!$A$2:$A$2047,$A51,'all sales summary'!$B$2:$B$2047,F$2)</f>
        <v>0.25413103787934443</v>
      </c>
      <c r="G51" s="37">
        <f>(SUMIFS('all sales summary'!$C$2:$C$2047,'all sales summary'!$A$2:$A$2047,$A51,'all sales summary'!$B$2:$B$2047,G$3)*SUMIFS('all sales summary'!$H$2:$H$2047,'all sales summary'!$A$2:$A$2047,$A51,'all sales summary'!$B$2:$B$2047,G$3))/SUMIFS('all sales summary'!$H$2:$H$2047,'all sales summary'!$A$2:$A$2047,$A51,'all sales summary'!$B$2:$B$2047,G$2)</f>
        <v>0.38813367138443483</v>
      </c>
      <c r="H51" s="37">
        <f>(SUMIFS('all sales summary'!$C$2:$C$2047,'all sales summary'!$A$2:$A$2047,$A51,'all sales summary'!$B$2:$B$2047,H$3)*SUMIFS('all sales summary'!$H$2:$H$2047,'all sales summary'!$A$2:$A$2047,$A51,'all sales summary'!$B$2:$B$2047,H$3))/SUMIFS('all sales summary'!$H$2:$H$2047,'all sales summary'!$A$2:$A$2047,$A51,'all sales summary'!$B$2:$B$2047,H$2)</f>
        <v>0.58000167607926068</v>
      </c>
      <c r="I51" s="37">
        <f>(SUMIFS('all sales summary'!$C$2:$C$2047,'all sales summary'!$A$2:$A$2047,$A51,'all sales summary'!$B$2:$B$2047,I$3)*SUMIFS('all sales summary'!$H$2:$H$2047,'all sales summary'!$A$2:$A$2047,$A51,'all sales summary'!$B$2:$B$2047,I$3))/SUMIFS('all sales summary'!$H$2:$H$2047,'all sales summary'!$A$2:$A$2047,$A51,'all sales summary'!$B$2:$B$2047,I$2)</f>
        <v>0.71082916703028309</v>
      </c>
      <c r="J51" s="37">
        <f>(SUMIFS('all sales summary'!$C$2:$C$2047,'all sales summary'!$A$2:$A$2047,$A51,'all sales summary'!$B$2:$B$2047,J$3)*SUMIFS('all sales summary'!$H$2:$H$2047,'all sales summary'!$A$2:$A$2047,$A51,'all sales summary'!$B$2:$B$2047,J$3))/SUMIFS('all sales summary'!$H$2:$H$2047,'all sales summary'!$A$2:$A$2047,$A51,'all sales summary'!$B$2:$B$2047,J$2)</f>
        <v>0.69583049804488228</v>
      </c>
      <c r="K51" s="37">
        <f>(SUMIFS('all sales summary'!$C$2:$C$2047,'all sales summary'!$A$2:$A$2047,$A51,'all sales summary'!$B$2:$B$2047,K$3)*SUMIFS('all sales summary'!$H$2:$H$2047,'all sales summary'!$A$2:$A$2047,$A51,'all sales summary'!$B$2:$B$2047,K$3))/SUMIFS('all sales summary'!$H$2:$H$2047,'all sales summary'!$A$2:$A$2047,$A51,'all sales summary'!$B$2:$B$2047,K$2)</f>
        <v>0.74607057218795259</v>
      </c>
      <c r="L51" s="37">
        <f>(SUMIFS('all sales summary'!$C$2:$C$2047,'all sales summary'!$A$2:$A$2047,$A51,'all sales summary'!$B$2:$B$2047,L$3)*SUMIFS('all sales summary'!$H$2:$H$2047,'all sales summary'!$A$2:$A$2047,$A51,'all sales summary'!$B$2:$B$2047,L$3))/SUMIFS('all sales summary'!$H$2:$H$2047,'all sales summary'!$A$2:$A$2047,$A51,'all sales summary'!$B$2:$B$2047,L$2)</f>
        <v>0.38354013495741129</v>
      </c>
      <c r="M51" s="37">
        <f>(SUMIFS('all sales summary'!$C$2:$C$2047,'all sales summary'!$A$2:$A$2047,$A51,'all sales summary'!$B$2:$B$2047,M$3)*SUMIFS('all sales summary'!$H$2:$H$2047,'all sales summary'!$A$2:$A$2047,$A51,'all sales summary'!$B$2:$B$2047,M$3))/SUMIFS('all sales summary'!$H$2:$H$2047,'all sales summary'!$A$2:$A$2047,$A51,'all sales summary'!$B$2:$B$2047,M$2)</f>
        <v>0.64644098492577651</v>
      </c>
      <c r="N51" s="37">
        <f>(SUMIFS('all sales summary'!$C$2:$C$2047,'all sales summary'!$A$2:$A$2047,$A51,'all sales summary'!$B$2:$B$2047,N$3)*SUMIFS('all sales summary'!$H$2:$H$2047,'all sales summary'!$A$2:$A$2047,$A51,'all sales summary'!$B$2:$B$2047,N$3))/SUMIFS('all sales summary'!$H$2:$H$2047,'all sales summary'!$A$2:$A$2047,$A51,'all sales summary'!$B$2:$B$2047,N$2)</f>
        <v>0.28897198576936867</v>
      </c>
      <c r="O51" s="37">
        <f>(SUMIFS('all sales summary'!$C$2:$C$2047,'all sales summary'!$A$2:$A$2047,$A51,'all sales summary'!$B$2:$B$2047,O$3)*SUMIFS('all sales summary'!$H$2:$H$2047,'all sales summary'!$A$2:$A$2047,$A51,'all sales summary'!$B$2:$B$2047,O$3))/SUMIFS('all sales summary'!$H$2:$H$2047,'all sales summary'!$A$2:$A$2047,$A51,'all sales summary'!$B$2:$B$2047,O$2)</f>
        <v>0.2808958800259686</v>
      </c>
      <c r="P51" s="37">
        <f>(SUMIFS('all sales summary'!$C$2:$C$2047,'all sales summary'!$A$2:$A$2047,$A51,'all sales summary'!$B$2:$B$2047,P$3)*SUMIFS('all sales summary'!$H$2:$H$2047,'all sales summary'!$A$2:$A$2047,$A51,'all sales summary'!$B$2:$B$2047,P$3))/SUMIFS('all sales summary'!$H$2:$H$2047,'all sales summary'!$A$2:$A$2047,$A51,'all sales summary'!$B$2:$B$2047,P$2)</f>
        <v>0.34756167411940209</v>
      </c>
      <c r="Q51" s="37">
        <f>(SUMIFS('all sales summary'!$C$2:$C$2047,'all sales summary'!$A$2:$A$2047,$A51,'all sales summary'!$B$2:$B$2047,Q$3)*SUMIFS('all sales summary'!$H$2:$H$2047,'all sales summary'!$A$2:$A$2047,$A51,'all sales summary'!$B$2:$B$2047,Q$3))/SUMIFS('all sales summary'!$H$2:$H$2047,'all sales summary'!$A$2:$A$2047,$A51,'all sales summary'!$B$2:$B$2047,Q$2)</f>
        <v>0.60917235444625073</v>
      </c>
      <c r="R51" s="37">
        <f>(SUMIFS('all sales summary'!$C$2:$C$2047,'all sales summary'!$A$2:$A$2047,$A51,'all sales summary'!$B$2:$B$2047,R$3)*SUMIFS('all sales summary'!$H$2:$H$2047,'all sales summary'!$A$2:$A$2047,$A51,'all sales summary'!$B$2:$B$2047,R$3))/SUMIFS('all sales summary'!$H$2:$H$2047,'all sales summary'!$A$2:$A$2047,$A51,'all sales summary'!$B$2:$B$2047,R$2)</f>
        <v>0.74488667090806415</v>
      </c>
      <c r="S51" s="37">
        <f>(SUMIFS('all sales summary'!$C$2:$C$2047,'all sales summary'!$A$2:$A$2047,$A51,'all sales summary'!$B$2:$B$2047,S$3)*SUMIFS('all sales summary'!$H$2:$H$2047,'all sales summary'!$A$2:$A$2047,$A51,'all sales summary'!$B$2:$B$2047,S$3))/SUMIFS('all sales summary'!$H$2:$H$2047,'all sales summary'!$A$2:$A$2047,$A51,'all sales summary'!$B$2:$B$2047,S$2)</f>
        <v>0.72927465658389767</v>
      </c>
      <c r="T51" s="37">
        <f>(SUMIFS('all sales summary'!$C$2:$C$2047,'all sales summary'!$A$2:$A$2047,$A51,'all sales summary'!$B$2:$B$2047,T$3)*SUMIFS('all sales summary'!$H$2:$H$2047,'all sales summary'!$A$2:$A$2047,$A51,'all sales summary'!$B$2:$B$2047,T$3))/SUMIFS('all sales summary'!$H$2:$H$2047,'all sales summary'!$A$2:$A$2047,$A51,'all sales summary'!$B$2:$B$2047,T$2)</f>
        <v>0.82162401096287518</v>
      </c>
      <c r="U51" s="37">
        <f>(SUMIFS('all sales summary'!$C$2:$C$2047,'all sales summary'!$A$2:$A$2047,$A51,'all sales summary'!$B$2:$B$2047,U$3)*SUMIFS('all sales summary'!$H$2:$H$2047,'all sales summary'!$A$2:$A$2047,$A51,'all sales summary'!$B$2:$B$2047,U$3))/SUMIFS('all sales summary'!$H$2:$H$2047,'all sales summary'!$A$2:$A$2047,$A51,'all sales summary'!$B$2:$B$2047,U$2)</f>
        <v>0.84491733938755009</v>
      </c>
      <c r="V51" s="37">
        <f>(SUMIFS('all sales summary'!$C$2:$C$2047,'all sales summary'!$A$2:$A$2047,$A51,'all sales summary'!$B$2:$B$2047,V$3)*SUMIFS('all sales summary'!$H$2:$H$2047,'all sales summary'!$A$2:$A$2047,$A51,'all sales summary'!$B$2:$B$2047,V$3))/SUMIFS('all sales summary'!$H$2:$H$2047,'all sales summary'!$A$2:$A$2047,$A51,'all sales summary'!$B$2:$B$2047,V$2)</f>
        <v>0.83604957067683761</v>
      </c>
      <c r="W51" s="8" t="str">
        <f t="shared" si="0"/>
        <v>Reading</v>
      </c>
      <c r="X51" s="37">
        <f>+SUMIFS('all sales summary'!$H$2:$H$2047,'all sales summary'!$A$2:$A$2047,$A51,'all sales summary'!$B$2:$B$2047,X$2)</f>
        <v>0.17929958815202912</v>
      </c>
      <c r="Y51" s="43">
        <f t="shared" si="1"/>
        <v>-2.9396244454991376E-2</v>
      </c>
    </row>
    <row r="52" spans="1:25" x14ac:dyDescent="0.25">
      <c r="A52" s="5" t="s">
        <v>55</v>
      </c>
      <c r="B52" s="37">
        <f>(SUMIFS('all sales summary'!$C$2:$C$2047,'all sales summary'!$A$2:$A$2047,$A52,'all sales summary'!$B$2:$B$2047,B$3)*SUMIFS('all sales summary'!$H$2:$H$2047,'all sales summary'!$A$2:$A$2047,$A52,'all sales summary'!$B$2:$B$2047,B$3))/SUMIFS('all sales summary'!$H$2:$H$2047,'all sales summary'!$A$2:$A$2047,$A52,'all sales summary'!$B$2:$B$2047,B$2)</f>
        <v>0.89551563100899434</v>
      </c>
      <c r="C52" s="37">
        <f>(SUMIFS('all sales summary'!$C$2:$C$2047,'all sales summary'!$A$2:$A$2047,$A52,'all sales summary'!$B$2:$B$2047,C$3)*SUMIFS('all sales summary'!$H$2:$H$2047,'all sales summary'!$A$2:$A$2047,$A52,'all sales summary'!$B$2:$B$2047,C$3))/SUMIFS('all sales summary'!$H$2:$H$2047,'all sales summary'!$A$2:$A$2047,$A52,'all sales summary'!$B$2:$B$2047,C$2)</f>
        <v>0.92784989261936912</v>
      </c>
      <c r="D52" s="37">
        <f>(SUMIFS('all sales summary'!$C$2:$C$2047,'all sales summary'!$A$2:$A$2047,$A52,'all sales summary'!$B$2:$B$2047,D$3)*SUMIFS('all sales summary'!$H$2:$H$2047,'all sales summary'!$A$2:$A$2047,$A52,'all sales summary'!$B$2:$B$2047,D$3))/SUMIFS('all sales summary'!$H$2:$H$2047,'all sales summary'!$A$2:$A$2047,$A52,'all sales summary'!$B$2:$B$2047,D$2)</f>
        <v>0.71200102631046602</v>
      </c>
      <c r="E52" s="37">
        <f>(SUMIFS('all sales summary'!$C$2:$C$2047,'all sales summary'!$A$2:$A$2047,$A52,'all sales summary'!$B$2:$B$2047,E$3)*SUMIFS('all sales summary'!$H$2:$H$2047,'all sales summary'!$A$2:$A$2047,$A52,'all sales summary'!$B$2:$B$2047,E$3))/SUMIFS('all sales summary'!$H$2:$H$2047,'all sales summary'!$A$2:$A$2047,$A52,'all sales summary'!$B$2:$B$2047,E$2)</f>
        <v>0.26087277118885982</v>
      </c>
      <c r="F52" s="37">
        <f>(SUMIFS('all sales summary'!$C$2:$C$2047,'all sales summary'!$A$2:$A$2047,$A52,'all sales summary'!$B$2:$B$2047,F$3)*SUMIFS('all sales summary'!$H$2:$H$2047,'all sales summary'!$A$2:$A$2047,$A52,'all sales summary'!$B$2:$B$2047,F$3))/SUMIFS('all sales summary'!$H$2:$H$2047,'all sales summary'!$A$2:$A$2047,$A52,'all sales summary'!$B$2:$B$2047,F$2)</f>
        <v>0.31844012300257113</v>
      </c>
      <c r="G52" s="37">
        <f>(SUMIFS('all sales summary'!$C$2:$C$2047,'all sales summary'!$A$2:$A$2047,$A52,'all sales summary'!$B$2:$B$2047,G$3)*SUMIFS('all sales summary'!$H$2:$H$2047,'all sales summary'!$A$2:$A$2047,$A52,'all sales summary'!$B$2:$B$2047,G$3))/SUMIFS('all sales summary'!$H$2:$H$2047,'all sales summary'!$A$2:$A$2047,$A52,'all sales summary'!$B$2:$B$2047,G$2)</f>
        <v>0.46973170823687904</v>
      </c>
      <c r="H52" s="37">
        <f>(SUMIFS('all sales summary'!$C$2:$C$2047,'all sales summary'!$A$2:$A$2047,$A52,'all sales summary'!$B$2:$B$2047,H$3)*SUMIFS('all sales summary'!$H$2:$H$2047,'all sales summary'!$A$2:$A$2047,$A52,'all sales summary'!$B$2:$B$2047,H$3))/SUMIFS('all sales summary'!$H$2:$H$2047,'all sales summary'!$A$2:$A$2047,$A52,'all sales summary'!$B$2:$B$2047,H$2)</f>
        <v>0.69317519082754409</v>
      </c>
      <c r="I52" s="37">
        <f>(SUMIFS('all sales summary'!$C$2:$C$2047,'all sales summary'!$A$2:$A$2047,$A52,'all sales summary'!$B$2:$B$2047,I$3)*SUMIFS('all sales summary'!$H$2:$H$2047,'all sales summary'!$A$2:$A$2047,$A52,'all sales summary'!$B$2:$B$2047,I$3))/SUMIFS('all sales summary'!$H$2:$H$2047,'all sales summary'!$A$2:$A$2047,$A52,'all sales summary'!$B$2:$B$2047,I$2)</f>
        <v>0.7995137627099802</v>
      </c>
      <c r="J52" s="37">
        <f>(SUMIFS('all sales summary'!$C$2:$C$2047,'all sales summary'!$A$2:$A$2047,$A52,'all sales summary'!$B$2:$B$2047,J$3)*SUMIFS('all sales summary'!$H$2:$H$2047,'all sales summary'!$A$2:$A$2047,$A52,'all sales summary'!$B$2:$B$2047,J$3))/SUMIFS('all sales summary'!$H$2:$H$2047,'all sales summary'!$A$2:$A$2047,$A52,'all sales summary'!$B$2:$B$2047,J$2)</f>
        <v>0.77342012526203563</v>
      </c>
      <c r="K52" s="37">
        <f>(SUMIFS('all sales summary'!$C$2:$C$2047,'all sales summary'!$A$2:$A$2047,$A52,'all sales summary'!$B$2:$B$2047,K$3)*SUMIFS('all sales summary'!$H$2:$H$2047,'all sales summary'!$A$2:$A$2047,$A52,'all sales summary'!$B$2:$B$2047,K$3))/SUMIFS('all sales summary'!$H$2:$H$2047,'all sales summary'!$A$2:$A$2047,$A52,'all sales summary'!$B$2:$B$2047,K$2)</f>
        <v>0.73650761224663652</v>
      </c>
      <c r="L52" s="37">
        <f>(SUMIFS('all sales summary'!$C$2:$C$2047,'all sales summary'!$A$2:$A$2047,$A52,'all sales summary'!$B$2:$B$2047,L$3)*SUMIFS('all sales summary'!$H$2:$H$2047,'all sales summary'!$A$2:$A$2047,$A52,'all sales summary'!$B$2:$B$2047,L$3))/SUMIFS('all sales summary'!$H$2:$H$2047,'all sales summary'!$A$2:$A$2047,$A52,'all sales summary'!$B$2:$B$2047,L$2)</f>
        <v>0.44844668654547554</v>
      </c>
      <c r="M52" s="37">
        <f>(SUMIFS('all sales summary'!$C$2:$C$2047,'all sales summary'!$A$2:$A$2047,$A52,'all sales summary'!$B$2:$B$2047,M$3)*SUMIFS('all sales summary'!$H$2:$H$2047,'all sales summary'!$A$2:$A$2047,$A52,'all sales summary'!$B$2:$B$2047,M$3))/SUMIFS('all sales summary'!$H$2:$H$2047,'all sales summary'!$A$2:$A$2047,$A52,'all sales summary'!$B$2:$B$2047,M$2)</f>
        <v>0.75789485903942522</v>
      </c>
      <c r="N52" s="37">
        <f>(SUMIFS('all sales summary'!$C$2:$C$2047,'all sales summary'!$A$2:$A$2047,$A52,'all sales summary'!$B$2:$B$2047,N$3)*SUMIFS('all sales summary'!$H$2:$H$2047,'all sales summary'!$A$2:$A$2047,$A52,'all sales summary'!$B$2:$B$2047,N$3))/SUMIFS('all sales summary'!$H$2:$H$2047,'all sales summary'!$A$2:$A$2047,$A52,'all sales summary'!$B$2:$B$2047,N$2)</f>
        <v>0.37050396887583914</v>
      </c>
      <c r="O52" s="37">
        <f>(SUMIFS('all sales summary'!$C$2:$C$2047,'all sales summary'!$A$2:$A$2047,$A52,'all sales summary'!$B$2:$B$2047,O$3)*SUMIFS('all sales summary'!$H$2:$H$2047,'all sales summary'!$A$2:$A$2047,$A52,'all sales summary'!$B$2:$B$2047,O$3))/SUMIFS('all sales summary'!$H$2:$H$2047,'all sales summary'!$A$2:$A$2047,$A52,'all sales summary'!$B$2:$B$2047,O$2)</f>
        <v>0.36911515168579329</v>
      </c>
      <c r="P52" s="37">
        <f>(SUMIFS('all sales summary'!$C$2:$C$2047,'all sales summary'!$A$2:$A$2047,$A52,'all sales summary'!$B$2:$B$2047,P$3)*SUMIFS('all sales summary'!$H$2:$H$2047,'all sales summary'!$A$2:$A$2047,$A52,'all sales summary'!$B$2:$B$2047,P$3))/SUMIFS('all sales summary'!$H$2:$H$2047,'all sales summary'!$A$2:$A$2047,$A52,'all sales summary'!$B$2:$B$2047,P$2)</f>
        <v>0.45602465990893998</v>
      </c>
      <c r="Q52" s="37">
        <f>(SUMIFS('all sales summary'!$C$2:$C$2047,'all sales summary'!$A$2:$A$2047,$A52,'all sales summary'!$B$2:$B$2047,Q$3)*SUMIFS('all sales summary'!$H$2:$H$2047,'all sales summary'!$A$2:$A$2047,$A52,'all sales summary'!$B$2:$B$2047,Q$3))/SUMIFS('all sales summary'!$H$2:$H$2047,'all sales summary'!$A$2:$A$2047,$A52,'all sales summary'!$B$2:$B$2047,Q$2)</f>
        <v>0.64576678975630086</v>
      </c>
      <c r="R52" s="37">
        <f>(SUMIFS('all sales summary'!$C$2:$C$2047,'all sales summary'!$A$2:$A$2047,$A52,'all sales summary'!$B$2:$B$2047,R$3)*SUMIFS('all sales summary'!$H$2:$H$2047,'all sales summary'!$A$2:$A$2047,$A52,'all sales summary'!$B$2:$B$2047,R$3))/SUMIFS('all sales summary'!$H$2:$H$2047,'all sales summary'!$A$2:$A$2047,$A52,'all sales summary'!$B$2:$B$2047,R$2)</f>
        <v>0.80850417324275614</v>
      </c>
      <c r="S52" s="37">
        <f>(SUMIFS('all sales summary'!$C$2:$C$2047,'all sales summary'!$A$2:$A$2047,$A52,'all sales summary'!$B$2:$B$2047,S$3)*SUMIFS('all sales summary'!$H$2:$H$2047,'all sales summary'!$A$2:$A$2047,$A52,'all sales summary'!$B$2:$B$2047,S$3))/SUMIFS('all sales summary'!$H$2:$H$2047,'all sales summary'!$A$2:$A$2047,$A52,'all sales summary'!$B$2:$B$2047,S$2)</f>
        <v>0.85310892536755178</v>
      </c>
      <c r="T52" s="37">
        <f>(SUMIFS('all sales summary'!$C$2:$C$2047,'all sales summary'!$A$2:$A$2047,$A52,'all sales summary'!$B$2:$B$2047,T$3)*SUMIFS('all sales summary'!$H$2:$H$2047,'all sales summary'!$A$2:$A$2047,$A52,'all sales summary'!$B$2:$B$2047,T$3))/SUMIFS('all sales summary'!$H$2:$H$2047,'all sales summary'!$A$2:$A$2047,$A52,'all sales summary'!$B$2:$B$2047,T$2)</f>
        <v>0.89815886851017745</v>
      </c>
      <c r="U52" s="37">
        <f>(SUMIFS('all sales summary'!$C$2:$C$2047,'all sales summary'!$A$2:$A$2047,$A52,'all sales summary'!$B$2:$B$2047,U$3)*SUMIFS('all sales summary'!$H$2:$H$2047,'all sales summary'!$A$2:$A$2047,$A52,'all sales summary'!$B$2:$B$2047,U$3))/SUMIFS('all sales summary'!$H$2:$H$2047,'all sales summary'!$A$2:$A$2047,$A52,'all sales summary'!$B$2:$B$2047,U$2)</f>
        <v>0.9771566066935502</v>
      </c>
      <c r="V52" s="37">
        <f>(SUMIFS('all sales summary'!$C$2:$C$2047,'all sales summary'!$A$2:$A$2047,$A52,'all sales summary'!$B$2:$B$2047,V$3)*SUMIFS('all sales summary'!$H$2:$H$2047,'all sales summary'!$A$2:$A$2047,$A52,'all sales summary'!$B$2:$B$2047,V$3))/SUMIFS('all sales summary'!$H$2:$H$2047,'all sales summary'!$A$2:$A$2047,$A52,'all sales summary'!$B$2:$B$2047,V$2)</f>
        <v>0.96497921605572001</v>
      </c>
      <c r="W52" s="8" t="str">
        <f t="shared" si="0"/>
        <v>Sheffield</v>
      </c>
      <c r="X52" s="37">
        <f>+SUMIFS('all sales summary'!$H$2:$H$2047,'all sales summary'!$A$2:$A$2047,$A52,'all sales summary'!$B$2:$B$2047,X$2)</f>
        <v>0.10370511613424629</v>
      </c>
      <c r="Y52" s="43">
        <f t="shared" si="1"/>
        <v>-3.6318344660539043E-3</v>
      </c>
    </row>
    <row r="53" spans="1:25" x14ac:dyDescent="0.25">
      <c r="A53" s="5" t="s">
        <v>56</v>
      </c>
      <c r="B53" s="37">
        <f>(SUMIFS('all sales summary'!$C$2:$C$2047,'all sales summary'!$A$2:$A$2047,$A53,'all sales summary'!$B$2:$B$2047,B$3)*SUMIFS('all sales summary'!$H$2:$H$2047,'all sales summary'!$A$2:$A$2047,$A53,'all sales summary'!$B$2:$B$2047,B$3))/SUMIFS('all sales summary'!$H$2:$H$2047,'all sales summary'!$A$2:$A$2047,$A53,'all sales summary'!$B$2:$B$2047,B$2)</f>
        <v>0.96422673057283703</v>
      </c>
      <c r="C53" s="37">
        <f>(SUMIFS('all sales summary'!$C$2:$C$2047,'all sales summary'!$A$2:$A$2047,$A53,'all sales summary'!$B$2:$B$2047,C$3)*SUMIFS('all sales summary'!$H$2:$H$2047,'all sales summary'!$A$2:$A$2047,$A53,'all sales summary'!$B$2:$B$2047,C$3))/SUMIFS('all sales summary'!$H$2:$H$2047,'all sales summary'!$A$2:$A$2047,$A53,'all sales summary'!$B$2:$B$2047,C$2)</f>
        <v>0.88053598386220422</v>
      </c>
      <c r="D53" s="37">
        <f>(SUMIFS('all sales summary'!$C$2:$C$2047,'all sales summary'!$A$2:$A$2047,$A53,'all sales summary'!$B$2:$B$2047,D$3)*SUMIFS('all sales summary'!$H$2:$H$2047,'all sales summary'!$A$2:$A$2047,$A53,'all sales summary'!$B$2:$B$2047,D$3))/SUMIFS('all sales summary'!$H$2:$H$2047,'all sales summary'!$A$2:$A$2047,$A53,'all sales summary'!$B$2:$B$2047,D$2)</f>
        <v>0.70188701669062414</v>
      </c>
      <c r="E53" s="37">
        <f>(SUMIFS('all sales summary'!$C$2:$C$2047,'all sales summary'!$A$2:$A$2047,$A53,'all sales summary'!$B$2:$B$2047,E$3)*SUMIFS('all sales summary'!$H$2:$H$2047,'all sales summary'!$A$2:$A$2047,$A53,'all sales summary'!$B$2:$B$2047,E$3))/SUMIFS('all sales summary'!$H$2:$H$2047,'all sales summary'!$A$2:$A$2047,$A53,'all sales summary'!$B$2:$B$2047,E$2)</f>
        <v>0.58695289422030084</v>
      </c>
      <c r="F53" s="37">
        <f>(SUMIFS('all sales summary'!$C$2:$C$2047,'all sales summary'!$A$2:$A$2047,$A53,'all sales summary'!$B$2:$B$2047,F$3)*SUMIFS('all sales summary'!$H$2:$H$2047,'all sales summary'!$A$2:$A$2047,$A53,'all sales summary'!$B$2:$B$2047,F$3))/SUMIFS('all sales summary'!$H$2:$H$2047,'all sales summary'!$A$2:$A$2047,$A53,'all sales summary'!$B$2:$B$2047,F$2)</f>
        <v>0.55476405972938514</v>
      </c>
      <c r="G53" s="37">
        <f>(SUMIFS('all sales summary'!$C$2:$C$2047,'all sales summary'!$A$2:$A$2047,$A53,'all sales summary'!$B$2:$B$2047,G$3)*SUMIFS('all sales summary'!$H$2:$H$2047,'all sales summary'!$A$2:$A$2047,$A53,'all sales summary'!$B$2:$B$2047,G$3))/SUMIFS('all sales summary'!$H$2:$H$2047,'all sales summary'!$A$2:$A$2047,$A53,'all sales summary'!$B$2:$B$2047,G$2)</f>
        <v>0.66086414560828088</v>
      </c>
      <c r="H53" s="37">
        <f>(SUMIFS('all sales summary'!$C$2:$C$2047,'all sales summary'!$A$2:$A$2047,$A53,'all sales summary'!$B$2:$B$2047,H$3)*SUMIFS('all sales summary'!$H$2:$H$2047,'all sales summary'!$A$2:$A$2047,$A53,'all sales summary'!$B$2:$B$2047,H$3))/SUMIFS('all sales summary'!$H$2:$H$2047,'all sales summary'!$A$2:$A$2047,$A53,'all sales summary'!$B$2:$B$2047,H$2)</f>
        <v>0.73657258041083251</v>
      </c>
      <c r="I53" s="37">
        <f>(SUMIFS('all sales summary'!$C$2:$C$2047,'all sales summary'!$A$2:$A$2047,$A53,'all sales summary'!$B$2:$B$2047,I$3)*SUMIFS('all sales summary'!$H$2:$H$2047,'all sales summary'!$A$2:$A$2047,$A53,'all sales summary'!$B$2:$B$2047,I$3))/SUMIFS('all sales summary'!$H$2:$H$2047,'all sales summary'!$A$2:$A$2047,$A53,'all sales summary'!$B$2:$B$2047,I$2)</f>
        <v>0.77216060788583929</v>
      </c>
      <c r="J53" s="37">
        <f>(SUMIFS('all sales summary'!$C$2:$C$2047,'all sales summary'!$A$2:$A$2047,$A53,'all sales summary'!$B$2:$B$2047,J$3)*SUMIFS('all sales summary'!$H$2:$H$2047,'all sales summary'!$A$2:$A$2047,$A53,'all sales summary'!$B$2:$B$2047,J$3))/SUMIFS('all sales summary'!$H$2:$H$2047,'all sales summary'!$A$2:$A$2047,$A53,'all sales summary'!$B$2:$B$2047,J$2)</f>
        <v>0.74890863127396212</v>
      </c>
      <c r="K53" s="37">
        <f>(SUMIFS('all sales summary'!$C$2:$C$2047,'all sales summary'!$A$2:$A$2047,$A53,'all sales summary'!$B$2:$B$2047,K$3)*SUMIFS('all sales summary'!$H$2:$H$2047,'all sales summary'!$A$2:$A$2047,$A53,'all sales summary'!$B$2:$B$2047,K$3))/SUMIFS('all sales summary'!$H$2:$H$2047,'all sales summary'!$A$2:$A$2047,$A53,'all sales summary'!$B$2:$B$2047,K$2)</f>
        <v>0.64196922043257176</v>
      </c>
      <c r="L53" s="37">
        <f>(SUMIFS('all sales summary'!$C$2:$C$2047,'all sales summary'!$A$2:$A$2047,$A53,'all sales summary'!$B$2:$B$2047,L$3)*SUMIFS('all sales summary'!$H$2:$H$2047,'all sales summary'!$A$2:$A$2047,$A53,'all sales summary'!$B$2:$B$2047,L$3))/SUMIFS('all sales summary'!$H$2:$H$2047,'all sales summary'!$A$2:$A$2047,$A53,'all sales summary'!$B$2:$B$2047,L$2)</f>
        <v>0.53618043501220258</v>
      </c>
      <c r="M53" s="37">
        <f>(SUMIFS('all sales summary'!$C$2:$C$2047,'all sales summary'!$A$2:$A$2047,$A53,'all sales summary'!$B$2:$B$2047,M$3)*SUMIFS('all sales summary'!$H$2:$H$2047,'all sales summary'!$A$2:$A$2047,$A53,'all sales summary'!$B$2:$B$2047,M$3))/SUMIFS('all sales summary'!$H$2:$H$2047,'all sales summary'!$A$2:$A$2047,$A53,'all sales summary'!$B$2:$B$2047,M$2)</f>
        <v>0.63302389432257544</v>
      </c>
      <c r="N53" s="37">
        <f>(SUMIFS('all sales summary'!$C$2:$C$2047,'all sales summary'!$A$2:$A$2047,$A53,'all sales summary'!$B$2:$B$2047,N$3)*SUMIFS('all sales summary'!$H$2:$H$2047,'all sales summary'!$A$2:$A$2047,$A53,'all sales summary'!$B$2:$B$2047,N$3))/SUMIFS('all sales summary'!$H$2:$H$2047,'all sales summary'!$A$2:$A$2047,$A53,'all sales summary'!$B$2:$B$2047,N$2)</f>
        <v>0.47150588984498187</v>
      </c>
      <c r="O53" s="37">
        <f>(SUMIFS('all sales summary'!$C$2:$C$2047,'all sales summary'!$A$2:$A$2047,$A53,'all sales summary'!$B$2:$B$2047,O$3)*SUMIFS('all sales summary'!$H$2:$H$2047,'all sales summary'!$A$2:$A$2047,$A53,'all sales summary'!$B$2:$B$2047,O$3))/SUMIFS('all sales summary'!$H$2:$H$2047,'all sales summary'!$A$2:$A$2047,$A53,'all sales summary'!$B$2:$B$2047,O$2)</f>
        <v>0.45906124642304058</v>
      </c>
      <c r="P53" s="37">
        <f>(SUMIFS('all sales summary'!$C$2:$C$2047,'all sales summary'!$A$2:$A$2047,$A53,'all sales summary'!$B$2:$B$2047,P$3)*SUMIFS('all sales summary'!$H$2:$H$2047,'all sales summary'!$A$2:$A$2047,$A53,'all sales summary'!$B$2:$B$2047,P$3))/SUMIFS('all sales summary'!$H$2:$H$2047,'all sales summary'!$A$2:$A$2047,$A53,'all sales summary'!$B$2:$B$2047,P$2)</f>
        <v>0.54553654209378633</v>
      </c>
      <c r="Q53" s="37">
        <f>(SUMIFS('all sales summary'!$C$2:$C$2047,'all sales summary'!$A$2:$A$2047,$A53,'all sales summary'!$B$2:$B$2047,Q$3)*SUMIFS('all sales summary'!$H$2:$H$2047,'all sales summary'!$A$2:$A$2047,$A53,'all sales summary'!$B$2:$B$2047,Q$3))/SUMIFS('all sales summary'!$H$2:$H$2047,'all sales summary'!$A$2:$A$2047,$A53,'all sales summary'!$B$2:$B$2047,Q$2)</f>
        <v>0.58810759078293984</v>
      </c>
      <c r="R53" s="37">
        <f>(SUMIFS('all sales summary'!$C$2:$C$2047,'all sales summary'!$A$2:$A$2047,$A53,'all sales summary'!$B$2:$B$2047,R$3)*SUMIFS('all sales summary'!$H$2:$H$2047,'all sales summary'!$A$2:$A$2047,$A53,'all sales summary'!$B$2:$B$2047,R$3))/SUMIFS('all sales summary'!$H$2:$H$2047,'all sales summary'!$A$2:$A$2047,$A53,'all sales summary'!$B$2:$B$2047,R$2)</f>
        <v>0.69244574523469893</v>
      </c>
      <c r="S53" s="37">
        <f>(SUMIFS('all sales summary'!$C$2:$C$2047,'all sales summary'!$A$2:$A$2047,$A53,'all sales summary'!$B$2:$B$2047,S$3)*SUMIFS('all sales summary'!$H$2:$H$2047,'all sales summary'!$A$2:$A$2047,$A53,'all sales summary'!$B$2:$B$2047,S$3))/SUMIFS('all sales summary'!$H$2:$H$2047,'all sales summary'!$A$2:$A$2047,$A53,'all sales summary'!$B$2:$B$2047,S$2)</f>
        <v>0.64707620979443592</v>
      </c>
      <c r="T53" s="37">
        <f>(SUMIFS('all sales summary'!$C$2:$C$2047,'all sales summary'!$A$2:$A$2047,$A53,'all sales summary'!$B$2:$B$2047,T$3)*SUMIFS('all sales summary'!$H$2:$H$2047,'all sales summary'!$A$2:$A$2047,$A53,'all sales summary'!$B$2:$B$2047,T$3))/SUMIFS('all sales summary'!$H$2:$H$2047,'all sales summary'!$A$2:$A$2047,$A53,'all sales summary'!$B$2:$B$2047,T$2)</f>
        <v>0.72816449031891195</v>
      </c>
      <c r="U53" s="37">
        <f>(SUMIFS('all sales summary'!$C$2:$C$2047,'all sales summary'!$A$2:$A$2047,$A53,'all sales summary'!$B$2:$B$2047,U$3)*SUMIFS('all sales summary'!$H$2:$H$2047,'all sales summary'!$A$2:$A$2047,$A53,'all sales summary'!$B$2:$B$2047,U$3))/SUMIFS('all sales summary'!$H$2:$H$2047,'all sales summary'!$A$2:$A$2047,$A53,'all sales summary'!$B$2:$B$2047,U$2)</f>
        <v>0.72054979128040852</v>
      </c>
      <c r="V53" s="37">
        <f>(SUMIFS('all sales summary'!$C$2:$C$2047,'all sales summary'!$A$2:$A$2047,$A53,'all sales summary'!$B$2:$B$2047,V$3)*SUMIFS('all sales summary'!$H$2:$H$2047,'all sales summary'!$A$2:$A$2047,$A53,'all sales summary'!$B$2:$B$2047,V$3))/SUMIFS('all sales summary'!$H$2:$H$2047,'all sales summary'!$A$2:$A$2047,$A53,'all sales summary'!$B$2:$B$2047,V$2)</f>
        <v>0.75293419884789359</v>
      </c>
      <c r="W53" s="8" t="str">
        <f t="shared" si="0"/>
        <v>Slough</v>
      </c>
      <c r="X53" s="37">
        <f>+SUMIFS('all sales summary'!$H$2:$H$2047,'all sales summary'!$A$2:$A$2047,$A53,'all sales summary'!$B$2:$B$2047,X$2)</f>
        <v>0.240082085026913</v>
      </c>
      <c r="Y53" s="43">
        <f t="shared" si="1"/>
        <v>-5.9316072679442389E-2</v>
      </c>
    </row>
    <row r="54" spans="1:25" x14ac:dyDescent="0.25">
      <c r="A54" s="5" t="s">
        <v>57</v>
      </c>
      <c r="B54" s="37">
        <f>(SUMIFS('all sales summary'!$C$2:$C$2047,'all sales summary'!$A$2:$A$2047,$A54,'all sales summary'!$B$2:$B$2047,B$3)*SUMIFS('all sales summary'!$H$2:$H$2047,'all sales summary'!$A$2:$A$2047,$A54,'all sales summary'!$B$2:$B$2047,B$3))/SUMIFS('all sales summary'!$H$2:$H$2047,'all sales summary'!$A$2:$A$2047,$A54,'all sales summary'!$B$2:$B$2047,B$2)</f>
        <v>0.8532790653765473</v>
      </c>
      <c r="C54" s="37">
        <f>(SUMIFS('all sales summary'!$C$2:$C$2047,'all sales summary'!$A$2:$A$2047,$A54,'all sales summary'!$B$2:$B$2047,C$3)*SUMIFS('all sales summary'!$H$2:$H$2047,'all sales summary'!$A$2:$A$2047,$A54,'all sales summary'!$B$2:$B$2047,C$3))/SUMIFS('all sales summary'!$H$2:$H$2047,'all sales summary'!$A$2:$A$2047,$A54,'all sales summary'!$B$2:$B$2047,C$2)</f>
        <v>0.82164997990060751</v>
      </c>
      <c r="D54" s="37">
        <f>(SUMIFS('all sales summary'!$C$2:$C$2047,'all sales summary'!$A$2:$A$2047,$A54,'all sales summary'!$B$2:$B$2047,D$3)*SUMIFS('all sales summary'!$H$2:$H$2047,'all sales summary'!$A$2:$A$2047,$A54,'all sales summary'!$B$2:$B$2047,D$3))/SUMIFS('all sales summary'!$H$2:$H$2047,'all sales summary'!$A$2:$A$2047,$A54,'all sales summary'!$B$2:$B$2047,D$2)</f>
        <v>0.52490205917967936</v>
      </c>
      <c r="E54" s="37">
        <f>(SUMIFS('all sales summary'!$C$2:$C$2047,'all sales summary'!$A$2:$A$2047,$A54,'all sales summary'!$B$2:$B$2047,E$3)*SUMIFS('all sales summary'!$H$2:$H$2047,'all sales summary'!$A$2:$A$2047,$A54,'all sales summary'!$B$2:$B$2047,E$3))/SUMIFS('all sales summary'!$H$2:$H$2047,'all sales summary'!$A$2:$A$2047,$A54,'all sales summary'!$B$2:$B$2047,E$2)</f>
        <v>0.34601934545749463</v>
      </c>
      <c r="F54" s="37">
        <f>(SUMIFS('all sales summary'!$C$2:$C$2047,'all sales summary'!$A$2:$A$2047,$A54,'all sales summary'!$B$2:$B$2047,F$3)*SUMIFS('all sales summary'!$H$2:$H$2047,'all sales summary'!$A$2:$A$2047,$A54,'all sales summary'!$B$2:$B$2047,F$3))/SUMIFS('all sales summary'!$H$2:$H$2047,'all sales summary'!$A$2:$A$2047,$A54,'all sales summary'!$B$2:$B$2047,F$2)</f>
        <v>0.33607637484523695</v>
      </c>
      <c r="G54" s="37">
        <f>(SUMIFS('all sales summary'!$C$2:$C$2047,'all sales summary'!$A$2:$A$2047,$A54,'all sales summary'!$B$2:$B$2047,G$3)*SUMIFS('all sales summary'!$H$2:$H$2047,'all sales summary'!$A$2:$A$2047,$A54,'all sales summary'!$B$2:$B$2047,G$3))/SUMIFS('all sales summary'!$H$2:$H$2047,'all sales summary'!$A$2:$A$2047,$A54,'all sales summary'!$B$2:$B$2047,G$2)</f>
        <v>0.43382887056381508</v>
      </c>
      <c r="H54" s="37">
        <f>(SUMIFS('all sales summary'!$C$2:$C$2047,'all sales summary'!$A$2:$A$2047,$A54,'all sales summary'!$B$2:$B$2047,H$3)*SUMIFS('all sales summary'!$H$2:$H$2047,'all sales summary'!$A$2:$A$2047,$A54,'all sales summary'!$B$2:$B$2047,H$3))/SUMIFS('all sales summary'!$H$2:$H$2047,'all sales summary'!$A$2:$A$2047,$A54,'all sales summary'!$B$2:$B$2047,H$2)</f>
        <v>0.59006977512933145</v>
      </c>
      <c r="I54" s="37">
        <f>(SUMIFS('all sales summary'!$C$2:$C$2047,'all sales summary'!$A$2:$A$2047,$A54,'all sales summary'!$B$2:$B$2047,I$3)*SUMIFS('all sales summary'!$H$2:$H$2047,'all sales summary'!$A$2:$A$2047,$A54,'all sales summary'!$B$2:$B$2047,I$3))/SUMIFS('all sales summary'!$H$2:$H$2047,'all sales summary'!$A$2:$A$2047,$A54,'all sales summary'!$B$2:$B$2047,I$2)</f>
        <v>0.64625390795530047</v>
      </c>
      <c r="J54" s="37">
        <f>(SUMIFS('all sales summary'!$C$2:$C$2047,'all sales summary'!$A$2:$A$2047,$A54,'all sales summary'!$B$2:$B$2047,J$3)*SUMIFS('all sales summary'!$H$2:$H$2047,'all sales summary'!$A$2:$A$2047,$A54,'all sales summary'!$B$2:$B$2047,J$3))/SUMIFS('all sales summary'!$H$2:$H$2047,'all sales summary'!$A$2:$A$2047,$A54,'all sales summary'!$B$2:$B$2047,J$2)</f>
        <v>0.54813144438654893</v>
      </c>
      <c r="K54" s="37">
        <f>(SUMIFS('all sales summary'!$C$2:$C$2047,'all sales summary'!$A$2:$A$2047,$A54,'all sales summary'!$B$2:$B$2047,K$3)*SUMIFS('all sales summary'!$H$2:$H$2047,'all sales summary'!$A$2:$A$2047,$A54,'all sales summary'!$B$2:$B$2047,K$3))/SUMIFS('all sales summary'!$H$2:$H$2047,'all sales summary'!$A$2:$A$2047,$A54,'all sales summary'!$B$2:$B$2047,K$2)</f>
        <v>0.63552077605347634</v>
      </c>
      <c r="L54" s="37">
        <f>(SUMIFS('all sales summary'!$C$2:$C$2047,'all sales summary'!$A$2:$A$2047,$A54,'all sales summary'!$B$2:$B$2047,L$3)*SUMIFS('all sales summary'!$H$2:$H$2047,'all sales summary'!$A$2:$A$2047,$A54,'all sales summary'!$B$2:$B$2047,L$3))/SUMIFS('all sales summary'!$H$2:$H$2047,'all sales summary'!$A$2:$A$2047,$A54,'all sales summary'!$B$2:$B$2047,L$2)</f>
        <v>0.75471536861032162</v>
      </c>
      <c r="M54" s="37">
        <f>(SUMIFS('all sales summary'!$C$2:$C$2047,'all sales summary'!$A$2:$A$2047,$A54,'all sales summary'!$B$2:$B$2047,M$3)*SUMIFS('all sales summary'!$H$2:$H$2047,'all sales summary'!$A$2:$A$2047,$A54,'all sales summary'!$B$2:$B$2047,M$3))/SUMIFS('all sales summary'!$H$2:$H$2047,'all sales summary'!$A$2:$A$2047,$A54,'all sales summary'!$B$2:$B$2047,M$2)</f>
        <v>0.9591776650118613</v>
      </c>
      <c r="N54" s="37">
        <f>(SUMIFS('all sales summary'!$C$2:$C$2047,'all sales summary'!$A$2:$A$2047,$A54,'all sales summary'!$B$2:$B$2047,N$3)*SUMIFS('all sales summary'!$H$2:$H$2047,'all sales summary'!$A$2:$A$2047,$A54,'all sales summary'!$B$2:$B$2047,N$3))/SUMIFS('all sales summary'!$H$2:$H$2047,'all sales summary'!$A$2:$A$2047,$A54,'all sales summary'!$B$2:$B$2047,N$2)</f>
        <v>0.38303385782113586</v>
      </c>
      <c r="O54" s="37">
        <f>(SUMIFS('all sales summary'!$C$2:$C$2047,'all sales summary'!$A$2:$A$2047,$A54,'all sales summary'!$B$2:$B$2047,O$3)*SUMIFS('all sales summary'!$H$2:$H$2047,'all sales summary'!$A$2:$A$2047,$A54,'all sales summary'!$B$2:$B$2047,O$3))/SUMIFS('all sales summary'!$H$2:$H$2047,'all sales summary'!$A$2:$A$2047,$A54,'all sales summary'!$B$2:$B$2047,O$2)</f>
        <v>0.36292168506417777</v>
      </c>
      <c r="P54" s="37">
        <f>(SUMIFS('all sales summary'!$C$2:$C$2047,'all sales summary'!$A$2:$A$2047,$A54,'all sales summary'!$B$2:$B$2047,P$3)*SUMIFS('all sales summary'!$H$2:$H$2047,'all sales summary'!$A$2:$A$2047,$A54,'all sales summary'!$B$2:$B$2047,P$3))/SUMIFS('all sales summary'!$H$2:$H$2047,'all sales summary'!$A$2:$A$2047,$A54,'all sales summary'!$B$2:$B$2047,P$2)</f>
        <v>0.33918284070582339</v>
      </c>
      <c r="Q54" s="37">
        <f>(SUMIFS('all sales summary'!$C$2:$C$2047,'all sales summary'!$A$2:$A$2047,$A54,'all sales summary'!$B$2:$B$2047,Q$3)*SUMIFS('all sales summary'!$H$2:$H$2047,'all sales summary'!$A$2:$A$2047,$A54,'all sales summary'!$B$2:$B$2047,Q$3))/SUMIFS('all sales summary'!$H$2:$H$2047,'all sales summary'!$A$2:$A$2047,$A54,'all sales summary'!$B$2:$B$2047,Q$2)</f>
        <v>0.36192452108250012</v>
      </c>
      <c r="R54" s="37">
        <f>(SUMIFS('all sales summary'!$C$2:$C$2047,'all sales summary'!$A$2:$A$2047,$A54,'all sales summary'!$B$2:$B$2047,R$3)*SUMIFS('all sales summary'!$H$2:$H$2047,'all sales summary'!$A$2:$A$2047,$A54,'all sales summary'!$B$2:$B$2047,R$3))/SUMIFS('all sales summary'!$H$2:$H$2047,'all sales summary'!$A$2:$A$2047,$A54,'all sales summary'!$B$2:$B$2047,R$2)</f>
        <v>0.44199482118923</v>
      </c>
      <c r="S54" s="37">
        <f>(SUMIFS('all sales summary'!$C$2:$C$2047,'all sales summary'!$A$2:$A$2047,$A54,'all sales summary'!$B$2:$B$2047,S$3)*SUMIFS('all sales summary'!$H$2:$H$2047,'all sales summary'!$A$2:$A$2047,$A54,'all sales summary'!$B$2:$B$2047,S$3))/SUMIFS('all sales summary'!$H$2:$H$2047,'all sales summary'!$A$2:$A$2047,$A54,'all sales summary'!$B$2:$B$2047,S$2)</f>
        <v>0.43781272527148818</v>
      </c>
      <c r="T54" s="37">
        <f>(SUMIFS('all sales summary'!$C$2:$C$2047,'all sales summary'!$A$2:$A$2047,$A54,'all sales summary'!$B$2:$B$2047,T$3)*SUMIFS('all sales summary'!$H$2:$H$2047,'all sales summary'!$A$2:$A$2047,$A54,'all sales summary'!$B$2:$B$2047,T$3))/SUMIFS('all sales summary'!$H$2:$H$2047,'all sales summary'!$A$2:$A$2047,$A54,'all sales summary'!$B$2:$B$2047,T$2)</f>
        <v>0.55552503664376984</v>
      </c>
      <c r="U54" s="37">
        <f>(SUMIFS('all sales summary'!$C$2:$C$2047,'all sales summary'!$A$2:$A$2047,$A54,'all sales summary'!$B$2:$B$2047,U$3)*SUMIFS('all sales summary'!$H$2:$H$2047,'all sales summary'!$A$2:$A$2047,$A54,'all sales summary'!$B$2:$B$2047,U$3))/SUMIFS('all sales summary'!$H$2:$H$2047,'all sales summary'!$A$2:$A$2047,$A54,'all sales summary'!$B$2:$B$2047,U$2)</f>
        <v>0.61809059568597369</v>
      </c>
      <c r="V54" s="37">
        <f>(SUMIFS('all sales summary'!$C$2:$C$2047,'all sales summary'!$A$2:$A$2047,$A54,'all sales summary'!$B$2:$B$2047,V$3)*SUMIFS('all sales summary'!$H$2:$H$2047,'all sales summary'!$A$2:$A$2047,$A54,'all sales summary'!$B$2:$B$2047,V$3))/SUMIFS('all sales summary'!$H$2:$H$2047,'all sales summary'!$A$2:$A$2047,$A54,'all sales summary'!$B$2:$B$2047,V$2)</f>
        <v>0.59701044238118661</v>
      </c>
      <c r="W54" s="8" t="str">
        <f t="shared" si="0"/>
        <v>Southampton</v>
      </c>
      <c r="X54" s="37">
        <f>+SUMIFS('all sales summary'!$H$2:$H$2047,'all sales summary'!$A$2:$A$2047,$A54,'all sales summary'!$B$2:$B$2047,X$2)</f>
        <v>0.26970400123827398</v>
      </c>
      <c r="Y54" s="43">
        <f t="shared" si="1"/>
        <v>-0.10868789614703593</v>
      </c>
    </row>
    <row r="55" spans="1:25" x14ac:dyDescent="0.25">
      <c r="A55" s="5" t="s">
        <v>58</v>
      </c>
      <c r="B55" s="37">
        <f>(SUMIFS('all sales summary'!$C$2:$C$2047,'all sales summary'!$A$2:$A$2047,$A55,'all sales summary'!$B$2:$B$2047,B$3)*SUMIFS('all sales summary'!$H$2:$H$2047,'all sales summary'!$A$2:$A$2047,$A55,'all sales summary'!$B$2:$B$2047,B$3))/SUMIFS('all sales summary'!$H$2:$H$2047,'all sales summary'!$A$2:$A$2047,$A55,'all sales summary'!$B$2:$B$2047,B$2)</f>
        <v>0.87054217447557436</v>
      </c>
      <c r="C55" s="37">
        <f>(SUMIFS('all sales summary'!$C$2:$C$2047,'all sales summary'!$A$2:$A$2047,$A55,'all sales summary'!$B$2:$B$2047,C$3)*SUMIFS('all sales summary'!$H$2:$H$2047,'all sales summary'!$A$2:$A$2047,$A55,'all sales summary'!$B$2:$B$2047,C$3))/SUMIFS('all sales summary'!$H$2:$H$2047,'all sales summary'!$A$2:$A$2047,$A55,'all sales summary'!$B$2:$B$2047,C$2)</f>
        <v>0.86267626888678095</v>
      </c>
      <c r="D55" s="37">
        <f>(SUMIFS('all sales summary'!$C$2:$C$2047,'all sales summary'!$A$2:$A$2047,$A55,'all sales summary'!$B$2:$B$2047,D$3)*SUMIFS('all sales summary'!$H$2:$H$2047,'all sales summary'!$A$2:$A$2047,$A55,'all sales summary'!$B$2:$B$2047,D$3))/SUMIFS('all sales summary'!$H$2:$H$2047,'all sales summary'!$A$2:$A$2047,$A55,'all sales summary'!$B$2:$B$2047,D$2)</f>
        <v>0.762743305553924</v>
      </c>
      <c r="E55" s="37">
        <f>(SUMIFS('all sales summary'!$C$2:$C$2047,'all sales summary'!$A$2:$A$2047,$A55,'all sales summary'!$B$2:$B$2047,E$3)*SUMIFS('all sales summary'!$H$2:$H$2047,'all sales summary'!$A$2:$A$2047,$A55,'all sales summary'!$B$2:$B$2047,E$3))/SUMIFS('all sales summary'!$H$2:$H$2047,'all sales summary'!$A$2:$A$2047,$A55,'all sales summary'!$B$2:$B$2047,E$2)</f>
        <v>0.34147983380142827</v>
      </c>
      <c r="F55" s="37">
        <f>(SUMIFS('all sales summary'!$C$2:$C$2047,'all sales summary'!$A$2:$A$2047,$A55,'all sales summary'!$B$2:$B$2047,F$3)*SUMIFS('all sales summary'!$H$2:$H$2047,'all sales summary'!$A$2:$A$2047,$A55,'all sales summary'!$B$2:$B$2047,F$3))/SUMIFS('all sales summary'!$H$2:$H$2047,'all sales summary'!$A$2:$A$2047,$A55,'all sales summary'!$B$2:$B$2047,F$2)</f>
        <v>0.41861471740772216</v>
      </c>
      <c r="G55" s="37">
        <f>(SUMIFS('all sales summary'!$C$2:$C$2047,'all sales summary'!$A$2:$A$2047,$A55,'all sales summary'!$B$2:$B$2047,G$3)*SUMIFS('all sales summary'!$H$2:$H$2047,'all sales summary'!$A$2:$A$2047,$A55,'all sales summary'!$B$2:$B$2047,G$3))/SUMIFS('all sales summary'!$H$2:$H$2047,'all sales summary'!$A$2:$A$2047,$A55,'all sales summary'!$B$2:$B$2047,G$2)</f>
        <v>0.57762072838237677</v>
      </c>
      <c r="H55" s="37">
        <f>(SUMIFS('all sales summary'!$C$2:$C$2047,'all sales summary'!$A$2:$A$2047,$A55,'all sales summary'!$B$2:$B$2047,H$3)*SUMIFS('all sales summary'!$H$2:$H$2047,'all sales summary'!$A$2:$A$2047,$A55,'all sales summary'!$B$2:$B$2047,H$3))/SUMIFS('all sales summary'!$H$2:$H$2047,'all sales summary'!$A$2:$A$2047,$A55,'all sales summary'!$B$2:$B$2047,H$2)</f>
        <v>0.78375285628422309</v>
      </c>
      <c r="I55" s="37">
        <f>(SUMIFS('all sales summary'!$C$2:$C$2047,'all sales summary'!$A$2:$A$2047,$A55,'all sales summary'!$B$2:$B$2047,I$3)*SUMIFS('all sales summary'!$H$2:$H$2047,'all sales summary'!$A$2:$A$2047,$A55,'all sales summary'!$B$2:$B$2047,I$3))/SUMIFS('all sales summary'!$H$2:$H$2047,'all sales summary'!$A$2:$A$2047,$A55,'all sales summary'!$B$2:$B$2047,I$2)</f>
        <v>0.9009134978071448</v>
      </c>
      <c r="J55" s="37">
        <f>(SUMIFS('all sales summary'!$C$2:$C$2047,'all sales summary'!$A$2:$A$2047,$A55,'all sales summary'!$B$2:$B$2047,J$3)*SUMIFS('all sales summary'!$H$2:$H$2047,'all sales summary'!$A$2:$A$2047,$A55,'all sales summary'!$B$2:$B$2047,J$3))/SUMIFS('all sales summary'!$H$2:$H$2047,'all sales summary'!$A$2:$A$2047,$A55,'all sales summary'!$B$2:$B$2047,J$2)</f>
        <v>0.83172819548728893</v>
      </c>
      <c r="K55" s="37">
        <f>(SUMIFS('all sales summary'!$C$2:$C$2047,'all sales summary'!$A$2:$A$2047,$A55,'all sales summary'!$B$2:$B$2047,K$3)*SUMIFS('all sales summary'!$H$2:$H$2047,'all sales summary'!$A$2:$A$2047,$A55,'all sales summary'!$B$2:$B$2047,K$3))/SUMIFS('all sales summary'!$H$2:$H$2047,'all sales summary'!$A$2:$A$2047,$A55,'all sales summary'!$B$2:$B$2047,K$2)</f>
        <v>0.86915017698426378</v>
      </c>
      <c r="L55" s="37">
        <f>(SUMIFS('all sales summary'!$C$2:$C$2047,'all sales summary'!$A$2:$A$2047,$A55,'all sales summary'!$B$2:$B$2047,L$3)*SUMIFS('all sales summary'!$H$2:$H$2047,'all sales summary'!$A$2:$A$2047,$A55,'all sales summary'!$B$2:$B$2047,L$3))/SUMIFS('all sales summary'!$H$2:$H$2047,'all sales summary'!$A$2:$A$2047,$A55,'all sales summary'!$B$2:$B$2047,L$2)</f>
        <v>0.51742047534101043</v>
      </c>
      <c r="M55" s="37">
        <f>(SUMIFS('all sales summary'!$C$2:$C$2047,'all sales summary'!$A$2:$A$2047,$A55,'all sales summary'!$B$2:$B$2047,M$3)*SUMIFS('all sales summary'!$H$2:$H$2047,'all sales summary'!$A$2:$A$2047,$A55,'all sales summary'!$B$2:$B$2047,M$3))/SUMIFS('all sales summary'!$H$2:$H$2047,'all sales summary'!$A$2:$A$2047,$A55,'all sales summary'!$B$2:$B$2047,M$2)</f>
        <v>0.74473548860856165</v>
      </c>
      <c r="N55" s="37">
        <f>(SUMIFS('all sales summary'!$C$2:$C$2047,'all sales summary'!$A$2:$A$2047,$A55,'all sales summary'!$B$2:$B$2047,N$3)*SUMIFS('all sales summary'!$H$2:$H$2047,'all sales summary'!$A$2:$A$2047,$A55,'all sales summary'!$B$2:$B$2047,N$3))/SUMIFS('all sales summary'!$H$2:$H$2047,'all sales summary'!$A$2:$A$2047,$A55,'all sales summary'!$B$2:$B$2047,N$2)</f>
        <v>0.33215727899073821</v>
      </c>
      <c r="O55" s="37">
        <f>(SUMIFS('all sales summary'!$C$2:$C$2047,'all sales summary'!$A$2:$A$2047,$A55,'all sales summary'!$B$2:$B$2047,O$3)*SUMIFS('all sales summary'!$H$2:$H$2047,'all sales summary'!$A$2:$A$2047,$A55,'all sales summary'!$B$2:$B$2047,O$3))/SUMIFS('all sales summary'!$H$2:$H$2047,'all sales summary'!$A$2:$A$2047,$A55,'all sales summary'!$B$2:$B$2047,O$2)</f>
        <v>0.35781826832560426</v>
      </c>
      <c r="P55" s="37">
        <f>(SUMIFS('all sales summary'!$C$2:$C$2047,'all sales summary'!$A$2:$A$2047,$A55,'all sales summary'!$B$2:$B$2047,P$3)*SUMIFS('all sales summary'!$H$2:$H$2047,'all sales summary'!$A$2:$A$2047,$A55,'all sales summary'!$B$2:$B$2047,P$3))/SUMIFS('all sales summary'!$H$2:$H$2047,'all sales summary'!$A$2:$A$2047,$A55,'all sales summary'!$B$2:$B$2047,P$2)</f>
        <v>0.47624459362581412</v>
      </c>
      <c r="Q55" s="37">
        <f>(SUMIFS('all sales summary'!$C$2:$C$2047,'all sales summary'!$A$2:$A$2047,$A55,'all sales summary'!$B$2:$B$2047,Q$3)*SUMIFS('all sales summary'!$H$2:$H$2047,'all sales summary'!$A$2:$A$2047,$A55,'all sales summary'!$B$2:$B$2047,Q$3))/SUMIFS('all sales summary'!$H$2:$H$2047,'all sales summary'!$A$2:$A$2047,$A55,'all sales summary'!$B$2:$B$2047,Q$2)</f>
        <v>0.75567192611946477</v>
      </c>
      <c r="R55" s="37">
        <f>(SUMIFS('all sales summary'!$C$2:$C$2047,'all sales summary'!$A$2:$A$2047,$A55,'all sales summary'!$B$2:$B$2047,R$3)*SUMIFS('all sales summary'!$H$2:$H$2047,'all sales summary'!$A$2:$A$2047,$A55,'all sales summary'!$B$2:$B$2047,R$3))/SUMIFS('all sales summary'!$H$2:$H$2047,'all sales summary'!$A$2:$A$2047,$A55,'all sales summary'!$B$2:$B$2047,R$2)</f>
        <v>0.8388979586029921</v>
      </c>
      <c r="S55" s="37">
        <f>(SUMIFS('all sales summary'!$C$2:$C$2047,'all sales summary'!$A$2:$A$2047,$A55,'all sales summary'!$B$2:$B$2047,S$3)*SUMIFS('all sales summary'!$H$2:$H$2047,'all sales summary'!$A$2:$A$2047,$A55,'all sales summary'!$B$2:$B$2047,S$3))/SUMIFS('all sales summary'!$H$2:$H$2047,'all sales summary'!$A$2:$A$2047,$A55,'all sales summary'!$B$2:$B$2047,S$2)</f>
        <v>0.85158797201670988</v>
      </c>
      <c r="T55" s="37">
        <f>(SUMIFS('all sales summary'!$C$2:$C$2047,'all sales summary'!$A$2:$A$2047,$A55,'all sales summary'!$B$2:$B$2047,T$3)*SUMIFS('all sales summary'!$H$2:$H$2047,'all sales summary'!$A$2:$A$2047,$A55,'all sales summary'!$B$2:$B$2047,T$3))/SUMIFS('all sales summary'!$H$2:$H$2047,'all sales summary'!$A$2:$A$2047,$A55,'all sales summary'!$B$2:$B$2047,T$2)</f>
        <v>0.85592353936669818</v>
      </c>
      <c r="U55" s="37">
        <f>(SUMIFS('all sales summary'!$C$2:$C$2047,'all sales summary'!$A$2:$A$2047,$A55,'all sales summary'!$B$2:$B$2047,U$3)*SUMIFS('all sales summary'!$H$2:$H$2047,'all sales summary'!$A$2:$A$2047,$A55,'all sales summary'!$B$2:$B$2047,U$3))/SUMIFS('all sales summary'!$H$2:$H$2047,'all sales summary'!$A$2:$A$2047,$A55,'all sales summary'!$B$2:$B$2047,U$2)</f>
        <v>0.9237072712635489</v>
      </c>
      <c r="V55" s="37">
        <f>(SUMIFS('all sales summary'!$C$2:$C$2047,'all sales summary'!$A$2:$A$2047,$A55,'all sales summary'!$B$2:$B$2047,V$3)*SUMIFS('all sales summary'!$H$2:$H$2047,'all sales summary'!$A$2:$A$2047,$A55,'all sales summary'!$B$2:$B$2047,V$3))/SUMIFS('all sales summary'!$H$2:$H$2047,'all sales summary'!$A$2:$A$2047,$A55,'all sales summary'!$B$2:$B$2047,V$2)</f>
        <v>0.8477698201763697</v>
      </c>
      <c r="W55" s="8" t="str">
        <f t="shared" si="0"/>
        <v>Southend</v>
      </c>
      <c r="X55" s="37">
        <f>+SUMIFS('all sales summary'!$H$2:$H$2047,'all sales summary'!$A$2:$A$2047,$A55,'all sales summary'!$B$2:$B$2047,X$2)</f>
        <v>0.12164763364405011</v>
      </c>
      <c r="Y55" s="43">
        <f t="shared" si="1"/>
        <v>-1.8518441144752849E-2</v>
      </c>
    </row>
    <row r="56" spans="1:25" x14ac:dyDescent="0.25">
      <c r="A56" s="5" t="s">
        <v>59</v>
      </c>
      <c r="B56" s="37">
        <f>(SUMIFS('all sales summary'!$C$2:$C$2047,'all sales summary'!$A$2:$A$2047,$A56,'all sales summary'!$B$2:$B$2047,B$3)*SUMIFS('all sales summary'!$H$2:$H$2047,'all sales summary'!$A$2:$A$2047,$A56,'all sales summary'!$B$2:$B$2047,B$3))/SUMIFS('all sales summary'!$H$2:$H$2047,'all sales summary'!$A$2:$A$2047,$A56,'all sales summary'!$B$2:$B$2047,B$2)</f>
        <v>0.84333090077182904</v>
      </c>
      <c r="C56" s="37">
        <f>(SUMIFS('all sales summary'!$C$2:$C$2047,'all sales summary'!$A$2:$A$2047,$A56,'all sales summary'!$B$2:$B$2047,C$3)*SUMIFS('all sales summary'!$H$2:$H$2047,'all sales summary'!$A$2:$A$2047,$A56,'all sales summary'!$B$2:$B$2047,C$3))/SUMIFS('all sales summary'!$H$2:$H$2047,'all sales summary'!$A$2:$A$2047,$A56,'all sales summary'!$B$2:$B$2047,C$2)</f>
        <v>0.86820585674699879</v>
      </c>
      <c r="D56" s="37">
        <f>(SUMIFS('all sales summary'!$C$2:$C$2047,'all sales summary'!$A$2:$A$2047,$A56,'all sales summary'!$B$2:$B$2047,D$3)*SUMIFS('all sales summary'!$H$2:$H$2047,'all sales summary'!$A$2:$A$2047,$A56,'all sales summary'!$B$2:$B$2047,D$3))/SUMIFS('all sales summary'!$H$2:$H$2047,'all sales summary'!$A$2:$A$2047,$A56,'all sales summary'!$B$2:$B$2047,D$2)</f>
        <v>0.59876986161409418</v>
      </c>
      <c r="E56" s="37">
        <f>(SUMIFS('all sales summary'!$C$2:$C$2047,'all sales summary'!$A$2:$A$2047,$A56,'all sales summary'!$B$2:$B$2047,E$3)*SUMIFS('all sales summary'!$H$2:$H$2047,'all sales summary'!$A$2:$A$2047,$A56,'all sales summary'!$B$2:$B$2047,E$3))/SUMIFS('all sales summary'!$H$2:$H$2047,'all sales summary'!$A$2:$A$2047,$A56,'all sales summary'!$B$2:$B$2047,E$2)</f>
        <v>0.13396954510402176</v>
      </c>
      <c r="F56" s="37">
        <f>(SUMIFS('all sales summary'!$C$2:$C$2047,'all sales summary'!$A$2:$A$2047,$A56,'all sales summary'!$B$2:$B$2047,F$3)*SUMIFS('all sales summary'!$H$2:$H$2047,'all sales summary'!$A$2:$A$2047,$A56,'all sales summary'!$B$2:$B$2047,F$3))/SUMIFS('all sales summary'!$H$2:$H$2047,'all sales summary'!$A$2:$A$2047,$A56,'all sales summary'!$B$2:$B$2047,F$2)</f>
        <v>0.16530711859371183</v>
      </c>
      <c r="G56" s="37">
        <f>(SUMIFS('all sales summary'!$C$2:$C$2047,'all sales summary'!$A$2:$A$2047,$A56,'all sales summary'!$B$2:$B$2047,G$3)*SUMIFS('all sales summary'!$H$2:$H$2047,'all sales summary'!$A$2:$A$2047,$A56,'all sales summary'!$B$2:$B$2047,G$3))/SUMIFS('all sales summary'!$H$2:$H$2047,'all sales summary'!$A$2:$A$2047,$A56,'all sales summary'!$B$2:$B$2047,G$2)</f>
        <v>0.41933930816778275</v>
      </c>
      <c r="H56" s="37">
        <f>(SUMIFS('all sales summary'!$C$2:$C$2047,'all sales summary'!$A$2:$A$2047,$A56,'all sales summary'!$B$2:$B$2047,H$3)*SUMIFS('all sales summary'!$H$2:$H$2047,'all sales summary'!$A$2:$A$2047,$A56,'all sales summary'!$B$2:$B$2047,H$3))/SUMIFS('all sales summary'!$H$2:$H$2047,'all sales summary'!$A$2:$A$2047,$A56,'all sales summary'!$B$2:$B$2047,H$2)</f>
        <v>0.61248235629591585</v>
      </c>
      <c r="I56" s="37">
        <f>(SUMIFS('all sales summary'!$C$2:$C$2047,'all sales summary'!$A$2:$A$2047,$A56,'all sales summary'!$B$2:$B$2047,I$3)*SUMIFS('all sales summary'!$H$2:$H$2047,'all sales summary'!$A$2:$A$2047,$A56,'all sales summary'!$B$2:$B$2047,I$3))/SUMIFS('all sales summary'!$H$2:$H$2047,'all sales summary'!$A$2:$A$2047,$A56,'all sales summary'!$B$2:$B$2047,I$2)</f>
        <v>0.74056750207148203</v>
      </c>
      <c r="J56" s="37">
        <f>(SUMIFS('all sales summary'!$C$2:$C$2047,'all sales summary'!$A$2:$A$2047,$A56,'all sales summary'!$B$2:$B$2047,J$3)*SUMIFS('all sales summary'!$H$2:$H$2047,'all sales summary'!$A$2:$A$2047,$A56,'all sales summary'!$B$2:$B$2047,J$3))/SUMIFS('all sales summary'!$H$2:$H$2047,'all sales summary'!$A$2:$A$2047,$A56,'all sales summary'!$B$2:$B$2047,J$2)</f>
        <v>0.6799163881000273</v>
      </c>
      <c r="K56" s="37">
        <f>(SUMIFS('all sales summary'!$C$2:$C$2047,'all sales summary'!$A$2:$A$2047,$A56,'all sales summary'!$B$2:$B$2047,K$3)*SUMIFS('all sales summary'!$H$2:$H$2047,'all sales summary'!$A$2:$A$2047,$A56,'all sales summary'!$B$2:$B$2047,K$3))/SUMIFS('all sales summary'!$H$2:$H$2047,'all sales summary'!$A$2:$A$2047,$A56,'all sales summary'!$B$2:$B$2047,K$2)</f>
        <v>0.81578957092992865</v>
      </c>
      <c r="L56" s="37">
        <f>(SUMIFS('all sales summary'!$C$2:$C$2047,'all sales summary'!$A$2:$A$2047,$A56,'all sales summary'!$B$2:$B$2047,L$3)*SUMIFS('all sales summary'!$H$2:$H$2047,'all sales summary'!$A$2:$A$2047,$A56,'all sales summary'!$B$2:$B$2047,L$3))/SUMIFS('all sales summary'!$H$2:$H$2047,'all sales summary'!$A$2:$A$2047,$A56,'all sales summary'!$B$2:$B$2047,L$2)</f>
        <v>0.35304631543996895</v>
      </c>
      <c r="M56" s="37">
        <f>(SUMIFS('all sales summary'!$C$2:$C$2047,'all sales summary'!$A$2:$A$2047,$A56,'all sales summary'!$B$2:$B$2047,M$3)*SUMIFS('all sales summary'!$H$2:$H$2047,'all sales summary'!$A$2:$A$2047,$A56,'all sales summary'!$B$2:$B$2047,M$3))/SUMIFS('all sales summary'!$H$2:$H$2047,'all sales summary'!$A$2:$A$2047,$A56,'all sales summary'!$B$2:$B$2047,M$2)</f>
        <v>0.85473078421333004</v>
      </c>
      <c r="N56" s="37">
        <f>(SUMIFS('all sales summary'!$C$2:$C$2047,'all sales summary'!$A$2:$A$2047,$A56,'all sales summary'!$B$2:$B$2047,N$3)*SUMIFS('all sales summary'!$H$2:$H$2047,'all sales summary'!$A$2:$A$2047,$A56,'all sales summary'!$B$2:$B$2047,N$3))/SUMIFS('all sales summary'!$H$2:$H$2047,'all sales summary'!$A$2:$A$2047,$A56,'all sales summary'!$B$2:$B$2047,N$2)</f>
        <v>0.20620144825729522</v>
      </c>
      <c r="O56" s="37">
        <f>(SUMIFS('all sales summary'!$C$2:$C$2047,'all sales summary'!$A$2:$A$2047,$A56,'all sales summary'!$B$2:$B$2047,O$3)*SUMIFS('all sales summary'!$H$2:$H$2047,'all sales summary'!$A$2:$A$2047,$A56,'all sales summary'!$B$2:$B$2047,O$3))/SUMIFS('all sales summary'!$H$2:$H$2047,'all sales summary'!$A$2:$A$2047,$A56,'all sales summary'!$B$2:$B$2047,O$2)</f>
        <v>0.22041530473795909</v>
      </c>
      <c r="P56" s="37">
        <f>(SUMIFS('all sales summary'!$C$2:$C$2047,'all sales summary'!$A$2:$A$2047,$A56,'all sales summary'!$B$2:$B$2047,P$3)*SUMIFS('all sales summary'!$H$2:$H$2047,'all sales summary'!$A$2:$A$2047,$A56,'all sales summary'!$B$2:$B$2047,P$3))/SUMIFS('all sales summary'!$H$2:$H$2047,'all sales summary'!$A$2:$A$2047,$A56,'all sales summary'!$B$2:$B$2047,P$2)</f>
        <v>0.2909061110344896</v>
      </c>
      <c r="Q56" s="37">
        <f>(SUMIFS('all sales summary'!$C$2:$C$2047,'all sales summary'!$A$2:$A$2047,$A56,'all sales summary'!$B$2:$B$2047,Q$3)*SUMIFS('all sales summary'!$H$2:$H$2047,'all sales summary'!$A$2:$A$2047,$A56,'all sales summary'!$B$2:$B$2047,Q$3))/SUMIFS('all sales summary'!$H$2:$H$2047,'all sales summary'!$A$2:$A$2047,$A56,'all sales summary'!$B$2:$B$2047,Q$2)</f>
        <v>0.77220732700427974</v>
      </c>
      <c r="R56" s="37">
        <f>(SUMIFS('all sales summary'!$C$2:$C$2047,'all sales summary'!$A$2:$A$2047,$A56,'all sales summary'!$B$2:$B$2047,R$3)*SUMIFS('all sales summary'!$H$2:$H$2047,'all sales summary'!$A$2:$A$2047,$A56,'all sales summary'!$B$2:$B$2047,R$3))/SUMIFS('all sales summary'!$H$2:$H$2047,'all sales summary'!$A$2:$A$2047,$A56,'all sales summary'!$B$2:$B$2047,R$2)</f>
        <v>0.74796323765488915</v>
      </c>
      <c r="S56" s="37">
        <f>(SUMIFS('all sales summary'!$C$2:$C$2047,'all sales summary'!$A$2:$A$2047,$A56,'all sales summary'!$B$2:$B$2047,S$3)*SUMIFS('all sales summary'!$H$2:$H$2047,'all sales summary'!$A$2:$A$2047,$A56,'all sales summary'!$B$2:$B$2047,S$3))/SUMIFS('all sales summary'!$H$2:$H$2047,'all sales summary'!$A$2:$A$2047,$A56,'all sales summary'!$B$2:$B$2047,S$2)</f>
        <v>0.71895931224986709</v>
      </c>
      <c r="T56" s="37">
        <f>(SUMIFS('all sales summary'!$C$2:$C$2047,'all sales summary'!$A$2:$A$2047,$A56,'all sales summary'!$B$2:$B$2047,T$3)*SUMIFS('all sales summary'!$H$2:$H$2047,'all sales summary'!$A$2:$A$2047,$A56,'all sales summary'!$B$2:$B$2047,T$3))/SUMIFS('all sales summary'!$H$2:$H$2047,'all sales summary'!$A$2:$A$2047,$A56,'all sales summary'!$B$2:$B$2047,T$2)</f>
        <v>0.75331775603707374</v>
      </c>
      <c r="U56" s="37">
        <f>(SUMIFS('all sales summary'!$C$2:$C$2047,'all sales summary'!$A$2:$A$2047,$A56,'all sales summary'!$B$2:$B$2047,U$3)*SUMIFS('all sales summary'!$H$2:$H$2047,'all sales summary'!$A$2:$A$2047,$A56,'all sales summary'!$B$2:$B$2047,U$3))/SUMIFS('all sales summary'!$H$2:$H$2047,'all sales summary'!$A$2:$A$2047,$A56,'all sales summary'!$B$2:$B$2047,U$2)</f>
        <v>0.79126034854826433</v>
      </c>
      <c r="V56" s="37">
        <f>(SUMIFS('all sales summary'!$C$2:$C$2047,'all sales summary'!$A$2:$A$2047,$A56,'all sales summary'!$B$2:$B$2047,V$3)*SUMIFS('all sales summary'!$H$2:$H$2047,'all sales summary'!$A$2:$A$2047,$A56,'all sales summary'!$B$2:$B$2047,V$3))/SUMIFS('all sales summary'!$H$2:$H$2047,'all sales summary'!$A$2:$A$2047,$A56,'all sales summary'!$B$2:$B$2047,V$2)</f>
        <v>0.70942333934601476</v>
      </c>
      <c r="W56" s="8" t="str">
        <f t="shared" si="0"/>
        <v>Stoke</v>
      </c>
      <c r="X56" s="37">
        <f>+SUMIFS('all sales summary'!$H$2:$H$2047,'all sales summary'!$A$2:$A$2047,$A56,'all sales summary'!$B$2:$B$2047,X$2)</f>
        <v>7.9411841878998385E-2</v>
      </c>
      <c r="Y56" s="43">
        <f t="shared" si="1"/>
        <v>-2.3075227829581647E-2</v>
      </c>
    </row>
    <row r="57" spans="1:25" x14ac:dyDescent="0.25">
      <c r="A57" s="5" t="s">
        <v>60</v>
      </c>
      <c r="B57" s="37">
        <f>(SUMIFS('all sales summary'!$C$2:$C$2047,'all sales summary'!$A$2:$A$2047,$A57,'all sales summary'!$B$2:$B$2047,B$3)*SUMIFS('all sales summary'!$H$2:$H$2047,'all sales summary'!$A$2:$A$2047,$A57,'all sales summary'!$B$2:$B$2047,B$3))/SUMIFS('all sales summary'!$H$2:$H$2047,'all sales summary'!$A$2:$A$2047,$A57,'all sales summary'!$B$2:$B$2047,B$2)</f>
        <v>1.6470893642939122</v>
      </c>
      <c r="C57" s="37">
        <f>(SUMIFS('all sales summary'!$C$2:$C$2047,'all sales summary'!$A$2:$A$2047,$A57,'all sales summary'!$B$2:$B$2047,C$3)*SUMIFS('all sales summary'!$H$2:$H$2047,'all sales summary'!$A$2:$A$2047,$A57,'all sales summary'!$B$2:$B$2047,C$3))/SUMIFS('all sales summary'!$H$2:$H$2047,'all sales summary'!$A$2:$A$2047,$A57,'all sales summary'!$B$2:$B$2047,C$2)</f>
        <v>1.5945631851391249</v>
      </c>
      <c r="D57" s="37">
        <f>(SUMIFS('all sales summary'!$C$2:$C$2047,'all sales summary'!$A$2:$A$2047,$A57,'all sales summary'!$B$2:$B$2047,D$3)*SUMIFS('all sales summary'!$H$2:$H$2047,'all sales summary'!$A$2:$A$2047,$A57,'all sales summary'!$B$2:$B$2047,D$3))/SUMIFS('all sales summary'!$H$2:$H$2047,'all sales summary'!$A$2:$A$2047,$A57,'all sales summary'!$B$2:$B$2047,D$2)</f>
        <v>0.95855511129309701</v>
      </c>
      <c r="E57" s="37">
        <f>(SUMIFS('all sales summary'!$C$2:$C$2047,'all sales summary'!$A$2:$A$2047,$A57,'all sales summary'!$B$2:$B$2047,E$3)*SUMIFS('all sales summary'!$H$2:$H$2047,'all sales summary'!$A$2:$A$2047,$A57,'all sales summary'!$B$2:$B$2047,E$3))/SUMIFS('all sales summary'!$H$2:$H$2047,'all sales summary'!$A$2:$A$2047,$A57,'all sales summary'!$B$2:$B$2047,E$2)</f>
        <v>0.33623585593176519</v>
      </c>
      <c r="F57" s="37">
        <f>(SUMIFS('all sales summary'!$C$2:$C$2047,'all sales summary'!$A$2:$A$2047,$A57,'all sales summary'!$B$2:$B$2047,F$3)*SUMIFS('all sales summary'!$H$2:$H$2047,'all sales summary'!$A$2:$A$2047,$A57,'all sales summary'!$B$2:$B$2047,F$3))/SUMIFS('all sales summary'!$H$2:$H$2047,'all sales summary'!$A$2:$A$2047,$A57,'all sales summary'!$B$2:$B$2047,F$2)</f>
        <v>0.47114791109059884</v>
      </c>
      <c r="G57" s="37">
        <f>(SUMIFS('all sales summary'!$C$2:$C$2047,'all sales summary'!$A$2:$A$2047,$A57,'all sales summary'!$B$2:$B$2047,G$3)*SUMIFS('all sales summary'!$H$2:$H$2047,'all sales summary'!$A$2:$A$2047,$A57,'all sales summary'!$B$2:$B$2047,G$3))/SUMIFS('all sales summary'!$H$2:$H$2047,'all sales summary'!$A$2:$A$2047,$A57,'all sales summary'!$B$2:$B$2047,G$2)</f>
        <v>0.97249009204765791</v>
      </c>
      <c r="H57" s="37">
        <f>(SUMIFS('all sales summary'!$C$2:$C$2047,'all sales summary'!$A$2:$A$2047,$A57,'all sales summary'!$B$2:$B$2047,H$3)*SUMIFS('all sales summary'!$H$2:$H$2047,'all sales summary'!$A$2:$A$2047,$A57,'all sales summary'!$B$2:$B$2047,H$3))/SUMIFS('all sales summary'!$H$2:$H$2047,'all sales summary'!$A$2:$A$2047,$A57,'all sales summary'!$B$2:$B$2047,H$2)</f>
        <v>1.3877042448812458</v>
      </c>
      <c r="I57" s="37">
        <f>(SUMIFS('all sales summary'!$C$2:$C$2047,'all sales summary'!$A$2:$A$2047,$A57,'all sales summary'!$B$2:$B$2047,I$3)*SUMIFS('all sales summary'!$H$2:$H$2047,'all sales summary'!$A$2:$A$2047,$A57,'all sales summary'!$B$2:$B$2047,I$3))/SUMIFS('all sales summary'!$H$2:$H$2047,'all sales summary'!$A$2:$A$2047,$A57,'all sales summary'!$B$2:$B$2047,I$2)</f>
        <v>1.2836692310088449</v>
      </c>
      <c r="J57" s="37">
        <f>(SUMIFS('all sales summary'!$C$2:$C$2047,'all sales summary'!$A$2:$A$2047,$A57,'all sales summary'!$B$2:$B$2047,J$3)*SUMIFS('all sales summary'!$H$2:$H$2047,'all sales summary'!$A$2:$A$2047,$A57,'all sales summary'!$B$2:$B$2047,J$3))/SUMIFS('all sales summary'!$H$2:$H$2047,'all sales summary'!$A$2:$A$2047,$A57,'all sales summary'!$B$2:$B$2047,J$2)</f>
        <v>1.1828682728758859</v>
      </c>
      <c r="K57" s="37">
        <f>(SUMIFS('all sales summary'!$C$2:$C$2047,'all sales summary'!$A$2:$A$2047,$A57,'all sales summary'!$B$2:$B$2047,K$3)*SUMIFS('all sales summary'!$H$2:$H$2047,'all sales summary'!$A$2:$A$2047,$A57,'all sales summary'!$B$2:$B$2047,K$3))/SUMIFS('all sales summary'!$H$2:$H$2047,'all sales summary'!$A$2:$A$2047,$A57,'all sales summary'!$B$2:$B$2047,K$2)</f>
        <v>1.1029636853514118</v>
      </c>
      <c r="L57" s="37">
        <f>(SUMIFS('all sales summary'!$C$2:$C$2047,'all sales summary'!$A$2:$A$2047,$A57,'all sales summary'!$B$2:$B$2047,L$3)*SUMIFS('all sales summary'!$H$2:$H$2047,'all sales summary'!$A$2:$A$2047,$A57,'all sales summary'!$B$2:$B$2047,L$3))/SUMIFS('all sales summary'!$H$2:$H$2047,'all sales summary'!$A$2:$A$2047,$A57,'all sales summary'!$B$2:$B$2047,L$2)</f>
        <v>0.75848801186514359</v>
      </c>
      <c r="M57" s="37">
        <f>(SUMIFS('all sales summary'!$C$2:$C$2047,'all sales summary'!$A$2:$A$2047,$A57,'all sales summary'!$B$2:$B$2047,M$3)*SUMIFS('all sales summary'!$H$2:$H$2047,'all sales summary'!$A$2:$A$2047,$A57,'all sales summary'!$B$2:$B$2047,M$3))/SUMIFS('all sales summary'!$H$2:$H$2047,'all sales summary'!$A$2:$A$2047,$A57,'all sales summary'!$B$2:$B$2047,M$2)</f>
        <v>1.0878078863604319</v>
      </c>
      <c r="N57" s="37">
        <f>(SUMIFS('all sales summary'!$C$2:$C$2047,'all sales summary'!$A$2:$A$2047,$A57,'all sales summary'!$B$2:$B$2047,N$3)*SUMIFS('all sales summary'!$H$2:$H$2047,'all sales summary'!$A$2:$A$2047,$A57,'all sales summary'!$B$2:$B$2047,N$3))/SUMIFS('all sales summary'!$H$2:$H$2047,'all sales summary'!$A$2:$A$2047,$A57,'all sales summary'!$B$2:$B$2047,N$2)</f>
        <v>0.82870372940304549</v>
      </c>
      <c r="O57" s="37">
        <f>(SUMIFS('all sales summary'!$C$2:$C$2047,'all sales summary'!$A$2:$A$2047,$A57,'all sales summary'!$B$2:$B$2047,O$3)*SUMIFS('all sales summary'!$H$2:$H$2047,'all sales summary'!$A$2:$A$2047,$A57,'all sales summary'!$B$2:$B$2047,O$3))/SUMIFS('all sales summary'!$H$2:$H$2047,'all sales summary'!$A$2:$A$2047,$A57,'all sales summary'!$B$2:$B$2047,O$2)</f>
        <v>0.83501853479037991</v>
      </c>
      <c r="P57" s="37">
        <f>(SUMIFS('all sales summary'!$C$2:$C$2047,'all sales summary'!$A$2:$A$2047,$A57,'all sales summary'!$B$2:$B$2047,P$3)*SUMIFS('all sales summary'!$H$2:$H$2047,'all sales summary'!$A$2:$A$2047,$A57,'all sales summary'!$B$2:$B$2047,P$3))/SUMIFS('all sales summary'!$H$2:$H$2047,'all sales summary'!$A$2:$A$2047,$A57,'all sales summary'!$B$2:$B$2047,P$2)</f>
        <v>0.88289742707698216</v>
      </c>
      <c r="Q57" s="37">
        <f>(SUMIFS('all sales summary'!$C$2:$C$2047,'all sales summary'!$A$2:$A$2047,$A57,'all sales summary'!$B$2:$B$2047,Q$3)*SUMIFS('all sales summary'!$H$2:$H$2047,'all sales summary'!$A$2:$A$2047,$A57,'all sales summary'!$B$2:$B$2047,Q$3))/SUMIFS('all sales summary'!$H$2:$H$2047,'all sales summary'!$A$2:$A$2047,$A57,'all sales summary'!$B$2:$B$2047,Q$2)</f>
        <v>1.0433118505554475</v>
      </c>
      <c r="R57" s="37">
        <f>(SUMIFS('all sales summary'!$C$2:$C$2047,'all sales summary'!$A$2:$A$2047,$A57,'all sales summary'!$B$2:$B$2047,R$3)*SUMIFS('all sales summary'!$H$2:$H$2047,'all sales summary'!$A$2:$A$2047,$A57,'all sales summary'!$B$2:$B$2047,R$3))/SUMIFS('all sales summary'!$H$2:$H$2047,'all sales summary'!$A$2:$A$2047,$A57,'all sales summary'!$B$2:$B$2047,R$2)</f>
        <v>1.1884830517202807</v>
      </c>
      <c r="S57" s="37">
        <f>(SUMIFS('all sales summary'!$C$2:$C$2047,'all sales summary'!$A$2:$A$2047,$A57,'all sales summary'!$B$2:$B$2047,S$3)*SUMIFS('all sales summary'!$H$2:$H$2047,'all sales summary'!$A$2:$A$2047,$A57,'all sales summary'!$B$2:$B$2047,S$3))/SUMIFS('all sales summary'!$H$2:$H$2047,'all sales summary'!$A$2:$A$2047,$A57,'all sales summary'!$B$2:$B$2047,S$2)</f>
        <v>1.144478404643839</v>
      </c>
      <c r="T57" s="37">
        <f>(SUMIFS('all sales summary'!$C$2:$C$2047,'all sales summary'!$A$2:$A$2047,$A57,'all sales summary'!$B$2:$B$2047,T$3)*SUMIFS('all sales summary'!$H$2:$H$2047,'all sales summary'!$A$2:$A$2047,$A57,'all sales summary'!$B$2:$B$2047,T$3))/SUMIFS('all sales summary'!$H$2:$H$2047,'all sales summary'!$A$2:$A$2047,$A57,'all sales summary'!$B$2:$B$2047,T$2)</f>
        <v>1.2799373217171783</v>
      </c>
      <c r="U57" s="37">
        <f>(SUMIFS('all sales summary'!$C$2:$C$2047,'all sales summary'!$A$2:$A$2047,$A57,'all sales summary'!$B$2:$B$2047,U$3)*SUMIFS('all sales summary'!$H$2:$H$2047,'all sales summary'!$A$2:$A$2047,$A57,'all sales summary'!$B$2:$B$2047,U$3))/SUMIFS('all sales summary'!$H$2:$H$2047,'all sales summary'!$A$2:$A$2047,$A57,'all sales summary'!$B$2:$B$2047,U$2)</f>
        <v>2.0451844642348096</v>
      </c>
      <c r="V57" s="37">
        <f>(SUMIFS('all sales summary'!$C$2:$C$2047,'all sales summary'!$A$2:$A$2047,$A57,'all sales summary'!$B$2:$B$2047,V$3)*SUMIFS('all sales summary'!$H$2:$H$2047,'all sales summary'!$A$2:$A$2047,$A57,'all sales summary'!$B$2:$B$2047,V$3))/SUMIFS('all sales summary'!$H$2:$H$2047,'all sales summary'!$A$2:$A$2047,$A57,'all sales summary'!$B$2:$B$2047,V$2)</f>
        <v>2.6595808222660926</v>
      </c>
      <c r="W57" s="8" t="str">
        <f t="shared" si="0"/>
        <v>Sunderland</v>
      </c>
      <c r="X57" s="37">
        <f>+SUMIFS('all sales summary'!$H$2:$H$2047,'all sales summary'!$A$2:$A$2047,$A57,'all sales summary'!$B$2:$B$2047,X$2)</f>
        <v>0.14314687364094381</v>
      </c>
      <c r="Y57" s="43">
        <f t="shared" si="1"/>
        <v>0.23756380626185797</v>
      </c>
    </row>
    <row r="58" spans="1:25" x14ac:dyDescent="0.25">
      <c r="A58" s="5" t="s">
        <v>61</v>
      </c>
      <c r="B58" s="37">
        <f>(SUMIFS('all sales summary'!$C$2:$C$2047,'all sales summary'!$A$2:$A$2047,$A58,'all sales summary'!$B$2:$B$2047,B$3)*SUMIFS('all sales summary'!$H$2:$H$2047,'all sales summary'!$A$2:$A$2047,$A58,'all sales summary'!$B$2:$B$2047,B$3))/SUMIFS('all sales summary'!$H$2:$H$2047,'all sales summary'!$A$2:$A$2047,$A58,'all sales summary'!$B$2:$B$2047,B$2)</f>
        <v>0.9093295939625885</v>
      </c>
      <c r="C58" s="37">
        <f>(SUMIFS('all sales summary'!$C$2:$C$2047,'all sales summary'!$A$2:$A$2047,$A58,'all sales summary'!$B$2:$B$2047,C$3)*SUMIFS('all sales summary'!$H$2:$H$2047,'all sales summary'!$A$2:$A$2047,$A58,'all sales summary'!$B$2:$B$2047,C$3))/SUMIFS('all sales summary'!$H$2:$H$2047,'all sales summary'!$A$2:$A$2047,$A58,'all sales summary'!$B$2:$B$2047,C$2)</f>
        <v>0.88035205989725607</v>
      </c>
      <c r="D58" s="37">
        <f>(SUMIFS('all sales summary'!$C$2:$C$2047,'all sales summary'!$A$2:$A$2047,$A58,'all sales summary'!$B$2:$B$2047,D$3)*SUMIFS('all sales summary'!$H$2:$H$2047,'all sales summary'!$A$2:$A$2047,$A58,'all sales summary'!$B$2:$B$2047,D$3))/SUMIFS('all sales summary'!$H$2:$H$2047,'all sales summary'!$A$2:$A$2047,$A58,'all sales summary'!$B$2:$B$2047,D$2)</f>
        <v>0.72652194197169251</v>
      </c>
      <c r="E58" s="37">
        <f>(SUMIFS('all sales summary'!$C$2:$C$2047,'all sales summary'!$A$2:$A$2047,$A58,'all sales summary'!$B$2:$B$2047,E$3)*SUMIFS('all sales summary'!$H$2:$H$2047,'all sales summary'!$A$2:$A$2047,$A58,'all sales summary'!$B$2:$B$2047,E$3))/SUMIFS('all sales summary'!$H$2:$H$2047,'all sales summary'!$A$2:$A$2047,$A58,'all sales summary'!$B$2:$B$2047,E$2)</f>
        <v>0.37925646879522446</v>
      </c>
      <c r="F58" s="37">
        <f>(SUMIFS('all sales summary'!$C$2:$C$2047,'all sales summary'!$A$2:$A$2047,$A58,'all sales summary'!$B$2:$B$2047,F$3)*SUMIFS('all sales summary'!$H$2:$H$2047,'all sales summary'!$A$2:$A$2047,$A58,'all sales summary'!$B$2:$B$2047,F$3))/SUMIFS('all sales summary'!$H$2:$H$2047,'all sales summary'!$A$2:$A$2047,$A58,'all sales summary'!$B$2:$B$2047,F$2)</f>
        <v>0.43502030151725896</v>
      </c>
      <c r="G58" s="37">
        <f>(SUMIFS('all sales summary'!$C$2:$C$2047,'all sales summary'!$A$2:$A$2047,$A58,'all sales summary'!$B$2:$B$2047,G$3)*SUMIFS('all sales summary'!$H$2:$H$2047,'all sales summary'!$A$2:$A$2047,$A58,'all sales summary'!$B$2:$B$2047,G$3))/SUMIFS('all sales summary'!$H$2:$H$2047,'all sales summary'!$A$2:$A$2047,$A58,'all sales summary'!$B$2:$B$2047,G$2)</f>
        <v>0.51477623617527146</v>
      </c>
      <c r="H58" s="37">
        <f>(SUMIFS('all sales summary'!$C$2:$C$2047,'all sales summary'!$A$2:$A$2047,$A58,'all sales summary'!$B$2:$B$2047,H$3)*SUMIFS('all sales summary'!$H$2:$H$2047,'all sales summary'!$A$2:$A$2047,$A58,'all sales summary'!$B$2:$B$2047,H$3))/SUMIFS('all sales summary'!$H$2:$H$2047,'all sales summary'!$A$2:$A$2047,$A58,'all sales summary'!$B$2:$B$2047,H$2)</f>
        <v>0.81191740479133556</v>
      </c>
      <c r="I58" s="37">
        <f>(SUMIFS('all sales summary'!$C$2:$C$2047,'all sales summary'!$A$2:$A$2047,$A58,'all sales summary'!$B$2:$B$2047,I$3)*SUMIFS('all sales summary'!$H$2:$H$2047,'all sales summary'!$A$2:$A$2047,$A58,'all sales summary'!$B$2:$B$2047,I$3))/SUMIFS('all sales summary'!$H$2:$H$2047,'all sales summary'!$A$2:$A$2047,$A58,'all sales summary'!$B$2:$B$2047,I$2)</f>
        <v>0.99010764822680886</v>
      </c>
      <c r="J58" s="37">
        <f>(SUMIFS('all sales summary'!$C$2:$C$2047,'all sales summary'!$A$2:$A$2047,$A58,'all sales summary'!$B$2:$B$2047,J$3)*SUMIFS('all sales summary'!$H$2:$H$2047,'all sales summary'!$A$2:$A$2047,$A58,'all sales summary'!$B$2:$B$2047,J$3))/SUMIFS('all sales summary'!$H$2:$H$2047,'all sales summary'!$A$2:$A$2047,$A58,'all sales summary'!$B$2:$B$2047,J$2)</f>
        <v>0.90168189374033469</v>
      </c>
      <c r="K58" s="37">
        <f>(SUMIFS('all sales summary'!$C$2:$C$2047,'all sales summary'!$A$2:$A$2047,$A58,'all sales summary'!$B$2:$B$2047,K$3)*SUMIFS('all sales summary'!$H$2:$H$2047,'all sales summary'!$A$2:$A$2047,$A58,'all sales summary'!$B$2:$B$2047,K$3))/SUMIFS('all sales summary'!$H$2:$H$2047,'all sales summary'!$A$2:$A$2047,$A58,'all sales summary'!$B$2:$B$2047,K$2)</f>
        <v>0.73739767949795454</v>
      </c>
      <c r="L58" s="37">
        <f>(SUMIFS('all sales summary'!$C$2:$C$2047,'all sales summary'!$A$2:$A$2047,$A58,'all sales summary'!$B$2:$B$2047,L$3)*SUMIFS('all sales summary'!$H$2:$H$2047,'all sales summary'!$A$2:$A$2047,$A58,'all sales summary'!$B$2:$B$2047,L$3))/SUMIFS('all sales summary'!$H$2:$H$2047,'all sales summary'!$A$2:$A$2047,$A58,'all sales summary'!$B$2:$B$2047,L$2)</f>
        <v>0.87192644936536157</v>
      </c>
      <c r="M58" s="37">
        <f>(SUMIFS('all sales summary'!$C$2:$C$2047,'all sales summary'!$A$2:$A$2047,$A58,'all sales summary'!$B$2:$B$2047,M$3)*SUMIFS('all sales summary'!$H$2:$H$2047,'all sales summary'!$A$2:$A$2047,$A58,'all sales summary'!$B$2:$B$2047,M$3))/SUMIFS('all sales summary'!$H$2:$H$2047,'all sales summary'!$A$2:$A$2047,$A58,'all sales summary'!$B$2:$B$2047,M$2)</f>
        <v>0.76570893193853184</v>
      </c>
      <c r="N58" s="37">
        <f>(SUMIFS('all sales summary'!$C$2:$C$2047,'all sales summary'!$A$2:$A$2047,$A58,'all sales summary'!$B$2:$B$2047,N$3)*SUMIFS('all sales summary'!$H$2:$H$2047,'all sales summary'!$A$2:$A$2047,$A58,'all sales summary'!$B$2:$B$2047,N$3))/SUMIFS('all sales summary'!$H$2:$H$2047,'all sales summary'!$A$2:$A$2047,$A58,'all sales summary'!$B$2:$B$2047,N$2)</f>
        <v>0.37434555974685252</v>
      </c>
      <c r="O58" s="37">
        <f>(SUMIFS('all sales summary'!$C$2:$C$2047,'all sales summary'!$A$2:$A$2047,$A58,'all sales summary'!$B$2:$B$2047,O$3)*SUMIFS('all sales summary'!$H$2:$H$2047,'all sales summary'!$A$2:$A$2047,$A58,'all sales summary'!$B$2:$B$2047,O$3))/SUMIFS('all sales summary'!$H$2:$H$2047,'all sales summary'!$A$2:$A$2047,$A58,'all sales summary'!$B$2:$B$2047,O$2)</f>
        <v>0.35805599551261447</v>
      </c>
      <c r="P58" s="37">
        <f>(SUMIFS('all sales summary'!$C$2:$C$2047,'all sales summary'!$A$2:$A$2047,$A58,'all sales summary'!$B$2:$B$2047,P$3)*SUMIFS('all sales summary'!$H$2:$H$2047,'all sales summary'!$A$2:$A$2047,$A58,'all sales summary'!$B$2:$B$2047,P$3))/SUMIFS('all sales summary'!$H$2:$H$2047,'all sales summary'!$A$2:$A$2047,$A58,'all sales summary'!$B$2:$B$2047,P$2)</f>
        <v>0.47262081100132391</v>
      </c>
      <c r="Q58" s="37">
        <f>(SUMIFS('all sales summary'!$C$2:$C$2047,'all sales summary'!$A$2:$A$2047,$A58,'all sales summary'!$B$2:$B$2047,Q$3)*SUMIFS('all sales summary'!$H$2:$H$2047,'all sales summary'!$A$2:$A$2047,$A58,'all sales summary'!$B$2:$B$2047,Q$3))/SUMIFS('all sales summary'!$H$2:$H$2047,'all sales summary'!$A$2:$A$2047,$A58,'all sales summary'!$B$2:$B$2047,Q$2)</f>
        <v>0.78936322962692118</v>
      </c>
      <c r="R58" s="37">
        <f>(SUMIFS('all sales summary'!$C$2:$C$2047,'all sales summary'!$A$2:$A$2047,$A58,'all sales summary'!$B$2:$B$2047,R$3)*SUMIFS('all sales summary'!$H$2:$H$2047,'all sales summary'!$A$2:$A$2047,$A58,'all sales summary'!$B$2:$B$2047,R$3))/SUMIFS('all sales summary'!$H$2:$H$2047,'all sales summary'!$A$2:$A$2047,$A58,'all sales summary'!$B$2:$B$2047,R$2)</f>
        <v>0.94379372414589824</v>
      </c>
      <c r="S58" s="37">
        <f>(SUMIFS('all sales summary'!$C$2:$C$2047,'all sales summary'!$A$2:$A$2047,$A58,'all sales summary'!$B$2:$B$2047,S$3)*SUMIFS('all sales summary'!$H$2:$H$2047,'all sales summary'!$A$2:$A$2047,$A58,'all sales summary'!$B$2:$B$2047,S$3))/SUMIFS('all sales summary'!$H$2:$H$2047,'all sales summary'!$A$2:$A$2047,$A58,'all sales summary'!$B$2:$B$2047,S$2)</f>
        <v>0.93585165605666121</v>
      </c>
      <c r="T58" s="37">
        <f>(SUMIFS('all sales summary'!$C$2:$C$2047,'all sales summary'!$A$2:$A$2047,$A58,'all sales summary'!$B$2:$B$2047,T$3)*SUMIFS('all sales summary'!$H$2:$H$2047,'all sales summary'!$A$2:$A$2047,$A58,'all sales summary'!$B$2:$B$2047,T$3))/SUMIFS('all sales summary'!$H$2:$H$2047,'all sales summary'!$A$2:$A$2047,$A58,'all sales summary'!$B$2:$B$2047,T$2)</f>
        <v>1.0250893976655029</v>
      </c>
      <c r="U58" s="37">
        <f>(SUMIFS('all sales summary'!$C$2:$C$2047,'all sales summary'!$A$2:$A$2047,$A58,'all sales summary'!$B$2:$B$2047,U$3)*SUMIFS('all sales summary'!$H$2:$H$2047,'all sales summary'!$A$2:$A$2047,$A58,'all sales summary'!$B$2:$B$2047,U$3))/SUMIFS('all sales summary'!$H$2:$H$2047,'all sales summary'!$A$2:$A$2047,$A58,'all sales summary'!$B$2:$B$2047,U$2)</f>
        <v>1.0690002629419815</v>
      </c>
      <c r="V58" s="37">
        <f>(SUMIFS('all sales summary'!$C$2:$C$2047,'all sales summary'!$A$2:$A$2047,$A58,'all sales summary'!$B$2:$B$2047,V$3)*SUMIFS('all sales summary'!$H$2:$H$2047,'all sales summary'!$A$2:$A$2047,$A58,'all sales summary'!$B$2:$B$2047,V$3))/SUMIFS('all sales summary'!$H$2:$H$2047,'all sales summary'!$A$2:$A$2047,$A58,'all sales summary'!$B$2:$B$2047,V$2)</f>
        <v>1.0538422844150059</v>
      </c>
      <c r="W58" s="8" t="str">
        <f t="shared" si="0"/>
        <v>Swansea</v>
      </c>
      <c r="X58" s="37">
        <f>+SUMIFS('all sales summary'!$H$2:$H$2047,'all sales summary'!$A$2:$A$2047,$A58,'all sales summary'!$B$2:$B$2047,X$2)</f>
        <v>0.1457168648527212</v>
      </c>
      <c r="Y58" s="43">
        <f t="shared" si="1"/>
        <v>7.8457288814631973E-3</v>
      </c>
    </row>
    <row r="59" spans="1:25" x14ac:dyDescent="0.25">
      <c r="A59" s="5" t="s">
        <v>62</v>
      </c>
      <c r="B59" s="37">
        <f>(SUMIFS('all sales summary'!$C$2:$C$2047,'all sales summary'!$A$2:$A$2047,$A59,'all sales summary'!$B$2:$B$2047,B$3)*SUMIFS('all sales summary'!$H$2:$H$2047,'all sales summary'!$A$2:$A$2047,$A59,'all sales summary'!$B$2:$B$2047,B$3))/SUMIFS('all sales summary'!$H$2:$H$2047,'all sales summary'!$A$2:$A$2047,$A59,'all sales summary'!$B$2:$B$2047,B$2)</f>
        <v>0.81680253038348816</v>
      </c>
      <c r="C59" s="37">
        <f>(SUMIFS('all sales summary'!$C$2:$C$2047,'all sales summary'!$A$2:$A$2047,$A59,'all sales summary'!$B$2:$B$2047,C$3)*SUMIFS('all sales summary'!$H$2:$H$2047,'all sales summary'!$A$2:$A$2047,$A59,'all sales summary'!$B$2:$B$2047,C$3))/SUMIFS('all sales summary'!$H$2:$H$2047,'all sales summary'!$A$2:$A$2047,$A59,'all sales summary'!$B$2:$B$2047,C$2)</f>
        <v>0.80084758533419032</v>
      </c>
      <c r="D59" s="37">
        <f>(SUMIFS('all sales summary'!$C$2:$C$2047,'all sales summary'!$A$2:$A$2047,$A59,'all sales summary'!$B$2:$B$2047,D$3)*SUMIFS('all sales summary'!$H$2:$H$2047,'all sales summary'!$A$2:$A$2047,$A59,'all sales summary'!$B$2:$B$2047,D$3))/SUMIFS('all sales summary'!$H$2:$H$2047,'all sales summary'!$A$2:$A$2047,$A59,'all sales summary'!$B$2:$B$2047,D$2)</f>
        <v>0.56839360606041078</v>
      </c>
      <c r="E59" s="37">
        <f>(SUMIFS('all sales summary'!$C$2:$C$2047,'all sales summary'!$A$2:$A$2047,$A59,'all sales summary'!$B$2:$B$2047,E$3)*SUMIFS('all sales summary'!$H$2:$H$2047,'all sales summary'!$A$2:$A$2047,$A59,'all sales summary'!$B$2:$B$2047,E$3))/SUMIFS('all sales summary'!$H$2:$H$2047,'all sales summary'!$A$2:$A$2047,$A59,'all sales summary'!$B$2:$B$2047,E$2)</f>
        <v>0.16381796878742638</v>
      </c>
      <c r="F59" s="37">
        <f>(SUMIFS('all sales summary'!$C$2:$C$2047,'all sales summary'!$A$2:$A$2047,$A59,'all sales summary'!$B$2:$B$2047,F$3)*SUMIFS('all sales summary'!$H$2:$H$2047,'all sales summary'!$A$2:$A$2047,$A59,'all sales summary'!$B$2:$B$2047,F$3))/SUMIFS('all sales summary'!$H$2:$H$2047,'all sales summary'!$A$2:$A$2047,$A59,'all sales summary'!$B$2:$B$2047,F$2)</f>
        <v>0.19943929316374287</v>
      </c>
      <c r="G59" s="37">
        <f>(SUMIFS('all sales summary'!$C$2:$C$2047,'all sales summary'!$A$2:$A$2047,$A59,'all sales summary'!$B$2:$B$2047,G$3)*SUMIFS('all sales summary'!$H$2:$H$2047,'all sales summary'!$A$2:$A$2047,$A59,'all sales summary'!$B$2:$B$2047,G$3))/SUMIFS('all sales summary'!$H$2:$H$2047,'all sales summary'!$A$2:$A$2047,$A59,'all sales summary'!$B$2:$B$2047,G$2)</f>
        <v>0.36561086301396556</v>
      </c>
      <c r="H59" s="37">
        <f>(SUMIFS('all sales summary'!$C$2:$C$2047,'all sales summary'!$A$2:$A$2047,$A59,'all sales summary'!$B$2:$B$2047,H$3)*SUMIFS('all sales summary'!$H$2:$H$2047,'all sales summary'!$A$2:$A$2047,$A59,'all sales summary'!$B$2:$B$2047,H$3))/SUMIFS('all sales summary'!$H$2:$H$2047,'all sales summary'!$A$2:$A$2047,$A59,'all sales summary'!$B$2:$B$2047,H$2)</f>
        <v>0.60351820988623872</v>
      </c>
      <c r="I59" s="37">
        <f>(SUMIFS('all sales summary'!$C$2:$C$2047,'all sales summary'!$A$2:$A$2047,$A59,'all sales summary'!$B$2:$B$2047,I$3)*SUMIFS('all sales summary'!$H$2:$H$2047,'all sales summary'!$A$2:$A$2047,$A59,'all sales summary'!$B$2:$B$2047,I$3))/SUMIFS('all sales summary'!$H$2:$H$2047,'all sales summary'!$A$2:$A$2047,$A59,'all sales summary'!$B$2:$B$2047,I$2)</f>
        <v>0.71925346736876616</v>
      </c>
      <c r="J59" s="37">
        <f>(SUMIFS('all sales summary'!$C$2:$C$2047,'all sales summary'!$A$2:$A$2047,$A59,'all sales summary'!$B$2:$B$2047,J$3)*SUMIFS('all sales summary'!$H$2:$H$2047,'all sales summary'!$A$2:$A$2047,$A59,'all sales summary'!$B$2:$B$2047,J$3))/SUMIFS('all sales summary'!$H$2:$H$2047,'all sales summary'!$A$2:$A$2047,$A59,'all sales summary'!$B$2:$B$2047,J$2)</f>
        <v>0.67458485340909136</v>
      </c>
      <c r="K59" s="37">
        <f>(SUMIFS('all sales summary'!$C$2:$C$2047,'all sales summary'!$A$2:$A$2047,$A59,'all sales summary'!$B$2:$B$2047,K$3)*SUMIFS('all sales summary'!$H$2:$H$2047,'all sales summary'!$A$2:$A$2047,$A59,'all sales summary'!$B$2:$B$2047,K$3))/SUMIFS('all sales summary'!$H$2:$H$2047,'all sales summary'!$A$2:$A$2047,$A59,'all sales summary'!$B$2:$B$2047,K$2)</f>
        <v>0.7095670876959258</v>
      </c>
      <c r="L59" s="37">
        <f>(SUMIFS('all sales summary'!$C$2:$C$2047,'all sales summary'!$A$2:$A$2047,$A59,'all sales summary'!$B$2:$B$2047,L$3)*SUMIFS('all sales summary'!$H$2:$H$2047,'all sales summary'!$A$2:$A$2047,$A59,'all sales summary'!$B$2:$B$2047,L$3))/SUMIFS('all sales summary'!$H$2:$H$2047,'all sales summary'!$A$2:$A$2047,$A59,'all sales summary'!$B$2:$B$2047,L$2)</f>
        <v>0.43877860748976577</v>
      </c>
      <c r="M59" s="37">
        <f>(SUMIFS('all sales summary'!$C$2:$C$2047,'all sales summary'!$A$2:$A$2047,$A59,'all sales summary'!$B$2:$B$2047,M$3)*SUMIFS('all sales summary'!$H$2:$H$2047,'all sales summary'!$A$2:$A$2047,$A59,'all sales summary'!$B$2:$B$2047,M$3))/SUMIFS('all sales summary'!$H$2:$H$2047,'all sales summary'!$A$2:$A$2047,$A59,'all sales summary'!$B$2:$B$2047,M$2)</f>
        <v>0.82113010046073109</v>
      </c>
      <c r="N59" s="37">
        <f>(SUMIFS('all sales summary'!$C$2:$C$2047,'all sales summary'!$A$2:$A$2047,$A59,'all sales summary'!$B$2:$B$2047,N$3)*SUMIFS('all sales summary'!$H$2:$H$2047,'all sales summary'!$A$2:$A$2047,$A59,'all sales summary'!$B$2:$B$2047,N$3))/SUMIFS('all sales summary'!$H$2:$H$2047,'all sales summary'!$A$2:$A$2047,$A59,'all sales summary'!$B$2:$B$2047,N$2)</f>
        <v>0.24583212030696799</v>
      </c>
      <c r="O59" s="37">
        <f>(SUMIFS('all sales summary'!$C$2:$C$2047,'all sales summary'!$A$2:$A$2047,$A59,'all sales summary'!$B$2:$B$2047,O$3)*SUMIFS('all sales summary'!$H$2:$H$2047,'all sales summary'!$A$2:$A$2047,$A59,'all sales summary'!$B$2:$B$2047,O$3))/SUMIFS('all sales summary'!$H$2:$H$2047,'all sales summary'!$A$2:$A$2047,$A59,'all sales summary'!$B$2:$B$2047,O$2)</f>
        <v>0.26706427838807278</v>
      </c>
      <c r="P59" s="37">
        <f>(SUMIFS('all sales summary'!$C$2:$C$2047,'all sales summary'!$A$2:$A$2047,$A59,'all sales summary'!$B$2:$B$2047,P$3)*SUMIFS('all sales summary'!$H$2:$H$2047,'all sales summary'!$A$2:$A$2047,$A59,'all sales summary'!$B$2:$B$2047,P$3))/SUMIFS('all sales summary'!$H$2:$H$2047,'all sales summary'!$A$2:$A$2047,$A59,'all sales summary'!$B$2:$B$2047,P$2)</f>
        <v>0.33623636570024401</v>
      </c>
      <c r="Q59" s="37">
        <f>(SUMIFS('all sales summary'!$C$2:$C$2047,'all sales summary'!$A$2:$A$2047,$A59,'all sales summary'!$B$2:$B$2047,Q$3)*SUMIFS('all sales summary'!$H$2:$H$2047,'all sales summary'!$A$2:$A$2047,$A59,'all sales summary'!$B$2:$B$2047,Q$3))/SUMIFS('all sales summary'!$H$2:$H$2047,'all sales summary'!$A$2:$A$2047,$A59,'all sales summary'!$B$2:$B$2047,Q$2)</f>
        <v>0.63013246580005322</v>
      </c>
      <c r="R59" s="37">
        <f>(SUMIFS('all sales summary'!$C$2:$C$2047,'all sales summary'!$A$2:$A$2047,$A59,'all sales summary'!$B$2:$B$2047,R$3)*SUMIFS('all sales summary'!$H$2:$H$2047,'all sales summary'!$A$2:$A$2047,$A59,'all sales summary'!$B$2:$B$2047,R$3))/SUMIFS('all sales summary'!$H$2:$H$2047,'all sales summary'!$A$2:$A$2047,$A59,'all sales summary'!$B$2:$B$2047,R$2)</f>
        <v>0.75589607444246854</v>
      </c>
      <c r="S59" s="37">
        <f>(SUMIFS('all sales summary'!$C$2:$C$2047,'all sales summary'!$A$2:$A$2047,$A59,'all sales summary'!$B$2:$B$2047,S$3)*SUMIFS('all sales summary'!$H$2:$H$2047,'all sales summary'!$A$2:$A$2047,$A59,'all sales summary'!$B$2:$B$2047,S$3))/SUMIFS('all sales summary'!$H$2:$H$2047,'all sales summary'!$A$2:$A$2047,$A59,'all sales summary'!$B$2:$B$2047,S$2)</f>
        <v>0.76809413130176052</v>
      </c>
      <c r="T59" s="37">
        <f>(SUMIFS('all sales summary'!$C$2:$C$2047,'all sales summary'!$A$2:$A$2047,$A59,'all sales summary'!$B$2:$B$2047,T$3)*SUMIFS('all sales summary'!$H$2:$H$2047,'all sales summary'!$A$2:$A$2047,$A59,'all sales summary'!$B$2:$B$2047,T$3))/SUMIFS('all sales summary'!$H$2:$H$2047,'all sales summary'!$A$2:$A$2047,$A59,'all sales summary'!$B$2:$B$2047,T$2)</f>
        <v>0.85662705589898258</v>
      </c>
      <c r="U59" s="37">
        <f>(SUMIFS('all sales summary'!$C$2:$C$2047,'all sales summary'!$A$2:$A$2047,$A59,'all sales summary'!$B$2:$B$2047,U$3)*SUMIFS('all sales summary'!$H$2:$H$2047,'all sales summary'!$A$2:$A$2047,$A59,'all sales summary'!$B$2:$B$2047,U$3))/SUMIFS('all sales summary'!$H$2:$H$2047,'all sales summary'!$A$2:$A$2047,$A59,'all sales summary'!$B$2:$B$2047,U$2)</f>
        <v>0.93471260505888198</v>
      </c>
      <c r="V59" s="37">
        <f>(SUMIFS('all sales summary'!$C$2:$C$2047,'all sales summary'!$A$2:$A$2047,$A59,'all sales summary'!$B$2:$B$2047,V$3)*SUMIFS('all sales summary'!$H$2:$H$2047,'all sales summary'!$A$2:$A$2047,$A59,'all sales summary'!$B$2:$B$2047,V$3))/SUMIFS('all sales summary'!$H$2:$H$2047,'all sales summary'!$A$2:$A$2047,$A59,'all sales summary'!$B$2:$B$2047,V$2)</f>
        <v>0.88939997845561469</v>
      </c>
      <c r="W59" s="8" t="str">
        <f t="shared" si="0"/>
        <v>Swindon</v>
      </c>
      <c r="X59" s="37">
        <f>+SUMIFS('all sales summary'!$H$2:$H$2047,'all sales summary'!$A$2:$A$2047,$A59,'all sales summary'!$B$2:$B$2047,X$2)</f>
        <v>0.14016661147246229</v>
      </c>
      <c r="Y59" s="43">
        <f t="shared" si="1"/>
        <v>-1.5502430248657814E-2</v>
      </c>
    </row>
    <row r="60" spans="1:25" x14ac:dyDescent="0.25">
      <c r="A60" s="5" t="s">
        <v>63</v>
      </c>
      <c r="B60" s="37">
        <f>(SUMIFS('all sales summary'!$C$2:$C$2047,'all sales summary'!$A$2:$A$2047,$A60,'all sales summary'!$B$2:$B$2047,B$3)*SUMIFS('all sales summary'!$H$2:$H$2047,'all sales summary'!$A$2:$A$2047,$A60,'all sales summary'!$B$2:$B$2047,B$3))/SUMIFS('all sales summary'!$H$2:$H$2047,'all sales summary'!$A$2:$A$2047,$A60,'all sales summary'!$B$2:$B$2047,B$2)</f>
        <v>0.89975549197441984</v>
      </c>
      <c r="C60" s="37">
        <f>(SUMIFS('all sales summary'!$C$2:$C$2047,'all sales summary'!$A$2:$A$2047,$A60,'all sales summary'!$B$2:$B$2047,C$3)*SUMIFS('all sales summary'!$H$2:$H$2047,'all sales summary'!$A$2:$A$2047,$A60,'all sales summary'!$B$2:$B$2047,C$3))/SUMIFS('all sales summary'!$H$2:$H$2047,'all sales summary'!$A$2:$A$2047,$A60,'all sales summary'!$B$2:$B$2047,C$2)</f>
        <v>0.9526337565230879</v>
      </c>
      <c r="D60" s="37">
        <f>(SUMIFS('all sales summary'!$C$2:$C$2047,'all sales summary'!$A$2:$A$2047,$A60,'all sales summary'!$B$2:$B$2047,D$3)*SUMIFS('all sales summary'!$H$2:$H$2047,'all sales summary'!$A$2:$A$2047,$A60,'all sales summary'!$B$2:$B$2047,D$3))/SUMIFS('all sales summary'!$H$2:$H$2047,'all sales summary'!$A$2:$A$2047,$A60,'all sales summary'!$B$2:$B$2047,D$2)</f>
        <v>0.71933310721815014</v>
      </c>
      <c r="E60" s="37">
        <f>(SUMIFS('all sales summary'!$C$2:$C$2047,'all sales summary'!$A$2:$A$2047,$A60,'all sales summary'!$B$2:$B$2047,E$3)*SUMIFS('all sales summary'!$H$2:$H$2047,'all sales summary'!$A$2:$A$2047,$A60,'all sales summary'!$B$2:$B$2047,E$3))/SUMIFS('all sales summary'!$H$2:$H$2047,'all sales summary'!$A$2:$A$2047,$A60,'all sales summary'!$B$2:$B$2047,E$2)</f>
        <v>0.33344375555771122</v>
      </c>
      <c r="F60" s="37">
        <f>(SUMIFS('all sales summary'!$C$2:$C$2047,'all sales summary'!$A$2:$A$2047,$A60,'all sales summary'!$B$2:$B$2047,F$3)*SUMIFS('all sales summary'!$H$2:$H$2047,'all sales summary'!$A$2:$A$2047,$A60,'all sales summary'!$B$2:$B$2047,F$3))/SUMIFS('all sales summary'!$H$2:$H$2047,'all sales summary'!$A$2:$A$2047,$A60,'all sales summary'!$B$2:$B$2047,F$2)</f>
        <v>0.40505556257939174</v>
      </c>
      <c r="G60" s="37">
        <f>(SUMIFS('all sales summary'!$C$2:$C$2047,'all sales summary'!$A$2:$A$2047,$A60,'all sales summary'!$B$2:$B$2047,G$3)*SUMIFS('all sales summary'!$H$2:$H$2047,'all sales summary'!$A$2:$A$2047,$A60,'all sales summary'!$B$2:$B$2047,G$3))/SUMIFS('all sales summary'!$H$2:$H$2047,'all sales summary'!$A$2:$A$2047,$A60,'all sales summary'!$B$2:$B$2047,G$2)</f>
        <v>0.64045154137691451</v>
      </c>
      <c r="H60" s="37">
        <f>(SUMIFS('all sales summary'!$C$2:$C$2047,'all sales summary'!$A$2:$A$2047,$A60,'all sales summary'!$B$2:$B$2047,H$3)*SUMIFS('all sales summary'!$H$2:$H$2047,'all sales summary'!$A$2:$A$2047,$A60,'all sales summary'!$B$2:$B$2047,H$3))/SUMIFS('all sales summary'!$H$2:$H$2047,'all sales summary'!$A$2:$A$2047,$A60,'all sales summary'!$B$2:$B$2047,H$2)</f>
        <v>0.8308132216123264</v>
      </c>
      <c r="I60" s="37">
        <f>(SUMIFS('all sales summary'!$C$2:$C$2047,'all sales summary'!$A$2:$A$2047,$A60,'all sales summary'!$B$2:$B$2047,I$3)*SUMIFS('all sales summary'!$H$2:$H$2047,'all sales summary'!$A$2:$A$2047,$A60,'all sales summary'!$B$2:$B$2047,I$3))/SUMIFS('all sales summary'!$H$2:$H$2047,'all sales summary'!$A$2:$A$2047,$A60,'all sales summary'!$B$2:$B$2047,I$2)</f>
        <v>0.9162988486546213</v>
      </c>
      <c r="J60" s="37">
        <f>(SUMIFS('all sales summary'!$C$2:$C$2047,'all sales summary'!$A$2:$A$2047,$A60,'all sales summary'!$B$2:$B$2047,J$3)*SUMIFS('all sales summary'!$H$2:$H$2047,'all sales summary'!$A$2:$A$2047,$A60,'all sales summary'!$B$2:$B$2047,J$3))/SUMIFS('all sales summary'!$H$2:$H$2047,'all sales summary'!$A$2:$A$2047,$A60,'all sales summary'!$B$2:$B$2047,J$2)</f>
        <v>0.82192266652573609</v>
      </c>
      <c r="K60" s="37">
        <f>(SUMIFS('all sales summary'!$C$2:$C$2047,'all sales summary'!$A$2:$A$2047,$A60,'all sales summary'!$B$2:$B$2047,K$3)*SUMIFS('all sales summary'!$H$2:$H$2047,'all sales summary'!$A$2:$A$2047,$A60,'all sales summary'!$B$2:$B$2047,K$3))/SUMIFS('all sales summary'!$H$2:$H$2047,'all sales summary'!$A$2:$A$2047,$A60,'all sales summary'!$B$2:$B$2047,K$2)</f>
        <v>0.93043595453575911</v>
      </c>
      <c r="L60" s="37">
        <f>(SUMIFS('all sales summary'!$C$2:$C$2047,'all sales summary'!$A$2:$A$2047,$A60,'all sales summary'!$B$2:$B$2047,L$3)*SUMIFS('all sales summary'!$H$2:$H$2047,'all sales summary'!$A$2:$A$2047,$A60,'all sales summary'!$B$2:$B$2047,L$3))/SUMIFS('all sales summary'!$H$2:$H$2047,'all sales summary'!$A$2:$A$2047,$A60,'all sales summary'!$B$2:$B$2047,L$2)</f>
        <v>0.53760512193980325</v>
      </c>
      <c r="M60" s="37">
        <f>(SUMIFS('all sales summary'!$C$2:$C$2047,'all sales summary'!$A$2:$A$2047,$A60,'all sales summary'!$B$2:$B$2047,M$3)*SUMIFS('all sales summary'!$H$2:$H$2047,'all sales summary'!$A$2:$A$2047,$A60,'all sales summary'!$B$2:$B$2047,M$3))/SUMIFS('all sales summary'!$H$2:$H$2047,'all sales summary'!$A$2:$A$2047,$A60,'all sales summary'!$B$2:$B$2047,M$2)</f>
        <v>1.1514543804242079</v>
      </c>
      <c r="N60" s="37">
        <f>(SUMIFS('all sales summary'!$C$2:$C$2047,'all sales summary'!$A$2:$A$2047,$A60,'all sales summary'!$B$2:$B$2047,N$3)*SUMIFS('all sales summary'!$H$2:$H$2047,'all sales summary'!$A$2:$A$2047,$A60,'all sales summary'!$B$2:$B$2047,N$3))/SUMIFS('all sales summary'!$H$2:$H$2047,'all sales summary'!$A$2:$A$2047,$A60,'all sales summary'!$B$2:$B$2047,N$2)</f>
        <v>0.43211446500560402</v>
      </c>
      <c r="O60" s="37">
        <f>(SUMIFS('all sales summary'!$C$2:$C$2047,'all sales summary'!$A$2:$A$2047,$A60,'all sales summary'!$B$2:$B$2047,O$3)*SUMIFS('all sales summary'!$H$2:$H$2047,'all sales summary'!$A$2:$A$2047,$A60,'all sales summary'!$B$2:$B$2047,O$3))/SUMIFS('all sales summary'!$H$2:$H$2047,'all sales summary'!$A$2:$A$2047,$A60,'all sales summary'!$B$2:$B$2047,O$2)</f>
        <v>0.41600885449895841</v>
      </c>
      <c r="P60" s="37">
        <f>(SUMIFS('all sales summary'!$C$2:$C$2047,'all sales summary'!$A$2:$A$2047,$A60,'all sales summary'!$B$2:$B$2047,P$3)*SUMIFS('all sales summary'!$H$2:$H$2047,'all sales summary'!$A$2:$A$2047,$A60,'all sales summary'!$B$2:$B$2047,P$3))/SUMIFS('all sales summary'!$H$2:$H$2047,'all sales summary'!$A$2:$A$2047,$A60,'all sales summary'!$B$2:$B$2047,P$2)</f>
        <v>0.54404075571696286</v>
      </c>
      <c r="Q60" s="37">
        <f>(SUMIFS('all sales summary'!$C$2:$C$2047,'all sales summary'!$A$2:$A$2047,$A60,'all sales summary'!$B$2:$B$2047,Q$3)*SUMIFS('all sales summary'!$H$2:$H$2047,'all sales summary'!$A$2:$A$2047,$A60,'all sales summary'!$B$2:$B$2047,Q$3))/SUMIFS('all sales summary'!$H$2:$H$2047,'all sales summary'!$A$2:$A$2047,$A60,'all sales summary'!$B$2:$B$2047,Q$2)</f>
        <v>0.83956397980850572</v>
      </c>
      <c r="R60" s="37">
        <f>(SUMIFS('all sales summary'!$C$2:$C$2047,'all sales summary'!$A$2:$A$2047,$A60,'all sales summary'!$B$2:$B$2047,R$3)*SUMIFS('all sales summary'!$H$2:$H$2047,'all sales summary'!$A$2:$A$2047,$A60,'all sales summary'!$B$2:$B$2047,R$3))/SUMIFS('all sales summary'!$H$2:$H$2047,'all sales summary'!$A$2:$A$2047,$A60,'all sales summary'!$B$2:$B$2047,R$2)</f>
        <v>0.95473654765624494</v>
      </c>
      <c r="S60" s="37">
        <f>(SUMIFS('all sales summary'!$C$2:$C$2047,'all sales summary'!$A$2:$A$2047,$A60,'all sales summary'!$B$2:$B$2047,S$3)*SUMIFS('all sales summary'!$H$2:$H$2047,'all sales summary'!$A$2:$A$2047,$A60,'all sales summary'!$B$2:$B$2047,S$3))/SUMIFS('all sales summary'!$H$2:$H$2047,'all sales summary'!$A$2:$A$2047,$A60,'all sales summary'!$B$2:$B$2047,S$2)</f>
        <v>0.90950289022496333</v>
      </c>
      <c r="T60" s="37">
        <f>(SUMIFS('all sales summary'!$C$2:$C$2047,'all sales summary'!$A$2:$A$2047,$A60,'all sales summary'!$B$2:$B$2047,T$3)*SUMIFS('all sales summary'!$H$2:$H$2047,'all sales summary'!$A$2:$A$2047,$A60,'all sales summary'!$B$2:$B$2047,T$3))/SUMIFS('all sales summary'!$H$2:$H$2047,'all sales summary'!$A$2:$A$2047,$A60,'all sales summary'!$B$2:$B$2047,T$2)</f>
        <v>1.0111346240128696</v>
      </c>
      <c r="U60" s="37">
        <f>(SUMIFS('all sales summary'!$C$2:$C$2047,'all sales summary'!$A$2:$A$2047,$A60,'all sales summary'!$B$2:$B$2047,U$3)*SUMIFS('all sales summary'!$H$2:$H$2047,'all sales summary'!$A$2:$A$2047,$A60,'all sales summary'!$B$2:$B$2047,U$3))/SUMIFS('all sales summary'!$H$2:$H$2047,'all sales summary'!$A$2:$A$2047,$A60,'all sales summary'!$B$2:$B$2047,U$2)</f>
        <v>1.0736815334045477</v>
      </c>
      <c r="V60" s="37">
        <f>(SUMIFS('all sales summary'!$C$2:$C$2047,'all sales summary'!$A$2:$A$2047,$A60,'all sales summary'!$B$2:$B$2047,V$3)*SUMIFS('all sales summary'!$H$2:$H$2047,'all sales summary'!$A$2:$A$2047,$A60,'all sales summary'!$B$2:$B$2047,V$3))/SUMIFS('all sales summary'!$H$2:$H$2047,'all sales summary'!$A$2:$A$2047,$A60,'all sales summary'!$B$2:$B$2047,V$2)</f>
        <v>0.92074809032141625</v>
      </c>
      <c r="W60" s="8" t="str">
        <f t="shared" si="0"/>
        <v>Telford</v>
      </c>
      <c r="X60" s="37">
        <f>+SUMIFS('all sales summary'!$H$2:$H$2047,'all sales summary'!$A$2:$A$2047,$A60,'all sales summary'!$B$2:$B$2047,X$2)</f>
        <v>0.25369881748409068</v>
      </c>
      <c r="Y60" s="43">
        <f t="shared" si="1"/>
        <v>-2.010611576881266E-2</v>
      </c>
    </row>
    <row r="61" spans="1:25" x14ac:dyDescent="0.25">
      <c r="A61" s="5" t="s">
        <v>64</v>
      </c>
      <c r="B61" s="37">
        <f>(SUMIFS('all sales summary'!$C$2:$C$2047,'all sales summary'!$A$2:$A$2047,$A61,'all sales summary'!$B$2:$B$2047,B$3)*SUMIFS('all sales summary'!$H$2:$H$2047,'all sales summary'!$A$2:$A$2047,$A61,'all sales summary'!$B$2:$B$2047,B$3))/SUMIFS('all sales summary'!$H$2:$H$2047,'all sales summary'!$A$2:$A$2047,$A61,'all sales summary'!$B$2:$B$2047,B$2)</f>
        <v>0.91123759947861416</v>
      </c>
      <c r="C61" s="37">
        <f>(SUMIFS('all sales summary'!$C$2:$C$2047,'all sales summary'!$A$2:$A$2047,$A61,'all sales summary'!$B$2:$B$2047,C$3)*SUMIFS('all sales summary'!$H$2:$H$2047,'all sales summary'!$A$2:$A$2047,$A61,'all sales summary'!$B$2:$B$2047,C$3))/SUMIFS('all sales summary'!$H$2:$H$2047,'all sales summary'!$A$2:$A$2047,$A61,'all sales summary'!$B$2:$B$2047,C$2)</f>
        <v>0.88988186944156689</v>
      </c>
      <c r="D61" s="37">
        <f>(SUMIFS('all sales summary'!$C$2:$C$2047,'all sales summary'!$A$2:$A$2047,$A61,'all sales summary'!$B$2:$B$2047,D$3)*SUMIFS('all sales summary'!$H$2:$H$2047,'all sales summary'!$A$2:$A$2047,$A61,'all sales summary'!$B$2:$B$2047,D$3))/SUMIFS('all sales summary'!$H$2:$H$2047,'all sales summary'!$A$2:$A$2047,$A61,'all sales summary'!$B$2:$B$2047,D$2)</f>
        <v>0.79875961477200186</v>
      </c>
      <c r="E61" s="37">
        <f>(SUMIFS('all sales summary'!$C$2:$C$2047,'all sales summary'!$A$2:$A$2047,$A61,'all sales summary'!$B$2:$B$2047,E$3)*SUMIFS('all sales summary'!$H$2:$H$2047,'all sales summary'!$A$2:$A$2047,$A61,'all sales summary'!$B$2:$B$2047,E$3))/SUMIFS('all sales summary'!$H$2:$H$2047,'all sales summary'!$A$2:$A$2047,$A61,'all sales summary'!$B$2:$B$2047,E$2)</f>
        <v>0.56337417653346256</v>
      </c>
      <c r="F61" s="37">
        <f>(SUMIFS('all sales summary'!$C$2:$C$2047,'all sales summary'!$A$2:$A$2047,$A61,'all sales summary'!$B$2:$B$2047,F$3)*SUMIFS('all sales summary'!$H$2:$H$2047,'all sales summary'!$A$2:$A$2047,$A61,'all sales summary'!$B$2:$B$2047,F$3))/SUMIFS('all sales summary'!$H$2:$H$2047,'all sales summary'!$A$2:$A$2047,$A61,'all sales summary'!$B$2:$B$2047,F$2)</f>
        <v>0.63561345384676737</v>
      </c>
      <c r="G61" s="37">
        <f>(SUMIFS('all sales summary'!$C$2:$C$2047,'all sales summary'!$A$2:$A$2047,$A61,'all sales summary'!$B$2:$B$2047,G$3)*SUMIFS('all sales summary'!$H$2:$H$2047,'all sales summary'!$A$2:$A$2047,$A61,'all sales summary'!$B$2:$B$2047,G$3))/SUMIFS('all sales summary'!$H$2:$H$2047,'all sales summary'!$A$2:$A$2047,$A61,'all sales summary'!$B$2:$B$2047,G$2)</f>
        <v>0.77774087630016053</v>
      </c>
      <c r="H61" s="37">
        <f>(SUMIFS('all sales summary'!$C$2:$C$2047,'all sales summary'!$A$2:$A$2047,$A61,'all sales summary'!$B$2:$B$2047,H$3)*SUMIFS('all sales summary'!$H$2:$H$2047,'all sales summary'!$A$2:$A$2047,$A61,'all sales summary'!$B$2:$B$2047,H$3))/SUMIFS('all sales summary'!$H$2:$H$2047,'all sales summary'!$A$2:$A$2047,$A61,'all sales summary'!$B$2:$B$2047,H$2)</f>
        <v>0.97108265883574818</v>
      </c>
      <c r="I61" s="37">
        <f>(SUMIFS('all sales summary'!$C$2:$C$2047,'all sales summary'!$A$2:$A$2047,$A61,'all sales summary'!$B$2:$B$2047,I$3)*SUMIFS('all sales summary'!$H$2:$H$2047,'all sales summary'!$A$2:$A$2047,$A61,'all sales summary'!$B$2:$B$2047,I$3))/SUMIFS('all sales summary'!$H$2:$H$2047,'all sales summary'!$A$2:$A$2047,$A61,'all sales summary'!$B$2:$B$2047,I$2)</f>
        <v>1.0148419273545997</v>
      </c>
      <c r="J61" s="37">
        <f>(SUMIFS('all sales summary'!$C$2:$C$2047,'all sales summary'!$A$2:$A$2047,$A61,'all sales summary'!$B$2:$B$2047,J$3)*SUMIFS('all sales summary'!$H$2:$H$2047,'all sales summary'!$A$2:$A$2047,$A61,'all sales summary'!$B$2:$B$2047,J$3))/SUMIFS('all sales summary'!$H$2:$H$2047,'all sales summary'!$A$2:$A$2047,$A61,'all sales summary'!$B$2:$B$2047,J$2)</f>
        <v>0.94798575547264696</v>
      </c>
      <c r="K61" s="37">
        <f>(SUMIFS('all sales summary'!$C$2:$C$2047,'all sales summary'!$A$2:$A$2047,$A61,'all sales summary'!$B$2:$B$2047,K$3)*SUMIFS('all sales summary'!$H$2:$H$2047,'all sales summary'!$A$2:$A$2047,$A61,'all sales summary'!$B$2:$B$2047,K$3))/SUMIFS('all sales summary'!$H$2:$H$2047,'all sales summary'!$A$2:$A$2047,$A61,'all sales summary'!$B$2:$B$2047,K$2)</f>
        <v>1.0501480501816574</v>
      </c>
      <c r="L61" s="37">
        <f>(SUMIFS('all sales summary'!$C$2:$C$2047,'all sales summary'!$A$2:$A$2047,$A61,'all sales summary'!$B$2:$B$2047,L$3)*SUMIFS('all sales summary'!$H$2:$H$2047,'all sales summary'!$A$2:$A$2047,$A61,'all sales summary'!$B$2:$B$2047,L$3))/SUMIFS('all sales summary'!$H$2:$H$2047,'all sales summary'!$A$2:$A$2047,$A61,'all sales summary'!$B$2:$B$2047,L$2)</f>
        <v>0.76529955707640052</v>
      </c>
      <c r="M61" s="37">
        <f>(SUMIFS('all sales summary'!$C$2:$C$2047,'all sales summary'!$A$2:$A$2047,$A61,'all sales summary'!$B$2:$B$2047,M$3)*SUMIFS('all sales summary'!$H$2:$H$2047,'all sales summary'!$A$2:$A$2047,$A61,'all sales summary'!$B$2:$B$2047,M$3))/SUMIFS('all sales summary'!$H$2:$H$2047,'all sales summary'!$A$2:$A$2047,$A61,'all sales summary'!$B$2:$B$2047,M$2)</f>
        <v>1.0010045117984765</v>
      </c>
      <c r="N61" s="37">
        <f>(SUMIFS('all sales summary'!$C$2:$C$2047,'all sales summary'!$A$2:$A$2047,$A61,'all sales summary'!$B$2:$B$2047,N$3)*SUMIFS('all sales summary'!$H$2:$H$2047,'all sales summary'!$A$2:$A$2047,$A61,'all sales summary'!$B$2:$B$2047,N$3))/SUMIFS('all sales summary'!$H$2:$H$2047,'all sales summary'!$A$2:$A$2047,$A61,'all sales summary'!$B$2:$B$2047,N$2)</f>
        <v>0.59211762984311489</v>
      </c>
      <c r="O61" s="37">
        <f>(SUMIFS('all sales summary'!$C$2:$C$2047,'all sales summary'!$A$2:$A$2047,$A61,'all sales summary'!$B$2:$B$2047,O$3)*SUMIFS('all sales summary'!$H$2:$H$2047,'all sales summary'!$A$2:$A$2047,$A61,'all sales summary'!$B$2:$B$2047,O$3))/SUMIFS('all sales summary'!$H$2:$H$2047,'all sales summary'!$A$2:$A$2047,$A61,'all sales summary'!$B$2:$B$2047,O$2)</f>
        <v>0.58526463264107975</v>
      </c>
      <c r="P61" s="37">
        <f>(SUMIFS('all sales summary'!$C$2:$C$2047,'all sales summary'!$A$2:$A$2047,$A61,'all sales summary'!$B$2:$B$2047,P$3)*SUMIFS('all sales summary'!$H$2:$H$2047,'all sales summary'!$A$2:$A$2047,$A61,'all sales summary'!$B$2:$B$2047,P$3))/SUMIFS('all sales summary'!$H$2:$H$2047,'all sales summary'!$A$2:$A$2047,$A61,'all sales summary'!$B$2:$B$2047,P$2)</f>
        <v>0.69527032451443493</v>
      </c>
      <c r="Q61" s="37">
        <f>(SUMIFS('all sales summary'!$C$2:$C$2047,'all sales summary'!$A$2:$A$2047,$A61,'all sales summary'!$B$2:$B$2047,Q$3)*SUMIFS('all sales summary'!$H$2:$H$2047,'all sales summary'!$A$2:$A$2047,$A61,'all sales summary'!$B$2:$B$2047,Q$3))/SUMIFS('all sales summary'!$H$2:$H$2047,'all sales summary'!$A$2:$A$2047,$A61,'all sales summary'!$B$2:$B$2047,Q$2)</f>
        <v>0.91485484211334345</v>
      </c>
      <c r="R61" s="37">
        <f>(SUMIFS('all sales summary'!$C$2:$C$2047,'all sales summary'!$A$2:$A$2047,$A61,'all sales summary'!$B$2:$B$2047,R$3)*SUMIFS('all sales summary'!$H$2:$H$2047,'all sales summary'!$A$2:$A$2047,$A61,'all sales summary'!$B$2:$B$2047,R$3))/SUMIFS('all sales summary'!$H$2:$H$2047,'all sales summary'!$A$2:$A$2047,$A61,'all sales summary'!$B$2:$B$2047,R$2)</f>
        <v>0.9759311484664327</v>
      </c>
      <c r="S61" s="37">
        <f>(SUMIFS('all sales summary'!$C$2:$C$2047,'all sales summary'!$A$2:$A$2047,$A61,'all sales summary'!$B$2:$B$2047,S$3)*SUMIFS('all sales summary'!$H$2:$H$2047,'all sales summary'!$A$2:$A$2047,$A61,'all sales summary'!$B$2:$B$2047,S$3))/SUMIFS('all sales summary'!$H$2:$H$2047,'all sales summary'!$A$2:$A$2047,$A61,'all sales summary'!$B$2:$B$2047,S$2)</f>
        <v>0.96346023707680128</v>
      </c>
      <c r="T61" s="37">
        <f>(SUMIFS('all sales summary'!$C$2:$C$2047,'all sales summary'!$A$2:$A$2047,$A61,'all sales summary'!$B$2:$B$2047,T$3)*SUMIFS('all sales summary'!$H$2:$H$2047,'all sales summary'!$A$2:$A$2047,$A61,'all sales summary'!$B$2:$B$2047,T$3))/SUMIFS('all sales summary'!$H$2:$H$2047,'all sales summary'!$A$2:$A$2047,$A61,'all sales summary'!$B$2:$B$2047,T$2)</f>
        <v>0.97682519565546377</v>
      </c>
      <c r="U61" s="37">
        <f>(SUMIFS('all sales summary'!$C$2:$C$2047,'all sales summary'!$A$2:$A$2047,$A61,'all sales summary'!$B$2:$B$2047,U$3)*SUMIFS('all sales summary'!$H$2:$H$2047,'all sales summary'!$A$2:$A$2047,$A61,'all sales summary'!$B$2:$B$2047,U$3))/SUMIFS('all sales summary'!$H$2:$H$2047,'all sales summary'!$A$2:$A$2047,$A61,'all sales summary'!$B$2:$B$2047,U$2)</f>
        <v>1.0188177238351508</v>
      </c>
      <c r="V61" s="37">
        <f>(SUMIFS('all sales summary'!$C$2:$C$2047,'all sales summary'!$A$2:$A$2047,$A61,'all sales summary'!$B$2:$B$2047,V$3)*SUMIFS('all sales summary'!$H$2:$H$2047,'all sales summary'!$A$2:$A$2047,$A61,'all sales summary'!$B$2:$B$2047,V$3))/SUMIFS('all sales summary'!$H$2:$H$2047,'all sales summary'!$A$2:$A$2047,$A61,'all sales summary'!$B$2:$B$2047,V$2)</f>
        <v>0.99730639620916139</v>
      </c>
      <c r="W61" s="8" t="str">
        <f t="shared" si="0"/>
        <v>Wakefield</v>
      </c>
      <c r="X61" s="37">
        <f>+SUMIFS('all sales summary'!$H$2:$H$2047,'all sales summary'!$A$2:$A$2047,$A61,'all sales summary'!$B$2:$B$2047,X$2)</f>
        <v>0.12234913344223421</v>
      </c>
      <c r="Y61" s="43">
        <f t="shared" si="1"/>
        <v>-3.2956008964582051E-4</v>
      </c>
    </row>
    <row r="62" spans="1:25" x14ac:dyDescent="0.25">
      <c r="A62" s="5" t="s">
        <v>65</v>
      </c>
      <c r="B62" s="37">
        <f>(SUMIFS('all sales summary'!$C$2:$C$2047,'all sales summary'!$A$2:$A$2047,$A62,'all sales summary'!$B$2:$B$2047,B$3)*SUMIFS('all sales summary'!$H$2:$H$2047,'all sales summary'!$A$2:$A$2047,$A62,'all sales summary'!$B$2:$B$2047,B$3))/SUMIFS('all sales summary'!$H$2:$H$2047,'all sales summary'!$A$2:$A$2047,$A62,'all sales summary'!$B$2:$B$2047,B$2)</f>
        <v>0.88063223073838448</v>
      </c>
      <c r="C62" s="37">
        <f>(SUMIFS('all sales summary'!$C$2:$C$2047,'all sales summary'!$A$2:$A$2047,$A62,'all sales summary'!$B$2:$B$2047,C$3)*SUMIFS('all sales summary'!$H$2:$H$2047,'all sales summary'!$A$2:$A$2047,$A62,'all sales summary'!$B$2:$B$2047,C$3))/SUMIFS('all sales summary'!$H$2:$H$2047,'all sales summary'!$A$2:$A$2047,$A62,'all sales summary'!$B$2:$B$2047,C$2)</f>
        <v>0.95398087143905985</v>
      </c>
      <c r="D62" s="37">
        <f>(SUMIFS('all sales summary'!$C$2:$C$2047,'all sales summary'!$A$2:$A$2047,$A62,'all sales summary'!$B$2:$B$2047,D$3)*SUMIFS('all sales summary'!$H$2:$H$2047,'all sales summary'!$A$2:$A$2047,$A62,'all sales summary'!$B$2:$B$2047,D$3))/SUMIFS('all sales summary'!$H$2:$H$2047,'all sales summary'!$A$2:$A$2047,$A62,'all sales summary'!$B$2:$B$2047,D$2)</f>
        <v>0.86993127619882049</v>
      </c>
      <c r="E62" s="37">
        <f>(SUMIFS('all sales summary'!$C$2:$C$2047,'all sales summary'!$A$2:$A$2047,$A62,'all sales summary'!$B$2:$B$2047,E$3)*SUMIFS('all sales summary'!$H$2:$H$2047,'all sales summary'!$A$2:$A$2047,$A62,'all sales summary'!$B$2:$B$2047,E$3))/SUMIFS('all sales summary'!$H$2:$H$2047,'all sales summary'!$A$2:$A$2047,$A62,'all sales summary'!$B$2:$B$2047,E$2)</f>
        <v>0.49182458844804661</v>
      </c>
      <c r="F62" s="37">
        <f>(SUMIFS('all sales summary'!$C$2:$C$2047,'all sales summary'!$A$2:$A$2047,$A62,'all sales summary'!$B$2:$B$2047,F$3)*SUMIFS('all sales summary'!$H$2:$H$2047,'all sales summary'!$A$2:$A$2047,$A62,'all sales summary'!$B$2:$B$2047,F$3))/SUMIFS('all sales summary'!$H$2:$H$2047,'all sales summary'!$A$2:$A$2047,$A62,'all sales summary'!$B$2:$B$2047,F$2)</f>
        <v>0.62702893985769959</v>
      </c>
      <c r="G62" s="37">
        <f>(SUMIFS('all sales summary'!$C$2:$C$2047,'all sales summary'!$A$2:$A$2047,$A62,'all sales summary'!$B$2:$B$2047,G$3)*SUMIFS('all sales summary'!$H$2:$H$2047,'all sales summary'!$A$2:$A$2047,$A62,'all sales summary'!$B$2:$B$2047,G$3))/SUMIFS('all sales summary'!$H$2:$H$2047,'all sales summary'!$A$2:$A$2047,$A62,'all sales summary'!$B$2:$B$2047,G$2)</f>
        <v>0.81769715522626607</v>
      </c>
      <c r="H62" s="37">
        <f>(SUMIFS('all sales summary'!$C$2:$C$2047,'all sales summary'!$A$2:$A$2047,$A62,'all sales summary'!$B$2:$B$2047,H$3)*SUMIFS('all sales summary'!$H$2:$H$2047,'all sales summary'!$A$2:$A$2047,$A62,'all sales summary'!$B$2:$B$2047,H$3))/SUMIFS('all sales summary'!$H$2:$H$2047,'all sales summary'!$A$2:$A$2047,$A62,'all sales summary'!$B$2:$B$2047,H$2)</f>
        <v>1.0065828909349939</v>
      </c>
      <c r="I62" s="37">
        <f>(SUMIFS('all sales summary'!$C$2:$C$2047,'all sales summary'!$A$2:$A$2047,$A62,'all sales summary'!$B$2:$B$2047,I$3)*SUMIFS('all sales summary'!$H$2:$H$2047,'all sales summary'!$A$2:$A$2047,$A62,'all sales summary'!$B$2:$B$2047,I$3))/SUMIFS('all sales summary'!$H$2:$H$2047,'all sales summary'!$A$2:$A$2047,$A62,'all sales summary'!$B$2:$B$2047,I$2)</f>
        <v>1.0815503093412315</v>
      </c>
      <c r="J62" s="37">
        <f>(SUMIFS('all sales summary'!$C$2:$C$2047,'all sales summary'!$A$2:$A$2047,$A62,'all sales summary'!$B$2:$B$2047,J$3)*SUMIFS('all sales summary'!$H$2:$H$2047,'all sales summary'!$A$2:$A$2047,$A62,'all sales summary'!$B$2:$B$2047,J$3))/SUMIFS('all sales summary'!$H$2:$H$2047,'all sales summary'!$A$2:$A$2047,$A62,'all sales summary'!$B$2:$B$2047,J$2)</f>
        <v>0.9670506257630922</v>
      </c>
      <c r="K62" s="37">
        <f>(SUMIFS('all sales summary'!$C$2:$C$2047,'all sales summary'!$A$2:$A$2047,$A62,'all sales summary'!$B$2:$B$2047,K$3)*SUMIFS('all sales summary'!$H$2:$H$2047,'all sales summary'!$A$2:$A$2047,$A62,'all sales summary'!$B$2:$B$2047,K$3))/SUMIFS('all sales summary'!$H$2:$H$2047,'all sales summary'!$A$2:$A$2047,$A62,'all sales summary'!$B$2:$B$2047,K$2)</f>
        <v>1.0498718622029906</v>
      </c>
      <c r="L62" s="37">
        <f>(SUMIFS('all sales summary'!$C$2:$C$2047,'all sales summary'!$A$2:$A$2047,$A62,'all sales summary'!$B$2:$B$2047,L$3)*SUMIFS('all sales summary'!$H$2:$H$2047,'all sales summary'!$A$2:$A$2047,$A62,'all sales summary'!$B$2:$B$2047,L$3))/SUMIFS('all sales summary'!$H$2:$H$2047,'all sales summary'!$A$2:$A$2047,$A62,'all sales summary'!$B$2:$B$2047,L$2)</f>
        <v>0.78481809160032467</v>
      </c>
      <c r="M62" s="37">
        <f>(SUMIFS('all sales summary'!$C$2:$C$2047,'all sales summary'!$A$2:$A$2047,$A62,'all sales summary'!$B$2:$B$2047,M$3)*SUMIFS('all sales summary'!$H$2:$H$2047,'all sales summary'!$A$2:$A$2047,$A62,'all sales summary'!$B$2:$B$2047,M$3))/SUMIFS('all sales summary'!$H$2:$H$2047,'all sales summary'!$A$2:$A$2047,$A62,'all sales summary'!$B$2:$B$2047,M$2)</f>
        <v>1.1641839797182796</v>
      </c>
      <c r="N62" s="37">
        <f>(SUMIFS('all sales summary'!$C$2:$C$2047,'all sales summary'!$A$2:$A$2047,$A62,'all sales summary'!$B$2:$B$2047,N$3)*SUMIFS('all sales summary'!$H$2:$H$2047,'all sales summary'!$A$2:$A$2047,$A62,'all sales summary'!$B$2:$B$2047,N$3))/SUMIFS('all sales summary'!$H$2:$H$2047,'all sales summary'!$A$2:$A$2047,$A62,'all sales summary'!$B$2:$B$2047,N$2)</f>
        <v>0.57302520993802475</v>
      </c>
      <c r="O62" s="37">
        <f>(SUMIFS('all sales summary'!$C$2:$C$2047,'all sales summary'!$A$2:$A$2047,$A62,'all sales summary'!$B$2:$B$2047,O$3)*SUMIFS('all sales summary'!$H$2:$H$2047,'all sales summary'!$A$2:$A$2047,$A62,'all sales summary'!$B$2:$B$2047,O$3))/SUMIFS('all sales summary'!$H$2:$H$2047,'all sales summary'!$A$2:$A$2047,$A62,'all sales summary'!$B$2:$B$2047,O$2)</f>
        <v>0.62502020269795411</v>
      </c>
      <c r="P62" s="37">
        <f>(SUMIFS('all sales summary'!$C$2:$C$2047,'all sales summary'!$A$2:$A$2047,$A62,'all sales summary'!$B$2:$B$2047,P$3)*SUMIFS('all sales summary'!$H$2:$H$2047,'all sales summary'!$A$2:$A$2047,$A62,'all sales summary'!$B$2:$B$2047,P$3))/SUMIFS('all sales summary'!$H$2:$H$2047,'all sales summary'!$A$2:$A$2047,$A62,'all sales summary'!$B$2:$B$2047,P$2)</f>
        <v>0.75569714175161173</v>
      </c>
      <c r="Q62" s="37">
        <f>(SUMIFS('all sales summary'!$C$2:$C$2047,'all sales summary'!$A$2:$A$2047,$A62,'all sales summary'!$B$2:$B$2047,Q$3)*SUMIFS('all sales summary'!$H$2:$H$2047,'all sales summary'!$A$2:$A$2047,$A62,'all sales summary'!$B$2:$B$2047,Q$3))/SUMIFS('all sales summary'!$H$2:$H$2047,'all sales summary'!$A$2:$A$2047,$A62,'all sales summary'!$B$2:$B$2047,Q$2)</f>
        <v>0.95029243944532049</v>
      </c>
      <c r="R62" s="37">
        <f>(SUMIFS('all sales summary'!$C$2:$C$2047,'all sales summary'!$A$2:$A$2047,$A62,'all sales summary'!$B$2:$B$2047,R$3)*SUMIFS('all sales summary'!$H$2:$H$2047,'all sales summary'!$A$2:$A$2047,$A62,'all sales summary'!$B$2:$B$2047,R$3))/SUMIFS('all sales summary'!$H$2:$H$2047,'all sales summary'!$A$2:$A$2047,$A62,'all sales summary'!$B$2:$B$2047,R$2)</f>
        <v>1.0988556829179994</v>
      </c>
      <c r="S62" s="37">
        <f>(SUMIFS('all sales summary'!$C$2:$C$2047,'all sales summary'!$A$2:$A$2047,$A62,'all sales summary'!$B$2:$B$2047,S$3)*SUMIFS('all sales summary'!$H$2:$H$2047,'all sales summary'!$A$2:$A$2047,$A62,'all sales summary'!$B$2:$B$2047,S$3))/SUMIFS('all sales summary'!$H$2:$H$2047,'all sales summary'!$A$2:$A$2047,$A62,'all sales summary'!$B$2:$B$2047,S$2)</f>
        <v>0.9614234820381411</v>
      </c>
      <c r="T62" s="37">
        <f>(SUMIFS('all sales summary'!$C$2:$C$2047,'all sales summary'!$A$2:$A$2047,$A62,'all sales summary'!$B$2:$B$2047,T$3)*SUMIFS('all sales summary'!$H$2:$H$2047,'all sales summary'!$A$2:$A$2047,$A62,'all sales summary'!$B$2:$B$2047,T$3))/SUMIFS('all sales summary'!$H$2:$H$2047,'all sales summary'!$A$2:$A$2047,$A62,'all sales summary'!$B$2:$B$2047,T$2)</f>
        <v>1.0126660615389858</v>
      </c>
      <c r="U62" s="37">
        <f>(SUMIFS('all sales summary'!$C$2:$C$2047,'all sales summary'!$A$2:$A$2047,$A62,'all sales summary'!$B$2:$B$2047,U$3)*SUMIFS('all sales summary'!$H$2:$H$2047,'all sales summary'!$A$2:$A$2047,$A62,'all sales summary'!$B$2:$B$2047,U$3))/SUMIFS('all sales summary'!$H$2:$H$2047,'all sales summary'!$A$2:$A$2047,$A62,'all sales summary'!$B$2:$B$2047,U$2)</f>
        <v>1.0373339669356165</v>
      </c>
      <c r="V62" s="37">
        <f>(SUMIFS('all sales summary'!$C$2:$C$2047,'all sales summary'!$A$2:$A$2047,$A62,'all sales summary'!$B$2:$B$2047,V$3)*SUMIFS('all sales summary'!$H$2:$H$2047,'all sales summary'!$A$2:$A$2047,$A62,'all sales summary'!$B$2:$B$2047,V$3))/SUMIFS('all sales summary'!$H$2:$H$2047,'all sales summary'!$A$2:$A$2047,$A62,'all sales summary'!$B$2:$B$2047,V$2)</f>
        <v>1.0082786687317344</v>
      </c>
      <c r="W62" s="8" t="str">
        <f t="shared" si="0"/>
        <v>Warrington</v>
      </c>
      <c r="X62" s="37">
        <f>+SUMIFS('all sales summary'!$H$2:$H$2047,'all sales summary'!$A$2:$A$2047,$A62,'all sales summary'!$B$2:$B$2047,X$2)</f>
        <v>0.20121536124438288</v>
      </c>
      <c r="Y62" s="43">
        <f t="shared" si="1"/>
        <v>1.6657953194785225E-3</v>
      </c>
    </row>
    <row r="63" spans="1:25" x14ac:dyDescent="0.25">
      <c r="A63" s="5" t="s">
        <v>66</v>
      </c>
      <c r="B63" s="37">
        <f>(SUMIFS('all sales summary'!$C$2:$C$2047,'all sales summary'!$A$2:$A$2047,$A63,'all sales summary'!$B$2:$B$2047,B$3)*SUMIFS('all sales summary'!$H$2:$H$2047,'all sales summary'!$A$2:$A$2047,$A63,'all sales summary'!$B$2:$B$2047,B$3))/SUMIFS('all sales summary'!$H$2:$H$2047,'all sales summary'!$A$2:$A$2047,$A63,'all sales summary'!$B$2:$B$2047,B$2)</f>
        <v>0.85201985209909359</v>
      </c>
      <c r="C63" s="37">
        <f>(SUMIFS('all sales summary'!$C$2:$C$2047,'all sales summary'!$A$2:$A$2047,$A63,'all sales summary'!$B$2:$B$2047,C$3)*SUMIFS('all sales summary'!$H$2:$H$2047,'all sales summary'!$A$2:$A$2047,$A63,'all sales summary'!$B$2:$B$2047,C$3))/SUMIFS('all sales summary'!$H$2:$H$2047,'all sales summary'!$A$2:$A$2047,$A63,'all sales summary'!$B$2:$B$2047,C$2)</f>
        <v>0.88113888790647277</v>
      </c>
      <c r="D63" s="37">
        <f>(SUMIFS('all sales summary'!$C$2:$C$2047,'all sales summary'!$A$2:$A$2047,$A63,'all sales summary'!$B$2:$B$2047,D$3)*SUMIFS('all sales summary'!$H$2:$H$2047,'all sales summary'!$A$2:$A$2047,$A63,'all sales summary'!$B$2:$B$2047,D$3))/SUMIFS('all sales summary'!$H$2:$H$2047,'all sales summary'!$A$2:$A$2047,$A63,'all sales summary'!$B$2:$B$2047,D$2)</f>
        <v>0.63081015308896793</v>
      </c>
      <c r="E63" s="37">
        <f>(SUMIFS('all sales summary'!$C$2:$C$2047,'all sales summary'!$A$2:$A$2047,$A63,'all sales summary'!$B$2:$B$2047,E$3)*SUMIFS('all sales summary'!$H$2:$H$2047,'all sales summary'!$A$2:$A$2047,$A63,'all sales summary'!$B$2:$B$2047,E$3))/SUMIFS('all sales summary'!$H$2:$H$2047,'all sales summary'!$A$2:$A$2047,$A63,'all sales summary'!$B$2:$B$2047,E$2)</f>
        <v>0.21295128168557081</v>
      </c>
      <c r="F63" s="37">
        <f>(SUMIFS('all sales summary'!$C$2:$C$2047,'all sales summary'!$A$2:$A$2047,$A63,'all sales summary'!$B$2:$B$2047,F$3)*SUMIFS('all sales summary'!$H$2:$H$2047,'all sales summary'!$A$2:$A$2047,$A63,'all sales summary'!$B$2:$B$2047,F$3))/SUMIFS('all sales summary'!$H$2:$H$2047,'all sales summary'!$A$2:$A$2047,$A63,'all sales summary'!$B$2:$B$2047,F$2)</f>
        <v>0.29383543395760792</v>
      </c>
      <c r="G63" s="37">
        <f>(SUMIFS('all sales summary'!$C$2:$C$2047,'all sales summary'!$A$2:$A$2047,$A63,'all sales summary'!$B$2:$B$2047,G$3)*SUMIFS('all sales summary'!$H$2:$H$2047,'all sales summary'!$A$2:$A$2047,$A63,'all sales summary'!$B$2:$B$2047,G$3))/SUMIFS('all sales summary'!$H$2:$H$2047,'all sales summary'!$A$2:$A$2047,$A63,'all sales summary'!$B$2:$B$2047,G$2)</f>
        <v>0.46192321953462029</v>
      </c>
      <c r="H63" s="37">
        <f>(SUMIFS('all sales summary'!$C$2:$C$2047,'all sales summary'!$A$2:$A$2047,$A63,'all sales summary'!$B$2:$B$2047,H$3)*SUMIFS('all sales summary'!$H$2:$H$2047,'all sales summary'!$A$2:$A$2047,$A63,'all sales summary'!$B$2:$B$2047,H$3))/SUMIFS('all sales summary'!$H$2:$H$2047,'all sales summary'!$A$2:$A$2047,$A63,'all sales summary'!$B$2:$B$2047,H$2)</f>
        <v>0.81778403418943035</v>
      </c>
      <c r="I63" s="37">
        <f>(SUMIFS('all sales summary'!$C$2:$C$2047,'all sales summary'!$A$2:$A$2047,$A63,'all sales summary'!$B$2:$B$2047,I$3)*SUMIFS('all sales summary'!$H$2:$H$2047,'all sales summary'!$A$2:$A$2047,$A63,'all sales summary'!$B$2:$B$2047,I$3))/SUMIFS('all sales summary'!$H$2:$H$2047,'all sales summary'!$A$2:$A$2047,$A63,'all sales summary'!$B$2:$B$2047,I$2)</f>
        <v>0.8902600459965605</v>
      </c>
      <c r="J63" s="37">
        <f>(SUMIFS('all sales summary'!$C$2:$C$2047,'all sales summary'!$A$2:$A$2047,$A63,'all sales summary'!$B$2:$B$2047,J$3)*SUMIFS('all sales summary'!$H$2:$H$2047,'all sales summary'!$A$2:$A$2047,$A63,'all sales summary'!$B$2:$B$2047,J$3))/SUMIFS('all sales summary'!$H$2:$H$2047,'all sales summary'!$A$2:$A$2047,$A63,'all sales summary'!$B$2:$B$2047,J$2)</f>
        <v>0.84702350006823657</v>
      </c>
      <c r="K63" s="37">
        <f>(SUMIFS('all sales summary'!$C$2:$C$2047,'all sales summary'!$A$2:$A$2047,$A63,'all sales summary'!$B$2:$B$2047,K$3)*SUMIFS('all sales summary'!$H$2:$H$2047,'all sales summary'!$A$2:$A$2047,$A63,'all sales summary'!$B$2:$B$2047,K$3))/SUMIFS('all sales summary'!$H$2:$H$2047,'all sales summary'!$A$2:$A$2047,$A63,'all sales summary'!$B$2:$B$2047,K$2)</f>
        <v>0.83607446322002343</v>
      </c>
      <c r="L63" s="37">
        <f>(SUMIFS('all sales summary'!$C$2:$C$2047,'all sales summary'!$A$2:$A$2047,$A63,'all sales summary'!$B$2:$B$2047,L$3)*SUMIFS('all sales summary'!$H$2:$H$2047,'all sales summary'!$A$2:$A$2047,$A63,'all sales summary'!$B$2:$B$2047,L$3))/SUMIFS('all sales summary'!$H$2:$H$2047,'all sales summary'!$A$2:$A$2047,$A63,'all sales summary'!$B$2:$B$2047,L$2)</f>
        <v>0.60014599657385881</v>
      </c>
      <c r="M63" s="37">
        <f>(SUMIFS('all sales summary'!$C$2:$C$2047,'all sales summary'!$A$2:$A$2047,$A63,'all sales summary'!$B$2:$B$2047,M$3)*SUMIFS('all sales summary'!$H$2:$H$2047,'all sales summary'!$A$2:$A$2047,$A63,'all sales summary'!$B$2:$B$2047,M$3))/SUMIFS('all sales summary'!$H$2:$H$2047,'all sales summary'!$A$2:$A$2047,$A63,'all sales summary'!$B$2:$B$2047,M$2)</f>
        <v>1.0829530461200099</v>
      </c>
      <c r="N63" s="37">
        <f>(SUMIFS('all sales summary'!$C$2:$C$2047,'all sales summary'!$A$2:$A$2047,$A63,'all sales summary'!$B$2:$B$2047,N$3)*SUMIFS('all sales summary'!$H$2:$H$2047,'all sales summary'!$A$2:$A$2047,$A63,'all sales summary'!$B$2:$B$2047,N$3))/SUMIFS('all sales summary'!$H$2:$H$2047,'all sales summary'!$A$2:$A$2047,$A63,'all sales summary'!$B$2:$B$2047,N$2)</f>
        <v>0.46062572134411328</v>
      </c>
      <c r="O63" s="37">
        <f>(SUMIFS('all sales summary'!$C$2:$C$2047,'all sales summary'!$A$2:$A$2047,$A63,'all sales summary'!$B$2:$B$2047,O$3)*SUMIFS('all sales summary'!$H$2:$H$2047,'all sales summary'!$A$2:$A$2047,$A63,'all sales summary'!$B$2:$B$2047,O$3))/SUMIFS('all sales summary'!$H$2:$H$2047,'all sales summary'!$A$2:$A$2047,$A63,'all sales summary'!$B$2:$B$2047,O$2)</f>
        <v>0.40402321565862864</v>
      </c>
      <c r="P63" s="37">
        <f>(SUMIFS('all sales summary'!$C$2:$C$2047,'all sales summary'!$A$2:$A$2047,$A63,'all sales summary'!$B$2:$B$2047,P$3)*SUMIFS('all sales summary'!$H$2:$H$2047,'all sales summary'!$A$2:$A$2047,$A63,'all sales summary'!$B$2:$B$2047,P$3))/SUMIFS('all sales summary'!$H$2:$H$2047,'all sales summary'!$A$2:$A$2047,$A63,'all sales summary'!$B$2:$B$2047,P$2)</f>
        <v>0.48082411507993572</v>
      </c>
      <c r="Q63" s="37">
        <f>(SUMIFS('all sales summary'!$C$2:$C$2047,'all sales summary'!$A$2:$A$2047,$A63,'all sales summary'!$B$2:$B$2047,Q$3)*SUMIFS('all sales summary'!$H$2:$H$2047,'all sales summary'!$A$2:$A$2047,$A63,'all sales summary'!$B$2:$B$2047,Q$3))/SUMIFS('all sales summary'!$H$2:$H$2047,'all sales summary'!$A$2:$A$2047,$A63,'all sales summary'!$B$2:$B$2047,Q$2)</f>
        <v>0.8396834920154882</v>
      </c>
      <c r="R63" s="37">
        <f>(SUMIFS('all sales summary'!$C$2:$C$2047,'all sales summary'!$A$2:$A$2047,$A63,'all sales summary'!$B$2:$B$2047,R$3)*SUMIFS('all sales summary'!$H$2:$H$2047,'all sales summary'!$A$2:$A$2047,$A63,'all sales summary'!$B$2:$B$2047,R$3))/SUMIFS('all sales summary'!$H$2:$H$2047,'all sales summary'!$A$2:$A$2047,$A63,'all sales summary'!$B$2:$B$2047,R$2)</f>
        <v>0.88136000373414114</v>
      </c>
      <c r="S63" s="37">
        <f>(SUMIFS('all sales summary'!$C$2:$C$2047,'all sales summary'!$A$2:$A$2047,$A63,'all sales summary'!$B$2:$B$2047,S$3)*SUMIFS('all sales summary'!$H$2:$H$2047,'all sales summary'!$A$2:$A$2047,$A63,'all sales summary'!$B$2:$B$2047,S$3))/SUMIFS('all sales summary'!$H$2:$H$2047,'all sales summary'!$A$2:$A$2047,$A63,'all sales summary'!$B$2:$B$2047,S$2)</f>
        <v>0.87561820028798598</v>
      </c>
      <c r="T63" s="37">
        <f>(SUMIFS('all sales summary'!$C$2:$C$2047,'all sales summary'!$A$2:$A$2047,$A63,'all sales summary'!$B$2:$B$2047,T$3)*SUMIFS('all sales summary'!$H$2:$H$2047,'all sales summary'!$A$2:$A$2047,$A63,'all sales summary'!$B$2:$B$2047,T$3))/SUMIFS('all sales summary'!$H$2:$H$2047,'all sales summary'!$A$2:$A$2047,$A63,'all sales summary'!$B$2:$B$2047,T$2)</f>
        <v>1.0028311510294987</v>
      </c>
      <c r="U63" s="37">
        <f>(SUMIFS('all sales summary'!$C$2:$C$2047,'all sales summary'!$A$2:$A$2047,$A63,'all sales summary'!$B$2:$B$2047,U$3)*SUMIFS('all sales summary'!$H$2:$H$2047,'all sales summary'!$A$2:$A$2047,$A63,'all sales summary'!$B$2:$B$2047,U$3))/SUMIFS('all sales summary'!$H$2:$H$2047,'all sales summary'!$A$2:$A$2047,$A63,'all sales summary'!$B$2:$B$2047,U$2)</f>
        <v>0.98733447102952365</v>
      </c>
      <c r="V63" s="37">
        <f>(SUMIFS('all sales summary'!$C$2:$C$2047,'all sales summary'!$A$2:$A$2047,$A63,'all sales summary'!$B$2:$B$2047,V$3)*SUMIFS('all sales summary'!$H$2:$H$2047,'all sales summary'!$A$2:$A$2047,$A63,'all sales summary'!$B$2:$B$2047,V$3))/SUMIFS('all sales summary'!$H$2:$H$2047,'all sales summary'!$A$2:$A$2047,$A63,'all sales summary'!$B$2:$B$2047,V$2)</f>
        <v>0.92995480063053626</v>
      </c>
      <c r="W63" s="8" t="str">
        <f t="shared" si="0"/>
        <v>Wigan</v>
      </c>
      <c r="X63" s="37">
        <f>+SUMIFS('all sales summary'!$H$2:$H$2047,'all sales summary'!$A$2:$A$2047,$A63,'all sales summary'!$B$2:$B$2047,X$2)</f>
        <v>8.5774353361751016E-2</v>
      </c>
      <c r="Y63" s="43">
        <f t="shared" si="1"/>
        <v>-6.0080816820106825E-3</v>
      </c>
    </row>
    <row r="64" spans="1:25" x14ac:dyDescent="0.25">
      <c r="A64" s="5" t="s">
        <v>67</v>
      </c>
      <c r="B64" s="37">
        <f>(SUMIFS('all sales summary'!$C$2:$C$2047,'all sales summary'!$A$2:$A$2047,$A64,'all sales summary'!$B$2:$B$2047,B$3)*SUMIFS('all sales summary'!$H$2:$H$2047,'all sales summary'!$A$2:$A$2047,$A64,'all sales summary'!$B$2:$B$2047,B$3))/SUMIFS('all sales summary'!$H$2:$H$2047,'all sales summary'!$A$2:$A$2047,$A64,'all sales summary'!$B$2:$B$2047,B$2)</f>
        <v>0.94599817584278079</v>
      </c>
      <c r="C64" s="37">
        <f>(SUMIFS('all sales summary'!$C$2:$C$2047,'all sales summary'!$A$2:$A$2047,$A64,'all sales summary'!$B$2:$B$2047,C$3)*SUMIFS('all sales summary'!$H$2:$H$2047,'all sales summary'!$A$2:$A$2047,$A64,'all sales summary'!$B$2:$B$2047,C$3))/SUMIFS('all sales summary'!$H$2:$H$2047,'all sales summary'!$A$2:$A$2047,$A64,'all sales summary'!$B$2:$B$2047,C$2)</f>
        <v>0.91597980970320336</v>
      </c>
      <c r="D64" s="37">
        <f>(SUMIFS('all sales summary'!$C$2:$C$2047,'all sales summary'!$A$2:$A$2047,$A64,'all sales summary'!$B$2:$B$2047,D$3)*SUMIFS('all sales summary'!$H$2:$H$2047,'all sales summary'!$A$2:$A$2047,$A64,'all sales summary'!$B$2:$B$2047,D$3))/SUMIFS('all sales summary'!$H$2:$H$2047,'all sales summary'!$A$2:$A$2047,$A64,'all sales summary'!$B$2:$B$2047,D$2)</f>
        <v>0.80256442916026749</v>
      </c>
      <c r="E64" s="37">
        <f>(SUMIFS('all sales summary'!$C$2:$C$2047,'all sales summary'!$A$2:$A$2047,$A64,'all sales summary'!$B$2:$B$2047,E$3)*SUMIFS('all sales summary'!$H$2:$H$2047,'all sales summary'!$A$2:$A$2047,$A64,'all sales summary'!$B$2:$B$2047,E$3))/SUMIFS('all sales summary'!$H$2:$H$2047,'all sales summary'!$A$2:$A$2047,$A64,'all sales summary'!$B$2:$B$2047,E$2)</f>
        <v>0.4180278011174216</v>
      </c>
      <c r="F64" s="37">
        <f>(SUMIFS('all sales summary'!$C$2:$C$2047,'all sales summary'!$A$2:$A$2047,$A64,'all sales summary'!$B$2:$B$2047,F$3)*SUMIFS('all sales summary'!$H$2:$H$2047,'all sales summary'!$A$2:$A$2047,$A64,'all sales summary'!$B$2:$B$2047,F$3))/SUMIFS('all sales summary'!$H$2:$H$2047,'all sales summary'!$A$2:$A$2047,$A64,'all sales summary'!$B$2:$B$2047,F$2)</f>
        <v>0.50821378386428251</v>
      </c>
      <c r="G64" s="37">
        <f>(SUMIFS('all sales summary'!$C$2:$C$2047,'all sales summary'!$A$2:$A$2047,$A64,'all sales summary'!$B$2:$B$2047,G$3)*SUMIFS('all sales summary'!$H$2:$H$2047,'all sales summary'!$A$2:$A$2047,$A64,'all sales summary'!$B$2:$B$2047,G$3))/SUMIFS('all sales summary'!$H$2:$H$2047,'all sales summary'!$A$2:$A$2047,$A64,'all sales summary'!$B$2:$B$2047,G$2)</f>
        <v>0.60920542016736201</v>
      </c>
      <c r="H64" s="37">
        <f>(SUMIFS('all sales summary'!$C$2:$C$2047,'all sales summary'!$A$2:$A$2047,$A64,'all sales summary'!$B$2:$B$2047,H$3)*SUMIFS('all sales summary'!$H$2:$H$2047,'all sales summary'!$A$2:$A$2047,$A64,'all sales summary'!$B$2:$B$2047,H$3))/SUMIFS('all sales summary'!$H$2:$H$2047,'all sales summary'!$A$2:$A$2047,$A64,'all sales summary'!$B$2:$B$2047,H$2)</f>
        <v>0.89568851540274697</v>
      </c>
      <c r="I64" s="37">
        <f>(SUMIFS('all sales summary'!$C$2:$C$2047,'all sales summary'!$A$2:$A$2047,$A64,'all sales summary'!$B$2:$B$2047,I$3)*SUMIFS('all sales summary'!$H$2:$H$2047,'all sales summary'!$A$2:$A$2047,$A64,'all sales summary'!$B$2:$B$2047,I$3))/SUMIFS('all sales summary'!$H$2:$H$2047,'all sales summary'!$A$2:$A$2047,$A64,'all sales summary'!$B$2:$B$2047,I$2)</f>
        <v>0.95146603668680008</v>
      </c>
      <c r="J64" s="37">
        <f>(SUMIFS('all sales summary'!$C$2:$C$2047,'all sales summary'!$A$2:$A$2047,$A64,'all sales summary'!$B$2:$B$2047,J$3)*SUMIFS('all sales summary'!$H$2:$H$2047,'all sales summary'!$A$2:$A$2047,$A64,'all sales summary'!$B$2:$B$2047,J$3))/SUMIFS('all sales summary'!$H$2:$H$2047,'all sales summary'!$A$2:$A$2047,$A64,'all sales summary'!$B$2:$B$2047,J$2)</f>
        <v>0.897138338426547</v>
      </c>
      <c r="K64" s="37">
        <f>(SUMIFS('all sales summary'!$C$2:$C$2047,'all sales summary'!$A$2:$A$2047,$A64,'all sales summary'!$B$2:$B$2047,K$3)*SUMIFS('all sales summary'!$H$2:$H$2047,'all sales summary'!$A$2:$A$2047,$A64,'all sales summary'!$B$2:$B$2047,K$3))/SUMIFS('all sales summary'!$H$2:$H$2047,'all sales summary'!$A$2:$A$2047,$A64,'all sales summary'!$B$2:$B$2047,K$2)</f>
        <v>0.94762115296944216</v>
      </c>
      <c r="L64" s="37">
        <f>(SUMIFS('all sales summary'!$C$2:$C$2047,'all sales summary'!$A$2:$A$2047,$A64,'all sales summary'!$B$2:$B$2047,L$3)*SUMIFS('all sales summary'!$H$2:$H$2047,'all sales summary'!$A$2:$A$2047,$A64,'all sales summary'!$B$2:$B$2047,L$3))/SUMIFS('all sales summary'!$H$2:$H$2047,'all sales summary'!$A$2:$A$2047,$A64,'all sales summary'!$B$2:$B$2047,L$2)</f>
        <v>0.64684916910777523</v>
      </c>
      <c r="M64" s="37">
        <f>(SUMIFS('all sales summary'!$C$2:$C$2047,'all sales summary'!$A$2:$A$2047,$A64,'all sales summary'!$B$2:$B$2047,M$3)*SUMIFS('all sales summary'!$H$2:$H$2047,'all sales summary'!$A$2:$A$2047,$A64,'all sales summary'!$B$2:$B$2047,M$3))/SUMIFS('all sales summary'!$H$2:$H$2047,'all sales summary'!$A$2:$A$2047,$A64,'all sales summary'!$B$2:$B$2047,M$2)</f>
        <v>0.95799464446563221</v>
      </c>
      <c r="N64" s="37">
        <f>(SUMIFS('all sales summary'!$C$2:$C$2047,'all sales summary'!$A$2:$A$2047,$A64,'all sales summary'!$B$2:$B$2047,N$3)*SUMIFS('all sales summary'!$H$2:$H$2047,'all sales summary'!$A$2:$A$2047,$A64,'all sales summary'!$B$2:$B$2047,N$3))/SUMIFS('all sales summary'!$H$2:$H$2047,'all sales summary'!$A$2:$A$2047,$A64,'all sales summary'!$B$2:$B$2047,N$2)</f>
        <v>0.46335353796443024</v>
      </c>
      <c r="O64" s="37">
        <f>(SUMIFS('all sales summary'!$C$2:$C$2047,'all sales summary'!$A$2:$A$2047,$A64,'all sales summary'!$B$2:$B$2047,O$3)*SUMIFS('all sales summary'!$H$2:$H$2047,'all sales summary'!$A$2:$A$2047,$A64,'all sales summary'!$B$2:$B$2047,O$3))/SUMIFS('all sales summary'!$H$2:$H$2047,'all sales summary'!$A$2:$A$2047,$A64,'all sales summary'!$B$2:$B$2047,O$2)</f>
        <v>0.48651733919634538</v>
      </c>
      <c r="P64" s="37">
        <f>(SUMIFS('all sales summary'!$C$2:$C$2047,'all sales summary'!$A$2:$A$2047,$A64,'all sales summary'!$B$2:$B$2047,P$3)*SUMIFS('all sales summary'!$H$2:$H$2047,'all sales summary'!$A$2:$A$2047,$A64,'all sales summary'!$B$2:$B$2047,P$3))/SUMIFS('all sales summary'!$H$2:$H$2047,'all sales summary'!$A$2:$A$2047,$A64,'all sales summary'!$B$2:$B$2047,P$2)</f>
        <v>0.68438397260954631</v>
      </c>
      <c r="Q64" s="37">
        <f>(SUMIFS('all sales summary'!$C$2:$C$2047,'all sales summary'!$A$2:$A$2047,$A64,'all sales summary'!$B$2:$B$2047,Q$3)*SUMIFS('all sales summary'!$H$2:$H$2047,'all sales summary'!$A$2:$A$2047,$A64,'all sales summary'!$B$2:$B$2047,Q$3))/SUMIFS('all sales summary'!$H$2:$H$2047,'all sales summary'!$A$2:$A$2047,$A64,'all sales summary'!$B$2:$B$2047,Q$2)</f>
        <v>0.85221545388558906</v>
      </c>
      <c r="R64" s="37">
        <f>(SUMIFS('all sales summary'!$C$2:$C$2047,'all sales summary'!$A$2:$A$2047,$A64,'all sales summary'!$B$2:$B$2047,R$3)*SUMIFS('all sales summary'!$H$2:$H$2047,'all sales summary'!$A$2:$A$2047,$A64,'all sales summary'!$B$2:$B$2047,R$3))/SUMIFS('all sales summary'!$H$2:$H$2047,'all sales summary'!$A$2:$A$2047,$A64,'all sales summary'!$B$2:$B$2047,R$2)</f>
        <v>1.0109983525674719</v>
      </c>
      <c r="S64" s="37">
        <f>(SUMIFS('all sales summary'!$C$2:$C$2047,'all sales summary'!$A$2:$A$2047,$A64,'all sales summary'!$B$2:$B$2047,S$3)*SUMIFS('all sales summary'!$H$2:$H$2047,'all sales summary'!$A$2:$A$2047,$A64,'all sales summary'!$B$2:$B$2047,S$3))/SUMIFS('all sales summary'!$H$2:$H$2047,'all sales summary'!$A$2:$A$2047,$A64,'all sales summary'!$B$2:$B$2047,S$2)</f>
        <v>0.98875453831383775</v>
      </c>
      <c r="T64" s="37">
        <f>(SUMIFS('all sales summary'!$C$2:$C$2047,'all sales summary'!$A$2:$A$2047,$A64,'all sales summary'!$B$2:$B$2047,T$3)*SUMIFS('all sales summary'!$H$2:$H$2047,'all sales summary'!$A$2:$A$2047,$A64,'all sales summary'!$B$2:$B$2047,T$3))/SUMIFS('all sales summary'!$H$2:$H$2047,'all sales summary'!$A$2:$A$2047,$A64,'all sales summary'!$B$2:$B$2047,T$2)</f>
        <v>1.0788348272249604</v>
      </c>
      <c r="U64" s="37">
        <f>(SUMIFS('all sales summary'!$C$2:$C$2047,'all sales summary'!$A$2:$A$2047,$A64,'all sales summary'!$B$2:$B$2047,U$3)*SUMIFS('all sales summary'!$H$2:$H$2047,'all sales summary'!$A$2:$A$2047,$A64,'all sales summary'!$B$2:$B$2047,U$3))/SUMIFS('all sales summary'!$H$2:$H$2047,'all sales summary'!$A$2:$A$2047,$A64,'all sales summary'!$B$2:$B$2047,U$2)</f>
        <v>1.0857241088900715</v>
      </c>
      <c r="V64" s="37">
        <f>(SUMIFS('all sales summary'!$C$2:$C$2047,'all sales summary'!$A$2:$A$2047,$A64,'all sales summary'!$B$2:$B$2047,V$3)*SUMIFS('all sales summary'!$H$2:$H$2047,'all sales summary'!$A$2:$A$2047,$A64,'all sales summary'!$B$2:$B$2047,V$3))/SUMIFS('all sales summary'!$H$2:$H$2047,'all sales summary'!$A$2:$A$2047,$A64,'all sales summary'!$B$2:$B$2047,V$2)</f>
        <v>1.1024702239804769</v>
      </c>
      <c r="W64" s="8" t="str">
        <f t="shared" si="0"/>
        <v>Worthing</v>
      </c>
      <c r="X64" s="37">
        <f>+SUMIFS('all sales summary'!$H$2:$H$2047,'all sales summary'!$A$2:$A$2047,$A64,'all sales summary'!$B$2:$B$2047,X$2)</f>
        <v>0.21559733809777298</v>
      </c>
      <c r="Y64" s="43">
        <f t="shared" si="1"/>
        <v>2.2092307524473401E-2</v>
      </c>
    </row>
    <row r="65" spans="1:25" x14ac:dyDescent="0.25">
      <c r="A65" s="5" t="s">
        <v>68</v>
      </c>
      <c r="B65" s="37">
        <f>(SUMIFS('all sales summary'!$C$2:$C$2047,'all sales summary'!$A$2:$A$2047,$A65,'all sales summary'!$B$2:$B$2047,B$3)*SUMIFS('all sales summary'!$H$2:$H$2047,'all sales summary'!$A$2:$A$2047,$A65,'all sales summary'!$B$2:$B$2047,B$3))/SUMIFS('all sales summary'!$H$2:$H$2047,'all sales summary'!$A$2:$A$2047,$A65,'all sales summary'!$B$2:$B$2047,B$2)</f>
        <v>0.87808149566952887</v>
      </c>
      <c r="C65" s="37">
        <f>(SUMIFS('all sales summary'!$C$2:$C$2047,'all sales summary'!$A$2:$A$2047,$A65,'all sales summary'!$B$2:$B$2047,C$3)*SUMIFS('all sales summary'!$H$2:$H$2047,'all sales summary'!$A$2:$A$2047,$A65,'all sales summary'!$B$2:$B$2047,C$3))/SUMIFS('all sales summary'!$H$2:$H$2047,'all sales summary'!$A$2:$A$2047,$A65,'all sales summary'!$B$2:$B$2047,C$2)</f>
        <v>0.87996409455151126</v>
      </c>
      <c r="D65" s="37">
        <f>(SUMIFS('all sales summary'!$C$2:$C$2047,'all sales summary'!$A$2:$A$2047,$A65,'all sales summary'!$B$2:$B$2047,D$3)*SUMIFS('all sales summary'!$H$2:$H$2047,'all sales summary'!$A$2:$A$2047,$A65,'all sales summary'!$B$2:$B$2047,D$3))/SUMIFS('all sales summary'!$H$2:$H$2047,'all sales summary'!$A$2:$A$2047,$A65,'all sales summary'!$B$2:$B$2047,D$2)</f>
        <v>0.61174916393116452</v>
      </c>
      <c r="E65" s="37">
        <f>(SUMIFS('all sales summary'!$C$2:$C$2047,'all sales summary'!$A$2:$A$2047,$A65,'all sales summary'!$B$2:$B$2047,E$3)*SUMIFS('all sales summary'!$H$2:$H$2047,'all sales summary'!$A$2:$A$2047,$A65,'all sales summary'!$B$2:$B$2047,E$3))/SUMIFS('all sales summary'!$H$2:$H$2047,'all sales summary'!$A$2:$A$2047,$A65,'all sales summary'!$B$2:$B$2047,E$2)</f>
        <v>0.20993774682279329</v>
      </c>
      <c r="F65" s="37">
        <f>(SUMIFS('all sales summary'!$C$2:$C$2047,'all sales summary'!$A$2:$A$2047,$A65,'all sales summary'!$B$2:$B$2047,F$3)*SUMIFS('all sales summary'!$H$2:$H$2047,'all sales summary'!$A$2:$A$2047,$A65,'all sales summary'!$B$2:$B$2047,F$3))/SUMIFS('all sales summary'!$H$2:$H$2047,'all sales summary'!$A$2:$A$2047,$A65,'all sales summary'!$B$2:$B$2047,F$2)</f>
        <v>0.25744788803781776</v>
      </c>
      <c r="G65" s="37">
        <f>(SUMIFS('all sales summary'!$C$2:$C$2047,'all sales summary'!$A$2:$A$2047,$A65,'all sales summary'!$B$2:$B$2047,G$3)*SUMIFS('all sales summary'!$H$2:$H$2047,'all sales summary'!$A$2:$A$2047,$A65,'all sales summary'!$B$2:$B$2047,G$3))/SUMIFS('all sales summary'!$H$2:$H$2047,'all sales summary'!$A$2:$A$2047,$A65,'all sales summary'!$B$2:$B$2047,G$2)</f>
        <v>0.3477483260221419</v>
      </c>
      <c r="H65" s="37">
        <f>(SUMIFS('all sales summary'!$C$2:$C$2047,'all sales summary'!$A$2:$A$2047,$A65,'all sales summary'!$B$2:$B$2047,H$3)*SUMIFS('all sales summary'!$H$2:$H$2047,'all sales summary'!$A$2:$A$2047,$A65,'all sales summary'!$B$2:$B$2047,H$3))/SUMIFS('all sales summary'!$H$2:$H$2047,'all sales summary'!$A$2:$A$2047,$A65,'all sales summary'!$B$2:$B$2047,H$2)</f>
        <v>0.68325978389256692</v>
      </c>
      <c r="I65" s="37">
        <f>(SUMIFS('all sales summary'!$C$2:$C$2047,'all sales summary'!$A$2:$A$2047,$A65,'all sales summary'!$B$2:$B$2047,I$3)*SUMIFS('all sales summary'!$H$2:$H$2047,'all sales summary'!$A$2:$A$2047,$A65,'all sales summary'!$B$2:$B$2047,I$3))/SUMIFS('all sales summary'!$H$2:$H$2047,'all sales summary'!$A$2:$A$2047,$A65,'all sales summary'!$B$2:$B$2047,I$2)</f>
        <v>0.924049070062685</v>
      </c>
      <c r="J65" s="37">
        <f>(SUMIFS('all sales summary'!$C$2:$C$2047,'all sales summary'!$A$2:$A$2047,$A65,'all sales summary'!$B$2:$B$2047,J$3)*SUMIFS('all sales summary'!$H$2:$H$2047,'all sales summary'!$A$2:$A$2047,$A65,'all sales summary'!$B$2:$B$2047,J$3))/SUMIFS('all sales summary'!$H$2:$H$2047,'all sales summary'!$A$2:$A$2047,$A65,'all sales summary'!$B$2:$B$2047,J$2)</f>
        <v>0.86949263235480445</v>
      </c>
      <c r="K65" s="37">
        <f>(SUMIFS('all sales summary'!$C$2:$C$2047,'all sales summary'!$A$2:$A$2047,$A65,'all sales summary'!$B$2:$B$2047,K$3)*SUMIFS('all sales summary'!$H$2:$H$2047,'all sales summary'!$A$2:$A$2047,$A65,'all sales summary'!$B$2:$B$2047,K$3))/SUMIFS('all sales summary'!$H$2:$H$2047,'all sales summary'!$A$2:$A$2047,$A65,'all sales summary'!$B$2:$B$2047,K$2)</f>
        <v>0.79348405614432538</v>
      </c>
      <c r="L65" s="37">
        <f>(SUMIFS('all sales summary'!$C$2:$C$2047,'all sales summary'!$A$2:$A$2047,$A65,'all sales summary'!$B$2:$B$2047,L$3)*SUMIFS('all sales summary'!$H$2:$H$2047,'all sales summary'!$A$2:$A$2047,$A65,'all sales summary'!$B$2:$B$2047,L$3))/SUMIFS('all sales summary'!$H$2:$H$2047,'all sales summary'!$A$2:$A$2047,$A65,'all sales summary'!$B$2:$B$2047,L$2)</f>
        <v>0.41016164025376134</v>
      </c>
      <c r="M65" s="37">
        <f>(SUMIFS('all sales summary'!$C$2:$C$2047,'all sales summary'!$A$2:$A$2047,$A65,'all sales summary'!$B$2:$B$2047,M$3)*SUMIFS('all sales summary'!$H$2:$H$2047,'all sales summary'!$A$2:$A$2047,$A65,'all sales summary'!$B$2:$B$2047,M$3))/SUMIFS('all sales summary'!$H$2:$H$2047,'all sales summary'!$A$2:$A$2047,$A65,'all sales summary'!$B$2:$B$2047,M$2)</f>
        <v>0.79183212924791646</v>
      </c>
      <c r="N65" s="37">
        <f>(SUMIFS('all sales summary'!$C$2:$C$2047,'all sales summary'!$A$2:$A$2047,$A65,'all sales summary'!$B$2:$B$2047,N$3)*SUMIFS('all sales summary'!$H$2:$H$2047,'all sales summary'!$A$2:$A$2047,$A65,'all sales summary'!$B$2:$B$2047,N$3))/SUMIFS('all sales summary'!$H$2:$H$2047,'all sales summary'!$A$2:$A$2047,$A65,'all sales summary'!$B$2:$B$2047,N$2)</f>
        <v>0.2778064871268725</v>
      </c>
      <c r="O65" s="37">
        <f>(SUMIFS('all sales summary'!$C$2:$C$2047,'all sales summary'!$A$2:$A$2047,$A65,'all sales summary'!$B$2:$B$2047,O$3)*SUMIFS('all sales summary'!$H$2:$H$2047,'all sales summary'!$A$2:$A$2047,$A65,'all sales summary'!$B$2:$B$2047,O$3))/SUMIFS('all sales summary'!$H$2:$H$2047,'all sales summary'!$A$2:$A$2047,$A65,'all sales summary'!$B$2:$B$2047,O$2)</f>
        <v>0.26814618190773071</v>
      </c>
      <c r="P65" s="37">
        <f>(SUMIFS('all sales summary'!$C$2:$C$2047,'all sales summary'!$A$2:$A$2047,$A65,'all sales summary'!$B$2:$B$2047,P$3)*SUMIFS('all sales summary'!$H$2:$H$2047,'all sales summary'!$A$2:$A$2047,$A65,'all sales summary'!$B$2:$B$2047,P$3))/SUMIFS('all sales summary'!$H$2:$H$2047,'all sales summary'!$A$2:$A$2047,$A65,'all sales summary'!$B$2:$B$2047,P$2)</f>
        <v>0.36398734201106248</v>
      </c>
      <c r="Q65" s="37">
        <f>(SUMIFS('all sales summary'!$C$2:$C$2047,'all sales summary'!$A$2:$A$2047,$A65,'all sales summary'!$B$2:$B$2047,Q$3)*SUMIFS('all sales summary'!$H$2:$H$2047,'all sales summary'!$A$2:$A$2047,$A65,'all sales summary'!$B$2:$B$2047,Q$3))/SUMIFS('all sales summary'!$H$2:$H$2047,'all sales summary'!$A$2:$A$2047,$A65,'all sales summary'!$B$2:$B$2047,Q$2)</f>
        <v>0.59757062017758478</v>
      </c>
      <c r="R65" s="37">
        <f>(SUMIFS('all sales summary'!$C$2:$C$2047,'all sales summary'!$A$2:$A$2047,$A65,'all sales summary'!$B$2:$B$2047,R$3)*SUMIFS('all sales summary'!$H$2:$H$2047,'all sales summary'!$A$2:$A$2047,$A65,'all sales summary'!$B$2:$B$2047,R$3))/SUMIFS('all sales summary'!$H$2:$H$2047,'all sales summary'!$A$2:$A$2047,$A65,'all sales summary'!$B$2:$B$2047,R$2)</f>
        <v>0.894971866193355</v>
      </c>
      <c r="S65" s="37">
        <f>(SUMIFS('all sales summary'!$C$2:$C$2047,'all sales summary'!$A$2:$A$2047,$A65,'all sales summary'!$B$2:$B$2047,S$3)*SUMIFS('all sales summary'!$H$2:$H$2047,'all sales summary'!$A$2:$A$2047,$A65,'all sales summary'!$B$2:$B$2047,S$3))/SUMIFS('all sales summary'!$H$2:$H$2047,'all sales summary'!$A$2:$A$2047,$A65,'all sales summary'!$B$2:$B$2047,S$2)</f>
        <v>1.0520436570179097</v>
      </c>
      <c r="T65" s="37">
        <f>(SUMIFS('all sales summary'!$C$2:$C$2047,'all sales summary'!$A$2:$A$2047,$A65,'all sales summary'!$B$2:$B$2047,T$3)*SUMIFS('all sales summary'!$H$2:$H$2047,'all sales summary'!$A$2:$A$2047,$A65,'all sales summary'!$B$2:$B$2047,T$3))/SUMIFS('all sales summary'!$H$2:$H$2047,'all sales summary'!$A$2:$A$2047,$A65,'all sales summary'!$B$2:$B$2047,T$2)</f>
        <v>1.1673702790057068</v>
      </c>
      <c r="U65" s="37">
        <f>(SUMIFS('all sales summary'!$C$2:$C$2047,'all sales summary'!$A$2:$A$2047,$A65,'all sales summary'!$B$2:$B$2047,U$3)*SUMIFS('all sales summary'!$H$2:$H$2047,'all sales summary'!$A$2:$A$2047,$A65,'all sales summary'!$B$2:$B$2047,U$3))/SUMIFS('all sales summary'!$H$2:$H$2047,'all sales summary'!$A$2:$A$2047,$A65,'all sales summary'!$B$2:$B$2047,U$2)</f>
        <v>1.288020433010906</v>
      </c>
      <c r="V65" s="37">
        <f>(SUMIFS('all sales summary'!$C$2:$C$2047,'all sales summary'!$A$2:$A$2047,$A65,'all sales summary'!$B$2:$B$2047,V$3)*SUMIFS('all sales summary'!$H$2:$H$2047,'all sales summary'!$A$2:$A$2047,$A65,'all sales summary'!$B$2:$B$2047,V$3))/SUMIFS('all sales summary'!$H$2:$H$2047,'all sales summary'!$A$2:$A$2047,$A65,'all sales summary'!$B$2:$B$2047,V$2)</f>
        <v>1.1613318313758847</v>
      </c>
      <c r="W65" s="8" t="str">
        <f t="shared" si="0"/>
        <v>York</v>
      </c>
      <c r="X65" s="37">
        <f>+SUMIFS('all sales summary'!$H$2:$H$2047,'all sales summary'!$A$2:$A$2047,$A65,'all sales summary'!$B$2:$B$2047,X$2)</f>
        <v>0.27632632267356738</v>
      </c>
      <c r="Y65" s="43">
        <f t="shared" si="1"/>
        <v>4.4580231694290276E-2</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895C2-D250-40D7-BB2C-0E16F734B29D}">
  <sheetPr>
    <tabColor rgb="FF0070C0"/>
  </sheetPr>
  <dimension ref="A2:Y65"/>
  <sheetViews>
    <sheetView topLeftCell="F1" workbookViewId="0">
      <selection activeCell="X4" sqref="X4:X65"/>
    </sheetView>
  </sheetViews>
  <sheetFormatPr defaultRowHeight="15" x14ac:dyDescent="0.25"/>
  <cols>
    <col min="1" max="1" width="17" bestFit="1" customWidth="1"/>
    <col min="2" max="22" width="10.7109375" bestFit="1" customWidth="1"/>
    <col min="24" max="24" width="20.42578125" bestFit="1" customWidth="1"/>
  </cols>
  <sheetData>
    <row r="2" spans="1:25" x14ac:dyDescent="0.25">
      <c r="A2" s="28" t="s">
        <v>147</v>
      </c>
      <c r="B2" s="2">
        <v>43466</v>
      </c>
      <c r="C2" s="2">
        <v>43497</v>
      </c>
      <c r="D2" s="2">
        <v>43525</v>
      </c>
      <c r="E2" s="2">
        <v>43556</v>
      </c>
      <c r="F2" s="2">
        <v>43586</v>
      </c>
      <c r="G2" s="2">
        <v>43617</v>
      </c>
      <c r="H2" s="2">
        <v>43647</v>
      </c>
      <c r="I2" s="2">
        <v>43678</v>
      </c>
      <c r="J2" s="2">
        <v>43709</v>
      </c>
      <c r="K2" s="2">
        <v>43739</v>
      </c>
      <c r="L2" s="2">
        <v>43770</v>
      </c>
      <c r="M2" s="2">
        <v>43800</v>
      </c>
      <c r="N2" s="2">
        <v>43466</v>
      </c>
      <c r="O2" s="2">
        <v>43497</v>
      </c>
      <c r="P2" s="2">
        <v>43525</v>
      </c>
      <c r="Q2" s="2">
        <v>43556</v>
      </c>
      <c r="R2" s="2">
        <v>43586</v>
      </c>
      <c r="S2" s="2">
        <v>43617</v>
      </c>
      <c r="T2" s="2">
        <v>43647</v>
      </c>
      <c r="U2" s="2">
        <v>43678</v>
      </c>
      <c r="V2" s="2">
        <v>43709</v>
      </c>
      <c r="X2" s="2">
        <v>43709</v>
      </c>
    </row>
    <row r="3" spans="1:25" x14ac:dyDescent="0.25">
      <c r="A3" s="28" t="s">
        <v>148</v>
      </c>
      <c r="B3" s="2">
        <v>43831</v>
      </c>
      <c r="C3" s="2">
        <v>43862</v>
      </c>
      <c r="D3" s="2">
        <v>43891</v>
      </c>
      <c r="E3" s="2">
        <v>43922</v>
      </c>
      <c r="F3" s="2">
        <v>43952</v>
      </c>
      <c r="G3" s="2">
        <v>43983</v>
      </c>
      <c r="H3" s="2">
        <v>44013</v>
      </c>
      <c r="I3" s="2">
        <v>44044</v>
      </c>
      <c r="J3" s="2">
        <v>44075</v>
      </c>
      <c r="K3" s="2">
        <v>44105</v>
      </c>
      <c r="L3" s="2">
        <v>44136</v>
      </c>
      <c r="M3" s="2">
        <v>44166</v>
      </c>
      <c r="N3" s="2">
        <v>44197</v>
      </c>
      <c r="O3" s="2">
        <v>44228</v>
      </c>
      <c r="P3" s="2">
        <v>44256</v>
      </c>
      <c r="Q3" s="2">
        <v>44287</v>
      </c>
      <c r="R3" s="2">
        <v>44317</v>
      </c>
      <c r="S3" s="2">
        <v>44348</v>
      </c>
      <c r="T3" s="2">
        <v>44378</v>
      </c>
      <c r="U3" s="2">
        <v>44409</v>
      </c>
      <c r="V3" s="2">
        <v>44440</v>
      </c>
      <c r="X3" t="s">
        <v>163</v>
      </c>
      <c r="Y3" t="s">
        <v>152</v>
      </c>
    </row>
    <row r="4" spans="1:25" x14ac:dyDescent="0.25">
      <c r="A4" s="5" t="s">
        <v>7</v>
      </c>
      <c r="B4" s="37">
        <f>(SUMIFS('all sales summary'!$C$2:$C$2047,'all sales summary'!$A$2:$A$2047,$A4,'all sales summary'!$B$2:$B$2047,B$3)*(1-SUMIFS('all sales summary'!$H$2:$H$2047,'all sales summary'!$A$2:$A$2047,$A4,'all sales summary'!$B$2:$B$2047,B$3)))/(1-SUMIFS('all sales summary'!$H$2:$H$2047,'all sales summary'!$A$2:$A$2047,$A4,'all sales summary'!$B$2:$B$2047,B$2))</f>
        <v>0.88974077260240547</v>
      </c>
      <c r="C4" s="37">
        <f>(SUMIFS('all sales summary'!$C$2:$C$2047,'all sales summary'!$A$2:$A$2047,$A4,'all sales summary'!$B$2:$B$2047,C$3)*(1-SUMIFS('all sales summary'!$H$2:$H$2047,'all sales summary'!$A$2:$A$2047,$A4,'all sales summary'!$B$2:$B$2047,C$3)))/(1-SUMIFS('all sales summary'!$H$2:$H$2047,'all sales summary'!$A$2:$A$2047,$A4,'all sales summary'!$B$2:$B$2047,C$2))</f>
        <v>0.915509009916327</v>
      </c>
      <c r="D4" s="37">
        <f>(SUMIFS('all sales summary'!$C$2:$C$2047,'all sales summary'!$A$2:$A$2047,$A4,'all sales summary'!$B$2:$B$2047,D$3)*(1-SUMIFS('all sales summary'!$H$2:$H$2047,'all sales summary'!$A$2:$A$2047,$A4,'all sales summary'!$B$2:$B$2047,D$3)))/(1-SUMIFS('all sales summary'!$H$2:$H$2047,'all sales summary'!$A$2:$A$2047,$A4,'all sales summary'!$B$2:$B$2047,D$2))</f>
        <v>0.80665646390583778</v>
      </c>
      <c r="E4" s="37">
        <f>(SUMIFS('all sales summary'!$C$2:$C$2047,'all sales summary'!$A$2:$A$2047,$A4,'all sales summary'!$B$2:$B$2047,E$3)*(1-SUMIFS('all sales summary'!$H$2:$H$2047,'all sales summary'!$A$2:$A$2047,$A4,'all sales summary'!$B$2:$B$2047,E$3)))/(1-SUMIFS('all sales summary'!$H$2:$H$2047,'all sales summary'!$A$2:$A$2047,$A4,'all sales summary'!$B$2:$B$2047,E$2))</f>
        <v>0.41047395061380304</v>
      </c>
      <c r="F4" s="37">
        <f>(SUMIFS('all sales summary'!$C$2:$C$2047,'all sales summary'!$A$2:$A$2047,$A4,'all sales summary'!$B$2:$B$2047,F$3)*(1-SUMIFS('all sales summary'!$H$2:$H$2047,'all sales summary'!$A$2:$A$2047,$A4,'all sales summary'!$B$2:$B$2047,F$3)))/(1-SUMIFS('all sales summary'!$H$2:$H$2047,'all sales summary'!$A$2:$A$2047,$A4,'all sales summary'!$B$2:$B$2047,F$2))</f>
        <v>0.50588564243955148</v>
      </c>
      <c r="G4" s="37">
        <f>(SUMIFS('all sales summary'!$C$2:$C$2047,'all sales summary'!$A$2:$A$2047,$A4,'all sales summary'!$B$2:$B$2047,G$3)*(1-SUMIFS('all sales summary'!$H$2:$H$2047,'all sales summary'!$A$2:$A$2047,$A4,'all sales summary'!$B$2:$B$2047,G$3)))/(1-SUMIFS('all sales summary'!$H$2:$H$2047,'all sales summary'!$A$2:$A$2047,$A4,'all sales summary'!$B$2:$B$2047,G$2))</f>
        <v>0.58294222049446631</v>
      </c>
      <c r="H4" s="37">
        <f>(SUMIFS('all sales summary'!$C$2:$C$2047,'all sales summary'!$A$2:$A$2047,$A4,'all sales summary'!$B$2:$B$2047,H$3)*(1-SUMIFS('all sales summary'!$H$2:$H$2047,'all sales summary'!$A$2:$A$2047,$A4,'all sales summary'!$B$2:$B$2047,H$3)))/(1-SUMIFS('all sales summary'!$H$2:$H$2047,'all sales summary'!$A$2:$A$2047,$A4,'all sales summary'!$B$2:$B$2047,H$2))</f>
        <v>0.84861677534104785</v>
      </c>
      <c r="I4" s="37">
        <f>(SUMIFS('all sales summary'!$C$2:$C$2047,'all sales summary'!$A$2:$A$2047,$A4,'all sales summary'!$B$2:$B$2047,I$3)*(1-SUMIFS('all sales summary'!$H$2:$H$2047,'all sales summary'!$A$2:$A$2047,$A4,'all sales summary'!$B$2:$B$2047,I$3)))/(1-SUMIFS('all sales summary'!$H$2:$H$2047,'all sales summary'!$A$2:$A$2047,$A4,'all sales summary'!$B$2:$B$2047,I$2))</f>
        <v>0.79540050584919786</v>
      </c>
      <c r="J4" s="37">
        <f>(SUMIFS('all sales summary'!$C$2:$C$2047,'all sales summary'!$A$2:$A$2047,$A4,'all sales summary'!$B$2:$B$2047,J$3)*(1-SUMIFS('all sales summary'!$H$2:$H$2047,'all sales summary'!$A$2:$A$2047,$A4,'all sales summary'!$B$2:$B$2047,J$3)))/(1-SUMIFS('all sales summary'!$H$2:$H$2047,'all sales summary'!$A$2:$A$2047,$A4,'all sales summary'!$B$2:$B$2047,J$2))</f>
        <v>0.87581544428565405</v>
      </c>
      <c r="K4" s="37">
        <f>(SUMIFS('all sales summary'!$C$2:$C$2047,'all sales summary'!$A$2:$A$2047,$A4,'all sales summary'!$B$2:$B$2047,K$3)*(1-SUMIFS('all sales summary'!$H$2:$H$2047,'all sales summary'!$A$2:$A$2047,$A4,'all sales summary'!$B$2:$B$2047,K$3)))/(1-SUMIFS('all sales summary'!$H$2:$H$2047,'all sales summary'!$A$2:$A$2047,$A4,'all sales summary'!$B$2:$B$2047,K$2))</f>
        <v>0.92379000891457641</v>
      </c>
      <c r="L4" s="37">
        <f>(SUMIFS('all sales summary'!$C$2:$C$2047,'all sales summary'!$A$2:$A$2047,$A4,'all sales summary'!$B$2:$B$2047,L$3)*(1-SUMIFS('all sales summary'!$H$2:$H$2047,'all sales summary'!$A$2:$A$2047,$A4,'all sales summary'!$B$2:$B$2047,L$3)))/(1-SUMIFS('all sales summary'!$H$2:$H$2047,'all sales summary'!$A$2:$A$2047,$A4,'all sales summary'!$B$2:$B$2047,L$2))</f>
        <v>0.94581532228435594</v>
      </c>
      <c r="M4" s="37">
        <f>(SUMIFS('all sales summary'!$C$2:$C$2047,'all sales summary'!$A$2:$A$2047,$A4,'all sales summary'!$B$2:$B$2047,M$3)*(1-SUMIFS('all sales summary'!$H$2:$H$2047,'all sales summary'!$A$2:$A$2047,$A4,'all sales summary'!$B$2:$B$2047,M$3)))/(1-SUMIFS('all sales summary'!$H$2:$H$2047,'all sales summary'!$A$2:$A$2047,$A4,'all sales summary'!$B$2:$B$2047,M$2))</f>
        <v>1.0508648182709099</v>
      </c>
      <c r="N4" s="37">
        <f>(SUMIFS('all sales summary'!$C$2:$C$2047,'all sales summary'!$A$2:$A$2047,$A4,'all sales summary'!$B$2:$B$2047,N$3)*(1-SUMIFS('all sales summary'!$H$2:$H$2047,'all sales summary'!$A$2:$A$2047,$A4,'all sales summary'!$B$2:$B$2047,N$3)))/(1-SUMIFS('all sales summary'!$H$2:$H$2047,'all sales summary'!$A$2:$A$2047,$A4,'all sales summary'!$B$2:$B$2047,N$2))</f>
        <v>0.51139547895242343</v>
      </c>
      <c r="O4" s="37">
        <f>(SUMIFS('all sales summary'!$C$2:$C$2047,'all sales summary'!$A$2:$A$2047,$A4,'all sales summary'!$B$2:$B$2047,O$3)*(1-SUMIFS('all sales summary'!$H$2:$H$2047,'all sales summary'!$A$2:$A$2047,$A4,'all sales summary'!$B$2:$B$2047,O$3)))/(1-SUMIFS('all sales summary'!$H$2:$H$2047,'all sales summary'!$A$2:$A$2047,$A4,'all sales summary'!$B$2:$B$2047,O$2))</f>
        <v>0.53034604653656003</v>
      </c>
      <c r="P4" s="37">
        <f>(SUMIFS('all sales summary'!$C$2:$C$2047,'all sales summary'!$A$2:$A$2047,$A4,'all sales summary'!$B$2:$B$2047,P$3)*(1-SUMIFS('all sales summary'!$H$2:$H$2047,'all sales summary'!$A$2:$A$2047,$A4,'all sales summary'!$B$2:$B$2047,P$3)))/(1-SUMIFS('all sales summary'!$H$2:$H$2047,'all sales summary'!$A$2:$A$2047,$A4,'all sales summary'!$B$2:$B$2047,P$2))</f>
        <v>0.67340070188149803</v>
      </c>
      <c r="Q4" s="37">
        <f>(SUMIFS('all sales summary'!$C$2:$C$2047,'all sales summary'!$A$2:$A$2047,$A4,'all sales summary'!$B$2:$B$2047,Q$3)*(1-SUMIFS('all sales summary'!$H$2:$H$2047,'all sales summary'!$A$2:$A$2047,$A4,'all sales summary'!$B$2:$B$2047,Q$3)))/(1-SUMIFS('all sales summary'!$H$2:$H$2047,'all sales summary'!$A$2:$A$2047,$A4,'all sales summary'!$B$2:$B$2047,Q$2))</f>
        <v>0.78937157880677478</v>
      </c>
      <c r="R4" s="37">
        <f>(SUMIFS('all sales summary'!$C$2:$C$2047,'all sales summary'!$A$2:$A$2047,$A4,'all sales summary'!$B$2:$B$2047,R$3)*(1-SUMIFS('all sales summary'!$H$2:$H$2047,'all sales summary'!$A$2:$A$2047,$A4,'all sales summary'!$B$2:$B$2047,R$3)))/(1-SUMIFS('all sales summary'!$H$2:$H$2047,'all sales summary'!$A$2:$A$2047,$A4,'all sales summary'!$B$2:$B$2047,R$2))</f>
        <v>1.0202093562785133</v>
      </c>
      <c r="S4" s="37">
        <f>(SUMIFS('all sales summary'!$C$2:$C$2047,'all sales summary'!$A$2:$A$2047,$A4,'all sales summary'!$B$2:$B$2047,S$3)*(1-SUMIFS('all sales summary'!$H$2:$H$2047,'all sales summary'!$A$2:$A$2047,$A4,'all sales summary'!$B$2:$B$2047,S$3)))/(1-SUMIFS('all sales summary'!$H$2:$H$2047,'all sales summary'!$A$2:$A$2047,$A4,'all sales summary'!$B$2:$B$2047,S$2))</f>
        <v>0.96859983987478881</v>
      </c>
      <c r="T4" s="37">
        <f>(SUMIFS('all sales summary'!$C$2:$C$2047,'all sales summary'!$A$2:$A$2047,$A4,'all sales summary'!$B$2:$B$2047,T$3)*(1-SUMIFS('all sales summary'!$H$2:$H$2047,'all sales summary'!$A$2:$A$2047,$A4,'all sales summary'!$B$2:$B$2047,T$3)))/(1-SUMIFS('all sales summary'!$H$2:$H$2047,'all sales summary'!$A$2:$A$2047,$A4,'all sales summary'!$B$2:$B$2047,T$2))</f>
        <v>1.0021624993648097</v>
      </c>
      <c r="U4" s="37">
        <f>(SUMIFS('all sales summary'!$C$2:$C$2047,'all sales summary'!$A$2:$A$2047,$A4,'all sales summary'!$B$2:$B$2047,U$3)*(1-SUMIFS('all sales summary'!$H$2:$H$2047,'all sales summary'!$A$2:$A$2047,$A4,'all sales summary'!$B$2:$B$2047,U$3)))/(1-SUMIFS('all sales summary'!$H$2:$H$2047,'all sales summary'!$A$2:$A$2047,$A4,'all sales summary'!$B$2:$B$2047,U$2))</f>
        <v>0.99374762075356726</v>
      </c>
      <c r="V4" s="37">
        <f>(SUMIFS('all sales summary'!$C$2:$C$2047,'all sales summary'!$A$2:$A$2047,$A4,'all sales summary'!$B$2:$B$2047,V$3)*(1-SUMIFS('all sales summary'!$H$2:$H$2047,'all sales summary'!$A$2:$A$2047,$A4,'all sales summary'!$B$2:$B$2047,V$3)))/(1-SUMIFS('all sales summary'!$H$2:$H$2047,'all sales summary'!$A$2:$A$2047,$A4,'all sales summary'!$B$2:$B$2047,V$2))</f>
        <v>0.98312759159083463</v>
      </c>
      <c r="W4" s="8" t="str">
        <f>+A4</f>
        <v>Aberdeen</v>
      </c>
      <c r="X4" s="49">
        <f>1-SUMIFS('all sales summary'!$H$2:$H$2047,'all sales summary'!$A$2:$A$2047,$A4,'all sales summary'!$B$2:$B$2047,X$2)</f>
        <v>0.79892072577599882</v>
      </c>
      <c r="Y4" s="43">
        <f>(V4-1)*X4</f>
        <v>-1.3479716771839467E-2</v>
      </c>
    </row>
    <row r="5" spans="1:25" x14ac:dyDescent="0.25">
      <c r="A5" s="5" t="s">
        <v>8</v>
      </c>
      <c r="B5" s="37">
        <f>(SUMIFS('all sales summary'!$C$2:$C$2047,'all sales summary'!$A$2:$A$2047,$A5,'all sales summary'!$B$2:$B$2047,B$3)*(1-SUMIFS('all sales summary'!$H$2:$H$2047,'all sales summary'!$A$2:$A$2047,$A5,'all sales summary'!$B$2:$B$2047,B$3)))/(1-SUMIFS('all sales summary'!$H$2:$H$2047,'all sales summary'!$A$2:$A$2047,$A5,'all sales summary'!$B$2:$B$2047,B$2))</f>
        <v>0.92507439662791546</v>
      </c>
      <c r="C5" s="37">
        <f>(SUMIFS('all sales summary'!$C$2:$C$2047,'all sales summary'!$A$2:$A$2047,$A5,'all sales summary'!$B$2:$B$2047,C$3)*(1-SUMIFS('all sales summary'!$H$2:$H$2047,'all sales summary'!$A$2:$A$2047,$A5,'all sales summary'!$B$2:$B$2047,C$3)))/(1-SUMIFS('all sales summary'!$H$2:$H$2047,'all sales summary'!$A$2:$A$2047,$A5,'all sales summary'!$B$2:$B$2047,C$2))</f>
        <v>0.90901757730600041</v>
      </c>
      <c r="D5" s="37">
        <f>(SUMIFS('all sales summary'!$C$2:$C$2047,'all sales summary'!$A$2:$A$2047,$A5,'all sales summary'!$B$2:$B$2047,D$3)*(1-SUMIFS('all sales summary'!$H$2:$H$2047,'all sales summary'!$A$2:$A$2047,$A5,'all sales summary'!$B$2:$B$2047,D$3)))/(1-SUMIFS('all sales summary'!$H$2:$H$2047,'all sales summary'!$A$2:$A$2047,$A5,'all sales summary'!$B$2:$B$2047,D$2))</f>
        <v>0.93861539285550544</v>
      </c>
      <c r="E5" s="37">
        <f>(SUMIFS('all sales summary'!$C$2:$C$2047,'all sales summary'!$A$2:$A$2047,$A5,'all sales summary'!$B$2:$B$2047,E$3)*(1-SUMIFS('all sales summary'!$H$2:$H$2047,'all sales summary'!$A$2:$A$2047,$A5,'all sales summary'!$B$2:$B$2047,E$3)))/(1-SUMIFS('all sales summary'!$H$2:$H$2047,'all sales summary'!$A$2:$A$2047,$A5,'all sales summary'!$B$2:$B$2047,E$2))</f>
        <v>0.53780745700676236</v>
      </c>
      <c r="F5" s="37">
        <f>(SUMIFS('all sales summary'!$C$2:$C$2047,'all sales summary'!$A$2:$A$2047,$A5,'all sales summary'!$B$2:$B$2047,F$3)*(1-SUMIFS('all sales summary'!$H$2:$H$2047,'all sales summary'!$A$2:$A$2047,$A5,'all sales summary'!$B$2:$B$2047,F$3)))/(1-SUMIFS('all sales summary'!$H$2:$H$2047,'all sales summary'!$A$2:$A$2047,$A5,'all sales summary'!$B$2:$B$2047,F$2))</f>
        <v>0.65598517098817977</v>
      </c>
      <c r="G5" s="37">
        <f>(SUMIFS('all sales summary'!$C$2:$C$2047,'all sales summary'!$A$2:$A$2047,$A5,'all sales summary'!$B$2:$B$2047,G$3)*(1-SUMIFS('all sales summary'!$H$2:$H$2047,'all sales summary'!$A$2:$A$2047,$A5,'all sales summary'!$B$2:$B$2047,G$3)))/(1-SUMIFS('all sales summary'!$H$2:$H$2047,'all sales summary'!$A$2:$A$2047,$A5,'all sales summary'!$B$2:$B$2047,G$2))</f>
        <v>0.78627817988453019</v>
      </c>
      <c r="H5" s="37">
        <f>(SUMIFS('all sales summary'!$C$2:$C$2047,'all sales summary'!$A$2:$A$2047,$A5,'all sales summary'!$B$2:$B$2047,H$3)*(1-SUMIFS('all sales summary'!$H$2:$H$2047,'all sales summary'!$A$2:$A$2047,$A5,'all sales summary'!$B$2:$B$2047,H$3)))/(1-SUMIFS('all sales summary'!$H$2:$H$2047,'all sales summary'!$A$2:$A$2047,$A5,'all sales summary'!$B$2:$B$2047,H$2))</f>
        <v>0.90023584872784601</v>
      </c>
      <c r="I5" s="37">
        <f>(SUMIFS('all sales summary'!$C$2:$C$2047,'all sales summary'!$A$2:$A$2047,$A5,'all sales summary'!$B$2:$B$2047,I$3)*(1-SUMIFS('all sales summary'!$H$2:$H$2047,'all sales summary'!$A$2:$A$2047,$A5,'all sales summary'!$B$2:$B$2047,I$3)))/(1-SUMIFS('all sales summary'!$H$2:$H$2047,'all sales summary'!$A$2:$A$2047,$A5,'all sales summary'!$B$2:$B$2047,I$2))</f>
        <v>0.89856541442726912</v>
      </c>
      <c r="J5" s="37">
        <f>(SUMIFS('all sales summary'!$C$2:$C$2047,'all sales summary'!$A$2:$A$2047,$A5,'all sales summary'!$B$2:$B$2047,J$3)*(1-SUMIFS('all sales summary'!$H$2:$H$2047,'all sales summary'!$A$2:$A$2047,$A5,'all sales summary'!$B$2:$B$2047,J$3)))/(1-SUMIFS('all sales summary'!$H$2:$H$2047,'all sales summary'!$A$2:$A$2047,$A5,'all sales summary'!$B$2:$B$2047,J$2))</f>
        <v>0.88188071010413338</v>
      </c>
      <c r="K5" s="37">
        <f>(SUMIFS('all sales summary'!$C$2:$C$2047,'all sales summary'!$A$2:$A$2047,$A5,'all sales summary'!$B$2:$B$2047,K$3)*(1-SUMIFS('all sales summary'!$H$2:$H$2047,'all sales summary'!$A$2:$A$2047,$A5,'all sales summary'!$B$2:$B$2047,K$3)))/(1-SUMIFS('all sales summary'!$H$2:$H$2047,'all sales summary'!$A$2:$A$2047,$A5,'all sales summary'!$B$2:$B$2047,K$2))</f>
        <v>0.90830267709004275</v>
      </c>
      <c r="L5" s="37">
        <f>(SUMIFS('all sales summary'!$C$2:$C$2047,'all sales summary'!$A$2:$A$2047,$A5,'all sales summary'!$B$2:$B$2047,L$3)*(1-SUMIFS('all sales summary'!$H$2:$H$2047,'all sales summary'!$A$2:$A$2047,$A5,'all sales summary'!$B$2:$B$2047,L$3)))/(1-SUMIFS('all sales summary'!$H$2:$H$2047,'all sales summary'!$A$2:$A$2047,$A5,'all sales summary'!$B$2:$B$2047,L$2))</f>
        <v>0.74499576989154304</v>
      </c>
      <c r="M5" s="37">
        <f>(SUMIFS('all sales summary'!$C$2:$C$2047,'all sales summary'!$A$2:$A$2047,$A5,'all sales summary'!$B$2:$B$2047,M$3)*(1-SUMIFS('all sales summary'!$H$2:$H$2047,'all sales summary'!$A$2:$A$2047,$A5,'all sales summary'!$B$2:$B$2047,M$3)))/(1-SUMIFS('all sales summary'!$H$2:$H$2047,'all sales summary'!$A$2:$A$2047,$A5,'all sales summary'!$B$2:$B$2047,M$2))</f>
        <v>0.87273310122761283</v>
      </c>
      <c r="N5" s="37">
        <f>(SUMIFS('all sales summary'!$C$2:$C$2047,'all sales summary'!$A$2:$A$2047,$A5,'all sales summary'!$B$2:$B$2047,N$3)*(1-SUMIFS('all sales summary'!$H$2:$H$2047,'all sales summary'!$A$2:$A$2047,$A5,'all sales summary'!$B$2:$B$2047,N$3)))/(1-SUMIFS('all sales summary'!$H$2:$H$2047,'all sales summary'!$A$2:$A$2047,$A5,'all sales summary'!$B$2:$B$2047,N$2))</f>
        <v>0.60056367913985598</v>
      </c>
      <c r="O5" s="37">
        <f>(SUMIFS('all sales summary'!$C$2:$C$2047,'all sales summary'!$A$2:$A$2047,$A5,'all sales summary'!$B$2:$B$2047,O$3)*(1-SUMIFS('all sales summary'!$H$2:$H$2047,'all sales summary'!$A$2:$A$2047,$A5,'all sales summary'!$B$2:$B$2047,O$3)))/(1-SUMIFS('all sales summary'!$H$2:$H$2047,'all sales summary'!$A$2:$A$2047,$A5,'all sales summary'!$B$2:$B$2047,O$2))</f>
        <v>0.61228682965483994</v>
      </c>
      <c r="P5" s="37">
        <f>(SUMIFS('all sales summary'!$C$2:$C$2047,'all sales summary'!$A$2:$A$2047,$A5,'all sales summary'!$B$2:$B$2047,P$3)*(1-SUMIFS('all sales summary'!$H$2:$H$2047,'all sales summary'!$A$2:$A$2047,$A5,'all sales summary'!$B$2:$B$2047,P$3)))/(1-SUMIFS('all sales summary'!$H$2:$H$2047,'all sales summary'!$A$2:$A$2047,$A5,'all sales summary'!$B$2:$B$2047,P$2))</f>
        <v>0.77222799910420348</v>
      </c>
      <c r="Q5" s="37">
        <f>(SUMIFS('all sales summary'!$C$2:$C$2047,'all sales summary'!$A$2:$A$2047,$A5,'all sales summary'!$B$2:$B$2047,Q$3)*(1-SUMIFS('all sales summary'!$H$2:$H$2047,'all sales summary'!$A$2:$A$2047,$A5,'all sales summary'!$B$2:$B$2047,Q$3)))/(1-SUMIFS('all sales summary'!$H$2:$H$2047,'all sales summary'!$A$2:$A$2047,$A5,'all sales summary'!$B$2:$B$2047,Q$2))</f>
        <v>0.86978665921752663</v>
      </c>
      <c r="R5" s="37">
        <f>(SUMIFS('all sales summary'!$C$2:$C$2047,'all sales summary'!$A$2:$A$2047,$A5,'all sales summary'!$B$2:$B$2047,R$3)*(1-SUMIFS('all sales summary'!$H$2:$H$2047,'all sales summary'!$A$2:$A$2047,$A5,'all sales summary'!$B$2:$B$2047,R$3)))/(1-SUMIFS('all sales summary'!$H$2:$H$2047,'all sales summary'!$A$2:$A$2047,$A5,'all sales summary'!$B$2:$B$2047,R$2))</f>
        <v>0.94577822491693275</v>
      </c>
      <c r="S5" s="37">
        <f>(SUMIFS('all sales summary'!$C$2:$C$2047,'all sales summary'!$A$2:$A$2047,$A5,'all sales summary'!$B$2:$B$2047,S$3)*(1-SUMIFS('all sales summary'!$H$2:$H$2047,'all sales summary'!$A$2:$A$2047,$A5,'all sales summary'!$B$2:$B$2047,S$3)))/(1-SUMIFS('all sales summary'!$H$2:$H$2047,'all sales summary'!$A$2:$A$2047,$A5,'all sales summary'!$B$2:$B$2047,S$2))</f>
        <v>0.89274019718122544</v>
      </c>
      <c r="T5" s="37">
        <f>(SUMIFS('all sales summary'!$C$2:$C$2047,'all sales summary'!$A$2:$A$2047,$A5,'all sales summary'!$B$2:$B$2047,T$3)*(1-SUMIFS('all sales summary'!$H$2:$H$2047,'all sales summary'!$A$2:$A$2047,$A5,'all sales summary'!$B$2:$B$2047,T$3)))/(1-SUMIFS('all sales summary'!$H$2:$H$2047,'all sales summary'!$A$2:$A$2047,$A5,'all sales summary'!$B$2:$B$2047,T$2))</f>
        <v>0.97203382050473475</v>
      </c>
      <c r="U5" s="37">
        <f>(SUMIFS('all sales summary'!$C$2:$C$2047,'all sales summary'!$A$2:$A$2047,$A5,'all sales summary'!$B$2:$B$2047,U$3)*(1-SUMIFS('all sales summary'!$H$2:$H$2047,'all sales summary'!$A$2:$A$2047,$A5,'all sales summary'!$B$2:$B$2047,U$3)))/(1-SUMIFS('all sales summary'!$H$2:$H$2047,'all sales summary'!$A$2:$A$2047,$A5,'all sales summary'!$B$2:$B$2047,U$2))</f>
        <v>0.90284384951409413</v>
      </c>
      <c r="V5" s="37">
        <f>(SUMIFS('all sales summary'!$C$2:$C$2047,'all sales summary'!$A$2:$A$2047,$A5,'all sales summary'!$B$2:$B$2047,V$3)*(1-SUMIFS('all sales summary'!$H$2:$H$2047,'all sales summary'!$A$2:$A$2047,$A5,'all sales summary'!$B$2:$B$2047,V$3)))/(1-SUMIFS('all sales summary'!$H$2:$H$2047,'all sales summary'!$A$2:$A$2047,$A5,'all sales summary'!$B$2:$B$2047,V$2))</f>
        <v>0.87110926167597569</v>
      </c>
      <c r="W5" s="8" t="str">
        <f t="shared" ref="W5:W65" si="0">+A5</f>
        <v>Aldershot</v>
      </c>
      <c r="X5" s="49">
        <f>1-SUMIFS('all sales summary'!$H$2:$H$2047,'all sales summary'!$A$2:$A$2047,$A5,'all sales summary'!$B$2:$B$2047,X$2)</f>
        <v>0.98587791271869285</v>
      </c>
      <c r="Y5" s="43">
        <f t="shared" ref="Y5:Y65" si="1">(V5-1)*X5</f>
        <v>-0.12707053206766031</v>
      </c>
    </row>
    <row r="6" spans="1:25" x14ac:dyDescent="0.25">
      <c r="A6" s="5" t="s">
        <v>9</v>
      </c>
      <c r="B6" s="37">
        <f>(SUMIFS('all sales summary'!$C$2:$C$2047,'all sales summary'!$A$2:$A$2047,$A6,'all sales summary'!$B$2:$B$2047,B$3)*(1-SUMIFS('all sales summary'!$H$2:$H$2047,'all sales summary'!$A$2:$A$2047,$A6,'all sales summary'!$B$2:$B$2047,B$3)))/(1-SUMIFS('all sales summary'!$H$2:$H$2047,'all sales summary'!$A$2:$A$2047,$A6,'all sales summary'!$B$2:$B$2047,B$2))</f>
        <v>0.94675060285156587</v>
      </c>
      <c r="C6" s="37">
        <f>(SUMIFS('all sales summary'!$C$2:$C$2047,'all sales summary'!$A$2:$A$2047,$A6,'all sales summary'!$B$2:$B$2047,C$3)*(1-SUMIFS('all sales summary'!$H$2:$H$2047,'all sales summary'!$A$2:$A$2047,$A6,'all sales summary'!$B$2:$B$2047,C$3)))/(1-SUMIFS('all sales summary'!$H$2:$H$2047,'all sales summary'!$A$2:$A$2047,$A6,'all sales summary'!$B$2:$B$2047,C$2))</f>
        <v>0.93561841056296247</v>
      </c>
      <c r="D6" s="37">
        <f>(SUMIFS('all sales summary'!$C$2:$C$2047,'all sales summary'!$A$2:$A$2047,$A6,'all sales summary'!$B$2:$B$2047,D$3)*(1-SUMIFS('all sales summary'!$H$2:$H$2047,'all sales summary'!$A$2:$A$2047,$A6,'all sales summary'!$B$2:$B$2047,D$3)))/(1-SUMIFS('all sales summary'!$H$2:$H$2047,'all sales summary'!$A$2:$A$2047,$A6,'all sales summary'!$B$2:$B$2047,D$2))</f>
        <v>0.98054912210433842</v>
      </c>
      <c r="E6" s="37">
        <f>(SUMIFS('all sales summary'!$C$2:$C$2047,'all sales summary'!$A$2:$A$2047,$A6,'all sales summary'!$B$2:$B$2047,E$3)*(1-SUMIFS('all sales summary'!$H$2:$H$2047,'all sales summary'!$A$2:$A$2047,$A6,'all sales summary'!$B$2:$B$2047,E$3)))/(1-SUMIFS('all sales summary'!$H$2:$H$2047,'all sales summary'!$A$2:$A$2047,$A6,'all sales summary'!$B$2:$B$2047,E$2))</f>
        <v>0.75382249776854926</v>
      </c>
      <c r="F6" s="37">
        <f>(SUMIFS('all sales summary'!$C$2:$C$2047,'all sales summary'!$A$2:$A$2047,$A6,'all sales summary'!$B$2:$B$2047,F$3)*(1-SUMIFS('all sales summary'!$H$2:$H$2047,'all sales summary'!$A$2:$A$2047,$A6,'all sales summary'!$B$2:$B$2047,F$3)))/(1-SUMIFS('all sales summary'!$H$2:$H$2047,'all sales summary'!$A$2:$A$2047,$A6,'all sales summary'!$B$2:$B$2047,F$2))</f>
        <v>0.93680297095310583</v>
      </c>
      <c r="G6" s="37">
        <f>(SUMIFS('all sales summary'!$C$2:$C$2047,'all sales summary'!$A$2:$A$2047,$A6,'all sales summary'!$B$2:$B$2047,G$3)*(1-SUMIFS('all sales summary'!$H$2:$H$2047,'all sales summary'!$A$2:$A$2047,$A6,'all sales summary'!$B$2:$B$2047,G$3)))/(1-SUMIFS('all sales summary'!$H$2:$H$2047,'all sales summary'!$A$2:$A$2047,$A6,'all sales summary'!$B$2:$B$2047,G$2))</f>
        <v>1.0696254580775535</v>
      </c>
      <c r="H6" s="37">
        <f>(SUMIFS('all sales summary'!$C$2:$C$2047,'all sales summary'!$A$2:$A$2047,$A6,'all sales summary'!$B$2:$B$2047,H$3)*(1-SUMIFS('all sales summary'!$H$2:$H$2047,'all sales summary'!$A$2:$A$2047,$A6,'all sales summary'!$B$2:$B$2047,H$3)))/(1-SUMIFS('all sales summary'!$H$2:$H$2047,'all sales summary'!$A$2:$A$2047,$A6,'all sales summary'!$B$2:$B$2047,H$2))</f>
        <v>1.1752737610210664</v>
      </c>
      <c r="I6" s="37">
        <f>(SUMIFS('all sales summary'!$C$2:$C$2047,'all sales summary'!$A$2:$A$2047,$A6,'all sales summary'!$B$2:$B$2047,I$3)*(1-SUMIFS('all sales summary'!$H$2:$H$2047,'all sales summary'!$A$2:$A$2047,$A6,'all sales summary'!$B$2:$B$2047,I$3)))/(1-SUMIFS('all sales summary'!$H$2:$H$2047,'all sales summary'!$A$2:$A$2047,$A6,'all sales summary'!$B$2:$B$2047,I$2))</f>
        <v>1.1582664130763975</v>
      </c>
      <c r="J6" s="37">
        <f>(SUMIFS('all sales summary'!$C$2:$C$2047,'all sales summary'!$A$2:$A$2047,$A6,'all sales summary'!$B$2:$B$2047,J$3)*(1-SUMIFS('all sales summary'!$H$2:$H$2047,'all sales summary'!$A$2:$A$2047,$A6,'all sales summary'!$B$2:$B$2047,J$3)))/(1-SUMIFS('all sales summary'!$H$2:$H$2047,'all sales summary'!$A$2:$A$2047,$A6,'all sales summary'!$B$2:$B$2047,J$2))</f>
        <v>1.11315408968871</v>
      </c>
      <c r="K6" s="37">
        <f>(SUMIFS('all sales summary'!$C$2:$C$2047,'all sales summary'!$A$2:$A$2047,$A6,'all sales summary'!$B$2:$B$2047,K$3)*(1-SUMIFS('all sales summary'!$H$2:$H$2047,'all sales summary'!$A$2:$A$2047,$A6,'all sales summary'!$B$2:$B$2047,K$3)))/(1-SUMIFS('all sales summary'!$H$2:$H$2047,'all sales summary'!$A$2:$A$2047,$A6,'all sales summary'!$B$2:$B$2047,K$2))</f>
        <v>1.1690662294912944</v>
      </c>
      <c r="L6" s="37">
        <f>(SUMIFS('all sales summary'!$C$2:$C$2047,'all sales summary'!$A$2:$A$2047,$A6,'all sales summary'!$B$2:$B$2047,L$3)*(1-SUMIFS('all sales summary'!$H$2:$H$2047,'all sales summary'!$A$2:$A$2047,$A6,'all sales summary'!$B$2:$B$2047,L$3)))/(1-SUMIFS('all sales summary'!$H$2:$H$2047,'all sales summary'!$A$2:$A$2047,$A6,'all sales summary'!$B$2:$B$2047,L$2))</f>
        <v>1.0282418826342219</v>
      </c>
      <c r="M6" s="37">
        <f>(SUMIFS('all sales summary'!$C$2:$C$2047,'all sales summary'!$A$2:$A$2047,$A6,'all sales summary'!$B$2:$B$2047,M$3)*(1-SUMIFS('all sales summary'!$H$2:$H$2047,'all sales summary'!$A$2:$A$2047,$A6,'all sales summary'!$B$2:$B$2047,M$3)))/(1-SUMIFS('all sales summary'!$H$2:$H$2047,'all sales summary'!$A$2:$A$2047,$A6,'all sales summary'!$B$2:$B$2047,M$2))</f>
        <v>1.2679241684979108</v>
      </c>
      <c r="N6" s="37">
        <f>(SUMIFS('all sales summary'!$C$2:$C$2047,'all sales summary'!$A$2:$A$2047,$A6,'all sales summary'!$B$2:$B$2047,N$3)*(1-SUMIFS('all sales summary'!$H$2:$H$2047,'all sales summary'!$A$2:$A$2047,$A6,'all sales summary'!$B$2:$B$2047,N$3)))/(1-SUMIFS('all sales summary'!$H$2:$H$2047,'all sales summary'!$A$2:$A$2047,$A6,'all sales summary'!$B$2:$B$2047,N$2))</f>
        <v>0.89716938909677701</v>
      </c>
      <c r="O6" s="37">
        <f>(SUMIFS('all sales summary'!$C$2:$C$2047,'all sales summary'!$A$2:$A$2047,$A6,'all sales summary'!$B$2:$B$2047,O$3)*(1-SUMIFS('all sales summary'!$H$2:$H$2047,'all sales summary'!$A$2:$A$2047,$A6,'all sales summary'!$B$2:$B$2047,O$3)))/(1-SUMIFS('all sales summary'!$H$2:$H$2047,'all sales summary'!$A$2:$A$2047,$A6,'all sales summary'!$B$2:$B$2047,O$2))</f>
        <v>0.89063084374241086</v>
      </c>
      <c r="P6" s="37">
        <f>(SUMIFS('all sales summary'!$C$2:$C$2047,'all sales summary'!$A$2:$A$2047,$A6,'all sales summary'!$B$2:$B$2047,P$3)*(1-SUMIFS('all sales summary'!$H$2:$H$2047,'all sales summary'!$A$2:$A$2047,$A6,'all sales summary'!$B$2:$B$2047,P$3)))/(1-SUMIFS('all sales summary'!$H$2:$H$2047,'all sales summary'!$A$2:$A$2047,$A6,'all sales summary'!$B$2:$B$2047,P$2))</f>
        <v>1.0976252340706212</v>
      </c>
      <c r="Q6" s="37">
        <f>(SUMIFS('all sales summary'!$C$2:$C$2047,'all sales summary'!$A$2:$A$2047,$A6,'all sales summary'!$B$2:$B$2047,Q$3)*(1-SUMIFS('all sales summary'!$H$2:$H$2047,'all sales summary'!$A$2:$A$2047,$A6,'all sales summary'!$B$2:$B$2047,Q$3)))/(1-SUMIFS('all sales summary'!$H$2:$H$2047,'all sales summary'!$A$2:$A$2047,$A6,'all sales summary'!$B$2:$B$2047,Q$2))</f>
        <v>1.2021754602647257</v>
      </c>
      <c r="R6" s="37">
        <f>(SUMIFS('all sales summary'!$C$2:$C$2047,'all sales summary'!$A$2:$A$2047,$A6,'all sales summary'!$B$2:$B$2047,R$3)*(1-SUMIFS('all sales summary'!$H$2:$H$2047,'all sales summary'!$A$2:$A$2047,$A6,'all sales summary'!$B$2:$B$2047,R$3)))/(1-SUMIFS('all sales summary'!$H$2:$H$2047,'all sales summary'!$A$2:$A$2047,$A6,'all sales summary'!$B$2:$B$2047,R$2))</f>
        <v>1.2685686542477521</v>
      </c>
      <c r="S6" s="37">
        <f>(SUMIFS('all sales summary'!$C$2:$C$2047,'all sales summary'!$A$2:$A$2047,$A6,'all sales summary'!$B$2:$B$2047,S$3)*(1-SUMIFS('all sales summary'!$H$2:$H$2047,'all sales summary'!$A$2:$A$2047,$A6,'all sales summary'!$B$2:$B$2047,S$3)))/(1-SUMIFS('all sales summary'!$H$2:$H$2047,'all sales summary'!$A$2:$A$2047,$A6,'all sales summary'!$B$2:$B$2047,S$2))</f>
        <v>1.2231848627175532</v>
      </c>
      <c r="T6" s="37">
        <f>(SUMIFS('all sales summary'!$C$2:$C$2047,'all sales summary'!$A$2:$A$2047,$A6,'all sales summary'!$B$2:$B$2047,T$3)*(1-SUMIFS('all sales summary'!$H$2:$H$2047,'all sales summary'!$A$2:$A$2047,$A6,'all sales summary'!$B$2:$B$2047,T$3)))/(1-SUMIFS('all sales summary'!$H$2:$H$2047,'all sales summary'!$A$2:$A$2047,$A6,'all sales summary'!$B$2:$B$2047,T$2))</f>
        <v>1.2846927097006307</v>
      </c>
      <c r="U6" s="37">
        <f>(SUMIFS('all sales summary'!$C$2:$C$2047,'all sales summary'!$A$2:$A$2047,$A6,'all sales summary'!$B$2:$B$2047,U$3)*(1-SUMIFS('all sales summary'!$H$2:$H$2047,'all sales summary'!$A$2:$A$2047,$A6,'all sales summary'!$B$2:$B$2047,U$3)))/(1-SUMIFS('all sales summary'!$H$2:$H$2047,'all sales summary'!$A$2:$A$2047,$A6,'all sales summary'!$B$2:$B$2047,U$2))</f>
        <v>1.2510376976407509</v>
      </c>
      <c r="V6" s="37">
        <f>(SUMIFS('all sales summary'!$C$2:$C$2047,'all sales summary'!$A$2:$A$2047,$A6,'all sales summary'!$B$2:$B$2047,V$3)*(1-SUMIFS('all sales summary'!$H$2:$H$2047,'all sales summary'!$A$2:$A$2047,$A6,'all sales summary'!$B$2:$B$2047,V$3)))/(1-SUMIFS('all sales summary'!$H$2:$H$2047,'all sales summary'!$A$2:$A$2047,$A6,'all sales summary'!$B$2:$B$2047,V$2))</f>
        <v>1.2254174840000125</v>
      </c>
      <c r="W6" s="8" t="str">
        <f t="shared" si="0"/>
        <v>Barnsley</v>
      </c>
      <c r="X6" s="49">
        <f>1-SUMIFS('all sales summary'!$H$2:$H$2047,'all sales summary'!$A$2:$A$2047,$A6,'all sales summary'!$B$2:$B$2047,X$2)</f>
        <v>0.88941884489808043</v>
      </c>
      <c r="Y6" s="43">
        <f t="shared" si="1"/>
        <v>0.20049055823912262</v>
      </c>
    </row>
    <row r="7" spans="1:25" x14ac:dyDescent="0.25">
      <c r="A7" s="5" t="s">
        <v>10</v>
      </c>
      <c r="B7" s="37">
        <f>(SUMIFS('all sales summary'!$C$2:$C$2047,'all sales summary'!$A$2:$A$2047,$A7,'all sales summary'!$B$2:$B$2047,B$3)*(1-SUMIFS('all sales summary'!$H$2:$H$2047,'all sales summary'!$A$2:$A$2047,$A7,'all sales summary'!$B$2:$B$2047,B$3)))/(1-SUMIFS('all sales summary'!$H$2:$H$2047,'all sales summary'!$A$2:$A$2047,$A7,'all sales summary'!$B$2:$B$2047,B$2))</f>
        <v>0.89341793849781637</v>
      </c>
      <c r="C7" s="37">
        <f>(SUMIFS('all sales summary'!$C$2:$C$2047,'all sales summary'!$A$2:$A$2047,$A7,'all sales summary'!$B$2:$B$2047,C$3)*(1-SUMIFS('all sales summary'!$H$2:$H$2047,'all sales summary'!$A$2:$A$2047,$A7,'all sales summary'!$B$2:$B$2047,C$3)))/(1-SUMIFS('all sales summary'!$H$2:$H$2047,'all sales summary'!$A$2:$A$2047,$A7,'all sales summary'!$B$2:$B$2047,C$2))</f>
        <v>0.88032285732962923</v>
      </c>
      <c r="D7" s="37">
        <f>(SUMIFS('all sales summary'!$C$2:$C$2047,'all sales summary'!$A$2:$A$2047,$A7,'all sales summary'!$B$2:$B$2047,D$3)*(1-SUMIFS('all sales summary'!$H$2:$H$2047,'all sales summary'!$A$2:$A$2047,$A7,'all sales summary'!$B$2:$B$2047,D$3)))/(1-SUMIFS('all sales summary'!$H$2:$H$2047,'all sales summary'!$A$2:$A$2047,$A7,'all sales summary'!$B$2:$B$2047,D$2))</f>
        <v>0.91554538391512985</v>
      </c>
      <c r="E7" s="37">
        <f>(SUMIFS('all sales summary'!$C$2:$C$2047,'all sales summary'!$A$2:$A$2047,$A7,'all sales summary'!$B$2:$B$2047,E$3)*(1-SUMIFS('all sales summary'!$H$2:$H$2047,'all sales summary'!$A$2:$A$2047,$A7,'all sales summary'!$B$2:$B$2047,E$3)))/(1-SUMIFS('all sales summary'!$H$2:$H$2047,'all sales summary'!$A$2:$A$2047,$A7,'all sales summary'!$B$2:$B$2047,E$2))</f>
        <v>0.64705831855599516</v>
      </c>
      <c r="F7" s="37">
        <f>(SUMIFS('all sales summary'!$C$2:$C$2047,'all sales summary'!$A$2:$A$2047,$A7,'all sales summary'!$B$2:$B$2047,F$3)*(1-SUMIFS('all sales summary'!$H$2:$H$2047,'all sales summary'!$A$2:$A$2047,$A7,'all sales summary'!$B$2:$B$2047,F$3)))/(1-SUMIFS('all sales summary'!$H$2:$H$2047,'all sales summary'!$A$2:$A$2047,$A7,'all sales summary'!$B$2:$B$2047,F$2))</f>
        <v>0.8113432015413371</v>
      </c>
      <c r="G7" s="37">
        <f>(SUMIFS('all sales summary'!$C$2:$C$2047,'all sales summary'!$A$2:$A$2047,$A7,'all sales summary'!$B$2:$B$2047,G$3)*(1-SUMIFS('all sales summary'!$H$2:$H$2047,'all sales summary'!$A$2:$A$2047,$A7,'all sales summary'!$B$2:$B$2047,G$3)))/(1-SUMIFS('all sales summary'!$H$2:$H$2047,'all sales summary'!$A$2:$A$2047,$A7,'all sales summary'!$B$2:$B$2047,G$2))</f>
        <v>1.0069262343241017</v>
      </c>
      <c r="H7" s="37">
        <f>(SUMIFS('all sales summary'!$C$2:$C$2047,'all sales summary'!$A$2:$A$2047,$A7,'all sales summary'!$B$2:$B$2047,H$3)*(1-SUMIFS('all sales summary'!$H$2:$H$2047,'all sales summary'!$A$2:$A$2047,$A7,'all sales summary'!$B$2:$B$2047,H$3)))/(1-SUMIFS('all sales summary'!$H$2:$H$2047,'all sales summary'!$A$2:$A$2047,$A7,'all sales summary'!$B$2:$B$2047,H$2))</f>
        <v>1.0762134211532532</v>
      </c>
      <c r="I7" s="37">
        <f>(SUMIFS('all sales summary'!$C$2:$C$2047,'all sales summary'!$A$2:$A$2047,$A7,'all sales summary'!$B$2:$B$2047,I$3)*(1-SUMIFS('all sales summary'!$H$2:$H$2047,'all sales summary'!$A$2:$A$2047,$A7,'all sales summary'!$B$2:$B$2047,I$3)))/(1-SUMIFS('all sales summary'!$H$2:$H$2047,'all sales summary'!$A$2:$A$2047,$A7,'all sales summary'!$B$2:$B$2047,I$2))</f>
        <v>1.0481796376220101</v>
      </c>
      <c r="J7" s="37">
        <f>(SUMIFS('all sales summary'!$C$2:$C$2047,'all sales summary'!$A$2:$A$2047,$A7,'all sales summary'!$B$2:$B$2047,J$3)*(1-SUMIFS('all sales summary'!$H$2:$H$2047,'all sales summary'!$A$2:$A$2047,$A7,'all sales summary'!$B$2:$B$2047,J$3)))/(1-SUMIFS('all sales summary'!$H$2:$H$2047,'all sales summary'!$A$2:$A$2047,$A7,'all sales summary'!$B$2:$B$2047,J$2))</f>
        <v>1.0489856869217509</v>
      </c>
      <c r="K7" s="37">
        <f>(SUMIFS('all sales summary'!$C$2:$C$2047,'all sales summary'!$A$2:$A$2047,$A7,'all sales summary'!$B$2:$B$2047,K$3)*(1-SUMIFS('all sales summary'!$H$2:$H$2047,'all sales summary'!$A$2:$A$2047,$A7,'all sales summary'!$B$2:$B$2047,K$3)))/(1-SUMIFS('all sales summary'!$H$2:$H$2047,'all sales summary'!$A$2:$A$2047,$A7,'all sales summary'!$B$2:$B$2047,K$2))</f>
        <v>1.0139299599906932</v>
      </c>
      <c r="L7" s="37">
        <f>(SUMIFS('all sales summary'!$C$2:$C$2047,'all sales summary'!$A$2:$A$2047,$A7,'all sales summary'!$B$2:$B$2047,L$3)*(1-SUMIFS('all sales summary'!$H$2:$H$2047,'all sales summary'!$A$2:$A$2047,$A7,'all sales summary'!$B$2:$B$2047,L$3)))/(1-SUMIFS('all sales summary'!$H$2:$H$2047,'all sales summary'!$A$2:$A$2047,$A7,'all sales summary'!$B$2:$B$2047,L$2))</f>
        <v>0.89734169282926068</v>
      </c>
      <c r="M7" s="37">
        <f>(SUMIFS('all sales summary'!$C$2:$C$2047,'all sales summary'!$A$2:$A$2047,$A7,'all sales summary'!$B$2:$B$2047,M$3)*(1-SUMIFS('all sales summary'!$H$2:$H$2047,'all sales summary'!$A$2:$A$2047,$A7,'all sales summary'!$B$2:$B$2047,M$3)))/(1-SUMIFS('all sales summary'!$H$2:$H$2047,'all sales summary'!$A$2:$A$2047,$A7,'all sales summary'!$B$2:$B$2047,M$2))</f>
        <v>1.0270475961846708</v>
      </c>
      <c r="N7" s="37">
        <f>(SUMIFS('all sales summary'!$C$2:$C$2047,'all sales summary'!$A$2:$A$2047,$A7,'all sales summary'!$B$2:$B$2047,N$3)*(1-SUMIFS('all sales summary'!$H$2:$H$2047,'all sales summary'!$A$2:$A$2047,$A7,'all sales summary'!$B$2:$B$2047,N$3)))/(1-SUMIFS('all sales summary'!$H$2:$H$2047,'all sales summary'!$A$2:$A$2047,$A7,'all sales summary'!$B$2:$B$2047,N$2))</f>
        <v>0.75931678348235798</v>
      </c>
      <c r="O7" s="37">
        <f>(SUMIFS('all sales summary'!$C$2:$C$2047,'all sales summary'!$A$2:$A$2047,$A7,'all sales summary'!$B$2:$B$2047,O$3)*(1-SUMIFS('all sales summary'!$H$2:$H$2047,'all sales summary'!$A$2:$A$2047,$A7,'all sales summary'!$B$2:$B$2047,O$3)))/(1-SUMIFS('all sales summary'!$H$2:$H$2047,'all sales summary'!$A$2:$A$2047,$A7,'all sales summary'!$B$2:$B$2047,O$2))</f>
        <v>0.7805798543444471</v>
      </c>
      <c r="P7" s="37">
        <f>(SUMIFS('all sales summary'!$C$2:$C$2047,'all sales summary'!$A$2:$A$2047,$A7,'all sales summary'!$B$2:$B$2047,P$3)*(1-SUMIFS('all sales summary'!$H$2:$H$2047,'all sales summary'!$A$2:$A$2047,$A7,'all sales summary'!$B$2:$B$2047,P$3)))/(1-SUMIFS('all sales summary'!$H$2:$H$2047,'all sales summary'!$A$2:$A$2047,$A7,'all sales summary'!$B$2:$B$2047,P$2))</f>
        <v>0.98386381908780884</v>
      </c>
      <c r="Q7" s="37">
        <f>(SUMIFS('all sales summary'!$C$2:$C$2047,'all sales summary'!$A$2:$A$2047,$A7,'all sales summary'!$B$2:$B$2047,Q$3)*(1-SUMIFS('all sales summary'!$H$2:$H$2047,'all sales summary'!$A$2:$A$2047,$A7,'all sales summary'!$B$2:$B$2047,Q$3)))/(1-SUMIFS('all sales summary'!$H$2:$H$2047,'all sales summary'!$A$2:$A$2047,$A7,'all sales summary'!$B$2:$B$2047,Q$2))</f>
        <v>1.0350116329477155</v>
      </c>
      <c r="R7" s="37">
        <f>(SUMIFS('all sales summary'!$C$2:$C$2047,'all sales summary'!$A$2:$A$2047,$A7,'all sales summary'!$B$2:$B$2047,R$3)*(1-SUMIFS('all sales summary'!$H$2:$H$2047,'all sales summary'!$A$2:$A$2047,$A7,'all sales summary'!$B$2:$B$2047,R$3)))/(1-SUMIFS('all sales summary'!$H$2:$H$2047,'all sales summary'!$A$2:$A$2047,$A7,'all sales summary'!$B$2:$B$2047,R$2))</f>
        <v>1.1122040162322404</v>
      </c>
      <c r="S7" s="37">
        <f>(SUMIFS('all sales summary'!$C$2:$C$2047,'all sales summary'!$A$2:$A$2047,$A7,'all sales summary'!$B$2:$B$2047,S$3)*(1-SUMIFS('all sales summary'!$H$2:$H$2047,'all sales summary'!$A$2:$A$2047,$A7,'all sales summary'!$B$2:$B$2047,S$3)))/(1-SUMIFS('all sales summary'!$H$2:$H$2047,'all sales summary'!$A$2:$A$2047,$A7,'all sales summary'!$B$2:$B$2047,S$2))</f>
        <v>1.1252541202443958</v>
      </c>
      <c r="T7" s="37">
        <f>(SUMIFS('all sales summary'!$C$2:$C$2047,'all sales summary'!$A$2:$A$2047,$A7,'all sales summary'!$B$2:$B$2047,T$3)*(1-SUMIFS('all sales summary'!$H$2:$H$2047,'all sales summary'!$A$2:$A$2047,$A7,'all sales summary'!$B$2:$B$2047,T$3)))/(1-SUMIFS('all sales summary'!$H$2:$H$2047,'all sales summary'!$A$2:$A$2047,$A7,'all sales summary'!$B$2:$B$2047,T$2))</f>
        <v>1.0609713187767431</v>
      </c>
      <c r="U7" s="37">
        <f>(SUMIFS('all sales summary'!$C$2:$C$2047,'all sales summary'!$A$2:$A$2047,$A7,'all sales summary'!$B$2:$B$2047,U$3)*(1-SUMIFS('all sales summary'!$H$2:$H$2047,'all sales summary'!$A$2:$A$2047,$A7,'all sales summary'!$B$2:$B$2047,U$3)))/(1-SUMIFS('all sales summary'!$H$2:$H$2047,'all sales summary'!$A$2:$A$2047,$A7,'all sales summary'!$B$2:$B$2047,U$2))</f>
        <v>1.0720329250966303</v>
      </c>
      <c r="V7" s="37">
        <f>(SUMIFS('all sales summary'!$C$2:$C$2047,'all sales summary'!$A$2:$A$2047,$A7,'all sales summary'!$B$2:$B$2047,V$3)*(1-SUMIFS('all sales summary'!$H$2:$H$2047,'all sales summary'!$A$2:$A$2047,$A7,'all sales summary'!$B$2:$B$2047,V$3)))/(1-SUMIFS('all sales summary'!$H$2:$H$2047,'all sales summary'!$A$2:$A$2047,$A7,'all sales summary'!$B$2:$B$2047,V$2))</f>
        <v>1.0586304469603847</v>
      </c>
      <c r="W7" s="8" t="str">
        <f t="shared" si="0"/>
        <v>Basildon</v>
      </c>
      <c r="X7" s="49">
        <f>1-SUMIFS('all sales summary'!$H$2:$H$2047,'all sales summary'!$A$2:$A$2047,$A7,'all sales summary'!$B$2:$B$2047,X$2)</f>
        <v>0.90469656501948603</v>
      </c>
      <c r="Y7" s="43">
        <f t="shared" si="1"/>
        <v>5.304276397061717E-2</v>
      </c>
    </row>
    <row r="8" spans="1:25" x14ac:dyDescent="0.25">
      <c r="A8" s="5" t="s">
        <v>11</v>
      </c>
      <c r="B8" s="37">
        <f>(SUMIFS('all sales summary'!$C$2:$C$2047,'all sales summary'!$A$2:$A$2047,$A8,'all sales summary'!$B$2:$B$2047,B$3)*(1-SUMIFS('all sales summary'!$H$2:$H$2047,'all sales summary'!$A$2:$A$2047,$A8,'all sales summary'!$B$2:$B$2047,B$3)))/(1-SUMIFS('all sales summary'!$H$2:$H$2047,'all sales summary'!$A$2:$A$2047,$A8,'all sales summary'!$B$2:$B$2047,B$2))</f>
        <v>0.9322748178667648</v>
      </c>
      <c r="C8" s="37">
        <f>(SUMIFS('all sales summary'!$C$2:$C$2047,'all sales summary'!$A$2:$A$2047,$A8,'all sales summary'!$B$2:$B$2047,C$3)*(1-SUMIFS('all sales summary'!$H$2:$H$2047,'all sales summary'!$A$2:$A$2047,$A8,'all sales summary'!$B$2:$B$2047,C$3)))/(1-SUMIFS('all sales summary'!$H$2:$H$2047,'all sales summary'!$A$2:$A$2047,$A8,'all sales summary'!$B$2:$B$2047,C$2))</f>
        <v>0.9312713933912522</v>
      </c>
      <c r="D8" s="37">
        <f>(SUMIFS('all sales summary'!$C$2:$C$2047,'all sales summary'!$A$2:$A$2047,$A8,'all sales summary'!$B$2:$B$2047,D$3)*(1-SUMIFS('all sales summary'!$H$2:$H$2047,'all sales summary'!$A$2:$A$2047,$A8,'all sales summary'!$B$2:$B$2047,D$3)))/(1-SUMIFS('all sales summary'!$H$2:$H$2047,'all sales summary'!$A$2:$A$2047,$A8,'all sales summary'!$B$2:$B$2047,D$2))</f>
        <v>0.95754657397613685</v>
      </c>
      <c r="E8" s="37">
        <f>(SUMIFS('all sales summary'!$C$2:$C$2047,'all sales summary'!$A$2:$A$2047,$A8,'all sales summary'!$B$2:$B$2047,E$3)*(1-SUMIFS('all sales summary'!$H$2:$H$2047,'all sales summary'!$A$2:$A$2047,$A8,'all sales summary'!$B$2:$B$2047,E$3)))/(1-SUMIFS('all sales summary'!$H$2:$H$2047,'all sales summary'!$A$2:$A$2047,$A8,'all sales summary'!$B$2:$B$2047,E$2))</f>
        <v>0.68391816713961529</v>
      </c>
      <c r="F8" s="37">
        <f>(SUMIFS('all sales summary'!$C$2:$C$2047,'all sales summary'!$A$2:$A$2047,$A8,'all sales summary'!$B$2:$B$2047,F$3)*(1-SUMIFS('all sales summary'!$H$2:$H$2047,'all sales summary'!$A$2:$A$2047,$A8,'all sales summary'!$B$2:$B$2047,F$3)))/(1-SUMIFS('all sales summary'!$H$2:$H$2047,'all sales summary'!$A$2:$A$2047,$A8,'all sales summary'!$B$2:$B$2047,F$2))</f>
        <v>0.83350604105251502</v>
      </c>
      <c r="G8" s="37">
        <f>(SUMIFS('all sales summary'!$C$2:$C$2047,'all sales summary'!$A$2:$A$2047,$A8,'all sales summary'!$B$2:$B$2047,G$3)*(1-SUMIFS('all sales summary'!$H$2:$H$2047,'all sales summary'!$A$2:$A$2047,$A8,'all sales summary'!$B$2:$B$2047,G$3)))/(1-SUMIFS('all sales summary'!$H$2:$H$2047,'all sales summary'!$A$2:$A$2047,$A8,'all sales summary'!$B$2:$B$2047,G$2))</f>
        <v>0.98000020724926029</v>
      </c>
      <c r="H8" s="37">
        <f>(SUMIFS('all sales summary'!$C$2:$C$2047,'all sales summary'!$A$2:$A$2047,$A8,'all sales summary'!$B$2:$B$2047,H$3)*(1-SUMIFS('all sales summary'!$H$2:$H$2047,'all sales summary'!$A$2:$A$2047,$A8,'all sales summary'!$B$2:$B$2047,H$3)))/(1-SUMIFS('all sales summary'!$H$2:$H$2047,'all sales summary'!$A$2:$A$2047,$A8,'all sales summary'!$B$2:$B$2047,H$2))</f>
        <v>1.0883256600848268</v>
      </c>
      <c r="I8" s="37">
        <f>(SUMIFS('all sales summary'!$C$2:$C$2047,'all sales summary'!$A$2:$A$2047,$A8,'all sales summary'!$B$2:$B$2047,I$3)*(1-SUMIFS('all sales summary'!$H$2:$H$2047,'all sales summary'!$A$2:$A$2047,$A8,'all sales summary'!$B$2:$B$2047,I$3)))/(1-SUMIFS('all sales summary'!$H$2:$H$2047,'all sales summary'!$A$2:$A$2047,$A8,'all sales summary'!$B$2:$B$2047,I$2))</f>
        <v>1.1004829407003924</v>
      </c>
      <c r="J8" s="37">
        <f>(SUMIFS('all sales summary'!$C$2:$C$2047,'all sales summary'!$A$2:$A$2047,$A8,'all sales summary'!$B$2:$B$2047,J$3)*(1-SUMIFS('all sales summary'!$H$2:$H$2047,'all sales summary'!$A$2:$A$2047,$A8,'all sales summary'!$B$2:$B$2047,J$3)))/(1-SUMIFS('all sales summary'!$H$2:$H$2047,'all sales summary'!$A$2:$A$2047,$A8,'all sales summary'!$B$2:$B$2047,J$2))</f>
        <v>1.052092243035033</v>
      </c>
      <c r="K8" s="37">
        <f>(SUMIFS('all sales summary'!$C$2:$C$2047,'all sales summary'!$A$2:$A$2047,$A8,'all sales summary'!$B$2:$B$2047,K$3)*(1-SUMIFS('all sales summary'!$H$2:$H$2047,'all sales summary'!$A$2:$A$2047,$A8,'all sales summary'!$B$2:$B$2047,K$3)))/(1-SUMIFS('all sales summary'!$H$2:$H$2047,'all sales summary'!$A$2:$A$2047,$A8,'all sales summary'!$B$2:$B$2047,K$2))</f>
        <v>1.0715507338429404</v>
      </c>
      <c r="L8" s="37">
        <f>(SUMIFS('all sales summary'!$C$2:$C$2047,'all sales summary'!$A$2:$A$2047,$A8,'all sales summary'!$B$2:$B$2047,L$3)*(1-SUMIFS('all sales summary'!$H$2:$H$2047,'all sales summary'!$A$2:$A$2047,$A8,'all sales summary'!$B$2:$B$2047,L$3)))/(1-SUMIFS('all sales summary'!$H$2:$H$2047,'all sales summary'!$A$2:$A$2047,$A8,'all sales summary'!$B$2:$B$2047,L$2))</f>
        <v>0.94828678992415083</v>
      </c>
      <c r="M8" s="37">
        <f>(SUMIFS('all sales summary'!$C$2:$C$2047,'all sales summary'!$A$2:$A$2047,$A8,'all sales summary'!$B$2:$B$2047,M$3)*(1-SUMIFS('all sales summary'!$H$2:$H$2047,'all sales summary'!$A$2:$A$2047,$A8,'all sales summary'!$B$2:$B$2047,M$3)))/(1-SUMIFS('all sales summary'!$H$2:$H$2047,'all sales summary'!$A$2:$A$2047,$A8,'all sales summary'!$B$2:$B$2047,M$2))</f>
        <v>1.2214588853578054</v>
      </c>
      <c r="N8" s="37">
        <f>(SUMIFS('all sales summary'!$C$2:$C$2047,'all sales summary'!$A$2:$A$2047,$A8,'all sales summary'!$B$2:$B$2047,N$3)*(1-SUMIFS('all sales summary'!$H$2:$H$2047,'all sales summary'!$A$2:$A$2047,$A8,'all sales summary'!$B$2:$B$2047,N$3)))/(1-SUMIFS('all sales summary'!$H$2:$H$2047,'all sales summary'!$A$2:$A$2047,$A8,'all sales summary'!$B$2:$B$2047,N$2))</f>
        <v>0.78700533875900369</v>
      </c>
      <c r="O8" s="37">
        <f>(SUMIFS('all sales summary'!$C$2:$C$2047,'all sales summary'!$A$2:$A$2047,$A8,'all sales summary'!$B$2:$B$2047,O$3)*(1-SUMIFS('all sales summary'!$H$2:$H$2047,'all sales summary'!$A$2:$A$2047,$A8,'all sales summary'!$B$2:$B$2047,O$3)))/(1-SUMIFS('all sales summary'!$H$2:$H$2047,'all sales summary'!$A$2:$A$2047,$A8,'all sales summary'!$B$2:$B$2047,O$2))</f>
        <v>0.79958807679153876</v>
      </c>
      <c r="P8" s="37">
        <f>(SUMIFS('all sales summary'!$C$2:$C$2047,'all sales summary'!$A$2:$A$2047,$A8,'all sales summary'!$B$2:$B$2047,P$3)*(1-SUMIFS('all sales summary'!$H$2:$H$2047,'all sales summary'!$A$2:$A$2047,$A8,'all sales summary'!$B$2:$B$2047,P$3)))/(1-SUMIFS('all sales summary'!$H$2:$H$2047,'all sales summary'!$A$2:$A$2047,$A8,'all sales summary'!$B$2:$B$2047,P$2))</f>
        <v>0.99506886645338921</v>
      </c>
      <c r="Q8" s="37">
        <f>(SUMIFS('all sales summary'!$C$2:$C$2047,'all sales summary'!$A$2:$A$2047,$A8,'all sales summary'!$B$2:$B$2047,Q$3)*(1-SUMIFS('all sales summary'!$H$2:$H$2047,'all sales summary'!$A$2:$A$2047,$A8,'all sales summary'!$B$2:$B$2047,Q$3)))/(1-SUMIFS('all sales summary'!$H$2:$H$2047,'all sales summary'!$A$2:$A$2047,$A8,'all sales summary'!$B$2:$B$2047,Q$2))</f>
        <v>1.0587834746502189</v>
      </c>
      <c r="R8" s="37">
        <f>(SUMIFS('all sales summary'!$C$2:$C$2047,'all sales summary'!$A$2:$A$2047,$A8,'all sales summary'!$B$2:$B$2047,R$3)*(1-SUMIFS('all sales summary'!$H$2:$H$2047,'all sales summary'!$A$2:$A$2047,$A8,'all sales summary'!$B$2:$B$2047,R$3)))/(1-SUMIFS('all sales summary'!$H$2:$H$2047,'all sales summary'!$A$2:$A$2047,$A8,'all sales summary'!$B$2:$B$2047,R$2))</f>
        <v>1.1336516054447847</v>
      </c>
      <c r="S8" s="37">
        <f>(SUMIFS('all sales summary'!$C$2:$C$2047,'all sales summary'!$A$2:$A$2047,$A8,'all sales summary'!$B$2:$B$2047,S$3)*(1-SUMIFS('all sales summary'!$H$2:$H$2047,'all sales summary'!$A$2:$A$2047,$A8,'all sales summary'!$B$2:$B$2047,S$3)))/(1-SUMIFS('all sales summary'!$H$2:$H$2047,'all sales summary'!$A$2:$A$2047,$A8,'all sales summary'!$B$2:$B$2047,S$2))</f>
        <v>1.1343476184639667</v>
      </c>
      <c r="T8" s="37">
        <f>(SUMIFS('all sales summary'!$C$2:$C$2047,'all sales summary'!$A$2:$A$2047,$A8,'all sales summary'!$B$2:$B$2047,T$3)*(1-SUMIFS('all sales summary'!$H$2:$H$2047,'all sales summary'!$A$2:$A$2047,$A8,'all sales summary'!$B$2:$B$2047,T$3)))/(1-SUMIFS('all sales summary'!$H$2:$H$2047,'all sales summary'!$A$2:$A$2047,$A8,'all sales summary'!$B$2:$B$2047,T$2))</f>
        <v>1.1802628795017318</v>
      </c>
      <c r="U8" s="37">
        <f>(SUMIFS('all sales summary'!$C$2:$C$2047,'all sales summary'!$A$2:$A$2047,$A8,'all sales summary'!$B$2:$B$2047,U$3)*(1-SUMIFS('all sales summary'!$H$2:$H$2047,'all sales summary'!$A$2:$A$2047,$A8,'all sales summary'!$B$2:$B$2047,U$3)))/(1-SUMIFS('all sales summary'!$H$2:$H$2047,'all sales summary'!$A$2:$A$2047,$A8,'all sales summary'!$B$2:$B$2047,U$2))</f>
        <v>1.163101050060908</v>
      </c>
      <c r="V8" s="37">
        <f>(SUMIFS('all sales summary'!$C$2:$C$2047,'all sales summary'!$A$2:$A$2047,$A8,'all sales summary'!$B$2:$B$2047,V$3)*(1-SUMIFS('all sales summary'!$H$2:$H$2047,'all sales summary'!$A$2:$A$2047,$A8,'all sales summary'!$B$2:$B$2047,V$3)))/(1-SUMIFS('all sales summary'!$H$2:$H$2047,'all sales summary'!$A$2:$A$2047,$A8,'all sales summary'!$B$2:$B$2047,V$2))</f>
        <v>1.1161781236625852</v>
      </c>
      <c r="W8" s="8" t="str">
        <f t="shared" si="0"/>
        <v>Birkenhead</v>
      </c>
      <c r="X8" s="49">
        <f>1-SUMIFS('all sales summary'!$H$2:$H$2047,'all sales summary'!$A$2:$A$2047,$A8,'all sales summary'!$B$2:$B$2047,X$2)</f>
        <v>0.94078113298577482</v>
      </c>
      <c r="Y8" s="43">
        <f t="shared" si="1"/>
        <v>0.10929818680744834</v>
      </c>
    </row>
    <row r="9" spans="1:25" x14ac:dyDescent="0.25">
      <c r="A9" s="5" t="s">
        <v>12</v>
      </c>
      <c r="B9" s="37">
        <f>(SUMIFS('all sales summary'!$C$2:$C$2047,'all sales summary'!$A$2:$A$2047,$A9,'all sales summary'!$B$2:$B$2047,B$3)*(1-SUMIFS('all sales summary'!$H$2:$H$2047,'all sales summary'!$A$2:$A$2047,$A9,'all sales summary'!$B$2:$B$2047,B$3)))/(1-SUMIFS('all sales summary'!$H$2:$H$2047,'all sales summary'!$A$2:$A$2047,$A9,'all sales summary'!$B$2:$B$2047,B$2))</f>
        <v>0.92111613184881458</v>
      </c>
      <c r="C9" s="37">
        <f>(SUMIFS('all sales summary'!$C$2:$C$2047,'all sales summary'!$A$2:$A$2047,$A9,'all sales summary'!$B$2:$B$2047,C$3)*(1-SUMIFS('all sales summary'!$H$2:$H$2047,'all sales summary'!$A$2:$A$2047,$A9,'all sales summary'!$B$2:$B$2047,C$3)))/(1-SUMIFS('all sales summary'!$H$2:$H$2047,'all sales summary'!$A$2:$A$2047,$A9,'all sales summary'!$B$2:$B$2047,C$2))</f>
        <v>0.92153419471633646</v>
      </c>
      <c r="D9" s="37">
        <f>(SUMIFS('all sales summary'!$C$2:$C$2047,'all sales summary'!$A$2:$A$2047,$A9,'all sales summary'!$B$2:$B$2047,D$3)*(1-SUMIFS('all sales summary'!$H$2:$H$2047,'all sales summary'!$A$2:$A$2047,$A9,'all sales summary'!$B$2:$B$2047,D$3)))/(1-SUMIFS('all sales summary'!$H$2:$H$2047,'all sales summary'!$A$2:$A$2047,$A9,'all sales summary'!$B$2:$B$2047,D$2))</f>
        <v>0.87581418899394703</v>
      </c>
      <c r="E9" s="37">
        <f>(SUMIFS('all sales summary'!$C$2:$C$2047,'all sales summary'!$A$2:$A$2047,$A9,'all sales summary'!$B$2:$B$2047,E$3)*(1-SUMIFS('all sales summary'!$H$2:$H$2047,'all sales summary'!$A$2:$A$2047,$A9,'all sales summary'!$B$2:$B$2047,E$3)))/(1-SUMIFS('all sales summary'!$H$2:$H$2047,'all sales summary'!$A$2:$A$2047,$A9,'all sales summary'!$B$2:$B$2047,E$2))</f>
        <v>0.57262832704493383</v>
      </c>
      <c r="F9" s="37">
        <f>(SUMIFS('all sales summary'!$C$2:$C$2047,'all sales summary'!$A$2:$A$2047,$A9,'all sales summary'!$B$2:$B$2047,F$3)*(1-SUMIFS('all sales summary'!$H$2:$H$2047,'all sales summary'!$A$2:$A$2047,$A9,'all sales summary'!$B$2:$B$2047,F$3)))/(1-SUMIFS('all sales summary'!$H$2:$H$2047,'all sales summary'!$A$2:$A$2047,$A9,'all sales summary'!$B$2:$B$2047,F$2))</f>
        <v>0.68640919362055852</v>
      </c>
      <c r="G9" s="37">
        <f>(SUMIFS('all sales summary'!$C$2:$C$2047,'all sales summary'!$A$2:$A$2047,$A9,'all sales summary'!$B$2:$B$2047,G$3)*(1-SUMIFS('all sales summary'!$H$2:$H$2047,'all sales summary'!$A$2:$A$2047,$A9,'all sales summary'!$B$2:$B$2047,G$3)))/(1-SUMIFS('all sales summary'!$H$2:$H$2047,'all sales summary'!$A$2:$A$2047,$A9,'all sales summary'!$B$2:$B$2047,G$2))</f>
        <v>0.80733422261702559</v>
      </c>
      <c r="H9" s="37">
        <f>(SUMIFS('all sales summary'!$C$2:$C$2047,'all sales summary'!$A$2:$A$2047,$A9,'all sales summary'!$B$2:$B$2047,H$3)*(1-SUMIFS('all sales summary'!$H$2:$H$2047,'all sales summary'!$A$2:$A$2047,$A9,'all sales summary'!$B$2:$B$2047,H$3)))/(1-SUMIFS('all sales summary'!$H$2:$H$2047,'all sales summary'!$A$2:$A$2047,$A9,'all sales summary'!$B$2:$B$2047,H$2))</f>
        <v>0.95238193987297981</v>
      </c>
      <c r="I9" s="37">
        <f>(SUMIFS('all sales summary'!$C$2:$C$2047,'all sales summary'!$A$2:$A$2047,$A9,'all sales summary'!$B$2:$B$2047,I$3)*(1-SUMIFS('all sales summary'!$H$2:$H$2047,'all sales summary'!$A$2:$A$2047,$A9,'all sales summary'!$B$2:$B$2047,I$3)))/(1-SUMIFS('all sales summary'!$H$2:$H$2047,'all sales summary'!$A$2:$A$2047,$A9,'all sales summary'!$B$2:$B$2047,I$2))</f>
        <v>0.98238759411276699</v>
      </c>
      <c r="J9" s="37">
        <f>(SUMIFS('all sales summary'!$C$2:$C$2047,'all sales summary'!$A$2:$A$2047,$A9,'all sales summary'!$B$2:$B$2047,J$3)*(1-SUMIFS('all sales summary'!$H$2:$H$2047,'all sales summary'!$A$2:$A$2047,$A9,'all sales summary'!$B$2:$B$2047,J$3)))/(1-SUMIFS('all sales summary'!$H$2:$H$2047,'all sales summary'!$A$2:$A$2047,$A9,'all sales summary'!$B$2:$B$2047,J$2))</f>
        <v>0.95196700092347519</v>
      </c>
      <c r="K9" s="37">
        <f>(SUMIFS('all sales summary'!$C$2:$C$2047,'all sales summary'!$A$2:$A$2047,$A9,'all sales summary'!$B$2:$B$2047,K$3)*(1-SUMIFS('all sales summary'!$H$2:$H$2047,'all sales summary'!$A$2:$A$2047,$A9,'all sales summary'!$B$2:$B$2047,K$3)))/(1-SUMIFS('all sales summary'!$H$2:$H$2047,'all sales summary'!$A$2:$A$2047,$A9,'all sales summary'!$B$2:$B$2047,K$2))</f>
        <v>1.0107864880140252</v>
      </c>
      <c r="L9" s="37">
        <f>(SUMIFS('all sales summary'!$C$2:$C$2047,'all sales summary'!$A$2:$A$2047,$A9,'all sales summary'!$B$2:$B$2047,L$3)*(1-SUMIFS('all sales summary'!$H$2:$H$2047,'all sales summary'!$A$2:$A$2047,$A9,'all sales summary'!$B$2:$B$2047,L$3)))/(1-SUMIFS('all sales summary'!$H$2:$H$2047,'all sales summary'!$A$2:$A$2047,$A9,'all sales summary'!$B$2:$B$2047,L$2))</f>
        <v>0.85230024992132314</v>
      </c>
      <c r="M9" s="37">
        <f>(SUMIFS('all sales summary'!$C$2:$C$2047,'all sales summary'!$A$2:$A$2047,$A9,'all sales summary'!$B$2:$B$2047,M$3)*(1-SUMIFS('all sales summary'!$H$2:$H$2047,'all sales summary'!$A$2:$A$2047,$A9,'all sales summary'!$B$2:$B$2047,M$3)))/(1-SUMIFS('all sales summary'!$H$2:$H$2047,'all sales summary'!$A$2:$A$2047,$A9,'all sales summary'!$B$2:$B$2047,M$2))</f>
        <v>1.0632266767543037</v>
      </c>
      <c r="N9" s="37">
        <f>(SUMIFS('all sales summary'!$C$2:$C$2047,'all sales summary'!$A$2:$A$2047,$A9,'all sales summary'!$B$2:$B$2047,N$3)*(1-SUMIFS('all sales summary'!$H$2:$H$2047,'all sales summary'!$A$2:$A$2047,$A9,'all sales summary'!$B$2:$B$2047,N$3)))/(1-SUMIFS('all sales summary'!$H$2:$H$2047,'all sales summary'!$A$2:$A$2047,$A9,'all sales summary'!$B$2:$B$2047,N$2))</f>
        <v>0.68471287580570594</v>
      </c>
      <c r="O9" s="37">
        <f>(SUMIFS('all sales summary'!$C$2:$C$2047,'all sales summary'!$A$2:$A$2047,$A9,'all sales summary'!$B$2:$B$2047,O$3)*(1-SUMIFS('all sales summary'!$H$2:$H$2047,'all sales summary'!$A$2:$A$2047,$A9,'all sales summary'!$B$2:$B$2047,O$3)))/(1-SUMIFS('all sales summary'!$H$2:$H$2047,'all sales summary'!$A$2:$A$2047,$A9,'all sales summary'!$B$2:$B$2047,O$2))</f>
        <v>0.69930322272378587</v>
      </c>
      <c r="P9" s="37">
        <f>(SUMIFS('all sales summary'!$C$2:$C$2047,'all sales summary'!$A$2:$A$2047,$A9,'all sales summary'!$B$2:$B$2047,P$3)*(1-SUMIFS('all sales summary'!$H$2:$H$2047,'all sales summary'!$A$2:$A$2047,$A9,'all sales summary'!$B$2:$B$2047,P$3)))/(1-SUMIFS('all sales summary'!$H$2:$H$2047,'all sales summary'!$A$2:$A$2047,$A9,'all sales summary'!$B$2:$B$2047,P$2))</f>
        <v>0.83014921864347202</v>
      </c>
      <c r="Q9" s="37">
        <f>(SUMIFS('all sales summary'!$C$2:$C$2047,'all sales summary'!$A$2:$A$2047,$A9,'all sales summary'!$B$2:$B$2047,Q$3)*(1-SUMIFS('all sales summary'!$H$2:$H$2047,'all sales summary'!$A$2:$A$2047,$A9,'all sales summary'!$B$2:$B$2047,Q$3)))/(1-SUMIFS('all sales summary'!$H$2:$H$2047,'all sales summary'!$A$2:$A$2047,$A9,'all sales summary'!$B$2:$B$2047,Q$2))</f>
        <v>0.95863916315639153</v>
      </c>
      <c r="R9" s="37">
        <f>(SUMIFS('all sales summary'!$C$2:$C$2047,'all sales summary'!$A$2:$A$2047,$A9,'all sales summary'!$B$2:$B$2047,R$3)*(1-SUMIFS('all sales summary'!$H$2:$H$2047,'all sales summary'!$A$2:$A$2047,$A9,'all sales summary'!$B$2:$B$2047,R$3)))/(1-SUMIFS('all sales summary'!$H$2:$H$2047,'all sales summary'!$A$2:$A$2047,$A9,'all sales summary'!$B$2:$B$2047,R$2))</f>
        <v>1.0901456275344825</v>
      </c>
      <c r="S9" s="37">
        <f>(SUMIFS('all sales summary'!$C$2:$C$2047,'all sales summary'!$A$2:$A$2047,$A9,'all sales summary'!$B$2:$B$2047,S$3)*(1-SUMIFS('all sales summary'!$H$2:$H$2047,'all sales summary'!$A$2:$A$2047,$A9,'all sales summary'!$B$2:$B$2047,S$3)))/(1-SUMIFS('all sales summary'!$H$2:$H$2047,'all sales summary'!$A$2:$A$2047,$A9,'all sales summary'!$B$2:$B$2047,S$2))</f>
        <v>1.0981167010668971</v>
      </c>
      <c r="T9" s="37">
        <f>(SUMIFS('all sales summary'!$C$2:$C$2047,'all sales summary'!$A$2:$A$2047,$A9,'all sales summary'!$B$2:$B$2047,T$3)*(1-SUMIFS('all sales summary'!$H$2:$H$2047,'all sales summary'!$A$2:$A$2047,$A9,'all sales summary'!$B$2:$B$2047,T$3)))/(1-SUMIFS('all sales summary'!$H$2:$H$2047,'all sales summary'!$A$2:$A$2047,$A9,'all sales summary'!$B$2:$B$2047,T$2))</f>
        <v>1.1340866822577327</v>
      </c>
      <c r="U9" s="37">
        <f>(SUMIFS('all sales summary'!$C$2:$C$2047,'all sales summary'!$A$2:$A$2047,$A9,'all sales summary'!$B$2:$B$2047,U$3)*(1-SUMIFS('all sales summary'!$H$2:$H$2047,'all sales summary'!$A$2:$A$2047,$A9,'all sales summary'!$B$2:$B$2047,U$3)))/(1-SUMIFS('all sales summary'!$H$2:$H$2047,'all sales summary'!$A$2:$A$2047,$A9,'all sales summary'!$B$2:$B$2047,U$2))</f>
        <v>1.105782976530262</v>
      </c>
      <c r="V9" s="37">
        <f>(SUMIFS('all sales summary'!$C$2:$C$2047,'all sales summary'!$A$2:$A$2047,$A9,'all sales summary'!$B$2:$B$2047,V$3)*(1-SUMIFS('all sales summary'!$H$2:$H$2047,'all sales summary'!$A$2:$A$2047,$A9,'all sales summary'!$B$2:$B$2047,V$3)))/(1-SUMIFS('all sales summary'!$H$2:$H$2047,'all sales summary'!$A$2:$A$2047,$A9,'all sales summary'!$B$2:$B$2047,V$2))</f>
        <v>1.0885904079840107</v>
      </c>
      <c r="W9" s="8" t="str">
        <f t="shared" si="0"/>
        <v>Birmingham</v>
      </c>
      <c r="X9" s="49">
        <f>1-SUMIFS('all sales summary'!$H$2:$H$2047,'all sales summary'!$A$2:$A$2047,$A9,'all sales summary'!$B$2:$B$2047,X$2)</f>
        <v>0.88070395417843372</v>
      </c>
      <c r="Y9" s="43">
        <f t="shared" si="1"/>
        <v>7.802192261379895E-2</v>
      </c>
    </row>
    <row r="10" spans="1:25" x14ac:dyDescent="0.25">
      <c r="A10" s="5" t="s">
        <v>13</v>
      </c>
      <c r="B10" s="37">
        <f>(SUMIFS('all sales summary'!$C$2:$C$2047,'all sales summary'!$A$2:$A$2047,$A10,'all sales summary'!$B$2:$B$2047,B$3)*(1-SUMIFS('all sales summary'!$H$2:$H$2047,'all sales summary'!$A$2:$A$2047,$A10,'all sales summary'!$B$2:$B$2047,B$3)))/(1-SUMIFS('all sales summary'!$H$2:$H$2047,'all sales summary'!$A$2:$A$2047,$A10,'all sales summary'!$B$2:$B$2047,B$2))</f>
        <v>0.95393443731568406</v>
      </c>
      <c r="C10" s="37">
        <f>(SUMIFS('all sales summary'!$C$2:$C$2047,'all sales summary'!$A$2:$A$2047,$A10,'all sales summary'!$B$2:$B$2047,C$3)*(1-SUMIFS('all sales summary'!$H$2:$H$2047,'all sales summary'!$A$2:$A$2047,$A10,'all sales summary'!$B$2:$B$2047,C$3)))/(1-SUMIFS('all sales summary'!$H$2:$H$2047,'all sales summary'!$A$2:$A$2047,$A10,'all sales summary'!$B$2:$B$2047,C$2))</f>
        <v>0.93621229764086045</v>
      </c>
      <c r="D10" s="37">
        <f>(SUMIFS('all sales summary'!$C$2:$C$2047,'all sales summary'!$A$2:$A$2047,$A10,'all sales summary'!$B$2:$B$2047,D$3)*(1-SUMIFS('all sales summary'!$H$2:$H$2047,'all sales summary'!$A$2:$A$2047,$A10,'all sales summary'!$B$2:$B$2047,D$3)))/(1-SUMIFS('all sales summary'!$H$2:$H$2047,'all sales summary'!$A$2:$A$2047,$A10,'all sales summary'!$B$2:$B$2047,D$2))</f>
        <v>0.9367628880337846</v>
      </c>
      <c r="E10" s="37">
        <f>(SUMIFS('all sales summary'!$C$2:$C$2047,'all sales summary'!$A$2:$A$2047,$A10,'all sales summary'!$B$2:$B$2047,E$3)*(1-SUMIFS('all sales summary'!$H$2:$H$2047,'all sales summary'!$A$2:$A$2047,$A10,'all sales summary'!$B$2:$B$2047,E$3)))/(1-SUMIFS('all sales summary'!$H$2:$H$2047,'all sales summary'!$A$2:$A$2047,$A10,'all sales summary'!$B$2:$B$2047,E$2))</f>
        <v>0.65192721322256442</v>
      </c>
      <c r="F10" s="37">
        <f>(SUMIFS('all sales summary'!$C$2:$C$2047,'all sales summary'!$A$2:$A$2047,$A10,'all sales summary'!$B$2:$B$2047,F$3)*(1-SUMIFS('all sales summary'!$H$2:$H$2047,'all sales summary'!$A$2:$A$2047,$A10,'all sales summary'!$B$2:$B$2047,F$3)))/(1-SUMIFS('all sales summary'!$H$2:$H$2047,'all sales summary'!$A$2:$A$2047,$A10,'all sales summary'!$B$2:$B$2047,F$2))</f>
        <v>0.7809592947063323</v>
      </c>
      <c r="G10" s="37">
        <f>(SUMIFS('all sales summary'!$C$2:$C$2047,'all sales summary'!$A$2:$A$2047,$A10,'all sales summary'!$B$2:$B$2047,G$3)*(1-SUMIFS('all sales summary'!$H$2:$H$2047,'all sales summary'!$A$2:$A$2047,$A10,'all sales summary'!$B$2:$B$2047,G$3)))/(1-SUMIFS('all sales summary'!$H$2:$H$2047,'all sales summary'!$A$2:$A$2047,$A10,'all sales summary'!$B$2:$B$2047,G$2))</f>
        <v>1.0148594157669466</v>
      </c>
      <c r="H10" s="37">
        <f>(SUMIFS('all sales summary'!$C$2:$C$2047,'all sales summary'!$A$2:$A$2047,$A10,'all sales summary'!$B$2:$B$2047,H$3)*(1-SUMIFS('all sales summary'!$H$2:$H$2047,'all sales summary'!$A$2:$A$2047,$A10,'all sales summary'!$B$2:$B$2047,H$3)))/(1-SUMIFS('all sales summary'!$H$2:$H$2047,'all sales summary'!$A$2:$A$2047,$A10,'all sales summary'!$B$2:$B$2047,H$2))</f>
        <v>1.1106976994597841</v>
      </c>
      <c r="I10" s="37">
        <f>(SUMIFS('all sales summary'!$C$2:$C$2047,'all sales summary'!$A$2:$A$2047,$A10,'all sales summary'!$B$2:$B$2047,I$3)*(1-SUMIFS('all sales summary'!$H$2:$H$2047,'all sales summary'!$A$2:$A$2047,$A10,'all sales summary'!$B$2:$B$2047,I$3)))/(1-SUMIFS('all sales summary'!$H$2:$H$2047,'all sales summary'!$A$2:$A$2047,$A10,'all sales summary'!$B$2:$B$2047,I$2))</f>
        <v>1.0898804521976524</v>
      </c>
      <c r="J10" s="37">
        <f>(SUMIFS('all sales summary'!$C$2:$C$2047,'all sales summary'!$A$2:$A$2047,$A10,'all sales summary'!$B$2:$B$2047,J$3)*(1-SUMIFS('all sales summary'!$H$2:$H$2047,'all sales summary'!$A$2:$A$2047,$A10,'all sales summary'!$B$2:$B$2047,J$3)))/(1-SUMIFS('all sales summary'!$H$2:$H$2047,'all sales summary'!$A$2:$A$2047,$A10,'all sales summary'!$B$2:$B$2047,J$2))</f>
        <v>1.0450475024137003</v>
      </c>
      <c r="K10" s="37">
        <f>(SUMIFS('all sales summary'!$C$2:$C$2047,'all sales summary'!$A$2:$A$2047,$A10,'all sales summary'!$B$2:$B$2047,K$3)*(1-SUMIFS('all sales summary'!$H$2:$H$2047,'all sales summary'!$A$2:$A$2047,$A10,'all sales summary'!$B$2:$B$2047,K$3)))/(1-SUMIFS('all sales summary'!$H$2:$H$2047,'all sales summary'!$A$2:$A$2047,$A10,'all sales summary'!$B$2:$B$2047,K$2))</f>
        <v>1.0544523756380724</v>
      </c>
      <c r="L10" s="37">
        <f>(SUMIFS('all sales summary'!$C$2:$C$2047,'all sales summary'!$A$2:$A$2047,$A10,'all sales summary'!$B$2:$B$2047,L$3)*(1-SUMIFS('all sales summary'!$H$2:$H$2047,'all sales summary'!$A$2:$A$2047,$A10,'all sales summary'!$B$2:$B$2047,L$3)))/(1-SUMIFS('all sales summary'!$H$2:$H$2047,'all sales summary'!$A$2:$A$2047,$A10,'all sales summary'!$B$2:$B$2047,L$2))</f>
        <v>0.90101102412529499</v>
      </c>
      <c r="M10" s="37">
        <f>(SUMIFS('all sales summary'!$C$2:$C$2047,'all sales summary'!$A$2:$A$2047,$A10,'all sales summary'!$B$2:$B$2047,M$3)*(1-SUMIFS('all sales summary'!$H$2:$H$2047,'all sales summary'!$A$2:$A$2047,$A10,'all sales summary'!$B$2:$B$2047,M$3)))/(1-SUMIFS('all sales summary'!$H$2:$H$2047,'all sales summary'!$A$2:$A$2047,$A10,'all sales summary'!$B$2:$B$2047,M$2))</f>
        <v>1.1929981699813568</v>
      </c>
      <c r="N10" s="37">
        <f>(SUMIFS('all sales summary'!$C$2:$C$2047,'all sales summary'!$A$2:$A$2047,$A10,'all sales summary'!$B$2:$B$2047,N$3)*(1-SUMIFS('all sales summary'!$H$2:$H$2047,'all sales summary'!$A$2:$A$2047,$A10,'all sales summary'!$B$2:$B$2047,N$3)))/(1-SUMIFS('all sales summary'!$H$2:$H$2047,'all sales summary'!$A$2:$A$2047,$A10,'all sales summary'!$B$2:$B$2047,N$2))</f>
        <v>0.76766829434651396</v>
      </c>
      <c r="O10" s="37">
        <f>(SUMIFS('all sales summary'!$C$2:$C$2047,'all sales summary'!$A$2:$A$2047,$A10,'all sales summary'!$B$2:$B$2047,O$3)*(1-SUMIFS('all sales summary'!$H$2:$H$2047,'all sales summary'!$A$2:$A$2047,$A10,'all sales summary'!$B$2:$B$2047,O$3)))/(1-SUMIFS('all sales summary'!$H$2:$H$2047,'all sales summary'!$A$2:$A$2047,$A10,'all sales summary'!$B$2:$B$2047,O$2))</f>
        <v>0.78393922831378671</v>
      </c>
      <c r="P10" s="37">
        <f>(SUMIFS('all sales summary'!$C$2:$C$2047,'all sales summary'!$A$2:$A$2047,$A10,'all sales summary'!$B$2:$B$2047,P$3)*(1-SUMIFS('all sales summary'!$H$2:$H$2047,'all sales summary'!$A$2:$A$2047,$A10,'all sales summary'!$B$2:$B$2047,P$3)))/(1-SUMIFS('all sales summary'!$H$2:$H$2047,'all sales summary'!$A$2:$A$2047,$A10,'all sales summary'!$B$2:$B$2047,P$2))</f>
        <v>0.95625858693021126</v>
      </c>
      <c r="Q10" s="37">
        <f>(SUMIFS('all sales summary'!$C$2:$C$2047,'all sales summary'!$A$2:$A$2047,$A10,'all sales summary'!$B$2:$B$2047,Q$3)*(1-SUMIFS('all sales summary'!$H$2:$H$2047,'all sales summary'!$A$2:$A$2047,$A10,'all sales summary'!$B$2:$B$2047,Q$3)))/(1-SUMIFS('all sales summary'!$H$2:$H$2047,'all sales summary'!$A$2:$A$2047,$A10,'all sales summary'!$B$2:$B$2047,Q$2))</f>
        <v>1.1018026367862495</v>
      </c>
      <c r="R10" s="37">
        <f>(SUMIFS('all sales summary'!$C$2:$C$2047,'all sales summary'!$A$2:$A$2047,$A10,'all sales summary'!$B$2:$B$2047,R$3)*(1-SUMIFS('all sales summary'!$H$2:$H$2047,'all sales summary'!$A$2:$A$2047,$A10,'all sales summary'!$B$2:$B$2047,R$3)))/(1-SUMIFS('all sales summary'!$H$2:$H$2047,'all sales summary'!$A$2:$A$2047,$A10,'all sales summary'!$B$2:$B$2047,R$2))</f>
        <v>1.198063855276039</v>
      </c>
      <c r="S10" s="37">
        <f>(SUMIFS('all sales summary'!$C$2:$C$2047,'all sales summary'!$A$2:$A$2047,$A10,'all sales summary'!$B$2:$B$2047,S$3)*(1-SUMIFS('all sales summary'!$H$2:$H$2047,'all sales summary'!$A$2:$A$2047,$A10,'all sales summary'!$B$2:$B$2047,S$3)))/(1-SUMIFS('all sales summary'!$H$2:$H$2047,'all sales summary'!$A$2:$A$2047,$A10,'all sales summary'!$B$2:$B$2047,S$2))</f>
        <v>1.1356669889975692</v>
      </c>
      <c r="T10" s="37">
        <f>(SUMIFS('all sales summary'!$C$2:$C$2047,'all sales summary'!$A$2:$A$2047,$A10,'all sales summary'!$B$2:$B$2047,T$3)*(1-SUMIFS('all sales summary'!$H$2:$H$2047,'all sales summary'!$A$2:$A$2047,$A10,'all sales summary'!$B$2:$B$2047,T$3)))/(1-SUMIFS('all sales summary'!$H$2:$H$2047,'all sales summary'!$A$2:$A$2047,$A10,'all sales summary'!$B$2:$B$2047,T$2))</f>
        <v>1.2416881714364663</v>
      </c>
      <c r="U10" s="37">
        <f>(SUMIFS('all sales summary'!$C$2:$C$2047,'all sales summary'!$A$2:$A$2047,$A10,'all sales summary'!$B$2:$B$2047,U$3)*(1-SUMIFS('all sales summary'!$H$2:$H$2047,'all sales summary'!$A$2:$A$2047,$A10,'all sales summary'!$B$2:$B$2047,U$3)))/(1-SUMIFS('all sales summary'!$H$2:$H$2047,'all sales summary'!$A$2:$A$2047,$A10,'all sales summary'!$B$2:$B$2047,U$2))</f>
        <v>1.1911223962394968</v>
      </c>
      <c r="V10" s="37">
        <f>(SUMIFS('all sales summary'!$C$2:$C$2047,'all sales summary'!$A$2:$A$2047,$A10,'all sales summary'!$B$2:$B$2047,V$3)*(1-SUMIFS('all sales summary'!$H$2:$H$2047,'all sales summary'!$A$2:$A$2047,$A10,'all sales summary'!$B$2:$B$2047,V$3)))/(1-SUMIFS('all sales summary'!$H$2:$H$2047,'all sales summary'!$A$2:$A$2047,$A10,'all sales summary'!$B$2:$B$2047,V$2))</f>
        <v>1.1289927267628694</v>
      </c>
      <c r="W10" s="8" t="str">
        <f t="shared" si="0"/>
        <v>Blackburn</v>
      </c>
      <c r="X10" s="49">
        <f>1-SUMIFS('all sales summary'!$H$2:$H$2047,'all sales summary'!$A$2:$A$2047,$A10,'all sales summary'!$B$2:$B$2047,X$2)</f>
        <v>0.71525371092471812</v>
      </c>
      <c r="Y10" s="43">
        <f t="shared" si="1"/>
        <v>9.226252649944057E-2</v>
      </c>
    </row>
    <row r="11" spans="1:25" x14ac:dyDescent="0.25">
      <c r="A11" s="5" t="s">
        <v>14</v>
      </c>
      <c r="B11" s="37">
        <f>(SUMIFS('all sales summary'!$C$2:$C$2047,'all sales summary'!$A$2:$A$2047,$A11,'all sales summary'!$B$2:$B$2047,B$3)*(1-SUMIFS('all sales summary'!$H$2:$H$2047,'all sales summary'!$A$2:$A$2047,$A11,'all sales summary'!$B$2:$B$2047,B$3)))/(1-SUMIFS('all sales summary'!$H$2:$H$2047,'all sales summary'!$A$2:$A$2047,$A11,'all sales summary'!$B$2:$B$2047,B$2))</f>
        <v>0.84993698059705414</v>
      </c>
      <c r="C11" s="37">
        <f>(SUMIFS('all sales summary'!$C$2:$C$2047,'all sales summary'!$A$2:$A$2047,$A11,'all sales summary'!$B$2:$B$2047,C$3)*(1-SUMIFS('all sales summary'!$H$2:$H$2047,'all sales summary'!$A$2:$A$2047,$A11,'all sales summary'!$B$2:$B$2047,C$3)))/(1-SUMIFS('all sales summary'!$H$2:$H$2047,'all sales summary'!$A$2:$A$2047,$A11,'all sales summary'!$B$2:$B$2047,C$2))</f>
        <v>0.85881245260495731</v>
      </c>
      <c r="D11" s="37">
        <f>(SUMIFS('all sales summary'!$C$2:$C$2047,'all sales summary'!$A$2:$A$2047,$A11,'all sales summary'!$B$2:$B$2047,D$3)*(1-SUMIFS('all sales summary'!$H$2:$H$2047,'all sales summary'!$A$2:$A$2047,$A11,'all sales summary'!$B$2:$B$2047,D$3)))/(1-SUMIFS('all sales summary'!$H$2:$H$2047,'all sales summary'!$A$2:$A$2047,$A11,'all sales summary'!$B$2:$B$2047,D$2))</f>
        <v>0.85353744237721307</v>
      </c>
      <c r="E11" s="37">
        <f>(SUMIFS('all sales summary'!$C$2:$C$2047,'all sales summary'!$A$2:$A$2047,$A11,'all sales summary'!$B$2:$B$2047,E$3)*(1-SUMIFS('all sales summary'!$H$2:$H$2047,'all sales summary'!$A$2:$A$2047,$A11,'all sales summary'!$B$2:$B$2047,E$3)))/(1-SUMIFS('all sales summary'!$H$2:$H$2047,'all sales summary'!$A$2:$A$2047,$A11,'all sales summary'!$B$2:$B$2047,E$2))</f>
        <v>0.55771038988154564</v>
      </c>
      <c r="F11" s="37">
        <f>(SUMIFS('all sales summary'!$C$2:$C$2047,'all sales summary'!$A$2:$A$2047,$A11,'all sales summary'!$B$2:$B$2047,F$3)*(1-SUMIFS('all sales summary'!$H$2:$H$2047,'all sales summary'!$A$2:$A$2047,$A11,'all sales summary'!$B$2:$B$2047,F$3)))/(1-SUMIFS('all sales summary'!$H$2:$H$2047,'all sales summary'!$A$2:$A$2047,$A11,'all sales summary'!$B$2:$B$2047,F$2))</f>
        <v>0.70358864538189836</v>
      </c>
      <c r="G11" s="37">
        <f>(SUMIFS('all sales summary'!$C$2:$C$2047,'all sales summary'!$A$2:$A$2047,$A11,'all sales summary'!$B$2:$B$2047,G$3)*(1-SUMIFS('all sales summary'!$H$2:$H$2047,'all sales summary'!$A$2:$A$2047,$A11,'all sales summary'!$B$2:$B$2047,G$3)))/(1-SUMIFS('all sales summary'!$H$2:$H$2047,'all sales summary'!$A$2:$A$2047,$A11,'all sales summary'!$B$2:$B$2047,G$2))</f>
        <v>0.84844510597189116</v>
      </c>
      <c r="H11" s="37">
        <f>(SUMIFS('all sales summary'!$C$2:$C$2047,'all sales summary'!$A$2:$A$2047,$A11,'all sales summary'!$B$2:$B$2047,H$3)*(1-SUMIFS('all sales summary'!$H$2:$H$2047,'all sales summary'!$A$2:$A$2047,$A11,'all sales summary'!$B$2:$B$2047,H$3)))/(1-SUMIFS('all sales summary'!$H$2:$H$2047,'all sales summary'!$A$2:$A$2047,$A11,'all sales summary'!$B$2:$B$2047,H$2))</f>
        <v>1.1369701187542423</v>
      </c>
      <c r="I11" s="37">
        <f>(SUMIFS('all sales summary'!$C$2:$C$2047,'all sales summary'!$A$2:$A$2047,$A11,'all sales summary'!$B$2:$B$2047,I$3)*(1-SUMIFS('all sales summary'!$H$2:$H$2047,'all sales summary'!$A$2:$A$2047,$A11,'all sales summary'!$B$2:$B$2047,I$3)))/(1-SUMIFS('all sales summary'!$H$2:$H$2047,'all sales summary'!$A$2:$A$2047,$A11,'all sales summary'!$B$2:$B$2047,I$2))</f>
        <v>1.2483855903361165</v>
      </c>
      <c r="J11" s="37">
        <f>(SUMIFS('all sales summary'!$C$2:$C$2047,'all sales summary'!$A$2:$A$2047,$A11,'all sales summary'!$B$2:$B$2047,J$3)*(1-SUMIFS('all sales summary'!$H$2:$H$2047,'all sales summary'!$A$2:$A$2047,$A11,'all sales summary'!$B$2:$B$2047,J$3)))/(1-SUMIFS('all sales summary'!$H$2:$H$2047,'all sales summary'!$A$2:$A$2047,$A11,'all sales summary'!$B$2:$B$2047,J$2))</f>
        <v>1.1316588753740326</v>
      </c>
      <c r="K11" s="37">
        <f>(SUMIFS('all sales summary'!$C$2:$C$2047,'all sales summary'!$A$2:$A$2047,$A11,'all sales summary'!$B$2:$B$2047,K$3)*(1-SUMIFS('all sales summary'!$H$2:$H$2047,'all sales summary'!$A$2:$A$2047,$A11,'all sales summary'!$B$2:$B$2047,K$3)))/(1-SUMIFS('all sales summary'!$H$2:$H$2047,'all sales summary'!$A$2:$A$2047,$A11,'all sales summary'!$B$2:$B$2047,K$2))</f>
        <v>1.0911650196386831</v>
      </c>
      <c r="L11" s="37">
        <f>(SUMIFS('all sales summary'!$C$2:$C$2047,'all sales summary'!$A$2:$A$2047,$A11,'all sales summary'!$B$2:$B$2047,L$3)*(1-SUMIFS('all sales summary'!$H$2:$H$2047,'all sales summary'!$A$2:$A$2047,$A11,'all sales summary'!$B$2:$B$2047,L$3)))/(1-SUMIFS('all sales summary'!$H$2:$H$2047,'all sales summary'!$A$2:$A$2047,$A11,'all sales summary'!$B$2:$B$2047,L$2))</f>
        <v>0.83562343127706762</v>
      </c>
      <c r="M11" s="37">
        <f>(SUMIFS('all sales summary'!$C$2:$C$2047,'all sales summary'!$A$2:$A$2047,$A11,'all sales summary'!$B$2:$B$2047,M$3)*(1-SUMIFS('all sales summary'!$H$2:$H$2047,'all sales summary'!$A$2:$A$2047,$A11,'all sales summary'!$B$2:$B$2047,M$3)))/(1-SUMIFS('all sales summary'!$H$2:$H$2047,'all sales summary'!$A$2:$A$2047,$A11,'all sales summary'!$B$2:$B$2047,M$2))</f>
        <v>1.0827443791936522</v>
      </c>
      <c r="N11" s="37">
        <f>(SUMIFS('all sales summary'!$C$2:$C$2047,'all sales summary'!$A$2:$A$2047,$A11,'all sales summary'!$B$2:$B$2047,N$3)*(1-SUMIFS('all sales summary'!$H$2:$H$2047,'all sales summary'!$A$2:$A$2047,$A11,'all sales summary'!$B$2:$B$2047,N$3)))/(1-SUMIFS('all sales summary'!$H$2:$H$2047,'all sales summary'!$A$2:$A$2047,$A11,'all sales summary'!$B$2:$B$2047,N$2))</f>
        <v>0.66159191304558629</v>
      </c>
      <c r="O11" s="37">
        <f>(SUMIFS('all sales summary'!$C$2:$C$2047,'all sales summary'!$A$2:$A$2047,$A11,'all sales summary'!$B$2:$B$2047,O$3)*(1-SUMIFS('all sales summary'!$H$2:$H$2047,'all sales summary'!$A$2:$A$2047,$A11,'all sales summary'!$B$2:$B$2047,O$3)))/(1-SUMIFS('all sales summary'!$H$2:$H$2047,'all sales summary'!$A$2:$A$2047,$A11,'all sales summary'!$B$2:$B$2047,O$2))</f>
        <v>0.69066988429532439</v>
      </c>
      <c r="P11" s="37">
        <f>(SUMIFS('all sales summary'!$C$2:$C$2047,'all sales summary'!$A$2:$A$2047,$A11,'all sales summary'!$B$2:$B$2047,P$3)*(1-SUMIFS('all sales summary'!$H$2:$H$2047,'all sales summary'!$A$2:$A$2047,$A11,'all sales summary'!$B$2:$B$2047,P$3)))/(1-SUMIFS('all sales summary'!$H$2:$H$2047,'all sales summary'!$A$2:$A$2047,$A11,'all sales summary'!$B$2:$B$2047,P$2))</f>
        <v>0.84421395156401224</v>
      </c>
      <c r="Q11" s="37">
        <f>(SUMIFS('all sales summary'!$C$2:$C$2047,'all sales summary'!$A$2:$A$2047,$A11,'all sales summary'!$B$2:$B$2047,Q$3)*(1-SUMIFS('all sales summary'!$H$2:$H$2047,'all sales summary'!$A$2:$A$2047,$A11,'all sales summary'!$B$2:$B$2047,Q$3)))/(1-SUMIFS('all sales summary'!$H$2:$H$2047,'all sales summary'!$A$2:$A$2047,$A11,'all sales summary'!$B$2:$B$2047,Q$2))</f>
        <v>1.0332564049997055</v>
      </c>
      <c r="R11" s="37">
        <f>(SUMIFS('all sales summary'!$C$2:$C$2047,'all sales summary'!$A$2:$A$2047,$A11,'all sales summary'!$B$2:$B$2047,R$3)*(1-SUMIFS('all sales summary'!$H$2:$H$2047,'all sales summary'!$A$2:$A$2047,$A11,'all sales summary'!$B$2:$B$2047,R$3)))/(1-SUMIFS('all sales summary'!$H$2:$H$2047,'all sales summary'!$A$2:$A$2047,$A11,'all sales summary'!$B$2:$B$2047,R$2))</f>
        <v>1.1936999417613854</v>
      </c>
      <c r="S11" s="37">
        <f>(SUMIFS('all sales summary'!$C$2:$C$2047,'all sales summary'!$A$2:$A$2047,$A11,'all sales summary'!$B$2:$B$2047,S$3)*(1-SUMIFS('all sales summary'!$H$2:$H$2047,'all sales summary'!$A$2:$A$2047,$A11,'all sales summary'!$B$2:$B$2047,S$3)))/(1-SUMIFS('all sales summary'!$H$2:$H$2047,'all sales summary'!$A$2:$A$2047,$A11,'all sales summary'!$B$2:$B$2047,S$2))</f>
        <v>1.2619971208596088</v>
      </c>
      <c r="T11" s="37">
        <f>(SUMIFS('all sales summary'!$C$2:$C$2047,'all sales summary'!$A$2:$A$2047,$A11,'all sales summary'!$B$2:$B$2047,T$3)*(1-SUMIFS('all sales summary'!$H$2:$H$2047,'all sales summary'!$A$2:$A$2047,$A11,'all sales summary'!$B$2:$B$2047,T$3)))/(1-SUMIFS('all sales summary'!$H$2:$H$2047,'all sales summary'!$A$2:$A$2047,$A11,'all sales summary'!$B$2:$B$2047,T$2))</f>
        <v>1.4138954776894381</v>
      </c>
      <c r="U11" s="37">
        <f>(SUMIFS('all sales summary'!$C$2:$C$2047,'all sales summary'!$A$2:$A$2047,$A11,'all sales summary'!$B$2:$B$2047,U$3)*(1-SUMIFS('all sales summary'!$H$2:$H$2047,'all sales summary'!$A$2:$A$2047,$A11,'all sales summary'!$B$2:$B$2047,U$3)))/(1-SUMIFS('all sales summary'!$H$2:$H$2047,'all sales summary'!$A$2:$A$2047,$A11,'all sales summary'!$B$2:$B$2047,U$2))</f>
        <v>1.4287089190030646</v>
      </c>
      <c r="V11" s="37">
        <f>(SUMIFS('all sales summary'!$C$2:$C$2047,'all sales summary'!$A$2:$A$2047,$A11,'all sales summary'!$B$2:$B$2047,V$3)*(1-SUMIFS('all sales summary'!$H$2:$H$2047,'all sales summary'!$A$2:$A$2047,$A11,'all sales summary'!$B$2:$B$2047,V$3)))/(1-SUMIFS('all sales summary'!$H$2:$H$2047,'all sales summary'!$A$2:$A$2047,$A11,'all sales summary'!$B$2:$B$2047,V$2))</f>
        <v>1.2364329898174373</v>
      </c>
      <c r="W11" s="8" t="str">
        <f t="shared" si="0"/>
        <v>Blackpool</v>
      </c>
      <c r="X11" s="49">
        <f>1-SUMIFS('all sales summary'!$H$2:$H$2047,'all sales summary'!$A$2:$A$2047,$A11,'all sales summary'!$B$2:$B$2047,X$2)</f>
        <v>0.84887661336610598</v>
      </c>
      <c r="Y11" s="43">
        <f t="shared" si="1"/>
        <v>0.20070243568424923</v>
      </c>
    </row>
    <row r="12" spans="1:25" x14ac:dyDescent="0.25">
      <c r="A12" s="5" t="s">
        <v>15</v>
      </c>
      <c r="B12" s="37">
        <f>(SUMIFS('all sales summary'!$C$2:$C$2047,'all sales summary'!$A$2:$A$2047,$A12,'all sales summary'!$B$2:$B$2047,B$3)*(1-SUMIFS('all sales summary'!$H$2:$H$2047,'all sales summary'!$A$2:$A$2047,$A12,'all sales summary'!$B$2:$B$2047,B$3)))/(1-SUMIFS('all sales summary'!$H$2:$H$2047,'all sales summary'!$A$2:$A$2047,$A12,'all sales summary'!$B$2:$B$2047,B$2))</f>
        <v>0.88948082840509102</v>
      </c>
      <c r="C12" s="37">
        <f>(SUMIFS('all sales summary'!$C$2:$C$2047,'all sales summary'!$A$2:$A$2047,$A12,'all sales summary'!$B$2:$B$2047,C$3)*(1-SUMIFS('all sales summary'!$H$2:$H$2047,'all sales summary'!$A$2:$A$2047,$A12,'all sales summary'!$B$2:$B$2047,C$3)))/(1-SUMIFS('all sales summary'!$H$2:$H$2047,'all sales summary'!$A$2:$A$2047,$A12,'all sales summary'!$B$2:$B$2047,C$2))</f>
        <v>0.91146329698400308</v>
      </c>
      <c r="D12" s="37">
        <f>(SUMIFS('all sales summary'!$C$2:$C$2047,'all sales summary'!$A$2:$A$2047,$A12,'all sales summary'!$B$2:$B$2047,D$3)*(1-SUMIFS('all sales summary'!$H$2:$H$2047,'all sales summary'!$A$2:$A$2047,$A12,'all sales summary'!$B$2:$B$2047,D$3)))/(1-SUMIFS('all sales summary'!$H$2:$H$2047,'all sales summary'!$A$2:$A$2047,$A12,'all sales summary'!$B$2:$B$2047,D$2))</f>
        <v>0.84746560986367836</v>
      </c>
      <c r="E12" s="37">
        <f>(SUMIFS('all sales summary'!$C$2:$C$2047,'all sales summary'!$A$2:$A$2047,$A12,'all sales summary'!$B$2:$B$2047,E$3)*(1-SUMIFS('all sales summary'!$H$2:$H$2047,'all sales summary'!$A$2:$A$2047,$A12,'all sales summary'!$B$2:$B$2047,E$3)))/(1-SUMIFS('all sales summary'!$H$2:$H$2047,'all sales summary'!$A$2:$A$2047,$A12,'all sales summary'!$B$2:$B$2047,E$2))</f>
        <v>0.49563261267404141</v>
      </c>
      <c r="F12" s="37">
        <f>(SUMIFS('all sales summary'!$C$2:$C$2047,'all sales summary'!$A$2:$A$2047,$A12,'all sales summary'!$B$2:$B$2047,F$3)*(1-SUMIFS('all sales summary'!$H$2:$H$2047,'all sales summary'!$A$2:$A$2047,$A12,'all sales summary'!$B$2:$B$2047,F$3)))/(1-SUMIFS('all sales summary'!$H$2:$H$2047,'all sales summary'!$A$2:$A$2047,$A12,'all sales summary'!$B$2:$B$2047,F$2))</f>
        <v>0.65853414887024186</v>
      </c>
      <c r="G12" s="37">
        <f>(SUMIFS('all sales summary'!$C$2:$C$2047,'all sales summary'!$A$2:$A$2047,$A12,'all sales summary'!$B$2:$B$2047,G$3)*(1-SUMIFS('all sales summary'!$H$2:$H$2047,'all sales summary'!$A$2:$A$2047,$A12,'all sales summary'!$B$2:$B$2047,G$3)))/(1-SUMIFS('all sales summary'!$H$2:$H$2047,'all sales summary'!$A$2:$A$2047,$A12,'all sales summary'!$B$2:$B$2047,G$2))</f>
        <v>0.83269643565833917</v>
      </c>
      <c r="H12" s="37">
        <f>(SUMIFS('all sales summary'!$C$2:$C$2047,'all sales summary'!$A$2:$A$2047,$A12,'all sales summary'!$B$2:$B$2047,H$3)*(1-SUMIFS('all sales summary'!$H$2:$H$2047,'all sales summary'!$A$2:$A$2047,$A12,'all sales summary'!$B$2:$B$2047,H$3)))/(1-SUMIFS('all sales summary'!$H$2:$H$2047,'all sales summary'!$A$2:$A$2047,$A12,'all sales summary'!$B$2:$B$2047,H$2))</f>
        <v>1.0484123879699159</v>
      </c>
      <c r="I12" s="37">
        <f>(SUMIFS('all sales summary'!$C$2:$C$2047,'all sales summary'!$A$2:$A$2047,$A12,'all sales summary'!$B$2:$B$2047,I$3)*(1-SUMIFS('all sales summary'!$H$2:$H$2047,'all sales summary'!$A$2:$A$2047,$A12,'all sales summary'!$B$2:$B$2047,I$3)))/(1-SUMIFS('all sales summary'!$H$2:$H$2047,'all sales summary'!$A$2:$A$2047,$A12,'all sales summary'!$B$2:$B$2047,I$2))</f>
        <v>1.1266536096305408</v>
      </c>
      <c r="J12" s="37">
        <f>(SUMIFS('all sales summary'!$C$2:$C$2047,'all sales summary'!$A$2:$A$2047,$A12,'all sales summary'!$B$2:$B$2047,J$3)*(1-SUMIFS('all sales summary'!$H$2:$H$2047,'all sales summary'!$A$2:$A$2047,$A12,'all sales summary'!$B$2:$B$2047,J$3)))/(1-SUMIFS('all sales summary'!$H$2:$H$2047,'all sales summary'!$A$2:$A$2047,$A12,'all sales summary'!$B$2:$B$2047,J$2))</f>
        <v>1.055367964459289</v>
      </c>
      <c r="K12" s="37">
        <f>(SUMIFS('all sales summary'!$C$2:$C$2047,'all sales summary'!$A$2:$A$2047,$A12,'all sales summary'!$B$2:$B$2047,K$3)*(1-SUMIFS('all sales summary'!$H$2:$H$2047,'all sales summary'!$A$2:$A$2047,$A12,'all sales summary'!$B$2:$B$2047,K$3)))/(1-SUMIFS('all sales summary'!$H$2:$H$2047,'all sales summary'!$A$2:$A$2047,$A12,'all sales summary'!$B$2:$B$2047,K$2))</f>
        <v>1.0252958798055551</v>
      </c>
      <c r="L12" s="37">
        <f>(SUMIFS('all sales summary'!$C$2:$C$2047,'all sales summary'!$A$2:$A$2047,$A12,'all sales summary'!$B$2:$B$2047,L$3)*(1-SUMIFS('all sales summary'!$H$2:$H$2047,'all sales summary'!$A$2:$A$2047,$A12,'all sales summary'!$B$2:$B$2047,L$3)))/(1-SUMIFS('all sales summary'!$H$2:$H$2047,'all sales summary'!$A$2:$A$2047,$A12,'all sales summary'!$B$2:$B$2047,L$2))</f>
        <v>0.77614696576398889</v>
      </c>
      <c r="M12" s="37">
        <f>(SUMIFS('all sales summary'!$C$2:$C$2047,'all sales summary'!$A$2:$A$2047,$A12,'all sales summary'!$B$2:$B$2047,M$3)*(1-SUMIFS('all sales summary'!$H$2:$H$2047,'all sales summary'!$A$2:$A$2047,$A12,'all sales summary'!$B$2:$B$2047,M$3)))/(1-SUMIFS('all sales summary'!$H$2:$H$2047,'all sales summary'!$A$2:$A$2047,$A12,'all sales summary'!$B$2:$B$2047,M$2))</f>
        <v>1.0587571465399264</v>
      </c>
      <c r="N12" s="37">
        <f>(SUMIFS('all sales summary'!$C$2:$C$2047,'all sales summary'!$A$2:$A$2047,$A12,'all sales summary'!$B$2:$B$2047,N$3)*(1-SUMIFS('all sales summary'!$H$2:$H$2047,'all sales summary'!$A$2:$A$2047,$A12,'all sales summary'!$B$2:$B$2047,N$3)))/(1-SUMIFS('all sales summary'!$H$2:$H$2047,'all sales summary'!$A$2:$A$2047,$A12,'all sales summary'!$B$2:$B$2047,N$2))</f>
        <v>0.62671648416387915</v>
      </c>
      <c r="O12" s="37">
        <f>(SUMIFS('all sales summary'!$C$2:$C$2047,'all sales summary'!$A$2:$A$2047,$A12,'all sales summary'!$B$2:$B$2047,O$3)*(1-SUMIFS('all sales summary'!$H$2:$H$2047,'all sales summary'!$A$2:$A$2047,$A12,'all sales summary'!$B$2:$B$2047,O$3)))/(1-SUMIFS('all sales summary'!$H$2:$H$2047,'all sales summary'!$A$2:$A$2047,$A12,'all sales summary'!$B$2:$B$2047,O$2))</f>
        <v>0.64870656115402003</v>
      </c>
      <c r="P12" s="37">
        <f>(SUMIFS('all sales summary'!$C$2:$C$2047,'all sales summary'!$A$2:$A$2047,$A12,'all sales summary'!$B$2:$B$2047,P$3)*(1-SUMIFS('all sales summary'!$H$2:$H$2047,'all sales summary'!$A$2:$A$2047,$A12,'all sales summary'!$B$2:$B$2047,P$3)))/(1-SUMIFS('all sales summary'!$H$2:$H$2047,'all sales summary'!$A$2:$A$2047,$A12,'all sales summary'!$B$2:$B$2047,P$2))</f>
        <v>0.80127940101999418</v>
      </c>
      <c r="Q12" s="37">
        <f>(SUMIFS('all sales summary'!$C$2:$C$2047,'all sales summary'!$A$2:$A$2047,$A12,'all sales summary'!$B$2:$B$2047,Q$3)*(1-SUMIFS('all sales summary'!$H$2:$H$2047,'all sales summary'!$A$2:$A$2047,$A12,'all sales summary'!$B$2:$B$2047,Q$3)))/(1-SUMIFS('all sales summary'!$H$2:$H$2047,'all sales summary'!$A$2:$A$2047,$A12,'all sales summary'!$B$2:$B$2047,Q$2))</f>
        <v>0.96891229576261972</v>
      </c>
      <c r="R12" s="37">
        <f>(SUMIFS('all sales summary'!$C$2:$C$2047,'all sales summary'!$A$2:$A$2047,$A12,'all sales summary'!$B$2:$B$2047,R$3)*(1-SUMIFS('all sales summary'!$H$2:$H$2047,'all sales summary'!$A$2:$A$2047,$A12,'all sales summary'!$B$2:$B$2047,R$3)))/(1-SUMIFS('all sales summary'!$H$2:$H$2047,'all sales summary'!$A$2:$A$2047,$A12,'all sales summary'!$B$2:$B$2047,R$2))</f>
        <v>1.0630277530164589</v>
      </c>
      <c r="S12" s="37">
        <f>(SUMIFS('all sales summary'!$C$2:$C$2047,'all sales summary'!$A$2:$A$2047,$A12,'all sales summary'!$B$2:$B$2047,S$3)*(1-SUMIFS('all sales summary'!$H$2:$H$2047,'all sales summary'!$A$2:$A$2047,$A12,'all sales summary'!$B$2:$B$2047,S$3)))/(1-SUMIFS('all sales summary'!$H$2:$H$2047,'all sales summary'!$A$2:$A$2047,$A12,'all sales summary'!$B$2:$B$2047,S$2))</f>
        <v>1.0943678960412873</v>
      </c>
      <c r="T12" s="37">
        <f>(SUMIFS('all sales summary'!$C$2:$C$2047,'all sales summary'!$A$2:$A$2047,$A12,'all sales summary'!$B$2:$B$2047,T$3)*(1-SUMIFS('all sales summary'!$H$2:$H$2047,'all sales summary'!$A$2:$A$2047,$A12,'all sales summary'!$B$2:$B$2047,T$3)))/(1-SUMIFS('all sales summary'!$H$2:$H$2047,'all sales summary'!$A$2:$A$2047,$A12,'all sales summary'!$B$2:$B$2047,T$2))</f>
        <v>1.1844999907655644</v>
      </c>
      <c r="U12" s="37">
        <f>(SUMIFS('all sales summary'!$C$2:$C$2047,'all sales summary'!$A$2:$A$2047,$A12,'all sales summary'!$B$2:$B$2047,U$3)*(1-SUMIFS('all sales summary'!$H$2:$H$2047,'all sales summary'!$A$2:$A$2047,$A12,'all sales summary'!$B$2:$B$2047,U$3)))/(1-SUMIFS('all sales summary'!$H$2:$H$2047,'all sales summary'!$A$2:$A$2047,$A12,'all sales summary'!$B$2:$B$2047,U$2))</f>
        <v>1.1913008716190927</v>
      </c>
      <c r="V12" s="37">
        <f>(SUMIFS('all sales summary'!$C$2:$C$2047,'all sales summary'!$A$2:$A$2047,$A12,'all sales summary'!$B$2:$B$2047,V$3)*(1-SUMIFS('all sales summary'!$H$2:$H$2047,'all sales summary'!$A$2:$A$2047,$A12,'all sales summary'!$B$2:$B$2047,V$3)))/(1-SUMIFS('all sales summary'!$H$2:$H$2047,'all sales summary'!$A$2:$A$2047,$A12,'all sales summary'!$B$2:$B$2047,V$2))</f>
        <v>1.0944372444613462</v>
      </c>
      <c r="W12" s="8" t="str">
        <f t="shared" si="0"/>
        <v>Bournemouth</v>
      </c>
      <c r="X12" s="49">
        <f>1-SUMIFS('all sales summary'!$H$2:$H$2047,'all sales summary'!$A$2:$A$2047,$A12,'all sales summary'!$B$2:$B$2047,X$2)</f>
        <v>0.91872933483645425</v>
      </c>
      <c r="Y12" s="43">
        <f t="shared" si="1"/>
        <v>8.6762266787760181E-2</v>
      </c>
    </row>
    <row r="13" spans="1:25" x14ac:dyDescent="0.25">
      <c r="A13" s="5" t="s">
        <v>16</v>
      </c>
      <c r="B13" s="37">
        <f>(SUMIFS('all sales summary'!$C$2:$C$2047,'all sales summary'!$A$2:$A$2047,$A13,'all sales summary'!$B$2:$B$2047,B$3)*(1-SUMIFS('all sales summary'!$H$2:$H$2047,'all sales summary'!$A$2:$A$2047,$A13,'all sales summary'!$B$2:$B$2047,B$3)))/(1-SUMIFS('all sales summary'!$H$2:$H$2047,'all sales summary'!$A$2:$A$2047,$A13,'all sales summary'!$B$2:$B$2047,B$2))</f>
        <v>0.97433450071334882</v>
      </c>
      <c r="C13" s="37">
        <f>(SUMIFS('all sales summary'!$C$2:$C$2047,'all sales summary'!$A$2:$A$2047,$A13,'all sales summary'!$B$2:$B$2047,C$3)*(1-SUMIFS('all sales summary'!$H$2:$H$2047,'all sales summary'!$A$2:$A$2047,$A13,'all sales summary'!$B$2:$B$2047,C$3)))/(1-SUMIFS('all sales summary'!$H$2:$H$2047,'all sales summary'!$A$2:$A$2047,$A13,'all sales summary'!$B$2:$B$2047,C$2))</f>
        <v>0.9789585540639304</v>
      </c>
      <c r="D13" s="37">
        <f>(SUMIFS('all sales summary'!$C$2:$C$2047,'all sales summary'!$A$2:$A$2047,$A13,'all sales summary'!$B$2:$B$2047,D$3)*(1-SUMIFS('all sales summary'!$H$2:$H$2047,'all sales summary'!$A$2:$A$2047,$A13,'all sales summary'!$B$2:$B$2047,D$3)))/(1-SUMIFS('all sales summary'!$H$2:$H$2047,'all sales summary'!$A$2:$A$2047,$A13,'all sales summary'!$B$2:$B$2047,D$2))</f>
        <v>1.0578163124138227</v>
      </c>
      <c r="E13" s="37">
        <f>(SUMIFS('all sales summary'!$C$2:$C$2047,'all sales summary'!$A$2:$A$2047,$A13,'all sales summary'!$B$2:$B$2047,E$3)*(1-SUMIFS('all sales summary'!$H$2:$H$2047,'all sales summary'!$A$2:$A$2047,$A13,'all sales summary'!$B$2:$B$2047,E$3)))/(1-SUMIFS('all sales summary'!$H$2:$H$2047,'all sales summary'!$A$2:$A$2047,$A13,'all sales summary'!$B$2:$B$2047,E$2))</f>
        <v>1.023670048634358</v>
      </c>
      <c r="F13" s="37">
        <f>(SUMIFS('all sales summary'!$C$2:$C$2047,'all sales summary'!$A$2:$A$2047,$A13,'all sales summary'!$B$2:$B$2047,F$3)*(1-SUMIFS('all sales summary'!$H$2:$H$2047,'all sales summary'!$A$2:$A$2047,$A13,'all sales summary'!$B$2:$B$2047,F$3)))/(1-SUMIFS('all sales summary'!$H$2:$H$2047,'all sales summary'!$A$2:$A$2047,$A13,'all sales summary'!$B$2:$B$2047,F$2))</f>
        <v>1.2857663205226542</v>
      </c>
      <c r="G13" s="37">
        <f>(SUMIFS('all sales summary'!$C$2:$C$2047,'all sales summary'!$A$2:$A$2047,$A13,'all sales summary'!$B$2:$B$2047,G$3)*(1-SUMIFS('all sales summary'!$H$2:$H$2047,'all sales summary'!$A$2:$A$2047,$A13,'all sales summary'!$B$2:$B$2047,G$3)))/(1-SUMIFS('all sales summary'!$H$2:$H$2047,'all sales summary'!$A$2:$A$2047,$A13,'all sales summary'!$B$2:$B$2047,G$2))</f>
        <v>1.3756034303436739</v>
      </c>
      <c r="H13" s="37">
        <f>(SUMIFS('all sales summary'!$C$2:$C$2047,'all sales summary'!$A$2:$A$2047,$A13,'all sales summary'!$B$2:$B$2047,H$3)*(1-SUMIFS('all sales summary'!$H$2:$H$2047,'all sales summary'!$A$2:$A$2047,$A13,'all sales summary'!$B$2:$B$2047,H$3)))/(1-SUMIFS('all sales summary'!$H$2:$H$2047,'all sales summary'!$A$2:$A$2047,$A13,'all sales summary'!$B$2:$B$2047,H$2))</f>
        <v>1.4905289067312824</v>
      </c>
      <c r="I13" s="37">
        <f>(SUMIFS('all sales summary'!$C$2:$C$2047,'all sales summary'!$A$2:$A$2047,$A13,'all sales summary'!$B$2:$B$2047,I$3)*(1-SUMIFS('all sales summary'!$H$2:$H$2047,'all sales summary'!$A$2:$A$2047,$A13,'all sales summary'!$B$2:$B$2047,I$3)))/(1-SUMIFS('all sales summary'!$H$2:$H$2047,'all sales summary'!$A$2:$A$2047,$A13,'all sales summary'!$B$2:$B$2047,I$2))</f>
        <v>1.4648502585059167</v>
      </c>
      <c r="J13" s="37">
        <f>(SUMIFS('all sales summary'!$C$2:$C$2047,'all sales summary'!$A$2:$A$2047,$A13,'all sales summary'!$B$2:$B$2047,J$3)*(1-SUMIFS('all sales summary'!$H$2:$H$2047,'all sales summary'!$A$2:$A$2047,$A13,'all sales summary'!$B$2:$B$2047,J$3)))/(1-SUMIFS('all sales summary'!$H$2:$H$2047,'all sales summary'!$A$2:$A$2047,$A13,'all sales summary'!$B$2:$B$2047,J$2))</f>
        <v>1.4230449298631662</v>
      </c>
      <c r="K13" s="37">
        <f>(SUMIFS('all sales summary'!$C$2:$C$2047,'all sales summary'!$A$2:$A$2047,$A13,'all sales summary'!$B$2:$B$2047,K$3)*(1-SUMIFS('all sales summary'!$H$2:$H$2047,'all sales summary'!$A$2:$A$2047,$A13,'all sales summary'!$B$2:$B$2047,K$3)))/(1-SUMIFS('all sales summary'!$H$2:$H$2047,'all sales summary'!$A$2:$A$2047,$A13,'all sales summary'!$B$2:$B$2047,K$2))</f>
        <v>1.5481316684510098</v>
      </c>
      <c r="L13" s="37">
        <f>(SUMIFS('all sales summary'!$C$2:$C$2047,'all sales summary'!$A$2:$A$2047,$A13,'all sales summary'!$B$2:$B$2047,L$3)*(1-SUMIFS('all sales summary'!$H$2:$H$2047,'all sales summary'!$A$2:$A$2047,$A13,'all sales summary'!$B$2:$B$2047,L$3)))/(1-SUMIFS('all sales summary'!$H$2:$H$2047,'all sales summary'!$A$2:$A$2047,$A13,'all sales summary'!$B$2:$B$2047,L$2))</f>
        <v>1.4489892436646175</v>
      </c>
      <c r="M13" s="37">
        <f>(SUMIFS('all sales summary'!$C$2:$C$2047,'all sales summary'!$A$2:$A$2047,$A13,'all sales summary'!$B$2:$B$2047,M$3)*(1-SUMIFS('all sales summary'!$H$2:$H$2047,'all sales summary'!$A$2:$A$2047,$A13,'all sales summary'!$B$2:$B$2047,M$3)))/(1-SUMIFS('all sales summary'!$H$2:$H$2047,'all sales summary'!$A$2:$A$2047,$A13,'all sales summary'!$B$2:$B$2047,M$2))</f>
        <v>1.594620689176685</v>
      </c>
      <c r="N13" s="37">
        <f>(SUMIFS('all sales summary'!$C$2:$C$2047,'all sales summary'!$A$2:$A$2047,$A13,'all sales summary'!$B$2:$B$2047,N$3)*(1-SUMIFS('all sales summary'!$H$2:$H$2047,'all sales summary'!$A$2:$A$2047,$A13,'all sales summary'!$B$2:$B$2047,N$3)))/(1-SUMIFS('all sales summary'!$H$2:$H$2047,'all sales summary'!$A$2:$A$2047,$A13,'all sales summary'!$B$2:$B$2047,N$2))</f>
        <v>1.5071407932322893</v>
      </c>
      <c r="O13" s="37">
        <f>(SUMIFS('all sales summary'!$C$2:$C$2047,'all sales summary'!$A$2:$A$2047,$A13,'all sales summary'!$B$2:$B$2047,O$3)*(1-SUMIFS('all sales summary'!$H$2:$H$2047,'all sales summary'!$A$2:$A$2047,$A13,'all sales summary'!$B$2:$B$2047,O$3)))/(1-SUMIFS('all sales summary'!$H$2:$H$2047,'all sales summary'!$A$2:$A$2047,$A13,'all sales summary'!$B$2:$B$2047,O$2))</f>
        <v>1.3915213310299859</v>
      </c>
      <c r="P13" s="37">
        <f>(SUMIFS('all sales summary'!$C$2:$C$2047,'all sales summary'!$A$2:$A$2047,$A13,'all sales summary'!$B$2:$B$2047,P$3)*(1-SUMIFS('all sales summary'!$H$2:$H$2047,'all sales summary'!$A$2:$A$2047,$A13,'all sales summary'!$B$2:$B$2047,P$3)))/(1-SUMIFS('all sales summary'!$H$2:$H$2047,'all sales summary'!$A$2:$A$2047,$A13,'all sales summary'!$B$2:$B$2047,P$2))</f>
        <v>1.5600301476653937</v>
      </c>
      <c r="Q13" s="37">
        <f>(SUMIFS('all sales summary'!$C$2:$C$2047,'all sales summary'!$A$2:$A$2047,$A13,'all sales summary'!$B$2:$B$2047,Q$3)*(1-SUMIFS('all sales summary'!$H$2:$H$2047,'all sales summary'!$A$2:$A$2047,$A13,'all sales summary'!$B$2:$B$2047,Q$3)))/(1-SUMIFS('all sales summary'!$H$2:$H$2047,'all sales summary'!$A$2:$A$2047,$A13,'all sales summary'!$B$2:$B$2047,Q$2))</f>
        <v>1.5427867772274244</v>
      </c>
      <c r="R13" s="37">
        <f>(SUMIFS('all sales summary'!$C$2:$C$2047,'all sales summary'!$A$2:$A$2047,$A13,'all sales summary'!$B$2:$B$2047,R$3)*(1-SUMIFS('all sales summary'!$H$2:$H$2047,'all sales summary'!$A$2:$A$2047,$A13,'all sales summary'!$B$2:$B$2047,R$3)))/(1-SUMIFS('all sales summary'!$H$2:$H$2047,'all sales summary'!$A$2:$A$2047,$A13,'all sales summary'!$B$2:$B$2047,R$2))</f>
        <v>1.581025898051835</v>
      </c>
      <c r="S13" s="37">
        <f>(SUMIFS('all sales summary'!$C$2:$C$2047,'all sales summary'!$A$2:$A$2047,$A13,'all sales summary'!$B$2:$B$2047,S$3)*(1-SUMIFS('all sales summary'!$H$2:$H$2047,'all sales summary'!$A$2:$A$2047,$A13,'all sales summary'!$B$2:$B$2047,S$3)))/(1-SUMIFS('all sales summary'!$H$2:$H$2047,'all sales summary'!$A$2:$A$2047,$A13,'all sales summary'!$B$2:$B$2047,S$2))</f>
        <v>1.5312986135760898</v>
      </c>
      <c r="T13" s="37">
        <f>(SUMIFS('all sales summary'!$C$2:$C$2047,'all sales summary'!$A$2:$A$2047,$A13,'all sales summary'!$B$2:$B$2047,T$3)*(1-SUMIFS('all sales summary'!$H$2:$H$2047,'all sales summary'!$A$2:$A$2047,$A13,'all sales summary'!$B$2:$B$2047,T$3)))/(1-SUMIFS('all sales summary'!$H$2:$H$2047,'all sales summary'!$A$2:$A$2047,$A13,'all sales summary'!$B$2:$B$2047,T$2))</f>
        <v>1.5832662930416579</v>
      </c>
      <c r="U13" s="37">
        <f>(SUMIFS('all sales summary'!$C$2:$C$2047,'all sales summary'!$A$2:$A$2047,$A13,'all sales summary'!$B$2:$B$2047,U$3)*(1-SUMIFS('all sales summary'!$H$2:$H$2047,'all sales summary'!$A$2:$A$2047,$A13,'all sales summary'!$B$2:$B$2047,U$3)))/(1-SUMIFS('all sales summary'!$H$2:$H$2047,'all sales summary'!$A$2:$A$2047,$A13,'all sales summary'!$B$2:$B$2047,U$2))</f>
        <v>1.5241319631963721</v>
      </c>
      <c r="V13" s="37">
        <f>(SUMIFS('all sales summary'!$C$2:$C$2047,'all sales summary'!$A$2:$A$2047,$A13,'all sales summary'!$B$2:$B$2047,V$3)*(1-SUMIFS('all sales summary'!$H$2:$H$2047,'all sales summary'!$A$2:$A$2047,$A13,'all sales summary'!$B$2:$B$2047,V$3)))/(1-SUMIFS('all sales summary'!$H$2:$H$2047,'all sales summary'!$A$2:$A$2047,$A13,'all sales summary'!$B$2:$B$2047,V$2))</f>
        <v>1.48350728433931</v>
      </c>
      <c r="W13" s="8" t="str">
        <f t="shared" si="0"/>
        <v>Bradford</v>
      </c>
      <c r="X13" s="49">
        <f>1-SUMIFS('all sales summary'!$H$2:$H$2047,'all sales summary'!$A$2:$A$2047,$A13,'all sales summary'!$B$2:$B$2047,X$2)</f>
        <v>0.9479951492143982</v>
      </c>
      <c r="Y13" s="43">
        <f t="shared" si="1"/>
        <v>0.45836256016349264</v>
      </c>
    </row>
    <row r="14" spans="1:25" x14ac:dyDescent="0.25">
      <c r="A14" s="5" t="s">
        <v>17</v>
      </c>
      <c r="B14" s="37">
        <f>(SUMIFS('all sales summary'!$C$2:$C$2047,'all sales summary'!$A$2:$A$2047,$A14,'all sales summary'!$B$2:$B$2047,B$3)*(1-SUMIFS('all sales summary'!$H$2:$H$2047,'all sales summary'!$A$2:$A$2047,$A14,'all sales summary'!$B$2:$B$2047,B$3)))/(1-SUMIFS('all sales summary'!$H$2:$H$2047,'all sales summary'!$A$2:$A$2047,$A14,'all sales summary'!$B$2:$B$2047,B$2))</f>
        <v>0.89409968352116675</v>
      </c>
      <c r="C14" s="37">
        <f>(SUMIFS('all sales summary'!$C$2:$C$2047,'all sales summary'!$A$2:$A$2047,$A14,'all sales summary'!$B$2:$B$2047,C$3)*(1-SUMIFS('all sales summary'!$H$2:$H$2047,'all sales summary'!$A$2:$A$2047,$A14,'all sales summary'!$B$2:$B$2047,C$3)))/(1-SUMIFS('all sales summary'!$H$2:$H$2047,'all sales summary'!$A$2:$A$2047,$A14,'all sales summary'!$B$2:$B$2047,C$2))</f>
        <v>0.90972012887453102</v>
      </c>
      <c r="D14" s="37">
        <f>(SUMIFS('all sales summary'!$C$2:$C$2047,'all sales summary'!$A$2:$A$2047,$A14,'all sales summary'!$B$2:$B$2047,D$3)*(1-SUMIFS('all sales summary'!$H$2:$H$2047,'all sales summary'!$A$2:$A$2047,$A14,'all sales summary'!$B$2:$B$2047,D$3)))/(1-SUMIFS('all sales summary'!$H$2:$H$2047,'all sales summary'!$A$2:$A$2047,$A14,'all sales summary'!$B$2:$B$2047,D$2))</f>
        <v>0.80906036579651863</v>
      </c>
      <c r="E14" s="37">
        <f>(SUMIFS('all sales summary'!$C$2:$C$2047,'all sales summary'!$A$2:$A$2047,$A14,'all sales summary'!$B$2:$B$2047,E$3)*(1-SUMIFS('all sales summary'!$H$2:$H$2047,'all sales summary'!$A$2:$A$2047,$A14,'all sales summary'!$B$2:$B$2047,E$3)))/(1-SUMIFS('all sales summary'!$H$2:$H$2047,'all sales summary'!$A$2:$A$2047,$A14,'all sales summary'!$B$2:$B$2047,E$2))</f>
        <v>0.47863776081206105</v>
      </c>
      <c r="F14" s="37">
        <f>(SUMIFS('all sales summary'!$C$2:$C$2047,'all sales summary'!$A$2:$A$2047,$A14,'all sales summary'!$B$2:$B$2047,F$3)*(1-SUMIFS('all sales summary'!$H$2:$H$2047,'all sales summary'!$A$2:$A$2047,$A14,'all sales summary'!$B$2:$B$2047,F$3)))/(1-SUMIFS('all sales summary'!$H$2:$H$2047,'all sales summary'!$A$2:$A$2047,$A14,'all sales summary'!$B$2:$B$2047,F$2))</f>
        <v>0.59389133255398008</v>
      </c>
      <c r="G14" s="37">
        <f>(SUMIFS('all sales summary'!$C$2:$C$2047,'all sales summary'!$A$2:$A$2047,$A14,'all sales summary'!$B$2:$B$2047,G$3)*(1-SUMIFS('all sales summary'!$H$2:$H$2047,'all sales summary'!$A$2:$A$2047,$A14,'all sales summary'!$B$2:$B$2047,G$3)))/(1-SUMIFS('all sales summary'!$H$2:$H$2047,'all sales summary'!$A$2:$A$2047,$A14,'all sales summary'!$B$2:$B$2047,G$2))</f>
        <v>0.72095892018385799</v>
      </c>
      <c r="H14" s="37">
        <f>(SUMIFS('all sales summary'!$C$2:$C$2047,'all sales summary'!$A$2:$A$2047,$A14,'all sales summary'!$B$2:$B$2047,H$3)*(1-SUMIFS('all sales summary'!$H$2:$H$2047,'all sales summary'!$A$2:$A$2047,$A14,'all sales summary'!$B$2:$B$2047,H$3)))/(1-SUMIFS('all sales summary'!$H$2:$H$2047,'all sales summary'!$A$2:$A$2047,$A14,'all sales summary'!$B$2:$B$2047,H$2))</f>
        <v>0.94066027003295594</v>
      </c>
      <c r="I14" s="37">
        <f>(SUMIFS('all sales summary'!$C$2:$C$2047,'all sales summary'!$A$2:$A$2047,$A14,'all sales summary'!$B$2:$B$2047,I$3)*(1-SUMIFS('all sales summary'!$H$2:$H$2047,'all sales summary'!$A$2:$A$2047,$A14,'all sales summary'!$B$2:$B$2047,I$3)))/(1-SUMIFS('all sales summary'!$H$2:$H$2047,'all sales summary'!$A$2:$A$2047,$A14,'all sales summary'!$B$2:$B$2047,I$2))</f>
        <v>1.0471822751609305</v>
      </c>
      <c r="J14" s="37">
        <f>(SUMIFS('all sales summary'!$C$2:$C$2047,'all sales summary'!$A$2:$A$2047,$A14,'all sales summary'!$B$2:$B$2047,J$3)*(1-SUMIFS('all sales summary'!$H$2:$H$2047,'all sales summary'!$A$2:$A$2047,$A14,'all sales summary'!$B$2:$B$2047,J$3)))/(1-SUMIFS('all sales summary'!$H$2:$H$2047,'all sales summary'!$A$2:$A$2047,$A14,'all sales summary'!$B$2:$B$2047,J$2))</f>
        <v>0.98591929819892943</v>
      </c>
      <c r="K14" s="37">
        <f>(SUMIFS('all sales summary'!$C$2:$C$2047,'all sales summary'!$A$2:$A$2047,$A14,'all sales summary'!$B$2:$B$2047,K$3)*(1-SUMIFS('all sales summary'!$H$2:$H$2047,'all sales summary'!$A$2:$A$2047,$A14,'all sales summary'!$B$2:$B$2047,K$3)))/(1-SUMIFS('all sales summary'!$H$2:$H$2047,'all sales summary'!$A$2:$A$2047,$A14,'all sales summary'!$B$2:$B$2047,K$2))</f>
        <v>1.0178039876291323</v>
      </c>
      <c r="L14" s="37">
        <f>(SUMIFS('all sales summary'!$C$2:$C$2047,'all sales summary'!$A$2:$A$2047,$A14,'all sales summary'!$B$2:$B$2047,L$3)*(1-SUMIFS('all sales summary'!$H$2:$H$2047,'all sales summary'!$A$2:$A$2047,$A14,'all sales summary'!$B$2:$B$2047,L$3)))/(1-SUMIFS('all sales summary'!$H$2:$H$2047,'all sales summary'!$A$2:$A$2047,$A14,'all sales summary'!$B$2:$B$2047,L$2))</f>
        <v>0.72889257585712663</v>
      </c>
      <c r="M14" s="37">
        <f>(SUMIFS('all sales summary'!$C$2:$C$2047,'all sales summary'!$A$2:$A$2047,$A14,'all sales summary'!$B$2:$B$2047,M$3)*(1-SUMIFS('all sales summary'!$H$2:$H$2047,'all sales summary'!$A$2:$A$2047,$A14,'all sales summary'!$B$2:$B$2047,M$3)))/(1-SUMIFS('all sales summary'!$H$2:$H$2047,'all sales summary'!$A$2:$A$2047,$A14,'all sales summary'!$B$2:$B$2047,M$2))</f>
        <v>1.0068731458839983</v>
      </c>
      <c r="N14" s="37">
        <f>(SUMIFS('all sales summary'!$C$2:$C$2047,'all sales summary'!$A$2:$A$2047,$A14,'all sales summary'!$B$2:$B$2047,N$3)*(1-SUMIFS('all sales summary'!$H$2:$H$2047,'all sales summary'!$A$2:$A$2047,$A14,'all sales summary'!$B$2:$B$2047,N$3)))/(1-SUMIFS('all sales summary'!$H$2:$H$2047,'all sales summary'!$A$2:$A$2047,$A14,'all sales summary'!$B$2:$B$2047,N$2))</f>
        <v>0.59116593766256131</v>
      </c>
      <c r="O14" s="37">
        <f>(SUMIFS('all sales summary'!$C$2:$C$2047,'all sales summary'!$A$2:$A$2047,$A14,'all sales summary'!$B$2:$B$2047,O$3)*(1-SUMIFS('all sales summary'!$H$2:$H$2047,'all sales summary'!$A$2:$A$2047,$A14,'all sales summary'!$B$2:$B$2047,O$3)))/(1-SUMIFS('all sales summary'!$H$2:$H$2047,'all sales summary'!$A$2:$A$2047,$A14,'all sales summary'!$B$2:$B$2047,O$2))</f>
        <v>0.58893751017819307</v>
      </c>
      <c r="P14" s="37">
        <f>(SUMIFS('all sales summary'!$C$2:$C$2047,'all sales summary'!$A$2:$A$2047,$A14,'all sales summary'!$B$2:$B$2047,P$3)*(1-SUMIFS('all sales summary'!$H$2:$H$2047,'all sales summary'!$A$2:$A$2047,$A14,'all sales summary'!$B$2:$B$2047,P$3)))/(1-SUMIFS('all sales summary'!$H$2:$H$2047,'all sales summary'!$A$2:$A$2047,$A14,'all sales summary'!$B$2:$B$2047,P$2))</f>
        <v>0.7342403630886275</v>
      </c>
      <c r="Q14" s="37">
        <f>(SUMIFS('all sales summary'!$C$2:$C$2047,'all sales summary'!$A$2:$A$2047,$A14,'all sales summary'!$B$2:$B$2047,Q$3)*(1-SUMIFS('all sales summary'!$H$2:$H$2047,'all sales summary'!$A$2:$A$2047,$A14,'all sales summary'!$B$2:$B$2047,Q$3)))/(1-SUMIFS('all sales summary'!$H$2:$H$2047,'all sales summary'!$A$2:$A$2047,$A14,'all sales summary'!$B$2:$B$2047,Q$2))</f>
        <v>0.88904256168599405</v>
      </c>
      <c r="R14" s="37">
        <f>(SUMIFS('all sales summary'!$C$2:$C$2047,'all sales summary'!$A$2:$A$2047,$A14,'all sales summary'!$B$2:$B$2047,R$3)*(1-SUMIFS('all sales summary'!$H$2:$H$2047,'all sales summary'!$A$2:$A$2047,$A14,'all sales summary'!$B$2:$B$2047,R$3)))/(1-SUMIFS('all sales summary'!$H$2:$H$2047,'all sales summary'!$A$2:$A$2047,$A14,'all sales summary'!$B$2:$B$2047,R$2))</f>
        <v>1.0407153848367054</v>
      </c>
      <c r="S14" s="37">
        <f>(SUMIFS('all sales summary'!$C$2:$C$2047,'all sales summary'!$A$2:$A$2047,$A14,'all sales summary'!$B$2:$B$2047,S$3)*(1-SUMIFS('all sales summary'!$H$2:$H$2047,'all sales summary'!$A$2:$A$2047,$A14,'all sales summary'!$B$2:$B$2047,S$3)))/(1-SUMIFS('all sales summary'!$H$2:$H$2047,'all sales summary'!$A$2:$A$2047,$A14,'all sales summary'!$B$2:$B$2047,S$2))</f>
        <v>1.0640595014429997</v>
      </c>
      <c r="T14" s="37">
        <f>(SUMIFS('all sales summary'!$C$2:$C$2047,'all sales summary'!$A$2:$A$2047,$A14,'all sales summary'!$B$2:$B$2047,T$3)*(1-SUMIFS('all sales summary'!$H$2:$H$2047,'all sales summary'!$A$2:$A$2047,$A14,'all sales summary'!$B$2:$B$2047,T$3)))/(1-SUMIFS('all sales summary'!$H$2:$H$2047,'all sales summary'!$A$2:$A$2047,$A14,'all sales summary'!$B$2:$B$2047,T$2))</f>
        <v>1.1337629624327388</v>
      </c>
      <c r="U14" s="37">
        <f>(SUMIFS('all sales summary'!$C$2:$C$2047,'all sales summary'!$A$2:$A$2047,$A14,'all sales summary'!$B$2:$B$2047,U$3)*(1-SUMIFS('all sales summary'!$H$2:$H$2047,'all sales summary'!$A$2:$A$2047,$A14,'all sales summary'!$B$2:$B$2047,U$3)))/(1-SUMIFS('all sales summary'!$H$2:$H$2047,'all sales summary'!$A$2:$A$2047,$A14,'all sales summary'!$B$2:$B$2047,U$2))</f>
        <v>1.1809265024822784</v>
      </c>
      <c r="V14" s="37">
        <f>(SUMIFS('all sales summary'!$C$2:$C$2047,'all sales summary'!$A$2:$A$2047,$A14,'all sales summary'!$B$2:$B$2047,V$3)*(1-SUMIFS('all sales summary'!$H$2:$H$2047,'all sales summary'!$A$2:$A$2047,$A14,'all sales summary'!$B$2:$B$2047,V$3)))/(1-SUMIFS('all sales summary'!$H$2:$H$2047,'all sales summary'!$A$2:$A$2047,$A14,'all sales summary'!$B$2:$B$2047,V$2))</f>
        <v>1.0462143456229296</v>
      </c>
      <c r="W14" s="8" t="str">
        <f t="shared" si="0"/>
        <v>Brighton</v>
      </c>
      <c r="X14" s="49">
        <f>1-SUMIFS('all sales summary'!$H$2:$H$2047,'all sales summary'!$A$2:$A$2047,$A14,'all sales summary'!$B$2:$B$2047,X$2)</f>
        <v>0.7607883563184753</v>
      </c>
      <c r="Y14" s="43">
        <f t="shared" si="1"/>
        <v>3.5159336044802522E-2</v>
      </c>
    </row>
    <row r="15" spans="1:25" x14ac:dyDescent="0.25">
      <c r="A15" s="5" t="s">
        <v>18</v>
      </c>
      <c r="B15" s="37">
        <f>(SUMIFS('all sales summary'!$C$2:$C$2047,'all sales summary'!$A$2:$A$2047,$A15,'all sales summary'!$B$2:$B$2047,B$3)*(1-SUMIFS('all sales summary'!$H$2:$H$2047,'all sales summary'!$A$2:$A$2047,$A15,'all sales summary'!$B$2:$B$2047,B$3)))/(1-SUMIFS('all sales summary'!$H$2:$H$2047,'all sales summary'!$A$2:$A$2047,$A15,'all sales summary'!$B$2:$B$2047,B$2))</f>
        <v>0.99365498460048018</v>
      </c>
      <c r="C15" s="37">
        <f>(SUMIFS('all sales summary'!$C$2:$C$2047,'all sales summary'!$A$2:$A$2047,$A15,'all sales summary'!$B$2:$B$2047,C$3)*(1-SUMIFS('all sales summary'!$H$2:$H$2047,'all sales summary'!$A$2:$A$2047,$A15,'all sales summary'!$B$2:$B$2047,C$3)))/(1-SUMIFS('all sales summary'!$H$2:$H$2047,'all sales summary'!$A$2:$A$2047,$A15,'all sales summary'!$B$2:$B$2047,C$2))</f>
        <v>0.95002880247783417</v>
      </c>
      <c r="D15" s="37">
        <f>(SUMIFS('all sales summary'!$C$2:$C$2047,'all sales summary'!$A$2:$A$2047,$A15,'all sales summary'!$B$2:$B$2047,D$3)*(1-SUMIFS('all sales summary'!$H$2:$H$2047,'all sales summary'!$A$2:$A$2047,$A15,'all sales summary'!$B$2:$B$2047,D$3)))/(1-SUMIFS('all sales summary'!$H$2:$H$2047,'all sales summary'!$A$2:$A$2047,$A15,'all sales summary'!$B$2:$B$2047,D$2))</f>
        <v>0.86659323225375395</v>
      </c>
      <c r="E15" s="37">
        <f>(SUMIFS('all sales summary'!$C$2:$C$2047,'all sales summary'!$A$2:$A$2047,$A15,'all sales summary'!$B$2:$B$2047,E$3)*(1-SUMIFS('all sales summary'!$H$2:$H$2047,'all sales summary'!$A$2:$A$2047,$A15,'all sales summary'!$B$2:$B$2047,E$3)))/(1-SUMIFS('all sales summary'!$H$2:$H$2047,'all sales summary'!$A$2:$A$2047,$A15,'all sales summary'!$B$2:$B$2047,E$2))</f>
        <v>0.5218242997255228</v>
      </c>
      <c r="F15" s="37">
        <f>(SUMIFS('all sales summary'!$C$2:$C$2047,'all sales summary'!$A$2:$A$2047,$A15,'all sales summary'!$B$2:$B$2047,F$3)*(1-SUMIFS('all sales summary'!$H$2:$H$2047,'all sales summary'!$A$2:$A$2047,$A15,'all sales summary'!$B$2:$B$2047,F$3)))/(1-SUMIFS('all sales summary'!$H$2:$H$2047,'all sales summary'!$A$2:$A$2047,$A15,'all sales summary'!$B$2:$B$2047,F$2))</f>
        <v>0.64736703561153064</v>
      </c>
      <c r="G15" s="37">
        <f>(SUMIFS('all sales summary'!$C$2:$C$2047,'all sales summary'!$A$2:$A$2047,$A15,'all sales summary'!$B$2:$B$2047,G$3)*(1-SUMIFS('all sales summary'!$H$2:$H$2047,'all sales summary'!$A$2:$A$2047,$A15,'all sales summary'!$B$2:$B$2047,G$3)))/(1-SUMIFS('all sales summary'!$H$2:$H$2047,'all sales summary'!$A$2:$A$2047,$A15,'all sales summary'!$B$2:$B$2047,G$2))</f>
        <v>0.80282566942222322</v>
      </c>
      <c r="H15" s="37">
        <f>(SUMIFS('all sales summary'!$C$2:$C$2047,'all sales summary'!$A$2:$A$2047,$A15,'all sales summary'!$B$2:$B$2047,H$3)*(1-SUMIFS('all sales summary'!$H$2:$H$2047,'all sales summary'!$A$2:$A$2047,$A15,'all sales summary'!$B$2:$B$2047,H$3)))/(1-SUMIFS('all sales summary'!$H$2:$H$2047,'all sales summary'!$A$2:$A$2047,$A15,'all sales summary'!$B$2:$B$2047,H$2))</f>
        <v>0.96743127963958853</v>
      </c>
      <c r="I15" s="37">
        <f>(SUMIFS('all sales summary'!$C$2:$C$2047,'all sales summary'!$A$2:$A$2047,$A15,'all sales summary'!$B$2:$B$2047,I$3)*(1-SUMIFS('all sales summary'!$H$2:$H$2047,'all sales summary'!$A$2:$A$2047,$A15,'all sales summary'!$B$2:$B$2047,I$3)))/(1-SUMIFS('all sales summary'!$H$2:$H$2047,'all sales summary'!$A$2:$A$2047,$A15,'all sales summary'!$B$2:$B$2047,I$2))</f>
        <v>1.0186258827357126</v>
      </c>
      <c r="J15" s="37">
        <f>(SUMIFS('all sales summary'!$C$2:$C$2047,'all sales summary'!$A$2:$A$2047,$A15,'all sales summary'!$B$2:$B$2047,J$3)*(1-SUMIFS('all sales summary'!$H$2:$H$2047,'all sales summary'!$A$2:$A$2047,$A15,'all sales summary'!$B$2:$B$2047,J$3)))/(1-SUMIFS('all sales summary'!$H$2:$H$2047,'all sales summary'!$A$2:$A$2047,$A15,'all sales summary'!$B$2:$B$2047,J$2))</f>
        <v>1.0257445928048394</v>
      </c>
      <c r="K15" s="37">
        <f>(SUMIFS('all sales summary'!$C$2:$C$2047,'all sales summary'!$A$2:$A$2047,$A15,'all sales summary'!$B$2:$B$2047,K$3)*(1-SUMIFS('all sales summary'!$H$2:$H$2047,'all sales summary'!$A$2:$A$2047,$A15,'all sales summary'!$B$2:$B$2047,K$3)))/(1-SUMIFS('all sales summary'!$H$2:$H$2047,'all sales summary'!$A$2:$A$2047,$A15,'all sales summary'!$B$2:$B$2047,K$2))</f>
        <v>1.1097667721427749</v>
      </c>
      <c r="L15" s="37">
        <f>(SUMIFS('all sales summary'!$C$2:$C$2047,'all sales summary'!$A$2:$A$2047,$A15,'all sales summary'!$B$2:$B$2047,L$3)*(1-SUMIFS('all sales summary'!$H$2:$H$2047,'all sales summary'!$A$2:$A$2047,$A15,'all sales summary'!$B$2:$B$2047,L$3)))/(1-SUMIFS('all sales summary'!$H$2:$H$2047,'all sales summary'!$A$2:$A$2047,$A15,'all sales summary'!$B$2:$B$2047,L$2))</f>
        <v>0.79036909575244663</v>
      </c>
      <c r="M15" s="37">
        <f>(SUMIFS('all sales summary'!$C$2:$C$2047,'all sales summary'!$A$2:$A$2047,$A15,'all sales summary'!$B$2:$B$2047,M$3)*(1-SUMIFS('all sales summary'!$H$2:$H$2047,'all sales summary'!$A$2:$A$2047,$A15,'all sales summary'!$B$2:$B$2047,M$3)))/(1-SUMIFS('all sales summary'!$H$2:$H$2047,'all sales summary'!$A$2:$A$2047,$A15,'all sales summary'!$B$2:$B$2047,M$2))</f>
        <v>1.0310321207764086</v>
      </c>
      <c r="N15" s="37">
        <f>(SUMIFS('all sales summary'!$C$2:$C$2047,'all sales summary'!$A$2:$A$2047,$A15,'all sales summary'!$B$2:$B$2047,N$3)*(1-SUMIFS('all sales summary'!$H$2:$H$2047,'all sales summary'!$A$2:$A$2047,$A15,'all sales summary'!$B$2:$B$2047,N$3)))/(1-SUMIFS('all sales summary'!$H$2:$H$2047,'all sales summary'!$A$2:$A$2047,$A15,'all sales summary'!$B$2:$B$2047,N$2))</f>
        <v>0.71921787265087556</v>
      </c>
      <c r="O15" s="37">
        <f>(SUMIFS('all sales summary'!$C$2:$C$2047,'all sales summary'!$A$2:$A$2047,$A15,'all sales summary'!$B$2:$B$2047,O$3)*(1-SUMIFS('all sales summary'!$H$2:$H$2047,'all sales summary'!$A$2:$A$2047,$A15,'all sales summary'!$B$2:$B$2047,O$3)))/(1-SUMIFS('all sales summary'!$H$2:$H$2047,'all sales summary'!$A$2:$A$2047,$A15,'all sales summary'!$B$2:$B$2047,O$2))</f>
        <v>0.65508092204802315</v>
      </c>
      <c r="P15" s="37">
        <f>(SUMIFS('all sales summary'!$C$2:$C$2047,'all sales summary'!$A$2:$A$2047,$A15,'all sales summary'!$B$2:$B$2047,P$3)*(1-SUMIFS('all sales summary'!$H$2:$H$2047,'all sales summary'!$A$2:$A$2047,$A15,'all sales summary'!$B$2:$B$2047,P$3)))/(1-SUMIFS('all sales summary'!$H$2:$H$2047,'all sales summary'!$A$2:$A$2047,$A15,'all sales summary'!$B$2:$B$2047,P$2))</f>
        <v>0.80655078294855664</v>
      </c>
      <c r="Q15" s="37">
        <f>(SUMIFS('all sales summary'!$C$2:$C$2047,'all sales summary'!$A$2:$A$2047,$A15,'all sales summary'!$B$2:$B$2047,Q$3)*(1-SUMIFS('all sales summary'!$H$2:$H$2047,'all sales summary'!$A$2:$A$2047,$A15,'all sales summary'!$B$2:$B$2047,Q$3)))/(1-SUMIFS('all sales summary'!$H$2:$H$2047,'all sales summary'!$A$2:$A$2047,$A15,'all sales summary'!$B$2:$B$2047,Q$2))</f>
        <v>0.9917415448549568</v>
      </c>
      <c r="R15" s="37">
        <f>(SUMIFS('all sales summary'!$C$2:$C$2047,'all sales summary'!$A$2:$A$2047,$A15,'all sales summary'!$B$2:$B$2047,R$3)*(1-SUMIFS('all sales summary'!$H$2:$H$2047,'all sales summary'!$A$2:$A$2047,$A15,'all sales summary'!$B$2:$B$2047,R$3)))/(1-SUMIFS('all sales summary'!$H$2:$H$2047,'all sales summary'!$A$2:$A$2047,$A15,'all sales summary'!$B$2:$B$2047,R$2))</f>
        <v>1.0893328474812183</v>
      </c>
      <c r="S15" s="37">
        <f>(SUMIFS('all sales summary'!$C$2:$C$2047,'all sales summary'!$A$2:$A$2047,$A15,'all sales summary'!$B$2:$B$2047,S$3)*(1-SUMIFS('all sales summary'!$H$2:$H$2047,'all sales summary'!$A$2:$A$2047,$A15,'all sales summary'!$B$2:$B$2047,S$3)))/(1-SUMIFS('all sales summary'!$H$2:$H$2047,'all sales summary'!$A$2:$A$2047,$A15,'all sales summary'!$B$2:$B$2047,S$2))</f>
        <v>1.062114358346538</v>
      </c>
      <c r="T15" s="37">
        <f>(SUMIFS('all sales summary'!$C$2:$C$2047,'all sales summary'!$A$2:$A$2047,$A15,'all sales summary'!$B$2:$B$2047,T$3)*(1-SUMIFS('all sales summary'!$H$2:$H$2047,'all sales summary'!$A$2:$A$2047,$A15,'all sales summary'!$B$2:$B$2047,T$3)))/(1-SUMIFS('all sales summary'!$H$2:$H$2047,'all sales summary'!$A$2:$A$2047,$A15,'all sales summary'!$B$2:$B$2047,T$2))</f>
        <v>1.0926161588055756</v>
      </c>
      <c r="U15" s="37">
        <f>(SUMIFS('all sales summary'!$C$2:$C$2047,'all sales summary'!$A$2:$A$2047,$A15,'all sales summary'!$B$2:$B$2047,U$3)*(1-SUMIFS('all sales summary'!$H$2:$H$2047,'all sales summary'!$A$2:$A$2047,$A15,'all sales summary'!$B$2:$B$2047,U$3)))/(1-SUMIFS('all sales summary'!$H$2:$H$2047,'all sales summary'!$A$2:$A$2047,$A15,'all sales summary'!$B$2:$B$2047,U$2))</f>
        <v>1.0800948381519633</v>
      </c>
      <c r="V15" s="37">
        <f>(SUMIFS('all sales summary'!$C$2:$C$2047,'all sales summary'!$A$2:$A$2047,$A15,'all sales summary'!$B$2:$B$2047,V$3)*(1-SUMIFS('all sales summary'!$H$2:$H$2047,'all sales summary'!$A$2:$A$2047,$A15,'all sales summary'!$B$2:$B$2047,V$3)))/(1-SUMIFS('all sales summary'!$H$2:$H$2047,'all sales summary'!$A$2:$A$2047,$A15,'all sales summary'!$B$2:$B$2047,V$2))</f>
        <v>1.0889677635160089</v>
      </c>
      <c r="W15" s="8" t="str">
        <f t="shared" si="0"/>
        <v>Bristol</v>
      </c>
      <c r="X15" s="49">
        <f>1-SUMIFS('all sales summary'!$H$2:$H$2047,'all sales summary'!$A$2:$A$2047,$A15,'all sales summary'!$B$2:$B$2047,X$2)</f>
        <v>0.84983245152372855</v>
      </c>
      <c r="Y15" s="43">
        <f t="shared" si="1"/>
        <v>7.5607692575393168E-2</v>
      </c>
    </row>
    <row r="16" spans="1:25" x14ac:dyDescent="0.25">
      <c r="A16" s="5" t="s">
        <v>19</v>
      </c>
      <c r="B16" s="37">
        <f>(SUMIFS('all sales summary'!$C$2:$C$2047,'all sales summary'!$A$2:$A$2047,$A16,'all sales summary'!$B$2:$B$2047,B$3)*(1-SUMIFS('all sales summary'!$H$2:$H$2047,'all sales summary'!$A$2:$A$2047,$A16,'all sales summary'!$B$2:$B$2047,B$3)))/(1-SUMIFS('all sales summary'!$H$2:$H$2047,'all sales summary'!$A$2:$A$2047,$A16,'all sales summary'!$B$2:$B$2047,B$2))</f>
        <v>0.96380192315286961</v>
      </c>
      <c r="C16" s="37">
        <f>(SUMIFS('all sales summary'!$C$2:$C$2047,'all sales summary'!$A$2:$A$2047,$A16,'all sales summary'!$B$2:$B$2047,C$3)*(1-SUMIFS('all sales summary'!$H$2:$H$2047,'all sales summary'!$A$2:$A$2047,$A16,'all sales summary'!$B$2:$B$2047,C$3)))/(1-SUMIFS('all sales summary'!$H$2:$H$2047,'all sales summary'!$A$2:$A$2047,$A16,'all sales summary'!$B$2:$B$2047,C$2))</f>
        <v>0.95293622787488264</v>
      </c>
      <c r="D16" s="37">
        <f>(SUMIFS('all sales summary'!$C$2:$C$2047,'all sales summary'!$A$2:$A$2047,$A16,'all sales summary'!$B$2:$B$2047,D$3)*(1-SUMIFS('all sales summary'!$H$2:$H$2047,'all sales summary'!$A$2:$A$2047,$A16,'all sales summary'!$B$2:$B$2047,D$3)))/(1-SUMIFS('all sales summary'!$H$2:$H$2047,'all sales summary'!$A$2:$A$2047,$A16,'all sales summary'!$B$2:$B$2047,D$2))</f>
        <v>0.90620524344586084</v>
      </c>
      <c r="E16" s="37">
        <f>(SUMIFS('all sales summary'!$C$2:$C$2047,'all sales summary'!$A$2:$A$2047,$A16,'all sales summary'!$B$2:$B$2047,E$3)*(1-SUMIFS('all sales summary'!$H$2:$H$2047,'all sales summary'!$A$2:$A$2047,$A16,'all sales summary'!$B$2:$B$2047,E$3)))/(1-SUMIFS('all sales summary'!$H$2:$H$2047,'all sales summary'!$A$2:$A$2047,$A16,'all sales summary'!$B$2:$B$2047,E$2))</f>
        <v>0.58826914441548428</v>
      </c>
      <c r="F16" s="37">
        <f>(SUMIFS('all sales summary'!$C$2:$C$2047,'all sales summary'!$A$2:$A$2047,$A16,'all sales summary'!$B$2:$B$2047,F$3)*(1-SUMIFS('all sales summary'!$H$2:$H$2047,'all sales summary'!$A$2:$A$2047,$A16,'all sales summary'!$B$2:$B$2047,F$3)))/(1-SUMIFS('all sales summary'!$H$2:$H$2047,'all sales summary'!$A$2:$A$2047,$A16,'all sales summary'!$B$2:$B$2047,F$2))</f>
        <v>0.72470677945548356</v>
      </c>
      <c r="G16" s="37">
        <f>(SUMIFS('all sales summary'!$C$2:$C$2047,'all sales summary'!$A$2:$A$2047,$A16,'all sales summary'!$B$2:$B$2047,G$3)*(1-SUMIFS('all sales summary'!$H$2:$H$2047,'all sales summary'!$A$2:$A$2047,$A16,'all sales summary'!$B$2:$B$2047,G$3)))/(1-SUMIFS('all sales summary'!$H$2:$H$2047,'all sales summary'!$A$2:$A$2047,$A16,'all sales summary'!$B$2:$B$2047,G$2))</f>
        <v>0.88619238107531539</v>
      </c>
      <c r="H16" s="37">
        <f>(SUMIFS('all sales summary'!$C$2:$C$2047,'all sales summary'!$A$2:$A$2047,$A16,'all sales summary'!$B$2:$B$2047,H$3)*(1-SUMIFS('all sales summary'!$H$2:$H$2047,'all sales summary'!$A$2:$A$2047,$A16,'all sales summary'!$B$2:$B$2047,H$3)))/(1-SUMIFS('all sales summary'!$H$2:$H$2047,'all sales summary'!$A$2:$A$2047,$A16,'all sales summary'!$B$2:$B$2047,H$2))</f>
        <v>1.0179424835453992</v>
      </c>
      <c r="I16" s="37">
        <f>(SUMIFS('all sales summary'!$C$2:$C$2047,'all sales summary'!$A$2:$A$2047,$A16,'all sales summary'!$B$2:$B$2047,I$3)*(1-SUMIFS('all sales summary'!$H$2:$H$2047,'all sales summary'!$A$2:$A$2047,$A16,'all sales summary'!$B$2:$B$2047,I$3)))/(1-SUMIFS('all sales summary'!$H$2:$H$2047,'all sales summary'!$A$2:$A$2047,$A16,'all sales summary'!$B$2:$B$2047,I$2))</f>
        <v>1.0435678705540752</v>
      </c>
      <c r="J16" s="37">
        <f>(SUMIFS('all sales summary'!$C$2:$C$2047,'all sales summary'!$A$2:$A$2047,$A16,'all sales summary'!$B$2:$B$2047,J$3)*(1-SUMIFS('all sales summary'!$H$2:$H$2047,'all sales summary'!$A$2:$A$2047,$A16,'all sales summary'!$B$2:$B$2047,J$3)))/(1-SUMIFS('all sales summary'!$H$2:$H$2047,'all sales summary'!$A$2:$A$2047,$A16,'all sales summary'!$B$2:$B$2047,J$2))</f>
        <v>1.0317919173990844</v>
      </c>
      <c r="K16" s="37">
        <f>(SUMIFS('all sales summary'!$C$2:$C$2047,'all sales summary'!$A$2:$A$2047,$A16,'all sales summary'!$B$2:$B$2047,K$3)*(1-SUMIFS('all sales summary'!$H$2:$H$2047,'all sales summary'!$A$2:$A$2047,$A16,'all sales summary'!$B$2:$B$2047,K$3)))/(1-SUMIFS('all sales summary'!$H$2:$H$2047,'all sales summary'!$A$2:$A$2047,$A16,'all sales summary'!$B$2:$B$2047,K$2))</f>
        <v>1.0418156393936326</v>
      </c>
      <c r="L16" s="37">
        <f>(SUMIFS('all sales summary'!$C$2:$C$2047,'all sales summary'!$A$2:$A$2047,$A16,'all sales summary'!$B$2:$B$2047,L$3)*(1-SUMIFS('all sales summary'!$H$2:$H$2047,'all sales summary'!$A$2:$A$2047,$A16,'all sales summary'!$B$2:$B$2047,L$3)))/(1-SUMIFS('all sales summary'!$H$2:$H$2047,'all sales summary'!$A$2:$A$2047,$A16,'all sales summary'!$B$2:$B$2047,L$2))</f>
        <v>0.81544395103782197</v>
      </c>
      <c r="M16" s="37">
        <f>(SUMIFS('all sales summary'!$C$2:$C$2047,'all sales summary'!$A$2:$A$2047,$A16,'all sales summary'!$B$2:$B$2047,M$3)*(1-SUMIFS('all sales summary'!$H$2:$H$2047,'all sales summary'!$A$2:$A$2047,$A16,'all sales summary'!$B$2:$B$2047,M$3)))/(1-SUMIFS('all sales summary'!$H$2:$H$2047,'all sales summary'!$A$2:$A$2047,$A16,'all sales summary'!$B$2:$B$2047,M$2))</f>
        <v>1.1037428175888893</v>
      </c>
      <c r="N16" s="37">
        <f>(SUMIFS('all sales summary'!$C$2:$C$2047,'all sales summary'!$A$2:$A$2047,$A16,'all sales summary'!$B$2:$B$2047,N$3)*(1-SUMIFS('all sales summary'!$H$2:$H$2047,'all sales summary'!$A$2:$A$2047,$A16,'all sales summary'!$B$2:$B$2047,N$3)))/(1-SUMIFS('all sales summary'!$H$2:$H$2047,'all sales summary'!$A$2:$A$2047,$A16,'all sales summary'!$B$2:$B$2047,N$2))</f>
        <v>0.65506290838797798</v>
      </c>
      <c r="O16" s="37">
        <f>(SUMIFS('all sales summary'!$C$2:$C$2047,'all sales summary'!$A$2:$A$2047,$A16,'all sales summary'!$B$2:$B$2047,O$3)*(1-SUMIFS('all sales summary'!$H$2:$H$2047,'all sales summary'!$A$2:$A$2047,$A16,'all sales summary'!$B$2:$B$2047,O$3)))/(1-SUMIFS('all sales summary'!$H$2:$H$2047,'all sales summary'!$A$2:$A$2047,$A16,'all sales summary'!$B$2:$B$2047,O$2))</f>
        <v>0.70388733600976261</v>
      </c>
      <c r="P16" s="37">
        <f>(SUMIFS('all sales summary'!$C$2:$C$2047,'all sales summary'!$A$2:$A$2047,$A16,'all sales summary'!$B$2:$B$2047,P$3)*(1-SUMIFS('all sales summary'!$H$2:$H$2047,'all sales summary'!$A$2:$A$2047,$A16,'all sales summary'!$B$2:$B$2047,P$3)))/(1-SUMIFS('all sales summary'!$H$2:$H$2047,'all sales summary'!$A$2:$A$2047,$A16,'all sales summary'!$B$2:$B$2047,P$2))</f>
        <v>0.84053351406333743</v>
      </c>
      <c r="Q16" s="37">
        <f>(SUMIFS('all sales summary'!$C$2:$C$2047,'all sales summary'!$A$2:$A$2047,$A16,'all sales summary'!$B$2:$B$2047,Q$3)*(1-SUMIFS('all sales summary'!$H$2:$H$2047,'all sales summary'!$A$2:$A$2047,$A16,'all sales summary'!$B$2:$B$2047,Q$3)))/(1-SUMIFS('all sales summary'!$H$2:$H$2047,'all sales summary'!$A$2:$A$2047,$A16,'all sales summary'!$B$2:$B$2047,Q$2))</f>
        <v>1.0650319777280586</v>
      </c>
      <c r="R16" s="37">
        <f>(SUMIFS('all sales summary'!$C$2:$C$2047,'all sales summary'!$A$2:$A$2047,$A16,'all sales summary'!$B$2:$B$2047,R$3)*(1-SUMIFS('all sales summary'!$H$2:$H$2047,'all sales summary'!$A$2:$A$2047,$A16,'all sales summary'!$B$2:$B$2047,R$3)))/(1-SUMIFS('all sales summary'!$H$2:$H$2047,'all sales summary'!$A$2:$A$2047,$A16,'all sales summary'!$B$2:$B$2047,R$2))</f>
        <v>1.1698077177741804</v>
      </c>
      <c r="S16" s="37">
        <f>(SUMIFS('all sales summary'!$C$2:$C$2047,'all sales summary'!$A$2:$A$2047,$A16,'all sales summary'!$B$2:$B$2047,S$3)*(1-SUMIFS('all sales summary'!$H$2:$H$2047,'all sales summary'!$A$2:$A$2047,$A16,'all sales summary'!$B$2:$B$2047,S$3)))/(1-SUMIFS('all sales summary'!$H$2:$H$2047,'all sales summary'!$A$2:$A$2047,$A16,'all sales summary'!$B$2:$B$2047,S$2))</f>
        <v>1.1117395656130897</v>
      </c>
      <c r="T16" s="37">
        <f>(SUMIFS('all sales summary'!$C$2:$C$2047,'all sales summary'!$A$2:$A$2047,$A16,'all sales summary'!$B$2:$B$2047,T$3)*(1-SUMIFS('all sales summary'!$H$2:$H$2047,'all sales summary'!$A$2:$A$2047,$A16,'all sales summary'!$B$2:$B$2047,T$3)))/(1-SUMIFS('all sales summary'!$H$2:$H$2047,'all sales summary'!$A$2:$A$2047,$A16,'all sales summary'!$B$2:$B$2047,T$2))</f>
        <v>1.1920160945603957</v>
      </c>
      <c r="U16" s="37">
        <f>(SUMIFS('all sales summary'!$C$2:$C$2047,'all sales summary'!$A$2:$A$2047,$A16,'all sales summary'!$B$2:$B$2047,U$3)*(1-SUMIFS('all sales summary'!$H$2:$H$2047,'all sales summary'!$A$2:$A$2047,$A16,'all sales summary'!$B$2:$B$2047,U$3)))/(1-SUMIFS('all sales summary'!$H$2:$H$2047,'all sales summary'!$A$2:$A$2047,$A16,'all sales summary'!$B$2:$B$2047,U$2))</f>
        <v>1.1450107288424076</v>
      </c>
      <c r="V16" s="37">
        <f>(SUMIFS('all sales summary'!$C$2:$C$2047,'all sales summary'!$A$2:$A$2047,$A16,'all sales summary'!$B$2:$B$2047,V$3)*(1-SUMIFS('all sales summary'!$H$2:$H$2047,'all sales summary'!$A$2:$A$2047,$A16,'all sales summary'!$B$2:$B$2047,V$3)))/(1-SUMIFS('all sales summary'!$H$2:$H$2047,'all sales summary'!$A$2:$A$2047,$A16,'all sales summary'!$B$2:$B$2047,V$2))</f>
        <v>1.1407618965758128</v>
      </c>
      <c r="W16" s="8" t="str">
        <f t="shared" si="0"/>
        <v>Burnley</v>
      </c>
      <c r="X16" s="49">
        <f>1-SUMIFS('all sales summary'!$H$2:$H$2047,'all sales summary'!$A$2:$A$2047,$A16,'all sales summary'!$B$2:$B$2047,X$2)</f>
        <v>0.78220030487246195</v>
      </c>
      <c r="Y16" s="43">
        <f t="shared" si="1"/>
        <v>0.11010399841602676</v>
      </c>
    </row>
    <row r="17" spans="1:25" x14ac:dyDescent="0.25">
      <c r="A17" s="5" t="s">
        <v>20</v>
      </c>
      <c r="B17" s="37">
        <f>(SUMIFS('all sales summary'!$C$2:$C$2047,'all sales summary'!$A$2:$A$2047,$A17,'all sales summary'!$B$2:$B$2047,B$3)*(1-SUMIFS('all sales summary'!$H$2:$H$2047,'all sales summary'!$A$2:$A$2047,$A17,'all sales summary'!$B$2:$B$2047,B$3)))/(1-SUMIFS('all sales summary'!$H$2:$H$2047,'all sales summary'!$A$2:$A$2047,$A17,'all sales summary'!$B$2:$B$2047,B$2))</f>
        <v>0.91271438802860372</v>
      </c>
      <c r="C17" s="37">
        <f>(SUMIFS('all sales summary'!$C$2:$C$2047,'all sales summary'!$A$2:$A$2047,$A17,'all sales summary'!$B$2:$B$2047,C$3)*(1-SUMIFS('all sales summary'!$H$2:$H$2047,'all sales summary'!$A$2:$A$2047,$A17,'all sales summary'!$B$2:$B$2047,C$3)))/(1-SUMIFS('all sales summary'!$H$2:$H$2047,'all sales summary'!$A$2:$A$2047,$A17,'all sales summary'!$B$2:$B$2047,C$2))</f>
        <v>0.9274907756987415</v>
      </c>
      <c r="D17" s="37">
        <f>(SUMIFS('all sales summary'!$C$2:$C$2047,'all sales summary'!$A$2:$A$2047,$A17,'all sales summary'!$B$2:$B$2047,D$3)*(1-SUMIFS('all sales summary'!$H$2:$H$2047,'all sales summary'!$A$2:$A$2047,$A17,'all sales summary'!$B$2:$B$2047,D$3)))/(1-SUMIFS('all sales summary'!$H$2:$H$2047,'all sales summary'!$A$2:$A$2047,$A17,'all sales summary'!$B$2:$B$2047,D$2))</f>
        <v>0.80212733658374824</v>
      </c>
      <c r="E17" s="37">
        <f>(SUMIFS('all sales summary'!$C$2:$C$2047,'all sales summary'!$A$2:$A$2047,$A17,'all sales summary'!$B$2:$B$2047,E$3)*(1-SUMIFS('all sales summary'!$H$2:$H$2047,'all sales summary'!$A$2:$A$2047,$A17,'all sales summary'!$B$2:$B$2047,E$3)))/(1-SUMIFS('all sales summary'!$H$2:$H$2047,'all sales summary'!$A$2:$A$2047,$A17,'all sales summary'!$B$2:$B$2047,E$2))</f>
        <v>0.4083369774060101</v>
      </c>
      <c r="F17" s="37">
        <f>(SUMIFS('all sales summary'!$C$2:$C$2047,'all sales summary'!$A$2:$A$2047,$A17,'all sales summary'!$B$2:$B$2047,F$3)*(1-SUMIFS('all sales summary'!$H$2:$H$2047,'all sales summary'!$A$2:$A$2047,$A17,'all sales summary'!$B$2:$B$2047,F$3)))/(1-SUMIFS('all sales summary'!$H$2:$H$2047,'all sales summary'!$A$2:$A$2047,$A17,'all sales summary'!$B$2:$B$2047,F$2))</f>
        <v>0.49332258041480259</v>
      </c>
      <c r="G17" s="37">
        <f>(SUMIFS('all sales summary'!$C$2:$C$2047,'all sales summary'!$A$2:$A$2047,$A17,'all sales summary'!$B$2:$B$2047,G$3)*(1-SUMIFS('all sales summary'!$H$2:$H$2047,'all sales summary'!$A$2:$A$2047,$A17,'all sales summary'!$B$2:$B$2047,G$3)))/(1-SUMIFS('all sales summary'!$H$2:$H$2047,'all sales summary'!$A$2:$A$2047,$A17,'all sales summary'!$B$2:$B$2047,G$2))</f>
        <v>0.6558937312370926</v>
      </c>
      <c r="H17" s="37">
        <f>(SUMIFS('all sales summary'!$C$2:$C$2047,'all sales summary'!$A$2:$A$2047,$A17,'all sales summary'!$B$2:$B$2047,H$3)*(1-SUMIFS('all sales summary'!$H$2:$H$2047,'all sales summary'!$A$2:$A$2047,$A17,'all sales summary'!$B$2:$B$2047,H$3)))/(1-SUMIFS('all sales summary'!$H$2:$H$2047,'all sales summary'!$A$2:$A$2047,$A17,'all sales summary'!$B$2:$B$2047,H$2))</f>
        <v>0.83199048151118105</v>
      </c>
      <c r="I17" s="37">
        <f>(SUMIFS('all sales summary'!$C$2:$C$2047,'all sales summary'!$A$2:$A$2047,$A17,'all sales summary'!$B$2:$B$2047,I$3)*(1-SUMIFS('all sales summary'!$H$2:$H$2047,'all sales summary'!$A$2:$A$2047,$A17,'all sales summary'!$B$2:$B$2047,I$3)))/(1-SUMIFS('all sales summary'!$H$2:$H$2047,'all sales summary'!$A$2:$A$2047,$A17,'all sales summary'!$B$2:$B$2047,I$2))</f>
        <v>0.88167457789383141</v>
      </c>
      <c r="J17" s="37">
        <f>(SUMIFS('all sales summary'!$C$2:$C$2047,'all sales summary'!$A$2:$A$2047,$A17,'all sales summary'!$B$2:$B$2047,J$3)*(1-SUMIFS('all sales summary'!$H$2:$H$2047,'all sales summary'!$A$2:$A$2047,$A17,'all sales summary'!$B$2:$B$2047,J$3)))/(1-SUMIFS('all sales summary'!$H$2:$H$2047,'all sales summary'!$A$2:$A$2047,$A17,'all sales summary'!$B$2:$B$2047,J$2))</f>
        <v>0.87069453241355677</v>
      </c>
      <c r="K17" s="37">
        <f>(SUMIFS('all sales summary'!$C$2:$C$2047,'all sales summary'!$A$2:$A$2047,$A17,'all sales summary'!$B$2:$B$2047,K$3)*(1-SUMIFS('all sales summary'!$H$2:$H$2047,'all sales summary'!$A$2:$A$2047,$A17,'all sales summary'!$B$2:$B$2047,K$3)))/(1-SUMIFS('all sales summary'!$H$2:$H$2047,'all sales summary'!$A$2:$A$2047,$A17,'all sales summary'!$B$2:$B$2047,K$2))</f>
        <v>0.96410244940991119</v>
      </c>
      <c r="L17" s="37">
        <f>(SUMIFS('all sales summary'!$C$2:$C$2047,'all sales summary'!$A$2:$A$2047,$A17,'all sales summary'!$B$2:$B$2047,L$3)*(1-SUMIFS('all sales summary'!$H$2:$H$2047,'all sales summary'!$A$2:$A$2047,$A17,'all sales summary'!$B$2:$B$2047,L$3)))/(1-SUMIFS('all sales summary'!$H$2:$H$2047,'all sales summary'!$A$2:$A$2047,$A17,'all sales summary'!$B$2:$B$2047,L$2))</f>
        <v>0.63536122300049325</v>
      </c>
      <c r="M17" s="37">
        <f>(SUMIFS('all sales summary'!$C$2:$C$2047,'all sales summary'!$A$2:$A$2047,$A17,'all sales summary'!$B$2:$B$2047,M$3)*(1-SUMIFS('all sales summary'!$H$2:$H$2047,'all sales summary'!$A$2:$A$2047,$A17,'all sales summary'!$B$2:$B$2047,M$3)))/(1-SUMIFS('all sales summary'!$H$2:$H$2047,'all sales summary'!$A$2:$A$2047,$A17,'all sales summary'!$B$2:$B$2047,M$2))</f>
        <v>1.0073073127492556</v>
      </c>
      <c r="N17" s="37">
        <f>(SUMIFS('all sales summary'!$C$2:$C$2047,'all sales summary'!$A$2:$A$2047,$A17,'all sales summary'!$B$2:$B$2047,N$3)*(1-SUMIFS('all sales summary'!$H$2:$H$2047,'all sales summary'!$A$2:$A$2047,$A17,'all sales summary'!$B$2:$B$2047,N$3)))/(1-SUMIFS('all sales summary'!$H$2:$H$2047,'all sales summary'!$A$2:$A$2047,$A17,'all sales summary'!$B$2:$B$2047,N$2))</f>
        <v>0.50396181415148888</v>
      </c>
      <c r="O17" s="37">
        <f>(SUMIFS('all sales summary'!$C$2:$C$2047,'all sales summary'!$A$2:$A$2047,$A17,'all sales summary'!$B$2:$B$2047,O$3)*(1-SUMIFS('all sales summary'!$H$2:$H$2047,'all sales summary'!$A$2:$A$2047,$A17,'all sales summary'!$B$2:$B$2047,O$3)))/(1-SUMIFS('all sales summary'!$H$2:$H$2047,'all sales summary'!$A$2:$A$2047,$A17,'all sales summary'!$B$2:$B$2047,O$2))</f>
        <v>0.48662957464464557</v>
      </c>
      <c r="P17" s="37">
        <f>(SUMIFS('all sales summary'!$C$2:$C$2047,'all sales summary'!$A$2:$A$2047,$A17,'all sales summary'!$B$2:$B$2047,P$3)*(1-SUMIFS('all sales summary'!$H$2:$H$2047,'all sales summary'!$A$2:$A$2047,$A17,'all sales summary'!$B$2:$B$2047,P$3)))/(1-SUMIFS('all sales summary'!$H$2:$H$2047,'all sales summary'!$A$2:$A$2047,$A17,'all sales summary'!$B$2:$B$2047,P$2))</f>
        <v>0.61923181023685536</v>
      </c>
      <c r="Q17" s="37">
        <f>(SUMIFS('all sales summary'!$C$2:$C$2047,'all sales summary'!$A$2:$A$2047,$A17,'all sales summary'!$B$2:$B$2047,Q$3)*(1-SUMIFS('all sales summary'!$H$2:$H$2047,'all sales summary'!$A$2:$A$2047,$A17,'all sales summary'!$B$2:$B$2047,Q$3)))/(1-SUMIFS('all sales summary'!$H$2:$H$2047,'all sales summary'!$A$2:$A$2047,$A17,'all sales summary'!$B$2:$B$2047,Q$2))</f>
        <v>0.81502669442118481</v>
      </c>
      <c r="R17" s="37">
        <f>(SUMIFS('all sales summary'!$C$2:$C$2047,'all sales summary'!$A$2:$A$2047,$A17,'all sales summary'!$B$2:$B$2047,R$3)*(1-SUMIFS('all sales summary'!$H$2:$H$2047,'all sales summary'!$A$2:$A$2047,$A17,'all sales summary'!$B$2:$B$2047,R$3)))/(1-SUMIFS('all sales summary'!$H$2:$H$2047,'all sales summary'!$A$2:$A$2047,$A17,'all sales summary'!$B$2:$B$2047,R$2))</f>
        <v>0.94591679764134462</v>
      </c>
      <c r="S17" s="37">
        <f>(SUMIFS('all sales summary'!$C$2:$C$2047,'all sales summary'!$A$2:$A$2047,$A17,'all sales summary'!$B$2:$B$2047,S$3)*(1-SUMIFS('all sales summary'!$H$2:$H$2047,'all sales summary'!$A$2:$A$2047,$A17,'all sales summary'!$B$2:$B$2047,S$3)))/(1-SUMIFS('all sales summary'!$H$2:$H$2047,'all sales summary'!$A$2:$A$2047,$A17,'all sales summary'!$B$2:$B$2047,S$2))</f>
        <v>0.98255662765884277</v>
      </c>
      <c r="T17" s="37">
        <f>(SUMIFS('all sales summary'!$C$2:$C$2047,'all sales summary'!$A$2:$A$2047,$A17,'all sales summary'!$B$2:$B$2047,T$3)*(1-SUMIFS('all sales summary'!$H$2:$H$2047,'all sales summary'!$A$2:$A$2047,$A17,'all sales summary'!$B$2:$B$2047,T$3)))/(1-SUMIFS('all sales summary'!$H$2:$H$2047,'all sales summary'!$A$2:$A$2047,$A17,'all sales summary'!$B$2:$B$2047,T$2))</f>
        <v>0.98444847098757893</v>
      </c>
      <c r="U17" s="37">
        <f>(SUMIFS('all sales summary'!$C$2:$C$2047,'all sales summary'!$A$2:$A$2047,$A17,'all sales summary'!$B$2:$B$2047,U$3)*(1-SUMIFS('all sales summary'!$H$2:$H$2047,'all sales summary'!$A$2:$A$2047,$A17,'all sales summary'!$B$2:$B$2047,U$3)))/(1-SUMIFS('all sales summary'!$H$2:$H$2047,'all sales summary'!$A$2:$A$2047,$A17,'all sales summary'!$B$2:$B$2047,U$2))</f>
        <v>1.0116826051385406</v>
      </c>
      <c r="V17" s="37">
        <f>(SUMIFS('all sales summary'!$C$2:$C$2047,'all sales summary'!$A$2:$A$2047,$A17,'all sales summary'!$B$2:$B$2047,V$3)*(1-SUMIFS('all sales summary'!$H$2:$H$2047,'all sales summary'!$A$2:$A$2047,$A17,'all sales summary'!$B$2:$B$2047,V$3)))/(1-SUMIFS('all sales summary'!$H$2:$H$2047,'all sales summary'!$A$2:$A$2047,$A17,'all sales summary'!$B$2:$B$2047,V$2))</f>
        <v>0.92811744337082491</v>
      </c>
      <c r="W17" s="8" t="str">
        <f t="shared" si="0"/>
        <v>Cambridge</v>
      </c>
      <c r="X17" s="49">
        <f>1-SUMIFS('all sales summary'!$H$2:$H$2047,'all sales summary'!$A$2:$A$2047,$A17,'all sales summary'!$B$2:$B$2047,X$2)</f>
        <v>0.78338870954679529</v>
      </c>
      <c r="Y17" s="43">
        <f t="shared" si="1"/>
        <v>-5.6311983276653904E-2</v>
      </c>
    </row>
    <row r="18" spans="1:25" x14ac:dyDescent="0.25">
      <c r="A18" s="5" t="s">
        <v>21</v>
      </c>
      <c r="B18" s="37">
        <f>(SUMIFS('all sales summary'!$C$2:$C$2047,'all sales summary'!$A$2:$A$2047,$A18,'all sales summary'!$B$2:$B$2047,B$3)*(1-SUMIFS('all sales summary'!$H$2:$H$2047,'all sales summary'!$A$2:$A$2047,$A18,'all sales summary'!$B$2:$B$2047,B$3)))/(1-SUMIFS('all sales summary'!$H$2:$H$2047,'all sales summary'!$A$2:$A$2047,$A18,'all sales summary'!$B$2:$B$2047,B$2))</f>
        <v>0.894246735360824</v>
      </c>
      <c r="C18" s="37">
        <f>(SUMIFS('all sales summary'!$C$2:$C$2047,'all sales summary'!$A$2:$A$2047,$A18,'all sales summary'!$B$2:$B$2047,C$3)*(1-SUMIFS('all sales summary'!$H$2:$H$2047,'all sales summary'!$A$2:$A$2047,$A18,'all sales summary'!$B$2:$B$2047,C$3)))/(1-SUMIFS('all sales summary'!$H$2:$H$2047,'all sales summary'!$A$2:$A$2047,$A18,'all sales summary'!$B$2:$B$2047,C$2))</f>
        <v>0.90979511790793266</v>
      </c>
      <c r="D18" s="37">
        <f>(SUMIFS('all sales summary'!$C$2:$C$2047,'all sales summary'!$A$2:$A$2047,$A18,'all sales summary'!$B$2:$B$2047,D$3)*(1-SUMIFS('all sales summary'!$H$2:$H$2047,'all sales summary'!$A$2:$A$2047,$A18,'all sales summary'!$B$2:$B$2047,D$3)))/(1-SUMIFS('all sales summary'!$H$2:$H$2047,'all sales summary'!$A$2:$A$2047,$A18,'all sales summary'!$B$2:$B$2047,D$2))</f>
        <v>0.81451246497278929</v>
      </c>
      <c r="E18" s="37">
        <f>(SUMIFS('all sales summary'!$C$2:$C$2047,'all sales summary'!$A$2:$A$2047,$A18,'all sales summary'!$B$2:$B$2047,E$3)*(1-SUMIFS('all sales summary'!$H$2:$H$2047,'all sales summary'!$A$2:$A$2047,$A18,'all sales summary'!$B$2:$B$2047,E$3)))/(1-SUMIFS('all sales summary'!$H$2:$H$2047,'all sales summary'!$A$2:$A$2047,$A18,'all sales summary'!$B$2:$B$2047,E$2))</f>
        <v>0.47045388570094049</v>
      </c>
      <c r="F18" s="37">
        <f>(SUMIFS('all sales summary'!$C$2:$C$2047,'all sales summary'!$A$2:$A$2047,$A18,'all sales summary'!$B$2:$B$2047,F$3)*(1-SUMIFS('all sales summary'!$H$2:$H$2047,'all sales summary'!$A$2:$A$2047,$A18,'all sales summary'!$B$2:$B$2047,F$3)))/(1-SUMIFS('all sales summary'!$H$2:$H$2047,'all sales summary'!$A$2:$A$2047,$A18,'all sales summary'!$B$2:$B$2047,F$2))</f>
        <v>0.58906363318520782</v>
      </c>
      <c r="G18" s="37">
        <f>(SUMIFS('all sales summary'!$C$2:$C$2047,'all sales summary'!$A$2:$A$2047,$A18,'all sales summary'!$B$2:$B$2047,G$3)*(1-SUMIFS('all sales summary'!$H$2:$H$2047,'all sales summary'!$A$2:$A$2047,$A18,'all sales summary'!$B$2:$B$2047,G$3)))/(1-SUMIFS('all sales summary'!$H$2:$H$2047,'all sales summary'!$A$2:$A$2047,$A18,'all sales summary'!$B$2:$B$2047,G$2))</f>
        <v>0.67076734431233398</v>
      </c>
      <c r="H18" s="37">
        <f>(SUMIFS('all sales summary'!$C$2:$C$2047,'all sales summary'!$A$2:$A$2047,$A18,'all sales summary'!$B$2:$B$2047,H$3)*(1-SUMIFS('all sales summary'!$H$2:$H$2047,'all sales summary'!$A$2:$A$2047,$A18,'all sales summary'!$B$2:$B$2047,H$3)))/(1-SUMIFS('all sales summary'!$H$2:$H$2047,'all sales summary'!$A$2:$A$2047,$A18,'all sales summary'!$B$2:$B$2047,H$2))</f>
        <v>0.86991197772356765</v>
      </c>
      <c r="I18" s="37">
        <f>(SUMIFS('all sales summary'!$C$2:$C$2047,'all sales summary'!$A$2:$A$2047,$A18,'all sales summary'!$B$2:$B$2047,I$3)*(1-SUMIFS('all sales summary'!$H$2:$H$2047,'all sales summary'!$A$2:$A$2047,$A18,'all sales summary'!$B$2:$B$2047,I$3)))/(1-SUMIFS('all sales summary'!$H$2:$H$2047,'all sales summary'!$A$2:$A$2047,$A18,'all sales summary'!$B$2:$B$2047,I$2))</f>
        <v>0.96131897379573683</v>
      </c>
      <c r="J18" s="37">
        <f>(SUMIFS('all sales summary'!$C$2:$C$2047,'all sales summary'!$A$2:$A$2047,$A18,'all sales summary'!$B$2:$B$2047,J$3)*(1-SUMIFS('all sales summary'!$H$2:$H$2047,'all sales summary'!$A$2:$A$2047,$A18,'all sales summary'!$B$2:$B$2047,J$3)))/(1-SUMIFS('all sales summary'!$H$2:$H$2047,'all sales summary'!$A$2:$A$2047,$A18,'all sales summary'!$B$2:$B$2047,J$2))</f>
        <v>0.9167691007505091</v>
      </c>
      <c r="K18" s="37">
        <f>(SUMIFS('all sales summary'!$C$2:$C$2047,'all sales summary'!$A$2:$A$2047,$A18,'all sales summary'!$B$2:$B$2047,K$3)*(1-SUMIFS('all sales summary'!$H$2:$H$2047,'all sales summary'!$A$2:$A$2047,$A18,'all sales summary'!$B$2:$B$2047,K$3)))/(1-SUMIFS('all sales summary'!$H$2:$H$2047,'all sales summary'!$A$2:$A$2047,$A18,'all sales summary'!$B$2:$B$2047,K$2))</f>
        <v>0.82057657674448659</v>
      </c>
      <c r="L18" s="37">
        <f>(SUMIFS('all sales summary'!$C$2:$C$2047,'all sales summary'!$A$2:$A$2047,$A18,'all sales summary'!$B$2:$B$2047,L$3)*(1-SUMIFS('all sales summary'!$H$2:$H$2047,'all sales summary'!$A$2:$A$2047,$A18,'all sales summary'!$B$2:$B$2047,L$3)))/(1-SUMIFS('all sales summary'!$H$2:$H$2047,'all sales summary'!$A$2:$A$2047,$A18,'all sales summary'!$B$2:$B$2047,L$2))</f>
        <v>0.95128967604912684</v>
      </c>
      <c r="M18" s="37">
        <f>(SUMIFS('all sales summary'!$C$2:$C$2047,'all sales summary'!$A$2:$A$2047,$A18,'all sales summary'!$B$2:$B$2047,M$3)*(1-SUMIFS('all sales summary'!$H$2:$H$2047,'all sales summary'!$A$2:$A$2047,$A18,'all sales summary'!$B$2:$B$2047,M$3)))/(1-SUMIFS('all sales summary'!$H$2:$H$2047,'all sales summary'!$A$2:$A$2047,$A18,'all sales summary'!$B$2:$B$2047,M$2))</f>
        <v>0.96767683727752718</v>
      </c>
      <c r="N18" s="37">
        <f>(SUMIFS('all sales summary'!$C$2:$C$2047,'all sales summary'!$A$2:$A$2047,$A18,'all sales summary'!$B$2:$B$2047,N$3)*(1-SUMIFS('all sales summary'!$H$2:$H$2047,'all sales summary'!$A$2:$A$2047,$A18,'all sales summary'!$B$2:$B$2047,N$3)))/(1-SUMIFS('all sales summary'!$H$2:$H$2047,'all sales summary'!$A$2:$A$2047,$A18,'all sales summary'!$B$2:$B$2047,N$2))</f>
        <v>0.53671048423943024</v>
      </c>
      <c r="O18" s="37">
        <f>(SUMIFS('all sales summary'!$C$2:$C$2047,'all sales summary'!$A$2:$A$2047,$A18,'all sales summary'!$B$2:$B$2047,O$3)*(1-SUMIFS('all sales summary'!$H$2:$H$2047,'all sales summary'!$A$2:$A$2047,$A18,'all sales summary'!$B$2:$B$2047,O$3)))/(1-SUMIFS('all sales summary'!$H$2:$H$2047,'all sales summary'!$A$2:$A$2047,$A18,'all sales summary'!$B$2:$B$2047,O$2))</f>
        <v>0.55037850601306659</v>
      </c>
      <c r="P18" s="37">
        <f>(SUMIFS('all sales summary'!$C$2:$C$2047,'all sales summary'!$A$2:$A$2047,$A18,'all sales summary'!$B$2:$B$2047,P$3)*(1-SUMIFS('all sales summary'!$H$2:$H$2047,'all sales summary'!$A$2:$A$2047,$A18,'all sales summary'!$B$2:$B$2047,P$3)))/(1-SUMIFS('all sales summary'!$H$2:$H$2047,'all sales summary'!$A$2:$A$2047,$A18,'all sales summary'!$B$2:$B$2047,P$2))</f>
        <v>0.70582769248489119</v>
      </c>
      <c r="Q18" s="37">
        <f>(SUMIFS('all sales summary'!$C$2:$C$2047,'all sales summary'!$A$2:$A$2047,$A18,'all sales summary'!$B$2:$B$2047,Q$3)*(1-SUMIFS('all sales summary'!$H$2:$H$2047,'all sales summary'!$A$2:$A$2047,$A18,'all sales summary'!$B$2:$B$2047,Q$3)))/(1-SUMIFS('all sales summary'!$H$2:$H$2047,'all sales summary'!$A$2:$A$2047,$A18,'all sales summary'!$B$2:$B$2047,Q$2))</f>
        <v>0.8784959277925688</v>
      </c>
      <c r="R18" s="37">
        <f>(SUMIFS('all sales summary'!$C$2:$C$2047,'all sales summary'!$A$2:$A$2047,$A18,'all sales summary'!$B$2:$B$2047,R$3)*(1-SUMIFS('all sales summary'!$H$2:$H$2047,'all sales summary'!$A$2:$A$2047,$A18,'all sales summary'!$B$2:$B$2047,R$3)))/(1-SUMIFS('all sales summary'!$H$2:$H$2047,'all sales summary'!$A$2:$A$2047,$A18,'all sales summary'!$B$2:$B$2047,R$2))</f>
        <v>1.0111355908722883</v>
      </c>
      <c r="S18" s="37">
        <f>(SUMIFS('all sales summary'!$C$2:$C$2047,'all sales summary'!$A$2:$A$2047,$A18,'all sales summary'!$B$2:$B$2047,S$3)*(1-SUMIFS('all sales summary'!$H$2:$H$2047,'all sales summary'!$A$2:$A$2047,$A18,'all sales summary'!$B$2:$B$2047,S$3)))/(1-SUMIFS('all sales summary'!$H$2:$H$2047,'all sales summary'!$A$2:$A$2047,$A18,'all sales summary'!$B$2:$B$2047,S$2))</f>
        <v>1.0354918221103053</v>
      </c>
      <c r="T18" s="37">
        <f>(SUMIFS('all sales summary'!$C$2:$C$2047,'all sales summary'!$A$2:$A$2047,$A18,'all sales summary'!$B$2:$B$2047,T$3)*(1-SUMIFS('all sales summary'!$H$2:$H$2047,'all sales summary'!$A$2:$A$2047,$A18,'all sales summary'!$B$2:$B$2047,T$3)))/(1-SUMIFS('all sales summary'!$H$2:$H$2047,'all sales summary'!$A$2:$A$2047,$A18,'all sales summary'!$B$2:$B$2047,T$2))</f>
        <v>1.046521091164037</v>
      </c>
      <c r="U18" s="37">
        <f>(SUMIFS('all sales summary'!$C$2:$C$2047,'all sales summary'!$A$2:$A$2047,$A18,'all sales summary'!$B$2:$B$2047,U$3)*(1-SUMIFS('all sales summary'!$H$2:$H$2047,'all sales summary'!$A$2:$A$2047,$A18,'all sales summary'!$B$2:$B$2047,U$3)))/(1-SUMIFS('all sales summary'!$H$2:$H$2047,'all sales summary'!$A$2:$A$2047,$A18,'all sales summary'!$B$2:$B$2047,U$2))</f>
        <v>1.0850703619870403</v>
      </c>
      <c r="V18" s="37">
        <f>(SUMIFS('all sales summary'!$C$2:$C$2047,'all sales summary'!$A$2:$A$2047,$A18,'all sales summary'!$B$2:$B$2047,V$3)*(1-SUMIFS('all sales summary'!$H$2:$H$2047,'all sales summary'!$A$2:$A$2047,$A18,'all sales summary'!$B$2:$B$2047,V$3)))/(1-SUMIFS('all sales summary'!$H$2:$H$2047,'all sales summary'!$A$2:$A$2047,$A18,'all sales summary'!$B$2:$B$2047,V$2))</f>
        <v>1.0451500885980574</v>
      </c>
      <c r="W18" s="8" t="str">
        <f t="shared" si="0"/>
        <v>Cardiff</v>
      </c>
      <c r="X18" s="49">
        <f>1-SUMIFS('all sales summary'!$H$2:$H$2047,'all sales summary'!$A$2:$A$2047,$A18,'all sales summary'!$B$2:$B$2047,X$2)</f>
        <v>0.80980876287395476</v>
      </c>
      <c r="Y18" s="43">
        <f t="shared" si="1"/>
        <v>3.6562937391242278E-2</v>
      </c>
    </row>
    <row r="19" spans="1:25" x14ac:dyDescent="0.25">
      <c r="A19" s="5" t="s">
        <v>22</v>
      </c>
      <c r="B19" s="37">
        <f>(SUMIFS('all sales summary'!$C$2:$C$2047,'all sales summary'!$A$2:$A$2047,$A19,'all sales summary'!$B$2:$B$2047,B$3)*(1-SUMIFS('all sales summary'!$H$2:$H$2047,'all sales summary'!$A$2:$A$2047,$A19,'all sales summary'!$B$2:$B$2047,B$3)))/(1-SUMIFS('all sales summary'!$H$2:$H$2047,'all sales summary'!$A$2:$A$2047,$A19,'all sales summary'!$B$2:$B$2047,B$2))</f>
        <v>0.92074255192473742</v>
      </c>
      <c r="C19" s="37">
        <f>(SUMIFS('all sales summary'!$C$2:$C$2047,'all sales summary'!$A$2:$A$2047,$A19,'all sales summary'!$B$2:$B$2047,C$3)*(1-SUMIFS('all sales summary'!$H$2:$H$2047,'all sales summary'!$A$2:$A$2047,$A19,'all sales summary'!$B$2:$B$2047,C$3)))/(1-SUMIFS('all sales summary'!$H$2:$H$2047,'all sales summary'!$A$2:$A$2047,$A19,'all sales summary'!$B$2:$B$2047,C$2))</f>
        <v>0.92535931608185662</v>
      </c>
      <c r="D19" s="37">
        <f>(SUMIFS('all sales summary'!$C$2:$C$2047,'all sales summary'!$A$2:$A$2047,$A19,'all sales summary'!$B$2:$B$2047,D$3)*(1-SUMIFS('all sales summary'!$H$2:$H$2047,'all sales summary'!$A$2:$A$2047,$A19,'all sales summary'!$B$2:$B$2047,D$3)))/(1-SUMIFS('all sales summary'!$H$2:$H$2047,'all sales summary'!$A$2:$A$2047,$A19,'all sales summary'!$B$2:$B$2047,D$2))</f>
        <v>0.87796928113996853</v>
      </c>
      <c r="E19" s="37">
        <f>(SUMIFS('all sales summary'!$C$2:$C$2047,'all sales summary'!$A$2:$A$2047,$A19,'all sales summary'!$B$2:$B$2047,E$3)*(1-SUMIFS('all sales summary'!$H$2:$H$2047,'all sales summary'!$A$2:$A$2047,$A19,'all sales summary'!$B$2:$B$2047,E$3)))/(1-SUMIFS('all sales summary'!$H$2:$H$2047,'all sales summary'!$A$2:$A$2047,$A19,'all sales summary'!$B$2:$B$2047,E$2))</f>
        <v>0.56109356801717614</v>
      </c>
      <c r="F19" s="37">
        <f>(SUMIFS('all sales summary'!$C$2:$C$2047,'all sales summary'!$A$2:$A$2047,$A19,'all sales summary'!$B$2:$B$2047,F$3)*(1-SUMIFS('all sales summary'!$H$2:$H$2047,'all sales summary'!$A$2:$A$2047,$A19,'all sales summary'!$B$2:$B$2047,F$3)))/(1-SUMIFS('all sales summary'!$H$2:$H$2047,'all sales summary'!$A$2:$A$2047,$A19,'all sales summary'!$B$2:$B$2047,F$2))</f>
        <v>0.69916592792579757</v>
      </c>
      <c r="G19" s="37">
        <f>(SUMIFS('all sales summary'!$C$2:$C$2047,'all sales summary'!$A$2:$A$2047,$A19,'all sales summary'!$B$2:$B$2047,G$3)*(1-SUMIFS('all sales summary'!$H$2:$H$2047,'all sales summary'!$A$2:$A$2047,$A19,'all sales summary'!$B$2:$B$2047,G$3)))/(1-SUMIFS('all sales summary'!$H$2:$H$2047,'all sales summary'!$A$2:$A$2047,$A19,'all sales summary'!$B$2:$B$2047,G$2))</f>
        <v>0.81407763526145305</v>
      </c>
      <c r="H19" s="37">
        <f>(SUMIFS('all sales summary'!$C$2:$C$2047,'all sales summary'!$A$2:$A$2047,$A19,'all sales summary'!$B$2:$B$2047,H$3)*(1-SUMIFS('all sales summary'!$H$2:$H$2047,'all sales summary'!$A$2:$A$2047,$A19,'all sales summary'!$B$2:$B$2047,H$3)))/(1-SUMIFS('all sales summary'!$H$2:$H$2047,'all sales summary'!$A$2:$A$2047,$A19,'all sales summary'!$B$2:$B$2047,H$2))</f>
        <v>0.95131807799765378</v>
      </c>
      <c r="I19" s="37">
        <f>(SUMIFS('all sales summary'!$C$2:$C$2047,'all sales summary'!$A$2:$A$2047,$A19,'all sales summary'!$B$2:$B$2047,I$3)*(1-SUMIFS('all sales summary'!$H$2:$H$2047,'all sales summary'!$A$2:$A$2047,$A19,'all sales summary'!$B$2:$B$2047,I$3)))/(1-SUMIFS('all sales summary'!$H$2:$H$2047,'all sales summary'!$A$2:$A$2047,$A19,'all sales summary'!$B$2:$B$2047,I$2))</f>
        <v>0.97262591302247547</v>
      </c>
      <c r="J19" s="37">
        <f>(SUMIFS('all sales summary'!$C$2:$C$2047,'all sales summary'!$A$2:$A$2047,$A19,'all sales summary'!$B$2:$B$2047,J$3)*(1-SUMIFS('all sales summary'!$H$2:$H$2047,'all sales summary'!$A$2:$A$2047,$A19,'all sales summary'!$B$2:$B$2047,J$3)))/(1-SUMIFS('all sales summary'!$H$2:$H$2047,'all sales summary'!$A$2:$A$2047,$A19,'all sales summary'!$B$2:$B$2047,J$2))</f>
        <v>0.9588994402448745</v>
      </c>
      <c r="K19" s="37">
        <f>(SUMIFS('all sales summary'!$C$2:$C$2047,'all sales summary'!$A$2:$A$2047,$A19,'all sales summary'!$B$2:$B$2047,K$3)*(1-SUMIFS('all sales summary'!$H$2:$H$2047,'all sales summary'!$A$2:$A$2047,$A19,'all sales summary'!$B$2:$B$2047,K$3)))/(1-SUMIFS('all sales summary'!$H$2:$H$2047,'all sales summary'!$A$2:$A$2047,$A19,'all sales summary'!$B$2:$B$2047,K$2))</f>
        <v>0.97918004869044106</v>
      </c>
      <c r="L19" s="37">
        <f>(SUMIFS('all sales summary'!$C$2:$C$2047,'all sales summary'!$A$2:$A$2047,$A19,'all sales summary'!$B$2:$B$2047,L$3)*(1-SUMIFS('all sales summary'!$H$2:$H$2047,'all sales summary'!$A$2:$A$2047,$A19,'all sales summary'!$B$2:$B$2047,L$3)))/(1-SUMIFS('all sales summary'!$H$2:$H$2047,'all sales summary'!$A$2:$A$2047,$A19,'all sales summary'!$B$2:$B$2047,L$2))</f>
        <v>0.81359867131741004</v>
      </c>
      <c r="M19" s="37">
        <f>(SUMIFS('all sales summary'!$C$2:$C$2047,'all sales summary'!$A$2:$A$2047,$A19,'all sales summary'!$B$2:$B$2047,M$3)*(1-SUMIFS('all sales summary'!$H$2:$H$2047,'all sales summary'!$A$2:$A$2047,$A19,'all sales summary'!$B$2:$B$2047,M$3)))/(1-SUMIFS('all sales summary'!$H$2:$H$2047,'all sales summary'!$A$2:$A$2047,$A19,'all sales summary'!$B$2:$B$2047,M$2))</f>
        <v>0.92731171432987936</v>
      </c>
      <c r="N19" s="37">
        <f>(SUMIFS('all sales summary'!$C$2:$C$2047,'all sales summary'!$A$2:$A$2047,$A19,'all sales summary'!$B$2:$B$2047,N$3)*(1-SUMIFS('all sales summary'!$H$2:$H$2047,'all sales summary'!$A$2:$A$2047,$A19,'all sales summary'!$B$2:$B$2047,N$3)))/(1-SUMIFS('all sales summary'!$H$2:$H$2047,'all sales summary'!$A$2:$A$2047,$A19,'all sales summary'!$B$2:$B$2047,N$2))</f>
        <v>0.61820355481895484</v>
      </c>
      <c r="O19" s="37">
        <f>(SUMIFS('all sales summary'!$C$2:$C$2047,'all sales summary'!$A$2:$A$2047,$A19,'all sales summary'!$B$2:$B$2047,O$3)*(1-SUMIFS('all sales summary'!$H$2:$H$2047,'all sales summary'!$A$2:$A$2047,$A19,'all sales summary'!$B$2:$B$2047,O$3)))/(1-SUMIFS('all sales summary'!$H$2:$H$2047,'all sales summary'!$A$2:$A$2047,$A19,'all sales summary'!$B$2:$B$2047,O$2))</f>
        <v>0.63757701457036364</v>
      </c>
      <c r="P19" s="37">
        <f>(SUMIFS('all sales summary'!$C$2:$C$2047,'all sales summary'!$A$2:$A$2047,$A19,'all sales summary'!$B$2:$B$2047,P$3)*(1-SUMIFS('all sales summary'!$H$2:$H$2047,'all sales summary'!$A$2:$A$2047,$A19,'all sales summary'!$B$2:$B$2047,P$3)))/(1-SUMIFS('all sales summary'!$H$2:$H$2047,'all sales summary'!$A$2:$A$2047,$A19,'all sales summary'!$B$2:$B$2047,P$2))</f>
        <v>0.81006477012279599</v>
      </c>
      <c r="Q19" s="37">
        <f>(SUMIFS('all sales summary'!$C$2:$C$2047,'all sales summary'!$A$2:$A$2047,$A19,'all sales summary'!$B$2:$B$2047,Q$3)*(1-SUMIFS('all sales summary'!$H$2:$H$2047,'all sales summary'!$A$2:$A$2047,$A19,'all sales summary'!$B$2:$B$2047,Q$3)))/(1-SUMIFS('all sales summary'!$H$2:$H$2047,'all sales summary'!$A$2:$A$2047,$A19,'all sales summary'!$B$2:$B$2047,Q$2))</f>
        <v>0.89249459082309446</v>
      </c>
      <c r="R19" s="37">
        <f>(SUMIFS('all sales summary'!$C$2:$C$2047,'all sales summary'!$A$2:$A$2047,$A19,'all sales summary'!$B$2:$B$2047,R$3)*(1-SUMIFS('all sales summary'!$H$2:$H$2047,'all sales summary'!$A$2:$A$2047,$A19,'all sales summary'!$B$2:$B$2047,R$3)))/(1-SUMIFS('all sales summary'!$H$2:$H$2047,'all sales summary'!$A$2:$A$2047,$A19,'all sales summary'!$B$2:$B$2047,R$2))</f>
        <v>0.98825504200769754</v>
      </c>
      <c r="S19" s="37">
        <f>(SUMIFS('all sales summary'!$C$2:$C$2047,'all sales summary'!$A$2:$A$2047,$A19,'all sales summary'!$B$2:$B$2047,S$3)*(1-SUMIFS('all sales summary'!$H$2:$H$2047,'all sales summary'!$A$2:$A$2047,$A19,'all sales summary'!$B$2:$B$2047,S$3)))/(1-SUMIFS('all sales summary'!$H$2:$H$2047,'all sales summary'!$A$2:$A$2047,$A19,'all sales summary'!$B$2:$B$2047,S$2))</f>
        <v>0.96480852708689846</v>
      </c>
      <c r="T19" s="37">
        <f>(SUMIFS('all sales summary'!$C$2:$C$2047,'all sales summary'!$A$2:$A$2047,$A19,'all sales summary'!$B$2:$B$2047,T$3)*(1-SUMIFS('all sales summary'!$H$2:$H$2047,'all sales summary'!$A$2:$A$2047,$A19,'all sales summary'!$B$2:$B$2047,T$3)))/(1-SUMIFS('all sales summary'!$H$2:$H$2047,'all sales summary'!$A$2:$A$2047,$A19,'all sales summary'!$B$2:$B$2047,T$2))</f>
        <v>1.026635821267311</v>
      </c>
      <c r="U19" s="37">
        <f>(SUMIFS('all sales summary'!$C$2:$C$2047,'all sales summary'!$A$2:$A$2047,$A19,'all sales summary'!$B$2:$B$2047,U$3)*(1-SUMIFS('all sales summary'!$H$2:$H$2047,'all sales summary'!$A$2:$A$2047,$A19,'all sales summary'!$B$2:$B$2047,U$3)))/(1-SUMIFS('all sales summary'!$H$2:$H$2047,'all sales summary'!$A$2:$A$2047,$A19,'all sales summary'!$B$2:$B$2047,U$2))</f>
        <v>0.99170239498938229</v>
      </c>
      <c r="V19" s="37">
        <f>(SUMIFS('all sales summary'!$C$2:$C$2047,'all sales summary'!$A$2:$A$2047,$A19,'all sales summary'!$B$2:$B$2047,V$3)*(1-SUMIFS('all sales summary'!$H$2:$H$2047,'all sales summary'!$A$2:$A$2047,$A19,'all sales summary'!$B$2:$B$2047,V$3)))/(1-SUMIFS('all sales summary'!$H$2:$H$2047,'all sales summary'!$A$2:$A$2047,$A19,'all sales summary'!$B$2:$B$2047,V$2))</f>
        <v>0.98618925567273052</v>
      </c>
      <c r="W19" s="8" t="str">
        <f t="shared" si="0"/>
        <v>Chatham</v>
      </c>
      <c r="X19" s="49">
        <f>1-SUMIFS('all sales summary'!$H$2:$H$2047,'all sales summary'!$A$2:$A$2047,$A19,'all sales summary'!$B$2:$B$2047,X$2)</f>
        <v>0.91170616706489005</v>
      </c>
      <c r="Y19" s="43">
        <f t="shared" si="1"/>
        <v>-1.2591340774928027E-2</v>
      </c>
    </row>
    <row r="20" spans="1:25" x14ac:dyDescent="0.25">
      <c r="A20" s="5" t="s">
        <v>23</v>
      </c>
      <c r="B20" s="37">
        <f>(SUMIFS('all sales summary'!$C$2:$C$2047,'all sales summary'!$A$2:$A$2047,$A20,'all sales summary'!$B$2:$B$2047,B$3)*(1-SUMIFS('all sales summary'!$H$2:$H$2047,'all sales summary'!$A$2:$A$2047,$A20,'all sales summary'!$B$2:$B$2047,B$3)))/(1-SUMIFS('all sales summary'!$H$2:$H$2047,'all sales summary'!$A$2:$A$2047,$A20,'all sales summary'!$B$2:$B$2047,B$2))</f>
        <v>0.93495494080707908</v>
      </c>
      <c r="C20" s="37">
        <f>(SUMIFS('all sales summary'!$C$2:$C$2047,'all sales summary'!$A$2:$A$2047,$A20,'all sales summary'!$B$2:$B$2047,C$3)*(1-SUMIFS('all sales summary'!$H$2:$H$2047,'all sales summary'!$A$2:$A$2047,$A20,'all sales summary'!$B$2:$B$2047,C$3)))/(1-SUMIFS('all sales summary'!$H$2:$H$2047,'all sales summary'!$A$2:$A$2047,$A20,'all sales summary'!$B$2:$B$2047,C$2))</f>
        <v>0.95718233692446986</v>
      </c>
      <c r="D20" s="37">
        <f>(SUMIFS('all sales summary'!$C$2:$C$2047,'all sales summary'!$A$2:$A$2047,$A20,'all sales summary'!$B$2:$B$2047,D$3)*(1-SUMIFS('all sales summary'!$H$2:$H$2047,'all sales summary'!$A$2:$A$2047,$A20,'all sales summary'!$B$2:$B$2047,D$3)))/(1-SUMIFS('all sales summary'!$H$2:$H$2047,'all sales summary'!$A$2:$A$2047,$A20,'all sales summary'!$B$2:$B$2047,D$2))</f>
        <v>0.91193350613104207</v>
      </c>
      <c r="E20" s="37">
        <f>(SUMIFS('all sales summary'!$C$2:$C$2047,'all sales summary'!$A$2:$A$2047,$A20,'all sales summary'!$B$2:$B$2047,E$3)*(1-SUMIFS('all sales summary'!$H$2:$H$2047,'all sales summary'!$A$2:$A$2047,$A20,'all sales summary'!$B$2:$B$2047,E$3)))/(1-SUMIFS('all sales summary'!$H$2:$H$2047,'all sales summary'!$A$2:$A$2047,$A20,'all sales summary'!$B$2:$B$2047,E$2))</f>
        <v>0.58369753236508815</v>
      </c>
      <c r="F20" s="37">
        <f>(SUMIFS('all sales summary'!$C$2:$C$2047,'all sales summary'!$A$2:$A$2047,$A20,'all sales summary'!$B$2:$B$2047,F$3)*(1-SUMIFS('all sales summary'!$H$2:$H$2047,'all sales summary'!$A$2:$A$2047,$A20,'all sales summary'!$B$2:$B$2047,F$3)))/(1-SUMIFS('all sales summary'!$H$2:$H$2047,'all sales summary'!$A$2:$A$2047,$A20,'all sales summary'!$B$2:$B$2047,F$2))</f>
        <v>0.72853537690892844</v>
      </c>
      <c r="G20" s="37">
        <f>(SUMIFS('all sales summary'!$C$2:$C$2047,'all sales summary'!$A$2:$A$2047,$A20,'all sales summary'!$B$2:$B$2047,G$3)*(1-SUMIFS('all sales summary'!$H$2:$H$2047,'all sales summary'!$A$2:$A$2047,$A20,'all sales summary'!$B$2:$B$2047,G$3)))/(1-SUMIFS('all sales summary'!$H$2:$H$2047,'all sales summary'!$A$2:$A$2047,$A20,'all sales summary'!$B$2:$B$2047,G$2))</f>
        <v>0.87581895789988384</v>
      </c>
      <c r="H20" s="37">
        <f>(SUMIFS('all sales summary'!$C$2:$C$2047,'all sales summary'!$A$2:$A$2047,$A20,'all sales summary'!$B$2:$B$2047,H$3)*(1-SUMIFS('all sales summary'!$H$2:$H$2047,'all sales summary'!$A$2:$A$2047,$A20,'all sales summary'!$B$2:$B$2047,H$3)))/(1-SUMIFS('all sales summary'!$H$2:$H$2047,'all sales summary'!$A$2:$A$2047,$A20,'all sales summary'!$B$2:$B$2047,H$2))</f>
        <v>1.0030230333951522</v>
      </c>
      <c r="I20" s="37">
        <f>(SUMIFS('all sales summary'!$C$2:$C$2047,'all sales summary'!$A$2:$A$2047,$A20,'all sales summary'!$B$2:$B$2047,I$3)*(1-SUMIFS('all sales summary'!$H$2:$H$2047,'all sales summary'!$A$2:$A$2047,$A20,'all sales summary'!$B$2:$B$2047,I$3)))/(1-SUMIFS('all sales summary'!$H$2:$H$2047,'all sales summary'!$A$2:$A$2047,$A20,'all sales summary'!$B$2:$B$2047,I$2))</f>
        <v>1.0171681030979247</v>
      </c>
      <c r="J20" s="37">
        <f>(SUMIFS('all sales summary'!$C$2:$C$2047,'all sales summary'!$A$2:$A$2047,$A20,'all sales summary'!$B$2:$B$2047,J$3)*(1-SUMIFS('all sales summary'!$H$2:$H$2047,'all sales summary'!$A$2:$A$2047,$A20,'all sales summary'!$B$2:$B$2047,J$3)))/(1-SUMIFS('all sales summary'!$H$2:$H$2047,'all sales summary'!$A$2:$A$2047,$A20,'all sales summary'!$B$2:$B$2047,J$2))</f>
        <v>1.0108398114380845</v>
      </c>
      <c r="K20" s="37">
        <f>(SUMIFS('all sales summary'!$C$2:$C$2047,'all sales summary'!$A$2:$A$2047,$A20,'all sales summary'!$B$2:$B$2047,K$3)*(1-SUMIFS('all sales summary'!$H$2:$H$2047,'all sales summary'!$A$2:$A$2047,$A20,'all sales summary'!$B$2:$B$2047,K$3)))/(1-SUMIFS('all sales summary'!$H$2:$H$2047,'all sales summary'!$A$2:$A$2047,$A20,'all sales summary'!$B$2:$B$2047,K$2))</f>
        <v>1.0199245106924382</v>
      </c>
      <c r="L20" s="37">
        <f>(SUMIFS('all sales summary'!$C$2:$C$2047,'all sales summary'!$A$2:$A$2047,$A20,'all sales summary'!$B$2:$B$2047,L$3)*(1-SUMIFS('all sales summary'!$H$2:$H$2047,'all sales summary'!$A$2:$A$2047,$A20,'all sales summary'!$B$2:$B$2047,L$3)))/(1-SUMIFS('all sales summary'!$H$2:$H$2047,'all sales summary'!$A$2:$A$2047,$A20,'all sales summary'!$B$2:$B$2047,L$2))</f>
        <v>0.85242810471594288</v>
      </c>
      <c r="M20" s="37">
        <f>(SUMIFS('all sales summary'!$C$2:$C$2047,'all sales summary'!$A$2:$A$2047,$A20,'all sales summary'!$B$2:$B$2047,M$3)*(1-SUMIFS('all sales summary'!$H$2:$H$2047,'all sales summary'!$A$2:$A$2047,$A20,'all sales summary'!$B$2:$B$2047,M$3)))/(1-SUMIFS('all sales summary'!$H$2:$H$2047,'all sales summary'!$A$2:$A$2047,$A20,'all sales summary'!$B$2:$B$2047,M$2))</f>
        <v>1.0638565138330649</v>
      </c>
      <c r="N20" s="37">
        <f>(SUMIFS('all sales summary'!$C$2:$C$2047,'all sales summary'!$A$2:$A$2047,$A20,'all sales summary'!$B$2:$B$2047,N$3)*(1-SUMIFS('all sales summary'!$H$2:$H$2047,'all sales summary'!$A$2:$A$2047,$A20,'all sales summary'!$B$2:$B$2047,N$3)))/(1-SUMIFS('all sales summary'!$H$2:$H$2047,'all sales summary'!$A$2:$A$2047,$A20,'all sales summary'!$B$2:$B$2047,N$2))</f>
        <v>0.69371165760492481</v>
      </c>
      <c r="O20" s="37">
        <f>(SUMIFS('all sales summary'!$C$2:$C$2047,'all sales summary'!$A$2:$A$2047,$A20,'all sales summary'!$B$2:$B$2047,O$3)*(1-SUMIFS('all sales summary'!$H$2:$H$2047,'all sales summary'!$A$2:$A$2047,$A20,'all sales summary'!$B$2:$B$2047,O$3)))/(1-SUMIFS('all sales summary'!$H$2:$H$2047,'all sales summary'!$A$2:$A$2047,$A20,'all sales summary'!$B$2:$B$2047,O$2))</f>
        <v>0.72327895574489764</v>
      </c>
      <c r="P20" s="37">
        <f>(SUMIFS('all sales summary'!$C$2:$C$2047,'all sales summary'!$A$2:$A$2047,$A20,'all sales summary'!$B$2:$B$2047,P$3)*(1-SUMIFS('all sales summary'!$H$2:$H$2047,'all sales summary'!$A$2:$A$2047,$A20,'all sales summary'!$B$2:$B$2047,P$3)))/(1-SUMIFS('all sales summary'!$H$2:$H$2047,'all sales summary'!$A$2:$A$2047,$A20,'all sales summary'!$B$2:$B$2047,P$2))</f>
        <v>0.91360921931190464</v>
      </c>
      <c r="Q20" s="37">
        <f>(SUMIFS('all sales summary'!$C$2:$C$2047,'all sales summary'!$A$2:$A$2047,$A20,'all sales summary'!$B$2:$B$2047,Q$3)*(1-SUMIFS('all sales summary'!$H$2:$H$2047,'all sales summary'!$A$2:$A$2047,$A20,'all sales summary'!$B$2:$B$2047,Q$3)))/(1-SUMIFS('all sales summary'!$H$2:$H$2047,'all sales summary'!$A$2:$A$2047,$A20,'all sales summary'!$B$2:$B$2047,Q$2))</f>
        <v>1.0329783202382119</v>
      </c>
      <c r="R20" s="37">
        <f>(SUMIFS('all sales summary'!$C$2:$C$2047,'all sales summary'!$A$2:$A$2047,$A20,'all sales summary'!$B$2:$B$2047,R$3)*(1-SUMIFS('all sales summary'!$H$2:$H$2047,'all sales summary'!$A$2:$A$2047,$A20,'all sales summary'!$B$2:$B$2047,R$3)))/(1-SUMIFS('all sales summary'!$H$2:$H$2047,'all sales summary'!$A$2:$A$2047,$A20,'all sales summary'!$B$2:$B$2047,R$2))</f>
        <v>1.1113517846917162</v>
      </c>
      <c r="S20" s="37">
        <f>(SUMIFS('all sales summary'!$C$2:$C$2047,'all sales summary'!$A$2:$A$2047,$A20,'all sales summary'!$B$2:$B$2047,S$3)*(1-SUMIFS('all sales summary'!$H$2:$H$2047,'all sales summary'!$A$2:$A$2047,$A20,'all sales summary'!$B$2:$B$2047,S$3)))/(1-SUMIFS('all sales summary'!$H$2:$H$2047,'all sales summary'!$A$2:$A$2047,$A20,'all sales summary'!$B$2:$B$2047,S$2))</f>
        <v>1.0707956603392299</v>
      </c>
      <c r="T20" s="37">
        <f>(SUMIFS('all sales summary'!$C$2:$C$2047,'all sales summary'!$A$2:$A$2047,$A20,'all sales summary'!$B$2:$B$2047,T$3)*(1-SUMIFS('all sales summary'!$H$2:$H$2047,'all sales summary'!$A$2:$A$2047,$A20,'all sales summary'!$B$2:$B$2047,T$3)))/(1-SUMIFS('all sales summary'!$H$2:$H$2047,'all sales summary'!$A$2:$A$2047,$A20,'all sales summary'!$B$2:$B$2047,T$2))</f>
        <v>1.1391040454751682</v>
      </c>
      <c r="U20" s="37">
        <f>(SUMIFS('all sales summary'!$C$2:$C$2047,'all sales summary'!$A$2:$A$2047,$A20,'all sales summary'!$B$2:$B$2047,U$3)*(1-SUMIFS('all sales summary'!$H$2:$H$2047,'all sales summary'!$A$2:$A$2047,$A20,'all sales summary'!$B$2:$B$2047,U$3)))/(1-SUMIFS('all sales summary'!$H$2:$H$2047,'all sales summary'!$A$2:$A$2047,$A20,'all sales summary'!$B$2:$B$2047,U$2))</f>
        <v>1.1097318434296837</v>
      </c>
      <c r="V20" s="37">
        <f>(SUMIFS('all sales summary'!$C$2:$C$2047,'all sales summary'!$A$2:$A$2047,$A20,'all sales summary'!$B$2:$B$2047,V$3)*(1-SUMIFS('all sales summary'!$H$2:$H$2047,'all sales summary'!$A$2:$A$2047,$A20,'all sales summary'!$B$2:$B$2047,V$3)))/(1-SUMIFS('all sales summary'!$H$2:$H$2047,'all sales summary'!$A$2:$A$2047,$A20,'all sales summary'!$B$2:$B$2047,V$2))</f>
        <v>1.1061535662379844</v>
      </c>
      <c r="W20" s="8" t="str">
        <f t="shared" si="0"/>
        <v>Coventry</v>
      </c>
      <c r="X20" s="49">
        <f>1-SUMIFS('all sales summary'!$H$2:$H$2047,'all sales summary'!$A$2:$A$2047,$A20,'all sales summary'!$B$2:$B$2047,X$2)</f>
        <v>0.86406224094522244</v>
      </c>
      <c r="Y20" s="43">
        <f t="shared" si="1"/>
        <v>9.1723288327919941E-2</v>
      </c>
    </row>
    <row r="21" spans="1:25" x14ac:dyDescent="0.25">
      <c r="A21" s="5" t="s">
        <v>24</v>
      </c>
      <c r="B21" s="37">
        <f>(SUMIFS('all sales summary'!$C$2:$C$2047,'all sales summary'!$A$2:$A$2047,$A21,'all sales summary'!$B$2:$B$2047,B$3)*(1-SUMIFS('all sales summary'!$H$2:$H$2047,'all sales summary'!$A$2:$A$2047,$A21,'all sales summary'!$B$2:$B$2047,B$3)))/(1-SUMIFS('all sales summary'!$H$2:$H$2047,'all sales summary'!$A$2:$A$2047,$A21,'all sales summary'!$B$2:$B$2047,B$2))</f>
        <v>0.99498255511940059</v>
      </c>
      <c r="C21" s="37">
        <f>(SUMIFS('all sales summary'!$C$2:$C$2047,'all sales summary'!$A$2:$A$2047,$A21,'all sales summary'!$B$2:$B$2047,C$3)*(1-SUMIFS('all sales summary'!$H$2:$H$2047,'all sales summary'!$A$2:$A$2047,$A21,'all sales summary'!$B$2:$B$2047,C$3)))/(1-SUMIFS('all sales summary'!$H$2:$H$2047,'all sales summary'!$A$2:$A$2047,$A21,'all sales summary'!$B$2:$B$2047,C$2))</f>
        <v>0.90797758026809094</v>
      </c>
      <c r="D21" s="37">
        <f>(SUMIFS('all sales summary'!$C$2:$C$2047,'all sales summary'!$A$2:$A$2047,$A21,'all sales summary'!$B$2:$B$2047,D$3)*(1-SUMIFS('all sales summary'!$H$2:$H$2047,'all sales summary'!$A$2:$A$2047,$A21,'all sales summary'!$B$2:$B$2047,D$3)))/(1-SUMIFS('all sales summary'!$H$2:$H$2047,'all sales summary'!$A$2:$A$2047,$A21,'all sales summary'!$B$2:$B$2047,D$2))</f>
        <v>0.69045384549322375</v>
      </c>
      <c r="E21" s="37">
        <f>(SUMIFS('all sales summary'!$C$2:$C$2047,'all sales summary'!$A$2:$A$2047,$A21,'all sales summary'!$B$2:$B$2047,E$3)*(1-SUMIFS('all sales summary'!$H$2:$H$2047,'all sales summary'!$A$2:$A$2047,$A21,'all sales summary'!$B$2:$B$2047,E$3)))/(1-SUMIFS('all sales summary'!$H$2:$H$2047,'all sales summary'!$A$2:$A$2047,$A21,'all sales summary'!$B$2:$B$2047,E$2))</f>
        <v>0.43448322961105545</v>
      </c>
      <c r="F21" s="37">
        <f>(SUMIFS('all sales summary'!$C$2:$C$2047,'all sales summary'!$A$2:$A$2047,$A21,'all sales summary'!$B$2:$B$2047,F$3)*(1-SUMIFS('all sales summary'!$H$2:$H$2047,'all sales summary'!$A$2:$A$2047,$A21,'all sales summary'!$B$2:$B$2047,F$3)))/(1-SUMIFS('all sales summary'!$H$2:$H$2047,'all sales summary'!$A$2:$A$2047,$A21,'all sales summary'!$B$2:$B$2047,F$2))</f>
        <v>0.52661620803112152</v>
      </c>
      <c r="G21" s="37">
        <f>(SUMIFS('all sales summary'!$C$2:$C$2047,'all sales summary'!$A$2:$A$2047,$A21,'all sales summary'!$B$2:$B$2047,G$3)*(1-SUMIFS('all sales summary'!$H$2:$H$2047,'all sales summary'!$A$2:$A$2047,$A21,'all sales summary'!$B$2:$B$2047,G$3)))/(1-SUMIFS('all sales summary'!$H$2:$H$2047,'all sales summary'!$A$2:$A$2047,$A21,'all sales summary'!$B$2:$B$2047,G$2))</f>
        <v>0.62034588608443819</v>
      </c>
      <c r="H21" s="37">
        <f>(SUMIFS('all sales summary'!$C$2:$C$2047,'all sales summary'!$A$2:$A$2047,$A21,'all sales summary'!$B$2:$B$2047,H$3)*(1-SUMIFS('all sales summary'!$H$2:$H$2047,'all sales summary'!$A$2:$A$2047,$A21,'all sales summary'!$B$2:$B$2047,H$3)))/(1-SUMIFS('all sales summary'!$H$2:$H$2047,'all sales summary'!$A$2:$A$2047,$A21,'all sales summary'!$B$2:$B$2047,H$2))</f>
        <v>0.67228885127079541</v>
      </c>
      <c r="I21" s="37">
        <f>(SUMIFS('all sales summary'!$C$2:$C$2047,'all sales summary'!$A$2:$A$2047,$A21,'all sales summary'!$B$2:$B$2047,I$3)*(1-SUMIFS('all sales summary'!$H$2:$H$2047,'all sales summary'!$A$2:$A$2047,$A21,'all sales summary'!$B$2:$B$2047,I$3)))/(1-SUMIFS('all sales summary'!$H$2:$H$2047,'all sales summary'!$A$2:$A$2047,$A21,'all sales summary'!$B$2:$B$2047,I$2))</f>
        <v>0.67966771963130301</v>
      </c>
      <c r="J21" s="37">
        <f>(SUMIFS('all sales summary'!$C$2:$C$2047,'all sales summary'!$A$2:$A$2047,$A21,'all sales summary'!$B$2:$B$2047,J$3)*(1-SUMIFS('all sales summary'!$H$2:$H$2047,'all sales summary'!$A$2:$A$2047,$A21,'all sales summary'!$B$2:$B$2047,J$3)))/(1-SUMIFS('all sales summary'!$H$2:$H$2047,'all sales summary'!$A$2:$A$2047,$A21,'all sales summary'!$B$2:$B$2047,J$2))</f>
        <v>0.63250175511157181</v>
      </c>
      <c r="K21" s="37">
        <f>(SUMIFS('all sales summary'!$C$2:$C$2047,'all sales summary'!$A$2:$A$2047,$A21,'all sales summary'!$B$2:$B$2047,K$3)*(1-SUMIFS('all sales summary'!$H$2:$H$2047,'all sales summary'!$A$2:$A$2047,$A21,'all sales summary'!$B$2:$B$2047,K$3)))/(1-SUMIFS('all sales summary'!$H$2:$H$2047,'all sales summary'!$A$2:$A$2047,$A21,'all sales summary'!$B$2:$B$2047,K$2))</f>
        <v>0.69751784015923513</v>
      </c>
      <c r="L21" s="37">
        <f>(SUMIFS('all sales summary'!$C$2:$C$2047,'all sales summary'!$A$2:$A$2047,$A21,'all sales summary'!$B$2:$B$2047,L$3)*(1-SUMIFS('all sales summary'!$H$2:$H$2047,'all sales summary'!$A$2:$A$2047,$A21,'all sales summary'!$B$2:$B$2047,L$3)))/(1-SUMIFS('all sales summary'!$H$2:$H$2047,'all sales summary'!$A$2:$A$2047,$A21,'all sales summary'!$B$2:$B$2047,L$2))</f>
        <v>0.60755562040822531</v>
      </c>
      <c r="M21" s="37">
        <f>(SUMIFS('all sales summary'!$C$2:$C$2047,'all sales summary'!$A$2:$A$2047,$A21,'all sales summary'!$B$2:$B$2047,M$3)*(1-SUMIFS('all sales summary'!$H$2:$H$2047,'all sales summary'!$A$2:$A$2047,$A21,'all sales summary'!$B$2:$B$2047,M$3)))/(1-SUMIFS('all sales summary'!$H$2:$H$2047,'all sales summary'!$A$2:$A$2047,$A21,'all sales summary'!$B$2:$B$2047,M$2))</f>
        <v>0.75525594260783646</v>
      </c>
      <c r="N21" s="37">
        <f>(SUMIFS('all sales summary'!$C$2:$C$2047,'all sales summary'!$A$2:$A$2047,$A21,'all sales summary'!$B$2:$B$2047,N$3)*(1-SUMIFS('all sales summary'!$H$2:$H$2047,'all sales summary'!$A$2:$A$2047,$A21,'all sales summary'!$B$2:$B$2047,N$3)))/(1-SUMIFS('all sales summary'!$H$2:$H$2047,'all sales summary'!$A$2:$A$2047,$A21,'all sales summary'!$B$2:$B$2047,N$2))</f>
        <v>0.45958041355438856</v>
      </c>
      <c r="O21" s="37">
        <f>(SUMIFS('all sales summary'!$C$2:$C$2047,'all sales summary'!$A$2:$A$2047,$A21,'all sales summary'!$B$2:$B$2047,O$3)*(1-SUMIFS('all sales summary'!$H$2:$H$2047,'all sales summary'!$A$2:$A$2047,$A21,'all sales summary'!$B$2:$B$2047,O$3)))/(1-SUMIFS('all sales summary'!$H$2:$H$2047,'all sales summary'!$A$2:$A$2047,$A21,'all sales summary'!$B$2:$B$2047,O$2))</f>
        <v>0.46534447519670552</v>
      </c>
      <c r="P21" s="37">
        <f>(SUMIFS('all sales summary'!$C$2:$C$2047,'all sales summary'!$A$2:$A$2047,$A21,'all sales summary'!$B$2:$B$2047,P$3)*(1-SUMIFS('all sales summary'!$H$2:$H$2047,'all sales summary'!$A$2:$A$2047,$A21,'all sales summary'!$B$2:$B$2047,P$3)))/(1-SUMIFS('all sales summary'!$H$2:$H$2047,'all sales summary'!$A$2:$A$2047,$A21,'all sales summary'!$B$2:$B$2047,P$2))</f>
        <v>0.57974318136512315</v>
      </c>
      <c r="Q21" s="37">
        <f>(SUMIFS('all sales summary'!$C$2:$C$2047,'all sales summary'!$A$2:$A$2047,$A21,'all sales summary'!$B$2:$B$2047,Q$3)*(1-SUMIFS('all sales summary'!$H$2:$H$2047,'all sales summary'!$A$2:$A$2047,$A21,'all sales summary'!$B$2:$B$2047,Q$3)))/(1-SUMIFS('all sales summary'!$H$2:$H$2047,'all sales summary'!$A$2:$A$2047,$A21,'all sales summary'!$B$2:$B$2047,Q$2))</f>
        <v>0.6411231771264464</v>
      </c>
      <c r="R21" s="37">
        <f>(SUMIFS('all sales summary'!$C$2:$C$2047,'all sales summary'!$A$2:$A$2047,$A21,'all sales summary'!$B$2:$B$2047,R$3)*(1-SUMIFS('all sales summary'!$H$2:$H$2047,'all sales summary'!$A$2:$A$2047,$A21,'all sales summary'!$B$2:$B$2047,R$3)))/(1-SUMIFS('all sales summary'!$H$2:$H$2047,'all sales summary'!$A$2:$A$2047,$A21,'all sales summary'!$B$2:$B$2047,R$2))</f>
        <v>0.73135967928770562</v>
      </c>
      <c r="S21" s="37">
        <f>(SUMIFS('all sales summary'!$C$2:$C$2047,'all sales summary'!$A$2:$A$2047,$A21,'all sales summary'!$B$2:$B$2047,S$3)*(1-SUMIFS('all sales summary'!$H$2:$H$2047,'all sales summary'!$A$2:$A$2047,$A21,'all sales summary'!$B$2:$B$2047,S$3)))/(1-SUMIFS('all sales summary'!$H$2:$H$2047,'all sales summary'!$A$2:$A$2047,$A21,'all sales summary'!$B$2:$B$2047,S$2))</f>
        <v>0.70786832242666753</v>
      </c>
      <c r="T21" s="37">
        <f>(SUMIFS('all sales summary'!$C$2:$C$2047,'all sales summary'!$A$2:$A$2047,$A21,'all sales summary'!$B$2:$B$2047,T$3)*(1-SUMIFS('all sales summary'!$H$2:$H$2047,'all sales summary'!$A$2:$A$2047,$A21,'all sales summary'!$B$2:$B$2047,T$3)))/(1-SUMIFS('all sales summary'!$H$2:$H$2047,'all sales summary'!$A$2:$A$2047,$A21,'all sales summary'!$B$2:$B$2047,T$2))</f>
        <v>0.74268705080835729</v>
      </c>
      <c r="U21" s="37">
        <f>(SUMIFS('all sales summary'!$C$2:$C$2047,'all sales summary'!$A$2:$A$2047,$A21,'all sales summary'!$B$2:$B$2047,U$3)*(1-SUMIFS('all sales summary'!$H$2:$H$2047,'all sales summary'!$A$2:$A$2047,$A21,'all sales summary'!$B$2:$B$2047,U$3)))/(1-SUMIFS('all sales summary'!$H$2:$H$2047,'all sales summary'!$A$2:$A$2047,$A21,'all sales summary'!$B$2:$B$2047,U$2))</f>
        <v>0.7379158807516103</v>
      </c>
      <c r="V21" s="37">
        <f>(SUMIFS('all sales summary'!$C$2:$C$2047,'all sales summary'!$A$2:$A$2047,$A21,'all sales summary'!$B$2:$B$2047,V$3)*(1-SUMIFS('all sales summary'!$H$2:$H$2047,'all sales summary'!$A$2:$A$2047,$A21,'all sales summary'!$B$2:$B$2047,V$3)))/(1-SUMIFS('all sales summary'!$H$2:$H$2047,'all sales summary'!$A$2:$A$2047,$A21,'all sales summary'!$B$2:$B$2047,V$2))</f>
        <v>0.73990208707392346</v>
      </c>
      <c r="W21" s="8" t="str">
        <f t="shared" si="0"/>
        <v>Crawley</v>
      </c>
      <c r="X21" s="49">
        <f>1-SUMIFS('all sales summary'!$H$2:$H$2047,'all sales summary'!$A$2:$A$2047,$A21,'all sales summary'!$B$2:$B$2047,X$2)</f>
        <v>0.87459798107309361</v>
      </c>
      <c r="Y21" s="43">
        <f t="shared" si="1"/>
        <v>-0.22748110952647183</v>
      </c>
    </row>
    <row r="22" spans="1:25" x14ac:dyDescent="0.25">
      <c r="A22" s="5" t="s">
        <v>25</v>
      </c>
      <c r="B22" s="37">
        <f>(SUMIFS('all sales summary'!$C$2:$C$2047,'all sales summary'!$A$2:$A$2047,$A22,'all sales summary'!$B$2:$B$2047,B$3)*(1-SUMIFS('all sales summary'!$H$2:$H$2047,'all sales summary'!$A$2:$A$2047,$A22,'all sales summary'!$B$2:$B$2047,B$3)))/(1-SUMIFS('all sales summary'!$H$2:$H$2047,'all sales summary'!$A$2:$A$2047,$A22,'all sales summary'!$B$2:$B$2047,B$2))</f>
        <v>0.91323304359422197</v>
      </c>
      <c r="C22" s="37">
        <f>(SUMIFS('all sales summary'!$C$2:$C$2047,'all sales summary'!$A$2:$A$2047,$A22,'all sales summary'!$B$2:$B$2047,C$3)*(1-SUMIFS('all sales summary'!$H$2:$H$2047,'all sales summary'!$A$2:$A$2047,$A22,'all sales summary'!$B$2:$B$2047,C$3)))/(1-SUMIFS('all sales summary'!$H$2:$H$2047,'all sales summary'!$A$2:$A$2047,$A22,'all sales summary'!$B$2:$B$2047,C$2))</f>
        <v>0.93578738991006849</v>
      </c>
      <c r="D22" s="37">
        <f>(SUMIFS('all sales summary'!$C$2:$C$2047,'all sales summary'!$A$2:$A$2047,$A22,'all sales summary'!$B$2:$B$2047,D$3)*(1-SUMIFS('all sales summary'!$H$2:$H$2047,'all sales summary'!$A$2:$A$2047,$A22,'all sales summary'!$B$2:$B$2047,D$3)))/(1-SUMIFS('all sales summary'!$H$2:$H$2047,'all sales summary'!$A$2:$A$2047,$A22,'all sales summary'!$B$2:$B$2047,D$2))</f>
        <v>0.87119760824024617</v>
      </c>
      <c r="E22" s="37">
        <f>(SUMIFS('all sales summary'!$C$2:$C$2047,'all sales summary'!$A$2:$A$2047,$A22,'all sales summary'!$B$2:$B$2047,E$3)*(1-SUMIFS('all sales summary'!$H$2:$H$2047,'all sales summary'!$A$2:$A$2047,$A22,'all sales summary'!$B$2:$B$2047,E$3)))/(1-SUMIFS('all sales summary'!$H$2:$H$2047,'all sales summary'!$A$2:$A$2047,$A22,'all sales summary'!$B$2:$B$2047,E$2))</f>
        <v>0.54737443303643929</v>
      </c>
      <c r="F22" s="37">
        <f>(SUMIFS('all sales summary'!$C$2:$C$2047,'all sales summary'!$A$2:$A$2047,$A22,'all sales summary'!$B$2:$B$2047,F$3)*(1-SUMIFS('all sales summary'!$H$2:$H$2047,'all sales summary'!$A$2:$A$2047,$A22,'all sales summary'!$B$2:$B$2047,F$3)))/(1-SUMIFS('all sales summary'!$H$2:$H$2047,'all sales summary'!$A$2:$A$2047,$A22,'all sales summary'!$B$2:$B$2047,F$2))</f>
        <v>0.71771706742282038</v>
      </c>
      <c r="G22" s="37">
        <f>(SUMIFS('all sales summary'!$C$2:$C$2047,'all sales summary'!$A$2:$A$2047,$A22,'all sales summary'!$B$2:$B$2047,G$3)*(1-SUMIFS('all sales summary'!$H$2:$H$2047,'all sales summary'!$A$2:$A$2047,$A22,'all sales summary'!$B$2:$B$2047,G$3)))/(1-SUMIFS('all sales summary'!$H$2:$H$2047,'all sales summary'!$A$2:$A$2047,$A22,'all sales summary'!$B$2:$B$2047,G$2))</f>
        <v>0.93479096314483345</v>
      </c>
      <c r="H22" s="37">
        <f>(SUMIFS('all sales summary'!$C$2:$C$2047,'all sales summary'!$A$2:$A$2047,$A22,'all sales summary'!$B$2:$B$2047,H$3)*(1-SUMIFS('all sales summary'!$H$2:$H$2047,'all sales summary'!$A$2:$A$2047,$A22,'all sales summary'!$B$2:$B$2047,H$3)))/(1-SUMIFS('all sales summary'!$H$2:$H$2047,'all sales summary'!$A$2:$A$2047,$A22,'all sales summary'!$B$2:$B$2047,H$2))</f>
        <v>1.0887145588831166</v>
      </c>
      <c r="I22" s="37">
        <f>(SUMIFS('all sales summary'!$C$2:$C$2047,'all sales summary'!$A$2:$A$2047,$A22,'all sales summary'!$B$2:$B$2047,I$3)*(1-SUMIFS('all sales summary'!$H$2:$H$2047,'all sales summary'!$A$2:$A$2047,$A22,'all sales summary'!$B$2:$B$2047,I$3)))/(1-SUMIFS('all sales summary'!$H$2:$H$2047,'all sales summary'!$A$2:$A$2047,$A22,'all sales summary'!$B$2:$B$2047,I$2))</f>
        <v>1.0966033139826927</v>
      </c>
      <c r="J22" s="37">
        <f>(SUMIFS('all sales summary'!$C$2:$C$2047,'all sales summary'!$A$2:$A$2047,$A22,'all sales summary'!$B$2:$B$2047,J$3)*(1-SUMIFS('all sales summary'!$H$2:$H$2047,'all sales summary'!$A$2:$A$2047,$A22,'all sales summary'!$B$2:$B$2047,J$3)))/(1-SUMIFS('all sales summary'!$H$2:$H$2047,'all sales summary'!$A$2:$A$2047,$A22,'all sales summary'!$B$2:$B$2047,J$2))</f>
        <v>1.0427012729936</v>
      </c>
      <c r="K22" s="37">
        <f>(SUMIFS('all sales summary'!$C$2:$C$2047,'all sales summary'!$A$2:$A$2047,$A22,'all sales summary'!$B$2:$B$2047,K$3)*(1-SUMIFS('all sales summary'!$H$2:$H$2047,'all sales summary'!$A$2:$A$2047,$A22,'all sales summary'!$B$2:$B$2047,K$3)))/(1-SUMIFS('all sales summary'!$H$2:$H$2047,'all sales summary'!$A$2:$A$2047,$A22,'all sales summary'!$B$2:$B$2047,K$2))</f>
        <v>1.1000816307044132</v>
      </c>
      <c r="L22" s="37">
        <f>(SUMIFS('all sales summary'!$C$2:$C$2047,'all sales summary'!$A$2:$A$2047,$A22,'all sales summary'!$B$2:$B$2047,L$3)*(1-SUMIFS('all sales summary'!$H$2:$H$2047,'all sales summary'!$A$2:$A$2047,$A22,'all sales summary'!$B$2:$B$2047,L$3)))/(1-SUMIFS('all sales summary'!$H$2:$H$2047,'all sales summary'!$A$2:$A$2047,$A22,'all sales summary'!$B$2:$B$2047,L$2))</f>
        <v>0.88401326561108895</v>
      </c>
      <c r="M22" s="37">
        <f>(SUMIFS('all sales summary'!$C$2:$C$2047,'all sales summary'!$A$2:$A$2047,$A22,'all sales summary'!$B$2:$B$2047,M$3)*(1-SUMIFS('all sales summary'!$H$2:$H$2047,'all sales summary'!$A$2:$A$2047,$A22,'all sales summary'!$B$2:$B$2047,M$3)))/(1-SUMIFS('all sales summary'!$H$2:$H$2047,'all sales summary'!$A$2:$A$2047,$A22,'all sales summary'!$B$2:$B$2047,M$2))</f>
        <v>1.2058956999154367</v>
      </c>
      <c r="N22" s="37">
        <f>(SUMIFS('all sales summary'!$C$2:$C$2047,'all sales summary'!$A$2:$A$2047,$A22,'all sales summary'!$B$2:$B$2047,N$3)*(1-SUMIFS('all sales summary'!$H$2:$H$2047,'all sales summary'!$A$2:$A$2047,$A22,'all sales summary'!$B$2:$B$2047,N$3)))/(1-SUMIFS('all sales summary'!$H$2:$H$2047,'all sales summary'!$A$2:$A$2047,$A22,'all sales summary'!$B$2:$B$2047,N$2))</f>
        <v>0.69150775899847527</v>
      </c>
      <c r="O22" s="37">
        <f>(SUMIFS('all sales summary'!$C$2:$C$2047,'all sales summary'!$A$2:$A$2047,$A22,'all sales summary'!$B$2:$B$2047,O$3)*(1-SUMIFS('all sales summary'!$H$2:$H$2047,'all sales summary'!$A$2:$A$2047,$A22,'all sales summary'!$B$2:$B$2047,O$3)))/(1-SUMIFS('all sales summary'!$H$2:$H$2047,'all sales summary'!$A$2:$A$2047,$A22,'all sales summary'!$B$2:$B$2047,O$2))</f>
        <v>0.74284570003483363</v>
      </c>
      <c r="P22" s="37">
        <f>(SUMIFS('all sales summary'!$C$2:$C$2047,'all sales summary'!$A$2:$A$2047,$A22,'all sales summary'!$B$2:$B$2047,P$3)*(1-SUMIFS('all sales summary'!$H$2:$H$2047,'all sales summary'!$A$2:$A$2047,$A22,'all sales summary'!$B$2:$B$2047,P$3)))/(1-SUMIFS('all sales summary'!$H$2:$H$2047,'all sales summary'!$A$2:$A$2047,$A22,'all sales summary'!$B$2:$B$2047,P$2))</f>
        <v>0.91326706578473915</v>
      </c>
      <c r="Q22" s="37">
        <f>(SUMIFS('all sales summary'!$C$2:$C$2047,'all sales summary'!$A$2:$A$2047,$A22,'all sales summary'!$B$2:$B$2047,Q$3)*(1-SUMIFS('all sales summary'!$H$2:$H$2047,'all sales summary'!$A$2:$A$2047,$A22,'all sales summary'!$B$2:$B$2047,Q$3)))/(1-SUMIFS('all sales summary'!$H$2:$H$2047,'all sales summary'!$A$2:$A$2047,$A22,'all sales summary'!$B$2:$B$2047,Q$2))</f>
        <v>1.0777376251965234</v>
      </c>
      <c r="R22" s="37">
        <f>(SUMIFS('all sales summary'!$C$2:$C$2047,'all sales summary'!$A$2:$A$2047,$A22,'all sales summary'!$B$2:$B$2047,R$3)*(1-SUMIFS('all sales summary'!$H$2:$H$2047,'all sales summary'!$A$2:$A$2047,$A22,'all sales summary'!$B$2:$B$2047,R$3)))/(1-SUMIFS('all sales summary'!$H$2:$H$2047,'all sales summary'!$A$2:$A$2047,$A22,'all sales summary'!$B$2:$B$2047,R$2))</f>
        <v>1.150116806320896</v>
      </c>
      <c r="S22" s="37">
        <f>(SUMIFS('all sales summary'!$C$2:$C$2047,'all sales summary'!$A$2:$A$2047,$A22,'all sales summary'!$B$2:$B$2047,S$3)*(1-SUMIFS('all sales summary'!$H$2:$H$2047,'all sales summary'!$A$2:$A$2047,$A22,'all sales summary'!$B$2:$B$2047,S$3)))/(1-SUMIFS('all sales summary'!$H$2:$H$2047,'all sales summary'!$A$2:$A$2047,$A22,'all sales summary'!$B$2:$B$2047,S$2))</f>
        <v>1.0676926620319771</v>
      </c>
      <c r="T22" s="37">
        <f>(SUMIFS('all sales summary'!$C$2:$C$2047,'all sales summary'!$A$2:$A$2047,$A22,'all sales summary'!$B$2:$B$2047,T$3)*(1-SUMIFS('all sales summary'!$H$2:$H$2047,'all sales summary'!$A$2:$A$2047,$A22,'all sales summary'!$B$2:$B$2047,T$3)))/(1-SUMIFS('all sales summary'!$H$2:$H$2047,'all sales summary'!$A$2:$A$2047,$A22,'all sales summary'!$B$2:$B$2047,T$2))</f>
        <v>1.1052278813959879</v>
      </c>
      <c r="U22" s="37">
        <f>(SUMIFS('all sales summary'!$C$2:$C$2047,'all sales summary'!$A$2:$A$2047,$A22,'all sales summary'!$B$2:$B$2047,U$3)*(1-SUMIFS('all sales summary'!$H$2:$H$2047,'all sales summary'!$A$2:$A$2047,$A22,'all sales summary'!$B$2:$B$2047,U$3)))/(1-SUMIFS('all sales summary'!$H$2:$H$2047,'all sales summary'!$A$2:$A$2047,$A22,'all sales summary'!$B$2:$B$2047,U$2))</f>
        <v>1.0903518215016987</v>
      </c>
      <c r="V22" s="37">
        <f>(SUMIFS('all sales summary'!$C$2:$C$2047,'all sales summary'!$A$2:$A$2047,$A22,'all sales summary'!$B$2:$B$2047,V$3)*(1-SUMIFS('all sales summary'!$H$2:$H$2047,'all sales summary'!$A$2:$A$2047,$A22,'all sales summary'!$B$2:$B$2047,V$3)))/(1-SUMIFS('all sales summary'!$H$2:$H$2047,'all sales summary'!$A$2:$A$2047,$A22,'all sales summary'!$B$2:$B$2047,V$2))</f>
        <v>1.0711804760040686</v>
      </c>
      <c r="W22" s="8" t="str">
        <f t="shared" si="0"/>
        <v>Derby</v>
      </c>
      <c r="X22" s="49">
        <f>1-SUMIFS('all sales summary'!$H$2:$H$2047,'all sales summary'!$A$2:$A$2047,$A22,'all sales summary'!$B$2:$B$2047,X$2)</f>
        <v>0.827627082647446</v>
      </c>
      <c r="Y22" s="43">
        <f t="shared" si="1"/>
        <v>5.8910889696703855E-2</v>
      </c>
    </row>
    <row r="23" spans="1:25" x14ac:dyDescent="0.25">
      <c r="A23" s="5" t="s">
        <v>26</v>
      </c>
      <c r="B23" s="37">
        <f>(SUMIFS('all sales summary'!$C$2:$C$2047,'all sales summary'!$A$2:$A$2047,$A23,'all sales summary'!$B$2:$B$2047,B$3)*(1-SUMIFS('all sales summary'!$H$2:$H$2047,'all sales summary'!$A$2:$A$2047,$A23,'all sales summary'!$B$2:$B$2047,B$3)))/(1-SUMIFS('all sales summary'!$H$2:$H$2047,'all sales summary'!$A$2:$A$2047,$A23,'all sales summary'!$B$2:$B$2047,B$2))</f>
        <v>0.94934689100657788</v>
      </c>
      <c r="C23" s="37">
        <f>(SUMIFS('all sales summary'!$C$2:$C$2047,'all sales summary'!$A$2:$A$2047,$A23,'all sales summary'!$B$2:$B$2047,C$3)*(1-SUMIFS('all sales summary'!$H$2:$H$2047,'all sales summary'!$A$2:$A$2047,$A23,'all sales summary'!$B$2:$B$2047,C$3)))/(1-SUMIFS('all sales summary'!$H$2:$H$2047,'all sales summary'!$A$2:$A$2047,$A23,'all sales summary'!$B$2:$B$2047,C$2))</f>
        <v>0.94766286309297565</v>
      </c>
      <c r="D23" s="37">
        <f>(SUMIFS('all sales summary'!$C$2:$C$2047,'all sales summary'!$A$2:$A$2047,$A23,'all sales summary'!$B$2:$B$2047,D$3)*(1-SUMIFS('all sales summary'!$H$2:$H$2047,'all sales summary'!$A$2:$A$2047,$A23,'all sales summary'!$B$2:$B$2047,D$3)))/(1-SUMIFS('all sales summary'!$H$2:$H$2047,'all sales summary'!$A$2:$A$2047,$A23,'all sales summary'!$B$2:$B$2047,D$2))</f>
        <v>0.91897543954547223</v>
      </c>
      <c r="E23" s="37">
        <f>(SUMIFS('all sales summary'!$C$2:$C$2047,'all sales summary'!$A$2:$A$2047,$A23,'all sales summary'!$B$2:$B$2047,E$3)*(1-SUMIFS('all sales summary'!$H$2:$H$2047,'all sales summary'!$A$2:$A$2047,$A23,'all sales summary'!$B$2:$B$2047,E$3)))/(1-SUMIFS('all sales summary'!$H$2:$H$2047,'all sales summary'!$A$2:$A$2047,$A23,'all sales summary'!$B$2:$B$2047,E$2))</f>
        <v>0.61182848080219099</v>
      </c>
      <c r="F23" s="37">
        <f>(SUMIFS('all sales summary'!$C$2:$C$2047,'all sales summary'!$A$2:$A$2047,$A23,'all sales summary'!$B$2:$B$2047,F$3)*(1-SUMIFS('all sales summary'!$H$2:$H$2047,'all sales summary'!$A$2:$A$2047,$A23,'all sales summary'!$B$2:$B$2047,F$3)))/(1-SUMIFS('all sales summary'!$H$2:$H$2047,'all sales summary'!$A$2:$A$2047,$A23,'all sales summary'!$B$2:$B$2047,F$2))</f>
        <v>0.78226185718624108</v>
      </c>
      <c r="G23" s="37">
        <f>(SUMIFS('all sales summary'!$C$2:$C$2047,'all sales summary'!$A$2:$A$2047,$A23,'all sales summary'!$B$2:$B$2047,G$3)*(1-SUMIFS('all sales summary'!$H$2:$H$2047,'all sales summary'!$A$2:$A$2047,$A23,'all sales summary'!$B$2:$B$2047,G$3)))/(1-SUMIFS('all sales summary'!$H$2:$H$2047,'all sales summary'!$A$2:$A$2047,$A23,'all sales summary'!$B$2:$B$2047,G$2))</f>
        <v>0.9835643487381136</v>
      </c>
      <c r="H23" s="37">
        <f>(SUMIFS('all sales summary'!$C$2:$C$2047,'all sales summary'!$A$2:$A$2047,$A23,'all sales summary'!$B$2:$B$2047,H$3)*(1-SUMIFS('all sales summary'!$H$2:$H$2047,'all sales summary'!$A$2:$A$2047,$A23,'all sales summary'!$B$2:$B$2047,H$3)))/(1-SUMIFS('all sales summary'!$H$2:$H$2047,'all sales summary'!$A$2:$A$2047,$A23,'all sales summary'!$B$2:$B$2047,H$2))</f>
        <v>1.1086997556951694</v>
      </c>
      <c r="I23" s="37">
        <f>(SUMIFS('all sales summary'!$C$2:$C$2047,'all sales summary'!$A$2:$A$2047,$A23,'all sales summary'!$B$2:$B$2047,I$3)*(1-SUMIFS('all sales summary'!$H$2:$H$2047,'all sales summary'!$A$2:$A$2047,$A23,'all sales summary'!$B$2:$B$2047,I$3)))/(1-SUMIFS('all sales summary'!$H$2:$H$2047,'all sales summary'!$A$2:$A$2047,$A23,'all sales summary'!$B$2:$B$2047,I$2))</f>
        <v>1.1396071356612807</v>
      </c>
      <c r="J23" s="37">
        <f>(SUMIFS('all sales summary'!$C$2:$C$2047,'all sales summary'!$A$2:$A$2047,$A23,'all sales summary'!$B$2:$B$2047,J$3)*(1-SUMIFS('all sales summary'!$H$2:$H$2047,'all sales summary'!$A$2:$A$2047,$A23,'all sales summary'!$B$2:$B$2047,J$3)))/(1-SUMIFS('all sales summary'!$H$2:$H$2047,'all sales summary'!$A$2:$A$2047,$A23,'all sales summary'!$B$2:$B$2047,J$2))</f>
        <v>1.0606378231967148</v>
      </c>
      <c r="K23" s="37">
        <f>(SUMIFS('all sales summary'!$C$2:$C$2047,'all sales summary'!$A$2:$A$2047,$A23,'all sales summary'!$B$2:$B$2047,K$3)*(1-SUMIFS('all sales summary'!$H$2:$H$2047,'all sales summary'!$A$2:$A$2047,$A23,'all sales summary'!$B$2:$B$2047,K$3)))/(1-SUMIFS('all sales summary'!$H$2:$H$2047,'all sales summary'!$A$2:$A$2047,$A23,'all sales summary'!$B$2:$B$2047,K$2))</f>
        <v>1.1022371043266015</v>
      </c>
      <c r="L23" s="37">
        <f>(SUMIFS('all sales summary'!$C$2:$C$2047,'all sales summary'!$A$2:$A$2047,$A23,'all sales summary'!$B$2:$B$2047,L$3)*(1-SUMIFS('all sales summary'!$H$2:$H$2047,'all sales summary'!$A$2:$A$2047,$A23,'all sales summary'!$B$2:$B$2047,L$3)))/(1-SUMIFS('all sales summary'!$H$2:$H$2047,'all sales summary'!$A$2:$A$2047,$A23,'all sales summary'!$B$2:$B$2047,L$2))</f>
        <v>0.88828486036082177</v>
      </c>
      <c r="M23" s="37">
        <f>(SUMIFS('all sales summary'!$C$2:$C$2047,'all sales summary'!$A$2:$A$2047,$A23,'all sales summary'!$B$2:$B$2047,M$3)*(1-SUMIFS('all sales summary'!$H$2:$H$2047,'all sales summary'!$A$2:$A$2047,$A23,'all sales summary'!$B$2:$B$2047,M$3)))/(1-SUMIFS('all sales summary'!$H$2:$H$2047,'all sales summary'!$A$2:$A$2047,$A23,'all sales summary'!$B$2:$B$2047,M$2))</f>
        <v>1.1926456050994914</v>
      </c>
      <c r="N23" s="37">
        <f>(SUMIFS('all sales summary'!$C$2:$C$2047,'all sales summary'!$A$2:$A$2047,$A23,'all sales summary'!$B$2:$B$2047,N$3)*(1-SUMIFS('all sales summary'!$H$2:$H$2047,'all sales summary'!$A$2:$A$2047,$A23,'all sales summary'!$B$2:$B$2047,N$3)))/(1-SUMIFS('all sales summary'!$H$2:$H$2047,'all sales summary'!$A$2:$A$2047,$A23,'all sales summary'!$B$2:$B$2047,N$2))</f>
        <v>0.78631159388881033</v>
      </c>
      <c r="O23" s="37">
        <f>(SUMIFS('all sales summary'!$C$2:$C$2047,'all sales summary'!$A$2:$A$2047,$A23,'all sales summary'!$B$2:$B$2047,O$3)*(1-SUMIFS('all sales summary'!$H$2:$H$2047,'all sales summary'!$A$2:$A$2047,$A23,'all sales summary'!$B$2:$B$2047,O$3)))/(1-SUMIFS('all sales summary'!$H$2:$H$2047,'all sales summary'!$A$2:$A$2047,$A23,'all sales summary'!$B$2:$B$2047,O$2))</f>
        <v>0.78081152623039263</v>
      </c>
      <c r="P23" s="37">
        <f>(SUMIFS('all sales summary'!$C$2:$C$2047,'all sales summary'!$A$2:$A$2047,$A23,'all sales summary'!$B$2:$B$2047,P$3)*(1-SUMIFS('all sales summary'!$H$2:$H$2047,'all sales summary'!$A$2:$A$2047,$A23,'all sales summary'!$B$2:$B$2047,P$3)))/(1-SUMIFS('all sales summary'!$H$2:$H$2047,'all sales summary'!$A$2:$A$2047,$A23,'all sales summary'!$B$2:$B$2047,P$2))</f>
        <v>0.95128277375699388</v>
      </c>
      <c r="Q23" s="37">
        <f>(SUMIFS('all sales summary'!$C$2:$C$2047,'all sales summary'!$A$2:$A$2047,$A23,'all sales summary'!$B$2:$B$2047,Q$3)*(1-SUMIFS('all sales summary'!$H$2:$H$2047,'all sales summary'!$A$2:$A$2047,$A23,'all sales summary'!$B$2:$B$2047,Q$3)))/(1-SUMIFS('all sales summary'!$H$2:$H$2047,'all sales summary'!$A$2:$A$2047,$A23,'all sales summary'!$B$2:$B$2047,Q$2))</f>
        <v>1.1071910425041722</v>
      </c>
      <c r="R23" s="37">
        <f>(SUMIFS('all sales summary'!$C$2:$C$2047,'all sales summary'!$A$2:$A$2047,$A23,'all sales summary'!$B$2:$B$2047,R$3)*(1-SUMIFS('all sales summary'!$H$2:$H$2047,'all sales summary'!$A$2:$A$2047,$A23,'all sales summary'!$B$2:$B$2047,R$3)))/(1-SUMIFS('all sales summary'!$H$2:$H$2047,'all sales summary'!$A$2:$A$2047,$A23,'all sales summary'!$B$2:$B$2047,R$2))</f>
        <v>1.2229037542145682</v>
      </c>
      <c r="S23" s="37">
        <f>(SUMIFS('all sales summary'!$C$2:$C$2047,'all sales summary'!$A$2:$A$2047,$A23,'all sales summary'!$B$2:$B$2047,S$3)*(1-SUMIFS('all sales summary'!$H$2:$H$2047,'all sales summary'!$A$2:$A$2047,$A23,'all sales summary'!$B$2:$B$2047,S$3)))/(1-SUMIFS('all sales summary'!$H$2:$H$2047,'all sales summary'!$A$2:$A$2047,$A23,'all sales summary'!$B$2:$B$2047,S$2))</f>
        <v>1.1750866726868641</v>
      </c>
      <c r="T23" s="37">
        <f>(SUMIFS('all sales summary'!$C$2:$C$2047,'all sales summary'!$A$2:$A$2047,$A23,'all sales summary'!$B$2:$B$2047,T$3)*(1-SUMIFS('all sales summary'!$H$2:$H$2047,'all sales summary'!$A$2:$A$2047,$A23,'all sales summary'!$B$2:$B$2047,T$3)))/(1-SUMIFS('all sales summary'!$H$2:$H$2047,'all sales summary'!$A$2:$A$2047,$A23,'all sales summary'!$B$2:$B$2047,T$2))</f>
        <v>1.1857162495584188</v>
      </c>
      <c r="U23" s="37">
        <f>(SUMIFS('all sales summary'!$C$2:$C$2047,'all sales summary'!$A$2:$A$2047,$A23,'all sales summary'!$B$2:$B$2047,U$3)*(1-SUMIFS('all sales summary'!$H$2:$H$2047,'all sales summary'!$A$2:$A$2047,$A23,'all sales summary'!$B$2:$B$2047,U$3)))/(1-SUMIFS('all sales summary'!$H$2:$H$2047,'all sales summary'!$A$2:$A$2047,$A23,'all sales summary'!$B$2:$B$2047,U$2))</f>
        <v>1.1995565332276419</v>
      </c>
      <c r="V23" s="37">
        <f>(SUMIFS('all sales summary'!$C$2:$C$2047,'all sales summary'!$A$2:$A$2047,$A23,'all sales summary'!$B$2:$B$2047,V$3)*(1-SUMIFS('all sales summary'!$H$2:$H$2047,'all sales summary'!$A$2:$A$2047,$A23,'all sales summary'!$B$2:$B$2047,V$3)))/(1-SUMIFS('all sales summary'!$H$2:$H$2047,'all sales summary'!$A$2:$A$2047,$A23,'all sales summary'!$B$2:$B$2047,V$2))</f>
        <v>1.1398971168174135</v>
      </c>
      <c r="W23" s="8" t="str">
        <f t="shared" si="0"/>
        <v>Doncaster</v>
      </c>
      <c r="X23" s="49">
        <f>1-SUMIFS('all sales summary'!$H$2:$H$2047,'all sales summary'!$A$2:$A$2047,$A23,'all sales summary'!$B$2:$B$2047,X$2)</f>
        <v>0.87723578458125961</v>
      </c>
      <c r="Y23" s="43">
        <f t="shared" si="1"/>
        <v>0.12272275703197982</v>
      </c>
    </row>
    <row r="24" spans="1:25" x14ac:dyDescent="0.25">
      <c r="A24" s="5" t="s">
        <v>27</v>
      </c>
      <c r="B24" s="37">
        <f>(SUMIFS('all sales summary'!$C$2:$C$2047,'all sales summary'!$A$2:$A$2047,$A24,'all sales summary'!$B$2:$B$2047,B$3)*(1-SUMIFS('all sales summary'!$H$2:$H$2047,'all sales summary'!$A$2:$A$2047,$A24,'all sales summary'!$B$2:$B$2047,B$3)))/(1-SUMIFS('all sales summary'!$H$2:$H$2047,'all sales summary'!$A$2:$A$2047,$A24,'all sales summary'!$B$2:$B$2047,B$2))</f>
        <v>0.89941968368594438</v>
      </c>
      <c r="C24" s="37">
        <f>(SUMIFS('all sales summary'!$C$2:$C$2047,'all sales summary'!$A$2:$A$2047,$A24,'all sales summary'!$B$2:$B$2047,C$3)*(1-SUMIFS('all sales summary'!$H$2:$H$2047,'all sales summary'!$A$2:$A$2047,$A24,'all sales summary'!$B$2:$B$2047,C$3)))/(1-SUMIFS('all sales summary'!$H$2:$H$2047,'all sales summary'!$A$2:$A$2047,$A24,'all sales summary'!$B$2:$B$2047,C$2))</f>
        <v>0.92733060665122069</v>
      </c>
      <c r="D24" s="37">
        <f>(SUMIFS('all sales summary'!$C$2:$C$2047,'all sales summary'!$A$2:$A$2047,$A24,'all sales summary'!$B$2:$B$2047,D$3)*(1-SUMIFS('all sales summary'!$H$2:$H$2047,'all sales summary'!$A$2:$A$2047,$A24,'all sales summary'!$B$2:$B$2047,D$3)))/(1-SUMIFS('all sales summary'!$H$2:$H$2047,'all sales summary'!$A$2:$A$2047,$A24,'all sales summary'!$B$2:$B$2047,D$2))</f>
        <v>0.89928977307152547</v>
      </c>
      <c r="E24" s="37">
        <f>(SUMIFS('all sales summary'!$C$2:$C$2047,'all sales summary'!$A$2:$A$2047,$A24,'all sales summary'!$B$2:$B$2047,E$3)*(1-SUMIFS('all sales summary'!$H$2:$H$2047,'all sales summary'!$A$2:$A$2047,$A24,'all sales summary'!$B$2:$B$2047,E$3)))/(1-SUMIFS('all sales summary'!$H$2:$H$2047,'all sales summary'!$A$2:$A$2047,$A24,'all sales summary'!$B$2:$B$2047,E$2))</f>
        <v>0.59903814147658174</v>
      </c>
      <c r="F24" s="37">
        <f>(SUMIFS('all sales summary'!$C$2:$C$2047,'all sales summary'!$A$2:$A$2047,$A24,'all sales summary'!$B$2:$B$2047,F$3)*(1-SUMIFS('all sales summary'!$H$2:$H$2047,'all sales summary'!$A$2:$A$2047,$A24,'all sales summary'!$B$2:$B$2047,F$3)))/(1-SUMIFS('all sales summary'!$H$2:$H$2047,'all sales summary'!$A$2:$A$2047,$A24,'all sales summary'!$B$2:$B$2047,F$2))</f>
        <v>0.74607370807785978</v>
      </c>
      <c r="G24" s="37">
        <f>(SUMIFS('all sales summary'!$C$2:$C$2047,'all sales summary'!$A$2:$A$2047,$A24,'all sales summary'!$B$2:$B$2047,G$3)*(1-SUMIFS('all sales summary'!$H$2:$H$2047,'all sales summary'!$A$2:$A$2047,$A24,'all sales summary'!$B$2:$B$2047,G$3)))/(1-SUMIFS('all sales summary'!$H$2:$H$2047,'all sales summary'!$A$2:$A$2047,$A24,'all sales summary'!$B$2:$B$2047,G$2))</f>
        <v>0.81809474500736412</v>
      </c>
      <c r="H24" s="37">
        <f>(SUMIFS('all sales summary'!$C$2:$C$2047,'all sales summary'!$A$2:$A$2047,$A24,'all sales summary'!$B$2:$B$2047,H$3)*(1-SUMIFS('all sales summary'!$H$2:$H$2047,'all sales summary'!$A$2:$A$2047,$A24,'all sales summary'!$B$2:$B$2047,H$3)))/(1-SUMIFS('all sales summary'!$H$2:$H$2047,'all sales summary'!$A$2:$A$2047,$A24,'all sales summary'!$B$2:$B$2047,H$2))</f>
        <v>1.0472650473392102</v>
      </c>
      <c r="I24" s="37">
        <f>(SUMIFS('all sales summary'!$C$2:$C$2047,'all sales summary'!$A$2:$A$2047,$A24,'all sales summary'!$B$2:$B$2047,I$3)*(1-SUMIFS('all sales summary'!$H$2:$H$2047,'all sales summary'!$A$2:$A$2047,$A24,'all sales summary'!$B$2:$B$2047,I$3)))/(1-SUMIFS('all sales summary'!$H$2:$H$2047,'all sales summary'!$A$2:$A$2047,$A24,'all sales summary'!$B$2:$B$2047,I$2))</f>
        <v>1.070542805824324</v>
      </c>
      <c r="J24" s="37">
        <f>(SUMIFS('all sales summary'!$C$2:$C$2047,'all sales summary'!$A$2:$A$2047,$A24,'all sales summary'!$B$2:$B$2047,J$3)*(1-SUMIFS('all sales summary'!$H$2:$H$2047,'all sales summary'!$A$2:$A$2047,$A24,'all sales summary'!$B$2:$B$2047,J$3)))/(1-SUMIFS('all sales summary'!$H$2:$H$2047,'all sales summary'!$A$2:$A$2047,$A24,'all sales summary'!$B$2:$B$2047,J$2))</f>
        <v>1.0642760076739959</v>
      </c>
      <c r="K24" s="37">
        <f>(SUMIFS('all sales summary'!$C$2:$C$2047,'all sales summary'!$A$2:$A$2047,$A24,'all sales summary'!$B$2:$B$2047,K$3)*(1-SUMIFS('all sales summary'!$H$2:$H$2047,'all sales summary'!$A$2:$A$2047,$A24,'all sales summary'!$B$2:$B$2047,K$3)))/(1-SUMIFS('all sales summary'!$H$2:$H$2047,'all sales summary'!$A$2:$A$2047,$A24,'all sales summary'!$B$2:$B$2047,K$2))</f>
        <v>1.0968299440968308</v>
      </c>
      <c r="L24" s="37">
        <f>(SUMIFS('all sales summary'!$C$2:$C$2047,'all sales summary'!$A$2:$A$2047,$A24,'all sales summary'!$B$2:$B$2047,L$3)*(1-SUMIFS('all sales summary'!$H$2:$H$2047,'all sales summary'!$A$2:$A$2047,$A24,'all sales summary'!$B$2:$B$2047,L$3)))/(1-SUMIFS('all sales summary'!$H$2:$H$2047,'all sales summary'!$A$2:$A$2047,$A24,'all sales summary'!$B$2:$B$2047,L$2))</f>
        <v>1.0229959118282181</v>
      </c>
      <c r="M24" s="37">
        <f>(SUMIFS('all sales summary'!$C$2:$C$2047,'all sales summary'!$A$2:$A$2047,$A24,'all sales summary'!$B$2:$B$2047,M$3)*(1-SUMIFS('all sales summary'!$H$2:$H$2047,'all sales summary'!$A$2:$A$2047,$A24,'all sales summary'!$B$2:$B$2047,M$3)))/(1-SUMIFS('all sales summary'!$H$2:$H$2047,'all sales summary'!$A$2:$A$2047,$A24,'all sales summary'!$B$2:$B$2047,M$2))</f>
        <v>1.1905668647657421</v>
      </c>
      <c r="N24" s="37">
        <f>(SUMIFS('all sales summary'!$C$2:$C$2047,'all sales summary'!$A$2:$A$2047,$A24,'all sales summary'!$B$2:$B$2047,N$3)*(1-SUMIFS('all sales summary'!$H$2:$H$2047,'all sales summary'!$A$2:$A$2047,$A24,'all sales summary'!$B$2:$B$2047,N$3)))/(1-SUMIFS('all sales summary'!$H$2:$H$2047,'all sales summary'!$A$2:$A$2047,$A24,'all sales summary'!$B$2:$B$2047,N$2))</f>
        <v>0.70253356645575682</v>
      </c>
      <c r="O24" s="37">
        <f>(SUMIFS('all sales summary'!$C$2:$C$2047,'all sales summary'!$A$2:$A$2047,$A24,'all sales summary'!$B$2:$B$2047,O$3)*(1-SUMIFS('all sales summary'!$H$2:$H$2047,'all sales summary'!$A$2:$A$2047,$A24,'all sales summary'!$B$2:$B$2047,O$3)))/(1-SUMIFS('all sales summary'!$H$2:$H$2047,'all sales summary'!$A$2:$A$2047,$A24,'all sales summary'!$B$2:$B$2047,O$2))</f>
        <v>0.73315735721889985</v>
      </c>
      <c r="P24" s="37">
        <f>(SUMIFS('all sales summary'!$C$2:$C$2047,'all sales summary'!$A$2:$A$2047,$A24,'all sales summary'!$B$2:$B$2047,P$3)*(1-SUMIFS('all sales summary'!$H$2:$H$2047,'all sales summary'!$A$2:$A$2047,$A24,'all sales summary'!$B$2:$B$2047,P$3)))/(1-SUMIFS('all sales summary'!$H$2:$H$2047,'all sales summary'!$A$2:$A$2047,$A24,'all sales summary'!$B$2:$B$2047,P$2))</f>
        <v>0.88348374982226596</v>
      </c>
      <c r="Q24" s="37">
        <f>(SUMIFS('all sales summary'!$C$2:$C$2047,'all sales summary'!$A$2:$A$2047,$A24,'all sales summary'!$B$2:$B$2047,Q$3)*(1-SUMIFS('all sales summary'!$H$2:$H$2047,'all sales summary'!$A$2:$A$2047,$A24,'all sales summary'!$B$2:$B$2047,Q$3)))/(1-SUMIFS('all sales summary'!$H$2:$H$2047,'all sales summary'!$A$2:$A$2047,$A24,'all sales summary'!$B$2:$B$2047,Q$2))</f>
        <v>0.98665305537139947</v>
      </c>
      <c r="R24" s="37">
        <f>(SUMIFS('all sales summary'!$C$2:$C$2047,'all sales summary'!$A$2:$A$2047,$A24,'all sales summary'!$B$2:$B$2047,R$3)*(1-SUMIFS('all sales summary'!$H$2:$H$2047,'all sales summary'!$A$2:$A$2047,$A24,'all sales summary'!$B$2:$B$2047,R$3)))/(1-SUMIFS('all sales summary'!$H$2:$H$2047,'all sales summary'!$A$2:$A$2047,$A24,'all sales summary'!$B$2:$B$2047,R$2))</f>
        <v>1.2076289793994528</v>
      </c>
      <c r="S24" s="37">
        <f>(SUMIFS('all sales summary'!$C$2:$C$2047,'all sales summary'!$A$2:$A$2047,$A24,'all sales summary'!$B$2:$B$2047,S$3)*(1-SUMIFS('all sales summary'!$H$2:$H$2047,'all sales summary'!$A$2:$A$2047,$A24,'all sales summary'!$B$2:$B$2047,S$3)))/(1-SUMIFS('all sales summary'!$H$2:$H$2047,'all sales summary'!$A$2:$A$2047,$A24,'all sales summary'!$B$2:$B$2047,S$2))</f>
        <v>1.1417170741239215</v>
      </c>
      <c r="T24" s="37">
        <f>(SUMIFS('all sales summary'!$C$2:$C$2047,'all sales summary'!$A$2:$A$2047,$A24,'all sales summary'!$B$2:$B$2047,T$3)*(1-SUMIFS('all sales summary'!$H$2:$H$2047,'all sales summary'!$A$2:$A$2047,$A24,'all sales summary'!$B$2:$B$2047,T$3)))/(1-SUMIFS('all sales summary'!$H$2:$H$2047,'all sales summary'!$A$2:$A$2047,$A24,'all sales summary'!$B$2:$B$2047,T$2))</f>
        <v>1.1792666720111906</v>
      </c>
      <c r="U24" s="37">
        <f>(SUMIFS('all sales summary'!$C$2:$C$2047,'all sales summary'!$A$2:$A$2047,$A24,'all sales summary'!$B$2:$B$2047,U$3)*(1-SUMIFS('all sales summary'!$H$2:$H$2047,'all sales summary'!$A$2:$A$2047,$A24,'all sales summary'!$B$2:$B$2047,U$3)))/(1-SUMIFS('all sales summary'!$H$2:$H$2047,'all sales summary'!$A$2:$A$2047,$A24,'all sales summary'!$B$2:$B$2047,U$2))</f>
        <v>1.1911334047662334</v>
      </c>
      <c r="V24" s="37">
        <f>(SUMIFS('all sales summary'!$C$2:$C$2047,'all sales summary'!$A$2:$A$2047,$A24,'all sales summary'!$B$2:$B$2047,V$3)*(1-SUMIFS('all sales summary'!$H$2:$H$2047,'all sales summary'!$A$2:$A$2047,$A24,'all sales summary'!$B$2:$B$2047,V$3)))/(1-SUMIFS('all sales summary'!$H$2:$H$2047,'all sales summary'!$A$2:$A$2047,$A24,'all sales summary'!$B$2:$B$2047,V$2))</f>
        <v>1.1623102621094521</v>
      </c>
      <c r="W24" s="8" t="str">
        <f t="shared" si="0"/>
        <v>Dundee</v>
      </c>
      <c r="X24" s="49">
        <f>1-SUMIFS('all sales summary'!$H$2:$H$2047,'all sales summary'!$A$2:$A$2047,$A24,'all sales summary'!$B$2:$B$2047,X$2)</f>
        <v>0.77263381295247724</v>
      </c>
      <c r="Y24" s="43">
        <f t="shared" si="1"/>
        <v>0.12540639669494197</v>
      </c>
    </row>
    <row r="25" spans="1:25" x14ac:dyDescent="0.25">
      <c r="A25" s="5" t="s">
        <v>28</v>
      </c>
      <c r="B25" s="37">
        <f>(SUMIFS('all sales summary'!$C$2:$C$2047,'all sales summary'!$A$2:$A$2047,$A25,'all sales summary'!$B$2:$B$2047,B$3)*(1-SUMIFS('all sales summary'!$H$2:$H$2047,'all sales summary'!$A$2:$A$2047,$A25,'all sales summary'!$B$2:$B$2047,B$3)))/(1-SUMIFS('all sales summary'!$H$2:$H$2047,'all sales summary'!$A$2:$A$2047,$A25,'all sales summary'!$B$2:$B$2047,B$2))</f>
        <v>0.89511458638795383</v>
      </c>
      <c r="C25" s="37">
        <f>(SUMIFS('all sales summary'!$C$2:$C$2047,'all sales summary'!$A$2:$A$2047,$A25,'all sales summary'!$B$2:$B$2047,C$3)*(1-SUMIFS('all sales summary'!$H$2:$H$2047,'all sales summary'!$A$2:$A$2047,$A25,'all sales summary'!$B$2:$B$2047,C$3)))/(1-SUMIFS('all sales summary'!$H$2:$H$2047,'all sales summary'!$A$2:$A$2047,$A25,'all sales summary'!$B$2:$B$2047,C$2))</f>
        <v>0.91505822277427129</v>
      </c>
      <c r="D25" s="37">
        <f>(SUMIFS('all sales summary'!$C$2:$C$2047,'all sales summary'!$A$2:$A$2047,$A25,'all sales summary'!$B$2:$B$2047,D$3)*(1-SUMIFS('all sales summary'!$H$2:$H$2047,'all sales summary'!$A$2:$A$2047,$A25,'all sales summary'!$B$2:$B$2047,D$3)))/(1-SUMIFS('all sales summary'!$H$2:$H$2047,'all sales summary'!$A$2:$A$2047,$A25,'all sales summary'!$B$2:$B$2047,D$2))</f>
        <v>0.81143097888084914</v>
      </c>
      <c r="E25" s="37">
        <f>(SUMIFS('all sales summary'!$C$2:$C$2047,'all sales summary'!$A$2:$A$2047,$A25,'all sales summary'!$B$2:$B$2047,E$3)*(1-SUMIFS('all sales summary'!$H$2:$H$2047,'all sales summary'!$A$2:$A$2047,$A25,'all sales summary'!$B$2:$B$2047,E$3)))/(1-SUMIFS('all sales summary'!$H$2:$H$2047,'all sales summary'!$A$2:$A$2047,$A25,'all sales summary'!$B$2:$B$2047,E$2))</f>
        <v>0.46544361727942296</v>
      </c>
      <c r="F25" s="37">
        <f>(SUMIFS('all sales summary'!$C$2:$C$2047,'all sales summary'!$A$2:$A$2047,$A25,'all sales summary'!$B$2:$B$2047,F$3)*(1-SUMIFS('all sales summary'!$H$2:$H$2047,'all sales summary'!$A$2:$A$2047,$A25,'all sales summary'!$B$2:$B$2047,F$3)))/(1-SUMIFS('all sales summary'!$H$2:$H$2047,'all sales summary'!$A$2:$A$2047,$A25,'all sales summary'!$B$2:$B$2047,F$2))</f>
        <v>0.56203153012458396</v>
      </c>
      <c r="G25" s="37">
        <f>(SUMIFS('all sales summary'!$C$2:$C$2047,'all sales summary'!$A$2:$A$2047,$A25,'all sales summary'!$B$2:$B$2047,G$3)*(1-SUMIFS('all sales summary'!$H$2:$H$2047,'all sales summary'!$A$2:$A$2047,$A25,'all sales summary'!$B$2:$B$2047,G$3)))/(1-SUMIFS('all sales summary'!$H$2:$H$2047,'all sales summary'!$A$2:$A$2047,$A25,'all sales summary'!$B$2:$B$2047,G$2))</f>
        <v>0.62970359493832218</v>
      </c>
      <c r="H25" s="37">
        <f>(SUMIFS('all sales summary'!$C$2:$C$2047,'all sales summary'!$A$2:$A$2047,$A25,'all sales summary'!$B$2:$B$2047,H$3)*(1-SUMIFS('all sales summary'!$H$2:$H$2047,'all sales summary'!$A$2:$A$2047,$A25,'all sales summary'!$B$2:$B$2047,H$3)))/(1-SUMIFS('all sales summary'!$H$2:$H$2047,'all sales summary'!$A$2:$A$2047,$A25,'all sales summary'!$B$2:$B$2047,H$2))</f>
        <v>0.86158257729055265</v>
      </c>
      <c r="I25" s="37">
        <f>(SUMIFS('all sales summary'!$C$2:$C$2047,'all sales summary'!$A$2:$A$2047,$A25,'all sales summary'!$B$2:$B$2047,I$3)*(1-SUMIFS('all sales summary'!$H$2:$H$2047,'all sales summary'!$A$2:$A$2047,$A25,'all sales summary'!$B$2:$B$2047,I$3)))/(1-SUMIFS('all sales summary'!$H$2:$H$2047,'all sales summary'!$A$2:$A$2047,$A25,'all sales summary'!$B$2:$B$2047,I$2))</f>
        <v>1.0170017705996734</v>
      </c>
      <c r="J25" s="37">
        <f>(SUMIFS('all sales summary'!$C$2:$C$2047,'all sales summary'!$A$2:$A$2047,$A25,'all sales summary'!$B$2:$B$2047,J$3)*(1-SUMIFS('all sales summary'!$H$2:$H$2047,'all sales summary'!$A$2:$A$2047,$A25,'all sales summary'!$B$2:$B$2047,J$3)))/(1-SUMIFS('all sales summary'!$H$2:$H$2047,'all sales summary'!$A$2:$A$2047,$A25,'all sales summary'!$B$2:$B$2047,J$2))</f>
        <v>0.9434004923226732</v>
      </c>
      <c r="K25" s="37">
        <f>(SUMIFS('all sales summary'!$C$2:$C$2047,'all sales summary'!$A$2:$A$2047,$A25,'all sales summary'!$B$2:$B$2047,K$3)*(1-SUMIFS('all sales summary'!$H$2:$H$2047,'all sales summary'!$A$2:$A$2047,$A25,'all sales summary'!$B$2:$B$2047,K$3)))/(1-SUMIFS('all sales summary'!$H$2:$H$2047,'all sales summary'!$A$2:$A$2047,$A25,'all sales summary'!$B$2:$B$2047,K$2))</f>
        <v>0.91282982548067904</v>
      </c>
      <c r="L25" s="37">
        <f>(SUMIFS('all sales summary'!$C$2:$C$2047,'all sales summary'!$A$2:$A$2047,$A25,'all sales summary'!$B$2:$B$2047,L$3)*(1-SUMIFS('all sales summary'!$H$2:$H$2047,'all sales summary'!$A$2:$A$2047,$A25,'all sales summary'!$B$2:$B$2047,L$3)))/(1-SUMIFS('all sales summary'!$H$2:$H$2047,'all sales summary'!$A$2:$A$2047,$A25,'all sales summary'!$B$2:$B$2047,L$2))</f>
        <v>0.902600173843632</v>
      </c>
      <c r="M25" s="37">
        <f>(SUMIFS('all sales summary'!$C$2:$C$2047,'all sales summary'!$A$2:$A$2047,$A25,'all sales summary'!$B$2:$B$2047,M$3)*(1-SUMIFS('all sales summary'!$H$2:$H$2047,'all sales summary'!$A$2:$A$2047,$A25,'all sales summary'!$B$2:$B$2047,M$3)))/(1-SUMIFS('all sales summary'!$H$2:$H$2047,'all sales summary'!$A$2:$A$2047,$A25,'all sales summary'!$B$2:$B$2047,M$2))</f>
        <v>1.0038258244165088</v>
      </c>
      <c r="N25" s="37">
        <f>(SUMIFS('all sales summary'!$C$2:$C$2047,'all sales summary'!$A$2:$A$2047,$A25,'all sales summary'!$B$2:$B$2047,N$3)*(1-SUMIFS('all sales summary'!$H$2:$H$2047,'all sales summary'!$A$2:$A$2047,$A25,'all sales summary'!$B$2:$B$2047,N$3)))/(1-SUMIFS('all sales summary'!$H$2:$H$2047,'all sales summary'!$A$2:$A$2047,$A25,'all sales summary'!$B$2:$B$2047,N$2))</f>
        <v>0.57141908147016651</v>
      </c>
      <c r="O25" s="37">
        <f>(SUMIFS('all sales summary'!$C$2:$C$2047,'all sales summary'!$A$2:$A$2047,$A25,'all sales summary'!$B$2:$B$2047,O$3)*(1-SUMIFS('all sales summary'!$H$2:$H$2047,'all sales summary'!$A$2:$A$2047,$A25,'all sales summary'!$B$2:$B$2047,O$3)))/(1-SUMIFS('all sales summary'!$H$2:$H$2047,'all sales summary'!$A$2:$A$2047,$A25,'all sales summary'!$B$2:$B$2047,O$2))</f>
        <v>0.57626562425944072</v>
      </c>
      <c r="P25" s="37">
        <f>(SUMIFS('all sales summary'!$C$2:$C$2047,'all sales summary'!$A$2:$A$2047,$A25,'all sales summary'!$B$2:$B$2047,P$3)*(1-SUMIFS('all sales summary'!$H$2:$H$2047,'all sales summary'!$A$2:$A$2047,$A25,'all sales summary'!$B$2:$B$2047,P$3)))/(1-SUMIFS('all sales summary'!$H$2:$H$2047,'all sales summary'!$A$2:$A$2047,$A25,'all sales summary'!$B$2:$B$2047,P$2))</f>
        <v>0.69797358369340168</v>
      </c>
      <c r="Q25" s="37">
        <f>(SUMIFS('all sales summary'!$C$2:$C$2047,'all sales summary'!$A$2:$A$2047,$A25,'all sales summary'!$B$2:$B$2047,Q$3)*(1-SUMIFS('all sales summary'!$H$2:$H$2047,'all sales summary'!$A$2:$A$2047,$A25,'all sales summary'!$B$2:$B$2047,Q$3)))/(1-SUMIFS('all sales summary'!$H$2:$H$2047,'all sales summary'!$A$2:$A$2047,$A25,'all sales summary'!$B$2:$B$2047,Q$2))</f>
        <v>0.78588332917025527</v>
      </c>
      <c r="R25" s="37">
        <f>(SUMIFS('all sales summary'!$C$2:$C$2047,'all sales summary'!$A$2:$A$2047,$A25,'all sales summary'!$B$2:$B$2047,R$3)*(1-SUMIFS('all sales summary'!$H$2:$H$2047,'all sales summary'!$A$2:$A$2047,$A25,'all sales summary'!$B$2:$B$2047,R$3)))/(1-SUMIFS('all sales summary'!$H$2:$H$2047,'all sales summary'!$A$2:$A$2047,$A25,'all sales summary'!$B$2:$B$2047,R$2))</f>
        <v>1.0279329826908854</v>
      </c>
      <c r="S25" s="37">
        <f>(SUMIFS('all sales summary'!$C$2:$C$2047,'all sales summary'!$A$2:$A$2047,$A25,'all sales summary'!$B$2:$B$2047,S$3)*(1-SUMIFS('all sales summary'!$H$2:$H$2047,'all sales summary'!$A$2:$A$2047,$A25,'all sales summary'!$B$2:$B$2047,S$3)))/(1-SUMIFS('all sales summary'!$H$2:$H$2047,'all sales summary'!$A$2:$A$2047,$A25,'all sales summary'!$B$2:$B$2047,S$2))</f>
        <v>1.0266038276563541</v>
      </c>
      <c r="T25" s="37">
        <f>(SUMIFS('all sales summary'!$C$2:$C$2047,'all sales summary'!$A$2:$A$2047,$A25,'all sales summary'!$B$2:$B$2047,T$3)*(1-SUMIFS('all sales summary'!$H$2:$H$2047,'all sales summary'!$A$2:$A$2047,$A25,'all sales summary'!$B$2:$B$2047,T$3)))/(1-SUMIFS('all sales summary'!$H$2:$H$2047,'all sales summary'!$A$2:$A$2047,$A25,'all sales summary'!$B$2:$B$2047,T$2))</f>
        <v>1.0826664119081406</v>
      </c>
      <c r="U25" s="37">
        <f>(SUMIFS('all sales summary'!$C$2:$C$2047,'all sales summary'!$A$2:$A$2047,$A25,'all sales summary'!$B$2:$B$2047,U$3)*(1-SUMIFS('all sales summary'!$H$2:$H$2047,'all sales summary'!$A$2:$A$2047,$A25,'all sales summary'!$B$2:$B$2047,U$3)))/(1-SUMIFS('all sales summary'!$H$2:$H$2047,'all sales summary'!$A$2:$A$2047,$A25,'all sales summary'!$B$2:$B$2047,U$2))</f>
        <v>1.1823851376683268</v>
      </c>
      <c r="V25" s="37">
        <f>(SUMIFS('all sales summary'!$C$2:$C$2047,'all sales summary'!$A$2:$A$2047,$A25,'all sales summary'!$B$2:$B$2047,V$3)*(1-SUMIFS('all sales summary'!$H$2:$H$2047,'all sales summary'!$A$2:$A$2047,$A25,'all sales summary'!$B$2:$B$2047,V$3)))/(1-SUMIFS('all sales summary'!$H$2:$H$2047,'all sales summary'!$A$2:$A$2047,$A25,'all sales summary'!$B$2:$B$2047,V$2))</f>
        <v>1.0400441760224417</v>
      </c>
      <c r="W25" s="8" t="str">
        <f t="shared" si="0"/>
        <v>Edinburgh</v>
      </c>
      <c r="X25" s="49">
        <f>1-SUMIFS('all sales summary'!$H$2:$H$2047,'all sales summary'!$A$2:$A$2047,$A25,'all sales summary'!$B$2:$B$2047,X$2)</f>
        <v>0.95044628837234479</v>
      </c>
      <c r="Y25" s="43">
        <f t="shared" si="1"/>
        <v>3.8059838471458558E-2</v>
      </c>
    </row>
    <row r="26" spans="1:25" x14ac:dyDescent="0.25">
      <c r="A26" s="5" t="s">
        <v>29</v>
      </c>
      <c r="B26" s="37">
        <f>(SUMIFS('all sales summary'!$C$2:$C$2047,'all sales summary'!$A$2:$A$2047,$A26,'all sales summary'!$B$2:$B$2047,B$3)*(1-SUMIFS('all sales summary'!$H$2:$H$2047,'all sales summary'!$A$2:$A$2047,$A26,'all sales summary'!$B$2:$B$2047,B$3)))/(1-SUMIFS('all sales summary'!$H$2:$H$2047,'all sales summary'!$A$2:$A$2047,$A26,'all sales summary'!$B$2:$B$2047,B$2))</f>
        <v>0.91627766593243698</v>
      </c>
      <c r="C26" s="37">
        <f>(SUMIFS('all sales summary'!$C$2:$C$2047,'all sales summary'!$A$2:$A$2047,$A26,'all sales summary'!$B$2:$B$2047,C$3)*(1-SUMIFS('all sales summary'!$H$2:$H$2047,'all sales summary'!$A$2:$A$2047,$A26,'all sales summary'!$B$2:$B$2047,C$3)))/(1-SUMIFS('all sales summary'!$H$2:$H$2047,'all sales summary'!$A$2:$A$2047,$A26,'all sales summary'!$B$2:$B$2047,C$2))</f>
        <v>0.90764487007625083</v>
      </c>
      <c r="D26" s="37">
        <f>(SUMIFS('all sales summary'!$C$2:$C$2047,'all sales summary'!$A$2:$A$2047,$A26,'all sales summary'!$B$2:$B$2047,D$3)*(1-SUMIFS('all sales summary'!$H$2:$H$2047,'all sales summary'!$A$2:$A$2047,$A26,'all sales summary'!$B$2:$B$2047,D$3)))/(1-SUMIFS('all sales summary'!$H$2:$H$2047,'all sales summary'!$A$2:$A$2047,$A26,'all sales summary'!$B$2:$B$2047,D$2))</f>
        <v>0.81223272563801985</v>
      </c>
      <c r="E26" s="37">
        <f>(SUMIFS('all sales summary'!$C$2:$C$2047,'all sales summary'!$A$2:$A$2047,$A26,'all sales summary'!$B$2:$B$2047,E$3)*(1-SUMIFS('all sales summary'!$H$2:$H$2047,'all sales summary'!$A$2:$A$2047,$A26,'all sales summary'!$B$2:$B$2047,E$3)))/(1-SUMIFS('all sales summary'!$H$2:$H$2047,'all sales summary'!$A$2:$A$2047,$A26,'all sales summary'!$B$2:$B$2047,E$2))</f>
        <v>0.39314732885297016</v>
      </c>
      <c r="F26" s="37">
        <f>(SUMIFS('all sales summary'!$C$2:$C$2047,'all sales summary'!$A$2:$A$2047,$A26,'all sales summary'!$B$2:$B$2047,F$3)*(1-SUMIFS('all sales summary'!$H$2:$H$2047,'all sales summary'!$A$2:$A$2047,$A26,'all sales summary'!$B$2:$B$2047,F$3)))/(1-SUMIFS('all sales summary'!$H$2:$H$2047,'all sales summary'!$A$2:$A$2047,$A26,'all sales summary'!$B$2:$B$2047,F$2))</f>
        <v>0.50892263198237098</v>
      </c>
      <c r="G26" s="37">
        <f>(SUMIFS('all sales summary'!$C$2:$C$2047,'all sales summary'!$A$2:$A$2047,$A26,'all sales summary'!$B$2:$B$2047,G$3)*(1-SUMIFS('all sales summary'!$H$2:$H$2047,'all sales summary'!$A$2:$A$2047,$A26,'all sales summary'!$B$2:$B$2047,G$3)))/(1-SUMIFS('all sales summary'!$H$2:$H$2047,'all sales summary'!$A$2:$A$2047,$A26,'all sales summary'!$B$2:$B$2047,G$2))</f>
        <v>0.71712789961170953</v>
      </c>
      <c r="H26" s="37">
        <f>(SUMIFS('all sales summary'!$C$2:$C$2047,'all sales summary'!$A$2:$A$2047,$A26,'all sales summary'!$B$2:$B$2047,H$3)*(1-SUMIFS('all sales summary'!$H$2:$H$2047,'all sales summary'!$A$2:$A$2047,$A26,'all sales summary'!$B$2:$B$2047,H$3)))/(1-SUMIFS('all sales summary'!$H$2:$H$2047,'all sales summary'!$A$2:$A$2047,$A26,'all sales summary'!$B$2:$B$2047,H$2))</f>
        <v>0.9372552434233864</v>
      </c>
      <c r="I26" s="37">
        <f>(SUMIFS('all sales summary'!$C$2:$C$2047,'all sales summary'!$A$2:$A$2047,$A26,'all sales summary'!$B$2:$B$2047,I$3)*(1-SUMIFS('all sales summary'!$H$2:$H$2047,'all sales summary'!$A$2:$A$2047,$A26,'all sales summary'!$B$2:$B$2047,I$3)))/(1-SUMIFS('all sales summary'!$H$2:$H$2047,'all sales summary'!$A$2:$A$2047,$A26,'all sales summary'!$B$2:$B$2047,I$2))</f>
        <v>1.0424239910036559</v>
      </c>
      <c r="J26" s="37">
        <f>(SUMIFS('all sales summary'!$C$2:$C$2047,'all sales summary'!$A$2:$A$2047,$A26,'all sales summary'!$B$2:$B$2047,J$3)*(1-SUMIFS('all sales summary'!$H$2:$H$2047,'all sales summary'!$A$2:$A$2047,$A26,'all sales summary'!$B$2:$B$2047,J$3)))/(1-SUMIFS('all sales summary'!$H$2:$H$2047,'all sales summary'!$A$2:$A$2047,$A26,'all sales summary'!$B$2:$B$2047,J$2))</f>
        <v>0.97013786465661156</v>
      </c>
      <c r="K26" s="37">
        <f>(SUMIFS('all sales summary'!$C$2:$C$2047,'all sales summary'!$A$2:$A$2047,$A26,'all sales summary'!$B$2:$B$2047,K$3)*(1-SUMIFS('all sales summary'!$H$2:$H$2047,'all sales summary'!$A$2:$A$2047,$A26,'all sales summary'!$B$2:$B$2047,K$3)))/(1-SUMIFS('all sales summary'!$H$2:$H$2047,'all sales summary'!$A$2:$A$2047,$A26,'all sales summary'!$B$2:$B$2047,K$2))</f>
        <v>0.97547712132102682</v>
      </c>
      <c r="L26" s="37">
        <f>(SUMIFS('all sales summary'!$C$2:$C$2047,'all sales summary'!$A$2:$A$2047,$A26,'all sales summary'!$B$2:$B$2047,L$3)*(1-SUMIFS('all sales summary'!$H$2:$H$2047,'all sales summary'!$A$2:$A$2047,$A26,'all sales summary'!$B$2:$B$2047,L$3)))/(1-SUMIFS('all sales summary'!$H$2:$H$2047,'all sales summary'!$A$2:$A$2047,$A26,'all sales summary'!$B$2:$B$2047,L$2))</f>
        <v>0.68139851094259529</v>
      </c>
      <c r="M26" s="37">
        <f>(SUMIFS('all sales summary'!$C$2:$C$2047,'all sales summary'!$A$2:$A$2047,$A26,'all sales summary'!$B$2:$B$2047,M$3)*(1-SUMIFS('all sales summary'!$H$2:$H$2047,'all sales summary'!$A$2:$A$2047,$A26,'all sales summary'!$B$2:$B$2047,M$3)))/(1-SUMIFS('all sales summary'!$H$2:$H$2047,'all sales summary'!$A$2:$A$2047,$A26,'all sales summary'!$B$2:$B$2047,M$2))</f>
        <v>1.1374083975715636</v>
      </c>
      <c r="N26" s="37">
        <f>(SUMIFS('all sales summary'!$C$2:$C$2047,'all sales summary'!$A$2:$A$2047,$A26,'all sales summary'!$B$2:$B$2047,N$3)*(1-SUMIFS('all sales summary'!$H$2:$H$2047,'all sales summary'!$A$2:$A$2047,$A26,'all sales summary'!$B$2:$B$2047,N$3)))/(1-SUMIFS('all sales summary'!$H$2:$H$2047,'all sales summary'!$A$2:$A$2047,$A26,'all sales summary'!$B$2:$B$2047,N$2))</f>
        <v>0.61578427551697079</v>
      </c>
      <c r="O26" s="37">
        <f>(SUMIFS('all sales summary'!$C$2:$C$2047,'all sales summary'!$A$2:$A$2047,$A26,'all sales summary'!$B$2:$B$2047,O$3)*(1-SUMIFS('all sales summary'!$H$2:$H$2047,'all sales summary'!$A$2:$A$2047,$A26,'all sales summary'!$B$2:$B$2047,O$3)))/(1-SUMIFS('all sales summary'!$H$2:$H$2047,'all sales summary'!$A$2:$A$2047,$A26,'all sales summary'!$B$2:$B$2047,O$2))</f>
        <v>0.60095792016988137</v>
      </c>
      <c r="P26" s="37">
        <f>(SUMIFS('all sales summary'!$C$2:$C$2047,'all sales summary'!$A$2:$A$2047,$A26,'all sales summary'!$B$2:$B$2047,P$3)*(1-SUMIFS('all sales summary'!$H$2:$H$2047,'all sales summary'!$A$2:$A$2047,$A26,'all sales summary'!$B$2:$B$2047,P$3)))/(1-SUMIFS('all sales summary'!$H$2:$H$2047,'all sales summary'!$A$2:$A$2047,$A26,'all sales summary'!$B$2:$B$2047,P$2))</f>
        <v>0.7353175045125685</v>
      </c>
      <c r="Q26" s="37">
        <f>(SUMIFS('all sales summary'!$C$2:$C$2047,'all sales summary'!$A$2:$A$2047,$A26,'all sales summary'!$B$2:$B$2047,Q$3)*(1-SUMIFS('all sales summary'!$H$2:$H$2047,'all sales summary'!$A$2:$A$2047,$A26,'all sales summary'!$B$2:$B$2047,Q$3)))/(1-SUMIFS('all sales summary'!$H$2:$H$2047,'all sales summary'!$A$2:$A$2047,$A26,'all sales summary'!$B$2:$B$2047,Q$2))</f>
        <v>0.97445789970008179</v>
      </c>
      <c r="R26" s="37">
        <f>(SUMIFS('all sales summary'!$C$2:$C$2047,'all sales summary'!$A$2:$A$2047,$A26,'all sales summary'!$B$2:$B$2047,R$3)*(1-SUMIFS('all sales summary'!$H$2:$H$2047,'all sales summary'!$A$2:$A$2047,$A26,'all sales summary'!$B$2:$B$2047,R$3)))/(1-SUMIFS('all sales summary'!$H$2:$H$2047,'all sales summary'!$A$2:$A$2047,$A26,'all sales summary'!$B$2:$B$2047,R$2))</f>
        <v>1.1066991063499882</v>
      </c>
      <c r="S26" s="37">
        <f>(SUMIFS('all sales summary'!$C$2:$C$2047,'all sales summary'!$A$2:$A$2047,$A26,'all sales summary'!$B$2:$B$2047,S$3)*(1-SUMIFS('all sales summary'!$H$2:$H$2047,'all sales summary'!$A$2:$A$2047,$A26,'all sales summary'!$B$2:$B$2047,S$3)))/(1-SUMIFS('all sales summary'!$H$2:$H$2047,'all sales summary'!$A$2:$A$2047,$A26,'all sales summary'!$B$2:$B$2047,S$2))</f>
        <v>1.0855228536927464</v>
      </c>
      <c r="T26" s="37">
        <f>(SUMIFS('all sales summary'!$C$2:$C$2047,'all sales summary'!$A$2:$A$2047,$A26,'all sales summary'!$B$2:$B$2047,T$3)*(1-SUMIFS('all sales summary'!$H$2:$H$2047,'all sales summary'!$A$2:$A$2047,$A26,'all sales summary'!$B$2:$B$2047,T$3)))/(1-SUMIFS('all sales summary'!$H$2:$H$2047,'all sales summary'!$A$2:$A$2047,$A26,'all sales summary'!$B$2:$B$2047,T$2))</f>
        <v>1.1270362524901005</v>
      </c>
      <c r="U26" s="37">
        <f>(SUMIFS('all sales summary'!$C$2:$C$2047,'all sales summary'!$A$2:$A$2047,$A26,'all sales summary'!$B$2:$B$2047,U$3)*(1-SUMIFS('all sales summary'!$H$2:$H$2047,'all sales summary'!$A$2:$A$2047,$A26,'all sales summary'!$B$2:$B$2047,U$3)))/(1-SUMIFS('all sales summary'!$H$2:$H$2047,'all sales summary'!$A$2:$A$2047,$A26,'all sales summary'!$B$2:$B$2047,U$2))</f>
        <v>1.0918154720832904</v>
      </c>
      <c r="V26" s="37">
        <f>(SUMIFS('all sales summary'!$C$2:$C$2047,'all sales summary'!$A$2:$A$2047,$A26,'all sales summary'!$B$2:$B$2047,V$3)*(1-SUMIFS('all sales summary'!$H$2:$H$2047,'all sales summary'!$A$2:$A$2047,$A26,'all sales summary'!$B$2:$B$2047,V$3)))/(1-SUMIFS('all sales summary'!$H$2:$H$2047,'all sales summary'!$A$2:$A$2047,$A26,'all sales summary'!$B$2:$B$2047,V$2))</f>
        <v>1.0436788491844957</v>
      </c>
      <c r="W26" s="8" t="str">
        <f t="shared" si="0"/>
        <v>Exeter</v>
      </c>
      <c r="X26" s="49">
        <f>1-SUMIFS('all sales summary'!$H$2:$H$2047,'all sales summary'!$A$2:$A$2047,$A26,'all sales summary'!$B$2:$B$2047,X$2)</f>
        <v>0.78781467350335466</v>
      </c>
      <c r="Y26" s="43">
        <f t="shared" si="1"/>
        <v>3.4410838309285763E-2</v>
      </c>
    </row>
    <row r="27" spans="1:25" x14ac:dyDescent="0.25">
      <c r="A27" s="5" t="s">
        <v>30</v>
      </c>
      <c r="B27" s="37">
        <f>(SUMIFS('all sales summary'!$C$2:$C$2047,'all sales summary'!$A$2:$A$2047,$A27,'all sales summary'!$B$2:$B$2047,B$3)*(1-SUMIFS('all sales summary'!$H$2:$H$2047,'all sales summary'!$A$2:$A$2047,$A27,'all sales summary'!$B$2:$B$2047,B$3)))/(1-SUMIFS('all sales summary'!$H$2:$H$2047,'all sales summary'!$A$2:$A$2047,$A27,'all sales summary'!$B$2:$B$2047,B$2))</f>
        <v>0.89127346248075046</v>
      </c>
      <c r="C27" s="37">
        <f>(SUMIFS('all sales summary'!$C$2:$C$2047,'all sales summary'!$A$2:$A$2047,$A27,'all sales summary'!$B$2:$B$2047,C$3)*(1-SUMIFS('all sales summary'!$H$2:$H$2047,'all sales summary'!$A$2:$A$2047,$A27,'all sales summary'!$B$2:$B$2047,C$3)))/(1-SUMIFS('all sales summary'!$H$2:$H$2047,'all sales summary'!$A$2:$A$2047,$A27,'all sales summary'!$B$2:$B$2047,C$2))</f>
        <v>0.9048143272062944</v>
      </c>
      <c r="D27" s="37">
        <f>(SUMIFS('all sales summary'!$C$2:$C$2047,'all sales summary'!$A$2:$A$2047,$A27,'all sales summary'!$B$2:$B$2047,D$3)*(1-SUMIFS('all sales summary'!$H$2:$H$2047,'all sales summary'!$A$2:$A$2047,$A27,'all sales summary'!$B$2:$B$2047,D$3)))/(1-SUMIFS('all sales summary'!$H$2:$H$2047,'all sales summary'!$A$2:$A$2047,$A27,'all sales summary'!$B$2:$B$2047,D$2))</f>
        <v>0.82984289750066997</v>
      </c>
      <c r="E27" s="37">
        <f>(SUMIFS('all sales summary'!$C$2:$C$2047,'all sales summary'!$A$2:$A$2047,$A27,'all sales summary'!$B$2:$B$2047,E$3)*(1-SUMIFS('all sales summary'!$H$2:$H$2047,'all sales summary'!$A$2:$A$2047,$A27,'all sales summary'!$B$2:$B$2047,E$3)))/(1-SUMIFS('all sales summary'!$H$2:$H$2047,'all sales summary'!$A$2:$A$2047,$A27,'all sales summary'!$B$2:$B$2047,E$2))</f>
        <v>0.47428977525171073</v>
      </c>
      <c r="F27" s="37">
        <f>(SUMIFS('all sales summary'!$C$2:$C$2047,'all sales summary'!$A$2:$A$2047,$A27,'all sales summary'!$B$2:$B$2047,F$3)*(1-SUMIFS('all sales summary'!$H$2:$H$2047,'all sales summary'!$A$2:$A$2047,$A27,'all sales summary'!$B$2:$B$2047,F$3)))/(1-SUMIFS('all sales summary'!$H$2:$H$2047,'all sales summary'!$A$2:$A$2047,$A27,'all sales summary'!$B$2:$B$2047,F$2))</f>
        <v>0.59455085013155873</v>
      </c>
      <c r="G27" s="37">
        <f>(SUMIFS('all sales summary'!$C$2:$C$2047,'all sales summary'!$A$2:$A$2047,$A27,'all sales summary'!$B$2:$B$2047,G$3)*(1-SUMIFS('all sales summary'!$H$2:$H$2047,'all sales summary'!$A$2:$A$2047,$A27,'all sales summary'!$B$2:$B$2047,G$3)))/(1-SUMIFS('all sales summary'!$H$2:$H$2047,'all sales summary'!$A$2:$A$2047,$A27,'all sales summary'!$B$2:$B$2047,G$2))</f>
        <v>0.69863276959110354</v>
      </c>
      <c r="H27" s="37">
        <f>(SUMIFS('all sales summary'!$C$2:$C$2047,'all sales summary'!$A$2:$A$2047,$A27,'all sales summary'!$B$2:$B$2047,H$3)*(1-SUMIFS('all sales summary'!$H$2:$H$2047,'all sales summary'!$A$2:$A$2047,$A27,'all sales summary'!$B$2:$B$2047,H$3)))/(1-SUMIFS('all sales summary'!$H$2:$H$2047,'all sales summary'!$A$2:$A$2047,$A27,'all sales summary'!$B$2:$B$2047,H$2))</f>
        <v>0.9583731449314431</v>
      </c>
      <c r="I27" s="37">
        <f>(SUMIFS('all sales summary'!$C$2:$C$2047,'all sales summary'!$A$2:$A$2047,$A27,'all sales summary'!$B$2:$B$2047,I$3)*(1-SUMIFS('all sales summary'!$H$2:$H$2047,'all sales summary'!$A$2:$A$2047,$A27,'all sales summary'!$B$2:$B$2047,I$3)))/(1-SUMIFS('all sales summary'!$H$2:$H$2047,'all sales summary'!$A$2:$A$2047,$A27,'all sales summary'!$B$2:$B$2047,I$2))</f>
        <v>1.0091309697254949</v>
      </c>
      <c r="J27" s="37">
        <f>(SUMIFS('all sales summary'!$C$2:$C$2047,'all sales summary'!$A$2:$A$2047,$A27,'all sales summary'!$B$2:$B$2047,J$3)*(1-SUMIFS('all sales summary'!$H$2:$H$2047,'all sales summary'!$A$2:$A$2047,$A27,'all sales summary'!$B$2:$B$2047,J$3)))/(1-SUMIFS('all sales summary'!$H$2:$H$2047,'all sales summary'!$A$2:$A$2047,$A27,'all sales summary'!$B$2:$B$2047,J$2))</f>
        <v>0.95942271282855973</v>
      </c>
      <c r="K27" s="37">
        <f>(SUMIFS('all sales summary'!$C$2:$C$2047,'all sales summary'!$A$2:$A$2047,$A27,'all sales summary'!$B$2:$B$2047,K$3)*(1-SUMIFS('all sales summary'!$H$2:$H$2047,'all sales summary'!$A$2:$A$2047,$A27,'all sales summary'!$B$2:$B$2047,K$3)))/(1-SUMIFS('all sales summary'!$H$2:$H$2047,'all sales summary'!$A$2:$A$2047,$A27,'all sales summary'!$B$2:$B$2047,K$2))</f>
        <v>0.96787198484308712</v>
      </c>
      <c r="L27" s="37">
        <f>(SUMIFS('all sales summary'!$C$2:$C$2047,'all sales summary'!$A$2:$A$2047,$A27,'all sales summary'!$B$2:$B$2047,L$3)*(1-SUMIFS('all sales summary'!$H$2:$H$2047,'all sales summary'!$A$2:$A$2047,$A27,'all sales summary'!$B$2:$B$2047,L$3)))/(1-SUMIFS('all sales summary'!$H$2:$H$2047,'all sales summary'!$A$2:$A$2047,$A27,'all sales summary'!$B$2:$B$2047,L$2))</f>
        <v>0.91592769331921597</v>
      </c>
      <c r="M27" s="37">
        <f>(SUMIFS('all sales summary'!$C$2:$C$2047,'all sales summary'!$A$2:$A$2047,$A27,'all sales summary'!$B$2:$B$2047,M$3)*(1-SUMIFS('all sales summary'!$H$2:$H$2047,'all sales summary'!$A$2:$A$2047,$A27,'all sales summary'!$B$2:$B$2047,M$3)))/(1-SUMIFS('all sales summary'!$H$2:$H$2047,'all sales summary'!$A$2:$A$2047,$A27,'all sales summary'!$B$2:$B$2047,M$2))</f>
        <v>1.0294964558758997</v>
      </c>
      <c r="N27" s="37">
        <f>(SUMIFS('all sales summary'!$C$2:$C$2047,'all sales summary'!$A$2:$A$2047,$A27,'all sales summary'!$B$2:$B$2047,N$3)*(1-SUMIFS('all sales summary'!$H$2:$H$2047,'all sales summary'!$A$2:$A$2047,$A27,'all sales summary'!$B$2:$B$2047,N$3)))/(1-SUMIFS('all sales summary'!$H$2:$H$2047,'all sales summary'!$A$2:$A$2047,$A27,'all sales summary'!$B$2:$B$2047,N$2))</f>
        <v>0.58766821041430661</v>
      </c>
      <c r="O27" s="37">
        <f>(SUMIFS('all sales summary'!$C$2:$C$2047,'all sales summary'!$A$2:$A$2047,$A27,'all sales summary'!$B$2:$B$2047,O$3)*(1-SUMIFS('all sales summary'!$H$2:$H$2047,'all sales summary'!$A$2:$A$2047,$A27,'all sales summary'!$B$2:$B$2047,O$3)))/(1-SUMIFS('all sales summary'!$H$2:$H$2047,'all sales summary'!$A$2:$A$2047,$A27,'all sales summary'!$B$2:$B$2047,O$2))</f>
        <v>0.59771731422559771</v>
      </c>
      <c r="P27" s="37">
        <f>(SUMIFS('all sales summary'!$C$2:$C$2047,'all sales summary'!$A$2:$A$2047,$A27,'all sales summary'!$B$2:$B$2047,P$3)*(1-SUMIFS('all sales summary'!$H$2:$H$2047,'all sales summary'!$A$2:$A$2047,$A27,'all sales summary'!$B$2:$B$2047,P$3)))/(1-SUMIFS('all sales summary'!$H$2:$H$2047,'all sales summary'!$A$2:$A$2047,$A27,'all sales summary'!$B$2:$B$2047,P$2))</f>
        <v>0.75084873087922022</v>
      </c>
      <c r="Q27" s="37">
        <f>(SUMIFS('all sales summary'!$C$2:$C$2047,'all sales summary'!$A$2:$A$2047,$A27,'all sales summary'!$B$2:$B$2047,Q$3)*(1-SUMIFS('all sales summary'!$H$2:$H$2047,'all sales summary'!$A$2:$A$2047,$A27,'all sales summary'!$B$2:$B$2047,Q$3)))/(1-SUMIFS('all sales summary'!$H$2:$H$2047,'all sales summary'!$A$2:$A$2047,$A27,'all sales summary'!$B$2:$B$2047,Q$2))</f>
        <v>0.87621872737664319</v>
      </c>
      <c r="R27" s="37">
        <f>(SUMIFS('all sales summary'!$C$2:$C$2047,'all sales summary'!$A$2:$A$2047,$A27,'all sales summary'!$B$2:$B$2047,R$3)*(1-SUMIFS('all sales summary'!$H$2:$H$2047,'all sales summary'!$A$2:$A$2047,$A27,'all sales summary'!$B$2:$B$2047,R$3)))/(1-SUMIFS('all sales summary'!$H$2:$H$2047,'all sales summary'!$A$2:$A$2047,$A27,'all sales summary'!$B$2:$B$2047,R$2))</f>
        <v>1.0863953109842279</v>
      </c>
      <c r="S27" s="37">
        <f>(SUMIFS('all sales summary'!$C$2:$C$2047,'all sales summary'!$A$2:$A$2047,$A27,'all sales summary'!$B$2:$B$2047,S$3)*(1-SUMIFS('all sales summary'!$H$2:$H$2047,'all sales summary'!$A$2:$A$2047,$A27,'all sales summary'!$B$2:$B$2047,S$3)))/(1-SUMIFS('all sales summary'!$H$2:$H$2047,'all sales summary'!$A$2:$A$2047,$A27,'all sales summary'!$B$2:$B$2047,S$2))</f>
        <v>1.0819221996411306</v>
      </c>
      <c r="T27" s="37">
        <f>(SUMIFS('all sales summary'!$C$2:$C$2047,'all sales summary'!$A$2:$A$2047,$A27,'all sales summary'!$B$2:$B$2047,T$3)*(1-SUMIFS('all sales summary'!$H$2:$H$2047,'all sales summary'!$A$2:$A$2047,$A27,'all sales summary'!$B$2:$B$2047,T$3)))/(1-SUMIFS('all sales summary'!$H$2:$H$2047,'all sales summary'!$A$2:$A$2047,$A27,'all sales summary'!$B$2:$B$2047,T$2))</f>
        <v>1.0910699913400361</v>
      </c>
      <c r="U27" s="37">
        <f>(SUMIFS('all sales summary'!$C$2:$C$2047,'all sales summary'!$A$2:$A$2047,$A27,'all sales summary'!$B$2:$B$2047,U$3)*(1-SUMIFS('all sales summary'!$H$2:$H$2047,'all sales summary'!$A$2:$A$2047,$A27,'all sales summary'!$B$2:$B$2047,U$3)))/(1-SUMIFS('all sales summary'!$H$2:$H$2047,'all sales summary'!$A$2:$A$2047,$A27,'all sales summary'!$B$2:$B$2047,U$2))</f>
        <v>1.1251128865172779</v>
      </c>
      <c r="V27" s="37">
        <f>(SUMIFS('all sales summary'!$C$2:$C$2047,'all sales summary'!$A$2:$A$2047,$A27,'all sales summary'!$B$2:$B$2047,V$3)*(1-SUMIFS('all sales summary'!$H$2:$H$2047,'all sales summary'!$A$2:$A$2047,$A27,'all sales summary'!$B$2:$B$2047,V$3)))/(1-SUMIFS('all sales summary'!$H$2:$H$2047,'all sales summary'!$A$2:$A$2047,$A27,'all sales summary'!$B$2:$B$2047,V$2))</f>
        <v>1.0854450643502078</v>
      </c>
      <c r="W27" s="8" t="str">
        <f t="shared" si="0"/>
        <v>Glasgow</v>
      </c>
      <c r="X27" s="49">
        <f>1-SUMIFS('all sales summary'!$H$2:$H$2047,'all sales summary'!$A$2:$A$2047,$A27,'all sales summary'!$B$2:$B$2047,X$2)</f>
        <v>0.88678541497343732</v>
      </c>
      <c r="Y27" s="43">
        <f t="shared" si="1"/>
        <v>7.5771436847231102E-2</v>
      </c>
    </row>
    <row r="28" spans="1:25" x14ac:dyDescent="0.25">
      <c r="A28" s="5" t="s">
        <v>31</v>
      </c>
      <c r="B28" s="37">
        <f>(SUMIFS('all sales summary'!$C$2:$C$2047,'all sales summary'!$A$2:$A$2047,$A28,'all sales summary'!$B$2:$B$2047,B$3)*(1-SUMIFS('all sales summary'!$H$2:$H$2047,'all sales summary'!$A$2:$A$2047,$A28,'all sales summary'!$B$2:$B$2047,B$3)))/(1-SUMIFS('all sales summary'!$H$2:$H$2047,'all sales summary'!$A$2:$A$2047,$A28,'all sales summary'!$B$2:$B$2047,B$2))</f>
        <v>0.89039400295936932</v>
      </c>
      <c r="C28" s="37">
        <f>(SUMIFS('all sales summary'!$C$2:$C$2047,'all sales summary'!$A$2:$A$2047,$A28,'all sales summary'!$B$2:$B$2047,C$3)*(1-SUMIFS('all sales summary'!$H$2:$H$2047,'all sales summary'!$A$2:$A$2047,$A28,'all sales summary'!$B$2:$B$2047,C$3)))/(1-SUMIFS('all sales summary'!$H$2:$H$2047,'all sales summary'!$A$2:$A$2047,$A28,'all sales summary'!$B$2:$B$2047,C$2))</f>
        <v>0.92122157019237094</v>
      </c>
      <c r="D28" s="37">
        <f>(SUMIFS('all sales summary'!$C$2:$C$2047,'all sales summary'!$A$2:$A$2047,$A28,'all sales summary'!$B$2:$B$2047,D$3)*(1-SUMIFS('all sales summary'!$H$2:$H$2047,'all sales summary'!$A$2:$A$2047,$A28,'all sales summary'!$B$2:$B$2047,D$3)))/(1-SUMIFS('all sales summary'!$H$2:$H$2047,'all sales summary'!$A$2:$A$2047,$A28,'all sales summary'!$B$2:$B$2047,D$2))</f>
        <v>0.91531213144323642</v>
      </c>
      <c r="E28" s="37">
        <f>(SUMIFS('all sales summary'!$C$2:$C$2047,'all sales summary'!$A$2:$A$2047,$A28,'all sales summary'!$B$2:$B$2047,E$3)*(1-SUMIFS('all sales summary'!$H$2:$H$2047,'all sales summary'!$A$2:$A$2047,$A28,'all sales summary'!$B$2:$B$2047,E$3)))/(1-SUMIFS('all sales summary'!$H$2:$H$2047,'all sales summary'!$A$2:$A$2047,$A28,'all sales summary'!$B$2:$B$2047,E$2))</f>
        <v>0.5758141547048814</v>
      </c>
      <c r="F28" s="37">
        <f>(SUMIFS('all sales summary'!$C$2:$C$2047,'all sales summary'!$A$2:$A$2047,$A28,'all sales summary'!$B$2:$B$2047,F$3)*(1-SUMIFS('all sales summary'!$H$2:$H$2047,'all sales summary'!$A$2:$A$2047,$A28,'all sales summary'!$B$2:$B$2047,F$3)))/(1-SUMIFS('all sales summary'!$H$2:$H$2047,'all sales summary'!$A$2:$A$2047,$A28,'all sales summary'!$B$2:$B$2047,F$2))</f>
        <v>0.72685571103604441</v>
      </c>
      <c r="G28" s="37">
        <f>(SUMIFS('all sales summary'!$C$2:$C$2047,'all sales summary'!$A$2:$A$2047,$A28,'all sales summary'!$B$2:$B$2047,G$3)*(1-SUMIFS('all sales summary'!$H$2:$H$2047,'all sales summary'!$A$2:$A$2047,$A28,'all sales summary'!$B$2:$B$2047,G$3)))/(1-SUMIFS('all sales summary'!$H$2:$H$2047,'all sales summary'!$A$2:$A$2047,$A28,'all sales summary'!$B$2:$B$2047,G$2))</f>
        <v>0.83549616433910667</v>
      </c>
      <c r="H28" s="37">
        <f>(SUMIFS('all sales summary'!$C$2:$C$2047,'all sales summary'!$A$2:$A$2047,$A28,'all sales summary'!$B$2:$B$2047,H$3)*(1-SUMIFS('all sales summary'!$H$2:$H$2047,'all sales summary'!$A$2:$A$2047,$A28,'all sales summary'!$B$2:$B$2047,H$3)))/(1-SUMIFS('all sales summary'!$H$2:$H$2047,'all sales summary'!$A$2:$A$2047,$A28,'all sales summary'!$B$2:$B$2047,H$2))</f>
        <v>1.0154100047742984</v>
      </c>
      <c r="I28" s="37">
        <f>(SUMIFS('all sales summary'!$C$2:$C$2047,'all sales summary'!$A$2:$A$2047,$A28,'all sales summary'!$B$2:$B$2047,I$3)*(1-SUMIFS('all sales summary'!$H$2:$H$2047,'all sales summary'!$A$2:$A$2047,$A28,'all sales summary'!$B$2:$B$2047,I$3)))/(1-SUMIFS('all sales summary'!$H$2:$H$2047,'all sales summary'!$A$2:$A$2047,$A28,'all sales summary'!$B$2:$B$2047,I$2))</f>
        <v>1.0262473134439096</v>
      </c>
      <c r="J28" s="37">
        <f>(SUMIFS('all sales summary'!$C$2:$C$2047,'all sales summary'!$A$2:$A$2047,$A28,'all sales summary'!$B$2:$B$2047,J$3)*(1-SUMIFS('all sales summary'!$H$2:$H$2047,'all sales summary'!$A$2:$A$2047,$A28,'all sales summary'!$B$2:$B$2047,J$3)))/(1-SUMIFS('all sales summary'!$H$2:$H$2047,'all sales summary'!$A$2:$A$2047,$A28,'all sales summary'!$B$2:$B$2047,J$2))</f>
        <v>1.0223808629927911</v>
      </c>
      <c r="K28" s="37">
        <f>(SUMIFS('all sales summary'!$C$2:$C$2047,'all sales summary'!$A$2:$A$2047,$A28,'all sales summary'!$B$2:$B$2047,K$3)*(1-SUMIFS('all sales summary'!$H$2:$H$2047,'all sales summary'!$A$2:$A$2047,$A28,'all sales summary'!$B$2:$B$2047,K$3)))/(1-SUMIFS('all sales summary'!$H$2:$H$2047,'all sales summary'!$A$2:$A$2047,$A28,'all sales summary'!$B$2:$B$2047,K$2))</f>
        <v>1.0609916191232973</v>
      </c>
      <c r="L28" s="37">
        <f>(SUMIFS('all sales summary'!$C$2:$C$2047,'all sales summary'!$A$2:$A$2047,$A28,'all sales summary'!$B$2:$B$2047,L$3)*(1-SUMIFS('all sales summary'!$H$2:$H$2047,'all sales summary'!$A$2:$A$2047,$A28,'all sales summary'!$B$2:$B$2047,L$3)))/(1-SUMIFS('all sales summary'!$H$2:$H$2047,'all sales summary'!$A$2:$A$2047,$A28,'all sales summary'!$B$2:$B$2047,L$2))</f>
        <v>0.8725467314536034</v>
      </c>
      <c r="M28" s="37">
        <f>(SUMIFS('all sales summary'!$C$2:$C$2047,'all sales summary'!$A$2:$A$2047,$A28,'all sales summary'!$B$2:$B$2047,M$3)*(1-SUMIFS('all sales summary'!$H$2:$H$2047,'all sales summary'!$A$2:$A$2047,$A28,'all sales summary'!$B$2:$B$2047,M$3)))/(1-SUMIFS('all sales summary'!$H$2:$H$2047,'all sales summary'!$A$2:$A$2047,$A28,'all sales summary'!$B$2:$B$2047,M$2))</f>
        <v>1.1192474983721163</v>
      </c>
      <c r="N28" s="37">
        <f>(SUMIFS('all sales summary'!$C$2:$C$2047,'all sales summary'!$A$2:$A$2047,$A28,'all sales summary'!$B$2:$B$2047,N$3)*(1-SUMIFS('all sales summary'!$H$2:$H$2047,'all sales summary'!$A$2:$A$2047,$A28,'all sales summary'!$B$2:$B$2047,N$3)))/(1-SUMIFS('all sales summary'!$H$2:$H$2047,'all sales summary'!$A$2:$A$2047,$A28,'all sales summary'!$B$2:$B$2047,N$2))</f>
        <v>0.66645850962352549</v>
      </c>
      <c r="O28" s="37">
        <f>(SUMIFS('all sales summary'!$C$2:$C$2047,'all sales summary'!$A$2:$A$2047,$A28,'all sales summary'!$B$2:$B$2047,O$3)*(1-SUMIFS('all sales summary'!$H$2:$H$2047,'all sales summary'!$A$2:$A$2047,$A28,'all sales summary'!$B$2:$B$2047,O$3)))/(1-SUMIFS('all sales summary'!$H$2:$H$2047,'all sales summary'!$A$2:$A$2047,$A28,'all sales summary'!$B$2:$B$2047,O$2))</f>
        <v>0.70416674221095987</v>
      </c>
      <c r="P28" s="37">
        <f>(SUMIFS('all sales summary'!$C$2:$C$2047,'all sales summary'!$A$2:$A$2047,$A28,'all sales summary'!$B$2:$B$2047,P$3)*(1-SUMIFS('all sales summary'!$H$2:$H$2047,'all sales summary'!$A$2:$A$2047,$A28,'all sales summary'!$B$2:$B$2047,P$3)))/(1-SUMIFS('all sales summary'!$H$2:$H$2047,'all sales summary'!$A$2:$A$2047,$A28,'all sales summary'!$B$2:$B$2047,P$2))</f>
        <v>0.88960524950558795</v>
      </c>
      <c r="Q28" s="37">
        <f>(SUMIFS('all sales summary'!$C$2:$C$2047,'all sales summary'!$A$2:$A$2047,$A28,'all sales summary'!$B$2:$B$2047,Q$3)*(1-SUMIFS('all sales summary'!$H$2:$H$2047,'all sales summary'!$A$2:$A$2047,$A28,'all sales summary'!$B$2:$B$2047,Q$3)))/(1-SUMIFS('all sales summary'!$H$2:$H$2047,'all sales summary'!$A$2:$A$2047,$A28,'all sales summary'!$B$2:$B$2047,Q$2))</f>
        <v>0.97454706126299739</v>
      </c>
      <c r="R28" s="37">
        <f>(SUMIFS('all sales summary'!$C$2:$C$2047,'all sales summary'!$A$2:$A$2047,$A28,'all sales summary'!$B$2:$B$2047,R$3)*(1-SUMIFS('all sales summary'!$H$2:$H$2047,'all sales summary'!$A$2:$A$2047,$A28,'all sales summary'!$B$2:$B$2047,R$3)))/(1-SUMIFS('all sales summary'!$H$2:$H$2047,'all sales summary'!$A$2:$A$2047,$A28,'all sales summary'!$B$2:$B$2047,R$2))</f>
        <v>1.0673458873645307</v>
      </c>
      <c r="S28" s="37">
        <f>(SUMIFS('all sales summary'!$C$2:$C$2047,'all sales summary'!$A$2:$A$2047,$A28,'all sales summary'!$B$2:$B$2047,S$3)*(1-SUMIFS('all sales summary'!$H$2:$H$2047,'all sales summary'!$A$2:$A$2047,$A28,'all sales summary'!$B$2:$B$2047,S$3)))/(1-SUMIFS('all sales summary'!$H$2:$H$2047,'all sales summary'!$A$2:$A$2047,$A28,'all sales summary'!$B$2:$B$2047,S$2))</f>
        <v>1.0357353056008352</v>
      </c>
      <c r="T28" s="37">
        <f>(SUMIFS('all sales summary'!$C$2:$C$2047,'all sales summary'!$A$2:$A$2047,$A28,'all sales summary'!$B$2:$B$2047,T$3)*(1-SUMIFS('all sales summary'!$H$2:$H$2047,'all sales summary'!$A$2:$A$2047,$A28,'all sales summary'!$B$2:$B$2047,T$3)))/(1-SUMIFS('all sales summary'!$H$2:$H$2047,'all sales summary'!$A$2:$A$2047,$A28,'all sales summary'!$B$2:$B$2047,T$2))</f>
        <v>1.1674533017429061</v>
      </c>
      <c r="U28" s="37">
        <f>(SUMIFS('all sales summary'!$C$2:$C$2047,'all sales summary'!$A$2:$A$2047,$A28,'all sales summary'!$B$2:$B$2047,U$3)*(1-SUMIFS('all sales summary'!$H$2:$H$2047,'all sales summary'!$A$2:$A$2047,$A28,'all sales summary'!$B$2:$B$2047,U$3)))/(1-SUMIFS('all sales summary'!$H$2:$H$2047,'all sales summary'!$A$2:$A$2047,$A28,'all sales summary'!$B$2:$B$2047,U$2))</f>
        <v>1.1777205980720598</v>
      </c>
      <c r="V28" s="37">
        <f>(SUMIFS('all sales summary'!$C$2:$C$2047,'all sales summary'!$A$2:$A$2047,$A28,'all sales summary'!$B$2:$B$2047,V$3)*(1-SUMIFS('all sales summary'!$H$2:$H$2047,'all sales summary'!$A$2:$A$2047,$A28,'all sales summary'!$B$2:$B$2047,V$3)))/(1-SUMIFS('all sales summary'!$H$2:$H$2047,'all sales summary'!$A$2:$A$2047,$A28,'all sales summary'!$B$2:$B$2047,V$2))</f>
        <v>1.0819153013769907</v>
      </c>
      <c r="W28" s="8" t="str">
        <f t="shared" si="0"/>
        <v>Gloucester</v>
      </c>
      <c r="X28" s="49">
        <f>1-SUMIFS('all sales summary'!$H$2:$H$2047,'all sales summary'!$A$2:$A$2047,$A28,'all sales summary'!$B$2:$B$2047,X$2)</f>
        <v>0.78914063067836471</v>
      </c>
      <c r="Y28" s="43">
        <f t="shared" si="1"/>
        <v>6.464269259084672E-2</v>
      </c>
    </row>
    <row r="29" spans="1:25" x14ac:dyDescent="0.25">
      <c r="A29" s="5" t="s">
        <v>32</v>
      </c>
      <c r="B29" s="37">
        <f>(SUMIFS('all sales summary'!$C$2:$C$2047,'all sales summary'!$A$2:$A$2047,$A29,'all sales summary'!$B$2:$B$2047,B$3)*(1-SUMIFS('all sales summary'!$H$2:$H$2047,'all sales summary'!$A$2:$A$2047,$A29,'all sales summary'!$B$2:$B$2047,B$3)))/(1-SUMIFS('all sales summary'!$H$2:$H$2047,'all sales summary'!$A$2:$A$2047,$A29,'all sales summary'!$B$2:$B$2047,B$2))</f>
        <v>0.94753866637666084</v>
      </c>
      <c r="C29" s="37">
        <f>(SUMIFS('all sales summary'!$C$2:$C$2047,'all sales summary'!$A$2:$A$2047,$A29,'all sales summary'!$B$2:$B$2047,C$3)*(1-SUMIFS('all sales summary'!$H$2:$H$2047,'all sales summary'!$A$2:$A$2047,$A29,'all sales summary'!$B$2:$B$2047,C$3)))/(1-SUMIFS('all sales summary'!$H$2:$H$2047,'all sales summary'!$A$2:$A$2047,$A29,'all sales summary'!$B$2:$B$2047,C$2))</f>
        <v>0.94958292244930265</v>
      </c>
      <c r="D29" s="37">
        <f>(SUMIFS('all sales summary'!$C$2:$C$2047,'all sales summary'!$A$2:$A$2047,$A29,'all sales summary'!$B$2:$B$2047,D$3)*(1-SUMIFS('all sales summary'!$H$2:$H$2047,'all sales summary'!$A$2:$A$2047,$A29,'all sales summary'!$B$2:$B$2047,D$3)))/(1-SUMIFS('all sales summary'!$H$2:$H$2047,'all sales summary'!$A$2:$A$2047,$A29,'all sales summary'!$B$2:$B$2047,D$2))</f>
        <v>1.0348825285370675</v>
      </c>
      <c r="E29" s="37">
        <f>(SUMIFS('all sales summary'!$C$2:$C$2047,'all sales summary'!$A$2:$A$2047,$A29,'all sales summary'!$B$2:$B$2047,E$3)*(1-SUMIFS('all sales summary'!$H$2:$H$2047,'all sales summary'!$A$2:$A$2047,$A29,'all sales summary'!$B$2:$B$2047,E$3)))/(1-SUMIFS('all sales summary'!$H$2:$H$2047,'all sales summary'!$A$2:$A$2047,$A29,'all sales summary'!$B$2:$B$2047,E$2))</f>
        <v>0.80464869674330208</v>
      </c>
      <c r="F29" s="37">
        <f>(SUMIFS('all sales summary'!$C$2:$C$2047,'all sales summary'!$A$2:$A$2047,$A29,'all sales summary'!$B$2:$B$2047,F$3)*(1-SUMIFS('all sales summary'!$H$2:$H$2047,'all sales summary'!$A$2:$A$2047,$A29,'all sales summary'!$B$2:$B$2047,F$3)))/(1-SUMIFS('all sales summary'!$H$2:$H$2047,'all sales summary'!$A$2:$A$2047,$A29,'all sales summary'!$B$2:$B$2047,F$2))</f>
        <v>0.99498578277592953</v>
      </c>
      <c r="G29" s="37">
        <f>(SUMIFS('all sales summary'!$C$2:$C$2047,'all sales summary'!$A$2:$A$2047,$A29,'all sales summary'!$B$2:$B$2047,G$3)*(1-SUMIFS('all sales summary'!$H$2:$H$2047,'all sales summary'!$A$2:$A$2047,$A29,'all sales summary'!$B$2:$B$2047,G$3)))/(1-SUMIFS('all sales summary'!$H$2:$H$2047,'all sales summary'!$A$2:$A$2047,$A29,'all sales summary'!$B$2:$B$2047,G$2))</f>
        <v>1.1141828853795073</v>
      </c>
      <c r="H29" s="37">
        <f>(SUMIFS('all sales summary'!$C$2:$C$2047,'all sales summary'!$A$2:$A$2047,$A29,'all sales summary'!$B$2:$B$2047,H$3)*(1-SUMIFS('all sales summary'!$H$2:$H$2047,'all sales summary'!$A$2:$A$2047,$A29,'all sales summary'!$B$2:$B$2047,H$3)))/(1-SUMIFS('all sales summary'!$H$2:$H$2047,'all sales summary'!$A$2:$A$2047,$A29,'all sales summary'!$B$2:$B$2047,H$2))</f>
        <v>1.1496864988679532</v>
      </c>
      <c r="I29" s="37">
        <f>(SUMIFS('all sales summary'!$C$2:$C$2047,'all sales summary'!$A$2:$A$2047,$A29,'all sales summary'!$B$2:$B$2047,I$3)*(1-SUMIFS('all sales summary'!$H$2:$H$2047,'all sales summary'!$A$2:$A$2047,$A29,'all sales summary'!$B$2:$B$2047,I$3)))/(1-SUMIFS('all sales summary'!$H$2:$H$2047,'all sales summary'!$A$2:$A$2047,$A29,'all sales summary'!$B$2:$B$2047,I$2))</f>
        <v>1.1704983226762991</v>
      </c>
      <c r="J29" s="37">
        <f>(SUMIFS('all sales summary'!$C$2:$C$2047,'all sales summary'!$A$2:$A$2047,$A29,'all sales summary'!$B$2:$B$2047,J$3)*(1-SUMIFS('all sales summary'!$H$2:$H$2047,'all sales summary'!$A$2:$A$2047,$A29,'all sales summary'!$B$2:$B$2047,J$3)))/(1-SUMIFS('all sales summary'!$H$2:$H$2047,'all sales summary'!$A$2:$A$2047,$A29,'all sales summary'!$B$2:$B$2047,J$2))</f>
        <v>1.1332432317286139</v>
      </c>
      <c r="K29" s="37">
        <f>(SUMIFS('all sales summary'!$C$2:$C$2047,'all sales summary'!$A$2:$A$2047,$A29,'all sales summary'!$B$2:$B$2047,K$3)*(1-SUMIFS('all sales summary'!$H$2:$H$2047,'all sales summary'!$A$2:$A$2047,$A29,'all sales summary'!$B$2:$B$2047,K$3)))/(1-SUMIFS('all sales summary'!$H$2:$H$2047,'all sales summary'!$A$2:$A$2047,$A29,'all sales summary'!$B$2:$B$2047,K$2))</f>
        <v>1.1834875093234296</v>
      </c>
      <c r="L29" s="37">
        <f>(SUMIFS('all sales summary'!$C$2:$C$2047,'all sales summary'!$A$2:$A$2047,$A29,'all sales summary'!$B$2:$B$2047,L$3)*(1-SUMIFS('all sales summary'!$H$2:$H$2047,'all sales summary'!$A$2:$A$2047,$A29,'all sales summary'!$B$2:$B$2047,L$3)))/(1-SUMIFS('all sales summary'!$H$2:$H$2047,'all sales summary'!$A$2:$A$2047,$A29,'all sales summary'!$B$2:$B$2047,L$2))</f>
        <v>1.093811947061742</v>
      </c>
      <c r="M29" s="37">
        <f>(SUMIFS('all sales summary'!$C$2:$C$2047,'all sales summary'!$A$2:$A$2047,$A29,'all sales summary'!$B$2:$B$2047,M$3)*(1-SUMIFS('all sales summary'!$H$2:$H$2047,'all sales summary'!$A$2:$A$2047,$A29,'all sales summary'!$B$2:$B$2047,M$3)))/(1-SUMIFS('all sales summary'!$H$2:$H$2047,'all sales summary'!$A$2:$A$2047,$A29,'all sales summary'!$B$2:$B$2047,M$2))</f>
        <v>1.2061308329002494</v>
      </c>
      <c r="N29" s="37">
        <f>(SUMIFS('all sales summary'!$C$2:$C$2047,'all sales summary'!$A$2:$A$2047,$A29,'all sales summary'!$B$2:$B$2047,N$3)*(1-SUMIFS('all sales summary'!$H$2:$H$2047,'all sales summary'!$A$2:$A$2047,$A29,'all sales summary'!$B$2:$B$2047,N$3)))/(1-SUMIFS('all sales summary'!$H$2:$H$2047,'all sales summary'!$A$2:$A$2047,$A29,'all sales summary'!$B$2:$B$2047,N$2))</f>
        <v>0.94994627034841528</v>
      </c>
      <c r="O29" s="37">
        <f>(SUMIFS('all sales summary'!$C$2:$C$2047,'all sales summary'!$A$2:$A$2047,$A29,'all sales summary'!$B$2:$B$2047,O$3)*(1-SUMIFS('all sales summary'!$H$2:$H$2047,'all sales summary'!$A$2:$A$2047,$A29,'all sales summary'!$B$2:$B$2047,O$3)))/(1-SUMIFS('all sales summary'!$H$2:$H$2047,'all sales summary'!$A$2:$A$2047,$A29,'all sales summary'!$B$2:$B$2047,O$2))</f>
        <v>0.90019198015919788</v>
      </c>
      <c r="P29" s="37">
        <f>(SUMIFS('all sales summary'!$C$2:$C$2047,'all sales summary'!$A$2:$A$2047,$A29,'all sales summary'!$B$2:$B$2047,P$3)*(1-SUMIFS('all sales summary'!$H$2:$H$2047,'all sales summary'!$A$2:$A$2047,$A29,'all sales summary'!$B$2:$B$2047,P$3)))/(1-SUMIFS('all sales summary'!$H$2:$H$2047,'all sales summary'!$A$2:$A$2047,$A29,'all sales summary'!$B$2:$B$2047,P$2))</f>
        <v>1.0647729572097593</v>
      </c>
      <c r="Q29" s="37">
        <f>(SUMIFS('all sales summary'!$C$2:$C$2047,'all sales summary'!$A$2:$A$2047,$A29,'all sales summary'!$B$2:$B$2047,Q$3)*(1-SUMIFS('all sales summary'!$H$2:$H$2047,'all sales summary'!$A$2:$A$2047,$A29,'all sales summary'!$B$2:$B$2047,Q$3)))/(1-SUMIFS('all sales summary'!$H$2:$H$2047,'all sales summary'!$A$2:$A$2047,$A29,'all sales summary'!$B$2:$B$2047,Q$2))</f>
        <v>1.1336744005770012</v>
      </c>
      <c r="R29" s="37">
        <f>(SUMIFS('all sales summary'!$C$2:$C$2047,'all sales summary'!$A$2:$A$2047,$A29,'all sales summary'!$B$2:$B$2047,R$3)*(1-SUMIFS('all sales summary'!$H$2:$H$2047,'all sales summary'!$A$2:$A$2047,$A29,'all sales summary'!$B$2:$B$2047,R$3)))/(1-SUMIFS('all sales summary'!$H$2:$H$2047,'all sales summary'!$A$2:$A$2047,$A29,'all sales summary'!$B$2:$B$2047,R$2))</f>
        <v>1.2323558011177016</v>
      </c>
      <c r="S29" s="37">
        <f>(SUMIFS('all sales summary'!$C$2:$C$2047,'all sales summary'!$A$2:$A$2047,$A29,'all sales summary'!$B$2:$B$2047,S$3)*(1-SUMIFS('all sales summary'!$H$2:$H$2047,'all sales summary'!$A$2:$A$2047,$A29,'all sales summary'!$B$2:$B$2047,S$3)))/(1-SUMIFS('all sales summary'!$H$2:$H$2047,'all sales summary'!$A$2:$A$2047,$A29,'all sales summary'!$B$2:$B$2047,S$2))</f>
        <v>1.2363042595240403</v>
      </c>
      <c r="T29" s="37">
        <f>(SUMIFS('all sales summary'!$C$2:$C$2047,'all sales summary'!$A$2:$A$2047,$A29,'all sales summary'!$B$2:$B$2047,T$3)*(1-SUMIFS('all sales summary'!$H$2:$H$2047,'all sales summary'!$A$2:$A$2047,$A29,'all sales summary'!$B$2:$B$2047,T$3)))/(1-SUMIFS('all sales summary'!$H$2:$H$2047,'all sales summary'!$A$2:$A$2047,$A29,'all sales summary'!$B$2:$B$2047,T$2))</f>
        <v>1.2740933586875938</v>
      </c>
      <c r="U29" s="37">
        <f>(SUMIFS('all sales summary'!$C$2:$C$2047,'all sales summary'!$A$2:$A$2047,$A29,'all sales summary'!$B$2:$B$2047,U$3)*(1-SUMIFS('all sales summary'!$H$2:$H$2047,'all sales summary'!$A$2:$A$2047,$A29,'all sales summary'!$B$2:$B$2047,U$3)))/(1-SUMIFS('all sales summary'!$H$2:$H$2047,'all sales summary'!$A$2:$A$2047,$A29,'all sales summary'!$B$2:$B$2047,U$2))</f>
        <v>1.1801993897819061</v>
      </c>
      <c r="V29" s="37">
        <f>(SUMIFS('all sales summary'!$C$2:$C$2047,'all sales summary'!$A$2:$A$2047,$A29,'all sales summary'!$B$2:$B$2047,V$3)*(1-SUMIFS('all sales summary'!$H$2:$H$2047,'all sales summary'!$A$2:$A$2047,$A29,'all sales summary'!$B$2:$B$2047,V$3)))/(1-SUMIFS('all sales summary'!$H$2:$H$2047,'all sales summary'!$A$2:$A$2047,$A29,'all sales summary'!$B$2:$B$2047,V$2))</f>
        <v>1.1658908186472781</v>
      </c>
      <c r="W29" s="8" t="str">
        <f t="shared" si="0"/>
        <v>Huddersfield</v>
      </c>
      <c r="X29" s="49">
        <f>1-SUMIFS('all sales summary'!$H$2:$H$2047,'all sales summary'!$A$2:$A$2047,$A29,'all sales summary'!$B$2:$B$2047,X$2)</f>
        <v>0.76676093102850507</v>
      </c>
      <c r="Y29" s="43">
        <f t="shared" si="1"/>
        <v>0.12719859855506782</v>
      </c>
    </row>
    <row r="30" spans="1:25" x14ac:dyDescent="0.25">
      <c r="A30" s="5" t="s">
        <v>33</v>
      </c>
      <c r="B30" s="37">
        <f>(SUMIFS('all sales summary'!$C$2:$C$2047,'all sales summary'!$A$2:$A$2047,$A30,'all sales summary'!$B$2:$B$2047,B$3)*(1-SUMIFS('all sales summary'!$H$2:$H$2047,'all sales summary'!$A$2:$A$2047,$A30,'all sales summary'!$B$2:$B$2047,B$3)))/(1-SUMIFS('all sales summary'!$H$2:$H$2047,'all sales summary'!$A$2:$A$2047,$A30,'all sales summary'!$B$2:$B$2047,B$2))</f>
        <v>0.92598127948600828</v>
      </c>
      <c r="C30" s="37">
        <f>(SUMIFS('all sales summary'!$C$2:$C$2047,'all sales summary'!$A$2:$A$2047,$A30,'all sales summary'!$B$2:$B$2047,C$3)*(1-SUMIFS('all sales summary'!$H$2:$H$2047,'all sales summary'!$A$2:$A$2047,$A30,'all sales summary'!$B$2:$B$2047,C$3)))/(1-SUMIFS('all sales summary'!$H$2:$H$2047,'all sales summary'!$A$2:$A$2047,$A30,'all sales summary'!$B$2:$B$2047,C$2))</f>
        <v>0.93664572081237873</v>
      </c>
      <c r="D30" s="37">
        <f>(SUMIFS('all sales summary'!$C$2:$C$2047,'all sales summary'!$A$2:$A$2047,$A30,'all sales summary'!$B$2:$B$2047,D$3)*(1-SUMIFS('all sales summary'!$H$2:$H$2047,'all sales summary'!$A$2:$A$2047,$A30,'all sales summary'!$B$2:$B$2047,D$3)))/(1-SUMIFS('all sales summary'!$H$2:$H$2047,'all sales summary'!$A$2:$A$2047,$A30,'all sales summary'!$B$2:$B$2047,D$2))</f>
        <v>0.89374427282023849</v>
      </c>
      <c r="E30" s="37">
        <f>(SUMIFS('all sales summary'!$C$2:$C$2047,'all sales summary'!$A$2:$A$2047,$A30,'all sales summary'!$B$2:$B$2047,E$3)*(1-SUMIFS('all sales summary'!$H$2:$H$2047,'all sales summary'!$A$2:$A$2047,$A30,'all sales summary'!$B$2:$B$2047,E$3)))/(1-SUMIFS('all sales summary'!$H$2:$H$2047,'all sales summary'!$A$2:$A$2047,$A30,'all sales summary'!$B$2:$B$2047,E$2))</f>
        <v>0.57316115478493046</v>
      </c>
      <c r="F30" s="37">
        <f>(SUMIFS('all sales summary'!$C$2:$C$2047,'all sales summary'!$A$2:$A$2047,$A30,'all sales summary'!$B$2:$B$2047,F$3)*(1-SUMIFS('all sales summary'!$H$2:$H$2047,'all sales summary'!$A$2:$A$2047,$A30,'all sales summary'!$B$2:$B$2047,F$3)))/(1-SUMIFS('all sales summary'!$H$2:$H$2047,'all sales summary'!$A$2:$A$2047,$A30,'all sales summary'!$B$2:$B$2047,F$2))</f>
        <v>0.72792581803061218</v>
      </c>
      <c r="G30" s="37">
        <f>(SUMIFS('all sales summary'!$C$2:$C$2047,'all sales summary'!$A$2:$A$2047,$A30,'all sales summary'!$B$2:$B$2047,G$3)*(1-SUMIFS('all sales summary'!$H$2:$H$2047,'all sales summary'!$A$2:$A$2047,$A30,'all sales summary'!$B$2:$B$2047,G$3)))/(1-SUMIFS('all sales summary'!$H$2:$H$2047,'all sales summary'!$A$2:$A$2047,$A30,'all sales summary'!$B$2:$B$2047,G$2))</f>
        <v>0.88671522208271725</v>
      </c>
      <c r="H30" s="37">
        <f>(SUMIFS('all sales summary'!$C$2:$C$2047,'all sales summary'!$A$2:$A$2047,$A30,'all sales summary'!$B$2:$B$2047,H$3)*(1-SUMIFS('all sales summary'!$H$2:$H$2047,'all sales summary'!$A$2:$A$2047,$A30,'all sales summary'!$B$2:$B$2047,H$3)))/(1-SUMIFS('all sales summary'!$H$2:$H$2047,'all sales summary'!$A$2:$A$2047,$A30,'all sales summary'!$B$2:$B$2047,H$2))</f>
        <v>1.0398137575680226</v>
      </c>
      <c r="I30" s="37">
        <f>(SUMIFS('all sales summary'!$C$2:$C$2047,'all sales summary'!$A$2:$A$2047,$A30,'all sales summary'!$B$2:$B$2047,I$3)*(1-SUMIFS('all sales summary'!$H$2:$H$2047,'all sales summary'!$A$2:$A$2047,$A30,'all sales summary'!$B$2:$B$2047,I$3)))/(1-SUMIFS('all sales summary'!$H$2:$H$2047,'all sales summary'!$A$2:$A$2047,$A30,'all sales summary'!$B$2:$B$2047,I$2))</f>
        <v>1.0854271034606471</v>
      </c>
      <c r="J30" s="37">
        <f>(SUMIFS('all sales summary'!$C$2:$C$2047,'all sales summary'!$A$2:$A$2047,$A30,'all sales summary'!$B$2:$B$2047,J$3)*(1-SUMIFS('all sales summary'!$H$2:$H$2047,'all sales summary'!$A$2:$A$2047,$A30,'all sales summary'!$B$2:$B$2047,J$3)))/(1-SUMIFS('all sales summary'!$H$2:$H$2047,'all sales summary'!$A$2:$A$2047,$A30,'all sales summary'!$B$2:$B$2047,J$2))</f>
        <v>1.0337127371298396</v>
      </c>
      <c r="K30" s="37">
        <f>(SUMIFS('all sales summary'!$C$2:$C$2047,'all sales summary'!$A$2:$A$2047,$A30,'all sales summary'!$B$2:$B$2047,K$3)*(1-SUMIFS('all sales summary'!$H$2:$H$2047,'all sales summary'!$A$2:$A$2047,$A30,'all sales summary'!$B$2:$B$2047,K$3)))/(1-SUMIFS('all sales summary'!$H$2:$H$2047,'all sales summary'!$A$2:$A$2047,$A30,'all sales summary'!$B$2:$B$2047,K$2))</f>
        <v>1.1049840231031673</v>
      </c>
      <c r="L30" s="37">
        <f>(SUMIFS('all sales summary'!$C$2:$C$2047,'all sales summary'!$A$2:$A$2047,$A30,'all sales summary'!$B$2:$B$2047,L$3)*(1-SUMIFS('all sales summary'!$H$2:$H$2047,'all sales summary'!$A$2:$A$2047,$A30,'all sales summary'!$B$2:$B$2047,L$3)))/(1-SUMIFS('all sales summary'!$H$2:$H$2047,'all sales summary'!$A$2:$A$2047,$A30,'all sales summary'!$B$2:$B$2047,L$2))</f>
        <v>0.84975792806875505</v>
      </c>
      <c r="M30" s="37">
        <f>(SUMIFS('all sales summary'!$C$2:$C$2047,'all sales summary'!$A$2:$A$2047,$A30,'all sales summary'!$B$2:$B$2047,M$3)*(1-SUMIFS('all sales summary'!$H$2:$H$2047,'all sales summary'!$A$2:$A$2047,$A30,'all sales summary'!$B$2:$B$2047,M$3)))/(1-SUMIFS('all sales summary'!$H$2:$H$2047,'all sales summary'!$A$2:$A$2047,$A30,'all sales summary'!$B$2:$B$2047,M$2))</f>
        <v>1.2002243494874996</v>
      </c>
      <c r="N30" s="37">
        <f>(SUMIFS('all sales summary'!$C$2:$C$2047,'all sales summary'!$A$2:$A$2047,$A30,'all sales summary'!$B$2:$B$2047,N$3)*(1-SUMIFS('all sales summary'!$H$2:$H$2047,'all sales summary'!$A$2:$A$2047,$A30,'all sales summary'!$B$2:$B$2047,N$3)))/(1-SUMIFS('all sales summary'!$H$2:$H$2047,'all sales summary'!$A$2:$A$2047,$A30,'all sales summary'!$B$2:$B$2047,N$2))</f>
        <v>0.73924665577073645</v>
      </c>
      <c r="O30" s="37">
        <f>(SUMIFS('all sales summary'!$C$2:$C$2047,'all sales summary'!$A$2:$A$2047,$A30,'all sales summary'!$B$2:$B$2047,O$3)*(1-SUMIFS('all sales summary'!$H$2:$H$2047,'all sales summary'!$A$2:$A$2047,$A30,'all sales summary'!$B$2:$B$2047,O$3)))/(1-SUMIFS('all sales summary'!$H$2:$H$2047,'all sales summary'!$A$2:$A$2047,$A30,'all sales summary'!$B$2:$B$2047,O$2))</f>
        <v>0.72702432299023378</v>
      </c>
      <c r="P30" s="37">
        <f>(SUMIFS('all sales summary'!$C$2:$C$2047,'all sales summary'!$A$2:$A$2047,$A30,'all sales summary'!$B$2:$B$2047,P$3)*(1-SUMIFS('all sales summary'!$H$2:$H$2047,'all sales summary'!$A$2:$A$2047,$A30,'all sales summary'!$B$2:$B$2047,P$3)))/(1-SUMIFS('all sales summary'!$H$2:$H$2047,'all sales summary'!$A$2:$A$2047,$A30,'all sales summary'!$B$2:$B$2047,P$2))</f>
        <v>0.87784917041567601</v>
      </c>
      <c r="Q30" s="37">
        <f>(SUMIFS('all sales summary'!$C$2:$C$2047,'all sales summary'!$A$2:$A$2047,$A30,'all sales summary'!$B$2:$B$2047,Q$3)*(1-SUMIFS('all sales summary'!$H$2:$H$2047,'all sales summary'!$A$2:$A$2047,$A30,'all sales summary'!$B$2:$B$2047,Q$3)))/(1-SUMIFS('all sales summary'!$H$2:$H$2047,'all sales summary'!$A$2:$A$2047,$A30,'all sales summary'!$B$2:$B$2047,Q$2))</f>
        <v>1.0566000630522439</v>
      </c>
      <c r="R30" s="37">
        <f>(SUMIFS('all sales summary'!$C$2:$C$2047,'all sales summary'!$A$2:$A$2047,$A30,'all sales summary'!$B$2:$B$2047,R$3)*(1-SUMIFS('all sales summary'!$H$2:$H$2047,'all sales summary'!$A$2:$A$2047,$A30,'all sales summary'!$B$2:$B$2047,R$3)))/(1-SUMIFS('all sales summary'!$H$2:$H$2047,'all sales summary'!$A$2:$A$2047,$A30,'all sales summary'!$B$2:$B$2047,R$2))</f>
        <v>1.226236595924705</v>
      </c>
      <c r="S30" s="37">
        <f>(SUMIFS('all sales summary'!$C$2:$C$2047,'all sales summary'!$A$2:$A$2047,$A30,'all sales summary'!$B$2:$B$2047,S$3)*(1-SUMIFS('all sales summary'!$H$2:$H$2047,'all sales summary'!$A$2:$A$2047,$A30,'all sales summary'!$B$2:$B$2047,S$3)))/(1-SUMIFS('all sales summary'!$H$2:$H$2047,'all sales summary'!$A$2:$A$2047,$A30,'all sales summary'!$B$2:$B$2047,S$2))</f>
        <v>1.1627730241323737</v>
      </c>
      <c r="T30" s="37">
        <f>(SUMIFS('all sales summary'!$C$2:$C$2047,'all sales summary'!$A$2:$A$2047,$A30,'all sales summary'!$B$2:$B$2047,T$3)*(1-SUMIFS('all sales summary'!$H$2:$H$2047,'all sales summary'!$A$2:$A$2047,$A30,'all sales summary'!$B$2:$B$2047,T$3)))/(1-SUMIFS('all sales summary'!$H$2:$H$2047,'all sales summary'!$A$2:$A$2047,$A30,'all sales summary'!$B$2:$B$2047,T$2))</f>
        <v>1.2488738588954433</v>
      </c>
      <c r="U30" s="37">
        <f>(SUMIFS('all sales summary'!$C$2:$C$2047,'all sales summary'!$A$2:$A$2047,$A30,'all sales summary'!$B$2:$B$2047,U$3)*(1-SUMIFS('all sales summary'!$H$2:$H$2047,'all sales summary'!$A$2:$A$2047,$A30,'all sales summary'!$B$2:$B$2047,U$3)))/(1-SUMIFS('all sales summary'!$H$2:$H$2047,'all sales summary'!$A$2:$A$2047,$A30,'all sales summary'!$B$2:$B$2047,U$2))</f>
        <v>1.22975177644075</v>
      </c>
      <c r="V30" s="37">
        <f>(SUMIFS('all sales summary'!$C$2:$C$2047,'all sales summary'!$A$2:$A$2047,$A30,'all sales summary'!$B$2:$B$2047,V$3)*(1-SUMIFS('all sales summary'!$H$2:$H$2047,'all sales summary'!$A$2:$A$2047,$A30,'all sales summary'!$B$2:$B$2047,V$3)))/(1-SUMIFS('all sales summary'!$H$2:$H$2047,'all sales summary'!$A$2:$A$2047,$A30,'all sales summary'!$B$2:$B$2047,V$2))</f>
        <v>1.2298858641281079</v>
      </c>
      <c r="W30" s="8" t="str">
        <f t="shared" si="0"/>
        <v>Hull</v>
      </c>
      <c r="X30" s="49">
        <f>1-SUMIFS('all sales summary'!$H$2:$H$2047,'all sales summary'!$A$2:$A$2047,$A30,'all sales summary'!$B$2:$B$2047,X$2)</f>
        <v>0.81410114275628853</v>
      </c>
      <c r="Y30" s="43">
        <f t="shared" si="1"/>
        <v>0.18715034469020947</v>
      </c>
    </row>
    <row r="31" spans="1:25" x14ac:dyDescent="0.25">
      <c r="A31" s="5" t="s">
        <v>34</v>
      </c>
      <c r="B31" s="37">
        <f>(SUMIFS('all sales summary'!$C$2:$C$2047,'all sales summary'!$A$2:$A$2047,$A31,'all sales summary'!$B$2:$B$2047,B$3)*(1-SUMIFS('all sales summary'!$H$2:$H$2047,'all sales summary'!$A$2:$A$2047,$A31,'all sales summary'!$B$2:$B$2047,B$3)))/(1-SUMIFS('all sales summary'!$H$2:$H$2047,'all sales summary'!$A$2:$A$2047,$A31,'all sales summary'!$B$2:$B$2047,B$2))</f>
        <v>0.94413656866683626</v>
      </c>
      <c r="C31" s="37">
        <f>(SUMIFS('all sales summary'!$C$2:$C$2047,'all sales summary'!$A$2:$A$2047,$A31,'all sales summary'!$B$2:$B$2047,C$3)*(1-SUMIFS('all sales summary'!$H$2:$H$2047,'all sales summary'!$A$2:$A$2047,$A31,'all sales summary'!$B$2:$B$2047,C$3)))/(1-SUMIFS('all sales summary'!$H$2:$H$2047,'all sales summary'!$A$2:$A$2047,$A31,'all sales summary'!$B$2:$B$2047,C$2))</f>
        <v>0.90376911517681136</v>
      </c>
      <c r="D31" s="37">
        <f>(SUMIFS('all sales summary'!$C$2:$C$2047,'all sales summary'!$A$2:$A$2047,$A31,'all sales summary'!$B$2:$B$2047,D$3)*(1-SUMIFS('all sales summary'!$H$2:$H$2047,'all sales summary'!$A$2:$A$2047,$A31,'all sales summary'!$B$2:$B$2047,D$3)))/(1-SUMIFS('all sales summary'!$H$2:$H$2047,'all sales summary'!$A$2:$A$2047,$A31,'all sales summary'!$B$2:$B$2047,D$2))</f>
        <v>0.84686351435625895</v>
      </c>
      <c r="E31" s="37">
        <f>(SUMIFS('all sales summary'!$C$2:$C$2047,'all sales summary'!$A$2:$A$2047,$A31,'all sales summary'!$B$2:$B$2047,E$3)*(1-SUMIFS('all sales summary'!$H$2:$H$2047,'all sales summary'!$A$2:$A$2047,$A31,'all sales summary'!$B$2:$B$2047,E$3)))/(1-SUMIFS('all sales summary'!$H$2:$H$2047,'all sales summary'!$A$2:$A$2047,$A31,'all sales summary'!$B$2:$B$2047,E$2))</f>
        <v>0.47086826453804631</v>
      </c>
      <c r="F31" s="37">
        <f>(SUMIFS('all sales summary'!$C$2:$C$2047,'all sales summary'!$A$2:$A$2047,$A31,'all sales summary'!$B$2:$B$2047,F$3)*(1-SUMIFS('all sales summary'!$H$2:$H$2047,'all sales summary'!$A$2:$A$2047,$A31,'all sales summary'!$B$2:$B$2047,F$3)))/(1-SUMIFS('all sales summary'!$H$2:$H$2047,'all sales summary'!$A$2:$A$2047,$A31,'all sales summary'!$B$2:$B$2047,F$2))</f>
        <v>0.58510754200068282</v>
      </c>
      <c r="G31" s="37">
        <f>(SUMIFS('all sales summary'!$C$2:$C$2047,'all sales summary'!$A$2:$A$2047,$A31,'all sales summary'!$B$2:$B$2047,G$3)*(1-SUMIFS('all sales summary'!$H$2:$H$2047,'all sales summary'!$A$2:$A$2047,$A31,'all sales summary'!$B$2:$B$2047,G$3)))/(1-SUMIFS('all sales summary'!$H$2:$H$2047,'all sales summary'!$A$2:$A$2047,$A31,'all sales summary'!$B$2:$B$2047,G$2))</f>
        <v>0.79185987169621086</v>
      </c>
      <c r="H31" s="37">
        <f>(SUMIFS('all sales summary'!$C$2:$C$2047,'all sales summary'!$A$2:$A$2047,$A31,'all sales summary'!$B$2:$B$2047,H$3)*(1-SUMIFS('all sales summary'!$H$2:$H$2047,'all sales summary'!$A$2:$A$2047,$A31,'all sales summary'!$B$2:$B$2047,H$3)))/(1-SUMIFS('all sales summary'!$H$2:$H$2047,'all sales summary'!$A$2:$A$2047,$A31,'all sales summary'!$B$2:$B$2047,H$2))</f>
        <v>0.91602433962286189</v>
      </c>
      <c r="I31" s="37">
        <f>(SUMIFS('all sales summary'!$C$2:$C$2047,'all sales summary'!$A$2:$A$2047,$A31,'all sales summary'!$B$2:$B$2047,I$3)*(1-SUMIFS('all sales summary'!$H$2:$H$2047,'all sales summary'!$A$2:$A$2047,$A31,'all sales summary'!$B$2:$B$2047,I$3)))/(1-SUMIFS('all sales summary'!$H$2:$H$2047,'all sales summary'!$A$2:$A$2047,$A31,'all sales summary'!$B$2:$B$2047,I$2))</f>
        <v>0.90750582152726622</v>
      </c>
      <c r="J31" s="37">
        <f>(SUMIFS('all sales summary'!$C$2:$C$2047,'all sales summary'!$A$2:$A$2047,$A31,'all sales summary'!$B$2:$B$2047,J$3)*(1-SUMIFS('all sales summary'!$H$2:$H$2047,'all sales summary'!$A$2:$A$2047,$A31,'all sales summary'!$B$2:$B$2047,J$3)))/(1-SUMIFS('all sales summary'!$H$2:$H$2047,'all sales summary'!$A$2:$A$2047,$A31,'all sales summary'!$B$2:$B$2047,J$2))</f>
        <v>0.88934541831406866</v>
      </c>
      <c r="K31" s="37">
        <f>(SUMIFS('all sales summary'!$C$2:$C$2047,'all sales summary'!$A$2:$A$2047,$A31,'all sales summary'!$B$2:$B$2047,K$3)*(1-SUMIFS('all sales summary'!$H$2:$H$2047,'all sales summary'!$A$2:$A$2047,$A31,'all sales summary'!$B$2:$B$2047,K$3)))/(1-SUMIFS('all sales summary'!$H$2:$H$2047,'all sales summary'!$A$2:$A$2047,$A31,'all sales summary'!$B$2:$B$2047,K$2))</f>
        <v>0.93279964842770924</v>
      </c>
      <c r="L31" s="37">
        <f>(SUMIFS('all sales summary'!$C$2:$C$2047,'all sales summary'!$A$2:$A$2047,$A31,'all sales summary'!$B$2:$B$2047,L$3)*(1-SUMIFS('all sales summary'!$H$2:$H$2047,'all sales summary'!$A$2:$A$2047,$A31,'all sales summary'!$B$2:$B$2047,L$3)))/(1-SUMIFS('all sales summary'!$H$2:$H$2047,'all sales summary'!$A$2:$A$2047,$A31,'all sales summary'!$B$2:$B$2047,L$2))</f>
        <v>0.69975516929768555</v>
      </c>
      <c r="M31" s="37">
        <f>(SUMIFS('all sales summary'!$C$2:$C$2047,'all sales summary'!$A$2:$A$2047,$A31,'all sales summary'!$B$2:$B$2047,M$3)*(1-SUMIFS('all sales summary'!$H$2:$H$2047,'all sales summary'!$A$2:$A$2047,$A31,'all sales summary'!$B$2:$B$2047,M$3)))/(1-SUMIFS('all sales summary'!$H$2:$H$2047,'all sales summary'!$A$2:$A$2047,$A31,'all sales summary'!$B$2:$B$2047,M$2))</f>
        <v>0.94549054310023306</v>
      </c>
      <c r="N31" s="37">
        <f>(SUMIFS('all sales summary'!$C$2:$C$2047,'all sales summary'!$A$2:$A$2047,$A31,'all sales summary'!$B$2:$B$2047,N$3)*(1-SUMIFS('all sales summary'!$H$2:$H$2047,'all sales summary'!$A$2:$A$2047,$A31,'all sales summary'!$B$2:$B$2047,N$3)))/(1-SUMIFS('all sales summary'!$H$2:$H$2047,'all sales summary'!$A$2:$A$2047,$A31,'all sales summary'!$B$2:$B$2047,N$2))</f>
        <v>0.52559734160931437</v>
      </c>
      <c r="O31" s="37">
        <f>(SUMIFS('all sales summary'!$C$2:$C$2047,'all sales summary'!$A$2:$A$2047,$A31,'all sales summary'!$B$2:$B$2047,O$3)*(1-SUMIFS('all sales summary'!$H$2:$H$2047,'all sales summary'!$A$2:$A$2047,$A31,'all sales summary'!$B$2:$B$2047,O$3)))/(1-SUMIFS('all sales summary'!$H$2:$H$2047,'all sales summary'!$A$2:$A$2047,$A31,'all sales summary'!$B$2:$B$2047,O$2))</f>
        <v>0.55214375756624379</v>
      </c>
      <c r="P31" s="37">
        <f>(SUMIFS('all sales summary'!$C$2:$C$2047,'all sales summary'!$A$2:$A$2047,$A31,'all sales summary'!$B$2:$B$2047,P$3)*(1-SUMIFS('all sales summary'!$H$2:$H$2047,'all sales summary'!$A$2:$A$2047,$A31,'all sales summary'!$B$2:$B$2047,P$3)))/(1-SUMIFS('all sales summary'!$H$2:$H$2047,'all sales summary'!$A$2:$A$2047,$A31,'all sales summary'!$B$2:$B$2047,P$2))</f>
        <v>0.71110406955485017</v>
      </c>
      <c r="Q31" s="37">
        <f>(SUMIFS('all sales summary'!$C$2:$C$2047,'all sales summary'!$A$2:$A$2047,$A31,'all sales summary'!$B$2:$B$2047,Q$3)*(1-SUMIFS('all sales summary'!$H$2:$H$2047,'all sales summary'!$A$2:$A$2047,$A31,'all sales summary'!$B$2:$B$2047,Q$3)))/(1-SUMIFS('all sales summary'!$H$2:$H$2047,'all sales summary'!$A$2:$A$2047,$A31,'all sales summary'!$B$2:$B$2047,Q$2))</f>
        <v>0.86852397974489437</v>
      </c>
      <c r="R31" s="37">
        <f>(SUMIFS('all sales summary'!$C$2:$C$2047,'all sales summary'!$A$2:$A$2047,$A31,'all sales summary'!$B$2:$B$2047,R$3)*(1-SUMIFS('all sales summary'!$H$2:$H$2047,'all sales summary'!$A$2:$A$2047,$A31,'all sales summary'!$B$2:$B$2047,R$3)))/(1-SUMIFS('all sales summary'!$H$2:$H$2047,'all sales summary'!$A$2:$A$2047,$A31,'all sales summary'!$B$2:$B$2047,R$2))</f>
        <v>0.98546281004343383</v>
      </c>
      <c r="S31" s="37">
        <f>(SUMIFS('all sales summary'!$C$2:$C$2047,'all sales summary'!$A$2:$A$2047,$A31,'all sales summary'!$B$2:$B$2047,S$3)*(1-SUMIFS('all sales summary'!$H$2:$H$2047,'all sales summary'!$A$2:$A$2047,$A31,'all sales summary'!$B$2:$B$2047,S$3)))/(1-SUMIFS('all sales summary'!$H$2:$H$2047,'all sales summary'!$A$2:$A$2047,$A31,'all sales summary'!$B$2:$B$2047,S$2))</f>
        <v>0.97881710347133155</v>
      </c>
      <c r="T31" s="37">
        <f>(SUMIFS('all sales summary'!$C$2:$C$2047,'all sales summary'!$A$2:$A$2047,$A31,'all sales summary'!$B$2:$B$2047,T$3)*(1-SUMIFS('all sales summary'!$H$2:$H$2047,'all sales summary'!$A$2:$A$2047,$A31,'all sales summary'!$B$2:$B$2047,T$3)))/(1-SUMIFS('all sales summary'!$H$2:$H$2047,'all sales summary'!$A$2:$A$2047,$A31,'all sales summary'!$B$2:$B$2047,T$2))</f>
        <v>1.0071559622063093</v>
      </c>
      <c r="U31" s="37">
        <f>(SUMIFS('all sales summary'!$C$2:$C$2047,'all sales summary'!$A$2:$A$2047,$A31,'all sales summary'!$B$2:$B$2047,U$3)*(1-SUMIFS('all sales summary'!$H$2:$H$2047,'all sales summary'!$A$2:$A$2047,$A31,'all sales summary'!$B$2:$B$2047,U$3)))/(1-SUMIFS('all sales summary'!$H$2:$H$2047,'all sales summary'!$A$2:$A$2047,$A31,'all sales summary'!$B$2:$B$2047,U$2))</f>
        <v>1.0169758285752304</v>
      </c>
      <c r="V31" s="37">
        <f>(SUMIFS('all sales summary'!$C$2:$C$2047,'all sales summary'!$A$2:$A$2047,$A31,'all sales summary'!$B$2:$B$2047,V$3)*(1-SUMIFS('all sales summary'!$H$2:$H$2047,'all sales summary'!$A$2:$A$2047,$A31,'all sales summary'!$B$2:$B$2047,V$3)))/(1-SUMIFS('all sales summary'!$H$2:$H$2047,'all sales summary'!$A$2:$A$2047,$A31,'all sales summary'!$B$2:$B$2047,V$2))</f>
        <v>0.99589604787211039</v>
      </c>
      <c r="W31" s="8" t="str">
        <f t="shared" si="0"/>
        <v>Ipswich</v>
      </c>
      <c r="X31" s="49">
        <f>1-SUMIFS('all sales summary'!$H$2:$H$2047,'all sales summary'!$A$2:$A$2047,$A31,'all sales summary'!$B$2:$B$2047,X$2)</f>
        <v>0.83050101008923616</v>
      </c>
      <c r="Y31" s="43">
        <f t="shared" si="1"/>
        <v>-3.4083363875701909E-3</v>
      </c>
    </row>
    <row r="32" spans="1:25" x14ac:dyDescent="0.25">
      <c r="A32" s="5" t="s">
        <v>35</v>
      </c>
      <c r="B32" s="37">
        <f>(SUMIFS('all sales summary'!$C$2:$C$2047,'all sales summary'!$A$2:$A$2047,$A32,'all sales summary'!$B$2:$B$2047,B$3)*(1-SUMIFS('all sales summary'!$H$2:$H$2047,'all sales summary'!$A$2:$A$2047,$A32,'all sales summary'!$B$2:$B$2047,B$3)))/(1-SUMIFS('all sales summary'!$H$2:$H$2047,'all sales summary'!$A$2:$A$2047,$A32,'all sales summary'!$B$2:$B$2047,B$2))</f>
        <v>0.91429926811946893</v>
      </c>
      <c r="C32" s="37">
        <f>(SUMIFS('all sales summary'!$C$2:$C$2047,'all sales summary'!$A$2:$A$2047,$A32,'all sales summary'!$B$2:$B$2047,C$3)*(1-SUMIFS('all sales summary'!$H$2:$H$2047,'all sales summary'!$A$2:$A$2047,$A32,'all sales summary'!$B$2:$B$2047,C$3)))/(1-SUMIFS('all sales summary'!$H$2:$H$2047,'all sales summary'!$A$2:$A$2047,$A32,'all sales summary'!$B$2:$B$2047,C$2))</f>
        <v>0.91921341560954595</v>
      </c>
      <c r="D32" s="37">
        <f>(SUMIFS('all sales summary'!$C$2:$C$2047,'all sales summary'!$A$2:$A$2047,$A32,'all sales summary'!$B$2:$B$2047,D$3)*(1-SUMIFS('all sales summary'!$H$2:$H$2047,'all sales summary'!$A$2:$A$2047,$A32,'all sales summary'!$B$2:$B$2047,D$3)))/(1-SUMIFS('all sales summary'!$H$2:$H$2047,'all sales summary'!$A$2:$A$2047,$A32,'all sales summary'!$B$2:$B$2047,D$2))</f>
        <v>0.8998050286503062</v>
      </c>
      <c r="E32" s="37">
        <f>(SUMIFS('all sales summary'!$C$2:$C$2047,'all sales summary'!$A$2:$A$2047,$A32,'all sales summary'!$B$2:$B$2047,E$3)*(1-SUMIFS('all sales summary'!$H$2:$H$2047,'all sales summary'!$A$2:$A$2047,$A32,'all sales summary'!$B$2:$B$2047,E$3)))/(1-SUMIFS('all sales summary'!$H$2:$H$2047,'all sales summary'!$A$2:$A$2047,$A32,'all sales summary'!$B$2:$B$2047,E$2))</f>
        <v>0.84470772246898751</v>
      </c>
      <c r="F32" s="37">
        <f>(SUMIFS('all sales summary'!$C$2:$C$2047,'all sales summary'!$A$2:$A$2047,$A32,'all sales summary'!$B$2:$B$2047,F$3)*(1-SUMIFS('all sales summary'!$H$2:$H$2047,'all sales summary'!$A$2:$A$2047,$A32,'all sales summary'!$B$2:$B$2047,F$3)))/(1-SUMIFS('all sales summary'!$H$2:$H$2047,'all sales summary'!$A$2:$A$2047,$A32,'all sales summary'!$B$2:$B$2047,F$2))</f>
        <v>0.95043534245343464</v>
      </c>
      <c r="G32" s="37">
        <f>(SUMIFS('all sales summary'!$C$2:$C$2047,'all sales summary'!$A$2:$A$2047,$A32,'all sales summary'!$B$2:$B$2047,G$3)*(1-SUMIFS('all sales summary'!$H$2:$H$2047,'all sales summary'!$A$2:$A$2047,$A32,'all sales summary'!$B$2:$B$2047,G$3)))/(1-SUMIFS('all sales summary'!$H$2:$H$2047,'all sales summary'!$A$2:$A$2047,$A32,'all sales summary'!$B$2:$B$2047,G$2))</f>
        <v>1.0143936844912627</v>
      </c>
      <c r="H32" s="37">
        <f>(SUMIFS('all sales summary'!$C$2:$C$2047,'all sales summary'!$A$2:$A$2047,$A32,'all sales summary'!$B$2:$B$2047,H$3)*(1-SUMIFS('all sales summary'!$H$2:$H$2047,'all sales summary'!$A$2:$A$2047,$A32,'all sales summary'!$B$2:$B$2047,H$3)))/(1-SUMIFS('all sales summary'!$H$2:$H$2047,'all sales summary'!$A$2:$A$2047,$A32,'all sales summary'!$B$2:$B$2047,H$2))</f>
        <v>1.1658560375232294</v>
      </c>
      <c r="I32" s="37">
        <f>(SUMIFS('all sales summary'!$C$2:$C$2047,'all sales summary'!$A$2:$A$2047,$A32,'all sales summary'!$B$2:$B$2047,I$3)*(1-SUMIFS('all sales summary'!$H$2:$H$2047,'all sales summary'!$A$2:$A$2047,$A32,'all sales summary'!$B$2:$B$2047,I$3)))/(1-SUMIFS('all sales summary'!$H$2:$H$2047,'all sales summary'!$A$2:$A$2047,$A32,'all sales summary'!$B$2:$B$2047,I$2))</f>
        <v>1.1849079593339475</v>
      </c>
      <c r="J32" s="37">
        <f>(SUMIFS('all sales summary'!$C$2:$C$2047,'all sales summary'!$A$2:$A$2047,$A32,'all sales summary'!$B$2:$B$2047,J$3)*(1-SUMIFS('all sales summary'!$H$2:$H$2047,'all sales summary'!$A$2:$A$2047,$A32,'all sales summary'!$B$2:$B$2047,J$3)))/(1-SUMIFS('all sales summary'!$H$2:$H$2047,'all sales summary'!$A$2:$A$2047,$A32,'all sales summary'!$B$2:$B$2047,J$2))</f>
        <v>1.1271901384464009</v>
      </c>
      <c r="K32" s="37">
        <f>(SUMIFS('all sales summary'!$C$2:$C$2047,'all sales summary'!$A$2:$A$2047,$A32,'all sales summary'!$B$2:$B$2047,K$3)*(1-SUMIFS('all sales summary'!$H$2:$H$2047,'all sales summary'!$A$2:$A$2047,$A32,'all sales summary'!$B$2:$B$2047,K$3)))/(1-SUMIFS('all sales summary'!$H$2:$H$2047,'all sales summary'!$A$2:$A$2047,$A32,'all sales summary'!$B$2:$B$2047,K$2))</f>
        <v>1.1299112579056443</v>
      </c>
      <c r="L32" s="37">
        <f>(SUMIFS('all sales summary'!$C$2:$C$2047,'all sales summary'!$A$2:$A$2047,$A32,'all sales summary'!$B$2:$B$2047,L$3)*(1-SUMIFS('all sales summary'!$H$2:$H$2047,'all sales summary'!$A$2:$A$2047,$A32,'all sales summary'!$B$2:$B$2047,L$3)))/(1-SUMIFS('all sales summary'!$H$2:$H$2047,'all sales summary'!$A$2:$A$2047,$A32,'all sales summary'!$B$2:$B$2047,L$2))</f>
        <v>1.055743204929251</v>
      </c>
      <c r="M32" s="37">
        <f>(SUMIFS('all sales summary'!$C$2:$C$2047,'all sales summary'!$A$2:$A$2047,$A32,'all sales summary'!$B$2:$B$2047,M$3)*(1-SUMIFS('all sales summary'!$H$2:$H$2047,'all sales summary'!$A$2:$A$2047,$A32,'all sales summary'!$B$2:$B$2047,M$3)))/(1-SUMIFS('all sales summary'!$H$2:$H$2047,'all sales summary'!$A$2:$A$2047,$A32,'all sales summary'!$B$2:$B$2047,M$2))</f>
        <v>1.1446800678181765</v>
      </c>
      <c r="N32" s="37">
        <f>(SUMIFS('all sales summary'!$C$2:$C$2047,'all sales summary'!$A$2:$A$2047,$A32,'all sales summary'!$B$2:$B$2047,N$3)*(1-SUMIFS('all sales summary'!$H$2:$H$2047,'all sales summary'!$A$2:$A$2047,$A32,'all sales summary'!$B$2:$B$2047,N$3)))/(1-SUMIFS('all sales summary'!$H$2:$H$2047,'all sales summary'!$A$2:$A$2047,$A32,'all sales summary'!$B$2:$B$2047,N$2))</f>
        <v>0.99924758136996172</v>
      </c>
      <c r="O32" s="37">
        <f>(SUMIFS('all sales summary'!$C$2:$C$2047,'all sales summary'!$A$2:$A$2047,$A32,'all sales summary'!$B$2:$B$2047,O$3)*(1-SUMIFS('all sales summary'!$H$2:$H$2047,'all sales summary'!$A$2:$A$2047,$A32,'all sales summary'!$B$2:$B$2047,O$3)))/(1-SUMIFS('all sales summary'!$H$2:$H$2047,'all sales summary'!$A$2:$A$2047,$A32,'all sales summary'!$B$2:$B$2047,O$2))</f>
        <v>0.93073068643776857</v>
      </c>
      <c r="P32" s="37">
        <f>(SUMIFS('all sales summary'!$C$2:$C$2047,'all sales summary'!$A$2:$A$2047,$A32,'all sales summary'!$B$2:$B$2047,P$3)*(1-SUMIFS('all sales summary'!$H$2:$H$2047,'all sales summary'!$A$2:$A$2047,$A32,'all sales summary'!$B$2:$B$2047,P$3)))/(1-SUMIFS('all sales summary'!$H$2:$H$2047,'all sales summary'!$A$2:$A$2047,$A32,'all sales summary'!$B$2:$B$2047,P$2))</f>
        <v>1.1547048774375639</v>
      </c>
      <c r="Q32" s="37">
        <f>(SUMIFS('all sales summary'!$C$2:$C$2047,'all sales summary'!$A$2:$A$2047,$A32,'all sales summary'!$B$2:$B$2047,Q$3)*(1-SUMIFS('all sales summary'!$H$2:$H$2047,'all sales summary'!$A$2:$A$2047,$A32,'all sales summary'!$B$2:$B$2047,Q$3)))/(1-SUMIFS('all sales summary'!$H$2:$H$2047,'all sales summary'!$A$2:$A$2047,$A32,'all sales summary'!$B$2:$B$2047,Q$2))</f>
        <v>1.1150583852206941</v>
      </c>
      <c r="R32" s="37">
        <f>(SUMIFS('all sales summary'!$C$2:$C$2047,'all sales summary'!$A$2:$A$2047,$A32,'all sales summary'!$B$2:$B$2047,R$3)*(1-SUMIFS('all sales summary'!$H$2:$H$2047,'all sales summary'!$A$2:$A$2047,$A32,'all sales summary'!$B$2:$B$2047,R$3)))/(1-SUMIFS('all sales summary'!$H$2:$H$2047,'all sales summary'!$A$2:$A$2047,$A32,'all sales summary'!$B$2:$B$2047,R$2))</f>
        <v>1.1649520333540992</v>
      </c>
      <c r="S32" s="37">
        <f>(SUMIFS('all sales summary'!$C$2:$C$2047,'all sales summary'!$A$2:$A$2047,$A32,'all sales summary'!$B$2:$B$2047,S$3)*(1-SUMIFS('all sales summary'!$H$2:$H$2047,'all sales summary'!$A$2:$A$2047,$A32,'all sales summary'!$B$2:$B$2047,S$3)))/(1-SUMIFS('all sales summary'!$H$2:$H$2047,'all sales summary'!$A$2:$A$2047,$A32,'all sales summary'!$B$2:$B$2047,S$2))</f>
        <v>1.125258528274659</v>
      </c>
      <c r="T32" s="37">
        <f>(SUMIFS('all sales summary'!$C$2:$C$2047,'all sales summary'!$A$2:$A$2047,$A32,'all sales summary'!$B$2:$B$2047,T$3)*(1-SUMIFS('all sales summary'!$H$2:$H$2047,'all sales summary'!$A$2:$A$2047,$A32,'all sales summary'!$B$2:$B$2047,T$3)))/(1-SUMIFS('all sales summary'!$H$2:$H$2047,'all sales summary'!$A$2:$A$2047,$A32,'all sales summary'!$B$2:$B$2047,T$2))</f>
        <v>1.1681985700916044</v>
      </c>
      <c r="U32" s="37">
        <f>(SUMIFS('all sales summary'!$C$2:$C$2047,'all sales summary'!$A$2:$A$2047,$A32,'all sales summary'!$B$2:$B$2047,U$3)*(1-SUMIFS('all sales summary'!$H$2:$H$2047,'all sales summary'!$A$2:$A$2047,$A32,'all sales summary'!$B$2:$B$2047,U$3)))/(1-SUMIFS('all sales summary'!$H$2:$H$2047,'all sales summary'!$A$2:$A$2047,$A32,'all sales summary'!$B$2:$B$2047,U$2))</f>
        <v>1.2097504484629475</v>
      </c>
      <c r="V32" s="37">
        <f>(SUMIFS('all sales summary'!$C$2:$C$2047,'all sales summary'!$A$2:$A$2047,$A32,'all sales summary'!$B$2:$B$2047,V$3)*(1-SUMIFS('all sales summary'!$H$2:$H$2047,'all sales summary'!$A$2:$A$2047,$A32,'all sales summary'!$B$2:$B$2047,V$3)))/(1-SUMIFS('all sales summary'!$H$2:$H$2047,'all sales summary'!$A$2:$A$2047,$A32,'all sales summary'!$B$2:$B$2047,V$2))</f>
        <v>1.2240206075876623</v>
      </c>
      <c r="W32" s="8" t="str">
        <f t="shared" si="0"/>
        <v>Leeds</v>
      </c>
      <c r="X32" s="49">
        <f>1-SUMIFS('all sales summary'!$H$2:$H$2047,'all sales summary'!$A$2:$A$2047,$A32,'all sales summary'!$B$2:$B$2047,X$2)</f>
        <v>0.67166704332451865</v>
      </c>
      <c r="Y32" s="43">
        <f t="shared" si="1"/>
        <v>0.15046725914216735</v>
      </c>
    </row>
    <row r="33" spans="1:25" x14ac:dyDescent="0.25">
      <c r="A33" s="5" t="s">
        <v>36</v>
      </c>
      <c r="B33" s="37">
        <f>(SUMIFS('all sales summary'!$C$2:$C$2047,'all sales summary'!$A$2:$A$2047,$A33,'all sales summary'!$B$2:$B$2047,B$3)*(1-SUMIFS('all sales summary'!$H$2:$H$2047,'all sales summary'!$A$2:$A$2047,$A33,'all sales summary'!$B$2:$B$2047,B$3)))/(1-SUMIFS('all sales summary'!$H$2:$H$2047,'all sales summary'!$A$2:$A$2047,$A33,'all sales summary'!$B$2:$B$2047,B$2))</f>
        <v>0.97813363209505044</v>
      </c>
      <c r="C33" s="37">
        <f>(SUMIFS('all sales summary'!$C$2:$C$2047,'all sales summary'!$A$2:$A$2047,$A33,'all sales summary'!$B$2:$B$2047,C$3)*(1-SUMIFS('all sales summary'!$H$2:$H$2047,'all sales summary'!$A$2:$A$2047,$A33,'all sales summary'!$B$2:$B$2047,C$3)))/(1-SUMIFS('all sales summary'!$H$2:$H$2047,'all sales summary'!$A$2:$A$2047,$A33,'all sales summary'!$B$2:$B$2047,C$2))</f>
        <v>0.9423502211362732</v>
      </c>
      <c r="D33" s="37">
        <f>(SUMIFS('all sales summary'!$C$2:$C$2047,'all sales summary'!$A$2:$A$2047,$A33,'all sales summary'!$B$2:$B$2047,D$3)*(1-SUMIFS('all sales summary'!$H$2:$H$2047,'all sales summary'!$A$2:$A$2047,$A33,'all sales summary'!$B$2:$B$2047,D$3)))/(1-SUMIFS('all sales summary'!$H$2:$H$2047,'all sales summary'!$A$2:$A$2047,$A33,'all sales summary'!$B$2:$B$2047,D$2))</f>
        <v>0.91343048165166785</v>
      </c>
      <c r="E33" s="37">
        <f>(SUMIFS('all sales summary'!$C$2:$C$2047,'all sales summary'!$A$2:$A$2047,$A33,'all sales summary'!$B$2:$B$2047,E$3)*(1-SUMIFS('all sales summary'!$H$2:$H$2047,'all sales summary'!$A$2:$A$2047,$A33,'all sales summary'!$B$2:$B$2047,E$3)))/(1-SUMIFS('all sales summary'!$H$2:$H$2047,'all sales summary'!$A$2:$A$2047,$A33,'all sales summary'!$B$2:$B$2047,E$2))</f>
        <v>0.67773288850018087</v>
      </c>
      <c r="F33" s="37">
        <f>(SUMIFS('all sales summary'!$C$2:$C$2047,'all sales summary'!$A$2:$A$2047,$A33,'all sales summary'!$B$2:$B$2047,F$3)*(1-SUMIFS('all sales summary'!$H$2:$H$2047,'all sales summary'!$A$2:$A$2047,$A33,'all sales summary'!$B$2:$B$2047,F$3)))/(1-SUMIFS('all sales summary'!$H$2:$H$2047,'all sales summary'!$A$2:$A$2047,$A33,'all sales summary'!$B$2:$B$2047,F$2))</f>
        <v>0.86350342681630121</v>
      </c>
      <c r="G33" s="37">
        <f>(SUMIFS('all sales summary'!$C$2:$C$2047,'all sales summary'!$A$2:$A$2047,$A33,'all sales summary'!$B$2:$B$2047,G$3)*(1-SUMIFS('all sales summary'!$H$2:$H$2047,'all sales summary'!$A$2:$A$2047,$A33,'all sales summary'!$B$2:$B$2047,G$3)))/(1-SUMIFS('all sales summary'!$H$2:$H$2047,'all sales summary'!$A$2:$A$2047,$A33,'all sales summary'!$B$2:$B$2047,G$2))</f>
        <v>0.94543487629013789</v>
      </c>
      <c r="H33" s="37">
        <f>(SUMIFS('all sales summary'!$C$2:$C$2047,'all sales summary'!$A$2:$A$2047,$A33,'all sales summary'!$B$2:$B$2047,H$3)*(1-SUMIFS('all sales summary'!$H$2:$H$2047,'all sales summary'!$A$2:$A$2047,$A33,'all sales summary'!$B$2:$B$2047,H$3)))/(1-SUMIFS('all sales summary'!$H$2:$H$2047,'all sales summary'!$A$2:$A$2047,$A33,'all sales summary'!$B$2:$B$2047,H$2))</f>
        <v>0.91394764979552323</v>
      </c>
      <c r="I33" s="37">
        <f>(SUMIFS('all sales summary'!$C$2:$C$2047,'all sales summary'!$A$2:$A$2047,$A33,'all sales summary'!$B$2:$B$2047,I$3)*(1-SUMIFS('all sales summary'!$H$2:$H$2047,'all sales summary'!$A$2:$A$2047,$A33,'all sales summary'!$B$2:$B$2047,I$3)))/(1-SUMIFS('all sales summary'!$H$2:$H$2047,'all sales summary'!$A$2:$A$2047,$A33,'all sales summary'!$B$2:$B$2047,I$2))</f>
        <v>1.0503702810587325</v>
      </c>
      <c r="J33" s="37">
        <f>(SUMIFS('all sales summary'!$C$2:$C$2047,'all sales summary'!$A$2:$A$2047,$A33,'all sales summary'!$B$2:$B$2047,J$3)*(1-SUMIFS('all sales summary'!$H$2:$H$2047,'all sales summary'!$A$2:$A$2047,$A33,'all sales summary'!$B$2:$B$2047,J$3)))/(1-SUMIFS('all sales summary'!$H$2:$H$2047,'all sales summary'!$A$2:$A$2047,$A33,'all sales summary'!$B$2:$B$2047,J$2))</f>
        <v>1.0245534009936474</v>
      </c>
      <c r="K33" s="37">
        <f>(SUMIFS('all sales summary'!$C$2:$C$2047,'all sales summary'!$A$2:$A$2047,$A33,'all sales summary'!$B$2:$B$2047,K$3)*(1-SUMIFS('all sales summary'!$H$2:$H$2047,'all sales summary'!$A$2:$A$2047,$A33,'all sales summary'!$B$2:$B$2047,K$3)))/(1-SUMIFS('all sales summary'!$H$2:$H$2047,'all sales summary'!$A$2:$A$2047,$A33,'all sales summary'!$B$2:$B$2047,K$2))</f>
        <v>1.1194923515009576</v>
      </c>
      <c r="L33" s="37">
        <f>(SUMIFS('all sales summary'!$C$2:$C$2047,'all sales summary'!$A$2:$A$2047,$A33,'all sales summary'!$B$2:$B$2047,L$3)*(1-SUMIFS('all sales summary'!$H$2:$H$2047,'all sales summary'!$A$2:$A$2047,$A33,'all sales summary'!$B$2:$B$2047,L$3)))/(1-SUMIFS('all sales summary'!$H$2:$H$2047,'all sales summary'!$A$2:$A$2047,$A33,'all sales summary'!$B$2:$B$2047,L$2))</f>
        <v>1.097766998193177</v>
      </c>
      <c r="M33" s="37">
        <f>(SUMIFS('all sales summary'!$C$2:$C$2047,'all sales summary'!$A$2:$A$2047,$A33,'all sales summary'!$B$2:$B$2047,M$3)*(1-SUMIFS('all sales summary'!$H$2:$H$2047,'all sales summary'!$A$2:$A$2047,$A33,'all sales summary'!$B$2:$B$2047,M$3)))/(1-SUMIFS('all sales summary'!$H$2:$H$2047,'all sales summary'!$A$2:$A$2047,$A33,'all sales summary'!$B$2:$B$2047,M$2))</f>
        <v>1.2705144463012452</v>
      </c>
      <c r="N33" s="37">
        <f>(SUMIFS('all sales summary'!$C$2:$C$2047,'all sales summary'!$A$2:$A$2047,$A33,'all sales summary'!$B$2:$B$2047,N$3)*(1-SUMIFS('all sales summary'!$H$2:$H$2047,'all sales summary'!$A$2:$A$2047,$A33,'all sales summary'!$B$2:$B$2047,N$3)))/(1-SUMIFS('all sales summary'!$H$2:$H$2047,'all sales summary'!$A$2:$A$2047,$A33,'all sales summary'!$B$2:$B$2047,N$2))</f>
        <v>0.99064396557712375</v>
      </c>
      <c r="O33" s="37">
        <f>(SUMIFS('all sales summary'!$C$2:$C$2047,'all sales summary'!$A$2:$A$2047,$A33,'all sales summary'!$B$2:$B$2047,O$3)*(1-SUMIFS('all sales summary'!$H$2:$H$2047,'all sales summary'!$A$2:$A$2047,$A33,'all sales summary'!$B$2:$B$2047,O$3)))/(1-SUMIFS('all sales summary'!$H$2:$H$2047,'all sales summary'!$A$2:$A$2047,$A33,'all sales summary'!$B$2:$B$2047,O$2))</f>
        <v>0.95130424675363778</v>
      </c>
      <c r="P33" s="37">
        <f>(SUMIFS('all sales summary'!$C$2:$C$2047,'all sales summary'!$A$2:$A$2047,$A33,'all sales summary'!$B$2:$B$2047,P$3)*(1-SUMIFS('all sales summary'!$H$2:$H$2047,'all sales summary'!$A$2:$A$2047,$A33,'all sales summary'!$B$2:$B$2047,P$3)))/(1-SUMIFS('all sales summary'!$H$2:$H$2047,'all sales summary'!$A$2:$A$2047,$A33,'all sales summary'!$B$2:$B$2047,P$2))</f>
        <v>1.1144227634721677</v>
      </c>
      <c r="Q33" s="37">
        <f>(SUMIFS('all sales summary'!$C$2:$C$2047,'all sales summary'!$A$2:$A$2047,$A33,'all sales summary'!$B$2:$B$2047,Q$3)*(1-SUMIFS('all sales summary'!$H$2:$H$2047,'all sales summary'!$A$2:$A$2047,$A33,'all sales summary'!$B$2:$B$2047,Q$3)))/(1-SUMIFS('all sales summary'!$H$2:$H$2047,'all sales summary'!$A$2:$A$2047,$A33,'all sales summary'!$B$2:$B$2047,Q$2))</f>
        <v>1.1169648161207115</v>
      </c>
      <c r="R33" s="37">
        <f>(SUMIFS('all sales summary'!$C$2:$C$2047,'all sales summary'!$A$2:$A$2047,$A33,'all sales summary'!$B$2:$B$2047,R$3)*(1-SUMIFS('all sales summary'!$H$2:$H$2047,'all sales summary'!$A$2:$A$2047,$A33,'all sales summary'!$B$2:$B$2047,R$3)))/(1-SUMIFS('all sales summary'!$H$2:$H$2047,'all sales summary'!$A$2:$A$2047,$A33,'all sales summary'!$B$2:$B$2047,R$2))</f>
        <v>1.160184330014397</v>
      </c>
      <c r="S33" s="37">
        <f>(SUMIFS('all sales summary'!$C$2:$C$2047,'all sales summary'!$A$2:$A$2047,$A33,'all sales summary'!$B$2:$B$2047,S$3)*(1-SUMIFS('all sales summary'!$H$2:$H$2047,'all sales summary'!$A$2:$A$2047,$A33,'all sales summary'!$B$2:$B$2047,S$3)))/(1-SUMIFS('all sales summary'!$H$2:$H$2047,'all sales summary'!$A$2:$A$2047,$A33,'all sales summary'!$B$2:$B$2047,S$2))</f>
        <v>1.1335171532163844</v>
      </c>
      <c r="T33" s="37">
        <f>(SUMIFS('all sales summary'!$C$2:$C$2047,'all sales summary'!$A$2:$A$2047,$A33,'all sales summary'!$B$2:$B$2047,T$3)*(1-SUMIFS('all sales summary'!$H$2:$H$2047,'all sales summary'!$A$2:$A$2047,$A33,'all sales summary'!$B$2:$B$2047,T$3)))/(1-SUMIFS('all sales summary'!$H$2:$H$2047,'all sales summary'!$A$2:$A$2047,$A33,'all sales summary'!$B$2:$B$2047,T$2))</f>
        <v>1.1751251313818354</v>
      </c>
      <c r="U33" s="37">
        <f>(SUMIFS('all sales summary'!$C$2:$C$2047,'all sales summary'!$A$2:$A$2047,$A33,'all sales summary'!$B$2:$B$2047,U$3)*(1-SUMIFS('all sales summary'!$H$2:$H$2047,'all sales summary'!$A$2:$A$2047,$A33,'all sales summary'!$B$2:$B$2047,U$3)))/(1-SUMIFS('all sales summary'!$H$2:$H$2047,'all sales summary'!$A$2:$A$2047,$A33,'all sales summary'!$B$2:$B$2047,U$2))</f>
        <v>1.1786280799137632</v>
      </c>
      <c r="V33" s="37">
        <f>(SUMIFS('all sales summary'!$C$2:$C$2047,'all sales summary'!$A$2:$A$2047,$A33,'all sales summary'!$B$2:$B$2047,V$3)*(1-SUMIFS('all sales summary'!$H$2:$H$2047,'all sales summary'!$A$2:$A$2047,$A33,'all sales summary'!$B$2:$B$2047,V$3)))/(1-SUMIFS('all sales summary'!$H$2:$H$2047,'all sales summary'!$A$2:$A$2047,$A33,'all sales summary'!$B$2:$B$2047,V$2))</f>
        <v>1.1482909433051012</v>
      </c>
      <c r="W33" s="8" t="str">
        <f t="shared" si="0"/>
        <v>Leicester</v>
      </c>
      <c r="X33" s="49">
        <f>1-SUMIFS('all sales summary'!$H$2:$H$2047,'all sales summary'!$A$2:$A$2047,$A33,'all sales summary'!$B$2:$B$2047,X$2)</f>
        <v>0.91288098045526755</v>
      </c>
      <c r="Y33" s="43">
        <f t="shared" si="1"/>
        <v>0.13537198171699724</v>
      </c>
    </row>
    <row r="34" spans="1:25" x14ac:dyDescent="0.25">
      <c r="A34" s="5" t="s">
        <v>37</v>
      </c>
      <c r="B34" s="37">
        <f>(SUMIFS('all sales summary'!$C$2:$C$2047,'all sales summary'!$A$2:$A$2047,$A34,'all sales summary'!$B$2:$B$2047,B$3)*(1-SUMIFS('all sales summary'!$H$2:$H$2047,'all sales summary'!$A$2:$A$2047,$A34,'all sales summary'!$B$2:$B$2047,B$3)))/(1-SUMIFS('all sales summary'!$H$2:$H$2047,'all sales summary'!$A$2:$A$2047,$A34,'all sales summary'!$B$2:$B$2047,B$2))</f>
        <v>0.88779576914497627</v>
      </c>
      <c r="C34" s="37">
        <f>(SUMIFS('all sales summary'!$C$2:$C$2047,'all sales summary'!$A$2:$A$2047,$A34,'all sales summary'!$B$2:$B$2047,C$3)*(1-SUMIFS('all sales summary'!$H$2:$H$2047,'all sales summary'!$A$2:$A$2047,$A34,'all sales summary'!$B$2:$B$2047,C$3)))/(1-SUMIFS('all sales summary'!$H$2:$H$2047,'all sales summary'!$A$2:$A$2047,$A34,'all sales summary'!$B$2:$B$2047,C$2))</f>
        <v>0.90091327838662039</v>
      </c>
      <c r="D34" s="37">
        <f>(SUMIFS('all sales summary'!$C$2:$C$2047,'all sales summary'!$A$2:$A$2047,$A34,'all sales summary'!$B$2:$B$2047,D$3)*(1-SUMIFS('all sales summary'!$H$2:$H$2047,'all sales summary'!$A$2:$A$2047,$A34,'all sales summary'!$B$2:$B$2047,D$3)))/(1-SUMIFS('all sales summary'!$H$2:$H$2047,'all sales summary'!$A$2:$A$2047,$A34,'all sales summary'!$B$2:$B$2047,D$2))</f>
        <v>0.8128866414357272</v>
      </c>
      <c r="E34" s="37">
        <f>(SUMIFS('all sales summary'!$C$2:$C$2047,'all sales summary'!$A$2:$A$2047,$A34,'all sales summary'!$B$2:$B$2047,E$3)*(1-SUMIFS('all sales summary'!$H$2:$H$2047,'all sales summary'!$A$2:$A$2047,$A34,'all sales summary'!$B$2:$B$2047,E$3)))/(1-SUMIFS('all sales summary'!$H$2:$H$2047,'all sales summary'!$A$2:$A$2047,$A34,'all sales summary'!$B$2:$B$2047,E$2))</f>
        <v>0.51039759211341651</v>
      </c>
      <c r="F34" s="37">
        <f>(SUMIFS('all sales summary'!$C$2:$C$2047,'all sales summary'!$A$2:$A$2047,$A34,'all sales summary'!$B$2:$B$2047,F$3)*(1-SUMIFS('all sales summary'!$H$2:$H$2047,'all sales summary'!$A$2:$A$2047,$A34,'all sales summary'!$B$2:$B$2047,F$3)))/(1-SUMIFS('all sales summary'!$H$2:$H$2047,'all sales summary'!$A$2:$A$2047,$A34,'all sales summary'!$B$2:$B$2047,F$2))</f>
        <v>0.61798826215979941</v>
      </c>
      <c r="G34" s="37">
        <f>(SUMIFS('all sales summary'!$C$2:$C$2047,'all sales summary'!$A$2:$A$2047,$A34,'all sales summary'!$B$2:$B$2047,G$3)*(1-SUMIFS('all sales summary'!$H$2:$H$2047,'all sales summary'!$A$2:$A$2047,$A34,'all sales summary'!$B$2:$B$2047,G$3)))/(1-SUMIFS('all sales summary'!$H$2:$H$2047,'all sales summary'!$A$2:$A$2047,$A34,'all sales summary'!$B$2:$B$2047,G$2))</f>
        <v>0.75049627169912814</v>
      </c>
      <c r="H34" s="37">
        <f>(SUMIFS('all sales summary'!$C$2:$C$2047,'all sales summary'!$A$2:$A$2047,$A34,'all sales summary'!$B$2:$B$2047,H$3)*(1-SUMIFS('all sales summary'!$H$2:$H$2047,'all sales summary'!$A$2:$A$2047,$A34,'all sales summary'!$B$2:$B$2047,H$3)))/(1-SUMIFS('all sales summary'!$H$2:$H$2047,'all sales summary'!$A$2:$A$2047,$A34,'all sales summary'!$B$2:$B$2047,H$2))</f>
        <v>0.94815103406233492</v>
      </c>
      <c r="I34" s="37">
        <f>(SUMIFS('all sales summary'!$C$2:$C$2047,'all sales summary'!$A$2:$A$2047,$A34,'all sales summary'!$B$2:$B$2047,I$3)*(1-SUMIFS('all sales summary'!$H$2:$H$2047,'all sales summary'!$A$2:$A$2047,$A34,'all sales summary'!$B$2:$B$2047,I$3)))/(1-SUMIFS('all sales summary'!$H$2:$H$2047,'all sales summary'!$A$2:$A$2047,$A34,'all sales summary'!$B$2:$B$2047,I$2))</f>
        <v>1.078352266076843</v>
      </c>
      <c r="J34" s="37">
        <f>(SUMIFS('all sales summary'!$C$2:$C$2047,'all sales summary'!$A$2:$A$2047,$A34,'all sales summary'!$B$2:$B$2047,J$3)*(1-SUMIFS('all sales summary'!$H$2:$H$2047,'all sales summary'!$A$2:$A$2047,$A34,'all sales summary'!$B$2:$B$2047,J$3)))/(1-SUMIFS('all sales summary'!$H$2:$H$2047,'all sales summary'!$A$2:$A$2047,$A34,'all sales summary'!$B$2:$B$2047,J$2))</f>
        <v>0.99942063959354099</v>
      </c>
      <c r="K34" s="37">
        <f>(SUMIFS('all sales summary'!$C$2:$C$2047,'all sales summary'!$A$2:$A$2047,$A34,'all sales summary'!$B$2:$B$2047,K$3)*(1-SUMIFS('all sales summary'!$H$2:$H$2047,'all sales summary'!$A$2:$A$2047,$A34,'all sales summary'!$B$2:$B$2047,K$3)))/(1-SUMIFS('all sales summary'!$H$2:$H$2047,'all sales summary'!$A$2:$A$2047,$A34,'all sales summary'!$B$2:$B$2047,K$2))</f>
        <v>0.9991750926882208</v>
      </c>
      <c r="L34" s="37">
        <f>(SUMIFS('all sales summary'!$C$2:$C$2047,'all sales summary'!$A$2:$A$2047,$A34,'all sales summary'!$B$2:$B$2047,L$3)*(1-SUMIFS('all sales summary'!$H$2:$H$2047,'all sales summary'!$A$2:$A$2047,$A34,'all sales summary'!$B$2:$B$2047,L$3)))/(1-SUMIFS('all sales summary'!$H$2:$H$2047,'all sales summary'!$A$2:$A$2047,$A34,'all sales summary'!$B$2:$B$2047,L$2))</f>
        <v>0.85018862293341779</v>
      </c>
      <c r="M34" s="37">
        <f>(SUMIFS('all sales summary'!$C$2:$C$2047,'all sales summary'!$A$2:$A$2047,$A34,'all sales summary'!$B$2:$B$2047,M$3)*(1-SUMIFS('all sales summary'!$H$2:$H$2047,'all sales summary'!$A$2:$A$2047,$A34,'all sales summary'!$B$2:$B$2047,M$3)))/(1-SUMIFS('all sales summary'!$H$2:$H$2047,'all sales summary'!$A$2:$A$2047,$A34,'all sales summary'!$B$2:$B$2047,M$2))</f>
        <v>1.3451303765371123</v>
      </c>
      <c r="N34" s="37">
        <f>(SUMIFS('all sales summary'!$C$2:$C$2047,'all sales summary'!$A$2:$A$2047,$A34,'all sales summary'!$B$2:$B$2047,N$3)*(1-SUMIFS('all sales summary'!$H$2:$H$2047,'all sales summary'!$A$2:$A$2047,$A34,'all sales summary'!$B$2:$B$2047,N$3)))/(1-SUMIFS('all sales summary'!$H$2:$H$2047,'all sales summary'!$A$2:$A$2047,$A34,'all sales summary'!$B$2:$B$2047,N$2))</f>
        <v>0.64678464337630026</v>
      </c>
      <c r="O34" s="37">
        <f>(SUMIFS('all sales summary'!$C$2:$C$2047,'all sales summary'!$A$2:$A$2047,$A34,'all sales summary'!$B$2:$B$2047,O$3)*(1-SUMIFS('all sales summary'!$H$2:$H$2047,'all sales summary'!$A$2:$A$2047,$A34,'all sales summary'!$B$2:$B$2047,O$3)))/(1-SUMIFS('all sales summary'!$H$2:$H$2047,'all sales summary'!$A$2:$A$2047,$A34,'all sales summary'!$B$2:$B$2047,O$2))</f>
        <v>0.64699748234186483</v>
      </c>
      <c r="P34" s="37">
        <f>(SUMIFS('all sales summary'!$C$2:$C$2047,'all sales summary'!$A$2:$A$2047,$A34,'all sales summary'!$B$2:$B$2047,P$3)*(1-SUMIFS('all sales summary'!$H$2:$H$2047,'all sales summary'!$A$2:$A$2047,$A34,'all sales summary'!$B$2:$B$2047,P$3)))/(1-SUMIFS('all sales summary'!$H$2:$H$2047,'all sales summary'!$A$2:$A$2047,$A34,'all sales summary'!$B$2:$B$2047,P$2))</f>
        <v>0.80052780411030711</v>
      </c>
      <c r="Q34" s="37">
        <f>(SUMIFS('all sales summary'!$C$2:$C$2047,'all sales summary'!$A$2:$A$2047,$A34,'all sales summary'!$B$2:$B$2047,Q$3)*(1-SUMIFS('all sales summary'!$H$2:$H$2047,'all sales summary'!$A$2:$A$2047,$A34,'all sales summary'!$B$2:$B$2047,Q$3)))/(1-SUMIFS('all sales summary'!$H$2:$H$2047,'all sales summary'!$A$2:$A$2047,$A34,'all sales summary'!$B$2:$B$2047,Q$2))</f>
        <v>0.99210057896031068</v>
      </c>
      <c r="R34" s="37">
        <f>(SUMIFS('all sales summary'!$C$2:$C$2047,'all sales summary'!$A$2:$A$2047,$A34,'all sales summary'!$B$2:$B$2047,R$3)*(1-SUMIFS('all sales summary'!$H$2:$H$2047,'all sales summary'!$A$2:$A$2047,$A34,'all sales summary'!$B$2:$B$2047,R$3)))/(1-SUMIFS('all sales summary'!$H$2:$H$2047,'all sales summary'!$A$2:$A$2047,$A34,'all sales summary'!$B$2:$B$2047,R$2))</f>
        <v>1.1417339956627592</v>
      </c>
      <c r="S34" s="37">
        <f>(SUMIFS('all sales summary'!$C$2:$C$2047,'all sales summary'!$A$2:$A$2047,$A34,'all sales summary'!$B$2:$B$2047,S$3)*(1-SUMIFS('all sales summary'!$H$2:$H$2047,'all sales summary'!$A$2:$A$2047,$A34,'all sales summary'!$B$2:$B$2047,S$3)))/(1-SUMIFS('all sales summary'!$H$2:$H$2047,'all sales summary'!$A$2:$A$2047,$A34,'all sales summary'!$B$2:$B$2047,S$2))</f>
        <v>1.1270286403215894</v>
      </c>
      <c r="T34" s="37">
        <f>(SUMIFS('all sales summary'!$C$2:$C$2047,'all sales summary'!$A$2:$A$2047,$A34,'all sales summary'!$B$2:$B$2047,T$3)*(1-SUMIFS('all sales summary'!$H$2:$H$2047,'all sales summary'!$A$2:$A$2047,$A34,'all sales summary'!$B$2:$B$2047,T$3)))/(1-SUMIFS('all sales summary'!$H$2:$H$2047,'all sales summary'!$A$2:$A$2047,$A34,'all sales summary'!$B$2:$B$2047,T$2))</f>
        <v>1.208415680487017</v>
      </c>
      <c r="U34" s="37">
        <f>(SUMIFS('all sales summary'!$C$2:$C$2047,'all sales summary'!$A$2:$A$2047,$A34,'all sales summary'!$B$2:$B$2047,U$3)*(1-SUMIFS('all sales summary'!$H$2:$H$2047,'all sales summary'!$A$2:$A$2047,$A34,'all sales summary'!$B$2:$B$2047,U$3)))/(1-SUMIFS('all sales summary'!$H$2:$H$2047,'all sales summary'!$A$2:$A$2047,$A34,'all sales summary'!$B$2:$B$2047,U$2))</f>
        <v>1.2405823685793016</v>
      </c>
      <c r="V34" s="37">
        <f>(SUMIFS('all sales summary'!$C$2:$C$2047,'all sales summary'!$A$2:$A$2047,$A34,'all sales summary'!$B$2:$B$2047,V$3)*(1-SUMIFS('all sales summary'!$H$2:$H$2047,'all sales summary'!$A$2:$A$2047,$A34,'all sales summary'!$B$2:$B$2047,V$3)))/(1-SUMIFS('all sales summary'!$H$2:$H$2047,'all sales summary'!$A$2:$A$2047,$A34,'all sales summary'!$B$2:$B$2047,V$2))</f>
        <v>1.1887911475378206</v>
      </c>
      <c r="W34" s="8" t="str">
        <f t="shared" si="0"/>
        <v>Liverpool</v>
      </c>
      <c r="X34" s="49">
        <f>1-SUMIFS('all sales summary'!$H$2:$H$2047,'all sales summary'!$A$2:$A$2047,$A34,'all sales summary'!$B$2:$B$2047,X$2)</f>
        <v>0.73643894686028366</v>
      </c>
      <c r="Y34" s="43">
        <f t="shared" si="1"/>
        <v>0.13903315386929702</v>
      </c>
    </row>
    <row r="35" spans="1:25" x14ac:dyDescent="0.25">
      <c r="A35" s="5" t="s">
        <v>38</v>
      </c>
      <c r="B35" s="37">
        <f>(SUMIFS('all sales summary'!$C$2:$C$2047,'all sales summary'!$A$2:$A$2047,$A35,'all sales summary'!$B$2:$B$2047,B$3)*(1-SUMIFS('all sales summary'!$H$2:$H$2047,'all sales summary'!$A$2:$A$2047,$A35,'all sales summary'!$B$2:$B$2047,B$3)))/(1-SUMIFS('all sales summary'!$H$2:$H$2047,'all sales summary'!$A$2:$A$2047,$A35,'all sales summary'!$B$2:$B$2047,B$2))</f>
        <v>0.87772904738055424</v>
      </c>
      <c r="C35" s="37">
        <f>(SUMIFS('all sales summary'!$C$2:$C$2047,'all sales summary'!$A$2:$A$2047,$A35,'all sales summary'!$B$2:$B$2047,C$3)*(1-SUMIFS('all sales summary'!$H$2:$H$2047,'all sales summary'!$A$2:$A$2047,$A35,'all sales summary'!$B$2:$B$2047,C$3)))/(1-SUMIFS('all sales summary'!$H$2:$H$2047,'all sales summary'!$A$2:$A$2047,$A35,'all sales summary'!$B$2:$B$2047,C$2))</f>
        <v>0.84663531894455291</v>
      </c>
      <c r="D35" s="37">
        <f>(SUMIFS('all sales summary'!$C$2:$C$2047,'all sales summary'!$A$2:$A$2047,$A35,'all sales summary'!$B$2:$B$2047,D$3)*(1-SUMIFS('all sales summary'!$H$2:$H$2047,'all sales summary'!$A$2:$A$2047,$A35,'all sales summary'!$B$2:$B$2047,D$3)))/(1-SUMIFS('all sales summary'!$H$2:$H$2047,'all sales summary'!$A$2:$A$2047,$A35,'all sales summary'!$B$2:$B$2047,D$2))</f>
        <v>0.77407952058882978</v>
      </c>
      <c r="E35" s="37">
        <f>(SUMIFS('all sales summary'!$C$2:$C$2047,'all sales summary'!$A$2:$A$2047,$A35,'all sales summary'!$B$2:$B$2047,E$3)*(1-SUMIFS('all sales summary'!$H$2:$H$2047,'all sales summary'!$A$2:$A$2047,$A35,'all sales summary'!$B$2:$B$2047,E$3)))/(1-SUMIFS('all sales summary'!$H$2:$H$2047,'all sales summary'!$A$2:$A$2047,$A35,'all sales summary'!$B$2:$B$2047,E$2))</f>
        <v>0.53655484588147595</v>
      </c>
      <c r="F35" s="37">
        <f>(SUMIFS('all sales summary'!$C$2:$C$2047,'all sales summary'!$A$2:$A$2047,$A35,'all sales summary'!$B$2:$B$2047,F$3)*(1-SUMIFS('all sales summary'!$H$2:$H$2047,'all sales summary'!$A$2:$A$2047,$A35,'all sales summary'!$B$2:$B$2047,F$3)))/(1-SUMIFS('all sales summary'!$H$2:$H$2047,'all sales summary'!$A$2:$A$2047,$A35,'all sales summary'!$B$2:$B$2047,F$2))</f>
        <v>0.65793860217089251</v>
      </c>
      <c r="G35" s="37">
        <f>(SUMIFS('all sales summary'!$C$2:$C$2047,'all sales summary'!$A$2:$A$2047,$A35,'all sales summary'!$B$2:$B$2047,G$3)*(1-SUMIFS('all sales summary'!$H$2:$H$2047,'all sales summary'!$A$2:$A$2047,$A35,'all sales summary'!$B$2:$B$2047,G$3)))/(1-SUMIFS('all sales summary'!$H$2:$H$2047,'all sales summary'!$A$2:$A$2047,$A35,'all sales summary'!$B$2:$B$2047,G$2))</f>
        <v>0.79575100599291904</v>
      </c>
      <c r="H35" s="37">
        <f>(SUMIFS('all sales summary'!$C$2:$C$2047,'all sales summary'!$A$2:$A$2047,$A35,'all sales summary'!$B$2:$B$2047,H$3)*(1-SUMIFS('all sales summary'!$H$2:$H$2047,'all sales summary'!$A$2:$A$2047,$A35,'all sales summary'!$B$2:$B$2047,H$3)))/(1-SUMIFS('all sales summary'!$H$2:$H$2047,'all sales summary'!$A$2:$A$2047,$A35,'all sales summary'!$B$2:$B$2047,H$2))</f>
        <v>0.9445881494483801</v>
      </c>
      <c r="I35" s="37">
        <f>(SUMIFS('all sales summary'!$C$2:$C$2047,'all sales summary'!$A$2:$A$2047,$A35,'all sales summary'!$B$2:$B$2047,I$3)*(1-SUMIFS('all sales summary'!$H$2:$H$2047,'all sales summary'!$A$2:$A$2047,$A35,'all sales summary'!$B$2:$B$2047,I$3)))/(1-SUMIFS('all sales summary'!$H$2:$H$2047,'all sales summary'!$A$2:$A$2047,$A35,'all sales summary'!$B$2:$B$2047,I$2))</f>
        <v>0.95072355530841979</v>
      </c>
      <c r="J35" s="37">
        <f>(SUMIFS('all sales summary'!$C$2:$C$2047,'all sales summary'!$A$2:$A$2047,$A35,'all sales summary'!$B$2:$B$2047,J$3)*(1-SUMIFS('all sales summary'!$H$2:$H$2047,'all sales summary'!$A$2:$A$2047,$A35,'all sales summary'!$B$2:$B$2047,J$3)))/(1-SUMIFS('all sales summary'!$H$2:$H$2047,'all sales summary'!$A$2:$A$2047,$A35,'all sales summary'!$B$2:$B$2047,J$2))</f>
        <v>0.95995913615388995</v>
      </c>
      <c r="K35" s="37">
        <f>(SUMIFS('all sales summary'!$C$2:$C$2047,'all sales summary'!$A$2:$A$2047,$A35,'all sales summary'!$B$2:$B$2047,K$3)*(1-SUMIFS('all sales summary'!$H$2:$H$2047,'all sales summary'!$A$2:$A$2047,$A35,'all sales summary'!$B$2:$B$2047,K$3)))/(1-SUMIFS('all sales summary'!$H$2:$H$2047,'all sales summary'!$A$2:$A$2047,$A35,'all sales summary'!$B$2:$B$2047,K$2))</f>
        <v>1.0099906194127233</v>
      </c>
      <c r="L35" s="37">
        <f>(SUMIFS('all sales summary'!$C$2:$C$2047,'all sales summary'!$A$2:$A$2047,$A35,'all sales summary'!$B$2:$B$2047,L$3)*(1-SUMIFS('all sales summary'!$H$2:$H$2047,'all sales summary'!$A$2:$A$2047,$A35,'all sales summary'!$B$2:$B$2047,L$3)))/(1-SUMIFS('all sales summary'!$H$2:$H$2047,'all sales summary'!$A$2:$A$2047,$A35,'all sales summary'!$B$2:$B$2047,L$2))</f>
        <v>0.90695190067461096</v>
      </c>
      <c r="M35" s="37">
        <f>(SUMIFS('all sales summary'!$C$2:$C$2047,'all sales summary'!$A$2:$A$2047,$A35,'all sales summary'!$B$2:$B$2047,M$3)*(1-SUMIFS('all sales summary'!$H$2:$H$2047,'all sales summary'!$A$2:$A$2047,$A35,'all sales summary'!$B$2:$B$2047,M$3)))/(1-SUMIFS('all sales summary'!$H$2:$H$2047,'all sales summary'!$A$2:$A$2047,$A35,'all sales summary'!$B$2:$B$2047,M$2))</f>
        <v>1.0593086702333194</v>
      </c>
      <c r="N35" s="37">
        <f>(SUMIFS('all sales summary'!$C$2:$C$2047,'all sales summary'!$A$2:$A$2047,$A35,'all sales summary'!$B$2:$B$2047,N$3)*(1-SUMIFS('all sales summary'!$H$2:$H$2047,'all sales summary'!$A$2:$A$2047,$A35,'all sales summary'!$B$2:$B$2047,N$3)))/(1-SUMIFS('all sales summary'!$H$2:$H$2047,'all sales summary'!$A$2:$A$2047,$A35,'all sales summary'!$B$2:$B$2047,N$2))</f>
        <v>0.63092456445761813</v>
      </c>
      <c r="O35" s="37">
        <f>(SUMIFS('all sales summary'!$C$2:$C$2047,'all sales summary'!$A$2:$A$2047,$A35,'all sales summary'!$B$2:$B$2047,O$3)*(1-SUMIFS('all sales summary'!$H$2:$H$2047,'all sales summary'!$A$2:$A$2047,$A35,'all sales summary'!$B$2:$B$2047,O$3)))/(1-SUMIFS('all sales summary'!$H$2:$H$2047,'all sales summary'!$A$2:$A$2047,$A35,'all sales summary'!$B$2:$B$2047,O$2))</f>
        <v>0.61022762753478399</v>
      </c>
      <c r="P35" s="37">
        <f>(SUMIFS('all sales summary'!$C$2:$C$2047,'all sales summary'!$A$2:$A$2047,$A35,'all sales summary'!$B$2:$B$2047,P$3)*(1-SUMIFS('all sales summary'!$H$2:$H$2047,'all sales summary'!$A$2:$A$2047,$A35,'all sales summary'!$B$2:$B$2047,P$3)))/(1-SUMIFS('all sales summary'!$H$2:$H$2047,'all sales summary'!$A$2:$A$2047,$A35,'all sales summary'!$B$2:$B$2047,P$2))</f>
        <v>0.73218479219080135</v>
      </c>
      <c r="Q35" s="37">
        <f>(SUMIFS('all sales summary'!$C$2:$C$2047,'all sales summary'!$A$2:$A$2047,$A35,'all sales summary'!$B$2:$B$2047,Q$3)*(1-SUMIFS('all sales summary'!$H$2:$H$2047,'all sales summary'!$A$2:$A$2047,$A35,'all sales summary'!$B$2:$B$2047,Q$3)))/(1-SUMIFS('all sales summary'!$H$2:$H$2047,'all sales summary'!$A$2:$A$2047,$A35,'all sales summary'!$B$2:$B$2047,Q$2))</f>
        <v>0.85705173874060148</v>
      </c>
      <c r="R35" s="37">
        <f>(SUMIFS('all sales summary'!$C$2:$C$2047,'all sales summary'!$A$2:$A$2047,$A35,'all sales summary'!$B$2:$B$2047,R$3)*(1-SUMIFS('all sales summary'!$H$2:$H$2047,'all sales summary'!$A$2:$A$2047,$A35,'all sales summary'!$B$2:$B$2047,R$3)))/(1-SUMIFS('all sales summary'!$H$2:$H$2047,'all sales summary'!$A$2:$A$2047,$A35,'all sales summary'!$B$2:$B$2047,R$2))</f>
        <v>0.97213663955785368</v>
      </c>
      <c r="S35" s="37">
        <f>(SUMIFS('all sales summary'!$C$2:$C$2047,'all sales summary'!$A$2:$A$2047,$A35,'all sales summary'!$B$2:$B$2047,S$3)*(1-SUMIFS('all sales summary'!$H$2:$H$2047,'all sales summary'!$A$2:$A$2047,$A35,'all sales summary'!$B$2:$B$2047,S$3)))/(1-SUMIFS('all sales summary'!$H$2:$H$2047,'all sales summary'!$A$2:$A$2047,$A35,'all sales summary'!$B$2:$B$2047,S$2))</f>
        <v>0.98951985017855137</v>
      </c>
      <c r="T35" s="37">
        <f>(SUMIFS('all sales summary'!$C$2:$C$2047,'all sales summary'!$A$2:$A$2047,$A35,'all sales summary'!$B$2:$B$2047,T$3)*(1-SUMIFS('all sales summary'!$H$2:$H$2047,'all sales summary'!$A$2:$A$2047,$A35,'all sales summary'!$B$2:$B$2047,T$3)))/(1-SUMIFS('all sales summary'!$H$2:$H$2047,'all sales summary'!$A$2:$A$2047,$A35,'all sales summary'!$B$2:$B$2047,T$2))</f>
        <v>1.0331016544945399</v>
      </c>
      <c r="U35" s="37">
        <f>(SUMIFS('all sales summary'!$C$2:$C$2047,'all sales summary'!$A$2:$A$2047,$A35,'all sales summary'!$B$2:$B$2047,U$3)*(1-SUMIFS('all sales summary'!$H$2:$H$2047,'all sales summary'!$A$2:$A$2047,$A35,'all sales summary'!$B$2:$B$2047,U$3)))/(1-SUMIFS('all sales summary'!$H$2:$H$2047,'all sales summary'!$A$2:$A$2047,$A35,'all sales summary'!$B$2:$B$2047,U$2))</f>
        <v>0.99992229850100878</v>
      </c>
      <c r="V35" s="37">
        <f>(SUMIFS('all sales summary'!$C$2:$C$2047,'all sales summary'!$A$2:$A$2047,$A35,'all sales summary'!$B$2:$B$2047,V$3)*(1-SUMIFS('all sales summary'!$H$2:$H$2047,'all sales summary'!$A$2:$A$2047,$A35,'all sales summary'!$B$2:$B$2047,V$3)))/(1-SUMIFS('all sales summary'!$H$2:$H$2047,'all sales summary'!$A$2:$A$2047,$A35,'all sales summary'!$B$2:$B$2047,V$2))</f>
        <v>1.011593136295915</v>
      </c>
      <c r="W35" s="8" t="str">
        <f t="shared" si="0"/>
        <v>London</v>
      </c>
      <c r="X35" s="49">
        <f>1-SUMIFS('all sales summary'!$H$2:$H$2047,'all sales summary'!$A$2:$A$2047,$A35,'all sales summary'!$B$2:$B$2047,X$2)</f>
        <v>0.63131794095219695</v>
      </c>
      <c r="Y35" s="43">
        <f t="shared" si="1"/>
        <v>7.3189549355152138E-3</v>
      </c>
    </row>
    <row r="36" spans="1:25" x14ac:dyDescent="0.25">
      <c r="A36" s="5" t="s">
        <v>39</v>
      </c>
      <c r="B36" s="37">
        <f>(SUMIFS('all sales summary'!$C$2:$C$2047,'all sales summary'!$A$2:$A$2047,$A36,'all sales summary'!$B$2:$B$2047,B$3)*(1-SUMIFS('all sales summary'!$H$2:$H$2047,'all sales summary'!$A$2:$A$2047,$A36,'all sales summary'!$B$2:$B$2047,B$3)))/(1-SUMIFS('all sales summary'!$H$2:$H$2047,'all sales summary'!$A$2:$A$2047,$A36,'all sales summary'!$B$2:$B$2047,B$2))</f>
        <v>1.0915863006055679</v>
      </c>
      <c r="C36" s="37">
        <f>(SUMIFS('all sales summary'!$C$2:$C$2047,'all sales summary'!$A$2:$A$2047,$A36,'all sales summary'!$B$2:$B$2047,C$3)*(1-SUMIFS('all sales summary'!$H$2:$H$2047,'all sales summary'!$A$2:$A$2047,$A36,'all sales summary'!$B$2:$B$2047,C$3)))/(1-SUMIFS('all sales summary'!$H$2:$H$2047,'all sales summary'!$A$2:$A$2047,$A36,'all sales summary'!$B$2:$B$2047,C$2))</f>
        <v>0.88792025237513261</v>
      </c>
      <c r="D36" s="37">
        <f>(SUMIFS('all sales summary'!$C$2:$C$2047,'all sales summary'!$A$2:$A$2047,$A36,'all sales summary'!$B$2:$B$2047,D$3)*(1-SUMIFS('all sales summary'!$H$2:$H$2047,'all sales summary'!$A$2:$A$2047,$A36,'all sales summary'!$B$2:$B$2047,D$3)))/(1-SUMIFS('all sales summary'!$H$2:$H$2047,'all sales summary'!$A$2:$A$2047,$A36,'all sales summary'!$B$2:$B$2047,D$2))</f>
        <v>0.52506096081264275</v>
      </c>
      <c r="E36" s="37">
        <f>(SUMIFS('all sales summary'!$C$2:$C$2047,'all sales summary'!$A$2:$A$2047,$A36,'all sales summary'!$B$2:$B$2047,E$3)*(1-SUMIFS('all sales summary'!$H$2:$H$2047,'all sales summary'!$A$2:$A$2047,$A36,'all sales summary'!$B$2:$B$2047,E$3)))/(1-SUMIFS('all sales summary'!$H$2:$H$2047,'all sales summary'!$A$2:$A$2047,$A36,'all sales summary'!$B$2:$B$2047,E$2))</f>
        <v>0.28405525595554987</v>
      </c>
      <c r="F36" s="37">
        <f>(SUMIFS('all sales summary'!$C$2:$C$2047,'all sales summary'!$A$2:$A$2047,$A36,'all sales summary'!$B$2:$B$2047,F$3)*(1-SUMIFS('all sales summary'!$H$2:$H$2047,'all sales summary'!$A$2:$A$2047,$A36,'all sales summary'!$B$2:$B$2047,F$3)))/(1-SUMIFS('all sales summary'!$H$2:$H$2047,'all sales summary'!$A$2:$A$2047,$A36,'all sales summary'!$B$2:$B$2047,F$2))</f>
        <v>0.40354887006494766</v>
      </c>
      <c r="G36" s="37">
        <f>(SUMIFS('all sales summary'!$C$2:$C$2047,'all sales summary'!$A$2:$A$2047,$A36,'all sales summary'!$B$2:$B$2047,G$3)*(1-SUMIFS('all sales summary'!$H$2:$H$2047,'all sales summary'!$A$2:$A$2047,$A36,'all sales summary'!$B$2:$B$2047,G$3)))/(1-SUMIFS('all sales summary'!$H$2:$H$2047,'all sales summary'!$A$2:$A$2047,$A36,'all sales summary'!$B$2:$B$2047,G$2))</f>
        <v>0.47034618691873548</v>
      </c>
      <c r="H36" s="37">
        <f>(SUMIFS('all sales summary'!$C$2:$C$2047,'all sales summary'!$A$2:$A$2047,$A36,'all sales summary'!$B$2:$B$2047,H$3)*(1-SUMIFS('all sales summary'!$H$2:$H$2047,'all sales summary'!$A$2:$A$2047,$A36,'all sales summary'!$B$2:$B$2047,H$3)))/(1-SUMIFS('all sales summary'!$H$2:$H$2047,'all sales summary'!$A$2:$A$2047,$A36,'all sales summary'!$B$2:$B$2047,H$2))</f>
        <v>0.72110770011065439</v>
      </c>
      <c r="I36" s="37">
        <f>(SUMIFS('all sales summary'!$C$2:$C$2047,'all sales summary'!$A$2:$A$2047,$A36,'all sales summary'!$B$2:$B$2047,I$3)*(1-SUMIFS('all sales summary'!$H$2:$H$2047,'all sales summary'!$A$2:$A$2047,$A36,'all sales summary'!$B$2:$B$2047,I$3)))/(1-SUMIFS('all sales summary'!$H$2:$H$2047,'all sales summary'!$A$2:$A$2047,$A36,'all sales summary'!$B$2:$B$2047,I$2))</f>
        <v>0.63979870408942796</v>
      </c>
      <c r="J36" s="37">
        <f>(SUMIFS('all sales summary'!$C$2:$C$2047,'all sales summary'!$A$2:$A$2047,$A36,'all sales summary'!$B$2:$B$2047,J$3)*(1-SUMIFS('all sales summary'!$H$2:$H$2047,'all sales summary'!$A$2:$A$2047,$A36,'all sales summary'!$B$2:$B$2047,J$3)))/(1-SUMIFS('all sales summary'!$H$2:$H$2047,'all sales summary'!$A$2:$A$2047,$A36,'all sales summary'!$B$2:$B$2047,J$2))</f>
        <v>0.50683448935199504</v>
      </c>
      <c r="K36" s="37">
        <f>(SUMIFS('all sales summary'!$C$2:$C$2047,'all sales summary'!$A$2:$A$2047,$A36,'all sales summary'!$B$2:$B$2047,K$3)*(1-SUMIFS('all sales summary'!$H$2:$H$2047,'all sales summary'!$A$2:$A$2047,$A36,'all sales summary'!$B$2:$B$2047,K$3)))/(1-SUMIFS('all sales summary'!$H$2:$H$2047,'all sales summary'!$A$2:$A$2047,$A36,'all sales summary'!$B$2:$B$2047,K$2))</f>
        <v>0.43402885255726215</v>
      </c>
      <c r="L36" s="37">
        <f>(SUMIFS('all sales summary'!$C$2:$C$2047,'all sales summary'!$A$2:$A$2047,$A36,'all sales summary'!$B$2:$B$2047,L$3)*(1-SUMIFS('all sales summary'!$H$2:$H$2047,'all sales summary'!$A$2:$A$2047,$A36,'all sales summary'!$B$2:$B$2047,L$3)))/(1-SUMIFS('all sales summary'!$H$2:$H$2047,'all sales summary'!$A$2:$A$2047,$A36,'all sales summary'!$B$2:$B$2047,L$2))</f>
        <v>0.34024188768922903</v>
      </c>
      <c r="M36" s="37">
        <f>(SUMIFS('all sales summary'!$C$2:$C$2047,'all sales summary'!$A$2:$A$2047,$A36,'all sales summary'!$B$2:$B$2047,M$3)*(1-SUMIFS('all sales summary'!$H$2:$H$2047,'all sales summary'!$A$2:$A$2047,$A36,'all sales summary'!$B$2:$B$2047,M$3)))/(1-SUMIFS('all sales summary'!$H$2:$H$2047,'all sales summary'!$A$2:$A$2047,$A36,'all sales summary'!$B$2:$B$2047,M$2))</f>
        <v>0.38548917853725906</v>
      </c>
      <c r="N36" s="37">
        <f>(SUMIFS('all sales summary'!$C$2:$C$2047,'all sales summary'!$A$2:$A$2047,$A36,'all sales summary'!$B$2:$B$2047,N$3)*(1-SUMIFS('all sales summary'!$H$2:$H$2047,'all sales summary'!$A$2:$A$2047,$A36,'all sales summary'!$B$2:$B$2047,N$3)))/(1-SUMIFS('all sales summary'!$H$2:$H$2047,'all sales summary'!$A$2:$A$2047,$A36,'all sales summary'!$B$2:$B$2047,N$2))</f>
        <v>0.29658522590102609</v>
      </c>
      <c r="O36" s="37">
        <f>(SUMIFS('all sales summary'!$C$2:$C$2047,'all sales summary'!$A$2:$A$2047,$A36,'all sales summary'!$B$2:$B$2047,O$3)*(1-SUMIFS('all sales summary'!$H$2:$H$2047,'all sales summary'!$A$2:$A$2047,$A36,'all sales summary'!$B$2:$B$2047,O$3)))/(1-SUMIFS('all sales summary'!$H$2:$H$2047,'all sales summary'!$A$2:$A$2047,$A36,'all sales summary'!$B$2:$B$2047,O$2))</f>
        <v>0.33087593648662922</v>
      </c>
      <c r="P36" s="37">
        <f>(SUMIFS('all sales summary'!$C$2:$C$2047,'all sales summary'!$A$2:$A$2047,$A36,'all sales summary'!$B$2:$B$2047,P$3)*(1-SUMIFS('all sales summary'!$H$2:$H$2047,'all sales summary'!$A$2:$A$2047,$A36,'all sales summary'!$B$2:$B$2047,P$3)))/(1-SUMIFS('all sales summary'!$H$2:$H$2047,'all sales summary'!$A$2:$A$2047,$A36,'all sales summary'!$B$2:$B$2047,P$2))</f>
        <v>0.41312776949233904</v>
      </c>
      <c r="Q36" s="37">
        <f>(SUMIFS('all sales summary'!$C$2:$C$2047,'all sales summary'!$A$2:$A$2047,$A36,'all sales summary'!$B$2:$B$2047,Q$3)*(1-SUMIFS('all sales summary'!$H$2:$H$2047,'all sales summary'!$A$2:$A$2047,$A36,'all sales summary'!$B$2:$B$2047,Q$3)))/(1-SUMIFS('all sales summary'!$H$2:$H$2047,'all sales summary'!$A$2:$A$2047,$A36,'all sales summary'!$B$2:$B$2047,Q$2))</f>
        <v>0.44424250136170862</v>
      </c>
      <c r="R36" s="37">
        <f>(SUMIFS('all sales summary'!$C$2:$C$2047,'all sales summary'!$A$2:$A$2047,$A36,'all sales summary'!$B$2:$B$2047,R$3)*(1-SUMIFS('all sales summary'!$H$2:$H$2047,'all sales summary'!$A$2:$A$2047,$A36,'all sales summary'!$B$2:$B$2047,R$3)))/(1-SUMIFS('all sales summary'!$H$2:$H$2047,'all sales summary'!$A$2:$A$2047,$A36,'all sales summary'!$B$2:$B$2047,R$2))</f>
        <v>0.60847463935091495</v>
      </c>
      <c r="S36" s="37">
        <f>(SUMIFS('all sales summary'!$C$2:$C$2047,'all sales summary'!$A$2:$A$2047,$A36,'all sales summary'!$B$2:$B$2047,S$3)*(1-SUMIFS('all sales summary'!$H$2:$H$2047,'all sales summary'!$A$2:$A$2047,$A36,'all sales summary'!$B$2:$B$2047,S$3)))/(1-SUMIFS('all sales summary'!$H$2:$H$2047,'all sales summary'!$A$2:$A$2047,$A36,'all sales summary'!$B$2:$B$2047,S$2))</f>
        <v>0.59380728675213623</v>
      </c>
      <c r="T36" s="37">
        <f>(SUMIFS('all sales summary'!$C$2:$C$2047,'all sales summary'!$A$2:$A$2047,$A36,'all sales summary'!$B$2:$B$2047,T$3)*(1-SUMIFS('all sales summary'!$H$2:$H$2047,'all sales summary'!$A$2:$A$2047,$A36,'all sales summary'!$B$2:$B$2047,T$3)))/(1-SUMIFS('all sales summary'!$H$2:$H$2047,'all sales summary'!$A$2:$A$2047,$A36,'all sales summary'!$B$2:$B$2047,T$2))</f>
        <v>0.69077172618453664</v>
      </c>
      <c r="U36" s="37">
        <f>(SUMIFS('all sales summary'!$C$2:$C$2047,'all sales summary'!$A$2:$A$2047,$A36,'all sales summary'!$B$2:$B$2047,U$3)*(1-SUMIFS('all sales summary'!$H$2:$H$2047,'all sales summary'!$A$2:$A$2047,$A36,'all sales summary'!$B$2:$B$2047,U$3)))/(1-SUMIFS('all sales summary'!$H$2:$H$2047,'all sales summary'!$A$2:$A$2047,$A36,'all sales summary'!$B$2:$B$2047,U$2))</f>
        <v>0.73465177906083967</v>
      </c>
      <c r="V36" s="37">
        <f>(SUMIFS('all sales summary'!$C$2:$C$2047,'all sales summary'!$A$2:$A$2047,$A36,'all sales summary'!$B$2:$B$2047,V$3)*(1-SUMIFS('all sales summary'!$H$2:$H$2047,'all sales summary'!$A$2:$A$2047,$A36,'all sales summary'!$B$2:$B$2047,V$3)))/(1-SUMIFS('all sales summary'!$H$2:$H$2047,'all sales summary'!$A$2:$A$2047,$A36,'all sales summary'!$B$2:$B$2047,V$2))</f>
        <v>0.74137921562418563</v>
      </c>
      <c r="W36" s="8" t="str">
        <f t="shared" si="0"/>
        <v>Luton</v>
      </c>
      <c r="X36" s="49">
        <f>1-SUMIFS('all sales summary'!$H$2:$H$2047,'all sales summary'!$A$2:$A$2047,$A36,'all sales summary'!$B$2:$B$2047,X$2)</f>
        <v>0.94829065515825739</v>
      </c>
      <c r="Y36" s="43">
        <f t="shared" si="1"/>
        <v>-0.24524767305328343</v>
      </c>
    </row>
    <row r="37" spans="1:25" x14ac:dyDescent="0.25">
      <c r="A37" s="5" t="s">
        <v>40</v>
      </c>
      <c r="B37" s="37">
        <f>(SUMIFS('all sales summary'!$C$2:$C$2047,'all sales summary'!$A$2:$A$2047,$A37,'all sales summary'!$B$2:$B$2047,B$3)*(1-SUMIFS('all sales summary'!$H$2:$H$2047,'all sales summary'!$A$2:$A$2047,$A37,'all sales summary'!$B$2:$B$2047,B$3)))/(1-SUMIFS('all sales summary'!$H$2:$H$2047,'all sales summary'!$A$2:$A$2047,$A37,'all sales summary'!$B$2:$B$2047,B$2))</f>
        <v>0.91887786639755775</v>
      </c>
      <c r="C37" s="37">
        <f>(SUMIFS('all sales summary'!$C$2:$C$2047,'all sales summary'!$A$2:$A$2047,$A37,'all sales summary'!$B$2:$B$2047,C$3)*(1-SUMIFS('all sales summary'!$H$2:$H$2047,'all sales summary'!$A$2:$A$2047,$A37,'all sales summary'!$B$2:$B$2047,C$3)))/(1-SUMIFS('all sales summary'!$H$2:$H$2047,'all sales summary'!$A$2:$A$2047,$A37,'all sales summary'!$B$2:$B$2047,C$2))</f>
        <v>0.91153260960698201</v>
      </c>
      <c r="D37" s="37">
        <f>(SUMIFS('all sales summary'!$C$2:$C$2047,'all sales summary'!$A$2:$A$2047,$A37,'all sales summary'!$B$2:$B$2047,D$3)*(1-SUMIFS('all sales summary'!$H$2:$H$2047,'all sales summary'!$A$2:$A$2047,$A37,'all sales summary'!$B$2:$B$2047,D$3)))/(1-SUMIFS('all sales summary'!$H$2:$H$2047,'all sales summary'!$A$2:$A$2047,$A37,'all sales summary'!$B$2:$B$2047,D$2))</f>
        <v>0.86688770842533214</v>
      </c>
      <c r="E37" s="37">
        <f>(SUMIFS('all sales summary'!$C$2:$C$2047,'all sales summary'!$A$2:$A$2047,$A37,'all sales summary'!$B$2:$B$2047,E$3)*(1-SUMIFS('all sales summary'!$H$2:$H$2047,'all sales summary'!$A$2:$A$2047,$A37,'all sales summary'!$B$2:$B$2047,E$3)))/(1-SUMIFS('all sales summary'!$H$2:$H$2047,'all sales summary'!$A$2:$A$2047,$A37,'all sales summary'!$B$2:$B$2047,E$2))</f>
        <v>0.65522171693391684</v>
      </c>
      <c r="F37" s="37">
        <f>(SUMIFS('all sales summary'!$C$2:$C$2047,'all sales summary'!$A$2:$A$2047,$A37,'all sales summary'!$B$2:$B$2047,F$3)*(1-SUMIFS('all sales summary'!$H$2:$H$2047,'all sales summary'!$A$2:$A$2047,$A37,'all sales summary'!$B$2:$B$2047,F$3)))/(1-SUMIFS('all sales summary'!$H$2:$H$2047,'all sales summary'!$A$2:$A$2047,$A37,'all sales summary'!$B$2:$B$2047,F$2))</f>
        <v>0.8035585866851066</v>
      </c>
      <c r="G37" s="37">
        <f>(SUMIFS('all sales summary'!$C$2:$C$2047,'all sales summary'!$A$2:$A$2047,$A37,'all sales summary'!$B$2:$B$2047,G$3)*(1-SUMIFS('all sales summary'!$H$2:$H$2047,'all sales summary'!$A$2:$A$2047,$A37,'all sales summary'!$B$2:$B$2047,G$3)))/(1-SUMIFS('all sales summary'!$H$2:$H$2047,'all sales summary'!$A$2:$A$2047,$A37,'all sales summary'!$B$2:$B$2047,G$2))</f>
        <v>0.90628567266678006</v>
      </c>
      <c r="H37" s="37">
        <f>(SUMIFS('all sales summary'!$C$2:$C$2047,'all sales summary'!$A$2:$A$2047,$A37,'all sales summary'!$B$2:$B$2047,H$3)*(1-SUMIFS('all sales summary'!$H$2:$H$2047,'all sales summary'!$A$2:$A$2047,$A37,'all sales summary'!$B$2:$B$2047,H$3)))/(1-SUMIFS('all sales summary'!$H$2:$H$2047,'all sales summary'!$A$2:$A$2047,$A37,'all sales summary'!$B$2:$B$2047,H$2))</f>
        <v>1.0336771977294958</v>
      </c>
      <c r="I37" s="37">
        <f>(SUMIFS('all sales summary'!$C$2:$C$2047,'all sales summary'!$A$2:$A$2047,$A37,'all sales summary'!$B$2:$B$2047,I$3)*(1-SUMIFS('all sales summary'!$H$2:$H$2047,'all sales summary'!$A$2:$A$2047,$A37,'all sales summary'!$B$2:$B$2047,I$3)))/(1-SUMIFS('all sales summary'!$H$2:$H$2047,'all sales summary'!$A$2:$A$2047,$A37,'all sales summary'!$B$2:$B$2047,I$2))</f>
        <v>1.0343152622435221</v>
      </c>
      <c r="J37" s="37">
        <f>(SUMIFS('all sales summary'!$C$2:$C$2047,'all sales summary'!$A$2:$A$2047,$A37,'all sales summary'!$B$2:$B$2047,J$3)*(1-SUMIFS('all sales summary'!$H$2:$H$2047,'all sales summary'!$A$2:$A$2047,$A37,'all sales summary'!$B$2:$B$2047,J$3)))/(1-SUMIFS('all sales summary'!$H$2:$H$2047,'all sales summary'!$A$2:$A$2047,$A37,'all sales summary'!$B$2:$B$2047,J$2))</f>
        <v>0.99741383862616806</v>
      </c>
      <c r="K37" s="37">
        <f>(SUMIFS('all sales summary'!$C$2:$C$2047,'all sales summary'!$A$2:$A$2047,$A37,'all sales summary'!$B$2:$B$2047,K$3)*(1-SUMIFS('all sales summary'!$H$2:$H$2047,'all sales summary'!$A$2:$A$2047,$A37,'all sales summary'!$B$2:$B$2047,K$3)))/(1-SUMIFS('all sales summary'!$H$2:$H$2047,'all sales summary'!$A$2:$A$2047,$A37,'all sales summary'!$B$2:$B$2047,K$2))</f>
        <v>1.0496726326412422</v>
      </c>
      <c r="L37" s="37">
        <f>(SUMIFS('all sales summary'!$C$2:$C$2047,'all sales summary'!$A$2:$A$2047,$A37,'all sales summary'!$B$2:$B$2047,L$3)*(1-SUMIFS('all sales summary'!$H$2:$H$2047,'all sales summary'!$A$2:$A$2047,$A37,'all sales summary'!$B$2:$B$2047,L$3)))/(1-SUMIFS('all sales summary'!$H$2:$H$2047,'all sales summary'!$A$2:$A$2047,$A37,'all sales summary'!$B$2:$B$2047,L$2))</f>
        <v>1.0704788286382614</v>
      </c>
      <c r="M37" s="37">
        <f>(SUMIFS('all sales summary'!$C$2:$C$2047,'all sales summary'!$A$2:$A$2047,$A37,'all sales summary'!$B$2:$B$2047,M$3)*(1-SUMIFS('all sales summary'!$H$2:$H$2047,'all sales summary'!$A$2:$A$2047,$A37,'all sales summary'!$B$2:$B$2047,M$3)))/(1-SUMIFS('all sales summary'!$H$2:$H$2047,'all sales summary'!$A$2:$A$2047,$A37,'all sales summary'!$B$2:$B$2047,M$2))</f>
        <v>1.2841651976550585</v>
      </c>
      <c r="N37" s="37">
        <f>(SUMIFS('all sales summary'!$C$2:$C$2047,'all sales summary'!$A$2:$A$2047,$A37,'all sales summary'!$B$2:$B$2047,N$3)*(1-SUMIFS('all sales summary'!$H$2:$H$2047,'all sales summary'!$A$2:$A$2047,$A37,'all sales summary'!$B$2:$B$2047,N$3)))/(1-SUMIFS('all sales summary'!$H$2:$H$2047,'all sales summary'!$A$2:$A$2047,$A37,'all sales summary'!$B$2:$B$2047,N$2))</f>
        <v>0.92443467595357032</v>
      </c>
      <c r="O37" s="37">
        <f>(SUMIFS('all sales summary'!$C$2:$C$2047,'all sales summary'!$A$2:$A$2047,$A37,'all sales summary'!$B$2:$B$2047,O$3)*(1-SUMIFS('all sales summary'!$H$2:$H$2047,'all sales summary'!$A$2:$A$2047,$A37,'all sales summary'!$B$2:$B$2047,O$3)))/(1-SUMIFS('all sales summary'!$H$2:$H$2047,'all sales summary'!$A$2:$A$2047,$A37,'all sales summary'!$B$2:$B$2047,O$2))</f>
        <v>0.90807268047823564</v>
      </c>
      <c r="P37" s="37">
        <f>(SUMIFS('all sales summary'!$C$2:$C$2047,'all sales summary'!$A$2:$A$2047,$A37,'all sales summary'!$B$2:$B$2047,P$3)*(1-SUMIFS('all sales summary'!$H$2:$H$2047,'all sales summary'!$A$2:$A$2047,$A37,'all sales summary'!$B$2:$B$2047,P$3)))/(1-SUMIFS('all sales summary'!$H$2:$H$2047,'all sales summary'!$A$2:$A$2047,$A37,'all sales summary'!$B$2:$B$2047,P$2))</f>
        <v>1.0812063899534134</v>
      </c>
      <c r="Q37" s="37">
        <f>(SUMIFS('all sales summary'!$C$2:$C$2047,'all sales summary'!$A$2:$A$2047,$A37,'all sales summary'!$B$2:$B$2047,Q$3)*(1-SUMIFS('all sales summary'!$H$2:$H$2047,'all sales summary'!$A$2:$A$2047,$A37,'all sales summary'!$B$2:$B$2047,Q$3)))/(1-SUMIFS('all sales summary'!$H$2:$H$2047,'all sales summary'!$A$2:$A$2047,$A37,'all sales summary'!$B$2:$B$2047,Q$2))</f>
        <v>1.1570521074983111</v>
      </c>
      <c r="R37" s="37">
        <f>(SUMIFS('all sales summary'!$C$2:$C$2047,'all sales summary'!$A$2:$A$2047,$A37,'all sales summary'!$B$2:$B$2047,R$3)*(1-SUMIFS('all sales summary'!$H$2:$H$2047,'all sales summary'!$A$2:$A$2047,$A37,'all sales summary'!$B$2:$B$2047,R$3)))/(1-SUMIFS('all sales summary'!$H$2:$H$2047,'all sales summary'!$A$2:$A$2047,$A37,'all sales summary'!$B$2:$B$2047,R$2))</f>
        <v>1.2458770848958554</v>
      </c>
      <c r="S37" s="37">
        <f>(SUMIFS('all sales summary'!$C$2:$C$2047,'all sales summary'!$A$2:$A$2047,$A37,'all sales summary'!$B$2:$B$2047,S$3)*(1-SUMIFS('all sales summary'!$H$2:$H$2047,'all sales summary'!$A$2:$A$2047,$A37,'all sales summary'!$B$2:$B$2047,S$3)))/(1-SUMIFS('all sales summary'!$H$2:$H$2047,'all sales summary'!$A$2:$A$2047,$A37,'all sales summary'!$B$2:$B$2047,S$2))</f>
        <v>1.2243912978687721</v>
      </c>
      <c r="T37" s="37">
        <f>(SUMIFS('all sales summary'!$C$2:$C$2047,'all sales summary'!$A$2:$A$2047,$A37,'all sales summary'!$B$2:$B$2047,T$3)*(1-SUMIFS('all sales summary'!$H$2:$H$2047,'all sales summary'!$A$2:$A$2047,$A37,'all sales summary'!$B$2:$B$2047,T$3)))/(1-SUMIFS('all sales summary'!$H$2:$H$2047,'all sales summary'!$A$2:$A$2047,$A37,'all sales summary'!$B$2:$B$2047,T$2))</f>
        <v>1.2704775287117858</v>
      </c>
      <c r="U37" s="37">
        <f>(SUMIFS('all sales summary'!$C$2:$C$2047,'all sales summary'!$A$2:$A$2047,$A37,'all sales summary'!$B$2:$B$2047,U$3)*(1-SUMIFS('all sales summary'!$H$2:$H$2047,'all sales summary'!$A$2:$A$2047,$A37,'all sales summary'!$B$2:$B$2047,U$3)))/(1-SUMIFS('all sales summary'!$H$2:$H$2047,'all sales summary'!$A$2:$A$2047,$A37,'all sales summary'!$B$2:$B$2047,U$2))</f>
        <v>1.247575221385687</v>
      </c>
      <c r="V37" s="37">
        <f>(SUMIFS('all sales summary'!$C$2:$C$2047,'all sales summary'!$A$2:$A$2047,$A37,'all sales summary'!$B$2:$B$2047,V$3)*(1-SUMIFS('all sales summary'!$H$2:$H$2047,'all sales summary'!$A$2:$A$2047,$A37,'all sales summary'!$B$2:$B$2047,V$3)))/(1-SUMIFS('all sales summary'!$H$2:$H$2047,'all sales summary'!$A$2:$A$2047,$A37,'all sales summary'!$B$2:$B$2047,V$2))</f>
        <v>1.2178384321906512</v>
      </c>
      <c r="W37" s="8" t="str">
        <f t="shared" si="0"/>
        <v>Manchester</v>
      </c>
      <c r="X37" s="49">
        <f>1-SUMIFS('all sales summary'!$H$2:$H$2047,'all sales summary'!$A$2:$A$2047,$A37,'all sales summary'!$B$2:$B$2047,X$2)</f>
        <v>0.86318461952931913</v>
      </c>
      <c r="Y37" s="43">
        <f t="shared" si="1"/>
        <v>0.18803478420935069</v>
      </c>
    </row>
    <row r="38" spans="1:25" x14ac:dyDescent="0.25">
      <c r="A38" s="5" t="s">
        <v>41</v>
      </c>
      <c r="B38" s="37">
        <f>(SUMIFS('all sales summary'!$C$2:$C$2047,'all sales summary'!$A$2:$A$2047,$A38,'all sales summary'!$B$2:$B$2047,B$3)*(1-SUMIFS('all sales summary'!$H$2:$H$2047,'all sales summary'!$A$2:$A$2047,$A38,'all sales summary'!$B$2:$B$2047,B$3)))/(1-SUMIFS('all sales summary'!$H$2:$H$2047,'all sales summary'!$A$2:$A$2047,$A38,'all sales summary'!$B$2:$B$2047,B$2))</f>
        <v>0.92558202637705078</v>
      </c>
      <c r="C38" s="37">
        <f>(SUMIFS('all sales summary'!$C$2:$C$2047,'all sales summary'!$A$2:$A$2047,$A38,'all sales summary'!$B$2:$B$2047,C$3)*(1-SUMIFS('all sales summary'!$H$2:$H$2047,'all sales summary'!$A$2:$A$2047,$A38,'all sales summary'!$B$2:$B$2047,C$3)))/(1-SUMIFS('all sales summary'!$H$2:$H$2047,'all sales summary'!$A$2:$A$2047,$A38,'all sales summary'!$B$2:$B$2047,C$2))</f>
        <v>0.89292083074795758</v>
      </c>
      <c r="D38" s="37">
        <f>(SUMIFS('all sales summary'!$C$2:$C$2047,'all sales summary'!$A$2:$A$2047,$A38,'all sales summary'!$B$2:$B$2047,D$3)*(1-SUMIFS('all sales summary'!$H$2:$H$2047,'all sales summary'!$A$2:$A$2047,$A38,'all sales summary'!$B$2:$B$2047,D$3)))/(1-SUMIFS('all sales summary'!$H$2:$H$2047,'all sales summary'!$A$2:$A$2047,$A38,'all sales summary'!$B$2:$B$2047,D$2))</f>
        <v>0.88217402080012275</v>
      </c>
      <c r="E38" s="37">
        <f>(SUMIFS('all sales summary'!$C$2:$C$2047,'all sales summary'!$A$2:$A$2047,$A38,'all sales summary'!$B$2:$B$2047,E$3)*(1-SUMIFS('all sales summary'!$H$2:$H$2047,'all sales summary'!$A$2:$A$2047,$A38,'all sales summary'!$B$2:$B$2047,E$3)))/(1-SUMIFS('all sales summary'!$H$2:$H$2047,'all sales summary'!$A$2:$A$2047,$A38,'all sales summary'!$B$2:$B$2047,E$2))</f>
        <v>0.60456865297951856</v>
      </c>
      <c r="F38" s="37">
        <f>(SUMIFS('all sales summary'!$C$2:$C$2047,'all sales summary'!$A$2:$A$2047,$A38,'all sales summary'!$B$2:$B$2047,F$3)*(1-SUMIFS('all sales summary'!$H$2:$H$2047,'all sales summary'!$A$2:$A$2047,$A38,'all sales summary'!$B$2:$B$2047,F$3)))/(1-SUMIFS('all sales summary'!$H$2:$H$2047,'all sales summary'!$A$2:$A$2047,$A38,'all sales summary'!$B$2:$B$2047,F$2))</f>
        <v>0.75735735596740217</v>
      </c>
      <c r="G38" s="37">
        <f>(SUMIFS('all sales summary'!$C$2:$C$2047,'all sales summary'!$A$2:$A$2047,$A38,'all sales summary'!$B$2:$B$2047,G$3)*(1-SUMIFS('all sales summary'!$H$2:$H$2047,'all sales summary'!$A$2:$A$2047,$A38,'all sales summary'!$B$2:$B$2047,G$3)))/(1-SUMIFS('all sales summary'!$H$2:$H$2047,'all sales summary'!$A$2:$A$2047,$A38,'all sales summary'!$B$2:$B$2047,G$2))</f>
        <v>0.94947725363198177</v>
      </c>
      <c r="H38" s="37">
        <f>(SUMIFS('all sales summary'!$C$2:$C$2047,'all sales summary'!$A$2:$A$2047,$A38,'all sales summary'!$B$2:$B$2047,H$3)*(1-SUMIFS('all sales summary'!$H$2:$H$2047,'all sales summary'!$A$2:$A$2047,$A38,'all sales summary'!$B$2:$B$2047,H$3)))/(1-SUMIFS('all sales summary'!$H$2:$H$2047,'all sales summary'!$A$2:$A$2047,$A38,'all sales summary'!$B$2:$B$2047,H$2))</f>
        <v>1.0799170966117257</v>
      </c>
      <c r="I38" s="37">
        <f>(SUMIFS('all sales summary'!$C$2:$C$2047,'all sales summary'!$A$2:$A$2047,$A38,'all sales summary'!$B$2:$B$2047,I$3)*(1-SUMIFS('all sales summary'!$H$2:$H$2047,'all sales summary'!$A$2:$A$2047,$A38,'all sales summary'!$B$2:$B$2047,I$3)))/(1-SUMIFS('all sales summary'!$H$2:$H$2047,'all sales summary'!$A$2:$A$2047,$A38,'all sales summary'!$B$2:$B$2047,I$2))</f>
        <v>1.0574298118870009</v>
      </c>
      <c r="J38" s="37">
        <f>(SUMIFS('all sales summary'!$C$2:$C$2047,'all sales summary'!$A$2:$A$2047,$A38,'all sales summary'!$B$2:$B$2047,J$3)*(1-SUMIFS('all sales summary'!$H$2:$H$2047,'all sales summary'!$A$2:$A$2047,$A38,'all sales summary'!$B$2:$B$2047,J$3)))/(1-SUMIFS('all sales summary'!$H$2:$H$2047,'all sales summary'!$A$2:$A$2047,$A38,'all sales summary'!$B$2:$B$2047,J$2))</f>
        <v>1.0409984084557737</v>
      </c>
      <c r="K38" s="37">
        <f>(SUMIFS('all sales summary'!$C$2:$C$2047,'all sales summary'!$A$2:$A$2047,$A38,'all sales summary'!$B$2:$B$2047,K$3)*(1-SUMIFS('all sales summary'!$H$2:$H$2047,'all sales summary'!$A$2:$A$2047,$A38,'all sales summary'!$B$2:$B$2047,K$3)))/(1-SUMIFS('all sales summary'!$H$2:$H$2047,'all sales summary'!$A$2:$A$2047,$A38,'all sales summary'!$B$2:$B$2047,K$2))</f>
        <v>1.0806660689481908</v>
      </c>
      <c r="L38" s="37">
        <f>(SUMIFS('all sales summary'!$C$2:$C$2047,'all sales summary'!$A$2:$A$2047,$A38,'all sales summary'!$B$2:$B$2047,L$3)*(1-SUMIFS('all sales summary'!$H$2:$H$2047,'all sales summary'!$A$2:$A$2047,$A38,'all sales summary'!$B$2:$B$2047,L$3)))/(1-SUMIFS('all sales summary'!$H$2:$H$2047,'all sales summary'!$A$2:$A$2047,$A38,'all sales summary'!$B$2:$B$2047,L$2))</f>
        <v>0.91769124321662632</v>
      </c>
      <c r="M38" s="37">
        <f>(SUMIFS('all sales summary'!$C$2:$C$2047,'all sales summary'!$A$2:$A$2047,$A38,'all sales summary'!$B$2:$B$2047,M$3)*(1-SUMIFS('all sales summary'!$H$2:$H$2047,'all sales summary'!$A$2:$A$2047,$A38,'all sales summary'!$B$2:$B$2047,M$3)))/(1-SUMIFS('all sales summary'!$H$2:$H$2047,'all sales summary'!$A$2:$A$2047,$A38,'all sales summary'!$B$2:$B$2047,M$2))</f>
        <v>1.1598339758757847</v>
      </c>
      <c r="N38" s="37">
        <f>(SUMIFS('all sales summary'!$C$2:$C$2047,'all sales summary'!$A$2:$A$2047,$A38,'all sales summary'!$B$2:$B$2047,N$3)*(1-SUMIFS('all sales summary'!$H$2:$H$2047,'all sales summary'!$A$2:$A$2047,$A38,'all sales summary'!$B$2:$B$2047,N$3)))/(1-SUMIFS('all sales summary'!$H$2:$H$2047,'all sales summary'!$A$2:$A$2047,$A38,'all sales summary'!$B$2:$B$2047,N$2))</f>
        <v>0.75223444853136801</v>
      </c>
      <c r="O38" s="37">
        <f>(SUMIFS('all sales summary'!$C$2:$C$2047,'all sales summary'!$A$2:$A$2047,$A38,'all sales summary'!$B$2:$B$2047,O$3)*(1-SUMIFS('all sales summary'!$H$2:$H$2047,'all sales summary'!$A$2:$A$2047,$A38,'all sales summary'!$B$2:$B$2047,O$3)))/(1-SUMIFS('all sales summary'!$H$2:$H$2047,'all sales summary'!$A$2:$A$2047,$A38,'all sales summary'!$B$2:$B$2047,O$2))</f>
        <v>0.7781799154693988</v>
      </c>
      <c r="P38" s="37">
        <f>(SUMIFS('all sales summary'!$C$2:$C$2047,'all sales summary'!$A$2:$A$2047,$A38,'all sales summary'!$B$2:$B$2047,P$3)*(1-SUMIFS('all sales summary'!$H$2:$H$2047,'all sales summary'!$A$2:$A$2047,$A38,'all sales summary'!$B$2:$B$2047,P$3)))/(1-SUMIFS('all sales summary'!$H$2:$H$2047,'all sales summary'!$A$2:$A$2047,$A38,'all sales summary'!$B$2:$B$2047,P$2))</f>
        <v>0.94324280892512391</v>
      </c>
      <c r="Q38" s="37">
        <f>(SUMIFS('all sales summary'!$C$2:$C$2047,'all sales summary'!$A$2:$A$2047,$A38,'all sales summary'!$B$2:$B$2047,Q$3)*(1-SUMIFS('all sales summary'!$H$2:$H$2047,'all sales summary'!$A$2:$A$2047,$A38,'all sales summary'!$B$2:$B$2047,Q$3)))/(1-SUMIFS('all sales summary'!$H$2:$H$2047,'all sales summary'!$A$2:$A$2047,$A38,'all sales summary'!$B$2:$B$2047,Q$2))</f>
        <v>1.0396091378937198</v>
      </c>
      <c r="R38" s="37">
        <f>(SUMIFS('all sales summary'!$C$2:$C$2047,'all sales summary'!$A$2:$A$2047,$A38,'all sales summary'!$B$2:$B$2047,R$3)*(1-SUMIFS('all sales summary'!$H$2:$H$2047,'all sales summary'!$A$2:$A$2047,$A38,'all sales summary'!$B$2:$B$2047,R$3)))/(1-SUMIFS('all sales summary'!$H$2:$H$2047,'all sales summary'!$A$2:$A$2047,$A38,'all sales summary'!$B$2:$B$2047,R$2))</f>
        <v>1.100884019004513</v>
      </c>
      <c r="S38" s="37">
        <f>(SUMIFS('all sales summary'!$C$2:$C$2047,'all sales summary'!$A$2:$A$2047,$A38,'all sales summary'!$B$2:$B$2047,S$3)*(1-SUMIFS('all sales summary'!$H$2:$H$2047,'all sales summary'!$A$2:$A$2047,$A38,'all sales summary'!$B$2:$B$2047,S$3)))/(1-SUMIFS('all sales summary'!$H$2:$H$2047,'all sales summary'!$A$2:$A$2047,$A38,'all sales summary'!$B$2:$B$2047,S$2))</f>
        <v>1.0841058315503098</v>
      </c>
      <c r="T38" s="37">
        <f>(SUMIFS('all sales summary'!$C$2:$C$2047,'all sales summary'!$A$2:$A$2047,$A38,'all sales summary'!$B$2:$B$2047,T$3)*(1-SUMIFS('all sales summary'!$H$2:$H$2047,'all sales summary'!$A$2:$A$2047,$A38,'all sales summary'!$B$2:$B$2047,T$3)))/(1-SUMIFS('all sales summary'!$H$2:$H$2047,'all sales summary'!$A$2:$A$2047,$A38,'all sales summary'!$B$2:$B$2047,T$2))</f>
        <v>1.1360798040519919</v>
      </c>
      <c r="U38" s="37">
        <f>(SUMIFS('all sales summary'!$C$2:$C$2047,'all sales summary'!$A$2:$A$2047,$A38,'all sales summary'!$B$2:$B$2047,U$3)*(1-SUMIFS('all sales summary'!$H$2:$H$2047,'all sales summary'!$A$2:$A$2047,$A38,'all sales summary'!$B$2:$B$2047,U$3)))/(1-SUMIFS('all sales summary'!$H$2:$H$2047,'all sales summary'!$A$2:$A$2047,$A38,'all sales summary'!$B$2:$B$2047,U$2))</f>
        <v>1.0825847952304262</v>
      </c>
      <c r="V38" s="37">
        <f>(SUMIFS('all sales summary'!$C$2:$C$2047,'all sales summary'!$A$2:$A$2047,$A38,'all sales summary'!$B$2:$B$2047,V$3)*(1-SUMIFS('all sales summary'!$H$2:$H$2047,'all sales summary'!$A$2:$A$2047,$A38,'all sales summary'!$B$2:$B$2047,V$3)))/(1-SUMIFS('all sales summary'!$H$2:$H$2047,'all sales summary'!$A$2:$A$2047,$A38,'all sales summary'!$B$2:$B$2047,V$2))</f>
        <v>1.0505600303723999</v>
      </c>
      <c r="W38" s="8" t="str">
        <f t="shared" si="0"/>
        <v>Mansfield</v>
      </c>
      <c r="X38" s="49">
        <f>1-SUMIFS('all sales summary'!$H$2:$H$2047,'all sales summary'!$A$2:$A$2047,$A38,'all sales summary'!$B$2:$B$2047,X$2)</f>
        <v>0.88054746356540536</v>
      </c>
      <c r="Y38" s="43">
        <f t="shared" si="1"/>
        <v>4.4520506502206562E-2</v>
      </c>
    </row>
    <row r="39" spans="1:25" x14ac:dyDescent="0.25">
      <c r="A39" s="5" t="s">
        <v>42</v>
      </c>
      <c r="B39" s="37">
        <f>(SUMIFS('all sales summary'!$C$2:$C$2047,'all sales summary'!$A$2:$A$2047,$A39,'all sales summary'!$B$2:$B$2047,B$3)*(1-SUMIFS('all sales summary'!$H$2:$H$2047,'all sales summary'!$A$2:$A$2047,$A39,'all sales summary'!$B$2:$B$2047,B$3)))/(1-SUMIFS('all sales summary'!$H$2:$H$2047,'all sales summary'!$A$2:$A$2047,$A39,'all sales summary'!$B$2:$B$2047,B$2))</f>
        <v>0.92578147247412568</v>
      </c>
      <c r="C39" s="37">
        <f>(SUMIFS('all sales summary'!$C$2:$C$2047,'all sales summary'!$A$2:$A$2047,$A39,'all sales summary'!$B$2:$B$2047,C$3)*(1-SUMIFS('all sales summary'!$H$2:$H$2047,'all sales summary'!$A$2:$A$2047,$A39,'all sales summary'!$B$2:$B$2047,C$3)))/(1-SUMIFS('all sales summary'!$H$2:$H$2047,'all sales summary'!$A$2:$A$2047,$A39,'all sales summary'!$B$2:$B$2047,C$2))</f>
        <v>0.92938969468791699</v>
      </c>
      <c r="D39" s="37">
        <f>(SUMIFS('all sales summary'!$C$2:$C$2047,'all sales summary'!$A$2:$A$2047,$A39,'all sales summary'!$B$2:$B$2047,D$3)*(1-SUMIFS('all sales summary'!$H$2:$H$2047,'all sales summary'!$A$2:$A$2047,$A39,'all sales summary'!$B$2:$B$2047,D$3)))/(1-SUMIFS('all sales summary'!$H$2:$H$2047,'all sales summary'!$A$2:$A$2047,$A39,'all sales summary'!$B$2:$B$2047,D$2))</f>
        <v>0.9206636527451646</v>
      </c>
      <c r="E39" s="37">
        <f>(SUMIFS('all sales summary'!$C$2:$C$2047,'all sales summary'!$A$2:$A$2047,$A39,'all sales summary'!$B$2:$B$2047,E$3)*(1-SUMIFS('all sales summary'!$H$2:$H$2047,'all sales summary'!$A$2:$A$2047,$A39,'all sales summary'!$B$2:$B$2047,E$3)))/(1-SUMIFS('all sales summary'!$H$2:$H$2047,'all sales summary'!$A$2:$A$2047,$A39,'all sales summary'!$B$2:$B$2047,E$2))</f>
        <v>0.65672223774791283</v>
      </c>
      <c r="F39" s="37">
        <f>(SUMIFS('all sales summary'!$C$2:$C$2047,'all sales summary'!$A$2:$A$2047,$A39,'all sales summary'!$B$2:$B$2047,F$3)*(1-SUMIFS('all sales summary'!$H$2:$H$2047,'all sales summary'!$A$2:$A$2047,$A39,'all sales summary'!$B$2:$B$2047,F$3)))/(1-SUMIFS('all sales summary'!$H$2:$H$2047,'all sales summary'!$A$2:$A$2047,$A39,'all sales summary'!$B$2:$B$2047,F$2))</f>
        <v>0.80231214011465146</v>
      </c>
      <c r="G39" s="37">
        <f>(SUMIFS('all sales summary'!$C$2:$C$2047,'all sales summary'!$A$2:$A$2047,$A39,'all sales summary'!$B$2:$B$2047,G$3)*(1-SUMIFS('all sales summary'!$H$2:$H$2047,'all sales summary'!$A$2:$A$2047,$A39,'all sales summary'!$B$2:$B$2047,G$3)))/(1-SUMIFS('all sales summary'!$H$2:$H$2047,'all sales summary'!$A$2:$A$2047,$A39,'all sales summary'!$B$2:$B$2047,G$2))</f>
        <v>0.95850950519506184</v>
      </c>
      <c r="H39" s="37">
        <f>(SUMIFS('all sales summary'!$C$2:$C$2047,'all sales summary'!$A$2:$A$2047,$A39,'all sales summary'!$B$2:$B$2047,H$3)*(1-SUMIFS('all sales summary'!$H$2:$H$2047,'all sales summary'!$A$2:$A$2047,$A39,'all sales summary'!$B$2:$B$2047,H$3)))/(1-SUMIFS('all sales summary'!$H$2:$H$2047,'all sales summary'!$A$2:$A$2047,$A39,'all sales summary'!$B$2:$B$2047,H$2))</f>
        <v>1.1112592118474485</v>
      </c>
      <c r="I39" s="37">
        <f>(SUMIFS('all sales summary'!$C$2:$C$2047,'all sales summary'!$A$2:$A$2047,$A39,'all sales summary'!$B$2:$B$2047,I$3)*(1-SUMIFS('all sales summary'!$H$2:$H$2047,'all sales summary'!$A$2:$A$2047,$A39,'all sales summary'!$B$2:$B$2047,I$3)))/(1-SUMIFS('all sales summary'!$H$2:$H$2047,'all sales summary'!$A$2:$A$2047,$A39,'all sales summary'!$B$2:$B$2047,I$2))</f>
        <v>1.1212846080967369</v>
      </c>
      <c r="J39" s="37">
        <f>(SUMIFS('all sales summary'!$C$2:$C$2047,'all sales summary'!$A$2:$A$2047,$A39,'all sales summary'!$B$2:$B$2047,J$3)*(1-SUMIFS('all sales summary'!$H$2:$H$2047,'all sales summary'!$A$2:$A$2047,$A39,'all sales summary'!$B$2:$B$2047,J$3)))/(1-SUMIFS('all sales summary'!$H$2:$H$2047,'all sales summary'!$A$2:$A$2047,$A39,'all sales summary'!$B$2:$B$2047,J$2))</f>
        <v>1.0542249335174483</v>
      </c>
      <c r="K39" s="37">
        <f>(SUMIFS('all sales summary'!$C$2:$C$2047,'all sales summary'!$A$2:$A$2047,$A39,'all sales summary'!$B$2:$B$2047,K$3)*(1-SUMIFS('all sales summary'!$H$2:$H$2047,'all sales summary'!$A$2:$A$2047,$A39,'all sales summary'!$B$2:$B$2047,K$3)))/(1-SUMIFS('all sales summary'!$H$2:$H$2047,'all sales summary'!$A$2:$A$2047,$A39,'all sales summary'!$B$2:$B$2047,K$2))</f>
        <v>1.1118191713910102</v>
      </c>
      <c r="L39" s="37">
        <f>(SUMIFS('all sales summary'!$C$2:$C$2047,'all sales summary'!$A$2:$A$2047,$A39,'all sales summary'!$B$2:$B$2047,L$3)*(1-SUMIFS('all sales summary'!$H$2:$H$2047,'all sales summary'!$A$2:$A$2047,$A39,'all sales summary'!$B$2:$B$2047,L$3)))/(1-SUMIFS('all sales summary'!$H$2:$H$2047,'all sales summary'!$A$2:$A$2047,$A39,'all sales summary'!$B$2:$B$2047,L$2))</f>
        <v>0.94496693709014379</v>
      </c>
      <c r="M39" s="37">
        <f>(SUMIFS('all sales summary'!$C$2:$C$2047,'all sales summary'!$A$2:$A$2047,$A39,'all sales summary'!$B$2:$B$2047,M$3)*(1-SUMIFS('all sales summary'!$H$2:$H$2047,'all sales summary'!$A$2:$A$2047,$A39,'all sales summary'!$B$2:$B$2047,M$3)))/(1-SUMIFS('all sales summary'!$H$2:$H$2047,'all sales summary'!$A$2:$A$2047,$A39,'all sales summary'!$B$2:$B$2047,M$2))</f>
        <v>1.2246828651079227</v>
      </c>
      <c r="N39" s="37">
        <f>(SUMIFS('all sales summary'!$C$2:$C$2047,'all sales summary'!$A$2:$A$2047,$A39,'all sales summary'!$B$2:$B$2047,N$3)*(1-SUMIFS('all sales summary'!$H$2:$H$2047,'all sales summary'!$A$2:$A$2047,$A39,'all sales summary'!$B$2:$B$2047,N$3)))/(1-SUMIFS('all sales summary'!$H$2:$H$2047,'all sales summary'!$A$2:$A$2047,$A39,'all sales summary'!$B$2:$B$2047,N$2))</f>
        <v>0.75551501705221302</v>
      </c>
      <c r="O39" s="37">
        <f>(SUMIFS('all sales summary'!$C$2:$C$2047,'all sales summary'!$A$2:$A$2047,$A39,'all sales summary'!$B$2:$B$2047,O$3)*(1-SUMIFS('all sales summary'!$H$2:$H$2047,'all sales summary'!$A$2:$A$2047,$A39,'all sales summary'!$B$2:$B$2047,O$3)))/(1-SUMIFS('all sales summary'!$H$2:$H$2047,'all sales summary'!$A$2:$A$2047,$A39,'all sales summary'!$B$2:$B$2047,O$2))</f>
        <v>0.77851639155458352</v>
      </c>
      <c r="P39" s="37">
        <f>(SUMIFS('all sales summary'!$C$2:$C$2047,'all sales summary'!$A$2:$A$2047,$A39,'all sales summary'!$B$2:$B$2047,P$3)*(1-SUMIFS('all sales summary'!$H$2:$H$2047,'all sales summary'!$A$2:$A$2047,$A39,'all sales summary'!$B$2:$B$2047,P$3)))/(1-SUMIFS('all sales summary'!$H$2:$H$2047,'all sales summary'!$A$2:$A$2047,$A39,'all sales summary'!$B$2:$B$2047,P$2))</f>
        <v>0.95672849443550256</v>
      </c>
      <c r="Q39" s="37">
        <f>(SUMIFS('all sales summary'!$C$2:$C$2047,'all sales summary'!$A$2:$A$2047,$A39,'all sales summary'!$B$2:$B$2047,Q$3)*(1-SUMIFS('all sales summary'!$H$2:$H$2047,'all sales summary'!$A$2:$A$2047,$A39,'all sales summary'!$B$2:$B$2047,Q$3)))/(1-SUMIFS('all sales summary'!$H$2:$H$2047,'all sales summary'!$A$2:$A$2047,$A39,'all sales summary'!$B$2:$B$2047,Q$2))</f>
        <v>1.1087968466402607</v>
      </c>
      <c r="R39" s="37">
        <f>(SUMIFS('all sales summary'!$C$2:$C$2047,'all sales summary'!$A$2:$A$2047,$A39,'all sales summary'!$B$2:$B$2047,R$3)*(1-SUMIFS('all sales summary'!$H$2:$H$2047,'all sales summary'!$A$2:$A$2047,$A39,'all sales summary'!$B$2:$B$2047,R$3)))/(1-SUMIFS('all sales summary'!$H$2:$H$2047,'all sales summary'!$A$2:$A$2047,$A39,'all sales summary'!$B$2:$B$2047,R$2))</f>
        <v>1.1806383306879402</v>
      </c>
      <c r="S39" s="37">
        <f>(SUMIFS('all sales summary'!$C$2:$C$2047,'all sales summary'!$A$2:$A$2047,$A39,'all sales summary'!$B$2:$B$2047,S$3)*(1-SUMIFS('all sales summary'!$H$2:$H$2047,'all sales summary'!$A$2:$A$2047,$A39,'all sales summary'!$B$2:$B$2047,S$3)))/(1-SUMIFS('all sales summary'!$H$2:$H$2047,'all sales summary'!$A$2:$A$2047,$A39,'all sales summary'!$B$2:$B$2047,S$2))</f>
        <v>1.1598424188554937</v>
      </c>
      <c r="T39" s="37">
        <f>(SUMIFS('all sales summary'!$C$2:$C$2047,'all sales summary'!$A$2:$A$2047,$A39,'all sales summary'!$B$2:$B$2047,T$3)*(1-SUMIFS('all sales summary'!$H$2:$H$2047,'all sales summary'!$A$2:$A$2047,$A39,'all sales summary'!$B$2:$B$2047,T$3)))/(1-SUMIFS('all sales summary'!$H$2:$H$2047,'all sales summary'!$A$2:$A$2047,$A39,'all sales summary'!$B$2:$B$2047,T$2))</f>
        <v>1.1981457515046361</v>
      </c>
      <c r="U39" s="37">
        <f>(SUMIFS('all sales summary'!$C$2:$C$2047,'all sales summary'!$A$2:$A$2047,$A39,'all sales summary'!$B$2:$B$2047,U$3)*(1-SUMIFS('all sales summary'!$H$2:$H$2047,'all sales summary'!$A$2:$A$2047,$A39,'all sales summary'!$B$2:$B$2047,U$3)))/(1-SUMIFS('all sales summary'!$H$2:$H$2047,'all sales summary'!$A$2:$A$2047,$A39,'all sales summary'!$B$2:$B$2047,U$2))</f>
        <v>1.2017970922781069</v>
      </c>
      <c r="V39" s="37">
        <f>(SUMIFS('all sales summary'!$C$2:$C$2047,'all sales summary'!$A$2:$A$2047,$A39,'all sales summary'!$B$2:$B$2047,V$3)*(1-SUMIFS('all sales summary'!$H$2:$H$2047,'all sales summary'!$A$2:$A$2047,$A39,'all sales summary'!$B$2:$B$2047,V$3)))/(1-SUMIFS('all sales summary'!$H$2:$H$2047,'all sales summary'!$A$2:$A$2047,$A39,'all sales summary'!$B$2:$B$2047,V$2))</f>
        <v>1.1517354020016102</v>
      </c>
      <c r="W39" s="8" t="str">
        <f t="shared" si="0"/>
        <v>Middlesbrough</v>
      </c>
      <c r="X39" s="49">
        <f>1-SUMIFS('all sales summary'!$H$2:$H$2047,'all sales summary'!$A$2:$A$2047,$A39,'all sales summary'!$B$2:$B$2047,X$2)</f>
        <v>0.9758293573116501</v>
      </c>
      <c r="Y39" s="43">
        <f t="shared" si="1"/>
        <v>0.14806785981665613</v>
      </c>
    </row>
    <row r="40" spans="1:25" x14ac:dyDescent="0.25">
      <c r="A40" s="5" t="s">
        <v>43</v>
      </c>
      <c r="B40" s="37">
        <f>(SUMIFS('all sales summary'!$C$2:$C$2047,'all sales summary'!$A$2:$A$2047,$A40,'all sales summary'!$B$2:$B$2047,B$3)*(1-SUMIFS('all sales summary'!$H$2:$H$2047,'all sales summary'!$A$2:$A$2047,$A40,'all sales summary'!$B$2:$B$2047,B$3)))/(1-SUMIFS('all sales summary'!$H$2:$H$2047,'all sales summary'!$A$2:$A$2047,$A40,'all sales summary'!$B$2:$B$2047,B$2))</f>
        <v>0.93818494947941167</v>
      </c>
      <c r="C40" s="37">
        <f>(SUMIFS('all sales summary'!$C$2:$C$2047,'all sales summary'!$A$2:$A$2047,$A40,'all sales summary'!$B$2:$B$2047,C$3)*(1-SUMIFS('all sales summary'!$H$2:$H$2047,'all sales summary'!$A$2:$A$2047,$A40,'all sales summary'!$B$2:$B$2047,C$3)))/(1-SUMIFS('all sales summary'!$H$2:$H$2047,'all sales summary'!$A$2:$A$2047,$A40,'all sales summary'!$B$2:$B$2047,C$2))</f>
        <v>0.90750888727649526</v>
      </c>
      <c r="D40" s="37">
        <f>(SUMIFS('all sales summary'!$C$2:$C$2047,'all sales summary'!$A$2:$A$2047,$A40,'all sales summary'!$B$2:$B$2047,D$3)*(1-SUMIFS('all sales summary'!$H$2:$H$2047,'all sales summary'!$A$2:$A$2047,$A40,'all sales summary'!$B$2:$B$2047,D$3)))/(1-SUMIFS('all sales summary'!$H$2:$H$2047,'all sales summary'!$A$2:$A$2047,$A40,'all sales summary'!$B$2:$B$2047,D$2))</f>
        <v>1.0428274589460433</v>
      </c>
      <c r="E40" s="37">
        <f>(SUMIFS('all sales summary'!$C$2:$C$2047,'all sales summary'!$A$2:$A$2047,$A40,'all sales summary'!$B$2:$B$2047,E$3)*(1-SUMIFS('all sales summary'!$H$2:$H$2047,'all sales summary'!$A$2:$A$2047,$A40,'all sales summary'!$B$2:$B$2047,E$3)))/(1-SUMIFS('all sales summary'!$H$2:$H$2047,'all sales summary'!$A$2:$A$2047,$A40,'all sales summary'!$B$2:$B$2047,E$2))</f>
        <v>1.2858791890936665</v>
      </c>
      <c r="F40" s="37">
        <f>(SUMIFS('all sales summary'!$C$2:$C$2047,'all sales summary'!$A$2:$A$2047,$A40,'all sales summary'!$B$2:$B$2047,F$3)*(1-SUMIFS('all sales summary'!$H$2:$H$2047,'all sales summary'!$A$2:$A$2047,$A40,'all sales summary'!$B$2:$B$2047,F$3)))/(1-SUMIFS('all sales summary'!$H$2:$H$2047,'all sales summary'!$A$2:$A$2047,$A40,'all sales summary'!$B$2:$B$2047,F$2))</f>
        <v>1.496525886497434</v>
      </c>
      <c r="G40" s="37">
        <f>(SUMIFS('all sales summary'!$C$2:$C$2047,'all sales summary'!$A$2:$A$2047,$A40,'all sales summary'!$B$2:$B$2047,G$3)*(1-SUMIFS('all sales summary'!$H$2:$H$2047,'all sales summary'!$A$2:$A$2047,$A40,'all sales summary'!$B$2:$B$2047,G$3)))/(1-SUMIFS('all sales summary'!$H$2:$H$2047,'all sales summary'!$A$2:$A$2047,$A40,'all sales summary'!$B$2:$B$2047,G$2))</f>
        <v>1.4912777097326546</v>
      </c>
      <c r="H40" s="37">
        <f>(SUMIFS('all sales summary'!$C$2:$C$2047,'all sales summary'!$A$2:$A$2047,$A40,'all sales summary'!$B$2:$B$2047,H$3)*(1-SUMIFS('all sales summary'!$H$2:$H$2047,'all sales summary'!$A$2:$A$2047,$A40,'all sales summary'!$B$2:$B$2047,H$3)))/(1-SUMIFS('all sales summary'!$H$2:$H$2047,'all sales summary'!$A$2:$A$2047,$A40,'all sales summary'!$B$2:$B$2047,H$2))</f>
        <v>1.4341270555847165</v>
      </c>
      <c r="I40" s="37">
        <f>(SUMIFS('all sales summary'!$C$2:$C$2047,'all sales summary'!$A$2:$A$2047,$A40,'all sales summary'!$B$2:$B$2047,I$3)*(1-SUMIFS('all sales summary'!$H$2:$H$2047,'all sales summary'!$A$2:$A$2047,$A40,'all sales summary'!$B$2:$B$2047,I$3)))/(1-SUMIFS('all sales summary'!$H$2:$H$2047,'all sales summary'!$A$2:$A$2047,$A40,'all sales summary'!$B$2:$B$2047,I$2))</f>
        <v>1.4440134891641987</v>
      </c>
      <c r="J40" s="37">
        <f>(SUMIFS('all sales summary'!$C$2:$C$2047,'all sales summary'!$A$2:$A$2047,$A40,'all sales summary'!$B$2:$B$2047,J$3)*(1-SUMIFS('all sales summary'!$H$2:$H$2047,'all sales summary'!$A$2:$A$2047,$A40,'all sales summary'!$B$2:$B$2047,J$3)))/(1-SUMIFS('all sales summary'!$H$2:$H$2047,'all sales summary'!$A$2:$A$2047,$A40,'all sales summary'!$B$2:$B$2047,J$2))</f>
        <v>1.4089684879627795</v>
      </c>
      <c r="K40" s="37">
        <f>(SUMIFS('all sales summary'!$C$2:$C$2047,'all sales summary'!$A$2:$A$2047,$A40,'all sales summary'!$B$2:$B$2047,K$3)*(1-SUMIFS('all sales summary'!$H$2:$H$2047,'all sales summary'!$A$2:$A$2047,$A40,'all sales summary'!$B$2:$B$2047,K$3)))/(1-SUMIFS('all sales summary'!$H$2:$H$2047,'all sales summary'!$A$2:$A$2047,$A40,'all sales summary'!$B$2:$B$2047,K$2))</f>
        <v>1.507090683971982</v>
      </c>
      <c r="L40" s="37">
        <f>(SUMIFS('all sales summary'!$C$2:$C$2047,'all sales summary'!$A$2:$A$2047,$A40,'all sales summary'!$B$2:$B$2047,L$3)*(1-SUMIFS('all sales summary'!$H$2:$H$2047,'all sales summary'!$A$2:$A$2047,$A40,'all sales summary'!$B$2:$B$2047,L$3)))/(1-SUMIFS('all sales summary'!$H$2:$H$2047,'all sales summary'!$A$2:$A$2047,$A40,'all sales summary'!$B$2:$B$2047,L$2))</f>
        <v>1.9001212821272087</v>
      </c>
      <c r="M40" s="37">
        <f>(SUMIFS('all sales summary'!$C$2:$C$2047,'all sales summary'!$A$2:$A$2047,$A40,'all sales summary'!$B$2:$B$2047,M$3)*(1-SUMIFS('all sales summary'!$H$2:$H$2047,'all sales summary'!$A$2:$A$2047,$A40,'all sales summary'!$B$2:$B$2047,M$3)))/(1-SUMIFS('all sales summary'!$H$2:$H$2047,'all sales summary'!$A$2:$A$2047,$A40,'all sales summary'!$B$2:$B$2047,M$2))</f>
        <v>2.0761322406925511</v>
      </c>
      <c r="N40" s="37">
        <f>(SUMIFS('all sales summary'!$C$2:$C$2047,'all sales summary'!$A$2:$A$2047,$A40,'all sales summary'!$B$2:$B$2047,N$3)*(1-SUMIFS('all sales summary'!$H$2:$H$2047,'all sales summary'!$A$2:$A$2047,$A40,'all sales summary'!$B$2:$B$2047,N$3)))/(1-SUMIFS('all sales summary'!$H$2:$H$2047,'all sales summary'!$A$2:$A$2047,$A40,'all sales summary'!$B$2:$B$2047,N$2))</f>
        <v>1.477747552644856</v>
      </c>
      <c r="O40" s="37">
        <f>(SUMIFS('all sales summary'!$C$2:$C$2047,'all sales summary'!$A$2:$A$2047,$A40,'all sales summary'!$B$2:$B$2047,O$3)*(1-SUMIFS('all sales summary'!$H$2:$H$2047,'all sales summary'!$A$2:$A$2047,$A40,'all sales summary'!$B$2:$B$2047,O$3)))/(1-SUMIFS('all sales summary'!$H$2:$H$2047,'all sales summary'!$A$2:$A$2047,$A40,'all sales summary'!$B$2:$B$2047,O$2))</f>
        <v>1.3518061815419455</v>
      </c>
      <c r="P40" s="37">
        <f>(SUMIFS('all sales summary'!$C$2:$C$2047,'all sales summary'!$A$2:$A$2047,$A40,'all sales summary'!$B$2:$B$2047,P$3)*(1-SUMIFS('all sales summary'!$H$2:$H$2047,'all sales summary'!$A$2:$A$2047,$A40,'all sales summary'!$B$2:$B$2047,P$3)))/(1-SUMIFS('all sales summary'!$H$2:$H$2047,'all sales summary'!$A$2:$A$2047,$A40,'all sales summary'!$B$2:$B$2047,P$2))</f>
        <v>1.4848246882761138</v>
      </c>
      <c r="Q40" s="37">
        <f>(SUMIFS('all sales summary'!$C$2:$C$2047,'all sales summary'!$A$2:$A$2047,$A40,'all sales summary'!$B$2:$B$2047,Q$3)*(1-SUMIFS('all sales summary'!$H$2:$H$2047,'all sales summary'!$A$2:$A$2047,$A40,'all sales summary'!$B$2:$B$2047,Q$3)))/(1-SUMIFS('all sales summary'!$H$2:$H$2047,'all sales summary'!$A$2:$A$2047,$A40,'all sales summary'!$B$2:$B$2047,Q$2))</f>
        <v>1.3892790861790958</v>
      </c>
      <c r="R40" s="37">
        <f>(SUMIFS('all sales summary'!$C$2:$C$2047,'all sales summary'!$A$2:$A$2047,$A40,'all sales summary'!$B$2:$B$2047,R$3)*(1-SUMIFS('all sales summary'!$H$2:$H$2047,'all sales summary'!$A$2:$A$2047,$A40,'all sales summary'!$B$2:$B$2047,R$3)))/(1-SUMIFS('all sales summary'!$H$2:$H$2047,'all sales summary'!$A$2:$A$2047,$A40,'all sales summary'!$B$2:$B$2047,R$2))</f>
        <v>1.4784682225405059</v>
      </c>
      <c r="S40" s="37">
        <f>(SUMIFS('all sales summary'!$C$2:$C$2047,'all sales summary'!$A$2:$A$2047,$A40,'all sales summary'!$B$2:$B$2047,S$3)*(1-SUMIFS('all sales summary'!$H$2:$H$2047,'all sales summary'!$A$2:$A$2047,$A40,'all sales summary'!$B$2:$B$2047,S$3)))/(1-SUMIFS('all sales summary'!$H$2:$H$2047,'all sales summary'!$A$2:$A$2047,$A40,'all sales summary'!$B$2:$B$2047,S$2))</f>
        <v>1.3430811760795562</v>
      </c>
      <c r="T40" s="37">
        <f>(SUMIFS('all sales summary'!$C$2:$C$2047,'all sales summary'!$A$2:$A$2047,$A40,'all sales summary'!$B$2:$B$2047,T$3)*(1-SUMIFS('all sales summary'!$H$2:$H$2047,'all sales summary'!$A$2:$A$2047,$A40,'all sales summary'!$B$2:$B$2047,T$3)))/(1-SUMIFS('all sales summary'!$H$2:$H$2047,'all sales summary'!$A$2:$A$2047,$A40,'all sales summary'!$B$2:$B$2047,T$2))</f>
        <v>1.4083281016212323</v>
      </c>
      <c r="U40" s="37">
        <f>(SUMIFS('all sales summary'!$C$2:$C$2047,'all sales summary'!$A$2:$A$2047,$A40,'all sales summary'!$B$2:$B$2047,U$3)*(1-SUMIFS('all sales summary'!$H$2:$H$2047,'all sales summary'!$A$2:$A$2047,$A40,'all sales summary'!$B$2:$B$2047,U$3)))/(1-SUMIFS('all sales summary'!$H$2:$H$2047,'all sales summary'!$A$2:$A$2047,$A40,'all sales summary'!$B$2:$B$2047,U$2))</f>
        <v>1.3165008169592307</v>
      </c>
      <c r="V40" s="37">
        <f>(SUMIFS('all sales summary'!$C$2:$C$2047,'all sales summary'!$A$2:$A$2047,$A40,'all sales summary'!$B$2:$B$2047,V$3)*(1-SUMIFS('all sales summary'!$H$2:$H$2047,'all sales summary'!$A$2:$A$2047,$A40,'all sales summary'!$B$2:$B$2047,V$3)))/(1-SUMIFS('all sales summary'!$H$2:$H$2047,'all sales summary'!$A$2:$A$2047,$A40,'all sales summary'!$B$2:$B$2047,V$2))</f>
        <v>1.2652902746474097</v>
      </c>
      <c r="W40" s="8" t="str">
        <f t="shared" si="0"/>
        <v>Milton Keynes</v>
      </c>
      <c r="X40" s="49">
        <f>1-SUMIFS('all sales summary'!$H$2:$H$2047,'all sales summary'!$A$2:$A$2047,$A40,'all sales summary'!$B$2:$B$2047,X$2)</f>
        <v>0.73268809203622398</v>
      </c>
      <c r="Y40" s="43">
        <f t="shared" si="1"/>
        <v>0.19437502516717647</v>
      </c>
    </row>
    <row r="41" spans="1:25" x14ac:dyDescent="0.25">
      <c r="A41" s="5" t="s">
        <v>44</v>
      </c>
      <c r="B41" s="37">
        <f>(SUMIFS('all sales summary'!$C$2:$C$2047,'all sales summary'!$A$2:$A$2047,$A41,'all sales summary'!$B$2:$B$2047,B$3)*(1-SUMIFS('all sales summary'!$H$2:$H$2047,'all sales summary'!$A$2:$A$2047,$A41,'all sales summary'!$B$2:$B$2047,B$3)))/(1-SUMIFS('all sales summary'!$H$2:$H$2047,'all sales summary'!$A$2:$A$2047,$A41,'all sales summary'!$B$2:$B$2047,B$2))</f>
        <v>0.91555686234513667</v>
      </c>
      <c r="C41" s="37">
        <f>(SUMIFS('all sales summary'!$C$2:$C$2047,'all sales summary'!$A$2:$A$2047,$A41,'all sales summary'!$B$2:$B$2047,C$3)*(1-SUMIFS('all sales summary'!$H$2:$H$2047,'all sales summary'!$A$2:$A$2047,$A41,'all sales summary'!$B$2:$B$2047,C$3)))/(1-SUMIFS('all sales summary'!$H$2:$H$2047,'all sales summary'!$A$2:$A$2047,$A41,'all sales summary'!$B$2:$B$2047,C$2))</f>
        <v>0.92172294442036484</v>
      </c>
      <c r="D41" s="37">
        <f>(SUMIFS('all sales summary'!$C$2:$C$2047,'all sales summary'!$A$2:$A$2047,$A41,'all sales summary'!$B$2:$B$2047,D$3)*(1-SUMIFS('all sales summary'!$H$2:$H$2047,'all sales summary'!$A$2:$A$2047,$A41,'all sales summary'!$B$2:$B$2047,D$3)))/(1-SUMIFS('all sales summary'!$H$2:$H$2047,'all sales summary'!$A$2:$A$2047,$A41,'all sales summary'!$B$2:$B$2047,D$2))</f>
        <v>0.82002417950305739</v>
      </c>
      <c r="E41" s="37">
        <f>(SUMIFS('all sales summary'!$C$2:$C$2047,'all sales summary'!$A$2:$A$2047,$A41,'all sales summary'!$B$2:$B$2047,E$3)*(1-SUMIFS('all sales summary'!$H$2:$H$2047,'all sales summary'!$A$2:$A$2047,$A41,'all sales summary'!$B$2:$B$2047,E$3)))/(1-SUMIFS('all sales summary'!$H$2:$H$2047,'all sales summary'!$A$2:$A$2047,$A41,'all sales summary'!$B$2:$B$2047,E$2))</f>
        <v>0.50099663788856619</v>
      </c>
      <c r="F41" s="37">
        <f>(SUMIFS('all sales summary'!$C$2:$C$2047,'all sales summary'!$A$2:$A$2047,$A41,'all sales summary'!$B$2:$B$2047,F$3)*(1-SUMIFS('all sales summary'!$H$2:$H$2047,'all sales summary'!$A$2:$A$2047,$A41,'all sales summary'!$B$2:$B$2047,F$3)))/(1-SUMIFS('all sales summary'!$H$2:$H$2047,'all sales summary'!$A$2:$A$2047,$A41,'all sales summary'!$B$2:$B$2047,F$2))</f>
        <v>0.61884050353500519</v>
      </c>
      <c r="G41" s="37">
        <f>(SUMIFS('all sales summary'!$C$2:$C$2047,'all sales summary'!$A$2:$A$2047,$A41,'all sales summary'!$B$2:$B$2047,G$3)*(1-SUMIFS('all sales summary'!$H$2:$H$2047,'all sales summary'!$A$2:$A$2047,$A41,'all sales summary'!$B$2:$B$2047,G$3)))/(1-SUMIFS('all sales summary'!$H$2:$H$2047,'all sales summary'!$A$2:$A$2047,$A41,'all sales summary'!$B$2:$B$2047,G$2))</f>
        <v>0.80220139430976045</v>
      </c>
      <c r="H41" s="37">
        <f>(SUMIFS('all sales summary'!$C$2:$C$2047,'all sales summary'!$A$2:$A$2047,$A41,'all sales summary'!$B$2:$B$2047,H$3)*(1-SUMIFS('all sales summary'!$H$2:$H$2047,'all sales summary'!$A$2:$A$2047,$A41,'all sales summary'!$B$2:$B$2047,H$3)))/(1-SUMIFS('all sales summary'!$H$2:$H$2047,'all sales summary'!$A$2:$A$2047,$A41,'all sales summary'!$B$2:$B$2047,H$2))</f>
        <v>1.068448746597058</v>
      </c>
      <c r="I41" s="37">
        <f>(SUMIFS('all sales summary'!$C$2:$C$2047,'all sales summary'!$A$2:$A$2047,$A41,'all sales summary'!$B$2:$B$2047,I$3)*(1-SUMIFS('all sales summary'!$H$2:$H$2047,'all sales summary'!$A$2:$A$2047,$A41,'all sales summary'!$B$2:$B$2047,I$3)))/(1-SUMIFS('all sales summary'!$H$2:$H$2047,'all sales summary'!$A$2:$A$2047,$A41,'all sales summary'!$B$2:$B$2047,I$2))</f>
        <v>1.0616541179285426</v>
      </c>
      <c r="J41" s="37">
        <f>(SUMIFS('all sales summary'!$C$2:$C$2047,'all sales summary'!$A$2:$A$2047,$A41,'all sales summary'!$B$2:$B$2047,J$3)*(1-SUMIFS('all sales summary'!$H$2:$H$2047,'all sales summary'!$A$2:$A$2047,$A41,'all sales summary'!$B$2:$B$2047,J$3)))/(1-SUMIFS('all sales summary'!$H$2:$H$2047,'all sales summary'!$A$2:$A$2047,$A41,'all sales summary'!$B$2:$B$2047,J$2))</f>
        <v>0.99451311313849378</v>
      </c>
      <c r="K41" s="37">
        <f>(SUMIFS('all sales summary'!$C$2:$C$2047,'all sales summary'!$A$2:$A$2047,$A41,'all sales summary'!$B$2:$B$2047,K$3)*(1-SUMIFS('all sales summary'!$H$2:$H$2047,'all sales summary'!$A$2:$A$2047,$A41,'all sales summary'!$B$2:$B$2047,K$3)))/(1-SUMIFS('all sales summary'!$H$2:$H$2047,'all sales summary'!$A$2:$A$2047,$A41,'all sales summary'!$B$2:$B$2047,K$2))</f>
        <v>1.0321537650342607</v>
      </c>
      <c r="L41" s="37">
        <f>(SUMIFS('all sales summary'!$C$2:$C$2047,'all sales summary'!$A$2:$A$2047,$A41,'all sales summary'!$B$2:$B$2047,L$3)*(1-SUMIFS('all sales summary'!$H$2:$H$2047,'all sales summary'!$A$2:$A$2047,$A41,'all sales summary'!$B$2:$B$2047,L$3)))/(1-SUMIFS('all sales summary'!$H$2:$H$2047,'all sales summary'!$A$2:$A$2047,$A41,'all sales summary'!$B$2:$B$2047,L$2))</f>
        <v>0.81188843459283067</v>
      </c>
      <c r="M41" s="37">
        <f>(SUMIFS('all sales summary'!$C$2:$C$2047,'all sales summary'!$A$2:$A$2047,$A41,'all sales summary'!$B$2:$B$2047,M$3)*(1-SUMIFS('all sales summary'!$H$2:$H$2047,'all sales summary'!$A$2:$A$2047,$A41,'all sales summary'!$B$2:$B$2047,M$3)))/(1-SUMIFS('all sales summary'!$H$2:$H$2047,'all sales summary'!$A$2:$A$2047,$A41,'all sales summary'!$B$2:$B$2047,M$2))</f>
        <v>1.0910454126317255</v>
      </c>
      <c r="N41" s="37">
        <f>(SUMIFS('all sales summary'!$C$2:$C$2047,'all sales summary'!$A$2:$A$2047,$A41,'all sales summary'!$B$2:$B$2047,N$3)*(1-SUMIFS('all sales summary'!$H$2:$H$2047,'all sales summary'!$A$2:$A$2047,$A41,'all sales summary'!$B$2:$B$2047,N$3)))/(1-SUMIFS('all sales summary'!$H$2:$H$2047,'all sales summary'!$A$2:$A$2047,$A41,'all sales summary'!$B$2:$B$2047,N$2))</f>
        <v>0.62877400404054462</v>
      </c>
      <c r="O41" s="37">
        <f>(SUMIFS('all sales summary'!$C$2:$C$2047,'all sales summary'!$A$2:$A$2047,$A41,'all sales summary'!$B$2:$B$2047,O$3)*(1-SUMIFS('all sales summary'!$H$2:$H$2047,'all sales summary'!$A$2:$A$2047,$A41,'all sales summary'!$B$2:$B$2047,O$3)))/(1-SUMIFS('all sales summary'!$H$2:$H$2047,'all sales summary'!$A$2:$A$2047,$A41,'all sales summary'!$B$2:$B$2047,O$2))</f>
        <v>0.63631358917279879</v>
      </c>
      <c r="P41" s="37">
        <f>(SUMIFS('all sales summary'!$C$2:$C$2047,'all sales summary'!$A$2:$A$2047,$A41,'all sales summary'!$B$2:$B$2047,P$3)*(1-SUMIFS('all sales summary'!$H$2:$H$2047,'all sales summary'!$A$2:$A$2047,$A41,'all sales summary'!$B$2:$B$2047,P$3)))/(1-SUMIFS('all sales summary'!$H$2:$H$2047,'all sales summary'!$A$2:$A$2047,$A41,'all sales summary'!$B$2:$B$2047,P$2))</f>
        <v>0.81191632584071494</v>
      </c>
      <c r="Q41" s="37">
        <f>(SUMIFS('all sales summary'!$C$2:$C$2047,'all sales summary'!$A$2:$A$2047,$A41,'all sales summary'!$B$2:$B$2047,Q$3)*(1-SUMIFS('all sales summary'!$H$2:$H$2047,'all sales summary'!$A$2:$A$2047,$A41,'all sales summary'!$B$2:$B$2047,Q$3)))/(1-SUMIFS('all sales summary'!$H$2:$H$2047,'all sales summary'!$A$2:$A$2047,$A41,'all sales summary'!$B$2:$B$2047,Q$2))</f>
        <v>1.0124278242383928</v>
      </c>
      <c r="R41" s="37">
        <f>(SUMIFS('all sales summary'!$C$2:$C$2047,'all sales summary'!$A$2:$A$2047,$A41,'all sales summary'!$B$2:$B$2047,R$3)*(1-SUMIFS('all sales summary'!$H$2:$H$2047,'all sales summary'!$A$2:$A$2047,$A41,'all sales summary'!$B$2:$B$2047,R$3)))/(1-SUMIFS('all sales summary'!$H$2:$H$2047,'all sales summary'!$A$2:$A$2047,$A41,'all sales summary'!$B$2:$B$2047,R$2))</f>
        <v>1.1863145810859113</v>
      </c>
      <c r="S41" s="37">
        <f>(SUMIFS('all sales summary'!$C$2:$C$2047,'all sales summary'!$A$2:$A$2047,$A41,'all sales summary'!$B$2:$B$2047,S$3)*(1-SUMIFS('all sales summary'!$H$2:$H$2047,'all sales summary'!$A$2:$A$2047,$A41,'all sales summary'!$B$2:$B$2047,S$3)))/(1-SUMIFS('all sales summary'!$H$2:$H$2047,'all sales summary'!$A$2:$A$2047,$A41,'all sales summary'!$B$2:$B$2047,S$2))</f>
        <v>1.1544876617841393</v>
      </c>
      <c r="T41" s="37">
        <f>(SUMIFS('all sales summary'!$C$2:$C$2047,'all sales summary'!$A$2:$A$2047,$A41,'all sales summary'!$B$2:$B$2047,T$3)*(1-SUMIFS('all sales summary'!$H$2:$H$2047,'all sales summary'!$A$2:$A$2047,$A41,'all sales summary'!$B$2:$B$2047,T$3)))/(1-SUMIFS('all sales summary'!$H$2:$H$2047,'all sales summary'!$A$2:$A$2047,$A41,'all sales summary'!$B$2:$B$2047,T$2))</f>
        <v>1.1778875498916612</v>
      </c>
      <c r="U41" s="37">
        <f>(SUMIFS('all sales summary'!$C$2:$C$2047,'all sales summary'!$A$2:$A$2047,$A41,'all sales summary'!$B$2:$B$2047,U$3)*(1-SUMIFS('all sales summary'!$H$2:$H$2047,'all sales summary'!$A$2:$A$2047,$A41,'all sales summary'!$B$2:$B$2047,U$3)))/(1-SUMIFS('all sales summary'!$H$2:$H$2047,'all sales summary'!$A$2:$A$2047,$A41,'all sales summary'!$B$2:$B$2047,U$2))</f>
        <v>1.1830475180380264</v>
      </c>
      <c r="V41" s="37">
        <f>(SUMIFS('all sales summary'!$C$2:$C$2047,'all sales summary'!$A$2:$A$2047,$A41,'all sales summary'!$B$2:$B$2047,V$3)*(1-SUMIFS('all sales summary'!$H$2:$H$2047,'all sales summary'!$A$2:$A$2047,$A41,'all sales summary'!$B$2:$B$2047,V$3)))/(1-SUMIFS('all sales summary'!$H$2:$H$2047,'all sales summary'!$A$2:$A$2047,$A41,'all sales summary'!$B$2:$B$2047,V$2))</f>
        <v>1.1661043496192323</v>
      </c>
      <c r="W41" s="8" t="str">
        <f t="shared" si="0"/>
        <v>Newcastle</v>
      </c>
      <c r="X41" s="49">
        <f>1-SUMIFS('all sales summary'!$H$2:$H$2047,'all sales summary'!$A$2:$A$2047,$A41,'all sales summary'!$B$2:$B$2047,X$2)</f>
        <v>0.84238617750004852</v>
      </c>
      <c r="Y41" s="43">
        <f t="shared" si="1"/>
        <v>0.13992400814187669</v>
      </c>
    </row>
    <row r="42" spans="1:25" x14ac:dyDescent="0.25">
      <c r="A42" s="5" t="s">
        <v>45</v>
      </c>
      <c r="B42" s="37">
        <f>(SUMIFS('all sales summary'!$C$2:$C$2047,'all sales summary'!$A$2:$A$2047,$A42,'all sales summary'!$B$2:$B$2047,B$3)*(1-SUMIFS('all sales summary'!$H$2:$H$2047,'all sales summary'!$A$2:$A$2047,$A42,'all sales summary'!$B$2:$B$2047,B$3)))/(1-SUMIFS('all sales summary'!$H$2:$H$2047,'all sales summary'!$A$2:$A$2047,$A42,'all sales summary'!$B$2:$B$2047,B$2))</f>
        <v>0.91380253795647159</v>
      </c>
      <c r="C42" s="37">
        <f>(SUMIFS('all sales summary'!$C$2:$C$2047,'all sales summary'!$A$2:$A$2047,$A42,'all sales summary'!$B$2:$B$2047,C$3)*(1-SUMIFS('all sales summary'!$H$2:$H$2047,'all sales summary'!$A$2:$A$2047,$A42,'all sales summary'!$B$2:$B$2047,C$3)))/(1-SUMIFS('all sales summary'!$H$2:$H$2047,'all sales summary'!$A$2:$A$2047,$A42,'all sales summary'!$B$2:$B$2047,C$2))</f>
        <v>0.92774622960168718</v>
      </c>
      <c r="D42" s="37">
        <f>(SUMIFS('all sales summary'!$C$2:$C$2047,'all sales summary'!$A$2:$A$2047,$A42,'all sales summary'!$B$2:$B$2047,D$3)*(1-SUMIFS('all sales summary'!$H$2:$H$2047,'all sales summary'!$A$2:$A$2047,$A42,'all sales summary'!$B$2:$B$2047,D$3)))/(1-SUMIFS('all sales summary'!$H$2:$H$2047,'all sales summary'!$A$2:$A$2047,$A42,'all sales summary'!$B$2:$B$2047,D$2))</f>
        <v>0.89304195127719943</v>
      </c>
      <c r="E42" s="37">
        <f>(SUMIFS('all sales summary'!$C$2:$C$2047,'all sales summary'!$A$2:$A$2047,$A42,'all sales summary'!$B$2:$B$2047,E$3)*(1-SUMIFS('all sales summary'!$H$2:$H$2047,'all sales summary'!$A$2:$A$2047,$A42,'all sales summary'!$B$2:$B$2047,E$3)))/(1-SUMIFS('all sales summary'!$H$2:$H$2047,'all sales summary'!$A$2:$A$2047,$A42,'all sales summary'!$B$2:$B$2047,E$2))</f>
        <v>0.60481599342934211</v>
      </c>
      <c r="F42" s="37">
        <f>(SUMIFS('all sales summary'!$C$2:$C$2047,'all sales summary'!$A$2:$A$2047,$A42,'all sales summary'!$B$2:$B$2047,F$3)*(1-SUMIFS('all sales summary'!$H$2:$H$2047,'all sales summary'!$A$2:$A$2047,$A42,'all sales summary'!$B$2:$B$2047,F$3)))/(1-SUMIFS('all sales summary'!$H$2:$H$2047,'all sales summary'!$A$2:$A$2047,$A42,'all sales summary'!$B$2:$B$2047,F$2))</f>
        <v>0.74085169744340007</v>
      </c>
      <c r="G42" s="37">
        <f>(SUMIFS('all sales summary'!$C$2:$C$2047,'all sales summary'!$A$2:$A$2047,$A42,'all sales summary'!$B$2:$B$2047,G$3)*(1-SUMIFS('all sales summary'!$H$2:$H$2047,'all sales summary'!$A$2:$A$2047,$A42,'all sales summary'!$B$2:$B$2047,G$3)))/(1-SUMIFS('all sales summary'!$H$2:$H$2047,'all sales summary'!$A$2:$A$2047,$A42,'all sales summary'!$B$2:$B$2047,G$2))</f>
        <v>0.8163533018023249</v>
      </c>
      <c r="H42" s="37">
        <f>(SUMIFS('all sales summary'!$C$2:$C$2047,'all sales summary'!$A$2:$A$2047,$A42,'all sales summary'!$B$2:$B$2047,H$3)*(1-SUMIFS('all sales summary'!$H$2:$H$2047,'all sales summary'!$A$2:$A$2047,$A42,'all sales summary'!$B$2:$B$2047,H$3)))/(1-SUMIFS('all sales summary'!$H$2:$H$2047,'all sales summary'!$A$2:$A$2047,$A42,'all sales summary'!$B$2:$B$2047,H$2))</f>
        <v>0.98887091069140376</v>
      </c>
      <c r="I42" s="37">
        <f>(SUMIFS('all sales summary'!$C$2:$C$2047,'all sales summary'!$A$2:$A$2047,$A42,'all sales summary'!$B$2:$B$2047,I$3)*(1-SUMIFS('all sales summary'!$H$2:$H$2047,'all sales summary'!$A$2:$A$2047,$A42,'all sales summary'!$B$2:$B$2047,I$3)))/(1-SUMIFS('all sales summary'!$H$2:$H$2047,'all sales summary'!$A$2:$A$2047,$A42,'all sales summary'!$B$2:$B$2047,I$2))</f>
        <v>1.0625820016564214</v>
      </c>
      <c r="J42" s="37">
        <f>(SUMIFS('all sales summary'!$C$2:$C$2047,'all sales summary'!$A$2:$A$2047,$A42,'all sales summary'!$B$2:$B$2047,J$3)*(1-SUMIFS('all sales summary'!$H$2:$H$2047,'all sales summary'!$A$2:$A$2047,$A42,'all sales summary'!$B$2:$B$2047,J$3)))/(1-SUMIFS('all sales summary'!$H$2:$H$2047,'all sales summary'!$A$2:$A$2047,$A42,'all sales summary'!$B$2:$B$2047,J$2))</f>
        <v>0.98611980950737887</v>
      </c>
      <c r="K42" s="37">
        <f>(SUMIFS('all sales summary'!$C$2:$C$2047,'all sales summary'!$A$2:$A$2047,$A42,'all sales summary'!$B$2:$B$2047,K$3)*(1-SUMIFS('all sales summary'!$H$2:$H$2047,'all sales summary'!$A$2:$A$2047,$A42,'all sales summary'!$B$2:$B$2047,K$3)))/(1-SUMIFS('all sales summary'!$H$2:$H$2047,'all sales summary'!$A$2:$A$2047,$A42,'all sales summary'!$B$2:$B$2047,K$2))</f>
        <v>0.92764187783619712</v>
      </c>
      <c r="L42" s="37">
        <f>(SUMIFS('all sales summary'!$C$2:$C$2047,'all sales summary'!$A$2:$A$2047,$A42,'all sales summary'!$B$2:$B$2047,L$3)*(1-SUMIFS('all sales summary'!$H$2:$H$2047,'all sales summary'!$A$2:$A$2047,$A42,'all sales summary'!$B$2:$B$2047,L$3)))/(1-SUMIFS('all sales summary'!$H$2:$H$2047,'all sales summary'!$A$2:$A$2047,$A42,'all sales summary'!$B$2:$B$2047,L$2))</f>
        <v>0.99465111723939759</v>
      </c>
      <c r="M42" s="37">
        <f>(SUMIFS('all sales summary'!$C$2:$C$2047,'all sales summary'!$A$2:$A$2047,$A42,'all sales summary'!$B$2:$B$2047,M$3)*(1-SUMIFS('all sales summary'!$H$2:$H$2047,'all sales summary'!$A$2:$A$2047,$A42,'all sales summary'!$B$2:$B$2047,M$3)))/(1-SUMIFS('all sales summary'!$H$2:$H$2047,'all sales summary'!$A$2:$A$2047,$A42,'all sales summary'!$B$2:$B$2047,M$2))</f>
        <v>1.0286858903514986</v>
      </c>
      <c r="N42" s="37">
        <f>(SUMIFS('all sales summary'!$C$2:$C$2047,'all sales summary'!$A$2:$A$2047,$A42,'all sales summary'!$B$2:$B$2047,N$3)*(1-SUMIFS('all sales summary'!$H$2:$H$2047,'all sales summary'!$A$2:$A$2047,$A42,'all sales summary'!$B$2:$B$2047,N$3)))/(1-SUMIFS('all sales summary'!$H$2:$H$2047,'all sales summary'!$A$2:$A$2047,$A42,'all sales summary'!$B$2:$B$2047,N$2))</f>
        <v>0.66135284669230432</v>
      </c>
      <c r="O42" s="37">
        <f>(SUMIFS('all sales summary'!$C$2:$C$2047,'all sales summary'!$A$2:$A$2047,$A42,'all sales summary'!$B$2:$B$2047,O$3)*(1-SUMIFS('all sales summary'!$H$2:$H$2047,'all sales summary'!$A$2:$A$2047,$A42,'all sales summary'!$B$2:$B$2047,O$3)))/(1-SUMIFS('all sales summary'!$H$2:$H$2047,'all sales summary'!$A$2:$A$2047,$A42,'all sales summary'!$B$2:$B$2047,O$2))</f>
        <v>0.67006726751431156</v>
      </c>
      <c r="P42" s="37">
        <f>(SUMIFS('all sales summary'!$C$2:$C$2047,'all sales summary'!$A$2:$A$2047,$A42,'all sales summary'!$B$2:$B$2047,P$3)*(1-SUMIFS('all sales summary'!$H$2:$H$2047,'all sales summary'!$A$2:$A$2047,$A42,'all sales summary'!$B$2:$B$2047,P$3)))/(1-SUMIFS('all sales summary'!$H$2:$H$2047,'all sales summary'!$A$2:$A$2047,$A42,'all sales summary'!$B$2:$B$2047,P$2))</f>
        <v>0.85253505191687129</v>
      </c>
      <c r="Q42" s="37">
        <f>(SUMIFS('all sales summary'!$C$2:$C$2047,'all sales summary'!$A$2:$A$2047,$A42,'all sales summary'!$B$2:$B$2047,Q$3)*(1-SUMIFS('all sales summary'!$H$2:$H$2047,'all sales summary'!$A$2:$A$2047,$A42,'all sales summary'!$B$2:$B$2047,Q$3)))/(1-SUMIFS('all sales summary'!$H$2:$H$2047,'all sales summary'!$A$2:$A$2047,$A42,'all sales summary'!$B$2:$B$2047,Q$2))</f>
        <v>0.99465083874416094</v>
      </c>
      <c r="R42" s="37">
        <f>(SUMIFS('all sales summary'!$C$2:$C$2047,'all sales summary'!$A$2:$A$2047,$A42,'all sales summary'!$B$2:$B$2047,R$3)*(1-SUMIFS('all sales summary'!$H$2:$H$2047,'all sales summary'!$A$2:$A$2047,$A42,'all sales summary'!$B$2:$B$2047,R$3)))/(1-SUMIFS('all sales summary'!$H$2:$H$2047,'all sales summary'!$A$2:$A$2047,$A42,'all sales summary'!$B$2:$B$2047,R$2))</f>
        <v>1.0723304576283232</v>
      </c>
      <c r="S42" s="37">
        <f>(SUMIFS('all sales summary'!$C$2:$C$2047,'all sales summary'!$A$2:$A$2047,$A42,'all sales summary'!$B$2:$B$2047,S$3)*(1-SUMIFS('all sales summary'!$H$2:$H$2047,'all sales summary'!$A$2:$A$2047,$A42,'all sales summary'!$B$2:$B$2047,S$3)))/(1-SUMIFS('all sales summary'!$H$2:$H$2047,'all sales summary'!$A$2:$A$2047,$A42,'all sales summary'!$B$2:$B$2047,S$2))</f>
        <v>1.0558327916205994</v>
      </c>
      <c r="T42" s="37">
        <f>(SUMIFS('all sales summary'!$C$2:$C$2047,'all sales summary'!$A$2:$A$2047,$A42,'all sales summary'!$B$2:$B$2047,T$3)*(1-SUMIFS('all sales summary'!$H$2:$H$2047,'all sales summary'!$A$2:$A$2047,$A42,'all sales summary'!$B$2:$B$2047,T$3)))/(1-SUMIFS('all sales summary'!$H$2:$H$2047,'all sales summary'!$A$2:$A$2047,$A42,'all sales summary'!$B$2:$B$2047,T$2))</f>
        <v>1.1303166765894881</v>
      </c>
      <c r="U42" s="37">
        <f>(SUMIFS('all sales summary'!$C$2:$C$2047,'all sales summary'!$A$2:$A$2047,$A42,'all sales summary'!$B$2:$B$2047,U$3)*(1-SUMIFS('all sales summary'!$H$2:$H$2047,'all sales summary'!$A$2:$A$2047,$A42,'all sales summary'!$B$2:$B$2047,U$3)))/(1-SUMIFS('all sales summary'!$H$2:$H$2047,'all sales summary'!$A$2:$A$2047,$A42,'all sales summary'!$B$2:$B$2047,U$2))</f>
        <v>1.0985004060009507</v>
      </c>
      <c r="V42" s="37">
        <f>(SUMIFS('all sales summary'!$C$2:$C$2047,'all sales summary'!$A$2:$A$2047,$A42,'all sales summary'!$B$2:$B$2047,V$3)*(1-SUMIFS('all sales summary'!$H$2:$H$2047,'all sales summary'!$A$2:$A$2047,$A42,'all sales summary'!$B$2:$B$2047,V$3)))/(1-SUMIFS('all sales summary'!$H$2:$H$2047,'all sales summary'!$A$2:$A$2047,$A42,'all sales summary'!$B$2:$B$2047,V$2))</f>
        <v>1.0521523966796316</v>
      </c>
      <c r="W42" s="8" t="str">
        <f t="shared" si="0"/>
        <v>Newport</v>
      </c>
      <c r="X42" s="49">
        <f>1-SUMIFS('all sales summary'!$H$2:$H$2047,'all sales summary'!$A$2:$A$2047,$A42,'all sales summary'!$B$2:$B$2047,X$2)</f>
        <v>0.91226833349324632</v>
      </c>
      <c r="Y42" s="43">
        <f t="shared" si="1"/>
        <v>4.75769800066062E-2</v>
      </c>
    </row>
    <row r="43" spans="1:25" x14ac:dyDescent="0.25">
      <c r="A43" s="5" t="s">
        <v>46</v>
      </c>
      <c r="B43" s="37">
        <f>(SUMIFS('all sales summary'!$C$2:$C$2047,'all sales summary'!$A$2:$A$2047,$A43,'all sales summary'!$B$2:$B$2047,B$3)*(1-SUMIFS('all sales summary'!$H$2:$H$2047,'all sales summary'!$A$2:$A$2047,$A43,'all sales summary'!$B$2:$B$2047,B$3)))/(1-SUMIFS('all sales summary'!$H$2:$H$2047,'all sales summary'!$A$2:$A$2047,$A43,'all sales summary'!$B$2:$B$2047,B$2))</f>
        <v>0.91805337082842298</v>
      </c>
      <c r="C43" s="37">
        <f>(SUMIFS('all sales summary'!$C$2:$C$2047,'all sales summary'!$A$2:$A$2047,$A43,'all sales summary'!$B$2:$B$2047,C$3)*(1-SUMIFS('all sales summary'!$H$2:$H$2047,'all sales summary'!$A$2:$A$2047,$A43,'all sales summary'!$B$2:$B$2047,C$3)))/(1-SUMIFS('all sales summary'!$H$2:$H$2047,'all sales summary'!$A$2:$A$2047,$A43,'all sales summary'!$B$2:$B$2047,C$2))</f>
        <v>0.71655993520076355</v>
      </c>
      <c r="D43" s="37">
        <f>(SUMIFS('all sales summary'!$C$2:$C$2047,'all sales summary'!$A$2:$A$2047,$A43,'all sales summary'!$B$2:$B$2047,D$3)*(1-SUMIFS('all sales summary'!$H$2:$H$2047,'all sales summary'!$A$2:$A$2047,$A43,'all sales summary'!$B$2:$B$2047,D$3)))/(1-SUMIFS('all sales summary'!$H$2:$H$2047,'all sales summary'!$A$2:$A$2047,$A43,'all sales summary'!$B$2:$B$2047,D$2))</f>
        <v>0.7380901214334985</v>
      </c>
      <c r="E43" s="37">
        <f>(SUMIFS('all sales summary'!$C$2:$C$2047,'all sales summary'!$A$2:$A$2047,$A43,'all sales summary'!$B$2:$B$2047,E$3)*(1-SUMIFS('all sales summary'!$H$2:$H$2047,'all sales summary'!$A$2:$A$2047,$A43,'all sales summary'!$B$2:$B$2047,E$3)))/(1-SUMIFS('all sales summary'!$H$2:$H$2047,'all sales summary'!$A$2:$A$2047,$A43,'all sales summary'!$B$2:$B$2047,E$2))</f>
        <v>0.49612064808101541</v>
      </c>
      <c r="F43" s="37">
        <f>(SUMIFS('all sales summary'!$C$2:$C$2047,'all sales summary'!$A$2:$A$2047,$A43,'all sales summary'!$B$2:$B$2047,F$3)*(1-SUMIFS('all sales summary'!$H$2:$H$2047,'all sales summary'!$A$2:$A$2047,$A43,'all sales summary'!$B$2:$B$2047,F$3)))/(1-SUMIFS('all sales summary'!$H$2:$H$2047,'all sales summary'!$A$2:$A$2047,$A43,'all sales summary'!$B$2:$B$2047,F$2))</f>
        <v>0.60170891041793073</v>
      </c>
      <c r="G43" s="37">
        <f>(SUMIFS('all sales summary'!$C$2:$C$2047,'all sales summary'!$A$2:$A$2047,$A43,'all sales summary'!$B$2:$B$2047,G$3)*(1-SUMIFS('all sales summary'!$H$2:$H$2047,'all sales summary'!$A$2:$A$2047,$A43,'all sales summary'!$B$2:$B$2047,G$3)))/(1-SUMIFS('all sales summary'!$H$2:$H$2047,'all sales summary'!$A$2:$A$2047,$A43,'all sales summary'!$B$2:$B$2047,G$2))</f>
        <v>0.70876099379560431</v>
      </c>
      <c r="H43" s="37">
        <f>(SUMIFS('all sales summary'!$C$2:$C$2047,'all sales summary'!$A$2:$A$2047,$A43,'all sales summary'!$B$2:$B$2047,H$3)*(1-SUMIFS('all sales summary'!$H$2:$H$2047,'all sales summary'!$A$2:$A$2047,$A43,'all sales summary'!$B$2:$B$2047,H$3)))/(1-SUMIFS('all sales summary'!$H$2:$H$2047,'all sales summary'!$A$2:$A$2047,$A43,'all sales summary'!$B$2:$B$2047,H$2))</f>
        <v>0.80779845897287983</v>
      </c>
      <c r="I43" s="37">
        <f>(SUMIFS('all sales summary'!$C$2:$C$2047,'all sales summary'!$A$2:$A$2047,$A43,'all sales summary'!$B$2:$B$2047,I$3)*(1-SUMIFS('all sales summary'!$H$2:$H$2047,'all sales summary'!$A$2:$A$2047,$A43,'all sales summary'!$B$2:$B$2047,I$3)))/(1-SUMIFS('all sales summary'!$H$2:$H$2047,'all sales summary'!$A$2:$A$2047,$A43,'all sales summary'!$B$2:$B$2047,I$2))</f>
        <v>0.7925097591573661</v>
      </c>
      <c r="J43" s="37">
        <f>(SUMIFS('all sales summary'!$C$2:$C$2047,'all sales summary'!$A$2:$A$2047,$A43,'all sales summary'!$B$2:$B$2047,J$3)*(1-SUMIFS('all sales summary'!$H$2:$H$2047,'all sales summary'!$A$2:$A$2047,$A43,'all sales summary'!$B$2:$B$2047,J$3)))/(1-SUMIFS('all sales summary'!$H$2:$H$2047,'all sales summary'!$A$2:$A$2047,$A43,'all sales summary'!$B$2:$B$2047,J$2))</f>
        <v>0.78220593009217598</v>
      </c>
      <c r="K43" s="37">
        <f>(SUMIFS('all sales summary'!$C$2:$C$2047,'all sales summary'!$A$2:$A$2047,$A43,'all sales summary'!$B$2:$B$2047,K$3)*(1-SUMIFS('all sales summary'!$H$2:$H$2047,'all sales summary'!$A$2:$A$2047,$A43,'all sales summary'!$B$2:$B$2047,K$3)))/(1-SUMIFS('all sales summary'!$H$2:$H$2047,'all sales summary'!$A$2:$A$2047,$A43,'all sales summary'!$B$2:$B$2047,K$2))</f>
        <v>0.80507233097543329</v>
      </c>
      <c r="L43" s="37">
        <f>(SUMIFS('all sales summary'!$C$2:$C$2047,'all sales summary'!$A$2:$A$2047,$A43,'all sales summary'!$B$2:$B$2047,L$3)*(1-SUMIFS('all sales summary'!$H$2:$H$2047,'all sales summary'!$A$2:$A$2047,$A43,'all sales summary'!$B$2:$B$2047,L$3)))/(1-SUMIFS('all sales summary'!$H$2:$H$2047,'all sales summary'!$A$2:$A$2047,$A43,'all sales summary'!$B$2:$B$2047,L$2))</f>
        <v>0.77882629084945876</v>
      </c>
      <c r="M43" s="37">
        <f>(SUMIFS('all sales summary'!$C$2:$C$2047,'all sales summary'!$A$2:$A$2047,$A43,'all sales summary'!$B$2:$B$2047,M$3)*(1-SUMIFS('all sales summary'!$H$2:$H$2047,'all sales summary'!$A$2:$A$2047,$A43,'all sales summary'!$B$2:$B$2047,M$3)))/(1-SUMIFS('all sales summary'!$H$2:$H$2047,'all sales summary'!$A$2:$A$2047,$A43,'all sales summary'!$B$2:$B$2047,M$2))</f>
        <v>0.95512796209160999</v>
      </c>
      <c r="N43" s="37">
        <f>(SUMIFS('all sales summary'!$C$2:$C$2047,'all sales summary'!$A$2:$A$2047,$A43,'all sales summary'!$B$2:$B$2047,N$3)*(1-SUMIFS('all sales summary'!$H$2:$H$2047,'all sales summary'!$A$2:$A$2047,$A43,'all sales summary'!$B$2:$B$2047,N$3)))/(1-SUMIFS('all sales summary'!$H$2:$H$2047,'all sales summary'!$A$2:$A$2047,$A43,'all sales summary'!$B$2:$B$2047,N$2))</f>
        <v>0.6432559661686168</v>
      </c>
      <c r="O43" s="37">
        <f>(SUMIFS('all sales summary'!$C$2:$C$2047,'all sales summary'!$A$2:$A$2047,$A43,'all sales summary'!$B$2:$B$2047,O$3)*(1-SUMIFS('all sales summary'!$H$2:$H$2047,'all sales summary'!$A$2:$A$2047,$A43,'all sales summary'!$B$2:$B$2047,O$3)))/(1-SUMIFS('all sales summary'!$H$2:$H$2047,'all sales summary'!$A$2:$A$2047,$A43,'all sales summary'!$B$2:$B$2047,O$2))</f>
        <v>0.65802664006554945</v>
      </c>
      <c r="P43" s="37">
        <f>(SUMIFS('all sales summary'!$C$2:$C$2047,'all sales summary'!$A$2:$A$2047,$A43,'all sales summary'!$B$2:$B$2047,P$3)*(1-SUMIFS('all sales summary'!$H$2:$H$2047,'all sales summary'!$A$2:$A$2047,$A43,'all sales summary'!$B$2:$B$2047,P$3)))/(1-SUMIFS('all sales summary'!$H$2:$H$2047,'all sales summary'!$A$2:$A$2047,$A43,'all sales summary'!$B$2:$B$2047,P$2))</f>
        <v>0.81304005136060442</v>
      </c>
      <c r="Q43" s="37">
        <f>(SUMIFS('all sales summary'!$C$2:$C$2047,'all sales summary'!$A$2:$A$2047,$A43,'all sales summary'!$B$2:$B$2047,Q$3)*(1-SUMIFS('all sales summary'!$H$2:$H$2047,'all sales summary'!$A$2:$A$2047,$A43,'all sales summary'!$B$2:$B$2047,Q$3)))/(1-SUMIFS('all sales summary'!$H$2:$H$2047,'all sales summary'!$A$2:$A$2047,$A43,'all sales summary'!$B$2:$B$2047,Q$2))</f>
        <v>0.8688915702623472</v>
      </c>
      <c r="R43" s="37">
        <f>(SUMIFS('all sales summary'!$C$2:$C$2047,'all sales summary'!$A$2:$A$2047,$A43,'all sales summary'!$B$2:$B$2047,R$3)*(1-SUMIFS('all sales summary'!$H$2:$H$2047,'all sales summary'!$A$2:$A$2047,$A43,'all sales summary'!$B$2:$B$2047,R$3)))/(1-SUMIFS('all sales summary'!$H$2:$H$2047,'all sales summary'!$A$2:$A$2047,$A43,'all sales summary'!$B$2:$B$2047,R$2))</f>
        <v>0.91755168601590964</v>
      </c>
      <c r="S43" s="37">
        <f>(SUMIFS('all sales summary'!$C$2:$C$2047,'all sales summary'!$A$2:$A$2047,$A43,'all sales summary'!$B$2:$B$2047,S$3)*(1-SUMIFS('all sales summary'!$H$2:$H$2047,'all sales summary'!$A$2:$A$2047,$A43,'all sales summary'!$B$2:$B$2047,S$3)))/(1-SUMIFS('all sales summary'!$H$2:$H$2047,'all sales summary'!$A$2:$A$2047,$A43,'all sales summary'!$B$2:$B$2047,S$2))</f>
        <v>0.87263119537257083</v>
      </c>
      <c r="T43" s="37">
        <f>(SUMIFS('all sales summary'!$C$2:$C$2047,'all sales summary'!$A$2:$A$2047,$A43,'all sales summary'!$B$2:$B$2047,T$3)*(1-SUMIFS('all sales summary'!$H$2:$H$2047,'all sales summary'!$A$2:$A$2047,$A43,'all sales summary'!$B$2:$B$2047,T$3)))/(1-SUMIFS('all sales summary'!$H$2:$H$2047,'all sales summary'!$A$2:$A$2047,$A43,'all sales summary'!$B$2:$B$2047,T$2))</f>
        <v>0.88952693500738589</v>
      </c>
      <c r="U43" s="37">
        <f>(SUMIFS('all sales summary'!$C$2:$C$2047,'all sales summary'!$A$2:$A$2047,$A43,'all sales summary'!$B$2:$B$2047,U$3)*(1-SUMIFS('all sales summary'!$H$2:$H$2047,'all sales summary'!$A$2:$A$2047,$A43,'all sales summary'!$B$2:$B$2047,U$3)))/(1-SUMIFS('all sales summary'!$H$2:$H$2047,'all sales summary'!$A$2:$A$2047,$A43,'all sales summary'!$B$2:$B$2047,U$2))</f>
        <v>0.87707923276226551</v>
      </c>
      <c r="V43" s="37">
        <f>(SUMIFS('all sales summary'!$C$2:$C$2047,'all sales summary'!$A$2:$A$2047,$A43,'all sales summary'!$B$2:$B$2047,V$3)*(1-SUMIFS('all sales summary'!$H$2:$H$2047,'all sales summary'!$A$2:$A$2047,$A43,'all sales summary'!$B$2:$B$2047,V$3)))/(1-SUMIFS('all sales summary'!$H$2:$H$2047,'all sales summary'!$A$2:$A$2047,$A43,'all sales summary'!$B$2:$B$2047,V$2))</f>
        <v>0.8571611988814104</v>
      </c>
      <c r="W43" s="8" t="str">
        <f t="shared" si="0"/>
        <v>Northampton</v>
      </c>
      <c r="X43" s="49">
        <f>1-SUMIFS('all sales summary'!$H$2:$H$2047,'all sales summary'!$A$2:$A$2047,$A43,'all sales summary'!$B$2:$B$2047,X$2)</f>
        <v>0.86492878818711694</v>
      </c>
      <c r="Y43" s="43">
        <f t="shared" si="1"/>
        <v>-0.12354539115760231</v>
      </c>
    </row>
    <row r="44" spans="1:25" x14ac:dyDescent="0.25">
      <c r="A44" s="5" t="s">
        <v>47</v>
      </c>
      <c r="B44" s="37">
        <f>(SUMIFS('all sales summary'!$C$2:$C$2047,'all sales summary'!$A$2:$A$2047,$A44,'all sales summary'!$B$2:$B$2047,B$3)*(1-SUMIFS('all sales summary'!$H$2:$H$2047,'all sales summary'!$A$2:$A$2047,$A44,'all sales summary'!$B$2:$B$2047,B$3)))/(1-SUMIFS('all sales summary'!$H$2:$H$2047,'all sales summary'!$A$2:$A$2047,$A44,'all sales summary'!$B$2:$B$2047,B$2))</f>
        <v>0.91526598253792002</v>
      </c>
      <c r="C44" s="37">
        <f>(SUMIFS('all sales summary'!$C$2:$C$2047,'all sales summary'!$A$2:$A$2047,$A44,'all sales summary'!$B$2:$B$2047,C$3)*(1-SUMIFS('all sales summary'!$H$2:$H$2047,'all sales summary'!$A$2:$A$2047,$A44,'all sales summary'!$B$2:$B$2047,C$3)))/(1-SUMIFS('all sales summary'!$H$2:$H$2047,'all sales summary'!$A$2:$A$2047,$A44,'all sales summary'!$B$2:$B$2047,C$2))</f>
        <v>0.90056092992285253</v>
      </c>
      <c r="D44" s="37">
        <f>(SUMIFS('all sales summary'!$C$2:$C$2047,'all sales summary'!$A$2:$A$2047,$A44,'all sales summary'!$B$2:$B$2047,D$3)*(1-SUMIFS('all sales summary'!$H$2:$H$2047,'all sales summary'!$A$2:$A$2047,$A44,'all sales summary'!$B$2:$B$2047,D$3)))/(1-SUMIFS('all sales summary'!$H$2:$H$2047,'all sales summary'!$A$2:$A$2047,$A44,'all sales summary'!$B$2:$B$2047,D$2))</f>
        <v>0.86414366207433801</v>
      </c>
      <c r="E44" s="37">
        <f>(SUMIFS('all sales summary'!$C$2:$C$2047,'all sales summary'!$A$2:$A$2047,$A44,'all sales summary'!$B$2:$B$2047,E$3)*(1-SUMIFS('all sales summary'!$H$2:$H$2047,'all sales summary'!$A$2:$A$2047,$A44,'all sales summary'!$B$2:$B$2047,E$3)))/(1-SUMIFS('all sales summary'!$H$2:$H$2047,'all sales summary'!$A$2:$A$2047,$A44,'all sales summary'!$B$2:$B$2047,E$2))</f>
        <v>0.52179381921884427</v>
      </c>
      <c r="F44" s="37">
        <f>(SUMIFS('all sales summary'!$C$2:$C$2047,'all sales summary'!$A$2:$A$2047,$A44,'all sales summary'!$B$2:$B$2047,F$3)*(1-SUMIFS('all sales summary'!$H$2:$H$2047,'all sales summary'!$A$2:$A$2047,$A44,'all sales summary'!$B$2:$B$2047,F$3)))/(1-SUMIFS('all sales summary'!$H$2:$H$2047,'all sales summary'!$A$2:$A$2047,$A44,'all sales summary'!$B$2:$B$2047,F$2))</f>
        <v>0.67848739301213667</v>
      </c>
      <c r="G44" s="37">
        <f>(SUMIFS('all sales summary'!$C$2:$C$2047,'all sales summary'!$A$2:$A$2047,$A44,'all sales summary'!$B$2:$B$2047,G$3)*(1-SUMIFS('all sales summary'!$H$2:$H$2047,'all sales summary'!$A$2:$A$2047,$A44,'all sales summary'!$B$2:$B$2047,G$3)))/(1-SUMIFS('all sales summary'!$H$2:$H$2047,'all sales summary'!$A$2:$A$2047,$A44,'all sales summary'!$B$2:$B$2047,G$2))</f>
        <v>0.86738159913103308</v>
      </c>
      <c r="H44" s="37">
        <f>(SUMIFS('all sales summary'!$C$2:$C$2047,'all sales summary'!$A$2:$A$2047,$A44,'all sales summary'!$B$2:$B$2047,H$3)*(1-SUMIFS('all sales summary'!$H$2:$H$2047,'all sales summary'!$A$2:$A$2047,$A44,'all sales summary'!$B$2:$B$2047,H$3)))/(1-SUMIFS('all sales summary'!$H$2:$H$2047,'all sales summary'!$A$2:$A$2047,$A44,'all sales summary'!$B$2:$B$2047,H$2))</f>
        <v>1.0362777253061641</v>
      </c>
      <c r="I44" s="37">
        <f>(SUMIFS('all sales summary'!$C$2:$C$2047,'all sales summary'!$A$2:$A$2047,$A44,'all sales summary'!$B$2:$B$2047,I$3)*(1-SUMIFS('all sales summary'!$H$2:$H$2047,'all sales summary'!$A$2:$A$2047,$A44,'all sales summary'!$B$2:$B$2047,I$3)))/(1-SUMIFS('all sales summary'!$H$2:$H$2047,'all sales summary'!$A$2:$A$2047,$A44,'all sales summary'!$B$2:$B$2047,I$2))</f>
        <v>1.0741908433601826</v>
      </c>
      <c r="J44" s="37">
        <f>(SUMIFS('all sales summary'!$C$2:$C$2047,'all sales summary'!$A$2:$A$2047,$A44,'all sales summary'!$B$2:$B$2047,J$3)*(1-SUMIFS('all sales summary'!$H$2:$H$2047,'all sales summary'!$A$2:$A$2047,$A44,'all sales summary'!$B$2:$B$2047,J$3)))/(1-SUMIFS('all sales summary'!$H$2:$H$2047,'all sales summary'!$A$2:$A$2047,$A44,'all sales summary'!$B$2:$B$2047,J$2))</f>
        <v>1.0350180803541402</v>
      </c>
      <c r="K44" s="37">
        <f>(SUMIFS('all sales summary'!$C$2:$C$2047,'all sales summary'!$A$2:$A$2047,$A44,'all sales summary'!$B$2:$B$2047,K$3)*(1-SUMIFS('all sales summary'!$H$2:$H$2047,'all sales summary'!$A$2:$A$2047,$A44,'all sales summary'!$B$2:$B$2047,K$3)))/(1-SUMIFS('all sales summary'!$H$2:$H$2047,'all sales summary'!$A$2:$A$2047,$A44,'all sales summary'!$B$2:$B$2047,K$2))</f>
        <v>1.0775271827300927</v>
      </c>
      <c r="L44" s="37">
        <f>(SUMIFS('all sales summary'!$C$2:$C$2047,'all sales summary'!$A$2:$A$2047,$A44,'all sales summary'!$B$2:$B$2047,L$3)*(1-SUMIFS('all sales summary'!$H$2:$H$2047,'all sales summary'!$A$2:$A$2047,$A44,'all sales summary'!$B$2:$B$2047,L$3)))/(1-SUMIFS('all sales summary'!$H$2:$H$2047,'all sales summary'!$A$2:$A$2047,$A44,'all sales summary'!$B$2:$B$2047,L$2))</f>
        <v>0.91340070511636184</v>
      </c>
      <c r="M44" s="37">
        <f>(SUMIFS('all sales summary'!$C$2:$C$2047,'all sales summary'!$A$2:$A$2047,$A44,'all sales summary'!$B$2:$B$2047,M$3)*(1-SUMIFS('all sales summary'!$H$2:$H$2047,'all sales summary'!$A$2:$A$2047,$A44,'all sales summary'!$B$2:$B$2047,M$3)))/(1-SUMIFS('all sales summary'!$H$2:$H$2047,'all sales summary'!$A$2:$A$2047,$A44,'all sales summary'!$B$2:$B$2047,M$2))</f>
        <v>1.1918751279053101</v>
      </c>
      <c r="N44" s="37">
        <f>(SUMIFS('all sales summary'!$C$2:$C$2047,'all sales summary'!$A$2:$A$2047,$A44,'all sales summary'!$B$2:$B$2047,N$3)*(1-SUMIFS('all sales summary'!$H$2:$H$2047,'all sales summary'!$A$2:$A$2047,$A44,'all sales summary'!$B$2:$B$2047,N$3)))/(1-SUMIFS('all sales summary'!$H$2:$H$2047,'all sales summary'!$A$2:$A$2047,$A44,'all sales summary'!$B$2:$B$2047,N$2))</f>
        <v>0.64223415386253824</v>
      </c>
      <c r="O44" s="37">
        <f>(SUMIFS('all sales summary'!$C$2:$C$2047,'all sales summary'!$A$2:$A$2047,$A44,'all sales summary'!$B$2:$B$2047,O$3)*(1-SUMIFS('all sales summary'!$H$2:$H$2047,'all sales summary'!$A$2:$A$2047,$A44,'all sales summary'!$B$2:$B$2047,O$3)))/(1-SUMIFS('all sales summary'!$H$2:$H$2047,'all sales summary'!$A$2:$A$2047,$A44,'all sales summary'!$B$2:$B$2047,O$2))</f>
        <v>0.67343108038946431</v>
      </c>
      <c r="P44" s="37">
        <f>(SUMIFS('all sales summary'!$C$2:$C$2047,'all sales summary'!$A$2:$A$2047,$A44,'all sales summary'!$B$2:$B$2047,P$3)*(1-SUMIFS('all sales summary'!$H$2:$H$2047,'all sales summary'!$A$2:$A$2047,$A44,'all sales summary'!$B$2:$B$2047,P$3)))/(1-SUMIFS('all sales summary'!$H$2:$H$2047,'all sales summary'!$A$2:$A$2047,$A44,'all sales summary'!$B$2:$B$2047,P$2))</f>
        <v>0.85430679277394816</v>
      </c>
      <c r="Q44" s="37">
        <f>(SUMIFS('all sales summary'!$C$2:$C$2047,'all sales summary'!$A$2:$A$2047,$A44,'all sales summary'!$B$2:$B$2047,Q$3)*(1-SUMIFS('all sales summary'!$H$2:$H$2047,'all sales summary'!$A$2:$A$2047,$A44,'all sales summary'!$B$2:$B$2047,Q$3)))/(1-SUMIFS('all sales summary'!$H$2:$H$2047,'all sales summary'!$A$2:$A$2047,$A44,'all sales summary'!$B$2:$B$2047,Q$2))</f>
        <v>1.0522352816317386</v>
      </c>
      <c r="R44" s="37">
        <f>(SUMIFS('all sales summary'!$C$2:$C$2047,'all sales summary'!$A$2:$A$2047,$A44,'all sales summary'!$B$2:$B$2047,R$3)*(1-SUMIFS('all sales summary'!$H$2:$H$2047,'all sales summary'!$A$2:$A$2047,$A44,'all sales summary'!$B$2:$B$2047,R$3)))/(1-SUMIFS('all sales summary'!$H$2:$H$2047,'all sales summary'!$A$2:$A$2047,$A44,'all sales summary'!$B$2:$B$2047,R$2))</f>
        <v>1.1701287157436229</v>
      </c>
      <c r="S44" s="37">
        <f>(SUMIFS('all sales summary'!$C$2:$C$2047,'all sales summary'!$A$2:$A$2047,$A44,'all sales summary'!$B$2:$B$2047,S$3)*(1-SUMIFS('all sales summary'!$H$2:$H$2047,'all sales summary'!$A$2:$A$2047,$A44,'all sales summary'!$B$2:$B$2047,S$3)))/(1-SUMIFS('all sales summary'!$H$2:$H$2047,'all sales summary'!$A$2:$A$2047,$A44,'all sales summary'!$B$2:$B$2047,S$2))</f>
        <v>1.1434411985311503</v>
      </c>
      <c r="T44" s="37">
        <f>(SUMIFS('all sales summary'!$C$2:$C$2047,'all sales summary'!$A$2:$A$2047,$A44,'all sales summary'!$B$2:$B$2047,T$3)*(1-SUMIFS('all sales summary'!$H$2:$H$2047,'all sales summary'!$A$2:$A$2047,$A44,'all sales summary'!$B$2:$B$2047,T$3)))/(1-SUMIFS('all sales summary'!$H$2:$H$2047,'all sales summary'!$A$2:$A$2047,$A44,'all sales summary'!$B$2:$B$2047,T$2))</f>
        <v>1.2137461233670963</v>
      </c>
      <c r="U44" s="37">
        <f>(SUMIFS('all sales summary'!$C$2:$C$2047,'all sales summary'!$A$2:$A$2047,$A44,'all sales summary'!$B$2:$B$2047,U$3)*(1-SUMIFS('all sales summary'!$H$2:$H$2047,'all sales summary'!$A$2:$A$2047,$A44,'all sales summary'!$B$2:$B$2047,U$3)))/(1-SUMIFS('all sales summary'!$H$2:$H$2047,'all sales summary'!$A$2:$A$2047,$A44,'all sales summary'!$B$2:$B$2047,U$2))</f>
        <v>1.2463034040228709</v>
      </c>
      <c r="V44" s="37">
        <f>(SUMIFS('all sales summary'!$C$2:$C$2047,'all sales summary'!$A$2:$A$2047,$A44,'all sales summary'!$B$2:$B$2047,V$3)*(1-SUMIFS('all sales summary'!$H$2:$H$2047,'all sales summary'!$A$2:$A$2047,$A44,'all sales summary'!$B$2:$B$2047,V$3)))/(1-SUMIFS('all sales summary'!$H$2:$H$2047,'all sales summary'!$A$2:$A$2047,$A44,'all sales summary'!$B$2:$B$2047,V$2))</f>
        <v>1.1518599492820396</v>
      </c>
      <c r="W44" s="8" t="str">
        <f t="shared" si="0"/>
        <v>Norwich</v>
      </c>
      <c r="X44" s="49">
        <f>1-SUMIFS('all sales summary'!$H$2:$H$2047,'all sales summary'!$A$2:$A$2047,$A44,'all sales summary'!$B$2:$B$2047,X$2)</f>
        <v>0.73378609154500551</v>
      </c>
      <c r="Y44" s="43">
        <f t="shared" si="1"/>
        <v>0.1114327186458906</v>
      </c>
    </row>
    <row r="45" spans="1:25" x14ac:dyDescent="0.25">
      <c r="A45" s="5" t="s">
        <v>48</v>
      </c>
      <c r="B45" s="37">
        <f>(SUMIFS('all sales summary'!$C$2:$C$2047,'all sales summary'!$A$2:$A$2047,$A45,'all sales summary'!$B$2:$B$2047,B$3)*(1-SUMIFS('all sales summary'!$H$2:$H$2047,'all sales summary'!$A$2:$A$2047,$A45,'all sales summary'!$B$2:$B$2047,B$3)))/(1-SUMIFS('all sales summary'!$H$2:$H$2047,'all sales summary'!$A$2:$A$2047,$A45,'all sales summary'!$B$2:$B$2047,B$2))</f>
        <v>0.91357164394082035</v>
      </c>
      <c r="C45" s="37">
        <f>(SUMIFS('all sales summary'!$C$2:$C$2047,'all sales summary'!$A$2:$A$2047,$A45,'all sales summary'!$B$2:$B$2047,C$3)*(1-SUMIFS('all sales summary'!$H$2:$H$2047,'all sales summary'!$A$2:$A$2047,$A45,'all sales summary'!$B$2:$B$2047,C$3)))/(1-SUMIFS('all sales summary'!$H$2:$H$2047,'all sales summary'!$A$2:$A$2047,$A45,'all sales summary'!$B$2:$B$2047,C$2))</f>
        <v>0.94241791733671032</v>
      </c>
      <c r="D45" s="37">
        <f>(SUMIFS('all sales summary'!$C$2:$C$2047,'all sales summary'!$A$2:$A$2047,$A45,'all sales summary'!$B$2:$B$2047,D$3)*(1-SUMIFS('all sales summary'!$H$2:$H$2047,'all sales summary'!$A$2:$A$2047,$A45,'all sales summary'!$B$2:$B$2047,D$3)))/(1-SUMIFS('all sales summary'!$H$2:$H$2047,'all sales summary'!$A$2:$A$2047,$A45,'all sales summary'!$B$2:$B$2047,D$2))</f>
        <v>0.87440125424508475</v>
      </c>
      <c r="E45" s="37">
        <f>(SUMIFS('all sales summary'!$C$2:$C$2047,'all sales summary'!$A$2:$A$2047,$A45,'all sales summary'!$B$2:$B$2047,E$3)*(1-SUMIFS('all sales summary'!$H$2:$H$2047,'all sales summary'!$A$2:$A$2047,$A45,'all sales summary'!$B$2:$B$2047,E$3)))/(1-SUMIFS('all sales summary'!$H$2:$H$2047,'all sales summary'!$A$2:$A$2047,$A45,'all sales summary'!$B$2:$B$2047,E$2))</f>
        <v>0.62322626085535959</v>
      </c>
      <c r="F45" s="37">
        <f>(SUMIFS('all sales summary'!$C$2:$C$2047,'all sales summary'!$A$2:$A$2047,$A45,'all sales summary'!$B$2:$B$2047,F$3)*(1-SUMIFS('all sales summary'!$H$2:$H$2047,'all sales summary'!$A$2:$A$2047,$A45,'all sales summary'!$B$2:$B$2047,F$3)))/(1-SUMIFS('all sales summary'!$H$2:$H$2047,'all sales summary'!$A$2:$A$2047,$A45,'all sales summary'!$B$2:$B$2047,F$2))</f>
        <v>0.74679256464838806</v>
      </c>
      <c r="G45" s="37">
        <f>(SUMIFS('all sales summary'!$C$2:$C$2047,'all sales summary'!$A$2:$A$2047,$A45,'all sales summary'!$B$2:$B$2047,G$3)*(1-SUMIFS('all sales summary'!$H$2:$H$2047,'all sales summary'!$A$2:$A$2047,$A45,'all sales summary'!$B$2:$B$2047,G$3)))/(1-SUMIFS('all sales summary'!$H$2:$H$2047,'all sales summary'!$A$2:$A$2047,$A45,'all sales summary'!$B$2:$B$2047,G$2))</f>
        <v>0.92076174968639124</v>
      </c>
      <c r="H45" s="37">
        <f>(SUMIFS('all sales summary'!$C$2:$C$2047,'all sales summary'!$A$2:$A$2047,$A45,'all sales summary'!$B$2:$B$2047,H$3)*(1-SUMIFS('all sales summary'!$H$2:$H$2047,'all sales summary'!$A$2:$A$2047,$A45,'all sales summary'!$B$2:$B$2047,H$3)))/(1-SUMIFS('all sales summary'!$H$2:$H$2047,'all sales summary'!$A$2:$A$2047,$A45,'all sales summary'!$B$2:$B$2047,H$2))</f>
        <v>1.0482587999989288</v>
      </c>
      <c r="I45" s="37">
        <f>(SUMIFS('all sales summary'!$C$2:$C$2047,'all sales summary'!$A$2:$A$2047,$A45,'all sales summary'!$B$2:$B$2047,I$3)*(1-SUMIFS('all sales summary'!$H$2:$H$2047,'all sales summary'!$A$2:$A$2047,$A45,'all sales summary'!$B$2:$B$2047,I$3)))/(1-SUMIFS('all sales summary'!$H$2:$H$2047,'all sales summary'!$A$2:$A$2047,$A45,'all sales summary'!$B$2:$B$2047,I$2))</f>
        <v>1.0807787617863354</v>
      </c>
      <c r="J45" s="37">
        <f>(SUMIFS('all sales summary'!$C$2:$C$2047,'all sales summary'!$A$2:$A$2047,$A45,'all sales summary'!$B$2:$B$2047,J$3)*(1-SUMIFS('all sales summary'!$H$2:$H$2047,'all sales summary'!$A$2:$A$2047,$A45,'all sales summary'!$B$2:$B$2047,J$3)))/(1-SUMIFS('all sales summary'!$H$2:$H$2047,'all sales summary'!$A$2:$A$2047,$A45,'all sales summary'!$B$2:$B$2047,J$2))</f>
        <v>1.0793443605794442</v>
      </c>
      <c r="K45" s="37">
        <f>(SUMIFS('all sales summary'!$C$2:$C$2047,'all sales summary'!$A$2:$A$2047,$A45,'all sales summary'!$B$2:$B$2047,K$3)*(1-SUMIFS('all sales summary'!$H$2:$H$2047,'all sales summary'!$A$2:$A$2047,$A45,'all sales summary'!$B$2:$B$2047,K$3)))/(1-SUMIFS('all sales summary'!$H$2:$H$2047,'all sales summary'!$A$2:$A$2047,$A45,'all sales summary'!$B$2:$B$2047,K$2))</f>
        <v>1.0966475247415395</v>
      </c>
      <c r="L45" s="37">
        <f>(SUMIFS('all sales summary'!$C$2:$C$2047,'all sales summary'!$A$2:$A$2047,$A45,'all sales summary'!$B$2:$B$2047,L$3)*(1-SUMIFS('all sales summary'!$H$2:$H$2047,'all sales summary'!$A$2:$A$2047,$A45,'all sales summary'!$B$2:$B$2047,L$3)))/(1-SUMIFS('all sales summary'!$H$2:$H$2047,'all sales summary'!$A$2:$A$2047,$A45,'all sales summary'!$B$2:$B$2047,L$2))</f>
        <v>0.89947796280281522</v>
      </c>
      <c r="M45" s="37">
        <f>(SUMIFS('all sales summary'!$C$2:$C$2047,'all sales summary'!$A$2:$A$2047,$A45,'all sales summary'!$B$2:$B$2047,M$3)*(1-SUMIFS('all sales summary'!$H$2:$H$2047,'all sales summary'!$A$2:$A$2047,$A45,'all sales summary'!$B$2:$B$2047,M$3)))/(1-SUMIFS('all sales summary'!$H$2:$H$2047,'all sales summary'!$A$2:$A$2047,$A45,'all sales summary'!$B$2:$B$2047,M$2))</f>
        <v>1.1218888936366918</v>
      </c>
      <c r="N45" s="37">
        <f>(SUMIFS('all sales summary'!$C$2:$C$2047,'all sales summary'!$A$2:$A$2047,$A45,'all sales summary'!$B$2:$B$2047,N$3)*(1-SUMIFS('all sales summary'!$H$2:$H$2047,'all sales summary'!$A$2:$A$2047,$A45,'all sales summary'!$B$2:$B$2047,N$3)))/(1-SUMIFS('all sales summary'!$H$2:$H$2047,'all sales summary'!$A$2:$A$2047,$A45,'all sales summary'!$B$2:$B$2047,N$2))</f>
        <v>0.70819644831226891</v>
      </c>
      <c r="O45" s="37">
        <f>(SUMIFS('all sales summary'!$C$2:$C$2047,'all sales summary'!$A$2:$A$2047,$A45,'all sales summary'!$B$2:$B$2047,O$3)*(1-SUMIFS('all sales summary'!$H$2:$H$2047,'all sales summary'!$A$2:$A$2047,$A45,'all sales summary'!$B$2:$B$2047,O$3)))/(1-SUMIFS('all sales summary'!$H$2:$H$2047,'all sales summary'!$A$2:$A$2047,$A45,'all sales summary'!$B$2:$B$2047,O$2))</f>
        <v>0.74271169378291713</v>
      </c>
      <c r="P45" s="37">
        <f>(SUMIFS('all sales summary'!$C$2:$C$2047,'all sales summary'!$A$2:$A$2047,$A45,'all sales summary'!$B$2:$B$2047,P$3)*(1-SUMIFS('all sales summary'!$H$2:$H$2047,'all sales summary'!$A$2:$A$2047,$A45,'all sales summary'!$B$2:$B$2047,P$3)))/(1-SUMIFS('all sales summary'!$H$2:$H$2047,'all sales summary'!$A$2:$A$2047,$A45,'all sales summary'!$B$2:$B$2047,P$2))</f>
        <v>0.91607347029975561</v>
      </c>
      <c r="Q45" s="37">
        <f>(SUMIFS('all sales summary'!$C$2:$C$2047,'all sales summary'!$A$2:$A$2047,$A45,'all sales summary'!$B$2:$B$2047,Q$3)*(1-SUMIFS('all sales summary'!$H$2:$H$2047,'all sales summary'!$A$2:$A$2047,$A45,'all sales summary'!$B$2:$B$2047,Q$3)))/(1-SUMIFS('all sales summary'!$H$2:$H$2047,'all sales summary'!$A$2:$A$2047,$A45,'all sales summary'!$B$2:$B$2047,Q$2))</f>
        <v>1.0752226994005893</v>
      </c>
      <c r="R45" s="37">
        <f>(SUMIFS('all sales summary'!$C$2:$C$2047,'all sales summary'!$A$2:$A$2047,$A45,'all sales summary'!$B$2:$B$2047,R$3)*(1-SUMIFS('all sales summary'!$H$2:$H$2047,'all sales summary'!$A$2:$A$2047,$A45,'all sales summary'!$B$2:$B$2047,R$3)))/(1-SUMIFS('all sales summary'!$H$2:$H$2047,'all sales summary'!$A$2:$A$2047,$A45,'all sales summary'!$B$2:$B$2047,R$2))</f>
        <v>1.1204676709805172</v>
      </c>
      <c r="S45" s="37">
        <f>(SUMIFS('all sales summary'!$C$2:$C$2047,'all sales summary'!$A$2:$A$2047,$A45,'all sales summary'!$B$2:$B$2047,S$3)*(1-SUMIFS('all sales summary'!$H$2:$H$2047,'all sales summary'!$A$2:$A$2047,$A45,'all sales summary'!$B$2:$B$2047,S$3)))/(1-SUMIFS('all sales summary'!$H$2:$H$2047,'all sales summary'!$A$2:$A$2047,$A45,'all sales summary'!$B$2:$B$2047,S$2))</f>
        <v>1.066291302893732</v>
      </c>
      <c r="T45" s="37">
        <f>(SUMIFS('all sales summary'!$C$2:$C$2047,'all sales summary'!$A$2:$A$2047,$A45,'all sales summary'!$B$2:$B$2047,T$3)*(1-SUMIFS('all sales summary'!$H$2:$H$2047,'all sales summary'!$A$2:$A$2047,$A45,'all sales summary'!$B$2:$B$2047,T$3)))/(1-SUMIFS('all sales summary'!$H$2:$H$2047,'all sales summary'!$A$2:$A$2047,$A45,'all sales summary'!$B$2:$B$2047,T$2))</f>
        <v>1.0981476424316174</v>
      </c>
      <c r="U45" s="37">
        <f>(SUMIFS('all sales summary'!$C$2:$C$2047,'all sales summary'!$A$2:$A$2047,$A45,'all sales summary'!$B$2:$B$2047,U$3)*(1-SUMIFS('all sales summary'!$H$2:$H$2047,'all sales summary'!$A$2:$A$2047,$A45,'all sales summary'!$B$2:$B$2047,U$3)))/(1-SUMIFS('all sales summary'!$H$2:$H$2047,'all sales summary'!$A$2:$A$2047,$A45,'all sales summary'!$B$2:$B$2047,U$2))</f>
        <v>1.099151362701148</v>
      </c>
      <c r="V45" s="37">
        <f>(SUMIFS('all sales summary'!$C$2:$C$2047,'all sales summary'!$A$2:$A$2047,$A45,'all sales summary'!$B$2:$B$2047,V$3)*(1-SUMIFS('all sales summary'!$H$2:$H$2047,'all sales summary'!$A$2:$A$2047,$A45,'all sales summary'!$B$2:$B$2047,V$3)))/(1-SUMIFS('all sales summary'!$H$2:$H$2047,'all sales summary'!$A$2:$A$2047,$A45,'all sales summary'!$B$2:$B$2047,V$2))</f>
        <v>1.1066821991777456</v>
      </c>
      <c r="W45" s="8" t="str">
        <f t="shared" si="0"/>
        <v>Nottingham</v>
      </c>
      <c r="X45" s="49">
        <f>1-SUMIFS('all sales summary'!$H$2:$H$2047,'all sales summary'!$A$2:$A$2047,$A45,'all sales summary'!$B$2:$B$2047,X$2)</f>
        <v>0.77000252849775808</v>
      </c>
      <c r="Y45" s="43">
        <f t="shared" si="1"/>
        <v>8.2145563112565545E-2</v>
      </c>
    </row>
    <row r="46" spans="1:25" x14ac:dyDescent="0.25">
      <c r="A46" s="5" t="s">
        <v>49</v>
      </c>
      <c r="B46" s="37">
        <f>(SUMIFS('all sales summary'!$C$2:$C$2047,'all sales summary'!$A$2:$A$2047,$A46,'all sales summary'!$B$2:$B$2047,B$3)*(1-SUMIFS('all sales summary'!$H$2:$H$2047,'all sales summary'!$A$2:$A$2047,$A46,'all sales summary'!$B$2:$B$2047,B$3)))/(1-SUMIFS('all sales summary'!$H$2:$H$2047,'all sales summary'!$A$2:$A$2047,$A46,'all sales summary'!$B$2:$B$2047,B$2))</f>
        <v>0.8856095097457779</v>
      </c>
      <c r="C46" s="37">
        <f>(SUMIFS('all sales summary'!$C$2:$C$2047,'all sales summary'!$A$2:$A$2047,$A46,'all sales summary'!$B$2:$B$2047,C$3)*(1-SUMIFS('all sales summary'!$H$2:$H$2047,'all sales summary'!$A$2:$A$2047,$A46,'all sales summary'!$B$2:$B$2047,C$3)))/(1-SUMIFS('all sales summary'!$H$2:$H$2047,'all sales summary'!$A$2:$A$2047,$A46,'all sales summary'!$B$2:$B$2047,C$2))</f>
        <v>0.91295915469606492</v>
      </c>
      <c r="D46" s="37">
        <f>(SUMIFS('all sales summary'!$C$2:$C$2047,'all sales summary'!$A$2:$A$2047,$A46,'all sales summary'!$B$2:$B$2047,D$3)*(1-SUMIFS('all sales summary'!$H$2:$H$2047,'all sales summary'!$A$2:$A$2047,$A46,'all sales summary'!$B$2:$B$2047,D$3)))/(1-SUMIFS('all sales summary'!$H$2:$H$2047,'all sales summary'!$A$2:$A$2047,$A46,'all sales summary'!$B$2:$B$2047,D$2))</f>
        <v>0.77892262778159893</v>
      </c>
      <c r="E46" s="37">
        <f>(SUMIFS('all sales summary'!$C$2:$C$2047,'all sales summary'!$A$2:$A$2047,$A46,'all sales summary'!$B$2:$B$2047,E$3)*(1-SUMIFS('all sales summary'!$H$2:$H$2047,'all sales summary'!$A$2:$A$2047,$A46,'all sales summary'!$B$2:$B$2047,E$3)))/(1-SUMIFS('all sales summary'!$H$2:$H$2047,'all sales summary'!$A$2:$A$2047,$A46,'all sales summary'!$B$2:$B$2047,E$2))</f>
        <v>0.37162303815467174</v>
      </c>
      <c r="F46" s="37">
        <f>(SUMIFS('all sales summary'!$C$2:$C$2047,'all sales summary'!$A$2:$A$2047,$A46,'all sales summary'!$B$2:$B$2047,F$3)*(1-SUMIFS('all sales summary'!$H$2:$H$2047,'all sales summary'!$A$2:$A$2047,$A46,'all sales summary'!$B$2:$B$2047,F$3)))/(1-SUMIFS('all sales summary'!$H$2:$H$2047,'all sales summary'!$A$2:$A$2047,$A46,'all sales summary'!$B$2:$B$2047,F$2))</f>
        <v>0.49747911240428316</v>
      </c>
      <c r="G46" s="37">
        <f>(SUMIFS('all sales summary'!$C$2:$C$2047,'all sales summary'!$A$2:$A$2047,$A46,'all sales summary'!$B$2:$B$2047,G$3)*(1-SUMIFS('all sales summary'!$H$2:$H$2047,'all sales summary'!$A$2:$A$2047,$A46,'all sales summary'!$B$2:$B$2047,G$3)))/(1-SUMIFS('all sales summary'!$H$2:$H$2047,'all sales summary'!$A$2:$A$2047,$A46,'all sales summary'!$B$2:$B$2047,G$2))</f>
        <v>0.63749159699241786</v>
      </c>
      <c r="H46" s="37">
        <f>(SUMIFS('all sales summary'!$C$2:$C$2047,'all sales summary'!$A$2:$A$2047,$A46,'all sales summary'!$B$2:$B$2047,H$3)*(1-SUMIFS('all sales summary'!$H$2:$H$2047,'all sales summary'!$A$2:$A$2047,$A46,'all sales summary'!$B$2:$B$2047,H$3)))/(1-SUMIFS('all sales summary'!$H$2:$H$2047,'all sales summary'!$A$2:$A$2047,$A46,'all sales summary'!$B$2:$B$2047,H$2))</f>
        <v>0.77840849579328542</v>
      </c>
      <c r="I46" s="37">
        <f>(SUMIFS('all sales summary'!$C$2:$C$2047,'all sales summary'!$A$2:$A$2047,$A46,'all sales summary'!$B$2:$B$2047,I$3)*(1-SUMIFS('all sales summary'!$H$2:$H$2047,'all sales summary'!$A$2:$A$2047,$A46,'all sales summary'!$B$2:$B$2047,I$3)))/(1-SUMIFS('all sales summary'!$H$2:$H$2047,'all sales summary'!$A$2:$A$2047,$A46,'all sales summary'!$B$2:$B$2047,I$2))</f>
        <v>0.84009327026556935</v>
      </c>
      <c r="J46" s="37">
        <f>(SUMIFS('all sales summary'!$C$2:$C$2047,'all sales summary'!$A$2:$A$2047,$A46,'all sales summary'!$B$2:$B$2047,J$3)*(1-SUMIFS('all sales summary'!$H$2:$H$2047,'all sales summary'!$A$2:$A$2047,$A46,'all sales summary'!$B$2:$B$2047,J$3)))/(1-SUMIFS('all sales summary'!$H$2:$H$2047,'all sales summary'!$A$2:$A$2047,$A46,'all sales summary'!$B$2:$B$2047,J$2))</f>
        <v>0.86782938482256444</v>
      </c>
      <c r="K46" s="37">
        <f>(SUMIFS('all sales summary'!$C$2:$C$2047,'all sales summary'!$A$2:$A$2047,$A46,'all sales summary'!$B$2:$B$2047,K$3)*(1-SUMIFS('all sales summary'!$H$2:$H$2047,'all sales summary'!$A$2:$A$2047,$A46,'all sales summary'!$B$2:$B$2047,K$3)))/(1-SUMIFS('all sales summary'!$H$2:$H$2047,'all sales summary'!$A$2:$A$2047,$A46,'all sales summary'!$B$2:$B$2047,K$2))</f>
        <v>0.93206319811407912</v>
      </c>
      <c r="L46" s="37">
        <f>(SUMIFS('all sales summary'!$C$2:$C$2047,'all sales summary'!$A$2:$A$2047,$A46,'all sales summary'!$B$2:$B$2047,L$3)*(1-SUMIFS('all sales summary'!$H$2:$H$2047,'all sales summary'!$A$2:$A$2047,$A46,'all sales summary'!$B$2:$B$2047,L$3)))/(1-SUMIFS('all sales summary'!$H$2:$H$2047,'all sales summary'!$A$2:$A$2047,$A46,'all sales summary'!$B$2:$B$2047,L$2))</f>
        <v>0.61965855951341109</v>
      </c>
      <c r="M46" s="37">
        <f>(SUMIFS('all sales summary'!$C$2:$C$2047,'all sales summary'!$A$2:$A$2047,$A46,'all sales summary'!$B$2:$B$2047,M$3)*(1-SUMIFS('all sales summary'!$H$2:$H$2047,'all sales summary'!$A$2:$A$2047,$A46,'all sales summary'!$B$2:$B$2047,M$3)))/(1-SUMIFS('all sales summary'!$H$2:$H$2047,'all sales summary'!$A$2:$A$2047,$A46,'all sales summary'!$B$2:$B$2047,M$2))</f>
        <v>0.94861997673321941</v>
      </c>
      <c r="N46" s="37">
        <f>(SUMIFS('all sales summary'!$C$2:$C$2047,'all sales summary'!$A$2:$A$2047,$A46,'all sales summary'!$B$2:$B$2047,N$3)*(1-SUMIFS('all sales summary'!$H$2:$H$2047,'all sales summary'!$A$2:$A$2047,$A46,'all sales summary'!$B$2:$B$2047,N$3)))/(1-SUMIFS('all sales summary'!$H$2:$H$2047,'all sales summary'!$A$2:$A$2047,$A46,'all sales summary'!$B$2:$B$2047,N$2))</f>
        <v>0.47474587470227059</v>
      </c>
      <c r="O46" s="37">
        <f>(SUMIFS('all sales summary'!$C$2:$C$2047,'all sales summary'!$A$2:$A$2047,$A46,'all sales summary'!$B$2:$B$2047,O$3)*(1-SUMIFS('all sales summary'!$H$2:$H$2047,'all sales summary'!$A$2:$A$2047,$A46,'all sales summary'!$B$2:$B$2047,O$3)))/(1-SUMIFS('all sales summary'!$H$2:$H$2047,'all sales summary'!$A$2:$A$2047,$A46,'all sales summary'!$B$2:$B$2047,O$2))</f>
        <v>0.48748955998561544</v>
      </c>
      <c r="P46" s="37">
        <f>(SUMIFS('all sales summary'!$C$2:$C$2047,'all sales summary'!$A$2:$A$2047,$A46,'all sales summary'!$B$2:$B$2047,P$3)*(1-SUMIFS('all sales summary'!$H$2:$H$2047,'all sales summary'!$A$2:$A$2047,$A46,'all sales summary'!$B$2:$B$2047,P$3)))/(1-SUMIFS('all sales summary'!$H$2:$H$2047,'all sales summary'!$A$2:$A$2047,$A46,'all sales summary'!$B$2:$B$2047,P$2))</f>
        <v>0.6040249437173445</v>
      </c>
      <c r="Q46" s="37">
        <f>(SUMIFS('all sales summary'!$C$2:$C$2047,'all sales summary'!$A$2:$A$2047,$A46,'all sales summary'!$B$2:$B$2047,Q$3)*(1-SUMIFS('all sales summary'!$H$2:$H$2047,'all sales summary'!$A$2:$A$2047,$A46,'all sales summary'!$B$2:$B$2047,Q$3)))/(1-SUMIFS('all sales summary'!$H$2:$H$2047,'all sales summary'!$A$2:$A$2047,$A46,'all sales summary'!$B$2:$B$2047,Q$2))</f>
        <v>0.77036345070827739</v>
      </c>
      <c r="R46" s="37">
        <f>(SUMIFS('all sales summary'!$C$2:$C$2047,'all sales summary'!$A$2:$A$2047,$A46,'all sales summary'!$B$2:$B$2047,R$3)*(1-SUMIFS('all sales summary'!$H$2:$H$2047,'all sales summary'!$A$2:$A$2047,$A46,'all sales summary'!$B$2:$B$2047,R$3)))/(1-SUMIFS('all sales summary'!$H$2:$H$2047,'all sales summary'!$A$2:$A$2047,$A46,'all sales summary'!$B$2:$B$2047,R$2))</f>
        <v>0.9486745009450358</v>
      </c>
      <c r="S46" s="37">
        <f>(SUMIFS('all sales summary'!$C$2:$C$2047,'all sales summary'!$A$2:$A$2047,$A46,'all sales summary'!$B$2:$B$2047,S$3)*(1-SUMIFS('all sales summary'!$H$2:$H$2047,'all sales summary'!$A$2:$A$2047,$A46,'all sales summary'!$B$2:$B$2047,S$3)))/(1-SUMIFS('all sales summary'!$H$2:$H$2047,'all sales summary'!$A$2:$A$2047,$A46,'all sales summary'!$B$2:$B$2047,S$2))</f>
        <v>0.9235884408374937</v>
      </c>
      <c r="T46" s="37">
        <f>(SUMIFS('all sales summary'!$C$2:$C$2047,'all sales summary'!$A$2:$A$2047,$A46,'all sales summary'!$B$2:$B$2047,T$3)*(1-SUMIFS('all sales summary'!$H$2:$H$2047,'all sales summary'!$A$2:$A$2047,$A46,'all sales summary'!$B$2:$B$2047,T$3)))/(1-SUMIFS('all sales summary'!$H$2:$H$2047,'all sales summary'!$A$2:$A$2047,$A46,'all sales summary'!$B$2:$B$2047,T$2))</f>
        <v>0.92705990032301067</v>
      </c>
      <c r="U46" s="37">
        <f>(SUMIFS('all sales summary'!$C$2:$C$2047,'all sales summary'!$A$2:$A$2047,$A46,'all sales summary'!$B$2:$B$2047,U$3)*(1-SUMIFS('all sales summary'!$H$2:$H$2047,'all sales summary'!$A$2:$A$2047,$A46,'all sales summary'!$B$2:$B$2047,U$3)))/(1-SUMIFS('all sales summary'!$H$2:$H$2047,'all sales summary'!$A$2:$A$2047,$A46,'all sales summary'!$B$2:$B$2047,U$2))</f>
        <v>0.94591099187282324</v>
      </c>
      <c r="V46" s="37">
        <f>(SUMIFS('all sales summary'!$C$2:$C$2047,'all sales summary'!$A$2:$A$2047,$A46,'all sales summary'!$B$2:$B$2047,V$3)*(1-SUMIFS('all sales summary'!$H$2:$H$2047,'all sales summary'!$A$2:$A$2047,$A46,'all sales summary'!$B$2:$B$2047,V$3)))/(1-SUMIFS('all sales summary'!$H$2:$H$2047,'all sales summary'!$A$2:$A$2047,$A46,'all sales summary'!$B$2:$B$2047,V$2))</f>
        <v>0.92172437072069868</v>
      </c>
      <c r="W46" s="8" t="str">
        <f t="shared" si="0"/>
        <v>Oxford</v>
      </c>
      <c r="X46" s="49">
        <f>1-SUMIFS('all sales summary'!$H$2:$H$2047,'all sales summary'!$A$2:$A$2047,$A46,'all sales summary'!$B$2:$B$2047,X$2)</f>
        <v>0.8174570684391308</v>
      </c>
      <c r="Y46" s="43">
        <f t="shared" si="1"/>
        <v>-6.3986966440885848E-2</v>
      </c>
    </row>
    <row r="47" spans="1:25" x14ac:dyDescent="0.25">
      <c r="A47" s="5" t="s">
        <v>50</v>
      </c>
      <c r="B47" s="37">
        <f>(SUMIFS('all sales summary'!$C$2:$C$2047,'all sales summary'!$A$2:$A$2047,$A47,'all sales summary'!$B$2:$B$2047,B$3)*(1-SUMIFS('all sales summary'!$H$2:$H$2047,'all sales summary'!$A$2:$A$2047,$A47,'all sales summary'!$B$2:$B$2047,B$3)))/(1-SUMIFS('all sales summary'!$H$2:$H$2047,'all sales summary'!$A$2:$A$2047,$A47,'all sales summary'!$B$2:$B$2047,B$2))</f>
        <v>0.80875014408139889</v>
      </c>
      <c r="C47" s="37">
        <f>(SUMIFS('all sales summary'!$C$2:$C$2047,'all sales summary'!$A$2:$A$2047,$A47,'all sales summary'!$B$2:$B$2047,C$3)*(1-SUMIFS('all sales summary'!$H$2:$H$2047,'all sales summary'!$A$2:$A$2047,$A47,'all sales summary'!$B$2:$B$2047,C$3)))/(1-SUMIFS('all sales summary'!$H$2:$H$2047,'all sales summary'!$A$2:$A$2047,$A47,'all sales summary'!$B$2:$B$2047,C$2))</f>
        <v>0.80293657696225507</v>
      </c>
      <c r="D47" s="37">
        <f>(SUMIFS('all sales summary'!$C$2:$C$2047,'all sales summary'!$A$2:$A$2047,$A47,'all sales summary'!$B$2:$B$2047,D$3)*(1-SUMIFS('all sales summary'!$H$2:$H$2047,'all sales summary'!$A$2:$A$2047,$A47,'all sales summary'!$B$2:$B$2047,D$3)))/(1-SUMIFS('all sales summary'!$H$2:$H$2047,'all sales summary'!$A$2:$A$2047,$A47,'all sales summary'!$B$2:$B$2047,D$2))</f>
        <v>0.83083536247856005</v>
      </c>
      <c r="E47" s="37">
        <f>(SUMIFS('all sales summary'!$C$2:$C$2047,'all sales summary'!$A$2:$A$2047,$A47,'all sales summary'!$B$2:$B$2047,E$3)*(1-SUMIFS('all sales summary'!$H$2:$H$2047,'all sales summary'!$A$2:$A$2047,$A47,'all sales summary'!$B$2:$B$2047,E$3)))/(1-SUMIFS('all sales summary'!$H$2:$H$2047,'all sales summary'!$A$2:$A$2047,$A47,'all sales summary'!$B$2:$B$2047,E$2))</f>
        <v>0.61947246761660424</v>
      </c>
      <c r="F47" s="37">
        <f>(SUMIFS('all sales summary'!$C$2:$C$2047,'all sales summary'!$A$2:$A$2047,$A47,'all sales summary'!$B$2:$B$2047,F$3)*(1-SUMIFS('all sales summary'!$H$2:$H$2047,'all sales summary'!$A$2:$A$2047,$A47,'all sales summary'!$B$2:$B$2047,F$3)))/(1-SUMIFS('all sales summary'!$H$2:$H$2047,'all sales summary'!$A$2:$A$2047,$A47,'all sales summary'!$B$2:$B$2047,F$2))</f>
        <v>0.76684441306593443</v>
      </c>
      <c r="G47" s="37">
        <f>(SUMIFS('all sales summary'!$C$2:$C$2047,'all sales summary'!$A$2:$A$2047,$A47,'all sales summary'!$B$2:$B$2047,G$3)*(1-SUMIFS('all sales summary'!$H$2:$H$2047,'all sales summary'!$A$2:$A$2047,$A47,'all sales summary'!$B$2:$B$2047,G$3)))/(1-SUMIFS('all sales summary'!$H$2:$H$2047,'all sales summary'!$A$2:$A$2047,$A47,'all sales summary'!$B$2:$B$2047,G$2))</f>
        <v>0.66565745597671255</v>
      </c>
      <c r="H47" s="37">
        <f>(SUMIFS('all sales summary'!$C$2:$C$2047,'all sales summary'!$A$2:$A$2047,$A47,'all sales summary'!$B$2:$B$2047,H$3)*(1-SUMIFS('all sales summary'!$H$2:$H$2047,'all sales summary'!$A$2:$A$2047,$A47,'all sales summary'!$B$2:$B$2047,H$3)))/(1-SUMIFS('all sales summary'!$H$2:$H$2047,'all sales summary'!$A$2:$A$2047,$A47,'all sales summary'!$B$2:$B$2047,H$2))</f>
        <v>0.72278884137322397</v>
      </c>
      <c r="I47" s="37">
        <f>(SUMIFS('all sales summary'!$C$2:$C$2047,'all sales summary'!$A$2:$A$2047,$A47,'all sales summary'!$B$2:$B$2047,I$3)*(1-SUMIFS('all sales summary'!$H$2:$H$2047,'all sales summary'!$A$2:$A$2047,$A47,'all sales summary'!$B$2:$B$2047,I$3)))/(1-SUMIFS('all sales summary'!$H$2:$H$2047,'all sales summary'!$A$2:$A$2047,$A47,'all sales summary'!$B$2:$B$2047,I$2))</f>
        <v>0.74753278670426349</v>
      </c>
      <c r="J47" s="37">
        <f>(SUMIFS('all sales summary'!$C$2:$C$2047,'all sales summary'!$A$2:$A$2047,$A47,'all sales summary'!$B$2:$B$2047,J$3)*(1-SUMIFS('all sales summary'!$H$2:$H$2047,'all sales summary'!$A$2:$A$2047,$A47,'all sales summary'!$B$2:$B$2047,J$3)))/(1-SUMIFS('all sales summary'!$H$2:$H$2047,'all sales summary'!$A$2:$A$2047,$A47,'all sales summary'!$B$2:$B$2047,J$2))</f>
        <v>0.73946334901724964</v>
      </c>
      <c r="K47" s="37">
        <f>(SUMIFS('all sales summary'!$C$2:$C$2047,'all sales summary'!$A$2:$A$2047,$A47,'all sales summary'!$B$2:$B$2047,K$3)*(1-SUMIFS('all sales summary'!$H$2:$H$2047,'all sales summary'!$A$2:$A$2047,$A47,'all sales summary'!$B$2:$B$2047,K$3)))/(1-SUMIFS('all sales summary'!$H$2:$H$2047,'all sales summary'!$A$2:$A$2047,$A47,'all sales summary'!$B$2:$B$2047,K$2))</f>
        <v>0.75500013536463595</v>
      </c>
      <c r="L47" s="37">
        <f>(SUMIFS('all sales summary'!$C$2:$C$2047,'all sales summary'!$A$2:$A$2047,$A47,'all sales summary'!$B$2:$B$2047,L$3)*(1-SUMIFS('all sales summary'!$H$2:$H$2047,'all sales summary'!$A$2:$A$2047,$A47,'all sales summary'!$B$2:$B$2047,L$3)))/(1-SUMIFS('all sales summary'!$H$2:$H$2047,'all sales summary'!$A$2:$A$2047,$A47,'all sales summary'!$B$2:$B$2047,L$2))</f>
        <v>0.61829699428595952</v>
      </c>
      <c r="M47" s="37">
        <f>(SUMIFS('all sales summary'!$C$2:$C$2047,'all sales summary'!$A$2:$A$2047,$A47,'all sales summary'!$B$2:$B$2047,M$3)*(1-SUMIFS('all sales summary'!$H$2:$H$2047,'all sales summary'!$A$2:$A$2047,$A47,'all sales summary'!$B$2:$B$2047,M$3)))/(1-SUMIFS('all sales summary'!$H$2:$H$2047,'all sales summary'!$A$2:$A$2047,$A47,'all sales summary'!$B$2:$B$2047,M$2))</f>
        <v>0.75231765818324392</v>
      </c>
      <c r="N47" s="37">
        <f>(SUMIFS('all sales summary'!$C$2:$C$2047,'all sales summary'!$A$2:$A$2047,$A47,'all sales summary'!$B$2:$B$2047,N$3)*(1-SUMIFS('all sales summary'!$H$2:$H$2047,'all sales summary'!$A$2:$A$2047,$A47,'all sales summary'!$B$2:$B$2047,N$3)))/(1-SUMIFS('all sales summary'!$H$2:$H$2047,'all sales summary'!$A$2:$A$2047,$A47,'all sales summary'!$B$2:$B$2047,N$2))</f>
        <v>0.49383272968860398</v>
      </c>
      <c r="O47" s="37">
        <f>(SUMIFS('all sales summary'!$C$2:$C$2047,'all sales summary'!$A$2:$A$2047,$A47,'all sales summary'!$B$2:$B$2047,O$3)*(1-SUMIFS('all sales summary'!$H$2:$H$2047,'all sales summary'!$A$2:$A$2047,$A47,'all sales summary'!$B$2:$B$2047,O$3)))/(1-SUMIFS('all sales summary'!$H$2:$H$2047,'all sales summary'!$A$2:$A$2047,$A47,'all sales summary'!$B$2:$B$2047,O$2))</f>
        <v>0.50483495187304472</v>
      </c>
      <c r="P47" s="37">
        <f>(SUMIFS('all sales summary'!$C$2:$C$2047,'all sales summary'!$A$2:$A$2047,$A47,'all sales summary'!$B$2:$B$2047,P$3)*(1-SUMIFS('all sales summary'!$H$2:$H$2047,'all sales summary'!$A$2:$A$2047,$A47,'all sales summary'!$B$2:$B$2047,P$3)))/(1-SUMIFS('all sales summary'!$H$2:$H$2047,'all sales summary'!$A$2:$A$2047,$A47,'all sales summary'!$B$2:$B$2047,P$2))</f>
        <v>0.6200812680093698</v>
      </c>
      <c r="Q47" s="37">
        <f>(SUMIFS('all sales summary'!$C$2:$C$2047,'all sales summary'!$A$2:$A$2047,$A47,'all sales summary'!$B$2:$B$2047,Q$3)*(1-SUMIFS('all sales summary'!$H$2:$H$2047,'all sales summary'!$A$2:$A$2047,$A47,'all sales summary'!$B$2:$B$2047,Q$3)))/(1-SUMIFS('all sales summary'!$H$2:$H$2047,'all sales summary'!$A$2:$A$2047,$A47,'all sales summary'!$B$2:$B$2047,Q$2))</f>
        <v>0.70705138369196996</v>
      </c>
      <c r="R47" s="37">
        <f>(SUMIFS('all sales summary'!$C$2:$C$2047,'all sales summary'!$A$2:$A$2047,$A47,'all sales summary'!$B$2:$B$2047,R$3)*(1-SUMIFS('all sales summary'!$H$2:$H$2047,'all sales summary'!$A$2:$A$2047,$A47,'all sales summary'!$B$2:$B$2047,R$3)))/(1-SUMIFS('all sales summary'!$H$2:$H$2047,'all sales summary'!$A$2:$A$2047,$A47,'all sales summary'!$B$2:$B$2047,R$2))</f>
        <v>0.82099513812143932</v>
      </c>
      <c r="S47" s="37">
        <f>(SUMIFS('all sales summary'!$C$2:$C$2047,'all sales summary'!$A$2:$A$2047,$A47,'all sales summary'!$B$2:$B$2047,S$3)*(1-SUMIFS('all sales summary'!$H$2:$H$2047,'all sales summary'!$A$2:$A$2047,$A47,'all sales summary'!$B$2:$B$2047,S$3)))/(1-SUMIFS('all sales summary'!$H$2:$H$2047,'all sales summary'!$A$2:$A$2047,$A47,'all sales summary'!$B$2:$B$2047,S$2))</f>
        <v>0.77467513708349478</v>
      </c>
      <c r="T47" s="37">
        <f>(SUMIFS('all sales summary'!$C$2:$C$2047,'all sales summary'!$A$2:$A$2047,$A47,'all sales summary'!$B$2:$B$2047,T$3)*(1-SUMIFS('all sales summary'!$H$2:$H$2047,'all sales summary'!$A$2:$A$2047,$A47,'all sales summary'!$B$2:$B$2047,T$3)))/(1-SUMIFS('all sales summary'!$H$2:$H$2047,'all sales summary'!$A$2:$A$2047,$A47,'all sales summary'!$B$2:$B$2047,T$2))</f>
        <v>0.79801534579627464</v>
      </c>
      <c r="U47" s="37">
        <f>(SUMIFS('all sales summary'!$C$2:$C$2047,'all sales summary'!$A$2:$A$2047,$A47,'all sales summary'!$B$2:$B$2047,U$3)*(1-SUMIFS('all sales summary'!$H$2:$H$2047,'all sales summary'!$A$2:$A$2047,$A47,'all sales summary'!$B$2:$B$2047,U$3)))/(1-SUMIFS('all sales summary'!$H$2:$H$2047,'all sales summary'!$A$2:$A$2047,$A47,'all sales summary'!$B$2:$B$2047,U$2))</f>
        <v>0.77995683020084405</v>
      </c>
      <c r="V47" s="37">
        <f>(SUMIFS('all sales summary'!$C$2:$C$2047,'all sales summary'!$A$2:$A$2047,$A47,'all sales summary'!$B$2:$B$2047,V$3)*(1-SUMIFS('all sales summary'!$H$2:$H$2047,'all sales summary'!$A$2:$A$2047,$A47,'all sales summary'!$B$2:$B$2047,V$3)))/(1-SUMIFS('all sales summary'!$H$2:$H$2047,'all sales summary'!$A$2:$A$2047,$A47,'all sales summary'!$B$2:$B$2047,V$2))</f>
        <v>0.73446764228891748</v>
      </c>
      <c r="W47" s="8" t="str">
        <f t="shared" si="0"/>
        <v>Peterborough</v>
      </c>
      <c r="X47" s="49">
        <f>1-SUMIFS('all sales summary'!$H$2:$H$2047,'all sales summary'!$A$2:$A$2047,$A47,'all sales summary'!$B$2:$B$2047,X$2)</f>
        <v>0.88540157841816014</v>
      </c>
      <c r="Y47" s="43">
        <f t="shared" si="1"/>
        <v>-0.23510276863848797</v>
      </c>
    </row>
    <row r="48" spans="1:25" x14ac:dyDescent="0.25">
      <c r="A48" s="5" t="s">
        <v>51</v>
      </c>
      <c r="B48" s="37">
        <f>(SUMIFS('all sales summary'!$C$2:$C$2047,'all sales summary'!$A$2:$A$2047,$A48,'all sales summary'!$B$2:$B$2047,B$3)*(1-SUMIFS('all sales summary'!$H$2:$H$2047,'all sales summary'!$A$2:$A$2047,$A48,'all sales summary'!$B$2:$B$2047,B$3)))/(1-SUMIFS('all sales summary'!$H$2:$H$2047,'all sales summary'!$A$2:$A$2047,$A48,'all sales summary'!$B$2:$B$2047,B$2))</f>
        <v>0.91760533877072237</v>
      </c>
      <c r="C48" s="37">
        <f>(SUMIFS('all sales summary'!$C$2:$C$2047,'all sales summary'!$A$2:$A$2047,$A48,'all sales summary'!$B$2:$B$2047,C$3)*(1-SUMIFS('all sales summary'!$H$2:$H$2047,'all sales summary'!$A$2:$A$2047,$A48,'all sales summary'!$B$2:$B$2047,C$3)))/(1-SUMIFS('all sales summary'!$H$2:$H$2047,'all sales summary'!$A$2:$A$2047,$A48,'all sales summary'!$B$2:$B$2047,C$2))</f>
        <v>0.91887075024370723</v>
      </c>
      <c r="D48" s="37">
        <f>(SUMIFS('all sales summary'!$C$2:$C$2047,'all sales summary'!$A$2:$A$2047,$A48,'all sales summary'!$B$2:$B$2047,D$3)*(1-SUMIFS('all sales summary'!$H$2:$H$2047,'all sales summary'!$A$2:$A$2047,$A48,'all sales summary'!$B$2:$B$2047,D$3)))/(1-SUMIFS('all sales summary'!$H$2:$H$2047,'all sales summary'!$A$2:$A$2047,$A48,'all sales summary'!$B$2:$B$2047,D$2))</f>
        <v>0.86055657491596971</v>
      </c>
      <c r="E48" s="37">
        <f>(SUMIFS('all sales summary'!$C$2:$C$2047,'all sales summary'!$A$2:$A$2047,$A48,'all sales summary'!$B$2:$B$2047,E$3)*(1-SUMIFS('all sales summary'!$H$2:$H$2047,'all sales summary'!$A$2:$A$2047,$A48,'all sales summary'!$B$2:$B$2047,E$3)))/(1-SUMIFS('all sales summary'!$H$2:$H$2047,'all sales summary'!$A$2:$A$2047,$A48,'all sales summary'!$B$2:$B$2047,E$2))</f>
        <v>0.59770136064257218</v>
      </c>
      <c r="F48" s="37">
        <f>(SUMIFS('all sales summary'!$C$2:$C$2047,'all sales summary'!$A$2:$A$2047,$A48,'all sales summary'!$B$2:$B$2047,F$3)*(1-SUMIFS('all sales summary'!$H$2:$H$2047,'all sales summary'!$A$2:$A$2047,$A48,'all sales summary'!$B$2:$B$2047,F$3)))/(1-SUMIFS('all sales summary'!$H$2:$H$2047,'all sales summary'!$A$2:$A$2047,$A48,'all sales summary'!$B$2:$B$2047,F$2))</f>
        <v>0.73804433542177117</v>
      </c>
      <c r="G48" s="37">
        <f>(SUMIFS('all sales summary'!$C$2:$C$2047,'all sales summary'!$A$2:$A$2047,$A48,'all sales summary'!$B$2:$B$2047,G$3)*(1-SUMIFS('all sales summary'!$H$2:$H$2047,'all sales summary'!$A$2:$A$2047,$A48,'all sales summary'!$B$2:$B$2047,G$3)))/(1-SUMIFS('all sales summary'!$H$2:$H$2047,'all sales summary'!$A$2:$A$2047,$A48,'all sales summary'!$B$2:$B$2047,G$2))</f>
        <v>0.89053518348324046</v>
      </c>
      <c r="H48" s="37">
        <f>(SUMIFS('all sales summary'!$C$2:$C$2047,'all sales summary'!$A$2:$A$2047,$A48,'all sales summary'!$B$2:$B$2047,H$3)*(1-SUMIFS('all sales summary'!$H$2:$H$2047,'all sales summary'!$A$2:$A$2047,$A48,'all sales summary'!$B$2:$B$2047,H$3)))/(1-SUMIFS('all sales summary'!$H$2:$H$2047,'all sales summary'!$A$2:$A$2047,$A48,'all sales summary'!$B$2:$B$2047,H$2))</f>
        <v>1.0389591768742561</v>
      </c>
      <c r="I48" s="37">
        <f>(SUMIFS('all sales summary'!$C$2:$C$2047,'all sales summary'!$A$2:$A$2047,$A48,'all sales summary'!$B$2:$B$2047,I$3)*(1-SUMIFS('all sales summary'!$H$2:$H$2047,'all sales summary'!$A$2:$A$2047,$A48,'all sales summary'!$B$2:$B$2047,I$3)))/(1-SUMIFS('all sales summary'!$H$2:$H$2047,'all sales summary'!$A$2:$A$2047,$A48,'all sales summary'!$B$2:$B$2047,I$2))</f>
        <v>1.0485922113529453</v>
      </c>
      <c r="J48" s="37">
        <f>(SUMIFS('all sales summary'!$C$2:$C$2047,'all sales summary'!$A$2:$A$2047,$A48,'all sales summary'!$B$2:$B$2047,J$3)*(1-SUMIFS('all sales summary'!$H$2:$H$2047,'all sales summary'!$A$2:$A$2047,$A48,'all sales summary'!$B$2:$B$2047,J$3)))/(1-SUMIFS('all sales summary'!$H$2:$H$2047,'all sales summary'!$A$2:$A$2047,$A48,'all sales summary'!$B$2:$B$2047,J$2))</f>
        <v>1.0245908199033129</v>
      </c>
      <c r="K48" s="37">
        <f>(SUMIFS('all sales summary'!$C$2:$C$2047,'all sales summary'!$A$2:$A$2047,$A48,'all sales summary'!$B$2:$B$2047,K$3)*(1-SUMIFS('all sales summary'!$H$2:$H$2047,'all sales summary'!$A$2:$A$2047,$A48,'all sales summary'!$B$2:$B$2047,K$3)))/(1-SUMIFS('all sales summary'!$H$2:$H$2047,'all sales summary'!$A$2:$A$2047,$A48,'all sales summary'!$B$2:$B$2047,K$2))</f>
        <v>1.0680209072394131</v>
      </c>
      <c r="L48" s="37">
        <f>(SUMIFS('all sales summary'!$C$2:$C$2047,'all sales summary'!$A$2:$A$2047,$A48,'all sales summary'!$B$2:$B$2047,L$3)*(1-SUMIFS('all sales summary'!$H$2:$H$2047,'all sales summary'!$A$2:$A$2047,$A48,'all sales summary'!$B$2:$B$2047,L$3)))/(1-SUMIFS('all sales summary'!$H$2:$H$2047,'all sales summary'!$A$2:$A$2047,$A48,'all sales summary'!$B$2:$B$2047,L$2))</f>
        <v>0.90561379067167058</v>
      </c>
      <c r="M48" s="37">
        <f>(SUMIFS('all sales summary'!$C$2:$C$2047,'all sales summary'!$A$2:$A$2047,$A48,'all sales summary'!$B$2:$B$2047,M$3)*(1-SUMIFS('all sales summary'!$H$2:$H$2047,'all sales summary'!$A$2:$A$2047,$A48,'all sales summary'!$B$2:$B$2047,M$3)))/(1-SUMIFS('all sales summary'!$H$2:$H$2047,'all sales summary'!$A$2:$A$2047,$A48,'all sales summary'!$B$2:$B$2047,M$2))</f>
        <v>1.1721820632467204</v>
      </c>
      <c r="N48" s="37">
        <f>(SUMIFS('all sales summary'!$C$2:$C$2047,'all sales summary'!$A$2:$A$2047,$A48,'all sales summary'!$B$2:$B$2047,N$3)*(1-SUMIFS('all sales summary'!$H$2:$H$2047,'all sales summary'!$A$2:$A$2047,$A48,'all sales summary'!$B$2:$B$2047,N$3)))/(1-SUMIFS('all sales summary'!$H$2:$H$2047,'all sales summary'!$A$2:$A$2047,$A48,'all sales summary'!$B$2:$B$2047,N$2))</f>
        <v>0.70918717051992564</v>
      </c>
      <c r="O48" s="37">
        <f>(SUMIFS('all sales summary'!$C$2:$C$2047,'all sales summary'!$A$2:$A$2047,$A48,'all sales summary'!$B$2:$B$2047,O$3)*(1-SUMIFS('all sales summary'!$H$2:$H$2047,'all sales summary'!$A$2:$A$2047,$A48,'all sales summary'!$B$2:$B$2047,O$3)))/(1-SUMIFS('all sales summary'!$H$2:$H$2047,'all sales summary'!$A$2:$A$2047,$A48,'all sales summary'!$B$2:$B$2047,O$2))</f>
        <v>0.72547064552452123</v>
      </c>
      <c r="P48" s="37">
        <f>(SUMIFS('all sales summary'!$C$2:$C$2047,'all sales summary'!$A$2:$A$2047,$A48,'all sales summary'!$B$2:$B$2047,P$3)*(1-SUMIFS('all sales summary'!$H$2:$H$2047,'all sales summary'!$A$2:$A$2047,$A48,'all sales summary'!$B$2:$B$2047,P$3)))/(1-SUMIFS('all sales summary'!$H$2:$H$2047,'all sales summary'!$A$2:$A$2047,$A48,'all sales summary'!$B$2:$B$2047,P$2))</f>
        <v>0.90869590525879096</v>
      </c>
      <c r="Q48" s="37">
        <f>(SUMIFS('all sales summary'!$C$2:$C$2047,'all sales summary'!$A$2:$A$2047,$A48,'all sales summary'!$B$2:$B$2047,Q$3)*(1-SUMIFS('all sales summary'!$H$2:$H$2047,'all sales summary'!$A$2:$A$2047,$A48,'all sales summary'!$B$2:$B$2047,Q$3)))/(1-SUMIFS('all sales summary'!$H$2:$H$2047,'all sales summary'!$A$2:$A$2047,$A48,'all sales summary'!$B$2:$B$2047,Q$2))</f>
        <v>1.025748119454438</v>
      </c>
      <c r="R48" s="37">
        <f>(SUMIFS('all sales summary'!$C$2:$C$2047,'all sales summary'!$A$2:$A$2047,$A48,'all sales summary'!$B$2:$B$2047,R$3)*(1-SUMIFS('all sales summary'!$H$2:$H$2047,'all sales summary'!$A$2:$A$2047,$A48,'all sales summary'!$B$2:$B$2047,R$3)))/(1-SUMIFS('all sales summary'!$H$2:$H$2047,'all sales summary'!$A$2:$A$2047,$A48,'all sales summary'!$B$2:$B$2047,R$2))</f>
        <v>1.0694317686791179</v>
      </c>
      <c r="S48" s="37">
        <f>(SUMIFS('all sales summary'!$C$2:$C$2047,'all sales summary'!$A$2:$A$2047,$A48,'all sales summary'!$B$2:$B$2047,S$3)*(1-SUMIFS('all sales summary'!$H$2:$H$2047,'all sales summary'!$A$2:$A$2047,$A48,'all sales summary'!$B$2:$B$2047,S$3)))/(1-SUMIFS('all sales summary'!$H$2:$H$2047,'all sales summary'!$A$2:$A$2047,$A48,'all sales summary'!$B$2:$B$2047,S$2))</f>
        <v>1.0340523468236722</v>
      </c>
      <c r="T48" s="37">
        <f>(SUMIFS('all sales summary'!$C$2:$C$2047,'all sales summary'!$A$2:$A$2047,$A48,'all sales summary'!$B$2:$B$2047,T$3)*(1-SUMIFS('all sales summary'!$H$2:$H$2047,'all sales summary'!$A$2:$A$2047,$A48,'all sales summary'!$B$2:$B$2047,T$3)))/(1-SUMIFS('all sales summary'!$H$2:$H$2047,'all sales summary'!$A$2:$A$2047,$A48,'all sales summary'!$B$2:$B$2047,T$2))</f>
        <v>1.0870844310499947</v>
      </c>
      <c r="U48" s="37">
        <f>(SUMIFS('all sales summary'!$C$2:$C$2047,'all sales summary'!$A$2:$A$2047,$A48,'all sales summary'!$B$2:$B$2047,U$3)*(1-SUMIFS('all sales summary'!$H$2:$H$2047,'all sales summary'!$A$2:$A$2047,$A48,'all sales summary'!$B$2:$B$2047,U$3)))/(1-SUMIFS('all sales summary'!$H$2:$H$2047,'all sales summary'!$A$2:$A$2047,$A48,'all sales summary'!$B$2:$B$2047,U$2))</f>
        <v>1.091082422767168</v>
      </c>
      <c r="V48" s="37">
        <f>(SUMIFS('all sales summary'!$C$2:$C$2047,'all sales summary'!$A$2:$A$2047,$A48,'all sales summary'!$B$2:$B$2047,V$3)*(1-SUMIFS('all sales summary'!$H$2:$H$2047,'all sales summary'!$A$2:$A$2047,$A48,'all sales summary'!$B$2:$B$2047,V$3)))/(1-SUMIFS('all sales summary'!$H$2:$H$2047,'all sales summary'!$A$2:$A$2047,$A48,'all sales summary'!$B$2:$B$2047,V$2))</f>
        <v>1.0575886270287793</v>
      </c>
      <c r="W48" s="8" t="str">
        <f t="shared" si="0"/>
        <v>Plymouth</v>
      </c>
      <c r="X48" s="49">
        <f>1-SUMIFS('all sales summary'!$H$2:$H$2047,'all sales summary'!$A$2:$A$2047,$A48,'all sales summary'!$B$2:$B$2047,X$2)</f>
        <v>0.81454626493954474</v>
      </c>
      <c r="Y48" s="43">
        <f t="shared" si="1"/>
        <v>4.6908601049288706E-2</v>
      </c>
    </row>
    <row r="49" spans="1:25" x14ac:dyDescent="0.25">
      <c r="A49" s="5" t="s">
        <v>52</v>
      </c>
      <c r="B49" s="37">
        <f>(SUMIFS('all sales summary'!$C$2:$C$2047,'all sales summary'!$A$2:$A$2047,$A49,'all sales summary'!$B$2:$B$2047,B$3)*(1-SUMIFS('all sales summary'!$H$2:$H$2047,'all sales summary'!$A$2:$A$2047,$A49,'all sales summary'!$B$2:$B$2047,B$3)))/(1-SUMIFS('all sales summary'!$H$2:$H$2047,'all sales summary'!$A$2:$A$2047,$A49,'all sales summary'!$B$2:$B$2047,B$2))</f>
        <v>0.90456627812835022</v>
      </c>
      <c r="C49" s="37">
        <f>(SUMIFS('all sales summary'!$C$2:$C$2047,'all sales summary'!$A$2:$A$2047,$A49,'all sales summary'!$B$2:$B$2047,C$3)*(1-SUMIFS('all sales summary'!$H$2:$H$2047,'all sales summary'!$A$2:$A$2047,$A49,'all sales summary'!$B$2:$B$2047,C$3)))/(1-SUMIFS('all sales summary'!$H$2:$H$2047,'all sales summary'!$A$2:$A$2047,$A49,'all sales summary'!$B$2:$B$2047,C$2))</f>
        <v>0.92212235888533778</v>
      </c>
      <c r="D49" s="37">
        <f>(SUMIFS('all sales summary'!$C$2:$C$2047,'all sales summary'!$A$2:$A$2047,$A49,'all sales summary'!$B$2:$B$2047,D$3)*(1-SUMIFS('all sales summary'!$H$2:$H$2047,'all sales summary'!$A$2:$A$2047,$A49,'all sales summary'!$B$2:$B$2047,D$3)))/(1-SUMIFS('all sales summary'!$H$2:$H$2047,'all sales summary'!$A$2:$A$2047,$A49,'all sales summary'!$B$2:$B$2047,D$2))</f>
        <v>0.88896550230666682</v>
      </c>
      <c r="E49" s="37">
        <f>(SUMIFS('all sales summary'!$C$2:$C$2047,'all sales summary'!$A$2:$A$2047,$A49,'all sales summary'!$B$2:$B$2047,E$3)*(1-SUMIFS('all sales summary'!$H$2:$H$2047,'all sales summary'!$A$2:$A$2047,$A49,'all sales summary'!$B$2:$B$2047,E$3)))/(1-SUMIFS('all sales summary'!$H$2:$H$2047,'all sales summary'!$A$2:$A$2047,$A49,'all sales summary'!$B$2:$B$2047,E$2))</f>
        <v>0.58717418721437475</v>
      </c>
      <c r="F49" s="37">
        <f>(SUMIFS('all sales summary'!$C$2:$C$2047,'all sales summary'!$A$2:$A$2047,$A49,'all sales summary'!$B$2:$B$2047,F$3)*(1-SUMIFS('all sales summary'!$H$2:$H$2047,'all sales summary'!$A$2:$A$2047,$A49,'all sales summary'!$B$2:$B$2047,F$3)))/(1-SUMIFS('all sales summary'!$H$2:$H$2047,'all sales summary'!$A$2:$A$2047,$A49,'all sales summary'!$B$2:$B$2047,F$2))</f>
        <v>0.74251518761455204</v>
      </c>
      <c r="G49" s="37">
        <f>(SUMIFS('all sales summary'!$C$2:$C$2047,'all sales summary'!$A$2:$A$2047,$A49,'all sales summary'!$B$2:$B$2047,G$3)*(1-SUMIFS('all sales summary'!$H$2:$H$2047,'all sales summary'!$A$2:$A$2047,$A49,'all sales summary'!$B$2:$B$2047,G$3)))/(1-SUMIFS('all sales summary'!$H$2:$H$2047,'all sales summary'!$A$2:$A$2047,$A49,'all sales summary'!$B$2:$B$2047,G$2))</f>
        <v>0.86219376343631771</v>
      </c>
      <c r="H49" s="37">
        <f>(SUMIFS('all sales summary'!$C$2:$C$2047,'all sales summary'!$A$2:$A$2047,$A49,'all sales summary'!$B$2:$B$2047,H$3)*(1-SUMIFS('all sales summary'!$H$2:$H$2047,'all sales summary'!$A$2:$A$2047,$A49,'all sales summary'!$B$2:$B$2047,H$3)))/(1-SUMIFS('all sales summary'!$H$2:$H$2047,'all sales summary'!$A$2:$A$2047,$A49,'all sales summary'!$B$2:$B$2047,H$2))</f>
        <v>1.0192290922549736</v>
      </c>
      <c r="I49" s="37">
        <f>(SUMIFS('all sales summary'!$C$2:$C$2047,'all sales summary'!$A$2:$A$2047,$A49,'all sales summary'!$B$2:$B$2047,I$3)*(1-SUMIFS('all sales summary'!$H$2:$H$2047,'all sales summary'!$A$2:$A$2047,$A49,'all sales summary'!$B$2:$B$2047,I$3)))/(1-SUMIFS('all sales summary'!$H$2:$H$2047,'all sales summary'!$A$2:$A$2047,$A49,'all sales summary'!$B$2:$B$2047,I$2))</f>
        <v>1.0598420027818138</v>
      </c>
      <c r="J49" s="37">
        <f>(SUMIFS('all sales summary'!$C$2:$C$2047,'all sales summary'!$A$2:$A$2047,$A49,'all sales summary'!$B$2:$B$2047,J$3)*(1-SUMIFS('all sales summary'!$H$2:$H$2047,'all sales summary'!$A$2:$A$2047,$A49,'all sales summary'!$B$2:$B$2047,J$3)))/(1-SUMIFS('all sales summary'!$H$2:$H$2047,'all sales summary'!$A$2:$A$2047,$A49,'all sales summary'!$B$2:$B$2047,J$2))</f>
        <v>1.0098022602326431</v>
      </c>
      <c r="K49" s="37">
        <f>(SUMIFS('all sales summary'!$C$2:$C$2047,'all sales summary'!$A$2:$A$2047,$A49,'all sales summary'!$B$2:$B$2047,K$3)*(1-SUMIFS('all sales summary'!$H$2:$H$2047,'all sales summary'!$A$2:$A$2047,$A49,'all sales summary'!$B$2:$B$2047,K$3)))/(1-SUMIFS('all sales summary'!$H$2:$H$2047,'all sales summary'!$A$2:$A$2047,$A49,'all sales summary'!$B$2:$B$2047,K$2))</f>
        <v>1.0543387725611153</v>
      </c>
      <c r="L49" s="37">
        <f>(SUMIFS('all sales summary'!$C$2:$C$2047,'all sales summary'!$A$2:$A$2047,$A49,'all sales summary'!$B$2:$B$2047,L$3)*(1-SUMIFS('all sales summary'!$H$2:$H$2047,'all sales summary'!$A$2:$A$2047,$A49,'all sales summary'!$B$2:$B$2047,L$3)))/(1-SUMIFS('all sales summary'!$H$2:$H$2047,'all sales summary'!$A$2:$A$2047,$A49,'all sales summary'!$B$2:$B$2047,L$2))</f>
        <v>0.87696427230343121</v>
      </c>
      <c r="M49" s="37">
        <f>(SUMIFS('all sales summary'!$C$2:$C$2047,'all sales summary'!$A$2:$A$2047,$A49,'all sales summary'!$B$2:$B$2047,M$3)*(1-SUMIFS('all sales summary'!$H$2:$H$2047,'all sales summary'!$A$2:$A$2047,$A49,'all sales summary'!$B$2:$B$2047,M$3)))/(1-SUMIFS('all sales summary'!$H$2:$H$2047,'all sales summary'!$A$2:$A$2047,$A49,'all sales summary'!$B$2:$B$2047,M$2))</f>
        <v>1.047438947748327</v>
      </c>
      <c r="N49" s="37">
        <f>(SUMIFS('all sales summary'!$C$2:$C$2047,'all sales summary'!$A$2:$A$2047,$A49,'all sales summary'!$B$2:$B$2047,N$3)*(1-SUMIFS('all sales summary'!$H$2:$H$2047,'all sales summary'!$A$2:$A$2047,$A49,'all sales summary'!$B$2:$B$2047,N$3)))/(1-SUMIFS('all sales summary'!$H$2:$H$2047,'all sales summary'!$A$2:$A$2047,$A49,'all sales summary'!$B$2:$B$2047,N$2))</f>
        <v>0.68019473856510859</v>
      </c>
      <c r="O49" s="37">
        <f>(SUMIFS('all sales summary'!$C$2:$C$2047,'all sales summary'!$A$2:$A$2047,$A49,'all sales summary'!$B$2:$B$2047,O$3)*(1-SUMIFS('all sales summary'!$H$2:$H$2047,'all sales summary'!$A$2:$A$2047,$A49,'all sales summary'!$B$2:$B$2047,O$3)))/(1-SUMIFS('all sales summary'!$H$2:$H$2047,'all sales summary'!$A$2:$A$2047,$A49,'all sales summary'!$B$2:$B$2047,O$2))</f>
        <v>0.69086043679532716</v>
      </c>
      <c r="P49" s="37">
        <f>(SUMIFS('all sales summary'!$C$2:$C$2047,'all sales summary'!$A$2:$A$2047,$A49,'all sales summary'!$B$2:$B$2047,P$3)*(1-SUMIFS('all sales summary'!$H$2:$H$2047,'all sales summary'!$A$2:$A$2047,$A49,'all sales summary'!$B$2:$B$2047,P$3)))/(1-SUMIFS('all sales summary'!$H$2:$H$2047,'all sales summary'!$A$2:$A$2047,$A49,'all sales summary'!$B$2:$B$2047,P$2))</f>
        <v>0.86108445151349355</v>
      </c>
      <c r="Q49" s="37">
        <f>(SUMIFS('all sales summary'!$C$2:$C$2047,'all sales summary'!$A$2:$A$2047,$A49,'all sales summary'!$B$2:$B$2047,Q$3)*(1-SUMIFS('all sales summary'!$H$2:$H$2047,'all sales summary'!$A$2:$A$2047,$A49,'all sales summary'!$B$2:$B$2047,Q$3)))/(1-SUMIFS('all sales summary'!$H$2:$H$2047,'all sales summary'!$A$2:$A$2047,$A49,'all sales summary'!$B$2:$B$2047,Q$2))</f>
        <v>0.95614185083726788</v>
      </c>
      <c r="R49" s="37">
        <f>(SUMIFS('all sales summary'!$C$2:$C$2047,'all sales summary'!$A$2:$A$2047,$A49,'all sales summary'!$B$2:$B$2047,R$3)*(1-SUMIFS('all sales summary'!$H$2:$H$2047,'all sales summary'!$A$2:$A$2047,$A49,'all sales summary'!$B$2:$B$2047,R$3)))/(1-SUMIFS('all sales summary'!$H$2:$H$2047,'all sales summary'!$A$2:$A$2047,$A49,'all sales summary'!$B$2:$B$2047,R$2))</f>
        <v>1.0555247330053221</v>
      </c>
      <c r="S49" s="37">
        <f>(SUMIFS('all sales summary'!$C$2:$C$2047,'all sales summary'!$A$2:$A$2047,$A49,'all sales summary'!$B$2:$B$2047,S$3)*(1-SUMIFS('all sales summary'!$H$2:$H$2047,'all sales summary'!$A$2:$A$2047,$A49,'all sales summary'!$B$2:$B$2047,S$3)))/(1-SUMIFS('all sales summary'!$H$2:$H$2047,'all sales summary'!$A$2:$A$2047,$A49,'all sales summary'!$B$2:$B$2047,S$2))</f>
        <v>1.0344463764869929</v>
      </c>
      <c r="T49" s="37">
        <f>(SUMIFS('all sales summary'!$C$2:$C$2047,'all sales summary'!$A$2:$A$2047,$A49,'all sales summary'!$B$2:$B$2047,T$3)*(1-SUMIFS('all sales summary'!$H$2:$H$2047,'all sales summary'!$A$2:$A$2047,$A49,'all sales summary'!$B$2:$B$2047,T$3)))/(1-SUMIFS('all sales summary'!$H$2:$H$2047,'all sales summary'!$A$2:$A$2047,$A49,'all sales summary'!$B$2:$B$2047,T$2))</f>
        <v>1.0937027694295696</v>
      </c>
      <c r="U49" s="37">
        <f>(SUMIFS('all sales summary'!$C$2:$C$2047,'all sales summary'!$A$2:$A$2047,$A49,'all sales summary'!$B$2:$B$2047,U$3)*(1-SUMIFS('all sales summary'!$H$2:$H$2047,'all sales summary'!$A$2:$A$2047,$A49,'all sales summary'!$B$2:$B$2047,U$3)))/(1-SUMIFS('all sales summary'!$H$2:$H$2047,'all sales summary'!$A$2:$A$2047,$A49,'all sales summary'!$B$2:$B$2047,U$2))</f>
        <v>1.0863343381722597</v>
      </c>
      <c r="V49" s="37">
        <f>(SUMIFS('all sales summary'!$C$2:$C$2047,'all sales summary'!$A$2:$A$2047,$A49,'all sales summary'!$B$2:$B$2047,V$3)*(1-SUMIFS('all sales summary'!$H$2:$H$2047,'all sales summary'!$A$2:$A$2047,$A49,'all sales summary'!$B$2:$B$2047,V$3)))/(1-SUMIFS('all sales summary'!$H$2:$H$2047,'all sales summary'!$A$2:$A$2047,$A49,'all sales summary'!$B$2:$B$2047,V$2))</f>
        <v>1.025750015699169</v>
      </c>
      <c r="W49" s="8" t="str">
        <f t="shared" si="0"/>
        <v>Portsmouth</v>
      </c>
      <c r="X49" s="49">
        <f>1-SUMIFS('all sales summary'!$H$2:$H$2047,'all sales summary'!$A$2:$A$2047,$A49,'all sales summary'!$B$2:$B$2047,X$2)</f>
        <v>0.93304594224320447</v>
      </c>
      <c r="Y49" s="43">
        <f t="shared" si="1"/>
        <v>2.4025947660808462E-2</v>
      </c>
    </row>
    <row r="50" spans="1:25" x14ac:dyDescent="0.25">
      <c r="A50" s="5" t="s">
        <v>53</v>
      </c>
      <c r="B50" s="37">
        <f>(SUMIFS('all sales summary'!$C$2:$C$2047,'all sales summary'!$A$2:$A$2047,$A50,'all sales summary'!$B$2:$B$2047,B$3)*(1-SUMIFS('all sales summary'!$H$2:$H$2047,'all sales summary'!$A$2:$A$2047,$A50,'all sales summary'!$B$2:$B$2047,B$3)))/(1-SUMIFS('all sales summary'!$H$2:$H$2047,'all sales summary'!$A$2:$A$2047,$A50,'all sales summary'!$B$2:$B$2047,B$2))</f>
        <v>0.94412425134194455</v>
      </c>
      <c r="C50" s="37">
        <f>(SUMIFS('all sales summary'!$C$2:$C$2047,'all sales summary'!$A$2:$A$2047,$A50,'all sales summary'!$B$2:$B$2047,C$3)*(1-SUMIFS('all sales summary'!$H$2:$H$2047,'all sales summary'!$A$2:$A$2047,$A50,'all sales summary'!$B$2:$B$2047,C$3)))/(1-SUMIFS('all sales summary'!$H$2:$H$2047,'all sales summary'!$A$2:$A$2047,$A50,'all sales summary'!$B$2:$B$2047,C$2))</f>
        <v>0.93778223848015907</v>
      </c>
      <c r="D50" s="37">
        <f>(SUMIFS('all sales summary'!$C$2:$C$2047,'all sales summary'!$A$2:$A$2047,$A50,'all sales summary'!$B$2:$B$2047,D$3)*(1-SUMIFS('all sales summary'!$H$2:$H$2047,'all sales summary'!$A$2:$A$2047,$A50,'all sales summary'!$B$2:$B$2047,D$3)))/(1-SUMIFS('all sales summary'!$H$2:$H$2047,'all sales summary'!$A$2:$A$2047,$A50,'all sales summary'!$B$2:$B$2047,D$2))</f>
        <v>0.9118289565394635</v>
      </c>
      <c r="E50" s="37">
        <f>(SUMIFS('all sales summary'!$C$2:$C$2047,'all sales summary'!$A$2:$A$2047,$A50,'all sales summary'!$B$2:$B$2047,E$3)*(1-SUMIFS('all sales summary'!$H$2:$H$2047,'all sales summary'!$A$2:$A$2047,$A50,'all sales summary'!$B$2:$B$2047,E$3)))/(1-SUMIFS('all sales summary'!$H$2:$H$2047,'all sales summary'!$A$2:$A$2047,$A50,'all sales summary'!$B$2:$B$2047,E$2))</f>
        <v>0.59917326662197479</v>
      </c>
      <c r="F50" s="37">
        <f>(SUMIFS('all sales summary'!$C$2:$C$2047,'all sales summary'!$A$2:$A$2047,$A50,'all sales summary'!$B$2:$B$2047,F$3)*(1-SUMIFS('all sales summary'!$H$2:$H$2047,'all sales summary'!$A$2:$A$2047,$A50,'all sales summary'!$B$2:$B$2047,F$3)))/(1-SUMIFS('all sales summary'!$H$2:$H$2047,'all sales summary'!$A$2:$A$2047,$A50,'all sales summary'!$B$2:$B$2047,F$2))</f>
        <v>0.75666141952934762</v>
      </c>
      <c r="G50" s="37">
        <f>(SUMIFS('all sales summary'!$C$2:$C$2047,'all sales summary'!$A$2:$A$2047,$A50,'all sales summary'!$B$2:$B$2047,G$3)*(1-SUMIFS('all sales summary'!$H$2:$H$2047,'all sales summary'!$A$2:$A$2047,$A50,'all sales summary'!$B$2:$B$2047,G$3)))/(1-SUMIFS('all sales summary'!$H$2:$H$2047,'all sales summary'!$A$2:$A$2047,$A50,'all sales summary'!$B$2:$B$2047,G$2))</f>
        <v>0.93134039730783325</v>
      </c>
      <c r="H50" s="37">
        <f>(SUMIFS('all sales summary'!$C$2:$C$2047,'all sales summary'!$A$2:$A$2047,$A50,'all sales summary'!$B$2:$B$2047,H$3)*(1-SUMIFS('all sales summary'!$H$2:$H$2047,'all sales summary'!$A$2:$A$2047,$A50,'all sales summary'!$B$2:$B$2047,H$3)))/(1-SUMIFS('all sales summary'!$H$2:$H$2047,'all sales summary'!$A$2:$A$2047,$A50,'all sales summary'!$B$2:$B$2047,H$2))</f>
        <v>1.0701982420743936</v>
      </c>
      <c r="I50" s="37">
        <f>(SUMIFS('all sales summary'!$C$2:$C$2047,'all sales summary'!$A$2:$A$2047,$A50,'all sales summary'!$B$2:$B$2047,I$3)*(1-SUMIFS('all sales summary'!$H$2:$H$2047,'all sales summary'!$A$2:$A$2047,$A50,'all sales summary'!$B$2:$B$2047,I$3)))/(1-SUMIFS('all sales summary'!$H$2:$H$2047,'all sales summary'!$A$2:$A$2047,$A50,'all sales summary'!$B$2:$B$2047,I$2))</f>
        <v>1.0571626819569586</v>
      </c>
      <c r="J50" s="37">
        <f>(SUMIFS('all sales summary'!$C$2:$C$2047,'all sales summary'!$A$2:$A$2047,$A50,'all sales summary'!$B$2:$B$2047,J$3)*(1-SUMIFS('all sales summary'!$H$2:$H$2047,'all sales summary'!$A$2:$A$2047,$A50,'all sales summary'!$B$2:$B$2047,J$3)))/(1-SUMIFS('all sales summary'!$H$2:$H$2047,'all sales summary'!$A$2:$A$2047,$A50,'all sales summary'!$B$2:$B$2047,J$2))</f>
        <v>1.0450803255802654</v>
      </c>
      <c r="K50" s="37">
        <f>(SUMIFS('all sales summary'!$C$2:$C$2047,'all sales summary'!$A$2:$A$2047,$A50,'all sales summary'!$B$2:$B$2047,K$3)*(1-SUMIFS('all sales summary'!$H$2:$H$2047,'all sales summary'!$A$2:$A$2047,$A50,'all sales summary'!$B$2:$B$2047,K$3)))/(1-SUMIFS('all sales summary'!$H$2:$H$2047,'all sales summary'!$A$2:$A$2047,$A50,'all sales summary'!$B$2:$B$2047,K$2))</f>
        <v>1.0573060261175193</v>
      </c>
      <c r="L50" s="37">
        <f>(SUMIFS('all sales summary'!$C$2:$C$2047,'all sales summary'!$A$2:$A$2047,$A50,'all sales summary'!$B$2:$B$2047,L$3)*(1-SUMIFS('all sales summary'!$H$2:$H$2047,'all sales summary'!$A$2:$A$2047,$A50,'all sales summary'!$B$2:$B$2047,L$3)))/(1-SUMIFS('all sales summary'!$H$2:$H$2047,'all sales summary'!$A$2:$A$2047,$A50,'all sales summary'!$B$2:$B$2047,L$2))</f>
        <v>0.87526227727462236</v>
      </c>
      <c r="M50" s="37">
        <f>(SUMIFS('all sales summary'!$C$2:$C$2047,'all sales summary'!$A$2:$A$2047,$A50,'all sales summary'!$B$2:$B$2047,M$3)*(1-SUMIFS('all sales summary'!$H$2:$H$2047,'all sales summary'!$A$2:$A$2047,$A50,'all sales summary'!$B$2:$B$2047,M$3)))/(1-SUMIFS('all sales summary'!$H$2:$H$2047,'all sales summary'!$A$2:$A$2047,$A50,'all sales summary'!$B$2:$B$2047,M$2))</f>
        <v>1.1200377726466269</v>
      </c>
      <c r="N50" s="37">
        <f>(SUMIFS('all sales summary'!$C$2:$C$2047,'all sales summary'!$A$2:$A$2047,$A50,'all sales summary'!$B$2:$B$2047,N$3)*(1-SUMIFS('all sales summary'!$H$2:$H$2047,'all sales summary'!$A$2:$A$2047,$A50,'all sales summary'!$B$2:$B$2047,N$3)))/(1-SUMIFS('all sales summary'!$H$2:$H$2047,'all sales summary'!$A$2:$A$2047,$A50,'all sales summary'!$B$2:$B$2047,N$2))</f>
        <v>0.72212106437581269</v>
      </c>
      <c r="O50" s="37">
        <f>(SUMIFS('all sales summary'!$C$2:$C$2047,'all sales summary'!$A$2:$A$2047,$A50,'all sales summary'!$B$2:$B$2047,O$3)*(1-SUMIFS('all sales summary'!$H$2:$H$2047,'all sales summary'!$A$2:$A$2047,$A50,'all sales summary'!$B$2:$B$2047,O$3)))/(1-SUMIFS('all sales summary'!$H$2:$H$2047,'all sales summary'!$A$2:$A$2047,$A50,'all sales summary'!$B$2:$B$2047,O$2))</f>
        <v>0.74776585261819772</v>
      </c>
      <c r="P50" s="37">
        <f>(SUMIFS('all sales summary'!$C$2:$C$2047,'all sales summary'!$A$2:$A$2047,$A50,'all sales summary'!$B$2:$B$2047,P$3)*(1-SUMIFS('all sales summary'!$H$2:$H$2047,'all sales summary'!$A$2:$A$2047,$A50,'all sales summary'!$B$2:$B$2047,P$3)))/(1-SUMIFS('all sales summary'!$H$2:$H$2047,'all sales summary'!$A$2:$A$2047,$A50,'all sales summary'!$B$2:$B$2047,P$2))</f>
        <v>0.91885264899742491</v>
      </c>
      <c r="Q50" s="37">
        <f>(SUMIFS('all sales summary'!$C$2:$C$2047,'all sales summary'!$A$2:$A$2047,$A50,'all sales summary'!$B$2:$B$2047,Q$3)*(1-SUMIFS('all sales summary'!$H$2:$H$2047,'all sales summary'!$A$2:$A$2047,$A50,'all sales summary'!$B$2:$B$2047,Q$3)))/(1-SUMIFS('all sales summary'!$H$2:$H$2047,'all sales summary'!$A$2:$A$2047,$A50,'all sales summary'!$B$2:$B$2047,Q$2))</f>
        <v>1.0581283453236512</v>
      </c>
      <c r="R50" s="37">
        <f>(SUMIFS('all sales summary'!$C$2:$C$2047,'all sales summary'!$A$2:$A$2047,$A50,'all sales summary'!$B$2:$B$2047,R$3)*(1-SUMIFS('all sales summary'!$H$2:$H$2047,'all sales summary'!$A$2:$A$2047,$A50,'all sales summary'!$B$2:$B$2047,R$3)))/(1-SUMIFS('all sales summary'!$H$2:$H$2047,'all sales summary'!$A$2:$A$2047,$A50,'all sales summary'!$B$2:$B$2047,R$2))</f>
        <v>1.1493921728534013</v>
      </c>
      <c r="S50" s="37">
        <f>(SUMIFS('all sales summary'!$C$2:$C$2047,'all sales summary'!$A$2:$A$2047,$A50,'all sales summary'!$B$2:$B$2047,S$3)*(1-SUMIFS('all sales summary'!$H$2:$H$2047,'all sales summary'!$A$2:$A$2047,$A50,'all sales summary'!$B$2:$B$2047,S$3)))/(1-SUMIFS('all sales summary'!$H$2:$H$2047,'all sales summary'!$A$2:$A$2047,$A50,'all sales summary'!$B$2:$B$2047,S$2))</f>
        <v>1.1157492562537494</v>
      </c>
      <c r="T50" s="37">
        <f>(SUMIFS('all sales summary'!$C$2:$C$2047,'all sales summary'!$A$2:$A$2047,$A50,'all sales summary'!$B$2:$B$2047,T$3)*(1-SUMIFS('all sales summary'!$H$2:$H$2047,'all sales summary'!$A$2:$A$2047,$A50,'all sales summary'!$B$2:$B$2047,T$3)))/(1-SUMIFS('all sales summary'!$H$2:$H$2047,'all sales summary'!$A$2:$A$2047,$A50,'all sales summary'!$B$2:$B$2047,T$2))</f>
        <v>1.1552076586974984</v>
      </c>
      <c r="U50" s="37">
        <f>(SUMIFS('all sales summary'!$C$2:$C$2047,'all sales summary'!$A$2:$A$2047,$A50,'all sales summary'!$B$2:$B$2047,U$3)*(1-SUMIFS('all sales summary'!$H$2:$H$2047,'all sales summary'!$A$2:$A$2047,$A50,'all sales summary'!$B$2:$B$2047,U$3)))/(1-SUMIFS('all sales summary'!$H$2:$H$2047,'all sales summary'!$A$2:$A$2047,$A50,'all sales summary'!$B$2:$B$2047,U$2))</f>
        <v>1.1219036249600969</v>
      </c>
      <c r="V50" s="37">
        <f>(SUMIFS('all sales summary'!$C$2:$C$2047,'all sales summary'!$A$2:$A$2047,$A50,'all sales summary'!$B$2:$B$2047,V$3)*(1-SUMIFS('all sales summary'!$H$2:$H$2047,'all sales summary'!$A$2:$A$2047,$A50,'all sales summary'!$B$2:$B$2047,V$3)))/(1-SUMIFS('all sales summary'!$H$2:$H$2047,'all sales summary'!$A$2:$A$2047,$A50,'all sales summary'!$B$2:$B$2047,V$2))</f>
        <v>1.095520775026096</v>
      </c>
      <c r="W50" s="8" t="str">
        <f t="shared" si="0"/>
        <v>Preston</v>
      </c>
      <c r="X50" s="49">
        <f>1-SUMIFS('all sales summary'!$H$2:$H$2047,'all sales summary'!$A$2:$A$2047,$A50,'all sales summary'!$B$2:$B$2047,X$2)</f>
        <v>0.91516329083119297</v>
      </c>
      <c r="Y50" s="43">
        <f t="shared" si="1"/>
        <v>8.741710681562806E-2</v>
      </c>
    </row>
    <row r="51" spans="1:25" x14ac:dyDescent="0.25">
      <c r="A51" s="5" t="s">
        <v>54</v>
      </c>
      <c r="B51" s="37">
        <f>(SUMIFS('all sales summary'!$C$2:$C$2047,'all sales summary'!$A$2:$A$2047,$A51,'all sales summary'!$B$2:$B$2047,B$3)*(1-SUMIFS('all sales summary'!$H$2:$H$2047,'all sales summary'!$A$2:$A$2047,$A51,'all sales summary'!$B$2:$B$2047,B$3)))/(1-SUMIFS('all sales summary'!$H$2:$H$2047,'all sales summary'!$A$2:$A$2047,$A51,'all sales summary'!$B$2:$B$2047,B$2))</f>
        <v>1.0266877071814915</v>
      </c>
      <c r="C51" s="37">
        <f>(SUMIFS('all sales summary'!$C$2:$C$2047,'all sales summary'!$A$2:$A$2047,$A51,'all sales summary'!$B$2:$B$2047,C$3)*(1-SUMIFS('all sales summary'!$H$2:$H$2047,'all sales summary'!$A$2:$A$2047,$A51,'all sales summary'!$B$2:$B$2047,C$3)))/(1-SUMIFS('all sales summary'!$H$2:$H$2047,'all sales summary'!$A$2:$A$2047,$A51,'all sales summary'!$B$2:$B$2047,C$2))</f>
        <v>1.1149363837966129</v>
      </c>
      <c r="D51" s="37">
        <f>(SUMIFS('all sales summary'!$C$2:$C$2047,'all sales summary'!$A$2:$A$2047,$A51,'all sales summary'!$B$2:$B$2047,D$3)*(1-SUMIFS('all sales summary'!$H$2:$H$2047,'all sales summary'!$A$2:$A$2047,$A51,'all sales summary'!$B$2:$B$2047,D$3)))/(1-SUMIFS('all sales summary'!$H$2:$H$2047,'all sales summary'!$A$2:$A$2047,$A51,'all sales summary'!$B$2:$B$2047,D$2))</f>
        <v>0.96236133041534744</v>
      </c>
      <c r="E51" s="37">
        <f>(SUMIFS('all sales summary'!$C$2:$C$2047,'all sales summary'!$A$2:$A$2047,$A51,'all sales summary'!$B$2:$B$2047,E$3)*(1-SUMIFS('all sales summary'!$H$2:$H$2047,'all sales summary'!$A$2:$A$2047,$A51,'all sales summary'!$B$2:$B$2047,E$3)))/(1-SUMIFS('all sales summary'!$H$2:$H$2047,'all sales summary'!$A$2:$A$2047,$A51,'all sales summary'!$B$2:$B$2047,E$2))</f>
        <v>0.60407475643117337</v>
      </c>
      <c r="F51" s="37">
        <f>(SUMIFS('all sales summary'!$C$2:$C$2047,'all sales summary'!$A$2:$A$2047,$A51,'all sales summary'!$B$2:$B$2047,F$3)*(1-SUMIFS('all sales summary'!$H$2:$H$2047,'all sales summary'!$A$2:$A$2047,$A51,'all sales summary'!$B$2:$B$2047,F$3)))/(1-SUMIFS('all sales summary'!$H$2:$H$2047,'all sales summary'!$A$2:$A$2047,$A51,'all sales summary'!$B$2:$B$2047,F$2))</f>
        <v>0.69688390383349386</v>
      </c>
      <c r="G51" s="37">
        <f>(SUMIFS('all sales summary'!$C$2:$C$2047,'all sales summary'!$A$2:$A$2047,$A51,'all sales summary'!$B$2:$B$2047,G$3)*(1-SUMIFS('all sales summary'!$H$2:$H$2047,'all sales summary'!$A$2:$A$2047,$A51,'all sales summary'!$B$2:$B$2047,G$3)))/(1-SUMIFS('all sales summary'!$H$2:$H$2047,'all sales summary'!$A$2:$A$2047,$A51,'all sales summary'!$B$2:$B$2047,G$2))</f>
        <v>0.78303222133586214</v>
      </c>
      <c r="H51" s="37">
        <f>(SUMIFS('all sales summary'!$C$2:$C$2047,'all sales summary'!$A$2:$A$2047,$A51,'all sales summary'!$B$2:$B$2047,H$3)*(1-SUMIFS('all sales summary'!$H$2:$H$2047,'all sales summary'!$A$2:$A$2047,$A51,'all sales summary'!$B$2:$B$2047,H$3)))/(1-SUMIFS('all sales summary'!$H$2:$H$2047,'all sales summary'!$A$2:$A$2047,$A51,'all sales summary'!$B$2:$B$2047,H$2))</f>
        <v>0.90588664365112437</v>
      </c>
      <c r="I51" s="37">
        <f>(SUMIFS('all sales summary'!$C$2:$C$2047,'all sales summary'!$A$2:$A$2047,$A51,'all sales summary'!$B$2:$B$2047,I$3)*(1-SUMIFS('all sales summary'!$H$2:$H$2047,'all sales summary'!$A$2:$A$2047,$A51,'all sales summary'!$B$2:$B$2047,I$3)))/(1-SUMIFS('all sales summary'!$H$2:$H$2047,'all sales summary'!$A$2:$A$2047,$A51,'all sales summary'!$B$2:$B$2047,I$2))</f>
        <v>0.94557937429415362</v>
      </c>
      <c r="J51" s="37">
        <f>(SUMIFS('all sales summary'!$C$2:$C$2047,'all sales summary'!$A$2:$A$2047,$A51,'all sales summary'!$B$2:$B$2047,J$3)*(1-SUMIFS('all sales summary'!$H$2:$H$2047,'all sales summary'!$A$2:$A$2047,$A51,'all sales summary'!$B$2:$B$2047,J$3)))/(1-SUMIFS('all sales summary'!$H$2:$H$2047,'all sales summary'!$A$2:$A$2047,$A51,'all sales summary'!$B$2:$B$2047,J$2))</f>
        <v>0.90538522554597456</v>
      </c>
      <c r="K51" s="37">
        <f>(SUMIFS('all sales summary'!$C$2:$C$2047,'all sales summary'!$A$2:$A$2047,$A51,'all sales summary'!$B$2:$B$2047,K$3)*(1-SUMIFS('all sales summary'!$H$2:$H$2047,'all sales summary'!$A$2:$A$2047,$A51,'all sales summary'!$B$2:$B$2047,K$3)))/(1-SUMIFS('all sales summary'!$H$2:$H$2047,'all sales summary'!$A$2:$A$2047,$A51,'all sales summary'!$B$2:$B$2047,K$2))</f>
        <v>0.9602775210981177</v>
      </c>
      <c r="L51" s="37">
        <f>(SUMIFS('all sales summary'!$C$2:$C$2047,'all sales summary'!$A$2:$A$2047,$A51,'all sales summary'!$B$2:$B$2047,L$3)*(1-SUMIFS('all sales summary'!$H$2:$H$2047,'all sales summary'!$A$2:$A$2047,$A51,'all sales summary'!$B$2:$B$2047,L$3)))/(1-SUMIFS('all sales summary'!$H$2:$H$2047,'all sales summary'!$A$2:$A$2047,$A51,'all sales summary'!$B$2:$B$2047,L$2))</f>
        <v>0.79444576056813854</v>
      </c>
      <c r="M51" s="37">
        <f>(SUMIFS('all sales summary'!$C$2:$C$2047,'all sales summary'!$A$2:$A$2047,$A51,'all sales summary'!$B$2:$B$2047,M$3)*(1-SUMIFS('all sales summary'!$H$2:$H$2047,'all sales summary'!$A$2:$A$2047,$A51,'all sales summary'!$B$2:$B$2047,M$3)))/(1-SUMIFS('all sales summary'!$H$2:$H$2047,'all sales summary'!$A$2:$A$2047,$A51,'all sales summary'!$B$2:$B$2047,M$2))</f>
        <v>0.97673877720827851</v>
      </c>
      <c r="N51" s="37">
        <f>(SUMIFS('all sales summary'!$C$2:$C$2047,'all sales summary'!$A$2:$A$2047,$A51,'all sales summary'!$B$2:$B$2047,N$3)*(1-SUMIFS('all sales summary'!$H$2:$H$2047,'all sales summary'!$A$2:$A$2047,$A51,'all sales summary'!$B$2:$B$2047,N$3)))/(1-SUMIFS('all sales summary'!$H$2:$H$2047,'all sales summary'!$A$2:$A$2047,$A51,'all sales summary'!$B$2:$B$2047,N$2))</f>
        <v>0.65243827366994456</v>
      </c>
      <c r="O51" s="37">
        <f>(SUMIFS('all sales summary'!$C$2:$C$2047,'all sales summary'!$A$2:$A$2047,$A51,'all sales summary'!$B$2:$B$2047,O$3)*(1-SUMIFS('all sales summary'!$H$2:$H$2047,'all sales summary'!$A$2:$A$2047,$A51,'all sales summary'!$B$2:$B$2047,O$3)))/(1-SUMIFS('all sales summary'!$H$2:$H$2047,'all sales summary'!$A$2:$A$2047,$A51,'all sales summary'!$B$2:$B$2047,O$2))</f>
        <v>0.66098335501950922</v>
      </c>
      <c r="P51" s="37">
        <f>(SUMIFS('all sales summary'!$C$2:$C$2047,'all sales summary'!$A$2:$A$2047,$A51,'all sales summary'!$B$2:$B$2047,P$3)*(1-SUMIFS('all sales summary'!$H$2:$H$2047,'all sales summary'!$A$2:$A$2047,$A51,'all sales summary'!$B$2:$B$2047,P$3)))/(1-SUMIFS('all sales summary'!$H$2:$H$2047,'all sales summary'!$A$2:$A$2047,$A51,'all sales summary'!$B$2:$B$2047,P$2))</f>
        <v>0.78396730708455364</v>
      </c>
      <c r="Q51" s="37">
        <f>(SUMIFS('all sales summary'!$C$2:$C$2047,'all sales summary'!$A$2:$A$2047,$A51,'all sales summary'!$B$2:$B$2047,Q$3)*(1-SUMIFS('all sales summary'!$H$2:$H$2047,'all sales summary'!$A$2:$A$2047,$A51,'all sales summary'!$B$2:$B$2047,Q$3)))/(1-SUMIFS('all sales summary'!$H$2:$H$2047,'all sales summary'!$A$2:$A$2047,$A51,'all sales summary'!$B$2:$B$2047,Q$2))</f>
        <v>0.87519923063244365</v>
      </c>
      <c r="R51" s="37">
        <f>(SUMIFS('all sales summary'!$C$2:$C$2047,'all sales summary'!$A$2:$A$2047,$A51,'all sales summary'!$B$2:$B$2047,R$3)*(1-SUMIFS('all sales summary'!$H$2:$H$2047,'all sales summary'!$A$2:$A$2047,$A51,'all sales summary'!$B$2:$B$2047,R$3)))/(1-SUMIFS('all sales summary'!$H$2:$H$2047,'all sales summary'!$A$2:$A$2047,$A51,'all sales summary'!$B$2:$B$2047,R$2))</f>
        <v>0.96642453534526496</v>
      </c>
      <c r="S51" s="37">
        <f>(SUMIFS('all sales summary'!$C$2:$C$2047,'all sales summary'!$A$2:$A$2047,$A51,'all sales summary'!$B$2:$B$2047,S$3)*(1-SUMIFS('all sales summary'!$H$2:$H$2047,'all sales summary'!$A$2:$A$2047,$A51,'all sales summary'!$B$2:$B$2047,S$3)))/(1-SUMIFS('all sales summary'!$H$2:$H$2047,'all sales summary'!$A$2:$A$2047,$A51,'all sales summary'!$B$2:$B$2047,S$2))</f>
        <v>0.94195646196636695</v>
      </c>
      <c r="T51" s="37">
        <f>(SUMIFS('all sales summary'!$C$2:$C$2047,'all sales summary'!$A$2:$A$2047,$A51,'all sales summary'!$B$2:$B$2047,T$3)*(1-SUMIFS('all sales summary'!$H$2:$H$2047,'all sales summary'!$A$2:$A$2047,$A51,'all sales summary'!$B$2:$B$2047,T$3)))/(1-SUMIFS('all sales summary'!$H$2:$H$2047,'all sales summary'!$A$2:$A$2047,$A51,'all sales summary'!$B$2:$B$2047,T$2))</f>
        <v>1.0026954499643466</v>
      </c>
      <c r="U51" s="37">
        <f>(SUMIFS('all sales summary'!$C$2:$C$2047,'all sales summary'!$A$2:$A$2047,$A51,'all sales summary'!$B$2:$B$2047,U$3)*(1-SUMIFS('all sales summary'!$H$2:$H$2047,'all sales summary'!$A$2:$A$2047,$A51,'all sales summary'!$B$2:$B$2047,U$3)))/(1-SUMIFS('all sales summary'!$H$2:$H$2047,'all sales summary'!$A$2:$A$2047,$A51,'all sales summary'!$B$2:$B$2047,U$2))</f>
        <v>0.97816118282681441</v>
      </c>
      <c r="V51" s="37">
        <f>(SUMIFS('all sales summary'!$C$2:$C$2047,'all sales summary'!$A$2:$A$2047,$A51,'all sales summary'!$B$2:$B$2047,V$3)*(1-SUMIFS('all sales summary'!$H$2:$H$2047,'all sales summary'!$A$2:$A$2047,$A51,'all sales summary'!$B$2:$B$2047,V$3)))/(1-SUMIFS('all sales summary'!$H$2:$H$2047,'all sales summary'!$A$2:$A$2047,$A51,'all sales summary'!$B$2:$B$2047,V$2))</f>
        <v>0.96320381317959347</v>
      </c>
      <c r="W51" s="8" t="str">
        <f t="shared" si="0"/>
        <v>Reading</v>
      </c>
      <c r="X51" s="49">
        <f>1-SUMIFS('all sales summary'!$H$2:$H$2047,'all sales summary'!$A$2:$A$2047,$A51,'all sales summary'!$B$2:$B$2047,X$2)</f>
        <v>0.82070041184797082</v>
      </c>
      <c r="Y51" s="43">
        <f t="shared" si="1"/>
        <v>-3.0198645677942514E-2</v>
      </c>
    </row>
    <row r="52" spans="1:25" x14ac:dyDescent="0.25">
      <c r="A52" s="5" t="s">
        <v>55</v>
      </c>
      <c r="B52" s="37">
        <f>(SUMIFS('all sales summary'!$C$2:$C$2047,'all sales summary'!$A$2:$A$2047,$A52,'all sales summary'!$B$2:$B$2047,B$3)*(1-SUMIFS('all sales summary'!$H$2:$H$2047,'all sales summary'!$A$2:$A$2047,$A52,'all sales summary'!$B$2:$B$2047,B$3)))/(1-SUMIFS('all sales summary'!$H$2:$H$2047,'all sales summary'!$A$2:$A$2047,$A52,'all sales summary'!$B$2:$B$2047,B$2))</f>
        <v>0.92168794113805974</v>
      </c>
      <c r="C52" s="37">
        <f>(SUMIFS('all sales summary'!$C$2:$C$2047,'all sales summary'!$A$2:$A$2047,$A52,'all sales summary'!$B$2:$B$2047,C$3)*(1-SUMIFS('all sales summary'!$H$2:$H$2047,'all sales summary'!$A$2:$A$2047,$A52,'all sales summary'!$B$2:$B$2047,C$3)))/(1-SUMIFS('all sales summary'!$H$2:$H$2047,'all sales summary'!$A$2:$A$2047,$A52,'all sales summary'!$B$2:$B$2047,C$2))</f>
        <v>0.9374087880727201</v>
      </c>
      <c r="D52" s="37">
        <f>(SUMIFS('all sales summary'!$C$2:$C$2047,'all sales summary'!$A$2:$A$2047,$A52,'all sales summary'!$B$2:$B$2047,D$3)*(1-SUMIFS('all sales summary'!$H$2:$H$2047,'all sales summary'!$A$2:$A$2047,$A52,'all sales summary'!$B$2:$B$2047,D$3)))/(1-SUMIFS('all sales summary'!$H$2:$H$2047,'all sales summary'!$A$2:$A$2047,$A52,'all sales summary'!$B$2:$B$2047,D$2))</f>
        <v>0.86509587957983436</v>
      </c>
      <c r="E52" s="37">
        <f>(SUMIFS('all sales summary'!$C$2:$C$2047,'all sales summary'!$A$2:$A$2047,$A52,'all sales summary'!$B$2:$B$2047,E$3)*(1-SUMIFS('all sales summary'!$H$2:$H$2047,'all sales summary'!$A$2:$A$2047,$A52,'all sales summary'!$B$2:$B$2047,E$3)))/(1-SUMIFS('all sales summary'!$H$2:$H$2047,'all sales summary'!$A$2:$A$2047,$A52,'all sales summary'!$B$2:$B$2047,E$2))</f>
        <v>0.55079273707931786</v>
      </c>
      <c r="F52" s="37">
        <f>(SUMIFS('all sales summary'!$C$2:$C$2047,'all sales summary'!$A$2:$A$2047,$A52,'all sales summary'!$B$2:$B$2047,F$3)*(1-SUMIFS('all sales summary'!$H$2:$H$2047,'all sales summary'!$A$2:$A$2047,$A52,'all sales summary'!$B$2:$B$2047,F$3)))/(1-SUMIFS('all sales summary'!$H$2:$H$2047,'all sales summary'!$A$2:$A$2047,$A52,'all sales summary'!$B$2:$B$2047,F$2))</f>
        <v>0.67574513457829355</v>
      </c>
      <c r="G52" s="37">
        <f>(SUMIFS('all sales summary'!$C$2:$C$2047,'all sales summary'!$A$2:$A$2047,$A52,'all sales summary'!$B$2:$B$2047,G$3)*(1-SUMIFS('all sales summary'!$H$2:$H$2047,'all sales summary'!$A$2:$A$2047,$A52,'all sales summary'!$B$2:$B$2047,G$3)))/(1-SUMIFS('all sales summary'!$H$2:$H$2047,'all sales summary'!$A$2:$A$2047,$A52,'all sales summary'!$B$2:$B$2047,G$2))</f>
        <v>0.83602422990630754</v>
      </c>
      <c r="H52" s="37">
        <f>(SUMIFS('all sales summary'!$C$2:$C$2047,'all sales summary'!$A$2:$A$2047,$A52,'all sales summary'!$B$2:$B$2047,H$3)*(1-SUMIFS('all sales summary'!$H$2:$H$2047,'all sales summary'!$A$2:$A$2047,$A52,'all sales summary'!$B$2:$B$2047,H$3)))/(1-SUMIFS('all sales summary'!$H$2:$H$2047,'all sales summary'!$A$2:$A$2047,$A52,'all sales summary'!$B$2:$B$2047,H$2))</f>
        <v>0.99078937689377211</v>
      </c>
      <c r="I52" s="37">
        <f>(SUMIFS('all sales summary'!$C$2:$C$2047,'all sales summary'!$A$2:$A$2047,$A52,'all sales summary'!$B$2:$B$2047,I$3)*(1-SUMIFS('all sales summary'!$H$2:$H$2047,'all sales summary'!$A$2:$A$2047,$A52,'all sales summary'!$B$2:$B$2047,I$3)))/(1-SUMIFS('all sales summary'!$H$2:$H$2047,'all sales summary'!$A$2:$A$2047,$A52,'all sales summary'!$B$2:$B$2047,I$2))</f>
        <v>1.0141909242836713</v>
      </c>
      <c r="J52" s="37">
        <f>(SUMIFS('all sales summary'!$C$2:$C$2047,'all sales summary'!$A$2:$A$2047,$A52,'all sales summary'!$B$2:$B$2047,J$3)*(1-SUMIFS('all sales summary'!$H$2:$H$2047,'all sales summary'!$A$2:$A$2047,$A52,'all sales summary'!$B$2:$B$2047,J$3)))/(1-SUMIFS('all sales summary'!$H$2:$H$2047,'all sales summary'!$A$2:$A$2047,$A52,'all sales summary'!$B$2:$B$2047,J$2))</f>
        <v>0.98707517247059895</v>
      </c>
      <c r="K52" s="37">
        <f>(SUMIFS('all sales summary'!$C$2:$C$2047,'all sales summary'!$A$2:$A$2047,$A52,'all sales summary'!$B$2:$B$2047,K$3)*(1-SUMIFS('all sales summary'!$H$2:$H$2047,'all sales summary'!$A$2:$A$2047,$A52,'all sales summary'!$B$2:$B$2047,K$3)))/(1-SUMIFS('all sales summary'!$H$2:$H$2047,'all sales summary'!$A$2:$A$2047,$A52,'all sales summary'!$B$2:$B$2047,K$2))</f>
        <v>1.0302270621120464</v>
      </c>
      <c r="L52" s="37">
        <f>(SUMIFS('all sales summary'!$C$2:$C$2047,'all sales summary'!$A$2:$A$2047,$A52,'all sales summary'!$B$2:$B$2047,L$3)*(1-SUMIFS('all sales summary'!$H$2:$H$2047,'all sales summary'!$A$2:$A$2047,$A52,'all sales summary'!$B$2:$B$2047,L$3)))/(1-SUMIFS('all sales summary'!$H$2:$H$2047,'all sales summary'!$A$2:$A$2047,$A52,'all sales summary'!$B$2:$B$2047,L$2))</f>
        <v>0.81050796839684269</v>
      </c>
      <c r="M52" s="37">
        <f>(SUMIFS('all sales summary'!$C$2:$C$2047,'all sales summary'!$A$2:$A$2047,$A52,'all sales summary'!$B$2:$B$2047,M$3)*(1-SUMIFS('all sales summary'!$H$2:$H$2047,'all sales summary'!$A$2:$A$2047,$A52,'all sales summary'!$B$2:$B$2047,M$3)))/(1-SUMIFS('all sales summary'!$H$2:$H$2047,'all sales summary'!$A$2:$A$2047,$A52,'all sales summary'!$B$2:$B$2047,M$2))</f>
        <v>1.1132945201649649</v>
      </c>
      <c r="N52" s="37">
        <f>(SUMIFS('all sales summary'!$C$2:$C$2047,'all sales summary'!$A$2:$A$2047,$A52,'all sales summary'!$B$2:$B$2047,N$3)*(1-SUMIFS('all sales summary'!$H$2:$H$2047,'all sales summary'!$A$2:$A$2047,$A52,'all sales summary'!$B$2:$B$2047,N$3)))/(1-SUMIFS('all sales summary'!$H$2:$H$2047,'all sales summary'!$A$2:$A$2047,$A52,'all sales summary'!$B$2:$B$2047,N$2))</f>
        <v>0.67546658105287227</v>
      </c>
      <c r="O52" s="37">
        <f>(SUMIFS('all sales summary'!$C$2:$C$2047,'all sales summary'!$A$2:$A$2047,$A52,'all sales summary'!$B$2:$B$2047,O$3)*(1-SUMIFS('all sales summary'!$H$2:$H$2047,'all sales summary'!$A$2:$A$2047,$A52,'all sales summary'!$B$2:$B$2047,O$3)))/(1-SUMIFS('all sales summary'!$H$2:$H$2047,'all sales summary'!$A$2:$A$2047,$A52,'all sales summary'!$B$2:$B$2047,O$2))</f>
        <v>0.66854496002100439</v>
      </c>
      <c r="P52" s="37">
        <f>(SUMIFS('all sales summary'!$C$2:$C$2047,'all sales summary'!$A$2:$A$2047,$A52,'all sales summary'!$B$2:$B$2047,P$3)*(1-SUMIFS('all sales summary'!$H$2:$H$2047,'all sales summary'!$A$2:$A$2047,$A52,'all sales summary'!$B$2:$B$2047,P$3)))/(1-SUMIFS('all sales summary'!$H$2:$H$2047,'all sales summary'!$A$2:$A$2047,$A52,'all sales summary'!$B$2:$B$2047,P$2))</f>
        <v>0.81441663404995057</v>
      </c>
      <c r="Q52" s="37">
        <f>(SUMIFS('all sales summary'!$C$2:$C$2047,'all sales summary'!$A$2:$A$2047,$A52,'all sales summary'!$B$2:$B$2047,Q$3)*(1-SUMIFS('all sales summary'!$H$2:$H$2047,'all sales summary'!$A$2:$A$2047,$A52,'all sales summary'!$B$2:$B$2047,Q$3)))/(1-SUMIFS('all sales summary'!$H$2:$H$2047,'all sales summary'!$A$2:$A$2047,$A52,'all sales summary'!$B$2:$B$2047,Q$2))</f>
        <v>0.98437964270603617</v>
      </c>
      <c r="R52" s="37">
        <f>(SUMIFS('all sales summary'!$C$2:$C$2047,'all sales summary'!$A$2:$A$2047,$A52,'all sales summary'!$B$2:$B$2047,R$3)*(1-SUMIFS('all sales summary'!$H$2:$H$2047,'all sales summary'!$A$2:$A$2047,$A52,'all sales summary'!$B$2:$B$2047,R$3)))/(1-SUMIFS('all sales summary'!$H$2:$H$2047,'all sales summary'!$A$2:$A$2047,$A52,'all sales summary'!$B$2:$B$2047,R$2))</f>
        <v>1.0976446591099904</v>
      </c>
      <c r="S52" s="37">
        <f>(SUMIFS('all sales summary'!$C$2:$C$2047,'all sales summary'!$A$2:$A$2047,$A52,'all sales summary'!$B$2:$B$2047,S$3)*(1-SUMIFS('all sales summary'!$H$2:$H$2047,'all sales summary'!$A$2:$A$2047,$A52,'all sales summary'!$B$2:$B$2047,S$3)))/(1-SUMIFS('all sales summary'!$H$2:$H$2047,'all sales summary'!$A$2:$A$2047,$A52,'all sales summary'!$B$2:$B$2047,S$2))</f>
        <v>1.068127670663463</v>
      </c>
      <c r="T52" s="37">
        <f>(SUMIFS('all sales summary'!$C$2:$C$2047,'all sales summary'!$A$2:$A$2047,$A52,'all sales summary'!$B$2:$B$2047,T$3)*(1-SUMIFS('all sales summary'!$H$2:$H$2047,'all sales summary'!$A$2:$A$2047,$A52,'all sales summary'!$B$2:$B$2047,T$3)))/(1-SUMIFS('all sales summary'!$H$2:$H$2047,'all sales summary'!$A$2:$A$2047,$A52,'all sales summary'!$B$2:$B$2047,T$2))</f>
        <v>1.1128461170494079</v>
      </c>
      <c r="U52" s="37">
        <f>(SUMIFS('all sales summary'!$C$2:$C$2047,'all sales summary'!$A$2:$A$2047,$A52,'all sales summary'!$B$2:$B$2047,U$3)*(1-SUMIFS('all sales summary'!$H$2:$H$2047,'all sales summary'!$A$2:$A$2047,$A52,'all sales summary'!$B$2:$B$2047,U$3)))/(1-SUMIFS('all sales summary'!$H$2:$H$2047,'all sales summary'!$A$2:$A$2047,$A52,'all sales summary'!$B$2:$B$2047,U$2))</f>
        <v>1.1125017116131239</v>
      </c>
      <c r="V52" s="37">
        <f>(SUMIFS('all sales summary'!$C$2:$C$2047,'all sales summary'!$A$2:$A$2047,$A52,'all sales summary'!$B$2:$B$2047,V$3)*(1-SUMIFS('all sales summary'!$H$2:$H$2047,'all sales summary'!$A$2:$A$2047,$A52,'all sales summary'!$B$2:$B$2047,V$3)))/(1-SUMIFS('all sales summary'!$H$2:$H$2047,'all sales summary'!$A$2:$A$2047,$A52,'all sales summary'!$B$2:$B$2047,V$2))</f>
        <v>1.0819973164456571</v>
      </c>
      <c r="W52" s="8" t="str">
        <f t="shared" si="0"/>
        <v>Sheffield</v>
      </c>
      <c r="X52" s="49">
        <f>1-SUMIFS('all sales summary'!$H$2:$H$2047,'all sales summary'!$A$2:$A$2047,$A52,'all sales summary'!$B$2:$B$2047,X$2)</f>
        <v>0.89629488386575373</v>
      </c>
      <c r="Y52" s="43">
        <f t="shared" si="1"/>
        <v>7.3493775220963703E-2</v>
      </c>
    </row>
    <row r="53" spans="1:25" x14ac:dyDescent="0.25">
      <c r="A53" s="5" t="s">
        <v>56</v>
      </c>
      <c r="B53" s="37">
        <f>(SUMIFS('all sales summary'!$C$2:$C$2047,'all sales summary'!$A$2:$A$2047,$A53,'all sales summary'!$B$2:$B$2047,B$3)*(1-SUMIFS('all sales summary'!$H$2:$H$2047,'all sales summary'!$A$2:$A$2047,$A53,'all sales summary'!$B$2:$B$2047,B$3)))/(1-SUMIFS('all sales summary'!$H$2:$H$2047,'all sales summary'!$A$2:$A$2047,$A53,'all sales summary'!$B$2:$B$2047,B$2))</f>
        <v>0.93845171311124553</v>
      </c>
      <c r="C53" s="37">
        <f>(SUMIFS('all sales summary'!$C$2:$C$2047,'all sales summary'!$A$2:$A$2047,$A53,'all sales summary'!$B$2:$B$2047,C$3)*(1-SUMIFS('all sales summary'!$H$2:$H$2047,'all sales summary'!$A$2:$A$2047,$A53,'all sales summary'!$B$2:$B$2047,C$3)))/(1-SUMIFS('all sales summary'!$H$2:$H$2047,'all sales summary'!$A$2:$A$2047,$A53,'all sales summary'!$B$2:$B$2047,C$2))</f>
        <v>0.94139323863757507</v>
      </c>
      <c r="D53" s="37">
        <f>(SUMIFS('all sales summary'!$C$2:$C$2047,'all sales summary'!$A$2:$A$2047,$A53,'all sales summary'!$B$2:$B$2047,D$3)*(1-SUMIFS('all sales summary'!$H$2:$H$2047,'all sales summary'!$A$2:$A$2047,$A53,'all sales summary'!$B$2:$B$2047,D$3)))/(1-SUMIFS('all sales summary'!$H$2:$H$2047,'all sales summary'!$A$2:$A$2047,$A53,'all sales summary'!$B$2:$B$2047,D$2))</f>
        <v>0.87135035227772617</v>
      </c>
      <c r="E53" s="37">
        <f>(SUMIFS('all sales summary'!$C$2:$C$2047,'all sales summary'!$A$2:$A$2047,$A53,'all sales summary'!$B$2:$B$2047,E$3)*(1-SUMIFS('all sales summary'!$H$2:$H$2047,'all sales summary'!$A$2:$A$2047,$A53,'all sales summary'!$B$2:$B$2047,E$3)))/(1-SUMIFS('all sales summary'!$H$2:$H$2047,'all sales summary'!$A$2:$A$2047,$A53,'all sales summary'!$B$2:$B$2047,E$2))</f>
        <v>0.55672082690765279</v>
      </c>
      <c r="F53" s="37">
        <f>(SUMIFS('all sales summary'!$C$2:$C$2047,'all sales summary'!$A$2:$A$2047,$A53,'all sales summary'!$B$2:$B$2047,F$3)*(1-SUMIFS('all sales summary'!$H$2:$H$2047,'all sales summary'!$A$2:$A$2047,$A53,'all sales summary'!$B$2:$B$2047,F$3)))/(1-SUMIFS('all sales summary'!$H$2:$H$2047,'all sales summary'!$A$2:$A$2047,$A53,'all sales summary'!$B$2:$B$2047,F$2))</f>
        <v>0.64570108025462092</v>
      </c>
      <c r="G53" s="37">
        <f>(SUMIFS('all sales summary'!$C$2:$C$2047,'all sales summary'!$A$2:$A$2047,$A53,'all sales summary'!$B$2:$B$2047,G$3)*(1-SUMIFS('all sales summary'!$H$2:$H$2047,'all sales summary'!$A$2:$A$2047,$A53,'all sales summary'!$B$2:$B$2047,G$3)))/(1-SUMIFS('all sales summary'!$H$2:$H$2047,'all sales summary'!$A$2:$A$2047,$A53,'all sales summary'!$B$2:$B$2047,G$2))</f>
        <v>0.84077632362216193</v>
      </c>
      <c r="H53" s="37">
        <f>(SUMIFS('all sales summary'!$C$2:$C$2047,'all sales summary'!$A$2:$A$2047,$A53,'all sales summary'!$B$2:$B$2047,H$3)*(1-SUMIFS('all sales summary'!$H$2:$H$2047,'all sales summary'!$A$2:$A$2047,$A53,'all sales summary'!$B$2:$B$2047,H$3)))/(1-SUMIFS('all sales summary'!$H$2:$H$2047,'all sales summary'!$A$2:$A$2047,$A53,'all sales summary'!$B$2:$B$2047,H$2))</f>
        <v>0.92640551941881322</v>
      </c>
      <c r="I53" s="37">
        <f>(SUMIFS('all sales summary'!$C$2:$C$2047,'all sales summary'!$A$2:$A$2047,$A53,'all sales summary'!$B$2:$B$2047,I$3)*(1-SUMIFS('all sales summary'!$H$2:$H$2047,'all sales summary'!$A$2:$A$2047,$A53,'all sales summary'!$B$2:$B$2047,I$3)))/(1-SUMIFS('all sales summary'!$H$2:$H$2047,'all sales summary'!$A$2:$A$2047,$A53,'all sales summary'!$B$2:$B$2047,I$2))</f>
        <v>0.90057948492954487</v>
      </c>
      <c r="J53" s="37">
        <f>(SUMIFS('all sales summary'!$C$2:$C$2047,'all sales summary'!$A$2:$A$2047,$A53,'all sales summary'!$B$2:$B$2047,J$3)*(1-SUMIFS('all sales summary'!$H$2:$H$2047,'all sales summary'!$A$2:$A$2047,$A53,'all sales summary'!$B$2:$B$2047,J$3)))/(1-SUMIFS('all sales summary'!$H$2:$H$2047,'all sales summary'!$A$2:$A$2047,$A53,'all sales summary'!$B$2:$B$2047,J$2))</f>
        <v>0.92029856256109532</v>
      </c>
      <c r="K53" s="37">
        <f>(SUMIFS('all sales summary'!$C$2:$C$2047,'all sales summary'!$A$2:$A$2047,$A53,'all sales summary'!$B$2:$B$2047,K$3)*(1-SUMIFS('all sales summary'!$H$2:$H$2047,'all sales summary'!$A$2:$A$2047,$A53,'all sales summary'!$B$2:$B$2047,K$3)))/(1-SUMIFS('all sales summary'!$H$2:$H$2047,'all sales summary'!$A$2:$A$2047,$A53,'all sales summary'!$B$2:$B$2047,K$2))</f>
        <v>0.90979060326497829</v>
      </c>
      <c r="L53" s="37">
        <f>(SUMIFS('all sales summary'!$C$2:$C$2047,'all sales summary'!$A$2:$A$2047,$A53,'all sales summary'!$B$2:$B$2047,L$3)*(1-SUMIFS('all sales summary'!$H$2:$H$2047,'all sales summary'!$A$2:$A$2047,$A53,'all sales summary'!$B$2:$B$2047,L$3)))/(1-SUMIFS('all sales summary'!$H$2:$H$2047,'all sales summary'!$A$2:$A$2047,$A53,'all sales summary'!$B$2:$B$2047,L$2))</f>
        <v>0.7594149669070871</v>
      </c>
      <c r="M53" s="37">
        <f>(SUMIFS('all sales summary'!$C$2:$C$2047,'all sales summary'!$A$2:$A$2047,$A53,'all sales summary'!$B$2:$B$2047,M$3)*(1-SUMIFS('all sales summary'!$H$2:$H$2047,'all sales summary'!$A$2:$A$2047,$A53,'all sales summary'!$B$2:$B$2047,M$3)))/(1-SUMIFS('all sales summary'!$H$2:$H$2047,'all sales summary'!$A$2:$A$2047,$A53,'all sales summary'!$B$2:$B$2047,M$2))</f>
        <v>0.83795349648172102</v>
      </c>
      <c r="N53" s="37">
        <f>(SUMIFS('all sales summary'!$C$2:$C$2047,'all sales summary'!$A$2:$A$2047,$A53,'all sales summary'!$B$2:$B$2047,N$3)*(1-SUMIFS('all sales summary'!$H$2:$H$2047,'all sales summary'!$A$2:$A$2047,$A53,'all sales summary'!$B$2:$B$2047,N$3)))/(1-SUMIFS('all sales summary'!$H$2:$H$2047,'all sales summary'!$A$2:$A$2047,$A53,'all sales summary'!$B$2:$B$2047,N$2))</f>
        <v>0.64810452521950312</v>
      </c>
      <c r="O53" s="37">
        <f>(SUMIFS('all sales summary'!$C$2:$C$2047,'all sales summary'!$A$2:$A$2047,$A53,'all sales summary'!$B$2:$B$2047,O$3)*(1-SUMIFS('all sales summary'!$H$2:$H$2047,'all sales summary'!$A$2:$A$2047,$A53,'all sales summary'!$B$2:$B$2047,O$3)))/(1-SUMIFS('all sales summary'!$H$2:$H$2047,'all sales summary'!$A$2:$A$2047,$A53,'all sales summary'!$B$2:$B$2047,O$2))</f>
        <v>0.66120062274819424</v>
      </c>
      <c r="P53" s="37">
        <f>(SUMIFS('all sales summary'!$C$2:$C$2047,'all sales summary'!$A$2:$A$2047,$A53,'all sales summary'!$B$2:$B$2047,P$3)*(1-SUMIFS('all sales summary'!$H$2:$H$2047,'all sales summary'!$A$2:$A$2047,$A53,'all sales summary'!$B$2:$B$2047,P$3)))/(1-SUMIFS('all sales summary'!$H$2:$H$2047,'all sales summary'!$A$2:$A$2047,$A53,'all sales summary'!$B$2:$B$2047,P$2))</f>
        <v>0.81368201890075753</v>
      </c>
      <c r="Q53" s="37">
        <f>(SUMIFS('all sales summary'!$C$2:$C$2047,'all sales summary'!$A$2:$A$2047,$A53,'all sales summary'!$B$2:$B$2047,Q$3)*(1-SUMIFS('all sales summary'!$H$2:$H$2047,'all sales summary'!$A$2:$A$2047,$A53,'all sales summary'!$B$2:$B$2047,Q$3)))/(1-SUMIFS('all sales summary'!$H$2:$H$2047,'all sales summary'!$A$2:$A$2047,$A53,'all sales summary'!$B$2:$B$2047,Q$2))</f>
        <v>0.88057090072591082</v>
      </c>
      <c r="R53" s="37">
        <f>(SUMIFS('all sales summary'!$C$2:$C$2047,'all sales summary'!$A$2:$A$2047,$A53,'all sales summary'!$B$2:$B$2047,R$3)*(1-SUMIFS('all sales summary'!$H$2:$H$2047,'all sales summary'!$A$2:$A$2047,$A53,'all sales summary'!$B$2:$B$2047,R$3)))/(1-SUMIFS('all sales summary'!$H$2:$H$2047,'all sales summary'!$A$2:$A$2047,$A53,'all sales summary'!$B$2:$B$2047,R$2))</f>
        <v>0.9618456702207121</v>
      </c>
      <c r="S53" s="37">
        <f>(SUMIFS('all sales summary'!$C$2:$C$2047,'all sales summary'!$A$2:$A$2047,$A53,'all sales summary'!$B$2:$B$2047,S$3)*(1-SUMIFS('all sales summary'!$H$2:$H$2047,'all sales summary'!$A$2:$A$2047,$A53,'all sales summary'!$B$2:$B$2047,S$3)))/(1-SUMIFS('all sales summary'!$H$2:$H$2047,'all sales summary'!$A$2:$A$2047,$A53,'all sales summary'!$B$2:$B$2047,S$2))</f>
        <v>0.87908930133067475</v>
      </c>
      <c r="T53" s="37">
        <f>(SUMIFS('all sales summary'!$C$2:$C$2047,'all sales summary'!$A$2:$A$2047,$A53,'all sales summary'!$B$2:$B$2047,T$3)*(1-SUMIFS('all sales summary'!$H$2:$H$2047,'all sales summary'!$A$2:$A$2047,$A53,'all sales summary'!$B$2:$B$2047,T$3)))/(1-SUMIFS('all sales summary'!$H$2:$H$2047,'all sales summary'!$A$2:$A$2047,$A53,'all sales summary'!$B$2:$B$2047,T$2))</f>
        <v>0.97180933481634646</v>
      </c>
      <c r="U53" s="37">
        <f>(SUMIFS('all sales summary'!$C$2:$C$2047,'all sales summary'!$A$2:$A$2047,$A53,'all sales summary'!$B$2:$B$2047,U$3)*(1-SUMIFS('all sales summary'!$H$2:$H$2047,'all sales summary'!$A$2:$A$2047,$A53,'all sales summary'!$B$2:$B$2047,U$3)))/(1-SUMIFS('all sales summary'!$H$2:$H$2047,'all sales summary'!$A$2:$A$2047,$A53,'all sales summary'!$B$2:$B$2047,U$2))</f>
        <v>0.88594764380726199</v>
      </c>
      <c r="V53" s="37">
        <f>(SUMIFS('all sales summary'!$C$2:$C$2047,'all sales summary'!$A$2:$A$2047,$A53,'all sales summary'!$B$2:$B$2047,V$3)*(1-SUMIFS('all sales summary'!$H$2:$H$2047,'all sales summary'!$A$2:$A$2047,$A53,'all sales summary'!$B$2:$B$2047,V$3)))/(1-SUMIFS('all sales summary'!$H$2:$H$2047,'all sales summary'!$A$2:$A$2047,$A53,'all sales summary'!$B$2:$B$2047,V$2))</f>
        <v>0.93614576627193991</v>
      </c>
      <c r="W53" s="8" t="str">
        <f t="shared" si="0"/>
        <v>Slough</v>
      </c>
      <c r="X53" s="49">
        <f>1-SUMIFS('all sales summary'!$H$2:$H$2047,'all sales summary'!$A$2:$A$2047,$A53,'all sales summary'!$B$2:$B$2047,X$2)</f>
        <v>0.75991791497308703</v>
      </c>
      <c r="Y53" s="43">
        <f t="shared" si="1"/>
        <v>-4.85239761568316E-2</v>
      </c>
    </row>
    <row r="54" spans="1:25" x14ac:dyDescent="0.25">
      <c r="A54" s="5" t="s">
        <v>57</v>
      </c>
      <c r="B54" s="37">
        <f>(SUMIFS('all sales summary'!$C$2:$C$2047,'all sales summary'!$A$2:$A$2047,$A54,'all sales summary'!$B$2:$B$2047,B$3)*(1-SUMIFS('all sales summary'!$H$2:$H$2047,'all sales summary'!$A$2:$A$2047,$A54,'all sales summary'!$B$2:$B$2047,B$3)))/(1-SUMIFS('all sales summary'!$H$2:$H$2047,'all sales summary'!$A$2:$A$2047,$A54,'all sales summary'!$B$2:$B$2047,B$2))</f>
        <v>0.92597516381203004</v>
      </c>
      <c r="C54" s="37">
        <f>(SUMIFS('all sales summary'!$C$2:$C$2047,'all sales summary'!$A$2:$A$2047,$A54,'all sales summary'!$B$2:$B$2047,C$3)*(1-SUMIFS('all sales summary'!$H$2:$H$2047,'all sales summary'!$A$2:$A$2047,$A54,'all sales summary'!$B$2:$B$2047,C$3)))/(1-SUMIFS('all sales summary'!$H$2:$H$2047,'all sales summary'!$A$2:$A$2047,$A54,'all sales summary'!$B$2:$B$2047,C$2))</f>
        <v>0.88631839320823458</v>
      </c>
      <c r="D54" s="37">
        <f>(SUMIFS('all sales summary'!$C$2:$C$2047,'all sales summary'!$A$2:$A$2047,$A54,'all sales summary'!$B$2:$B$2047,D$3)*(1-SUMIFS('all sales summary'!$H$2:$H$2047,'all sales summary'!$A$2:$A$2047,$A54,'all sales summary'!$B$2:$B$2047,D$3)))/(1-SUMIFS('all sales summary'!$H$2:$H$2047,'all sales summary'!$A$2:$A$2047,$A54,'all sales summary'!$B$2:$B$2047,D$2))</f>
        <v>0.80622150067466936</v>
      </c>
      <c r="E54" s="37">
        <f>(SUMIFS('all sales summary'!$C$2:$C$2047,'all sales summary'!$A$2:$A$2047,$A54,'all sales summary'!$B$2:$B$2047,E$3)*(1-SUMIFS('all sales summary'!$H$2:$H$2047,'all sales summary'!$A$2:$A$2047,$A54,'all sales summary'!$B$2:$B$2047,E$3)))/(1-SUMIFS('all sales summary'!$H$2:$H$2047,'all sales summary'!$A$2:$A$2047,$A54,'all sales summary'!$B$2:$B$2047,E$2))</f>
        <v>0.73468690392901626</v>
      </c>
      <c r="F54" s="37">
        <f>(SUMIFS('all sales summary'!$C$2:$C$2047,'all sales summary'!$A$2:$A$2047,$A54,'all sales summary'!$B$2:$B$2047,F$3)*(1-SUMIFS('all sales summary'!$H$2:$H$2047,'all sales summary'!$A$2:$A$2047,$A54,'all sales summary'!$B$2:$B$2047,F$3)))/(1-SUMIFS('all sales summary'!$H$2:$H$2047,'all sales summary'!$A$2:$A$2047,$A54,'all sales summary'!$B$2:$B$2047,F$2))</f>
        <v>0.74806922008332355</v>
      </c>
      <c r="G54" s="37">
        <f>(SUMIFS('all sales summary'!$C$2:$C$2047,'all sales summary'!$A$2:$A$2047,$A54,'all sales summary'!$B$2:$B$2047,G$3)*(1-SUMIFS('all sales summary'!$H$2:$H$2047,'all sales summary'!$A$2:$A$2047,$A54,'all sales summary'!$B$2:$B$2047,G$3)))/(1-SUMIFS('all sales summary'!$H$2:$H$2047,'all sales summary'!$A$2:$A$2047,$A54,'all sales summary'!$B$2:$B$2047,G$2))</f>
        <v>0.8416085200595077</v>
      </c>
      <c r="H54" s="37">
        <f>(SUMIFS('all sales summary'!$C$2:$C$2047,'all sales summary'!$A$2:$A$2047,$A54,'all sales summary'!$B$2:$B$2047,H$3)*(1-SUMIFS('all sales summary'!$H$2:$H$2047,'all sales summary'!$A$2:$A$2047,$A54,'all sales summary'!$B$2:$B$2047,H$3)))/(1-SUMIFS('all sales summary'!$H$2:$H$2047,'all sales summary'!$A$2:$A$2047,$A54,'all sales summary'!$B$2:$B$2047,H$2))</f>
        <v>0.91182191596699735</v>
      </c>
      <c r="I54" s="37">
        <f>(SUMIFS('all sales summary'!$C$2:$C$2047,'all sales summary'!$A$2:$A$2047,$A54,'all sales summary'!$B$2:$B$2047,I$3)*(1-SUMIFS('all sales summary'!$H$2:$H$2047,'all sales summary'!$A$2:$A$2047,$A54,'all sales summary'!$B$2:$B$2047,I$3)))/(1-SUMIFS('all sales summary'!$H$2:$H$2047,'all sales summary'!$A$2:$A$2047,$A54,'all sales summary'!$B$2:$B$2047,I$2))</f>
        <v>0.92842375990964565</v>
      </c>
      <c r="J54" s="37">
        <f>(SUMIFS('all sales summary'!$C$2:$C$2047,'all sales summary'!$A$2:$A$2047,$A54,'all sales summary'!$B$2:$B$2047,J$3)*(1-SUMIFS('all sales summary'!$H$2:$H$2047,'all sales summary'!$A$2:$A$2047,$A54,'all sales summary'!$B$2:$B$2047,J$3)))/(1-SUMIFS('all sales summary'!$H$2:$H$2047,'all sales summary'!$A$2:$A$2047,$A54,'all sales summary'!$B$2:$B$2047,J$2))</f>
        <v>0.85882513805582006</v>
      </c>
      <c r="K54" s="37">
        <f>(SUMIFS('all sales summary'!$C$2:$C$2047,'all sales summary'!$A$2:$A$2047,$A54,'all sales summary'!$B$2:$B$2047,K$3)*(1-SUMIFS('all sales summary'!$H$2:$H$2047,'all sales summary'!$A$2:$A$2047,$A54,'all sales summary'!$B$2:$B$2047,K$3)))/(1-SUMIFS('all sales summary'!$H$2:$H$2047,'all sales summary'!$A$2:$A$2047,$A54,'all sales summary'!$B$2:$B$2047,K$2))</f>
        <v>0.93618800352824705</v>
      </c>
      <c r="L54" s="37">
        <f>(SUMIFS('all sales summary'!$C$2:$C$2047,'all sales summary'!$A$2:$A$2047,$A54,'all sales summary'!$B$2:$B$2047,L$3)*(1-SUMIFS('all sales summary'!$H$2:$H$2047,'all sales summary'!$A$2:$A$2047,$A54,'all sales summary'!$B$2:$B$2047,L$3)))/(1-SUMIFS('all sales summary'!$H$2:$H$2047,'all sales summary'!$A$2:$A$2047,$A54,'all sales summary'!$B$2:$B$2047,L$2))</f>
        <v>0.95896066851783812</v>
      </c>
      <c r="M54" s="37">
        <f>(SUMIFS('all sales summary'!$C$2:$C$2047,'all sales summary'!$A$2:$A$2047,$A54,'all sales summary'!$B$2:$B$2047,M$3)*(1-SUMIFS('all sales summary'!$H$2:$H$2047,'all sales summary'!$A$2:$A$2047,$A54,'all sales summary'!$B$2:$B$2047,M$3)))/(1-SUMIFS('all sales summary'!$H$2:$H$2047,'all sales summary'!$A$2:$A$2047,$A54,'all sales summary'!$B$2:$B$2047,M$2))</f>
        <v>1.1026418227175485</v>
      </c>
      <c r="N54" s="37">
        <f>(SUMIFS('all sales summary'!$C$2:$C$2047,'all sales summary'!$A$2:$A$2047,$A54,'all sales summary'!$B$2:$B$2047,N$3)*(1-SUMIFS('all sales summary'!$H$2:$H$2047,'all sales summary'!$A$2:$A$2047,$A54,'all sales summary'!$B$2:$B$2047,N$3)))/(1-SUMIFS('all sales summary'!$H$2:$H$2047,'all sales summary'!$A$2:$A$2047,$A54,'all sales summary'!$B$2:$B$2047,N$2))</f>
        <v>0.70060133235595978</v>
      </c>
      <c r="O54" s="37">
        <f>(SUMIFS('all sales summary'!$C$2:$C$2047,'all sales summary'!$A$2:$A$2047,$A54,'all sales summary'!$B$2:$B$2047,O$3)*(1-SUMIFS('all sales summary'!$H$2:$H$2047,'all sales summary'!$A$2:$A$2047,$A54,'all sales summary'!$B$2:$B$2047,O$3)))/(1-SUMIFS('all sales summary'!$H$2:$H$2047,'all sales summary'!$A$2:$A$2047,$A54,'all sales summary'!$B$2:$B$2047,O$2))</f>
        <v>0.67365266553833136</v>
      </c>
      <c r="P54" s="37">
        <f>(SUMIFS('all sales summary'!$C$2:$C$2047,'all sales summary'!$A$2:$A$2047,$A54,'all sales summary'!$B$2:$B$2047,P$3)*(1-SUMIFS('all sales summary'!$H$2:$H$2047,'all sales summary'!$A$2:$A$2047,$A54,'all sales summary'!$B$2:$B$2047,P$3)))/(1-SUMIFS('all sales summary'!$H$2:$H$2047,'all sales summary'!$A$2:$A$2047,$A54,'all sales summary'!$B$2:$B$2047,P$2))</f>
        <v>0.79954223632575405</v>
      </c>
      <c r="Q54" s="37">
        <f>(SUMIFS('all sales summary'!$C$2:$C$2047,'all sales summary'!$A$2:$A$2047,$A54,'all sales summary'!$B$2:$B$2047,Q$3)*(1-SUMIFS('all sales summary'!$H$2:$H$2047,'all sales summary'!$A$2:$A$2047,$A54,'all sales summary'!$B$2:$B$2047,Q$3)))/(1-SUMIFS('all sales summary'!$H$2:$H$2047,'all sales summary'!$A$2:$A$2047,$A54,'all sales summary'!$B$2:$B$2047,Q$2))</f>
        <v>0.85028367821625461</v>
      </c>
      <c r="R54" s="37">
        <f>(SUMIFS('all sales summary'!$C$2:$C$2047,'all sales summary'!$A$2:$A$2047,$A54,'all sales summary'!$B$2:$B$2047,R$3)*(1-SUMIFS('all sales summary'!$H$2:$H$2047,'all sales summary'!$A$2:$A$2047,$A54,'all sales summary'!$B$2:$B$2047,R$3)))/(1-SUMIFS('all sales summary'!$H$2:$H$2047,'all sales summary'!$A$2:$A$2047,$A54,'all sales summary'!$B$2:$B$2047,R$2))</f>
        <v>0.90954436040127162</v>
      </c>
      <c r="S54" s="37">
        <f>(SUMIFS('all sales summary'!$C$2:$C$2047,'all sales summary'!$A$2:$A$2047,$A54,'all sales summary'!$B$2:$B$2047,S$3)*(1-SUMIFS('all sales summary'!$H$2:$H$2047,'all sales summary'!$A$2:$A$2047,$A54,'all sales summary'!$B$2:$B$2047,S$3)))/(1-SUMIFS('all sales summary'!$H$2:$H$2047,'all sales summary'!$A$2:$A$2047,$A54,'all sales summary'!$B$2:$B$2047,S$2))</f>
        <v>0.86654875276513754</v>
      </c>
      <c r="T54" s="37">
        <f>(SUMIFS('all sales summary'!$C$2:$C$2047,'all sales summary'!$A$2:$A$2047,$A54,'all sales summary'!$B$2:$B$2047,T$3)*(1-SUMIFS('all sales summary'!$H$2:$H$2047,'all sales summary'!$A$2:$A$2047,$A54,'all sales summary'!$B$2:$B$2047,T$3)))/(1-SUMIFS('all sales summary'!$H$2:$H$2047,'all sales summary'!$A$2:$A$2047,$A54,'all sales summary'!$B$2:$B$2047,T$2))</f>
        <v>0.91171351116062838</v>
      </c>
      <c r="U54" s="37">
        <f>(SUMIFS('all sales summary'!$C$2:$C$2047,'all sales summary'!$A$2:$A$2047,$A54,'all sales summary'!$B$2:$B$2047,U$3)*(1-SUMIFS('all sales summary'!$H$2:$H$2047,'all sales summary'!$A$2:$A$2047,$A54,'all sales summary'!$B$2:$B$2047,U$3)))/(1-SUMIFS('all sales summary'!$H$2:$H$2047,'all sales summary'!$A$2:$A$2047,$A54,'all sales summary'!$B$2:$B$2047,U$2))</f>
        <v>0.91234334522448612</v>
      </c>
      <c r="V54" s="37">
        <f>(SUMIFS('all sales summary'!$C$2:$C$2047,'all sales summary'!$A$2:$A$2047,$A54,'all sales summary'!$B$2:$B$2047,V$3)*(1-SUMIFS('all sales summary'!$H$2:$H$2047,'all sales summary'!$A$2:$A$2047,$A54,'all sales summary'!$B$2:$B$2047,V$3)))/(1-SUMIFS('all sales summary'!$H$2:$H$2047,'all sales summary'!$A$2:$A$2047,$A54,'all sales summary'!$B$2:$B$2047,V$2))</f>
        <v>0.87972436196325832</v>
      </c>
      <c r="W54" s="8" t="str">
        <f t="shared" si="0"/>
        <v>Southampton</v>
      </c>
      <c r="X54" s="49">
        <f>1-SUMIFS('all sales summary'!$H$2:$H$2047,'all sales summary'!$A$2:$A$2047,$A54,'all sales summary'!$B$2:$B$2047,X$2)</f>
        <v>0.73029599876172602</v>
      </c>
      <c r="Y54" s="43">
        <f t="shared" si="1"/>
        <v>-8.7836817206746118E-2</v>
      </c>
    </row>
    <row r="55" spans="1:25" x14ac:dyDescent="0.25">
      <c r="A55" s="5" t="s">
        <v>58</v>
      </c>
      <c r="B55" s="37">
        <f>(SUMIFS('all sales summary'!$C$2:$C$2047,'all sales summary'!$A$2:$A$2047,$A55,'all sales summary'!$B$2:$B$2047,B$3)*(1-SUMIFS('all sales summary'!$H$2:$H$2047,'all sales summary'!$A$2:$A$2047,$A55,'all sales summary'!$B$2:$B$2047,B$3)))/(1-SUMIFS('all sales summary'!$H$2:$H$2047,'all sales summary'!$A$2:$A$2047,$A55,'all sales summary'!$B$2:$B$2047,B$2))</f>
        <v>0.92694328759377242</v>
      </c>
      <c r="C55" s="37">
        <f>(SUMIFS('all sales summary'!$C$2:$C$2047,'all sales summary'!$A$2:$A$2047,$A55,'all sales summary'!$B$2:$B$2047,C$3)*(1-SUMIFS('all sales summary'!$H$2:$H$2047,'all sales summary'!$A$2:$A$2047,$A55,'all sales summary'!$B$2:$B$2047,C$3)))/(1-SUMIFS('all sales summary'!$H$2:$H$2047,'all sales summary'!$A$2:$A$2047,$A55,'all sales summary'!$B$2:$B$2047,C$2))</f>
        <v>0.91744928980316642</v>
      </c>
      <c r="D55" s="37">
        <f>(SUMIFS('all sales summary'!$C$2:$C$2047,'all sales summary'!$A$2:$A$2047,$A55,'all sales summary'!$B$2:$B$2047,D$3)*(1-SUMIFS('all sales summary'!$H$2:$H$2047,'all sales summary'!$A$2:$A$2047,$A55,'all sales summary'!$B$2:$B$2047,D$3)))/(1-SUMIFS('all sales summary'!$H$2:$H$2047,'all sales summary'!$A$2:$A$2047,$A55,'all sales summary'!$B$2:$B$2047,D$2))</f>
        <v>0.92869253639504601</v>
      </c>
      <c r="E55" s="37">
        <f>(SUMIFS('all sales summary'!$C$2:$C$2047,'all sales summary'!$A$2:$A$2047,$A55,'all sales summary'!$B$2:$B$2047,E$3)*(1-SUMIFS('all sales summary'!$H$2:$H$2047,'all sales summary'!$A$2:$A$2047,$A55,'all sales summary'!$B$2:$B$2047,E$3)))/(1-SUMIFS('all sales summary'!$H$2:$H$2047,'all sales summary'!$A$2:$A$2047,$A55,'all sales summary'!$B$2:$B$2047,E$2))</f>
        <v>0.62938602936365307</v>
      </c>
      <c r="F55" s="37">
        <f>(SUMIFS('all sales summary'!$C$2:$C$2047,'all sales summary'!$A$2:$A$2047,$A55,'all sales summary'!$B$2:$B$2047,F$3)*(1-SUMIFS('all sales summary'!$H$2:$H$2047,'all sales summary'!$A$2:$A$2047,$A55,'all sales summary'!$B$2:$B$2047,F$3)))/(1-SUMIFS('all sales summary'!$H$2:$H$2047,'all sales summary'!$A$2:$A$2047,$A55,'all sales summary'!$B$2:$B$2047,F$2))</f>
        <v>0.77054091909918032</v>
      </c>
      <c r="G55" s="37">
        <f>(SUMIFS('all sales summary'!$C$2:$C$2047,'all sales summary'!$A$2:$A$2047,$A55,'all sales summary'!$B$2:$B$2047,G$3)*(1-SUMIFS('all sales summary'!$H$2:$H$2047,'all sales summary'!$A$2:$A$2047,$A55,'all sales summary'!$B$2:$B$2047,G$3)))/(1-SUMIFS('all sales summary'!$H$2:$H$2047,'all sales summary'!$A$2:$A$2047,$A55,'all sales summary'!$B$2:$B$2047,G$2))</f>
        <v>0.90447357670020478</v>
      </c>
      <c r="H55" s="37">
        <f>(SUMIFS('all sales summary'!$C$2:$C$2047,'all sales summary'!$A$2:$A$2047,$A55,'all sales summary'!$B$2:$B$2047,H$3)*(1-SUMIFS('all sales summary'!$H$2:$H$2047,'all sales summary'!$A$2:$A$2047,$A55,'all sales summary'!$B$2:$B$2047,H$3)))/(1-SUMIFS('all sales summary'!$H$2:$H$2047,'all sales summary'!$A$2:$A$2047,$A55,'all sales summary'!$B$2:$B$2047,H$2))</f>
        <v>1.0625286389418636</v>
      </c>
      <c r="I55" s="37">
        <f>(SUMIFS('all sales summary'!$C$2:$C$2047,'all sales summary'!$A$2:$A$2047,$A55,'all sales summary'!$B$2:$B$2047,I$3)*(1-SUMIFS('all sales summary'!$H$2:$H$2047,'all sales summary'!$A$2:$A$2047,$A55,'all sales summary'!$B$2:$B$2047,I$3)))/(1-SUMIFS('all sales summary'!$H$2:$H$2047,'all sales summary'!$A$2:$A$2047,$A55,'all sales summary'!$B$2:$B$2047,I$2))</f>
        <v>1.0522036268403985</v>
      </c>
      <c r="J55" s="37">
        <f>(SUMIFS('all sales summary'!$C$2:$C$2047,'all sales summary'!$A$2:$A$2047,$A55,'all sales summary'!$B$2:$B$2047,J$3)*(1-SUMIFS('all sales summary'!$H$2:$H$2047,'all sales summary'!$A$2:$A$2047,$A55,'all sales summary'!$B$2:$B$2047,J$3)))/(1-SUMIFS('all sales summary'!$H$2:$H$2047,'all sales summary'!$A$2:$A$2047,$A55,'all sales summary'!$B$2:$B$2047,J$2))</f>
        <v>1.0318436073380381</v>
      </c>
      <c r="K55" s="37">
        <f>(SUMIFS('all sales summary'!$C$2:$C$2047,'all sales summary'!$A$2:$A$2047,$A55,'all sales summary'!$B$2:$B$2047,K$3)*(1-SUMIFS('all sales summary'!$H$2:$H$2047,'all sales summary'!$A$2:$A$2047,$A55,'all sales summary'!$B$2:$B$2047,K$3)))/(1-SUMIFS('all sales summary'!$H$2:$H$2047,'all sales summary'!$A$2:$A$2047,$A55,'all sales summary'!$B$2:$B$2047,K$2))</f>
        <v>1.0390077521178358</v>
      </c>
      <c r="L55" s="37">
        <f>(SUMIFS('all sales summary'!$C$2:$C$2047,'all sales summary'!$A$2:$A$2047,$A55,'all sales summary'!$B$2:$B$2047,L$3)*(1-SUMIFS('all sales summary'!$H$2:$H$2047,'all sales summary'!$A$2:$A$2047,$A55,'all sales summary'!$B$2:$B$2047,L$3)))/(1-SUMIFS('all sales summary'!$H$2:$H$2047,'all sales summary'!$A$2:$A$2047,$A55,'all sales summary'!$B$2:$B$2047,L$2))</f>
        <v>0.8685905198510484</v>
      </c>
      <c r="M55" s="37">
        <f>(SUMIFS('all sales summary'!$C$2:$C$2047,'all sales summary'!$A$2:$A$2047,$A55,'all sales summary'!$B$2:$B$2047,M$3)*(1-SUMIFS('all sales summary'!$H$2:$H$2047,'all sales summary'!$A$2:$A$2047,$A55,'all sales summary'!$B$2:$B$2047,M$3)))/(1-SUMIFS('all sales summary'!$H$2:$H$2047,'all sales summary'!$A$2:$A$2047,$A55,'all sales summary'!$B$2:$B$2047,M$2))</f>
        <v>1.0352910502710617</v>
      </c>
      <c r="N55" s="37">
        <f>(SUMIFS('all sales summary'!$C$2:$C$2047,'all sales summary'!$A$2:$A$2047,$A55,'all sales summary'!$B$2:$B$2047,N$3)*(1-SUMIFS('all sales summary'!$H$2:$H$2047,'all sales summary'!$A$2:$A$2047,$A55,'all sales summary'!$B$2:$B$2047,N$3)))/(1-SUMIFS('all sales summary'!$H$2:$H$2047,'all sales summary'!$A$2:$A$2047,$A55,'all sales summary'!$B$2:$B$2047,N$2))</f>
        <v>0.6814179954177898</v>
      </c>
      <c r="O55" s="37">
        <f>(SUMIFS('all sales summary'!$C$2:$C$2047,'all sales summary'!$A$2:$A$2047,$A55,'all sales summary'!$B$2:$B$2047,O$3)*(1-SUMIFS('all sales summary'!$H$2:$H$2047,'all sales summary'!$A$2:$A$2047,$A55,'all sales summary'!$B$2:$B$2047,O$3)))/(1-SUMIFS('all sales summary'!$H$2:$H$2047,'all sales summary'!$A$2:$A$2047,$A55,'all sales summary'!$B$2:$B$2047,O$2))</f>
        <v>0.69032108278482085</v>
      </c>
      <c r="P55" s="37">
        <f>(SUMIFS('all sales summary'!$C$2:$C$2047,'all sales summary'!$A$2:$A$2047,$A55,'all sales summary'!$B$2:$B$2047,P$3)*(1-SUMIFS('all sales summary'!$H$2:$H$2047,'all sales summary'!$A$2:$A$2047,$A55,'all sales summary'!$B$2:$B$2047,P$3)))/(1-SUMIFS('all sales summary'!$H$2:$H$2047,'all sales summary'!$A$2:$A$2047,$A55,'all sales summary'!$B$2:$B$2047,P$2))</f>
        <v>0.89135856500470101</v>
      </c>
      <c r="Q55" s="37">
        <f>(SUMIFS('all sales summary'!$C$2:$C$2047,'all sales summary'!$A$2:$A$2047,$A55,'all sales summary'!$B$2:$B$2047,Q$3)*(1-SUMIFS('all sales summary'!$H$2:$H$2047,'all sales summary'!$A$2:$A$2047,$A55,'all sales summary'!$B$2:$B$2047,Q$3)))/(1-SUMIFS('all sales summary'!$H$2:$H$2047,'all sales summary'!$A$2:$A$2047,$A55,'all sales summary'!$B$2:$B$2047,Q$2))</f>
        <v>1.0090218221297638</v>
      </c>
      <c r="R55" s="37">
        <f>(SUMIFS('all sales summary'!$C$2:$C$2047,'all sales summary'!$A$2:$A$2047,$A55,'all sales summary'!$B$2:$B$2047,R$3)*(1-SUMIFS('all sales summary'!$H$2:$H$2047,'all sales summary'!$A$2:$A$2047,$A55,'all sales summary'!$B$2:$B$2047,R$3)))/(1-SUMIFS('all sales summary'!$H$2:$H$2047,'all sales summary'!$A$2:$A$2047,$A55,'all sales summary'!$B$2:$B$2047,R$2))</f>
        <v>1.1038242741828272</v>
      </c>
      <c r="S55" s="37">
        <f>(SUMIFS('all sales summary'!$C$2:$C$2047,'all sales summary'!$A$2:$A$2047,$A55,'all sales summary'!$B$2:$B$2047,S$3)*(1-SUMIFS('all sales summary'!$H$2:$H$2047,'all sales summary'!$A$2:$A$2047,$A55,'all sales summary'!$B$2:$B$2047,S$3)))/(1-SUMIFS('all sales summary'!$H$2:$H$2047,'all sales summary'!$A$2:$A$2047,$A55,'all sales summary'!$B$2:$B$2047,S$2))</f>
        <v>1.1050823388413085</v>
      </c>
      <c r="T55" s="37">
        <f>(SUMIFS('all sales summary'!$C$2:$C$2047,'all sales summary'!$A$2:$A$2047,$A55,'all sales summary'!$B$2:$B$2047,T$3)*(1-SUMIFS('all sales summary'!$H$2:$H$2047,'all sales summary'!$A$2:$A$2047,$A55,'all sales summary'!$B$2:$B$2047,T$3)))/(1-SUMIFS('all sales summary'!$H$2:$H$2047,'all sales summary'!$A$2:$A$2047,$A55,'all sales summary'!$B$2:$B$2047,T$2))</f>
        <v>1.127717548840971</v>
      </c>
      <c r="U55" s="37">
        <f>(SUMIFS('all sales summary'!$C$2:$C$2047,'all sales summary'!$A$2:$A$2047,$A55,'all sales summary'!$B$2:$B$2047,U$3)*(1-SUMIFS('all sales summary'!$H$2:$H$2047,'all sales summary'!$A$2:$A$2047,$A55,'all sales summary'!$B$2:$B$2047,U$3)))/(1-SUMIFS('all sales summary'!$H$2:$H$2047,'all sales summary'!$A$2:$A$2047,$A55,'all sales summary'!$B$2:$B$2047,U$2))</f>
        <v>1.1183845377639778</v>
      </c>
      <c r="V55" s="37">
        <f>(SUMIFS('all sales summary'!$C$2:$C$2047,'all sales summary'!$A$2:$A$2047,$A55,'all sales summary'!$B$2:$B$2047,V$3)*(1-SUMIFS('all sales summary'!$H$2:$H$2047,'all sales summary'!$A$2:$A$2047,$A55,'all sales summary'!$B$2:$B$2047,V$3)))/(1-SUMIFS('all sales summary'!$H$2:$H$2047,'all sales summary'!$A$2:$A$2047,$A55,'all sales summary'!$B$2:$B$2047,V$2))</f>
        <v>1.0810603044491707</v>
      </c>
      <c r="W55" s="8" t="str">
        <f t="shared" si="0"/>
        <v>Southend</v>
      </c>
      <c r="X55" s="49">
        <f>1-SUMIFS('all sales summary'!$H$2:$H$2047,'all sales summary'!$A$2:$A$2047,$A55,'all sales summary'!$B$2:$B$2047,X$2)</f>
        <v>0.87835236635594993</v>
      </c>
      <c r="Y55" s="43">
        <f t="shared" si="1"/>
        <v>7.1199510230462795E-2</v>
      </c>
    </row>
    <row r="56" spans="1:25" x14ac:dyDescent="0.25">
      <c r="A56" s="5" t="s">
        <v>59</v>
      </c>
      <c r="B56" s="37">
        <f>(SUMIFS('all sales summary'!$C$2:$C$2047,'all sales summary'!$A$2:$A$2047,$A56,'all sales summary'!$B$2:$B$2047,B$3)*(1-SUMIFS('all sales summary'!$H$2:$H$2047,'all sales summary'!$A$2:$A$2047,$A56,'all sales summary'!$B$2:$B$2047,B$3)))/(1-SUMIFS('all sales summary'!$H$2:$H$2047,'all sales summary'!$A$2:$A$2047,$A56,'all sales summary'!$B$2:$B$2047,B$2))</f>
        <v>0.93066451104457004</v>
      </c>
      <c r="C56" s="37">
        <f>(SUMIFS('all sales summary'!$C$2:$C$2047,'all sales summary'!$A$2:$A$2047,$A56,'all sales summary'!$B$2:$B$2047,C$3)*(1-SUMIFS('all sales summary'!$H$2:$H$2047,'all sales summary'!$A$2:$A$2047,$A56,'all sales summary'!$B$2:$B$2047,C$3)))/(1-SUMIFS('all sales summary'!$H$2:$H$2047,'all sales summary'!$A$2:$A$2047,$A56,'all sales summary'!$B$2:$B$2047,C$2))</f>
        <v>0.93103099997618444</v>
      </c>
      <c r="D56" s="37">
        <f>(SUMIFS('all sales summary'!$C$2:$C$2047,'all sales summary'!$A$2:$A$2047,$A56,'all sales summary'!$B$2:$B$2047,D$3)*(1-SUMIFS('all sales summary'!$H$2:$H$2047,'all sales summary'!$A$2:$A$2047,$A56,'all sales summary'!$B$2:$B$2047,D$3)))/(1-SUMIFS('all sales summary'!$H$2:$H$2047,'all sales summary'!$A$2:$A$2047,$A56,'all sales summary'!$B$2:$B$2047,D$2))</f>
        <v>0.91228852449467857</v>
      </c>
      <c r="E56" s="37">
        <f>(SUMIFS('all sales summary'!$C$2:$C$2047,'all sales summary'!$A$2:$A$2047,$A56,'all sales summary'!$B$2:$B$2047,E$3)*(1-SUMIFS('all sales summary'!$H$2:$H$2047,'all sales summary'!$A$2:$A$2047,$A56,'all sales summary'!$B$2:$B$2047,E$3)))/(1-SUMIFS('all sales summary'!$H$2:$H$2047,'all sales summary'!$A$2:$A$2047,$A56,'all sales summary'!$B$2:$B$2047,E$2))</f>
        <v>0.63700561734465122</v>
      </c>
      <c r="F56" s="37">
        <f>(SUMIFS('all sales summary'!$C$2:$C$2047,'all sales summary'!$A$2:$A$2047,$A56,'all sales summary'!$B$2:$B$2047,F$3)*(1-SUMIFS('all sales summary'!$H$2:$H$2047,'all sales summary'!$A$2:$A$2047,$A56,'all sales summary'!$B$2:$B$2047,F$3)))/(1-SUMIFS('all sales summary'!$H$2:$H$2047,'all sales summary'!$A$2:$A$2047,$A56,'all sales summary'!$B$2:$B$2047,F$2))</f>
        <v>0.82656173746554684</v>
      </c>
      <c r="G56" s="37">
        <f>(SUMIFS('all sales summary'!$C$2:$C$2047,'all sales summary'!$A$2:$A$2047,$A56,'all sales summary'!$B$2:$B$2047,G$3)*(1-SUMIFS('all sales summary'!$H$2:$H$2047,'all sales summary'!$A$2:$A$2047,$A56,'all sales summary'!$B$2:$B$2047,G$3)))/(1-SUMIFS('all sales summary'!$H$2:$H$2047,'all sales summary'!$A$2:$A$2047,$A56,'all sales summary'!$B$2:$B$2047,G$2))</f>
        <v>0.97355919155263693</v>
      </c>
      <c r="H56" s="37">
        <f>(SUMIFS('all sales summary'!$C$2:$C$2047,'all sales summary'!$A$2:$A$2047,$A56,'all sales summary'!$B$2:$B$2047,H$3)*(1-SUMIFS('all sales summary'!$H$2:$H$2047,'all sales summary'!$A$2:$A$2047,$A56,'all sales summary'!$B$2:$B$2047,H$3)))/(1-SUMIFS('all sales summary'!$H$2:$H$2047,'all sales summary'!$A$2:$A$2047,$A56,'all sales summary'!$B$2:$B$2047,H$2))</f>
        <v>1.0975524251436561</v>
      </c>
      <c r="I56" s="37">
        <f>(SUMIFS('all sales summary'!$C$2:$C$2047,'all sales summary'!$A$2:$A$2047,$A56,'all sales summary'!$B$2:$B$2047,I$3)*(1-SUMIFS('all sales summary'!$H$2:$H$2047,'all sales summary'!$A$2:$A$2047,$A56,'all sales summary'!$B$2:$B$2047,I$3)))/(1-SUMIFS('all sales summary'!$H$2:$H$2047,'all sales summary'!$A$2:$A$2047,$A56,'all sales summary'!$B$2:$B$2047,I$2))</f>
        <v>1.1073365122226018</v>
      </c>
      <c r="J56" s="37">
        <f>(SUMIFS('all sales summary'!$C$2:$C$2047,'all sales summary'!$A$2:$A$2047,$A56,'all sales summary'!$B$2:$B$2047,J$3)*(1-SUMIFS('all sales summary'!$H$2:$H$2047,'all sales summary'!$A$2:$A$2047,$A56,'all sales summary'!$B$2:$B$2047,J$3)))/(1-SUMIFS('all sales summary'!$H$2:$H$2047,'all sales summary'!$A$2:$A$2047,$A56,'all sales summary'!$B$2:$B$2047,J$2))</f>
        <v>1.0758451428373923</v>
      </c>
      <c r="K56" s="37">
        <f>(SUMIFS('all sales summary'!$C$2:$C$2047,'all sales summary'!$A$2:$A$2047,$A56,'all sales summary'!$B$2:$B$2047,K$3)*(1-SUMIFS('all sales summary'!$H$2:$H$2047,'all sales summary'!$A$2:$A$2047,$A56,'all sales summary'!$B$2:$B$2047,K$3)))/(1-SUMIFS('all sales summary'!$H$2:$H$2047,'all sales summary'!$A$2:$A$2047,$A56,'all sales summary'!$B$2:$B$2047,K$2))</f>
        <v>1.135004759421784</v>
      </c>
      <c r="L56" s="37">
        <f>(SUMIFS('all sales summary'!$C$2:$C$2047,'all sales summary'!$A$2:$A$2047,$A56,'all sales summary'!$B$2:$B$2047,L$3)*(1-SUMIFS('all sales summary'!$H$2:$H$2047,'all sales summary'!$A$2:$A$2047,$A56,'all sales summary'!$B$2:$B$2047,L$3)))/(1-SUMIFS('all sales summary'!$H$2:$H$2047,'all sales summary'!$A$2:$A$2047,$A56,'all sales summary'!$B$2:$B$2047,L$2))</f>
        <v>0.96753543405178344</v>
      </c>
      <c r="M56" s="37">
        <f>(SUMIFS('all sales summary'!$C$2:$C$2047,'all sales summary'!$A$2:$A$2047,$A56,'all sales summary'!$B$2:$B$2047,M$3)*(1-SUMIFS('all sales summary'!$H$2:$H$2047,'all sales summary'!$A$2:$A$2047,$A56,'all sales summary'!$B$2:$B$2047,M$3)))/(1-SUMIFS('all sales summary'!$H$2:$H$2047,'all sales summary'!$A$2:$A$2047,$A56,'all sales summary'!$B$2:$B$2047,M$2))</f>
        <v>1.1980238048299876</v>
      </c>
      <c r="N56" s="37">
        <f>(SUMIFS('all sales summary'!$C$2:$C$2047,'all sales summary'!$A$2:$A$2047,$A56,'all sales summary'!$B$2:$B$2047,N$3)*(1-SUMIFS('all sales summary'!$H$2:$H$2047,'all sales summary'!$A$2:$A$2047,$A56,'all sales summary'!$B$2:$B$2047,N$3)))/(1-SUMIFS('all sales summary'!$H$2:$H$2047,'all sales summary'!$A$2:$A$2047,$A56,'all sales summary'!$B$2:$B$2047,N$2))</f>
        <v>0.86072318150473581</v>
      </c>
      <c r="O56" s="37">
        <f>(SUMIFS('all sales summary'!$C$2:$C$2047,'all sales summary'!$A$2:$A$2047,$A56,'all sales summary'!$B$2:$B$2047,O$3)*(1-SUMIFS('all sales summary'!$H$2:$H$2047,'all sales summary'!$A$2:$A$2047,$A56,'all sales summary'!$B$2:$B$2047,O$3)))/(1-SUMIFS('all sales summary'!$H$2:$H$2047,'all sales summary'!$A$2:$A$2047,$A56,'all sales summary'!$B$2:$B$2047,O$2))</f>
        <v>0.85951507906174718</v>
      </c>
      <c r="P56" s="37">
        <f>(SUMIFS('all sales summary'!$C$2:$C$2047,'all sales summary'!$A$2:$A$2047,$A56,'all sales summary'!$B$2:$B$2047,P$3)*(1-SUMIFS('all sales summary'!$H$2:$H$2047,'all sales summary'!$A$2:$A$2047,$A56,'all sales summary'!$B$2:$B$2047,P$3)))/(1-SUMIFS('all sales summary'!$H$2:$H$2047,'all sales summary'!$A$2:$A$2047,$A56,'all sales summary'!$B$2:$B$2047,P$2))</f>
        <v>1.0430554987836207</v>
      </c>
      <c r="Q56" s="37">
        <f>(SUMIFS('all sales summary'!$C$2:$C$2047,'all sales summary'!$A$2:$A$2047,$A56,'all sales summary'!$B$2:$B$2047,Q$3)*(1-SUMIFS('all sales summary'!$H$2:$H$2047,'all sales summary'!$A$2:$A$2047,$A56,'all sales summary'!$B$2:$B$2047,Q$3)))/(1-SUMIFS('all sales summary'!$H$2:$H$2047,'all sales summary'!$A$2:$A$2047,$A56,'all sales summary'!$B$2:$B$2047,Q$2))</f>
        <v>1.1298866289215321</v>
      </c>
      <c r="R56" s="37">
        <f>(SUMIFS('all sales summary'!$C$2:$C$2047,'all sales summary'!$A$2:$A$2047,$A56,'all sales summary'!$B$2:$B$2047,R$3)*(1-SUMIFS('all sales summary'!$H$2:$H$2047,'all sales summary'!$A$2:$A$2047,$A56,'all sales summary'!$B$2:$B$2047,R$3)))/(1-SUMIFS('all sales summary'!$H$2:$H$2047,'all sales summary'!$A$2:$A$2047,$A56,'all sales summary'!$B$2:$B$2047,R$2))</f>
        <v>1.2088260695858539</v>
      </c>
      <c r="S56" s="37">
        <f>(SUMIFS('all sales summary'!$C$2:$C$2047,'all sales summary'!$A$2:$A$2047,$A56,'all sales summary'!$B$2:$B$2047,S$3)*(1-SUMIFS('all sales summary'!$H$2:$H$2047,'all sales summary'!$A$2:$A$2047,$A56,'all sales summary'!$B$2:$B$2047,S$3)))/(1-SUMIFS('all sales summary'!$H$2:$H$2047,'all sales summary'!$A$2:$A$2047,$A56,'all sales summary'!$B$2:$B$2047,S$2))</f>
        <v>1.1537357368125756</v>
      </c>
      <c r="T56" s="37">
        <f>(SUMIFS('all sales summary'!$C$2:$C$2047,'all sales summary'!$A$2:$A$2047,$A56,'all sales summary'!$B$2:$B$2047,T$3)*(1-SUMIFS('all sales summary'!$H$2:$H$2047,'all sales summary'!$A$2:$A$2047,$A56,'all sales summary'!$B$2:$B$2047,T$3)))/(1-SUMIFS('all sales summary'!$H$2:$H$2047,'all sales summary'!$A$2:$A$2047,$A56,'all sales summary'!$B$2:$B$2047,T$2))</f>
        <v>1.2230361814223547</v>
      </c>
      <c r="U56" s="37">
        <f>(SUMIFS('all sales summary'!$C$2:$C$2047,'all sales summary'!$A$2:$A$2047,$A56,'all sales summary'!$B$2:$B$2047,U$3)*(1-SUMIFS('all sales summary'!$H$2:$H$2047,'all sales summary'!$A$2:$A$2047,$A56,'all sales summary'!$B$2:$B$2047,U$3)))/(1-SUMIFS('all sales summary'!$H$2:$H$2047,'all sales summary'!$A$2:$A$2047,$A56,'all sales summary'!$B$2:$B$2047,U$2))</f>
        <v>1.1707192799023907</v>
      </c>
      <c r="V56" s="37">
        <f>(SUMIFS('all sales summary'!$C$2:$C$2047,'all sales summary'!$A$2:$A$2047,$A56,'all sales summary'!$B$2:$B$2047,V$3)*(1-SUMIFS('all sales summary'!$H$2:$H$2047,'all sales summary'!$A$2:$A$2047,$A56,'all sales summary'!$B$2:$B$2047,V$3)))/(1-SUMIFS('all sales summary'!$H$2:$H$2047,'all sales summary'!$A$2:$A$2047,$A56,'all sales summary'!$B$2:$B$2047,V$2))</f>
        <v>1.1482953896092021</v>
      </c>
      <c r="W56" s="8" t="str">
        <f t="shared" si="0"/>
        <v>Stoke</v>
      </c>
      <c r="X56" s="49">
        <f>1-SUMIFS('all sales summary'!$H$2:$H$2047,'all sales summary'!$A$2:$A$2047,$A56,'all sales summary'!$B$2:$B$2047,X$2)</f>
        <v>0.92058815812100159</v>
      </c>
      <c r="Y56" s="43">
        <f t="shared" si="1"/>
        <v>0.13651897957817166</v>
      </c>
    </row>
    <row r="57" spans="1:25" x14ac:dyDescent="0.25">
      <c r="A57" s="5" t="s">
        <v>60</v>
      </c>
      <c r="B57" s="37">
        <f>(SUMIFS('all sales summary'!$C$2:$C$2047,'all sales summary'!$A$2:$A$2047,$A57,'all sales summary'!$B$2:$B$2047,B$3)*(1-SUMIFS('all sales summary'!$H$2:$H$2047,'all sales summary'!$A$2:$A$2047,$A57,'all sales summary'!$B$2:$B$2047,B$3)))/(1-SUMIFS('all sales summary'!$H$2:$H$2047,'all sales summary'!$A$2:$A$2047,$A57,'all sales summary'!$B$2:$B$2047,B$2))</f>
        <v>1.0399841925430129</v>
      </c>
      <c r="C57" s="37">
        <f>(SUMIFS('all sales summary'!$C$2:$C$2047,'all sales summary'!$A$2:$A$2047,$A57,'all sales summary'!$B$2:$B$2047,C$3)*(1-SUMIFS('all sales summary'!$H$2:$H$2047,'all sales summary'!$A$2:$A$2047,$A57,'all sales summary'!$B$2:$B$2047,C$3)))/(1-SUMIFS('all sales summary'!$H$2:$H$2047,'all sales summary'!$A$2:$A$2047,$A57,'all sales summary'!$B$2:$B$2047,C$2))</f>
        <v>1.044572610598709</v>
      </c>
      <c r="D57" s="37">
        <f>(SUMIFS('all sales summary'!$C$2:$C$2047,'all sales summary'!$A$2:$A$2047,$A57,'all sales summary'!$B$2:$B$2047,D$3)*(1-SUMIFS('all sales summary'!$H$2:$H$2047,'all sales summary'!$A$2:$A$2047,$A57,'all sales summary'!$B$2:$B$2047,D$3)))/(1-SUMIFS('all sales summary'!$H$2:$H$2047,'all sales summary'!$A$2:$A$2047,$A57,'all sales summary'!$B$2:$B$2047,D$2))</f>
        <v>0.99231169031562738</v>
      </c>
      <c r="E57" s="37">
        <f>(SUMIFS('all sales summary'!$C$2:$C$2047,'all sales summary'!$A$2:$A$2047,$A57,'all sales summary'!$B$2:$B$2047,E$3)*(1-SUMIFS('all sales summary'!$H$2:$H$2047,'all sales summary'!$A$2:$A$2047,$A57,'all sales summary'!$B$2:$B$2047,E$3)))/(1-SUMIFS('all sales summary'!$H$2:$H$2047,'all sales summary'!$A$2:$A$2047,$A57,'all sales summary'!$B$2:$B$2047,E$2))</f>
        <v>0.73823514297115655</v>
      </c>
      <c r="F57" s="37">
        <f>(SUMIFS('all sales summary'!$C$2:$C$2047,'all sales summary'!$A$2:$A$2047,$A57,'all sales summary'!$B$2:$B$2047,F$3)*(1-SUMIFS('all sales summary'!$H$2:$H$2047,'all sales summary'!$A$2:$A$2047,$A57,'all sales summary'!$B$2:$B$2047,F$3)))/(1-SUMIFS('all sales summary'!$H$2:$H$2047,'all sales summary'!$A$2:$A$2047,$A57,'all sales summary'!$B$2:$B$2047,F$2))</f>
        <v>0.89739471792418923</v>
      </c>
      <c r="G57" s="37">
        <f>(SUMIFS('all sales summary'!$C$2:$C$2047,'all sales summary'!$A$2:$A$2047,$A57,'all sales summary'!$B$2:$B$2047,G$3)*(1-SUMIFS('all sales summary'!$H$2:$H$2047,'all sales summary'!$A$2:$A$2047,$A57,'all sales summary'!$B$2:$B$2047,G$3)))/(1-SUMIFS('all sales summary'!$H$2:$H$2047,'all sales summary'!$A$2:$A$2047,$A57,'all sales summary'!$B$2:$B$2047,G$2))</f>
        <v>1.0283506517070482</v>
      </c>
      <c r="H57" s="37">
        <f>(SUMIFS('all sales summary'!$C$2:$C$2047,'all sales summary'!$A$2:$A$2047,$A57,'all sales summary'!$B$2:$B$2047,H$3)*(1-SUMIFS('all sales summary'!$H$2:$H$2047,'all sales summary'!$A$2:$A$2047,$A57,'all sales summary'!$B$2:$B$2047,H$3)))/(1-SUMIFS('all sales summary'!$H$2:$H$2047,'all sales summary'!$A$2:$A$2047,$A57,'all sales summary'!$B$2:$B$2047,H$2))</f>
        <v>1.1741606557985165</v>
      </c>
      <c r="I57" s="37">
        <f>(SUMIFS('all sales summary'!$C$2:$C$2047,'all sales summary'!$A$2:$A$2047,$A57,'all sales summary'!$B$2:$B$2047,I$3)*(1-SUMIFS('all sales summary'!$H$2:$H$2047,'all sales summary'!$A$2:$A$2047,$A57,'all sales summary'!$B$2:$B$2047,I$3)))/(1-SUMIFS('all sales summary'!$H$2:$H$2047,'all sales summary'!$A$2:$A$2047,$A57,'all sales summary'!$B$2:$B$2047,I$2))</f>
        <v>1.1557130122768888</v>
      </c>
      <c r="J57" s="37">
        <f>(SUMIFS('all sales summary'!$C$2:$C$2047,'all sales summary'!$A$2:$A$2047,$A57,'all sales summary'!$B$2:$B$2047,J$3)*(1-SUMIFS('all sales summary'!$H$2:$H$2047,'all sales summary'!$A$2:$A$2047,$A57,'all sales summary'!$B$2:$B$2047,J$3)))/(1-SUMIFS('all sales summary'!$H$2:$H$2047,'all sales summary'!$A$2:$A$2047,$A57,'all sales summary'!$B$2:$B$2047,J$2))</f>
        <v>1.1452080296219986</v>
      </c>
      <c r="K57" s="37">
        <f>(SUMIFS('all sales summary'!$C$2:$C$2047,'all sales summary'!$A$2:$A$2047,$A57,'all sales summary'!$B$2:$B$2047,K$3)*(1-SUMIFS('all sales summary'!$H$2:$H$2047,'all sales summary'!$A$2:$A$2047,$A57,'all sales summary'!$B$2:$B$2047,K$3)))/(1-SUMIFS('all sales summary'!$H$2:$H$2047,'all sales summary'!$A$2:$A$2047,$A57,'all sales summary'!$B$2:$B$2047,K$2))</f>
        <v>1.2007524856174243</v>
      </c>
      <c r="L57" s="37">
        <f>(SUMIFS('all sales summary'!$C$2:$C$2047,'all sales summary'!$A$2:$A$2047,$A57,'all sales summary'!$B$2:$B$2047,L$3)*(1-SUMIFS('all sales summary'!$H$2:$H$2047,'all sales summary'!$A$2:$A$2047,$A57,'all sales summary'!$B$2:$B$2047,L$3)))/(1-SUMIFS('all sales summary'!$H$2:$H$2047,'all sales summary'!$A$2:$A$2047,$A57,'all sales summary'!$B$2:$B$2047,L$2))</f>
        <v>1.0815790940038257</v>
      </c>
      <c r="M57" s="37">
        <f>(SUMIFS('all sales summary'!$C$2:$C$2047,'all sales summary'!$A$2:$A$2047,$A57,'all sales summary'!$B$2:$B$2047,M$3)*(1-SUMIFS('all sales summary'!$H$2:$H$2047,'all sales summary'!$A$2:$A$2047,$A57,'all sales summary'!$B$2:$B$2047,M$3)))/(1-SUMIFS('all sales summary'!$H$2:$H$2047,'all sales summary'!$A$2:$A$2047,$A57,'all sales summary'!$B$2:$B$2047,M$2))</f>
        <v>1.3127038360654475</v>
      </c>
      <c r="N57" s="37">
        <f>(SUMIFS('all sales summary'!$C$2:$C$2047,'all sales summary'!$A$2:$A$2047,$A57,'all sales summary'!$B$2:$B$2047,N$3)*(1-SUMIFS('all sales summary'!$H$2:$H$2047,'all sales summary'!$A$2:$A$2047,$A57,'all sales summary'!$B$2:$B$2047,N$3)))/(1-SUMIFS('all sales summary'!$H$2:$H$2047,'all sales summary'!$A$2:$A$2047,$A57,'all sales summary'!$B$2:$B$2047,N$2))</f>
        <v>0.88034503209246728</v>
      </c>
      <c r="O57" s="37">
        <f>(SUMIFS('all sales summary'!$C$2:$C$2047,'all sales summary'!$A$2:$A$2047,$A57,'all sales summary'!$B$2:$B$2047,O$3)*(1-SUMIFS('all sales summary'!$H$2:$H$2047,'all sales summary'!$A$2:$A$2047,$A57,'all sales summary'!$B$2:$B$2047,O$3)))/(1-SUMIFS('all sales summary'!$H$2:$H$2047,'all sales summary'!$A$2:$A$2047,$A57,'all sales summary'!$B$2:$B$2047,O$2))</f>
        <v>0.88383896804103723</v>
      </c>
      <c r="P57" s="37">
        <f>(SUMIFS('all sales summary'!$C$2:$C$2047,'all sales summary'!$A$2:$A$2047,$A57,'all sales summary'!$B$2:$B$2047,P$3)*(1-SUMIFS('all sales summary'!$H$2:$H$2047,'all sales summary'!$A$2:$A$2047,$A57,'all sales summary'!$B$2:$B$2047,P$3)))/(1-SUMIFS('all sales summary'!$H$2:$H$2047,'all sales summary'!$A$2:$A$2047,$A57,'all sales summary'!$B$2:$B$2047,P$2))</f>
        <v>1.0789522165047494</v>
      </c>
      <c r="Q57" s="37">
        <f>(SUMIFS('all sales summary'!$C$2:$C$2047,'all sales summary'!$A$2:$A$2047,$A57,'all sales summary'!$B$2:$B$2047,Q$3)*(1-SUMIFS('all sales summary'!$H$2:$H$2047,'all sales summary'!$A$2:$A$2047,$A57,'all sales summary'!$B$2:$B$2047,Q$3)))/(1-SUMIFS('all sales summary'!$H$2:$H$2047,'all sales summary'!$A$2:$A$2047,$A57,'all sales summary'!$B$2:$B$2047,Q$2))</f>
        <v>1.1466048710792525</v>
      </c>
      <c r="R57" s="37">
        <f>(SUMIFS('all sales summary'!$C$2:$C$2047,'all sales summary'!$A$2:$A$2047,$A57,'all sales summary'!$B$2:$B$2047,R$3)*(1-SUMIFS('all sales summary'!$H$2:$H$2047,'all sales summary'!$A$2:$A$2047,$A57,'all sales summary'!$B$2:$B$2047,R$3)))/(1-SUMIFS('all sales summary'!$H$2:$H$2047,'all sales summary'!$A$2:$A$2047,$A57,'all sales summary'!$B$2:$B$2047,R$2))</f>
        <v>1.2222604891968492</v>
      </c>
      <c r="S57" s="37">
        <f>(SUMIFS('all sales summary'!$C$2:$C$2047,'all sales summary'!$A$2:$A$2047,$A57,'all sales summary'!$B$2:$B$2047,S$3)*(1-SUMIFS('all sales summary'!$H$2:$H$2047,'all sales summary'!$A$2:$A$2047,$A57,'all sales summary'!$B$2:$B$2047,S$3)))/(1-SUMIFS('all sales summary'!$H$2:$H$2047,'all sales summary'!$A$2:$A$2047,$A57,'all sales summary'!$B$2:$B$2047,S$2))</f>
        <v>1.1822544700742301</v>
      </c>
      <c r="T57" s="37">
        <f>(SUMIFS('all sales summary'!$C$2:$C$2047,'all sales summary'!$A$2:$A$2047,$A57,'all sales summary'!$B$2:$B$2047,T$3)*(1-SUMIFS('all sales summary'!$H$2:$H$2047,'all sales summary'!$A$2:$A$2047,$A57,'all sales summary'!$B$2:$B$2047,T$3)))/(1-SUMIFS('all sales summary'!$H$2:$H$2047,'all sales summary'!$A$2:$A$2047,$A57,'all sales summary'!$B$2:$B$2047,T$2))</f>
        <v>1.214623205443311</v>
      </c>
      <c r="U57" s="37">
        <f>(SUMIFS('all sales summary'!$C$2:$C$2047,'all sales summary'!$A$2:$A$2047,$A57,'all sales summary'!$B$2:$B$2047,U$3)*(1-SUMIFS('all sales summary'!$H$2:$H$2047,'all sales summary'!$A$2:$A$2047,$A57,'all sales summary'!$B$2:$B$2047,U$3)))/(1-SUMIFS('all sales summary'!$H$2:$H$2047,'all sales summary'!$A$2:$A$2047,$A57,'all sales summary'!$B$2:$B$2047,U$2))</f>
        <v>1.3268095271027531</v>
      </c>
      <c r="V57" s="37">
        <f>(SUMIFS('all sales summary'!$C$2:$C$2047,'all sales summary'!$A$2:$A$2047,$A57,'all sales summary'!$B$2:$B$2047,V$3)*(1-SUMIFS('all sales summary'!$H$2:$H$2047,'all sales summary'!$A$2:$A$2047,$A57,'all sales summary'!$B$2:$B$2047,V$3)))/(1-SUMIFS('all sales summary'!$H$2:$H$2047,'all sales summary'!$A$2:$A$2047,$A57,'all sales summary'!$B$2:$B$2047,V$2))</f>
        <v>1.454012405414526</v>
      </c>
      <c r="W57" s="8" t="str">
        <f t="shared" si="0"/>
        <v>Sunderland</v>
      </c>
      <c r="X57" s="49">
        <f>1-SUMIFS('all sales summary'!$H$2:$H$2047,'all sales summary'!$A$2:$A$2047,$A57,'all sales summary'!$B$2:$B$2047,X$2)</f>
        <v>0.85685312635905619</v>
      </c>
      <c r="Y57" s="43">
        <f t="shared" si="1"/>
        <v>0.3890219489852319</v>
      </c>
    </row>
    <row r="58" spans="1:25" x14ac:dyDescent="0.25">
      <c r="A58" s="5" t="s">
        <v>61</v>
      </c>
      <c r="B58" s="37">
        <f>(SUMIFS('all sales summary'!$C$2:$C$2047,'all sales summary'!$A$2:$A$2047,$A58,'all sales summary'!$B$2:$B$2047,B$3)*(1-SUMIFS('all sales summary'!$H$2:$H$2047,'all sales summary'!$A$2:$A$2047,$A58,'all sales summary'!$B$2:$B$2047,B$3)))/(1-SUMIFS('all sales summary'!$H$2:$H$2047,'all sales summary'!$A$2:$A$2047,$A58,'all sales summary'!$B$2:$B$2047,B$2))</f>
        <v>0.9229812365648814</v>
      </c>
      <c r="C58" s="37">
        <f>(SUMIFS('all sales summary'!$C$2:$C$2047,'all sales summary'!$A$2:$A$2047,$A58,'all sales summary'!$B$2:$B$2047,C$3)*(1-SUMIFS('all sales summary'!$H$2:$H$2047,'all sales summary'!$A$2:$A$2047,$A58,'all sales summary'!$B$2:$B$2047,C$3)))/(1-SUMIFS('all sales summary'!$H$2:$H$2047,'all sales summary'!$A$2:$A$2047,$A58,'all sales summary'!$B$2:$B$2047,C$2))</f>
        <v>0.92820203084843744</v>
      </c>
      <c r="D58" s="37">
        <f>(SUMIFS('all sales summary'!$C$2:$C$2047,'all sales summary'!$A$2:$A$2047,$A58,'all sales summary'!$B$2:$B$2047,D$3)*(1-SUMIFS('all sales summary'!$H$2:$H$2047,'all sales summary'!$A$2:$A$2047,$A58,'all sales summary'!$B$2:$B$2047,D$3)))/(1-SUMIFS('all sales summary'!$H$2:$H$2047,'all sales summary'!$A$2:$A$2047,$A58,'all sales summary'!$B$2:$B$2047,D$2))</f>
        <v>0.90573784890993814</v>
      </c>
      <c r="E58" s="37">
        <f>(SUMIFS('all sales summary'!$C$2:$C$2047,'all sales summary'!$A$2:$A$2047,$A58,'all sales summary'!$B$2:$B$2047,E$3)*(1-SUMIFS('all sales summary'!$H$2:$H$2047,'all sales summary'!$A$2:$A$2047,$A58,'all sales summary'!$B$2:$B$2047,E$3)))/(1-SUMIFS('all sales summary'!$H$2:$H$2047,'all sales summary'!$A$2:$A$2047,$A58,'all sales summary'!$B$2:$B$2047,E$2))</f>
        <v>0.61137008039040774</v>
      </c>
      <c r="F58" s="37">
        <f>(SUMIFS('all sales summary'!$C$2:$C$2047,'all sales summary'!$A$2:$A$2047,$A58,'all sales summary'!$B$2:$B$2047,F$3)*(1-SUMIFS('all sales summary'!$H$2:$H$2047,'all sales summary'!$A$2:$A$2047,$A58,'all sales summary'!$B$2:$B$2047,F$3)))/(1-SUMIFS('all sales summary'!$H$2:$H$2047,'all sales summary'!$A$2:$A$2047,$A58,'all sales summary'!$B$2:$B$2047,F$2))</f>
        <v>0.75728942893213191</v>
      </c>
      <c r="G58" s="37">
        <f>(SUMIFS('all sales summary'!$C$2:$C$2047,'all sales summary'!$A$2:$A$2047,$A58,'all sales summary'!$B$2:$B$2047,G$3)*(1-SUMIFS('all sales summary'!$H$2:$H$2047,'all sales summary'!$A$2:$A$2047,$A58,'all sales summary'!$B$2:$B$2047,G$3)))/(1-SUMIFS('all sales summary'!$H$2:$H$2047,'all sales summary'!$A$2:$A$2047,$A58,'all sales summary'!$B$2:$B$2047,G$2))</f>
        <v>0.8552298354395379</v>
      </c>
      <c r="H58" s="37">
        <f>(SUMIFS('all sales summary'!$C$2:$C$2047,'all sales summary'!$A$2:$A$2047,$A58,'all sales summary'!$B$2:$B$2047,H$3)*(1-SUMIFS('all sales summary'!$H$2:$H$2047,'all sales summary'!$A$2:$A$2047,$A58,'all sales summary'!$B$2:$B$2047,H$3)))/(1-SUMIFS('all sales summary'!$H$2:$H$2047,'all sales summary'!$A$2:$A$2047,$A58,'all sales summary'!$B$2:$B$2047,H$2))</f>
        <v>1.0595616309395752</v>
      </c>
      <c r="I58" s="37">
        <f>(SUMIFS('all sales summary'!$C$2:$C$2047,'all sales summary'!$A$2:$A$2047,$A58,'all sales summary'!$B$2:$B$2047,I$3)*(1-SUMIFS('all sales summary'!$H$2:$H$2047,'all sales summary'!$A$2:$A$2047,$A58,'all sales summary'!$B$2:$B$2047,I$3)))/(1-SUMIFS('all sales summary'!$H$2:$H$2047,'all sales summary'!$A$2:$A$2047,$A58,'all sales summary'!$B$2:$B$2047,I$2))</f>
        <v>1.1441442869600309</v>
      </c>
      <c r="J58" s="37">
        <f>(SUMIFS('all sales summary'!$C$2:$C$2047,'all sales summary'!$A$2:$A$2047,$A58,'all sales summary'!$B$2:$B$2047,J$3)*(1-SUMIFS('all sales summary'!$H$2:$H$2047,'all sales summary'!$A$2:$A$2047,$A58,'all sales summary'!$B$2:$B$2047,J$3)))/(1-SUMIFS('all sales summary'!$H$2:$H$2047,'all sales summary'!$A$2:$A$2047,$A58,'all sales summary'!$B$2:$B$2047,J$2))</f>
        <v>1.094548695987309</v>
      </c>
      <c r="K58" s="37">
        <f>(SUMIFS('all sales summary'!$C$2:$C$2047,'all sales summary'!$A$2:$A$2047,$A58,'all sales summary'!$B$2:$B$2047,K$3)*(1-SUMIFS('all sales summary'!$H$2:$H$2047,'all sales summary'!$A$2:$A$2047,$A58,'all sales summary'!$B$2:$B$2047,K$3)))/(1-SUMIFS('all sales summary'!$H$2:$H$2047,'all sales summary'!$A$2:$A$2047,$A58,'all sales summary'!$B$2:$B$2047,K$2))</f>
        <v>0.99079163419811289</v>
      </c>
      <c r="L58" s="37">
        <f>(SUMIFS('all sales summary'!$C$2:$C$2047,'all sales summary'!$A$2:$A$2047,$A58,'all sales summary'!$B$2:$B$2047,L$3)*(1-SUMIFS('all sales summary'!$H$2:$H$2047,'all sales summary'!$A$2:$A$2047,$A58,'all sales summary'!$B$2:$B$2047,L$3)))/(1-SUMIFS('all sales summary'!$H$2:$H$2047,'all sales summary'!$A$2:$A$2047,$A58,'all sales summary'!$B$2:$B$2047,L$2))</f>
        <v>1.0392699630198383</v>
      </c>
      <c r="M58" s="37">
        <f>(SUMIFS('all sales summary'!$C$2:$C$2047,'all sales summary'!$A$2:$A$2047,$A58,'all sales summary'!$B$2:$B$2047,M$3)*(1-SUMIFS('all sales summary'!$H$2:$H$2047,'all sales summary'!$A$2:$A$2047,$A58,'all sales summary'!$B$2:$B$2047,M$3)))/(1-SUMIFS('all sales summary'!$H$2:$H$2047,'all sales summary'!$A$2:$A$2047,$A58,'all sales summary'!$B$2:$B$2047,M$2))</f>
        <v>1.0799110656234194</v>
      </c>
      <c r="N58" s="37">
        <f>(SUMIFS('all sales summary'!$C$2:$C$2047,'all sales summary'!$A$2:$A$2047,$A58,'all sales summary'!$B$2:$B$2047,N$3)*(1-SUMIFS('all sales summary'!$H$2:$H$2047,'all sales summary'!$A$2:$A$2047,$A58,'all sales summary'!$B$2:$B$2047,N$3)))/(1-SUMIFS('all sales summary'!$H$2:$H$2047,'all sales summary'!$A$2:$A$2047,$A58,'all sales summary'!$B$2:$B$2047,N$2))</f>
        <v>0.70495676470042512</v>
      </c>
      <c r="O58" s="37">
        <f>(SUMIFS('all sales summary'!$C$2:$C$2047,'all sales summary'!$A$2:$A$2047,$A58,'all sales summary'!$B$2:$B$2047,O$3)*(1-SUMIFS('all sales summary'!$H$2:$H$2047,'all sales summary'!$A$2:$A$2047,$A58,'all sales summary'!$B$2:$B$2047,O$3)))/(1-SUMIFS('all sales summary'!$H$2:$H$2047,'all sales summary'!$A$2:$A$2047,$A58,'all sales summary'!$B$2:$B$2047,O$2))</f>
        <v>0.71062406337748008</v>
      </c>
      <c r="P58" s="37">
        <f>(SUMIFS('all sales summary'!$C$2:$C$2047,'all sales summary'!$A$2:$A$2047,$A58,'all sales summary'!$B$2:$B$2047,P$3)*(1-SUMIFS('all sales summary'!$H$2:$H$2047,'all sales summary'!$A$2:$A$2047,$A58,'all sales summary'!$B$2:$B$2047,P$3)))/(1-SUMIFS('all sales summary'!$H$2:$H$2047,'all sales summary'!$A$2:$A$2047,$A58,'all sales summary'!$B$2:$B$2047,P$2))</f>
        <v>0.89879669569577447</v>
      </c>
      <c r="Q58" s="37">
        <f>(SUMIFS('all sales summary'!$C$2:$C$2047,'all sales summary'!$A$2:$A$2047,$A58,'all sales summary'!$B$2:$B$2047,Q$3)*(1-SUMIFS('all sales summary'!$H$2:$H$2047,'all sales summary'!$A$2:$A$2047,$A58,'all sales summary'!$B$2:$B$2047,Q$3)))/(1-SUMIFS('all sales summary'!$H$2:$H$2047,'all sales summary'!$A$2:$A$2047,$A58,'all sales summary'!$B$2:$B$2047,Q$2))</f>
        <v>1.0650671371623059</v>
      </c>
      <c r="R58" s="37">
        <f>(SUMIFS('all sales summary'!$C$2:$C$2047,'all sales summary'!$A$2:$A$2047,$A58,'all sales summary'!$B$2:$B$2047,R$3)*(1-SUMIFS('all sales summary'!$H$2:$H$2047,'all sales summary'!$A$2:$A$2047,$A58,'all sales summary'!$B$2:$B$2047,R$3)))/(1-SUMIFS('all sales summary'!$H$2:$H$2047,'all sales summary'!$A$2:$A$2047,$A58,'all sales summary'!$B$2:$B$2047,R$2))</f>
        <v>1.1858070635743605</v>
      </c>
      <c r="S58" s="37">
        <f>(SUMIFS('all sales summary'!$C$2:$C$2047,'all sales summary'!$A$2:$A$2047,$A58,'all sales summary'!$B$2:$B$2047,S$3)*(1-SUMIFS('all sales summary'!$H$2:$H$2047,'all sales summary'!$A$2:$A$2047,$A58,'all sales summary'!$B$2:$B$2047,S$3)))/(1-SUMIFS('all sales summary'!$H$2:$H$2047,'all sales summary'!$A$2:$A$2047,$A58,'all sales summary'!$B$2:$B$2047,S$2))</f>
        <v>1.1880610343218048</v>
      </c>
      <c r="T58" s="37">
        <f>(SUMIFS('all sales summary'!$C$2:$C$2047,'all sales summary'!$A$2:$A$2047,$A58,'all sales summary'!$B$2:$B$2047,T$3)*(1-SUMIFS('all sales summary'!$H$2:$H$2047,'all sales summary'!$A$2:$A$2047,$A58,'all sales summary'!$B$2:$B$2047,T$3)))/(1-SUMIFS('all sales summary'!$H$2:$H$2047,'all sales summary'!$A$2:$A$2047,$A58,'all sales summary'!$B$2:$B$2047,T$2))</f>
        <v>1.2499427040348248</v>
      </c>
      <c r="U58" s="37">
        <f>(SUMIFS('all sales summary'!$C$2:$C$2047,'all sales summary'!$A$2:$A$2047,$A58,'all sales summary'!$B$2:$B$2047,U$3)*(1-SUMIFS('all sales summary'!$H$2:$H$2047,'all sales summary'!$A$2:$A$2047,$A58,'all sales summary'!$B$2:$B$2047,U$3)))/(1-SUMIFS('all sales summary'!$H$2:$H$2047,'all sales summary'!$A$2:$A$2047,$A58,'all sales summary'!$B$2:$B$2047,U$2))</f>
        <v>1.2407824176547624</v>
      </c>
      <c r="V58" s="37">
        <f>(SUMIFS('all sales summary'!$C$2:$C$2047,'all sales summary'!$A$2:$A$2047,$A58,'all sales summary'!$B$2:$B$2047,V$3)*(1-SUMIFS('all sales summary'!$H$2:$H$2047,'all sales summary'!$A$2:$A$2047,$A58,'all sales summary'!$B$2:$B$2047,V$3)))/(1-SUMIFS('all sales summary'!$H$2:$H$2047,'all sales summary'!$A$2:$A$2047,$A58,'all sales summary'!$B$2:$B$2047,V$2))</f>
        <v>1.1971815512570385</v>
      </c>
      <c r="W58" s="8" t="str">
        <f t="shared" si="0"/>
        <v>Swansea</v>
      </c>
      <c r="X58" s="49">
        <f>1-SUMIFS('all sales summary'!$H$2:$H$2047,'all sales summary'!$A$2:$A$2047,$A58,'all sales summary'!$B$2:$B$2047,X$2)</f>
        <v>0.85428313514727883</v>
      </c>
      <c r="Y58" s="43">
        <f t="shared" si="1"/>
        <v>0.16844887380106671</v>
      </c>
    </row>
    <row r="59" spans="1:25" x14ac:dyDescent="0.25">
      <c r="A59" s="5" t="s">
        <v>62</v>
      </c>
      <c r="B59" s="37">
        <f>(SUMIFS('all sales summary'!$C$2:$C$2047,'all sales summary'!$A$2:$A$2047,$A59,'all sales summary'!$B$2:$B$2047,B$3)*(1-SUMIFS('all sales summary'!$H$2:$H$2047,'all sales summary'!$A$2:$A$2047,$A59,'all sales summary'!$B$2:$B$2047,B$3)))/(1-SUMIFS('all sales summary'!$H$2:$H$2047,'all sales summary'!$A$2:$A$2047,$A59,'all sales summary'!$B$2:$B$2047,B$2))</f>
        <v>0.92517950171064867</v>
      </c>
      <c r="C59" s="37">
        <f>(SUMIFS('all sales summary'!$C$2:$C$2047,'all sales summary'!$A$2:$A$2047,$A59,'all sales summary'!$B$2:$B$2047,C$3)*(1-SUMIFS('all sales summary'!$H$2:$H$2047,'all sales summary'!$A$2:$A$2047,$A59,'all sales summary'!$B$2:$B$2047,C$3)))/(1-SUMIFS('all sales summary'!$H$2:$H$2047,'all sales summary'!$A$2:$A$2047,$A59,'all sales summary'!$B$2:$B$2047,C$2))</f>
        <v>0.91471587179788572</v>
      </c>
      <c r="D59" s="37">
        <f>(SUMIFS('all sales summary'!$C$2:$C$2047,'all sales summary'!$A$2:$A$2047,$A59,'all sales summary'!$B$2:$B$2047,D$3)*(1-SUMIFS('all sales summary'!$H$2:$H$2047,'all sales summary'!$A$2:$A$2047,$A59,'all sales summary'!$B$2:$B$2047,D$3)))/(1-SUMIFS('all sales summary'!$H$2:$H$2047,'all sales summary'!$A$2:$A$2047,$A59,'all sales summary'!$B$2:$B$2047,D$2))</f>
        <v>0.85141262258927952</v>
      </c>
      <c r="E59" s="37">
        <f>(SUMIFS('all sales summary'!$C$2:$C$2047,'all sales summary'!$A$2:$A$2047,$A59,'all sales summary'!$B$2:$B$2047,E$3)*(1-SUMIFS('all sales summary'!$H$2:$H$2047,'all sales summary'!$A$2:$A$2047,$A59,'all sales summary'!$B$2:$B$2047,E$3)))/(1-SUMIFS('all sales summary'!$H$2:$H$2047,'all sales summary'!$A$2:$A$2047,$A59,'all sales summary'!$B$2:$B$2047,E$2))</f>
        <v>0.51626055440742435</v>
      </c>
      <c r="F59" s="37">
        <f>(SUMIFS('all sales summary'!$C$2:$C$2047,'all sales summary'!$A$2:$A$2047,$A59,'all sales summary'!$B$2:$B$2047,F$3)*(1-SUMIFS('all sales summary'!$H$2:$H$2047,'all sales summary'!$A$2:$A$2047,$A59,'all sales summary'!$B$2:$B$2047,F$3)))/(1-SUMIFS('all sales summary'!$H$2:$H$2047,'all sales summary'!$A$2:$A$2047,$A59,'all sales summary'!$B$2:$B$2047,F$2))</f>
        <v>0.67727470224892905</v>
      </c>
      <c r="G59" s="37">
        <f>(SUMIFS('all sales summary'!$C$2:$C$2047,'all sales summary'!$A$2:$A$2047,$A59,'all sales summary'!$B$2:$B$2047,G$3)*(1-SUMIFS('all sales summary'!$H$2:$H$2047,'all sales summary'!$A$2:$A$2047,$A59,'all sales summary'!$B$2:$B$2047,G$3)))/(1-SUMIFS('all sales summary'!$H$2:$H$2047,'all sales summary'!$A$2:$A$2047,$A59,'all sales summary'!$B$2:$B$2047,G$2))</f>
        <v>0.84974789014012997</v>
      </c>
      <c r="H59" s="37">
        <f>(SUMIFS('all sales summary'!$C$2:$C$2047,'all sales summary'!$A$2:$A$2047,$A59,'all sales summary'!$B$2:$B$2047,H$3)*(1-SUMIFS('all sales summary'!$H$2:$H$2047,'all sales summary'!$A$2:$A$2047,$A59,'all sales summary'!$B$2:$B$2047,H$3)))/(1-SUMIFS('all sales summary'!$H$2:$H$2047,'all sales summary'!$A$2:$A$2047,$A59,'all sales summary'!$B$2:$B$2047,H$2))</f>
        <v>0.92679562695676621</v>
      </c>
      <c r="I59" s="37">
        <f>(SUMIFS('all sales summary'!$C$2:$C$2047,'all sales summary'!$A$2:$A$2047,$A59,'all sales summary'!$B$2:$B$2047,I$3)*(1-SUMIFS('all sales summary'!$H$2:$H$2047,'all sales summary'!$A$2:$A$2047,$A59,'all sales summary'!$B$2:$B$2047,I$3)))/(1-SUMIFS('all sales summary'!$H$2:$H$2047,'all sales summary'!$A$2:$A$2047,$A59,'all sales summary'!$B$2:$B$2047,I$2))</f>
        <v>0.93350086675201882</v>
      </c>
      <c r="J59" s="37">
        <f>(SUMIFS('all sales summary'!$C$2:$C$2047,'all sales summary'!$A$2:$A$2047,$A59,'all sales summary'!$B$2:$B$2047,J$3)*(1-SUMIFS('all sales summary'!$H$2:$H$2047,'all sales summary'!$A$2:$A$2047,$A59,'all sales summary'!$B$2:$B$2047,J$3)))/(1-SUMIFS('all sales summary'!$H$2:$H$2047,'all sales summary'!$A$2:$A$2047,$A59,'all sales summary'!$B$2:$B$2047,J$2))</f>
        <v>0.93846379802205104</v>
      </c>
      <c r="K59" s="37">
        <f>(SUMIFS('all sales summary'!$C$2:$C$2047,'all sales summary'!$A$2:$A$2047,$A59,'all sales summary'!$B$2:$B$2047,K$3)*(1-SUMIFS('all sales summary'!$H$2:$H$2047,'all sales summary'!$A$2:$A$2047,$A59,'all sales summary'!$B$2:$B$2047,K$3)))/(1-SUMIFS('all sales summary'!$H$2:$H$2047,'all sales summary'!$A$2:$A$2047,$A59,'all sales summary'!$B$2:$B$2047,K$2))</f>
        <v>0.97728971006552656</v>
      </c>
      <c r="L59" s="37">
        <f>(SUMIFS('all sales summary'!$C$2:$C$2047,'all sales summary'!$A$2:$A$2047,$A59,'all sales summary'!$B$2:$B$2047,L$3)*(1-SUMIFS('all sales summary'!$H$2:$H$2047,'all sales summary'!$A$2:$A$2047,$A59,'all sales summary'!$B$2:$B$2047,L$3)))/(1-SUMIFS('all sales summary'!$H$2:$H$2047,'all sales summary'!$A$2:$A$2047,$A59,'all sales summary'!$B$2:$B$2047,L$2))</f>
        <v>0.82735882141998285</v>
      </c>
      <c r="M59" s="37">
        <f>(SUMIFS('all sales summary'!$C$2:$C$2047,'all sales summary'!$A$2:$A$2047,$A59,'all sales summary'!$B$2:$B$2047,M$3)*(1-SUMIFS('all sales summary'!$H$2:$H$2047,'all sales summary'!$A$2:$A$2047,$A59,'all sales summary'!$B$2:$B$2047,M$3)))/(1-SUMIFS('all sales summary'!$H$2:$H$2047,'all sales summary'!$A$2:$A$2047,$A59,'all sales summary'!$B$2:$B$2047,M$2))</f>
        <v>1.0660218445302241</v>
      </c>
      <c r="N59" s="37">
        <f>(SUMIFS('all sales summary'!$C$2:$C$2047,'all sales summary'!$A$2:$A$2047,$A59,'all sales summary'!$B$2:$B$2047,N$3)*(1-SUMIFS('all sales summary'!$H$2:$H$2047,'all sales summary'!$A$2:$A$2047,$A59,'all sales summary'!$B$2:$B$2047,N$3)))/(1-SUMIFS('all sales summary'!$H$2:$H$2047,'all sales summary'!$A$2:$A$2047,$A59,'all sales summary'!$B$2:$B$2047,N$2))</f>
        <v>0.63401029021815558</v>
      </c>
      <c r="O59" s="37">
        <f>(SUMIFS('all sales summary'!$C$2:$C$2047,'all sales summary'!$A$2:$A$2047,$A59,'all sales summary'!$B$2:$B$2047,O$3)*(1-SUMIFS('all sales summary'!$H$2:$H$2047,'all sales summary'!$A$2:$A$2047,$A59,'all sales summary'!$B$2:$B$2047,O$3)))/(1-SUMIFS('all sales summary'!$H$2:$H$2047,'all sales summary'!$A$2:$A$2047,$A59,'all sales summary'!$B$2:$B$2047,O$2))</f>
        <v>0.65470599976744115</v>
      </c>
      <c r="P59" s="37">
        <f>(SUMIFS('all sales summary'!$C$2:$C$2047,'all sales summary'!$A$2:$A$2047,$A59,'all sales summary'!$B$2:$B$2047,P$3)*(1-SUMIFS('all sales summary'!$H$2:$H$2047,'all sales summary'!$A$2:$A$2047,$A59,'all sales summary'!$B$2:$B$2047,P$3)))/(1-SUMIFS('all sales summary'!$H$2:$H$2047,'all sales summary'!$A$2:$A$2047,$A59,'all sales summary'!$B$2:$B$2047,P$2))</f>
        <v>0.7810142411683596</v>
      </c>
      <c r="Q59" s="37">
        <f>(SUMIFS('all sales summary'!$C$2:$C$2047,'all sales summary'!$A$2:$A$2047,$A59,'all sales summary'!$B$2:$B$2047,Q$3)*(1-SUMIFS('all sales summary'!$H$2:$H$2047,'all sales summary'!$A$2:$A$2047,$A59,'all sales summary'!$B$2:$B$2047,Q$3)))/(1-SUMIFS('all sales summary'!$H$2:$H$2047,'all sales summary'!$A$2:$A$2047,$A59,'all sales summary'!$B$2:$B$2047,Q$2))</f>
        <v>0.91636932208319899</v>
      </c>
      <c r="R59" s="37">
        <f>(SUMIFS('all sales summary'!$C$2:$C$2047,'all sales summary'!$A$2:$A$2047,$A59,'all sales summary'!$B$2:$B$2047,R$3)*(1-SUMIFS('all sales summary'!$H$2:$H$2047,'all sales summary'!$A$2:$A$2047,$A59,'all sales summary'!$B$2:$B$2047,R$3)))/(1-SUMIFS('all sales summary'!$H$2:$H$2047,'all sales summary'!$A$2:$A$2047,$A59,'all sales summary'!$B$2:$B$2047,R$2))</f>
        <v>1.0319439009205378</v>
      </c>
      <c r="S59" s="37">
        <f>(SUMIFS('all sales summary'!$C$2:$C$2047,'all sales summary'!$A$2:$A$2047,$A59,'all sales summary'!$B$2:$B$2047,S$3)*(1-SUMIFS('all sales summary'!$H$2:$H$2047,'all sales summary'!$A$2:$A$2047,$A59,'all sales summary'!$B$2:$B$2047,S$3)))/(1-SUMIFS('all sales summary'!$H$2:$H$2047,'all sales summary'!$A$2:$A$2047,$A59,'all sales summary'!$B$2:$B$2047,S$2))</f>
        <v>0.98535317079762708</v>
      </c>
      <c r="T59" s="37">
        <f>(SUMIFS('all sales summary'!$C$2:$C$2047,'all sales summary'!$A$2:$A$2047,$A59,'all sales summary'!$B$2:$B$2047,T$3)*(1-SUMIFS('all sales summary'!$H$2:$H$2047,'all sales summary'!$A$2:$A$2047,$A59,'all sales summary'!$B$2:$B$2047,T$3)))/(1-SUMIFS('all sales summary'!$H$2:$H$2047,'all sales summary'!$A$2:$A$2047,$A59,'all sales summary'!$B$2:$B$2047,T$2))</f>
        <v>1.0723171055927123</v>
      </c>
      <c r="U59" s="37">
        <f>(SUMIFS('all sales summary'!$C$2:$C$2047,'all sales summary'!$A$2:$A$2047,$A59,'all sales summary'!$B$2:$B$2047,U$3)*(1-SUMIFS('all sales summary'!$H$2:$H$2047,'all sales summary'!$A$2:$A$2047,$A59,'all sales summary'!$B$2:$B$2047,U$3)))/(1-SUMIFS('all sales summary'!$H$2:$H$2047,'all sales summary'!$A$2:$A$2047,$A59,'all sales summary'!$B$2:$B$2047,U$2))</f>
        <v>1.0143422294096334</v>
      </c>
      <c r="V59" s="37">
        <f>(SUMIFS('all sales summary'!$C$2:$C$2047,'all sales summary'!$A$2:$A$2047,$A59,'all sales summary'!$B$2:$B$2047,V$3)*(1-SUMIFS('all sales summary'!$H$2:$H$2047,'all sales summary'!$A$2:$A$2047,$A59,'all sales summary'!$B$2:$B$2047,V$3)))/(1-SUMIFS('all sales summary'!$H$2:$H$2047,'all sales summary'!$A$2:$A$2047,$A59,'all sales summary'!$B$2:$B$2047,V$2))</f>
        <v>1.0066925918713268</v>
      </c>
      <c r="W59" s="8" t="str">
        <f t="shared" si="0"/>
        <v>Swindon</v>
      </c>
      <c r="X59" s="49">
        <f>1-SUMIFS('all sales summary'!$H$2:$H$2047,'all sales summary'!$A$2:$A$2047,$A59,'all sales summary'!$B$2:$B$2047,X$2)</f>
        <v>0.85983338852753777</v>
      </c>
      <c r="Y59" s="43">
        <f t="shared" si="1"/>
        <v>5.7545139467547416E-3</v>
      </c>
    </row>
    <row r="60" spans="1:25" x14ac:dyDescent="0.25">
      <c r="A60" s="5" t="s">
        <v>63</v>
      </c>
      <c r="B60" s="37">
        <f>(SUMIFS('all sales summary'!$C$2:$C$2047,'all sales summary'!$A$2:$A$2047,$A60,'all sales summary'!$B$2:$B$2047,B$3)*(1-SUMIFS('all sales summary'!$H$2:$H$2047,'all sales summary'!$A$2:$A$2047,$A60,'all sales summary'!$B$2:$B$2047,B$3)))/(1-SUMIFS('all sales summary'!$H$2:$H$2047,'all sales summary'!$A$2:$A$2047,$A60,'all sales summary'!$B$2:$B$2047,B$2))</f>
        <v>0.89251820508039692</v>
      </c>
      <c r="C60" s="37">
        <f>(SUMIFS('all sales summary'!$C$2:$C$2047,'all sales summary'!$A$2:$A$2047,$A60,'all sales summary'!$B$2:$B$2047,C$3)*(1-SUMIFS('all sales summary'!$H$2:$H$2047,'all sales summary'!$A$2:$A$2047,$A60,'all sales summary'!$B$2:$B$2047,C$3)))/(1-SUMIFS('all sales summary'!$H$2:$H$2047,'all sales summary'!$A$2:$A$2047,$A60,'all sales summary'!$B$2:$B$2047,C$2))</f>
        <v>0.90104689221922885</v>
      </c>
      <c r="D60" s="37">
        <f>(SUMIFS('all sales summary'!$C$2:$C$2047,'all sales summary'!$A$2:$A$2047,$A60,'all sales summary'!$B$2:$B$2047,D$3)*(1-SUMIFS('all sales summary'!$H$2:$H$2047,'all sales summary'!$A$2:$A$2047,$A60,'all sales summary'!$B$2:$B$2047,D$3)))/(1-SUMIFS('all sales summary'!$H$2:$H$2047,'all sales summary'!$A$2:$A$2047,$A60,'all sales summary'!$B$2:$B$2047,D$2))</f>
        <v>0.87422137657692356</v>
      </c>
      <c r="E60" s="37">
        <f>(SUMIFS('all sales summary'!$C$2:$C$2047,'all sales summary'!$A$2:$A$2047,$A60,'all sales summary'!$B$2:$B$2047,E$3)*(1-SUMIFS('all sales summary'!$H$2:$H$2047,'all sales summary'!$A$2:$A$2047,$A60,'all sales summary'!$B$2:$B$2047,E$3)))/(1-SUMIFS('all sales summary'!$H$2:$H$2047,'all sales summary'!$A$2:$A$2047,$A60,'all sales summary'!$B$2:$B$2047,E$2))</f>
        <v>0.58489487262810402</v>
      </c>
      <c r="F60" s="37">
        <f>(SUMIFS('all sales summary'!$C$2:$C$2047,'all sales summary'!$A$2:$A$2047,$A60,'all sales summary'!$B$2:$B$2047,F$3)*(1-SUMIFS('all sales summary'!$H$2:$H$2047,'all sales summary'!$A$2:$A$2047,$A60,'all sales summary'!$B$2:$B$2047,F$3)))/(1-SUMIFS('all sales summary'!$H$2:$H$2047,'all sales summary'!$A$2:$A$2047,$A60,'all sales summary'!$B$2:$B$2047,F$2))</f>
        <v>0.73311987203406903</v>
      </c>
      <c r="G60" s="37">
        <f>(SUMIFS('all sales summary'!$C$2:$C$2047,'all sales summary'!$A$2:$A$2047,$A60,'all sales summary'!$B$2:$B$2047,G$3)*(1-SUMIFS('all sales summary'!$H$2:$H$2047,'all sales summary'!$A$2:$A$2047,$A60,'all sales summary'!$B$2:$B$2047,G$3)))/(1-SUMIFS('all sales summary'!$H$2:$H$2047,'all sales summary'!$A$2:$A$2047,$A60,'all sales summary'!$B$2:$B$2047,G$2))</f>
        <v>0.85349672576445268</v>
      </c>
      <c r="H60" s="37">
        <f>(SUMIFS('all sales summary'!$C$2:$C$2047,'all sales summary'!$A$2:$A$2047,$A60,'all sales summary'!$B$2:$B$2047,H$3)*(1-SUMIFS('all sales summary'!$H$2:$H$2047,'all sales summary'!$A$2:$A$2047,$A60,'all sales summary'!$B$2:$B$2047,H$3)))/(1-SUMIFS('all sales summary'!$H$2:$H$2047,'all sales summary'!$A$2:$A$2047,$A60,'all sales summary'!$B$2:$B$2047,H$2))</f>
        <v>1.0008251728413862</v>
      </c>
      <c r="I60" s="37">
        <f>(SUMIFS('all sales summary'!$C$2:$C$2047,'all sales summary'!$A$2:$A$2047,$A60,'all sales summary'!$B$2:$B$2047,I$3)*(1-SUMIFS('all sales summary'!$H$2:$H$2047,'all sales summary'!$A$2:$A$2047,$A60,'all sales summary'!$B$2:$B$2047,I$3)))/(1-SUMIFS('all sales summary'!$H$2:$H$2047,'all sales summary'!$A$2:$A$2047,$A60,'all sales summary'!$B$2:$B$2047,I$2))</f>
        <v>1.027276298846586</v>
      </c>
      <c r="J60" s="37">
        <f>(SUMIFS('all sales summary'!$C$2:$C$2047,'all sales summary'!$A$2:$A$2047,$A60,'all sales summary'!$B$2:$B$2047,J$3)*(1-SUMIFS('all sales summary'!$H$2:$H$2047,'all sales summary'!$A$2:$A$2047,$A60,'all sales summary'!$B$2:$B$2047,J$3)))/(1-SUMIFS('all sales summary'!$H$2:$H$2047,'all sales summary'!$A$2:$A$2047,$A60,'all sales summary'!$B$2:$B$2047,J$2))</f>
        <v>0.98559054240956934</v>
      </c>
      <c r="K60" s="37">
        <f>(SUMIFS('all sales summary'!$C$2:$C$2047,'all sales summary'!$A$2:$A$2047,$A60,'all sales summary'!$B$2:$B$2047,K$3)*(1-SUMIFS('all sales summary'!$H$2:$H$2047,'all sales summary'!$A$2:$A$2047,$A60,'all sales summary'!$B$2:$B$2047,K$3)))/(1-SUMIFS('all sales summary'!$H$2:$H$2047,'all sales summary'!$A$2:$A$2047,$A60,'all sales summary'!$B$2:$B$2047,K$2))</f>
        <v>1.0434225768327328</v>
      </c>
      <c r="L60" s="37">
        <f>(SUMIFS('all sales summary'!$C$2:$C$2047,'all sales summary'!$A$2:$A$2047,$A60,'all sales summary'!$B$2:$B$2047,L$3)*(1-SUMIFS('all sales summary'!$H$2:$H$2047,'all sales summary'!$A$2:$A$2047,$A60,'all sales summary'!$B$2:$B$2047,L$3)))/(1-SUMIFS('all sales summary'!$H$2:$H$2047,'all sales summary'!$A$2:$A$2047,$A60,'all sales summary'!$B$2:$B$2047,L$2))</f>
        <v>0.83851364260781214</v>
      </c>
      <c r="M60" s="37">
        <f>(SUMIFS('all sales summary'!$C$2:$C$2047,'all sales summary'!$A$2:$A$2047,$A60,'all sales summary'!$B$2:$B$2047,M$3)*(1-SUMIFS('all sales summary'!$H$2:$H$2047,'all sales summary'!$A$2:$A$2047,$A60,'all sales summary'!$B$2:$B$2047,M$3)))/(1-SUMIFS('all sales summary'!$H$2:$H$2047,'all sales summary'!$A$2:$A$2047,$A60,'all sales summary'!$B$2:$B$2047,M$2))</f>
        <v>1.2507832435648023</v>
      </c>
      <c r="N60" s="37">
        <f>(SUMIFS('all sales summary'!$C$2:$C$2047,'all sales summary'!$A$2:$A$2047,$A60,'all sales summary'!$B$2:$B$2047,N$3)*(1-SUMIFS('all sales summary'!$H$2:$H$2047,'all sales summary'!$A$2:$A$2047,$A60,'all sales summary'!$B$2:$B$2047,N$3)))/(1-SUMIFS('all sales summary'!$H$2:$H$2047,'all sales summary'!$A$2:$A$2047,$A60,'all sales summary'!$B$2:$B$2047,N$2))</f>
        <v>0.66656007447946264</v>
      </c>
      <c r="O60" s="37">
        <f>(SUMIFS('all sales summary'!$C$2:$C$2047,'all sales summary'!$A$2:$A$2047,$A60,'all sales summary'!$B$2:$B$2047,O$3)*(1-SUMIFS('all sales summary'!$H$2:$H$2047,'all sales summary'!$A$2:$A$2047,$A60,'all sales summary'!$B$2:$B$2047,O$3)))/(1-SUMIFS('all sales summary'!$H$2:$H$2047,'all sales summary'!$A$2:$A$2047,$A60,'all sales summary'!$B$2:$B$2047,O$2))</f>
        <v>0.67222846353512733</v>
      </c>
      <c r="P60" s="37">
        <f>(SUMIFS('all sales summary'!$C$2:$C$2047,'all sales summary'!$A$2:$A$2047,$A60,'all sales summary'!$B$2:$B$2047,P$3)*(1-SUMIFS('all sales summary'!$H$2:$H$2047,'all sales summary'!$A$2:$A$2047,$A60,'all sales summary'!$B$2:$B$2047,P$3)))/(1-SUMIFS('all sales summary'!$H$2:$H$2047,'all sales summary'!$A$2:$A$2047,$A60,'all sales summary'!$B$2:$B$2047,P$2))</f>
        <v>0.83432782528727234</v>
      </c>
      <c r="Q60" s="37">
        <f>(SUMIFS('all sales summary'!$C$2:$C$2047,'all sales summary'!$A$2:$A$2047,$A60,'all sales summary'!$B$2:$B$2047,Q$3)*(1-SUMIFS('all sales summary'!$H$2:$H$2047,'all sales summary'!$A$2:$A$2047,$A60,'all sales summary'!$B$2:$B$2047,Q$3)))/(1-SUMIFS('all sales summary'!$H$2:$H$2047,'all sales summary'!$A$2:$A$2047,$A60,'all sales summary'!$B$2:$B$2047,Q$2))</f>
        <v>0.97730414418680034</v>
      </c>
      <c r="R60" s="37">
        <f>(SUMIFS('all sales summary'!$C$2:$C$2047,'all sales summary'!$A$2:$A$2047,$A60,'all sales summary'!$B$2:$B$2047,R$3)*(1-SUMIFS('all sales summary'!$H$2:$H$2047,'all sales summary'!$A$2:$A$2047,$A60,'all sales summary'!$B$2:$B$2047,R$3)))/(1-SUMIFS('all sales summary'!$H$2:$H$2047,'all sales summary'!$A$2:$A$2047,$A60,'all sales summary'!$B$2:$B$2047,R$2))</f>
        <v>1.090376647982364</v>
      </c>
      <c r="S60" s="37">
        <f>(SUMIFS('all sales summary'!$C$2:$C$2047,'all sales summary'!$A$2:$A$2047,$A60,'all sales summary'!$B$2:$B$2047,S$3)*(1-SUMIFS('all sales summary'!$H$2:$H$2047,'all sales summary'!$A$2:$A$2047,$A60,'all sales summary'!$B$2:$B$2047,S$3)))/(1-SUMIFS('all sales summary'!$H$2:$H$2047,'all sales summary'!$A$2:$A$2047,$A60,'all sales summary'!$B$2:$B$2047,S$2))</f>
        <v>1.0439520435275196</v>
      </c>
      <c r="T60" s="37">
        <f>(SUMIFS('all sales summary'!$C$2:$C$2047,'all sales summary'!$A$2:$A$2047,$A60,'all sales summary'!$B$2:$B$2047,T$3)*(1-SUMIFS('all sales summary'!$H$2:$H$2047,'all sales summary'!$A$2:$A$2047,$A60,'all sales summary'!$B$2:$B$2047,T$3)))/(1-SUMIFS('all sales summary'!$H$2:$H$2047,'all sales summary'!$A$2:$A$2047,$A60,'all sales summary'!$B$2:$B$2047,T$2))</f>
        <v>1.1108678483083982</v>
      </c>
      <c r="U60" s="37">
        <f>(SUMIFS('all sales summary'!$C$2:$C$2047,'all sales summary'!$A$2:$A$2047,$A60,'all sales summary'!$B$2:$B$2047,U$3)*(1-SUMIFS('all sales summary'!$H$2:$H$2047,'all sales summary'!$A$2:$A$2047,$A60,'all sales summary'!$B$2:$B$2047,U$3)))/(1-SUMIFS('all sales summary'!$H$2:$H$2047,'all sales summary'!$A$2:$A$2047,$A60,'all sales summary'!$B$2:$B$2047,U$2))</f>
        <v>1.1161565212557067</v>
      </c>
      <c r="V60" s="37">
        <f>(SUMIFS('all sales summary'!$C$2:$C$2047,'all sales summary'!$A$2:$A$2047,$A60,'all sales summary'!$B$2:$B$2047,V$3)*(1-SUMIFS('all sales summary'!$H$2:$H$2047,'all sales summary'!$A$2:$A$2047,$A60,'all sales summary'!$B$2:$B$2047,V$3)))/(1-SUMIFS('all sales summary'!$H$2:$H$2047,'all sales summary'!$A$2:$A$2047,$A60,'all sales summary'!$B$2:$B$2047,V$2))</f>
        <v>1.0397107852694856</v>
      </c>
      <c r="W60" s="8" t="str">
        <f t="shared" si="0"/>
        <v>Telford</v>
      </c>
      <c r="X60" s="49">
        <f>1-SUMIFS('all sales summary'!$H$2:$H$2047,'all sales summary'!$A$2:$A$2047,$A60,'all sales summary'!$B$2:$B$2047,X$2)</f>
        <v>0.74630118251590938</v>
      </c>
      <c r="Y60" s="43">
        <f t="shared" si="1"/>
        <v>2.9636206005252436E-2</v>
      </c>
    </row>
    <row r="61" spans="1:25" x14ac:dyDescent="0.25">
      <c r="A61" s="5" t="s">
        <v>64</v>
      </c>
      <c r="B61" s="37">
        <f>(SUMIFS('all sales summary'!$C$2:$C$2047,'all sales summary'!$A$2:$A$2047,$A61,'all sales summary'!$B$2:$B$2047,B$3)*(1-SUMIFS('all sales summary'!$H$2:$H$2047,'all sales summary'!$A$2:$A$2047,$A61,'all sales summary'!$B$2:$B$2047,B$3)))/(1-SUMIFS('all sales summary'!$H$2:$H$2047,'all sales summary'!$A$2:$A$2047,$A61,'all sales summary'!$B$2:$B$2047,B$2))</f>
        <v>0.95688545741143183</v>
      </c>
      <c r="C61" s="37">
        <f>(SUMIFS('all sales summary'!$C$2:$C$2047,'all sales summary'!$A$2:$A$2047,$A61,'all sales summary'!$B$2:$B$2047,C$3)*(1-SUMIFS('all sales summary'!$H$2:$H$2047,'all sales summary'!$A$2:$A$2047,$A61,'all sales summary'!$B$2:$B$2047,C$3)))/(1-SUMIFS('all sales summary'!$H$2:$H$2047,'all sales summary'!$A$2:$A$2047,$A61,'all sales summary'!$B$2:$B$2047,C$2))</f>
        <v>0.95182009231176623</v>
      </c>
      <c r="D61" s="37">
        <f>(SUMIFS('all sales summary'!$C$2:$C$2047,'all sales summary'!$A$2:$A$2047,$A61,'all sales summary'!$B$2:$B$2047,D$3)*(1-SUMIFS('all sales summary'!$H$2:$H$2047,'all sales summary'!$A$2:$A$2047,$A61,'all sales summary'!$B$2:$B$2047,D$3)))/(1-SUMIFS('all sales summary'!$H$2:$H$2047,'all sales summary'!$A$2:$A$2047,$A61,'all sales summary'!$B$2:$B$2047,D$2))</f>
        <v>0.96050101882637418</v>
      </c>
      <c r="E61" s="37">
        <f>(SUMIFS('all sales summary'!$C$2:$C$2047,'all sales summary'!$A$2:$A$2047,$A61,'all sales summary'!$B$2:$B$2047,E$3)*(1-SUMIFS('all sales summary'!$H$2:$H$2047,'all sales summary'!$A$2:$A$2047,$A61,'all sales summary'!$B$2:$B$2047,E$3)))/(1-SUMIFS('all sales summary'!$H$2:$H$2047,'all sales summary'!$A$2:$A$2047,$A61,'all sales summary'!$B$2:$B$2047,E$2))</f>
        <v>0.66554452518588558</v>
      </c>
      <c r="F61" s="37">
        <f>(SUMIFS('all sales summary'!$C$2:$C$2047,'all sales summary'!$A$2:$A$2047,$A61,'all sales summary'!$B$2:$B$2047,F$3)*(1-SUMIFS('all sales summary'!$H$2:$H$2047,'all sales summary'!$A$2:$A$2047,$A61,'all sales summary'!$B$2:$B$2047,F$3)))/(1-SUMIFS('all sales summary'!$H$2:$H$2047,'all sales summary'!$A$2:$A$2047,$A61,'all sales summary'!$B$2:$B$2047,F$2))</f>
        <v>0.83109676744277006</v>
      </c>
      <c r="G61" s="37">
        <f>(SUMIFS('all sales summary'!$C$2:$C$2047,'all sales summary'!$A$2:$A$2047,$A61,'all sales summary'!$B$2:$B$2047,G$3)*(1-SUMIFS('all sales summary'!$H$2:$H$2047,'all sales summary'!$A$2:$A$2047,$A61,'all sales summary'!$B$2:$B$2047,G$3)))/(1-SUMIFS('all sales summary'!$H$2:$H$2047,'all sales summary'!$A$2:$A$2047,$A61,'all sales summary'!$B$2:$B$2047,G$2))</f>
        <v>1.0056676359249166</v>
      </c>
      <c r="H61" s="37">
        <f>(SUMIFS('all sales summary'!$C$2:$C$2047,'all sales summary'!$A$2:$A$2047,$A61,'all sales summary'!$B$2:$B$2047,H$3)*(1-SUMIFS('all sales summary'!$H$2:$H$2047,'all sales summary'!$A$2:$A$2047,$A61,'all sales summary'!$B$2:$B$2047,H$3)))/(1-SUMIFS('all sales summary'!$H$2:$H$2047,'all sales summary'!$A$2:$A$2047,$A61,'all sales summary'!$B$2:$B$2047,H$2))</f>
        <v>1.0924134138420061</v>
      </c>
      <c r="I61" s="37">
        <f>(SUMIFS('all sales summary'!$C$2:$C$2047,'all sales summary'!$A$2:$A$2047,$A61,'all sales summary'!$B$2:$B$2047,I$3)*(1-SUMIFS('all sales summary'!$H$2:$H$2047,'all sales summary'!$A$2:$A$2047,$A61,'all sales summary'!$B$2:$B$2047,I$3)))/(1-SUMIFS('all sales summary'!$H$2:$H$2047,'all sales summary'!$A$2:$A$2047,$A61,'all sales summary'!$B$2:$B$2047,I$2))</f>
        <v>1.0994161183174547</v>
      </c>
      <c r="J61" s="37">
        <f>(SUMIFS('all sales summary'!$C$2:$C$2047,'all sales summary'!$A$2:$A$2047,$A61,'all sales summary'!$B$2:$B$2047,J$3)*(1-SUMIFS('all sales summary'!$H$2:$H$2047,'all sales summary'!$A$2:$A$2047,$A61,'all sales summary'!$B$2:$B$2047,J$3)))/(1-SUMIFS('all sales summary'!$H$2:$H$2047,'all sales summary'!$A$2:$A$2047,$A61,'all sales summary'!$B$2:$B$2047,J$2))</f>
        <v>1.1082682750526629</v>
      </c>
      <c r="K61" s="37">
        <f>(SUMIFS('all sales summary'!$C$2:$C$2047,'all sales summary'!$A$2:$A$2047,$A61,'all sales summary'!$B$2:$B$2047,K$3)*(1-SUMIFS('all sales summary'!$H$2:$H$2047,'all sales summary'!$A$2:$A$2047,$A61,'all sales summary'!$B$2:$B$2047,K$3)))/(1-SUMIFS('all sales summary'!$H$2:$H$2047,'all sales summary'!$A$2:$A$2047,$A61,'all sales summary'!$B$2:$B$2047,K$2))</f>
        <v>1.1254258974015816</v>
      </c>
      <c r="L61" s="37">
        <f>(SUMIFS('all sales summary'!$C$2:$C$2047,'all sales summary'!$A$2:$A$2047,$A61,'all sales summary'!$B$2:$B$2047,L$3)*(1-SUMIFS('all sales summary'!$H$2:$H$2047,'all sales summary'!$A$2:$A$2047,$A61,'all sales summary'!$B$2:$B$2047,L$3)))/(1-SUMIFS('all sales summary'!$H$2:$H$2047,'all sales summary'!$A$2:$A$2047,$A61,'all sales summary'!$B$2:$B$2047,L$2))</f>
        <v>0.92857259372682721</v>
      </c>
      <c r="M61" s="37">
        <f>(SUMIFS('all sales summary'!$C$2:$C$2047,'all sales summary'!$A$2:$A$2047,$A61,'all sales summary'!$B$2:$B$2047,M$3)*(1-SUMIFS('all sales summary'!$H$2:$H$2047,'all sales summary'!$A$2:$A$2047,$A61,'all sales summary'!$B$2:$B$2047,M$3)))/(1-SUMIFS('all sales summary'!$H$2:$H$2047,'all sales summary'!$A$2:$A$2047,$A61,'all sales summary'!$B$2:$B$2047,M$2))</f>
        <v>1.1401661440229476</v>
      </c>
      <c r="N61" s="37">
        <f>(SUMIFS('all sales summary'!$C$2:$C$2047,'all sales summary'!$A$2:$A$2047,$A61,'all sales summary'!$B$2:$B$2047,N$3)*(1-SUMIFS('all sales summary'!$H$2:$H$2047,'all sales summary'!$A$2:$A$2047,$A61,'all sales summary'!$B$2:$B$2047,N$3)))/(1-SUMIFS('all sales summary'!$H$2:$H$2047,'all sales summary'!$A$2:$A$2047,$A61,'all sales summary'!$B$2:$B$2047,N$2))</f>
        <v>0.81833978118709538</v>
      </c>
      <c r="O61" s="37">
        <f>(SUMIFS('all sales summary'!$C$2:$C$2047,'all sales summary'!$A$2:$A$2047,$A61,'all sales summary'!$B$2:$B$2047,O$3)*(1-SUMIFS('all sales summary'!$H$2:$H$2047,'all sales summary'!$A$2:$A$2047,$A61,'all sales summary'!$B$2:$B$2047,O$3)))/(1-SUMIFS('all sales summary'!$H$2:$H$2047,'all sales summary'!$A$2:$A$2047,$A61,'all sales summary'!$B$2:$B$2047,O$2))</f>
        <v>0.81162549440362974</v>
      </c>
      <c r="P61" s="37">
        <f>(SUMIFS('all sales summary'!$C$2:$C$2047,'all sales summary'!$A$2:$A$2047,$A61,'all sales summary'!$B$2:$B$2047,P$3)*(1-SUMIFS('all sales summary'!$H$2:$H$2047,'all sales summary'!$A$2:$A$2047,$A61,'all sales summary'!$B$2:$B$2047,P$3)))/(1-SUMIFS('all sales summary'!$H$2:$H$2047,'all sales summary'!$A$2:$A$2047,$A61,'all sales summary'!$B$2:$B$2047,P$2))</f>
        <v>1.0145863037605298</v>
      </c>
      <c r="Q61" s="37">
        <f>(SUMIFS('all sales summary'!$C$2:$C$2047,'all sales summary'!$A$2:$A$2047,$A61,'all sales summary'!$B$2:$B$2047,Q$3)*(1-SUMIFS('all sales summary'!$H$2:$H$2047,'all sales summary'!$A$2:$A$2047,$A61,'all sales summary'!$B$2:$B$2047,Q$3)))/(1-SUMIFS('all sales summary'!$H$2:$H$2047,'all sales summary'!$A$2:$A$2047,$A61,'all sales summary'!$B$2:$B$2047,Q$2))</f>
        <v>1.0999599298315175</v>
      </c>
      <c r="R61" s="37">
        <f>(SUMIFS('all sales summary'!$C$2:$C$2047,'all sales summary'!$A$2:$A$2047,$A61,'all sales summary'!$B$2:$B$2047,R$3)*(1-SUMIFS('all sales summary'!$H$2:$H$2047,'all sales summary'!$A$2:$A$2047,$A61,'all sales summary'!$B$2:$B$2047,R$3)))/(1-SUMIFS('all sales summary'!$H$2:$H$2047,'all sales summary'!$A$2:$A$2047,$A61,'all sales summary'!$B$2:$B$2047,R$2))</f>
        <v>1.2080702881052383</v>
      </c>
      <c r="S61" s="37">
        <f>(SUMIFS('all sales summary'!$C$2:$C$2047,'all sales summary'!$A$2:$A$2047,$A61,'all sales summary'!$B$2:$B$2047,S$3)*(1-SUMIFS('all sales summary'!$H$2:$H$2047,'all sales summary'!$A$2:$A$2047,$A61,'all sales summary'!$B$2:$B$2047,S$3)))/(1-SUMIFS('all sales summary'!$H$2:$H$2047,'all sales summary'!$A$2:$A$2047,$A61,'all sales summary'!$B$2:$B$2047,S$2))</f>
        <v>1.1789833011104545</v>
      </c>
      <c r="T61" s="37">
        <f>(SUMIFS('all sales summary'!$C$2:$C$2047,'all sales summary'!$A$2:$A$2047,$A61,'all sales summary'!$B$2:$B$2047,T$3)*(1-SUMIFS('all sales summary'!$H$2:$H$2047,'all sales summary'!$A$2:$A$2047,$A61,'all sales summary'!$B$2:$B$2047,T$3)))/(1-SUMIFS('all sales summary'!$H$2:$H$2047,'all sales summary'!$A$2:$A$2047,$A61,'all sales summary'!$B$2:$B$2047,T$2))</f>
        <v>1.1712866013234984</v>
      </c>
      <c r="U61" s="37">
        <f>(SUMIFS('all sales summary'!$C$2:$C$2047,'all sales summary'!$A$2:$A$2047,$A61,'all sales summary'!$B$2:$B$2047,U$3)*(1-SUMIFS('all sales summary'!$H$2:$H$2047,'all sales summary'!$A$2:$A$2047,$A61,'all sales summary'!$B$2:$B$2047,U$3)))/(1-SUMIFS('all sales summary'!$H$2:$H$2047,'all sales summary'!$A$2:$A$2047,$A61,'all sales summary'!$B$2:$B$2047,U$2))</f>
        <v>1.210469886803119</v>
      </c>
      <c r="V61" s="37">
        <f>(SUMIFS('all sales summary'!$C$2:$C$2047,'all sales summary'!$A$2:$A$2047,$A61,'all sales summary'!$B$2:$B$2047,V$3)*(1-SUMIFS('all sales summary'!$H$2:$H$2047,'all sales summary'!$A$2:$A$2047,$A61,'all sales summary'!$B$2:$B$2047,V$3)))/(1-SUMIFS('all sales summary'!$H$2:$H$2047,'all sales summary'!$A$2:$A$2047,$A61,'all sales summary'!$B$2:$B$2047,V$2))</f>
        <v>1.1551127216182102</v>
      </c>
      <c r="W61" s="8" t="str">
        <f t="shared" si="0"/>
        <v>Wakefield</v>
      </c>
      <c r="X61" s="49">
        <f>1-SUMIFS('all sales summary'!$H$2:$H$2047,'all sales summary'!$A$2:$A$2047,$A61,'all sales summary'!$B$2:$B$2047,X$2)</f>
        <v>0.87765086655776581</v>
      </c>
      <c r="Y61" s="43">
        <f t="shared" si="1"/>
        <v>0.13613481454235568</v>
      </c>
    </row>
    <row r="62" spans="1:25" x14ac:dyDescent="0.25">
      <c r="A62" s="5" t="s">
        <v>65</v>
      </c>
      <c r="B62" s="37">
        <f>(SUMIFS('all sales summary'!$C$2:$C$2047,'all sales summary'!$A$2:$A$2047,$A62,'all sales summary'!$B$2:$B$2047,B$3)*(1-SUMIFS('all sales summary'!$H$2:$H$2047,'all sales summary'!$A$2:$A$2047,$A62,'all sales summary'!$B$2:$B$2047,B$3)))/(1-SUMIFS('all sales summary'!$H$2:$H$2047,'all sales summary'!$A$2:$A$2047,$A62,'all sales summary'!$B$2:$B$2047,B$2))</f>
        <v>0.91435348267901617</v>
      </c>
      <c r="C62" s="37">
        <f>(SUMIFS('all sales summary'!$C$2:$C$2047,'all sales summary'!$A$2:$A$2047,$A62,'all sales summary'!$B$2:$B$2047,C$3)*(1-SUMIFS('all sales summary'!$H$2:$H$2047,'all sales summary'!$A$2:$A$2047,$A62,'all sales summary'!$B$2:$B$2047,C$3)))/(1-SUMIFS('all sales summary'!$H$2:$H$2047,'all sales summary'!$A$2:$A$2047,$A62,'all sales summary'!$B$2:$B$2047,C$2))</f>
        <v>0.93080512452725517</v>
      </c>
      <c r="D62" s="37">
        <f>(SUMIFS('all sales summary'!$C$2:$C$2047,'all sales summary'!$A$2:$A$2047,$A62,'all sales summary'!$B$2:$B$2047,D$3)*(1-SUMIFS('all sales summary'!$H$2:$H$2047,'all sales summary'!$A$2:$A$2047,$A62,'all sales summary'!$B$2:$B$2047,D$3)))/(1-SUMIFS('all sales summary'!$H$2:$H$2047,'all sales summary'!$A$2:$A$2047,$A62,'all sales summary'!$B$2:$B$2047,D$2))</f>
        <v>0.8528441465479446</v>
      </c>
      <c r="E62" s="37">
        <f>(SUMIFS('all sales summary'!$C$2:$C$2047,'all sales summary'!$A$2:$A$2047,$A62,'all sales summary'!$B$2:$B$2047,E$3)*(1-SUMIFS('all sales summary'!$H$2:$H$2047,'all sales summary'!$A$2:$A$2047,$A62,'all sales summary'!$B$2:$B$2047,E$3)))/(1-SUMIFS('all sales summary'!$H$2:$H$2047,'all sales summary'!$A$2:$A$2047,$A62,'all sales summary'!$B$2:$B$2047,E$2))</f>
        <v>0.49242122204633126</v>
      </c>
      <c r="F62" s="37">
        <f>(SUMIFS('all sales summary'!$C$2:$C$2047,'all sales summary'!$A$2:$A$2047,$A62,'all sales summary'!$B$2:$B$2047,F$3)*(1-SUMIFS('all sales summary'!$H$2:$H$2047,'all sales summary'!$A$2:$A$2047,$A62,'all sales summary'!$B$2:$B$2047,F$3)))/(1-SUMIFS('all sales summary'!$H$2:$H$2047,'all sales summary'!$A$2:$A$2047,$A62,'all sales summary'!$B$2:$B$2047,F$2))</f>
        <v>0.6433786740982067</v>
      </c>
      <c r="G62" s="37">
        <f>(SUMIFS('all sales summary'!$C$2:$C$2047,'all sales summary'!$A$2:$A$2047,$A62,'all sales summary'!$B$2:$B$2047,G$3)*(1-SUMIFS('all sales summary'!$H$2:$H$2047,'all sales summary'!$A$2:$A$2047,$A62,'all sales summary'!$B$2:$B$2047,G$3)))/(1-SUMIFS('all sales summary'!$H$2:$H$2047,'all sales summary'!$A$2:$A$2047,$A62,'all sales summary'!$B$2:$B$2047,G$2))</f>
        <v>0.95232959689964081</v>
      </c>
      <c r="H62" s="37">
        <f>(SUMIFS('all sales summary'!$C$2:$C$2047,'all sales summary'!$A$2:$A$2047,$A62,'all sales summary'!$B$2:$B$2047,H$3)*(1-SUMIFS('all sales summary'!$H$2:$H$2047,'all sales summary'!$A$2:$A$2047,$A62,'all sales summary'!$B$2:$B$2047,H$3)))/(1-SUMIFS('all sales summary'!$H$2:$H$2047,'all sales summary'!$A$2:$A$2047,$A62,'all sales summary'!$B$2:$B$2047,H$2))</f>
        <v>1.1031792854767881</v>
      </c>
      <c r="I62" s="37">
        <f>(SUMIFS('all sales summary'!$C$2:$C$2047,'all sales summary'!$A$2:$A$2047,$A62,'all sales summary'!$B$2:$B$2047,I$3)*(1-SUMIFS('all sales summary'!$H$2:$H$2047,'all sales summary'!$A$2:$A$2047,$A62,'all sales summary'!$B$2:$B$2047,I$3)))/(1-SUMIFS('all sales summary'!$H$2:$H$2047,'all sales summary'!$A$2:$A$2047,$A62,'all sales summary'!$B$2:$B$2047,I$2))</f>
        <v>1.1038431597608784</v>
      </c>
      <c r="J62" s="37">
        <f>(SUMIFS('all sales summary'!$C$2:$C$2047,'all sales summary'!$A$2:$A$2047,$A62,'all sales summary'!$B$2:$B$2047,J$3)*(1-SUMIFS('all sales summary'!$H$2:$H$2047,'all sales summary'!$A$2:$A$2047,$A62,'all sales summary'!$B$2:$B$2047,J$3)))/(1-SUMIFS('all sales summary'!$H$2:$H$2047,'all sales summary'!$A$2:$A$2047,$A62,'all sales summary'!$B$2:$B$2047,J$2))</f>
        <v>1.0290402171607518</v>
      </c>
      <c r="K62" s="37">
        <f>(SUMIFS('all sales summary'!$C$2:$C$2047,'all sales summary'!$A$2:$A$2047,$A62,'all sales summary'!$B$2:$B$2047,K$3)*(1-SUMIFS('all sales summary'!$H$2:$H$2047,'all sales summary'!$A$2:$A$2047,$A62,'all sales summary'!$B$2:$B$2047,K$3)))/(1-SUMIFS('all sales summary'!$H$2:$H$2047,'all sales summary'!$A$2:$A$2047,$A62,'all sales summary'!$B$2:$B$2047,K$2))</f>
        <v>1.0686296081063675</v>
      </c>
      <c r="L62" s="37">
        <f>(SUMIFS('all sales summary'!$C$2:$C$2047,'all sales summary'!$A$2:$A$2047,$A62,'all sales summary'!$B$2:$B$2047,L$3)*(1-SUMIFS('all sales summary'!$H$2:$H$2047,'all sales summary'!$A$2:$A$2047,$A62,'all sales summary'!$B$2:$B$2047,L$3)))/(1-SUMIFS('all sales summary'!$H$2:$H$2047,'all sales summary'!$A$2:$A$2047,$A62,'all sales summary'!$B$2:$B$2047,L$2))</f>
        <v>0.81483042173198306</v>
      </c>
      <c r="M62" s="37">
        <f>(SUMIFS('all sales summary'!$C$2:$C$2047,'all sales summary'!$A$2:$A$2047,$A62,'all sales summary'!$B$2:$B$2047,M$3)*(1-SUMIFS('all sales summary'!$H$2:$H$2047,'all sales summary'!$A$2:$A$2047,$A62,'all sales summary'!$B$2:$B$2047,M$3)))/(1-SUMIFS('all sales summary'!$H$2:$H$2047,'all sales summary'!$A$2:$A$2047,$A62,'all sales summary'!$B$2:$B$2047,M$2))</f>
        <v>1.1881575177687893</v>
      </c>
      <c r="N62" s="37">
        <f>(SUMIFS('all sales summary'!$C$2:$C$2047,'all sales summary'!$A$2:$A$2047,$A62,'all sales summary'!$B$2:$B$2047,N$3)*(1-SUMIFS('all sales summary'!$H$2:$H$2047,'all sales summary'!$A$2:$A$2047,$A62,'all sales summary'!$B$2:$B$2047,N$3)))/(1-SUMIFS('all sales summary'!$H$2:$H$2047,'all sales summary'!$A$2:$A$2047,$A62,'all sales summary'!$B$2:$B$2047,N$2))</f>
        <v>0.62430050542612892</v>
      </c>
      <c r="O62" s="37">
        <f>(SUMIFS('all sales summary'!$C$2:$C$2047,'all sales summary'!$A$2:$A$2047,$A62,'all sales summary'!$B$2:$B$2047,O$3)*(1-SUMIFS('all sales summary'!$H$2:$H$2047,'all sales summary'!$A$2:$A$2047,$A62,'all sales summary'!$B$2:$B$2047,O$3)))/(1-SUMIFS('all sales summary'!$H$2:$H$2047,'all sales summary'!$A$2:$A$2047,$A62,'all sales summary'!$B$2:$B$2047,O$2))</f>
        <v>0.65290828235329323</v>
      </c>
      <c r="P62" s="37">
        <f>(SUMIFS('all sales summary'!$C$2:$C$2047,'all sales summary'!$A$2:$A$2047,$A62,'all sales summary'!$B$2:$B$2047,P$3)*(1-SUMIFS('all sales summary'!$H$2:$H$2047,'all sales summary'!$A$2:$A$2047,$A62,'all sales summary'!$B$2:$B$2047,P$3)))/(1-SUMIFS('all sales summary'!$H$2:$H$2047,'all sales summary'!$A$2:$A$2047,$A62,'all sales summary'!$B$2:$B$2047,P$2))</f>
        <v>0.81656262713389793</v>
      </c>
      <c r="Q62" s="37">
        <f>(SUMIFS('all sales summary'!$C$2:$C$2047,'all sales summary'!$A$2:$A$2047,$A62,'all sales summary'!$B$2:$B$2047,Q$3)*(1-SUMIFS('all sales summary'!$H$2:$H$2047,'all sales summary'!$A$2:$A$2047,$A62,'all sales summary'!$B$2:$B$2047,Q$3)))/(1-SUMIFS('all sales summary'!$H$2:$H$2047,'all sales summary'!$A$2:$A$2047,$A62,'all sales summary'!$B$2:$B$2047,Q$2))</f>
        <v>1.0315656051251934</v>
      </c>
      <c r="R62" s="37">
        <f>(SUMIFS('all sales summary'!$C$2:$C$2047,'all sales summary'!$A$2:$A$2047,$A62,'all sales summary'!$B$2:$B$2047,R$3)*(1-SUMIFS('all sales summary'!$H$2:$H$2047,'all sales summary'!$A$2:$A$2047,$A62,'all sales summary'!$B$2:$B$2047,R$3)))/(1-SUMIFS('all sales summary'!$H$2:$H$2047,'all sales summary'!$A$2:$A$2047,$A62,'all sales summary'!$B$2:$B$2047,R$2))</f>
        <v>1.1427289506011273</v>
      </c>
      <c r="S62" s="37">
        <f>(SUMIFS('all sales summary'!$C$2:$C$2047,'all sales summary'!$A$2:$A$2047,$A62,'all sales summary'!$B$2:$B$2047,S$3)*(1-SUMIFS('all sales summary'!$H$2:$H$2047,'all sales summary'!$A$2:$A$2047,$A62,'all sales summary'!$B$2:$B$2047,S$3)))/(1-SUMIFS('all sales summary'!$H$2:$H$2047,'all sales summary'!$A$2:$A$2047,$A62,'all sales summary'!$B$2:$B$2047,S$2))</f>
        <v>1.0862357059229408</v>
      </c>
      <c r="T62" s="37">
        <f>(SUMIFS('all sales summary'!$C$2:$C$2047,'all sales summary'!$A$2:$A$2047,$A62,'all sales summary'!$B$2:$B$2047,T$3)*(1-SUMIFS('all sales summary'!$H$2:$H$2047,'all sales summary'!$A$2:$A$2047,$A62,'all sales summary'!$B$2:$B$2047,T$3)))/(1-SUMIFS('all sales summary'!$H$2:$H$2047,'all sales summary'!$A$2:$A$2047,$A62,'all sales summary'!$B$2:$B$2047,T$2))</f>
        <v>1.0980595048954067</v>
      </c>
      <c r="U62" s="37">
        <f>(SUMIFS('all sales summary'!$C$2:$C$2047,'all sales summary'!$A$2:$A$2047,$A62,'all sales summary'!$B$2:$B$2047,U$3)*(1-SUMIFS('all sales summary'!$H$2:$H$2047,'all sales summary'!$A$2:$A$2047,$A62,'all sales summary'!$B$2:$B$2047,U$3)))/(1-SUMIFS('all sales summary'!$H$2:$H$2047,'all sales summary'!$A$2:$A$2047,$A62,'all sales summary'!$B$2:$B$2047,U$2))</f>
        <v>1.1224115614389407</v>
      </c>
      <c r="V62" s="37">
        <f>(SUMIFS('all sales summary'!$C$2:$C$2047,'all sales summary'!$A$2:$A$2047,$A62,'all sales summary'!$B$2:$B$2047,V$3)*(1-SUMIFS('all sales summary'!$H$2:$H$2047,'all sales summary'!$A$2:$A$2047,$A62,'all sales summary'!$B$2:$B$2047,V$3)))/(1-SUMIFS('all sales summary'!$H$2:$H$2047,'all sales summary'!$A$2:$A$2047,$A62,'all sales summary'!$B$2:$B$2047,V$2))</f>
        <v>1.0351976894374693</v>
      </c>
      <c r="W62" s="8" t="str">
        <f t="shared" si="0"/>
        <v>Warrington</v>
      </c>
      <c r="X62" s="49">
        <f>1-SUMIFS('all sales summary'!$H$2:$H$2047,'all sales summary'!$A$2:$A$2047,$A62,'all sales summary'!$B$2:$B$2047,X$2)</f>
        <v>0.79878463875561712</v>
      </c>
      <c r="Y62" s="43">
        <f t="shared" si="1"/>
        <v>2.8115373642341283E-2</v>
      </c>
    </row>
    <row r="63" spans="1:25" x14ac:dyDescent="0.25">
      <c r="A63" s="5" t="s">
        <v>66</v>
      </c>
      <c r="B63" s="37">
        <f>(SUMIFS('all sales summary'!$C$2:$C$2047,'all sales summary'!$A$2:$A$2047,$A63,'all sales summary'!$B$2:$B$2047,B$3)*(1-SUMIFS('all sales summary'!$H$2:$H$2047,'all sales summary'!$A$2:$A$2047,$A63,'all sales summary'!$B$2:$B$2047,B$3)))/(1-SUMIFS('all sales summary'!$H$2:$H$2047,'all sales summary'!$A$2:$A$2047,$A63,'all sales summary'!$B$2:$B$2047,B$2))</f>
        <v>0.92089720692827737</v>
      </c>
      <c r="C63" s="37">
        <f>(SUMIFS('all sales summary'!$C$2:$C$2047,'all sales summary'!$A$2:$A$2047,$A63,'all sales summary'!$B$2:$B$2047,C$3)*(1-SUMIFS('all sales summary'!$H$2:$H$2047,'all sales summary'!$A$2:$A$2047,$A63,'all sales summary'!$B$2:$B$2047,C$3)))/(1-SUMIFS('all sales summary'!$H$2:$H$2047,'all sales summary'!$A$2:$A$2047,$A63,'all sales summary'!$B$2:$B$2047,C$2))</f>
        <v>0.92247890493846652</v>
      </c>
      <c r="D63" s="37">
        <f>(SUMIFS('all sales summary'!$C$2:$C$2047,'all sales summary'!$A$2:$A$2047,$A63,'all sales summary'!$B$2:$B$2047,D$3)*(1-SUMIFS('all sales summary'!$H$2:$H$2047,'all sales summary'!$A$2:$A$2047,$A63,'all sales summary'!$B$2:$B$2047,D$3)))/(1-SUMIFS('all sales summary'!$H$2:$H$2047,'all sales summary'!$A$2:$A$2047,$A63,'all sales summary'!$B$2:$B$2047,D$2))</f>
        <v>0.92546369761972092</v>
      </c>
      <c r="E63" s="37">
        <f>(SUMIFS('all sales summary'!$C$2:$C$2047,'all sales summary'!$A$2:$A$2047,$A63,'all sales summary'!$B$2:$B$2047,E$3)*(1-SUMIFS('all sales summary'!$H$2:$H$2047,'all sales summary'!$A$2:$A$2047,$A63,'all sales summary'!$B$2:$B$2047,E$3)))/(1-SUMIFS('all sales summary'!$H$2:$H$2047,'all sales summary'!$A$2:$A$2047,$A63,'all sales summary'!$B$2:$B$2047,E$2))</f>
        <v>0.68798313930605326</v>
      </c>
      <c r="F63" s="37">
        <f>(SUMIFS('all sales summary'!$C$2:$C$2047,'all sales summary'!$A$2:$A$2047,$A63,'all sales summary'!$B$2:$B$2047,F$3)*(1-SUMIFS('all sales summary'!$H$2:$H$2047,'all sales summary'!$A$2:$A$2047,$A63,'all sales summary'!$B$2:$B$2047,F$3)))/(1-SUMIFS('all sales summary'!$H$2:$H$2047,'all sales summary'!$A$2:$A$2047,$A63,'all sales summary'!$B$2:$B$2047,F$2))</f>
        <v>0.8437664560606456</v>
      </c>
      <c r="G63" s="37">
        <f>(SUMIFS('all sales summary'!$C$2:$C$2047,'all sales summary'!$A$2:$A$2047,$A63,'all sales summary'!$B$2:$B$2047,G$3)*(1-SUMIFS('all sales summary'!$H$2:$H$2047,'all sales summary'!$A$2:$A$2047,$A63,'all sales summary'!$B$2:$B$2047,G$3)))/(1-SUMIFS('all sales summary'!$H$2:$H$2047,'all sales summary'!$A$2:$A$2047,$A63,'all sales summary'!$B$2:$B$2047,G$2))</f>
        <v>0.94833172519745745</v>
      </c>
      <c r="H63" s="37">
        <f>(SUMIFS('all sales summary'!$C$2:$C$2047,'all sales summary'!$A$2:$A$2047,$A63,'all sales summary'!$B$2:$B$2047,H$3)*(1-SUMIFS('all sales summary'!$H$2:$H$2047,'all sales summary'!$A$2:$A$2047,$A63,'all sales summary'!$B$2:$B$2047,H$3)))/(1-SUMIFS('all sales summary'!$H$2:$H$2047,'all sales summary'!$A$2:$A$2047,$A63,'all sales summary'!$B$2:$B$2047,H$2))</f>
        <v>1.0292499929357062</v>
      </c>
      <c r="I63" s="37">
        <f>(SUMIFS('all sales summary'!$C$2:$C$2047,'all sales summary'!$A$2:$A$2047,$A63,'all sales summary'!$B$2:$B$2047,I$3)*(1-SUMIFS('all sales summary'!$H$2:$H$2047,'all sales summary'!$A$2:$A$2047,$A63,'all sales summary'!$B$2:$B$2047,I$3)))/(1-SUMIFS('all sales summary'!$H$2:$H$2047,'all sales summary'!$A$2:$A$2047,$A63,'all sales summary'!$B$2:$B$2047,I$2))</f>
        <v>1.0396221695680818</v>
      </c>
      <c r="J63" s="37">
        <f>(SUMIFS('all sales summary'!$C$2:$C$2047,'all sales summary'!$A$2:$A$2047,$A63,'all sales summary'!$B$2:$B$2047,J$3)*(1-SUMIFS('all sales summary'!$H$2:$H$2047,'all sales summary'!$A$2:$A$2047,$A63,'all sales summary'!$B$2:$B$2047,J$3)))/(1-SUMIFS('all sales summary'!$H$2:$H$2047,'all sales summary'!$A$2:$A$2047,$A63,'all sales summary'!$B$2:$B$2047,J$2))</f>
        <v>1.0006039048259936</v>
      </c>
      <c r="K63" s="37">
        <f>(SUMIFS('all sales summary'!$C$2:$C$2047,'all sales summary'!$A$2:$A$2047,$A63,'all sales summary'!$B$2:$B$2047,K$3)*(1-SUMIFS('all sales summary'!$H$2:$H$2047,'all sales summary'!$A$2:$A$2047,$A63,'all sales summary'!$B$2:$B$2047,K$3)))/(1-SUMIFS('all sales summary'!$H$2:$H$2047,'all sales summary'!$A$2:$A$2047,$A63,'all sales summary'!$B$2:$B$2047,K$2))</f>
        <v>1.0483198105075029</v>
      </c>
      <c r="L63" s="37">
        <f>(SUMIFS('all sales summary'!$C$2:$C$2047,'all sales summary'!$A$2:$A$2047,$A63,'all sales summary'!$B$2:$B$2047,L$3)*(1-SUMIFS('all sales summary'!$H$2:$H$2047,'all sales summary'!$A$2:$A$2047,$A63,'all sales summary'!$B$2:$B$2047,L$3)))/(1-SUMIFS('all sales summary'!$H$2:$H$2047,'all sales summary'!$A$2:$A$2047,$A63,'all sales summary'!$B$2:$B$2047,L$2))</f>
        <v>0.93487892859006028</v>
      </c>
      <c r="M63" s="37">
        <f>(SUMIFS('all sales summary'!$C$2:$C$2047,'all sales summary'!$A$2:$A$2047,$A63,'all sales summary'!$B$2:$B$2047,M$3)*(1-SUMIFS('all sales summary'!$H$2:$H$2047,'all sales summary'!$A$2:$A$2047,$A63,'all sales summary'!$B$2:$B$2047,M$3)))/(1-SUMIFS('all sales summary'!$H$2:$H$2047,'all sales summary'!$A$2:$A$2047,$A63,'all sales summary'!$B$2:$B$2047,M$2))</f>
        <v>1.1846574981246316</v>
      </c>
      <c r="N63" s="37">
        <f>(SUMIFS('all sales summary'!$C$2:$C$2047,'all sales summary'!$A$2:$A$2047,$A63,'all sales summary'!$B$2:$B$2047,N$3)*(1-SUMIFS('all sales summary'!$H$2:$H$2047,'all sales summary'!$A$2:$A$2047,$A63,'all sales summary'!$B$2:$B$2047,N$3)))/(1-SUMIFS('all sales summary'!$H$2:$H$2047,'all sales summary'!$A$2:$A$2047,$A63,'all sales summary'!$B$2:$B$2047,N$2))</f>
        <v>0.78828909176022099</v>
      </c>
      <c r="O63" s="37">
        <f>(SUMIFS('all sales summary'!$C$2:$C$2047,'all sales summary'!$A$2:$A$2047,$A63,'all sales summary'!$B$2:$B$2047,O$3)*(1-SUMIFS('all sales summary'!$H$2:$H$2047,'all sales summary'!$A$2:$A$2047,$A63,'all sales summary'!$B$2:$B$2047,O$3)))/(1-SUMIFS('all sales summary'!$H$2:$H$2047,'all sales summary'!$A$2:$A$2047,$A63,'all sales summary'!$B$2:$B$2047,O$2))</f>
        <v>0.80422548531878835</v>
      </c>
      <c r="P63" s="37">
        <f>(SUMIFS('all sales summary'!$C$2:$C$2047,'all sales summary'!$A$2:$A$2047,$A63,'all sales summary'!$B$2:$B$2047,P$3)*(1-SUMIFS('all sales summary'!$H$2:$H$2047,'all sales summary'!$A$2:$A$2047,$A63,'all sales summary'!$B$2:$B$2047,P$3)))/(1-SUMIFS('all sales summary'!$H$2:$H$2047,'all sales summary'!$A$2:$A$2047,$A63,'all sales summary'!$B$2:$B$2047,P$2))</f>
        <v>0.98780827094935053</v>
      </c>
      <c r="Q63" s="37">
        <f>(SUMIFS('all sales summary'!$C$2:$C$2047,'all sales summary'!$A$2:$A$2047,$A63,'all sales summary'!$B$2:$B$2047,Q$3)*(1-SUMIFS('all sales summary'!$H$2:$H$2047,'all sales summary'!$A$2:$A$2047,$A63,'all sales summary'!$B$2:$B$2047,Q$3)))/(1-SUMIFS('all sales summary'!$H$2:$H$2047,'all sales summary'!$A$2:$A$2047,$A63,'all sales summary'!$B$2:$B$2047,Q$2))</f>
        <v>1.0606916715634782</v>
      </c>
      <c r="R63" s="37">
        <f>(SUMIFS('all sales summary'!$C$2:$C$2047,'all sales summary'!$A$2:$A$2047,$A63,'all sales summary'!$B$2:$B$2047,R$3)*(1-SUMIFS('all sales summary'!$H$2:$H$2047,'all sales summary'!$A$2:$A$2047,$A63,'all sales summary'!$B$2:$B$2047,R$3)))/(1-SUMIFS('all sales summary'!$H$2:$H$2047,'all sales summary'!$A$2:$A$2047,$A63,'all sales summary'!$B$2:$B$2047,R$2))</f>
        <v>1.1207880645626025</v>
      </c>
      <c r="S63" s="37">
        <f>(SUMIFS('all sales summary'!$C$2:$C$2047,'all sales summary'!$A$2:$A$2047,$A63,'all sales summary'!$B$2:$B$2047,S$3)*(1-SUMIFS('all sales summary'!$H$2:$H$2047,'all sales summary'!$A$2:$A$2047,$A63,'all sales summary'!$B$2:$B$2047,S$3)))/(1-SUMIFS('all sales summary'!$H$2:$H$2047,'all sales summary'!$A$2:$A$2047,$A63,'all sales summary'!$B$2:$B$2047,S$2))</f>
        <v>1.0831521762281922</v>
      </c>
      <c r="T63" s="37">
        <f>(SUMIFS('all sales summary'!$C$2:$C$2047,'all sales summary'!$A$2:$A$2047,$A63,'all sales summary'!$B$2:$B$2047,T$3)*(1-SUMIFS('all sales summary'!$H$2:$H$2047,'all sales summary'!$A$2:$A$2047,$A63,'all sales summary'!$B$2:$B$2047,T$3)))/(1-SUMIFS('all sales summary'!$H$2:$H$2047,'all sales summary'!$A$2:$A$2047,$A63,'all sales summary'!$B$2:$B$2047,T$2))</f>
        <v>1.1307913441991644</v>
      </c>
      <c r="U63" s="37">
        <f>(SUMIFS('all sales summary'!$C$2:$C$2047,'all sales summary'!$A$2:$A$2047,$A63,'all sales summary'!$B$2:$B$2047,U$3)*(1-SUMIFS('all sales summary'!$H$2:$H$2047,'all sales summary'!$A$2:$A$2047,$A63,'all sales summary'!$B$2:$B$2047,U$3)))/(1-SUMIFS('all sales summary'!$H$2:$H$2047,'all sales summary'!$A$2:$A$2047,$A63,'all sales summary'!$B$2:$B$2047,U$2))</f>
        <v>1.1057521347118231</v>
      </c>
      <c r="V63" s="37">
        <f>(SUMIFS('all sales summary'!$C$2:$C$2047,'all sales summary'!$A$2:$A$2047,$A63,'all sales summary'!$B$2:$B$2047,V$3)*(1-SUMIFS('all sales summary'!$H$2:$H$2047,'all sales summary'!$A$2:$A$2047,$A63,'all sales summary'!$B$2:$B$2047,V$3)))/(1-SUMIFS('all sales summary'!$H$2:$H$2047,'all sales summary'!$A$2:$A$2047,$A63,'all sales summary'!$B$2:$B$2047,V$2))</f>
        <v>1.0919973171630688</v>
      </c>
      <c r="W63" s="8" t="str">
        <f t="shared" si="0"/>
        <v>Wigan</v>
      </c>
      <c r="X63" s="49">
        <f>1-SUMIFS('all sales summary'!$H$2:$H$2047,'all sales summary'!$A$2:$A$2047,$A63,'all sales summary'!$B$2:$B$2047,X$2)</f>
        <v>0.91422564663824901</v>
      </c>
      <c r="Y63" s="43">
        <f t="shared" si="1"/>
        <v>8.4106306772390657E-2</v>
      </c>
    </row>
    <row r="64" spans="1:25" x14ac:dyDescent="0.25">
      <c r="A64" s="5" t="s">
        <v>67</v>
      </c>
      <c r="B64" s="37">
        <f>(SUMIFS('all sales summary'!$C$2:$C$2047,'all sales summary'!$A$2:$A$2047,$A64,'all sales summary'!$B$2:$B$2047,B$3)*(1-SUMIFS('all sales summary'!$H$2:$H$2047,'all sales summary'!$A$2:$A$2047,$A64,'all sales summary'!$B$2:$B$2047,B$3)))/(1-SUMIFS('all sales summary'!$H$2:$H$2047,'all sales summary'!$A$2:$A$2047,$A64,'all sales summary'!$B$2:$B$2047,B$2))</f>
        <v>0.93678317007338674</v>
      </c>
      <c r="C64" s="37">
        <f>(SUMIFS('all sales summary'!$C$2:$C$2047,'all sales summary'!$A$2:$A$2047,$A64,'all sales summary'!$B$2:$B$2047,C$3)*(1-SUMIFS('all sales summary'!$H$2:$H$2047,'all sales summary'!$A$2:$A$2047,$A64,'all sales summary'!$B$2:$B$2047,C$3)))/(1-SUMIFS('all sales summary'!$H$2:$H$2047,'all sales summary'!$A$2:$A$2047,$A64,'all sales summary'!$B$2:$B$2047,C$2))</f>
        <v>0.92842518499903404</v>
      </c>
      <c r="D64" s="37">
        <f>(SUMIFS('all sales summary'!$C$2:$C$2047,'all sales summary'!$A$2:$A$2047,$A64,'all sales summary'!$B$2:$B$2047,D$3)*(1-SUMIFS('all sales summary'!$H$2:$H$2047,'all sales summary'!$A$2:$A$2047,$A64,'all sales summary'!$B$2:$B$2047,D$3)))/(1-SUMIFS('all sales summary'!$H$2:$H$2047,'all sales summary'!$A$2:$A$2047,$A64,'all sales summary'!$B$2:$B$2047,D$2))</f>
        <v>0.90932735624124905</v>
      </c>
      <c r="E64" s="37">
        <f>(SUMIFS('all sales summary'!$C$2:$C$2047,'all sales summary'!$A$2:$A$2047,$A64,'all sales summary'!$B$2:$B$2047,E$3)*(1-SUMIFS('all sales summary'!$H$2:$H$2047,'all sales summary'!$A$2:$A$2047,$A64,'all sales summary'!$B$2:$B$2047,E$3)))/(1-SUMIFS('all sales summary'!$H$2:$H$2047,'all sales summary'!$A$2:$A$2047,$A64,'all sales summary'!$B$2:$B$2047,E$2))</f>
        <v>0.60096115804655426</v>
      </c>
      <c r="F64" s="37">
        <f>(SUMIFS('all sales summary'!$C$2:$C$2047,'all sales summary'!$A$2:$A$2047,$A64,'all sales summary'!$B$2:$B$2047,F$3)*(1-SUMIFS('all sales summary'!$H$2:$H$2047,'all sales summary'!$A$2:$A$2047,$A64,'all sales summary'!$B$2:$B$2047,F$3)))/(1-SUMIFS('all sales summary'!$H$2:$H$2047,'all sales summary'!$A$2:$A$2047,$A64,'all sales summary'!$B$2:$B$2047,F$2))</f>
        <v>0.74415831636200303</v>
      </c>
      <c r="G64" s="37">
        <f>(SUMIFS('all sales summary'!$C$2:$C$2047,'all sales summary'!$A$2:$A$2047,$A64,'all sales summary'!$B$2:$B$2047,G$3)*(1-SUMIFS('all sales summary'!$H$2:$H$2047,'all sales summary'!$A$2:$A$2047,$A64,'all sales summary'!$B$2:$B$2047,G$3)))/(1-SUMIFS('all sales summary'!$H$2:$H$2047,'all sales summary'!$A$2:$A$2047,$A64,'all sales summary'!$B$2:$B$2047,G$2))</f>
        <v>0.88142536776962277</v>
      </c>
      <c r="H64" s="37">
        <f>(SUMIFS('all sales summary'!$C$2:$C$2047,'all sales summary'!$A$2:$A$2047,$A64,'all sales summary'!$B$2:$B$2047,H$3)*(1-SUMIFS('all sales summary'!$H$2:$H$2047,'all sales summary'!$A$2:$A$2047,$A64,'all sales summary'!$B$2:$B$2047,H$3)))/(1-SUMIFS('all sales summary'!$H$2:$H$2047,'all sales summary'!$A$2:$A$2047,$A64,'all sales summary'!$B$2:$B$2047,H$2))</f>
        <v>1.0585760062332465</v>
      </c>
      <c r="I64" s="37">
        <f>(SUMIFS('all sales summary'!$C$2:$C$2047,'all sales summary'!$A$2:$A$2047,$A64,'all sales summary'!$B$2:$B$2047,I$3)*(1-SUMIFS('all sales summary'!$H$2:$H$2047,'all sales summary'!$A$2:$A$2047,$A64,'all sales summary'!$B$2:$B$2047,I$3)))/(1-SUMIFS('all sales summary'!$H$2:$H$2047,'all sales summary'!$A$2:$A$2047,$A64,'all sales summary'!$B$2:$B$2047,I$2))</f>
        <v>1.0765405818608185</v>
      </c>
      <c r="J64" s="37">
        <f>(SUMIFS('all sales summary'!$C$2:$C$2047,'all sales summary'!$A$2:$A$2047,$A64,'all sales summary'!$B$2:$B$2047,J$3)*(1-SUMIFS('all sales summary'!$H$2:$H$2047,'all sales summary'!$A$2:$A$2047,$A64,'all sales summary'!$B$2:$B$2047,J$3)))/(1-SUMIFS('all sales summary'!$H$2:$H$2047,'all sales summary'!$A$2:$A$2047,$A64,'all sales summary'!$B$2:$B$2047,J$2))</f>
        <v>1.0720242348972071</v>
      </c>
      <c r="K64" s="37">
        <f>(SUMIFS('all sales summary'!$C$2:$C$2047,'all sales summary'!$A$2:$A$2047,$A64,'all sales summary'!$B$2:$B$2047,K$3)*(1-SUMIFS('all sales summary'!$H$2:$H$2047,'all sales summary'!$A$2:$A$2047,$A64,'all sales summary'!$B$2:$B$2047,K$3)))/(1-SUMIFS('all sales summary'!$H$2:$H$2047,'all sales summary'!$A$2:$A$2047,$A64,'all sales summary'!$B$2:$B$2047,K$2))</f>
        <v>1.0803986716221801</v>
      </c>
      <c r="L64" s="37">
        <f>(SUMIFS('all sales summary'!$C$2:$C$2047,'all sales summary'!$A$2:$A$2047,$A64,'all sales summary'!$B$2:$B$2047,L$3)*(1-SUMIFS('all sales summary'!$H$2:$H$2047,'all sales summary'!$A$2:$A$2047,$A64,'all sales summary'!$B$2:$B$2047,L$3)))/(1-SUMIFS('all sales summary'!$H$2:$H$2047,'all sales summary'!$A$2:$A$2047,$A64,'all sales summary'!$B$2:$B$2047,L$2))</f>
        <v>0.90651473801692917</v>
      </c>
      <c r="M64" s="37">
        <f>(SUMIFS('all sales summary'!$C$2:$C$2047,'all sales summary'!$A$2:$A$2047,$A64,'all sales summary'!$B$2:$B$2047,M$3)*(1-SUMIFS('all sales summary'!$H$2:$H$2047,'all sales summary'!$A$2:$A$2047,$A64,'all sales summary'!$B$2:$B$2047,M$3)))/(1-SUMIFS('all sales summary'!$H$2:$H$2047,'all sales summary'!$A$2:$A$2047,$A64,'all sales summary'!$B$2:$B$2047,M$2))</f>
        <v>1.1066598895093938</v>
      </c>
      <c r="N64" s="37">
        <f>(SUMIFS('all sales summary'!$C$2:$C$2047,'all sales summary'!$A$2:$A$2047,$A64,'all sales summary'!$B$2:$B$2047,N$3)*(1-SUMIFS('all sales summary'!$H$2:$H$2047,'all sales summary'!$A$2:$A$2047,$A64,'all sales summary'!$B$2:$B$2047,N$3)))/(1-SUMIFS('all sales summary'!$H$2:$H$2047,'all sales summary'!$A$2:$A$2047,$A64,'all sales summary'!$B$2:$B$2047,N$2))</f>
        <v>0.7361284988671104</v>
      </c>
      <c r="O64" s="37">
        <f>(SUMIFS('all sales summary'!$C$2:$C$2047,'all sales summary'!$A$2:$A$2047,$A64,'all sales summary'!$B$2:$B$2047,O$3)*(1-SUMIFS('all sales summary'!$H$2:$H$2047,'all sales summary'!$A$2:$A$2047,$A64,'all sales summary'!$B$2:$B$2047,O$3)))/(1-SUMIFS('all sales summary'!$H$2:$H$2047,'all sales summary'!$A$2:$A$2047,$A64,'all sales summary'!$B$2:$B$2047,O$2))</f>
        <v>0.72606804539889169</v>
      </c>
      <c r="P64" s="37">
        <f>(SUMIFS('all sales summary'!$C$2:$C$2047,'all sales summary'!$A$2:$A$2047,$A64,'all sales summary'!$B$2:$B$2047,P$3)*(1-SUMIFS('all sales summary'!$H$2:$H$2047,'all sales summary'!$A$2:$A$2047,$A64,'all sales summary'!$B$2:$B$2047,P$3)))/(1-SUMIFS('all sales summary'!$H$2:$H$2047,'all sales summary'!$A$2:$A$2047,$A64,'all sales summary'!$B$2:$B$2047,P$2))</f>
        <v>0.93283183235070677</v>
      </c>
      <c r="Q64" s="37">
        <f>(SUMIFS('all sales summary'!$C$2:$C$2047,'all sales summary'!$A$2:$A$2047,$A64,'all sales summary'!$B$2:$B$2047,Q$3)*(1-SUMIFS('all sales summary'!$H$2:$H$2047,'all sales summary'!$A$2:$A$2047,$A64,'all sales summary'!$B$2:$B$2047,Q$3)))/(1-SUMIFS('all sales summary'!$H$2:$H$2047,'all sales summary'!$A$2:$A$2047,$A64,'all sales summary'!$B$2:$B$2047,Q$2))</f>
        <v>1.0305861518945312</v>
      </c>
      <c r="R64" s="37">
        <f>(SUMIFS('all sales summary'!$C$2:$C$2047,'all sales summary'!$A$2:$A$2047,$A64,'all sales summary'!$B$2:$B$2047,R$3)*(1-SUMIFS('all sales summary'!$H$2:$H$2047,'all sales summary'!$A$2:$A$2047,$A64,'all sales summary'!$B$2:$B$2047,R$3)))/(1-SUMIFS('all sales summary'!$H$2:$H$2047,'all sales summary'!$A$2:$A$2047,$A64,'all sales summary'!$B$2:$B$2047,R$2))</f>
        <v>1.0946718380677598</v>
      </c>
      <c r="S64" s="37">
        <f>(SUMIFS('all sales summary'!$C$2:$C$2047,'all sales summary'!$A$2:$A$2047,$A64,'all sales summary'!$B$2:$B$2047,S$3)*(1-SUMIFS('all sales summary'!$H$2:$H$2047,'all sales summary'!$A$2:$A$2047,$A64,'all sales summary'!$B$2:$B$2047,S$3)))/(1-SUMIFS('all sales summary'!$H$2:$H$2047,'all sales summary'!$A$2:$A$2047,$A64,'all sales summary'!$B$2:$B$2047,S$2))</f>
        <v>1.1022445498413587</v>
      </c>
      <c r="T64" s="37">
        <f>(SUMIFS('all sales summary'!$C$2:$C$2047,'all sales summary'!$A$2:$A$2047,$A64,'all sales summary'!$B$2:$B$2047,T$3)*(1-SUMIFS('all sales summary'!$H$2:$H$2047,'all sales summary'!$A$2:$A$2047,$A64,'all sales summary'!$B$2:$B$2047,T$3)))/(1-SUMIFS('all sales summary'!$H$2:$H$2047,'all sales summary'!$A$2:$A$2047,$A64,'all sales summary'!$B$2:$B$2047,T$2))</f>
        <v>1.1677258857241648</v>
      </c>
      <c r="U64" s="37">
        <f>(SUMIFS('all sales summary'!$C$2:$C$2047,'all sales summary'!$A$2:$A$2047,$A64,'all sales summary'!$B$2:$B$2047,U$3)*(1-SUMIFS('all sales summary'!$H$2:$H$2047,'all sales summary'!$A$2:$A$2047,$A64,'all sales summary'!$B$2:$B$2047,U$3)))/(1-SUMIFS('all sales summary'!$H$2:$H$2047,'all sales summary'!$A$2:$A$2047,$A64,'all sales summary'!$B$2:$B$2047,U$2))</f>
        <v>1.137592195672259</v>
      </c>
      <c r="V64" s="37">
        <f>(SUMIFS('all sales summary'!$C$2:$C$2047,'all sales summary'!$A$2:$A$2047,$A64,'all sales summary'!$B$2:$B$2047,V$3)*(1-SUMIFS('all sales summary'!$H$2:$H$2047,'all sales summary'!$A$2:$A$2047,$A64,'all sales summary'!$B$2:$B$2047,V$3)))/(1-SUMIFS('all sales summary'!$H$2:$H$2047,'all sales summary'!$A$2:$A$2047,$A64,'all sales summary'!$B$2:$B$2047,V$2))</f>
        <v>1.1075810697883313</v>
      </c>
      <c r="W64" s="8" t="str">
        <f t="shared" si="0"/>
        <v>Worthing</v>
      </c>
      <c r="X64" s="49">
        <f>1-SUMIFS('all sales summary'!$H$2:$H$2047,'all sales summary'!$A$2:$A$2047,$A64,'all sales summary'!$B$2:$B$2047,X$2)</f>
        <v>0.78440266190222707</v>
      </c>
      <c r="Y64" s="43">
        <f t="shared" si="1"/>
        <v>8.4386877512256306E-2</v>
      </c>
    </row>
    <row r="65" spans="1:25" x14ac:dyDescent="0.25">
      <c r="A65" s="5" t="s">
        <v>68</v>
      </c>
      <c r="B65" s="37">
        <f>(SUMIFS('all sales summary'!$C$2:$C$2047,'all sales summary'!$A$2:$A$2047,$A65,'all sales summary'!$B$2:$B$2047,B$3)*(1-SUMIFS('all sales summary'!$H$2:$H$2047,'all sales summary'!$A$2:$A$2047,$A65,'all sales summary'!$B$2:$B$2047,B$3)))/(1-SUMIFS('all sales summary'!$H$2:$H$2047,'all sales summary'!$A$2:$A$2047,$A65,'all sales summary'!$B$2:$B$2047,B$2))</f>
        <v>0.86088530780046058</v>
      </c>
      <c r="C65" s="37">
        <f>(SUMIFS('all sales summary'!$C$2:$C$2047,'all sales summary'!$A$2:$A$2047,$A65,'all sales summary'!$B$2:$B$2047,C$3)*(1-SUMIFS('all sales summary'!$H$2:$H$2047,'all sales summary'!$A$2:$A$2047,$A65,'all sales summary'!$B$2:$B$2047,C$3)))/(1-SUMIFS('all sales summary'!$H$2:$H$2047,'all sales summary'!$A$2:$A$2047,$A65,'all sales summary'!$B$2:$B$2047,C$2))</f>
        <v>0.90872818664468147</v>
      </c>
      <c r="D65" s="37">
        <f>(SUMIFS('all sales summary'!$C$2:$C$2047,'all sales summary'!$A$2:$A$2047,$A65,'all sales summary'!$B$2:$B$2047,D$3)*(1-SUMIFS('all sales summary'!$H$2:$H$2047,'all sales summary'!$A$2:$A$2047,$A65,'all sales summary'!$B$2:$B$2047,D$3)))/(1-SUMIFS('all sales summary'!$H$2:$H$2047,'all sales summary'!$A$2:$A$2047,$A65,'all sales summary'!$B$2:$B$2047,D$2))</f>
        <v>0.74475130964242753</v>
      </c>
      <c r="E65" s="37">
        <f>(SUMIFS('all sales summary'!$C$2:$C$2047,'all sales summary'!$A$2:$A$2047,$A65,'all sales summary'!$B$2:$B$2047,E$3)*(1-SUMIFS('all sales summary'!$H$2:$H$2047,'all sales summary'!$A$2:$A$2047,$A65,'all sales summary'!$B$2:$B$2047,E$3)))/(1-SUMIFS('all sales summary'!$H$2:$H$2047,'all sales summary'!$A$2:$A$2047,$A65,'all sales summary'!$B$2:$B$2047,E$2))</f>
        <v>0.40447238890729259</v>
      </c>
      <c r="F65" s="37">
        <f>(SUMIFS('all sales summary'!$C$2:$C$2047,'all sales summary'!$A$2:$A$2047,$A65,'all sales summary'!$B$2:$B$2047,F$3)*(1-SUMIFS('all sales summary'!$H$2:$H$2047,'all sales summary'!$A$2:$A$2047,$A65,'all sales summary'!$B$2:$B$2047,F$3)))/(1-SUMIFS('all sales summary'!$H$2:$H$2047,'all sales summary'!$A$2:$A$2047,$A65,'all sales summary'!$B$2:$B$2047,F$2))</f>
        <v>0.50371790642760339</v>
      </c>
      <c r="G65" s="37">
        <f>(SUMIFS('all sales summary'!$C$2:$C$2047,'all sales summary'!$A$2:$A$2047,$A65,'all sales summary'!$B$2:$B$2047,G$3)*(1-SUMIFS('all sales summary'!$H$2:$H$2047,'all sales summary'!$A$2:$A$2047,$A65,'all sales summary'!$B$2:$B$2047,G$3)))/(1-SUMIFS('all sales summary'!$H$2:$H$2047,'all sales summary'!$A$2:$A$2047,$A65,'all sales summary'!$B$2:$B$2047,G$2))</f>
        <v>0.64243763638761908</v>
      </c>
      <c r="H65" s="37">
        <f>(SUMIFS('all sales summary'!$C$2:$C$2047,'all sales summary'!$A$2:$A$2047,$A65,'all sales summary'!$B$2:$B$2047,H$3)*(1-SUMIFS('all sales summary'!$H$2:$H$2047,'all sales summary'!$A$2:$A$2047,$A65,'all sales summary'!$B$2:$B$2047,H$3)))/(1-SUMIFS('all sales summary'!$H$2:$H$2047,'all sales summary'!$A$2:$A$2047,$A65,'all sales summary'!$B$2:$B$2047,H$2))</f>
        <v>0.88340299127555943</v>
      </c>
      <c r="I65" s="37">
        <f>(SUMIFS('all sales summary'!$C$2:$C$2047,'all sales summary'!$A$2:$A$2047,$A65,'all sales summary'!$B$2:$B$2047,I$3)*(1-SUMIFS('all sales summary'!$H$2:$H$2047,'all sales summary'!$A$2:$A$2047,$A65,'all sales summary'!$B$2:$B$2047,I$3)))/(1-SUMIFS('all sales summary'!$H$2:$H$2047,'all sales summary'!$A$2:$A$2047,$A65,'all sales summary'!$B$2:$B$2047,I$2))</f>
        <v>0.99131191847922773</v>
      </c>
      <c r="J65" s="37">
        <f>(SUMIFS('all sales summary'!$C$2:$C$2047,'all sales summary'!$A$2:$A$2047,$A65,'all sales summary'!$B$2:$B$2047,J$3)*(1-SUMIFS('all sales summary'!$H$2:$H$2047,'all sales summary'!$A$2:$A$2047,$A65,'all sales summary'!$B$2:$B$2047,J$3)))/(1-SUMIFS('all sales summary'!$H$2:$H$2047,'all sales summary'!$A$2:$A$2047,$A65,'all sales summary'!$B$2:$B$2047,J$2))</f>
        <v>0.91434720018084625</v>
      </c>
      <c r="K65" s="37">
        <f>(SUMIFS('all sales summary'!$C$2:$C$2047,'all sales summary'!$A$2:$A$2047,$A65,'all sales summary'!$B$2:$B$2047,K$3)*(1-SUMIFS('all sales summary'!$H$2:$H$2047,'all sales summary'!$A$2:$A$2047,$A65,'all sales summary'!$B$2:$B$2047,K$3)))/(1-SUMIFS('all sales summary'!$H$2:$H$2047,'all sales summary'!$A$2:$A$2047,$A65,'all sales summary'!$B$2:$B$2047,K$2))</f>
        <v>0.96259862720087497</v>
      </c>
      <c r="L65" s="37">
        <f>(SUMIFS('all sales summary'!$C$2:$C$2047,'all sales summary'!$A$2:$A$2047,$A65,'all sales summary'!$B$2:$B$2047,L$3)*(1-SUMIFS('all sales summary'!$H$2:$H$2047,'all sales summary'!$A$2:$A$2047,$A65,'all sales summary'!$B$2:$B$2047,L$3)))/(1-SUMIFS('all sales summary'!$H$2:$H$2047,'all sales summary'!$A$2:$A$2047,$A65,'all sales summary'!$B$2:$B$2047,L$2))</f>
        <v>0.66799816043474425</v>
      </c>
      <c r="M65" s="37">
        <f>(SUMIFS('all sales summary'!$C$2:$C$2047,'all sales summary'!$A$2:$A$2047,$A65,'all sales summary'!$B$2:$B$2047,M$3)*(1-SUMIFS('all sales summary'!$H$2:$H$2047,'all sales summary'!$A$2:$A$2047,$A65,'all sales summary'!$B$2:$B$2047,M$3)))/(1-SUMIFS('all sales summary'!$H$2:$H$2047,'all sales summary'!$A$2:$A$2047,$A65,'all sales summary'!$B$2:$B$2047,M$2))</f>
        <v>1.0249431452521796</v>
      </c>
      <c r="N65" s="37">
        <f>(SUMIFS('all sales summary'!$C$2:$C$2047,'all sales summary'!$A$2:$A$2047,$A65,'all sales summary'!$B$2:$B$2047,N$3)*(1-SUMIFS('all sales summary'!$H$2:$H$2047,'all sales summary'!$A$2:$A$2047,$A65,'all sales summary'!$B$2:$B$2047,N$3)))/(1-SUMIFS('all sales summary'!$H$2:$H$2047,'all sales summary'!$A$2:$A$2047,$A65,'all sales summary'!$B$2:$B$2047,N$2))</f>
        <v>0.51245280727593401</v>
      </c>
      <c r="O65" s="37">
        <f>(SUMIFS('all sales summary'!$C$2:$C$2047,'all sales summary'!$A$2:$A$2047,$A65,'all sales summary'!$B$2:$B$2047,O$3)*(1-SUMIFS('all sales summary'!$H$2:$H$2047,'all sales summary'!$A$2:$A$2047,$A65,'all sales summary'!$B$2:$B$2047,O$3)))/(1-SUMIFS('all sales summary'!$H$2:$H$2047,'all sales summary'!$A$2:$A$2047,$A65,'all sales summary'!$B$2:$B$2047,O$2))</f>
        <v>0.50992701409587449</v>
      </c>
      <c r="P65" s="37">
        <f>(SUMIFS('all sales summary'!$C$2:$C$2047,'all sales summary'!$A$2:$A$2047,$A65,'all sales summary'!$B$2:$B$2047,P$3)*(1-SUMIFS('all sales summary'!$H$2:$H$2047,'all sales summary'!$A$2:$A$2047,$A65,'all sales summary'!$B$2:$B$2047,P$3)))/(1-SUMIFS('all sales summary'!$H$2:$H$2047,'all sales summary'!$A$2:$A$2047,$A65,'all sales summary'!$B$2:$B$2047,P$2))</f>
        <v>0.63495014017939955</v>
      </c>
      <c r="Q65" s="37">
        <f>(SUMIFS('all sales summary'!$C$2:$C$2047,'all sales summary'!$A$2:$A$2047,$A65,'all sales summary'!$B$2:$B$2047,Q$3)*(1-SUMIFS('all sales summary'!$H$2:$H$2047,'all sales summary'!$A$2:$A$2047,$A65,'all sales summary'!$B$2:$B$2047,Q$3)))/(1-SUMIFS('all sales summary'!$H$2:$H$2047,'all sales summary'!$A$2:$A$2047,$A65,'all sales summary'!$B$2:$B$2047,Q$2))</f>
        <v>0.82821228300349381</v>
      </c>
      <c r="R65" s="37">
        <f>(SUMIFS('all sales summary'!$C$2:$C$2047,'all sales summary'!$A$2:$A$2047,$A65,'all sales summary'!$B$2:$B$2047,R$3)*(1-SUMIFS('all sales summary'!$H$2:$H$2047,'all sales summary'!$A$2:$A$2047,$A65,'all sales summary'!$B$2:$B$2047,R$3)))/(1-SUMIFS('all sales summary'!$H$2:$H$2047,'all sales summary'!$A$2:$A$2047,$A65,'all sales summary'!$B$2:$B$2047,R$2))</f>
        <v>1.0186632929562962</v>
      </c>
      <c r="S65" s="37">
        <f>(SUMIFS('all sales summary'!$C$2:$C$2047,'all sales summary'!$A$2:$A$2047,$A65,'all sales summary'!$B$2:$B$2047,S$3)*(1-SUMIFS('all sales summary'!$H$2:$H$2047,'all sales summary'!$A$2:$A$2047,$A65,'all sales summary'!$B$2:$B$2047,S$3)))/(1-SUMIFS('all sales summary'!$H$2:$H$2047,'all sales summary'!$A$2:$A$2047,$A65,'all sales summary'!$B$2:$B$2047,S$2))</f>
        <v>1.0695185745011406</v>
      </c>
      <c r="T65" s="37">
        <f>(SUMIFS('all sales summary'!$C$2:$C$2047,'all sales summary'!$A$2:$A$2047,$A65,'all sales summary'!$B$2:$B$2047,T$3)*(1-SUMIFS('all sales summary'!$H$2:$H$2047,'all sales summary'!$A$2:$A$2047,$A65,'all sales summary'!$B$2:$B$2047,T$3)))/(1-SUMIFS('all sales summary'!$H$2:$H$2047,'all sales summary'!$A$2:$A$2047,$A65,'all sales summary'!$B$2:$B$2047,T$2))</f>
        <v>1.1699917201162617</v>
      </c>
      <c r="U65" s="37">
        <f>(SUMIFS('all sales summary'!$C$2:$C$2047,'all sales summary'!$A$2:$A$2047,$A65,'all sales summary'!$B$2:$B$2047,U$3)*(1-SUMIFS('all sales summary'!$H$2:$H$2047,'all sales summary'!$A$2:$A$2047,$A65,'all sales summary'!$B$2:$B$2047,U$3)))/(1-SUMIFS('all sales summary'!$H$2:$H$2047,'all sales summary'!$A$2:$A$2047,$A65,'all sales summary'!$B$2:$B$2047,U$2))</f>
        <v>1.1984454641625566</v>
      </c>
      <c r="V65" s="37">
        <f>(SUMIFS('all sales summary'!$C$2:$C$2047,'all sales summary'!$A$2:$A$2047,$A65,'all sales summary'!$B$2:$B$2047,V$3)*(1-SUMIFS('all sales summary'!$H$2:$H$2047,'all sales summary'!$A$2:$A$2047,$A65,'all sales summary'!$B$2:$B$2047,V$3)))/(1-SUMIFS('all sales summary'!$H$2:$H$2047,'all sales summary'!$A$2:$A$2047,$A65,'all sales summary'!$B$2:$B$2047,V$2))</f>
        <v>1.0664599938409327</v>
      </c>
      <c r="W65" s="8" t="str">
        <f t="shared" si="0"/>
        <v>York</v>
      </c>
      <c r="X65" s="49">
        <f>1-SUMIFS('all sales summary'!$H$2:$H$2047,'all sales summary'!$A$2:$A$2047,$A65,'all sales summary'!$B$2:$B$2047,X$2)</f>
        <v>0.72367367732643262</v>
      </c>
      <c r="Y65" s="43">
        <f t="shared" si="1"/>
        <v>4.8095348137959834E-2</v>
      </c>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BADEB-8166-4854-89FE-520ED0CA2B9A}">
  <sheetPr>
    <tabColor rgb="FF0070C0"/>
  </sheetPr>
  <dimension ref="A1:G63"/>
  <sheetViews>
    <sheetView workbookViewId="0">
      <selection activeCell="G3" sqref="G3"/>
    </sheetView>
  </sheetViews>
  <sheetFormatPr defaultRowHeight="15" x14ac:dyDescent="0.25"/>
  <cols>
    <col min="1" max="1" width="14.5703125" bestFit="1" customWidth="1"/>
    <col min="2" max="2" width="6.85546875" bestFit="1" customWidth="1"/>
    <col min="3" max="3" width="10.42578125" bestFit="1" customWidth="1"/>
    <col min="4" max="4" width="21" bestFit="1" customWidth="1"/>
    <col min="5" max="5" width="17.28515625" bestFit="1" customWidth="1"/>
  </cols>
  <sheetData>
    <row r="1" spans="1:7" x14ac:dyDescent="0.25">
      <c r="A1" s="2">
        <v>44440</v>
      </c>
      <c r="B1" s="46" t="s">
        <v>158</v>
      </c>
      <c r="C1" s="28" t="s">
        <v>159</v>
      </c>
      <c r="D1" s="28" t="s">
        <v>160</v>
      </c>
      <c r="E1" s="28" t="s">
        <v>161</v>
      </c>
      <c r="F1" s="47" t="s">
        <v>162</v>
      </c>
    </row>
    <row r="2" spans="1:7" x14ac:dyDescent="0.25">
      <c r="A2" s="5" t="s">
        <v>7</v>
      </c>
      <c r="B2" s="44">
        <f>+VLOOKUP(A2,'City centre recovery '!$W$4:$Y$65,3,FALSE)</f>
        <v>-2.6212780525672514E-2</v>
      </c>
      <c r="C2" s="44">
        <f>+VLOOKUP(A2,'Outside city centre recovery'!$W$4:$Y$65,3,FALSE)</f>
        <v>-1.3479716771839467E-2</v>
      </c>
      <c r="D2" s="42">
        <f>+SUMIFS('all sales summary'!$C$2:$C$2047,'all sales summary'!$A$2:$A$2047,$A2,'all sales summary'!$B$2:$B$2047,$A$1)-1</f>
        <v>-3.9692497297512008E-2</v>
      </c>
      <c r="E2" s="42" t="str">
        <f>IF(ROUND(D2-B2-C2,1)=0,"all good")</f>
        <v>all good</v>
      </c>
      <c r="F2" s="48" t="str">
        <f>+IF(C2&lt;0,"no",IF(C2&lt;B2,"no",IF(B2&gt;0,"no","yes")))</f>
        <v>no</v>
      </c>
    </row>
    <row r="3" spans="1:7" x14ac:dyDescent="0.25">
      <c r="A3" s="5" t="s">
        <v>8</v>
      </c>
      <c r="B3" s="44">
        <f>+VLOOKUP(A3,'City centre recovery '!$W$4:$Y$65,3,FALSE)</f>
        <v>-1.186840699255762E-3</v>
      </c>
      <c r="C3" s="44">
        <f>+VLOOKUP(A3,'Outside city centre recovery'!$W$4:$Y$65,3,FALSE)</f>
        <v>-0.12707053206766031</v>
      </c>
      <c r="D3" s="42">
        <f>+SUMIFS('all sales summary'!$C$2:$C$2047,'all sales summary'!$A$2:$A$2047,$A3,'all sales summary'!$B$2:$B$2047,$A$1)-1</f>
        <v>-0.12825737276691596</v>
      </c>
      <c r="E3" s="42" t="str">
        <f t="shared" ref="E3:E63" si="0">IF(ROUND(D3-B3-C3,1)=0,"all good")</f>
        <v>all good</v>
      </c>
      <c r="F3" s="48" t="str">
        <f t="shared" ref="F3:F63" si="1">+IF(C3&lt;0,"no",IF(C3&lt;B3,"no",IF(B3&gt;0,"no","yes")))</f>
        <v>no</v>
      </c>
      <c r="G3">
        <f>+COUNTIF(F2:F63,"yes")</f>
        <v>21</v>
      </c>
    </row>
    <row r="4" spans="1:7" x14ac:dyDescent="0.25">
      <c r="A4" s="5" t="s">
        <v>9</v>
      </c>
      <c r="B4" s="44">
        <f>+VLOOKUP(A4,'City centre recovery '!$W$4:$Y$65,3,FALSE)</f>
        <v>1.8269388309017472E-2</v>
      </c>
      <c r="C4" s="44">
        <f>+VLOOKUP(A4,'Outside city centre recovery'!$W$4:$Y$65,3,FALSE)</f>
        <v>0.20049055823912262</v>
      </c>
      <c r="D4" s="42">
        <f>+SUMIFS('all sales summary'!$C$2:$C$2047,'all sales summary'!$A$2:$A$2047,$A4,'all sales summary'!$B$2:$B$2047,$A$1)-1</f>
        <v>0.21875994654814002</v>
      </c>
      <c r="E4" s="42" t="str">
        <f t="shared" si="0"/>
        <v>all good</v>
      </c>
      <c r="F4" s="48" t="str">
        <f t="shared" si="1"/>
        <v>no</v>
      </c>
    </row>
    <row r="5" spans="1:7" x14ac:dyDescent="0.25">
      <c r="A5" s="5" t="s">
        <v>10</v>
      </c>
      <c r="B5" s="44">
        <f>+VLOOKUP(A5,'City centre recovery '!$W$4:$Y$65,3,FALSE)</f>
        <v>-1.0187818068167083E-2</v>
      </c>
      <c r="C5" s="44">
        <f>+VLOOKUP(A5,'Outside city centre recovery'!$W$4:$Y$65,3,FALSE)</f>
        <v>5.304276397061717E-2</v>
      </c>
      <c r="D5" s="42">
        <f>+SUMIFS('all sales summary'!$C$2:$C$2047,'all sales summary'!$A$2:$A$2047,$A5,'all sales summary'!$B$2:$B$2047,$A$1)-1</f>
        <v>4.2854945902450092E-2</v>
      </c>
      <c r="E5" s="42" t="str">
        <f t="shared" si="0"/>
        <v>all good</v>
      </c>
      <c r="F5" s="48" t="str">
        <f t="shared" si="1"/>
        <v>yes</v>
      </c>
    </row>
    <row r="6" spans="1:7" x14ac:dyDescent="0.25">
      <c r="A6" s="5" t="s">
        <v>11</v>
      </c>
      <c r="B6" s="44">
        <f>+VLOOKUP(A6,'City centre recovery '!$W$4:$Y$65,3,FALSE)</f>
        <v>-5.5370705298784595E-3</v>
      </c>
      <c r="C6" s="44">
        <f>+VLOOKUP(A6,'Outside city centre recovery'!$W$4:$Y$65,3,FALSE)</f>
        <v>0.10929818680744834</v>
      </c>
      <c r="D6" s="42">
        <f>+SUMIFS('all sales summary'!$C$2:$C$2047,'all sales summary'!$A$2:$A$2047,$A6,'all sales summary'!$B$2:$B$2047,$A$1)-1</f>
        <v>0.10376111627757001</v>
      </c>
      <c r="E6" s="42" t="str">
        <f t="shared" si="0"/>
        <v>all good</v>
      </c>
      <c r="F6" s="48" t="str">
        <f t="shared" si="1"/>
        <v>yes</v>
      </c>
    </row>
    <row r="7" spans="1:7" x14ac:dyDescent="0.25">
      <c r="A7" s="5" t="s">
        <v>12</v>
      </c>
      <c r="B7" s="44">
        <f>+VLOOKUP(A7,'City centre recovery '!$W$4:$Y$65,3,FALSE)</f>
        <v>1.0849891486160886E-2</v>
      </c>
      <c r="C7" s="44">
        <f>+VLOOKUP(A7,'Outside city centre recovery'!$W$4:$Y$65,3,FALSE)</f>
        <v>7.802192261379895E-2</v>
      </c>
      <c r="D7" s="42">
        <f>+SUMIFS('all sales summary'!$C$2:$C$2047,'all sales summary'!$A$2:$A$2047,$A7,'all sales summary'!$B$2:$B$2047,$A$1)-1</f>
        <v>8.8871814099960034E-2</v>
      </c>
      <c r="E7" s="42" t="str">
        <f t="shared" si="0"/>
        <v>all good</v>
      </c>
      <c r="F7" s="48" t="str">
        <f t="shared" si="1"/>
        <v>no</v>
      </c>
    </row>
    <row r="8" spans="1:7" x14ac:dyDescent="0.25">
      <c r="A8" s="5" t="s">
        <v>13</v>
      </c>
      <c r="B8" s="44">
        <f>+VLOOKUP(A8,'City centre recovery '!$W$4:$Y$65,3,FALSE)</f>
        <v>6.1216964315936417E-4</v>
      </c>
      <c r="C8" s="44">
        <f>+VLOOKUP(A8,'Outside city centre recovery'!$W$4:$Y$65,3,FALSE)</f>
        <v>9.226252649944057E-2</v>
      </c>
      <c r="D8" s="42">
        <f>+SUMIFS('all sales summary'!$C$2:$C$2047,'all sales summary'!$A$2:$A$2047,$A8,'all sales summary'!$B$2:$B$2047,$A$1)-1</f>
        <v>9.2874696142599911E-2</v>
      </c>
      <c r="E8" s="42" t="str">
        <f t="shared" si="0"/>
        <v>all good</v>
      </c>
      <c r="F8" s="48" t="str">
        <f t="shared" si="1"/>
        <v>no</v>
      </c>
    </row>
    <row r="9" spans="1:7" x14ac:dyDescent="0.25">
      <c r="A9" s="5" t="s">
        <v>14</v>
      </c>
      <c r="B9" s="44">
        <f>+VLOOKUP(A9,'City centre recovery '!$W$4:$Y$65,3,FALSE)</f>
        <v>1.7761839730410831E-2</v>
      </c>
      <c r="C9" s="44">
        <f>+VLOOKUP(A9,'Outside city centre recovery'!$W$4:$Y$65,3,FALSE)</f>
        <v>0.20070243568424923</v>
      </c>
      <c r="D9" s="42">
        <f>+SUMIFS('all sales summary'!$C$2:$C$2047,'all sales summary'!$A$2:$A$2047,$A9,'all sales summary'!$B$2:$B$2047,$A$1)-1</f>
        <v>0.21846427541465996</v>
      </c>
      <c r="E9" s="42" t="str">
        <f t="shared" si="0"/>
        <v>all good</v>
      </c>
      <c r="F9" s="48" t="str">
        <f t="shared" si="1"/>
        <v>no</v>
      </c>
    </row>
    <row r="10" spans="1:7" x14ac:dyDescent="0.25">
      <c r="A10" s="5" t="s">
        <v>15</v>
      </c>
      <c r="B10" s="44">
        <f>+VLOOKUP(A10,'City centre recovery '!$W$4:$Y$65,3,FALSE)</f>
        <v>6.0234264930699045E-3</v>
      </c>
      <c r="C10" s="44">
        <f>+VLOOKUP(A10,'Outside city centre recovery'!$W$4:$Y$65,3,FALSE)</f>
        <v>8.6762266787760181E-2</v>
      </c>
      <c r="D10" s="42">
        <f>+SUMIFS('all sales summary'!$C$2:$C$2047,'all sales summary'!$A$2:$A$2047,$A10,'all sales summary'!$B$2:$B$2047,$A$1)-1</f>
        <v>9.2785693280829973E-2</v>
      </c>
      <c r="E10" s="42" t="str">
        <f t="shared" si="0"/>
        <v>all good</v>
      </c>
      <c r="F10" s="48" t="str">
        <f t="shared" si="1"/>
        <v>no</v>
      </c>
    </row>
    <row r="11" spans="1:7" x14ac:dyDescent="0.25">
      <c r="A11" s="5" t="s">
        <v>16</v>
      </c>
      <c r="B11" s="44">
        <f>+VLOOKUP(A11,'City centre recovery '!$W$4:$Y$65,3,FALSE)</f>
        <v>2.1843839734837219E-2</v>
      </c>
      <c r="C11" s="44">
        <f>+VLOOKUP(A11,'Outside city centre recovery'!$W$4:$Y$65,3,FALSE)</f>
        <v>0.45836256016349264</v>
      </c>
      <c r="D11" s="42">
        <f>+SUMIFS('all sales summary'!$C$2:$C$2047,'all sales summary'!$A$2:$A$2047,$A11,'all sales summary'!$B$2:$B$2047,$A$1)-1</f>
        <v>0.48020639989832992</v>
      </c>
      <c r="E11" s="42" t="str">
        <f t="shared" si="0"/>
        <v>all good</v>
      </c>
      <c r="F11" s="48" t="str">
        <f t="shared" si="1"/>
        <v>no</v>
      </c>
    </row>
    <row r="12" spans="1:7" x14ac:dyDescent="0.25">
      <c r="A12" s="5" t="s">
        <v>17</v>
      </c>
      <c r="B12" s="44">
        <f>+VLOOKUP(A12,'City centre recovery '!$W$4:$Y$65,3,FALSE)</f>
        <v>7.8067354996773459E-3</v>
      </c>
      <c r="C12" s="44">
        <f>+VLOOKUP(A12,'Outside city centre recovery'!$W$4:$Y$65,3,FALSE)</f>
        <v>3.5159336044802522E-2</v>
      </c>
      <c r="D12" s="42">
        <f>+SUMIFS('all sales summary'!$C$2:$C$2047,'all sales summary'!$A$2:$A$2047,$A12,'all sales summary'!$B$2:$B$2047,$A$1)-1</f>
        <v>4.2966071544479956E-2</v>
      </c>
      <c r="E12" s="42" t="str">
        <f t="shared" si="0"/>
        <v>all good</v>
      </c>
      <c r="F12" s="48" t="str">
        <f t="shared" si="1"/>
        <v>no</v>
      </c>
    </row>
    <row r="13" spans="1:7" x14ac:dyDescent="0.25">
      <c r="A13" s="5" t="s">
        <v>18</v>
      </c>
      <c r="B13" s="44">
        <f>+VLOOKUP(A13,'City centre recovery '!$W$4:$Y$65,3,FALSE)</f>
        <v>1.6374645264906857E-2</v>
      </c>
      <c r="C13" s="44">
        <f>+VLOOKUP(A13,'Outside city centre recovery'!$W$4:$Y$65,3,FALSE)</f>
        <v>7.5607692575393168E-2</v>
      </c>
      <c r="D13" s="42">
        <f>+SUMIFS('all sales summary'!$C$2:$C$2047,'all sales summary'!$A$2:$A$2047,$A13,'all sales summary'!$B$2:$B$2047,$A$1)-1</f>
        <v>9.1982337840299966E-2</v>
      </c>
      <c r="E13" s="42" t="str">
        <f t="shared" si="0"/>
        <v>all good</v>
      </c>
      <c r="F13" s="48" t="str">
        <f t="shared" si="1"/>
        <v>no</v>
      </c>
    </row>
    <row r="14" spans="1:7" x14ac:dyDescent="0.25">
      <c r="A14" s="5" t="s">
        <v>19</v>
      </c>
      <c r="B14" s="44">
        <f>+VLOOKUP(A14,'City centre recovery '!$W$4:$Y$65,3,FALSE)</f>
        <v>-3.6335766522866595E-3</v>
      </c>
      <c r="C14" s="44">
        <f>+VLOOKUP(A14,'Outside city centre recovery'!$W$4:$Y$65,3,FALSE)</f>
        <v>0.11010399841602676</v>
      </c>
      <c r="D14" s="42">
        <f>+SUMIFS('all sales summary'!$C$2:$C$2047,'all sales summary'!$A$2:$A$2047,$A14,'all sales summary'!$B$2:$B$2047,$A$1)-1</f>
        <v>0.10647042176374</v>
      </c>
      <c r="E14" s="42" t="str">
        <f t="shared" si="0"/>
        <v>all good</v>
      </c>
      <c r="F14" s="48" t="str">
        <f t="shared" si="1"/>
        <v>yes</v>
      </c>
    </row>
    <row r="15" spans="1:7" x14ac:dyDescent="0.25">
      <c r="A15" s="5" t="s">
        <v>20</v>
      </c>
      <c r="B15" s="44">
        <f>+VLOOKUP(A15,'City centre recovery '!$W$4:$Y$65,3,FALSE)</f>
        <v>-2.0602945931476224E-2</v>
      </c>
      <c r="C15" s="44">
        <f>+VLOOKUP(A15,'Outside city centre recovery'!$W$4:$Y$65,3,FALSE)</f>
        <v>-5.6311983276653904E-2</v>
      </c>
      <c r="D15" s="42">
        <f>+SUMIFS('all sales summary'!$C$2:$C$2047,'all sales summary'!$A$2:$A$2047,$A15,'all sales summary'!$B$2:$B$2047,$A$1)-1</f>
        <v>-7.6914929208130034E-2</v>
      </c>
      <c r="E15" s="42" t="str">
        <f t="shared" si="0"/>
        <v>all good</v>
      </c>
      <c r="F15" s="48" t="str">
        <f t="shared" si="1"/>
        <v>no</v>
      </c>
    </row>
    <row r="16" spans="1:7" x14ac:dyDescent="0.25">
      <c r="A16" s="5" t="s">
        <v>21</v>
      </c>
      <c r="B16" s="44">
        <f>+VLOOKUP(A16,'City centre recovery '!$W$4:$Y$65,3,FALSE)</f>
        <v>-1.7348184194172365E-2</v>
      </c>
      <c r="C16" s="44">
        <f>+VLOOKUP(A16,'Outside city centre recovery'!$W$4:$Y$65,3,FALSE)</f>
        <v>3.6562937391242278E-2</v>
      </c>
      <c r="D16" s="42">
        <f>+SUMIFS('all sales summary'!$C$2:$C$2047,'all sales summary'!$A$2:$A$2047,$A16,'all sales summary'!$B$2:$B$2047,$A$1)-1</f>
        <v>1.9214753197069889E-2</v>
      </c>
      <c r="E16" s="42" t="str">
        <f t="shared" si="0"/>
        <v>all good</v>
      </c>
      <c r="F16" s="48" t="str">
        <f t="shared" si="1"/>
        <v>yes</v>
      </c>
    </row>
    <row r="17" spans="1:6" x14ac:dyDescent="0.25">
      <c r="A17" s="5" t="s">
        <v>22</v>
      </c>
      <c r="B17" s="44">
        <f>+VLOOKUP(A17,'City centre recovery '!$W$4:$Y$65,3,FALSE)</f>
        <v>-8.6714639085458834E-3</v>
      </c>
      <c r="C17" s="44">
        <f>+VLOOKUP(A17,'Outside city centre recovery'!$W$4:$Y$65,3,FALSE)</f>
        <v>-1.2591340774928027E-2</v>
      </c>
      <c r="D17" s="42">
        <f>+SUMIFS('all sales summary'!$C$2:$C$2047,'all sales summary'!$A$2:$A$2047,$A17,'all sales summary'!$B$2:$B$2047,$A$1)-1</f>
        <v>-2.1262804683473968E-2</v>
      </c>
      <c r="E17" s="42" t="str">
        <f t="shared" si="0"/>
        <v>all good</v>
      </c>
      <c r="F17" s="48" t="str">
        <f t="shared" si="1"/>
        <v>no</v>
      </c>
    </row>
    <row r="18" spans="1:6" x14ac:dyDescent="0.25">
      <c r="A18" s="5" t="s">
        <v>23</v>
      </c>
      <c r="B18" s="44">
        <f>+VLOOKUP(A18,'City centre recovery '!$W$4:$Y$65,3,FALSE)</f>
        <v>-2.8854789311589892E-2</v>
      </c>
      <c r="C18" s="44">
        <f>+VLOOKUP(A18,'Outside city centre recovery'!$W$4:$Y$65,3,FALSE)</f>
        <v>9.1723288327919941E-2</v>
      </c>
      <c r="D18" s="42">
        <f>+SUMIFS('all sales summary'!$C$2:$C$2047,'all sales summary'!$A$2:$A$2047,$A18,'all sales summary'!$B$2:$B$2047,$A$1)-1</f>
        <v>6.286849901632996E-2</v>
      </c>
      <c r="E18" s="42" t="str">
        <f t="shared" si="0"/>
        <v>all good</v>
      </c>
      <c r="F18" s="48" t="str">
        <f t="shared" si="1"/>
        <v>yes</v>
      </c>
    </row>
    <row r="19" spans="1:6" x14ac:dyDescent="0.25">
      <c r="A19" s="5" t="s">
        <v>24</v>
      </c>
      <c r="B19" s="44">
        <f>+VLOOKUP(A19,'City centre recovery '!$W$4:$Y$65,3,FALSE)</f>
        <v>-1.6647032306941159E-2</v>
      </c>
      <c r="C19" s="44">
        <f>+VLOOKUP(A19,'Outside city centre recovery'!$W$4:$Y$65,3,FALSE)</f>
        <v>-0.22748110952647183</v>
      </c>
      <c r="D19" s="42">
        <f>+SUMIFS('all sales summary'!$C$2:$C$2047,'all sales summary'!$A$2:$A$2047,$A19,'all sales summary'!$B$2:$B$2047,$A$1)-1</f>
        <v>-0.24412814183341303</v>
      </c>
      <c r="E19" s="42" t="str">
        <f t="shared" si="0"/>
        <v>all good</v>
      </c>
      <c r="F19" s="48" t="str">
        <f t="shared" si="1"/>
        <v>no</v>
      </c>
    </row>
    <row r="20" spans="1:6" x14ac:dyDescent="0.25">
      <c r="A20" s="5" t="s">
        <v>25</v>
      </c>
      <c r="B20" s="44">
        <f>+VLOOKUP(A20,'City centre recovery '!$W$4:$Y$65,3,FALSE)</f>
        <v>-1.8127025227463782E-2</v>
      </c>
      <c r="C20" s="44">
        <f>+VLOOKUP(A20,'Outside city centre recovery'!$W$4:$Y$65,3,FALSE)</f>
        <v>5.8910889696703855E-2</v>
      </c>
      <c r="D20" s="42">
        <f>+SUMIFS('all sales summary'!$C$2:$C$2047,'all sales summary'!$A$2:$A$2047,$A20,'all sales summary'!$B$2:$B$2047,$A$1)-1</f>
        <v>4.0783864469239983E-2</v>
      </c>
      <c r="E20" s="42" t="str">
        <f t="shared" si="0"/>
        <v>all good</v>
      </c>
      <c r="F20" s="48" t="str">
        <f t="shared" si="1"/>
        <v>yes</v>
      </c>
    </row>
    <row r="21" spans="1:6" x14ac:dyDescent="0.25">
      <c r="A21" s="5" t="s">
        <v>26</v>
      </c>
      <c r="B21" s="44">
        <f>+VLOOKUP(A21,'City centre recovery '!$W$4:$Y$65,3,FALSE)</f>
        <v>-3.4065468911997402E-3</v>
      </c>
      <c r="C21" s="44">
        <f>+VLOOKUP(A21,'Outside city centre recovery'!$W$4:$Y$65,3,FALSE)</f>
        <v>0.12272275703197982</v>
      </c>
      <c r="D21" s="42">
        <f>+SUMIFS('all sales summary'!$C$2:$C$2047,'all sales summary'!$A$2:$A$2047,$A21,'all sales summary'!$B$2:$B$2047,$A$1)-1</f>
        <v>0.11931621014078009</v>
      </c>
      <c r="E21" s="42" t="str">
        <f t="shared" si="0"/>
        <v>all good</v>
      </c>
      <c r="F21" s="48" t="str">
        <f t="shared" si="1"/>
        <v>yes</v>
      </c>
    </row>
    <row r="22" spans="1:6" x14ac:dyDescent="0.25">
      <c r="A22" s="5" t="s">
        <v>27</v>
      </c>
      <c r="B22" s="44">
        <f>+VLOOKUP(A22,'City centre recovery '!$W$4:$Y$65,3,FALSE)</f>
        <v>1.9356222821908138E-2</v>
      </c>
      <c r="C22" s="44">
        <f>+VLOOKUP(A22,'Outside city centre recovery'!$W$4:$Y$65,3,FALSE)</f>
        <v>0.12540639669494197</v>
      </c>
      <c r="D22" s="42">
        <f>+SUMIFS('all sales summary'!$C$2:$C$2047,'all sales summary'!$A$2:$A$2047,$A22,'all sales summary'!$B$2:$B$2047,$A$1)-1</f>
        <v>0.1447626195168501</v>
      </c>
      <c r="E22" s="42" t="str">
        <f t="shared" si="0"/>
        <v>all good</v>
      </c>
      <c r="F22" s="48" t="str">
        <f t="shared" si="1"/>
        <v>no</v>
      </c>
    </row>
    <row r="23" spans="1:6" x14ac:dyDescent="0.25">
      <c r="A23" s="5" t="s">
        <v>28</v>
      </c>
      <c r="B23" s="44">
        <f>+VLOOKUP(A23,'City centre recovery '!$W$4:$Y$65,3,FALSE)</f>
        <v>7.7451992925113636E-3</v>
      </c>
      <c r="C23" s="44">
        <f>+VLOOKUP(A23,'Outside city centre recovery'!$W$4:$Y$65,3,FALSE)</f>
        <v>3.8059838471458558E-2</v>
      </c>
      <c r="D23" s="42">
        <f>+SUMIFS('all sales summary'!$C$2:$C$2047,'all sales summary'!$A$2:$A$2047,$A23,'all sales summary'!$B$2:$B$2047,$A$1)-1</f>
        <v>4.5805037763970047E-2</v>
      </c>
      <c r="E23" s="42" t="str">
        <f t="shared" si="0"/>
        <v>all good</v>
      </c>
      <c r="F23" s="48" t="str">
        <f t="shared" si="1"/>
        <v>no</v>
      </c>
    </row>
    <row r="24" spans="1:6" x14ac:dyDescent="0.25">
      <c r="A24" s="5" t="s">
        <v>29</v>
      </c>
      <c r="B24" s="44">
        <f>+VLOOKUP(A24,'City centre recovery '!$W$4:$Y$65,3,FALSE)</f>
        <v>2.0908928654624192E-2</v>
      </c>
      <c r="C24" s="44">
        <f>+VLOOKUP(A24,'Outside city centre recovery'!$W$4:$Y$65,3,FALSE)</f>
        <v>3.4410838309285763E-2</v>
      </c>
      <c r="D24" s="42">
        <f>+SUMIFS('all sales summary'!$C$2:$C$2047,'all sales summary'!$A$2:$A$2047,$A24,'all sales summary'!$B$2:$B$2047,$A$1)-1</f>
        <v>5.5319766963910055E-2</v>
      </c>
      <c r="E24" s="42" t="str">
        <f t="shared" si="0"/>
        <v>all good</v>
      </c>
      <c r="F24" s="48" t="str">
        <f t="shared" si="1"/>
        <v>no</v>
      </c>
    </row>
    <row r="25" spans="1:6" x14ac:dyDescent="0.25">
      <c r="A25" s="5" t="s">
        <v>30</v>
      </c>
      <c r="B25" s="44">
        <f>+VLOOKUP(A25,'City centre recovery '!$W$4:$Y$65,3,FALSE)</f>
        <v>-6.3059414337010211E-3</v>
      </c>
      <c r="C25" s="44">
        <f>+VLOOKUP(A25,'Outside city centre recovery'!$W$4:$Y$65,3,FALSE)</f>
        <v>7.5771436847231102E-2</v>
      </c>
      <c r="D25" s="42">
        <f>+SUMIFS('all sales summary'!$C$2:$C$2047,'all sales summary'!$A$2:$A$2047,$A25,'all sales summary'!$B$2:$B$2047,$A$1)-1</f>
        <v>6.9465495413530087E-2</v>
      </c>
      <c r="E25" s="42" t="str">
        <f t="shared" si="0"/>
        <v>all good</v>
      </c>
      <c r="F25" s="48" t="str">
        <f t="shared" si="1"/>
        <v>yes</v>
      </c>
    </row>
    <row r="26" spans="1:6" x14ac:dyDescent="0.25">
      <c r="A26" s="5" t="s">
        <v>31</v>
      </c>
      <c r="B26" s="44">
        <f>+VLOOKUP(A26,'City centre recovery '!$W$4:$Y$65,3,FALSE)</f>
        <v>-4.9878979375368162E-3</v>
      </c>
      <c r="C26" s="44">
        <f>+VLOOKUP(A26,'Outside city centre recovery'!$W$4:$Y$65,3,FALSE)</f>
        <v>6.464269259084672E-2</v>
      </c>
      <c r="D26" s="42">
        <f>+SUMIFS('all sales summary'!$C$2:$C$2047,'all sales summary'!$A$2:$A$2047,$A26,'all sales summary'!$B$2:$B$2047,$A$1)-1</f>
        <v>5.9654794653309917E-2</v>
      </c>
      <c r="E26" s="42" t="str">
        <f t="shared" si="0"/>
        <v>all good</v>
      </c>
      <c r="F26" s="48" t="str">
        <f t="shared" si="1"/>
        <v>yes</v>
      </c>
    </row>
    <row r="27" spans="1:6" x14ac:dyDescent="0.25">
      <c r="A27" s="5" t="s">
        <v>32</v>
      </c>
      <c r="B27" s="44">
        <f>+VLOOKUP(A27,'City centre recovery '!$W$4:$Y$65,3,FALSE)</f>
        <v>1.772207632523876E-4</v>
      </c>
      <c r="C27" s="44">
        <f>+VLOOKUP(A27,'Outside city centre recovery'!$W$4:$Y$65,3,FALSE)</f>
        <v>0.12719859855506782</v>
      </c>
      <c r="D27" s="42">
        <f>+SUMIFS('all sales summary'!$C$2:$C$2047,'all sales summary'!$A$2:$A$2047,$A27,'all sales summary'!$B$2:$B$2047,$A$1)-1</f>
        <v>0.12737581931832009</v>
      </c>
      <c r="E27" s="42" t="str">
        <f t="shared" si="0"/>
        <v>all good</v>
      </c>
      <c r="F27" s="48" t="str">
        <f t="shared" si="1"/>
        <v>no</v>
      </c>
    </row>
    <row r="28" spans="1:6" x14ac:dyDescent="0.25">
      <c r="A28" s="5" t="s">
        <v>33</v>
      </c>
      <c r="B28" s="44">
        <f>+VLOOKUP(A28,'City centre recovery '!$W$4:$Y$65,3,FALSE)</f>
        <v>2.218195819586059E-2</v>
      </c>
      <c r="C28" s="44">
        <f>+VLOOKUP(A28,'Outside city centre recovery'!$W$4:$Y$65,3,FALSE)</f>
        <v>0.18715034469020947</v>
      </c>
      <c r="D28" s="42">
        <f>+SUMIFS('all sales summary'!$C$2:$C$2047,'all sales summary'!$A$2:$A$2047,$A28,'all sales summary'!$B$2:$B$2047,$A$1)-1</f>
        <v>0.20933230288607008</v>
      </c>
      <c r="E28" s="42" t="str">
        <f t="shared" si="0"/>
        <v>all good</v>
      </c>
      <c r="F28" s="48" t="str">
        <f t="shared" si="1"/>
        <v>no</v>
      </c>
    </row>
    <row r="29" spans="1:6" x14ac:dyDescent="0.25">
      <c r="A29" s="5" t="s">
        <v>34</v>
      </c>
      <c r="B29" s="44">
        <f>+VLOOKUP(A29,'City centre recovery '!$W$4:$Y$65,3,FALSE)</f>
        <v>-1.353944533905771E-2</v>
      </c>
      <c r="C29" s="44">
        <f>+VLOOKUP(A29,'Outside city centre recovery'!$W$4:$Y$65,3,FALSE)</f>
        <v>-3.4083363875701909E-3</v>
      </c>
      <c r="D29" s="42">
        <f>+SUMIFS('all sales summary'!$C$2:$C$2047,'all sales summary'!$A$2:$A$2047,$A29,'all sales summary'!$B$2:$B$2047,$A$1)-1</f>
        <v>-1.6947781726628031E-2</v>
      </c>
      <c r="E29" s="42" t="str">
        <f t="shared" si="0"/>
        <v>all good</v>
      </c>
      <c r="F29" s="48" t="str">
        <f t="shared" si="1"/>
        <v>no</v>
      </c>
    </row>
    <row r="30" spans="1:6" x14ac:dyDescent="0.25">
      <c r="A30" s="5" t="s">
        <v>35</v>
      </c>
      <c r="B30" s="44">
        <f>+VLOOKUP(A30,'City centre recovery '!$W$4:$Y$65,3,FALSE)</f>
        <v>0.14460414223301268</v>
      </c>
      <c r="C30" s="44">
        <f>+VLOOKUP(A30,'Outside city centre recovery'!$W$4:$Y$65,3,FALSE)</f>
        <v>0.15046725914216735</v>
      </c>
      <c r="D30" s="42">
        <f>+SUMIFS('all sales summary'!$C$2:$C$2047,'all sales summary'!$A$2:$A$2047,$A30,'all sales summary'!$B$2:$B$2047,$A$1)-1</f>
        <v>0.29507140137518006</v>
      </c>
      <c r="E30" s="42" t="str">
        <f t="shared" si="0"/>
        <v>all good</v>
      </c>
      <c r="F30" s="48" t="str">
        <f t="shared" si="1"/>
        <v>no</v>
      </c>
    </row>
    <row r="31" spans="1:6" x14ac:dyDescent="0.25">
      <c r="A31" s="5" t="s">
        <v>36</v>
      </c>
      <c r="B31" s="44">
        <f>+VLOOKUP(A31,'City centre recovery '!$W$4:$Y$65,3,FALSE)</f>
        <v>-6.7665119339774165E-3</v>
      </c>
      <c r="C31" s="44">
        <f>+VLOOKUP(A31,'Outside city centre recovery'!$W$4:$Y$65,3,FALSE)</f>
        <v>0.13537198171699724</v>
      </c>
      <c r="D31" s="42">
        <f>+SUMIFS('all sales summary'!$C$2:$C$2047,'all sales summary'!$A$2:$A$2047,$A31,'all sales summary'!$B$2:$B$2047,$A$1)-1</f>
        <v>0.1286054697830199</v>
      </c>
      <c r="E31" s="42" t="str">
        <f t="shared" si="0"/>
        <v>all good</v>
      </c>
      <c r="F31" s="48" t="str">
        <f t="shared" si="1"/>
        <v>yes</v>
      </c>
    </row>
    <row r="32" spans="1:6" x14ac:dyDescent="0.25">
      <c r="A32" s="5" t="s">
        <v>37</v>
      </c>
      <c r="B32" s="44">
        <f>+VLOOKUP(A32,'City centre recovery '!$W$4:$Y$65,3,FALSE)</f>
        <v>3.6760557461232843E-2</v>
      </c>
      <c r="C32" s="44">
        <f>+VLOOKUP(A32,'Outside city centre recovery'!$W$4:$Y$65,3,FALSE)</f>
        <v>0.13903315386929702</v>
      </c>
      <c r="D32" s="42">
        <f>+SUMIFS('all sales summary'!$C$2:$C$2047,'all sales summary'!$A$2:$A$2047,$A32,'all sales summary'!$B$2:$B$2047,$A$1)-1</f>
        <v>0.1757937113305299</v>
      </c>
      <c r="E32" s="42" t="str">
        <f t="shared" si="0"/>
        <v>all good</v>
      </c>
      <c r="F32" s="48" t="str">
        <f t="shared" si="1"/>
        <v>no</v>
      </c>
    </row>
    <row r="33" spans="1:6" x14ac:dyDescent="0.25">
      <c r="A33" s="5" t="s">
        <v>38</v>
      </c>
      <c r="B33" s="44">
        <f>+VLOOKUP(A33,'City centre recovery '!$W$4:$Y$65,3,FALSE)</f>
        <v>0.20404696174631481</v>
      </c>
      <c r="C33" s="44">
        <f>+VLOOKUP(A33,'Outside city centre recovery'!$W$4:$Y$65,3,FALSE)</f>
        <v>7.3189549355152138E-3</v>
      </c>
      <c r="D33" s="42">
        <f>+SUMIFS('all sales summary'!$C$2:$C$2047,'all sales summary'!$A$2:$A$2047,$A33,'all sales summary'!$B$2:$B$2047,$A$1)-1</f>
        <v>0.21136591668183002</v>
      </c>
      <c r="E33" s="42" t="str">
        <f t="shared" si="0"/>
        <v>all good</v>
      </c>
      <c r="F33" s="48" t="str">
        <f t="shared" si="1"/>
        <v>no</v>
      </c>
    </row>
    <row r="34" spans="1:6" x14ac:dyDescent="0.25">
      <c r="A34" s="5" t="s">
        <v>39</v>
      </c>
      <c r="B34" s="44">
        <f>+VLOOKUP(A34,'City centre recovery '!$W$4:$Y$65,3,FALSE)</f>
        <v>3.1464746684595419E-3</v>
      </c>
      <c r="C34" s="44">
        <f>+VLOOKUP(A34,'Outside city centre recovery'!$W$4:$Y$65,3,FALSE)</f>
        <v>-0.24524767305328343</v>
      </c>
      <c r="D34" s="42">
        <f>+SUMIFS('all sales summary'!$C$2:$C$2047,'all sales summary'!$A$2:$A$2047,$A34,'all sales summary'!$B$2:$B$2047,$A$1)-1</f>
        <v>-0.24210119838482402</v>
      </c>
      <c r="E34" s="42" t="str">
        <f t="shared" si="0"/>
        <v>all good</v>
      </c>
      <c r="F34" s="48" t="str">
        <f t="shared" si="1"/>
        <v>no</v>
      </c>
    </row>
    <row r="35" spans="1:6" x14ac:dyDescent="0.25">
      <c r="A35" s="5" t="s">
        <v>40</v>
      </c>
      <c r="B35" s="44">
        <f>+VLOOKUP(A35,'City centre recovery '!$W$4:$Y$65,3,FALSE)</f>
        <v>8.9319138600339354E-2</v>
      </c>
      <c r="C35" s="44">
        <f>+VLOOKUP(A35,'Outside city centre recovery'!$W$4:$Y$65,3,FALSE)</f>
        <v>0.18803478420935069</v>
      </c>
      <c r="D35" s="42">
        <f>+SUMIFS('all sales summary'!$C$2:$C$2047,'all sales summary'!$A$2:$A$2047,$A35,'all sales summary'!$B$2:$B$2047,$A$1)-1</f>
        <v>0.27735392280968996</v>
      </c>
      <c r="E35" s="42" t="str">
        <f t="shared" si="0"/>
        <v>all good</v>
      </c>
      <c r="F35" s="48" t="str">
        <f t="shared" si="1"/>
        <v>no</v>
      </c>
    </row>
    <row r="36" spans="1:6" x14ac:dyDescent="0.25">
      <c r="A36" s="5" t="s">
        <v>41</v>
      </c>
      <c r="B36" s="44">
        <f>+VLOOKUP(A36,'City centre recovery '!$W$4:$Y$65,3,FALSE)</f>
        <v>4.9382555891935732E-3</v>
      </c>
      <c r="C36" s="44">
        <f>+VLOOKUP(A36,'Outside city centre recovery'!$W$4:$Y$65,3,FALSE)</f>
        <v>4.4520506502206562E-2</v>
      </c>
      <c r="D36" s="42">
        <f>+SUMIFS('all sales summary'!$C$2:$C$2047,'all sales summary'!$A$2:$A$2047,$A36,'all sales summary'!$B$2:$B$2047,$A$1)-1</f>
        <v>4.9458762091399988E-2</v>
      </c>
      <c r="E36" s="42" t="str">
        <f t="shared" si="0"/>
        <v>all good</v>
      </c>
      <c r="F36" s="48" t="str">
        <f t="shared" si="1"/>
        <v>no</v>
      </c>
    </row>
    <row r="37" spans="1:6" x14ac:dyDescent="0.25">
      <c r="A37" s="5" t="s">
        <v>42</v>
      </c>
      <c r="B37" s="44">
        <f>+VLOOKUP(A37,'City centre recovery '!$W$4:$Y$65,3,FALSE)</f>
        <v>6.3905685604394974E-4</v>
      </c>
      <c r="C37" s="44">
        <f>+VLOOKUP(A37,'Outside city centre recovery'!$W$4:$Y$65,3,FALSE)</f>
        <v>0.14806785981665613</v>
      </c>
      <c r="D37" s="42">
        <f>+SUMIFS('all sales summary'!$C$2:$C$2047,'all sales summary'!$A$2:$A$2047,$A37,'all sales summary'!$B$2:$B$2047,$A$1)-1</f>
        <v>0.14870691667269997</v>
      </c>
      <c r="E37" s="42" t="str">
        <f t="shared" si="0"/>
        <v>all good</v>
      </c>
      <c r="F37" s="48" t="str">
        <f t="shared" si="1"/>
        <v>no</v>
      </c>
    </row>
    <row r="38" spans="1:6" x14ac:dyDescent="0.25">
      <c r="A38" s="5" t="s">
        <v>43</v>
      </c>
      <c r="B38" s="44">
        <f>+VLOOKUP(A38,'City centre recovery '!$W$4:$Y$65,3,FALSE)</f>
        <v>0.12763538453162332</v>
      </c>
      <c r="C38" s="44">
        <f>+VLOOKUP(A38,'Outside city centre recovery'!$W$4:$Y$65,3,FALSE)</f>
        <v>0.19437502516717647</v>
      </c>
      <c r="D38" s="42">
        <f>+SUMIFS('all sales summary'!$C$2:$C$2047,'all sales summary'!$A$2:$A$2047,$A38,'all sales summary'!$B$2:$B$2047,$A$1)-1</f>
        <v>0.3220104096987999</v>
      </c>
      <c r="E38" s="42" t="str">
        <f t="shared" si="0"/>
        <v>all good</v>
      </c>
      <c r="F38" s="48" t="str">
        <f t="shared" si="1"/>
        <v>no</v>
      </c>
    </row>
    <row r="39" spans="1:6" x14ac:dyDescent="0.25">
      <c r="A39" s="5" t="s">
        <v>44</v>
      </c>
      <c r="B39" s="44">
        <f>+VLOOKUP(A39,'City centre recovery '!$W$4:$Y$65,3,FALSE)</f>
        <v>1.9870309949903287E-2</v>
      </c>
      <c r="C39" s="44">
        <f>+VLOOKUP(A39,'Outside city centre recovery'!$W$4:$Y$65,3,FALSE)</f>
        <v>0.13992400814187669</v>
      </c>
      <c r="D39" s="42">
        <f>+SUMIFS('all sales summary'!$C$2:$C$2047,'all sales summary'!$A$2:$A$2047,$A39,'all sales summary'!$B$2:$B$2047,$A$1)-1</f>
        <v>0.15979431809178002</v>
      </c>
      <c r="E39" s="42" t="str">
        <f t="shared" si="0"/>
        <v>all good</v>
      </c>
      <c r="F39" s="48" t="str">
        <f t="shared" si="1"/>
        <v>no</v>
      </c>
    </row>
    <row r="40" spans="1:6" x14ac:dyDescent="0.25">
      <c r="A40" s="5" t="s">
        <v>45</v>
      </c>
      <c r="B40" s="44">
        <f>+VLOOKUP(A40,'City centre recovery '!$W$4:$Y$65,3,FALSE)</f>
        <v>-5.7939729569360223E-3</v>
      </c>
      <c r="C40" s="44">
        <f>+VLOOKUP(A40,'Outside city centre recovery'!$W$4:$Y$65,3,FALSE)</f>
        <v>4.75769800066062E-2</v>
      </c>
      <c r="D40" s="42">
        <f>+SUMIFS('all sales summary'!$C$2:$C$2047,'all sales summary'!$A$2:$A$2047,$A40,'all sales summary'!$B$2:$B$2047,$A$1)-1</f>
        <v>4.1783007049670084E-2</v>
      </c>
      <c r="E40" s="42" t="str">
        <f t="shared" si="0"/>
        <v>all good</v>
      </c>
      <c r="F40" s="48" t="str">
        <f t="shared" si="1"/>
        <v>yes</v>
      </c>
    </row>
    <row r="41" spans="1:6" x14ac:dyDescent="0.25">
      <c r="A41" s="5" t="s">
        <v>46</v>
      </c>
      <c r="B41" s="44">
        <f>+VLOOKUP(A41,'City centre recovery '!$W$4:$Y$65,3,FALSE)</f>
        <v>-5.1740766391417383E-3</v>
      </c>
      <c r="C41" s="44">
        <f>+VLOOKUP(A41,'Outside city centre recovery'!$W$4:$Y$65,3,FALSE)</f>
        <v>-0.12354539115760231</v>
      </c>
      <c r="D41" s="42">
        <f>+SUMIFS('all sales summary'!$C$2:$C$2047,'all sales summary'!$A$2:$A$2047,$A41,'all sales summary'!$B$2:$B$2047,$A$1)-1</f>
        <v>-0.12871946779674404</v>
      </c>
      <c r="E41" s="42" t="str">
        <f t="shared" si="0"/>
        <v>all good</v>
      </c>
      <c r="F41" s="48" t="str">
        <f t="shared" si="1"/>
        <v>no</v>
      </c>
    </row>
    <row r="42" spans="1:6" x14ac:dyDescent="0.25">
      <c r="A42" s="5" t="s">
        <v>47</v>
      </c>
      <c r="B42" s="44">
        <f>+VLOOKUP(A42,'City centre recovery '!$W$4:$Y$65,3,FALSE)</f>
        <v>6.5017729456369328E-2</v>
      </c>
      <c r="C42" s="44">
        <f>+VLOOKUP(A42,'Outside city centre recovery'!$W$4:$Y$65,3,FALSE)</f>
        <v>0.1114327186458906</v>
      </c>
      <c r="D42" s="42">
        <f>+SUMIFS('all sales summary'!$C$2:$C$2047,'all sales summary'!$A$2:$A$2047,$A42,'all sales summary'!$B$2:$B$2047,$A$1)-1</f>
        <v>0.17645044810225996</v>
      </c>
      <c r="E42" s="42" t="str">
        <f t="shared" si="0"/>
        <v>all good</v>
      </c>
      <c r="F42" s="48" t="str">
        <f t="shared" si="1"/>
        <v>no</v>
      </c>
    </row>
    <row r="43" spans="1:6" x14ac:dyDescent="0.25">
      <c r="A43" s="5" t="s">
        <v>48</v>
      </c>
      <c r="B43" s="44">
        <f>+VLOOKUP(A43,'City centre recovery '!$W$4:$Y$65,3,FALSE)</f>
        <v>-1.9816090179625767E-2</v>
      </c>
      <c r="C43" s="44">
        <f>+VLOOKUP(A43,'Outside city centre recovery'!$W$4:$Y$65,3,FALSE)</f>
        <v>8.2145563112565545E-2</v>
      </c>
      <c r="D43" s="42">
        <f>+SUMIFS('all sales summary'!$C$2:$C$2047,'all sales summary'!$A$2:$A$2047,$A43,'all sales summary'!$B$2:$B$2047,$A$1)-1</f>
        <v>6.232947293294E-2</v>
      </c>
      <c r="E43" s="42" t="str">
        <f t="shared" si="0"/>
        <v>all good</v>
      </c>
      <c r="F43" s="48" t="str">
        <f t="shared" si="1"/>
        <v>yes</v>
      </c>
    </row>
    <row r="44" spans="1:6" x14ac:dyDescent="0.25">
      <c r="A44" s="5" t="s">
        <v>49</v>
      </c>
      <c r="B44" s="44">
        <f>+VLOOKUP(A44,'City centre recovery '!$W$4:$Y$65,3,FALSE)</f>
        <v>-2.7605078867067121E-2</v>
      </c>
      <c r="C44" s="44">
        <f>+VLOOKUP(A44,'Outside city centre recovery'!$W$4:$Y$65,3,FALSE)</f>
        <v>-6.3986966440885848E-2</v>
      </c>
      <c r="D44" s="42">
        <f>+SUMIFS('all sales summary'!$C$2:$C$2047,'all sales summary'!$A$2:$A$2047,$A44,'all sales summary'!$B$2:$B$2047,$A$1)-1</f>
        <v>-9.1592045307952952E-2</v>
      </c>
      <c r="E44" s="42" t="str">
        <f t="shared" si="0"/>
        <v>all good</v>
      </c>
      <c r="F44" s="48" t="str">
        <f t="shared" si="1"/>
        <v>no</v>
      </c>
    </row>
    <row r="45" spans="1:6" x14ac:dyDescent="0.25">
      <c r="A45" s="5" t="s">
        <v>50</v>
      </c>
      <c r="B45" s="44">
        <f>+VLOOKUP(A45,'City centre recovery '!$W$4:$Y$65,3,FALSE)</f>
        <v>-2.0329607577888029E-2</v>
      </c>
      <c r="C45" s="44">
        <f>+VLOOKUP(A45,'Outside city centre recovery'!$W$4:$Y$65,3,FALSE)</f>
        <v>-0.23510276863848797</v>
      </c>
      <c r="D45" s="42">
        <f>+SUMIFS('all sales summary'!$C$2:$C$2047,'all sales summary'!$A$2:$A$2047,$A45,'all sales summary'!$B$2:$B$2047,$A$1)-1</f>
        <v>-0.25543237621637604</v>
      </c>
      <c r="E45" s="42" t="str">
        <f t="shared" si="0"/>
        <v>all good</v>
      </c>
      <c r="F45" s="48" t="str">
        <f t="shared" si="1"/>
        <v>no</v>
      </c>
    </row>
    <row r="46" spans="1:6" x14ac:dyDescent="0.25">
      <c r="A46" s="5" t="s">
        <v>51</v>
      </c>
      <c r="B46" s="44">
        <f>+VLOOKUP(A46,'City centre recovery '!$W$4:$Y$65,3,FALSE)</f>
        <v>1.0385031522291428E-2</v>
      </c>
      <c r="C46" s="44">
        <f>+VLOOKUP(A46,'Outside city centre recovery'!$W$4:$Y$65,3,FALSE)</f>
        <v>4.6908601049288706E-2</v>
      </c>
      <c r="D46" s="42">
        <f>+SUMIFS('all sales summary'!$C$2:$C$2047,'all sales summary'!$A$2:$A$2047,$A46,'all sales summary'!$B$2:$B$2047,$A$1)-1</f>
        <v>5.7293632571580044E-2</v>
      </c>
      <c r="E46" s="42" t="str">
        <f t="shared" si="0"/>
        <v>all good</v>
      </c>
      <c r="F46" s="48" t="str">
        <f t="shared" si="1"/>
        <v>no</v>
      </c>
    </row>
    <row r="47" spans="1:6" x14ac:dyDescent="0.25">
      <c r="A47" s="5" t="s">
        <v>52</v>
      </c>
      <c r="B47" s="44">
        <f>+VLOOKUP(A47,'City centre recovery '!$W$4:$Y$65,3,FALSE)</f>
        <v>-1.1578166742358483E-2</v>
      </c>
      <c r="C47" s="44">
        <f>+VLOOKUP(A47,'Outside city centre recovery'!$W$4:$Y$65,3,FALSE)</f>
        <v>2.4025947660808462E-2</v>
      </c>
      <c r="D47" s="42">
        <f>+SUMIFS('all sales summary'!$C$2:$C$2047,'all sales summary'!$A$2:$A$2047,$A47,'all sales summary'!$B$2:$B$2047,$A$1)-1</f>
        <v>1.2447780918450002E-2</v>
      </c>
      <c r="E47" s="42" t="str">
        <f t="shared" si="0"/>
        <v>all good</v>
      </c>
      <c r="F47" s="48" t="str">
        <f t="shared" si="1"/>
        <v>yes</v>
      </c>
    </row>
    <row r="48" spans="1:6" x14ac:dyDescent="0.25">
      <c r="A48" s="5" t="s">
        <v>53</v>
      </c>
      <c r="B48" s="44">
        <f>+VLOOKUP(A48,'City centre recovery '!$W$4:$Y$65,3,FALSE)</f>
        <v>-1.9643568105080266E-3</v>
      </c>
      <c r="C48" s="44">
        <f>+VLOOKUP(A48,'Outside city centre recovery'!$W$4:$Y$65,3,FALSE)</f>
        <v>8.741710681562806E-2</v>
      </c>
      <c r="D48" s="42">
        <f>+SUMIFS('all sales summary'!$C$2:$C$2047,'all sales summary'!$A$2:$A$2047,$A48,'all sales summary'!$B$2:$B$2047,$A$1)-1</f>
        <v>8.5452750005120093E-2</v>
      </c>
      <c r="E48" s="42" t="str">
        <f t="shared" si="0"/>
        <v>all good</v>
      </c>
      <c r="F48" s="48" t="str">
        <f t="shared" si="1"/>
        <v>yes</v>
      </c>
    </row>
    <row r="49" spans="1:6" x14ac:dyDescent="0.25">
      <c r="A49" s="5" t="s">
        <v>54</v>
      </c>
      <c r="B49" s="44">
        <f>+VLOOKUP(A49,'City centre recovery '!$W$4:$Y$65,3,FALSE)</f>
        <v>-2.9396244454991376E-2</v>
      </c>
      <c r="C49" s="44">
        <f>+VLOOKUP(A49,'Outside city centre recovery'!$W$4:$Y$65,3,FALSE)</f>
        <v>-3.0198645677942514E-2</v>
      </c>
      <c r="D49" s="42">
        <f>+SUMIFS('all sales summary'!$C$2:$C$2047,'all sales summary'!$A$2:$A$2047,$A49,'all sales summary'!$B$2:$B$2047,$A$1)-1</f>
        <v>-5.9594890132933953E-2</v>
      </c>
      <c r="E49" s="42" t="str">
        <f t="shared" si="0"/>
        <v>all good</v>
      </c>
      <c r="F49" s="48" t="str">
        <f t="shared" si="1"/>
        <v>no</v>
      </c>
    </row>
    <row r="50" spans="1:6" x14ac:dyDescent="0.25">
      <c r="A50" s="5" t="s">
        <v>55</v>
      </c>
      <c r="B50" s="44">
        <f>+VLOOKUP(A50,'City centre recovery '!$W$4:$Y$65,3,FALSE)</f>
        <v>-3.6318344660539043E-3</v>
      </c>
      <c r="C50" s="44">
        <f>+VLOOKUP(A50,'Outside city centre recovery'!$W$4:$Y$65,3,FALSE)</f>
        <v>7.3493775220963703E-2</v>
      </c>
      <c r="D50" s="42">
        <f>+SUMIFS('all sales summary'!$C$2:$C$2047,'all sales summary'!$A$2:$A$2047,$A50,'all sales summary'!$B$2:$B$2047,$A$1)-1</f>
        <v>6.9861940754909924E-2</v>
      </c>
      <c r="E50" s="42" t="str">
        <f t="shared" si="0"/>
        <v>all good</v>
      </c>
      <c r="F50" s="48" t="str">
        <f t="shared" si="1"/>
        <v>yes</v>
      </c>
    </row>
    <row r="51" spans="1:6" x14ac:dyDescent="0.25">
      <c r="A51" s="5" t="s">
        <v>56</v>
      </c>
      <c r="B51" s="44">
        <f>+VLOOKUP(A51,'City centre recovery '!$W$4:$Y$65,3,FALSE)</f>
        <v>-5.9316072679442389E-2</v>
      </c>
      <c r="C51" s="44">
        <f>+VLOOKUP(A51,'Outside city centre recovery'!$W$4:$Y$65,3,FALSE)</f>
        <v>-4.85239761568316E-2</v>
      </c>
      <c r="D51" s="42">
        <f>+SUMIFS('all sales summary'!$C$2:$C$2047,'all sales summary'!$A$2:$A$2047,$A51,'all sales summary'!$B$2:$B$2047,$A$1)-1</f>
        <v>-0.10784004883627396</v>
      </c>
      <c r="E51" s="42" t="str">
        <f t="shared" si="0"/>
        <v>all good</v>
      </c>
      <c r="F51" s="48" t="str">
        <f t="shared" si="1"/>
        <v>no</v>
      </c>
    </row>
    <row r="52" spans="1:6" x14ac:dyDescent="0.25">
      <c r="A52" s="5" t="s">
        <v>57</v>
      </c>
      <c r="B52" s="44">
        <f>+VLOOKUP(A52,'City centre recovery '!$W$4:$Y$65,3,FALSE)</f>
        <v>-0.10868789614703593</v>
      </c>
      <c r="C52" s="44">
        <f>+VLOOKUP(A52,'Outside city centre recovery'!$W$4:$Y$65,3,FALSE)</f>
        <v>-8.7836817206746118E-2</v>
      </c>
      <c r="D52" s="42">
        <f>+SUMIFS('all sales summary'!$C$2:$C$2047,'all sales summary'!$A$2:$A$2047,$A52,'all sales summary'!$B$2:$B$2047,$A$1)-1</f>
        <v>-0.19652471335378197</v>
      </c>
      <c r="E52" s="42" t="str">
        <f t="shared" si="0"/>
        <v>all good</v>
      </c>
      <c r="F52" s="48" t="str">
        <f t="shared" si="1"/>
        <v>no</v>
      </c>
    </row>
    <row r="53" spans="1:6" x14ac:dyDescent="0.25">
      <c r="A53" s="5" t="s">
        <v>58</v>
      </c>
      <c r="B53" s="44">
        <f>+VLOOKUP(A53,'City centre recovery '!$W$4:$Y$65,3,FALSE)</f>
        <v>-1.8518441144752849E-2</v>
      </c>
      <c r="C53" s="44">
        <f>+VLOOKUP(A53,'Outside city centre recovery'!$W$4:$Y$65,3,FALSE)</f>
        <v>7.1199510230462795E-2</v>
      </c>
      <c r="D53" s="42">
        <f>+SUMIFS('all sales summary'!$C$2:$C$2047,'all sales summary'!$A$2:$A$2047,$A53,'all sales summary'!$B$2:$B$2047,$A$1)-1</f>
        <v>5.2681069085710019E-2</v>
      </c>
      <c r="E53" s="42" t="str">
        <f t="shared" si="0"/>
        <v>all good</v>
      </c>
      <c r="F53" s="48" t="str">
        <f t="shared" si="1"/>
        <v>yes</v>
      </c>
    </row>
    <row r="54" spans="1:6" x14ac:dyDescent="0.25">
      <c r="A54" s="5" t="s">
        <v>59</v>
      </c>
      <c r="B54" s="44">
        <f>+VLOOKUP(A54,'City centre recovery '!$W$4:$Y$65,3,FALSE)</f>
        <v>-2.3075227829581647E-2</v>
      </c>
      <c r="C54" s="44">
        <f>+VLOOKUP(A54,'Outside city centre recovery'!$W$4:$Y$65,3,FALSE)</f>
        <v>0.13651897957817166</v>
      </c>
      <c r="D54" s="42">
        <f>+SUMIFS('all sales summary'!$C$2:$C$2047,'all sales summary'!$A$2:$A$2047,$A54,'all sales summary'!$B$2:$B$2047,$A$1)-1</f>
        <v>0.11344375174859</v>
      </c>
      <c r="E54" s="42" t="str">
        <f t="shared" si="0"/>
        <v>all good</v>
      </c>
      <c r="F54" s="48" t="str">
        <f t="shared" si="1"/>
        <v>yes</v>
      </c>
    </row>
    <row r="55" spans="1:6" x14ac:dyDescent="0.25">
      <c r="A55" s="5" t="s">
        <v>60</v>
      </c>
      <c r="B55" s="44">
        <f>+VLOOKUP(A55,'City centre recovery '!$W$4:$Y$65,3,FALSE)</f>
        <v>0.23756380626185797</v>
      </c>
      <c r="C55" s="44">
        <f>+VLOOKUP(A55,'Outside city centre recovery'!$W$4:$Y$65,3,FALSE)</f>
        <v>0.3890219489852319</v>
      </c>
      <c r="D55" s="42">
        <f>+SUMIFS('all sales summary'!$C$2:$C$2047,'all sales summary'!$A$2:$A$2047,$A55,'all sales summary'!$B$2:$B$2047,$A$1)-1</f>
        <v>0.62658575524708993</v>
      </c>
      <c r="E55" s="42" t="str">
        <f t="shared" si="0"/>
        <v>all good</v>
      </c>
      <c r="F55" s="48" t="str">
        <f t="shared" si="1"/>
        <v>no</v>
      </c>
    </row>
    <row r="56" spans="1:6" x14ac:dyDescent="0.25">
      <c r="A56" s="5" t="s">
        <v>61</v>
      </c>
      <c r="B56" s="44">
        <f>+VLOOKUP(A56,'City centre recovery '!$W$4:$Y$65,3,FALSE)</f>
        <v>7.8457288814631973E-3</v>
      </c>
      <c r="C56" s="44">
        <f>+VLOOKUP(A56,'Outside city centre recovery'!$W$4:$Y$65,3,FALSE)</f>
        <v>0.16844887380106671</v>
      </c>
      <c r="D56" s="42">
        <f>+SUMIFS('all sales summary'!$C$2:$C$2047,'all sales summary'!$A$2:$A$2047,$A56,'all sales summary'!$B$2:$B$2047,$A$1)-1</f>
        <v>0.17629460268253005</v>
      </c>
      <c r="E56" s="42" t="str">
        <f t="shared" si="0"/>
        <v>all good</v>
      </c>
      <c r="F56" s="48" t="str">
        <f t="shared" si="1"/>
        <v>no</v>
      </c>
    </row>
    <row r="57" spans="1:6" x14ac:dyDescent="0.25">
      <c r="A57" s="5" t="s">
        <v>62</v>
      </c>
      <c r="B57" s="44">
        <f>+VLOOKUP(A57,'City centre recovery '!$W$4:$Y$65,3,FALSE)</f>
        <v>-1.5502430248657814E-2</v>
      </c>
      <c r="C57" s="44">
        <f>+VLOOKUP(A57,'Outside city centre recovery'!$W$4:$Y$65,3,FALSE)</f>
        <v>5.7545139467547416E-3</v>
      </c>
      <c r="D57" s="42">
        <f>+SUMIFS('all sales summary'!$C$2:$C$2047,'all sales summary'!$A$2:$A$2047,$A57,'all sales summary'!$B$2:$B$2047,$A$1)-1</f>
        <v>-9.7479163019029702E-3</v>
      </c>
      <c r="E57" s="42" t="str">
        <f t="shared" si="0"/>
        <v>all good</v>
      </c>
      <c r="F57" s="48" t="str">
        <f t="shared" si="1"/>
        <v>yes</v>
      </c>
    </row>
    <row r="58" spans="1:6" x14ac:dyDescent="0.25">
      <c r="A58" s="5" t="s">
        <v>63</v>
      </c>
      <c r="B58" s="44">
        <f>+VLOOKUP(A58,'City centre recovery '!$W$4:$Y$65,3,FALSE)</f>
        <v>-2.010611576881266E-2</v>
      </c>
      <c r="C58" s="44">
        <f>+VLOOKUP(A58,'Outside city centre recovery'!$W$4:$Y$65,3,FALSE)</f>
        <v>2.9636206005252436E-2</v>
      </c>
      <c r="D58" s="42">
        <f>+SUMIFS('all sales summary'!$C$2:$C$2047,'all sales summary'!$A$2:$A$2047,$A58,'all sales summary'!$B$2:$B$2047,$A$1)-1</f>
        <v>9.5300902364399143E-3</v>
      </c>
      <c r="E58" s="42" t="str">
        <f t="shared" si="0"/>
        <v>all good</v>
      </c>
      <c r="F58" s="48" t="str">
        <f t="shared" si="1"/>
        <v>yes</v>
      </c>
    </row>
    <row r="59" spans="1:6" x14ac:dyDescent="0.25">
      <c r="A59" s="5" t="s">
        <v>64</v>
      </c>
      <c r="B59" s="44">
        <f>+VLOOKUP(A59,'City centre recovery '!$W$4:$Y$65,3,FALSE)</f>
        <v>-3.2956008964582051E-4</v>
      </c>
      <c r="C59" s="44">
        <f>+VLOOKUP(A59,'Outside city centre recovery'!$W$4:$Y$65,3,FALSE)</f>
        <v>0.13613481454235568</v>
      </c>
      <c r="D59" s="42">
        <f>+SUMIFS('all sales summary'!$C$2:$C$2047,'all sales summary'!$A$2:$A$2047,$A59,'all sales summary'!$B$2:$B$2047,$A$1)-1</f>
        <v>0.13580525445270997</v>
      </c>
      <c r="E59" s="42" t="str">
        <f t="shared" si="0"/>
        <v>all good</v>
      </c>
      <c r="F59" s="48" t="str">
        <f t="shared" si="1"/>
        <v>yes</v>
      </c>
    </row>
    <row r="60" spans="1:6" x14ac:dyDescent="0.25">
      <c r="A60" s="5" t="s">
        <v>65</v>
      </c>
      <c r="B60" s="44">
        <f>+VLOOKUP(A60,'City centre recovery '!$W$4:$Y$65,3,FALSE)</f>
        <v>1.6657953194785225E-3</v>
      </c>
      <c r="C60" s="44">
        <f>+VLOOKUP(A60,'Outside city centre recovery'!$W$4:$Y$65,3,FALSE)</f>
        <v>2.8115373642341283E-2</v>
      </c>
      <c r="D60" s="42">
        <f>+SUMIFS('all sales summary'!$C$2:$C$2047,'all sales summary'!$A$2:$A$2047,$A60,'all sales summary'!$B$2:$B$2047,$A$1)-1</f>
        <v>2.9781168961819926E-2</v>
      </c>
      <c r="E60" s="42" t="str">
        <f t="shared" si="0"/>
        <v>all good</v>
      </c>
      <c r="F60" s="48" t="str">
        <f t="shared" si="1"/>
        <v>no</v>
      </c>
    </row>
    <row r="61" spans="1:6" x14ac:dyDescent="0.25">
      <c r="A61" s="5" t="s">
        <v>66</v>
      </c>
      <c r="B61" s="44">
        <f>+VLOOKUP(A61,'City centre recovery '!$W$4:$Y$65,3,FALSE)</f>
        <v>-6.0080816820106825E-3</v>
      </c>
      <c r="C61" s="44">
        <f>+VLOOKUP(A61,'Outside city centre recovery'!$W$4:$Y$65,3,FALSE)</f>
        <v>8.4106306772390657E-2</v>
      </c>
      <c r="D61" s="42">
        <f>+SUMIFS('all sales summary'!$C$2:$C$2047,'all sales summary'!$A$2:$A$2047,$A61,'all sales summary'!$B$2:$B$2047,$A$1)-1</f>
        <v>7.8098225090379891E-2</v>
      </c>
      <c r="E61" s="42" t="str">
        <f t="shared" si="0"/>
        <v>all good</v>
      </c>
      <c r="F61" s="48" t="str">
        <f t="shared" si="1"/>
        <v>yes</v>
      </c>
    </row>
    <row r="62" spans="1:6" x14ac:dyDescent="0.25">
      <c r="A62" s="5" t="s">
        <v>67</v>
      </c>
      <c r="B62" s="44">
        <f>+VLOOKUP(A62,'City centre recovery '!$W$4:$Y$65,3,FALSE)</f>
        <v>2.2092307524473401E-2</v>
      </c>
      <c r="C62" s="44">
        <f>+VLOOKUP(A62,'Outside city centre recovery'!$W$4:$Y$65,3,FALSE)</f>
        <v>8.4386877512256306E-2</v>
      </c>
      <c r="D62" s="42">
        <f>+SUMIFS('all sales summary'!$C$2:$C$2047,'all sales summary'!$A$2:$A$2047,$A62,'all sales summary'!$B$2:$B$2047,$A$1)-1</f>
        <v>0.10647918503672993</v>
      </c>
      <c r="E62" s="42" t="str">
        <f t="shared" si="0"/>
        <v>all good</v>
      </c>
      <c r="F62" s="48" t="str">
        <f t="shared" si="1"/>
        <v>no</v>
      </c>
    </row>
    <row r="63" spans="1:6" x14ac:dyDescent="0.25">
      <c r="A63" s="5" t="s">
        <v>68</v>
      </c>
      <c r="B63" s="44">
        <f>+VLOOKUP(A63,'City centre recovery '!$W$4:$Y$65,3,FALSE)</f>
        <v>4.4580231694290276E-2</v>
      </c>
      <c r="C63" s="44">
        <f>+VLOOKUP(A63,'Outside city centre recovery'!$W$4:$Y$65,3,FALSE)</f>
        <v>4.8095348137959834E-2</v>
      </c>
      <c r="D63" s="42">
        <f>+SUMIFS('all sales summary'!$C$2:$C$2047,'all sales summary'!$A$2:$A$2047,$A63,'all sales summary'!$B$2:$B$2047,$A$1)-1</f>
        <v>9.2675579832250055E-2</v>
      </c>
      <c r="E63" s="42" t="str">
        <f t="shared" si="0"/>
        <v>all good</v>
      </c>
      <c r="F63" s="48" t="str">
        <f t="shared" si="1"/>
        <v>no</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F2399-9889-485A-AA9D-51DED3D5658D}">
  <sheetPr>
    <tabColor rgb="FFC00000"/>
  </sheetPr>
  <dimension ref="A1:A6"/>
  <sheetViews>
    <sheetView workbookViewId="0">
      <selection activeCell="A6" sqref="A6"/>
    </sheetView>
  </sheetViews>
  <sheetFormatPr defaultRowHeight="15" x14ac:dyDescent="0.25"/>
  <sheetData>
    <row r="1" spans="1:1" x14ac:dyDescent="0.25">
      <c r="A1" t="s">
        <v>173</v>
      </c>
    </row>
    <row r="2" spans="1:1" x14ac:dyDescent="0.25">
      <c r="A2" t="s">
        <v>174</v>
      </c>
    </row>
    <row r="3" spans="1:1" x14ac:dyDescent="0.25">
      <c r="A3" t="s">
        <v>176</v>
      </c>
    </row>
    <row r="4" spans="1:1" x14ac:dyDescent="0.25">
      <c r="A4" t="s">
        <v>177</v>
      </c>
    </row>
    <row r="5" spans="1:1" x14ac:dyDescent="0.25">
      <c r="A5" s="53" t="s">
        <v>168</v>
      </c>
    </row>
    <row r="6" spans="1:1" x14ac:dyDescent="0.25">
      <c r="A6" t="s">
        <v>169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9D1B8-E3B2-450E-BBEA-2701CF52A701}">
  <sheetPr>
    <tabColor rgb="FF7030A0"/>
  </sheetPr>
  <dimension ref="A2:Y65"/>
  <sheetViews>
    <sheetView topLeftCell="F1" workbookViewId="0">
      <selection activeCell="Y5" sqref="Y5"/>
    </sheetView>
  </sheetViews>
  <sheetFormatPr defaultRowHeight="15" x14ac:dyDescent="0.25"/>
  <cols>
    <col min="1" max="1" width="17" bestFit="1" customWidth="1"/>
    <col min="2" max="22" width="10.7109375" bestFit="1" customWidth="1"/>
    <col min="24" max="24" width="16.42578125" bestFit="1" customWidth="1"/>
  </cols>
  <sheetData>
    <row r="2" spans="1:25" x14ac:dyDescent="0.25">
      <c r="A2" s="28" t="s">
        <v>147</v>
      </c>
      <c r="B2" s="2">
        <v>43466</v>
      </c>
      <c r="C2" s="2">
        <v>43497</v>
      </c>
      <c r="D2" s="2">
        <v>43525</v>
      </c>
      <c r="E2" s="2">
        <v>43556</v>
      </c>
      <c r="F2" s="2">
        <v>43586</v>
      </c>
      <c r="G2" s="2">
        <v>43617</v>
      </c>
      <c r="H2" s="2">
        <v>43647</v>
      </c>
      <c r="I2" s="2">
        <v>43678</v>
      </c>
      <c r="J2" s="2">
        <v>43709</v>
      </c>
      <c r="K2" s="2">
        <v>43739</v>
      </c>
      <c r="L2" s="2">
        <v>43770</v>
      </c>
      <c r="M2" s="2">
        <v>43800</v>
      </c>
      <c r="N2" s="2">
        <v>43466</v>
      </c>
      <c r="O2" s="2">
        <v>43497</v>
      </c>
      <c r="P2" s="2">
        <v>43525</v>
      </c>
      <c r="Q2" s="2">
        <v>43556</v>
      </c>
      <c r="R2" s="2">
        <v>43586</v>
      </c>
      <c r="S2" s="2">
        <v>43617</v>
      </c>
      <c r="T2" s="2">
        <v>43647</v>
      </c>
      <c r="U2" s="2">
        <v>43678</v>
      </c>
      <c r="V2" s="2">
        <v>43709</v>
      </c>
      <c r="X2" s="2">
        <v>43709</v>
      </c>
    </row>
    <row r="3" spans="1:25" x14ac:dyDescent="0.25">
      <c r="A3" s="28" t="s">
        <v>148</v>
      </c>
      <c r="B3" s="2">
        <v>43831</v>
      </c>
      <c r="C3" s="2">
        <v>43862</v>
      </c>
      <c r="D3" s="2">
        <v>43891</v>
      </c>
      <c r="E3" s="2">
        <v>43922</v>
      </c>
      <c r="F3" s="2">
        <v>43952</v>
      </c>
      <c r="G3" s="2">
        <v>43983</v>
      </c>
      <c r="H3" s="2">
        <v>44013</v>
      </c>
      <c r="I3" s="2">
        <v>44044</v>
      </c>
      <c r="J3" s="2">
        <v>44075</v>
      </c>
      <c r="K3" s="2">
        <v>44105</v>
      </c>
      <c r="L3" s="2">
        <v>44136</v>
      </c>
      <c r="M3" s="2">
        <v>44166</v>
      </c>
      <c r="N3" s="2">
        <v>44197</v>
      </c>
      <c r="O3" s="2">
        <v>44228</v>
      </c>
      <c r="P3" s="2">
        <v>44256</v>
      </c>
      <c r="Q3" s="2">
        <v>44287</v>
      </c>
      <c r="R3" s="2">
        <v>44317</v>
      </c>
      <c r="S3" s="2">
        <v>44348</v>
      </c>
      <c r="T3" s="2">
        <v>44378</v>
      </c>
      <c r="U3" s="2">
        <v>44409</v>
      </c>
      <c r="V3" s="2">
        <v>44440</v>
      </c>
      <c r="X3" t="s">
        <v>151</v>
      </c>
      <c r="Y3" t="s">
        <v>152</v>
      </c>
    </row>
    <row r="4" spans="1:25" x14ac:dyDescent="0.25">
      <c r="A4" s="5" t="s">
        <v>7</v>
      </c>
      <c r="B4" s="37">
        <f>+SUMIFS('city centre offline'!$C$2:$C$2047,'city centre offline'!$A$2:$A$2047,$A4,'city centre offline'!$B$2:$B$2047,B$3)</f>
        <v>0.81835789296522499</v>
      </c>
      <c r="C4" s="37">
        <f>+SUMIFS('city centre offline'!$C$2:$C$2047,'city centre offline'!$A$2:$A$2047,$A4,'city centre offline'!$B$2:$B$2047,C$3)</f>
        <v>0.87893901509100303</v>
      </c>
      <c r="D4" s="37">
        <f>+SUMIFS('city centre offline'!$C$2:$C$2047,'city centre offline'!$A$2:$A$2047,$A4,'city centre offline'!$B$2:$B$2047,D$3)</f>
        <v>0.59868572625383398</v>
      </c>
      <c r="E4" s="37">
        <f>+SUMIFS('city centre offline'!$C$2:$C$2047,'city centre offline'!$A$2:$A$2047,$A4,'city centre offline'!$B$2:$B$2047,E$3)</f>
        <v>9.21535270840277E-2</v>
      </c>
      <c r="F4" s="37">
        <f>+SUMIFS('city centre offline'!$C$2:$C$2047,'city centre offline'!$A$2:$A$2047,$A4,'city centre offline'!$B$2:$B$2047,F$3)</f>
        <v>0.103996614243117</v>
      </c>
      <c r="G4" s="37">
        <f>+SUMIFS('city centre offline'!$C$2:$C$2047,'city centre offline'!$A$2:$A$2047,$A4,'city centre offline'!$B$2:$B$2047,G$3)</f>
        <v>0.13369900105030499</v>
      </c>
      <c r="H4" s="37">
        <f>+SUMIFS('city centre offline'!$C$2:$C$2047,'city centre offline'!$A$2:$A$2047,$A4,'city centre offline'!$B$2:$B$2047,H$3)</f>
        <v>0.52303293157167396</v>
      </c>
      <c r="I4" s="37">
        <f>+SUMIFS('city centre offline'!$C$2:$C$2047,'city centre offline'!$A$2:$A$2047,$A4,'city centre offline'!$B$2:$B$2047,I$3)</f>
        <v>0.49996645053965999</v>
      </c>
      <c r="J4" s="37">
        <f>+SUMIFS('city centre offline'!$C$2:$C$2047,'city centre offline'!$A$2:$A$2047,$A4,'city centre offline'!$B$2:$B$2047,J$3)</f>
        <v>0.65838722031172503</v>
      </c>
      <c r="K4" s="37">
        <f>+SUMIFS('city centre offline'!$C$2:$C$2047,'city centre offline'!$A$2:$A$2047,$A4,'city centre offline'!$B$2:$B$2047,K$3)</f>
        <v>0.71502007851632898</v>
      </c>
      <c r="L4" s="37">
        <f>+SUMIFS('city centre offline'!$C$2:$C$2047,'city centre offline'!$A$2:$A$2047,$A4,'city centre offline'!$B$2:$B$2047,L$3)</f>
        <v>0.81127761719076696</v>
      </c>
      <c r="M4" s="37">
        <f>+SUMIFS('city centre offline'!$C$2:$C$2047,'city centre offline'!$A$2:$A$2047,$A4,'city centre offline'!$B$2:$B$2047,M$3)</f>
        <v>0.94992759708211905</v>
      </c>
      <c r="N4" s="37">
        <f>+SUMIFS('city centre offline'!$C$2:$C$2047,'city centre offline'!$A$2:$A$2047,$A4,'city centre offline'!$B$2:$B$2047,N$3)</f>
        <v>0.140719652942389</v>
      </c>
      <c r="O4" s="37">
        <f>+SUMIFS('city centre offline'!$C$2:$C$2047,'city centre offline'!$A$2:$A$2047,$A4,'city centre offline'!$B$2:$B$2047,O$3)</f>
        <v>0.14758761104110199</v>
      </c>
      <c r="P4" s="37">
        <f>+SUMIFS('city centre offline'!$C$2:$C$2047,'city centre offline'!$A$2:$A$2047,$A4,'city centre offline'!$B$2:$B$2047,P$3)</f>
        <v>0.1892265226756</v>
      </c>
      <c r="Q4" s="37">
        <f>+SUMIFS('city centre offline'!$C$2:$C$2047,'city centre offline'!$A$2:$A$2047,$A4,'city centre offline'!$B$2:$B$2047,Q$3)</f>
        <v>0.32581188866259098</v>
      </c>
      <c r="R4" s="37">
        <f>+SUMIFS('city centre offline'!$C$2:$C$2047,'city centre offline'!$A$2:$A$2047,$A4,'city centre offline'!$B$2:$B$2047,R$3)</f>
        <v>0.76241677367485605</v>
      </c>
      <c r="S4" s="37">
        <f>+SUMIFS('city centre offline'!$C$2:$C$2047,'city centre offline'!$A$2:$A$2047,$A4,'city centre offline'!$B$2:$B$2047,S$3)</f>
        <v>0.70650581047686001</v>
      </c>
      <c r="T4" s="37">
        <f>+SUMIFS('city centre offline'!$C$2:$C$2047,'city centre offline'!$A$2:$A$2047,$A4,'city centre offline'!$B$2:$B$2047,T$3)</f>
        <v>0.74165461219675499</v>
      </c>
      <c r="U4" s="37">
        <f>+SUMIFS('city centre offline'!$C$2:$C$2047,'city centre offline'!$A$2:$A$2047,$A4,'city centre offline'!$B$2:$B$2047,U$3)</f>
        <v>0.78770893136629405</v>
      </c>
      <c r="V4" s="37">
        <f>+SUMIFS('city centre offline'!$C$2:$C$2047,'city centre offline'!$A$2:$A$2047,$A4,'city centre offline'!$B$2:$B$2047,V$3)</f>
        <v>0.81383853437807896</v>
      </c>
      <c r="X4" s="6">
        <f>+SUMIFS('all sales summary'!$I$2:$I$2047,'all sales summary'!$A$2:$A$2047,$A4,'all sales summary'!$B$2:$B$2047,X$2)</f>
        <v>0.1911126486070289</v>
      </c>
      <c r="Y4" s="8">
        <f>(V4-1)*X4</f>
        <v>-3.5577810763571686E-2</v>
      </c>
    </row>
    <row r="5" spans="1:25" x14ac:dyDescent="0.25">
      <c r="A5" s="5" t="s">
        <v>8</v>
      </c>
      <c r="B5" s="37">
        <f>+SUMIFS('city centre offline'!$C$2:$C$2047,'city centre offline'!$A$2:$A$2047,$A5,'city centre offline'!$B$2:$B$2047,B$3)</f>
        <v>0.97739583927610996</v>
      </c>
      <c r="C5" s="37">
        <f>+SUMIFS('city centre offline'!$C$2:$C$2047,'city centre offline'!$A$2:$A$2047,$A5,'city centre offline'!$B$2:$B$2047,C$3)</f>
        <v>1.13248093445527</v>
      </c>
      <c r="D5" s="37">
        <f>+SUMIFS('city centre offline'!$C$2:$C$2047,'city centre offline'!$A$2:$A$2047,$A5,'city centre offline'!$B$2:$B$2047,D$3)</f>
        <v>0.82268619878970695</v>
      </c>
      <c r="E5" s="37">
        <f>+SUMIFS('city centre offline'!$C$2:$C$2047,'city centre offline'!$A$2:$A$2047,$A5,'city centre offline'!$B$2:$B$2047,E$3)</f>
        <v>0.29067061699892</v>
      </c>
      <c r="F5" s="37">
        <f>+SUMIFS('city centre offline'!$C$2:$C$2047,'city centre offline'!$A$2:$A$2047,$A5,'city centre offline'!$B$2:$B$2047,F$3)</f>
        <v>0.3432018620017</v>
      </c>
      <c r="G5" s="37">
        <f>+SUMIFS('city centre offline'!$C$2:$C$2047,'city centre offline'!$A$2:$A$2047,$A5,'city centre offline'!$B$2:$B$2047,G$3)</f>
        <v>0.45337476845242702</v>
      </c>
      <c r="H5" s="37">
        <f>+SUMIFS('city centre offline'!$C$2:$C$2047,'city centre offline'!$A$2:$A$2047,$A5,'city centre offline'!$B$2:$B$2047,H$3)</f>
        <v>0.82726134086650305</v>
      </c>
      <c r="I5" s="37">
        <f>+SUMIFS('city centre offline'!$C$2:$C$2047,'city centre offline'!$A$2:$A$2047,$A5,'city centre offline'!$B$2:$B$2047,I$3)</f>
        <v>0.692735261912795</v>
      </c>
      <c r="J5" s="37">
        <f>+SUMIFS('city centre offline'!$C$2:$C$2047,'city centre offline'!$A$2:$A$2047,$A5,'city centre offline'!$B$2:$B$2047,J$3)</f>
        <v>0.73812123757102199</v>
      </c>
      <c r="K5" s="37">
        <f>+SUMIFS('city centre offline'!$C$2:$C$2047,'city centre offline'!$A$2:$A$2047,$A5,'city centre offline'!$B$2:$B$2047,K$3)</f>
        <v>0.71458260680277697</v>
      </c>
      <c r="L5" s="37">
        <f>+SUMIFS('city centre offline'!$C$2:$C$2047,'city centre offline'!$A$2:$A$2047,$A5,'city centre offline'!$B$2:$B$2047,L$3)</f>
        <v>0.496098004367586</v>
      </c>
      <c r="M5" s="37">
        <f>+SUMIFS('city centre offline'!$C$2:$C$2047,'city centre offline'!$A$2:$A$2047,$A5,'city centre offline'!$B$2:$B$2047,M$3)</f>
        <v>0.73871404320943901</v>
      </c>
      <c r="N5" s="37">
        <f>+SUMIFS('city centre offline'!$C$2:$C$2047,'city centre offline'!$A$2:$A$2047,$A5,'city centre offline'!$B$2:$B$2047,N$3)</f>
        <v>0.41755414099051402</v>
      </c>
      <c r="O5" s="37">
        <f>+SUMIFS('city centre offline'!$C$2:$C$2047,'city centre offline'!$A$2:$A$2047,$A5,'city centre offline'!$B$2:$B$2047,O$3)</f>
        <v>0.43014548146429998</v>
      </c>
      <c r="P5" s="37">
        <f>+SUMIFS('city centre offline'!$C$2:$C$2047,'city centre offline'!$A$2:$A$2047,$A5,'city centre offline'!$B$2:$B$2047,P$3)</f>
        <v>0.51279117663518303</v>
      </c>
      <c r="Q5" s="37">
        <f>+SUMIFS('city centre offline'!$C$2:$C$2047,'city centre offline'!$A$2:$A$2047,$A5,'city centre offline'!$B$2:$B$2047,Q$3)</f>
        <v>0.65408325706620296</v>
      </c>
      <c r="R5" s="37">
        <f>+SUMIFS('city centre offline'!$C$2:$C$2047,'city centre offline'!$A$2:$A$2047,$A5,'city centre offline'!$B$2:$B$2047,R$3)</f>
        <v>0.87123877753455103</v>
      </c>
      <c r="S5" s="37">
        <f>+SUMIFS('city centre offline'!$C$2:$C$2047,'city centre offline'!$A$2:$A$2047,$A5,'city centre offline'!$B$2:$B$2047,S$3)</f>
        <v>0.77893702827928402</v>
      </c>
      <c r="T5" s="37">
        <f>+SUMIFS('city centre offline'!$C$2:$C$2047,'city centre offline'!$A$2:$A$2047,$A5,'city centre offline'!$B$2:$B$2047,T$3)</f>
        <v>0.84869490866015196</v>
      </c>
      <c r="U5" s="37">
        <f>+SUMIFS('city centre offline'!$C$2:$C$2047,'city centre offline'!$A$2:$A$2047,$A5,'city centre offline'!$B$2:$B$2047,U$3)</f>
        <v>0.99785099416151701</v>
      </c>
      <c r="V5" s="37">
        <f>+SUMIFS('city centre offline'!$C$2:$C$2047,'city centre offline'!$A$2:$A$2047,$A5,'city centre offline'!$B$2:$B$2047,V$3)</f>
        <v>0.92773581933138005</v>
      </c>
      <c r="X5" s="6">
        <f>+SUMIFS('all sales summary'!$I$2:$I$2047,'all sales summary'!$A$2:$A$2047,$A5,'all sales summary'!$B$2:$B$2047,X$2)</f>
        <v>1.7038742749999763E-2</v>
      </c>
      <c r="Y5" s="8">
        <f t="shared" ref="Y5:Y65" si="0">(V5-1)*X5</f>
        <v>-1.2312907844521212E-3</v>
      </c>
    </row>
    <row r="6" spans="1:25" x14ac:dyDescent="0.25">
      <c r="A6" s="5" t="s">
        <v>9</v>
      </c>
      <c r="B6" s="37">
        <f>+SUMIFS('city centre offline'!$C$2:$C$2047,'city centre offline'!$A$2:$A$2047,$A6,'city centre offline'!$B$2:$B$2047,B$3)</f>
        <v>0.90821070945738702</v>
      </c>
      <c r="C6" s="37">
        <f>+SUMIFS('city centre offline'!$C$2:$C$2047,'city centre offline'!$A$2:$A$2047,$A6,'city centre offline'!$B$2:$B$2047,C$3)</f>
        <v>0.92245698875697502</v>
      </c>
      <c r="D6" s="37">
        <f>+SUMIFS('city centre offline'!$C$2:$C$2047,'city centre offline'!$A$2:$A$2047,$A6,'city centre offline'!$B$2:$B$2047,D$3)</f>
        <v>0.78259819552574905</v>
      </c>
      <c r="E6" s="37">
        <f>+SUMIFS('city centre offline'!$C$2:$C$2047,'city centre offline'!$A$2:$A$2047,$A6,'city centre offline'!$B$2:$B$2047,E$3)</f>
        <v>0.35078918896466699</v>
      </c>
      <c r="F6" s="37">
        <f>+SUMIFS('city centre offline'!$C$2:$C$2047,'city centre offline'!$A$2:$A$2047,$A6,'city centre offline'!$B$2:$B$2047,F$3)</f>
        <v>0.43496243718068101</v>
      </c>
      <c r="G6" s="37">
        <f>+SUMIFS('city centre offline'!$C$2:$C$2047,'city centre offline'!$A$2:$A$2047,$A6,'city centre offline'!$B$2:$B$2047,G$3)</f>
        <v>0.65271396767113599</v>
      </c>
      <c r="H6" s="37">
        <f>+SUMIFS('city centre offline'!$C$2:$C$2047,'city centre offline'!$A$2:$A$2047,$A6,'city centre offline'!$B$2:$B$2047,H$3)</f>
        <v>0.89412970862723395</v>
      </c>
      <c r="I6" s="37">
        <f>+SUMIFS('city centre offline'!$C$2:$C$2047,'city centre offline'!$A$2:$A$2047,$A6,'city centre offline'!$B$2:$B$2047,I$3)</f>
        <v>0.98421782440576699</v>
      </c>
      <c r="J6" s="37">
        <f>+SUMIFS('city centre offline'!$C$2:$C$2047,'city centre offline'!$A$2:$A$2047,$A6,'city centre offline'!$B$2:$B$2047,J$3)</f>
        <v>0.92672208409859202</v>
      </c>
      <c r="K6" s="37">
        <f>+SUMIFS('city centre offline'!$C$2:$C$2047,'city centre offline'!$A$2:$A$2047,$A6,'city centre offline'!$B$2:$B$2047,K$3)</f>
        <v>0.93309235790376499</v>
      </c>
      <c r="L6" s="37">
        <f>+SUMIFS('city centre offline'!$C$2:$C$2047,'city centre offline'!$A$2:$A$2047,$A6,'city centre offline'!$B$2:$B$2047,L$3)</f>
        <v>0.66945023347577404</v>
      </c>
      <c r="M6" s="37">
        <f>+SUMIFS('city centre offline'!$C$2:$C$2047,'city centre offline'!$A$2:$A$2047,$A6,'city centre offline'!$B$2:$B$2047,M$3)</f>
        <v>1.1606224923733599</v>
      </c>
      <c r="N6" s="37">
        <f>+SUMIFS('city centre offline'!$C$2:$C$2047,'city centre offline'!$A$2:$A$2047,$A6,'city centre offline'!$B$2:$B$2047,N$3)</f>
        <v>0.49427761398511699</v>
      </c>
      <c r="O6" s="37">
        <f>+SUMIFS('city centre offline'!$C$2:$C$2047,'city centre offline'!$A$2:$A$2047,$A6,'city centre offline'!$B$2:$B$2047,O$3)</f>
        <v>0.49525975120929899</v>
      </c>
      <c r="P6" s="37">
        <f>+SUMIFS('city centre offline'!$C$2:$C$2047,'city centre offline'!$A$2:$A$2047,$A6,'city centre offline'!$B$2:$B$2047,P$3)</f>
        <v>0.59363495106420705</v>
      </c>
      <c r="Q6" s="37">
        <f>+SUMIFS('city centre offline'!$C$2:$C$2047,'city centre offline'!$A$2:$A$2047,$A6,'city centre offline'!$B$2:$B$2047,Q$3)</f>
        <v>0.88389358081381497</v>
      </c>
      <c r="R6" s="37">
        <f>+SUMIFS('city centre offline'!$C$2:$C$2047,'city centre offline'!$A$2:$A$2047,$A6,'city centre offline'!$B$2:$B$2047,R$3)</f>
        <v>1.0147131285112201</v>
      </c>
      <c r="S6" s="37">
        <f>+SUMIFS('city centre offline'!$C$2:$C$2047,'city centre offline'!$A$2:$A$2047,$A6,'city centre offline'!$B$2:$B$2047,S$3)</f>
        <v>1.02723234792566</v>
      </c>
      <c r="T6" s="37">
        <f>+SUMIFS('city centre offline'!$C$2:$C$2047,'city centre offline'!$A$2:$A$2047,$A6,'city centre offline'!$B$2:$B$2047,T$3)</f>
        <v>1.06577446476975</v>
      </c>
      <c r="U6" s="37">
        <f>+SUMIFS('city centre offline'!$C$2:$C$2047,'city centre offline'!$A$2:$A$2047,$A6,'city centre offline'!$B$2:$B$2047,U$3)</f>
        <v>1.07522940505807</v>
      </c>
      <c r="V6" s="37">
        <f>+SUMIFS('city centre offline'!$C$2:$C$2047,'city centre offline'!$A$2:$A$2047,$A6,'city centre offline'!$B$2:$B$2047,V$3)</f>
        <v>1.1123314709941901</v>
      </c>
      <c r="X6" s="6">
        <f>+SUMIFS('all sales summary'!$I$2:$I$2047,'all sales summary'!$A$2:$A$2047,$A6,'all sales summary'!$B$2:$B$2047,X$2)</f>
        <v>0.11156690640564219</v>
      </c>
      <c r="Y6" s="8">
        <f t="shared" si="0"/>
        <v>1.2532474710816912E-2</v>
      </c>
    </row>
    <row r="7" spans="1:25" x14ac:dyDescent="0.25">
      <c r="A7" s="5" t="s">
        <v>10</v>
      </c>
      <c r="B7" s="37">
        <f>+SUMIFS('city centre offline'!$C$2:$C$2047,'city centre offline'!$A$2:$A$2047,$A7,'city centre offline'!$B$2:$B$2047,B$3)</f>
        <v>0.81947153902279202</v>
      </c>
      <c r="C7" s="37">
        <f>+SUMIFS('city centre offline'!$C$2:$C$2047,'city centre offline'!$A$2:$A$2047,$A7,'city centre offline'!$B$2:$B$2047,C$3)</f>
        <v>0.84272196160489798</v>
      </c>
      <c r="D7" s="37">
        <f>+SUMIFS('city centre offline'!$C$2:$C$2047,'city centre offline'!$A$2:$A$2047,$A7,'city centre offline'!$B$2:$B$2047,D$3)</f>
        <v>0.72029507895073397</v>
      </c>
      <c r="E7" s="37">
        <f>+SUMIFS('city centre offline'!$C$2:$C$2047,'city centre offline'!$A$2:$A$2047,$A7,'city centre offline'!$B$2:$B$2047,E$3)</f>
        <v>0.36873429648656297</v>
      </c>
      <c r="F7" s="37">
        <f>+SUMIFS('city centre offline'!$C$2:$C$2047,'city centre offline'!$A$2:$A$2047,$A7,'city centre offline'!$B$2:$B$2047,F$3)</f>
        <v>0.46087388838797999</v>
      </c>
      <c r="G7" s="37">
        <f>+SUMIFS('city centre offline'!$C$2:$C$2047,'city centre offline'!$A$2:$A$2047,$A7,'city centre offline'!$B$2:$B$2047,G$3)</f>
        <v>0.61772357726489802</v>
      </c>
      <c r="H7" s="37">
        <f>+SUMIFS('city centre offline'!$C$2:$C$2047,'city centre offline'!$A$2:$A$2047,$A7,'city centre offline'!$B$2:$B$2047,H$3)</f>
        <v>0.83348661606673702</v>
      </c>
      <c r="I7" s="37">
        <f>+SUMIFS('city centre offline'!$C$2:$C$2047,'city centre offline'!$A$2:$A$2047,$A7,'city centre offline'!$B$2:$B$2047,I$3)</f>
        <v>0.88322564628729505</v>
      </c>
      <c r="J7" s="37">
        <f>+SUMIFS('city centre offline'!$C$2:$C$2047,'city centre offline'!$A$2:$A$2047,$A7,'city centre offline'!$B$2:$B$2047,J$3)</f>
        <v>0.86763436493740498</v>
      </c>
      <c r="K7" s="37">
        <f>+SUMIFS('city centre offline'!$C$2:$C$2047,'city centre offline'!$A$2:$A$2047,$A7,'city centre offline'!$B$2:$B$2047,K$3)</f>
        <v>0.92629995669862597</v>
      </c>
      <c r="L7" s="37">
        <f>+SUMIFS('city centre offline'!$C$2:$C$2047,'city centre offline'!$A$2:$A$2047,$A7,'city centre offline'!$B$2:$B$2047,L$3)</f>
        <v>0.67928414328083697</v>
      </c>
      <c r="M7" s="37">
        <f>+SUMIFS('city centre offline'!$C$2:$C$2047,'city centre offline'!$A$2:$A$2047,$A7,'city centre offline'!$B$2:$B$2047,M$3)</f>
        <v>1.0015977767794899</v>
      </c>
      <c r="N7" s="37">
        <f>+SUMIFS('city centre offline'!$C$2:$C$2047,'city centre offline'!$A$2:$A$2047,$A7,'city centre offline'!$B$2:$B$2047,N$3)</f>
        <v>0.43510965095526</v>
      </c>
      <c r="O7" s="37">
        <f>+SUMIFS('city centre offline'!$C$2:$C$2047,'city centre offline'!$A$2:$A$2047,$A7,'city centre offline'!$B$2:$B$2047,O$3)</f>
        <v>0.461093969277585</v>
      </c>
      <c r="P7" s="37">
        <f>+SUMIFS('city centre offline'!$C$2:$C$2047,'city centre offline'!$A$2:$A$2047,$A7,'city centre offline'!$B$2:$B$2047,P$3)</f>
        <v>0.59437997756069505</v>
      </c>
      <c r="Q7" s="37">
        <f>+SUMIFS('city centre offline'!$C$2:$C$2047,'city centre offline'!$A$2:$A$2047,$A7,'city centre offline'!$B$2:$B$2047,Q$3)</f>
        <v>0.85666798899614505</v>
      </c>
      <c r="R7" s="37">
        <f>+SUMIFS('city centre offline'!$C$2:$C$2047,'city centre offline'!$A$2:$A$2047,$A7,'city centre offline'!$B$2:$B$2047,R$3)</f>
        <v>0.920512192684389</v>
      </c>
      <c r="S7" s="37">
        <f>+SUMIFS('city centre offline'!$C$2:$C$2047,'city centre offline'!$A$2:$A$2047,$A7,'city centre offline'!$B$2:$B$2047,S$3)</f>
        <v>0.861865204140286</v>
      </c>
      <c r="T7" s="37">
        <f>+SUMIFS('city centre offline'!$C$2:$C$2047,'city centre offline'!$A$2:$A$2047,$A7,'city centre offline'!$B$2:$B$2047,T$3)</f>
        <v>0.862156057073034</v>
      </c>
      <c r="U7" s="37">
        <f>+SUMIFS('city centre offline'!$C$2:$C$2047,'city centre offline'!$A$2:$A$2047,$A7,'city centre offline'!$B$2:$B$2047,U$3)</f>
        <v>0.86612223915726605</v>
      </c>
      <c r="V7" s="37">
        <f>+SUMIFS('city centre offline'!$C$2:$C$2047,'city centre offline'!$A$2:$A$2047,$A7,'city centre offline'!$B$2:$B$2047,V$3)</f>
        <v>0.82728398000615799</v>
      </c>
      <c r="X7" s="6">
        <f>+SUMIFS('all sales summary'!$I$2:$I$2047,'all sales summary'!$A$2:$A$2047,$A7,'all sales summary'!$B$2:$B$2047,X$2)</f>
        <v>0.12255396811826187</v>
      </c>
      <c r="Y7" s="8">
        <f t="shared" si="0"/>
        <v>-2.1167033607838392E-2</v>
      </c>
    </row>
    <row r="8" spans="1:25" x14ac:dyDescent="0.25">
      <c r="A8" s="5" t="s">
        <v>11</v>
      </c>
      <c r="B8" s="37">
        <f>+SUMIFS('city centre offline'!$C$2:$C$2047,'city centre offline'!$A$2:$A$2047,$A8,'city centre offline'!$B$2:$B$2047,B$3)</f>
        <v>0.79843029612314997</v>
      </c>
      <c r="C8" s="37">
        <f>+SUMIFS('city centre offline'!$C$2:$C$2047,'city centre offline'!$A$2:$A$2047,$A8,'city centre offline'!$B$2:$B$2047,C$3)</f>
        <v>0.830669992095739</v>
      </c>
      <c r="D8" s="37">
        <f>+SUMIFS('city centre offline'!$C$2:$C$2047,'city centre offline'!$A$2:$A$2047,$A8,'city centre offline'!$B$2:$B$2047,D$3)</f>
        <v>0.74408783410367696</v>
      </c>
      <c r="E8" s="37">
        <f>+SUMIFS('city centre offline'!$C$2:$C$2047,'city centre offline'!$A$2:$A$2047,$A8,'city centre offline'!$B$2:$B$2047,E$3)</f>
        <v>0.385471323364944</v>
      </c>
      <c r="F8" s="37">
        <f>+SUMIFS('city centre offline'!$C$2:$C$2047,'city centre offline'!$A$2:$A$2047,$A8,'city centre offline'!$B$2:$B$2047,F$3)</f>
        <v>0.44681061627858698</v>
      </c>
      <c r="G8" s="37">
        <f>+SUMIFS('city centre offline'!$C$2:$C$2047,'city centre offline'!$A$2:$A$2047,$A8,'city centre offline'!$B$2:$B$2047,G$3)</f>
        <v>0.722710543381751</v>
      </c>
      <c r="H8" s="37">
        <f>+SUMIFS('city centre offline'!$C$2:$C$2047,'city centre offline'!$A$2:$A$2047,$A8,'city centre offline'!$B$2:$B$2047,H$3)</f>
        <v>0.94883249402514902</v>
      </c>
      <c r="I8" s="37">
        <f>+SUMIFS('city centre offline'!$C$2:$C$2047,'city centre offline'!$A$2:$A$2047,$A8,'city centre offline'!$B$2:$B$2047,I$3)</f>
        <v>0.99295413234775498</v>
      </c>
      <c r="J8" s="37">
        <f>+SUMIFS('city centre offline'!$C$2:$C$2047,'city centre offline'!$A$2:$A$2047,$A8,'city centre offline'!$B$2:$B$2047,J$3)</f>
        <v>0.95801285908677503</v>
      </c>
      <c r="K8" s="37">
        <f>+SUMIFS('city centre offline'!$C$2:$C$2047,'city centre offline'!$A$2:$A$2047,$A8,'city centre offline'!$B$2:$B$2047,K$3)</f>
        <v>1.0141514587782099</v>
      </c>
      <c r="L8" s="37">
        <f>+SUMIFS('city centre offline'!$C$2:$C$2047,'city centre offline'!$A$2:$A$2047,$A8,'city centre offline'!$B$2:$B$2047,L$3)</f>
        <v>0.64667133722958403</v>
      </c>
      <c r="M8" s="37">
        <f>+SUMIFS('city centre offline'!$C$2:$C$2047,'city centre offline'!$A$2:$A$2047,$A8,'city centre offline'!$B$2:$B$2047,M$3)</f>
        <v>1.5317425621741501</v>
      </c>
      <c r="N8" s="37">
        <f>+SUMIFS('city centre offline'!$C$2:$C$2047,'city centre offline'!$A$2:$A$2047,$A8,'city centre offline'!$B$2:$B$2047,N$3)</f>
        <v>0.441857317470225</v>
      </c>
      <c r="O8" s="37">
        <f>+SUMIFS('city centre offline'!$C$2:$C$2047,'city centre offline'!$A$2:$A$2047,$A8,'city centre offline'!$B$2:$B$2047,O$3)</f>
        <v>0.42148572607756701</v>
      </c>
      <c r="P8" s="37">
        <f>+SUMIFS('city centre offline'!$C$2:$C$2047,'city centre offline'!$A$2:$A$2047,$A8,'city centre offline'!$B$2:$B$2047,P$3)</f>
        <v>0.51934367590823705</v>
      </c>
      <c r="Q8" s="37">
        <f>+SUMIFS('city centre offline'!$C$2:$C$2047,'city centre offline'!$A$2:$A$2047,$A8,'city centre offline'!$B$2:$B$2047,Q$3)</f>
        <v>0.82656236057652799</v>
      </c>
      <c r="R8" s="37">
        <f>+SUMIFS('city centre offline'!$C$2:$C$2047,'city centre offline'!$A$2:$A$2047,$A8,'city centre offline'!$B$2:$B$2047,R$3)</f>
        <v>0.94295004941170901</v>
      </c>
      <c r="S8" s="37">
        <f>+SUMIFS('city centre offline'!$C$2:$C$2047,'city centre offline'!$A$2:$A$2047,$A8,'city centre offline'!$B$2:$B$2047,S$3)</f>
        <v>0.87971604456099095</v>
      </c>
      <c r="T8" s="37">
        <f>+SUMIFS('city centre offline'!$C$2:$C$2047,'city centre offline'!$A$2:$A$2047,$A8,'city centre offline'!$B$2:$B$2047,T$3)</f>
        <v>0.92779795986079405</v>
      </c>
      <c r="U8" s="37">
        <f>+SUMIFS('city centre offline'!$C$2:$C$2047,'city centre offline'!$A$2:$A$2047,$A8,'city centre offline'!$B$2:$B$2047,U$3)</f>
        <v>0.90378933105239301</v>
      </c>
      <c r="V8" s="37">
        <f>+SUMIFS('city centre offline'!$C$2:$C$2047,'city centre offline'!$A$2:$A$2047,$A8,'city centre offline'!$B$2:$B$2047,V$3)</f>
        <v>0.89516399125452895</v>
      </c>
      <c r="X8" s="6">
        <f>+SUMIFS('all sales summary'!$I$2:$I$2047,'all sales summary'!$A$2:$A$2047,$A8,'all sales summary'!$B$2:$B$2047,X$2)</f>
        <v>5.9613693298236466E-2</v>
      </c>
      <c r="Y8" s="8">
        <f t="shared" si="0"/>
        <v>-6.2496616719637469E-3</v>
      </c>
    </row>
    <row r="9" spans="1:25" x14ac:dyDescent="0.25">
      <c r="A9" s="5" t="s">
        <v>12</v>
      </c>
      <c r="B9" s="37">
        <f>+SUMIFS('city centre offline'!$C$2:$C$2047,'city centre offline'!$A$2:$A$2047,$A9,'city centre offline'!$B$2:$B$2047,B$3)</f>
        <v>0.80081367458618402</v>
      </c>
      <c r="C9" s="37">
        <f>+SUMIFS('city centre offline'!$C$2:$C$2047,'city centre offline'!$A$2:$A$2047,$A9,'city centre offline'!$B$2:$B$2047,C$3)</f>
        <v>0.85237483148316695</v>
      </c>
      <c r="D9" s="37">
        <f>+SUMIFS('city centre offline'!$C$2:$C$2047,'city centre offline'!$A$2:$A$2047,$A9,'city centre offline'!$B$2:$B$2047,D$3)</f>
        <v>0.49502480804742599</v>
      </c>
      <c r="E9" s="37">
        <f>+SUMIFS('city centre offline'!$C$2:$C$2047,'city centre offline'!$A$2:$A$2047,$A9,'city centre offline'!$B$2:$B$2047,E$3)</f>
        <v>4.58616739385748E-2</v>
      </c>
      <c r="F9" s="37">
        <f>+SUMIFS('city centre offline'!$C$2:$C$2047,'city centre offline'!$A$2:$A$2047,$A9,'city centre offline'!$B$2:$B$2047,F$3)</f>
        <v>5.88865399154841E-2</v>
      </c>
      <c r="G9" s="37">
        <f>+SUMIFS('city centre offline'!$C$2:$C$2047,'city centre offline'!$A$2:$A$2047,$A9,'city centre offline'!$B$2:$B$2047,G$3)</f>
        <v>0.195443267583397</v>
      </c>
      <c r="H9" s="37">
        <f>+SUMIFS('city centre offline'!$C$2:$C$2047,'city centre offline'!$A$2:$A$2047,$A9,'city centre offline'!$B$2:$B$2047,H$3)</f>
        <v>0.48162036814554199</v>
      </c>
      <c r="I9" s="37">
        <f>+SUMIFS('city centre offline'!$C$2:$C$2047,'city centre offline'!$A$2:$A$2047,$A9,'city centre offline'!$B$2:$B$2047,I$3)</f>
        <v>0.58780809084275398</v>
      </c>
      <c r="J9" s="37">
        <f>+SUMIFS('city centre offline'!$C$2:$C$2047,'city centre offline'!$A$2:$A$2047,$A9,'city centre offline'!$B$2:$B$2047,J$3)</f>
        <v>0.52225930203152005</v>
      </c>
      <c r="K9" s="37">
        <f>+SUMIFS('city centre offline'!$C$2:$C$2047,'city centre offline'!$A$2:$A$2047,$A9,'city centre offline'!$B$2:$B$2047,K$3)</f>
        <v>0.58912512529624095</v>
      </c>
      <c r="L9" s="37">
        <f>+SUMIFS('city centre offline'!$C$2:$C$2047,'city centre offline'!$A$2:$A$2047,$A9,'city centre offline'!$B$2:$B$2047,L$3)</f>
        <v>0.19901837089177399</v>
      </c>
      <c r="M9" s="37">
        <f>+SUMIFS('city centre offline'!$C$2:$C$2047,'city centre offline'!$A$2:$A$2047,$A9,'city centre offline'!$B$2:$B$2047,M$3)</f>
        <v>0.63729943683516399</v>
      </c>
      <c r="N9" s="37">
        <f>+SUMIFS('city centre offline'!$C$2:$C$2047,'city centre offline'!$A$2:$A$2047,$A9,'city centre offline'!$B$2:$B$2047,N$3)</f>
        <v>9.3204383043429706E-2</v>
      </c>
      <c r="O9" s="37">
        <f>+SUMIFS('city centre offline'!$C$2:$C$2047,'city centre offline'!$A$2:$A$2047,$A9,'city centre offline'!$B$2:$B$2047,O$3)</f>
        <v>9.8860233039720496E-2</v>
      </c>
      <c r="P9" s="37">
        <f>+SUMIFS('city centre offline'!$C$2:$C$2047,'city centre offline'!$A$2:$A$2047,$A9,'city centre offline'!$B$2:$B$2047,P$3)</f>
        <v>0.13027050456519201</v>
      </c>
      <c r="Q9" s="37">
        <f>+SUMIFS('city centre offline'!$C$2:$C$2047,'city centre offline'!$A$2:$A$2047,$A9,'city centre offline'!$B$2:$B$2047,Q$3)</f>
        <v>0.42369300073138999</v>
      </c>
      <c r="R9" s="37">
        <f>+SUMIFS('city centre offline'!$C$2:$C$2047,'city centre offline'!$A$2:$A$2047,$A9,'city centre offline'!$B$2:$B$2047,R$3)</f>
        <v>0.64768986529475903</v>
      </c>
      <c r="S9" s="37">
        <f>+SUMIFS('city centre offline'!$C$2:$C$2047,'city centre offline'!$A$2:$A$2047,$A9,'city centre offline'!$B$2:$B$2047,S$3)</f>
        <v>0.66076839702475398</v>
      </c>
      <c r="T9" s="37">
        <f>+SUMIFS('city centre offline'!$C$2:$C$2047,'city centre offline'!$A$2:$A$2047,$A9,'city centre offline'!$B$2:$B$2047,T$3)</f>
        <v>0.73954039609534905</v>
      </c>
      <c r="U9" s="37">
        <f>+SUMIFS('city centre offline'!$C$2:$C$2047,'city centre offline'!$A$2:$A$2047,$A9,'city centre offline'!$B$2:$B$2047,U$3)</f>
        <v>0.80694454799311799</v>
      </c>
      <c r="V9" s="37">
        <f>+SUMIFS('city centre offline'!$C$2:$C$2047,'city centre offline'!$A$2:$A$2047,$A9,'city centre offline'!$B$2:$B$2047,V$3)</f>
        <v>0.79162553156301196</v>
      </c>
      <c r="X9" s="6">
        <f>+SUMIFS('all sales summary'!$I$2:$I$2047,'all sales summary'!$A$2:$A$2047,$A9,'all sales summary'!$B$2:$B$2047,X$2)</f>
        <v>0.11158378295641894</v>
      </c>
      <c r="Y9" s="8">
        <f t="shared" si="0"/>
        <v>-2.3251211459732041E-2</v>
      </c>
    </row>
    <row r="10" spans="1:25" x14ac:dyDescent="0.25">
      <c r="A10" s="5" t="s">
        <v>13</v>
      </c>
      <c r="B10" s="37">
        <f>+SUMIFS('city centre offline'!$C$2:$C$2047,'city centre offline'!$A$2:$A$2047,$A10,'city centre offline'!$B$2:$B$2047,B$3)</f>
        <v>0.92150012965221895</v>
      </c>
      <c r="C10" s="37">
        <f>+SUMIFS('city centre offline'!$C$2:$C$2047,'city centre offline'!$A$2:$A$2047,$A10,'city centre offline'!$B$2:$B$2047,C$3)</f>
        <v>0.90505226170911202</v>
      </c>
      <c r="D10" s="37">
        <f>+SUMIFS('city centre offline'!$C$2:$C$2047,'city centre offline'!$A$2:$A$2047,$A10,'city centre offline'!$B$2:$B$2047,D$3)</f>
        <v>0.81957653596888902</v>
      </c>
      <c r="E10" s="37">
        <f>+SUMIFS('city centre offline'!$C$2:$C$2047,'city centre offline'!$A$2:$A$2047,$A10,'city centre offline'!$B$2:$B$2047,E$3)</f>
        <v>0.44349652053362498</v>
      </c>
      <c r="F10" s="37">
        <f>+SUMIFS('city centre offline'!$C$2:$C$2047,'city centre offline'!$A$2:$A$2047,$A10,'city centre offline'!$B$2:$B$2047,F$3)</f>
        <v>0.57691596257576505</v>
      </c>
      <c r="G10" s="37">
        <f>+SUMIFS('city centre offline'!$C$2:$C$2047,'city centre offline'!$A$2:$A$2047,$A10,'city centre offline'!$B$2:$B$2047,G$3)</f>
        <v>0.82544820254446305</v>
      </c>
      <c r="H10" s="37">
        <f>+SUMIFS('city centre offline'!$C$2:$C$2047,'city centre offline'!$A$2:$A$2047,$A10,'city centre offline'!$B$2:$B$2047,H$3)</f>
        <v>0.92202139702170605</v>
      </c>
      <c r="I10" s="37">
        <f>+SUMIFS('city centre offline'!$C$2:$C$2047,'city centre offline'!$A$2:$A$2047,$A10,'city centre offline'!$B$2:$B$2047,I$3)</f>
        <v>0.92538487252547497</v>
      </c>
      <c r="J10" s="37">
        <f>+SUMIFS('city centre offline'!$C$2:$C$2047,'city centre offline'!$A$2:$A$2047,$A10,'city centre offline'!$B$2:$B$2047,J$3)</f>
        <v>0.86129541883940197</v>
      </c>
      <c r="K10" s="37">
        <f>+SUMIFS('city centre offline'!$C$2:$C$2047,'city centre offline'!$A$2:$A$2047,$A10,'city centre offline'!$B$2:$B$2047,K$3)</f>
        <v>0.89383667995864202</v>
      </c>
      <c r="L10" s="37">
        <f>+SUMIFS('city centre offline'!$C$2:$C$2047,'city centre offline'!$A$2:$A$2047,$A10,'city centre offline'!$B$2:$B$2047,L$3)</f>
        <v>0.65467805099226095</v>
      </c>
      <c r="M10" s="37">
        <f>+SUMIFS('city centre offline'!$C$2:$C$2047,'city centre offline'!$A$2:$A$2047,$A10,'city centre offline'!$B$2:$B$2047,M$3)</f>
        <v>1.17628246362864</v>
      </c>
      <c r="N10" s="37">
        <f>+SUMIFS('city centre offline'!$C$2:$C$2047,'city centre offline'!$A$2:$A$2047,$A10,'city centre offline'!$B$2:$B$2047,N$3)</f>
        <v>0.55055228351315699</v>
      </c>
      <c r="O10" s="37">
        <f>+SUMIFS('city centre offline'!$C$2:$C$2047,'city centre offline'!$A$2:$A$2047,$A10,'city centre offline'!$B$2:$B$2047,O$3)</f>
        <v>0.58373139500606996</v>
      </c>
      <c r="P10" s="37">
        <f>+SUMIFS('city centre offline'!$C$2:$C$2047,'city centre offline'!$A$2:$A$2047,$A10,'city centre offline'!$B$2:$B$2047,P$3)</f>
        <v>0.71466168780539596</v>
      </c>
      <c r="Q10" s="37">
        <f>+SUMIFS('city centre offline'!$C$2:$C$2047,'city centre offline'!$A$2:$A$2047,$A10,'city centre offline'!$B$2:$B$2047,Q$3)</f>
        <v>0.96483289467228295</v>
      </c>
      <c r="R10" s="37">
        <f>+SUMIFS('city centre offline'!$C$2:$C$2047,'city centre offline'!$A$2:$A$2047,$A10,'city centre offline'!$B$2:$B$2047,R$3)</f>
        <v>1.0199723586706599</v>
      </c>
      <c r="S10" s="37">
        <f>+SUMIFS('city centre offline'!$C$2:$C$2047,'city centre offline'!$A$2:$A$2047,$A10,'city centre offline'!$B$2:$B$2047,S$3)</f>
        <v>0.97065655720723798</v>
      </c>
      <c r="T10" s="37">
        <f>+SUMIFS('city centre offline'!$C$2:$C$2047,'city centre offline'!$A$2:$A$2047,$A10,'city centre offline'!$B$2:$B$2047,T$3)</f>
        <v>1.04207368487233</v>
      </c>
      <c r="U10" s="37">
        <f>+SUMIFS('city centre offline'!$C$2:$C$2047,'city centre offline'!$A$2:$A$2047,$A10,'city centre offline'!$B$2:$B$2047,U$3)</f>
        <v>1.0535829883001999</v>
      </c>
      <c r="V10" s="37">
        <f>+SUMIFS('city centre offline'!$C$2:$C$2047,'city centre offline'!$A$2:$A$2047,$A10,'city centre offline'!$B$2:$B$2047,V$3)</f>
        <v>0.97809234669966605</v>
      </c>
      <c r="X10" s="6">
        <f>+SUMIFS('all sales summary'!$I$2:$I$2047,'all sales summary'!$A$2:$A$2047,$A10,'all sales summary'!$B$2:$B$2047,X$2)</f>
        <v>0.29223828925565215</v>
      </c>
      <c r="Y10" s="8">
        <f t="shared" si="0"/>
        <v>-6.4022551220955359E-3</v>
      </c>
    </row>
    <row r="11" spans="1:25" x14ac:dyDescent="0.25">
      <c r="A11" s="5" t="s">
        <v>14</v>
      </c>
      <c r="B11" s="37">
        <f>+SUMIFS('city centre offline'!$C$2:$C$2047,'city centre offline'!$A$2:$A$2047,$A11,'city centre offline'!$B$2:$B$2047,B$3)</f>
        <v>0.78388109567008901</v>
      </c>
      <c r="C11" s="37">
        <f>+SUMIFS('city centre offline'!$C$2:$C$2047,'city centre offline'!$A$2:$A$2047,$A11,'city centre offline'!$B$2:$B$2047,C$3)</f>
        <v>0.76952840285259005</v>
      </c>
      <c r="D11" s="37">
        <f>+SUMIFS('city centre offline'!$C$2:$C$2047,'city centre offline'!$A$2:$A$2047,$A11,'city centre offline'!$B$2:$B$2047,D$3)</f>
        <v>0.62646995221972501</v>
      </c>
      <c r="E11" s="37">
        <f>+SUMIFS('city centre offline'!$C$2:$C$2047,'city centre offline'!$A$2:$A$2047,$A11,'city centre offline'!$B$2:$B$2047,E$3)</f>
        <v>0.23361003656149501</v>
      </c>
      <c r="F11" s="37">
        <f>+SUMIFS('city centre offline'!$C$2:$C$2047,'city centre offline'!$A$2:$A$2047,$A11,'city centre offline'!$B$2:$B$2047,F$3)</f>
        <v>0.272625028674428</v>
      </c>
      <c r="G11" s="37">
        <f>+SUMIFS('city centre offline'!$C$2:$C$2047,'city centre offline'!$A$2:$A$2047,$A11,'city centre offline'!$B$2:$B$2047,G$3)</f>
        <v>0.45599877157698798</v>
      </c>
      <c r="H11" s="37">
        <f>+SUMIFS('city centre offline'!$C$2:$C$2047,'city centre offline'!$A$2:$A$2047,$A11,'city centre offline'!$B$2:$B$2047,H$3)</f>
        <v>0.91163002503809598</v>
      </c>
      <c r="I11" s="37">
        <f>+SUMIFS('city centre offline'!$C$2:$C$2047,'city centre offline'!$A$2:$A$2047,$A11,'city centre offline'!$B$2:$B$2047,I$3)</f>
        <v>1.1303299792085</v>
      </c>
      <c r="J11" s="37">
        <f>+SUMIFS('city centre offline'!$C$2:$C$2047,'city centre offline'!$A$2:$A$2047,$A11,'city centre offline'!$B$2:$B$2047,J$3)</f>
        <v>0.98020469532408205</v>
      </c>
      <c r="K11" s="37">
        <f>+SUMIFS('city centre offline'!$C$2:$C$2047,'city centre offline'!$A$2:$A$2047,$A11,'city centre offline'!$B$2:$B$2047,K$3)</f>
        <v>0.86780456221179303</v>
      </c>
      <c r="L11" s="37">
        <f>+SUMIFS('city centre offline'!$C$2:$C$2047,'city centre offline'!$A$2:$A$2047,$A11,'city centre offline'!$B$2:$B$2047,L$3)</f>
        <v>0.40258597342689401</v>
      </c>
      <c r="M11" s="37">
        <f>+SUMIFS('city centre offline'!$C$2:$C$2047,'city centre offline'!$A$2:$A$2047,$A11,'city centre offline'!$B$2:$B$2047,M$3)</f>
        <v>1.00709707706424</v>
      </c>
      <c r="N11" s="37">
        <f>+SUMIFS('city centre offline'!$C$2:$C$2047,'city centre offline'!$A$2:$A$2047,$A11,'city centre offline'!$B$2:$B$2047,N$3)</f>
        <v>0.26433056669976401</v>
      </c>
      <c r="O11" s="37">
        <f>+SUMIFS('city centre offline'!$C$2:$C$2047,'city centre offline'!$A$2:$A$2047,$A11,'city centre offline'!$B$2:$B$2047,O$3)</f>
        <v>0.27000011584731298</v>
      </c>
      <c r="P11" s="37">
        <f>+SUMIFS('city centre offline'!$C$2:$C$2047,'city centre offline'!$A$2:$A$2047,$A11,'city centre offline'!$B$2:$B$2047,P$3)</f>
        <v>0.33358117324666298</v>
      </c>
      <c r="Q11" s="37">
        <f>+SUMIFS('city centre offline'!$C$2:$C$2047,'city centre offline'!$A$2:$A$2047,$A11,'city centre offline'!$B$2:$B$2047,Q$3)</f>
        <v>0.68367565973496602</v>
      </c>
      <c r="R11" s="37">
        <f>+SUMIFS('city centre offline'!$C$2:$C$2047,'city centre offline'!$A$2:$A$2047,$A11,'city centre offline'!$B$2:$B$2047,R$3)</f>
        <v>0.91391067186639097</v>
      </c>
      <c r="S11" s="37">
        <f>+SUMIFS('city centre offline'!$C$2:$C$2047,'city centre offline'!$A$2:$A$2047,$A11,'city centre offline'!$B$2:$B$2047,S$3)</f>
        <v>1.0997394786827199</v>
      </c>
      <c r="T11" s="37">
        <f>+SUMIFS('city centre offline'!$C$2:$C$2047,'city centre offline'!$A$2:$A$2047,$A11,'city centre offline'!$B$2:$B$2047,T$3)</f>
        <v>1.3478981838553401</v>
      </c>
      <c r="U11" s="37">
        <f>+SUMIFS('city centre offline'!$C$2:$C$2047,'city centre offline'!$A$2:$A$2047,$A11,'city centre offline'!$B$2:$B$2047,U$3)</f>
        <v>1.43271914098992</v>
      </c>
      <c r="V11" s="37">
        <f>+SUMIFS('city centre offline'!$C$2:$C$2047,'city centre offline'!$A$2:$A$2047,$A11,'city centre offline'!$B$2:$B$2047,V$3)</f>
        <v>1.16913153325644</v>
      </c>
      <c r="X11" s="6">
        <f>+SUMIFS('all sales summary'!$I$2:$I$2047,'all sales summary'!$A$2:$A$2047,$A11,'all sales summary'!$B$2:$B$2047,X$2)</f>
        <v>0.15085024289909837</v>
      </c>
      <c r="Y11" s="8">
        <f t="shared" si="0"/>
        <v>2.5513532873630913E-2</v>
      </c>
    </row>
    <row r="12" spans="1:25" x14ac:dyDescent="0.25">
      <c r="A12" s="5" t="s">
        <v>15</v>
      </c>
      <c r="B12" s="37">
        <f>+SUMIFS('city centre offline'!$C$2:$C$2047,'city centre offline'!$A$2:$A$2047,$A12,'city centre offline'!$B$2:$B$2047,B$3)</f>
        <v>0.72357363572210198</v>
      </c>
      <c r="C12" s="37">
        <f>+SUMIFS('city centre offline'!$C$2:$C$2047,'city centre offline'!$A$2:$A$2047,$A12,'city centre offline'!$B$2:$B$2047,C$3)</f>
        <v>0.81650826000479504</v>
      </c>
      <c r="D12" s="37">
        <f>+SUMIFS('city centre offline'!$C$2:$C$2047,'city centre offline'!$A$2:$A$2047,$A12,'city centre offline'!$B$2:$B$2047,D$3)</f>
        <v>0.53422956031673297</v>
      </c>
      <c r="E12" s="37">
        <f>+SUMIFS('city centre offline'!$C$2:$C$2047,'city centre offline'!$A$2:$A$2047,$A12,'city centre offline'!$B$2:$B$2047,E$3)</f>
        <v>7.97455179455622E-2</v>
      </c>
      <c r="F12" s="37">
        <f>+SUMIFS('city centre offline'!$C$2:$C$2047,'city centre offline'!$A$2:$A$2047,$A12,'city centre offline'!$B$2:$B$2047,F$3)</f>
        <v>0.123072515477781</v>
      </c>
      <c r="G12" s="37">
        <f>+SUMIFS('city centre offline'!$C$2:$C$2047,'city centre offline'!$A$2:$A$2047,$A12,'city centre offline'!$B$2:$B$2047,G$3)</f>
        <v>0.30211205947594999</v>
      </c>
      <c r="H12" s="37">
        <f>+SUMIFS('city centre offline'!$C$2:$C$2047,'city centre offline'!$A$2:$A$2047,$A12,'city centre offline'!$B$2:$B$2047,H$3)</f>
        <v>0.74131769988513496</v>
      </c>
      <c r="I12" s="37">
        <f>+SUMIFS('city centre offline'!$C$2:$C$2047,'city centre offline'!$A$2:$A$2047,$A12,'city centre offline'!$B$2:$B$2047,I$3)</f>
        <v>1.14625111949749</v>
      </c>
      <c r="J12" s="37">
        <f>+SUMIFS('city centre offline'!$C$2:$C$2047,'city centre offline'!$A$2:$A$2047,$A12,'city centre offline'!$B$2:$B$2047,J$3)</f>
        <v>0.94287927558426798</v>
      </c>
      <c r="K12" s="37">
        <f>+SUMIFS('city centre offline'!$C$2:$C$2047,'city centre offline'!$A$2:$A$2047,$A12,'city centre offline'!$B$2:$B$2047,K$3)</f>
        <v>0.82077078431512795</v>
      </c>
      <c r="L12" s="37">
        <f>+SUMIFS('city centre offline'!$C$2:$C$2047,'city centre offline'!$A$2:$A$2047,$A12,'city centre offline'!$B$2:$B$2047,L$3)</f>
        <v>0.28108973525090503</v>
      </c>
      <c r="M12" s="37">
        <f>+SUMIFS('city centre offline'!$C$2:$C$2047,'city centre offline'!$A$2:$A$2047,$A12,'city centre offline'!$B$2:$B$2047,M$3)</f>
        <v>0.85223676334252196</v>
      </c>
      <c r="N12" s="37">
        <f>+SUMIFS('city centre offline'!$C$2:$C$2047,'city centre offline'!$A$2:$A$2047,$A12,'city centre offline'!$B$2:$B$2047,N$3)</f>
        <v>0.122873634884649</v>
      </c>
      <c r="O12" s="37">
        <f>+SUMIFS('city centre offline'!$C$2:$C$2047,'city centre offline'!$A$2:$A$2047,$A12,'city centre offline'!$B$2:$B$2047,O$3)</f>
        <v>0.12841872329831699</v>
      </c>
      <c r="P12" s="37">
        <f>+SUMIFS('city centre offline'!$C$2:$C$2047,'city centre offline'!$A$2:$A$2047,$A12,'city centre offline'!$B$2:$B$2047,P$3)</f>
        <v>0.178835993705352</v>
      </c>
      <c r="Q12" s="37">
        <f>+SUMIFS('city centre offline'!$C$2:$C$2047,'city centre offline'!$A$2:$A$2047,$A12,'city centre offline'!$B$2:$B$2047,Q$3)</f>
        <v>0.62253604477323998</v>
      </c>
      <c r="R12" s="37">
        <f>+SUMIFS('city centre offline'!$C$2:$C$2047,'city centre offline'!$A$2:$A$2047,$A12,'city centre offline'!$B$2:$B$2047,R$3)</f>
        <v>0.85343308057007505</v>
      </c>
      <c r="S12" s="37">
        <f>+SUMIFS('city centre offline'!$C$2:$C$2047,'city centre offline'!$A$2:$A$2047,$A12,'city centre offline'!$B$2:$B$2047,S$3)</f>
        <v>1.0038163089520999</v>
      </c>
      <c r="T12" s="37">
        <f>+SUMIFS('city centre offline'!$C$2:$C$2047,'city centre offline'!$A$2:$A$2047,$A12,'city centre offline'!$B$2:$B$2047,T$3)</f>
        <v>1.2431824224146</v>
      </c>
      <c r="U12" s="37">
        <f>+SUMIFS('city centre offline'!$C$2:$C$2047,'city centre offline'!$A$2:$A$2047,$A12,'city centre offline'!$B$2:$B$2047,U$3)</f>
        <v>1.35366870894964</v>
      </c>
      <c r="V12" s="37">
        <f>+SUMIFS('city centre offline'!$C$2:$C$2047,'city centre offline'!$A$2:$A$2047,$A12,'city centre offline'!$B$2:$B$2047,V$3)</f>
        <v>1.0734231329333599</v>
      </c>
      <c r="X12" s="6">
        <f>+SUMIFS('all sales summary'!$I$2:$I$2047,'all sales summary'!$A$2:$A$2047,$A12,'all sales summary'!$B$2:$B$2047,X$2)</f>
        <v>7.9393561655616299E-2</v>
      </c>
      <c r="Y12" s="8">
        <f t="shared" si="0"/>
        <v>5.8293240314932198E-3</v>
      </c>
    </row>
    <row r="13" spans="1:25" x14ac:dyDescent="0.25">
      <c r="A13" s="5" t="s">
        <v>16</v>
      </c>
      <c r="B13" s="37">
        <f>+SUMIFS('city centre offline'!$C$2:$C$2047,'city centre offline'!$A$2:$A$2047,$A13,'city centre offline'!$B$2:$B$2047,B$3)</f>
        <v>0.823299949286871</v>
      </c>
      <c r="C13" s="37">
        <f>+SUMIFS('city centre offline'!$C$2:$C$2047,'city centre offline'!$A$2:$A$2047,$A13,'city centre offline'!$B$2:$B$2047,C$3)</f>
        <v>0.83321547474217905</v>
      </c>
      <c r="D13" s="37">
        <f>+SUMIFS('city centre offline'!$C$2:$C$2047,'city centre offline'!$A$2:$A$2047,$A13,'city centre offline'!$B$2:$B$2047,D$3)</f>
        <v>0.63486758410708499</v>
      </c>
      <c r="E13" s="37">
        <f>+SUMIFS('city centre offline'!$C$2:$C$2047,'city centre offline'!$A$2:$A$2047,$A13,'city centre offline'!$B$2:$B$2047,E$3)</f>
        <v>0.163985770538596</v>
      </c>
      <c r="F13" s="37">
        <f>+SUMIFS('city centre offline'!$C$2:$C$2047,'city centre offline'!$A$2:$A$2047,$A13,'city centre offline'!$B$2:$B$2047,F$3)</f>
        <v>0.20750715832706401</v>
      </c>
      <c r="G13" s="37">
        <f>+SUMIFS('city centre offline'!$C$2:$C$2047,'city centre offline'!$A$2:$A$2047,$A13,'city centre offline'!$B$2:$B$2047,G$3)</f>
        <v>0.450177504762587</v>
      </c>
      <c r="H13" s="37">
        <f>+SUMIFS('city centre offline'!$C$2:$C$2047,'city centre offline'!$A$2:$A$2047,$A13,'city centre offline'!$B$2:$B$2047,H$3)</f>
        <v>0.76939055889655295</v>
      </c>
      <c r="I13" s="37">
        <f>+SUMIFS('city centre offline'!$C$2:$C$2047,'city centre offline'!$A$2:$A$2047,$A13,'city centre offline'!$B$2:$B$2047,I$3)</f>
        <v>0.80342560383319095</v>
      </c>
      <c r="J13" s="37">
        <f>+SUMIFS('city centre offline'!$C$2:$C$2047,'city centre offline'!$A$2:$A$2047,$A13,'city centre offline'!$B$2:$B$2047,J$3)</f>
        <v>0.75972494861350603</v>
      </c>
      <c r="K13" s="37">
        <f>+SUMIFS('city centre offline'!$C$2:$C$2047,'city centre offline'!$A$2:$A$2047,$A13,'city centre offline'!$B$2:$B$2047,K$3)</f>
        <v>0.80877784215071302</v>
      </c>
      <c r="L13" s="37">
        <f>+SUMIFS('city centre offline'!$C$2:$C$2047,'city centre offline'!$A$2:$A$2047,$A13,'city centre offline'!$B$2:$B$2047,L$3)</f>
        <v>0.36354735358712797</v>
      </c>
      <c r="M13" s="37">
        <f>+SUMIFS('city centre offline'!$C$2:$C$2047,'city centre offline'!$A$2:$A$2047,$A13,'city centre offline'!$B$2:$B$2047,M$3)</f>
        <v>1.15108226509982</v>
      </c>
      <c r="N13" s="37">
        <f>+SUMIFS('city centre offline'!$C$2:$C$2047,'city centre offline'!$A$2:$A$2047,$A13,'city centre offline'!$B$2:$B$2047,N$3)</f>
        <v>0.27844265430903697</v>
      </c>
      <c r="O13" s="37">
        <f>+SUMIFS('city centre offline'!$C$2:$C$2047,'city centre offline'!$A$2:$A$2047,$A13,'city centre offline'!$B$2:$B$2047,O$3)</f>
        <v>0.218081865892055</v>
      </c>
      <c r="P13" s="37">
        <f>+SUMIFS('city centre offline'!$C$2:$C$2047,'city centre offline'!$A$2:$A$2047,$A13,'city centre offline'!$B$2:$B$2047,P$3)</f>
        <v>0.27433380565920301</v>
      </c>
      <c r="Q13" s="37">
        <f>+SUMIFS('city centre offline'!$C$2:$C$2047,'city centre offline'!$A$2:$A$2047,$A13,'city centre offline'!$B$2:$B$2047,Q$3)</f>
        <v>0.70180843809058102</v>
      </c>
      <c r="R13" s="37">
        <f>+SUMIFS('city centre offline'!$C$2:$C$2047,'city centre offline'!$A$2:$A$2047,$A13,'city centre offline'!$B$2:$B$2047,R$3)</f>
        <v>0.83572572107698195</v>
      </c>
      <c r="S13" s="37">
        <f>+SUMIFS('city centre offline'!$C$2:$C$2047,'city centre offline'!$A$2:$A$2047,$A13,'city centre offline'!$B$2:$B$2047,S$3)</f>
        <v>0.81340672761509702</v>
      </c>
      <c r="T13" s="37">
        <f>+SUMIFS('city centre offline'!$C$2:$C$2047,'city centre offline'!$A$2:$A$2047,$A13,'city centre offline'!$B$2:$B$2047,T$3)</f>
        <v>0.89239487642349002</v>
      </c>
      <c r="U13" s="37">
        <f>+SUMIFS('city centre offline'!$C$2:$C$2047,'city centre offline'!$A$2:$A$2047,$A13,'city centre offline'!$B$2:$B$2047,U$3)</f>
        <v>0.93814590233694894</v>
      </c>
      <c r="V13" s="37">
        <f>+SUMIFS('city centre offline'!$C$2:$C$2047,'city centre offline'!$A$2:$A$2047,$A13,'city centre offline'!$B$2:$B$2047,V$3)</f>
        <v>0.86047315683473802</v>
      </c>
      <c r="X13" s="6">
        <f>+SUMIFS('all sales summary'!$I$2:$I$2047,'all sales summary'!$A$2:$A$2047,$A13,'all sales summary'!$B$2:$B$2047,X$2)</f>
        <v>7.0076121185934676E-2</v>
      </c>
      <c r="Y13" s="8">
        <f t="shared" si="0"/>
        <v>-9.7774999703398001E-3</v>
      </c>
    </row>
    <row r="14" spans="1:25" x14ac:dyDescent="0.25">
      <c r="A14" s="5" t="s">
        <v>17</v>
      </c>
      <c r="B14" s="37">
        <f>+SUMIFS('city centre offline'!$C$2:$C$2047,'city centre offline'!$A$2:$A$2047,$A14,'city centre offline'!$B$2:$B$2047,B$3)</f>
        <v>0.80719025427897895</v>
      </c>
      <c r="C14" s="37">
        <f>+SUMIFS('city centre offline'!$C$2:$C$2047,'city centre offline'!$A$2:$A$2047,$A14,'city centre offline'!$B$2:$B$2047,C$3)</f>
        <v>0.85537066707823095</v>
      </c>
      <c r="D14" s="37">
        <f>+SUMIFS('city centre offline'!$C$2:$C$2047,'city centre offline'!$A$2:$A$2047,$A14,'city centre offline'!$B$2:$B$2047,D$3)</f>
        <v>0.57261970362124803</v>
      </c>
      <c r="E14" s="37">
        <f>+SUMIFS('city centre offline'!$C$2:$C$2047,'city centre offline'!$A$2:$A$2047,$A14,'city centre offline'!$B$2:$B$2047,E$3)</f>
        <v>0.14173933575513301</v>
      </c>
      <c r="F14" s="37">
        <f>+SUMIFS('city centre offline'!$C$2:$C$2047,'city centre offline'!$A$2:$A$2047,$A14,'city centre offline'!$B$2:$B$2047,F$3)</f>
        <v>0.17907440188690299</v>
      </c>
      <c r="G14" s="37">
        <f>+SUMIFS('city centre offline'!$C$2:$C$2047,'city centre offline'!$A$2:$A$2047,$A14,'city centre offline'!$B$2:$B$2047,G$3)</f>
        <v>0.32741451239334002</v>
      </c>
      <c r="H14" s="37">
        <f>+SUMIFS('city centre offline'!$C$2:$C$2047,'city centre offline'!$A$2:$A$2047,$A14,'city centre offline'!$B$2:$B$2047,H$3)</f>
        <v>0.73115180304608596</v>
      </c>
      <c r="I14" s="37">
        <f>+SUMIFS('city centre offline'!$C$2:$C$2047,'city centre offline'!$A$2:$A$2047,$A14,'city centre offline'!$B$2:$B$2047,I$3)</f>
        <v>0.99663088961092305</v>
      </c>
      <c r="J14" s="37">
        <f>+SUMIFS('city centre offline'!$C$2:$C$2047,'city centre offline'!$A$2:$A$2047,$A14,'city centre offline'!$B$2:$B$2047,J$3)</f>
        <v>0.86328612732883003</v>
      </c>
      <c r="K14" s="37">
        <f>+SUMIFS('city centre offline'!$C$2:$C$2047,'city centre offline'!$A$2:$A$2047,$A14,'city centre offline'!$B$2:$B$2047,K$3)</f>
        <v>0.83710797446257101</v>
      </c>
      <c r="L14" s="37">
        <f>+SUMIFS('city centre offline'!$C$2:$C$2047,'city centre offline'!$A$2:$A$2047,$A14,'city centre offline'!$B$2:$B$2047,L$3)</f>
        <v>0.31198725931211602</v>
      </c>
      <c r="M14" s="37">
        <f>+SUMIFS('city centre offline'!$C$2:$C$2047,'city centre offline'!$A$2:$A$2047,$A14,'city centre offline'!$B$2:$B$2047,M$3)</f>
        <v>0.84811940613292802</v>
      </c>
      <c r="N14" s="37">
        <f>+SUMIFS('city centre offline'!$C$2:$C$2047,'city centre offline'!$A$2:$A$2047,$A14,'city centre offline'!$B$2:$B$2047,N$3)</f>
        <v>0.17851001640050401</v>
      </c>
      <c r="O14" s="37">
        <f>+SUMIFS('city centre offline'!$C$2:$C$2047,'city centre offline'!$A$2:$A$2047,$A14,'city centre offline'!$B$2:$B$2047,O$3)</f>
        <v>0.19007293596760499</v>
      </c>
      <c r="P14" s="37">
        <f>+SUMIFS('city centre offline'!$C$2:$C$2047,'city centre offline'!$A$2:$A$2047,$A14,'city centre offline'!$B$2:$B$2047,P$3)</f>
        <v>0.24204288688574099</v>
      </c>
      <c r="Q14" s="37">
        <f>+SUMIFS('city centre offline'!$C$2:$C$2047,'city centre offline'!$A$2:$A$2047,$A14,'city centre offline'!$B$2:$B$2047,Q$3)</f>
        <v>0.60227814391753598</v>
      </c>
      <c r="R14" s="37">
        <f>+SUMIFS('city centre offline'!$C$2:$C$2047,'city centre offline'!$A$2:$A$2047,$A14,'city centre offline'!$B$2:$B$2047,R$3)</f>
        <v>0.86976537499747897</v>
      </c>
      <c r="S14" s="37">
        <f>+SUMIFS('city centre offline'!$C$2:$C$2047,'city centre offline'!$A$2:$A$2047,$A14,'city centre offline'!$B$2:$B$2047,S$3)</f>
        <v>0.95425624143744103</v>
      </c>
      <c r="T14" s="37">
        <f>+SUMIFS('city centre offline'!$C$2:$C$2047,'city centre offline'!$A$2:$A$2047,$A14,'city centre offline'!$B$2:$B$2047,T$3)</f>
        <v>1.07778914695565</v>
      </c>
      <c r="U14" s="37">
        <f>+SUMIFS('city centre offline'!$C$2:$C$2047,'city centre offline'!$A$2:$A$2047,$A14,'city centre offline'!$B$2:$B$2047,U$3)</f>
        <v>1.2008687071509501</v>
      </c>
      <c r="V14" s="37">
        <f>+SUMIFS('city centre offline'!$C$2:$C$2047,'city centre offline'!$A$2:$A$2047,$A14,'city centre offline'!$B$2:$B$2047,V$3)</f>
        <v>0.99368667987728798</v>
      </c>
      <c r="X14" s="6">
        <f>+SUMIFS('all sales summary'!$I$2:$I$2047,'all sales summary'!$A$2:$A$2047,$A14,'all sales summary'!$B$2:$B$2047,X$2)</f>
        <v>0.24940547063135332</v>
      </c>
      <c r="Y14" s="8">
        <f t="shared" si="0"/>
        <v>-1.5745765764513843E-3</v>
      </c>
    </row>
    <row r="15" spans="1:25" x14ac:dyDescent="0.25">
      <c r="A15" s="5" t="s">
        <v>18</v>
      </c>
      <c r="B15" s="37">
        <f>+SUMIFS('city centre offline'!$C$2:$C$2047,'city centre offline'!$A$2:$A$2047,$A15,'city centre offline'!$B$2:$B$2047,B$3)</f>
        <v>0.83591945551967095</v>
      </c>
      <c r="C15" s="37">
        <f>+SUMIFS('city centre offline'!$C$2:$C$2047,'city centre offline'!$A$2:$A$2047,$A15,'city centre offline'!$B$2:$B$2047,C$3)</f>
        <v>0.89811187473852905</v>
      </c>
      <c r="D15" s="37">
        <f>+SUMIFS('city centre offline'!$C$2:$C$2047,'city centre offline'!$A$2:$A$2047,$A15,'city centre offline'!$B$2:$B$2047,D$3)</f>
        <v>0.55579483654212702</v>
      </c>
      <c r="E15" s="37">
        <f>+SUMIFS('city centre offline'!$C$2:$C$2047,'city centre offline'!$A$2:$A$2047,$A15,'city centre offline'!$B$2:$B$2047,E$3)</f>
        <v>8.9619617880194694E-2</v>
      </c>
      <c r="F15" s="37">
        <f>+SUMIFS('city centre offline'!$C$2:$C$2047,'city centre offline'!$A$2:$A$2047,$A15,'city centre offline'!$B$2:$B$2047,F$3)</f>
        <v>0.12189705199484401</v>
      </c>
      <c r="G15" s="37">
        <f>+SUMIFS('city centre offline'!$C$2:$C$2047,'city centre offline'!$A$2:$A$2047,$A15,'city centre offline'!$B$2:$B$2047,G$3)</f>
        <v>0.296414480433839</v>
      </c>
      <c r="H15" s="37">
        <f>+SUMIFS('city centre offline'!$C$2:$C$2047,'city centre offline'!$A$2:$A$2047,$A15,'city centre offline'!$B$2:$B$2047,H$3)</f>
        <v>0.59607937821077495</v>
      </c>
      <c r="I15" s="37">
        <f>+SUMIFS('city centre offline'!$C$2:$C$2047,'city centre offline'!$A$2:$A$2047,$A15,'city centre offline'!$B$2:$B$2047,I$3)</f>
        <v>0.74339565775056704</v>
      </c>
      <c r="J15" s="37">
        <f>+SUMIFS('city centre offline'!$C$2:$C$2047,'city centre offline'!$A$2:$A$2047,$A15,'city centre offline'!$B$2:$B$2047,J$3)</f>
        <v>0.69033195782922097</v>
      </c>
      <c r="K15" s="37">
        <f>+SUMIFS('city centre offline'!$C$2:$C$2047,'city centre offline'!$A$2:$A$2047,$A15,'city centre offline'!$B$2:$B$2047,K$3)</f>
        <v>0.73896363424202205</v>
      </c>
      <c r="L15" s="37">
        <f>+SUMIFS('city centre offline'!$C$2:$C$2047,'city centre offline'!$A$2:$A$2047,$A15,'city centre offline'!$B$2:$B$2047,L$3)</f>
        <v>0.27177104091073101</v>
      </c>
      <c r="M15" s="37">
        <f>+SUMIFS('city centre offline'!$C$2:$C$2047,'city centre offline'!$A$2:$A$2047,$A15,'city centre offline'!$B$2:$B$2047,M$3)</f>
        <v>0.699713048615629</v>
      </c>
      <c r="N15" s="37">
        <f>+SUMIFS('city centre offline'!$C$2:$C$2047,'city centre offline'!$A$2:$A$2047,$A15,'city centre offline'!$B$2:$B$2047,N$3)</f>
        <v>0.16938461047056499</v>
      </c>
      <c r="O15" s="37">
        <f>+SUMIFS('city centre offline'!$C$2:$C$2047,'city centre offline'!$A$2:$A$2047,$A15,'city centre offline'!$B$2:$B$2047,O$3)</f>
        <v>0.15523049826420601</v>
      </c>
      <c r="P15" s="37">
        <f>+SUMIFS('city centre offline'!$C$2:$C$2047,'city centre offline'!$A$2:$A$2047,$A15,'city centre offline'!$B$2:$B$2047,P$3)</f>
        <v>0.20291021785348401</v>
      </c>
      <c r="Q15" s="37">
        <f>+SUMIFS('city centre offline'!$C$2:$C$2047,'city centre offline'!$A$2:$A$2047,$A15,'city centre offline'!$B$2:$B$2047,Q$3)</f>
        <v>0.55375855735527302</v>
      </c>
      <c r="R15" s="37">
        <f>+SUMIFS('city centre offline'!$C$2:$C$2047,'city centre offline'!$A$2:$A$2047,$A15,'city centre offline'!$B$2:$B$2047,R$3)</f>
        <v>0.74639945416600695</v>
      </c>
      <c r="S15" s="37">
        <f>+SUMIFS('city centre offline'!$C$2:$C$2047,'city centre offline'!$A$2:$A$2047,$A15,'city centre offline'!$B$2:$B$2047,S$3)</f>
        <v>0.76713716359774697</v>
      </c>
      <c r="T15" s="37">
        <f>+SUMIFS('city centre offline'!$C$2:$C$2047,'city centre offline'!$A$2:$A$2047,$A15,'city centre offline'!$B$2:$B$2047,T$3)</f>
        <v>0.83966347713493905</v>
      </c>
      <c r="U15" s="37">
        <f>+SUMIFS('city centre offline'!$C$2:$C$2047,'city centre offline'!$A$2:$A$2047,$A15,'city centre offline'!$B$2:$B$2047,U$3)</f>
        <v>0.94336460625222196</v>
      </c>
      <c r="V15" s="37">
        <f>+SUMIFS('city centre offline'!$C$2:$C$2047,'city centre offline'!$A$2:$A$2047,$A15,'city centre offline'!$B$2:$B$2047,V$3)</f>
        <v>0.89740709155509402</v>
      </c>
      <c r="X15" s="6">
        <f>+SUMIFS('all sales summary'!$I$2:$I$2047,'all sales summary'!$A$2:$A$2047,$A15,'all sales summary'!$B$2:$B$2047,X$2)</f>
        <v>0.13418573467438638</v>
      </c>
      <c r="Y15" s="8">
        <f t="shared" si="0"/>
        <v>-1.3766504792061767E-2</v>
      </c>
    </row>
    <row r="16" spans="1:25" x14ac:dyDescent="0.25">
      <c r="A16" s="5" t="s">
        <v>19</v>
      </c>
      <c r="B16" s="37">
        <f>+SUMIFS('city centre offline'!$C$2:$C$2047,'city centre offline'!$A$2:$A$2047,$A16,'city centre offline'!$B$2:$B$2047,B$3)</f>
        <v>0.92249891978749099</v>
      </c>
      <c r="C16" s="37">
        <f>+SUMIFS('city centre offline'!$C$2:$C$2047,'city centre offline'!$A$2:$A$2047,$A16,'city centre offline'!$B$2:$B$2047,C$3)</f>
        <v>0.91278944178571597</v>
      </c>
      <c r="D16" s="37">
        <f>+SUMIFS('city centre offline'!$C$2:$C$2047,'city centre offline'!$A$2:$A$2047,$A16,'city centre offline'!$B$2:$B$2047,D$3)</f>
        <v>0.87255538979225999</v>
      </c>
      <c r="E16" s="37">
        <f>+SUMIFS('city centre offline'!$C$2:$C$2047,'city centre offline'!$A$2:$A$2047,$A16,'city centre offline'!$B$2:$B$2047,E$3)</f>
        <v>0.50872290165549505</v>
      </c>
      <c r="F16" s="37">
        <f>+SUMIFS('city centre offline'!$C$2:$C$2047,'city centre offline'!$A$2:$A$2047,$A16,'city centre offline'!$B$2:$B$2047,F$3)</f>
        <v>0.60010080689061296</v>
      </c>
      <c r="G16" s="37">
        <f>+SUMIFS('city centre offline'!$C$2:$C$2047,'city centre offline'!$A$2:$A$2047,$A16,'city centre offline'!$B$2:$B$2047,G$3)</f>
        <v>0.82677814377643599</v>
      </c>
      <c r="H16" s="37">
        <f>+SUMIFS('city centre offline'!$C$2:$C$2047,'city centre offline'!$A$2:$A$2047,$A16,'city centre offline'!$B$2:$B$2047,H$3)</f>
        <v>1.0348253682017901</v>
      </c>
      <c r="I16" s="37">
        <f>+SUMIFS('city centre offline'!$C$2:$C$2047,'city centre offline'!$A$2:$A$2047,$A16,'city centre offline'!$B$2:$B$2047,I$3)</f>
        <v>1.0361372181053501</v>
      </c>
      <c r="J16" s="37">
        <f>+SUMIFS('city centre offline'!$C$2:$C$2047,'city centre offline'!$A$2:$A$2047,$A16,'city centre offline'!$B$2:$B$2047,J$3)</f>
        <v>1.0005321060952901</v>
      </c>
      <c r="K16" s="37">
        <f>+SUMIFS('city centre offline'!$C$2:$C$2047,'city centre offline'!$A$2:$A$2047,$A16,'city centre offline'!$B$2:$B$2047,K$3)</f>
        <v>0.99997076510820004</v>
      </c>
      <c r="L16" s="37">
        <f>+SUMIFS('city centre offline'!$C$2:$C$2047,'city centre offline'!$A$2:$A$2047,$A16,'city centre offline'!$B$2:$B$2047,L$3)</f>
        <v>0.80582782190264901</v>
      </c>
      <c r="M16" s="37">
        <f>+SUMIFS('city centre offline'!$C$2:$C$2047,'city centre offline'!$A$2:$A$2047,$A16,'city centre offline'!$B$2:$B$2047,M$3)</f>
        <v>1.22687715777629</v>
      </c>
      <c r="N16" s="37">
        <f>+SUMIFS('city centre offline'!$C$2:$C$2047,'city centre offline'!$A$2:$A$2047,$A16,'city centre offline'!$B$2:$B$2047,N$3)</f>
        <v>0.598342564765308</v>
      </c>
      <c r="O16" s="37">
        <f>+SUMIFS('city centre offline'!$C$2:$C$2047,'city centre offline'!$A$2:$A$2047,$A16,'city centre offline'!$B$2:$B$2047,O$3)</f>
        <v>0.62680090188167303</v>
      </c>
      <c r="P16" s="37">
        <f>+SUMIFS('city centre offline'!$C$2:$C$2047,'city centre offline'!$A$2:$A$2047,$A16,'city centre offline'!$B$2:$B$2047,P$3)</f>
        <v>0.75306118790871002</v>
      </c>
      <c r="Q16" s="37">
        <f>+SUMIFS('city centre offline'!$C$2:$C$2047,'city centre offline'!$A$2:$A$2047,$A16,'city centre offline'!$B$2:$B$2047,Q$3)</f>
        <v>0.969541985094581</v>
      </c>
      <c r="R16" s="37">
        <f>+SUMIFS('city centre offline'!$C$2:$C$2047,'city centre offline'!$A$2:$A$2047,$A16,'city centre offline'!$B$2:$B$2047,R$3)</f>
        <v>1.0343853542285999</v>
      </c>
      <c r="S16" s="37">
        <f>+SUMIFS('city centre offline'!$C$2:$C$2047,'city centre offline'!$A$2:$A$2047,$A16,'city centre offline'!$B$2:$B$2047,S$3)</f>
        <v>0.99502933603939903</v>
      </c>
      <c r="T16" s="37">
        <f>+SUMIFS('city centre offline'!$C$2:$C$2047,'city centre offline'!$A$2:$A$2047,$A16,'city centre offline'!$B$2:$B$2047,T$3)</f>
        <v>1.0805402847502199</v>
      </c>
      <c r="U16" s="37">
        <f>+SUMIFS('city centre offline'!$C$2:$C$2047,'city centre offline'!$A$2:$A$2047,$A16,'city centre offline'!$B$2:$B$2047,U$3)</f>
        <v>1.06284236859742</v>
      </c>
      <c r="V16" s="37">
        <f>+SUMIFS('city centre offline'!$C$2:$C$2047,'city centre offline'!$A$2:$A$2047,$A16,'city centre offline'!$B$2:$B$2047,V$3)</f>
        <v>1.01416990880036</v>
      </c>
      <c r="X16" s="6">
        <f>+SUMIFS('all sales summary'!$I$2:$I$2047,'all sales summary'!$A$2:$A$2047,$A16,'all sales summary'!$B$2:$B$2047,X$2)</f>
        <v>0.22682799739343257</v>
      </c>
      <c r="Y16" s="8">
        <f t="shared" si="0"/>
        <v>3.2141320364332247E-3</v>
      </c>
    </row>
    <row r="17" spans="1:25" x14ac:dyDescent="0.25">
      <c r="A17" s="5" t="s">
        <v>20</v>
      </c>
      <c r="B17" s="37">
        <f>+SUMIFS('city centre offline'!$C$2:$C$2047,'city centre offline'!$A$2:$A$2047,$A17,'city centre offline'!$B$2:$B$2047,B$3)</f>
        <v>0.82691085514871399</v>
      </c>
      <c r="C17" s="37">
        <f>+SUMIFS('city centre offline'!$C$2:$C$2047,'city centre offline'!$A$2:$A$2047,$A17,'city centre offline'!$B$2:$B$2047,C$3)</f>
        <v>0.85755424353167997</v>
      </c>
      <c r="D17" s="37">
        <f>+SUMIFS('city centre offline'!$C$2:$C$2047,'city centre offline'!$A$2:$A$2047,$A17,'city centre offline'!$B$2:$B$2047,D$3)</f>
        <v>0.56041995157476399</v>
      </c>
      <c r="E17" s="37">
        <f>+SUMIFS('city centre offline'!$C$2:$C$2047,'city centre offline'!$A$2:$A$2047,$A17,'city centre offline'!$B$2:$B$2047,E$3)</f>
        <v>0.116665304490274</v>
      </c>
      <c r="F17" s="37">
        <f>+SUMIFS('city centre offline'!$C$2:$C$2047,'city centre offline'!$A$2:$A$2047,$A17,'city centre offline'!$B$2:$B$2047,F$3)</f>
        <v>0.13371822824111201</v>
      </c>
      <c r="G17" s="37">
        <f>+SUMIFS('city centre offline'!$C$2:$C$2047,'city centre offline'!$A$2:$A$2047,$A17,'city centre offline'!$B$2:$B$2047,G$3)</f>
        <v>0.29380001991467403</v>
      </c>
      <c r="H17" s="37">
        <f>+SUMIFS('city centre offline'!$C$2:$C$2047,'city centre offline'!$A$2:$A$2047,$A17,'city centre offline'!$B$2:$B$2047,H$3)</f>
        <v>0.57452965366693698</v>
      </c>
      <c r="I17" s="37">
        <f>+SUMIFS('city centre offline'!$C$2:$C$2047,'city centre offline'!$A$2:$A$2047,$A17,'city centre offline'!$B$2:$B$2047,I$3)</f>
        <v>0.75851999960010597</v>
      </c>
      <c r="J17" s="37">
        <f>+SUMIFS('city centre offline'!$C$2:$C$2047,'city centre offline'!$A$2:$A$2047,$A17,'city centre offline'!$B$2:$B$2047,J$3)</f>
        <v>0.71492733681876897</v>
      </c>
      <c r="K17" s="37">
        <f>+SUMIFS('city centre offline'!$C$2:$C$2047,'city centre offline'!$A$2:$A$2047,$A17,'city centre offline'!$B$2:$B$2047,K$3)</f>
        <v>0.82718105180531099</v>
      </c>
      <c r="L17" s="37">
        <f>+SUMIFS('city centre offline'!$C$2:$C$2047,'city centre offline'!$A$2:$A$2047,$A17,'city centre offline'!$B$2:$B$2047,L$3)</f>
        <v>0.30518971833193198</v>
      </c>
      <c r="M17" s="37">
        <f>+SUMIFS('city centre offline'!$C$2:$C$2047,'city centre offline'!$A$2:$A$2047,$A17,'city centre offline'!$B$2:$B$2047,M$3)</f>
        <v>0.94398604672783104</v>
      </c>
      <c r="N17" s="37">
        <f>+SUMIFS('city centre offline'!$C$2:$C$2047,'city centre offline'!$A$2:$A$2047,$A17,'city centre offline'!$B$2:$B$2047,N$3)</f>
        <v>0.13988740371905001</v>
      </c>
      <c r="O17" s="37">
        <f>+SUMIFS('city centre offline'!$C$2:$C$2047,'city centre offline'!$A$2:$A$2047,$A17,'city centre offline'!$B$2:$B$2047,O$3)</f>
        <v>0.15115837004736299</v>
      </c>
      <c r="P17" s="37">
        <f>+SUMIFS('city centre offline'!$C$2:$C$2047,'city centre offline'!$A$2:$A$2047,$A17,'city centre offline'!$B$2:$B$2047,P$3)</f>
        <v>0.19214338677169401</v>
      </c>
      <c r="Q17" s="37">
        <f>+SUMIFS('city centre offline'!$C$2:$C$2047,'city centre offline'!$A$2:$A$2047,$A17,'city centre offline'!$B$2:$B$2047,Q$3)</f>
        <v>0.52896716146673395</v>
      </c>
      <c r="R17" s="37">
        <f>+SUMIFS('city centre offline'!$C$2:$C$2047,'city centre offline'!$A$2:$A$2047,$A17,'city centre offline'!$B$2:$B$2047,R$3)</f>
        <v>0.810668155018756</v>
      </c>
      <c r="S17" s="37">
        <f>+SUMIFS('city centre offline'!$C$2:$C$2047,'city centre offline'!$A$2:$A$2047,$A17,'city centre offline'!$B$2:$B$2047,S$3)</f>
        <v>0.854678041424066</v>
      </c>
      <c r="T17" s="37">
        <f>+SUMIFS('city centre offline'!$C$2:$C$2047,'city centre offline'!$A$2:$A$2047,$A17,'city centre offline'!$B$2:$B$2047,T$3)</f>
        <v>0.88526534975300097</v>
      </c>
      <c r="U17" s="37">
        <f>+SUMIFS('city centre offline'!$C$2:$C$2047,'city centre offline'!$A$2:$A$2047,$A17,'city centre offline'!$B$2:$B$2047,U$3)</f>
        <v>0.95090440891258199</v>
      </c>
      <c r="V17" s="37">
        <f>+SUMIFS('city centre offline'!$C$2:$C$2047,'city centre offline'!$A$2:$A$2047,$A17,'city centre offline'!$B$2:$B$2047,V$3)</f>
        <v>0.82912534192667797</v>
      </c>
      <c r="X17" s="6">
        <f>+SUMIFS('all sales summary'!$I$2:$I$2047,'all sales summary'!$A$2:$A$2047,$A17,'all sales summary'!$B$2:$B$2047,X$2)</f>
        <v>0.22297963867270004</v>
      </c>
      <c r="Y17" s="8">
        <f t="shared" si="0"/>
        <v>-3.8101569515510511E-2</v>
      </c>
    </row>
    <row r="18" spans="1:25" x14ac:dyDescent="0.25">
      <c r="A18" s="5" t="s">
        <v>21</v>
      </c>
      <c r="B18" s="37">
        <f>+SUMIFS('city centre offline'!$C$2:$C$2047,'city centre offline'!$A$2:$A$2047,$A18,'city centre offline'!$B$2:$B$2047,B$3)</f>
        <v>0.79539186239633397</v>
      </c>
      <c r="C18" s="37">
        <f>+SUMIFS('city centre offline'!$C$2:$C$2047,'city centre offline'!$A$2:$A$2047,$A18,'city centre offline'!$B$2:$B$2047,C$3)</f>
        <v>0.84580380598592497</v>
      </c>
      <c r="D18" s="37">
        <f>+SUMIFS('city centre offline'!$C$2:$C$2047,'city centre offline'!$A$2:$A$2047,$A18,'city centre offline'!$B$2:$B$2047,D$3)</f>
        <v>0.50352660141254602</v>
      </c>
      <c r="E18" s="37">
        <f>+SUMIFS('city centre offline'!$C$2:$C$2047,'city centre offline'!$A$2:$A$2047,$A18,'city centre offline'!$B$2:$B$2047,E$3)</f>
        <v>4.41395859800243E-2</v>
      </c>
      <c r="F18" s="37">
        <f>+SUMIFS('city centre offline'!$C$2:$C$2047,'city centre offline'!$A$2:$A$2047,$A18,'city centre offline'!$B$2:$B$2047,F$3)</f>
        <v>5.3698305305348103E-2</v>
      </c>
      <c r="G18" s="37">
        <f>+SUMIFS('city centre offline'!$C$2:$C$2047,'city centre offline'!$A$2:$A$2047,$A18,'city centre offline'!$B$2:$B$2047,G$3)</f>
        <v>0.12245086116069601</v>
      </c>
      <c r="H18" s="37">
        <f>+SUMIFS('city centre offline'!$C$2:$C$2047,'city centre offline'!$A$2:$A$2047,$A18,'city centre offline'!$B$2:$B$2047,H$3)</f>
        <v>0.43831888349207598</v>
      </c>
      <c r="I18" s="37">
        <f>+SUMIFS('city centre offline'!$C$2:$C$2047,'city centre offline'!$A$2:$A$2047,$A18,'city centre offline'!$B$2:$B$2047,I$3)</f>
        <v>0.69100853830943498</v>
      </c>
      <c r="J18" s="37">
        <f>+SUMIFS('city centre offline'!$C$2:$C$2047,'city centre offline'!$A$2:$A$2047,$A18,'city centre offline'!$B$2:$B$2047,J$3)</f>
        <v>0.582956847749454</v>
      </c>
      <c r="K18" s="37">
        <f>+SUMIFS('city centre offline'!$C$2:$C$2047,'city centre offline'!$A$2:$A$2047,$A18,'city centre offline'!$B$2:$B$2047,K$3)</f>
        <v>0.39265806474109499</v>
      </c>
      <c r="L18" s="37">
        <f>+SUMIFS('city centre offline'!$C$2:$C$2047,'city centre offline'!$A$2:$A$2047,$A18,'city centre offline'!$B$2:$B$2047,L$3)</f>
        <v>0.68998551095624705</v>
      </c>
      <c r="M18" s="37">
        <f>+SUMIFS('city centre offline'!$C$2:$C$2047,'city centre offline'!$A$2:$A$2047,$A18,'city centre offline'!$B$2:$B$2047,M$3)</f>
        <v>0.630836484697198</v>
      </c>
      <c r="N18" s="37">
        <f>+SUMIFS('city centre offline'!$C$2:$C$2047,'city centre offline'!$A$2:$A$2047,$A18,'city centre offline'!$B$2:$B$2047,N$3)</f>
        <v>7.8798785070917796E-2</v>
      </c>
      <c r="O18" s="37">
        <f>+SUMIFS('city centre offline'!$C$2:$C$2047,'city centre offline'!$A$2:$A$2047,$A18,'city centre offline'!$B$2:$B$2047,O$3)</f>
        <v>8.0581742321533104E-2</v>
      </c>
      <c r="P18" s="37">
        <f>+SUMIFS('city centre offline'!$C$2:$C$2047,'city centre offline'!$A$2:$A$2047,$A18,'city centre offline'!$B$2:$B$2047,P$3)</f>
        <v>0.116896826303167</v>
      </c>
      <c r="Q18" s="37">
        <f>+SUMIFS('city centre offline'!$C$2:$C$2047,'city centre offline'!$A$2:$A$2047,$A18,'city centre offline'!$B$2:$B$2047,Q$3)</f>
        <v>0.47280787868112001</v>
      </c>
      <c r="R18" s="37">
        <f>+SUMIFS('city centre offline'!$C$2:$C$2047,'city centre offline'!$A$2:$A$2047,$A18,'city centre offline'!$B$2:$B$2047,R$3)</f>
        <v>0.69538471691473702</v>
      </c>
      <c r="S18" s="37">
        <f>+SUMIFS('city centre offline'!$C$2:$C$2047,'city centre offline'!$A$2:$A$2047,$A18,'city centre offline'!$B$2:$B$2047,S$3)</f>
        <v>0.74884933528106301</v>
      </c>
      <c r="T18" s="37">
        <f>+SUMIFS('city centre offline'!$C$2:$C$2047,'city centre offline'!$A$2:$A$2047,$A18,'city centre offline'!$B$2:$B$2047,T$3)</f>
        <v>0.77794559045740197</v>
      </c>
      <c r="U18" s="37">
        <f>+SUMIFS('city centre offline'!$C$2:$C$2047,'city centre offline'!$A$2:$A$2047,$A18,'city centre offline'!$B$2:$B$2047,U$3)</f>
        <v>0.92168128810809702</v>
      </c>
      <c r="V18" s="37">
        <f>+SUMIFS('city centre offline'!$C$2:$C$2047,'city centre offline'!$A$2:$A$2047,$A18,'city centre offline'!$B$2:$B$2047,V$3)</f>
        <v>0.84913189423629798</v>
      </c>
      <c r="X18" s="6">
        <f>+SUMIFS('all sales summary'!$I$2:$I$2047,'all sales summary'!$A$2:$A$2047,$A18,'all sales summary'!$B$2:$B$2047,X$2)</f>
        <v>0.19138068097570915</v>
      </c>
      <c r="Y18" s="8">
        <f t="shared" si="0"/>
        <v>-2.8873240818572603E-2</v>
      </c>
    </row>
    <row r="19" spans="1:25" x14ac:dyDescent="0.25">
      <c r="A19" s="5" t="s">
        <v>22</v>
      </c>
      <c r="B19" s="37">
        <f>+SUMIFS('city centre offline'!$C$2:$C$2047,'city centre offline'!$A$2:$A$2047,$A19,'city centre offline'!$B$2:$B$2047,B$3)</f>
        <v>0.87054679058849704</v>
      </c>
      <c r="C19" s="37">
        <f>+SUMIFS('city centre offline'!$C$2:$C$2047,'city centre offline'!$A$2:$A$2047,$A19,'city centre offline'!$B$2:$B$2047,C$3)</f>
        <v>0.82348279025834803</v>
      </c>
      <c r="D19" s="37">
        <f>+SUMIFS('city centre offline'!$C$2:$C$2047,'city centre offline'!$A$2:$A$2047,$A19,'city centre offline'!$B$2:$B$2047,D$3)</f>
        <v>0.64933097120247596</v>
      </c>
      <c r="E19" s="37">
        <f>+SUMIFS('city centre offline'!$C$2:$C$2047,'city centre offline'!$A$2:$A$2047,$A19,'city centre offline'!$B$2:$B$2047,E$3)</f>
        <v>0.24657674218187001</v>
      </c>
      <c r="F19" s="37">
        <f>+SUMIFS('city centre offline'!$C$2:$C$2047,'city centre offline'!$A$2:$A$2047,$A19,'city centre offline'!$B$2:$B$2047,F$3)</f>
        <v>0.30495167790023903</v>
      </c>
      <c r="G19" s="37">
        <f>+SUMIFS('city centre offline'!$C$2:$C$2047,'city centre offline'!$A$2:$A$2047,$A19,'city centre offline'!$B$2:$B$2047,G$3)</f>
        <v>0.54846680613216803</v>
      </c>
      <c r="H19" s="37">
        <f>+SUMIFS('city centre offline'!$C$2:$C$2047,'city centre offline'!$A$2:$A$2047,$A19,'city centre offline'!$B$2:$B$2047,H$3)</f>
        <v>0.77498994252086095</v>
      </c>
      <c r="I19" s="37">
        <f>+SUMIFS('city centre offline'!$C$2:$C$2047,'city centre offline'!$A$2:$A$2047,$A19,'city centre offline'!$B$2:$B$2047,I$3)</f>
        <v>0.80237581953395798</v>
      </c>
      <c r="J19" s="37">
        <f>+SUMIFS('city centre offline'!$C$2:$C$2047,'city centre offline'!$A$2:$A$2047,$A19,'city centre offline'!$B$2:$B$2047,J$3)</f>
        <v>0.77783181829616699</v>
      </c>
      <c r="K19" s="37">
        <f>+SUMIFS('city centre offline'!$C$2:$C$2047,'city centre offline'!$A$2:$A$2047,$A19,'city centre offline'!$B$2:$B$2047,K$3)</f>
        <v>0.83752936485470597</v>
      </c>
      <c r="L19" s="37">
        <f>+SUMIFS('city centre offline'!$C$2:$C$2047,'city centre offline'!$A$2:$A$2047,$A19,'city centre offline'!$B$2:$B$2047,L$3)</f>
        <v>0.54354228058769605</v>
      </c>
      <c r="M19" s="37">
        <f>+SUMIFS('city centre offline'!$C$2:$C$2047,'city centre offline'!$A$2:$A$2047,$A19,'city centre offline'!$B$2:$B$2047,M$3)</f>
        <v>0.81972531434329299</v>
      </c>
      <c r="N19" s="37">
        <f>+SUMIFS('city centre offline'!$C$2:$C$2047,'city centre offline'!$A$2:$A$2047,$A19,'city centre offline'!$B$2:$B$2047,N$3)</f>
        <v>0.33948643513102</v>
      </c>
      <c r="O19" s="37">
        <f>+SUMIFS('city centre offline'!$C$2:$C$2047,'city centre offline'!$A$2:$A$2047,$A19,'city centre offline'!$B$2:$B$2047,O$3)</f>
        <v>0.35793592441955902</v>
      </c>
      <c r="P19" s="37">
        <f>+SUMIFS('city centre offline'!$C$2:$C$2047,'city centre offline'!$A$2:$A$2047,$A19,'city centre offline'!$B$2:$B$2047,P$3)</f>
        <v>0.46059360237279701</v>
      </c>
      <c r="Q19" s="37">
        <f>+SUMIFS('city centre offline'!$C$2:$C$2047,'city centre offline'!$A$2:$A$2047,$A19,'city centre offline'!$B$2:$B$2047,Q$3)</f>
        <v>0.76887148230367697</v>
      </c>
      <c r="R19" s="37">
        <f>+SUMIFS('city centre offline'!$C$2:$C$2047,'city centre offline'!$A$2:$A$2047,$A19,'city centre offline'!$B$2:$B$2047,R$3)</f>
        <v>0.86476652092685002</v>
      </c>
      <c r="S19" s="37">
        <f>+SUMIFS('city centre offline'!$C$2:$C$2047,'city centre offline'!$A$2:$A$2047,$A19,'city centre offline'!$B$2:$B$2047,S$3)</f>
        <v>0.85271340894158798</v>
      </c>
      <c r="T19" s="37">
        <f>+SUMIFS('city centre offline'!$C$2:$C$2047,'city centre offline'!$A$2:$A$2047,$A19,'city centre offline'!$B$2:$B$2047,T$3)</f>
        <v>0.88336889097780502</v>
      </c>
      <c r="U19" s="37">
        <f>+SUMIFS('city centre offline'!$C$2:$C$2047,'city centre offline'!$A$2:$A$2047,$A19,'city centre offline'!$B$2:$B$2047,U$3)</f>
        <v>0.90846584820145004</v>
      </c>
      <c r="V19" s="37">
        <f>+SUMIFS('city centre offline'!$C$2:$C$2047,'city centre offline'!$A$2:$A$2047,$A19,'city centre offline'!$B$2:$B$2047,V$3)</f>
        <v>0.87751285837066395</v>
      </c>
      <c r="X19" s="6">
        <f>+SUMIFS('all sales summary'!$I$2:$I$2047,'all sales summary'!$A$2:$A$2047,$A19,'all sales summary'!$B$2:$B$2047,X$2)</f>
        <v>9.0768326997026277E-2</v>
      </c>
      <c r="Y19" s="8">
        <f t="shared" si="0"/>
        <v>-1.1117952924342644E-2</v>
      </c>
    </row>
    <row r="20" spans="1:25" x14ac:dyDescent="0.25">
      <c r="A20" s="5" t="s">
        <v>23</v>
      </c>
      <c r="B20" s="37">
        <f>+SUMIFS('city centre offline'!$C$2:$C$2047,'city centre offline'!$A$2:$A$2047,$A20,'city centre offline'!$B$2:$B$2047,B$3)</f>
        <v>0.85122993201175201</v>
      </c>
      <c r="C20" s="37">
        <f>+SUMIFS('city centre offline'!$C$2:$C$2047,'city centre offline'!$A$2:$A$2047,$A20,'city centre offline'!$B$2:$B$2047,C$3)</f>
        <v>0.92234635513594398</v>
      </c>
      <c r="D20" s="37">
        <f>+SUMIFS('city centre offline'!$C$2:$C$2047,'city centre offline'!$A$2:$A$2047,$A20,'city centre offline'!$B$2:$B$2047,D$3)</f>
        <v>0.59293193027285296</v>
      </c>
      <c r="E20" s="37">
        <f>+SUMIFS('city centre offline'!$C$2:$C$2047,'city centre offline'!$A$2:$A$2047,$A20,'city centre offline'!$B$2:$B$2047,E$3)</f>
        <v>9.6738335946138607E-2</v>
      </c>
      <c r="F20" s="37">
        <f>+SUMIFS('city centre offline'!$C$2:$C$2047,'city centre offline'!$A$2:$A$2047,$A20,'city centre offline'!$B$2:$B$2047,F$3)</f>
        <v>0.12016732902892401</v>
      </c>
      <c r="G20" s="37">
        <f>+SUMIFS('city centre offline'!$C$2:$C$2047,'city centre offline'!$A$2:$A$2047,$A20,'city centre offline'!$B$2:$B$2047,G$3)</f>
        <v>0.298843756337142</v>
      </c>
      <c r="H20" s="37">
        <f>+SUMIFS('city centre offline'!$C$2:$C$2047,'city centre offline'!$A$2:$A$2047,$A20,'city centre offline'!$B$2:$B$2047,H$3)</f>
        <v>0.55295787694444298</v>
      </c>
      <c r="I20" s="37">
        <f>+SUMIFS('city centre offline'!$C$2:$C$2047,'city centre offline'!$A$2:$A$2047,$A20,'city centre offline'!$B$2:$B$2047,I$3)</f>
        <v>0.65555792950512004</v>
      </c>
      <c r="J20" s="37">
        <f>+SUMIFS('city centre offline'!$C$2:$C$2047,'city centre offline'!$A$2:$A$2047,$A20,'city centre offline'!$B$2:$B$2047,J$3)</f>
        <v>0.62584399041050498</v>
      </c>
      <c r="K20" s="37">
        <f>+SUMIFS('city centre offline'!$C$2:$C$2047,'city centre offline'!$A$2:$A$2047,$A20,'city centre offline'!$B$2:$B$2047,K$3)</f>
        <v>0.67519044185551602</v>
      </c>
      <c r="L20" s="37">
        <f>+SUMIFS('city centre offline'!$C$2:$C$2047,'city centre offline'!$A$2:$A$2047,$A20,'city centre offline'!$B$2:$B$2047,L$3)</f>
        <v>0.29023015163014498</v>
      </c>
      <c r="M20" s="37">
        <f>+SUMIFS('city centre offline'!$C$2:$C$2047,'city centre offline'!$A$2:$A$2047,$A20,'city centre offline'!$B$2:$B$2047,M$3)</f>
        <v>0.85724192479988304</v>
      </c>
      <c r="N20" s="37">
        <f>+SUMIFS('city centre offline'!$C$2:$C$2047,'city centre offline'!$A$2:$A$2047,$A20,'city centre offline'!$B$2:$B$2047,N$3)</f>
        <v>0.15271375347007601</v>
      </c>
      <c r="O20" s="37">
        <f>+SUMIFS('city centre offline'!$C$2:$C$2047,'city centre offline'!$A$2:$A$2047,$A20,'city centre offline'!$B$2:$B$2047,O$3)</f>
        <v>0.16225937476851099</v>
      </c>
      <c r="P20" s="37">
        <f>+SUMIFS('city centre offline'!$C$2:$C$2047,'city centre offline'!$A$2:$A$2047,$A20,'city centre offline'!$B$2:$B$2047,P$3)</f>
        <v>0.208998230800572</v>
      </c>
      <c r="Q20" s="37">
        <f>+SUMIFS('city centre offline'!$C$2:$C$2047,'city centre offline'!$A$2:$A$2047,$A20,'city centre offline'!$B$2:$B$2047,Q$3)</f>
        <v>0.55708505881508696</v>
      </c>
      <c r="R20" s="37">
        <f>+SUMIFS('city centre offline'!$C$2:$C$2047,'city centre offline'!$A$2:$A$2047,$A20,'city centre offline'!$B$2:$B$2047,R$3)</f>
        <v>0.67224436264963505</v>
      </c>
      <c r="S20" s="37">
        <f>+SUMIFS('city centre offline'!$C$2:$C$2047,'city centre offline'!$A$2:$A$2047,$A20,'city centre offline'!$B$2:$B$2047,S$3)</f>
        <v>0.65891805210835297</v>
      </c>
      <c r="T20" s="37">
        <f>+SUMIFS('city centre offline'!$C$2:$C$2047,'city centre offline'!$A$2:$A$2047,$A20,'city centre offline'!$B$2:$B$2047,T$3)</f>
        <v>0.71942869598482595</v>
      </c>
      <c r="U20" s="37">
        <f>+SUMIFS('city centre offline'!$C$2:$C$2047,'city centre offline'!$A$2:$A$2047,$A20,'city centre offline'!$B$2:$B$2047,U$3)</f>
        <v>0.78231189293446202</v>
      </c>
      <c r="V20" s="37">
        <f>+SUMIFS('city centre offline'!$C$2:$C$2047,'city centre offline'!$A$2:$A$2047,$A20,'city centre offline'!$B$2:$B$2047,V$3)</f>
        <v>0.76812817956173796</v>
      </c>
      <c r="X20" s="6">
        <f>+SUMIFS('all sales summary'!$I$2:$I$2047,'all sales summary'!$A$2:$A$2047,$A20,'all sales summary'!$B$2:$B$2047,X$2)</f>
        <v>0.1298456220930414</v>
      </c>
      <c r="Y20" s="8">
        <f t="shared" si="0"/>
        <v>-3.0107540770652128E-2</v>
      </c>
    </row>
    <row r="21" spans="1:25" x14ac:dyDescent="0.25">
      <c r="A21" s="5" t="s">
        <v>24</v>
      </c>
      <c r="B21" s="37">
        <f>+SUMIFS('city centre offline'!$C$2:$C$2047,'city centre offline'!$A$2:$A$2047,$A21,'city centre offline'!$B$2:$B$2047,B$3)</f>
        <v>0.76473465834715204</v>
      </c>
      <c r="C21" s="37">
        <f>+SUMIFS('city centre offline'!$C$2:$C$2047,'city centre offline'!$A$2:$A$2047,$A21,'city centre offline'!$B$2:$B$2047,C$3)</f>
        <v>0.79394551707986905</v>
      </c>
      <c r="D21" s="37">
        <f>+SUMIFS('city centre offline'!$C$2:$C$2047,'city centre offline'!$A$2:$A$2047,$A21,'city centre offline'!$B$2:$B$2047,D$3)</f>
        <v>0.62048156015554401</v>
      </c>
      <c r="E21" s="37">
        <f>+SUMIFS('city centre offline'!$C$2:$C$2047,'city centre offline'!$A$2:$A$2047,$A21,'city centre offline'!$B$2:$B$2047,E$3)</f>
        <v>0.25158622823599203</v>
      </c>
      <c r="F21" s="37">
        <f>+SUMIFS('city centre offline'!$C$2:$C$2047,'city centre offline'!$A$2:$A$2047,$A21,'city centre offline'!$B$2:$B$2047,F$3)</f>
        <v>0.312525250517803</v>
      </c>
      <c r="G21" s="37">
        <f>+SUMIFS('city centre offline'!$C$2:$C$2047,'city centre offline'!$A$2:$A$2047,$A21,'city centre offline'!$B$2:$B$2047,G$3)</f>
        <v>0.50921777853473404</v>
      </c>
      <c r="H21" s="37">
        <f>+SUMIFS('city centre offline'!$C$2:$C$2047,'city centre offline'!$A$2:$A$2047,$A21,'city centre offline'!$B$2:$B$2047,H$3)</f>
        <v>0.76286410936662397</v>
      </c>
      <c r="I21" s="37">
        <f>+SUMIFS('city centre offline'!$C$2:$C$2047,'city centre offline'!$A$2:$A$2047,$A21,'city centre offline'!$B$2:$B$2047,I$3)</f>
        <v>0.82422657203105198</v>
      </c>
      <c r="J21" s="37">
        <f>+SUMIFS('city centre offline'!$C$2:$C$2047,'city centre offline'!$A$2:$A$2047,$A21,'city centre offline'!$B$2:$B$2047,J$3)</f>
        <v>0.77575879436284201</v>
      </c>
      <c r="K21" s="37">
        <f>+SUMIFS('city centre offline'!$C$2:$C$2047,'city centre offline'!$A$2:$A$2047,$A21,'city centre offline'!$B$2:$B$2047,K$3)</f>
        <v>0.83388271838647299</v>
      </c>
      <c r="L21" s="37">
        <f>+SUMIFS('city centre offline'!$C$2:$C$2047,'city centre offline'!$A$2:$A$2047,$A21,'city centre offline'!$B$2:$B$2047,L$3)</f>
        <v>0.50225304606349497</v>
      </c>
      <c r="M21" s="37">
        <f>+SUMIFS('city centre offline'!$C$2:$C$2047,'city centre offline'!$A$2:$A$2047,$A21,'city centre offline'!$B$2:$B$2047,M$3)</f>
        <v>1.1016605447710499</v>
      </c>
      <c r="N21" s="37">
        <f>+SUMIFS('city centre offline'!$C$2:$C$2047,'city centre offline'!$A$2:$A$2047,$A21,'city centre offline'!$B$2:$B$2047,N$3)</f>
        <v>0.30622553428671301</v>
      </c>
      <c r="O21" s="37">
        <f>+SUMIFS('city centre offline'!$C$2:$C$2047,'city centre offline'!$A$2:$A$2047,$A21,'city centre offline'!$B$2:$B$2047,O$3)</f>
        <v>0.336017492936385</v>
      </c>
      <c r="P21" s="37">
        <f>+SUMIFS('city centre offline'!$C$2:$C$2047,'city centre offline'!$A$2:$A$2047,$A21,'city centre offline'!$B$2:$B$2047,P$3)</f>
        <v>0.412194111533009</v>
      </c>
      <c r="Q21" s="37">
        <f>+SUMIFS('city centre offline'!$C$2:$C$2047,'city centre offline'!$A$2:$A$2047,$A21,'city centre offline'!$B$2:$B$2047,Q$3)</f>
        <v>0.73082276471415897</v>
      </c>
      <c r="R21" s="37">
        <f>+SUMIFS('city centre offline'!$C$2:$C$2047,'city centre offline'!$A$2:$A$2047,$A21,'city centre offline'!$B$2:$B$2047,R$3)</f>
        <v>0.83494724496746597</v>
      </c>
      <c r="S21" s="37">
        <f>+SUMIFS('city centre offline'!$C$2:$C$2047,'city centre offline'!$A$2:$A$2047,$A21,'city centre offline'!$B$2:$B$2047,S$3)</f>
        <v>0.781319945503122</v>
      </c>
      <c r="T21" s="37">
        <f>+SUMIFS('city centre offline'!$C$2:$C$2047,'city centre offline'!$A$2:$A$2047,$A21,'city centre offline'!$B$2:$B$2047,T$3)</f>
        <v>0.80551618528972901</v>
      </c>
      <c r="U21" s="37">
        <f>+SUMIFS('city centre offline'!$C$2:$C$2047,'city centre offline'!$A$2:$A$2047,$A21,'city centre offline'!$B$2:$B$2047,U$3)</f>
        <v>0.84066557685162702</v>
      </c>
      <c r="V21" s="37">
        <f>+SUMIFS('city centre offline'!$C$2:$C$2047,'city centre offline'!$A$2:$A$2047,$A21,'city centre offline'!$B$2:$B$2047,V$3)</f>
        <v>0.789316177494925</v>
      </c>
      <c r="X21" s="6">
        <f>+SUMIFS('all sales summary'!$I$2:$I$2047,'all sales summary'!$A$2:$A$2047,$A21,'all sales summary'!$B$2:$B$2047,X$2)</f>
        <v>0.20369793088569654</v>
      </c>
      <c r="Y21" s="8">
        <f t="shared" si="0"/>
        <v>-4.2915858715373123E-2</v>
      </c>
    </row>
    <row r="22" spans="1:25" x14ac:dyDescent="0.25">
      <c r="A22" s="5" t="s">
        <v>25</v>
      </c>
      <c r="B22" s="37">
        <f>+SUMIFS('city centre offline'!$C$2:$C$2047,'city centre offline'!$A$2:$A$2047,$A22,'city centre offline'!$B$2:$B$2047,B$3)</f>
        <v>0.81571240939688705</v>
      </c>
      <c r="C22" s="37">
        <f>+SUMIFS('city centre offline'!$C$2:$C$2047,'city centre offline'!$A$2:$A$2047,$A22,'city centre offline'!$B$2:$B$2047,C$3)</f>
        <v>0.88695392779107995</v>
      </c>
      <c r="D22" s="37">
        <f>+SUMIFS('city centre offline'!$C$2:$C$2047,'city centre offline'!$A$2:$A$2047,$A22,'city centre offline'!$B$2:$B$2047,D$3)</f>
        <v>0.57753574032733501</v>
      </c>
      <c r="E22" s="37">
        <f>+SUMIFS('city centre offline'!$C$2:$C$2047,'city centre offline'!$A$2:$A$2047,$A22,'city centre offline'!$B$2:$B$2047,E$3)</f>
        <v>0.13307084973654901</v>
      </c>
      <c r="F22" s="37">
        <f>+SUMIFS('city centre offline'!$C$2:$C$2047,'city centre offline'!$A$2:$A$2047,$A22,'city centre offline'!$B$2:$B$2047,F$3)</f>
        <v>0.15246831168918901</v>
      </c>
      <c r="G22" s="37">
        <f>+SUMIFS('city centre offline'!$C$2:$C$2047,'city centre offline'!$A$2:$A$2047,$A22,'city centre offline'!$B$2:$B$2047,G$3)</f>
        <v>0.34230529944862498</v>
      </c>
      <c r="H22" s="37">
        <f>+SUMIFS('city centre offline'!$C$2:$C$2047,'city centre offline'!$A$2:$A$2047,$A22,'city centre offline'!$B$2:$B$2047,H$3)</f>
        <v>0.70729597524731702</v>
      </c>
      <c r="I22" s="37">
        <f>+SUMIFS('city centre offline'!$C$2:$C$2047,'city centre offline'!$A$2:$A$2047,$A22,'city centre offline'!$B$2:$B$2047,I$3)</f>
        <v>0.81024630673853304</v>
      </c>
      <c r="J22" s="37">
        <f>+SUMIFS('city centre offline'!$C$2:$C$2047,'city centre offline'!$A$2:$A$2047,$A22,'city centre offline'!$B$2:$B$2047,J$3)</f>
        <v>0.75272863107351895</v>
      </c>
      <c r="K22" s="37">
        <f>+SUMIFS('city centre offline'!$C$2:$C$2047,'city centre offline'!$A$2:$A$2047,$A22,'city centre offline'!$B$2:$B$2047,K$3)</f>
        <v>0.85775277533621996</v>
      </c>
      <c r="L22" s="37">
        <f>+SUMIFS('city centre offline'!$C$2:$C$2047,'city centre offline'!$A$2:$A$2047,$A22,'city centre offline'!$B$2:$B$2047,L$3)</f>
        <v>0.32589095357176301</v>
      </c>
      <c r="M22" s="37">
        <f>+SUMIFS('city centre offline'!$C$2:$C$2047,'city centre offline'!$A$2:$A$2047,$A22,'city centre offline'!$B$2:$B$2047,M$3)</f>
        <v>1.0779098914977201</v>
      </c>
      <c r="N22" s="37">
        <f>+SUMIFS('city centre offline'!$C$2:$C$2047,'city centre offline'!$A$2:$A$2047,$A22,'city centre offline'!$B$2:$B$2047,N$3)</f>
        <v>0.16964531914804401</v>
      </c>
      <c r="O22" s="37">
        <f>+SUMIFS('city centre offline'!$C$2:$C$2047,'city centre offline'!$A$2:$A$2047,$A22,'city centre offline'!$B$2:$B$2047,O$3)</f>
        <v>0.18934859348969499</v>
      </c>
      <c r="P22" s="37">
        <f>+SUMIFS('city centre offline'!$C$2:$C$2047,'city centre offline'!$A$2:$A$2047,$A22,'city centre offline'!$B$2:$B$2047,P$3)</f>
        <v>0.23980741259145399</v>
      </c>
      <c r="Q22" s="37">
        <f>+SUMIFS('city centre offline'!$C$2:$C$2047,'city centre offline'!$A$2:$A$2047,$A22,'city centre offline'!$B$2:$B$2047,Q$3)</f>
        <v>0.62526115507179303</v>
      </c>
      <c r="R22" s="37">
        <f>+SUMIFS('city centre offline'!$C$2:$C$2047,'city centre offline'!$A$2:$A$2047,$A22,'city centre offline'!$B$2:$B$2047,R$3)</f>
        <v>0.826642283306389</v>
      </c>
      <c r="S22" s="37">
        <f>+SUMIFS('city centre offline'!$C$2:$C$2047,'city centre offline'!$A$2:$A$2047,$A22,'city centre offline'!$B$2:$B$2047,S$3)</f>
        <v>0.807762656747404</v>
      </c>
      <c r="T22" s="37">
        <f>+SUMIFS('city centre offline'!$C$2:$C$2047,'city centre offline'!$A$2:$A$2047,$A22,'city centre offline'!$B$2:$B$2047,T$3)</f>
        <v>0.890934753468964</v>
      </c>
      <c r="U22" s="37">
        <f>+SUMIFS('city centre offline'!$C$2:$C$2047,'city centre offline'!$A$2:$A$2047,$A22,'city centre offline'!$B$2:$B$2047,U$3)</f>
        <v>0.94557203713420401</v>
      </c>
      <c r="V22" s="37">
        <f>+SUMIFS('city centre offline'!$C$2:$C$2047,'city centre offline'!$A$2:$A$2047,$A22,'city centre offline'!$B$2:$B$2047,V$3)</f>
        <v>0.87727228550832503</v>
      </c>
      <c r="X22" s="6">
        <f>+SUMIFS('all sales summary'!$I$2:$I$2047,'all sales summary'!$A$2:$A$2047,$A22,'all sales summary'!$B$2:$B$2047,X$2)</f>
        <v>0.16771717176103543</v>
      </c>
      <c r="Y22" s="8">
        <f t="shared" si="0"/>
        <v>-2.0583545171239566E-2</v>
      </c>
    </row>
    <row r="23" spans="1:25" x14ac:dyDescent="0.25">
      <c r="A23" s="5" t="s">
        <v>26</v>
      </c>
      <c r="B23" s="37">
        <f>+SUMIFS('city centre offline'!$C$2:$C$2047,'city centre offline'!$A$2:$A$2047,$A23,'city centre offline'!$B$2:$B$2047,B$3)</f>
        <v>0.84918749731646803</v>
      </c>
      <c r="C23" s="37">
        <f>+SUMIFS('city centre offline'!$C$2:$C$2047,'city centre offline'!$A$2:$A$2047,$A23,'city centre offline'!$B$2:$B$2047,C$3)</f>
        <v>0.87227493969513403</v>
      </c>
      <c r="D23" s="37">
        <f>+SUMIFS('city centre offline'!$C$2:$C$2047,'city centre offline'!$A$2:$A$2047,$A23,'city centre offline'!$B$2:$B$2047,D$3)</f>
        <v>0.66528899803534303</v>
      </c>
      <c r="E23" s="37">
        <f>+SUMIFS('city centre offline'!$C$2:$C$2047,'city centre offline'!$A$2:$A$2047,$A23,'city centre offline'!$B$2:$B$2047,E$3)</f>
        <v>0.22397869268364001</v>
      </c>
      <c r="F23" s="37">
        <f>+SUMIFS('city centre offline'!$C$2:$C$2047,'city centre offline'!$A$2:$A$2047,$A23,'city centre offline'!$B$2:$B$2047,F$3)</f>
        <v>0.27753409675590102</v>
      </c>
      <c r="G23" s="37">
        <f>+SUMIFS('city centre offline'!$C$2:$C$2047,'city centre offline'!$A$2:$A$2047,$A23,'city centre offline'!$B$2:$B$2047,G$3)</f>
        <v>0.50777677937097798</v>
      </c>
      <c r="H23" s="37">
        <f>+SUMIFS('city centre offline'!$C$2:$C$2047,'city centre offline'!$A$2:$A$2047,$A23,'city centre offline'!$B$2:$B$2047,H$3)</f>
        <v>0.804986478868705</v>
      </c>
      <c r="I23" s="37">
        <f>+SUMIFS('city centre offline'!$C$2:$C$2047,'city centre offline'!$A$2:$A$2047,$A23,'city centre offline'!$B$2:$B$2047,I$3)</f>
        <v>0.87986240384559899</v>
      </c>
      <c r="J23" s="37">
        <f>+SUMIFS('city centre offline'!$C$2:$C$2047,'city centre offline'!$A$2:$A$2047,$A23,'city centre offline'!$B$2:$B$2047,J$3)</f>
        <v>0.79290195147933595</v>
      </c>
      <c r="K23" s="37">
        <f>+SUMIFS('city centre offline'!$C$2:$C$2047,'city centre offline'!$A$2:$A$2047,$A23,'city centre offline'!$B$2:$B$2047,K$3)</f>
        <v>0.81259246869412805</v>
      </c>
      <c r="L23" s="37">
        <f>+SUMIFS('city centre offline'!$C$2:$C$2047,'city centre offline'!$A$2:$A$2047,$A23,'city centre offline'!$B$2:$B$2047,L$3)</f>
        <v>0.46980929047021902</v>
      </c>
      <c r="M23" s="37">
        <f>+SUMIFS('city centre offline'!$C$2:$C$2047,'city centre offline'!$A$2:$A$2047,$A23,'city centre offline'!$B$2:$B$2047,M$3)</f>
        <v>1.16222689552716</v>
      </c>
      <c r="N23" s="37">
        <f>+SUMIFS('city centre offline'!$C$2:$C$2047,'city centre offline'!$A$2:$A$2047,$A23,'city centre offline'!$B$2:$B$2047,N$3)</f>
        <v>0.35187962383098598</v>
      </c>
      <c r="O23" s="37">
        <f>+SUMIFS('city centre offline'!$C$2:$C$2047,'city centre offline'!$A$2:$A$2047,$A23,'city centre offline'!$B$2:$B$2047,O$3)</f>
        <v>0.34234945825288299</v>
      </c>
      <c r="P23" s="37">
        <f>+SUMIFS('city centre offline'!$C$2:$C$2047,'city centre offline'!$A$2:$A$2047,$A23,'city centre offline'!$B$2:$B$2047,P$3)</f>
        <v>0.414671261469511</v>
      </c>
      <c r="Q23" s="37">
        <f>+SUMIFS('city centre offline'!$C$2:$C$2047,'city centre offline'!$A$2:$A$2047,$A23,'city centre offline'!$B$2:$B$2047,Q$3)</f>
        <v>0.77110869709776497</v>
      </c>
      <c r="R23" s="37">
        <f>+SUMIFS('city centre offline'!$C$2:$C$2047,'city centre offline'!$A$2:$A$2047,$A23,'city centre offline'!$B$2:$B$2047,R$3)</f>
        <v>0.91062955779902299</v>
      </c>
      <c r="S23" s="37">
        <f>+SUMIFS('city centre offline'!$C$2:$C$2047,'city centre offline'!$A$2:$A$2047,$A23,'city centre offline'!$B$2:$B$2047,S$3)</f>
        <v>0.88856441434956202</v>
      </c>
      <c r="T23" s="37">
        <f>+SUMIFS('city centre offline'!$C$2:$C$2047,'city centre offline'!$A$2:$A$2047,$A23,'city centre offline'!$B$2:$B$2047,T$3)</f>
        <v>0.93975074988964202</v>
      </c>
      <c r="U23" s="37">
        <f>+SUMIFS('city centre offline'!$C$2:$C$2047,'city centre offline'!$A$2:$A$2047,$A23,'city centre offline'!$B$2:$B$2047,U$3)</f>
        <v>1.0009765192031801</v>
      </c>
      <c r="V23" s="37">
        <f>+SUMIFS('city centre offline'!$C$2:$C$2047,'city centre offline'!$A$2:$A$2047,$A23,'city centre offline'!$B$2:$B$2047,V$3)</f>
        <v>0.91275986951973997</v>
      </c>
      <c r="X23" s="6">
        <f>+SUMIFS('all sales summary'!$I$2:$I$2047,'all sales summary'!$A$2:$A$2047,$A23,'all sales summary'!$B$2:$B$2047,X$2)</f>
        <v>0.1253089492942846</v>
      </c>
      <c r="Y23" s="8">
        <f t="shared" si="0"/>
        <v>-1.0931969086777675E-2</v>
      </c>
    </row>
    <row r="24" spans="1:25" x14ac:dyDescent="0.25">
      <c r="A24" s="5" t="s">
        <v>27</v>
      </c>
      <c r="B24" s="37">
        <f>+SUMIFS('city centre offline'!$C$2:$C$2047,'city centre offline'!$A$2:$A$2047,$A24,'city centre offline'!$B$2:$B$2047,B$3)</f>
        <v>0.78135317625546097</v>
      </c>
      <c r="C24" s="37">
        <f>+SUMIFS('city centre offline'!$C$2:$C$2047,'city centre offline'!$A$2:$A$2047,$A24,'city centre offline'!$B$2:$B$2047,C$3)</f>
        <v>0.85599074709627598</v>
      </c>
      <c r="D24" s="37">
        <f>+SUMIFS('city centre offline'!$C$2:$C$2047,'city centre offline'!$A$2:$A$2047,$A24,'city centre offline'!$B$2:$B$2047,D$3)</f>
        <v>0.56628012341068601</v>
      </c>
      <c r="E24" s="37">
        <f>+SUMIFS('city centre offline'!$C$2:$C$2047,'city centre offline'!$A$2:$A$2047,$A24,'city centre offline'!$B$2:$B$2047,E$3)</f>
        <v>0.10202005674872699</v>
      </c>
      <c r="F24" s="37">
        <f>+SUMIFS('city centre offline'!$C$2:$C$2047,'city centre offline'!$A$2:$A$2047,$A24,'city centre offline'!$B$2:$B$2047,F$3)</f>
        <v>0.13248886630774101</v>
      </c>
      <c r="G24" s="37">
        <f>+SUMIFS('city centre offline'!$C$2:$C$2047,'city centre offline'!$A$2:$A$2047,$A24,'city centre offline'!$B$2:$B$2047,G$3)</f>
        <v>0.19193240611712201</v>
      </c>
      <c r="H24" s="37">
        <f>+SUMIFS('city centre offline'!$C$2:$C$2047,'city centre offline'!$A$2:$A$2047,$A24,'city centre offline'!$B$2:$B$2047,H$3)</f>
        <v>0.63964397322206301</v>
      </c>
      <c r="I24" s="37">
        <f>+SUMIFS('city centre offline'!$C$2:$C$2047,'city centre offline'!$A$2:$A$2047,$A24,'city centre offline'!$B$2:$B$2047,I$3)</f>
        <v>0.777185977638712</v>
      </c>
      <c r="J24" s="37">
        <f>+SUMIFS('city centre offline'!$C$2:$C$2047,'city centre offline'!$A$2:$A$2047,$A24,'city centre offline'!$B$2:$B$2047,J$3)</f>
        <v>0.78860110029493702</v>
      </c>
      <c r="K24" s="37">
        <f>+SUMIFS('city centre offline'!$C$2:$C$2047,'city centre offline'!$A$2:$A$2047,$A24,'city centre offline'!$B$2:$B$2047,K$3)</f>
        <v>0.84399593732149802</v>
      </c>
      <c r="L24" s="37">
        <f>+SUMIFS('city centre offline'!$C$2:$C$2047,'city centre offline'!$A$2:$A$2047,$A24,'city centre offline'!$B$2:$B$2047,L$3)</f>
        <v>0.73721330689430198</v>
      </c>
      <c r="M24" s="37">
        <f>+SUMIFS('city centre offline'!$C$2:$C$2047,'city centre offline'!$A$2:$A$2047,$A24,'city centre offline'!$B$2:$B$2047,M$3)</f>
        <v>0.94570909651072599</v>
      </c>
      <c r="N24" s="37">
        <f>+SUMIFS('city centre offline'!$C$2:$C$2047,'city centre offline'!$A$2:$A$2047,$A24,'city centre offline'!$B$2:$B$2047,N$3)</f>
        <v>0.16421583799020401</v>
      </c>
      <c r="O24" s="37">
        <f>+SUMIFS('city centre offline'!$C$2:$C$2047,'city centre offline'!$A$2:$A$2047,$A24,'city centre offline'!$B$2:$B$2047,O$3)</f>
        <v>0.209164502462444</v>
      </c>
      <c r="P24" s="37">
        <f>+SUMIFS('city centre offline'!$C$2:$C$2047,'city centre offline'!$A$2:$A$2047,$A24,'city centre offline'!$B$2:$B$2047,P$3)</f>
        <v>0.237170411648086</v>
      </c>
      <c r="Q24" s="37">
        <f>+SUMIFS('city centre offline'!$C$2:$C$2047,'city centre offline'!$A$2:$A$2047,$A24,'city centre offline'!$B$2:$B$2047,Q$3)</f>
        <v>0.448669211564791</v>
      </c>
      <c r="R24" s="37">
        <f>+SUMIFS('city centre offline'!$C$2:$C$2047,'city centre offline'!$A$2:$A$2047,$A24,'city centre offline'!$B$2:$B$2047,R$3)</f>
        <v>0.95279745863410303</v>
      </c>
      <c r="S24" s="37">
        <f>+SUMIFS('city centre offline'!$C$2:$C$2047,'city centre offline'!$A$2:$A$2047,$A24,'city centre offline'!$B$2:$B$2047,S$3)</f>
        <v>0.80554076117072704</v>
      </c>
      <c r="T24" s="37">
        <f>+SUMIFS('city centre offline'!$C$2:$C$2047,'city centre offline'!$A$2:$A$2047,$A24,'city centre offline'!$B$2:$B$2047,T$3)</f>
        <v>0.86661691658915196</v>
      </c>
      <c r="U24" s="37">
        <f>+SUMIFS('city centre offline'!$C$2:$C$2047,'city centre offline'!$A$2:$A$2047,$A24,'city centre offline'!$B$2:$B$2047,U$3)</f>
        <v>0.90982068573636099</v>
      </c>
      <c r="V24" s="37">
        <f>+SUMIFS('city centre offline'!$C$2:$C$2047,'city centre offline'!$A$2:$A$2047,$A24,'city centre offline'!$B$2:$B$2047,V$3)</f>
        <v>0.91093126654947199</v>
      </c>
      <c r="X24" s="6">
        <f>+SUMIFS('all sales summary'!$I$2:$I$2047,'all sales summary'!$A$2:$A$2047,$A24,'all sales summary'!$B$2:$B$2047,X$2)</f>
        <v>0.22766207955466544</v>
      </c>
      <c r="Y24" s="8">
        <f t="shared" si="0"/>
        <v>-2.0277573080647399E-2</v>
      </c>
    </row>
    <row r="25" spans="1:25" x14ac:dyDescent="0.25">
      <c r="A25" s="5" t="s">
        <v>28</v>
      </c>
      <c r="B25" s="37">
        <f>+SUMIFS('city centre offline'!$C$2:$C$2047,'city centre offline'!$A$2:$A$2047,$A25,'city centre offline'!$B$2:$B$2047,B$3)</f>
        <v>0.83694227530847398</v>
      </c>
      <c r="C25" s="37">
        <f>+SUMIFS('city centre offline'!$C$2:$C$2047,'city centre offline'!$A$2:$A$2047,$A25,'city centre offline'!$B$2:$B$2047,C$3)</f>
        <v>0.98646785797000003</v>
      </c>
      <c r="D25" s="37">
        <f>+SUMIFS('city centre offline'!$C$2:$C$2047,'city centre offline'!$A$2:$A$2047,$A25,'city centre offline'!$B$2:$B$2047,D$3)</f>
        <v>0.51873769174385098</v>
      </c>
      <c r="E25" s="37">
        <f>+SUMIFS('city centre offline'!$C$2:$C$2047,'city centre offline'!$A$2:$A$2047,$A25,'city centre offline'!$B$2:$B$2047,E$3)</f>
        <v>2.3088069308958101E-2</v>
      </c>
      <c r="F25" s="37">
        <f>+SUMIFS('city centre offline'!$C$2:$C$2047,'city centre offline'!$A$2:$A$2047,$A25,'city centre offline'!$B$2:$B$2047,F$3)</f>
        <v>2.7626473633960098E-2</v>
      </c>
      <c r="G25" s="37">
        <f>+SUMIFS('city centre offline'!$C$2:$C$2047,'city centre offline'!$A$2:$A$2047,$A25,'city centre offline'!$B$2:$B$2047,G$3)</f>
        <v>4.0884104409839202E-2</v>
      </c>
      <c r="H25" s="37">
        <f>+SUMIFS('city centre offline'!$C$2:$C$2047,'city centre offline'!$A$2:$A$2047,$A25,'city centre offline'!$B$2:$B$2047,H$3)</f>
        <v>0.24750266948570901</v>
      </c>
      <c r="I25" s="37">
        <f>+SUMIFS('city centre offline'!$C$2:$C$2047,'city centre offline'!$A$2:$A$2047,$A25,'city centre offline'!$B$2:$B$2047,I$3)</f>
        <v>0.66613159741211803</v>
      </c>
      <c r="J25" s="37">
        <f>+SUMIFS('city centre offline'!$C$2:$C$2047,'city centre offline'!$A$2:$A$2047,$A25,'city centre offline'!$B$2:$B$2047,J$3)</f>
        <v>0.68413342754934003</v>
      </c>
      <c r="K25" s="37">
        <f>+SUMIFS('city centre offline'!$C$2:$C$2047,'city centre offline'!$A$2:$A$2047,$A25,'city centre offline'!$B$2:$B$2047,K$3)</f>
        <v>0.379254771442255</v>
      </c>
      <c r="L25" s="37">
        <f>+SUMIFS('city centre offline'!$C$2:$C$2047,'city centre offline'!$A$2:$A$2047,$A25,'city centre offline'!$B$2:$B$2047,L$3)</f>
        <v>0.23861634811070301</v>
      </c>
      <c r="M25" s="37">
        <f>+SUMIFS('city centre offline'!$C$2:$C$2047,'city centre offline'!$A$2:$A$2047,$A25,'city centre offline'!$B$2:$B$2047,M$3)</f>
        <v>0.25166024003714998</v>
      </c>
      <c r="N25" s="37">
        <f>+SUMIFS('city centre offline'!$C$2:$C$2047,'city centre offline'!$A$2:$A$2047,$A25,'city centre offline'!$B$2:$B$2047,N$3)</f>
        <v>4.9187869436084698E-2</v>
      </c>
      <c r="O25" s="37">
        <f>+SUMIFS('city centre offline'!$C$2:$C$2047,'city centre offline'!$A$2:$A$2047,$A25,'city centre offline'!$B$2:$B$2047,O$3)</f>
        <v>5.3298688803987401E-2</v>
      </c>
      <c r="P25" s="37">
        <f>+SUMIFS('city centre offline'!$C$2:$C$2047,'city centre offline'!$A$2:$A$2047,$A25,'city centre offline'!$B$2:$B$2047,P$3)</f>
        <v>7.7723980057120903E-2</v>
      </c>
      <c r="Q25" s="37">
        <f>+SUMIFS('city centre offline'!$C$2:$C$2047,'city centre offline'!$A$2:$A$2047,$A25,'city centre offline'!$B$2:$B$2047,Q$3)</f>
        <v>0.16163823177001899</v>
      </c>
      <c r="R25" s="37">
        <f>+SUMIFS('city centre offline'!$C$2:$C$2047,'city centre offline'!$A$2:$A$2047,$A25,'city centre offline'!$B$2:$B$2047,R$3)</f>
        <v>0.68242773334328199</v>
      </c>
      <c r="S25" s="37">
        <f>+SUMIFS('city centre offline'!$C$2:$C$2047,'city centre offline'!$A$2:$A$2047,$A25,'city centre offline'!$B$2:$B$2047,S$3)</f>
        <v>0.81104871936155198</v>
      </c>
      <c r="T25" s="37">
        <f>+SUMIFS('city centre offline'!$C$2:$C$2047,'city centre offline'!$A$2:$A$2047,$A25,'city centre offline'!$B$2:$B$2047,T$3)</f>
        <v>1.0010036415685</v>
      </c>
      <c r="U25" s="37">
        <f>+SUMIFS('city centre offline'!$C$2:$C$2047,'city centre offline'!$A$2:$A$2047,$A25,'city centre offline'!$B$2:$B$2047,U$3)</f>
        <v>1.3450306956842499</v>
      </c>
      <c r="V25" s="37">
        <f>+SUMIFS('city centre offline'!$C$2:$C$2047,'city centre offline'!$A$2:$A$2047,$A25,'city centre offline'!$B$2:$B$2047,V$3)</f>
        <v>1.0591688711590601</v>
      </c>
      <c r="X25" s="6">
        <f>+SUMIFS('all sales summary'!$I$2:$I$2047,'all sales summary'!$A$2:$A$2047,$A25,'all sales summary'!$B$2:$B$2047,X$2)</f>
        <v>5.1911721914072124E-2</v>
      </c>
      <c r="Y25" s="8">
        <f t="shared" si="0"/>
        <v>3.0715579855786906E-3</v>
      </c>
    </row>
    <row r="26" spans="1:25" x14ac:dyDescent="0.25">
      <c r="A26" s="5" t="s">
        <v>29</v>
      </c>
      <c r="B26" s="37">
        <f>+SUMIFS('city centre offline'!$C$2:$C$2047,'city centre offline'!$A$2:$A$2047,$A26,'city centre offline'!$B$2:$B$2047,B$3)</f>
        <v>0.809987445904637</v>
      </c>
      <c r="C26" s="37">
        <f>+SUMIFS('city centre offline'!$C$2:$C$2047,'city centre offline'!$A$2:$A$2047,$A26,'city centre offline'!$B$2:$B$2047,C$3)</f>
        <v>0.83173975724900695</v>
      </c>
      <c r="D26" s="37">
        <f>+SUMIFS('city centre offline'!$C$2:$C$2047,'city centre offline'!$A$2:$A$2047,$A26,'city centre offline'!$B$2:$B$2047,D$3)</f>
        <v>0.52939266723336098</v>
      </c>
      <c r="E26" s="37">
        <f>+SUMIFS('city centre offline'!$C$2:$C$2047,'city centre offline'!$A$2:$A$2047,$A26,'city centre offline'!$B$2:$B$2047,E$3)</f>
        <v>8.0459943732609798E-2</v>
      </c>
      <c r="F26" s="37">
        <f>+SUMIFS('city centre offline'!$C$2:$C$2047,'city centre offline'!$A$2:$A$2047,$A26,'city centre offline'!$B$2:$B$2047,F$3)</f>
        <v>0.107898474622968</v>
      </c>
      <c r="G26" s="37">
        <f>+SUMIFS('city centre offline'!$C$2:$C$2047,'city centre offline'!$A$2:$A$2047,$A26,'city centre offline'!$B$2:$B$2047,G$3)</f>
        <v>0.26569117598606701</v>
      </c>
      <c r="H26" s="37">
        <f>+SUMIFS('city centre offline'!$C$2:$C$2047,'city centre offline'!$A$2:$A$2047,$A26,'city centre offline'!$B$2:$B$2047,H$3)</f>
        <v>0.60477770059047598</v>
      </c>
      <c r="I26" s="37">
        <f>+SUMIFS('city centre offline'!$C$2:$C$2047,'city centre offline'!$A$2:$A$2047,$A26,'city centre offline'!$B$2:$B$2047,I$3)</f>
        <v>0.78333314924544994</v>
      </c>
      <c r="J26" s="37">
        <f>+SUMIFS('city centre offline'!$C$2:$C$2047,'city centre offline'!$A$2:$A$2047,$A26,'city centre offline'!$B$2:$B$2047,J$3)</f>
        <v>0.75759541216939597</v>
      </c>
      <c r="K26" s="37">
        <f>+SUMIFS('city centre offline'!$C$2:$C$2047,'city centre offline'!$A$2:$A$2047,$A26,'city centre offline'!$B$2:$B$2047,K$3)</f>
        <v>0.73276911346743101</v>
      </c>
      <c r="L26" s="37">
        <f>+SUMIFS('city centre offline'!$C$2:$C$2047,'city centre offline'!$A$2:$A$2047,$A26,'city centre offline'!$B$2:$B$2047,L$3)</f>
        <v>0.29272134556955798</v>
      </c>
      <c r="M26" s="37">
        <f>+SUMIFS('city centre offline'!$C$2:$C$2047,'city centre offline'!$A$2:$A$2047,$A26,'city centre offline'!$B$2:$B$2047,M$3)</f>
        <v>1.0386040838641899</v>
      </c>
      <c r="N26" s="37">
        <f>+SUMIFS('city centre offline'!$C$2:$C$2047,'city centre offline'!$A$2:$A$2047,$A26,'city centre offline'!$B$2:$B$2047,N$3)</f>
        <v>0.16713162009272001</v>
      </c>
      <c r="O26" s="37">
        <f>+SUMIFS('city centre offline'!$C$2:$C$2047,'city centre offline'!$A$2:$A$2047,$A26,'city centre offline'!$B$2:$B$2047,O$3)</f>
        <v>0.16452093364283199</v>
      </c>
      <c r="P26" s="37">
        <f>+SUMIFS('city centre offline'!$C$2:$C$2047,'city centre offline'!$A$2:$A$2047,$A26,'city centre offline'!$B$2:$B$2047,P$3)</f>
        <v>0.207762735173877</v>
      </c>
      <c r="Q26" s="37">
        <f>+SUMIFS('city centre offline'!$C$2:$C$2047,'city centre offline'!$A$2:$A$2047,$A26,'city centre offline'!$B$2:$B$2047,Q$3)</f>
        <v>0.59603934434774797</v>
      </c>
      <c r="R26" s="37">
        <f>+SUMIFS('city centre offline'!$C$2:$C$2047,'city centre offline'!$A$2:$A$2047,$A26,'city centre offline'!$B$2:$B$2047,R$3)</f>
        <v>0.810412123621717</v>
      </c>
      <c r="S26" s="37">
        <f>+SUMIFS('city centre offline'!$C$2:$C$2047,'city centre offline'!$A$2:$A$2047,$A26,'city centre offline'!$B$2:$B$2047,S$3)</f>
        <v>0.82723566783118296</v>
      </c>
      <c r="T26" s="37">
        <f>+SUMIFS('city centre offline'!$C$2:$C$2047,'city centre offline'!$A$2:$A$2047,$A26,'city centre offline'!$B$2:$B$2047,T$3)</f>
        <v>0.87186265631591597</v>
      </c>
      <c r="U26" s="37">
        <f>+SUMIFS('city centre offline'!$C$2:$C$2047,'city centre offline'!$A$2:$A$2047,$A26,'city centre offline'!$B$2:$B$2047,U$3)</f>
        <v>0.92924262602880803</v>
      </c>
      <c r="V26" s="37">
        <f>+SUMIFS('city centre offline'!$C$2:$C$2047,'city centre offline'!$A$2:$A$2047,$A26,'city centre offline'!$B$2:$B$2047,V$3)</f>
        <v>0.91492519779241399</v>
      </c>
      <c r="X26" s="6">
        <f>+SUMIFS('all sales summary'!$I$2:$I$2047,'all sales summary'!$A$2:$A$2047,$A26,'all sales summary'!$B$2:$B$2047,X$2)</f>
        <v>0.2209342896291551</v>
      </c>
      <c r="Y26" s="8">
        <f t="shared" si="0"/>
        <v>-1.879594099107389E-2</v>
      </c>
    </row>
    <row r="27" spans="1:25" x14ac:dyDescent="0.25">
      <c r="A27" s="5" t="s">
        <v>30</v>
      </c>
      <c r="B27" s="37">
        <f>+SUMIFS('city centre offline'!$C$2:$C$2047,'city centre offline'!$A$2:$A$2047,$A27,'city centre offline'!$B$2:$B$2047,B$3)</f>
        <v>0.78750626347605701</v>
      </c>
      <c r="C27" s="37">
        <f>+SUMIFS('city centre offline'!$C$2:$C$2047,'city centre offline'!$A$2:$A$2047,$A27,'city centre offline'!$B$2:$B$2047,C$3)</f>
        <v>0.82772151279926298</v>
      </c>
      <c r="D27" s="37">
        <f>+SUMIFS('city centre offline'!$C$2:$C$2047,'city centre offline'!$A$2:$A$2047,$A27,'city centre offline'!$B$2:$B$2047,D$3)</f>
        <v>0.52598644899326197</v>
      </c>
      <c r="E27" s="37">
        <f>+SUMIFS('city centre offline'!$C$2:$C$2047,'city centre offline'!$A$2:$A$2047,$A27,'city centre offline'!$B$2:$B$2047,E$3)</f>
        <v>4.6641675254132799E-2</v>
      </c>
      <c r="F27" s="37">
        <f>+SUMIFS('city centre offline'!$C$2:$C$2047,'city centre offline'!$A$2:$A$2047,$A27,'city centre offline'!$B$2:$B$2047,F$3)</f>
        <v>5.4686663359309599E-2</v>
      </c>
      <c r="G27" s="37">
        <f>+SUMIFS('city centre offline'!$C$2:$C$2047,'city centre offline'!$A$2:$A$2047,$A27,'city centre offline'!$B$2:$B$2047,G$3)</f>
        <v>9.6805567480143503E-2</v>
      </c>
      <c r="H27" s="37">
        <f>+SUMIFS('city centre offline'!$C$2:$C$2047,'city centre offline'!$A$2:$A$2047,$A27,'city centre offline'!$B$2:$B$2047,H$3)</f>
        <v>0.55951870917327595</v>
      </c>
      <c r="I27" s="37">
        <f>+SUMIFS('city centre offline'!$C$2:$C$2047,'city centre offline'!$A$2:$A$2047,$A27,'city centre offline'!$B$2:$B$2047,I$3)</f>
        <v>0.72861248748377605</v>
      </c>
      <c r="J27" s="37">
        <f>+SUMIFS('city centre offline'!$C$2:$C$2047,'city centre offline'!$A$2:$A$2047,$A27,'city centre offline'!$B$2:$B$2047,J$3)</f>
        <v>0.65987803905670195</v>
      </c>
      <c r="K27" s="37">
        <f>+SUMIFS('city centre offline'!$C$2:$C$2047,'city centre offline'!$A$2:$A$2047,$A27,'city centre offline'!$B$2:$B$2047,K$3)</f>
        <v>0.56842494512373298</v>
      </c>
      <c r="L27" s="37">
        <f>+SUMIFS('city centre offline'!$C$2:$C$2047,'city centre offline'!$A$2:$A$2047,$A27,'city centre offline'!$B$2:$B$2047,L$3)</f>
        <v>0.48732378988606501</v>
      </c>
      <c r="M27" s="37">
        <f>+SUMIFS('city centre offline'!$C$2:$C$2047,'city centre offline'!$A$2:$A$2047,$A27,'city centre offline'!$B$2:$B$2047,M$3)</f>
        <v>0.65009005207979997</v>
      </c>
      <c r="N27" s="37">
        <f>+SUMIFS('city centre offline'!$C$2:$C$2047,'city centre offline'!$A$2:$A$2047,$A27,'city centre offline'!$B$2:$B$2047,N$3)</f>
        <v>7.4231240299051801E-2</v>
      </c>
      <c r="O27" s="37">
        <f>+SUMIFS('city centre offline'!$C$2:$C$2047,'city centre offline'!$A$2:$A$2047,$A27,'city centre offline'!$B$2:$B$2047,O$3)</f>
        <v>8.2582747094789605E-2</v>
      </c>
      <c r="P27" s="37">
        <f>+SUMIFS('city centre offline'!$C$2:$C$2047,'city centre offline'!$A$2:$A$2047,$A27,'city centre offline'!$B$2:$B$2047,P$3)</f>
        <v>0.109826291049217</v>
      </c>
      <c r="Q27" s="37">
        <f>+SUMIFS('city centre offline'!$C$2:$C$2047,'city centre offline'!$A$2:$A$2047,$A27,'city centre offline'!$B$2:$B$2047,Q$3)</f>
        <v>0.28024742231710098</v>
      </c>
      <c r="R27" s="37">
        <f>+SUMIFS('city centre offline'!$C$2:$C$2047,'city centre offline'!$A$2:$A$2047,$A27,'city centre offline'!$B$2:$B$2047,R$3)</f>
        <v>0.75291595135685696</v>
      </c>
      <c r="S27" s="37">
        <f>+SUMIFS('city centre offline'!$C$2:$C$2047,'city centre offline'!$A$2:$A$2047,$A27,'city centre offline'!$B$2:$B$2047,S$3)</f>
        <v>0.76909768906248499</v>
      </c>
      <c r="T27" s="37">
        <f>+SUMIFS('city centre offline'!$C$2:$C$2047,'city centre offline'!$A$2:$A$2047,$A27,'city centre offline'!$B$2:$B$2047,T$3)</f>
        <v>0.85851171131554305</v>
      </c>
      <c r="U27" s="37">
        <f>+SUMIFS('city centre offline'!$C$2:$C$2047,'city centre offline'!$A$2:$A$2047,$A27,'city centre offline'!$B$2:$B$2047,U$3)</f>
        <v>0.89855893871518899</v>
      </c>
      <c r="V27" s="37">
        <f>+SUMIFS('city centre offline'!$C$2:$C$2047,'city centre offline'!$A$2:$A$2047,$A27,'city centre offline'!$B$2:$B$2047,V$3)</f>
        <v>0.88895561709262005</v>
      </c>
      <c r="X27" s="6">
        <f>+SUMIFS('all sales summary'!$I$2:$I$2047,'all sales summary'!$A$2:$A$2047,$A27,'all sales summary'!$B$2:$B$2047,X$2)</f>
        <v>0.1153249129196032</v>
      </c>
      <c r="Y27" s="8">
        <f t="shared" si="0"/>
        <v>-1.2806183789004666E-2</v>
      </c>
    </row>
    <row r="28" spans="1:25" x14ac:dyDescent="0.25">
      <c r="A28" s="5" t="s">
        <v>31</v>
      </c>
      <c r="B28" s="37">
        <f>+SUMIFS('city centre offline'!$C$2:$C$2047,'city centre offline'!$A$2:$A$2047,$A28,'city centre offline'!$B$2:$B$2047,B$3)</f>
        <v>0.90369434532816795</v>
      </c>
      <c r="C28" s="37">
        <f>+SUMIFS('city centre offline'!$C$2:$C$2047,'city centre offline'!$A$2:$A$2047,$A28,'city centre offline'!$B$2:$B$2047,C$3)</f>
        <v>0.92704768144815797</v>
      </c>
      <c r="D28" s="37">
        <f>+SUMIFS('city centre offline'!$C$2:$C$2047,'city centre offline'!$A$2:$A$2047,$A28,'city centre offline'!$B$2:$B$2047,D$3)</f>
        <v>0.81868307052456102</v>
      </c>
      <c r="E28" s="37">
        <f>+SUMIFS('city centre offline'!$C$2:$C$2047,'city centre offline'!$A$2:$A$2047,$A28,'city centre offline'!$B$2:$B$2047,E$3)</f>
        <v>0.39349056863604098</v>
      </c>
      <c r="F28" s="37">
        <f>+SUMIFS('city centre offline'!$C$2:$C$2047,'city centre offline'!$A$2:$A$2047,$A28,'city centre offline'!$B$2:$B$2047,F$3)</f>
        <v>0.47955445263655899</v>
      </c>
      <c r="G28" s="37">
        <f>+SUMIFS('city centre offline'!$C$2:$C$2047,'city centre offline'!$A$2:$A$2047,$A28,'city centre offline'!$B$2:$B$2047,G$3)</f>
        <v>0.64844015542057099</v>
      </c>
      <c r="H28" s="37">
        <f>+SUMIFS('city centre offline'!$C$2:$C$2047,'city centre offline'!$A$2:$A$2047,$A28,'city centre offline'!$B$2:$B$2047,H$3)</f>
        <v>0.83310709718471598</v>
      </c>
      <c r="I28" s="37">
        <f>+SUMIFS('city centre offline'!$C$2:$C$2047,'city centre offline'!$A$2:$A$2047,$A28,'city centre offline'!$B$2:$B$2047,I$3)</f>
        <v>0.89508491089688602</v>
      </c>
      <c r="J28" s="37">
        <f>+SUMIFS('city centre offline'!$C$2:$C$2047,'city centre offline'!$A$2:$A$2047,$A28,'city centre offline'!$B$2:$B$2047,J$3)</f>
        <v>0.896980752217997</v>
      </c>
      <c r="K28" s="37">
        <f>+SUMIFS('city centre offline'!$C$2:$C$2047,'city centre offline'!$A$2:$A$2047,$A28,'city centre offline'!$B$2:$B$2047,K$3)</f>
        <v>0.93902017483426004</v>
      </c>
      <c r="L28" s="37">
        <f>+SUMIFS('city centre offline'!$C$2:$C$2047,'city centre offline'!$A$2:$A$2047,$A28,'city centre offline'!$B$2:$B$2047,L$3)</f>
        <v>0.66819562182024295</v>
      </c>
      <c r="M28" s="37">
        <f>+SUMIFS('city centre offline'!$C$2:$C$2047,'city centre offline'!$A$2:$A$2047,$A28,'city centre offline'!$B$2:$B$2047,M$3)</f>
        <v>1.1124190805584</v>
      </c>
      <c r="N28" s="37">
        <f>+SUMIFS('city centre offline'!$C$2:$C$2047,'city centre offline'!$A$2:$A$2047,$A28,'city centre offline'!$B$2:$B$2047,N$3)</f>
        <v>0.49592366415279598</v>
      </c>
      <c r="O28" s="37">
        <f>+SUMIFS('city centre offline'!$C$2:$C$2047,'city centre offline'!$A$2:$A$2047,$A28,'city centre offline'!$B$2:$B$2047,O$3)</f>
        <v>0.50522141563858902</v>
      </c>
      <c r="P28" s="37">
        <f>+SUMIFS('city centre offline'!$C$2:$C$2047,'city centre offline'!$A$2:$A$2047,$A28,'city centre offline'!$B$2:$B$2047,P$3)</f>
        <v>0.63643330650952701</v>
      </c>
      <c r="Q28" s="37">
        <f>+SUMIFS('city centre offline'!$C$2:$C$2047,'city centre offline'!$A$2:$A$2047,$A28,'city centre offline'!$B$2:$B$2047,Q$3)</f>
        <v>0.85127064069730796</v>
      </c>
      <c r="R28" s="37">
        <f>+SUMIFS('city centre offline'!$C$2:$C$2047,'city centre offline'!$A$2:$A$2047,$A28,'city centre offline'!$B$2:$B$2047,R$3)</f>
        <v>0.96434205038640797</v>
      </c>
      <c r="S28" s="37">
        <f>+SUMIFS('city centre offline'!$C$2:$C$2047,'city centre offline'!$A$2:$A$2047,$A28,'city centre offline'!$B$2:$B$2047,S$3)</f>
        <v>0.93724331493316404</v>
      </c>
      <c r="T28" s="37">
        <f>+SUMIFS('city centre offline'!$C$2:$C$2047,'city centre offline'!$A$2:$A$2047,$A28,'city centre offline'!$B$2:$B$2047,T$3)</f>
        <v>1.0059848042536499</v>
      </c>
      <c r="U28" s="37">
        <f>+SUMIFS('city centre offline'!$C$2:$C$2047,'city centre offline'!$A$2:$A$2047,$A28,'city centre offline'!$B$2:$B$2047,U$3)</f>
        <v>1.02764322188559</v>
      </c>
      <c r="V28" s="37">
        <f>+SUMIFS('city centre offline'!$C$2:$C$2047,'city centre offline'!$A$2:$A$2047,$A28,'city centre offline'!$B$2:$B$2047,V$3)</f>
        <v>0.96495288068154195</v>
      </c>
      <c r="X28" s="6">
        <f>+SUMIFS('all sales summary'!$I$2:$I$2047,'all sales summary'!$A$2:$A$2047,$A28,'all sales summary'!$B$2:$B$2047,X$2)</f>
        <v>0.21928631146517941</v>
      </c>
      <c r="Y28" s="8">
        <f t="shared" si="0"/>
        <v>-7.6853535228246991E-3</v>
      </c>
    </row>
    <row r="29" spans="1:25" x14ac:dyDescent="0.25">
      <c r="A29" s="5" t="s">
        <v>32</v>
      </c>
      <c r="B29" s="37">
        <f>+SUMIFS('city centre offline'!$C$2:$C$2047,'city centre offline'!$A$2:$A$2047,$A29,'city centre offline'!$B$2:$B$2047,B$3)</f>
        <v>0.90034093740954602</v>
      </c>
      <c r="C29" s="37">
        <f>+SUMIFS('city centre offline'!$C$2:$C$2047,'city centre offline'!$A$2:$A$2047,$A29,'city centre offline'!$B$2:$B$2047,C$3)</f>
        <v>0.92103029341891796</v>
      </c>
      <c r="D29" s="37">
        <f>+SUMIFS('city centre offline'!$C$2:$C$2047,'city centre offline'!$A$2:$A$2047,$A29,'city centre offline'!$B$2:$B$2047,D$3)</f>
        <v>0.82628029344444298</v>
      </c>
      <c r="E29" s="37">
        <f>+SUMIFS('city centre offline'!$C$2:$C$2047,'city centre offline'!$A$2:$A$2047,$A29,'city centre offline'!$B$2:$B$2047,E$3)</f>
        <v>0.41827954137928403</v>
      </c>
      <c r="F29" s="37">
        <f>+SUMIFS('city centre offline'!$C$2:$C$2047,'city centre offline'!$A$2:$A$2047,$A29,'city centre offline'!$B$2:$B$2047,F$3)</f>
        <v>0.550645117640568</v>
      </c>
      <c r="G29" s="37">
        <f>+SUMIFS('city centre offline'!$C$2:$C$2047,'city centre offline'!$A$2:$A$2047,$A29,'city centre offline'!$B$2:$B$2047,G$3)</f>
        <v>0.77105267994451698</v>
      </c>
      <c r="H29" s="37">
        <f>+SUMIFS('city centre offline'!$C$2:$C$2047,'city centre offline'!$A$2:$A$2047,$A29,'city centre offline'!$B$2:$B$2047,H$3)</f>
        <v>0.965081040371079</v>
      </c>
      <c r="I29" s="37">
        <f>+SUMIFS('city centre offline'!$C$2:$C$2047,'city centre offline'!$A$2:$A$2047,$A29,'city centre offline'!$B$2:$B$2047,I$3)</f>
        <v>0.97002102714375704</v>
      </c>
      <c r="J29" s="37">
        <f>+SUMIFS('city centre offline'!$C$2:$C$2047,'city centre offline'!$A$2:$A$2047,$A29,'city centre offline'!$B$2:$B$2047,J$3)</f>
        <v>0.96501366468209904</v>
      </c>
      <c r="K29" s="37">
        <f>+SUMIFS('city centre offline'!$C$2:$C$2047,'city centre offline'!$A$2:$A$2047,$A29,'city centre offline'!$B$2:$B$2047,K$3)</f>
        <v>0.98448470124408005</v>
      </c>
      <c r="L29" s="37">
        <f>+SUMIFS('city centre offline'!$C$2:$C$2047,'city centre offline'!$A$2:$A$2047,$A29,'city centre offline'!$B$2:$B$2047,L$3)</f>
        <v>0.69273288155616097</v>
      </c>
      <c r="M29" s="37">
        <f>+SUMIFS('city centre offline'!$C$2:$C$2047,'city centre offline'!$A$2:$A$2047,$A29,'city centre offline'!$B$2:$B$2047,M$3)</f>
        <v>1.1250528958891499</v>
      </c>
      <c r="N29" s="37">
        <f>+SUMIFS('city centre offline'!$C$2:$C$2047,'city centre offline'!$A$2:$A$2047,$A29,'city centre offline'!$B$2:$B$2047,N$3)</f>
        <v>0.56396287096540698</v>
      </c>
      <c r="O29" s="37">
        <f>+SUMIFS('city centre offline'!$C$2:$C$2047,'city centre offline'!$A$2:$A$2047,$A29,'city centre offline'!$B$2:$B$2047,O$3)</f>
        <v>0.60172219741404498</v>
      </c>
      <c r="P29" s="37">
        <f>+SUMIFS('city centre offline'!$C$2:$C$2047,'city centre offline'!$A$2:$A$2047,$A29,'city centre offline'!$B$2:$B$2047,P$3)</f>
        <v>0.71436911697032601</v>
      </c>
      <c r="Q29" s="37">
        <f>+SUMIFS('city centre offline'!$C$2:$C$2047,'city centre offline'!$A$2:$A$2047,$A29,'city centre offline'!$B$2:$B$2047,Q$3)</f>
        <v>0.93079153398009196</v>
      </c>
      <c r="R29" s="37">
        <f>+SUMIFS('city centre offline'!$C$2:$C$2047,'city centre offline'!$A$2:$A$2047,$A29,'city centre offline'!$B$2:$B$2047,R$3)</f>
        <v>1.03807150623375</v>
      </c>
      <c r="S29" s="37">
        <f>+SUMIFS('city centre offline'!$C$2:$C$2047,'city centre offline'!$A$2:$A$2047,$A29,'city centre offline'!$B$2:$B$2047,S$3)</f>
        <v>0.98555464198526399</v>
      </c>
      <c r="T29" s="37">
        <f>+SUMIFS('city centre offline'!$C$2:$C$2047,'city centre offline'!$A$2:$A$2047,$A29,'city centre offline'!$B$2:$B$2047,T$3)</f>
        <v>1.0415749547955799</v>
      </c>
      <c r="U29" s="37">
        <f>+SUMIFS('city centre offline'!$C$2:$C$2047,'city centre offline'!$A$2:$A$2047,$A29,'city centre offline'!$B$2:$B$2047,U$3)</f>
        <v>1.0530062446786601</v>
      </c>
      <c r="V29" s="37">
        <f>+SUMIFS('city centre offline'!$C$2:$C$2047,'city centre offline'!$A$2:$A$2047,$A29,'city centre offline'!$B$2:$B$2047,V$3)</f>
        <v>1.00983555644877</v>
      </c>
      <c r="X29" s="6">
        <f>+SUMIFS('all sales summary'!$I$2:$I$2047,'all sales summary'!$A$2:$A$2047,$A29,'all sales summary'!$B$2:$B$2047,X$2)</f>
        <v>0.25756404309326025</v>
      </c>
      <c r="Y29" s="8">
        <f t="shared" si="0"/>
        <v>2.5332856850171872E-3</v>
      </c>
    </row>
    <row r="30" spans="1:25" x14ac:dyDescent="0.25">
      <c r="A30" s="5" t="s">
        <v>33</v>
      </c>
      <c r="B30" s="37">
        <f>+SUMIFS('city centre offline'!$C$2:$C$2047,'city centre offline'!$A$2:$A$2047,$A30,'city centre offline'!$B$2:$B$2047,B$3)</f>
        <v>0.81630466689242998</v>
      </c>
      <c r="C30" s="37">
        <f>+SUMIFS('city centre offline'!$C$2:$C$2047,'city centre offline'!$A$2:$A$2047,$A30,'city centre offline'!$B$2:$B$2047,C$3)</f>
        <v>0.88100175938400804</v>
      </c>
      <c r="D30" s="37">
        <f>+SUMIFS('city centre offline'!$C$2:$C$2047,'city centre offline'!$A$2:$A$2047,$A30,'city centre offline'!$B$2:$B$2047,D$3)</f>
        <v>0.61857907129327105</v>
      </c>
      <c r="E30" s="37">
        <f>+SUMIFS('city centre offline'!$C$2:$C$2047,'city centre offline'!$A$2:$A$2047,$A30,'city centre offline'!$B$2:$B$2047,E$3)</f>
        <v>0.18443833948587299</v>
      </c>
      <c r="F30" s="37">
        <f>+SUMIFS('city centre offline'!$C$2:$C$2047,'city centre offline'!$A$2:$A$2047,$A30,'city centre offline'!$B$2:$B$2047,F$3)</f>
        <v>0.22654062458584201</v>
      </c>
      <c r="G30" s="37">
        <f>+SUMIFS('city centre offline'!$C$2:$C$2047,'city centre offline'!$A$2:$A$2047,$A30,'city centre offline'!$B$2:$B$2047,G$3)</f>
        <v>0.42454953710475402</v>
      </c>
      <c r="H30" s="37">
        <f>+SUMIFS('city centre offline'!$C$2:$C$2047,'city centre offline'!$A$2:$A$2047,$A30,'city centre offline'!$B$2:$B$2047,H$3)</f>
        <v>0.73140254300119401</v>
      </c>
      <c r="I30" s="37">
        <f>+SUMIFS('city centre offline'!$C$2:$C$2047,'city centre offline'!$A$2:$A$2047,$A30,'city centre offline'!$B$2:$B$2047,I$3)</f>
        <v>0.88623984675294598</v>
      </c>
      <c r="J30" s="37">
        <f>+SUMIFS('city centre offline'!$C$2:$C$2047,'city centre offline'!$A$2:$A$2047,$A30,'city centre offline'!$B$2:$B$2047,J$3)</f>
        <v>0.84173156220020195</v>
      </c>
      <c r="K30" s="37">
        <f>+SUMIFS('city centre offline'!$C$2:$C$2047,'city centre offline'!$A$2:$A$2047,$A30,'city centre offline'!$B$2:$B$2047,K$3)</f>
        <v>0.92413673603458102</v>
      </c>
      <c r="L30" s="37">
        <f>+SUMIFS('city centre offline'!$C$2:$C$2047,'city centre offline'!$A$2:$A$2047,$A30,'city centre offline'!$B$2:$B$2047,L$3)</f>
        <v>0.442044054776773</v>
      </c>
      <c r="M30" s="37">
        <f>+SUMIFS('city centre offline'!$C$2:$C$2047,'city centre offline'!$A$2:$A$2047,$A30,'city centre offline'!$B$2:$B$2047,M$3)</f>
        <v>1.2335225862889401</v>
      </c>
      <c r="N30" s="37">
        <f>+SUMIFS('city centre offline'!$C$2:$C$2047,'city centre offline'!$A$2:$A$2047,$A30,'city centre offline'!$B$2:$B$2047,N$3)</f>
        <v>0.32215423972265</v>
      </c>
      <c r="O30" s="37">
        <f>+SUMIFS('city centre offline'!$C$2:$C$2047,'city centre offline'!$A$2:$A$2047,$A30,'city centre offline'!$B$2:$B$2047,O$3)</f>
        <v>0.27896749725667103</v>
      </c>
      <c r="P30" s="37">
        <f>+SUMIFS('city centre offline'!$C$2:$C$2047,'city centre offline'!$A$2:$A$2047,$A30,'city centre offline'!$B$2:$B$2047,P$3)</f>
        <v>0.34188472005208098</v>
      </c>
      <c r="Q30" s="37">
        <f>+SUMIFS('city centre offline'!$C$2:$C$2047,'city centre offline'!$A$2:$A$2047,$A30,'city centre offline'!$B$2:$B$2047,Q$3)</f>
        <v>0.73680318300230696</v>
      </c>
      <c r="R30" s="37">
        <f>+SUMIFS('city centre offline'!$C$2:$C$2047,'city centre offline'!$A$2:$A$2047,$A30,'city centre offline'!$B$2:$B$2047,R$3)</f>
        <v>0.92567124390713795</v>
      </c>
      <c r="S30" s="37">
        <f>+SUMIFS('city centre offline'!$C$2:$C$2047,'city centre offline'!$A$2:$A$2047,$A30,'city centre offline'!$B$2:$B$2047,S$3)</f>
        <v>0.90764282765895898</v>
      </c>
      <c r="T30" s="37">
        <f>+SUMIFS('city centre offline'!$C$2:$C$2047,'city centre offline'!$A$2:$A$2047,$A30,'city centre offline'!$B$2:$B$2047,T$3)</f>
        <v>0.97963979907041598</v>
      </c>
      <c r="U30" s="37">
        <f>+SUMIFS('city centre offline'!$C$2:$C$2047,'city centre offline'!$A$2:$A$2047,$A30,'city centre offline'!$B$2:$B$2047,U$3)</f>
        <v>1.0750180892188901</v>
      </c>
      <c r="V30" s="37">
        <f>+SUMIFS('city centre offline'!$C$2:$C$2047,'city centre offline'!$A$2:$A$2047,$A30,'city centre offline'!$B$2:$B$2047,V$3)</f>
        <v>1.0239819394407199</v>
      </c>
      <c r="X30" s="6">
        <f>+SUMIFS('all sales summary'!$I$2:$I$2047,'all sales summary'!$A$2:$A$2047,$A30,'all sales summary'!$B$2:$B$2047,X$2)</f>
        <v>0.18695593567601768</v>
      </c>
      <c r="Y30" s="8">
        <f t="shared" si="0"/>
        <v>4.4835659274653833E-3</v>
      </c>
    </row>
    <row r="31" spans="1:25" x14ac:dyDescent="0.25">
      <c r="A31" s="5" t="s">
        <v>34</v>
      </c>
      <c r="B31" s="37">
        <f>+SUMIFS('city centre offline'!$C$2:$C$2047,'city centre offline'!$A$2:$A$2047,$A31,'city centre offline'!$B$2:$B$2047,B$3)</f>
        <v>0.867583899581306</v>
      </c>
      <c r="C31" s="37">
        <f>+SUMIFS('city centre offline'!$C$2:$C$2047,'city centre offline'!$A$2:$A$2047,$A31,'city centre offline'!$B$2:$B$2047,C$3)</f>
        <v>0.93582930113380003</v>
      </c>
      <c r="D31" s="37">
        <f>+SUMIFS('city centre offline'!$C$2:$C$2047,'city centre offline'!$A$2:$A$2047,$A31,'city centre offline'!$B$2:$B$2047,D$3)</f>
        <v>0.63934591749572001</v>
      </c>
      <c r="E31" s="37">
        <f>+SUMIFS('city centre offline'!$C$2:$C$2047,'city centre offline'!$A$2:$A$2047,$A31,'city centre offline'!$B$2:$B$2047,E$3)</f>
        <v>0.17657064602769801</v>
      </c>
      <c r="F31" s="37">
        <f>+SUMIFS('city centre offline'!$C$2:$C$2047,'city centre offline'!$A$2:$A$2047,$A31,'city centre offline'!$B$2:$B$2047,F$3)</f>
        <v>0.23005624681720699</v>
      </c>
      <c r="G31" s="37">
        <f>+SUMIFS('city centre offline'!$C$2:$C$2047,'city centre offline'!$A$2:$A$2047,$A31,'city centre offline'!$B$2:$B$2047,G$3)</f>
        <v>0.43760473171658298</v>
      </c>
      <c r="H31" s="37">
        <f>+SUMIFS('city centre offline'!$C$2:$C$2047,'city centre offline'!$A$2:$A$2047,$A31,'city centre offline'!$B$2:$B$2047,H$3)</f>
        <v>0.67543745345116701</v>
      </c>
      <c r="I31" s="37">
        <f>+SUMIFS('city centre offline'!$C$2:$C$2047,'city centre offline'!$A$2:$A$2047,$A31,'city centre offline'!$B$2:$B$2047,I$3)</f>
        <v>0.79639740070180298</v>
      </c>
      <c r="J31" s="37">
        <f>+SUMIFS('city centre offline'!$C$2:$C$2047,'city centre offline'!$A$2:$A$2047,$A31,'city centre offline'!$B$2:$B$2047,J$3)</f>
        <v>0.75730336959295896</v>
      </c>
      <c r="K31" s="37">
        <f>+SUMIFS('city centre offline'!$C$2:$C$2047,'city centre offline'!$A$2:$A$2047,$A31,'city centre offline'!$B$2:$B$2047,K$3)</f>
        <v>0.79704904322701997</v>
      </c>
      <c r="L31" s="37">
        <f>+SUMIFS('city centre offline'!$C$2:$C$2047,'city centre offline'!$A$2:$A$2047,$A31,'city centre offline'!$B$2:$B$2047,L$3)</f>
        <v>0.437006895278996</v>
      </c>
      <c r="M31" s="37">
        <f>+SUMIFS('city centre offline'!$C$2:$C$2047,'city centre offline'!$A$2:$A$2047,$A31,'city centre offline'!$B$2:$B$2047,M$3)</f>
        <v>1.0121630623968001</v>
      </c>
      <c r="N31" s="37">
        <f>+SUMIFS('city centre offline'!$C$2:$C$2047,'city centre offline'!$A$2:$A$2047,$A31,'city centre offline'!$B$2:$B$2047,N$3)</f>
        <v>0.27106927319597002</v>
      </c>
      <c r="O31" s="37">
        <f>+SUMIFS('city centre offline'!$C$2:$C$2047,'city centre offline'!$A$2:$A$2047,$A31,'city centre offline'!$B$2:$B$2047,O$3)</f>
        <v>0.28206140081689801</v>
      </c>
      <c r="P31" s="37">
        <f>+SUMIFS('city centre offline'!$C$2:$C$2047,'city centre offline'!$A$2:$A$2047,$A31,'city centre offline'!$B$2:$B$2047,P$3)</f>
        <v>0.36498165648287401</v>
      </c>
      <c r="Q31" s="37">
        <f>+SUMIFS('city centre offline'!$C$2:$C$2047,'city centre offline'!$A$2:$A$2047,$A31,'city centre offline'!$B$2:$B$2047,Q$3)</f>
        <v>0.67007664671409595</v>
      </c>
      <c r="R31" s="37">
        <f>+SUMIFS('city centre offline'!$C$2:$C$2047,'city centre offline'!$A$2:$A$2047,$A31,'city centre offline'!$B$2:$B$2047,R$3)</f>
        <v>0.75996990577024204</v>
      </c>
      <c r="S31" s="37">
        <f>+SUMIFS('city centre offline'!$C$2:$C$2047,'city centre offline'!$A$2:$A$2047,$A31,'city centre offline'!$B$2:$B$2047,S$3)</f>
        <v>0.76614538978731905</v>
      </c>
      <c r="T31" s="37">
        <f>+SUMIFS('city centre offline'!$C$2:$C$2047,'city centre offline'!$A$2:$A$2047,$A31,'city centre offline'!$B$2:$B$2047,T$3)</f>
        <v>0.80076745377833403</v>
      </c>
      <c r="U31" s="37">
        <f>+SUMIFS('city centre offline'!$C$2:$C$2047,'city centre offline'!$A$2:$A$2047,$A31,'city centre offline'!$B$2:$B$2047,U$3)</f>
        <v>0.89048609706984205</v>
      </c>
      <c r="V31" s="37">
        <f>+SUMIFS('city centre offline'!$C$2:$C$2047,'city centre offline'!$A$2:$A$2047,$A31,'city centre offline'!$B$2:$B$2047,V$3)</f>
        <v>0.825194049316893</v>
      </c>
      <c r="X31" s="6">
        <f>+SUMIFS('all sales summary'!$I$2:$I$2047,'all sales summary'!$A$2:$A$2047,$A31,'all sales summary'!$B$2:$B$2047,X$2)</f>
        <v>0.1868198396947105</v>
      </c>
      <c r="Y31" s="8">
        <f t="shared" si="0"/>
        <v>-3.2657219684299521E-2</v>
      </c>
    </row>
    <row r="32" spans="1:25" x14ac:dyDescent="0.25">
      <c r="A32" s="5" t="s">
        <v>35</v>
      </c>
      <c r="B32" s="37">
        <f>+SUMIFS('city centre offline'!$C$2:$C$2047,'city centre offline'!$A$2:$A$2047,$A32,'city centre offline'!$B$2:$B$2047,B$3)</f>
        <v>0.83811789847685303</v>
      </c>
      <c r="C32" s="37">
        <f>+SUMIFS('city centre offline'!$C$2:$C$2047,'city centre offline'!$A$2:$A$2047,$A32,'city centre offline'!$B$2:$B$2047,C$3)</f>
        <v>0.89729963697251303</v>
      </c>
      <c r="D32" s="37">
        <f>+SUMIFS('city centre offline'!$C$2:$C$2047,'city centre offline'!$A$2:$A$2047,$A32,'city centre offline'!$B$2:$B$2047,D$3)</f>
        <v>0.58506257312721899</v>
      </c>
      <c r="E32" s="37">
        <f>+SUMIFS('city centre offline'!$C$2:$C$2047,'city centre offline'!$A$2:$A$2047,$A32,'city centre offline'!$B$2:$B$2047,E$3)</f>
        <v>8.4779753981231096E-2</v>
      </c>
      <c r="F32" s="37">
        <f>+SUMIFS('city centre offline'!$C$2:$C$2047,'city centre offline'!$A$2:$A$2047,$A32,'city centre offline'!$B$2:$B$2047,F$3)</f>
        <v>0.10422819369394599</v>
      </c>
      <c r="G32" s="37">
        <f>+SUMIFS('city centre offline'!$C$2:$C$2047,'city centre offline'!$A$2:$A$2047,$A32,'city centre offline'!$B$2:$B$2047,G$3)</f>
        <v>0.25423683218135701</v>
      </c>
      <c r="H32" s="37">
        <f>+SUMIFS('city centre offline'!$C$2:$C$2047,'city centre offline'!$A$2:$A$2047,$A32,'city centre offline'!$B$2:$B$2047,H$3)</f>
        <v>0.56036269324812804</v>
      </c>
      <c r="I32" s="37">
        <f>+SUMIFS('city centre offline'!$C$2:$C$2047,'city centre offline'!$A$2:$A$2047,$A32,'city centre offline'!$B$2:$B$2047,I$3)</f>
        <v>0.71396200087696005</v>
      </c>
      <c r="J32" s="37">
        <f>+SUMIFS('city centre offline'!$C$2:$C$2047,'city centre offline'!$A$2:$A$2047,$A32,'city centre offline'!$B$2:$B$2047,J$3)</f>
        <v>0.67112595837017397</v>
      </c>
      <c r="K32" s="37">
        <f>+SUMIFS('city centre offline'!$C$2:$C$2047,'city centre offline'!$A$2:$A$2047,$A32,'city centre offline'!$B$2:$B$2047,K$3)</f>
        <v>0.66544075287483795</v>
      </c>
      <c r="L32" s="37">
        <f>+SUMIFS('city centre offline'!$C$2:$C$2047,'city centre offline'!$A$2:$A$2047,$A32,'city centre offline'!$B$2:$B$2047,L$3)</f>
        <v>0.24543009035459101</v>
      </c>
      <c r="M32" s="37">
        <f>+SUMIFS('city centre offline'!$C$2:$C$2047,'city centre offline'!$A$2:$A$2047,$A32,'city centre offline'!$B$2:$B$2047,M$3)</f>
        <v>0.73164916307011596</v>
      </c>
      <c r="N32" s="37">
        <f>+SUMIFS('city centre offline'!$C$2:$C$2047,'city centre offline'!$A$2:$A$2047,$A32,'city centre offline'!$B$2:$B$2047,N$3)</f>
        <v>0.17064763742929501</v>
      </c>
      <c r="O32" s="37">
        <f>+SUMIFS('city centre offline'!$C$2:$C$2047,'city centre offline'!$A$2:$A$2047,$A32,'city centre offline'!$B$2:$B$2047,O$3)</f>
        <v>0.15585968942384101</v>
      </c>
      <c r="P32" s="37">
        <f>+SUMIFS('city centre offline'!$C$2:$C$2047,'city centre offline'!$A$2:$A$2047,$A32,'city centre offline'!$B$2:$B$2047,P$3)</f>
        <v>0.20143204860116701</v>
      </c>
      <c r="Q32" s="37">
        <f>+SUMIFS('city centre offline'!$C$2:$C$2047,'city centre offline'!$A$2:$A$2047,$A32,'city centre offline'!$B$2:$B$2047,Q$3)</f>
        <v>0.51606802710757904</v>
      </c>
      <c r="R32" s="37">
        <f>+SUMIFS('city centre offline'!$C$2:$C$2047,'city centre offline'!$A$2:$A$2047,$A32,'city centre offline'!$B$2:$B$2047,R$3)</f>
        <v>0.76643648549923704</v>
      </c>
      <c r="S32" s="37">
        <f>+SUMIFS('city centre offline'!$C$2:$C$2047,'city centre offline'!$A$2:$A$2047,$A32,'city centre offline'!$B$2:$B$2047,S$3)</f>
        <v>0.77837974015413103</v>
      </c>
      <c r="T32" s="37">
        <f>+SUMIFS('city centre offline'!$C$2:$C$2047,'city centre offline'!$A$2:$A$2047,$A32,'city centre offline'!$B$2:$B$2047,T$3)</f>
        <v>0.84577546501504797</v>
      </c>
      <c r="U32" s="37">
        <f>+SUMIFS('city centre offline'!$C$2:$C$2047,'city centre offline'!$A$2:$A$2047,$A32,'city centre offline'!$B$2:$B$2047,U$3)</f>
        <v>0.95353883125370897</v>
      </c>
      <c r="V32" s="37">
        <f>+SUMIFS('city centre offline'!$C$2:$C$2047,'city centre offline'!$A$2:$A$2047,$A32,'city centre offline'!$B$2:$B$2047,V$3)</f>
        <v>0.93848651108307102</v>
      </c>
      <c r="X32" s="6">
        <f>+SUMIFS('all sales summary'!$I$2:$I$2047,'all sales summary'!$A$2:$A$2047,$A32,'all sales summary'!$B$2:$B$2047,X$2)</f>
        <v>0.20984466343650016</v>
      </c>
      <c r="Y32" s="8">
        <f t="shared" si="0"/>
        <v>-1.2908277378577845E-2</v>
      </c>
    </row>
    <row r="33" spans="1:25" x14ac:dyDescent="0.25">
      <c r="A33" s="5" t="s">
        <v>36</v>
      </c>
      <c r="B33" s="37">
        <f>+SUMIFS('city centre offline'!$C$2:$C$2047,'city centre offline'!$A$2:$A$2047,$A33,'city centre offline'!$B$2:$B$2047,B$3)</f>
        <v>0.93325368057305702</v>
      </c>
      <c r="C33" s="37">
        <f>+SUMIFS('city centre offline'!$C$2:$C$2047,'city centre offline'!$A$2:$A$2047,$A33,'city centre offline'!$B$2:$B$2047,C$3)</f>
        <v>0.93666767068152201</v>
      </c>
      <c r="D33" s="37">
        <f>+SUMIFS('city centre offline'!$C$2:$C$2047,'city centre offline'!$A$2:$A$2047,$A33,'city centre offline'!$B$2:$B$2047,D$3)</f>
        <v>0.63156428438110301</v>
      </c>
      <c r="E33" s="37">
        <f>+SUMIFS('city centre offline'!$C$2:$C$2047,'city centre offline'!$A$2:$A$2047,$A33,'city centre offline'!$B$2:$B$2047,E$3)</f>
        <v>0.13954690150429999</v>
      </c>
      <c r="F33" s="37">
        <f>+SUMIFS('city centre offline'!$C$2:$C$2047,'city centre offline'!$A$2:$A$2047,$A33,'city centre offline'!$B$2:$B$2047,F$3)</f>
        <v>0.17138407579689</v>
      </c>
      <c r="G33" s="37">
        <f>+SUMIFS('city centre offline'!$C$2:$C$2047,'city centre offline'!$A$2:$A$2047,$A33,'city centre offline'!$B$2:$B$2047,G$3)</f>
        <v>0.32994996742271099</v>
      </c>
      <c r="H33" s="37">
        <f>+SUMIFS('city centre offline'!$C$2:$C$2047,'city centre offline'!$A$2:$A$2047,$A33,'city centre offline'!$B$2:$B$2047,H$3)</f>
        <v>0.25212298471251199</v>
      </c>
      <c r="I33" s="37">
        <f>+SUMIFS('city centre offline'!$C$2:$C$2047,'city centre offline'!$A$2:$A$2047,$A33,'city centre offline'!$B$2:$B$2047,I$3)</f>
        <v>0.64915682067812897</v>
      </c>
      <c r="J33" s="37">
        <f>+SUMIFS('city centre offline'!$C$2:$C$2047,'city centre offline'!$A$2:$A$2047,$A33,'city centre offline'!$B$2:$B$2047,J$3)</f>
        <v>0.68798083833083501</v>
      </c>
      <c r="K33" s="37">
        <f>+SUMIFS('city centre offline'!$C$2:$C$2047,'city centre offline'!$A$2:$A$2047,$A33,'city centre offline'!$B$2:$B$2047,K$3)</f>
        <v>0.78073749392890102</v>
      </c>
      <c r="L33" s="37">
        <f>+SUMIFS('city centre offline'!$C$2:$C$2047,'city centre offline'!$A$2:$A$2047,$A33,'city centre offline'!$B$2:$B$2047,L$3)</f>
        <v>0.33348361933738901</v>
      </c>
      <c r="M33" s="37">
        <f>+SUMIFS('city centre offline'!$C$2:$C$2047,'city centre offline'!$A$2:$A$2047,$A33,'city centre offline'!$B$2:$B$2047,M$3)</f>
        <v>0.9302090299372</v>
      </c>
      <c r="N33" s="37">
        <f>+SUMIFS('city centre offline'!$C$2:$C$2047,'city centre offline'!$A$2:$A$2047,$A33,'city centre offline'!$B$2:$B$2047,N$3)</f>
        <v>0.204427281947968</v>
      </c>
      <c r="O33" s="37">
        <f>+SUMIFS('city centre offline'!$C$2:$C$2047,'city centre offline'!$A$2:$A$2047,$A33,'city centre offline'!$B$2:$B$2047,O$3)</f>
        <v>0.237196251532209</v>
      </c>
      <c r="P33" s="37">
        <f>+SUMIFS('city centre offline'!$C$2:$C$2047,'city centre offline'!$A$2:$A$2047,$A33,'city centre offline'!$B$2:$B$2047,P$3)</f>
        <v>0.26811626399347199</v>
      </c>
      <c r="Q33" s="37">
        <f>+SUMIFS('city centre offline'!$C$2:$C$2047,'city centre offline'!$A$2:$A$2047,$A33,'city centre offline'!$B$2:$B$2047,Q$3)</f>
        <v>0.57939896271835201</v>
      </c>
      <c r="R33" s="37">
        <f>+SUMIFS('city centre offline'!$C$2:$C$2047,'city centre offline'!$A$2:$A$2047,$A33,'city centre offline'!$B$2:$B$2047,R$3)</f>
        <v>0.81108369567014904</v>
      </c>
      <c r="S33" s="37">
        <f>+SUMIFS('city centre offline'!$C$2:$C$2047,'city centre offline'!$A$2:$A$2047,$A33,'city centre offline'!$B$2:$B$2047,S$3)</f>
        <v>0.81376524529677796</v>
      </c>
      <c r="T33" s="37">
        <f>+SUMIFS('city centre offline'!$C$2:$C$2047,'city centre offline'!$A$2:$A$2047,$A33,'city centre offline'!$B$2:$B$2047,T$3)</f>
        <v>0.88442493821562196</v>
      </c>
      <c r="U33" s="37">
        <f>+SUMIFS('city centre offline'!$C$2:$C$2047,'city centre offline'!$A$2:$A$2047,$A33,'city centre offline'!$B$2:$B$2047,U$3)</f>
        <v>0.92621181306830902</v>
      </c>
      <c r="V33" s="37">
        <f>+SUMIFS('city centre offline'!$C$2:$C$2047,'city centre offline'!$A$2:$A$2047,$A33,'city centre offline'!$B$2:$B$2047,V$3)</f>
        <v>0.89293180113067305</v>
      </c>
      <c r="X33" s="6">
        <f>+SUMIFS('all sales summary'!$I$2:$I$2047,'all sales summary'!$A$2:$A$2047,$A33,'all sales summary'!$B$2:$B$2047,X$2)</f>
        <v>0.13776595668917124</v>
      </c>
      <c r="Y33" s="8">
        <f t="shared" si="0"/>
        <v>-1.475035284821927E-2</v>
      </c>
    </row>
    <row r="34" spans="1:25" x14ac:dyDescent="0.25">
      <c r="A34" s="5" t="s">
        <v>37</v>
      </c>
      <c r="B34" s="37">
        <f>+SUMIFS('city centre offline'!$C$2:$C$2047,'city centre offline'!$A$2:$A$2047,$A34,'city centre offline'!$B$2:$B$2047,B$3)</f>
        <v>0.81192074173092699</v>
      </c>
      <c r="C34" s="37">
        <f>+SUMIFS('city centre offline'!$C$2:$C$2047,'city centre offline'!$A$2:$A$2047,$A34,'city centre offline'!$B$2:$B$2047,C$3)</f>
        <v>0.89229527738900805</v>
      </c>
      <c r="D34" s="37">
        <f>+SUMIFS('city centre offline'!$C$2:$C$2047,'city centre offline'!$A$2:$A$2047,$A34,'city centre offline'!$B$2:$B$2047,D$3)</f>
        <v>0.57761573240194097</v>
      </c>
      <c r="E34" s="37">
        <f>+SUMIFS('city centre offline'!$C$2:$C$2047,'city centre offline'!$A$2:$A$2047,$A34,'city centre offline'!$B$2:$B$2047,E$3)</f>
        <v>0.12879198244783099</v>
      </c>
      <c r="F34" s="37">
        <f>+SUMIFS('city centre offline'!$C$2:$C$2047,'city centre offline'!$A$2:$A$2047,$A34,'city centre offline'!$B$2:$B$2047,F$3)</f>
        <v>0.16600711681008301</v>
      </c>
      <c r="G34" s="37">
        <f>+SUMIFS('city centre offline'!$C$2:$C$2047,'city centre offline'!$A$2:$A$2047,$A34,'city centre offline'!$B$2:$B$2047,G$3)</f>
        <v>0.345519484557609</v>
      </c>
      <c r="H34" s="37">
        <f>+SUMIFS('city centre offline'!$C$2:$C$2047,'city centre offline'!$A$2:$A$2047,$A34,'city centre offline'!$B$2:$B$2047,H$3)</f>
        <v>0.71283816252075904</v>
      </c>
      <c r="I34" s="37">
        <f>+SUMIFS('city centre offline'!$C$2:$C$2047,'city centre offline'!$A$2:$A$2047,$A34,'city centre offline'!$B$2:$B$2047,I$3)</f>
        <v>0.95043819262364304</v>
      </c>
      <c r="J34" s="37">
        <f>+SUMIFS('city centre offline'!$C$2:$C$2047,'city centre offline'!$A$2:$A$2047,$A34,'city centre offline'!$B$2:$B$2047,J$3)</f>
        <v>0.82110140628070505</v>
      </c>
      <c r="K34" s="37">
        <f>+SUMIFS('city centre offline'!$C$2:$C$2047,'city centre offline'!$A$2:$A$2047,$A34,'city centre offline'!$B$2:$B$2047,K$3)</f>
        <v>0.70937361038330404</v>
      </c>
      <c r="L34" s="37">
        <f>+SUMIFS('city centre offline'!$C$2:$C$2047,'city centre offline'!$A$2:$A$2047,$A34,'city centre offline'!$B$2:$B$2047,L$3)</f>
        <v>0.36224275381314303</v>
      </c>
      <c r="M34" s="37">
        <f>+SUMIFS('city centre offline'!$C$2:$C$2047,'city centre offline'!$A$2:$A$2047,$A34,'city centre offline'!$B$2:$B$2047,M$3)</f>
        <v>1.3078319259112099</v>
      </c>
      <c r="N34" s="37">
        <f>+SUMIFS('city centre offline'!$C$2:$C$2047,'city centre offline'!$A$2:$A$2047,$A34,'city centre offline'!$B$2:$B$2047,N$3)</f>
        <v>0.222880855227926</v>
      </c>
      <c r="O34" s="37">
        <f>+SUMIFS('city centre offline'!$C$2:$C$2047,'city centre offline'!$A$2:$A$2047,$A34,'city centre offline'!$B$2:$B$2047,O$3)</f>
        <v>0.203440939470897</v>
      </c>
      <c r="P34" s="37">
        <f>+SUMIFS('city centre offline'!$C$2:$C$2047,'city centre offline'!$A$2:$A$2047,$A34,'city centre offline'!$B$2:$B$2047,P$3)</f>
        <v>0.26413980452006403</v>
      </c>
      <c r="Q34" s="37">
        <f>+SUMIFS('city centre offline'!$C$2:$C$2047,'city centre offline'!$A$2:$A$2047,$A34,'city centre offline'!$B$2:$B$2047,Q$3)</f>
        <v>0.66042202803647199</v>
      </c>
      <c r="R34" s="37">
        <f>+SUMIFS('city centre offline'!$C$2:$C$2047,'city centre offline'!$A$2:$A$2047,$A34,'city centre offline'!$B$2:$B$2047,R$3)</f>
        <v>0.92537608624784695</v>
      </c>
      <c r="S34" s="37">
        <f>+SUMIFS('city centre offline'!$C$2:$C$2047,'city centre offline'!$A$2:$A$2047,$A34,'city centre offline'!$B$2:$B$2047,S$3)</f>
        <v>0.97464306097402298</v>
      </c>
      <c r="T34" s="37">
        <f>+SUMIFS('city centre offline'!$C$2:$C$2047,'city centre offline'!$A$2:$A$2047,$A34,'city centre offline'!$B$2:$B$2047,T$3)</f>
        <v>1.0856718407433601</v>
      </c>
      <c r="U34" s="37">
        <f>+SUMIFS('city centre offline'!$C$2:$C$2047,'city centre offline'!$A$2:$A$2047,$A34,'city centre offline'!$B$2:$B$2047,U$3)</f>
        <v>1.1891385964177501</v>
      </c>
      <c r="V34" s="37">
        <f>+SUMIFS('city centre offline'!$C$2:$C$2047,'city centre offline'!$A$2:$A$2047,$A34,'city centre offline'!$B$2:$B$2047,V$3)</f>
        <v>1.0789510438913501</v>
      </c>
      <c r="X34" s="6">
        <f>+SUMIFS('all sales summary'!$I$2:$I$2047,'all sales summary'!$A$2:$A$2047,$A34,'all sales summary'!$B$2:$B$2047,X$2)</f>
        <v>0.26649038642880513</v>
      </c>
      <c r="Y34" s="8">
        <f t="shared" si="0"/>
        <v>2.1039694195563445E-2</v>
      </c>
    </row>
    <row r="35" spans="1:25" x14ac:dyDescent="0.25">
      <c r="A35" s="5" t="s">
        <v>38</v>
      </c>
      <c r="B35" s="37">
        <f>+SUMIFS('city centre offline'!$C$2:$C$2047,'city centre offline'!$A$2:$A$2047,$A35,'city centre offline'!$B$2:$B$2047,B$3)</f>
        <v>0.90031382119442804</v>
      </c>
      <c r="C35" s="37">
        <f>+SUMIFS('city centre offline'!$C$2:$C$2047,'city centre offline'!$A$2:$A$2047,$A35,'city centre offline'!$B$2:$B$2047,C$3)</f>
        <v>0.90842998824408705</v>
      </c>
      <c r="D35" s="37">
        <f>+SUMIFS('city centre offline'!$C$2:$C$2047,'city centre offline'!$A$2:$A$2047,$A35,'city centre offline'!$B$2:$B$2047,D$3)</f>
        <v>0.534390679676786</v>
      </c>
      <c r="E35" s="37">
        <f>+SUMIFS('city centre offline'!$C$2:$C$2047,'city centre offline'!$A$2:$A$2047,$A35,'city centre offline'!$B$2:$B$2047,E$3)</f>
        <v>8.1960671563902895E-2</v>
      </c>
      <c r="F35" s="37">
        <f>+SUMIFS('city centre offline'!$C$2:$C$2047,'city centre offline'!$A$2:$A$2047,$A35,'city centre offline'!$B$2:$B$2047,F$3)</f>
        <v>9.7340999428279604E-2</v>
      </c>
      <c r="G35" s="37">
        <f>+SUMIFS('city centre offline'!$C$2:$C$2047,'city centre offline'!$A$2:$A$2047,$A35,'city centre offline'!$B$2:$B$2047,G$3)</f>
        <v>0.18319055090752101</v>
      </c>
      <c r="H35" s="37">
        <f>+SUMIFS('city centre offline'!$C$2:$C$2047,'city centre offline'!$A$2:$A$2047,$A35,'city centre offline'!$B$2:$B$2047,H$3)</f>
        <v>0.373197749582239</v>
      </c>
      <c r="I35" s="37">
        <f>+SUMIFS('city centre offline'!$C$2:$C$2047,'city centre offline'!$A$2:$A$2047,$A35,'city centre offline'!$B$2:$B$2047,I$3)</f>
        <v>0.46390518849824403</v>
      </c>
      <c r="J35" s="37">
        <f>+SUMIFS('city centre offline'!$C$2:$C$2047,'city centre offline'!$A$2:$A$2047,$A35,'city centre offline'!$B$2:$B$2047,J$3)</f>
        <v>0.51332817843812495</v>
      </c>
      <c r="K35" s="37">
        <f>+SUMIFS('city centre offline'!$C$2:$C$2047,'city centre offline'!$A$2:$A$2047,$A35,'city centre offline'!$B$2:$B$2047,K$3)</f>
        <v>0.52945929952946502</v>
      </c>
      <c r="L35" s="37">
        <f>+SUMIFS('city centre offline'!$C$2:$C$2047,'city centre offline'!$A$2:$A$2047,$A35,'city centre offline'!$B$2:$B$2047,L$3)</f>
        <v>0.25392097375154798</v>
      </c>
      <c r="M35" s="37">
        <f>+SUMIFS('city centre offline'!$C$2:$C$2047,'city centre offline'!$A$2:$A$2047,$A35,'city centre offline'!$B$2:$B$2047,M$3)</f>
        <v>0.43845490584741198</v>
      </c>
      <c r="N35" s="37">
        <f>+SUMIFS('city centre offline'!$C$2:$C$2047,'city centre offline'!$A$2:$A$2047,$A35,'city centre offline'!$B$2:$B$2047,N$3)</f>
        <v>0.14366042807537499</v>
      </c>
      <c r="O35" s="37">
        <f>+SUMIFS('city centre offline'!$C$2:$C$2047,'city centre offline'!$A$2:$A$2047,$A35,'city centre offline'!$B$2:$B$2047,O$3)</f>
        <v>0.155758145391585</v>
      </c>
      <c r="P35" s="37">
        <f>+SUMIFS('city centre offline'!$C$2:$C$2047,'city centre offline'!$A$2:$A$2047,$A35,'city centre offline'!$B$2:$B$2047,P$3)</f>
        <v>0.21287638522497801</v>
      </c>
      <c r="Q35" s="37">
        <f>+SUMIFS('city centre offline'!$C$2:$C$2047,'city centre offline'!$A$2:$A$2047,$A35,'city centre offline'!$B$2:$B$2047,Q$3)</f>
        <v>0.40734830436812097</v>
      </c>
      <c r="R35" s="37">
        <f>+SUMIFS('city centre offline'!$C$2:$C$2047,'city centre offline'!$A$2:$A$2047,$A35,'city centre offline'!$B$2:$B$2047,R$3)</f>
        <v>0.59077769481661302</v>
      </c>
      <c r="S35" s="37">
        <f>+SUMIFS('city centre offline'!$C$2:$C$2047,'city centre offline'!$A$2:$A$2047,$A35,'city centre offline'!$B$2:$B$2047,S$3)</f>
        <v>0.66993667698236503</v>
      </c>
      <c r="T35" s="37">
        <f>+SUMIFS('city centre offline'!$C$2:$C$2047,'city centre offline'!$A$2:$A$2047,$A35,'city centre offline'!$B$2:$B$2047,T$3)</f>
        <v>0.73603132450251096</v>
      </c>
      <c r="U35" s="37">
        <f>+SUMIFS('city centre offline'!$C$2:$C$2047,'city centre offline'!$A$2:$A$2047,$A35,'city centre offline'!$B$2:$B$2047,U$3)</f>
        <v>0.80103363436475705</v>
      </c>
      <c r="V35" s="37">
        <f>+SUMIFS('city centre offline'!$C$2:$C$2047,'city centre offline'!$A$2:$A$2047,$A35,'city centre offline'!$B$2:$B$2047,V$3)</f>
        <v>0.818407016104853</v>
      </c>
      <c r="X35" s="6">
        <f>+SUMIFS('all sales summary'!$I$2:$I$2047,'all sales summary'!$A$2:$A$2047,$A35,'all sales summary'!$B$2:$B$2047,X$2)</f>
        <v>0.21416886357139173</v>
      </c>
      <c r="Y35" s="8">
        <f t="shared" si="0"/>
        <v>-3.8891562993361675E-2</v>
      </c>
    </row>
    <row r="36" spans="1:25" x14ac:dyDescent="0.25">
      <c r="A36" s="5" t="s">
        <v>39</v>
      </c>
      <c r="B36" s="37">
        <f>+SUMIFS('city centre offline'!$C$2:$C$2047,'city centre offline'!$A$2:$A$2047,$A36,'city centre offline'!$B$2:$B$2047,B$3)</f>
        <v>0.91992215559068402</v>
      </c>
      <c r="C36" s="37">
        <f>+SUMIFS('city centre offline'!$C$2:$C$2047,'city centre offline'!$A$2:$A$2047,$A36,'city centre offline'!$B$2:$B$2047,C$3)</f>
        <v>0.86828441698544301</v>
      </c>
      <c r="D36" s="37">
        <f>+SUMIFS('city centre offline'!$C$2:$C$2047,'city centre offline'!$A$2:$A$2047,$A36,'city centre offline'!$B$2:$B$2047,D$3)</f>
        <v>0.71323217301160502</v>
      </c>
      <c r="E36" s="37">
        <f>+SUMIFS('city centre offline'!$C$2:$C$2047,'city centre offline'!$A$2:$A$2047,$A36,'city centre offline'!$B$2:$B$2047,E$3)</f>
        <v>0.295611562602001</v>
      </c>
      <c r="F36" s="37">
        <f>+SUMIFS('city centre offline'!$C$2:$C$2047,'city centre offline'!$A$2:$A$2047,$A36,'city centre offline'!$B$2:$B$2047,F$3)</f>
        <v>0.36070752068622802</v>
      </c>
      <c r="G36" s="37">
        <f>+SUMIFS('city centre offline'!$C$2:$C$2047,'city centre offline'!$A$2:$A$2047,$A36,'city centre offline'!$B$2:$B$2047,G$3)</f>
        <v>0.59086782857403597</v>
      </c>
      <c r="H36" s="37">
        <f>+SUMIFS('city centre offline'!$C$2:$C$2047,'city centre offline'!$A$2:$A$2047,$A36,'city centre offline'!$B$2:$B$2047,H$3)</f>
        <v>0.78751717260312504</v>
      </c>
      <c r="I36" s="37">
        <f>+SUMIFS('city centre offline'!$C$2:$C$2047,'city centre offline'!$A$2:$A$2047,$A36,'city centre offline'!$B$2:$B$2047,I$3)</f>
        <v>0.83196932201088702</v>
      </c>
      <c r="J36" s="37">
        <f>+SUMIFS('city centre offline'!$C$2:$C$2047,'city centre offline'!$A$2:$A$2047,$A36,'city centre offline'!$B$2:$B$2047,J$3)</f>
        <v>0.816602773978236</v>
      </c>
      <c r="K36" s="37">
        <f>+SUMIFS('city centre offline'!$C$2:$C$2047,'city centre offline'!$A$2:$A$2047,$A36,'city centre offline'!$B$2:$B$2047,K$3)</f>
        <v>0.86846220851485301</v>
      </c>
      <c r="L36" s="37">
        <f>+SUMIFS('city centre offline'!$C$2:$C$2047,'city centre offline'!$A$2:$A$2047,$A36,'city centre offline'!$B$2:$B$2047,L$3)</f>
        <v>0.521917786679165</v>
      </c>
      <c r="M36" s="37">
        <f>+SUMIFS('city centre offline'!$C$2:$C$2047,'city centre offline'!$A$2:$A$2047,$A36,'city centre offline'!$B$2:$B$2047,M$3)</f>
        <v>0.85756469969355997</v>
      </c>
      <c r="N36" s="37">
        <f>+SUMIFS('city centre offline'!$C$2:$C$2047,'city centre offline'!$A$2:$A$2047,$A36,'city centre offline'!$B$2:$B$2047,N$3)</f>
        <v>0.37399516811174</v>
      </c>
      <c r="O36" s="37">
        <f>+SUMIFS('city centre offline'!$C$2:$C$2047,'city centre offline'!$A$2:$A$2047,$A36,'city centre offline'!$B$2:$B$2047,O$3)</f>
        <v>0.394115289370635</v>
      </c>
      <c r="P36" s="37">
        <f>+SUMIFS('city centre offline'!$C$2:$C$2047,'city centre offline'!$A$2:$A$2047,$A36,'city centre offline'!$B$2:$B$2047,P$3)</f>
        <v>0.46761290339259398</v>
      </c>
      <c r="Q36" s="37">
        <f>+SUMIFS('city centre offline'!$C$2:$C$2047,'city centre offline'!$A$2:$A$2047,$A36,'city centre offline'!$B$2:$B$2047,Q$3)</f>
        <v>0.77895073928792302</v>
      </c>
      <c r="R36" s="37">
        <f>+SUMIFS('city centre offline'!$C$2:$C$2047,'city centre offline'!$A$2:$A$2047,$A36,'city centre offline'!$B$2:$B$2047,R$3)</f>
        <v>0.87012359133219597</v>
      </c>
      <c r="S36" s="37">
        <f>+SUMIFS('city centre offline'!$C$2:$C$2047,'city centre offline'!$A$2:$A$2047,$A36,'city centre offline'!$B$2:$B$2047,S$3)</f>
        <v>0.83204114220942005</v>
      </c>
      <c r="T36" s="37">
        <f>+SUMIFS('city centre offline'!$C$2:$C$2047,'city centre offline'!$A$2:$A$2047,$A36,'city centre offline'!$B$2:$B$2047,T$3)</f>
        <v>0.93649190309824004</v>
      </c>
      <c r="U36" s="37">
        <f>+SUMIFS('city centre offline'!$C$2:$C$2047,'city centre offline'!$A$2:$A$2047,$A36,'city centre offline'!$B$2:$B$2047,U$3)</f>
        <v>0.91990226714629997</v>
      </c>
      <c r="V36" s="37">
        <f>+SUMIFS('city centre offline'!$C$2:$C$2047,'city centre offline'!$A$2:$A$2047,$A36,'city centre offline'!$B$2:$B$2047,V$3)</f>
        <v>0.86767771661112802</v>
      </c>
      <c r="X36" s="6">
        <f>+SUMIFS('all sales summary'!$I$2:$I$2047,'all sales summary'!$A$2:$A$2047,$A36,'all sales summary'!$B$2:$B$2047,X$2)</f>
        <v>0.12612298769213826</v>
      </c>
      <c r="Y36" s="8">
        <f t="shared" si="0"/>
        <v>-1.6688881719250332E-2</v>
      </c>
    </row>
    <row r="37" spans="1:25" x14ac:dyDescent="0.25">
      <c r="A37" s="5" t="s">
        <v>40</v>
      </c>
      <c r="B37" s="37">
        <f>+SUMIFS('city centre offline'!$C$2:$C$2047,'city centre offline'!$A$2:$A$2047,$A37,'city centre offline'!$B$2:$B$2047,B$3)</f>
        <v>0.83213004447359995</v>
      </c>
      <c r="C37" s="37">
        <f>+SUMIFS('city centre offline'!$C$2:$C$2047,'city centre offline'!$A$2:$A$2047,$A37,'city centre offline'!$B$2:$B$2047,C$3)</f>
        <v>0.88351869536795502</v>
      </c>
      <c r="D37" s="37">
        <f>+SUMIFS('city centre offline'!$C$2:$C$2047,'city centre offline'!$A$2:$A$2047,$A37,'city centre offline'!$B$2:$B$2047,D$3)</f>
        <v>0.53883592486377097</v>
      </c>
      <c r="E37" s="37">
        <f>+SUMIFS('city centre offline'!$C$2:$C$2047,'city centre offline'!$A$2:$A$2047,$A37,'city centre offline'!$B$2:$B$2047,E$3)</f>
        <v>7.5602872093671003E-2</v>
      </c>
      <c r="F37" s="37">
        <f>+SUMIFS('city centre offline'!$C$2:$C$2047,'city centre offline'!$A$2:$A$2047,$A37,'city centre offline'!$B$2:$B$2047,F$3)</f>
        <v>9.4108425933135301E-2</v>
      </c>
      <c r="G37" s="37">
        <f>+SUMIFS('city centre offline'!$C$2:$C$2047,'city centre offline'!$A$2:$A$2047,$A37,'city centre offline'!$B$2:$B$2047,G$3)</f>
        <v>0.218273368080313</v>
      </c>
      <c r="H37" s="37">
        <f>+SUMIFS('city centre offline'!$C$2:$C$2047,'city centre offline'!$A$2:$A$2047,$A37,'city centre offline'!$B$2:$B$2047,H$3)</f>
        <v>0.55311214824846899</v>
      </c>
      <c r="I37" s="37">
        <f>+SUMIFS('city centre offline'!$C$2:$C$2047,'city centre offline'!$A$2:$A$2047,$A37,'city centre offline'!$B$2:$B$2047,I$3)</f>
        <v>0.65443370994956995</v>
      </c>
      <c r="J37" s="37">
        <f>+SUMIFS('city centre offline'!$C$2:$C$2047,'city centre offline'!$A$2:$A$2047,$A37,'city centre offline'!$B$2:$B$2047,J$3)</f>
        <v>0.61405851995373195</v>
      </c>
      <c r="K37" s="37">
        <f>+SUMIFS('city centre offline'!$C$2:$C$2047,'city centre offline'!$A$2:$A$2047,$A37,'city centre offline'!$B$2:$B$2047,K$3)</f>
        <v>0.59648860756700295</v>
      </c>
      <c r="L37" s="37">
        <f>+SUMIFS('city centre offline'!$C$2:$C$2047,'city centre offline'!$A$2:$A$2047,$A37,'city centre offline'!$B$2:$B$2047,L$3)</f>
        <v>0.228985109890183</v>
      </c>
      <c r="M37" s="37">
        <f>+SUMIFS('city centre offline'!$C$2:$C$2047,'city centre offline'!$A$2:$A$2047,$A37,'city centre offline'!$B$2:$B$2047,M$3)</f>
        <v>0.64007907198450997</v>
      </c>
      <c r="N37" s="37">
        <f>+SUMIFS('city centre offline'!$C$2:$C$2047,'city centre offline'!$A$2:$A$2047,$A37,'city centre offline'!$B$2:$B$2047,N$3)</f>
        <v>0.123661524202225</v>
      </c>
      <c r="O37" s="37">
        <f>+SUMIFS('city centre offline'!$C$2:$C$2047,'city centre offline'!$A$2:$A$2047,$A37,'city centre offline'!$B$2:$B$2047,O$3)</f>
        <v>0.13534224419475799</v>
      </c>
      <c r="P37" s="37">
        <f>+SUMIFS('city centre offline'!$C$2:$C$2047,'city centre offline'!$A$2:$A$2047,$A37,'city centre offline'!$B$2:$B$2047,P$3)</f>
        <v>0.17579570452329699</v>
      </c>
      <c r="Q37" s="37">
        <f>+SUMIFS('city centre offline'!$C$2:$C$2047,'city centre offline'!$A$2:$A$2047,$A37,'city centre offline'!$B$2:$B$2047,Q$3)</f>
        <v>0.49337311896381603</v>
      </c>
      <c r="R37" s="37">
        <f>+SUMIFS('city centre offline'!$C$2:$C$2047,'city centre offline'!$A$2:$A$2047,$A37,'city centre offline'!$B$2:$B$2047,R$3)</f>
        <v>0.73824973526026605</v>
      </c>
      <c r="S37" s="37">
        <f>+SUMIFS('city centre offline'!$C$2:$C$2047,'city centre offline'!$A$2:$A$2047,$A37,'city centre offline'!$B$2:$B$2047,S$3)</f>
        <v>0.74157636111579905</v>
      </c>
      <c r="T37" s="37">
        <f>+SUMIFS('city centre offline'!$C$2:$C$2047,'city centre offline'!$A$2:$A$2047,$A37,'city centre offline'!$B$2:$B$2047,T$3)</f>
        <v>0.85368968190819605</v>
      </c>
      <c r="U37" s="37">
        <f>+SUMIFS('city centre offline'!$C$2:$C$2047,'city centre offline'!$A$2:$A$2047,$A37,'city centre offline'!$B$2:$B$2047,U$3)</f>
        <v>0.98869485994672701</v>
      </c>
      <c r="V37" s="37">
        <f>+SUMIFS('city centre offline'!$C$2:$C$2047,'city centre offline'!$A$2:$A$2047,$A37,'city centre offline'!$B$2:$B$2047,V$3)</f>
        <v>0.94261057623877598</v>
      </c>
      <c r="X37" s="6">
        <f>+SUMIFS('all sales summary'!$I$2:$I$2047,'all sales summary'!$A$2:$A$2047,$A37,'all sales summary'!$B$2:$B$2047,X$2)</f>
        <v>0.10181279052965131</v>
      </c>
      <c r="Y37" s="8">
        <f t="shared" si="0"/>
        <v>-5.8429773800188949E-3</v>
      </c>
    </row>
    <row r="38" spans="1:25" x14ac:dyDescent="0.25">
      <c r="A38" s="5" t="s">
        <v>41</v>
      </c>
      <c r="B38" s="37">
        <f>+SUMIFS('city centre offline'!$C$2:$C$2047,'city centre offline'!$A$2:$A$2047,$A38,'city centre offline'!$B$2:$B$2047,B$3)</f>
        <v>0.85877647473781304</v>
      </c>
      <c r="C38" s="37">
        <f>+SUMIFS('city centre offline'!$C$2:$C$2047,'city centre offline'!$A$2:$A$2047,$A38,'city centre offline'!$B$2:$B$2047,C$3)</f>
        <v>0.902579035578436</v>
      </c>
      <c r="D38" s="37">
        <f>+SUMIFS('city centre offline'!$C$2:$C$2047,'city centre offline'!$A$2:$A$2047,$A38,'city centre offline'!$B$2:$B$2047,D$3)</f>
        <v>0.76599921446207997</v>
      </c>
      <c r="E38" s="37">
        <f>+SUMIFS('city centre offline'!$C$2:$C$2047,'city centre offline'!$A$2:$A$2047,$A38,'city centre offline'!$B$2:$B$2047,E$3)</f>
        <v>0.35564575708638402</v>
      </c>
      <c r="F38" s="37">
        <f>+SUMIFS('city centre offline'!$C$2:$C$2047,'city centre offline'!$A$2:$A$2047,$A38,'city centre offline'!$B$2:$B$2047,F$3)</f>
        <v>0.46678307859249601</v>
      </c>
      <c r="G38" s="37">
        <f>+SUMIFS('city centre offline'!$C$2:$C$2047,'city centre offline'!$A$2:$A$2047,$A38,'city centre offline'!$B$2:$B$2047,G$3)</f>
        <v>0.69188783568621104</v>
      </c>
      <c r="H38" s="37">
        <f>+SUMIFS('city centre offline'!$C$2:$C$2047,'city centre offline'!$A$2:$A$2047,$A38,'city centre offline'!$B$2:$B$2047,H$3)</f>
        <v>0.93471367022377405</v>
      </c>
      <c r="I38" s="37">
        <f>+SUMIFS('city centre offline'!$C$2:$C$2047,'city centre offline'!$A$2:$A$2047,$A38,'city centre offline'!$B$2:$B$2047,I$3)</f>
        <v>0.97894849780735704</v>
      </c>
      <c r="J38" s="37">
        <f>+SUMIFS('city centre offline'!$C$2:$C$2047,'city centre offline'!$A$2:$A$2047,$A38,'city centre offline'!$B$2:$B$2047,J$3)</f>
        <v>0.91042853977337002</v>
      </c>
      <c r="K38" s="37">
        <f>+SUMIFS('city centre offline'!$C$2:$C$2047,'city centre offline'!$A$2:$A$2047,$A38,'city centre offline'!$B$2:$B$2047,K$3)</f>
        <v>1.03652127216761</v>
      </c>
      <c r="L38" s="37">
        <f>+SUMIFS('city centre offline'!$C$2:$C$2047,'city centre offline'!$A$2:$A$2047,$A38,'city centre offline'!$B$2:$B$2047,L$3)</f>
        <v>0.68701039178316903</v>
      </c>
      <c r="M38" s="37">
        <f>+SUMIFS('city centre offline'!$C$2:$C$2047,'city centre offline'!$A$2:$A$2047,$A38,'city centre offline'!$B$2:$B$2047,M$3)</f>
        <v>1.39800460578724</v>
      </c>
      <c r="N38" s="37">
        <f>+SUMIFS('city centre offline'!$C$2:$C$2047,'city centre offline'!$A$2:$A$2047,$A38,'city centre offline'!$B$2:$B$2047,N$3)</f>
        <v>0.437060749782618</v>
      </c>
      <c r="O38" s="37">
        <f>+SUMIFS('city centre offline'!$C$2:$C$2047,'city centre offline'!$A$2:$A$2047,$A38,'city centre offline'!$B$2:$B$2047,O$3)</f>
        <v>0.45102167662972098</v>
      </c>
      <c r="P38" s="37">
        <f>+SUMIFS('city centre offline'!$C$2:$C$2047,'city centre offline'!$A$2:$A$2047,$A38,'city centre offline'!$B$2:$B$2047,P$3)</f>
        <v>0.53988705054053898</v>
      </c>
      <c r="Q38" s="37">
        <f>+SUMIFS('city centre offline'!$C$2:$C$2047,'city centre offline'!$A$2:$A$2047,$A38,'city centre offline'!$B$2:$B$2047,Q$3)</f>
        <v>0.91796473057446604</v>
      </c>
      <c r="R38" s="37">
        <f>+SUMIFS('city centre offline'!$C$2:$C$2047,'city centre offline'!$A$2:$A$2047,$A38,'city centre offline'!$B$2:$B$2047,R$3)</f>
        <v>1.0619445967965599</v>
      </c>
      <c r="S38" s="37">
        <f>+SUMIFS('city centre offline'!$C$2:$C$2047,'city centre offline'!$A$2:$A$2047,$A38,'city centre offline'!$B$2:$B$2047,S$3)</f>
        <v>1.0059806095478001</v>
      </c>
      <c r="T38" s="37">
        <f>+SUMIFS('city centre offline'!$C$2:$C$2047,'city centre offline'!$A$2:$A$2047,$A38,'city centre offline'!$B$2:$B$2047,T$3)</f>
        <v>1.0473866210339899</v>
      </c>
      <c r="U38" s="37">
        <f>+SUMIFS('city centre offline'!$C$2:$C$2047,'city centre offline'!$A$2:$A$2047,$A38,'city centre offline'!$B$2:$B$2047,U$3)</f>
        <v>1.03116864721931</v>
      </c>
      <c r="V38" s="37">
        <f>+SUMIFS('city centre offline'!$C$2:$C$2047,'city centre offline'!$A$2:$A$2047,$A38,'city centre offline'!$B$2:$B$2047,V$3)</f>
        <v>0.97291270531324703</v>
      </c>
      <c r="X38" s="6">
        <f>+SUMIFS('all sales summary'!$I$2:$I$2047,'all sales summary'!$A$2:$A$2047,$A38,'all sales summary'!$B$2:$B$2047,X$2)</f>
        <v>0.1278074251055632</v>
      </c>
      <c r="Y38" s="8">
        <f t="shared" si="0"/>
        <v>-3.4619573869895002E-3</v>
      </c>
    </row>
    <row r="39" spans="1:25" x14ac:dyDescent="0.25">
      <c r="A39" s="5" t="s">
        <v>42</v>
      </c>
      <c r="B39" s="37">
        <f>+SUMIFS('city centre offline'!$C$2:$C$2047,'city centre offline'!$A$2:$A$2047,$A39,'city centre offline'!$B$2:$B$2047,B$3)</f>
        <v>0.74925654313750001</v>
      </c>
      <c r="C39" s="37">
        <f>+SUMIFS('city centre offline'!$C$2:$C$2047,'city centre offline'!$A$2:$A$2047,$A39,'city centre offline'!$B$2:$B$2047,C$3)</f>
        <v>0.78408828221239701</v>
      </c>
      <c r="D39" s="37">
        <f>+SUMIFS('city centre offline'!$C$2:$C$2047,'city centre offline'!$A$2:$A$2047,$A39,'city centre offline'!$B$2:$B$2047,D$3)</f>
        <v>0.53811587730888799</v>
      </c>
      <c r="E39" s="37">
        <f>+SUMIFS('city centre offline'!$C$2:$C$2047,'city centre offline'!$A$2:$A$2047,$A39,'city centre offline'!$B$2:$B$2047,E$3)</f>
        <v>7.8881207275473098E-2</v>
      </c>
      <c r="F39" s="37">
        <f>+SUMIFS('city centre offline'!$C$2:$C$2047,'city centre offline'!$A$2:$A$2047,$A39,'city centre offline'!$B$2:$B$2047,F$3)</f>
        <v>8.9910250208728004E-2</v>
      </c>
      <c r="G39" s="37">
        <f>+SUMIFS('city centre offline'!$C$2:$C$2047,'city centre offline'!$A$2:$A$2047,$A39,'city centre offline'!$B$2:$B$2047,G$3)</f>
        <v>0.36870384883725099</v>
      </c>
      <c r="H39" s="37">
        <f>+SUMIFS('city centre offline'!$C$2:$C$2047,'city centre offline'!$A$2:$A$2047,$A39,'city centre offline'!$B$2:$B$2047,H$3)</f>
        <v>0.76055972565906604</v>
      </c>
      <c r="I39" s="37">
        <f>+SUMIFS('city centre offline'!$C$2:$C$2047,'city centre offline'!$A$2:$A$2047,$A39,'city centre offline'!$B$2:$B$2047,I$3)</f>
        <v>0.92204211270417102</v>
      </c>
      <c r="J39" s="37">
        <f>+SUMIFS('city centre offline'!$C$2:$C$2047,'city centre offline'!$A$2:$A$2047,$A39,'city centre offline'!$B$2:$B$2047,J$3)</f>
        <v>0.728974692597118</v>
      </c>
      <c r="K39" s="37">
        <f>+SUMIFS('city centre offline'!$C$2:$C$2047,'city centre offline'!$A$2:$A$2047,$A39,'city centre offline'!$B$2:$B$2047,K$3)</f>
        <v>0.80890869384355202</v>
      </c>
      <c r="L39" s="37">
        <f>+SUMIFS('city centre offline'!$C$2:$C$2047,'city centre offline'!$A$2:$A$2047,$A39,'city centre offline'!$B$2:$B$2047,L$3)</f>
        <v>0.33626029296472598</v>
      </c>
      <c r="M39" s="37">
        <f>+SUMIFS('city centre offline'!$C$2:$C$2047,'city centre offline'!$A$2:$A$2047,$A39,'city centre offline'!$B$2:$B$2047,M$3)</f>
        <v>1.39453393713925</v>
      </c>
      <c r="N39" s="37">
        <f>+SUMIFS('city centre offline'!$C$2:$C$2047,'city centre offline'!$A$2:$A$2047,$A39,'city centre offline'!$B$2:$B$2047,N$3)</f>
        <v>0.12598415682269101</v>
      </c>
      <c r="O39" s="37">
        <f>+SUMIFS('city centre offline'!$C$2:$C$2047,'city centre offline'!$A$2:$A$2047,$A39,'city centre offline'!$B$2:$B$2047,O$3)</f>
        <v>0.12335163818331001</v>
      </c>
      <c r="P39" s="37">
        <f>+SUMIFS('city centre offline'!$C$2:$C$2047,'city centre offline'!$A$2:$A$2047,$A39,'city centre offline'!$B$2:$B$2047,P$3)</f>
        <v>0.148776462933357</v>
      </c>
      <c r="Q39" s="37">
        <f>+SUMIFS('city centre offline'!$C$2:$C$2047,'city centre offline'!$A$2:$A$2047,$A39,'city centre offline'!$B$2:$B$2047,Q$3)</f>
        <v>0.67150680525766804</v>
      </c>
      <c r="R39" s="37">
        <f>+SUMIFS('city centre offline'!$C$2:$C$2047,'city centre offline'!$A$2:$A$2047,$A39,'city centre offline'!$B$2:$B$2047,R$3)</f>
        <v>0.94715665196050003</v>
      </c>
      <c r="S39" s="37">
        <f>+SUMIFS('city centre offline'!$C$2:$C$2047,'city centre offline'!$A$2:$A$2047,$A39,'city centre offline'!$B$2:$B$2047,S$3)</f>
        <v>0.94032752463482405</v>
      </c>
      <c r="T39" s="37">
        <f>+SUMIFS('city centre offline'!$C$2:$C$2047,'city centre offline'!$A$2:$A$2047,$A39,'city centre offline'!$B$2:$B$2047,T$3)</f>
        <v>0.97328158124780595</v>
      </c>
      <c r="U39" s="37">
        <f>+SUMIFS('city centre offline'!$C$2:$C$2047,'city centre offline'!$A$2:$A$2047,$A39,'city centre offline'!$B$2:$B$2047,U$3)</f>
        <v>1.07578684812604</v>
      </c>
      <c r="V39" s="37">
        <f>+SUMIFS('city centre offline'!$C$2:$C$2047,'city centre offline'!$A$2:$A$2047,$A39,'city centre offline'!$B$2:$B$2047,V$3)</f>
        <v>0.95201481234227203</v>
      </c>
      <c r="X39" s="6">
        <f>+SUMIFS('all sales summary'!$I$2:$I$2047,'all sales summary'!$A$2:$A$2047,$A39,'all sales summary'!$B$2:$B$2047,X$2)</f>
        <v>2.5707826931488792E-2</v>
      </c>
      <c r="Y39" s="8">
        <f t="shared" si="0"/>
        <v>-1.2335948995798826E-3</v>
      </c>
    </row>
    <row r="40" spans="1:25" x14ac:dyDescent="0.25">
      <c r="A40" s="5" t="s">
        <v>43</v>
      </c>
      <c r="B40" s="37">
        <f>+SUMIFS('city centre offline'!$C$2:$C$2047,'city centre offline'!$A$2:$A$2047,$A40,'city centre offline'!$B$2:$B$2047,B$3)</f>
        <v>0.82191198715007796</v>
      </c>
      <c r="C40" s="37">
        <f>+SUMIFS('city centre offline'!$C$2:$C$2047,'city centre offline'!$A$2:$A$2047,$A40,'city centre offline'!$B$2:$B$2047,C$3)</f>
        <v>0.84266965840486197</v>
      </c>
      <c r="D40" s="37">
        <f>+SUMIFS('city centre offline'!$C$2:$C$2047,'city centre offline'!$A$2:$A$2047,$A40,'city centre offline'!$B$2:$B$2047,D$3)</f>
        <v>0.55509486093579596</v>
      </c>
      <c r="E40" s="37">
        <f>+SUMIFS('city centre offline'!$C$2:$C$2047,'city centre offline'!$A$2:$A$2047,$A40,'city centre offline'!$B$2:$B$2047,E$3)</f>
        <v>0.14743227200196199</v>
      </c>
      <c r="F40" s="37">
        <f>+SUMIFS('city centre offline'!$C$2:$C$2047,'city centre offline'!$A$2:$A$2047,$A40,'city centre offline'!$B$2:$B$2047,F$3)</f>
        <v>0.20765343556472399</v>
      </c>
      <c r="G40" s="37">
        <f>+SUMIFS('city centre offline'!$C$2:$C$2047,'city centre offline'!$A$2:$A$2047,$A40,'city centre offline'!$B$2:$B$2047,G$3)</f>
        <v>0.36240580462240002</v>
      </c>
      <c r="H40" s="37">
        <f>+SUMIFS('city centre offline'!$C$2:$C$2047,'city centre offline'!$A$2:$A$2047,$A40,'city centre offline'!$B$2:$B$2047,H$3)</f>
        <v>0.59368177591335602</v>
      </c>
      <c r="I40" s="37">
        <f>+SUMIFS('city centre offline'!$C$2:$C$2047,'city centre offline'!$A$2:$A$2047,$A40,'city centre offline'!$B$2:$B$2047,I$3)</f>
        <v>0.70790923729837596</v>
      </c>
      <c r="J40" s="37">
        <f>+SUMIFS('city centre offline'!$C$2:$C$2047,'city centre offline'!$A$2:$A$2047,$A40,'city centre offline'!$B$2:$B$2047,J$3)</f>
        <v>0.64118405593413197</v>
      </c>
      <c r="K40" s="37">
        <f>+SUMIFS('city centre offline'!$C$2:$C$2047,'city centre offline'!$A$2:$A$2047,$A40,'city centre offline'!$B$2:$B$2047,K$3)</f>
        <v>0.76219412682408205</v>
      </c>
      <c r="L40" s="37">
        <f>+SUMIFS('city centre offline'!$C$2:$C$2047,'city centre offline'!$A$2:$A$2047,$A40,'city centre offline'!$B$2:$B$2047,L$3)</f>
        <v>0.33121606644471502</v>
      </c>
      <c r="M40" s="37">
        <f>+SUMIFS('city centre offline'!$C$2:$C$2047,'city centre offline'!$A$2:$A$2047,$A40,'city centre offline'!$B$2:$B$2047,M$3)</f>
        <v>0.86938394945250896</v>
      </c>
      <c r="N40" s="37">
        <f>+SUMIFS('city centre offline'!$C$2:$C$2047,'city centre offline'!$A$2:$A$2047,$A40,'city centre offline'!$B$2:$B$2047,N$3)</f>
        <v>0.193013487472111</v>
      </c>
      <c r="O40" s="37">
        <f>+SUMIFS('city centre offline'!$C$2:$C$2047,'city centre offline'!$A$2:$A$2047,$A40,'city centre offline'!$B$2:$B$2047,O$3)</f>
        <v>0.20495655068839899</v>
      </c>
      <c r="P40" s="37">
        <f>+SUMIFS('city centre offline'!$C$2:$C$2047,'city centre offline'!$A$2:$A$2047,$A40,'city centre offline'!$B$2:$B$2047,P$3)</f>
        <v>0.246072961392312</v>
      </c>
      <c r="Q40" s="37">
        <f>+SUMIFS('city centre offline'!$C$2:$C$2047,'city centre offline'!$A$2:$A$2047,$A40,'city centre offline'!$B$2:$B$2047,Q$3)</f>
        <v>0.56794866734510996</v>
      </c>
      <c r="R40" s="37">
        <f>+SUMIFS('city centre offline'!$C$2:$C$2047,'city centre offline'!$A$2:$A$2047,$A40,'city centre offline'!$B$2:$B$2047,R$3)</f>
        <v>0.78622034661936702</v>
      </c>
      <c r="S40" s="37">
        <f>+SUMIFS('city centre offline'!$C$2:$C$2047,'city centre offline'!$A$2:$A$2047,$A40,'city centre offline'!$B$2:$B$2047,S$3)</f>
        <v>0.74169968749820803</v>
      </c>
      <c r="T40" s="37">
        <f>+SUMIFS('city centre offline'!$C$2:$C$2047,'city centre offline'!$A$2:$A$2047,$A40,'city centre offline'!$B$2:$B$2047,T$3)</f>
        <v>0.82614370959289296</v>
      </c>
      <c r="U40" s="37">
        <f>+SUMIFS('city centre offline'!$C$2:$C$2047,'city centre offline'!$A$2:$A$2047,$A40,'city centre offline'!$B$2:$B$2047,U$3)</f>
        <v>0.89724724676276402</v>
      </c>
      <c r="V40" s="37">
        <f>+SUMIFS('city centre offline'!$C$2:$C$2047,'city centre offline'!$A$2:$A$2047,$A40,'city centre offline'!$B$2:$B$2047,V$3)</f>
        <v>0.79462787142888103</v>
      </c>
      <c r="X40" s="6">
        <f>+SUMIFS('all sales summary'!$I$2:$I$2047,'all sales summary'!$A$2:$A$2047,$A40,'all sales summary'!$B$2:$B$2047,X$2)</f>
        <v>0.19518140940582002</v>
      </c>
      <c r="Y40" s="8">
        <f t="shared" si="0"/>
        <v>-4.008482150718428E-2</v>
      </c>
    </row>
    <row r="41" spans="1:25" x14ac:dyDescent="0.25">
      <c r="A41" s="5" t="s">
        <v>44</v>
      </c>
      <c r="B41" s="37">
        <f>+SUMIFS('city centre offline'!$C$2:$C$2047,'city centre offline'!$A$2:$A$2047,$A41,'city centre offline'!$B$2:$B$2047,B$3)</f>
        <v>0.85168364449663603</v>
      </c>
      <c r="C41" s="37">
        <f>+SUMIFS('city centre offline'!$C$2:$C$2047,'city centre offline'!$A$2:$A$2047,$A41,'city centre offline'!$B$2:$B$2047,C$3)</f>
        <v>0.941468148610624</v>
      </c>
      <c r="D41" s="37">
        <f>+SUMIFS('city centre offline'!$C$2:$C$2047,'city centre offline'!$A$2:$A$2047,$A41,'city centre offline'!$B$2:$B$2047,D$3)</f>
        <v>0.56958142398456602</v>
      </c>
      <c r="E41" s="37">
        <f>+SUMIFS('city centre offline'!$C$2:$C$2047,'city centre offline'!$A$2:$A$2047,$A41,'city centre offline'!$B$2:$B$2047,E$3)</f>
        <v>5.96002494686892E-2</v>
      </c>
      <c r="F41" s="37">
        <f>+SUMIFS('city centre offline'!$C$2:$C$2047,'city centre offline'!$A$2:$A$2047,$A41,'city centre offline'!$B$2:$B$2047,F$3)</f>
        <v>7.7167412349782305E-2</v>
      </c>
      <c r="G41" s="37">
        <f>+SUMIFS('city centre offline'!$C$2:$C$2047,'city centre offline'!$A$2:$A$2047,$A41,'city centre offline'!$B$2:$B$2047,G$3)</f>
        <v>0.23864149641916099</v>
      </c>
      <c r="H41" s="37">
        <f>+SUMIFS('city centre offline'!$C$2:$C$2047,'city centre offline'!$A$2:$A$2047,$A41,'city centre offline'!$B$2:$B$2047,H$3)</f>
        <v>0.55819011698790799</v>
      </c>
      <c r="I41" s="37">
        <f>+SUMIFS('city centre offline'!$C$2:$C$2047,'city centre offline'!$A$2:$A$2047,$A41,'city centre offline'!$B$2:$B$2047,I$3)</f>
        <v>0.74817781751960899</v>
      </c>
      <c r="J41" s="37">
        <f>+SUMIFS('city centre offline'!$C$2:$C$2047,'city centre offline'!$A$2:$A$2047,$A41,'city centre offline'!$B$2:$B$2047,J$3)</f>
        <v>0.65452431422961899</v>
      </c>
      <c r="K41" s="37">
        <f>+SUMIFS('city centre offline'!$C$2:$C$2047,'city centre offline'!$A$2:$A$2047,$A41,'city centre offline'!$B$2:$B$2047,K$3)</f>
        <v>0.66295650681112095</v>
      </c>
      <c r="L41" s="37">
        <f>+SUMIFS('city centre offline'!$C$2:$C$2047,'city centre offline'!$A$2:$A$2047,$A41,'city centre offline'!$B$2:$B$2047,L$3)</f>
        <v>0.275018226639065</v>
      </c>
      <c r="M41" s="37">
        <f>+SUMIFS('city centre offline'!$C$2:$C$2047,'city centre offline'!$A$2:$A$2047,$A41,'city centre offline'!$B$2:$B$2047,M$3)</f>
        <v>0.74690480520535296</v>
      </c>
      <c r="N41" s="37">
        <f>+SUMIFS('city centre offline'!$C$2:$C$2047,'city centre offline'!$A$2:$A$2047,$A41,'city centre offline'!$B$2:$B$2047,N$3)</f>
        <v>0.102535903257599</v>
      </c>
      <c r="O41" s="37">
        <f>+SUMIFS('city centre offline'!$C$2:$C$2047,'city centre offline'!$A$2:$A$2047,$A41,'city centre offline'!$B$2:$B$2047,O$3)</f>
        <v>0.114657595367198</v>
      </c>
      <c r="P41" s="37">
        <f>+SUMIFS('city centre offline'!$C$2:$C$2047,'city centre offline'!$A$2:$A$2047,$A41,'city centre offline'!$B$2:$B$2047,P$3)</f>
        <v>0.156016408622726</v>
      </c>
      <c r="Q41" s="37">
        <f>+SUMIFS('city centre offline'!$C$2:$C$2047,'city centre offline'!$A$2:$A$2047,$A41,'city centre offline'!$B$2:$B$2047,Q$3)</f>
        <v>0.50913179382014395</v>
      </c>
      <c r="R41" s="37">
        <f>+SUMIFS('city centre offline'!$C$2:$C$2047,'city centre offline'!$A$2:$A$2047,$A41,'city centre offline'!$B$2:$B$2047,R$3)</f>
        <v>0.74317362268999398</v>
      </c>
      <c r="S41" s="37">
        <f>+SUMIFS('city centre offline'!$C$2:$C$2047,'city centre offline'!$A$2:$A$2047,$A41,'city centre offline'!$B$2:$B$2047,S$3)</f>
        <v>0.77788727533084301</v>
      </c>
      <c r="T41" s="37">
        <f>+SUMIFS('city centre offline'!$C$2:$C$2047,'city centre offline'!$A$2:$A$2047,$A41,'city centre offline'!$B$2:$B$2047,T$3)</f>
        <v>0.92867449296492999</v>
      </c>
      <c r="U41" s="37">
        <f>+SUMIFS('city centre offline'!$C$2:$C$2047,'city centre offline'!$A$2:$A$2047,$A41,'city centre offline'!$B$2:$B$2047,U$3)</f>
        <v>1.0800563230721301</v>
      </c>
      <c r="V41" s="37">
        <f>+SUMIFS('city centre offline'!$C$2:$C$2047,'city centre offline'!$A$2:$A$2047,$A41,'city centre offline'!$B$2:$B$2047,V$3)</f>
        <v>1.05950164804963</v>
      </c>
      <c r="X41" s="6">
        <f>+SUMIFS('all sales summary'!$I$2:$I$2047,'all sales summary'!$A$2:$A$2047,$A41,'all sales summary'!$B$2:$B$2047,X$2)</f>
        <v>0.15907286416317093</v>
      </c>
      <c r="Y41" s="8">
        <f t="shared" si="0"/>
        <v>9.4650975776835958E-3</v>
      </c>
    </row>
    <row r="42" spans="1:25" x14ac:dyDescent="0.25">
      <c r="A42" s="5" t="s">
        <v>45</v>
      </c>
      <c r="B42" s="37">
        <f>+SUMIFS('city centre offline'!$C$2:$C$2047,'city centre offline'!$A$2:$A$2047,$A42,'city centre offline'!$B$2:$B$2047,B$3)</f>
        <v>0.890681895663191</v>
      </c>
      <c r="C42" s="37">
        <f>+SUMIFS('city centre offline'!$C$2:$C$2047,'city centre offline'!$A$2:$A$2047,$A42,'city centre offline'!$B$2:$B$2047,C$3)</f>
        <v>0.91993670265330296</v>
      </c>
      <c r="D42" s="37">
        <f>+SUMIFS('city centre offline'!$C$2:$C$2047,'city centre offline'!$A$2:$A$2047,$A42,'city centre offline'!$B$2:$B$2047,D$3)</f>
        <v>0.76442921378167605</v>
      </c>
      <c r="E42" s="37">
        <f>+SUMIFS('city centre offline'!$C$2:$C$2047,'city centre offline'!$A$2:$A$2047,$A42,'city centre offline'!$B$2:$B$2047,E$3)</f>
        <v>0.38547917216611</v>
      </c>
      <c r="F42" s="37">
        <f>+SUMIFS('city centre offline'!$C$2:$C$2047,'city centre offline'!$A$2:$A$2047,$A42,'city centre offline'!$B$2:$B$2047,F$3)</f>
        <v>0.46071897354056901</v>
      </c>
      <c r="G42" s="37">
        <f>+SUMIFS('city centre offline'!$C$2:$C$2047,'city centre offline'!$A$2:$A$2047,$A42,'city centre offline'!$B$2:$B$2047,G$3)</f>
        <v>0.51179824793076401</v>
      </c>
      <c r="H42" s="37">
        <f>+SUMIFS('city centre offline'!$C$2:$C$2047,'city centre offline'!$A$2:$A$2047,$A42,'city centre offline'!$B$2:$B$2047,H$3)</f>
        <v>0.74564782316232903</v>
      </c>
      <c r="I42" s="37">
        <f>+SUMIFS('city centre offline'!$C$2:$C$2047,'city centre offline'!$A$2:$A$2047,$A42,'city centre offline'!$B$2:$B$2047,I$3)</f>
        <v>0.94959833508277802</v>
      </c>
      <c r="J42" s="37">
        <f>+SUMIFS('city centre offline'!$C$2:$C$2047,'city centre offline'!$A$2:$A$2047,$A42,'city centre offline'!$B$2:$B$2047,J$3)</f>
        <v>0.82614413127457798</v>
      </c>
      <c r="K42" s="37">
        <f>+SUMIFS('city centre offline'!$C$2:$C$2047,'city centre offline'!$A$2:$A$2047,$A42,'city centre offline'!$B$2:$B$2047,K$3)</f>
        <v>0.73867363579281897</v>
      </c>
      <c r="L42" s="37">
        <f>+SUMIFS('city centre offline'!$C$2:$C$2047,'city centre offline'!$A$2:$A$2047,$A42,'city centre offline'!$B$2:$B$2047,L$3)</f>
        <v>0.830764852758197</v>
      </c>
      <c r="M42" s="37">
        <f>+SUMIFS('city centre offline'!$C$2:$C$2047,'city centre offline'!$A$2:$A$2047,$A42,'city centre offline'!$B$2:$B$2047,M$3)</f>
        <v>0.88810128200313099</v>
      </c>
      <c r="N42" s="37">
        <f>+SUMIFS('city centre offline'!$C$2:$C$2047,'city centre offline'!$A$2:$A$2047,$A42,'city centre offline'!$B$2:$B$2047,N$3)</f>
        <v>0.39129102026524198</v>
      </c>
      <c r="O42" s="37">
        <f>+SUMIFS('city centre offline'!$C$2:$C$2047,'city centre offline'!$A$2:$A$2047,$A42,'city centre offline'!$B$2:$B$2047,O$3)</f>
        <v>0.39445212962419302</v>
      </c>
      <c r="P42" s="37">
        <f>+SUMIFS('city centre offline'!$C$2:$C$2047,'city centre offline'!$A$2:$A$2047,$A42,'city centre offline'!$B$2:$B$2047,P$3)</f>
        <v>0.49327488118692803</v>
      </c>
      <c r="Q42" s="37">
        <f>+SUMIFS('city centre offline'!$C$2:$C$2047,'city centre offline'!$A$2:$A$2047,$A42,'city centre offline'!$B$2:$B$2047,Q$3)</f>
        <v>0.79874066746070604</v>
      </c>
      <c r="R42" s="37">
        <f>+SUMIFS('city centre offline'!$C$2:$C$2047,'city centre offline'!$A$2:$A$2047,$A42,'city centre offline'!$B$2:$B$2047,R$3)</f>
        <v>0.84918414767042205</v>
      </c>
      <c r="S42" s="37">
        <f>+SUMIFS('city centre offline'!$C$2:$C$2047,'city centre offline'!$A$2:$A$2047,$A42,'city centre offline'!$B$2:$B$2047,S$3)</f>
        <v>0.88894802270772599</v>
      </c>
      <c r="T42" s="37">
        <f>+SUMIFS('city centre offline'!$C$2:$C$2047,'city centre offline'!$A$2:$A$2047,$A42,'city centre offline'!$B$2:$B$2047,T$3)</f>
        <v>0.93289563179262802</v>
      </c>
      <c r="U42" s="37">
        <f>+SUMIFS('city centre offline'!$C$2:$C$2047,'city centre offline'!$A$2:$A$2047,$A42,'city centre offline'!$B$2:$B$2047,U$3)</f>
        <v>0.93598397388412002</v>
      </c>
      <c r="V42" s="37">
        <f>+SUMIFS('city centre offline'!$C$2:$C$2047,'city centre offline'!$A$2:$A$2047,$A42,'city centre offline'!$B$2:$B$2047,V$3)</f>
        <v>0.89973086956505199</v>
      </c>
      <c r="X42" s="6">
        <f>+SUMIFS('all sales summary'!$I$2:$I$2047,'all sales summary'!$A$2:$A$2047,$A42,'all sales summary'!$B$2:$B$2047,X$2)</f>
        <v>9.1310340211389604E-2</v>
      </c>
      <c r="Y42" s="8">
        <f t="shared" si="0"/>
        <v>-9.155608412715302E-3</v>
      </c>
    </row>
    <row r="43" spans="1:25" x14ac:dyDescent="0.25">
      <c r="A43" s="5" t="s">
        <v>46</v>
      </c>
      <c r="B43" s="37">
        <f>+SUMIFS('city centre offline'!$C$2:$C$2047,'city centre offline'!$A$2:$A$2047,$A43,'city centre offline'!$B$2:$B$2047,B$3)</f>
        <v>0.89373056520654803</v>
      </c>
      <c r="C43" s="37">
        <f>+SUMIFS('city centre offline'!$C$2:$C$2047,'city centre offline'!$A$2:$A$2047,$A43,'city centre offline'!$B$2:$B$2047,C$3)</f>
        <v>0.90192700271548498</v>
      </c>
      <c r="D43" s="37">
        <f>+SUMIFS('city centre offline'!$C$2:$C$2047,'city centre offline'!$A$2:$A$2047,$A43,'city centre offline'!$B$2:$B$2047,D$3)</f>
        <v>0.85307765433123905</v>
      </c>
      <c r="E43" s="37">
        <f>+SUMIFS('city centre offline'!$C$2:$C$2047,'city centre offline'!$A$2:$A$2047,$A43,'city centre offline'!$B$2:$B$2047,E$3)</f>
        <v>0.51639904259921898</v>
      </c>
      <c r="F43" s="37">
        <f>+SUMIFS('city centre offline'!$C$2:$C$2047,'city centre offline'!$A$2:$A$2047,$A43,'city centre offline'!$B$2:$B$2047,F$3)</f>
        <v>0.65259270201405095</v>
      </c>
      <c r="G43" s="37">
        <f>+SUMIFS('city centre offline'!$C$2:$C$2047,'city centre offline'!$A$2:$A$2047,$A43,'city centre offline'!$B$2:$B$2047,G$3)</f>
        <v>0.79407779734171702</v>
      </c>
      <c r="H43" s="37">
        <f>+SUMIFS('city centre offline'!$C$2:$C$2047,'city centre offline'!$A$2:$A$2047,$A43,'city centre offline'!$B$2:$B$2047,H$3)</f>
        <v>0.92225669169496205</v>
      </c>
      <c r="I43" s="37">
        <f>+SUMIFS('city centre offline'!$C$2:$C$2047,'city centre offline'!$A$2:$A$2047,$A43,'city centre offline'!$B$2:$B$2047,I$3)</f>
        <v>0.94154902332621404</v>
      </c>
      <c r="J43" s="37">
        <f>+SUMIFS('city centre offline'!$C$2:$C$2047,'city centre offline'!$A$2:$A$2047,$A43,'city centre offline'!$B$2:$B$2047,J$3)</f>
        <v>0.93718676499542797</v>
      </c>
      <c r="K43" s="37">
        <f>+SUMIFS('city centre offline'!$C$2:$C$2047,'city centre offline'!$A$2:$A$2047,$A43,'city centre offline'!$B$2:$B$2047,K$3)</f>
        <v>0.99079627063533204</v>
      </c>
      <c r="L43" s="37">
        <f>+SUMIFS('city centre offline'!$C$2:$C$2047,'city centre offline'!$A$2:$A$2047,$A43,'city centre offline'!$B$2:$B$2047,L$3)</f>
        <v>0.75038769025428698</v>
      </c>
      <c r="M43" s="37">
        <f>+SUMIFS('city centre offline'!$C$2:$C$2047,'city centre offline'!$A$2:$A$2047,$A43,'city centre offline'!$B$2:$B$2047,M$3)</f>
        <v>1.2055440603129399</v>
      </c>
      <c r="N43" s="37">
        <f>+SUMIFS('city centre offline'!$C$2:$C$2047,'city centre offline'!$A$2:$A$2047,$A43,'city centre offline'!$B$2:$B$2047,N$3)</f>
        <v>0.549820556466035</v>
      </c>
      <c r="O43" s="37">
        <f>+SUMIFS('city centre offline'!$C$2:$C$2047,'city centre offline'!$A$2:$A$2047,$A43,'city centre offline'!$B$2:$B$2047,O$3)</f>
        <v>0.57393113771100701</v>
      </c>
      <c r="P43" s="37">
        <f>+SUMIFS('city centre offline'!$C$2:$C$2047,'city centre offline'!$A$2:$A$2047,$A43,'city centre offline'!$B$2:$B$2047,P$3)</f>
        <v>0.68546351121836901</v>
      </c>
      <c r="Q43" s="37">
        <f>+SUMIFS('city centre offline'!$C$2:$C$2047,'city centre offline'!$A$2:$A$2047,$A43,'city centre offline'!$B$2:$B$2047,Q$3)</f>
        <v>0.90225830924460504</v>
      </c>
      <c r="R43" s="37">
        <f>+SUMIFS('city centre offline'!$C$2:$C$2047,'city centre offline'!$A$2:$A$2047,$A43,'city centre offline'!$B$2:$B$2047,R$3)</f>
        <v>1.00070014509276</v>
      </c>
      <c r="S43" s="37">
        <f>+SUMIFS('city centre offline'!$C$2:$C$2047,'city centre offline'!$A$2:$A$2047,$A43,'city centre offline'!$B$2:$B$2047,S$3)</f>
        <v>0.92921463936572002</v>
      </c>
      <c r="T43" s="37">
        <f>+SUMIFS('city centre offline'!$C$2:$C$2047,'city centre offline'!$A$2:$A$2047,$A43,'city centre offline'!$B$2:$B$2047,T$3)</f>
        <v>0.96867887860700497</v>
      </c>
      <c r="U43" s="37">
        <f>+SUMIFS('city centre offline'!$C$2:$C$2047,'city centre offline'!$A$2:$A$2047,$A43,'city centre offline'!$B$2:$B$2047,U$3)</f>
        <v>0.97501749317116904</v>
      </c>
      <c r="V43" s="37">
        <f>+SUMIFS('city centre offline'!$C$2:$C$2047,'city centre offline'!$A$2:$A$2047,$A43,'city centre offline'!$B$2:$B$2047,V$3)</f>
        <v>0.90994470426624896</v>
      </c>
      <c r="X43" s="6">
        <f>+SUMIFS('all sales summary'!$I$2:$I$2047,'all sales summary'!$A$2:$A$2047,$A43,'all sales summary'!$B$2:$B$2047,X$2)</f>
        <v>0.19267433620550314</v>
      </c>
      <c r="Y43" s="8">
        <f t="shared" si="0"/>
        <v>-1.7351344327290762E-2</v>
      </c>
    </row>
    <row r="44" spans="1:25" x14ac:dyDescent="0.25">
      <c r="A44" s="5" t="s">
        <v>47</v>
      </c>
      <c r="B44" s="37">
        <f>+SUMIFS('city centre offline'!$C$2:$C$2047,'city centre offline'!$A$2:$A$2047,$A44,'city centre offline'!$B$2:$B$2047,B$3)</f>
        <v>0.87753066442357597</v>
      </c>
      <c r="C44" s="37">
        <f>+SUMIFS('city centre offline'!$C$2:$C$2047,'city centre offline'!$A$2:$A$2047,$A44,'city centre offline'!$B$2:$B$2047,C$3)</f>
        <v>0.86889992119875503</v>
      </c>
      <c r="D44" s="37">
        <f>+SUMIFS('city centre offline'!$C$2:$C$2047,'city centre offline'!$A$2:$A$2047,$A44,'city centre offline'!$B$2:$B$2047,D$3)</f>
        <v>0.55129122552952603</v>
      </c>
      <c r="E44" s="37">
        <f>+SUMIFS('city centre offline'!$C$2:$C$2047,'city centre offline'!$A$2:$A$2047,$A44,'city centre offline'!$B$2:$B$2047,E$3)</f>
        <v>8.0285034769223607E-2</v>
      </c>
      <c r="F44" s="37">
        <f>+SUMIFS('city centre offline'!$C$2:$C$2047,'city centre offline'!$A$2:$A$2047,$A44,'city centre offline'!$B$2:$B$2047,F$3)</f>
        <v>0.102651661006964</v>
      </c>
      <c r="G44" s="37">
        <f>+SUMIFS('city centre offline'!$C$2:$C$2047,'city centre offline'!$A$2:$A$2047,$A44,'city centre offline'!$B$2:$B$2047,G$3)</f>
        <v>0.30626358114123398</v>
      </c>
      <c r="H44" s="37">
        <f>+SUMIFS('city centre offline'!$C$2:$C$2047,'city centre offline'!$A$2:$A$2047,$A44,'city centre offline'!$B$2:$B$2047,H$3)</f>
        <v>0.67716317259163405</v>
      </c>
      <c r="I44" s="37">
        <f>+SUMIFS('city centre offline'!$C$2:$C$2047,'city centre offline'!$A$2:$A$2047,$A44,'city centre offline'!$B$2:$B$2047,I$3)</f>
        <v>0.83137044395278803</v>
      </c>
      <c r="J44" s="37">
        <f>+SUMIFS('city centre offline'!$C$2:$C$2047,'city centre offline'!$A$2:$A$2047,$A44,'city centre offline'!$B$2:$B$2047,J$3)</f>
        <v>0.77951998467365102</v>
      </c>
      <c r="K44" s="37">
        <f>+SUMIFS('city centre offline'!$C$2:$C$2047,'city centre offline'!$A$2:$A$2047,$A44,'city centre offline'!$B$2:$B$2047,K$3)</f>
        <v>0.86816492487176899</v>
      </c>
      <c r="L44" s="37">
        <f>+SUMIFS('city centre offline'!$C$2:$C$2047,'city centre offline'!$A$2:$A$2047,$A44,'city centre offline'!$B$2:$B$2047,L$3)</f>
        <v>0.30187360301516802</v>
      </c>
      <c r="M44" s="37">
        <f>+SUMIFS('city centre offline'!$C$2:$C$2047,'city centre offline'!$A$2:$A$2047,$A44,'city centre offline'!$B$2:$B$2047,M$3)</f>
        <v>1.01078984202871</v>
      </c>
      <c r="N44" s="37">
        <f>+SUMIFS('city centre offline'!$C$2:$C$2047,'city centre offline'!$A$2:$A$2047,$A44,'city centre offline'!$B$2:$B$2047,N$3)</f>
        <v>0.123824800107956</v>
      </c>
      <c r="O44" s="37">
        <f>+SUMIFS('city centre offline'!$C$2:$C$2047,'city centre offline'!$A$2:$A$2047,$A44,'city centre offline'!$B$2:$B$2047,O$3)</f>
        <v>0.134212367044515</v>
      </c>
      <c r="P44" s="37">
        <f>+SUMIFS('city centre offline'!$C$2:$C$2047,'city centre offline'!$A$2:$A$2047,$A44,'city centre offline'!$B$2:$B$2047,P$3)</f>
        <v>0.18865805985998199</v>
      </c>
      <c r="Q44" s="37">
        <f>+SUMIFS('city centre offline'!$C$2:$C$2047,'city centre offline'!$A$2:$A$2047,$A44,'city centre offline'!$B$2:$B$2047,Q$3)</f>
        <v>0.61579629779116196</v>
      </c>
      <c r="R44" s="37">
        <f>+SUMIFS('city centre offline'!$C$2:$C$2047,'city centre offline'!$A$2:$A$2047,$A44,'city centre offline'!$B$2:$B$2047,R$3)</f>
        <v>0.84535850281003899</v>
      </c>
      <c r="S44" s="37">
        <f>+SUMIFS('city centre offline'!$C$2:$C$2047,'city centre offline'!$A$2:$A$2047,$A44,'city centre offline'!$B$2:$B$2047,S$3)</f>
        <v>0.88148418317773902</v>
      </c>
      <c r="T44" s="37">
        <f>+SUMIFS('city centre offline'!$C$2:$C$2047,'city centre offline'!$A$2:$A$2047,$A44,'city centre offline'!$B$2:$B$2047,T$3)</f>
        <v>0.93566965160710103</v>
      </c>
      <c r="U44" s="37">
        <f>+SUMIFS('city centre offline'!$C$2:$C$2047,'city centre offline'!$A$2:$A$2047,$A44,'city centre offline'!$B$2:$B$2047,U$3)</f>
        <v>1.03523243754185</v>
      </c>
      <c r="V44" s="37">
        <f>+SUMIFS('city centre offline'!$C$2:$C$2047,'city centre offline'!$A$2:$A$2047,$A44,'city centre offline'!$B$2:$B$2047,V$3)</f>
        <v>0.90643087082527596</v>
      </c>
      <c r="X44" s="6">
        <f>+SUMIFS('all sales summary'!$I$2:$I$2047,'all sales summary'!$A$2:$A$2047,$A44,'all sales summary'!$B$2:$B$2047,X$2)</f>
        <v>0.24434137434273637</v>
      </c>
      <c r="Y44" s="8">
        <f t="shared" si="0"/>
        <v>-2.2862809618605102E-2</v>
      </c>
    </row>
    <row r="45" spans="1:25" x14ac:dyDescent="0.25">
      <c r="A45" s="5" t="s">
        <v>48</v>
      </c>
      <c r="B45" s="37">
        <f>+SUMIFS('city centre offline'!$C$2:$C$2047,'city centre offline'!$A$2:$A$2047,$A45,'city centre offline'!$B$2:$B$2047,B$3)</f>
        <v>0.83240754392034499</v>
      </c>
      <c r="C45" s="37">
        <f>+SUMIFS('city centre offline'!$C$2:$C$2047,'city centre offline'!$A$2:$A$2047,$A45,'city centre offline'!$B$2:$B$2047,C$3)</f>
        <v>0.90460895644926298</v>
      </c>
      <c r="D45" s="37">
        <f>+SUMIFS('city centre offline'!$C$2:$C$2047,'city centre offline'!$A$2:$A$2047,$A45,'city centre offline'!$B$2:$B$2047,D$3)</f>
        <v>0.57211089679433602</v>
      </c>
      <c r="E45" s="37">
        <f>+SUMIFS('city centre offline'!$C$2:$C$2047,'city centre offline'!$A$2:$A$2047,$A45,'city centre offline'!$B$2:$B$2047,E$3)</f>
        <v>0.10259640292967601</v>
      </c>
      <c r="F45" s="37">
        <f>+SUMIFS('city centre offline'!$C$2:$C$2047,'city centre offline'!$A$2:$A$2047,$A45,'city centre offline'!$B$2:$B$2047,F$3)</f>
        <v>0.132246441459414</v>
      </c>
      <c r="G45" s="37">
        <f>+SUMIFS('city centre offline'!$C$2:$C$2047,'city centre offline'!$A$2:$A$2047,$A45,'city centre offline'!$B$2:$B$2047,G$3)</f>
        <v>0.26815200449522297</v>
      </c>
      <c r="H45" s="37">
        <f>+SUMIFS('city centre offline'!$C$2:$C$2047,'city centre offline'!$A$2:$A$2047,$A45,'city centre offline'!$B$2:$B$2047,H$3)</f>
        <v>0.55086138585462696</v>
      </c>
      <c r="I45" s="37">
        <f>+SUMIFS('city centre offline'!$C$2:$C$2047,'city centre offline'!$A$2:$A$2047,$A45,'city centre offline'!$B$2:$B$2047,I$3)</f>
        <v>0.68071601401442905</v>
      </c>
      <c r="J45" s="37">
        <f>+SUMIFS('city centre offline'!$C$2:$C$2047,'city centre offline'!$A$2:$A$2047,$A45,'city centre offline'!$B$2:$B$2047,J$3)</f>
        <v>0.66731008549847703</v>
      </c>
      <c r="K45" s="37">
        <f>+SUMIFS('city centre offline'!$C$2:$C$2047,'city centre offline'!$A$2:$A$2047,$A45,'city centre offline'!$B$2:$B$2047,K$3)</f>
        <v>0.633471305766516</v>
      </c>
      <c r="L45" s="37">
        <f>+SUMIFS('city centre offline'!$C$2:$C$2047,'city centre offline'!$A$2:$A$2047,$A45,'city centre offline'!$B$2:$B$2047,L$3)</f>
        <v>0.26887769363520297</v>
      </c>
      <c r="M45" s="37">
        <f>+SUMIFS('city centre offline'!$C$2:$C$2047,'city centre offline'!$A$2:$A$2047,$A45,'city centre offline'!$B$2:$B$2047,M$3)</f>
        <v>0.76538088193745102</v>
      </c>
      <c r="N45" s="37">
        <f>+SUMIFS('city centre offline'!$C$2:$C$2047,'city centre offline'!$A$2:$A$2047,$A45,'city centre offline'!$B$2:$B$2047,N$3)</f>
        <v>0.15225167910040299</v>
      </c>
      <c r="O45" s="37">
        <f>+SUMIFS('city centre offline'!$C$2:$C$2047,'city centre offline'!$A$2:$A$2047,$A45,'city centre offline'!$B$2:$B$2047,O$3)</f>
        <v>0.17504723629564201</v>
      </c>
      <c r="P45" s="37">
        <f>+SUMIFS('city centre offline'!$C$2:$C$2047,'city centre offline'!$A$2:$A$2047,$A45,'city centre offline'!$B$2:$B$2047,P$3)</f>
        <v>0.22137333320917299</v>
      </c>
      <c r="Q45" s="37">
        <f>+SUMIFS('city centre offline'!$C$2:$C$2047,'city centre offline'!$A$2:$A$2047,$A45,'city centre offline'!$B$2:$B$2047,Q$3)</f>
        <v>0.52748592110188797</v>
      </c>
      <c r="R45" s="37">
        <f>+SUMIFS('city centre offline'!$C$2:$C$2047,'city centre offline'!$A$2:$A$2047,$A45,'city centre offline'!$B$2:$B$2047,R$3)</f>
        <v>0.73852860197826498</v>
      </c>
      <c r="S45" s="37">
        <f>+SUMIFS('city centre offline'!$C$2:$C$2047,'city centre offline'!$A$2:$A$2047,$A45,'city centre offline'!$B$2:$B$2047,S$3)</f>
        <v>0.73517644445147101</v>
      </c>
      <c r="T45" s="37">
        <f>+SUMIFS('city centre offline'!$C$2:$C$2047,'city centre offline'!$A$2:$A$2047,$A45,'city centre offline'!$B$2:$B$2047,T$3)</f>
        <v>0.79498248463395005</v>
      </c>
      <c r="U45" s="37">
        <f>+SUMIFS('city centre offline'!$C$2:$C$2047,'city centre offline'!$A$2:$A$2047,$A45,'city centre offline'!$B$2:$B$2047,U$3)</f>
        <v>0.87546098743939005</v>
      </c>
      <c r="V45" s="37">
        <f>+SUMIFS('city centre offline'!$C$2:$C$2047,'city centre offline'!$A$2:$A$2047,$A45,'city centre offline'!$B$2:$B$2047,V$3)</f>
        <v>0.89385379929944098</v>
      </c>
      <c r="X45" s="6">
        <f>+SUMIFS('all sales summary'!$I$2:$I$2047,'all sales summary'!$A$2:$A$2047,$A45,'all sales summary'!$B$2:$B$2047,X$2)</f>
        <v>0.15374404834296881</v>
      </c>
      <c r="Y45" s="8">
        <f t="shared" si="0"/>
        <v>-1.6319346611929218E-2</v>
      </c>
    </row>
    <row r="46" spans="1:25" x14ac:dyDescent="0.25">
      <c r="A46" s="5" t="s">
        <v>49</v>
      </c>
      <c r="B46" s="37">
        <f>+SUMIFS('city centre offline'!$C$2:$C$2047,'city centre offline'!$A$2:$A$2047,$A46,'city centre offline'!$B$2:$B$2047,B$3)</f>
        <v>0.85676696927097296</v>
      </c>
      <c r="C46" s="37">
        <f>+SUMIFS('city centre offline'!$C$2:$C$2047,'city centre offline'!$A$2:$A$2047,$A46,'city centre offline'!$B$2:$B$2047,C$3)</f>
        <v>0.94614957498811403</v>
      </c>
      <c r="D46" s="37">
        <f>+SUMIFS('city centre offline'!$C$2:$C$2047,'city centre offline'!$A$2:$A$2047,$A46,'city centre offline'!$B$2:$B$2047,D$3)</f>
        <v>0.59145884519671699</v>
      </c>
      <c r="E46" s="37">
        <f>+SUMIFS('city centre offline'!$C$2:$C$2047,'city centre offline'!$A$2:$A$2047,$A46,'city centre offline'!$B$2:$B$2047,E$3)</f>
        <v>9.2512631806537807E-2</v>
      </c>
      <c r="F46" s="37">
        <f>+SUMIFS('city centre offline'!$C$2:$C$2047,'city centre offline'!$A$2:$A$2047,$A46,'city centre offline'!$B$2:$B$2047,F$3)</f>
        <v>0.112805612785742</v>
      </c>
      <c r="G46" s="37">
        <f>+SUMIFS('city centre offline'!$C$2:$C$2047,'city centre offline'!$A$2:$A$2047,$A46,'city centre offline'!$B$2:$B$2047,G$3)</f>
        <v>0.22879929860583101</v>
      </c>
      <c r="H46" s="37">
        <f>+SUMIFS('city centre offline'!$C$2:$C$2047,'city centre offline'!$A$2:$A$2047,$A46,'city centre offline'!$B$2:$B$2047,H$3)</f>
        <v>0.49053985760722801</v>
      </c>
      <c r="I46" s="37">
        <f>+SUMIFS('city centre offline'!$C$2:$C$2047,'city centre offline'!$A$2:$A$2047,$A46,'city centre offline'!$B$2:$B$2047,I$3)</f>
        <v>0.66725505030561305</v>
      </c>
      <c r="J46" s="37">
        <f>+SUMIFS('city centre offline'!$C$2:$C$2047,'city centre offline'!$A$2:$A$2047,$A46,'city centre offline'!$B$2:$B$2047,J$3)</f>
        <v>0.63323546163425504</v>
      </c>
      <c r="K46" s="37">
        <f>+SUMIFS('city centre offline'!$C$2:$C$2047,'city centre offline'!$A$2:$A$2047,$A46,'city centre offline'!$B$2:$B$2047,K$3)</f>
        <v>0.71474901643492805</v>
      </c>
      <c r="L46" s="37">
        <f>+SUMIFS('city centre offline'!$C$2:$C$2047,'city centre offline'!$A$2:$A$2047,$A46,'city centre offline'!$B$2:$B$2047,L$3)</f>
        <v>0.32827030691450898</v>
      </c>
      <c r="M46" s="37">
        <f>+SUMIFS('city centre offline'!$C$2:$C$2047,'city centre offline'!$A$2:$A$2047,$A46,'city centre offline'!$B$2:$B$2047,M$3)</f>
        <v>0.76424337841090795</v>
      </c>
      <c r="N46" s="37">
        <f>+SUMIFS('city centre offline'!$C$2:$C$2047,'city centre offline'!$A$2:$A$2047,$A46,'city centre offline'!$B$2:$B$2047,N$3)</f>
        <v>0.16080137743098799</v>
      </c>
      <c r="O46" s="37">
        <f>+SUMIFS('city centre offline'!$C$2:$C$2047,'city centre offline'!$A$2:$A$2047,$A46,'city centre offline'!$B$2:$B$2047,O$3)</f>
        <v>0.180917846389992</v>
      </c>
      <c r="P46" s="37">
        <f>+SUMIFS('city centre offline'!$C$2:$C$2047,'city centre offline'!$A$2:$A$2047,$A46,'city centre offline'!$B$2:$B$2047,P$3)</f>
        <v>0.233383037412115</v>
      </c>
      <c r="Q46" s="37">
        <f>+SUMIFS('city centre offline'!$C$2:$C$2047,'city centre offline'!$A$2:$A$2047,$A46,'city centre offline'!$B$2:$B$2047,Q$3)</f>
        <v>0.47946092202745699</v>
      </c>
      <c r="R46" s="37">
        <f>+SUMIFS('city centre offline'!$C$2:$C$2047,'city centre offline'!$A$2:$A$2047,$A46,'city centre offline'!$B$2:$B$2047,R$3)</f>
        <v>0.69138301200685004</v>
      </c>
      <c r="S46" s="37">
        <f>+SUMIFS('city centre offline'!$C$2:$C$2047,'city centre offline'!$A$2:$A$2047,$A46,'city centre offline'!$B$2:$B$2047,S$3)</f>
        <v>0.77010059937105202</v>
      </c>
      <c r="T46" s="37">
        <f>+SUMIFS('city centre offline'!$C$2:$C$2047,'city centre offline'!$A$2:$A$2047,$A46,'city centre offline'!$B$2:$B$2047,T$3)</f>
        <v>0.73591950390076499</v>
      </c>
      <c r="U46" s="37">
        <f>+SUMIFS('city centre offline'!$C$2:$C$2047,'city centre offline'!$A$2:$A$2047,$A46,'city centre offline'!$B$2:$B$2047,U$3)</f>
        <v>0.85121256383245503</v>
      </c>
      <c r="V46" s="37">
        <f>+SUMIFS('city centre offline'!$C$2:$C$2047,'city centre offline'!$A$2:$A$2047,$A46,'city centre offline'!$B$2:$B$2047,V$3)</f>
        <v>0.809405175224439</v>
      </c>
      <c r="X46" s="6">
        <f>+SUMIFS('all sales summary'!$I$2:$I$2047,'all sales summary'!$A$2:$A$2047,$A46,'all sales summary'!$B$2:$B$2047,X$2)</f>
        <v>0.18850701654602731</v>
      </c>
      <c r="Y46" s="8">
        <f t="shared" si="0"/>
        <v>-3.592846178755385E-2</v>
      </c>
    </row>
    <row r="47" spans="1:25" x14ac:dyDescent="0.25">
      <c r="A47" s="5" t="s">
        <v>50</v>
      </c>
      <c r="B47" s="37">
        <f>+SUMIFS('city centre offline'!$C$2:$C$2047,'city centre offline'!$A$2:$A$2047,$A47,'city centre offline'!$B$2:$B$2047,B$3)</f>
        <v>0.80155637702345495</v>
      </c>
      <c r="C47" s="37">
        <f>+SUMIFS('city centre offline'!$C$2:$C$2047,'city centre offline'!$A$2:$A$2047,$A47,'city centre offline'!$B$2:$B$2047,C$3)</f>
        <v>0.87886753928521999</v>
      </c>
      <c r="D47" s="37">
        <f>+SUMIFS('city centre offline'!$C$2:$C$2047,'city centre offline'!$A$2:$A$2047,$A47,'city centre offline'!$B$2:$B$2047,D$3)</f>
        <v>0.64969217803637003</v>
      </c>
      <c r="E47" s="37">
        <f>+SUMIFS('city centre offline'!$C$2:$C$2047,'city centre offline'!$A$2:$A$2047,$A47,'city centre offline'!$B$2:$B$2047,E$3)</f>
        <v>0.24889527211001</v>
      </c>
      <c r="F47" s="37">
        <f>+SUMIFS('city centre offline'!$C$2:$C$2047,'city centre offline'!$A$2:$A$2047,$A47,'city centre offline'!$B$2:$B$2047,F$3)</f>
        <v>0.28371128960957198</v>
      </c>
      <c r="G47" s="37">
        <f>+SUMIFS('city centre offline'!$C$2:$C$2047,'city centre offline'!$A$2:$A$2047,$A47,'city centre offline'!$B$2:$B$2047,G$3)</f>
        <v>0.42365544446542203</v>
      </c>
      <c r="H47" s="37">
        <f>+SUMIFS('city centre offline'!$C$2:$C$2047,'city centre offline'!$A$2:$A$2047,$A47,'city centre offline'!$B$2:$B$2047,H$3)</f>
        <v>0.63646384473471496</v>
      </c>
      <c r="I47" s="37">
        <f>+SUMIFS('city centre offline'!$C$2:$C$2047,'city centre offline'!$A$2:$A$2047,$A47,'city centre offline'!$B$2:$B$2047,I$3)</f>
        <v>0.77716340946548701</v>
      </c>
      <c r="J47" s="37">
        <f>+SUMIFS('city centre offline'!$C$2:$C$2047,'city centre offline'!$A$2:$A$2047,$A47,'city centre offline'!$B$2:$B$2047,J$3)</f>
        <v>0.71339256199085399</v>
      </c>
      <c r="K47" s="37">
        <f>+SUMIFS('city centre offline'!$C$2:$C$2047,'city centre offline'!$A$2:$A$2047,$A47,'city centre offline'!$B$2:$B$2047,K$3)</f>
        <v>0.78734498914601003</v>
      </c>
      <c r="L47" s="37">
        <f>+SUMIFS('city centre offline'!$C$2:$C$2047,'city centre offline'!$A$2:$A$2047,$A47,'city centre offline'!$B$2:$B$2047,L$3)</f>
        <v>0.42972674754575102</v>
      </c>
      <c r="M47" s="37">
        <f>+SUMIFS('city centre offline'!$C$2:$C$2047,'city centre offline'!$A$2:$A$2047,$A47,'city centre offline'!$B$2:$B$2047,M$3)</f>
        <v>0.88355269551558202</v>
      </c>
      <c r="N47" s="37">
        <f>+SUMIFS('city centre offline'!$C$2:$C$2047,'city centre offline'!$A$2:$A$2047,$A47,'city centre offline'!$B$2:$B$2047,N$3)</f>
        <v>0.30576997091908198</v>
      </c>
      <c r="O47" s="37">
        <f>+SUMIFS('city centre offline'!$C$2:$C$2047,'city centre offline'!$A$2:$A$2047,$A47,'city centre offline'!$B$2:$B$2047,O$3)</f>
        <v>0.34082539004978701</v>
      </c>
      <c r="P47" s="37">
        <f>+SUMIFS('city centre offline'!$C$2:$C$2047,'city centre offline'!$A$2:$A$2047,$A47,'city centre offline'!$B$2:$B$2047,P$3)</f>
        <v>0.40336021596230498</v>
      </c>
      <c r="Q47" s="37">
        <f>+SUMIFS('city centre offline'!$C$2:$C$2047,'city centre offline'!$A$2:$A$2047,$A47,'city centre offline'!$B$2:$B$2047,Q$3)</f>
        <v>0.61973977838199401</v>
      </c>
      <c r="R47" s="37">
        <f>+SUMIFS('city centre offline'!$C$2:$C$2047,'city centre offline'!$A$2:$A$2047,$A47,'city centre offline'!$B$2:$B$2047,R$3)</f>
        <v>0.78794169564083305</v>
      </c>
      <c r="S47" s="37">
        <f>+SUMIFS('city centre offline'!$C$2:$C$2047,'city centre offline'!$A$2:$A$2047,$A47,'city centre offline'!$B$2:$B$2047,S$3)</f>
        <v>0.75617212385312704</v>
      </c>
      <c r="T47" s="37">
        <f>+SUMIFS('city centre offline'!$C$2:$C$2047,'city centre offline'!$A$2:$A$2047,$A47,'city centre offline'!$B$2:$B$2047,T$3)</f>
        <v>0.82837628983846601</v>
      </c>
      <c r="U47" s="37">
        <f>+SUMIFS('city centre offline'!$C$2:$C$2047,'city centre offline'!$A$2:$A$2047,$A47,'city centre offline'!$B$2:$B$2047,U$3)</f>
        <v>0.85366164353205998</v>
      </c>
      <c r="V47" s="37">
        <f>+SUMIFS('city centre offline'!$C$2:$C$2047,'city centre offline'!$A$2:$A$2047,$A47,'city centre offline'!$B$2:$B$2047,V$3)</f>
        <v>0.78033666609515995</v>
      </c>
      <c r="X47" s="6">
        <f>+SUMIFS('all sales summary'!$I$2:$I$2047,'all sales summary'!$A$2:$A$2047,$A47,'all sales summary'!$B$2:$B$2047,X$2)</f>
        <v>0.16919765390399805</v>
      </c>
      <c r="Y47" s="8">
        <f t="shared" si="0"/>
        <v>-3.7166520745429484E-2</v>
      </c>
    </row>
    <row r="48" spans="1:25" x14ac:dyDescent="0.25">
      <c r="A48" s="5" t="s">
        <v>51</v>
      </c>
      <c r="B48" s="37">
        <f>+SUMIFS('city centre offline'!$C$2:$C$2047,'city centre offline'!$A$2:$A$2047,$A48,'city centre offline'!$B$2:$B$2047,B$3)</f>
        <v>0.83242976660105295</v>
      </c>
      <c r="C48" s="37">
        <f>+SUMIFS('city centre offline'!$C$2:$C$2047,'city centre offline'!$A$2:$A$2047,$A48,'city centre offline'!$B$2:$B$2047,C$3)</f>
        <v>0.862023418124654</v>
      </c>
      <c r="D48" s="37">
        <f>+SUMIFS('city centre offline'!$C$2:$C$2047,'city centre offline'!$A$2:$A$2047,$A48,'city centre offline'!$B$2:$B$2047,D$3)</f>
        <v>0.60686666471145501</v>
      </c>
      <c r="E48" s="37">
        <f>+SUMIFS('city centre offline'!$C$2:$C$2047,'city centre offline'!$A$2:$A$2047,$A48,'city centre offline'!$B$2:$B$2047,E$3)</f>
        <v>0.16235016005730499</v>
      </c>
      <c r="F48" s="37">
        <f>+SUMIFS('city centre offline'!$C$2:$C$2047,'city centre offline'!$A$2:$A$2047,$A48,'city centre offline'!$B$2:$B$2047,F$3)</f>
        <v>0.21245752161595799</v>
      </c>
      <c r="G48" s="37">
        <f>+SUMIFS('city centre offline'!$C$2:$C$2047,'city centre offline'!$A$2:$A$2047,$A48,'city centre offline'!$B$2:$B$2047,G$3)</f>
        <v>0.42175534375198798</v>
      </c>
      <c r="H48" s="37">
        <f>+SUMIFS('city centre offline'!$C$2:$C$2047,'city centre offline'!$A$2:$A$2047,$A48,'city centre offline'!$B$2:$B$2047,H$3)</f>
        <v>0.76354884713225402</v>
      </c>
      <c r="I48" s="37">
        <f>+SUMIFS('city centre offline'!$C$2:$C$2047,'city centre offline'!$A$2:$A$2047,$A48,'city centre offline'!$B$2:$B$2047,I$3)</f>
        <v>0.91217084372775203</v>
      </c>
      <c r="J48" s="37">
        <f>+SUMIFS('city centre offline'!$C$2:$C$2047,'city centre offline'!$A$2:$A$2047,$A48,'city centre offline'!$B$2:$B$2047,J$3)</f>
        <v>0.88156061267554497</v>
      </c>
      <c r="K48" s="37">
        <f>+SUMIFS('city centre offline'!$C$2:$C$2047,'city centre offline'!$A$2:$A$2047,$A48,'city centre offline'!$B$2:$B$2047,K$3)</f>
        <v>0.92796093871914198</v>
      </c>
      <c r="L48" s="37">
        <f>+SUMIFS('city centre offline'!$C$2:$C$2047,'city centre offline'!$A$2:$A$2047,$A48,'city centre offline'!$B$2:$B$2047,L$3)</f>
        <v>0.40186104077046297</v>
      </c>
      <c r="M48" s="37">
        <f>+SUMIFS('city centre offline'!$C$2:$C$2047,'city centre offline'!$A$2:$A$2047,$A48,'city centre offline'!$B$2:$B$2047,M$3)</f>
        <v>1.23793245488348</v>
      </c>
      <c r="N48" s="37">
        <f>+SUMIFS('city centre offline'!$C$2:$C$2047,'city centre offline'!$A$2:$A$2047,$A48,'city centre offline'!$B$2:$B$2047,N$3)</f>
        <v>0.262153104371324</v>
      </c>
      <c r="O48" s="37">
        <f>+SUMIFS('city centre offline'!$C$2:$C$2047,'city centre offline'!$A$2:$A$2047,$A48,'city centre offline'!$B$2:$B$2047,O$3)</f>
        <v>0.248974609190525</v>
      </c>
      <c r="P48" s="37">
        <f>+SUMIFS('city centre offline'!$C$2:$C$2047,'city centre offline'!$A$2:$A$2047,$A48,'city centre offline'!$B$2:$B$2047,P$3)</f>
        <v>0.31164508133180402</v>
      </c>
      <c r="Q48" s="37">
        <f>+SUMIFS('city centre offline'!$C$2:$C$2047,'city centre offline'!$A$2:$A$2047,$A48,'city centre offline'!$B$2:$B$2047,Q$3)</f>
        <v>0.73291310729273595</v>
      </c>
      <c r="R48" s="37">
        <f>+SUMIFS('city centre offline'!$C$2:$C$2047,'city centre offline'!$A$2:$A$2047,$A48,'city centre offline'!$B$2:$B$2047,R$3)</f>
        <v>0.92093640868592896</v>
      </c>
      <c r="S48" s="37">
        <f>+SUMIFS('city centre offline'!$C$2:$C$2047,'city centre offline'!$A$2:$A$2047,$A48,'city centre offline'!$B$2:$B$2047,S$3)</f>
        <v>0.90780017603787</v>
      </c>
      <c r="T48" s="37">
        <f>+SUMIFS('city centre offline'!$C$2:$C$2047,'city centre offline'!$A$2:$A$2047,$A48,'city centre offline'!$B$2:$B$2047,T$3)</f>
        <v>0.97803351114608605</v>
      </c>
      <c r="U48" s="37">
        <f>+SUMIFS('city centre offline'!$C$2:$C$2047,'city centre offline'!$A$2:$A$2047,$A48,'city centre offline'!$B$2:$B$2047,U$3)</f>
        <v>1.0485904958332</v>
      </c>
      <c r="V48" s="37">
        <f>+SUMIFS('city centre offline'!$C$2:$C$2047,'city centre offline'!$A$2:$A$2047,$A48,'city centre offline'!$B$2:$B$2047,V$3)</f>
        <v>0.99698048698030906</v>
      </c>
      <c r="X48" s="6">
        <f>+SUMIFS('all sales summary'!$I$2:$I$2047,'all sales summary'!$A$2:$A$2047,$A48,'all sales summary'!$B$2:$B$2047,X$2)</f>
        <v>0.19638010108860599</v>
      </c>
      <c r="Y48" s="8">
        <f t="shared" si="0"/>
        <v>-5.9297227204526965E-4</v>
      </c>
    </row>
    <row r="49" spans="1:25" x14ac:dyDescent="0.25">
      <c r="A49" s="5" t="s">
        <v>52</v>
      </c>
      <c r="B49" s="37">
        <f>+SUMIFS('city centre offline'!$C$2:$C$2047,'city centre offline'!$A$2:$A$2047,$A49,'city centre offline'!$B$2:$B$2047,B$3)</f>
        <v>0.84006241222481604</v>
      </c>
      <c r="C49" s="37">
        <f>+SUMIFS('city centre offline'!$C$2:$C$2047,'city centre offline'!$A$2:$A$2047,$A49,'city centre offline'!$B$2:$B$2047,C$3)</f>
        <v>0.88321774831822297</v>
      </c>
      <c r="D49" s="37">
        <f>+SUMIFS('city centre offline'!$C$2:$C$2047,'city centre offline'!$A$2:$A$2047,$A49,'city centre offline'!$B$2:$B$2047,D$3)</f>
        <v>0.74570764685939295</v>
      </c>
      <c r="E49" s="37">
        <f>+SUMIFS('city centre offline'!$C$2:$C$2047,'city centre offline'!$A$2:$A$2047,$A49,'city centre offline'!$B$2:$B$2047,E$3)</f>
        <v>0.36924333413015198</v>
      </c>
      <c r="F49" s="37">
        <f>+SUMIFS('city centre offline'!$C$2:$C$2047,'city centre offline'!$A$2:$A$2047,$A49,'city centre offline'!$B$2:$B$2047,F$3)</f>
        <v>0.420042693333399</v>
      </c>
      <c r="G49" s="37">
        <f>+SUMIFS('city centre offline'!$C$2:$C$2047,'city centre offline'!$A$2:$A$2047,$A49,'city centre offline'!$B$2:$B$2047,G$3)</f>
        <v>0.63064501795126904</v>
      </c>
      <c r="H49" s="37">
        <f>+SUMIFS('city centre offline'!$C$2:$C$2047,'city centre offline'!$A$2:$A$2047,$A49,'city centre offline'!$B$2:$B$2047,H$3)</f>
        <v>0.85311895592244003</v>
      </c>
      <c r="I49" s="37">
        <f>+SUMIFS('city centre offline'!$C$2:$C$2047,'city centre offline'!$A$2:$A$2047,$A49,'city centre offline'!$B$2:$B$2047,I$3)</f>
        <v>0.90140260717071696</v>
      </c>
      <c r="J49" s="37">
        <f>+SUMIFS('city centre offline'!$C$2:$C$2047,'city centre offline'!$A$2:$A$2047,$A49,'city centre offline'!$B$2:$B$2047,J$3)</f>
        <v>0.88208455965246602</v>
      </c>
      <c r="K49" s="37">
        <f>+SUMIFS('city centre offline'!$C$2:$C$2047,'city centre offline'!$A$2:$A$2047,$A49,'city centre offline'!$B$2:$B$2047,K$3)</f>
        <v>0.99710832218776002</v>
      </c>
      <c r="L49" s="37">
        <f>+SUMIFS('city centre offline'!$C$2:$C$2047,'city centre offline'!$A$2:$A$2047,$A49,'city centre offline'!$B$2:$B$2047,L$3)</f>
        <v>0.59620876457911098</v>
      </c>
      <c r="M49" s="37">
        <f>+SUMIFS('city centre offline'!$C$2:$C$2047,'city centre offline'!$A$2:$A$2047,$A49,'city centre offline'!$B$2:$B$2047,M$3)</f>
        <v>1.03173042152647</v>
      </c>
      <c r="N49" s="37">
        <f>+SUMIFS('city centre offline'!$C$2:$C$2047,'city centre offline'!$A$2:$A$2047,$A49,'city centre offline'!$B$2:$B$2047,N$3)</f>
        <v>0.43095498055353398</v>
      </c>
      <c r="O49" s="37">
        <f>+SUMIFS('city centre offline'!$C$2:$C$2047,'city centre offline'!$A$2:$A$2047,$A49,'city centre offline'!$B$2:$B$2047,O$3)</f>
        <v>0.42457972373462999</v>
      </c>
      <c r="P49" s="37">
        <f>+SUMIFS('city centre offline'!$C$2:$C$2047,'city centre offline'!$A$2:$A$2047,$A49,'city centre offline'!$B$2:$B$2047,P$3)</f>
        <v>0.51202866475876796</v>
      </c>
      <c r="Q49" s="37">
        <f>+SUMIFS('city centre offline'!$C$2:$C$2047,'city centre offline'!$A$2:$A$2047,$A49,'city centre offline'!$B$2:$B$2047,Q$3)</f>
        <v>0.80468951861472504</v>
      </c>
      <c r="R49" s="37">
        <f>+SUMIFS('city centre offline'!$C$2:$C$2047,'city centre offline'!$A$2:$A$2047,$A49,'city centre offline'!$B$2:$B$2047,R$3)</f>
        <v>0.91235900269630499</v>
      </c>
      <c r="S49" s="37">
        <f>+SUMIFS('city centre offline'!$C$2:$C$2047,'city centre offline'!$A$2:$A$2047,$A49,'city centre offline'!$B$2:$B$2047,S$3)</f>
        <v>0.83539308313874505</v>
      </c>
      <c r="T49" s="37">
        <f>+SUMIFS('city centre offline'!$C$2:$C$2047,'city centre offline'!$A$2:$A$2047,$A49,'city centre offline'!$B$2:$B$2047,T$3)</f>
        <v>0.87136302369363405</v>
      </c>
      <c r="U49" s="37">
        <f>+SUMIFS('city centre offline'!$C$2:$C$2047,'city centre offline'!$A$2:$A$2047,$A49,'city centre offline'!$B$2:$B$2047,U$3)</f>
        <v>0.88307984920328197</v>
      </c>
      <c r="V49" s="37">
        <f>+SUMIFS('city centre offline'!$C$2:$C$2047,'city centre offline'!$A$2:$A$2047,$A49,'city centre offline'!$B$2:$B$2047,V$3)</f>
        <v>0.86896079767787204</v>
      </c>
      <c r="X49" s="6">
        <f>+SUMIFS('all sales summary'!$I$2:$I$2047,'all sales summary'!$A$2:$A$2047,$A49,'all sales summary'!$B$2:$B$2047,X$2)</f>
        <v>7.0844638694703352E-2</v>
      </c>
      <c r="Y49" s="8">
        <f t="shared" si="0"/>
        <v>-9.283424943353288E-3</v>
      </c>
    </row>
    <row r="50" spans="1:25" x14ac:dyDescent="0.25">
      <c r="A50" s="5" t="s">
        <v>53</v>
      </c>
      <c r="B50" s="37">
        <f>+SUMIFS('city centre offline'!$C$2:$C$2047,'city centre offline'!$A$2:$A$2047,$A50,'city centre offline'!$B$2:$B$2047,B$3)</f>
        <v>0.83319756758191499</v>
      </c>
      <c r="C50" s="37">
        <f>+SUMIFS('city centre offline'!$C$2:$C$2047,'city centre offline'!$A$2:$A$2047,$A50,'city centre offline'!$B$2:$B$2047,C$3)</f>
        <v>0.87535977114531904</v>
      </c>
      <c r="D50" s="37">
        <f>+SUMIFS('city centre offline'!$C$2:$C$2047,'city centre offline'!$A$2:$A$2047,$A50,'city centre offline'!$B$2:$B$2047,D$3)</f>
        <v>0.70490294351848104</v>
      </c>
      <c r="E50" s="37">
        <f>+SUMIFS('city centre offline'!$C$2:$C$2047,'city centre offline'!$A$2:$A$2047,$A50,'city centre offline'!$B$2:$B$2047,E$3)</f>
        <v>0.21556151983636801</v>
      </c>
      <c r="F50" s="37">
        <f>+SUMIFS('city centre offline'!$C$2:$C$2047,'city centre offline'!$A$2:$A$2047,$A50,'city centre offline'!$B$2:$B$2047,F$3)</f>
        <v>0.26658622667530701</v>
      </c>
      <c r="G50" s="37">
        <f>+SUMIFS('city centre offline'!$C$2:$C$2047,'city centre offline'!$A$2:$A$2047,$A50,'city centre offline'!$B$2:$B$2047,G$3)</f>
        <v>0.47230233965984703</v>
      </c>
      <c r="H50" s="37">
        <f>+SUMIFS('city centre offline'!$C$2:$C$2047,'city centre offline'!$A$2:$A$2047,$A50,'city centre offline'!$B$2:$B$2047,H$3)</f>
        <v>0.78004332698122802</v>
      </c>
      <c r="I50" s="37">
        <f>+SUMIFS('city centre offline'!$C$2:$C$2047,'city centre offline'!$A$2:$A$2047,$A50,'city centre offline'!$B$2:$B$2047,I$3)</f>
        <v>0.81643034361612399</v>
      </c>
      <c r="J50" s="37">
        <f>+SUMIFS('city centre offline'!$C$2:$C$2047,'city centre offline'!$A$2:$A$2047,$A50,'city centre offline'!$B$2:$B$2047,J$3)</f>
        <v>0.75712805958559504</v>
      </c>
      <c r="K50" s="37">
        <f>+SUMIFS('city centre offline'!$C$2:$C$2047,'city centre offline'!$A$2:$A$2047,$A50,'city centre offline'!$B$2:$B$2047,K$3)</f>
        <v>0.81884306231665405</v>
      </c>
      <c r="L50" s="37">
        <f>+SUMIFS('city centre offline'!$C$2:$C$2047,'city centre offline'!$A$2:$A$2047,$A50,'city centre offline'!$B$2:$B$2047,L$3)</f>
        <v>0.52159732321283803</v>
      </c>
      <c r="M50" s="37">
        <f>+SUMIFS('city centre offline'!$C$2:$C$2047,'city centre offline'!$A$2:$A$2047,$A50,'city centre offline'!$B$2:$B$2047,M$3)</f>
        <v>1.15619693166085</v>
      </c>
      <c r="N50" s="37">
        <f>+SUMIFS('city centre offline'!$C$2:$C$2047,'city centre offline'!$A$2:$A$2047,$A50,'city centre offline'!$B$2:$B$2047,N$3)</f>
        <v>0.27584724822047002</v>
      </c>
      <c r="O50" s="37">
        <f>+SUMIFS('city centre offline'!$C$2:$C$2047,'city centre offline'!$A$2:$A$2047,$A50,'city centre offline'!$B$2:$B$2047,O$3)</f>
        <v>0.29971331211351598</v>
      </c>
      <c r="P50" s="37">
        <f>+SUMIFS('city centre offline'!$C$2:$C$2047,'city centre offline'!$A$2:$A$2047,$A50,'city centre offline'!$B$2:$B$2047,P$3)</f>
        <v>0.37286303153319</v>
      </c>
      <c r="Q50" s="37">
        <f>+SUMIFS('city centre offline'!$C$2:$C$2047,'city centre offline'!$A$2:$A$2047,$A50,'city centre offline'!$B$2:$B$2047,Q$3)</f>
        <v>0.74053812253362605</v>
      </c>
      <c r="R50" s="37">
        <f>+SUMIFS('city centre offline'!$C$2:$C$2047,'city centre offline'!$A$2:$A$2047,$A50,'city centre offline'!$B$2:$B$2047,R$3)</f>
        <v>0.850296218850213</v>
      </c>
      <c r="S50" s="37">
        <f>+SUMIFS('city centre offline'!$C$2:$C$2047,'city centre offline'!$A$2:$A$2047,$A50,'city centre offline'!$B$2:$B$2047,S$3)</f>
        <v>0.81150146369623599</v>
      </c>
      <c r="T50" s="37">
        <f>+SUMIFS('city centre offline'!$C$2:$C$2047,'city centre offline'!$A$2:$A$2047,$A50,'city centre offline'!$B$2:$B$2047,T$3)</f>
        <v>0.89478958121077301</v>
      </c>
      <c r="U50" s="37">
        <f>+SUMIFS('city centre offline'!$C$2:$C$2047,'city centre offline'!$A$2:$A$2047,$A50,'city centre offline'!$B$2:$B$2047,U$3)</f>
        <v>0.96147799624178998</v>
      </c>
      <c r="V50" s="37">
        <f>+SUMIFS('city centre offline'!$C$2:$C$2047,'city centre offline'!$A$2:$A$2047,$A50,'city centre offline'!$B$2:$B$2047,V$3)</f>
        <v>0.913980524921846</v>
      </c>
      <c r="X50" s="6">
        <f>+SUMIFS('all sales summary'!$I$2:$I$2047,'all sales summary'!$A$2:$A$2047,$A50,'all sales summary'!$B$2:$B$2047,X$2)</f>
        <v>9.2364626324120985E-2</v>
      </c>
      <c r="Y50" s="8">
        <f t="shared" si="0"/>
        <v>-7.945156672190732E-3</v>
      </c>
    </row>
    <row r="51" spans="1:25" x14ac:dyDescent="0.25">
      <c r="A51" s="5" t="s">
        <v>54</v>
      </c>
      <c r="B51" s="37">
        <f>+SUMIFS('city centre offline'!$C$2:$C$2047,'city centre offline'!$A$2:$A$2047,$A51,'city centre offline'!$B$2:$B$2047,B$3)</f>
        <v>0.83350459711408498</v>
      </c>
      <c r="C51" s="37">
        <f>+SUMIFS('city centre offline'!$C$2:$C$2047,'city centre offline'!$A$2:$A$2047,$A51,'city centre offline'!$B$2:$B$2047,C$3)</f>
        <v>0.85221635534342399</v>
      </c>
      <c r="D51" s="37">
        <f>+SUMIFS('city centre offline'!$C$2:$C$2047,'city centre offline'!$A$2:$A$2047,$A51,'city centre offline'!$B$2:$B$2047,D$3)</f>
        <v>0.58675942257128599</v>
      </c>
      <c r="E51" s="37">
        <f>+SUMIFS('city centre offline'!$C$2:$C$2047,'city centre offline'!$A$2:$A$2047,$A51,'city centre offline'!$B$2:$B$2047,E$3)</f>
        <v>0.17359215394741401</v>
      </c>
      <c r="F51" s="37">
        <f>+SUMIFS('city centre offline'!$C$2:$C$2047,'city centre offline'!$A$2:$A$2047,$A51,'city centre offline'!$B$2:$B$2047,F$3)</f>
        <v>0.20217910395675001</v>
      </c>
      <c r="G51" s="37">
        <f>+SUMIFS('city centre offline'!$C$2:$C$2047,'city centre offline'!$A$2:$A$2047,$A51,'city centre offline'!$B$2:$B$2047,G$3)</f>
        <v>0.317771966152331</v>
      </c>
      <c r="H51" s="37">
        <f>+SUMIFS('city centre offline'!$C$2:$C$2047,'city centre offline'!$A$2:$A$2047,$A51,'city centre offline'!$B$2:$B$2047,H$3)</f>
        <v>0.52967970969522904</v>
      </c>
      <c r="I51" s="37">
        <f>+SUMIFS('city centre offline'!$C$2:$C$2047,'city centre offline'!$A$2:$A$2047,$A51,'city centre offline'!$B$2:$B$2047,I$3)</f>
        <v>0.68534900094025497</v>
      </c>
      <c r="J51" s="37">
        <f>+SUMIFS('city centre offline'!$C$2:$C$2047,'city centre offline'!$A$2:$A$2047,$A51,'city centre offline'!$B$2:$B$2047,J$3)</f>
        <v>0.63202216790277799</v>
      </c>
      <c r="K51" s="37">
        <f>+SUMIFS('city centre offline'!$C$2:$C$2047,'city centre offline'!$A$2:$A$2047,$A51,'city centre offline'!$B$2:$B$2047,K$3)</f>
        <v>0.69163402537723195</v>
      </c>
      <c r="L51" s="37">
        <f>+SUMIFS('city centre offline'!$C$2:$C$2047,'city centre offline'!$A$2:$A$2047,$A51,'city centre offline'!$B$2:$B$2047,L$3)</f>
        <v>0.33056699627126501</v>
      </c>
      <c r="M51" s="37">
        <f>+SUMIFS('city centre offline'!$C$2:$C$2047,'city centre offline'!$A$2:$A$2047,$A51,'city centre offline'!$B$2:$B$2047,M$3)</f>
        <v>0.72622263591828895</v>
      </c>
      <c r="N51" s="37">
        <f>+SUMIFS('city centre offline'!$C$2:$C$2047,'city centre offline'!$A$2:$A$2047,$A51,'city centre offline'!$B$2:$B$2047,N$3)</f>
        <v>0.21379694829350801</v>
      </c>
      <c r="O51" s="37">
        <f>+SUMIFS('city centre offline'!$C$2:$C$2047,'city centre offline'!$A$2:$A$2047,$A51,'city centre offline'!$B$2:$B$2047,O$3)</f>
        <v>0.21914432548322799</v>
      </c>
      <c r="P51" s="37">
        <f>+SUMIFS('city centre offline'!$C$2:$C$2047,'city centre offline'!$A$2:$A$2047,$A51,'city centre offline'!$B$2:$B$2047,P$3)</f>
        <v>0.28005439515715702</v>
      </c>
      <c r="Q51" s="37">
        <f>+SUMIFS('city centre offline'!$C$2:$C$2047,'city centre offline'!$A$2:$A$2047,$A51,'city centre offline'!$B$2:$B$2047,Q$3)</f>
        <v>0.559287407082107</v>
      </c>
      <c r="R51" s="37">
        <f>+SUMIFS('city centre offline'!$C$2:$C$2047,'city centre offline'!$A$2:$A$2047,$A51,'city centre offline'!$B$2:$B$2047,R$3)</f>
        <v>0.71413180789947195</v>
      </c>
      <c r="S51" s="37">
        <f>+SUMIFS('city centre offline'!$C$2:$C$2047,'city centre offline'!$A$2:$A$2047,$A51,'city centre offline'!$B$2:$B$2047,S$3)</f>
        <v>0.68411840474886398</v>
      </c>
      <c r="T51" s="37">
        <f>+SUMIFS('city centre offline'!$C$2:$C$2047,'city centre offline'!$A$2:$A$2047,$A51,'city centre offline'!$B$2:$B$2047,T$3)</f>
        <v>0.77824735706583403</v>
      </c>
      <c r="U51" s="37">
        <f>+SUMIFS('city centre offline'!$C$2:$C$2047,'city centre offline'!$A$2:$A$2047,$A51,'city centre offline'!$B$2:$B$2047,U$3)</f>
        <v>0.82980332648239896</v>
      </c>
      <c r="V51" s="37">
        <f>+SUMIFS('city centre offline'!$C$2:$C$2047,'city centre offline'!$A$2:$A$2047,$A51,'city centre offline'!$B$2:$B$2047,V$3)</f>
        <v>0.77466679807822503</v>
      </c>
      <c r="X51" s="6">
        <f>+SUMIFS('all sales summary'!$I$2:$I$2047,'all sales summary'!$A$2:$A$2047,$A51,'all sales summary'!$B$2:$B$2047,X$2)</f>
        <v>0.21036672314958632</v>
      </c>
      <c r="Y51" s="8">
        <f t="shared" si="0"/>
        <v>-4.7402607305087871E-2</v>
      </c>
    </row>
    <row r="52" spans="1:25" x14ac:dyDescent="0.25">
      <c r="A52" s="5" t="s">
        <v>55</v>
      </c>
      <c r="B52" s="37">
        <f>+SUMIFS('city centre offline'!$C$2:$C$2047,'city centre offline'!$A$2:$A$2047,$A52,'city centre offline'!$B$2:$B$2047,B$3)</f>
        <v>0.90965707449976996</v>
      </c>
      <c r="C52" s="37">
        <f>+SUMIFS('city centre offline'!$C$2:$C$2047,'city centre offline'!$A$2:$A$2047,$A52,'city centre offline'!$B$2:$B$2047,C$3)</f>
        <v>0.94560514125754203</v>
      </c>
      <c r="D52" s="37">
        <f>+SUMIFS('city centre offline'!$C$2:$C$2047,'city centre offline'!$A$2:$A$2047,$A52,'city centre offline'!$B$2:$B$2047,D$3)</f>
        <v>0.72312803540025605</v>
      </c>
      <c r="E52" s="37">
        <f>+SUMIFS('city centre offline'!$C$2:$C$2047,'city centre offline'!$A$2:$A$2047,$A52,'city centre offline'!$B$2:$B$2047,E$3)</f>
        <v>0.25021070045555799</v>
      </c>
      <c r="F52" s="37">
        <f>+SUMIFS('city centre offline'!$C$2:$C$2047,'city centre offline'!$A$2:$A$2047,$A52,'city centre offline'!$B$2:$B$2047,F$3)</f>
        <v>0.29611686629546202</v>
      </c>
      <c r="G52" s="37">
        <f>+SUMIFS('city centre offline'!$C$2:$C$2047,'city centre offline'!$A$2:$A$2047,$A52,'city centre offline'!$B$2:$B$2047,G$3)</f>
        <v>0.42479291750475101</v>
      </c>
      <c r="H52" s="37">
        <f>+SUMIFS('city centre offline'!$C$2:$C$2047,'city centre offline'!$A$2:$A$2047,$A52,'city centre offline'!$B$2:$B$2047,H$3)</f>
        <v>0.66558987871252995</v>
      </c>
      <c r="I52" s="37">
        <f>+SUMIFS('city centre offline'!$C$2:$C$2047,'city centre offline'!$A$2:$A$2047,$A52,'city centre offline'!$B$2:$B$2047,I$3)</f>
        <v>0.75749617104899203</v>
      </c>
      <c r="J52" s="37">
        <f>+SUMIFS('city centre offline'!$C$2:$C$2047,'city centre offline'!$A$2:$A$2047,$A52,'city centre offline'!$B$2:$B$2047,J$3)</f>
        <v>0.75240399289190296</v>
      </c>
      <c r="K52" s="37">
        <f>+SUMIFS('city centre offline'!$C$2:$C$2047,'city centre offline'!$A$2:$A$2047,$A52,'city centre offline'!$B$2:$B$2047,K$3)</f>
        <v>0.75190742211821604</v>
      </c>
      <c r="L52" s="37">
        <f>+SUMIFS('city centre offline'!$C$2:$C$2047,'city centre offline'!$A$2:$A$2047,$A52,'city centre offline'!$B$2:$B$2047,L$3)</f>
        <v>0.44064269641070197</v>
      </c>
      <c r="M52" s="37">
        <f>+SUMIFS('city centre offline'!$C$2:$C$2047,'city centre offline'!$A$2:$A$2047,$A52,'city centre offline'!$B$2:$B$2047,M$3)</f>
        <v>0.80505551161264199</v>
      </c>
      <c r="N52" s="37">
        <f>+SUMIFS('city centre offline'!$C$2:$C$2047,'city centre offline'!$A$2:$A$2047,$A52,'city centre offline'!$B$2:$B$2047,N$3)</f>
        <v>0.33477050469606301</v>
      </c>
      <c r="O52" s="37">
        <f>+SUMIFS('city centre offline'!$C$2:$C$2047,'city centre offline'!$A$2:$A$2047,$A52,'city centre offline'!$B$2:$B$2047,O$3)</f>
        <v>0.33521175161308903</v>
      </c>
      <c r="P52" s="37">
        <f>+SUMIFS('city centre offline'!$C$2:$C$2047,'city centre offline'!$A$2:$A$2047,$A52,'city centre offline'!$B$2:$B$2047,P$3)</f>
        <v>0.41403928474138901</v>
      </c>
      <c r="Q52" s="37">
        <f>+SUMIFS('city centre offline'!$C$2:$C$2047,'city centre offline'!$A$2:$A$2047,$A52,'city centre offline'!$B$2:$B$2047,Q$3)</f>
        <v>0.62637390966089102</v>
      </c>
      <c r="R52" s="37">
        <f>+SUMIFS('city centre offline'!$C$2:$C$2047,'city centre offline'!$A$2:$A$2047,$A52,'city centre offline'!$B$2:$B$2047,R$3)</f>
        <v>0.76879378800102105</v>
      </c>
      <c r="S52" s="37">
        <f>+SUMIFS('city centre offline'!$C$2:$C$2047,'city centre offline'!$A$2:$A$2047,$A52,'city centre offline'!$B$2:$B$2047,S$3)</f>
        <v>0.78025450629822901</v>
      </c>
      <c r="T52" s="37">
        <f>+SUMIFS('city centre offline'!$C$2:$C$2047,'city centre offline'!$A$2:$A$2047,$A52,'city centre offline'!$B$2:$B$2047,T$3)</f>
        <v>0.84634530196856494</v>
      </c>
      <c r="U52" s="37">
        <f>+SUMIFS('city centre offline'!$C$2:$C$2047,'city centre offline'!$A$2:$A$2047,$A52,'city centre offline'!$B$2:$B$2047,U$3)</f>
        <v>0.90297307586532605</v>
      </c>
      <c r="V52" s="37">
        <f>+SUMIFS('city centre offline'!$C$2:$C$2047,'city centre offline'!$A$2:$A$2047,$A52,'city centre offline'!$B$2:$B$2047,V$3)</f>
        <v>0.91319524839425703</v>
      </c>
      <c r="X52" s="6">
        <f>+SUMIFS('all sales summary'!$I$2:$I$2047,'all sales summary'!$A$2:$A$2047,$A52,'all sales summary'!$B$2:$B$2047,X$2)</f>
        <v>0.10260378607493358</v>
      </c>
      <c r="Y52" s="8">
        <f t="shared" si="0"/>
        <v>-8.9064961640433985E-3</v>
      </c>
    </row>
    <row r="53" spans="1:25" x14ac:dyDescent="0.25">
      <c r="A53" s="5" t="s">
        <v>56</v>
      </c>
      <c r="B53" s="37">
        <f>+SUMIFS('city centre offline'!$C$2:$C$2047,'city centre offline'!$A$2:$A$2047,$A53,'city centre offline'!$B$2:$B$2047,B$3)</f>
        <v>0.92388546123582205</v>
      </c>
      <c r="C53" s="37">
        <f>+SUMIFS('city centre offline'!$C$2:$C$2047,'city centre offline'!$A$2:$A$2047,$A53,'city centre offline'!$B$2:$B$2047,C$3)</f>
        <v>0.90176884904966004</v>
      </c>
      <c r="D53" s="37">
        <f>+SUMIFS('city centre offline'!$C$2:$C$2047,'city centre offline'!$A$2:$A$2047,$A53,'city centre offline'!$B$2:$B$2047,D$3)</f>
        <v>0.81783437300862105</v>
      </c>
      <c r="E53" s="37">
        <f>+SUMIFS('city centre offline'!$C$2:$C$2047,'city centre offline'!$A$2:$A$2047,$A53,'city centre offline'!$B$2:$B$2047,E$3)</f>
        <v>0.45503313947734497</v>
      </c>
      <c r="F53" s="37">
        <f>+SUMIFS('city centre offline'!$C$2:$C$2047,'city centre offline'!$A$2:$A$2047,$A53,'city centre offline'!$B$2:$B$2047,F$3)</f>
        <v>0.54450188683137701</v>
      </c>
      <c r="G53" s="37">
        <f>+SUMIFS('city centre offline'!$C$2:$C$2047,'city centre offline'!$A$2:$A$2047,$A53,'city centre offline'!$B$2:$B$2047,G$3)</f>
        <v>0.65767582566870397</v>
      </c>
      <c r="H53" s="37">
        <f>+SUMIFS('city centre offline'!$C$2:$C$2047,'city centre offline'!$A$2:$A$2047,$A53,'city centre offline'!$B$2:$B$2047,H$3)</f>
        <v>0.82624693533796401</v>
      </c>
      <c r="I53" s="37">
        <f>+SUMIFS('city centre offline'!$C$2:$C$2047,'city centre offline'!$A$2:$A$2047,$A53,'city centre offline'!$B$2:$B$2047,I$3)</f>
        <v>0.86750694158561203</v>
      </c>
      <c r="J53" s="37">
        <f>+SUMIFS('city centre offline'!$C$2:$C$2047,'city centre offline'!$A$2:$A$2047,$A53,'city centre offline'!$B$2:$B$2047,J$3)</f>
        <v>0.845933639505692</v>
      </c>
      <c r="K53" s="37">
        <f>+SUMIFS('city centre offline'!$C$2:$C$2047,'city centre offline'!$A$2:$A$2047,$A53,'city centre offline'!$B$2:$B$2047,K$3)</f>
        <v>0.81637204101873795</v>
      </c>
      <c r="L53" s="37">
        <f>+SUMIFS('city centre offline'!$C$2:$C$2047,'city centre offline'!$A$2:$A$2047,$A53,'city centre offline'!$B$2:$B$2047,L$3)</f>
        <v>0.62307164250283797</v>
      </c>
      <c r="M53" s="37">
        <f>+SUMIFS('city centre offline'!$C$2:$C$2047,'city centre offline'!$A$2:$A$2047,$A53,'city centre offline'!$B$2:$B$2047,M$3)</f>
        <v>0.82173320227480096</v>
      </c>
      <c r="N53" s="37">
        <f>+SUMIFS('city centre offline'!$C$2:$C$2047,'city centre offline'!$A$2:$A$2047,$A53,'city centre offline'!$B$2:$B$2047,N$3)</f>
        <v>0.53686238354870397</v>
      </c>
      <c r="O53" s="37">
        <f>+SUMIFS('city centre offline'!$C$2:$C$2047,'city centre offline'!$A$2:$A$2047,$A53,'city centre offline'!$B$2:$B$2047,O$3)</f>
        <v>0.52260684742028496</v>
      </c>
      <c r="P53" s="37">
        <f>+SUMIFS('city centre offline'!$C$2:$C$2047,'city centre offline'!$A$2:$A$2047,$A53,'city centre offline'!$B$2:$B$2047,P$3)</f>
        <v>0.63421678116993296</v>
      </c>
      <c r="Q53" s="37">
        <f>+SUMIFS('city centre offline'!$C$2:$C$2047,'city centre offline'!$A$2:$A$2047,$A53,'city centre offline'!$B$2:$B$2047,Q$3)</f>
        <v>0.73136781300412401</v>
      </c>
      <c r="R53" s="37">
        <f>+SUMIFS('city centre offline'!$C$2:$C$2047,'city centre offline'!$A$2:$A$2047,$A53,'city centre offline'!$B$2:$B$2047,R$3)</f>
        <v>0.85913698413070005</v>
      </c>
      <c r="S53" s="37">
        <f>+SUMIFS('city centre offline'!$C$2:$C$2047,'city centre offline'!$A$2:$A$2047,$A53,'city centre offline'!$B$2:$B$2047,S$3)</f>
        <v>0.783199444326382</v>
      </c>
      <c r="T53" s="37">
        <f>+SUMIFS('city centre offline'!$C$2:$C$2047,'city centre offline'!$A$2:$A$2047,$A53,'city centre offline'!$B$2:$B$2047,T$3)</f>
        <v>0.87592160020016196</v>
      </c>
      <c r="U53" s="37">
        <f>+SUMIFS('city centre offline'!$C$2:$C$2047,'city centre offline'!$A$2:$A$2047,$A53,'city centre offline'!$B$2:$B$2047,U$3)</f>
        <v>0.86861501443643396</v>
      </c>
      <c r="V53" s="37">
        <f>+SUMIFS('city centre offline'!$C$2:$C$2047,'city centre offline'!$A$2:$A$2047,$A53,'city centre offline'!$B$2:$B$2047,V$3)</f>
        <v>0.82419848592241796</v>
      </c>
      <c r="X53" s="6">
        <f>+SUMIFS('all sales summary'!$I$2:$I$2047,'all sales summary'!$A$2:$A$2047,$A53,'all sales summary'!$B$2:$B$2047,X$2)</f>
        <v>0.20318650795014997</v>
      </c>
      <c r="Y53" s="8">
        <f t="shared" si="0"/>
        <v>-3.5720495737773028E-2</v>
      </c>
    </row>
    <row r="54" spans="1:25" x14ac:dyDescent="0.25">
      <c r="A54" s="5" t="s">
        <v>57</v>
      </c>
      <c r="B54" s="37">
        <f>+SUMIFS('city centre offline'!$C$2:$C$2047,'city centre offline'!$A$2:$A$2047,$A54,'city centre offline'!$B$2:$B$2047,B$3)</f>
        <v>0.828047518983971</v>
      </c>
      <c r="C54" s="37">
        <f>+SUMIFS('city centre offline'!$C$2:$C$2047,'city centre offline'!$A$2:$A$2047,$A54,'city centre offline'!$B$2:$B$2047,C$3)</f>
        <v>0.82839939656304296</v>
      </c>
      <c r="D54" s="37">
        <f>+SUMIFS('city centre offline'!$C$2:$C$2047,'city centre offline'!$A$2:$A$2047,$A54,'city centre offline'!$B$2:$B$2047,D$3)</f>
        <v>0.52462117617525605</v>
      </c>
      <c r="E54" s="37">
        <f>+SUMIFS('city centre offline'!$C$2:$C$2047,'city centre offline'!$A$2:$A$2047,$A54,'city centre offline'!$B$2:$B$2047,E$3)</f>
        <v>8.0934725590739401E-2</v>
      </c>
      <c r="F54" s="37">
        <f>+SUMIFS('city centre offline'!$C$2:$C$2047,'city centre offline'!$A$2:$A$2047,$A54,'city centre offline'!$B$2:$B$2047,F$3)</f>
        <v>0.103482409709</v>
      </c>
      <c r="G54" s="37">
        <f>+SUMIFS('city centre offline'!$C$2:$C$2047,'city centre offline'!$A$2:$A$2047,$A54,'city centre offline'!$B$2:$B$2047,G$3)</f>
        <v>0.38135131163820501</v>
      </c>
      <c r="H54" s="37">
        <f>+SUMIFS('city centre offline'!$C$2:$C$2047,'city centre offline'!$A$2:$A$2047,$A54,'city centre offline'!$B$2:$B$2047,H$3)</f>
        <v>0.63369291827049501</v>
      </c>
      <c r="I54" s="37">
        <f>+SUMIFS('city centre offline'!$C$2:$C$2047,'city centre offline'!$A$2:$A$2047,$A54,'city centre offline'!$B$2:$B$2047,I$3)</f>
        <v>0.76114884788179404</v>
      </c>
      <c r="J54" s="37">
        <f>+SUMIFS('city centre offline'!$C$2:$C$2047,'city centre offline'!$A$2:$A$2047,$A54,'city centre offline'!$B$2:$B$2047,J$3)</f>
        <v>0.68561454657417398</v>
      </c>
      <c r="K54" s="37">
        <f>+SUMIFS('city centre offline'!$C$2:$C$2047,'city centre offline'!$A$2:$A$2047,$A54,'city centre offline'!$B$2:$B$2047,K$3)</f>
        <v>0.80821395780587002</v>
      </c>
      <c r="L54" s="37">
        <f>+SUMIFS('city centre offline'!$C$2:$C$2047,'city centre offline'!$A$2:$A$2047,$A54,'city centre offline'!$B$2:$B$2047,L$3)</f>
        <v>0.25146094561167098</v>
      </c>
      <c r="M54" s="37">
        <f>+SUMIFS('city centre offline'!$C$2:$C$2047,'city centre offline'!$A$2:$A$2047,$A54,'city centre offline'!$B$2:$B$2047,M$3)</f>
        <v>0.85972945762007702</v>
      </c>
      <c r="N54" s="37">
        <f>+SUMIFS('city centre offline'!$C$2:$C$2047,'city centre offline'!$A$2:$A$2047,$A54,'city centre offline'!$B$2:$B$2047,N$3)</f>
        <v>0.111956224905327</v>
      </c>
      <c r="O54" s="37">
        <f>+SUMIFS('city centre offline'!$C$2:$C$2047,'city centre offline'!$A$2:$A$2047,$A54,'city centre offline'!$B$2:$B$2047,O$3)</f>
        <v>0.11671165142534</v>
      </c>
      <c r="P54" s="37">
        <f>+SUMIFS('city centre offline'!$C$2:$C$2047,'city centre offline'!$A$2:$A$2047,$A54,'city centre offline'!$B$2:$B$2047,P$3)</f>
        <v>0.153203780755474</v>
      </c>
      <c r="Q54" s="37">
        <f>+SUMIFS('city centre offline'!$C$2:$C$2047,'city centre offline'!$A$2:$A$2047,$A54,'city centre offline'!$B$2:$B$2047,Q$3)</f>
        <v>0.546591973063564</v>
      </c>
      <c r="R54" s="37">
        <f>+SUMIFS('city centre offline'!$C$2:$C$2047,'city centre offline'!$A$2:$A$2047,$A54,'city centre offline'!$B$2:$B$2047,R$3)</f>
        <v>0.76602241985890096</v>
      </c>
      <c r="S54" s="37">
        <f>+SUMIFS('city centre offline'!$C$2:$C$2047,'city centre offline'!$A$2:$A$2047,$A54,'city centre offline'!$B$2:$B$2047,S$3)</f>
        <v>0.71998485465941697</v>
      </c>
      <c r="T54" s="37">
        <f>+SUMIFS('city centre offline'!$C$2:$C$2047,'city centre offline'!$A$2:$A$2047,$A54,'city centre offline'!$B$2:$B$2047,T$3)</f>
        <v>0.80468841777267996</v>
      </c>
      <c r="U54" s="37">
        <f>+SUMIFS('city centre offline'!$C$2:$C$2047,'city centre offline'!$A$2:$A$2047,$A54,'city centre offline'!$B$2:$B$2047,U$3)</f>
        <v>0.87235955211939697</v>
      </c>
      <c r="V54" s="37">
        <f>+SUMIFS('city centre offline'!$C$2:$C$2047,'city centre offline'!$A$2:$A$2047,$A54,'city centre offline'!$B$2:$B$2047,V$3)</f>
        <v>0.77106413759808801</v>
      </c>
      <c r="X54" s="6">
        <f>+SUMIFS('all sales summary'!$I$2:$I$2047,'all sales summary'!$A$2:$A$2047,$A54,'all sales summary'!$B$2:$B$2047,X$2)</f>
        <v>0.20818215020710101</v>
      </c>
      <c r="Y54" s="8">
        <f t="shared" si="0"/>
        <v>-4.766036009434705E-2</v>
      </c>
    </row>
    <row r="55" spans="1:25" x14ac:dyDescent="0.25">
      <c r="A55" s="5" t="s">
        <v>58</v>
      </c>
      <c r="B55" s="37">
        <f>+SUMIFS('city centre offline'!$C$2:$C$2047,'city centre offline'!$A$2:$A$2047,$A55,'city centre offline'!$B$2:$B$2047,B$3)</f>
        <v>0.84844014597975603</v>
      </c>
      <c r="C55" s="37">
        <f>+SUMIFS('city centre offline'!$C$2:$C$2047,'city centre offline'!$A$2:$A$2047,$A55,'city centre offline'!$B$2:$B$2047,C$3)</f>
        <v>0.85294096595911695</v>
      </c>
      <c r="D55" s="37">
        <f>+SUMIFS('city centre offline'!$C$2:$C$2047,'city centre offline'!$A$2:$A$2047,$A55,'city centre offline'!$B$2:$B$2047,D$3)</f>
        <v>0.68106086904485696</v>
      </c>
      <c r="E55" s="37">
        <f>+SUMIFS('city centre offline'!$C$2:$C$2047,'city centre offline'!$A$2:$A$2047,$A55,'city centre offline'!$B$2:$B$2047,E$3)</f>
        <v>0.27468977908624898</v>
      </c>
      <c r="F55" s="37">
        <f>+SUMIFS('city centre offline'!$C$2:$C$2047,'city centre offline'!$A$2:$A$2047,$A55,'city centre offline'!$B$2:$B$2047,F$3)</f>
        <v>0.32873406054244703</v>
      </c>
      <c r="G55" s="37">
        <f>+SUMIFS('city centre offline'!$C$2:$C$2047,'city centre offline'!$A$2:$A$2047,$A55,'city centre offline'!$B$2:$B$2047,G$3)</f>
        <v>0.50817474892224701</v>
      </c>
      <c r="H55" s="37">
        <f>+SUMIFS('city centre offline'!$C$2:$C$2047,'city centre offline'!$A$2:$A$2047,$A55,'city centre offline'!$B$2:$B$2047,H$3)</f>
        <v>0.76382285088645396</v>
      </c>
      <c r="I55" s="37">
        <f>+SUMIFS('city centre offline'!$C$2:$C$2047,'city centre offline'!$A$2:$A$2047,$A55,'city centre offline'!$B$2:$B$2047,I$3)</f>
        <v>0.88063398277029104</v>
      </c>
      <c r="J55" s="37">
        <f>+SUMIFS('city centre offline'!$C$2:$C$2047,'city centre offline'!$A$2:$A$2047,$A55,'city centre offline'!$B$2:$B$2047,J$3)</f>
        <v>0.81953718640918105</v>
      </c>
      <c r="K55" s="37">
        <f>+SUMIFS('city centre offline'!$C$2:$C$2047,'city centre offline'!$A$2:$A$2047,$A55,'city centre offline'!$B$2:$B$2047,K$3)</f>
        <v>0.88316688751872896</v>
      </c>
      <c r="L55" s="37">
        <f>+SUMIFS('city centre offline'!$C$2:$C$2047,'city centre offline'!$A$2:$A$2047,$A55,'city centre offline'!$B$2:$B$2047,L$3)</f>
        <v>0.50449980196561195</v>
      </c>
      <c r="M55" s="37">
        <f>+SUMIFS('city centre offline'!$C$2:$C$2047,'city centre offline'!$A$2:$A$2047,$A55,'city centre offline'!$B$2:$B$2047,M$3)</f>
        <v>0.92778159698846496</v>
      </c>
      <c r="N55" s="37">
        <f>+SUMIFS('city centre offline'!$C$2:$C$2047,'city centre offline'!$A$2:$A$2047,$A55,'city centre offline'!$B$2:$B$2047,N$3)</f>
        <v>0.32760590350090601</v>
      </c>
      <c r="O55" s="37">
        <f>+SUMIFS('city centre offline'!$C$2:$C$2047,'city centre offline'!$A$2:$A$2047,$A55,'city centre offline'!$B$2:$B$2047,O$3)</f>
        <v>0.33044845441996201</v>
      </c>
      <c r="P55" s="37">
        <f>+SUMIFS('city centre offline'!$C$2:$C$2047,'city centre offline'!$A$2:$A$2047,$A55,'city centre offline'!$B$2:$B$2047,P$3)</f>
        <v>0.42624204764844797</v>
      </c>
      <c r="Q55" s="37">
        <f>+SUMIFS('city centre offline'!$C$2:$C$2047,'city centre offline'!$A$2:$A$2047,$A55,'city centre offline'!$B$2:$B$2047,Q$3)</f>
        <v>0.75248998648644105</v>
      </c>
      <c r="R55" s="37">
        <f>+SUMIFS('city centre offline'!$C$2:$C$2047,'city centre offline'!$A$2:$A$2047,$A55,'city centre offline'!$B$2:$B$2047,R$3)</f>
        <v>0.83464578692212799</v>
      </c>
      <c r="S55" s="37">
        <f>+SUMIFS('city centre offline'!$C$2:$C$2047,'city centre offline'!$A$2:$A$2047,$A55,'city centre offline'!$B$2:$B$2047,S$3)</f>
        <v>0.84463328762182399</v>
      </c>
      <c r="T55" s="37">
        <f>+SUMIFS('city centre offline'!$C$2:$C$2047,'city centre offline'!$A$2:$A$2047,$A55,'city centre offline'!$B$2:$B$2047,T$3)</f>
        <v>0.88891108592424495</v>
      </c>
      <c r="U55" s="37">
        <f>+SUMIFS('city centre offline'!$C$2:$C$2047,'city centre offline'!$A$2:$A$2047,$A55,'city centre offline'!$B$2:$B$2047,U$3)</f>
        <v>0.94962118850716803</v>
      </c>
      <c r="V55" s="37">
        <f>+SUMIFS('city centre offline'!$C$2:$C$2047,'city centre offline'!$A$2:$A$2047,$A55,'city centre offline'!$B$2:$B$2047,V$3)</f>
        <v>0.876502596310199</v>
      </c>
      <c r="X55" s="6">
        <f>+SUMIFS('all sales summary'!$I$2:$I$2047,'all sales summary'!$A$2:$A$2047,$A55,'all sales summary'!$B$2:$B$2047,X$2)</f>
        <v>0.11423429738724641</v>
      </c>
      <c r="Y55" s="8">
        <f t="shared" si="0"/>
        <v>-1.4107639139653551E-2</v>
      </c>
    </row>
    <row r="56" spans="1:25" x14ac:dyDescent="0.25">
      <c r="A56" s="5" t="s">
        <v>59</v>
      </c>
      <c r="B56" s="37">
        <f>+SUMIFS('city centre offline'!$C$2:$C$2047,'city centre offline'!$A$2:$A$2047,$A56,'city centre offline'!$B$2:$B$2047,B$3)</f>
        <v>0.77275833766263902</v>
      </c>
      <c r="C56" s="37">
        <f>+SUMIFS('city centre offline'!$C$2:$C$2047,'city centre offline'!$A$2:$A$2047,$A56,'city centre offline'!$B$2:$B$2047,C$3)</f>
        <v>0.80623731531506704</v>
      </c>
      <c r="D56" s="37">
        <f>+SUMIFS('city centre offline'!$C$2:$C$2047,'city centre offline'!$A$2:$A$2047,$A56,'city centre offline'!$B$2:$B$2047,D$3)</f>
        <v>0.54299186738328498</v>
      </c>
      <c r="E56" s="37">
        <f>+SUMIFS('city centre offline'!$C$2:$C$2047,'city centre offline'!$A$2:$A$2047,$A56,'city centre offline'!$B$2:$B$2047,E$3)</f>
        <v>0.108131929930632</v>
      </c>
      <c r="F56" s="37">
        <f>+SUMIFS('city centre offline'!$C$2:$C$2047,'city centre offline'!$A$2:$A$2047,$A56,'city centre offline'!$B$2:$B$2047,F$3)</f>
        <v>0.14181598744522</v>
      </c>
      <c r="G56" s="37">
        <f>+SUMIFS('city centre offline'!$C$2:$C$2047,'city centre offline'!$A$2:$A$2047,$A56,'city centre offline'!$B$2:$B$2047,G$3)</f>
        <v>0.41361909259371199</v>
      </c>
      <c r="H56" s="37">
        <f>+SUMIFS('city centre offline'!$C$2:$C$2047,'city centre offline'!$A$2:$A$2047,$A56,'city centre offline'!$B$2:$B$2047,H$3)</f>
        <v>0.68034219904785598</v>
      </c>
      <c r="I56" s="37">
        <f>+SUMIFS('city centre offline'!$C$2:$C$2047,'city centre offline'!$A$2:$A$2047,$A56,'city centre offline'!$B$2:$B$2047,I$3)</f>
        <v>0.76866017218805005</v>
      </c>
      <c r="J56" s="37">
        <f>+SUMIFS('city centre offline'!$C$2:$C$2047,'city centre offline'!$A$2:$A$2047,$A56,'city centre offline'!$B$2:$B$2047,J$3)</f>
        <v>0.73048653509971895</v>
      </c>
      <c r="K56" s="37">
        <f>+SUMIFS('city centre offline'!$C$2:$C$2047,'city centre offline'!$A$2:$A$2047,$A56,'city centre offline'!$B$2:$B$2047,K$3)</f>
        <v>0.82010359461700699</v>
      </c>
      <c r="L56" s="37">
        <f>+SUMIFS('city centre offline'!$C$2:$C$2047,'city centre offline'!$A$2:$A$2047,$A56,'city centre offline'!$B$2:$B$2047,L$3)</f>
        <v>0.34080385005001401</v>
      </c>
      <c r="M56" s="37">
        <f>+SUMIFS('city centre offline'!$C$2:$C$2047,'city centre offline'!$A$2:$A$2047,$A56,'city centre offline'!$B$2:$B$2047,M$3)</f>
        <v>1.1392851383073099</v>
      </c>
      <c r="N56" s="37">
        <f>+SUMIFS('city centre offline'!$C$2:$C$2047,'city centre offline'!$A$2:$A$2047,$A56,'city centre offline'!$B$2:$B$2047,N$3)</f>
        <v>0.17087952768723799</v>
      </c>
      <c r="O56" s="37">
        <f>+SUMIFS('city centre offline'!$C$2:$C$2047,'city centre offline'!$A$2:$A$2047,$A56,'city centre offline'!$B$2:$B$2047,O$3)</f>
        <v>0.18051329552028</v>
      </c>
      <c r="P56" s="37">
        <f>+SUMIFS('city centre offline'!$C$2:$C$2047,'city centre offline'!$A$2:$A$2047,$A56,'city centre offline'!$B$2:$B$2047,P$3)</f>
        <v>0.23300871229297601</v>
      </c>
      <c r="Q56" s="37">
        <f>+SUMIFS('city centre offline'!$C$2:$C$2047,'city centre offline'!$A$2:$A$2047,$A56,'city centre offline'!$B$2:$B$2047,Q$3)</f>
        <v>0.72619374938051795</v>
      </c>
      <c r="R56" s="37">
        <f>+SUMIFS('city centre offline'!$C$2:$C$2047,'city centre offline'!$A$2:$A$2047,$A56,'city centre offline'!$B$2:$B$2047,R$3)</f>
        <v>0.77276987234859496</v>
      </c>
      <c r="S56" s="37">
        <f>+SUMIFS('city centre offline'!$C$2:$C$2047,'city centre offline'!$A$2:$A$2047,$A56,'city centre offline'!$B$2:$B$2047,S$3)</f>
        <v>0.729672811594823</v>
      </c>
      <c r="T56" s="37">
        <f>+SUMIFS('city centre offline'!$C$2:$C$2047,'city centre offline'!$A$2:$A$2047,$A56,'city centre offline'!$B$2:$B$2047,T$3)</f>
        <v>0.83427362534375704</v>
      </c>
      <c r="U56" s="37">
        <f>+SUMIFS('city centre offline'!$C$2:$C$2047,'city centre offline'!$A$2:$A$2047,$A56,'city centre offline'!$B$2:$B$2047,U$3)</f>
        <v>0.81074860282037897</v>
      </c>
      <c r="V56" s="37">
        <f>+SUMIFS('city centre offline'!$C$2:$C$2047,'city centre offline'!$A$2:$A$2047,$A56,'city centre offline'!$B$2:$B$2047,V$3)</f>
        <v>0.74992821306977997</v>
      </c>
      <c r="X56" s="6">
        <f>+SUMIFS('all sales summary'!$I$2:$I$2047,'all sales summary'!$A$2:$A$2047,$A56,'all sales summary'!$B$2:$B$2047,X$2)</f>
        <v>8.1770512670648554E-2</v>
      </c>
      <c r="Y56" s="8">
        <f t="shared" si="0"/>
        <v>-2.0448498221749281E-2</v>
      </c>
    </row>
    <row r="57" spans="1:25" x14ac:dyDescent="0.25">
      <c r="A57" s="5" t="s">
        <v>60</v>
      </c>
      <c r="B57" s="37">
        <f>+SUMIFS('city centre offline'!$C$2:$C$2047,'city centre offline'!$A$2:$A$2047,$A57,'city centre offline'!$B$2:$B$2047,B$3)</f>
        <v>0.80520817250560595</v>
      </c>
      <c r="C57" s="37">
        <f>+SUMIFS('city centre offline'!$C$2:$C$2047,'city centre offline'!$A$2:$A$2047,$A57,'city centre offline'!$B$2:$B$2047,C$3)</f>
        <v>0.83389202146130603</v>
      </c>
      <c r="D57" s="37">
        <f>+SUMIFS('city centre offline'!$C$2:$C$2047,'city centre offline'!$A$2:$A$2047,$A57,'city centre offline'!$B$2:$B$2047,D$3)</f>
        <v>0.60199684722319302</v>
      </c>
      <c r="E57" s="37">
        <f>+SUMIFS('city centre offline'!$C$2:$C$2047,'city centre offline'!$A$2:$A$2047,$A57,'city centre offline'!$B$2:$B$2047,E$3)</f>
        <v>0.13241615914520999</v>
      </c>
      <c r="F57" s="37">
        <f>+SUMIFS('city centre offline'!$C$2:$C$2047,'city centre offline'!$A$2:$A$2047,$A57,'city centre offline'!$B$2:$B$2047,F$3)</f>
        <v>0.176525370936508</v>
      </c>
      <c r="G57" s="37">
        <f>+SUMIFS('city centre offline'!$C$2:$C$2047,'city centre offline'!$A$2:$A$2047,$A57,'city centre offline'!$B$2:$B$2047,G$3)</f>
        <v>0.47936380169547599</v>
      </c>
      <c r="H57" s="37">
        <f>+SUMIFS('city centre offline'!$C$2:$C$2047,'city centre offline'!$A$2:$A$2047,$A57,'city centre offline'!$B$2:$B$2047,H$3)</f>
        <v>0.78999232433028699</v>
      </c>
      <c r="I57" s="37">
        <f>+SUMIFS('city centre offline'!$C$2:$C$2047,'city centre offline'!$A$2:$A$2047,$A57,'city centre offline'!$B$2:$B$2047,I$3)</f>
        <v>0.89880760543071003</v>
      </c>
      <c r="J57" s="37">
        <f>+SUMIFS('city centre offline'!$C$2:$C$2047,'city centre offline'!$A$2:$A$2047,$A57,'city centre offline'!$B$2:$B$2047,J$3)</f>
        <v>0.73473974057907998</v>
      </c>
      <c r="K57" s="37">
        <f>+SUMIFS('city centre offline'!$C$2:$C$2047,'city centre offline'!$A$2:$A$2047,$A57,'city centre offline'!$B$2:$B$2047,K$3)</f>
        <v>0.76537313819797004</v>
      </c>
      <c r="L57" s="37">
        <f>+SUMIFS('city centre offline'!$C$2:$C$2047,'city centre offline'!$A$2:$A$2047,$A57,'city centre offline'!$B$2:$B$2047,L$3)</f>
        <v>0.37144274790979598</v>
      </c>
      <c r="M57" s="37">
        <f>+SUMIFS('city centre offline'!$C$2:$C$2047,'city centre offline'!$A$2:$A$2047,$A57,'city centre offline'!$B$2:$B$2047,M$3)</f>
        <v>1.18971405306484</v>
      </c>
      <c r="N57" s="37">
        <f>+SUMIFS('city centre offline'!$C$2:$C$2047,'city centre offline'!$A$2:$A$2047,$A57,'city centre offline'!$B$2:$B$2047,N$3)</f>
        <v>0.193697918382296</v>
      </c>
      <c r="O57" s="37">
        <f>+SUMIFS('city centre offline'!$C$2:$C$2047,'city centre offline'!$A$2:$A$2047,$A57,'city centre offline'!$B$2:$B$2047,O$3)</f>
        <v>0.19959827091719301</v>
      </c>
      <c r="P57" s="37">
        <f>+SUMIFS('city centre offline'!$C$2:$C$2047,'city centre offline'!$A$2:$A$2047,$A57,'city centre offline'!$B$2:$B$2047,P$3)</f>
        <v>0.27814882141344599</v>
      </c>
      <c r="Q57" s="37">
        <f>+SUMIFS('city centre offline'!$C$2:$C$2047,'city centre offline'!$A$2:$A$2047,$A57,'city centre offline'!$B$2:$B$2047,Q$3)</f>
        <v>0.68474909829068598</v>
      </c>
      <c r="R57" s="37">
        <f>+SUMIFS('city centre offline'!$C$2:$C$2047,'city centre offline'!$A$2:$A$2047,$A57,'city centre offline'!$B$2:$B$2047,R$3)</f>
        <v>0.82103645245789303</v>
      </c>
      <c r="S57" s="37">
        <f>+SUMIFS('city centre offline'!$C$2:$C$2047,'city centre offline'!$A$2:$A$2047,$A57,'city centre offline'!$B$2:$B$2047,S$3)</f>
        <v>0.80782437994013101</v>
      </c>
      <c r="T57" s="37">
        <f>+SUMIFS('city centre offline'!$C$2:$C$2047,'city centre offline'!$A$2:$A$2047,$A57,'city centre offline'!$B$2:$B$2047,T$3)</f>
        <v>0.85271183171530596</v>
      </c>
      <c r="U57" s="37">
        <f>+SUMIFS('city centre offline'!$C$2:$C$2047,'city centre offline'!$A$2:$A$2047,$A57,'city centre offline'!$B$2:$B$2047,U$3)</f>
        <v>0.94311944265490799</v>
      </c>
      <c r="V57" s="37">
        <f>+SUMIFS('city centre offline'!$C$2:$C$2047,'city centre offline'!$A$2:$A$2047,$A57,'city centre offline'!$B$2:$B$2047,V$3)</f>
        <v>0.94589110578528102</v>
      </c>
      <c r="X57" s="6">
        <f>+SUMIFS('all sales summary'!$I$2:$I$2047,'all sales summary'!$A$2:$A$2047,$A57,'all sales summary'!$B$2:$B$2047,X$2)</f>
        <v>0.12317012224677767</v>
      </c>
      <c r="Y57" s="8">
        <f t="shared" si="0"/>
        <v>-6.6645991150648988E-3</v>
      </c>
    </row>
    <row r="58" spans="1:25" x14ac:dyDescent="0.25">
      <c r="A58" s="5" t="s">
        <v>61</v>
      </c>
      <c r="B58" s="37">
        <f>+SUMIFS('city centre offline'!$C$2:$C$2047,'city centre offline'!$A$2:$A$2047,$A58,'city centre offline'!$B$2:$B$2047,B$3)</f>
        <v>0.85731115772837196</v>
      </c>
      <c r="C58" s="37">
        <f>+SUMIFS('city centre offline'!$C$2:$C$2047,'city centre offline'!$A$2:$A$2047,$A58,'city centre offline'!$B$2:$B$2047,C$3)</f>
        <v>0.89335735431210705</v>
      </c>
      <c r="D58" s="37">
        <f>+SUMIFS('city centre offline'!$C$2:$C$2047,'city centre offline'!$A$2:$A$2047,$A58,'city centre offline'!$B$2:$B$2047,D$3)</f>
        <v>0.689126021792275</v>
      </c>
      <c r="E58" s="37">
        <f>+SUMIFS('city centre offline'!$C$2:$C$2047,'city centre offline'!$A$2:$A$2047,$A58,'city centre offline'!$B$2:$B$2047,E$3)</f>
        <v>0.29858853237269001</v>
      </c>
      <c r="F58" s="37">
        <f>+SUMIFS('city centre offline'!$C$2:$C$2047,'city centre offline'!$A$2:$A$2047,$A58,'city centre offline'!$B$2:$B$2047,F$3)</f>
        <v>0.33859063025132202</v>
      </c>
      <c r="G58" s="37">
        <f>+SUMIFS('city centre offline'!$C$2:$C$2047,'city centre offline'!$A$2:$A$2047,$A58,'city centre offline'!$B$2:$B$2047,G$3)</f>
        <v>0.41810258326702898</v>
      </c>
      <c r="H58" s="37">
        <f>+SUMIFS('city centre offline'!$C$2:$C$2047,'city centre offline'!$A$2:$A$2047,$A58,'city centre offline'!$B$2:$B$2047,H$3)</f>
        <v>0.71012408216657696</v>
      </c>
      <c r="I58" s="37">
        <f>+SUMIFS('city centre offline'!$C$2:$C$2047,'city centre offline'!$A$2:$A$2047,$A58,'city centre offline'!$B$2:$B$2047,I$3)</f>
        <v>0.90984405873945695</v>
      </c>
      <c r="J58" s="37">
        <f>+SUMIFS('city centre offline'!$C$2:$C$2047,'city centre offline'!$A$2:$A$2047,$A58,'city centre offline'!$B$2:$B$2047,J$3)</f>
        <v>0.83766841310874496</v>
      </c>
      <c r="K58" s="37">
        <f>+SUMIFS('city centre offline'!$C$2:$C$2047,'city centre offline'!$A$2:$A$2047,$A58,'city centre offline'!$B$2:$B$2047,K$3)</f>
        <v>0.66930110752943195</v>
      </c>
      <c r="L58" s="37">
        <f>+SUMIFS('city centre offline'!$C$2:$C$2047,'city centre offline'!$A$2:$A$2047,$A58,'city centre offline'!$B$2:$B$2047,L$3)</f>
        <v>0.82973450332968401</v>
      </c>
      <c r="M58" s="37">
        <f>+SUMIFS('city centre offline'!$C$2:$C$2047,'city centre offline'!$A$2:$A$2047,$A58,'city centre offline'!$B$2:$B$2047,M$3)</f>
        <v>0.87253573424362196</v>
      </c>
      <c r="N58" s="37">
        <f>+SUMIFS('city centre offline'!$C$2:$C$2047,'city centre offline'!$A$2:$A$2047,$A58,'city centre offline'!$B$2:$B$2047,N$3)</f>
        <v>0.334356261813332</v>
      </c>
      <c r="O58" s="37">
        <f>+SUMIFS('city centre offline'!$C$2:$C$2047,'city centre offline'!$A$2:$A$2047,$A58,'city centre offline'!$B$2:$B$2047,O$3)</f>
        <v>0.34826636532712901</v>
      </c>
      <c r="P58" s="37">
        <f>+SUMIFS('city centre offline'!$C$2:$C$2047,'city centre offline'!$A$2:$A$2047,$A58,'city centre offline'!$B$2:$B$2047,P$3)</f>
        <v>0.44801814142051</v>
      </c>
      <c r="Q58" s="37">
        <f>+SUMIFS('city centre offline'!$C$2:$C$2047,'city centre offline'!$A$2:$A$2047,$A58,'city centre offline'!$B$2:$B$2047,Q$3)</f>
        <v>0.74802452713331002</v>
      </c>
      <c r="R58" s="37">
        <f>+SUMIFS('city centre offline'!$C$2:$C$2047,'city centre offline'!$A$2:$A$2047,$A58,'city centre offline'!$B$2:$B$2047,R$3)</f>
        <v>0.899546057466593</v>
      </c>
      <c r="S58" s="37">
        <f>+SUMIFS('city centre offline'!$C$2:$C$2047,'city centre offline'!$A$2:$A$2047,$A58,'city centre offline'!$B$2:$B$2047,S$3)</f>
        <v>0.91887249511949998</v>
      </c>
      <c r="T58" s="37">
        <f>+SUMIFS('city centre offline'!$C$2:$C$2047,'city centre offline'!$A$2:$A$2047,$A58,'city centre offline'!$B$2:$B$2047,T$3)</f>
        <v>0.96826471017443305</v>
      </c>
      <c r="U58" s="37">
        <f>+SUMIFS('city centre offline'!$C$2:$C$2047,'city centre offline'!$A$2:$A$2047,$A58,'city centre offline'!$B$2:$B$2047,U$3)</f>
        <v>1.02978838238727</v>
      </c>
      <c r="V58" s="37">
        <f>+SUMIFS('city centre offline'!$C$2:$C$2047,'city centre offline'!$A$2:$A$2047,$A58,'city centre offline'!$B$2:$B$2047,V$3)</f>
        <v>0.99913088231762004</v>
      </c>
      <c r="X58" s="6">
        <f>+SUMIFS('all sales summary'!$I$2:$I$2047,'all sales summary'!$A$2:$A$2047,$A58,'all sales summary'!$B$2:$B$2047,X$2)</f>
        <v>0.15123699994674666</v>
      </c>
      <c r="Y58" s="8">
        <f t="shared" si="0"/>
        <v>-1.3144275088381469E-4</v>
      </c>
    </row>
    <row r="59" spans="1:25" x14ac:dyDescent="0.25">
      <c r="A59" s="5" t="s">
        <v>62</v>
      </c>
      <c r="B59" s="37">
        <f>+SUMIFS('city centre offline'!$C$2:$C$2047,'city centre offline'!$A$2:$A$2047,$A59,'city centre offline'!$B$2:$B$2047,B$3)</f>
        <v>0.80333531771451006</v>
      </c>
      <c r="C59" s="37">
        <f>+SUMIFS('city centre offline'!$C$2:$C$2047,'city centre offline'!$A$2:$A$2047,$A59,'city centre offline'!$B$2:$B$2047,C$3)</f>
        <v>0.82567613575434595</v>
      </c>
      <c r="D59" s="37">
        <f>+SUMIFS('city centre offline'!$C$2:$C$2047,'city centre offline'!$A$2:$A$2047,$A59,'city centre offline'!$B$2:$B$2047,D$3)</f>
        <v>0.62481553812419</v>
      </c>
      <c r="E59" s="37">
        <f>+SUMIFS('city centre offline'!$C$2:$C$2047,'city centre offline'!$A$2:$A$2047,$A59,'city centre offline'!$B$2:$B$2047,E$3)</f>
        <v>0.19445569009556901</v>
      </c>
      <c r="F59" s="37">
        <f>+SUMIFS('city centre offline'!$C$2:$C$2047,'city centre offline'!$A$2:$A$2047,$A59,'city centre offline'!$B$2:$B$2047,F$3)</f>
        <v>0.25349367460237499</v>
      </c>
      <c r="G59" s="37">
        <f>+SUMIFS('city centre offline'!$C$2:$C$2047,'city centre offline'!$A$2:$A$2047,$A59,'city centre offline'!$B$2:$B$2047,G$3)</f>
        <v>0.45887489010600302</v>
      </c>
      <c r="H59" s="37">
        <f>+SUMIFS('city centre offline'!$C$2:$C$2047,'city centre offline'!$A$2:$A$2047,$A59,'city centre offline'!$B$2:$B$2047,H$3)</f>
        <v>0.73454745027300705</v>
      </c>
      <c r="I59" s="37">
        <f>+SUMIFS('city centre offline'!$C$2:$C$2047,'city centre offline'!$A$2:$A$2047,$A59,'city centre offline'!$B$2:$B$2047,I$3)</f>
        <v>0.80554903004337697</v>
      </c>
      <c r="J59" s="37">
        <f>+SUMIFS('city centre offline'!$C$2:$C$2047,'city centre offline'!$A$2:$A$2047,$A59,'city centre offline'!$B$2:$B$2047,J$3)</f>
        <v>0.77121162330691495</v>
      </c>
      <c r="K59" s="37">
        <f>+SUMIFS('city centre offline'!$C$2:$C$2047,'city centre offline'!$A$2:$A$2047,$A59,'city centre offline'!$B$2:$B$2047,K$3)</f>
        <v>0.82292598313852205</v>
      </c>
      <c r="L59" s="37">
        <f>+SUMIFS('city centre offline'!$C$2:$C$2047,'city centre offline'!$A$2:$A$2047,$A59,'city centre offline'!$B$2:$B$2047,L$3)</f>
        <v>0.46959779113807798</v>
      </c>
      <c r="M59" s="37">
        <f>+SUMIFS('city centre offline'!$C$2:$C$2047,'city centre offline'!$A$2:$A$2047,$A59,'city centre offline'!$B$2:$B$2047,M$3)</f>
        <v>1.0593341584001601</v>
      </c>
      <c r="N59" s="37">
        <f>+SUMIFS('city centre offline'!$C$2:$C$2047,'city centre offline'!$A$2:$A$2047,$A59,'city centre offline'!$B$2:$B$2047,N$3)</f>
        <v>0.28153979824751901</v>
      </c>
      <c r="O59" s="37">
        <f>+SUMIFS('city centre offline'!$C$2:$C$2047,'city centre offline'!$A$2:$A$2047,$A59,'city centre offline'!$B$2:$B$2047,O$3)</f>
        <v>0.30742492848250702</v>
      </c>
      <c r="P59" s="37">
        <f>+SUMIFS('city centre offline'!$C$2:$C$2047,'city centre offline'!$A$2:$A$2047,$A59,'city centre offline'!$B$2:$B$2047,P$3)</f>
        <v>0.36514077026326702</v>
      </c>
      <c r="Q59" s="37">
        <f>+SUMIFS('city centre offline'!$C$2:$C$2047,'city centre offline'!$A$2:$A$2047,$A59,'city centre offline'!$B$2:$B$2047,Q$3)</f>
        <v>0.71127498237254005</v>
      </c>
      <c r="R59" s="37">
        <f>+SUMIFS('city centre offline'!$C$2:$C$2047,'city centre offline'!$A$2:$A$2047,$A59,'city centre offline'!$B$2:$B$2047,R$3)</f>
        <v>0.82515314573145404</v>
      </c>
      <c r="S59" s="37">
        <f>+SUMIFS('city centre offline'!$C$2:$C$2047,'city centre offline'!$A$2:$A$2047,$A59,'city centre offline'!$B$2:$B$2047,S$3)</f>
        <v>0.82435326964287003</v>
      </c>
      <c r="T59" s="37">
        <f>+SUMIFS('city centre offline'!$C$2:$C$2047,'city centre offline'!$A$2:$A$2047,$A59,'city centre offline'!$B$2:$B$2047,T$3)</f>
        <v>0.90665818785753804</v>
      </c>
      <c r="U59" s="37">
        <f>+SUMIFS('city centre offline'!$C$2:$C$2047,'city centre offline'!$A$2:$A$2047,$A59,'city centre offline'!$B$2:$B$2047,U$3)</f>
        <v>0.90723019165425101</v>
      </c>
      <c r="V59" s="37">
        <f>+SUMIFS('city centre offline'!$C$2:$C$2047,'city centre offline'!$A$2:$A$2047,$A59,'city centre offline'!$B$2:$B$2047,V$3)</f>
        <v>0.84848649563175105</v>
      </c>
      <c r="X59" s="6">
        <f>+SUMIFS('all sales summary'!$I$2:$I$2047,'all sales summary'!$A$2:$A$2047,$A59,'all sales summary'!$B$2:$B$2047,X$2)</f>
        <v>0.12468771693478323</v>
      </c>
      <c r="Y59" s="8">
        <f t="shared" si="0"/>
        <v>-1.8891872944465267E-2</v>
      </c>
    </row>
    <row r="60" spans="1:25" x14ac:dyDescent="0.25">
      <c r="A60" s="5" t="s">
        <v>63</v>
      </c>
      <c r="B60" s="37">
        <f>+SUMIFS('city centre offline'!$C$2:$C$2047,'city centre offline'!$A$2:$A$2047,$A60,'city centre offline'!$B$2:$B$2047,B$3)</f>
        <v>0.87729684316998402</v>
      </c>
      <c r="C60" s="37">
        <f>+SUMIFS('city centre offline'!$C$2:$C$2047,'city centre offline'!$A$2:$A$2047,$A60,'city centre offline'!$B$2:$B$2047,C$3)</f>
        <v>0.90991680326560798</v>
      </c>
      <c r="D60" s="37">
        <f>+SUMIFS('city centre offline'!$C$2:$C$2047,'city centre offline'!$A$2:$A$2047,$A60,'city centre offline'!$B$2:$B$2047,D$3)</f>
        <v>0.70227986834025002</v>
      </c>
      <c r="E60" s="37">
        <f>+SUMIFS('city centre offline'!$C$2:$C$2047,'city centre offline'!$A$2:$A$2047,$A60,'city centre offline'!$B$2:$B$2047,E$3)</f>
        <v>0.33003766101870102</v>
      </c>
      <c r="F60" s="37">
        <f>+SUMIFS('city centre offline'!$C$2:$C$2047,'city centre offline'!$A$2:$A$2047,$A60,'city centre offline'!$B$2:$B$2047,F$3)</f>
        <v>0.40372364868932897</v>
      </c>
      <c r="G60" s="37">
        <f>+SUMIFS('city centre offline'!$C$2:$C$2047,'city centre offline'!$A$2:$A$2047,$A60,'city centre offline'!$B$2:$B$2047,G$3)</f>
        <v>0.63160908835598994</v>
      </c>
      <c r="H60" s="37">
        <f>+SUMIFS('city centre offline'!$C$2:$C$2047,'city centre offline'!$A$2:$A$2047,$A60,'city centre offline'!$B$2:$B$2047,H$3)</f>
        <v>0.81490709262230898</v>
      </c>
      <c r="I60" s="37">
        <f>+SUMIFS('city centre offline'!$C$2:$C$2047,'city centre offline'!$A$2:$A$2047,$A60,'city centre offline'!$B$2:$B$2047,I$3)</f>
        <v>0.89643996657944303</v>
      </c>
      <c r="J60" s="37">
        <f>+SUMIFS('city centre offline'!$C$2:$C$2047,'city centre offline'!$A$2:$A$2047,$A60,'city centre offline'!$B$2:$B$2047,J$3)</f>
        <v>0.80933669469078096</v>
      </c>
      <c r="K60" s="37">
        <f>+SUMIFS('city centre offline'!$C$2:$C$2047,'city centre offline'!$A$2:$A$2047,$A60,'city centre offline'!$B$2:$B$2047,K$3)</f>
        <v>0.93224336301215405</v>
      </c>
      <c r="L60" s="37">
        <f>+SUMIFS('city centre offline'!$C$2:$C$2047,'city centre offline'!$A$2:$A$2047,$A60,'city centre offline'!$B$2:$B$2047,L$3)</f>
        <v>0.55755111407194202</v>
      </c>
      <c r="M60" s="37">
        <f>+SUMIFS('city centre offline'!$C$2:$C$2047,'city centre offline'!$A$2:$A$2047,$A60,'city centre offline'!$B$2:$B$2047,M$3)</f>
        <v>1.3197209894070601</v>
      </c>
      <c r="N60" s="37">
        <f>+SUMIFS('city centre offline'!$C$2:$C$2047,'city centre offline'!$A$2:$A$2047,$A60,'city centre offline'!$B$2:$B$2047,N$3)</f>
        <v>0.41783056596298102</v>
      </c>
      <c r="O60" s="37">
        <f>+SUMIFS('city centre offline'!$C$2:$C$2047,'city centre offline'!$A$2:$A$2047,$A60,'city centre offline'!$B$2:$B$2047,O$3)</f>
        <v>0.40259240554591802</v>
      </c>
      <c r="P60" s="37">
        <f>+SUMIFS('city centre offline'!$C$2:$C$2047,'city centre offline'!$A$2:$A$2047,$A60,'city centre offline'!$B$2:$B$2047,P$3)</f>
        <v>0.51900980581243605</v>
      </c>
      <c r="Q60" s="37">
        <f>+SUMIFS('city centre offline'!$C$2:$C$2047,'city centre offline'!$A$2:$A$2047,$A60,'city centre offline'!$B$2:$B$2047,Q$3)</f>
        <v>0.82124675985211504</v>
      </c>
      <c r="R60" s="37">
        <f>+SUMIFS('city centre offline'!$C$2:$C$2047,'city centre offline'!$A$2:$A$2047,$A60,'city centre offline'!$B$2:$B$2047,R$3)</f>
        <v>0.95410084931559802</v>
      </c>
      <c r="S60" s="37">
        <f>+SUMIFS('city centre offline'!$C$2:$C$2047,'city centre offline'!$A$2:$A$2047,$A60,'city centre offline'!$B$2:$B$2047,S$3)</f>
        <v>0.88234546230976496</v>
      </c>
      <c r="T60" s="37">
        <f>+SUMIFS('city centre offline'!$C$2:$C$2047,'city centre offline'!$A$2:$A$2047,$A60,'city centre offline'!$B$2:$B$2047,T$3)</f>
        <v>0.99463346298755495</v>
      </c>
      <c r="U60" s="37">
        <f>+SUMIFS('city centre offline'!$C$2:$C$2047,'city centre offline'!$A$2:$A$2047,$A60,'city centre offline'!$B$2:$B$2047,U$3)</f>
        <v>1.04518598325546</v>
      </c>
      <c r="V60" s="37">
        <f>+SUMIFS('city centre offline'!$C$2:$C$2047,'city centre offline'!$A$2:$A$2047,$A60,'city centre offline'!$B$2:$B$2047,V$3)</f>
        <v>0.89992733432048899</v>
      </c>
      <c r="X60" s="6">
        <f>+SUMIFS('all sales summary'!$I$2:$I$2047,'all sales summary'!$A$2:$A$2047,$A60,'all sales summary'!$B$2:$B$2047,X$2)</f>
        <v>0.26531058332000007</v>
      </c>
      <c r="Y60" s="8">
        <f t="shared" si="0"/>
        <v>-2.6550337305818416E-2</v>
      </c>
    </row>
    <row r="61" spans="1:25" x14ac:dyDescent="0.25">
      <c r="A61" s="5" t="s">
        <v>64</v>
      </c>
      <c r="B61" s="37">
        <f>+SUMIFS('city centre offline'!$C$2:$C$2047,'city centre offline'!$A$2:$A$2047,$A61,'city centre offline'!$B$2:$B$2047,B$3)</f>
        <v>0.84872840576527397</v>
      </c>
      <c r="C61" s="37">
        <f>+SUMIFS('city centre offline'!$C$2:$C$2047,'city centre offline'!$A$2:$A$2047,$A61,'city centre offline'!$B$2:$B$2047,C$3)</f>
        <v>0.85652517646279902</v>
      </c>
      <c r="D61" s="37">
        <f>+SUMIFS('city centre offline'!$C$2:$C$2047,'city centre offline'!$A$2:$A$2047,$A61,'city centre offline'!$B$2:$B$2047,D$3)</f>
        <v>0.79393741327244605</v>
      </c>
      <c r="E61" s="37">
        <f>+SUMIFS('city centre offline'!$C$2:$C$2047,'city centre offline'!$A$2:$A$2047,$A61,'city centre offline'!$B$2:$B$2047,E$3)</f>
        <v>0.52395971412160902</v>
      </c>
      <c r="F61" s="37">
        <f>+SUMIFS('city centre offline'!$C$2:$C$2047,'city centre offline'!$A$2:$A$2047,$A61,'city centre offline'!$B$2:$B$2047,F$3)</f>
        <v>0.60830570497349601</v>
      </c>
      <c r="G61" s="37">
        <f>+SUMIFS('city centre offline'!$C$2:$C$2047,'city centre offline'!$A$2:$A$2047,$A61,'city centre offline'!$B$2:$B$2047,G$3)</f>
        <v>0.73338006123793997</v>
      </c>
      <c r="H61" s="37">
        <f>+SUMIFS('city centre offline'!$C$2:$C$2047,'city centre offline'!$A$2:$A$2047,$A61,'city centre offline'!$B$2:$B$2047,H$3)</f>
        <v>0.89983988940277304</v>
      </c>
      <c r="I61" s="37">
        <f>+SUMIFS('city centre offline'!$C$2:$C$2047,'city centre offline'!$A$2:$A$2047,$A61,'city centre offline'!$B$2:$B$2047,I$3)</f>
        <v>0.95897708190998798</v>
      </c>
      <c r="J61" s="37">
        <f>+SUMIFS('city centre offline'!$C$2:$C$2047,'city centre offline'!$A$2:$A$2047,$A61,'city centre offline'!$B$2:$B$2047,J$3)</f>
        <v>0.90835227951135</v>
      </c>
      <c r="K61" s="37">
        <f>+SUMIFS('city centre offline'!$C$2:$C$2047,'city centre offline'!$A$2:$A$2047,$A61,'city centre offline'!$B$2:$B$2047,K$3)</f>
        <v>0.96017839038424502</v>
      </c>
      <c r="L61" s="37">
        <f>+SUMIFS('city centre offline'!$C$2:$C$2047,'city centre offline'!$A$2:$A$2047,$A61,'city centre offline'!$B$2:$B$2047,L$3)</f>
        <v>0.69774245370741195</v>
      </c>
      <c r="M61" s="37">
        <f>+SUMIFS('city centre offline'!$C$2:$C$2047,'city centre offline'!$A$2:$A$2047,$A61,'city centre offline'!$B$2:$B$2047,M$3)</f>
        <v>1.2146414642651699</v>
      </c>
      <c r="N61" s="37">
        <f>+SUMIFS('city centre offline'!$C$2:$C$2047,'city centre offline'!$A$2:$A$2047,$A61,'city centre offline'!$B$2:$B$2047,N$3)</f>
        <v>0.564840105012825</v>
      </c>
      <c r="O61" s="37">
        <f>+SUMIFS('city centre offline'!$C$2:$C$2047,'city centre offline'!$A$2:$A$2047,$A61,'city centre offline'!$B$2:$B$2047,O$3)</f>
        <v>0.54793257960571995</v>
      </c>
      <c r="P61" s="37">
        <f>+SUMIFS('city centre offline'!$C$2:$C$2047,'city centre offline'!$A$2:$A$2047,$A61,'city centre offline'!$B$2:$B$2047,P$3)</f>
        <v>0.66356595203022695</v>
      </c>
      <c r="Q61" s="37">
        <f>+SUMIFS('city centre offline'!$C$2:$C$2047,'city centre offline'!$A$2:$A$2047,$A61,'city centre offline'!$B$2:$B$2047,Q$3)</f>
        <v>0.87245753312368202</v>
      </c>
      <c r="R61" s="37">
        <f>+SUMIFS('city centre offline'!$C$2:$C$2047,'city centre offline'!$A$2:$A$2047,$A61,'city centre offline'!$B$2:$B$2047,R$3)</f>
        <v>0.94497848832003895</v>
      </c>
      <c r="S61" s="37">
        <f>+SUMIFS('city centre offline'!$C$2:$C$2047,'city centre offline'!$A$2:$A$2047,$A61,'city centre offline'!$B$2:$B$2047,S$3)</f>
        <v>0.93207329138171202</v>
      </c>
      <c r="T61" s="37">
        <f>+SUMIFS('city centre offline'!$C$2:$C$2047,'city centre offline'!$A$2:$A$2047,$A61,'city centre offline'!$B$2:$B$2047,T$3)</f>
        <v>0.95470497706467505</v>
      </c>
      <c r="U61" s="37">
        <f>+SUMIFS('city centre offline'!$C$2:$C$2047,'city centre offline'!$A$2:$A$2047,$A61,'city centre offline'!$B$2:$B$2047,U$3)</f>
        <v>0.98422256531347796</v>
      </c>
      <c r="V61" s="37">
        <f>+SUMIFS('city centre offline'!$C$2:$C$2047,'city centre offline'!$A$2:$A$2047,$A61,'city centre offline'!$B$2:$B$2047,V$3)</f>
        <v>0.94475112745273604</v>
      </c>
      <c r="X61" s="6">
        <f>+SUMIFS('all sales summary'!$I$2:$I$2047,'all sales summary'!$A$2:$A$2047,$A61,'all sales summary'!$B$2:$B$2047,X$2)</f>
        <v>0.12805035289191002</v>
      </c>
      <c r="Y61" s="8">
        <f t="shared" si="0"/>
        <v>-7.0746376265573103E-3</v>
      </c>
    </row>
    <row r="62" spans="1:25" x14ac:dyDescent="0.25">
      <c r="A62" s="5" t="s">
        <v>65</v>
      </c>
      <c r="B62" s="37">
        <f>+SUMIFS('city centre offline'!$C$2:$C$2047,'city centre offline'!$A$2:$A$2047,$A62,'city centre offline'!$B$2:$B$2047,B$3)</f>
        <v>0.87642415075487501</v>
      </c>
      <c r="C62" s="37">
        <f>+SUMIFS('city centre offline'!$C$2:$C$2047,'city centre offline'!$A$2:$A$2047,$A62,'city centre offline'!$B$2:$B$2047,C$3)</f>
        <v>0.91533939535455999</v>
      </c>
      <c r="D62" s="37">
        <f>+SUMIFS('city centre offline'!$C$2:$C$2047,'city centre offline'!$A$2:$A$2047,$A62,'city centre offline'!$B$2:$B$2047,D$3)</f>
        <v>0.85430598744701403</v>
      </c>
      <c r="E62" s="37">
        <f>+SUMIFS('city centre offline'!$C$2:$C$2047,'city centre offline'!$A$2:$A$2047,$A62,'city centre offline'!$B$2:$B$2047,E$3)</f>
        <v>0.433682692609626</v>
      </c>
      <c r="F62" s="37">
        <f>+SUMIFS('city centre offline'!$C$2:$C$2047,'city centre offline'!$A$2:$A$2047,$A62,'city centre offline'!$B$2:$B$2047,F$3)</f>
        <v>0.52691147334431698</v>
      </c>
      <c r="G62" s="37">
        <f>+SUMIFS('city centre offline'!$C$2:$C$2047,'city centre offline'!$A$2:$A$2047,$A62,'city centre offline'!$B$2:$B$2047,G$3)</f>
        <v>0.77419900111199402</v>
      </c>
      <c r="H62" s="37">
        <f>+SUMIFS('city centre offline'!$C$2:$C$2047,'city centre offline'!$A$2:$A$2047,$A62,'city centre offline'!$B$2:$B$2047,H$3)</f>
        <v>0.99297368859733104</v>
      </c>
      <c r="I62" s="37">
        <f>+SUMIFS('city centre offline'!$C$2:$C$2047,'city centre offline'!$A$2:$A$2047,$A62,'city centre offline'!$B$2:$B$2047,I$3)</f>
        <v>1.0545455135720101</v>
      </c>
      <c r="J62" s="37">
        <f>+SUMIFS('city centre offline'!$C$2:$C$2047,'city centre offline'!$A$2:$A$2047,$A62,'city centre offline'!$B$2:$B$2047,J$3)</f>
        <v>0.92640443451813803</v>
      </c>
      <c r="K62" s="37">
        <f>+SUMIFS('city centre offline'!$C$2:$C$2047,'city centre offline'!$A$2:$A$2047,$A62,'city centre offline'!$B$2:$B$2047,K$3)</f>
        <v>1.0007280059792001</v>
      </c>
      <c r="L62" s="37">
        <f>+SUMIFS('city centre offline'!$C$2:$C$2047,'city centre offline'!$A$2:$A$2047,$A62,'city centre offline'!$B$2:$B$2047,L$3)</f>
        <v>0.71538688594562805</v>
      </c>
      <c r="M62" s="37">
        <f>+SUMIFS('city centre offline'!$C$2:$C$2047,'city centre offline'!$A$2:$A$2047,$A62,'city centre offline'!$B$2:$B$2047,M$3)</f>
        <v>1.3019944974998601</v>
      </c>
      <c r="N62" s="37">
        <f>+SUMIFS('city centre offline'!$C$2:$C$2047,'city centre offline'!$A$2:$A$2047,$A62,'city centre offline'!$B$2:$B$2047,N$3)</f>
        <v>0.52144575508631497</v>
      </c>
      <c r="O62" s="37">
        <f>+SUMIFS('city centre offline'!$C$2:$C$2047,'city centre offline'!$A$2:$A$2047,$A62,'city centre offline'!$B$2:$B$2047,O$3)</f>
        <v>0.55319685333931701</v>
      </c>
      <c r="P62" s="37">
        <f>+SUMIFS('city centre offline'!$C$2:$C$2047,'city centre offline'!$A$2:$A$2047,$A62,'city centre offline'!$B$2:$B$2047,P$3)</f>
        <v>0.69735303439240304</v>
      </c>
      <c r="Q62" s="37">
        <f>+SUMIFS('city centre offline'!$C$2:$C$2047,'city centre offline'!$A$2:$A$2047,$A62,'city centre offline'!$B$2:$B$2047,Q$3)</f>
        <v>0.913127256805909</v>
      </c>
      <c r="R62" s="37">
        <f>+SUMIFS('city centre offline'!$C$2:$C$2047,'city centre offline'!$A$2:$A$2047,$A62,'city centre offline'!$B$2:$B$2047,R$3)</f>
        <v>1.0484025428977399</v>
      </c>
      <c r="S62" s="37">
        <f>+SUMIFS('city centre offline'!$C$2:$C$2047,'city centre offline'!$A$2:$A$2047,$A62,'city centre offline'!$B$2:$B$2047,S$3)</f>
        <v>0.96237112098861699</v>
      </c>
      <c r="T62" s="37">
        <f>+SUMIFS('city centre offline'!$C$2:$C$2047,'city centre offline'!$A$2:$A$2047,$A62,'city centre offline'!$B$2:$B$2047,T$3)</f>
        <v>1.0187719659948899</v>
      </c>
      <c r="U62" s="37">
        <f>+SUMIFS('city centre offline'!$C$2:$C$2047,'city centre offline'!$A$2:$A$2047,$A62,'city centre offline'!$B$2:$B$2047,U$3)</f>
        <v>1.02601838837862</v>
      </c>
      <c r="V62" s="37">
        <f>+SUMIFS('city centre offline'!$C$2:$C$2047,'city centre offline'!$A$2:$A$2047,$A62,'city centre offline'!$B$2:$B$2047,V$3)</f>
        <v>1.0012393926826</v>
      </c>
      <c r="X62" s="6">
        <f>+SUMIFS('all sales summary'!$I$2:$I$2047,'all sales summary'!$A$2:$A$2047,$A62,'all sales summary'!$B$2:$B$2047,X$2)</f>
        <v>0.20077262924292083</v>
      </c>
      <c r="Y62" s="8">
        <f t="shared" si="0"/>
        <v>2.4883612755003531E-4</v>
      </c>
    </row>
    <row r="63" spans="1:25" x14ac:dyDescent="0.25">
      <c r="A63" s="5" t="s">
        <v>66</v>
      </c>
      <c r="B63" s="37">
        <f>+SUMIFS('city centre offline'!$C$2:$C$2047,'city centre offline'!$A$2:$A$2047,$A63,'city centre offline'!$B$2:$B$2047,B$3)</f>
        <v>0.75710036767811895</v>
      </c>
      <c r="C63" s="37">
        <f>+SUMIFS('city centre offline'!$C$2:$C$2047,'city centre offline'!$A$2:$A$2047,$A63,'city centre offline'!$B$2:$B$2047,C$3)</f>
        <v>0.79899370032032002</v>
      </c>
      <c r="D63" s="37">
        <f>+SUMIFS('city centre offline'!$C$2:$C$2047,'city centre offline'!$A$2:$A$2047,$A63,'city centre offline'!$B$2:$B$2047,D$3)</f>
        <v>0.57855790673028495</v>
      </c>
      <c r="E63" s="37">
        <f>+SUMIFS('city centre offline'!$C$2:$C$2047,'city centre offline'!$A$2:$A$2047,$A63,'city centre offline'!$B$2:$B$2047,E$3)</f>
        <v>0.15882731612009099</v>
      </c>
      <c r="F63" s="37">
        <f>+SUMIFS('city centre offline'!$C$2:$C$2047,'city centre offline'!$A$2:$A$2047,$A63,'city centre offline'!$B$2:$B$2047,F$3)</f>
        <v>0.200077350939351</v>
      </c>
      <c r="G63" s="37">
        <f>+SUMIFS('city centre offline'!$C$2:$C$2047,'city centre offline'!$A$2:$A$2047,$A63,'city centre offline'!$B$2:$B$2047,G$3)</f>
        <v>0.41759778031758299</v>
      </c>
      <c r="H63" s="37">
        <f>+SUMIFS('city centre offline'!$C$2:$C$2047,'city centre offline'!$A$2:$A$2047,$A63,'city centre offline'!$B$2:$B$2047,H$3)</f>
        <v>0.72935430395363898</v>
      </c>
      <c r="I63" s="37">
        <f>+SUMIFS('city centre offline'!$C$2:$C$2047,'city centre offline'!$A$2:$A$2047,$A63,'city centre offline'!$B$2:$B$2047,I$3)</f>
        <v>0.85556641821674795</v>
      </c>
      <c r="J63" s="37">
        <f>+SUMIFS('city centre offline'!$C$2:$C$2047,'city centre offline'!$A$2:$A$2047,$A63,'city centre offline'!$B$2:$B$2047,J$3)</f>
        <v>0.74806670436261502</v>
      </c>
      <c r="K63" s="37">
        <f>+SUMIFS('city centre offline'!$C$2:$C$2047,'city centre offline'!$A$2:$A$2047,$A63,'city centre offline'!$B$2:$B$2047,K$3)</f>
        <v>0.73254601346942105</v>
      </c>
      <c r="L63" s="37">
        <f>+SUMIFS('city centre offline'!$C$2:$C$2047,'city centre offline'!$A$2:$A$2047,$A63,'city centre offline'!$B$2:$B$2047,L$3)</f>
        <v>0.44595141054341503</v>
      </c>
      <c r="M63" s="37">
        <f>+SUMIFS('city centre offline'!$C$2:$C$2047,'city centre offline'!$A$2:$A$2047,$A63,'city centre offline'!$B$2:$B$2047,M$3)</f>
        <v>1.16371245320594</v>
      </c>
      <c r="N63" s="37">
        <f>+SUMIFS('city centre offline'!$C$2:$C$2047,'city centre offline'!$A$2:$A$2047,$A63,'city centre offline'!$B$2:$B$2047,N$3)</f>
        <v>0.28669239214779701</v>
      </c>
      <c r="O63" s="37">
        <f>+SUMIFS('city centre offline'!$C$2:$C$2047,'city centre offline'!$A$2:$A$2047,$A63,'city centre offline'!$B$2:$B$2047,O$3)</f>
        <v>0.30779770765896203</v>
      </c>
      <c r="P63" s="37">
        <f>+SUMIFS('city centre offline'!$C$2:$C$2047,'city centre offline'!$A$2:$A$2047,$A63,'city centre offline'!$B$2:$B$2047,P$3)</f>
        <v>0.36731954966700697</v>
      </c>
      <c r="Q63" s="37">
        <f>+SUMIFS('city centre offline'!$C$2:$C$2047,'city centre offline'!$A$2:$A$2047,$A63,'city centre offline'!$B$2:$B$2047,Q$3)</f>
        <v>0.70404067312308904</v>
      </c>
      <c r="R63" s="37">
        <f>+SUMIFS('city centre offline'!$C$2:$C$2047,'city centre offline'!$A$2:$A$2047,$A63,'city centre offline'!$B$2:$B$2047,R$3)</f>
        <v>0.80824032186571204</v>
      </c>
      <c r="S63" s="37">
        <f>+SUMIFS('city centre offline'!$C$2:$C$2047,'city centre offline'!$A$2:$A$2047,$A63,'city centre offline'!$B$2:$B$2047,S$3)</f>
        <v>0.80365520808801505</v>
      </c>
      <c r="T63" s="37">
        <f>+SUMIFS('city centre offline'!$C$2:$C$2047,'city centre offline'!$A$2:$A$2047,$A63,'city centre offline'!$B$2:$B$2047,T$3)</f>
        <v>0.885619084512133</v>
      </c>
      <c r="U63" s="37">
        <f>+SUMIFS('city centre offline'!$C$2:$C$2047,'city centre offline'!$A$2:$A$2047,$A63,'city centre offline'!$B$2:$B$2047,U$3)</f>
        <v>0.91831152365851398</v>
      </c>
      <c r="V63" s="37">
        <f>+SUMIFS('city centre offline'!$C$2:$C$2047,'city centre offline'!$A$2:$A$2047,$A63,'city centre offline'!$B$2:$B$2047,V$3)</f>
        <v>0.84287607466937597</v>
      </c>
      <c r="X63" s="6">
        <f>+SUMIFS('all sales summary'!$I$2:$I$2047,'all sales summary'!$A$2:$A$2047,$A63,'all sales summary'!$B$2:$B$2047,X$2)</f>
        <v>8.685732251698329E-2</v>
      </c>
      <c r="Y63" s="8">
        <f t="shared" si="0"/>
        <v>-1.3647363457576412E-2</v>
      </c>
    </row>
    <row r="64" spans="1:25" x14ac:dyDescent="0.25">
      <c r="A64" s="5" t="s">
        <v>67</v>
      </c>
      <c r="B64" s="37">
        <f>+SUMIFS('city centre offline'!$C$2:$C$2047,'city centre offline'!$A$2:$A$2047,$A64,'city centre offline'!$B$2:$B$2047,B$3)</f>
        <v>0.89117169183286304</v>
      </c>
      <c r="C64" s="37">
        <f>+SUMIFS('city centre offline'!$C$2:$C$2047,'city centre offline'!$A$2:$A$2047,$A64,'city centre offline'!$B$2:$B$2047,C$3)</f>
        <v>0.90357024246622797</v>
      </c>
      <c r="D64" s="37">
        <f>+SUMIFS('city centre offline'!$C$2:$C$2047,'city centre offline'!$A$2:$A$2047,$A64,'city centre offline'!$B$2:$B$2047,D$3)</f>
        <v>0.78817856507963402</v>
      </c>
      <c r="E64" s="37">
        <f>+SUMIFS('city centre offline'!$C$2:$C$2047,'city centre offline'!$A$2:$A$2047,$A64,'city centre offline'!$B$2:$B$2047,E$3)</f>
        <v>0.40074940635953199</v>
      </c>
      <c r="F64" s="37">
        <f>+SUMIFS('city centre offline'!$C$2:$C$2047,'city centre offline'!$A$2:$A$2047,$A64,'city centre offline'!$B$2:$B$2047,F$3)</f>
        <v>0.46842421483093499</v>
      </c>
      <c r="G64" s="37">
        <f>+SUMIFS('city centre offline'!$C$2:$C$2047,'city centre offline'!$A$2:$A$2047,$A64,'city centre offline'!$B$2:$B$2047,G$3)</f>
        <v>0.60075173031008799</v>
      </c>
      <c r="H64" s="37">
        <f>+SUMIFS('city centre offline'!$C$2:$C$2047,'city centre offline'!$A$2:$A$2047,$A64,'city centre offline'!$B$2:$B$2047,H$3)</f>
        <v>0.90635005299367899</v>
      </c>
      <c r="I64" s="37">
        <f>+SUMIFS('city centre offline'!$C$2:$C$2047,'city centre offline'!$A$2:$A$2047,$A64,'city centre offline'!$B$2:$B$2047,I$3)</f>
        <v>0.99447035622441604</v>
      </c>
      <c r="J64" s="37">
        <f>+SUMIFS('city centre offline'!$C$2:$C$2047,'city centre offline'!$A$2:$A$2047,$A64,'city centre offline'!$B$2:$B$2047,J$3)</f>
        <v>0.904527898507829</v>
      </c>
      <c r="K64" s="37">
        <f>+SUMIFS('city centre offline'!$C$2:$C$2047,'city centre offline'!$A$2:$A$2047,$A64,'city centre offline'!$B$2:$B$2047,K$3)</f>
        <v>0.92594681912426102</v>
      </c>
      <c r="L64" s="37">
        <f>+SUMIFS('city centre offline'!$C$2:$C$2047,'city centre offline'!$A$2:$A$2047,$A64,'city centre offline'!$B$2:$B$2047,L$3)</f>
        <v>0.61838933534024298</v>
      </c>
      <c r="M64" s="37">
        <f>+SUMIFS('city centre offline'!$C$2:$C$2047,'city centre offline'!$A$2:$A$2047,$A64,'city centre offline'!$B$2:$B$2047,M$3)</f>
        <v>1.0889457936224101</v>
      </c>
      <c r="N64" s="37">
        <f>+SUMIFS('city centre offline'!$C$2:$C$2047,'city centre offline'!$A$2:$A$2047,$A64,'city centre offline'!$B$2:$B$2047,N$3)</f>
        <v>0.43124082665158098</v>
      </c>
      <c r="O64" s="37">
        <f>+SUMIFS('city centre offline'!$C$2:$C$2047,'city centre offline'!$A$2:$A$2047,$A64,'city centre offline'!$B$2:$B$2047,O$3)</f>
        <v>0.456561802406936</v>
      </c>
      <c r="P64" s="37">
        <f>+SUMIFS('city centre offline'!$C$2:$C$2047,'city centre offline'!$A$2:$A$2047,$A64,'city centre offline'!$B$2:$B$2047,P$3)</f>
        <v>0.56649922424334298</v>
      </c>
      <c r="Q64" s="37">
        <f>+SUMIFS('city centre offline'!$C$2:$C$2047,'city centre offline'!$A$2:$A$2047,$A64,'city centre offline'!$B$2:$B$2047,Q$3)</f>
        <v>0.81256202327399196</v>
      </c>
      <c r="R64" s="37">
        <f>+SUMIFS('city centre offline'!$C$2:$C$2047,'city centre offline'!$A$2:$A$2047,$A64,'city centre offline'!$B$2:$B$2047,R$3)</f>
        <v>0.93865788406786399</v>
      </c>
      <c r="S64" s="37">
        <f>+SUMIFS('city centre offline'!$C$2:$C$2047,'city centre offline'!$A$2:$A$2047,$A64,'city centre offline'!$B$2:$B$2047,S$3)</f>
        <v>0.964262564283906</v>
      </c>
      <c r="T64" s="37">
        <f>+SUMIFS('city centre offline'!$C$2:$C$2047,'city centre offline'!$A$2:$A$2047,$A64,'city centre offline'!$B$2:$B$2047,T$3)</f>
        <v>1.02211526900551</v>
      </c>
      <c r="U64" s="37">
        <f>+SUMIFS('city centre offline'!$C$2:$C$2047,'city centre offline'!$A$2:$A$2047,$A64,'city centre offline'!$B$2:$B$2047,U$3)</f>
        <v>1.04336358335542</v>
      </c>
      <c r="V64" s="37">
        <f>+SUMIFS('city centre offline'!$C$2:$C$2047,'city centre offline'!$A$2:$A$2047,$A64,'city centre offline'!$B$2:$B$2047,V$3)</f>
        <v>0.96139010862736995</v>
      </c>
      <c r="X64" s="6">
        <f>+SUMIFS('all sales summary'!$I$2:$I$2047,'all sales summary'!$A$2:$A$2047,$A64,'all sales summary'!$B$2:$B$2047,X$2)</f>
        <v>0.24199721033605234</v>
      </c>
      <c r="Y64" s="8">
        <f t="shared" si="0"/>
        <v>-9.3434860035544864E-3</v>
      </c>
    </row>
    <row r="65" spans="1:25" x14ac:dyDescent="0.25">
      <c r="A65" s="5" t="s">
        <v>68</v>
      </c>
      <c r="B65" s="37">
        <f>+SUMIFS('city centre offline'!$C$2:$C$2047,'city centre offline'!$A$2:$A$2047,$A65,'city centre offline'!$B$2:$B$2047,B$3)</f>
        <v>0.82384917234892296</v>
      </c>
      <c r="C65" s="37">
        <f>+SUMIFS('city centre offline'!$C$2:$C$2047,'city centre offline'!$A$2:$A$2047,$A65,'city centre offline'!$B$2:$B$2047,C$3)</f>
        <v>0.90766906855551299</v>
      </c>
      <c r="D65" s="37">
        <f>+SUMIFS('city centre offline'!$C$2:$C$2047,'city centre offline'!$A$2:$A$2047,$A65,'city centre offline'!$B$2:$B$2047,D$3)</f>
        <v>0.64555627482136202</v>
      </c>
      <c r="E65" s="37">
        <f>+SUMIFS('city centre offline'!$C$2:$C$2047,'city centre offline'!$A$2:$A$2047,$A65,'city centre offline'!$B$2:$B$2047,E$3)</f>
        <v>0.22472033729667301</v>
      </c>
      <c r="F65" s="37">
        <f>+SUMIFS('city centre offline'!$C$2:$C$2047,'city centre offline'!$A$2:$A$2047,$A65,'city centre offline'!$B$2:$B$2047,F$3)</f>
        <v>0.264241983645911</v>
      </c>
      <c r="G65" s="37">
        <f>+SUMIFS('city centre offline'!$C$2:$C$2047,'city centre offline'!$A$2:$A$2047,$A65,'city centre offline'!$B$2:$B$2047,G$3)</f>
        <v>0.36702075001587198</v>
      </c>
      <c r="H65" s="37">
        <f>+SUMIFS('city centre offline'!$C$2:$C$2047,'city centre offline'!$A$2:$A$2047,$A65,'city centre offline'!$B$2:$B$2047,H$3)</f>
        <v>0.74793063893962897</v>
      </c>
      <c r="I65" s="37">
        <f>+SUMIFS('city centre offline'!$C$2:$C$2047,'city centre offline'!$A$2:$A$2047,$A65,'city centre offline'!$B$2:$B$2047,I$3)</f>
        <v>1.0620678730053399</v>
      </c>
      <c r="J65" s="37">
        <f>+SUMIFS('city centre offline'!$C$2:$C$2047,'city centre offline'!$A$2:$A$2047,$A65,'city centre offline'!$B$2:$B$2047,J$3)</f>
        <v>0.95991955621442104</v>
      </c>
      <c r="K65" s="37">
        <f>+SUMIFS('city centre offline'!$C$2:$C$2047,'city centre offline'!$A$2:$A$2047,$A65,'city centre offline'!$B$2:$B$2047,K$3)</f>
        <v>0.91540437669500296</v>
      </c>
      <c r="L65" s="37">
        <f>+SUMIFS('city centre offline'!$C$2:$C$2047,'city centre offline'!$A$2:$A$2047,$A65,'city centre offline'!$B$2:$B$2047,L$3)</f>
        <v>0.43678210478060697</v>
      </c>
      <c r="M65" s="37">
        <f>+SUMIFS('city centre offline'!$C$2:$C$2047,'city centre offline'!$A$2:$A$2047,$A65,'city centre offline'!$B$2:$B$2047,M$3)</f>
        <v>0.98330665370616699</v>
      </c>
      <c r="N65" s="37">
        <f>+SUMIFS('city centre offline'!$C$2:$C$2047,'city centre offline'!$A$2:$A$2047,$A65,'city centre offline'!$B$2:$B$2047,N$3)</f>
        <v>0.29816155252681698</v>
      </c>
      <c r="O65" s="37">
        <f>+SUMIFS('city centre offline'!$C$2:$C$2047,'city centre offline'!$A$2:$A$2047,$A65,'city centre offline'!$B$2:$B$2047,O$3)</f>
        <v>0.29795917129370803</v>
      </c>
      <c r="P65" s="37">
        <f>+SUMIFS('city centre offline'!$C$2:$C$2047,'city centre offline'!$A$2:$A$2047,$A65,'city centre offline'!$B$2:$B$2047,P$3)</f>
        <v>0.36666017739612899</v>
      </c>
      <c r="Q65" s="37">
        <f>+SUMIFS('city centre offline'!$C$2:$C$2047,'city centre offline'!$A$2:$A$2047,$A65,'city centre offline'!$B$2:$B$2047,Q$3)</f>
        <v>0.61593188485598205</v>
      </c>
      <c r="R65" s="37">
        <f>+SUMIFS('city centre offline'!$C$2:$C$2047,'city centre offline'!$A$2:$A$2047,$A65,'city centre offline'!$B$2:$B$2047,R$3)</f>
        <v>0.93413707451540096</v>
      </c>
      <c r="S65" s="37">
        <f>+SUMIFS('city centre offline'!$C$2:$C$2047,'city centre offline'!$A$2:$A$2047,$A65,'city centre offline'!$B$2:$B$2047,S$3)</f>
        <v>1.10299719957451</v>
      </c>
      <c r="T65" s="37">
        <f>+SUMIFS('city centre offline'!$C$2:$C$2047,'city centre offline'!$A$2:$A$2047,$A65,'city centre offline'!$B$2:$B$2047,T$3)</f>
        <v>1.2341286248891501</v>
      </c>
      <c r="U65" s="37">
        <f>+SUMIFS('city centre offline'!$C$2:$C$2047,'city centre offline'!$A$2:$A$2047,$A65,'city centre offline'!$B$2:$B$2047,U$3)</f>
        <v>1.35617817329783</v>
      </c>
      <c r="V65" s="37">
        <f>+SUMIFS('city centre offline'!$C$2:$C$2047,'city centre offline'!$A$2:$A$2047,$A65,'city centre offline'!$B$2:$B$2047,V$3)</f>
        <v>1.17904709898294</v>
      </c>
      <c r="X65" s="6">
        <f>+SUMIFS('all sales summary'!$I$2:$I$2047,'all sales summary'!$A$2:$A$2047,$A65,'all sales summary'!$B$2:$B$2047,X$2)</f>
        <v>0.25622647606330368</v>
      </c>
      <c r="Y65" s="8">
        <f t="shared" si="0"/>
        <v>4.5876607221756245E-2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C93564-234A-43FF-A44E-610EBC9E9B8A}">
  <sheetPr>
    <tabColor rgb="FF7030A0"/>
  </sheetPr>
  <dimension ref="A2:Z65"/>
  <sheetViews>
    <sheetView topLeftCell="E1" workbookViewId="0">
      <selection activeCell="O17" sqref="O17"/>
    </sheetView>
  </sheetViews>
  <sheetFormatPr defaultRowHeight="15" x14ac:dyDescent="0.25"/>
  <cols>
    <col min="1" max="1" width="17" bestFit="1" customWidth="1"/>
    <col min="2" max="22" width="10.7109375" bestFit="1" customWidth="1"/>
    <col min="24" max="24" width="20.42578125" bestFit="1" customWidth="1"/>
  </cols>
  <sheetData>
    <row r="2" spans="1:26" x14ac:dyDescent="0.25">
      <c r="A2" s="28" t="s">
        <v>147</v>
      </c>
      <c r="B2" s="2">
        <v>43466</v>
      </c>
      <c r="C2" s="2">
        <v>43497</v>
      </c>
      <c r="D2" s="2">
        <v>43525</v>
      </c>
      <c r="E2" s="2">
        <v>43556</v>
      </c>
      <c r="F2" s="2">
        <v>43586</v>
      </c>
      <c r="G2" s="2">
        <v>43617</v>
      </c>
      <c r="H2" s="2">
        <v>43647</v>
      </c>
      <c r="I2" s="2">
        <v>43678</v>
      </c>
      <c r="J2" s="2">
        <v>43709</v>
      </c>
      <c r="K2" s="2">
        <v>43739</v>
      </c>
      <c r="L2" s="2">
        <v>43770</v>
      </c>
      <c r="M2" s="2">
        <v>43800</v>
      </c>
      <c r="N2" s="2">
        <v>43466</v>
      </c>
      <c r="O2" s="2">
        <v>43497</v>
      </c>
      <c r="P2" s="2">
        <v>43525</v>
      </c>
      <c r="Q2" s="2">
        <v>43556</v>
      </c>
      <c r="R2" s="2">
        <v>43586</v>
      </c>
      <c r="S2" s="2">
        <v>43617</v>
      </c>
      <c r="T2" s="2">
        <v>43647</v>
      </c>
      <c r="U2" s="2">
        <v>43678</v>
      </c>
      <c r="V2" s="2">
        <v>43709</v>
      </c>
      <c r="X2" s="2">
        <v>43709</v>
      </c>
    </row>
    <row r="3" spans="1:26" x14ac:dyDescent="0.25">
      <c r="A3" s="28" t="s">
        <v>148</v>
      </c>
      <c r="B3" s="2">
        <v>43831</v>
      </c>
      <c r="C3" s="2">
        <v>43862</v>
      </c>
      <c r="D3" s="2">
        <v>43891</v>
      </c>
      <c r="E3" s="2">
        <v>43922</v>
      </c>
      <c r="F3" s="2">
        <v>43952</v>
      </c>
      <c r="G3" s="2">
        <v>43983</v>
      </c>
      <c r="H3" s="2">
        <v>44013</v>
      </c>
      <c r="I3" s="2">
        <v>44044</v>
      </c>
      <c r="J3" s="2">
        <v>44075</v>
      </c>
      <c r="K3" s="2">
        <v>44105</v>
      </c>
      <c r="L3" s="2">
        <v>44136</v>
      </c>
      <c r="M3" s="2">
        <v>44166</v>
      </c>
      <c r="N3" s="2">
        <v>44197</v>
      </c>
      <c r="O3" s="2">
        <v>44228</v>
      </c>
      <c r="P3" s="2">
        <v>44256</v>
      </c>
      <c r="Q3" s="2">
        <v>44287</v>
      </c>
      <c r="R3" s="2">
        <v>44317</v>
      </c>
      <c r="S3" s="2">
        <v>44348</v>
      </c>
      <c r="T3" s="2">
        <v>44378</v>
      </c>
      <c r="U3" s="2">
        <v>44409</v>
      </c>
      <c r="V3" s="2">
        <v>44440</v>
      </c>
      <c r="X3" t="s">
        <v>151</v>
      </c>
    </row>
    <row r="4" spans="1:26" x14ac:dyDescent="0.25">
      <c r="A4" s="5" t="s">
        <v>7</v>
      </c>
      <c r="B4" s="50">
        <f>SUMIFS('overall city offline'!$C$2:$C$2047,'city centre offline'!$A$2:$A$2047,$A4,'overall city offline'!$B$2:$B$2047,B$3)</f>
        <v>0.92543866787562701</v>
      </c>
      <c r="C4" s="50">
        <f>SUMIFS('overall city offline'!$C$2:$C$2047,'city centre offline'!$A$2:$A$2047,$A4,'overall city offline'!$B$2:$B$2047,C$3)</f>
        <v>0.96037248691771304</v>
      </c>
      <c r="D4" s="50">
        <f>SUMIFS('overall city offline'!$C$2:$C$2047,'city centre offline'!$A$2:$A$2047,$A4,'overall city offline'!$B$2:$B$2047,D$3)</f>
        <v>0.83262731552617397</v>
      </c>
      <c r="E4" s="50">
        <f>SUMIFS('overall city offline'!$C$2:$C$2047,'city centre offline'!$A$2:$A$2047,$A4,'overall city offline'!$B$2:$B$2047,E$3)</f>
        <v>0.390059749034254</v>
      </c>
      <c r="F4" s="50">
        <f>SUMIFS('overall city offline'!$C$2:$C$2047,'city centre offline'!$A$2:$A$2047,$A4,'overall city offline'!$B$2:$B$2047,F$3)</f>
        <v>0.48045332778598498</v>
      </c>
      <c r="G4" s="50">
        <f>SUMIFS('overall city offline'!$C$2:$C$2047,'city centre offline'!$A$2:$A$2047,$A4,'overall city offline'!$B$2:$B$2047,G$3)</f>
        <v>0.55253217973378799</v>
      </c>
      <c r="H4" s="50">
        <f>SUMIFS('overall city offline'!$C$2:$C$2047,'city centre offline'!$A$2:$A$2047,$A4,'overall city offline'!$B$2:$B$2047,H$3)</f>
        <v>0.82236612101862905</v>
      </c>
      <c r="I4" s="50">
        <f>SUMIFS('overall city offline'!$C$2:$C$2047,'city centre offline'!$A$2:$A$2047,$A4,'overall city offline'!$B$2:$B$2047,I$3)</f>
        <v>0.77665943670878201</v>
      </c>
      <c r="J4" s="50">
        <f>SUMIFS('overall city offline'!$C$2:$C$2047,'city centre offline'!$A$2:$A$2047,$A4,'overall city offline'!$B$2:$B$2047,J$3)</f>
        <v>0.86774740283094298</v>
      </c>
      <c r="K4" s="50">
        <f>SUMIFS('overall city offline'!$C$2:$C$2047,'city centre offline'!$A$2:$A$2047,$A4,'overall city offline'!$B$2:$B$2047,K$3)</f>
        <v>0.91357281995165596</v>
      </c>
      <c r="L4" s="50">
        <f>SUMIFS('overall city offline'!$C$2:$C$2047,'city centre offline'!$A$2:$A$2047,$A4,'overall city offline'!$B$2:$B$2047,L$3)</f>
        <v>0.92445135148733504</v>
      </c>
      <c r="M4" s="50">
        <f>SUMIFS('overall city offline'!$C$2:$C$2047,'city centre offline'!$A$2:$A$2047,$A4,'overall city offline'!$B$2:$B$2047,M$3)</f>
        <v>1.0139889113540099</v>
      </c>
      <c r="N4" s="50">
        <f>SUMIFS('overall city offline'!$C$2:$C$2047,'city centre offline'!$A$2:$A$2047,$A4,'overall city offline'!$B$2:$B$2047,N$3)</f>
        <v>0.467995360057822</v>
      </c>
      <c r="O4" s="50">
        <f>SUMIFS('overall city offline'!$C$2:$C$2047,'city centre offline'!$A$2:$A$2047,$A4,'overall city offline'!$B$2:$B$2047,O$3)</f>
        <v>0.483370384358493</v>
      </c>
      <c r="P4" s="50">
        <f>SUMIFS('overall city offline'!$C$2:$C$2047,'city centre offline'!$A$2:$A$2047,$A4,'overall city offline'!$B$2:$B$2047,P$3)</f>
        <v>0.62384171808063305</v>
      </c>
      <c r="Q4" s="50">
        <f>SUMIFS('overall city offline'!$C$2:$C$2047,'city centre offline'!$A$2:$A$2047,$A4,'overall city offline'!$B$2:$B$2047,Q$3)</f>
        <v>0.74606697656144205</v>
      </c>
      <c r="R4" s="50">
        <f>SUMIFS('overall city offline'!$C$2:$C$2047,'city centre offline'!$A$2:$A$2047,$A4,'overall city offline'!$B$2:$B$2047,R$3)</f>
        <v>0.99139899744950799</v>
      </c>
      <c r="S4" s="50">
        <f>SUMIFS('overall city offline'!$C$2:$C$2047,'city centre offline'!$A$2:$A$2047,$A4,'overall city offline'!$B$2:$B$2047,S$3)</f>
        <v>0.93906618579377998</v>
      </c>
      <c r="T4" s="50">
        <f>SUMIFS('overall city offline'!$C$2:$C$2047,'city centre offline'!$A$2:$A$2047,$A4,'overall city offline'!$B$2:$B$2047,T$3)</f>
        <v>0.98025404652336701</v>
      </c>
      <c r="U4" s="50">
        <f>SUMIFS('overall city offline'!$C$2:$C$2047,'city centre offline'!$A$2:$A$2047,$A4,'overall city offline'!$B$2:$B$2047,U$3)</f>
        <v>0.98530611613906505</v>
      </c>
      <c r="V4" s="50">
        <f>SUMIFS('overall city offline'!$C$2:$C$2047,'city centre offline'!$A$2:$A$2047,$A4,'overall city offline'!$B$2:$B$2047,V$3)</f>
        <v>0.97768704148164798</v>
      </c>
      <c r="X4" s="39">
        <f>1-SUMIFS('all sales summary'!$I$2:$I$2047,'all sales summary'!$A$2:$A$2047,$A4,'all sales summary'!$B$2:$B$2047,X$2)</f>
        <v>0.80888735139297108</v>
      </c>
      <c r="Y4" s="22">
        <f>(V4-1)*X4</f>
        <v>-1.8048669917651E-2</v>
      </c>
      <c r="Z4" s="8"/>
    </row>
    <row r="5" spans="1:26" x14ac:dyDescent="0.25">
      <c r="A5" s="5" t="s">
        <v>8</v>
      </c>
      <c r="B5" s="50">
        <f>SUMIFS('overall city offline'!$C$2:$C$2047,'city centre offline'!$A$2:$A$2047,$A5,'overall city offline'!$B$2:$B$2047,B$3)</f>
        <v>0.90165495022258602</v>
      </c>
      <c r="C5" s="50">
        <f>SUMIFS('overall city offline'!$C$2:$C$2047,'city centre offline'!$A$2:$A$2047,$A5,'overall city offline'!$B$2:$B$2047,C$3)</f>
        <v>0.91285489339601</v>
      </c>
      <c r="D5" s="50">
        <f>SUMIFS('overall city offline'!$C$2:$C$2047,'city centre offline'!$A$2:$A$2047,$A5,'overall city offline'!$B$2:$B$2047,D$3)</f>
        <v>0.892955412553331</v>
      </c>
      <c r="E5" s="50">
        <f>SUMIFS('overall city offline'!$C$2:$C$2047,'city centre offline'!$A$2:$A$2047,$A5,'overall city offline'!$B$2:$B$2047,E$3)</f>
        <v>0.50052972287146702</v>
      </c>
      <c r="F5" s="50">
        <f>SUMIFS('overall city offline'!$C$2:$C$2047,'city centre offline'!$A$2:$A$2047,$A5,'overall city offline'!$B$2:$B$2047,F$3)</f>
        <v>0.66744917198737697</v>
      </c>
      <c r="G5" s="50">
        <f>SUMIFS('overall city offline'!$C$2:$C$2047,'city centre offline'!$A$2:$A$2047,$A5,'overall city offline'!$B$2:$B$2047,G$3)</f>
        <v>0.82341561731868496</v>
      </c>
      <c r="H5" s="50">
        <f>SUMIFS('overall city offline'!$C$2:$C$2047,'city centre offline'!$A$2:$A$2047,$A5,'overall city offline'!$B$2:$B$2047,H$3)</f>
        <v>0.960314105278122</v>
      </c>
      <c r="I5" s="50">
        <f>SUMIFS('overall city offline'!$C$2:$C$2047,'city centre offline'!$A$2:$A$2047,$A5,'overall city offline'!$B$2:$B$2047,I$3)</f>
        <v>0.98090835000700505</v>
      </c>
      <c r="J5" s="50">
        <f>SUMIFS('overall city offline'!$C$2:$C$2047,'city centre offline'!$A$2:$A$2047,$A5,'overall city offline'!$B$2:$B$2047,J$3)</f>
        <v>0.95413786416151103</v>
      </c>
      <c r="K5" s="50">
        <f>SUMIFS('overall city offline'!$C$2:$C$2047,'city centre offline'!$A$2:$A$2047,$A5,'overall city offline'!$B$2:$B$2047,K$3)</f>
        <v>0.97868876509737202</v>
      </c>
      <c r="L5" s="50">
        <f>SUMIFS('overall city offline'!$C$2:$C$2047,'city centre offline'!$A$2:$A$2047,$A5,'overall city offline'!$B$2:$B$2047,L$3)</f>
        <v>0.76105397774439398</v>
      </c>
      <c r="M5" s="50">
        <f>SUMIFS('overall city offline'!$C$2:$C$2047,'city centre offline'!$A$2:$A$2047,$A5,'overall city offline'!$B$2:$B$2047,M$3)</f>
        <v>0.97756645393840602</v>
      </c>
      <c r="N5" s="50">
        <f>SUMIFS('overall city offline'!$C$2:$C$2047,'city centre offline'!$A$2:$A$2047,$A5,'overall city offline'!$B$2:$B$2047,N$3)</f>
        <v>0.583855529352172</v>
      </c>
      <c r="O5" s="50">
        <f>SUMIFS('overall city offline'!$C$2:$C$2047,'city centre offline'!$A$2:$A$2047,$A5,'overall city offline'!$B$2:$B$2047,O$3)</f>
        <v>0.61270183806697398</v>
      </c>
      <c r="P5" s="50">
        <f>SUMIFS('overall city offline'!$C$2:$C$2047,'city centre offline'!$A$2:$A$2047,$A5,'overall city offline'!$B$2:$B$2047,P$3)</f>
        <v>0.77775321276193699</v>
      </c>
      <c r="Q5" s="50">
        <f>SUMIFS('overall city offline'!$C$2:$C$2047,'city centre offline'!$A$2:$A$2047,$A5,'overall city offline'!$B$2:$B$2047,Q$3)</f>
        <v>0.90624932760641397</v>
      </c>
      <c r="R5" s="50">
        <f>SUMIFS('overall city offline'!$C$2:$C$2047,'city centre offline'!$A$2:$A$2047,$A5,'overall city offline'!$B$2:$B$2047,R$3)</f>
        <v>1.0322711492630801</v>
      </c>
      <c r="S5" s="50">
        <f>SUMIFS('overall city offline'!$C$2:$C$2047,'city centre offline'!$A$2:$A$2047,$A5,'overall city offline'!$B$2:$B$2047,S$3)</f>
        <v>0.98281763211713402</v>
      </c>
      <c r="T5" s="50">
        <f>SUMIFS('overall city offline'!$C$2:$C$2047,'city centre offline'!$A$2:$A$2047,$A5,'overall city offline'!$B$2:$B$2047,T$3)</f>
        <v>1.0635810729391699</v>
      </c>
      <c r="U5" s="50">
        <f>SUMIFS('overall city offline'!$C$2:$C$2047,'city centre offline'!$A$2:$A$2047,$A5,'overall city offline'!$B$2:$B$2047,U$3)</f>
        <v>1.02252532771412</v>
      </c>
      <c r="V5" s="50">
        <f>SUMIFS('overall city offline'!$C$2:$C$2047,'city centre offline'!$A$2:$A$2047,$A5,'overall city offline'!$B$2:$B$2047,V$3)</f>
        <v>0.97238016426097496</v>
      </c>
      <c r="X5" s="39">
        <f>1-SUMIFS('all sales summary'!$I$2:$I$2047,'all sales summary'!$A$2:$A$2047,$A5,'all sales summary'!$B$2:$B$2047,X$2)</f>
        <v>0.98296125725000028</v>
      </c>
      <c r="Y5" s="8">
        <f t="shared" ref="Y5:Y65" si="0">(V5-1)*X5</f>
        <v>-2.7149228463070548E-2</v>
      </c>
    </row>
    <row r="6" spans="1:26" x14ac:dyDescent="0.25">
      <c r="A6" s="5" t="s">
        <v>9</v>
      </c>
      <c r="B6" s="50">
        <f>SUMIFS('overall city offline'!$C$2:$C$2047,'city centre offline'!$A$2:$A$2047,$A6,'overall city offline'!$B$2:$B$2047,B$3)</f>
        <v>0.94140603767334197</v>
      </c>
      <c r="C6" s="50">
        <f>SUMIFS('overall city offline'!$C$2:$C$2047,'city centre offline'!$A$2:$A$2047,$A6,'overall city offline'!$B$2:$B$2047,C$3)</f>
        <v>0.93587040372666996</v>
      </c>
      <c r="D6" s="50">
        <f>SUMIFS('overall city offline'!$C$2:$C$2047,'city centre offline'!$A$2:$A$2047,$A6,'overall city offline'!$B$2:$B$2047,D$3)</f>
        <v>0.98359701259071997</v>
      </c>
      <c r="E6" s="50">
        <f>SUMIFS('overall city offline'!$C$2:$C$2047,'city centre offline'!$A$2:$A$2047,$A6,'overall city offline'!$B$2:$B$2047,E$3)</f>
        <v>0.73780677789536997</v>
      </c>
      <c r="F6" s="50">
        <f>SUMIFS('overall city offline'!$C$2:$C$2047,'city centre offline'!$A$2:$A$2047,$A6,'overall city offline'!$B$2:$B$2047,F$3)</f>
        <v>0.90352881419100395</v>
      </c>
      <c r="G6" s="50">
        <f>SUMIFS('overall city offline'!$C$2:$C$2047,'city centre offline'!$A$2:$A$2047,$A6,'overall city offline'!$B$2:$B$2047,G$3)</f>
        <v>1.03809495805818</v>
      </c>
      <c r="H6" s="50">
        <f>SUMIFS('overall city offline'!$C$2:$C$2047,'city centre offline'!$A$2:$A$2047,$A6,'overall city offline'!$B$2:$B$2047,H$3)</f>
        <v>1.13371131405991</v>
      </c>
      <c r="I6" s="50">
        <f>SUMIFS('overall city offline'!$C$2:$C$2047,'city centre offline'!$A$2:$A$2047,$A6,'overall city offline'!$B$2:$B$2047,I$3)</f>
        <v>1.13675223575073</v>
      </c>
      <c r="J6" s="50">
        <f>SUMIFS('overall city offline'!$C$2:$C$2047,'city centre offline'!$A$2:$A$2047,$A6,'overall city offline'!$B$2:$B$2047,J$3)</f>
        <v>1.09730210908216</v>
      </c>
      <c r="K6" s="50">
        <f>SUMIFS('overall city offline'!$C$2:$C$2047,'city centre offline'!$A$2:$A$2047,$A6,'overall city offline'!$B$2:$B$2047,K$3)</f>
        <v>1.1479793034424399</v>
      </c>
      <c r="L6" s="50">
        <f>SUMIFS('overall city offline'!$C$2:$C$2047,'city centre offline'!$A$2:$A$2047,$A6,'overall city offline'!$B$2:$B$2047,L$3)</f>
        <v>0.978401292964174</v>
      </c>
      <c r="M6" s="50">
        <f>SUMIFS('overall city offline'!$C$2:$C$2047,'city centre offline'!$A$2:$A$2047,$A6,'overall city offline'!$B$2:$B$2047,M$3)</f>
        <v>1.2327043092171599</v>
      </c>
      <c r="N6" s="50">
        <f>SUMIFS('overall city offline'!$C$2:$C$2047,'city centre offline'!$A$2:$A$2047,$A6,'overall city offline'!$B$2:$B$2047,N$3)</f>
        <v>0.84714316697097403</v>
      </c>
      <c r="O6" s="50">
        <f>SUMIFS('overall city offline'!$C$2:$C$2047,'city centre offline'!$A$2:$A$2047,$A6,'overall city offline'!$B$2:$B$2047,O$3)</f>
        <v>0.85450371385923196</v>
      </c>
      <c r="P6" s="50">
        <f>SUMIFS('overall city offline'!$C$2:$C$2047,'city centre offline'!$A$2:$A$2047,$A6,'overall city offline'!$B$2:$B$2047,P$3)</f>
        <v>1.0275330432031999</v>
      </c>
      <c r="Q6" s="50">
        <f>SUMIFS('overall city offline'!$C$2:$C$2047,'city centre offline'!$A$2:$A$2047,$A6,'overall city offline'!$B$2:$B$2047,Q$3)</f>
        <v>1.14813252479561</v>
      </c>
      <c r="R6" s="50">
        <f>SUMIFS('overall city offline'!$C$2:$C$2047,'city centre offline'!$A$2:$A$2047,$A6,'overall city offline'!$B$2:$B$2047,R$3)</f>
        <v>1.2231280107745099</v>
      </c>
      <c r="S6" s="50">
        <f>SUMIFS('overall city offline'!$C$2:$C$2047,'city centre offline'!$A$2:$A$2047,$A6,'overall city offline'!$B$2:$B$2047,S$3)</f>
        <v>1.1781305163984199</v>
      </c>
      <c r="T6" s="50">
        <f>SUMIFS('overall city offline'!$C$2:$C$2047,'city centre offline'!$A$2:$A$2047,$A6,'overall city offline'!$B$2:$B$2047,T$3)</f>
        <v>1.2289498544322699</v>
      </c>
      <c r="U6" s="50">
        <f>SUMIFS('overall city offline'!$C$2:$C$2047,'city centre offline'!$A$2:$A$2047,$A6,'overall city offline'!$B$2:$B$2047,U$3)</f>
        <v>1.20806695794506</v>
      </c>
      <c r="V6" s="50">
        <f>SUMIFS('overall city offline'!$C$2:$C$2047,'city centre offline'!$A$2:$A$2047,$A6,'overall city offline'!$B$2:$B$2047,V$3)</f>
        <v>1.18953457118374</v>
      </c>
      <c r="X6" s="39">
        <f>1-SUMIFS('all sales summary'!$I$2:$I$2047,'all sales summary'!$A$2:$A$2047,$A6,'all sales summary'!$B$2:$B$2047,X$2)</f>
        <v>0.88843309359435785</v>
      </c>
      <c r="Y6" s="8">
        <f t="shared" si="0"/>
        <v>0.16838878541985011</v>
      </c>
    </row>
    <row r="7" spans="1:26" x14ac:dyDescent="0.25">
      <c r="A7" s="5" t="s">
        <v>10</v>
      </c>
      <c r="B7" s="50">
        <f>SUMIFS('overall city offline'!$C$2:$C$2047,'city centre offline'!$A$2:$A$2047,$A7,'overall city offline'!$B$2:$B$2047,B$3)</f>
        <v>0.902426968456435</v>
      </c>
      <c r="C7" s="50">
        <f>SUMIFS('overall city offline'!$C$2:$C$2047,'city centre offline'!$A$2:$A$2047,$A7,'overall city offline'!$B$2:$B$2047,C$3)</f>
        <v>0.92272688995770302</v>
      </c>
      <c r="D7" s="50">
        <f>SUMIFS('overall city offline'!$C$2:$C$2047,'city centre offline'!$A$2:$A$2047,$A7,'overall city offline'!$B$2:$B$2047,D$3)</f>
        <v>0.923050495923599</v>
      </c>
      <c r="E7" s="50">
        <f>SUMIFS('overall city offline'!$C$2:$C$2047,'city centre offline'!$A$2:$A$2047,$A7,'overall city offline'!$B$2:$B$2047,E$3)</f>
        <v>0.57633570068893003</v>
      </c>
      <c r="F7" s="50">
        <f>SUMIFS('overall city offline'!$C$2:$C$2047,'city centre offline'!$A$2:$A$2047,$A7,'overall city offline'!$B$2:$B$2047,F$3)</f>
        <v>0.74431074605803205</v>
      </c>
      <c r="G7" s="50">
        <f>SUMIFS('overall city offline'!$C$2:$C$2047,'city centre offline'!$A$2:$A$2047,$A7,'overall city offline'!$B$2:$B$2047,G$3)</f>
        <v>0.87041530223131303</v>
      </c>
      <c r="H7" s="50">
        <f>SUMIFS('overall city offline'!$C$2:$C$2047,'city centre offline'!$A$2:$A$2047,$A7,'overall city offline'!$B$2:$B$2047,H$3)</f>
        <v>1.0170234153347799</v>
      </c>
      <c r="I7" s="50">
        <f>SUMIFS('overall city offline'!$C$2:$C$2047,'city centre offline'!$A$2:$A$2047,$A7,'overall city offline'!$B$2:$B$2047,I$3)</f>
        <v>1.0266015716138199</v>
      </c>
      <c r="J7" s="50">
        <f>SUMIFS('overall city offline'!$C$2:$C$2047,'city centre offline'!$A$2:$A$2047,$A7,'overall city offline'!$B$2:$B$2047,J$3)</f>
        <v>0.97145749237611301</v>
      </c>
      <c r="K7" s="50">
        <f>SUMIFS('overall city offline'!$C$2:$C$2047,'city centre offline'!$A$2:$A$2047,$A7,'overall city offline'!$B$2:$B$2047,K$3)</f>
        <v>1.0938552801520001</v>
      </c>
      <c r="L7" s="50">
        <f>SUMIFS('overall city offline'!$C$2:$C$2047,'city centre offline'!$A$2:$A$2047,$A7,'overall city offline'!$B$2:$B$2047,L$3)</f>
        <v>0.95278526277507003</v>
      </c>
      <c r="M7" s="50">
        <f>SUMIFS('overall city offline'!$C$2:$C$2047,'city centre offline'!$A$2:$A$2047,$A7,'overall city offline'!$B$2:$B$2047,M$3)</f>
        <v>1.1084200663763699</v>
      </c>
      <c r="N7" s="50">
        <f>SUMIFS('overall city offline'!$C$2:$C$2047,'city centre offline'!$A$2:$A$2047,$A7,'overall city offline'!$B$2:$B$2047,N$3)</f>
        <v>0.75841349990312901</v>
      </c>
      <c r="O7" s="50">
        <f>SUMIFS('overall city offline'!$C$2:$C$2047,'city centre offline'!$A$2:$A$2047,$A7,'overall city offline'!$B$2:$B$2047,O$3)</f>
        <v>0.69117524711280298</v>
      </c>
      <c r="P7" s="50">
        <f>SUMIFS('overall city offline'!$C$2:$C$2047,'city centre offline'!$A$2:$A$2047,$A7,'overall city offline'!$B$2:$B$2047,P$3)</f>
        <v>0.89286341224370203</v>
      </c>
      <c r="Q7" s="50">
        <f>SUMIFS('overall city offline'!$C$2:$C$2047,'city centre offline'!$A$2:$A$2047,$A7,'overall city offline'!$B$2:$B$2047,Q$3)</f>
        <v>0.99700009394058597</v>
      </c>
      <c r="R7" s="50">
        <f>SUMIFS('overall city offline'!$C$2:$C$2047,'city centre offline'!$A$2:$A$2047,$A7,'overall city offline'!$B$2:$B$2047,R$3)</f>
        <v>1.0850917085824401</v>
      </c>
      <c r="S7" s="50">
        <f>SUMIFS('overall city offline'!$C$2:$C$2047,'city centre offline'!$A$2:$A$2047,$A7,'overall city offline'!$B$2:$B$2047,S$3)</f>
        <v>1.04554744838172</v>
      </c>
      <c r="T7" s="50">
        <f>SUMIFS('overall city offline'!$C$2:$C$2047,'city centre offline'!$A$2:$A$2047,$A7,'overall city offline'!$B$2:$B$2047,T$3)</f>
        <v>1.04176287483314</v>
      </c>
      <c r="U7" s="50">
        <f>SUMIFS('overall city offline'!$C$2:$C$2047,'city centre offline'!$A$2:$A$2047,$A7,'overall city offline'!$B$2:$B$2047,U$3)</f>
        <v>1.06843217514404</v>
      </c>
      <c r="V7" s="50">
        <f>SUMIFS('overall city offline'!$C$2:$C$2047,'city centre offline'!$A$2:$A$2047,$A7,'overall city offline'!$B$2:$B$2047,V$3)</f>
        <v>1.0391973612060601</v>
      </c>
      <c r="X7" s="39">
        <f>1-SUMIFS('all sales summary'!$I$2:$I$2047,'all sales summary'!$A$2:$A$2047,$A7,'all sales summary'!$B$2:$B$2047,X$2)</f>
        <v>0.87744603188173809</v>
      </c>
      <c r="Y7" s="8">
        <f t="shared" si="0"/>
        <v>3.4393569050492616E-2</v>
      </c>
    </row>
    <row r="8" spans="1:26" x14ac:dyDescent="0.25">
      <c r="A8" s="5" t="s">
        <v>11</v>
      </c>
      <c r="B8" s="50">
        <f>SUMIFS('overall city offline'!$C$2:$C$2047,'city centre offline'!$A$2:$A$2047,$A8,'overall city offline'!$B$2:$B$2047,B$3)</f>
        <v>0.93321140434855099</v>
      </c>
      <c r="C8" s="50">
        <f>SUMIFS('overall city offline'!$C$2:$C$2047,'city centre offline'!$A$2:$A$2047,$A8,'overall city offline'!$B$2:$B$2047,C$3)</f>
        <v>0.93842325004497695</v>
      </c>
      <c r="D8" s="50">
        <f>SUMIFS('overall city offline'!$C$2:$C$2047,'city centre offline'!$A$2:$A$2047,$A8,'overall city offline'!$B$2:$B$2047,D$3)</f>
        <v>0.97383727454888303</v>
      </c>
      <c r="E8" s="50">
        <f>SUMIFS('overall city offline'!$C$2:$C$2047,'city centre offline'!$A$2:$A$2047,$A8,'overall city offline'!$B$2:$B$2047,E$3)</f>
        <v>0.69219398422506695</v>
      </c>
      <c r="F8" s="50">
        <f>SUMIFS('overall city offline'!$C$2:$C$2047,'city centre offline'!$A$2:$A$2047,$A8,'overall city offline'!$B$2:$B$2047,F$3)</f>
        <v>0.83984884334024801</v>
      </c>
      <c r="G8" s="50">
        <f>SUMIFS('overall city offline'!$C$2:$C$2047,'city centre offline'!$A$2:$A$2047,$A8,'overall city offline'!$B$2:$B$2047,G$3)</f>
        <v>0.95121284842065901</v>
      </c>
      <c r="H8" s="50">
        <f>SUMIFS('overall city offline'!$C$2:$C$2047,'city centre offline'!$A$2:$A$2047,$A8,'overall city offline'!$B$2:$B$2047,H$3)</f>
        <v>1.07399769617751</v>
      </c>
      <c r="I8" s="50">
        <f>SUMIFS('overall city offline'!$C$2:$C$2047,'city centre offline'!$A$2:$A$2047,$A8,'overall city offline'!$B$2:$B$2047,I$3)</f>
        <v>1.0950894116994701</v>
      </c>
      <c r="J8" s="50">
        <f>SUMIFS('overall city offline'!$C$2:$C$2047,'city centre offline'!$A$2:$A$2047,$A8,'overall city offline'!$B$2:$B$2047,J$3)</f>
        <v>1.0429927828836001</v>
      </c>
      <c r="K8" s="50">
        <f>SUMIFS('overall city offline'!$C$2:$C$2047,'city centre offline'!$A$2:$A$2047,$A8,'overall city offline'!$B$2:$B$2047,K$3)</f>
        <v>1.06271288979692</v>
      </c>
      <c r="L8" s="50">
        <f>SUMIFS('overall city offline'!$C$2:$C$2047,'city centre offline'!$A$2:$A$2047,$A8,'overall city offline'!$B$2:$B$2047,L$3)</f>
        <v>0.93444763901511396</v>
      </c>
      <c r="M8" s="50">
        <f>SUMIFS('overall city offline'!$C$2:$C$2047,'city centre offline'!$A$2:$A$2047,$A8,'overall city offline'!$B$2:$B$2047,M$3)</f>
        <v>1.2325290955764501</v>
      </c>
      <c r="N8" s="50">
        <f>SUMIFS('overall city offline'!$C$2:$C$2047,'city centre offline'!$A$2:$A$2047,$A8,'overall city offline'!$B$2:$B$2047,N$3)</f>
        <v>0.76577373336672105</v>
      </c>
      <c r="O8" s="50">
        <f>SUMIFS('overall city offline'!$C$2:$C$2047,'city centre offline'!$A$2:$A$2047,$A8,'overall city offline'!$B$2:$B$2047,O$3)</f>
        <v>0.77599742104811797</v>
      </c>
      <c r="P8" s="50">
        <f>SUMIFS('overall city offline'!$C$2:$C$2047,'city centre offline'!$A$2:$A$2047,$A8,'overall city offline'!$B$2:$B$2047,P$3)</f>
        <v>0.97219277617953903</v>
      </c>
      <c r="Q8" s="50">
        <f>SUMIFS('overall city offline'!$C$2:$C$2047,'city centre offline'!$A$2:$A$2047,$A8,'overall city offline'!$B$2:$B$2047,Q$3)</f>
        <v>1.0686418005024101</v>
      </c>
      <c r="R8" s="50">
        <f>SUMIFS('overall city offline'!$C$2:$C$2047,'city centre offline'!$A$2:$A$2047,$A8,'overall city offline'!$B$2:$B$2047,R$3)</f>
        <v>1.13428810420239</v>
      </c>
      <c r="S8" s="50">
        <f>SUMIFS('overall city offline'!$C$2:$C$2047,'city centre offline'!$A$2:$A$2047,$A8,'overall city offline'!$B$2:$B$2047,S$3)</f>
        <v>1.13920770983129</v>
      </c>
      <c r="T8" s="50">
        <f>SUMIFS('overall city offline'!$C$2:$C$2047,'city centre offline'!$A$2:$A$2047,$A8,'overall city offline'!$B$2:$B$2047,T$3)</f>
        <v>1.18430521265111</v>
      </c>
      <c r="U8" s="50">
        <f>SUMIFS('overall city offline'!$C$2:$C$2047,'city centre offline'!$A$2:$A$2047,$A8,'overall city offline'!$B$2:$B$2047,U$3)</f>
        <v>1.1546560633459899</v>
      </c>
      <c r="V8" s="50">
        <f>SUMIFS('overall city offline'!$C$2:$C$2047,'city centre offline'!$A$2:$A$2047,$A8,'overall city offline'!$B$2:$B$2047,V$3)</f>
        <v>1.11372706892955</v>
      </c>
      <c r="X8" s="39">
        <f>1-SUMIFS('all sales summary'!$I$2:$I$2047,'all sales summary'!$A$2:$A$2047,$A8,'all sales summary'!$B$2:$B$2047,X$2)</f>
        <v>0.94038630670176349</v>
      </c>
      <c r="Y8" s="8">
        <f t="shared" si="0"/>
        <v>0.10694737832267638</v>
      </c>
    </row>
    <row r="9" spans="1:26" x14ac:dyDescent="0.25">
      <c r="A9" s="5" t="s">
        <v>12</v>
      </c>
      <c r="B9" s="50">
        <f>SUMIFS('overall city offline'!$C$2:$C$2047,'city centre offline'!$A$2:$A$2047,$A9,'overall city offline'!$B$2:$B$2047,B$3)</f>
        <v>0.91413015048466395</v>
      </c>
      <c r="C9" s="50">
        <f>SUMIFS('overall city offline'!$C$2:$C$2047,'city centre offline'!$A$2:$A$2047,$A9,'overall city offline'!$B$2:$B$2047,C$3)</f>
        <v>0.92922104440865305</v>
      </c>
      <c r="D9" s="50">
        <f>SUMIFS('overall city offline'!$C$2:$C$2047,'city centre offline'!$A$2:$A$2047,$A9,'overall city offline'!$B$2:$B$2047,D$3)</f>
        <v>0.86753124041794905</v>
      </c>
      <c r="E9" s="50">
        <f>SUMIFS('overall city offline'!$C$2:$C$2047,'city centre offline'!$A$2:$A$2047,$A9,'overall city offline'!$B$2:$B$2047,E$3)</f>
        <v>0.51613601913128404</v>
      </c>
      <c r="F9" s="50">
        <f>SUMIFS('overall city offline'!$C$2:$C$2047,'city centre offline'!$A$2:$A$2047,$A9,'overall city offline'!$B$2:$B$2047,F$3)</f>
        <v>0.62935150854111099</v>
      </c>
      <c r="G9" s="50">
        <f>SUMIFS('overall city offline'!$C$2:$C$2047,'city centre offline'!$A$2:$A$2047,$A9,'overall city offline'!$B$2:$B$2047,G$3)</f>
        <v>0.76336154311862303</v>
      </c>
      <c r="H9" s="50">
        <f>SUMIFS('overall city offline'!$C$2:$C$2047,'city centre offline'!$A$2:$A$2047,$A9,'overall city offline'!$B$2:$B$2047,H$3)</f>
        <v>0.92602855545698504</v>
      </c>
      <c r="I9" s="50">
        <f>SUMIFS('overall city offline'!$C$2:$C$2047,'city centre offline'!$A$2:$A$2047,$A9,'overall city offline'!$B$2:$B$2047,I$3)</f>
        <v>0.96117560365139598</v>
      </c>
      <c r="J9" s="50">
        <f>SUMIFS('overall city offline'!$C$2:$C$2047,'city centre offline'!$A$2:$A$2047,$A9,'overall city offline'!$B$2:$B$2047,J$3)</f>
        <v>0.92455606376043498</v>
      </c>
      <c r="K9" s="50">
        <f>SUMIFS('overall city offline'!$C$2:$C$2047,'city centre offline'!$A$2:$A$2047,$A9,'overall city offline'!$B$2:$B$2047,K$3)</f>
        <v>0.96690074802658099</v>
      </c>
      <c r="L9" s="50">
        <f>SUMIFS('overall city offline'!$C$2:$C$2047,'city centre offline'!$A$2:$A$2047,$A9,'overall city offline'!$B$2:$B$2047,L$3)</f>
        <v>0.73852202371287601</v>
      </c>
      <c r="M9" s="50">
        <f>SUMIFS('overall city offline'!$C$2:$C$2047,'city centre offline'!$A$2:$A$2047,$A9,'overall city offline'!$B$2:$B$2047,M$3)</f>
        <v>1.0323668593277999</v>
      </c>
      <c r="N9" s="50">
        <f>SUMIFS('overall city offline'!$C$2:$C$2047,'city centre offline'!$A$2:$A$2047,$A9,'overall city offline'!$B$2:$B$2047,N$3)</f>
        <v>0.59269211735952998</v>
      </c>
      <c r="O9" s="50">
        <f>SUMIFS('overall city offline'!$C$2:$C$2047,'city centre offline'!$A$2:$A$2047,$A9,'overall city offline'!$B$2:$B$2047,O$3)</f>
        <v>0.613381013754981</v>
      </c>
      <c r="P9" s="50">
        <f>SUMIFS('overall city offline'!$C$2:$C$2047,'city centre offline'!$A$2:$A$2047,$A9,'overall city offline'!$B$2:$B$2047,P$3)</f>
        <v>0.75065587264640499</v>
      </c>
      <c r="Q9" s="50">
        <f>SUMIFS('overall city offline'!$C$2:$C$2047,'city centre offline'!$A$2:$A$2047,$A9,'overall city offline'!$B$2:$B$2047,Q$3)</f>
        <v>0.90743767083567695</v>
      </c>
      <c r="R9" s="50">
        <f>SUMIFS('overall city offline'!$C$2:$C$2047,'city centre offline'!$A$2:$A$2047,$A9,'overall city offline'!$B$2:$B$2047,R$3)</f>
        <v>1.0259518290104099</v>
      </c>
      <c r="S9" s="50">
        <f>SUMIFS('overall city offline'!$C$2:$C$2047,'city centre offline'!$A$2:$A$2047,$A9,'overall city offline'!$B$2:$B$2047,S$3)</f>
        <v>1.0045542921097199</v>
      </c>
      <c r="T9" s="50">
        <f>SUMIFS('overall city offline'!$C$2:$C$2047,'city centre offline'!$A$2:$A$2047,$A9,'overall city offline'!$B$2:$B$2047,T$3)</f>
        <v>1.0712222213087399</v>
      </c>
      <c r="U9" s="50">
        <f>SUMIFS('overall city offline'!$C$2:$C$2047,'city centre offline'!$A$2:$A$2047,$A9,'overall city offline'!$B$2:$B$2047,U$3)</f>
        <v>1.05427968546314</v>
      </c>
      <c r="V9" s="50">
        <f>SUMIFS('overall city offline'!$C$2:$C$2047,'city centre offline'!$A$2:$A$2047,$A9,'overall city offline'!$B$2:$B$2047,V$3)</f>
        <v>1.04106081329342</v>
      </c>
      <c r="X9" s="39">
        <f>1-SUMIFS('all sales summary'!$I$2:$I$2047,'all sales summary'!$A$2:$A$2047,$A9,'all sales summary'!$B$2:$B$2047,X$2)</f>
        <v>0.88841621704358109</v>
      </c>
      <c r="Y9" s="8">
        <f t="shared" si="0"/>
        <v>3.6479092414873016E-2</v>
      </c>
    </row>
    <row r="10" spans="1:26" x14ac:dyDescent="0.25">
      <c r="A10" s="5" t="s">
        <v>13</v>
      </c>
      <c r="B10" s="50">
        <f>SUMIFS('overall city offline'!$C$2:$C$2047,'city centre offline'!$A$2:$A$2047,$A10,'overall city offline'!$B$2:$B$2047,B$3)</f>
        <v>0.95170555771131804</v>
      </c>
      <c r="C10" s="50">
        <f>SUMIFS('overall city offline'!$C$2:$C$2047,'city centre offline'!$A$2:$A$2047,$A10,'overall city offline'!$B$2:$B$2047,C$3)</f>
        <v>0.93620020076903099</v>
      </c>
      <c r="D10" s="50">
        <f>SUMIFS('overall city offline'!$C$2:$C$2047,'city centre offline'!$A$2:$A$2047,$A10,'overall city offline'!$B$2:$B$2047,D$3)</f>
        <v>0.92099002078038605</v>
      </c>
      <c r="E10" s="50">
        <f>SUMIFS('overall city offline'!$C$2:$C$2047,'city centre offline'!$A$2:$A$2047,$A10,'overall city offline'!$B$2:$B$2047,E$3)</f>
        <v>0.57609151574588002</v>
      </c>
      <c r="F10" s="50">
        <f>SUMIFS('overall city offline'!$C$2:$C$2047,'city centre offline'!$A$2:$A$2047,$A10,'overall city offline'!$B$2:$B$2047,F$3)</f>
        <v>0.69409683567635705</v>
      </c>
      <c r="G10" s="50">
        <f>SUMIFS('overall city offline'!$C$2:$C$2047,'city centre offline'!$A$2:$A$2047,$A10,'overall city offline'!$B$2:$B$2047,G$3)</f>
        <v>0.93430795042898396</v>
      </c>
      <c r="H10" s="50">
        <f>SUMIFS('overall city offline'!$C$2:$C$2047,'city centre offline'!$A$2:$A$2047,$A10,'overall city offline'!$B$2:$B$2047,H$3)</f>
        <v>1.0239966348479299</v>
      </c>
      <c r="I10" s="50">
        <f>SUMIFS('overall city offline'!$C$2:$C$2047,'city centre offline'!$A$2:$A$2047,$A10,'overall city offline'!$B$2:$B$2047,I$3)</f>
        <v>1.0353505712980999</v>
      </c>
      <c r="J10" s="50">
        <f>SUMIFS('overall city offline'!$C$2:$C$2047,'city centre offline'!$A$2:$A$2047,$A10,'overall city offline'!$B$2:$B$2047,J$3)</f>
        <v>0.99161380928176002</v>
      </c>
      <c r="K10" s="50">
        <f>SUMIFS('overall city offline'!$C$2:$C$2047,'city centre offline'!$A$2:$A$2047,$A10,'overall city offline'!$B$2:$B$2047,K$3)</f>
        <v>1.00423981138112</v>
      </c>
      <c r="L10" s="50">
        <f>SUMIFS('overall city offline'!$C$2:$C$2047,'city centre offline'!$A$2:$A$2047,$A10,'overall city offline'!$B$2:$B$2047,L$3)</f>
        <v>0.79700246966500699</v>
      </c>
      <c r="M10" s="50">
        <f>SUMIFS('overall city offline'!$C$2:$C$2047,'city centre offline'!$A$2:$A$2047,$A10,'overall city offline'!$B$2:$B$2047,M$3)</f>
        <v>1.1150320081859599</v>
      </c>
      <c r="N10" s="50">
        <f>SUMIFS('overall city offline'!$C$2:$C$2047,'city centre offline'!$A$2:$A$2047,$A10,'overall city offline'!$B$2:$B$2047,N$3)</f>
        <v>0.67178664872263105</v>
      </c>
      <c r="O10" s="50">
        <f>SUMIFS('overall city offline'!$C$2:$C$2047,'city centre offline'!$A$2:$A$2047,$A10,'overall city offline'!$B$2:$B$2047,O$3)</f>
        <v>0.70264048715140603</v>
      </c>
      <c r="P10" s="50">
        <f>SUMIFS('overall city offline'!$C$2:$C$2047,'city centre offline'!$A$2:$A$2047,$A10,'overall city offline'!$B$2:$B$2047,P$3)</f>
        <v>0.85895890945386699</v>
      </c>
      <c r="Q10" s="50">
        <f>SUMIFS('overall city offline'!$C$2:$C$2047,'city centre offline'!$A$2:$A$2047,$A10,'overall city offline'!$B$2:$B$2047,Q$3)</f>
        <v>1.0354032666526101</v>
      </c>
      <c r="R10" s="50">
        <f>SUMIFS('overall city offline'!$C$2:$C$2047,'city centre offline'!$A$2:$A$2047,$A10,'overall city offline'!$B$2:$B$2047,R$3)</f>
        <v>1.14133779163057</v>
      </c>
      <c r="S10" s="50">
        <f>SUMIFS('overall city offline'!$C$2:$C$2047,'city centre offline'!$A$2:$A$2047,$A10,'overall city offline'!$B$2:$B$2047,S$3)</f>
        <v>1.0715439556150199</v>
      </c>
      <c r="T10" s="50">
        <f>SUMIFS('overall city offline'!$C$2:$C$2047,'city centre offline'!$A$2:$A$2047,$A10,'overall city offline'!$B$2:$B$2047,T$3)</f>
        <v>1.1841295738579101</v>
      </c>
      <c r="U10" s="50">
        <f>SUMIFS('overall city offline'!$C$2:$C$2047,'city centre offline'!$A$2:$A$2047,$A10,'overall city offline'!$B$2:$B$2047,U$3)</f>
        <v>1.1277060875887599</v>
      </c>
      <c r="V10" s="50">
        <f>SUMIFS('overall city offline'!$C$2:$C$2047,'city centre offline'!$A$2:$A$2047,$A10,'overall city offline'!$B$2:$B$2047,V$3)</f>
        <v>1.09036445618179</v>
      </c>
      <c r="X10" s="39">
        <f>1-SUMIFS('all sales summary'!$I$2:$I$2047,'all sales summary'!$A$2:$A$2047,$A10,'all sales summary'!$B$2:$B$2047,X$2)</f>
        <v>0.7077617107443479</v>
      </c>
      <c r="Y10" s="8">
        <f t="shared" si="0"/>
        <v>6.3956502097706355E-2</v>
      </c>
    </row>
    <row r="11" spans="1:26" x14ac:dyDescent="0.25">
      <c r="A11" s="5" t="s">
        <v>14</v>
      </c>
      <c r="B11" s="50">
        <f>SUMIFS('overall city offline'!$C$2:$C$2047,'city centre offline'!$A$2:$A$2047,$A11,'overall city offline'!$B$2:$B$2047,B$3)</f>
        <v>0.86864196001139504</v>
      </c>
      <c r="C11" s="50">
        <f>SUMIFS('overall city offline'!$C$2:$C$2047,'city centre offline'!$A$2:$A$2047,$A11,'overall city offline'!$B$2:$B$2047,C$3)</f>
        <v>0.87141367242123902</v>
      </c>
      <c r="D11" s="50">
        <f>SUMIFS('overall city offline'!$C$2:$C$2047,'city centre offline'!$A$2:$A$2047,$A11,'overall city offline'!$B$2:$B$2047,D$3)</f>
        <v>0.89299006234737499</v>
      </c>
      <c r="E11" s="50">
        <f>SUMIFS('overall city offline'!$C$2:$C$2047,'city centre offline'!$A$2:$A$2047,$A11,'overall city offline'!$B$2:$B$2047,E$3)</f>
        <v>0.57635574483321395</v>
      </c>
      <c r="F11" s="50">
        <f>SUMIFS('overall city offline'!$C$2:$C$2047,'city centre offline'!$A$2:$A$2047,$A11,'overall city offline'!$B$2:$B$2047,F$3)</f>
        <v>0.71405766802558501</v>
      </c>
      <c r="G11" s="50">
        <f>SUMIFS('overall city offline'!$C$2:$C$2047,'city centre offline'!$A$2:$A$2047,$A11,'overall city offline'!$B$2:$B$2047,G$3)</f>
        <v>0.85547880166842005</v>
      </c>
      <c r="H11" s="50">
        <f>SUMIFS('overall city offline'!$C$2:$C$2047,'city centre offline'!$A$2:$A$2047,$A11,'overall city offline'!$B$2:$B$2047,H$3)</f>
        <v>1.1001054115314299</v>
      </c>
      <c r="I11" s="50">
        <f>SUMIFS('overall city offline'!$C$2:$C$2047,'city centre offline'!$A$2:$A$2047,$A11,'overall city offline'!$B$2:$B$2047,I$3)</f>
        <v>1.21804772554881</v>
      </c>
      <c r="J11" s="50">
        <f>SUMIFS('overall city offline'!$C$2:$C$2047,'city centre offline'!$A$2:$A$2047,$A11,'overall city offline'!$B$2:$B$2047,J$3)</f>
        <v>1.1141572163398199</v>
      </c>
      <c r="K11" s="50">
        <f>SUMIFS('overall city offline'!$C$2:$C$2047,'city centre offline'!$A$2:$A$2047,$A11,'overall city offline'!$B$2:$B$2047,K$3)</f>
        <v>1.0870165968566401</v>
      </c>
      <c r="L11" s="50">
        <f>SUMIFS('overall city offline'!$C$2:$C$2047,'city centre offline'!$A$2:$A$2047,$A11,'overall city offline'!$B$2:$B$2047,L$3)</f>
        <v>0.82742262467465</v>
      </c>
      <c r="M11" s="50">
        <f>SUMIFS('overall city offline'!$C$2:$C$2047,'city centre offline'!$A$2:$A$2047,$A11,'overall city offline'!$B$2:$B$2047,M$3)</f>
        <v>1.0858436868210699</v>
      </c>
      <c r="N11" s="50">
        <f>SUMIFS('overall city offline'!$C$2:$C$2047,'city centre offline'!$A$2:$A$2047,$A11,'overall city offline'!$B$2:$B$2047,N$3)</f>
        <v>0.66954346196440995</v>
      </c>
      <c r="O11" s="50">
        <f>SUMIFS('overall city offline'!$C$2:$C$2047,'city centre offline'!$A$2:$A$2047,$A11,'overall city offline'!$B$2:$B$2047,O$3)</f>
        <v>0.68566121701105998</v>
      </c>
      <c r="P11" s="50">
        <f>SUMIFS('overall city offline'!$C$2:$C$2047,'city centre offline'!$A$2:$A$2047,$A11,'overall city offline'!$B$2:$B$2047,P$3)</f>
        <v>0.830909329848038</v>
      </c>
      <c r="Q11" s="50">
        <f>SUMIFS('overall city offline'!$C$2:$C$2047,'city centre offline'!$A$2:$A$2047,$A11,'overall city offline'!$B$2:$B$2047,Q$3)</f>
        <v>1.0295846902356101</v>
      </c>
      <c r="R11" s="50">
        <f>SUMIFS('overall city offline'!$C$2:$C$2047,'city centre offline'!$A$2:$A$2047,$A11,'overall city offline'!$B$2:$B$2047,R$3)</f>
        <v>1.18062847537783</v>
      </c>
      <c r="S11" s="50">
        <f>SUMIFS('overall city offline'!$C$2:$C$2047,'city centre offline'!$A$2:$A$2047,$A11,'overall city offline'!$B$2:$B$2047,S$3)</f>
        <v>1.2287218810781</v>
      </c>
      <c r="T11" s="50">
        <f>SUMIFS('overall city offline'!$C$2:$C$2047,'city centre offline'!$A$2:$A$2047,$A11,'overall city offline'!$B$2:$B$2047,T$3)</f>
        <v>1.3684817021598701</v>
      </c>
      <c r="U11" s="50">
        <f>SUMIFS('overall city offline'!$C$2:$C$2047,'city centre offline'!$A$2:$A$2047,$A11,'overall city offline'!$B$2:$B$2047,U$3)</f>
        <v>1.3699445198972</v>
      </c>
      <c r="V11" s="50">
        <f>SUMIFS('overall city offline'!$C$2:$C$2047,'city centre offline'!$A$2:$A$2047,$A11,'overall city offline'!$B$2:$B$2047,V$3)</f>
        <v>1.21088210638352</v>
      </c>
      <c r="X11" s="39">
        <f>1-SUMIFS('all sales summary'!$I$2:$I$2047,'all sales summary'!$A$2:$A$2047,$A11,'all sales summary'!$B$2:$B$2047,X$2)</f>
        <v>0.84914975710090168</v>
      </c>
      <c r="Y11" s="8">
        <f>(V11-1)*X11</f>
        <v>0.17907048941249251</v>
      </c>
    </row>
    <row r="12" spans="1:26" x14ac:dyDescent="0.25">
      <c r="A12" s="5" t="s">
        <v>15</v>
      </c>
      <c r="B12" s="50">
        <f>SUMIFS('overall city offline'!$C$2:$C$2047,'city centre offline'!$A$2:$A$2047,$A12,'overall city offline'!$B$2:$B$2047,B$3)</f>
        <v>0.88453857209826403</v>
      </c>
      <c r="C12" s="50">
        <f>SUMIFS('overall city offline'!$C$2:$C$2047,'city centre offline'!$A$2:$A$2047,$A12,'overall city offline'!$B$2:$B$2047,C$3)</f>
        <v>0.91716602698928495</v>
      </c>
      <c r="D12" s="50">
        <f>SUMIFS('overall city offline'!$C$2:$C$2047,'city centre offline'!$A$2:$A$2047,$A12,'overall city offline'!$B$2:$B$2047,D$3)</f>
        <v>0.85843589786319296</v>
      </c>
      <c r="E12" s="50">
        <f>SUMIFS('overall city offline'!$C$2:$C$2047,'city centre offline'!$A$2:$A$2047,$A12,'overall city offline'!$B$2:$B$2047,E$3)</f>
        <v>0.457530828456297</v>
      </c>
      <c r="F12" s="50">
        <f>SUMIFS('overall city offline'!$C$2:$C$2047,'city centre offline'!$A$2:$A$2047,$A12,'overall city offline'!$B$2:$B$2047,F$3)</f>
        <v>0.60294679846187205</v>
      </c>
      <c r="G12" s="50">
        <f>SUMIFS('overall city offline'!$C$2:$C$2047,'city centre offline'!$A$2:$A$2047,$A12,'overall city offline'!$B$2:$B$2047,G$3)</f>
        <v>0.77050648272031297</v>
      </c>
      <c r="H12" s="50">
        <f>SUMIFS('overall city offline'!$C$2:$C$2047,'city centre offline'!$A$2:$A$2047,$A12,'overall city offline'!$B$2:$B$2047,H$3)</f>
        <v>0.98622414977783701</v>
      </c>
      <c r="I12" s="50">
        <f>SUMIFS('overall city offline'!$C$2:$C$2047,'city centre offline'!$A$2:$A$2047,$A12,'overall city offline'!$B$2:$B$2047,I$3)</f>
        <v>1.0778770336190699</v>
      </c>
      <c r="J12" s="50">
        <f>SUMIFS('overall city offline'!$C$2:$C$2047,'city centre offline'!$A$2:$A$2047,$A12,'overall city offline'!$B$2:$B$2047,J$3)</f>
        <v>1.0268082568174099</v>
      </c>
      <c r="K12" s="50">
        <f>SUMIFS('overall city offline'!$C$2:$C$2047,'city centre offline'!$A$2:$A$2047,$A12,'overall city offline'!$B$2:$B$2047,K$3)</f>
        <v>1.00523275420078</v>
      </c>
      <c r="L12" s="50">
        <f>SUMIFS('overall city offline'!$C$2:$C$2047,'city centre offline'!$A$2:$A$2047,$A12,'overall city offline'!$B$2:$B$2047,L$3)</f>
        <v>0.71292816017461902</v>
      </c>
      <c r="M12" s="50">
        <f>SUMIFS('overall city offline'!$C$2:$C$2047,'city centre offline'!$A$2:$A$2047,$A12,'overall city offline'!$B$2:$B$2047,M$3)</f>
        <v>1.03909753670742</v>
      </c>
      <c r="N12" s="50">
        <f>SUMIFS('overall city offline'!$C$2:$C$2047,'city centre offline'!$A$2:$A$2047,$A12,'overall city offline'!$B$2:$B$2047,N$3)</f>
        <v>0.55678939674269601</v>
      </c>
      <c r="O12" s="50">
        <f>SUMIFS('overall city offline'!$C$2:$C$2047,'city centre offline'!$A$2:$A$2047,$A12,'overall city offline'!$B$2:$B$2047,O$3)</f>
        <v>0.57879493658121905</v>
      </c>
      <c r="P12" s="50">
        <f>SUMIFS('overall city offline'!$C$2:$C$2047,'city centre offline'!$A$2:$A$2047,$A12,'overall city offline'!$B$2:$B$2047,P$3)</f>
        <v>0.721756089841608</v>
      </c>
      <c r="Q12" s="50">
        <f>SUMIFS('overall city offline'!$C$2:$C$2047,'city centre offline'!$A$2:$A$2047,$A12,'overall city offline'!$B$2:$B$2047,Q$3)</f>
        <v>0.90727793517376198</v>
      </c>
      <c r="R12" s="50">
        <f>SUMIFS('overall city offline'!$C$2:$C$2047,'city centre offline'!$A$2:$A$2047,$A12,'overall city offline'!$B$2:$B$2047,R$3)</f>
        <v>1.02380251203733</v>
      </c>
      <c r="S12" s="50">
        <f>SUMIFS('overall city offline'!$C$2:$C$2047,'city centre offline'!$A$2:$A$2047,$A12,'overall city offline'!$B$2:$B$2047,S$3)</f>
        <v>1.0583435120970599</v>
      </c>
      <c r="T12" s="50">
        <f>SUMIFS('overall city offline'!$C$2:$C$2047,'city centre offline'!$A$2:$A$2047,$A12,'overall city offline'!$B$2:$B$2047,T$3)</f>
        <v>1.1548574804359699</v>
      </c>
      <c r="U12" s="50">
        <f>SUMIFS('overall city offline'!$C$2:$C$2047,'city centre offline'!$A$2:$A$2047,$A12,'overall city offline'!$B$2:$B$2047,U$3)</f>
        <v>1.15907174710425</v>
      </c>
      <c r="V12" s="50">
        <f>SUMIFS('overall city offline'!$C$2:$C$2047,'city centre offline'!$A$2:$A$2047,$A12,'overall city offline'!$B$2:$B$2047,V$3)</f>
        <v>1.06962641226399</v>
      </c>
      <c r="X12" s="39">
        <f>1-SUMIFS('all sales summary'!$I$2:$I$2047,'all sales summary'!$A$2:$A$2047,$A12,'all sales summary'!$B$2:$B$2047,X$2)</f>
        <v>0.92060643834438372</v>
      </c>
      <c r="Y12" s="8">
        <f t="shared" si="0"/>
        <v>6.4098523409049576E-2</v>
      </c>
    </row>
    <row r="13" spans="1:26" x14ac:dyDescent="0.25">
      <c r="A13" s="5" t="s">
        <v>16</v>
      </c>
      <c r="B13" s="50">
        <f>SUMIFS('overall city offline'!$C$2:$C$2047,'city centre offline'!$A$2:$A$2047,$A13,'overall city offline'!$B$2:$B$2047,B$3)</f>
        <v>0.95128582209201795</v>
      </c>
      <c r="C13" s="50">
        <f>SUMIFS('overall city offline'!$C$2:$C$2047,'city centre offline'!$A$2:$A$2047,$A13,'overall city offline'!$B$2:$B$2047,C$3)</f>
        <v>0.95518663506752799</v>
      </c>
      <c r="D13" s="50">
        <f>SUMIFS('overall city offline'!$C$2:$C$2047,'city centre offline'!$A$2:$A$2047,$A13,'overall city offline'!$B$2:$B$2047,D$3)</f>
        <v>0.98037975336285299</v>
      </c>
      <c r="E13" s="50">
        <f>SUMIFS('overall city offline'!$C$2:$C$2047,'city centre offline'!$A$2:$A$2047,$A13,'overall city offline'!$B$2:$B$2047,E$3)</f>
        <v>0.67540717465348399</v>
      </c>
      <c r="F13" s="50">
        <f>SUMIFS('overall city offline'!$C$2:$C$2047,'city centre offline'!$A$2:$A$2047,$A13,'overall city offline'!$B$2:$B$2047,F$3)</f>
        <v>0.83048321307937301</v>
      </c>
      <c r="G13" s="50">
        <f>SUMIFS('overall city offline'!$C$2:$C$2047,'city centre offline'!$A$2:$A$2047,$A13,'overall city offline'!$B$2:$B$2047,G$3)</f>
        <v>0.96838706705289201</v>
      </c>
      <c r="H13" s="50">
        <f>SUMIFS('overall city offline'!$C$2:$C$2047,'city centre offline'!$A$2:$A$2047,$A13,'overall city offline'!$B$2:$B$2047,H$3)</f>
        <v>1.1049274827630999</v>
      </c>
      <c r="I13" s="50">
        <f>SUMIFS('overall city offline'!$C$2:$C$2047,'city centre offline'!$A$2:$A$2047,$A13,'overall city offline'!$B$2:$B$2047,I$3)</f>
        <v>1.10773738941526</v>
      </c>
      <c r="J13" s="50">
        <f>SUMIFS('overall city offline'!$C$2:$C$2047,'city centre offline'!$A$2:$A$2047,$A13,'overall city offline'!$B$2:$B$2047,J$3)</f>
        <v>1.0604054527975</v>
      </c>
      <c r="K13" s="50">
        <f>SUMIFS('overall city offline'!$C$2:$C$2047,'city centre offline'!$A$2:$A$2047,$A13,'overall city offline'!$B$2:$B$2047,K$3)</f>
        <v>1.1096641829446801</v>
      </c>
      <c r="L13" s="50">
        <f>SUMIFS('overall city offline'!$C$2:$C$2047,'city centre offline'!$A$2:$A$2047,$A13,'overall city offline'!$B$2:$B$2047,L$3)</f>
        <v>0.90022236427432201</v>
      </c>
      <c r="M13" s="50">
        <f>SUMIFS('overall city offline'!$C$2:$C$2047,'city centre offline'!$A$2:$A$2047,$A13,'overall city offline'!$B$2:$B$2047,M$3)</f>
        <v>1.1747385685120599</v>
      </c>
      <c r="N13" s="50">
        <f>SUMIFS('overall city offline'!$C$2:$C$2047,'city centre offline'!$A$2:$A$2047,$A13,'overall city offline'!$B$2:$B$2047,N$3)</f>
        <v>0.79845404654716701</v>
      </c>
      <c r="O13" s="50">
        <f>SUMIFS('overall city offline'!$C$2:$C$2047,'city centre offline'!$A$2:$A$2047,$A13,'overall city offline'!$B$2:$B$2047,O$3)</f>
        <v>0.78714311683983196</v>
      </c>
      <c r="P13" s="50">
        <f>SUMIFS('overall city offline'!$C$2:$C$2047,'city centre offline'!$A$2:$A$2047,$A13,'overall city offline'!$B$2:$B$2047,P$3)</f>
        <v>0.97655905055259595</v>
      </c>
      <c r="Q13" s="50">
        <f>SUMIFS('overall city offline'!$C$2:$C$2047,'city centre offline'!$A$2:$A$2047,$A13,'overall city offline'!$B$2:$B$2047,Q$3)</f>
        <v>1.11226022818026</v>
      </c>
      <c r="R13" s="50">
        <f>SUMIFS('overall city offline'!$C$2:$C$2047,'city centre offline'!$A$2:$A$2047,$A13,'overall city offline'!$B$2:$B$2047,R$3)</f>
        <v>1.18929712135206</v>
      </c>
      <c r="S13" s="50">
        <f>SUMIFS('overall city offline'!$C$2:$C$2047,'city centre offline'!$A$2:$A$2047,$A13,'overall city offline'!$B$2:$B$2047,S$3)</f>
        <v>1.1906909721675401</v>
      </c>
      <c r="T13" s="50">
        <f>SUMIFS('overall city offline'!$C$2:$C$2047,'city centre offline'!$A$2:$A$2047,$A13,'overall city offline'!$B$2:$B$2047,T$3)</f>
        <v>1.2331628097496301</v>
      </c>
      <c r="U13" s="50">
        <f>SUMIFS('overall city offline'!$C$2:$C$2047,'city centre offline'!$A$2:$A$2047,$A13,'overall city offline'!$B$2:$B$2047,U$3)</f>
        <v>1.1809002925832599</v>
      </c>
      <c r="V13" s="50">
        <f>SUMIFS('overall city offline'!$C$2:$C$2047,'city centre offline'!$A$2:$A$2047,$A13,'overall city offline'!$B$2:$B$2047,V$3)</f>
        <v>1.1479177520777899</v>
      </c>
      <c r="X13" s="39">
        <f>1-SUMIFS('all sales summary'!$I$2:$I$2047,'all sales summary'!$A$2:$A$2047,$A13,'all sales summary'!$B$2:$B$2047,X$2)</f>
        <v>0.92992387881406535</v>
      </c>
      <c r="Y13" s="8">
        <f t="shared" si="0"/>
        <v>0.13755224975763566</v>
      </c>
    </row>
    <row r="14" spans="1:26" x14ac:dyDescent="0.25">
      <c r="A14" s="5" t="s">
        <v>17</v>
      </c>
      <c r="B14" s="50">
        <f>SUMIFS('overall city offline'!$C$2:$C$2047,'city centre offline'!$A$2:$A$2047,$A14,'overall city offline'!$B$2:$B$2047,B$3)</f>
        <v>0.88264382170942901</v>
      </c>
      <c r="C14" s="50">
        <f>SUMIFS('overall city offline'!$C$2:$C$2047,'city centre offline'!$A$2:$A$2047,$A14,'overall city offline'!$B$2:$B$2047,C$3)</f>
        <v>0.90499512321416398</v>
      </c>
      <c r="D14" s="50">
        <f>SUMIFS('overall city offline'!$C$2:$C$2047,'city centre offline'!$A$2:$A$2047,$A14,'overall city offline'!$B$2:$B$2047,D$3)</f>
        <v>0.81115328614855498</v>
      </c>
      <c r="E14" s="50">
        <f>SUMIFS('overall city offline'!$C$2:$C$2047,'city centre offline'!$A$2:$A$2047,$A14,'overall city offline'!$B$2:$B$2047,E$3)</f>
        <v>0.434024598056445</v>
      </c>
      <c r="F14" s="50">
        <f>SUMIFS('overall city offline'!$C$2:$C$2047,'city centre offline'!$A$2:$A$2047,$A14,'overall city offline'!$B$2:$B$2047,F$3)</f>
        <v>0.53650789095880502</v>
      </c>
      <c r="G14" s="50">
        <f>SUMIFS('overall city offline'!$C$2:$C$2047,'city centre offline'!$A$2:$A$2047,$A14,'overall city offline'!$B$2:$B$2047,G$3)</f>
        <v>0.66882484071926696</v>
      </c>
      <c r="H14" s="50">
        <f>SUMIFS('overall city offline'!$C$2:$C$2047,'city centre offline'!$A$2:$A$2047,$A14,'overall city offline'!$B$2:$B$2047,H$3)</f>
        <v>0.89880058814123298</v>
      </c>
      <c r="I14" s="50">
        <f>SUMIFS('overall city offline'!$C$2:$C$2047,'city centre offline'!$A$2:$A$2047,$A14,'overall city offline'!$B$2:$B$2047,I$3)</f>
        <v>1.02659461040704</v>
      </c>
      <c r="J14" s="50">
        <f>SUMIFS('overall city offline'!$C$2:$C$2047,'city centre offline'!$A$2:$A$2047,$A14,'overall city offline'!$B$2:$B$2047,J$3)</f>
        <v>0.96633535981188601</v>
      </c>
      <c r="K14" s="50">
        <f>SUMIFS('overall city offline'!$C$2:$C$2047,'city centre offline'!$A$2:$A$2047,$A14,'overall city offline'!$B$2:$B$2047,K$3)</f>
        <v>0.97082128334298501</v>
      </c>
      <c r="L14" s="50">
        <f>SUMIFS('overall city offline'!$C$2:$C$2047,'city centre offline'!$A$2:$A$2047,$A14,'overall city offline'!$B$2:$B$2047,L$3)</f>
        <v>0.64747575926327905</v>
      </c>
      <c r="M14" s="50">
        <f>SUMIFS('overall city offline'!$C$2:$C$2047,'city centre offline'!$A$2:$A$2047,$A14,'overall city offline'!$B$2:$B$2047,M$3)</f>
        <v>0.95256796752608697</v>
      </c>
      <c r="N14" s="50">
        <f>SUMIFS('overall city offline'!$C$2:$C$2047,'city centre offline'!$A$2:$A$2047,$A14,'overall city offline'!$B$2:$B$2047,N$3)</f>
        <v>0.50584281020712496</v>
      </c>
      <c r="O14" s="50">
        <f>SUMIFS('overall city offline'!$C$2:$C$2047,'city centre offline'!$A$2:$A$2047,$A14,'overall city offline'!$B$2:$B$2047,O$3)</f>
        <v>0.51547368944257599</v>
      </c>
      <c r="P14" s="50">
        <f>SUMIFS('overall city offline'!$C$2:$C$2047,'city centre offline'!$A$2:$A$2047,$A14,'overall city offline'!$B$2:$B$2047,P$3)</f>
        <v>0.64174422427934097</v>
      </c>
      <c r="Q14" s="50">
        <f>SUMIFS('overall city offline'!$C$2:$C$2047,'city centre offline'!$A$2:$A$2047,$A14,'overall city offline'!$B$2:$B$2047,Q$3)</f>
        <v>0.83761760269496099</v>
      </c>
      <c r="R14" s="50">
        <f>SUMIFS('overall city offline'!$C$2:$C$2047,'city centre offline'!$A$2:$A$2047,$A14,'overall city offline'!$B$2:$B$2047,R$3)</f>
        <v>1.0030838550022201</v>
      </c>
      <c r="S14" s="50">
        <f>SUMIFS('overall city offline'!$C$2:$C$2047,'city centre offline'!$A$2:$A$2047,$A14,'overall city offline'!$B$2:$B$2047,S$3)</f>
        <v>1.0369730049986301</v>
      </c>
      <c r="T14" s="50">
        <f>SUMIFS('overall city offline'!$C$2:$C$2047,'city centre offline'!$A$2:$A$2047,$A14,'overall city offline'!$B$2:$B$2047,T$3)</f>
        <v>1.1156990084020999</v>
      </c>
      <c r="U14" s="50">
        <f>SUMIFS('overall city offline'!$C$2:$C$2047,'city centre offline'!$A$2:$A$2047,$A14,'overall city offline'!$B$2:$B$2047,U$3)</f>
        <v>1.16391873921595</v>
      </c>
      <c r="V14" s="50">
        <f>SUMIFS('overall city offline'!$C$2:$C$2047,'city centre offline'!$A$2:$A$2047,$A14,'overall city offline'!$B$2:$B$2047,V$3)</f>
        <v>1.03952821412029</v>
      </c>
      <c r="X14" s="39">
        <f>1-SUMIFS('all sales summary'!$I$2:$I$2047,'all sales summary'!$A$2:$A$2047,$A14,'all sales summary'!$B$2:$B$2047,X$2)</f>
        <v>0.75059452936864668</v>
      </c>
      <c r="Y14" s="8">
        <f t="shared" si="0"/>
        <v>2.9669661274402129E-2</v>
      </c>
    </row>
    <row r="15" spans="1:26" x14ac:dyDescent="0.25">
      <c r="A15" s="5" t="s">
        <v>18</v>
      </c>
      <c r="B15" s="50">
        <f>SUMIFS('overall city offline'!$C$2:$C$2047,'city centre offline'!$A$2:$A$2047,$A15,'overall city offline'!$B$2:$B$2047,B$3)</f>
        <v>0.92349235836681498</v>
      </c>
      <c r="C15" s="50">
        <f>SUMIFS('overall city offline'!$C$2:$C$2047,'city centre offline'!$A$2:$A$2047,$A15,'overall city offline'!$B$2:$B$2047,C$3)</f>
        <v>0.94782097504337204</v>
      </c>
      <c r="D15" s="50">
        <f>SUMIFS('overall city offline'!$C$2:$C$2047,'city centre offline'!$A$2:$A$2047,$A15,'overall city offline'!$B$2:$B$2047,D$3)</f>
        <v>0.86106766760001396</v>
      </c>
      <c r="E15" s="50">
        <f>SUMIFS('overall city offline'!$C$2:$C$2047,'city centre offline'!$A$2:$A$2047,$A15,'overall city offline'!$B$2:$B$2047,E$3)</f>
        <v>0.48295225176490397</v>
      </c>
      <c r="F15" s="50">
        <f>SUMIFS('overall city offline'!$C$2:$C$2047,'city centre offline'!$A$2:$A$2047,$A15,'overall city offline'!$B$2:$B$2047,F$3)</f>
        <v>0.60303173056166304</v>
      </c>
      <c r="G15" s="50">
        <f>SUMIFS('overall city offline'!$C$2:$C$2047,'city centre offline'!$A$2:$A$2047,$A15,'overall city offline'!$B$2:$B$2047,G$3)</f>
        <v>0.75181059030304398</v>
      </c>
      <c r="H15" s="50">
        <f>SUMIFS('overall city offline'!$C$2:$C$2047,'city centre offline'!$A$2:$A$2047,$A15,'overall city offline'!$B$2:$B$2047,H$3)</f>
        <v>0.91717035951329295</v>
      </c>
      <c r="I15" s="50">
        <f>SUMIFS('overall city offline'!$C$2:$C$2047,'city centre offline'!$A$2:$A$2047,$A15,'overall city offline'!$B$2:$B$2047,I$3)</f>
        <v>0.95061738544192997</v>
      </c>
      <c r="J15" s="50">
        <f>SUMIFS('overall city offline'!$C$2:$C$2047,'city centre offline'!$A$2:$A$2047,$A15,'overall city offline'!$B$2:$B$2047,J$3)</f>
        <v>0.93290555044884904</v>
      </c>
      <c r="K15" s="50">
        <f>SUMIFS('overall city offline'!$C$2:$C$2047,'city centre offline'!$A$2:$A$2047,$A15,'overall city offline'!$B$2:$B$2047,K$3)</f>
        <v>0.99145057148040105</v>
      </c>
      <c r="L15" s="50">
        <f>SUMIFS('overall city offline'!$C$2:$C$2047,'city centre offline'!$A$2:$A$2047,$A15,'overall city offline'!$B$2:$B$2047,L$3)</f>
        <v>0.71775746139519603</v>
      </c>
      <c r="M15" s="50">
        <f>SUMIFS('overall city offline'!$C$2:$C$2047,'city centre offline'!$A$2:$A$2047,$A15,'overall city offline'!$B$2:$B$2047,M$3)</f>
        <v>0.99442078979813597</v>
      </c>
      <c r="N15" s="50">
        <f>SUMIFS('overall city offline'!$C$2:$C$2047,'city centre offline'!$A$2:$A$2047,$A15,'overall city offline'!$B$2:$B$2047,N$3)</f>
        <v>0.59105183410704298</v>
      </c>
      <c r="O15" s="50">
        <f>SUMIFS('overall city offline'!$C$2:$C$2047,'city centre offline'!$A$2:$A$2047,$A15,'overall city offline'!$B$2:$B$2047,O$3)</f>
        <v>0.58417044131016704</v>
      </c>
      <c r="P15" s="50">
        <f>SUMIFS('overall city offline'!$C$2:$C$2047,'city centre offline'!$A$2:$A$2047,$A15,'overall city offline'!$B$2:$B$2047,P$3)</f>
        <v>0.72082009706321404</v>
      </c>
      <c r="Q15" s="50">
        <f>SUMIFS('overall city offline'!$C$2:$C$2047,'city centre offline'!$A$2:$A$2047,$A15,'overall city offline'!$B$2:$B$2047,Q$3)</f>
        <v>0.89665425894253203</v>
      </c>
      <c r="R15" s="50">
        <f>SUMIFS('overall city offline'!$C$2:$C$2047,'city centre offline'!$A$2:$A$2047,$A15,'overall city offline'!$B$2:$B$2047,R$3)</f>
        <v>1.0113943812844399</v>
      </c>
      <c r="S15" s="50">
        <f>SUMIFS('overall city offline'!$C$2:$C$2047,'city centre offline'!$A$2:$A$2047,$A15,'overall city offline'!$B$2:$B$2047,S$3)</f>
        <v>0.98539178777883596</v>
      </c>
      <c r="T15" s="50">
        <f>SUMIFS('overall city offline'!$C$2:$C$2047,'city centre offline'!$A$2:$A$2047,$A15,'overall city offline'!$B$2:$B$2047,T$3)</f>
        <v>1.0286086073732299</v>
      </c>
      <c r="U15" s="50">
        <f>SUMIFS('overall city offline'!$C$2:$C$2047,'city centre offline'!$A$2:$A$2047,$A15,'overall city offline'!$B$2:$B$2047,U$3)</f>
        <v>1.0221651425845899</v>
      </c>
      <c r="V15" s="50">
        <f>SUMIFS('overall city offline'!$C$2:$C$2047,'city centre offline'!$A$2:$A$2047,$A15,'overall city offline'!$B$2:$B$2047,V$3)</f>
        <v>1.01727209111691</v>
      </c>
      <c r="X15" s="39">
        <f>1-SUMIFS('all sales summary'!$I$2:$I$2047,'all sales summary'!$A$2:$A$2047,$A15,'all sales summary'!$B$2:$B$2047,X$2)</f>
        <v>0.86581426532561356</v>
      </c>
      <c r="Y15" s="8">
        <f t="shared" si="0"/>
        <v>1.4954422881024464E-2</v>
      </c>
    </row>
    <row r="16" spans="1:26" x14ac:dyDescent="0.25">
      <c r="A16" s="5" t="s">
        <v>19</v>
      </c>
      <c r="B16" s="50">
        <f>SUMIFS('overall city offline'!$C$2:$C$2047,'city centre offline'!$A$2:$A$2047,$A16,'overall city offline'!$B$2:$B$2047,B$3)</f>
        <v>0.96691255134798604</v>
      </c>
      <c r="C16" s="50">
        <f>SUMIFS('overall city offline'!$C$2:$C$2047,'city centre offline'!$A$2:$A$2047,$A16,'overall city offline'!$B$2:$B$2047,C$3)</f>
        <v>0.95502641375631703</v>
      </c>
      <c r="D16" s="50">
        <f>SUMIFS('overall city offline'!$C$2:$C$2047,'city centre offline'!$A$2:$A$2047,$A16,'overall city offline'!$B$2:$B$2047,D$3)</f>
        <v>0.900719073234164</v>
      </c>
      <c r="E16" s="50">
        <f>SUMIFS('overall city offline'!$C$2:$C$2047,'city centre offline'!$A$2:$A$2047,$A16,'overall city offline'!$B$2:$B$2047,E$3)</f>
        <v>0.53792551942118605</v>
      </c>
      <c r="F16" s="50">
        <f>SUMIFS('overall city offline'!$C$2:$C$2047,'city centre offline'!$A$2:$A$2047,$A16,'overall city offline'!$B$2:$B$2047,F$3)</f>
        <v>0.66033986236393605</v>
      </c>
      <c r="G16" s="50">
        <f>SUMIFS('overall city offline'!$C$2:$C$2047,'city centre offline'!$A$2:$A$2047,$A16,'overall city offline'!$B$2:$B$2047,G$3)</f>
        <v>0.83820664356383701</v>
      </c>
      <c r="H16" s="50">
        <f>SUMIFS('overall city offline'!$C$2:$C$2047,'city centre offline'!$A$2:$A$2047,$A16,'overall city offline'!$B$2:$B$2047,H$3)</f>
        <v>0.98075247390811404</v>
      </c>
      <c r="I16" s="50">
        <f>SUMIFS('overall city offline'!$C$2:$C$2047,'city centre offline'!$A$2:$A$2047,$A16,'overall city offline'!$B$2:$B$2047,I$3)</f>
        <v>1.0334170403007401</v>
      </c>
      <c r="J16" s="50">
        <f>SUMIFS('overall city offline'!$C$2:$C$2047,'city centre offline'!$A$2:$A$2047,$A16,'overall city offline'!$B$2:$B$2047,J$3)</f>
        <v>0.99917988663913804</v>
      </c>
      <c r="K16" s="50">
        <f>SUMIFS('overall city offline'!$C$2:$C$2047,'city centre offline'!$A$2:$A$2047,$A16,'overall city offline'!$B$2:$B$2047,K$3)</f>
        <v>1.00801385040505</v>
      </c>
      <c r="L16" s="50">
        <f>SUMIFS('overall city offline'!$C$2:$C$2047,'city centre offline'!$A$2:$A$2047,$A16,'overall city offline'!$B$2:$B$2047,L$3)</f>
        <v>0.75798509238662304</v>
      </c>
      <c r="M16" s="50">
        <f>SUMIFS('overall city offline'!$C$2:$C$2047,'city centre offline'!$A$2:$A$2047,$A16,'overall city offline'!$B$2:$B$2047,M$3)</f>
        <v>1.05383542362478</v>
      </c>
      <c r="N16" s="50">
        <f>SUMIFS('overall city offline'!$C$2:$C$2047,'city centre offline'!$A$2:$A$2047,$A16,'overall city offline'!$B$2:$B$2047,N$3)</f>
        <v>0.59714855811628098</v>
      </c>
      <c r="O16" s="50">
        <f>SUMIFS('overall city offline'!$C$2:$C$2047,'city centre offline'!$A$2:$A$2047,$A16,'overall city offline'!$B$2:$B$2047,O$3)</f>
        <v>0.64580660463036199</v>
      </c>
      <c r="P16" s="50">
        <f>SUMIFS('overall city offline'!$C$2:$C$2047,'city centre offline'!$A$2:$A$2047,$A16,'overall city offline'!$B$2:$B$2047,P$3)</f>
        <v>0.76277189681382296</v>
      </c>
      <c r="Q16" s="50">
        <f>SUMIFS('overall city offline'!$C$2:$C$2047,'city centre offline'!$A$2:$A$2047,$A16,'overall city offline'!$B$2:$B$2047,Q$3)</f>
        <v>1.0252637241195099</v>
      </c>
      <c r="R16" s="50">
        <f>SUMIFS('overall city offline'!$C$2:$C$2047,'city centre offline'!$A$2:$A$2047,$A16,'overall city offline'!$B$2:$B$2047,R$3)</f>
        <v>1.1197344356076</v>
      </c>
      <c r="S16" s="50">
        <f>SUMIFS('overall city offline'!$C$2:$C$2047,'city centre offline'!$A$2:$A$2047,$A16,'overall city offline'!$B$2:$B$2047,S$3)</f>
        <v>1.0652776252365099</v>
      </c>
      <c r="T16" s="50">
        <f>SUMIFS('overall city offline'!$C$2:$C$2047,'city centre offline'!$A$2:$A$2047,$A16,'overall city offline'!$B$2:$B$2047,T$3)</f>
        <v>1.1377585993487001</v>
      </c>
      <c r="U16" s="50">
        <f>SUMIFS('overall city offline'!$C$2:$C$2047,'city centre offline'!$A$2:$A$2047,$A16,'overall city offline'!$B$2:$B$2047,U$3)</f>
        <v>1.09376895176915</v>
      </c>
      <c r="V16" s="50">
        <f>SUMIFS('overall city offline'!$C$2:$C$2047,'city centre offline'!$A$2:$A$2047,$A16,'overall city offline'!$B$2:$B$2047,V$3)</f>
        <v>1.08137893297737</v>
      </c>
      <c r="X16" s="39">
        <f>1-SUMIFS('all sales summary'!$I$2:$I$2047,'all sales summary'!$A$2:$A$2047,$A16,'all sales summary'!$B$2:$B$2047,X$2)</f>
        <v>0.77317200260656738</v>
      </c>
      <c r="Y16" s="8">
        <f t="shared" si="0"/>
        <v>6.2919912580098769E-2</v>
      </c>
    </row>
    <row r="17" spans="1:25" x14ac:dyDescent="0.25">
      <c r="A17" s="5" t="s">
        <v>20</v>
      </c>
      <c r="B17" s="50">
        <f>SUMIFS('overall city offline'!$C$2:$C$2047,'city centre offline'!$A$2:$A$2047,$A17,'overall city offline'!$B$2:$B$2047,B$3)</f>
        <v>0.909881217725512</v>
      </c>
      <c r="C17" s="50">
        <f>SUMIFS('overall city offline'!$C$2:$C$2047,'city centre offline'!$A$2:$A$2047,$A17,'overall city offline'!$B$2:$B$2047,C$3)</f>
        <v>0.92700626867365099</v>
      </c>
      <c r="D17" s="50">
        <f>SUMIFS('overall city offline'!$C$2:$C$2047,'city centre offline'!$A$2:$A$2047,$A17,'overall city offline'!$B$2:$B$2047,D$3)</f>
        <v>0.79916512944493701</v>
      </c>
      <c r="E17" s="50">
        <f>SUMIFS('overall city offline'!$C$2:$C$2047,'city centre offline'!$A$2:$A$2047,$A17,'overall city offline'!$B$2:$B$2047,E$3)</f>
        <v>0.37038454318900499</v>
      </c>
      <c r="F17" s="50">
        <f>SUMIFS('overall city offline'!$C$2:$C$2047,'city centre offline'!$A$2:$A$2047,$A17,'overall city offline'!$B$2:$B$2047,F$3)</f>
        <v>0.446947702003404</v>
      </c>
      <c r="G17" s="50">
        <f>SUMIFS('overall city offline'!$C$2:$C$2047,'city centre offline'!$A$2:$A$2047,$A17,'overall city offline'!$B$2:$B$2047,G$3)</f>
        <v>0.60441872574083599</v>
      </c>
      <c r="H17" s="50">
        <f>SUMIFS('overall city offline'!$C$2:$C$2047,'city centre offline'!$A$2:$A$2047,$A17,'overall city offline'!$B$2:$B$2047,H$3)</f>
        <v>0.79982960329104302</v>
      </c>
      <c r="I17" s="50">
        <f>SUMIFS('overall city offline'!$C$2:$C$2047,'city centre offline'!$A$2:$A$2047,$A17,'overall city offline'!$B$2:$B$2047,I$3)</f>
        <v>0.86098728148443904</v>
      </c>
      <c r="J17" s="50">
        <f>SUMIFS('overall city offline'!$C$2:$C$2047,'city centre offline'!$A$2:$A$2047,$A17,'overall city offline'!$B$2:$B$2047,J$3)</f>
        <v>0.84791587309981598</v>
      </c>
      <c r="K17" s="50">
        <f>SUMIFS('overall city offline'!$C$2:$C$2047,'city centre offline'!$A$2:$A$2047,$A17,'overall city offline'!$B$2:$B$2047,K$3)</f>
        <v>0.92366610943359695</v>
      </c>
      <c r="L17" s="50">
        <f>SUMIFS('overall city offline'!$C$2:$C$2047,'city centre offline'!$A$2:$A$2047,$A17,'overall city offline'!$B$2:$B$2047,L$3)</f>
        <v>0.58017023416024105</v>
      </c>
      <c r="M17" s="50">
        <f>SUMIFS('overall city offline'!$C$2:$C$2047,'city centre offline'!$A$2:$A$2047,$A17,'overall city offline'!$B$2:$B$2047,M$3)</f>
        <v>0.95155267795022203</v>
      </c>
      <c r="N17" s="50">
        <f>SUMIFS('overall city offline'!$C$2:$C$2047,'city centre offline'!$A$2:$A$2047,$A17,'overall city offline'!$B$2:$B$2047,N$3)</f>
        <v>0.43746683924734903</v>
      </c>
      <c r="O17" s="50">
        <f>SUMIFS('overall city offline'!$C$2:$C$2047,'city centre offline'!$A$2:$A$2047,$A17,'overall city offline'!$B$2:$B$2047,O$3)</f>
        <v>0.431295183113657</v>
      </c>
      <c r="P17" s="50">
        <f>SUMIFS('overall city offline'!$C$2:$C$2047,'city centre offline'!$A$2:$A$2047,$A17,'overall city offline'!$B$2:$B$2047,P$3)</f>
        <v>0.56175557742633997</v>
      </c>
      <c r="Q17" s="50">
        <f>SUMIFS('overall city offline'!$C$2:$C$2047,'city centre offline'!$A$2:$A$2047,$A17,'overall city offline'!$B$2:$B$2047,Q$3)</f>
        <v>0.77301576335364697</v>
      </c>
      <c r="R17" s="50">
        <f>SUMIFS('overall city offline'!$C$2:$C$2047,'city centre offline'!$A$2:$A$2047,$A17,'overall city offline'!$B$2:$B$2047,R$3)</f>
        <v>0.91140125410652095</v>
      </c>
      <c r="S17" s="50">
        <f>SUMIFS('overall city offline'!$C$2:$C$2047,'city centre offline'!$A$2:$A$2047,$A17,'overall city offline'!$B$2:$B$2047,S$3)</f>
        <v>0.95058012911225398</v>
      </c>
      <c r="T17" s="50">
        <f>SUMIFS('overall city offline'!$C$2:$C$2047,'city centre offline'!$A$2:$A$2047,$A17,'overall city offline'!$B$2:$B$2047,T$3)</f>
        <v>0.97302192029604395</v>
      </c>
      <c r="U17" s="50">
        <f>SUMIFS('overall city offline'!$C$2:$C$2047,'city centre offline'!$A$2:$A$2047,$A17,'overall city offline'!$B$2:$B$2047,U$3)</f>
        <v>0.98647516724852702</v>
      </c>
      <c r="V17" s="50">
        <f>SUMIFS('overall city offline'!$C$2:$C$2047,'city centre offline'!$A$2:$A$2047,$A17,'overall city offline'!$B$2:$B$2047,V$3)</f>
        <v>0.91921413556417797</v>
      </c>
      <c r="X17" s="39">
        <f>1-SUMIFS('all sales summary'!$I$2:$I$2047,'all sales summary'!$A$2:$A$2047,$A17,'all sales summary'!$B$2:$B$2047,X$2)</f>
        <v>0.7770203613272999</v>
      </c>
      <c r="Y17" s="8">
        <f t="shared" si="0"/>
        <v>-6.2772261574060698E-2</v>
      </c>
    </row>
    <row r="18" spans="1:25" x14ac:dyDescent="0.25">
      <c r="A18" s="5" t="s">
        <v>21</v>
      </c>
      <c r="B18" s="50">
        <f>SUMIFS('overall city offline'!$C$2:$C$2047,'city centre offline'!$A$2:$A$2047,$A18,'overall city offline'!$B$2:$B$2047,B$3)</f>
        <v>0.90034300172424797</v>
      </c>
      <c r="C18" s="50">
        <f>SUMIFS('overall city offline'!$C$2:$C$2047,'city centre offline'!$A$2:$A$2047,$A18,'overall city offline'!$B$2:$B$2047,C$3)</f>
        <v>0.92170399204558995</v>
      </c>
      <c r="D18" s="50">
        <f>SUMIFS('overall city offline'!$C$2:$C$2047,'city centre offline'!$A$2:$A$2047,$A18,'overall city offline'!$B$2:$B$2047,D$3)</f>
        <v>0.83250037382123498</v>
      </c>
      <c r="E18" s="50">
        <f>SUMIFS('overall city offline'!$C$2:$C$2047,'city centre offline'!$A$2:$A$2047,$A18,'overall city offline'!$B$2:$B$2047,E$3)</f>
        <v>0.457262078906156</v>
      </c>
      <c r="F18" s="50">
        <f>SUMIFS('overall city offline'!$C$2:$C$2047,'city centre offline'!$A$2:$A$2047,$A18,'overall city offline'!$B$2:$B$2047,F$3)</f>
        <v>0.56779202969154297</v>
      </c>
      <c r="G18" s="50">
        <f>SUMIFS('overall city offline'!$C$2:$C$2047,'city centre offline'!$A$2:$A$2047,$A18,'overall city offline'!$B$2:$B$2047,G$3)</f>
        <v>0.64705299427238105</v>
      </c>
      <c r="H18" s="50">
        <f>SUMIFS('overall city offline'!$C$2:$C$2047,'city centre offline'!$A$2:$A$2047,$A18,'overall city offline'!$B$2:$B$2047,H$3)</f>
        <v>0.85987942156293995</v>
      </c>
      <c r="I18" s="50">
        <f>SUMIFS('overall city offline'!$C$2:$C$2047,'city centre offline'!$A$2:$A$2047,$A18,'overall city offline'!$B$2:$B$2047,I$3)</f>
        <v>0.94563977333665905</v>
      </c>
      <c r="J18" s="50">
        <f>SUMIFS('overall city offline'!$C$2:$C$2047,'city centre offline'!$A$2:$A$2047,$A18,'overall city offline'!$B$2:$B$2047,J$3)</f>
        <v>0.89278841761306604</v>
      </c>
      <c r="K18" s="50">
        <f>SUMIFS('overall city offline'!$C$2:$C$2047,'city centre offline'!$A$2:$A$2047,$A18,'overall city offline'!$B$2:$B$2047,K$3)</f>
        <v>0.78414403690716905</v>
      </c>
      <c r="L18" s="50">
        <f>SUMIFS('overall city offline'!$C$2:$C$2047,'city centre offline'!$A$2:$A$2047,$A18,'overall city offline'!$B$2:$B$2047,L$3)</f>
        <v>0.90230169300990903</v>
      </c>
      <c r="M18" s="50">
        <f>SUMIFS('overall city offline'!$C$2:$C$2047,'city centre offline'!$A$2:$A$2047,$A18,'overall city offline'!$B$2:$B$2047,M$3)</f>
        <v>0.91265720143843998</v>
      </c>
      <c r="N18" s="50">
        <f>SUMIFS('overall city offline'!$C$2:$C$2047,'city centre offline'!$A$2:$A$2047,$A18,'overall city offline'!$B$2:$B$2047,N$3)</f>
        <v>0.50211893529850204</v>
      </c>
      <c r="O18" s="50">
        <f>SUMIFS('overall city offline'!$C$2:$C$2047,'city centre offline'!$A$2:$A$2047,$A18,'overall city offline'!$B$2:$B$2047,O$3)</f>
        <v>0.51383893391454105</v>
      </c>
      <c r="P18" s="50">
        <f>SUMIFS('overall city offline'!$C$2:$C$2047,'city centre offline'!$A$2:$A$2047,$A18,'overall city offline'!$B$2:$B$2047,P$3)</f>
        <v>0.67041287657486803</v>
      </c>
      <c r="Q18" s="50">
        <f>SUMIFS('overall city offline'!$C$2:$C$2047,'city centre offline'!$A$2:$A$2047,$A18,'overall city offline'!$B$2:$B$2047,Q$3)</f>
        <v>0.86198563195460198</v>
      </c>
      <c r="R18" s="50">
        <f>SUMIFS('overall city offline'!$C$2:$C$2047,'city centre offline'!$A$2:$A$2047,$A18,'overall city offline'!$B$2:$B$2047,R$3)</f>
        <v>0.98441771017075297</v>
      </c>
      <c r="S18" s="50">
        <f>SUMIFS('overall city offline'!$C$2:$C$2047,'city centre offline'!$A$2:$A$2047,$A18,'overall city offline'!$B$2:$B$2047,S$3)</f>
        <v>1.01416256625423</v>
      </c>
      <c r="T18" s="50">
        <f>SUMIFS('overall city offline'!$C$2:$C$2047,'city centre offline'!$A$2:$A$2047,$A18,'overall city offline'!$B$2:$B$2047,T$3)</f>
        <v>1.03389385157726</v>
      </c>
      <c r="U18" s="50">
        <f>SUMIFS('overall city offline'!$C$2:$C$2047,'city centre offline'!$A$2:$A$2047,$A18,'overall city offline'!$B$2:$B$2047,U$3)</f>
        <v>1.0617363206352901</v>
      </c>
      <c r="V18" s="50">
        <f>SUMIFS('overall city offline'!$C$2:$C$2047,'city centre offline'!$A$2:$A$2047,$A18,'overall city offline'!$B$2:$B$2047,V$3)</f>
        <v>1.02962505408672</v>
      </c>
      <c r="X18" s="39">
        <f>1-SUMIFS('all sales summary'!$I$2:$I$2047,'all sales summary'!$A$2:$A$2047,$A18,'all sales summary'!$B$2:$B$2047,X$2)</f>
        <v>0.80861931902429085</v>
      </c>
      <c r="Y18" s="8">
        <f t="shared" si="0"/>
        <v>2.3955391061661314E-2</v>
      </c>
    </row>
    <row r="19" spans="1:25" x14ac:dyDescent="0.25">
      <c r="A19" s="5" t="s">
        <v>22</v>
      </c>
      <c r="B19" s="50">
        <f>SUMIFS('overall city offline'!$C$2:$C$2047,'city centre offline'!$A$2:$A$2047,$A19,'overall city offline'!$B$2:$B$2047,B$3)</f>
        <v>0.91260101452928699</v>
      </c>
      <c r="C19" s="50">
        <f>SUMIFS('overall city offline'!$C$2:$C$2047,'city centre offline'!$A$2:$A$2047,$A19,'overall city offline'!$B$2:$B$2047,C$3)</f>
        <v>0.92969641410458304</v>
      </c>
      <c r="D19" s="50">
        <f>SUMIFS('overall city offline'!$C$2:$C$2047,'city centre offline'!$A$2:$A$2047,$A19,'overall city offline'!$B$2:$B$2047,D$3)</f>
        <v>0.88407713146670097</v>
      </c>
      <c r="E19" s="50">
        <f>SUMIFS('overall city offline'!$C$2:$C$2047,'city centre offline'!$A$2:$A$2047,$A19,'overall city offline'!$B$2:$B$2047,E$3)</f>
        <v>0.55806841850960898</v>
      </c>
      <c r="F19" s="50">
        <f>SUMIFS('overall city offline'!$C$2:$C$2047,'city centre offline'!$A$2:$A$2047,$A19,'overall city offline'!$B$2:$B$2047,F$3)</f>
        <v>0.69324232542501596</v>
      </c>
      <c r="G19" s="50">
        <f>SUMIFS('overall city offline'!$C$2:$C$2047,'city centre offline'!$A$2:$A$2047,$A19,'overall city offline'!$B$2:$B$2047,G$3)</f>
        <v>0.80805467464457803</v>
      </c>
      <c r="H19" s="50">
        <f>SUMIFS('overall city offline'!$C$2:$C$2047,'city centre offline'!$A$2:$A$2047,$A19,'overall city offline'!$B$2:$B$2047,H$3)</f>
        <v>0.93769244633923698</v>
      </c>
      <c r="I19" s="50">
        <f>SUMIFS('overall city offline'!$C$2:$C$2047,'city centre offline'!$A$2:$A$2047,$A19,'overall city offline'!$B$2:$B$2047,I$3)</f>
        <v>0.96623541511331101</v>
      </c>
      <c r="J19" s="50">
        <f>SUMIFS('overall city offline'!$C$2:$C$2047,'city centre offline'!$A$2:$A$2047,$A19,'overall city offline'!$B$2:$B$2047,J$3)</f>
        <v>0.94208816542854401</v>
      </c>
      <c r="K19" s="50">
        <f>SUMIFS('overall city offline'!$C$2:$C$2047,'city centre offline'!$A$2:$A$2047,$A19,'overall city offline'!$B$2:$B$2047,K$3)</f>
        <v>0.96193282588528795</v>
      </c>
      <c r="L19" s="50">
        <f>SUMIFS('overall city offline'!$C$2:$C$2047,'city centre offline'!$A$2:$A$2047,$A19,'overall city offline'!$B$2:$B$2047,L$3)</f>
        <v>0.785469126538064</v>
      </c>
      <c r="M19" s="50">
        <f>SUMIFS('overall city offline'!$C$2:$C$2047,'city centre offline'!$A$2:$A$2047,$A19,'overall city offline'!$B$2:$B$2047,M$3)</f>
        <v>0.91104251956083304</v>
      </c>
      <c r="N19" s="50">
        <f>SUMIFS('overall city offline'!$C$2:$C$2047,'city centre offline'!$A$2:$A$2047,$A19,'overall city offline'!$B$2:$B$2047,N$3)</f>
        <v>0.60436235007140404</v>
      </c>
      <c r="O19" s="50">
        <f>SUMIFS('overall city offline'!$C$2:$C$2047,'city centre offline'!$A$2:$A$2047,$A19,'overall city offline'!$B$2:$B$2047,O$3)</f>
        <v>0.61674893477348602</v>
      </c>
      <c r="P19" s="50">
        <f>SUMIFS('overall city offline'!$C$2:$C$2047,'city centre offline'!$A$2:$A$2047,$A19,'overall city offline'!$B$2:$B$2047,P$3)</f>
        <v>0.77454760505623399</v>
      </c>
      <c r="Q19" s="50">
        <f>SUMIFS('overall city offline'!$C$2:$C$2047,'city centre offline'!$A$2:$A$2047,$A19,'overall city offline'!$B$2:$B$2047,Q$3)</f>
        <v>0.875668287645886</v>
      </c>
      <c r="R19" s="50">
        <f>SUMIFS('overall city offline'!$C$2:$C$2047,'city centre offline'!$A$2:$A$2047,$A19,'overall city offline'!$B$2:$B$2047,R$3)</f>
        <v>0.96735425609263503</v>
      </c>
      <c r="S19" s="50">
        <f>SUMIFS('overall city offline'!$C$2:$C$2047,'city centre offline'!$A$2:$A$2047,$A19,'overall city offline'!$B$2:$B$2047,S$3)</f>
        <v>0.94990192705333698</v>
      </c>
      <c r="T19" s="50">
        <f>SUMIFS('overall city offline'!$C$2:$C$2047,'city centre offline'!$A$2:$A$2047,$A19,'overall city offline'!$B$2:$B$2047,T$3)</f>
        <v>1.0069510997312401</v>
      </c>
      <c r="U19" s="50">
        <f>SUMIFS('overall city offline'!$C$2:$C$2047,'city centre offline'!$A$2:$A$2047,$A19,'overall city offline'!$B$2:$B$2047,U$3)</f>
        <v>0.97793903323102604</v>
      </c>
      <c r="V19" s="50">
        <f>SUMIFS('overall city offline'!$C$2:$C$2047,'city centre offline'!$A$2:$A$2047,$A19,'overall city offline'!$B$2:$B$2047,V$3)</f>
        <v>0.98164893808623199</v>
      </c>
      <c r="X19" s="39">
        <f>1-SUMIFS('all sales summary'!$I$2:$I$2047,'all sales summary'!$A$2:$A$2047,$A19,'all sales summary'!$B$2:$B$2047,X$2)</f>
        <v>0.90923167300297369</v>
      </c>
      <c r="Y19" s="8">
        <f t="shared" si="0"/>
        <v>-1.6685366725236437E-2</v>
      </c>
    </row>
    <row r="20" spans="1:25" x14ac:dyDescent="0.25">
      <c r="A20" s="5" t="s">
        <v>23</v>
      </c>
      <c r="B20" s="50">
        <f>SUMIFS('overall city offline'!$C$2:$C$2047,'city centre offline'!$A$2:$A$2047,$A20,'overall city offline'!$B$2:$B$2047,B$3)</f>
        <v>0.92959570725916496</v>
      </c>
      <c r="C20" s="50">
        <f>SUMIFS('overall city offline'!$C$2:$C$2047,'city centre offline'!$A$2:$A$2047,$A20,'overall city offline'!$B$2:$B$2047,C$3)</f>
        <v>0.96369289661927904</v>
      </c>
      <c r="D20" s="50">
        <f>SUMIFS('overall city offline'!$C$2:$C$2047,'city centre offline'!$A$2:$A$2047,$A20,'overall city offline'!$B$2:$B$2047,D$3)</f>
        <v>0.92800786995945295</v>
      </c>
      <c r="E20" s="50">
        <f>SUMIFS('overall city offline'!$C$2:$C$2047,'city centre offline'!$A$2:$A$2047,$A20,'overall city offline'!$B$2:$B$2047,E$3)</f>
        <v>0.56432686756771699</v>
      </c>
      <c r="F20" s="50">
        <f>SUMIFS('overall city offline'!$C$2:$C$2047,'city centre offline'!$A$2:$A$2047,$A20,'overall city offline'!$B$2:$B$2047,F$3)</f>
        <v>0.70877798302870798</v>
      </c>
      <c r="G20" s="50">
        <f>SUMIFS('overall city offline'!$C$2:$C$2047,'city centre offline'!$A$2:$A$2047,$A20,'overall city offline'!$B$2:$B$2047,G$3)</f>
        <v>0.84881174692351902</v>
      </c>
      <c r="H20" s="50">
        <f>SUMIFS('overall city offline'!$C$2:$C$2047,'city centre offline'!$A$2:$A$2047,$A20,'overall city offline'!$B$2:$B$2047,H$3)</f>
        <v>0.96417321775212494</v>
      </c>
      <c r="I20" s="50">
        <f>SUMIFS('overall city offline'!$C$2:$C$2047,'city centre offline'!$A$2:$A$2047,$A20,'overall city offline'!$B$2:$B$2047,I$3)</f>
        <v>0.98782711163160797</v>
      </c>
      <c r="J20" s="50">
        <f>SUMIFS('overall city offline'!$C$2:$C$2047,'city centre offline'!$A$2:$A$2047,$A20,'overall city offline'!$B$2:$B$2047,J$3)</f>
        <v>0.96881992313380905</v>
      </c>
      <c r="K20" s="50">
        <f>SUMIFS('overall city offline'!$C$2:$C$2047,'city centre offline'!$A$2:$A$2047,$A20,'overall city offline'!$B$2:$B$2047,K$3)</f>
        <v>1.0014079201203001</v>
      </c>
      <c r="L20" s="50">
        <f>SUMIFS('overall city offline'!$C$2:$C$2047,'city centre offline'!$A$2:$A$2047,$A20,'overall city offline'!$B$2:$B$2047,L$3)</f>
        <v>0.80239463249256804</v>
      </c>
      <c r="M20" s="50">
        <f>SUMIFS('overall city offline'!$C$2:$C$2047,'city centre offline'!$A$2:$A$2047,$A20,'overall city offline'!$B$2:$B$2047,M$3)</f>
        <v>1.07253350331511</v>
      </c>
      <c r="N20" s="50">
        <f>SUMIFS('overall city offline'!$C$2:$C$2047,'city centre offline'!$A$2:$A$2047,$A20,'overall city offline'!$B$2:$B$2047,N$3)</f>
        <v>0.64511961686638397</v>
      </c>
      <c r="O20" s="50">
        <f>SUMIFS('overall city offline'!$C$2:$C$2047,'city centre offline'!$A$2:$A$2047,$A20,'overall city offline'!$B$2:$B$2047,O$3)</f>
        <v>0.66316412801855995</v>
      </c>
      <c r="P20" s="50">
        <f>SUMIFS('overall city offline'!$C$2:$C$2047,'city centre offline'!$A$2:$A$2047,$A20,'overall city offline'!$B$2:$B$2047,P$3)</f>
        <v>0.83043761584255904</v>
      </c>
      <c r="Q20" s="50">
        <f>SUMIFS('overall city offline'!$C$2:$C$2047,'city centre offline'!$A$2:$A$2047,$A20,'overall city offline'!$B$2:$B$2047,Q$3)</f>
        <v>0.98524514316592304</v>
      </c>
      <c r="R20" s="50">
        <f>SUMIFS('overall city offline'!$C$2:$C$2047,'city centre offline'!$A$2:$A$2047,$A20,'overall city offline'!$B$2:$B$2047,R$3)</f>
        <v>1.0820320229292699</v>
      </c>
      <c r="S20" s="50">
        <f>SUMIFS('overall city offline'!$C$2:$C$2047,'city centre offline'!$A$2:$A$2047,$A20,'overall city offline'!$B$2:$B$2047,S$3)</f>
        <v>1.02750548771734</v>
      </c>
      <c r="T20" s="50">
        <f>SUMIFS('overall city offline'!$C$2:$C$2047,'city centre offline'!$A$2:$A$2047,$A20,'overall city offline'!$B$2:$B$2047,T$3)</f>
        <v>1.0873483933419601</v>
      </c>
      <c r="U20" s="50">
        <f>SUMIFS('overall city offline'!$C$2:$C$2047,'city centre offline'!$A$2:$A$2047,$A20,'overall city offline'!$B$2:$B$2047,U$3)</f>
        <v>1.05748895359594</v>
      </c>
      <c r="V20" s="50">
        <f>SUMIFS('overall city offline'!$C$2:$C$2047,'city centre offline'!$A$2:$A$2047,$A20,'overall city offline'!$B$2:$B$2047,V$3)</f>
        <v>1.0520130968588499</v>
      </c>
      <c r="X20" s="39">
        <f>1-SUMIFS('all sales summary'!$I$2:$I$2047,'all sales summary'!$A$2:$A$2047,$A20,'all sales summary'!$B$2:$B$2047,X$2)</f>
        <v>0.8701543779069586</v>
      </c>
      <c r="Y20" s="8">
        <f t="shared" si="0"/>
        <v>4.5259423940226931E-2</v>
      </c>
    </row>
    <row r="21" spans="1:25" x14ac:dyDescent="0.25">
      <c r="A21" s="5" t="s">
        <v>24</v>
      </c>
      <c r="B21" s="50">
        <f>SUMIFS('overall city offline'!$C$2:$C$2047,'city centre offline'!$A$2:$A$2047,$A21,'overall city offline'!$B$2:$B$2047,B$3)</f>
        <v>0.86984422758102597</v>
      </c>
      <c r="C21" s="50">
        <f>SUMIFS('overall city offline'!$C$2:$C$2047,'city centre offline'!$A$2:$A$2047,$A21,'overall city offline'!$B$2:$B$2047,C$3)</f>
        <v>0.88745822242978201</v>
      </c>
      <c r="D21" s="50">
        <f>SUMIFS('overall city offline'!$C$2:$C$2047,'city centre offline'!$A$2:$A$2047,$A21,'overall city offline'!$B$2:$B$2047,D$3)</f>
        <v>0.80310806565249504</v>
      </c>
      <c r="E21" s="50">
        <f>SUMIFS('overall city offline'!$C$2:$C$2047,'city centre offline'!$A$2:$A$2047,$A21,'overall city offline'!$B$2:$B$2047,E$3)</f>
        <v>0.42121735627374901</v>
      </c>
      <c r="F21" s="50">
        <f>SUMIFS('overall city offline'!$C$2:$C$2047,'city centre offline'!$A$2:$A$2047,$A21,'overall city offline'!$B$2:$B$2047,F$3)</f>
        <v>0.52725487314901298</v>
      </c>
      <c r="G21" s="50">
        <f>SUMIFS('overall city offline'!$C$2:$C$2047,'city centre offline'!$A$2:$A$2047,$A21,'overall city offline'!$B$2:$B$2047,G$3)</f>
        <v>0.72729386306146904</v>
      </c>
      <c r="H21" s="50">
        <f>SUMIFS('overall city offline'!$C$2:$C$2047,'city centre offline'!$A$2:$A$2047,$A21,'overall city offline'!$B$2:$B$2047,H$3)</f>
        <v>0.87394826429499095</v>
      </c>
      <c r="I21" s="50">
        <f>SUMIFS('overall city offline'!$C$2:$C$2047,'city centre offline'!$A$2:$A$2047,$A21,'overall city offline'!$B$2:$B$2047,I$3)</f>
        <v>0.90964057639823004</v>
      </c>
      <c r="J21" s="50">
        <f>SUMIFS('overall city offline'!$C$2:$C$2047,'city centre offline'!$A$2:$A$2047,$A21,'overall city offline'!$B$2:$B$2047,J$3)</f>
        <v>0.85983282282734297</v>
      </c>
      <c r="K21" s="50">
        <f>SUMIFS('overall city offline'!$C$2:$C$2047,'city centre offline'!$A$2:$A$2047,$A21,'overall city offline'!$B$2:$B$2047,K$3)</f>
        <v>0.922605456439341</v>
      </c>
      <c r="L21" s="50">
        <f>SUMIFS('overall city offline'!$C$2:$C$2047,'city centre offline'!$A$2:$A$2047,$A21,'overall city offline'!$B$2:$B$2047,L$3)</f>
        <v>0.68657880895011403</v>
      </c>
      <c r="M21" s="50">
        <f>SUMIFS('overall city offline'!$C$2:$C$2047,'city centre offline'!$A$2:$A$2047,$A21,'overall city offline'!$B$2:$B$2047,M$3)</f>
        <v>0.97611711628509101</v>
      </c>
      <c r="N21" s="50">
        <f>SUMIFS('overall city offline'!$C$2:$C$2047,'city centre offline'!$A$2:$A$2047,$A21,'overall city offline'!$B$2:$B$2047,N$3)</f>
        <v>0.50702818279323103</v>
      </c>
      <c r="O21" s="50">
        <f>SUMIFS('overall city offline'!$C$2:$C$2047,'city centre offline'!$A$2:$A$2047,$A21,'overall city offline'!$B$2:$B$2047,O$3)</f>
        <v>0.52997416991489898</v>
      </c>
      <c r="P21" s="50">
        <f>SUMIFS('overall city offline'!$C$2:$C$2047,'city centre offline'!$A$2:$A$2047,$A21,'overall city offline'!$B$2:$B$2047,P$3)</f>
        <v>0.67033438530301004</v>
      </c>
      <c r="Q21" s="50">
        <f>SUMIFS('overall city offline'!$C$2:$C$2047,'city centre offline'!$A$2:$A$2047,$A21,'overall city offline'!$B$2:$B$2047,Q$3)</f>
        <v>0.83336635193183795</v>
      </c>
      <c r="R21" s="50">
        <f>SUMIFS('overall city offline'!$C$2:$C$2047,'city centre offline'!$A$2:$A$2047,$A21,'overall city offline'!$B$2:$B$2047,R$3)</f>
        <v>0.96747464433294394</v>
      </c>
      <c r="S21" s="50">
        <f>SUMIFS('overall city offline'!$C$2:$C$2047,'city centre offline'!$A$2:$A$2047,$A21,'overall city offline'!$B$2:$B$2047,S$3)</f>
        <v>0.91074041648594795</v>
      </c>
      <c r="T21" s="50">
        <f>SUMIFS('overall city offline'!$C$2:$C$2047,'city centre offline'!$A$2:$A$2047,$A21,'overall city offline'!$B$2:$B$2047,T$3)</f>
        <v>0.94256722872995302</v>
      </c>
      <c r="U21" s="50">
        <f>SUMIFS('overall city offline'!$C$2:$C$2047,'city centre offline'!$A$2:$A$2047,$A21,'overall city offline'!$B$2:$B$2047,U$3)</f>
        <v>0.93341772322063399</v>
      </c>
      <c r="V21" s="50">
        <f>SUMIFS('overall city offline'!$C$2:$C$2047,'city centre offline'!$A$2:$A$2047,$A21,'overall city offline'!$B$2:$B$2047,V$3)</f>
        <v>0.93936368813499205</v>
      </c>
      <c r="X21" s="39">
        <f>1-SUMIFS('all sales summary'!$I$2:$I$2047,'all sales summary'!$A$2:$A$2047,$A21,'all sales summary'!$B$2:$B$2047,X$2)</f>
        <v>0.79630206911430346</v>
      </c>
      <c r="Y21" s="8">
        <f t="shared" si="0"/>
        <v>-4.8284820601566018E-2</v>
      </c>
    </row>
    <row r="22" spans="1:25" x14ac:dyDescent="0.25">
      <c r="A22" s="5" t="s">
        <v>25</v>
      </c>
      <c r="B22" s="50">
        <f>SUMIFS('overall city offline'!$C$2:$C$2047,'city centre offline'!$A$2:$A$2047,$A22,'overall city offline'!$B$2:$B$2047,B$3)</f>
        <v>0.916179912384535</v>
      </c>
      <c r="C22" s="50">
        <f>SUMIFS('overall city offline'!$C$2:$C$2047,'city centre offline'!$A$2:$A$2047,$A22,'overall city offline'!$B$2:$B$2047,C$3)</f>
        <v>0.93833877227315698</v>
      </c>
      <c r="D22" s="50">
        <f>SUMIFS('overall city offline'!$C$2:$C$2047,'city centre offline'!$A$2:$A$2047,$A22,'overall city offline'!$B$2:$B$2047,D$3)</f>
        <v>0.87713033108111005</v>
      </c>
      <c r="E22" s="50">
        <f>SUMIFS('overall city offline'!$C$2:$C$2047,'city centre offline'!$A$2:$A$2047,$A22,'overall city offline'!$B$2:$B$2047,E$3)</f>
        <v>0.52118617765672604</v>
      </c>
      <c r="F22" s="50">
        <f>SUMIFS('overall city offline'!$C$2:$C$2047,'city centre offline'!$A$2:$A$2047,$A22,'overall city offline'!$B$2:$B$2047,F$3)</f>
        <v>0.64943820810903596</v>
      </c>
      <c r="G22" s="50">
        <f>SUMIFS('overall city offline'!$C$2:$C$2047,'city centre offline'!$A$2:$A$2047,$A22,'overall city offline'!$B$2:$B$2047,G$3)</f>
        <v>0.79659445451436195</v>
      </c>
      <c r="H22" s="50">
        <f>SUMIFS('overall city offline'!$C$2:$C$2047,'city centre offline'!$A$2:$A$2047,$A22,'overall city offline'!$B$2:$B$2047,H$3)</f>
        <v>0.93381092505050001</v>
      </c>
      <c r="I22" s="50">
        <f>SUMIFS('overall city offline'!$C$2:$C$2047,'city centre offline'!$A$2:$A$2047,$A22,'overall city offline'!$B$2:$B$2047,I$3)</f>
        <v>0.95983225265814898</v>
      </c>
      <c r="J22" s="50">
        <f>SUMIFS('overall city offline'!$C$2:$C$2047,'city centre offline'!$A$2:$A$2047,$A22,'overall city offline'!$B$2:$B$2047,J$3)</f>
        <v>0.92464976247151598</v>
      </c>
      <c r="K22" s="50">
        <f>SUMIFS('overall city offline'!$C$2:$C$2047,'city centre offline'!$A$2:$A$2047,$A22,'overall city offline'!$B$2:$B$2047,K$3)</f>
        <v>0.99448487345502801</v>
      </c>
      <c r="L22" s="50">
        <f>SUMIFS('overall city offline'!$C$2:$C$2047,'city centre offline'!$A$2:$A$2047,$A22,'overall city offline'!$B$2:$B$2047,L$3)</f>
        <v>0.764461990190482</v>
      </c>
      <c r="M22" s="50">
        <f>SUMIFS('overall city offline'!$C$2:$C$2047,'city centre offline'!$A$2:$A$2047,$A22,'overall city offline'!$B$2:$B$2047,M$3)</f>
        <v>1.0815217034582201</v>
      </c>
      <c r="N22" s="50">
        <f>SUMIFS('overall city offline'!$C$2:$C$2047,'city centre offline'!$A$2:$A$2047,$A22,'overall city offline'!$B$2:$B$2047,N$3)</f>
        <v>0.603839010279134</v>
      </c>
      <c r="O22" s="50">
        <f>SUMIFS('overall city offline'!$C$2:$C$2047,'city centre offline'!$A$2:$A$2047,$A22,'overall city offline'!$B$2:$B$2047,O$3)</f>
        <v>0.63554361397905701</v>
      </c>
      <c r="P22" s="50">
        <f>SUMIFS('overall city offline'!$C$2:$C$2047,'city centre offline'!$A$2:$A$2047,$A22,'overall city offline'!$B$2:$B$2047,P$3)</f>
        <v>0.77609180224310303</v>
      </c>
      <c r="Q22" s="50">
        <f>SUMIFS('overall city offline'!$C$2:$C$2047,'city centre offline'!$A$2:$A$2047,$A22,'overall city offline'!$B$2:$B$2047,Q$3)</f>
        <v>0.93461463355477503</v>
      </c>
      <c r="R22" s="50">
        <f>SUMIFS('overall city offline'!$C$2:$C$2047,'city centre offline'!$A$2:$A$2047,$A22,'overall city offline'!$B$2:$B$2047,R$3)</f>
        <v>1.02364635912168</v>
      </c>
      <c r="S22" s="50">
        <f>SUMIFS('overall city offline'!$C$2:$C$2047,'city centre offline'!$A$2:$A$2047,$A22,'overall city offline'!$B$2:$B$2047,S$3)</f>
        <v>0.98368441994773104</v>
      </c>
      <c r="T22" s="50">
        <f>SUMIFS('overall city offline'!$C$2:$C$2047,'city centre offline'!$A$2:$A$2047,$A22,'overall city offline'!$B$2:$B$2047,T$3)</f>
        <v>1.0315244258437499</v>
      </c>
      <c r="U22" s="50">
        <f>SUMIFS('overall city offline'!$C$2:$C$2047,'city centre offline'!$A$2:$A$2047,$A22,'overall city offline'!$B$2:$B$2047,U$3)</f>
        <v>1.0267301177911199</v>
      </c>
      <c r="V22" s="50">
        <f>SUMIFS('overall city offline'!$C$2:$C$2047,'city centre offline'!$A$2:$A$2047,$A22,'overall city offline'!$B$2:$B$2047,V$3)</f>
        <v>0.99109502737542399</v>
      </c>
      <c r="X22" s="39">
        <f>1-SUMIFS('all sales summary'!$I$2:$I$2047,'all sales summary'!$A$2:$A$2047,$A22,'all sales summary'!$B$2:$B$2047,X$2)</f>
        <v>0.8322828282389646</v>
      </c>
      <c r="Y22" s="8">
        <f t="shared" si="0"/>
        <v>-7.41145580137268E-3</v>
      </c>
    </row>
    <row r="23" spans="1:25" x14ac:dyDescent="0.25">
      <c r="A23" s="5" t="s">
        <v>26</v>
      </c>
      <c r="B23" s="50">
        <f>SUMIFS('overall city offline'!$C$2:$C$2047,'city centre offline'!$A$2:$A$2047,$A23,'overall city offline'!$B$2:$B$2047,B$3)</f>
        <v>0.93597543441658104</v>
      </c>
      <c r="C23" s="50">
        <f>SUMIFS('overall city offline'!$C$2:$C$2047,'city centre offline'!$A$2:$A$2047,$A23,'overall city offline'!$B$2:$B$2047,C$3)</f>
        <v>0.93873476745165896</v>
      </c>
      <c r="D23" s="50">
        <f>SUMIFS('overall city offline'!$C$2:$C$2047,'city centre offline'!$A$2:$A$2047,$A23,'overall city offline'!$B$2:$B$2047,D$3)</f>
        <v>0.91862150176734902</v>
      </c>
      <c r="E23" s="50">
        <f>SUMIFS('overall city offline'!$C$2:$C$2047,'city centre offline'!$A$2:$A$2047,$A23,'overall city offline'!$B$2:$B$2047,E$3)</f>
        <v>0.59104630118238999</v>
      </c>
      <c r="F23" s="50">
        <f>SUMIFS('overall city offline'!$C$2:$C$2047,'city centre offline'!$A$2:$A$2047,$A23,'overall city offline'!$B$2:$B$2047,F$3)</f>
        <v>0.74783820788444</v>
      </c>
      <c r="G23" s="50">
        <f>SUMIFS('overall city offline'!$C$2:$C$2047,'city centre offline'!$A$2:$A$2047,$A23,'overall city offline'!$B$2:$B$2047,G$3)</f>
        <v>0.93430562263780703</v>
      </c>
      <c r="H23" s="50">
        <f>SUMIFS('overall city offline'!$C$2:$C$2047,'city centre offline'!$A$2:$A$2047,$A23,'overall city offline'!$B$2:$B$2047,H$3)</f>
        <v>1.05515341100477</v>
      </c>
      <c r="I23" s="50">
        <f>SUMIFS('overall city offline'!$C$2:$C$2047,'city centre offline'!$A$2:$A$2047,$A23,'overall city offline'!$B$2:$B$2047,I$3)</f>
        <v>1.102258829882</v>
      </c>
      <c r="J23" s="50">
        <f>SUMIFS('overall city offline'!$C$2:$C$2047,'city centre offline'!$A$2:$A$2047,$A23,'overall city offline'!$B$2:$B$2047,J$3)</f>
        <v>1.0235607791749299</v>
      </c>
      <c r="K23" s="50">
        <f>SUMIFS('overall city offline'!$C$2:$C$2047,'city centre offline'!$A$2:$A$2047,$A23,'overall city offline'!$B$2:$B$2047,K$3)</f>
        <v>1.0593790391540501</v>
      </c>
      <c r="L23" s="50">
        <f>SUMIFS('overall city offline'!$C$2:$C$2047,'city centre offline'!$A$2:$A$2047,$A23,'overall city offline'!$B$2:$B$2047,L$3)</f>
        <v>0.83265050112073602</v>
      </c>
      <c r="M23" s="50">
        <f>SUMIFS('overall city offline'!$C$2:$C$2047,'city centre offline'!$A$2:$A$2047,$A23,'overall city offline'!$B$2:$B$2047,M$3)</f>
        <v>1.1346775022242701</v>
      </c>
      <c r="N23" s="50">
        <f>SUMIFS('overall city offline'!$C$2:$C$2047,'city centre offline'!$A$2:$A$2047,$A23,'overall city offline'!$B$2:$B$2047,N$3)</f>
        <v>0.72170746423457799</v>
      </c>
      <c r="O23" s="50">
        <f>SUMIFS('overall city offline'!$C$2:$C$2047,'city centre offline'!$A$2:$A$2047,$A23,'overall city offline'!$B$2:$B$2047,O$3)</f>
        <v>0.71521175326976905</v>
      </c>
      <c r="P23" s="50">
        <f>SUMIFS('overall city offline'!$C$2:$C$2047,'city centre offline'!$A$2:$A$2047,$A23,'overall city offline'!$B$2:$B$2047,P$3)</f>
        <v>0.87560344208824004</v>
      </c>
      <c r="Q23" s="50">
        <f>SUMIFS('overall city offline'!$C$2:$C$2047,'city centre offline'!$A$2:$A$2047,$A23,'overall city offline'!$B$2:$B$2047,Q$3)</f>
        <v>1.0639291612375601</v>
      </c>
      <c r="R23" s="50">
        <f>SUMIFS('overall city offline'!$C$2:$C$2047,'city centre offline'!$A$2:$A$2047,$A23,'overall city offline'!$B$2:$B$2047,R$3)</f>
        <v>1.17753821156497</v>
      </c>
      <c r="S23" s="50">
        <f>SUMIFS('overall city offline'!$C$2:$C$2047,'city centre offline'!$A$2:$A$2047,$A23,'overall city offline'!$B$2:$B$2047,S$3)</f>
        <v>1.12641217327208</v>
      </c>
      <c r="T23" s="50">
        <f>SUMIFS('overall city offline'!$C$2:$C$2047,'city centre offline'!$A$2:$A$2047,$A23,'overall city offline'!$B$2:$B$2047,T$3)</f>
        <v>1.15957956819643</v>
      </c>
      <c r="U23" s="50">
        <f>SUMIFS('overall city offline'!$C$2:$C$2047,'city centre offline'!$A$2:$A$2047,$A23,'overall city offline'!$B$2:$B$2047,U$3)</f>
        <v>1.1651360084814399</v>
      </c>
      <c r="V23" s="50">
        <f>SUMIFS('overall city offline'!$C$2:$C$2047,'city centre offline'!$A$2:$A$2047,$A23,'overall city offline'!$B$2:$B$2047,V$3)</f>
        <v>1.1171358175525501</v>
      </c>
      <c r="X23" s="39">
        <f>1-SUMIFS('all sales summary'!$I$2:$I$2047,'all sales summary'!$A$2:$A$2047,$A23,'all sales summary'!$B$2:$B$2047,X$2)</f>
        <v>0.8746910507057154</v>
      </c>
      <c r="Y23" s="8">
        <f t="shared" si="0"/>
        <v>0.10245765133031302</v>
      </c>
    </row>
    <row r="24" spans="1:25" x14ac:dyDescent="0.25">
      <c r="A24" s="5" t="s">
        <v>27</v>
      </c>
      <c r="B24" s="50">
        <f>SUMIFS('overall city offline'!$C$2:$C$2047,'city centre offline'!$A$2:$A$2047,$A24,'overall city offline'!$B$2:$B$2047,B$3)</f>
        <v>0.89146247545711299</v>
      </c>
      <c r="C24" s="50">
        <f>SUMIFS('overall city offline'!$C$2:$C$2047,'city centre offline'!$A$2:$A$2047,$A24,'overall city offline'!$B$2:$B$2047,C$3)</f>
        <v>0.92755172606665903</v>
      </c>
      <c r="D24" s="50">
        <f>SUMIFS('overall city offline'!$C$2:$C$2047,'city centre offline'!$A$2:$A$2047,$A24,'overall city offline'!$B$2:$B$2047,D$3)</f>
        <v>0.89618993278569903</v>
      </c>
      <c r="E24" s="50">
        <f>SUMIFS('overall city offline'!$C$2:$C$2047,'city centre offline'!$A$2:$A$2047,$A24,'overall city offline'!$B$2:$B$2047,E$3)</f>
        <v>0.55581439174417702</v>
      </c>
      <c r="F24" s="50">
        <f>SUMIFS('overall city offline'!$C$2:$C$2047,'city centre offline'!$A$2:$A$2047,$A24,'overall city offline'!$B$2:$B$2047,F$3)</f>
        <v>0.68111389680120504</v>
      </c>
      <c r="G24" s="50">
        <f>SUMIFS('overall city offline'!$C$2:$C$2047,'city centre offline'!$A$2:$A$2047,$A24,'overall city offline'!$B$2:$B$2047,G$3)</f>
        <v>0.74920642056251896</v>
      </c>
      <c r="H24" s="50">
        <f>SUMIFS('overall city offline'!$C$2:$C$2047,'city centre offline'!$A$2:$A$2047,$A24,'overall city offline'!$B$2:$B$2047,H$3)</f>
        <v>0.99035216483002597</v>
      </c>
      <c r="I24" s="50">
        <f>SUMIFS('overall city offline'!$C$2:$C$2047,'city centre offline'!$A$2:$A$2047,$A24,'overall city offline'!$B$2:$B$2047,I$3)</f>
        <v>1.02845186788368</v>
      </c>
      <c r="J24" s="50">
        <f>SUMIFS('overall city offline'!$C$2:$C$2047,'city centre offline'!$A$2:$A$2047,$A24,'overall city offline'!$B$2:$B$2047,J$3)</f>
        <v>1.01564884092218</v>
      </c>
      <c r="K24" s="50">
        <f>SUMIFS('overall city offline'!$C$2:$C$2047,'city centre offline'!$A$2:$A$2047,$A24,'overall city offline'!$B$2:$B$2047,K$3)</f>
        <v>1.0453554097450199</v>
      </c>
      <c r="L24" s="50">
        <f>SUMIFS('overall city offline'!$C$2:$C$2047,'city centre offline'!$A$2:$A$2047,$A24,'overall city offline'!$B$2:$B$2047,L$3)</f>
        <v>0.96576807310771295</v>
      </c>
      <c r="M24" s="50">
        <f>SUMIFS('overall city offline'!$C$2:$C$2047,'city centre offline'!$A$2:$A$2047,$A24,'overall city offline'!$B$2:$B$2047,M$3)</f>
        <v>1.12115021682116</v>
      </c>
      <c r="N24" s="50">
        <f>SUMIFS('overall city offline'!$C$2:$C$2047,'city centre offline'!$A$2:$A$2047,$A24,'overall city offline'!$B$2:$B$2047,N$3)</f>
        <v>0.60096908590898901</v>
      </c>
      <c r="O24" s="50">
        <f>SUMIFS('overall city offline'!$C$2:$C$2047,'city centre offline'!$A$2:$A$2047,$A24,'overall city offline'!$B$2:$B$2047,O$3)</f>
        <v>0.64434952984973604</v>
      </c>
      <c r="P24" s="50">
        <f>SUMIFS('overall city offline'!$C$2:$C$2047,'city centre offline'!$A$2:$A$2047,$A24,'overall city offline'!$B$2:$B$2047,P$3)</f>
        <v>0.79433063119340896</v>
      </c>
      <c r="Q24" s="50">
        <f>SUMIFS('overall city offline'!$C$2:$C$2047,'city centre offline'!$A$2:$A$2047,$A24,'overall city offline'!$B$2:$B$2047,Q$3)</f>
        <v>0.921074636101189</v>
      </c>
      <c r="R24" s="50">
        <f>SUMIFS('overall city offline'!$C$2:$C$2047,'city centre offline'!$A$2:$A$2047,$A24,'overall city offline'!$B$2:$B$2047,R$3)</f>
        <v>1.14035544175851</v>
      </c>
      <c r="S24" s="50">
        <f>SUMIFS('overall city offline'!$C$2:$C$2047,'city centre offline'!$A$2:$A$2047,$A24,'overall city offline'!$B$2:$B$2047,S$3)</f>
        <v>1.06976133150568</v>
      </c>
      <c r="T24" s="50">
        <f>SUMIFS('overall city offline'!$C$2:$C$2047,'city centre offline'!$A$2:$A$2047,$A24,'overall city offline'!$B$2:$B$2047,T$3)</f>
        <v>1.10321260189625</v>
      </c>
      <c r="U24" s="50">
        <f>SUMIFS('overall city offline'!$C$2:$C$2047,'city centre offline'!$A$2:$A$2047,$A24,'overall city offline'!$B$2:$B$2047,U$3)</f>
        <v>1.12282243688132</v>
      </c>
      <c r="V24" s="50">
        <f>SUMIFS('overall city offline'!$C$2:$C$2047,'city centre offline'!$A$2:$A$2047,$A24,'overall city offline'!$B$2:$B$2047,V$3)</f>
        <v>1.0994249945305301</v>
      </c>
      <c r="X24" s="39">
        <f>1-SUMIFS('all sales summary'!$I$2:$I$2047,'all sales summary'!$A$2:$A$2047,$A24,'all sales summary'!$B$2:$B$2047,X$2)</f>
        <v>0.77233792044533456</v>
      </c>
      <c r="Y24" s="8">
        <f t="shared" si="0"/>
        <v>7.6789693515998389E-2</v>
      </c>
    </row>
    <row r="25" spans="1:25" x14ac:dyDescent="0.25">
      <c r="A25" s="5" t="s">
        <v>28</v>
      </c>
      <c r="B25" s="50">
        <f>SUMIFS('overall city offline'!$C$2:$C$2047,'city centre offline'!$A$2:$A$2047,$A25,'overall city offline'!$B$2:$B$2047,B$3)</f>
        <v>0.89270720203863196</v>
      </c>
      <c r="C25" s="50">
        <f>SUMIFS('overall city offline'!$C$2:$C$2047,'city centre offline'!$A$2:$A$2047,$A25,'overall city offline'!$B$2:$B$2047,C$3)</f>
        <v>0.91808539811327095</v>
      </c>
      <c r="D25" s="50">
        <f>SUMIFS('overall city offline'!$C$2:$C$2047,'city centre offline'!$A$2:$A$2047,$A25,'overall city offline'!$B$2:$B$2047,D$3)</f>
        <v>0.81591725800993697</v>
      </c>
      <c r="E25" s="50">
        <f>SUMIFS('overall city offline'!$C$2:$C$2047,'city centre offline'!$A$2:$A$2047,$A25,'overall city offline'!$B$2:$B$2047,E$3)</f>
        <v>0.42756019134498702</v>
      </c>
      <c r="F25" s="50">
        <f>SUMIFS('overall city offline'!$C$2:$C$2047,'city centre offline'!$A$2:$A$2047,$A25,'overall city offline'!$B$2:$B$2047,F$3)</f>
        <v>0.51277722559421601</v>
      </c>
      <c r="G25" s="50">
        <f>SUMIFS('overall city offline'!$C$2:$C$2047,'city centre offline'!$A$2:$A$2047,$A25,'overall city offline'!$B$2:$B$2047,G$3)</f>
        <v>0.57609741393108505</v>
      </c>
      <c r="H25" s="50">
        <f>SUMIFS('overall city offline'!$C$2:$C$2047,'city centre offline'!$A$2:$A$2047,$A25,'overall city offline'!$B$2:$B$2047,H$3)</f>
        <v>0.81649562293880595</v>
      </c>
      <c r="I25" s="50">
        <f>SUMIFS('overall city offline'!$C$2:$C$2047,'city centre offline'!$A$2:$A$2047,$A25,'overall city offline'!$B$2:$B$2047,I$3)</f>
        <v>0.95246070268247596</v>
      </c>
      <c r="J25" s="50">
        <f>SUMIFS('overall city offline'!$C$2:$C$2047,'city centre offline'!$A$2:$A$2047,$A25,'overall city offline'!$B$2:$B$2047,J$3)</f>
        <v>0.92595694628925895</v>
      </c>
      <c r="K25" s="50">
        <f>SUMIFS('overall city offline'!$C$2:$C$2047,'city centre offline'!$A$2:$A$2047,$A25,'overall city offline'!$B$2:$B$2047,K$3)</f>
        <v>0.87280262368858996</v>
      </c>
      <c r="L25" s="50">
        <f>SUMIFS('overall city offline'!$C$2:$C$2047,'city centre offline'!$A$2:$A$2047,$A25,'overall city offline'!$B$2:$B$2047,L$3)</f>
        <v>0.83475213925346503</v>
      </c>
      <c r="M25" s="50">
        <f>SUMIFS('overall city offline'!$C$2:$C$2047,'city centre offline'!$A$2:$A$2047,$A25,'overall city offline'!$B$2:$B$2047,M$3)</f>
        <v>0.94578830150136595</v>
      </c>
      <c r="N25" s="50">
        <f>SUMIFS('overall city offline'!$C$2:$C$2047,'city centre offline'!$A$2:$A$2047,$A25,'overall city offline'!$B$2:$B$2047,N$3)</f>
        <v>0.49951955287511102</v>
      </c>
      <c r="O25" s="50">
        <f>SUMIFS('overall city offline'!$C$2:$C$2047,'city centre offline'!$A$2:$A$2047,$A25,'overall city offline'!$B$2:$B$2047,O$3)</f>
        <v>0.51045900616161</v>
      </c>
      <c r="P25" s="50">
        <f>SUMIFS('overall city offline'!$C$2:$C$2047,'city centre offline'!$A$2:$A$2047,$A25,'overall city offline'!$B$2:$B$2047,P$3)</f>
        <v>0.63797643910169299</v>
      </c>
      <c r="Q25" s="50">
        <f>SUMIFS('overall city offline'!$C$2:$C$2047,'city centre offline'!$A$2:$A$2047,$A25,'overall city offline'!$B$2:$B$2047,Q$3)</f>
        <v>0.74895378855466099</v>
      </c>
      <c r="R25" s="50">
        <f>SUMIFS('overall city offline'!$C$2:$C$2047,'city centre offline'!$A$2:$A$2047,$A25,'overall city offline'!$B$2:$B$2047,R$3)</f>
        <v>1.01103361539132</v>
      </c>
      <c r="S25" s="50">
        <f>SUMIFS('overall city offline'!$C$2:$C$2047,'city centre offline'!$A$2:$A$2047,$A25,'overall city offline'!$B$2:$B$2047,S$3)</f>
        <v>1.0050005725828599</v>
      </c>
      <c r="T25" s="50">
        <f>SUMIFS('overall city offline'!$C$2:$C$2047,'city centre offline'!$A$2:$A$2047,$A25,'overall city offline'!$B$2:$B$2047,T$3)</f>
        <v>1.05113777049144</v>
      </c>
      <c r="U25" s="50">
        <f>SUMIFS('overall city offline'!$C$2:$C$2047,'city centre offline'!$A$2:$A$2047,$A25,'overall city offline'!$B$2:$B$2047,U$3)</f>
        <v>1.1043022289525599</v>
      </c>
      <c r="V25" s="50">
        <f>SUMIFS('overall city offline'!$C$2:$C$2047,'city centre offline'!$A$2:$A$2047,$A25,'overall city offline'!$B$2:$B$2047,V$3)</f>
        <v>1.0232151130060401</v>
      </c>
      <c r="X25" s="39">
        <f>1-SUMIFS('all sales summary'!$I$2:$I$2047,'all sales summary'!$A$2:$A$2047,$A25,'all sales summary'!$B$2:$B$2047,X$2)</f>
        <v>0.94808827808592788</v>
      </c>
      <c r="Y25" s="8">
        <f t="shared" si="0"/>
        <v>2.2009976515466757E-2</v>
      </c>
    </row>
    <row r="26" spans="1:25" x14ac:dyDescent="0.25">
      <c r="A26" s="5" t="s">
        <v>29</v>
      </c>
      <c r="B26" s="50">
        <f>SUMIFS('overall city offline'!$C$2:$C$2047,'city centre offline'!$A$2:$A$2047,$A26,'overall city offline'!$B$2:$B$2047,B$3)</f>
        <v>0.91677555487348905</v>
      </c>
      <c r="C26" s="50">
        <f>SUMIFS('overall city offline'!$C$2:$C$2047,'city centre offline'!$A$2:$A$2047,$A26,'overall city offline'!$B$2:$B$2047,C$3)</f>
        <v>0.91444381774656502</v>
      </c>
      <c r="D26" s="50">
        <f>SUMIFS('overall city offline'!$C$2:$C$2047,'city centre offline'!$A$2:$A$2047,$A26,'overall city offline'!$B$2:$B$2047,D$3)</f>
        <v>0.80336834873984397</v>
      </c>
      <c r="E26" s="50">
        <f>SUMIFS('overall city offline'!$C$2:$C$2047,'city centre offline'!$A$2:$A$2047,$A26,'overall city offline'!$B$2:$B$2047,E$3)</f>
        <v>0.34385178581486903</v>
      </c>
      <c r="F26" s="50">
        <f>SUMIFS('overall city offline'!$C$2:$C$2047,'city centre offline'!$A$2:$A$2047,$A26,'overall city offline'!$B$2:$B$2047,F$3)</f>
        <v>0.44275377823402301</v>
      </c>
      <c r="G26" s="50">
        <f>SUMIFS('overall city offline'!$C$2:$C$2047,'city centre offline'!$A$2:$A$2047,$A26,'overall city offline'!$B$2:$B$2047,G$3)</f>
        <v>0.67034278367353295</v>
      </c>
      <c r="H26" s="50">
        <f>SUMIFS('overall city offline'!$C$2:$C$2047,'city centre offline'!$A$2:$A$2047,$A26,'overall city offline'!$B$2:$B$2047,H$3)</f>
        <v>0.89056351395804101</v>
      </c>
      <c r="I26" s="50">
        <f>SUMIFS('overall city offline'!$C$2:$C$2047,'city centre offline'!$A$2:$A$2047,$A26,'overall city offline'!$B$2:$B$2047,I$3)</f>
        <v>0.96011533529044102</v>
      </c>
      <c r="J26" s="50">
        <f>SUMIFS('overall city offline'!$C$2:$C$2047,'city centre offline'!$A$2:$A$2047,$A26,'overall city offline'!$B$2:$B$2047,J$3)</f>
        <v>0.95266530543842698</v>
      </c>
      <c r="K26" s="50">
        <f>SUMIFS('overall city offline'!$C$2:$C$2047,'city centre offline'!$A$2:$A$2047,$A26,'overall city offline'!$B$2:$B$2047,K$3)</f>
        <v>0.95970609357907599</v>
      </c>
      <c r="L26" s="50">
        <f>SUMIFS('overall city offline'!$C$2:$C$2047,'city centre offline'!$A$2:$A$2047,$A26,'overall city offline'!$B$2:$B$2047,L$3)</f>
        <v>0.61067760828228701</v>
      </c>
      <c r="M26" s="50">
        <f>SUMIFS('overall city offline'!$C$2:$C$2047,'city centre offline'!$A$2:$A$2047,$A26,'overall city offline'!$B$2:$B$2047,M$3)</f>
        <v>1.0622181987132999</v>
      </c>
      <c r="N26" s="50">
        <f>SUMIFS('overall city offline'!$C$2:$C$2047,'city centre offline'!$A$2:$A$2047,$A26,'overall city offline'!$B$2:$B$2047,N$3)</f>
        <v>0.47534864049016101</v>
      </c>
      <c r="O26" s="50">
        <f>SUMIFS('overall city offline'!$C$2:$C$2047,'city centre offline'!$A$2:$A$2047,$A26,'overall city offline'!$B$2:$B$2047,O$3)</f>
        <v>0.47730054543791101</v>
      </c>
      <c r="P26" s="50">
        <f>SUMIFS('overall city offline'!$C$2:$C$2047,'city centre offline'!$A$2:$A$2047,$A26,'overall city offline'!$B$2:$B$2047,P$3)</f>
        <v>0.60361176332459399</v>
      </c>
      <c r="Q26" s="50">
        <f>SUMIFS('overall city offline'!$C$2:$C$2047,'city centre offline'!$A$2:$A$2047,$A26,'overall city offline'!$B$2:$B$2047,Q$3)</f>
        <v>0.85304789082674004</v>
      </c>
      <c r="R26" s="50">
        <f>SUMIFS('overall city offline'!$C$2:$C$2047,'city centre offline'!$A$2:$A$2047,$A26,'overall city offline'!$B$2:$B$2047,R$3)</f>
        <v>0.99140197029536803</v>
      </c>
      <c r="S26" s="50">
        <f>SUMIFS('overall city offline'!$C$2:$C$2047,'city centre offline'!$A$2:$A$2047,$A26,'overall city offline'!$B$2:$B$2047,S$3)</f>
        <v>0.97911416447760502</v>
      </c>
      <c r="T26" s="50">
        <f>SUMIFS('overall city offline'!$C$2:$C$2047,'city centre offline'!$A$2:$A$2047,$A26,'overall city offline'!$B$2:$B$2047,T$3)</f>
        <v>1.0121198736858901</v>
      </c>
      <c r="U26" s="50">
        <f>SUMIFS('overall city offline'!$C$2:$C$2047,'city centre offline'!$A$2:$A$2047,$A26,'overall city offline'!$B$2:$B$2047,U$3)</f>
        <v>1.04141095431596</v>
      </c>
      <c r="V26" s="50">
        <f>SUMIFS('overall city offline'!$C$2:$C$2047,'city centre offline'!$A$2:$A$2047,$A26,'overall city offline'!$B$2:$B$2047,V$3)</f>
        <v>1.0115783774312901</v>
      </c>
      <c r="X26" s="39">
        <f>1-SUMIFS('all sales summary'!$I$2:$I$2047,'all sales summary'!$A$2:$A$2047,$A26,'all sales summary'!$B$2:$B$2047,X$2)</f>
        <v>0.77906571037084493</v>
      </c>
      <c r="Y26" s="8">
        <f t="shared" si="0"/>
        <v>9.0203168384497719E-3</v>
      </c>
    </row>
    <row r="27" spans="1:25" x14ac:dyDescent="0.25">
      <c r="A27" s="5" t="s">
        <v>30</v>
      </c>
      <c r="B27" s="50">
        <f>SUMIFS('overall city offline'!$C$2:$C$2047,'city centre offline'!$A$2:$A$2047,$A27,'overall city offline'!$B$2:$B$2047,B$3)</f>
        <v>0.88715436805168402</v>
      </c>
      <c r="C27" s="50">
        <f>SUMIFS('overall city offline'!$C$2:$C$2047,'city centre offline'!$A$2:$A$2047,$A27,'overall city offline'!$B$2:$B$2047,C$3)</f>
        <v>0.90780404023842898</v>
      </c>
      <c r="D27" s="50">
        <f>SUMIFS('overall city offline'!$C$2:$C$2047,'city centre offline'!$A$2:$A$2047,$A27,'overall city offline'!$B$2:$B$2047,D$3)</f>
        <v>0.84210054904783405</v>
      </c>
      <c r="E27" s="50">
        <f>SUMIFS('overall city offline'!$C$2:$C$2047,'city centre offline'!$A$2:$A$2047,$A27,'overall city offline'!$B$2:$B$2047,E$3)</f>
        <v>0.474257363502184</v>
      </c>
      <c r="F27" s="50">
        <f>SUMIFS('overall city offline'!$C$2:$C$2047,'city centre offline'!$A$2:$A$2047,$A27,'overall city offline'!$B$2:$B$2047,F$3)</f>
        <v>0.576636155539481</v>
      </c>
      <c r="G27" s="50">
        <f>SUMIFS('overall city offline'!$C$2:$C$2047,'city centre offline'!$A$2:$A$2047,$A27,'overall city offline'!$B$2:$B$2047,G$3)</f>
        <v>0.66494109889627895</v>
      </c>
      <c r="H27" s="50">
        <f>SUMIFS('overall city offline'!$C$2:$C$2047,'city centre offline'!$A$2:$A$2047,$A27,'overall city offline'!$B$2:$B$2047,H$3)</f>
        <v>0.95470328129467996</v>
      </c>
      <c r="I27" s="50">
        <f>SUMIFS('overall city offline'!$C$2:$C$2047,'city centre offline'!$A$2:$A$2047,$A27,'overall city offline'!$B$2:$B$2047,I$3)</f>
        <v>1.01844600407951</v>
      </c>
      <c r="J27" s="50">
        <f>SUMIFS('overall city offline'!$C$2:$C$2047,'city centre offline'!$A$2:$A$2047,$A27,'overall city offline'!$B$2:$B$2047,J$3)</f>
        <v>0.97114757985243305</v>
      </c>
      <c r="K27" s="50">
        <f>SUMIFS('overall city offline'!$C$2:$C$2047,'city centre offline'!$A$2:$A$2047,$A27,'overall city offline'!$B$2:$B$2047,K$3)</f>
        <v>0.96842810620487496</v>
      </c>
      <c r="L27" s="50">
        <f>SUMIFS('overall city offline'!$C$2:$C$2047,'city centre offline'!$A$2:$A$2047,$A27,'overall city offline'!$B$2:$B$2047,L$3)</f>
        <v>0.891483118411319</v>
      </c>
      <c r="M27" s="50">
        <f>SUMIFS('overall city offline'!$C$2:$C$2047,'city centre offline'!$A$2:$A$2047,$A27,'overall city offline'!$B$2:$B$2047,M$3)</f>
        <v>0.99228489960922195</v>
      </c>
      <c r="N27" s="50">
        <f>SUMIFS('overall city offline'!$C$2:$C$2047,'city centre offline'!$A$2:$A$2047,$A27,'overall city offline'!$B$2:$B$2047,N$3)</f>
        <v>0.54570677931685097</v>
      </c>
      <c r="O27" s="50">
        <f>SUMIFS('overall city offline'!$C$2:$C$2047,'city centre offline'!$A$2:$A$2047,$A27,'overall city offline'!$B$2:$B$2047,O$3)</f>
        <v>0.56845345502471401</v>
      </c>
      <c r="P27" s="50">
        <f>SUMIFS('overall city offline'!$C$2:$C$2047,'city centre offline'!$A$2:$A$2047,$A27,'overall city offline'!$B$2:$B$2047,P$3)</f>
        <v>0.71810586960628697</v>
      </c>
      <c r="Q27" s="50">
        <f>SUMIFS('overall city offline'!$C$2:$C$2047,'city centre offline'!$A$2:$A$2047,$A27,'overall city offline'!$B$2:$B$2047,Q$3)</f>
        <v>0.86393944223305597</v>
      </c>
      <c r="R27" s="50">
        <f>SUMIFS('overall city offline'!$C$2:$C$2047,'city centre offline'!$A$2:$A$2047,$A27,'overall city offline'!$B$2:$B$2047,R$3)</f>
        <v>1.0858471789331201</v>
      </c>
      <c r="S27" s="50">
        <f>SUMIFS('overall city offline'!$C$2:$C$2047,'city centre offline'!$A$2:$A$2047,$A27,'overall city offline'!$B$2:$B$2047,S$3)</f>
        <v>1.0659838661511301</v>
      </c>
      <c r="T27" s="50">
        <f>SUMIFS('overall city offline'!$C$2:$C$2047,'city centre offline'!$A$2:$A$2047,$A27,'overall city offline'!$B$2:$B$2047,T$3)</f>
        <v>1.0895463113133901</v>
      </c>
      <c r="U27" s="50">
        <f>SUMIFS('overall city offline'!$C$2:$C$2047,'city centre offline'!$A$2:$A$2047,$A27,'overall city offline'!$B$2:$B$2047,U$3)</f>
        <v>1.1108344475232299</v>
      </c>
      <c r="V27" s="50">
        <f>SUMIFS('overall city offline'!$C$2:$C$2047,'city centre offline'!$A$2:$A$2047,$A27,'overall city offline'!$B$2:$B$2047,V$3)</f>
        <v>1.0746544026761899</v>
      </c>
      <c r="X27" s="39">
        <f>1-SUMIFS('all sales summary'!$I$2:$I$2047,'all sales summary'!$A$2:$A$2047,$A27,'all sales summary'!$B$2:$B$2047,X$2)</f>
        <v>0.88467508708039677</v>
      </c>
      <c r="Y27" s="8">
        <f t="shared" si="0"/>
        <v>6.6044890188493341E-2</v>
      </c>
    </row>
    <row r="28" spans="1:25" x14ac:dyDescent="0.25">
      <c r="A28" s="5" t="s">
        <v>31</v>
      </c>
      <c r="B28" s="50">
        <f>SUMIFS('overall city offline'!$C$2:$C$2047,'city centre offline'!$A$2:$A$2047,$A28,'overall city offline'!$B$2:$B$2047,B$3)</f>
        <v>0.88140768815108295</v>
      </c>
      <c r="C28" s="50">
        <f>SUMIFS('overall city offline'!$C$2:$C$2047,'city centre offline'!$A$2:$A$2047,$A28,'overall city offline'!$B$2:$B$2047,C$3)</f>
        <v>0.91213514374549898</v>
      </c>
      <c r="D28" s="50">
        <f>SUMIFS('overall city offline'!$C$2:$C$2047,'city centre offline'!$A$2:$A$2047,$A28,'overall city offline'!$B$2:$B$2047,D$3)</f>
        <v>0.89222781911818005</v>
      </c>
      <c r="E28" s="50">
        <f>SUMIFS('overall city offline'!$C$2:$C$2047,'city centre offline'!$A$2:$A$2047,$A28,'overall city offline'!$B$2:$B$2047,E$3)</f>
        <v>0.52629770843369605</v>
      </c>
      <c r="F28" s="50">
        <f>SUMIFS('overall city offline'!$C$2:$C$2047,'city centre offline'!$A$2:$A$2047,$A28,'overall city offline'!$B$2:$B$2047,F$3)</f>
        <v>0.67860922675819402</v>
      </c>
      <c r="G28" s="50">
        <f>SUMIFS('overall city offline'!$C$2:$C$2047,'city centre offline'!$A$2:$A$2047,$A28,'overall city offline'!$B$2:$B$2047,G$3)</f>
        <v>0.78123569719470198</v>
      </c>
      <c r="H28" s="50">
        <f>SUMIFS('overall city offline'!$C$2:$C$2047,'city centre offline'!$A$2:$A$2047,$A28,'overall city offline'!$B$2:$B$2047,H$3)</f>
        <v>0.96790300003560903</v>
      </c>
      <c r="I28" s="50">
        <f>SUMIFS('overall city offline'!$C$2:$C$2047,'city centre offline'!$A$2:$A$2047,$A28,'overall city offline'!$B$2:$B$2047,I$3)</f>
        <v>1.00245972967772</v>
      </c>
      <c r="J28" s="50">
        <f>SUMIFS('overall city offline'!$C$2:$C$2047,'city centre offline'!$A$2:$A$2047,$A28,'overall city offline'!$B$2:$B$2047,J$3)</f>
        <v>0.979797532051214</v>
      </c>
      <c r="K28" s="50">
        <f>SUMIFS('overall city offline'!$C$2:$C$2047,'city centre offline'!$A$2:$A$2047,$A28,'overall city offline'!$B$2:$B$2047,K$3)</f>
        <v>1.02194404277276</v>
      </c>
      <c r="L28" s="50">
        <f>SUMIFS('overall city offline'!$C$2:$C$2047,'city centre offline'!$A$2:$A$2047,$A28,'overall city offline'!$B$2:$B$2047,L$3)</f>
        <v>0.78928453301235102</v>
      </c>
      <c r="M28" s="50">
        <f>SUMIFS('overall city offline'!$C$2:$C$2047,'city centre offline'!$A$2:$A$2047,$A28,'overall city offline'!$B$2:$B$2047,M$3)</f>
        <v>1.0885999264427799</v>
      </c>
      <c r="N28" s="50">
        <f>SUMIFS('overall city offline'!$C$2:$C$2047,'city centre offline'!$A$2:$A$2047,$A28,'overall city offline'!$B$2:$B$2047,N$3)</f>
        <v>0.62604802034129603</v>
      </c>
      <c r="O28" s="50">
        <f>SUMIFS('overall city offline'!$C$2:$C$2047,'city centre offline'!$A$2:$A$2047,$A28,'overall city offline'!$B$2:$B$2047,O$3)</f>
        <v>0.65396833957915601</v>
      </c>
      <c r="P28" s="50">
        <f>SUMIFS('overall city offline'!$C$2:$C$2047,'city centre offline'!$A$2:$A$2047,$A28,'overall city offline'!$B$2:$B$2047,P$3)</f>
        <v>0.81221312574711602</v>
      </c>
      <c r="Q28" s="50">
        <f>SUMIFS('overall city offline'!$C$2:$C$2047,'city centre offline'!$A$2:$A$2047,$A28,'overall city offline'!$B$2:$B$2047,Q$3)</f>
        <v>0.94562546960260596</v>
      </c>
      <c r="R28" s="50">
        <f>SUMIFS('overall city offline'!$C$2:$C$2047,'city centre offline'!$A$2:$A$2047,$A28,'overall city offline'!$B$2:$B$2047,R$3)</f>
        <v>1.04339203489931</v>
      </c>
      <c r="S28" s="50">
        <f>SUMIFS('overall city offline'!$C$2:$C$2047,'city centre offline'!$A$2:$A$2047,$A28,'overall city offline'!$B$2:$B$2047,S$3)</f>
        <v>1.0108603021549101</v>
      </c>
      <c r="T28" s="50">
        <f>SUMIFS('overall city offline'!$C$2:$C$2047,'city centre offline'!$A$2:$A$2047,$A28,'overall city offline'!$B$2:$B$2047,T$3)</f>
        <v>1.1590936791515101</v>
      </c>
      <c r="U28" s="50">
        <f>SUMIFS('overall city offline'!$C$2:$C$2047,'city centre offline'!$A$2:$A$2047,$A28,'overall city offline'!$B$2:$B$2047,U$3)</f>
        <v>1.1804451241076299</v>
      </c>
      <c r="V28" s="50">
        <f>SUMIFS('overall city offline'!$C$2:$C$2047,'city centre offline'!$A$2:$A$2047,$A28,'overall city offline'!$B$2:$B$2047,V$3)</f>
        <v>1.0545806766975701</v>
      </c>
      <c r="X28" s="39">
        <f>1-SUMIFS('all sales summary'!$I$2:$I$2047,'all sales summary'!$A$2:$A$2047,$A28,'all sales summary'!$B$2:$B$2047,X$2)</f>
        <v>0.78071368853482059</v>
      </c>
      <c r="Y28" s="8">
        <f t="shared" si="0"/>
        <v>4.2611881427286447E-2</v>
      </c>
    </row>
    <row r="29" spans="1:25" x14ac:dyDescent="0.25">
      <c r="A29" s="5" t="s">
        <v>32</v>
      </c>
      <c r="B29" s="50">
        <f>SUMIFS('overall city offline'!$C$2:$C$2047,'city centre offline'!$A$2:$A$2047,$A29,'overall city offline'!$B$2:$B$2047,B$3)</f>
        <v>0.93234093694360898</v>
      </c>
      <c r="C29" s="50">
        <f>SUMIFS('overall city offline'!$C$2:$C$2047,'city centre offline'!$A$2:$A$2047,$A29,'overall city offline'!$B$2:$B$2047,C$3)</f>
        <v>0.95961005163904001</v>
      </c>
      <c r="D29" s="50">
        <f>SUMIFS('overall city offline'!$C$2:$C$2047,'city centre offline'!$A$2:$A$2047,$A29,'overall city offline'!$B$2:$B$2047,D$3)</f>
        <v>0.95394345413422998</v>
      </c>
      <c r="E29" s="50">
        <f>SUMIFS('overall city offline'!$C$2:$C$2047,'city centre offline'!$A$2:$A$2047,$A29,'overall city offline'!$B$2:$B$2047,E$3)</f>
        <v>0.59897435769079899</v>
      </c>
      <c r="F29" s="50">
        <f>SUMIFS('overall city offline'!$C$2:$C$2047,'city centre offline'!$A$2:$A$2047,$A29,'overall city offline'!$B$2:$B$2047,F$3)</f>
        <v>0.75307819164745804</v>
      </c>
      <c r="G29" s="50">
        <f>SUMIFS('overall city offline'!$C$2:$C$2047,'city centre offline'!$A$2:$A$2047,$A29,'overall city offline'!$B$2:$B$2047,G$3)</f>
        <v>0.92421422865993896</v>
      </c>
      <c r="H29" s="50">
        <f>SUMIFS('overall city offline'!$C$2:$C$2047,'city centre offline'!$A$2:$A$2047,$A29,'overall city offline'!$B$2:$B$2047,H$3)</f>
        <v>1.04949048103644</v>
      </c>
      <c r="I29" s="50">
        <f>SUMIFS('overall city offline'!$C$2:$C$2047,'city centre offline'!$A$2:$A$2047,$A29,'overall city offline'!$B$2:$B$2047,I$3)</f>
        <v>1.09022259110958</v>
      </c>
      <c r="J29" s="50">
        <f>SUMIFS('overall city offline'!$C$2:$C$2047,'city centre offline'!$A$2:$A$2047,$A29,'overall city offline'!$B$2:$B$2047,J$3)</f>
        <v>1.0775511344530699</v>
      </c>
      <c r="K29" s="50">
        <f>SUMIFS('overall city offline'!$C$2:$C$2047,'city centre offline'!$A$2:$A$2047,$A29,'overall city offline'!$B$2:$B$2047,K$3)</f>
        <v>1.09599562621149</v>
      </c>
      <c r="L29" s="50">
        <f>SUMIFS('overall city offline'!$C$2:$C$2047,'city centre offline'!$A$2:$A$2047,$A29,'overall city offline'!$B$2:$B$2047,L$3)</f>
        <v>0.84015205460404896</v>
      </c>
      <c r="M29" s="50">
        <f>SUMIFS('overall city offline'!$C$2:$C$2047,'city centre offline'!$A$2:$A$2047,$A29,'overall city offline'!$B$2:$B$2047,M$3)</f>
        <v>1.0939312432903601</v>
      </c>
      <c r="N29" s="50">
        <f>SUMIFS('overall city offline'!$C$2:$C$2047,'city centre offline'!$A$2:$A$2047,$A29,'overall city offline'!$B$2:$B$2047,N$3)</f>
        <v>0.73268545601824897</v>
      </c>
      <c r="O29" s="50">
        <f>SUMIFS('overall city offline'!$C$2:$C$2047,'city centre offline'!$A$2:$A$2047,$A29,'overall city offline'!$B$2:$B$2047,O$3)</f>
        <v>0.73570968516782598</v>
      </c>
      <c r="P29" s="50">
        <f>SUMIFS('overall city offline'!$C$2:$C$2047,'city centre offline'!$A$2:$A$2047,$A29,'overall city offline'!$B$2:$B$2047,P$3)</f>
        <v>0.88873192649001898</v>
      </c>
      <c r="Q29" s="50">
        <f>SUMIFS('overall city offline'!$C$2:$C$2047,'city centre offline'!$A$2:$A$2047,$A29,'overall city offline'!$B$2:$B$2047,Q$3)</f>
        <v>1.0522430682186099</v>
      </c>
      <c r="R29" s="50">
        <f>SUMIFS('overall city offline'!$C$2:$C$2047,'city centre offline'!$A$2:$A$2047,$A29,'overall city offline'!$B$2:$B$2047,R$3)</f>
        <v>1.1428839870896399</v>
      </c>
      <c r="S29" s="50">
        <f>SUMIFS('overall city offline'!$C$2:$C$2047,'city centre offline'!$A$2:$A$2047,$A29,'overall city offline'!$B$2:$B$2047,S$3)</f>
        <v>1.1387203090412801</v>
      </c>
      <c r="T29" s="50">
        <f>SUMIFS('overall city offline'!$C$2:$C$2047,'city centre offline'!$A$2:$A$2047,$A29,'overall city offline'!$B$2:$B$2047,T$3)</f>
        <v>1.20398533706499</v>
      </c>
      <c r="U29" s="50">
        <f>SUMIFS('overall city offline'!$C$2:$C$2047,'city centre offline'!$A$2:$A$2047,$A29,'overall city offline'!$B$2:$B$2047,U$3)</f>
        <v>1.14805030145395</v>
      </c>
      <c r="V29" s="50">
        <f>SUMIFS('overall city offline'!$C$2:$C$2047,'city centre offline'!$A$2:$A$2047,$A29,'overall city offline'!$B$2:$B$2047,V$3)</f>
        <v>1.10900582027493</v>
      </c>
      <c r="X29" s="39">
        <f>1-SUMIFS('all sales summary'!$I$2:$I$2047,'all sales summary'!$A$2:$A$2047,$A29,'all sales summary'!$B$2:$B$2047,X$2)</f>
        <v>0.7424359569067398</v>
      </c>
      <c r="Y29" s="8">
        <f t="shared" si="0"/>
        <v>8.0929840484221749E-2</v>
      </c>
    </row>
    <row r="30" spans="1:25" x14ac:dyDescent="0.25">
      <c r="A30" s="5" t="s">
        <v>33</v>
      </c>
      <c r="B30" s="50">
        <f>SUMIFS('overall city offline'!$C$2:$C$2047,'city centre offline'!$A$2:$A$2047,$A30,'overall city offline'!$B$2:$B$2047,B$3)</f>
        <v>0.92440937657010602</v>
      </c>
      <c r="C30" s="50">
        <f>SUMIFS('overall city offline'!$C$2:$C$2047,'city centre offline'!$A$2:$A$2047,$A30,'overall city offline'!$B$2:$B$2047,C$3)</f>
        <v>0.94144839619468201</v>
      </c>
      <c r="D30" s="50">
        <f>SUMIFS('overall city offline'!$C$2:$C$2047,'city centre offline'!$A$2:$A$2047,$A30,'overall city offline'!$B$2:$B$2047,D$3)</f>
        <v>0.89577110849008201</v>
      </c>
      <c r="E30" s="50">
        <f>SUMIFS('overall city offline'!$C$2:$C$2047,'city centre offline'!$A$2:$A$2047,$A30,'overall city offline'!$B$2:$B$2047,E$3)</f>
        <v>0.56066496625498297</v>
      </c>
      <c r="F30" s="50">
        <f>SUMIFS('overall city offline'!$C$2:$C$2047,'city centre offline'!$A$2:$A$2047,$A30,'overall city offline'!$B$2:$B$2047,F$3)</f>
        <v>0.70345182736349499</v>
      </c>
      <c r="G30" s="50">
        <f>SUMIFS('overall city offline'!$C$2:$C$2047,'city centre offline'!$A$2:$A$2047,$A30,'overall city offline'!$B$2:$B$2047,G$3)</f>
        <v>0.86062783357684203</v>
      </c>
      <c r="H30" s="50">
        <f>SUMIFS('overall city offline'!$C$2:$C$2047,'city centre offline'!$A$2:$A$2047,$A30,'overall city offline'!$B$2:$B$2047,H$3)</f>
        <v>1.0267032414756101</v>
      </c>
      <c r="I30" s="50">
        <f>SUMIFS('overall city offline'!$C$2:$C$2047,'city centre offline'!$A$2:$A$2047,$A30,'overall city offline'!$B$2:$B$2047,I$3)</f>
        <v>1.0793937662875901</v>
      </c>
      <c r="J30" s="50">
        <f>SUMIFS('overall city offline'!$C$2:$C$2047,'city centre offline'!$A$2:$A$2047,$A30,'overall city offline'!$B$2:$B$2047,J$3)</f>
        <v>1.02724020094935</v>
      </c>
      <c r="K30" s="50">
        <f>SUMIFS('overall city offline'!$C$2:$C$2047,'city centre offline'!$A$2:$A$2047,$A30,'overall city offline'!$B$2:$B$2047,K$3)</f>
        <v>1.0938854824873101</v>
      </c>
      <c r="L30" s="50">
        <f>SUMIFS('overall city offline'!$C$2:$C$2047,'city centre offline'!$A$2:$A$2047,$A30,'overall city offline'!$B$2:$B$2047,L$3)</f>
        <v>0.81108626258128902</v>
      </c>
      <c r="M30" s="50">
        <f>SUMIFS('overall city offline'!$C$2:$C$2047,'city centre offline'!$A$2:$A$2047,$A30,'overall city offline'!$B$2:$B$2047,M$3)</f>
        <v>1.16057097658561</v>
      </c>
      <c r="N30" s="50">
        <f>SUMIFS('overall city offline'!$C$2:$C$2047,'city centre offline'!$A$2:$A$2047,$A30,'overall city offline'!$B$2:$B$2047,N$3)</f>
        <v>0.70136288138555203</v>
      </c>
      <c r="O30" s="50">
        <f>SUMIFS('overall city offline'!$C$2:$C$2047,'city centre offline'!$A$2:$A$2047,$A30,'overall city offline'!$B$2:$B$2047,O$3)</f>
        <v>0.67563088259055404</v>
      </c>
      <c r="P30" s="50">
        <f>SUMIFS('overall city offline'!$C$2:$C$2047,'city centre offline'!$A$2:$A$2047,$A30,'overall city offline'!$B$2:$B$2047,P$3)</f>
        <v>0.81294036120088997</v>
      </c>
      <c r="Q30" s="50">
        <f>SUMIFS('overall city offline'!$C$2:$C$2047,'city centre offline'!$A$2:$A$2047,$A30,'overall city offline'!$B$2:$B$2047,Q$3)</f>
        <v>1.0259154995655599</v>
      </c>
      <c r="R30" s="50">
        <f>SUMIFS('overall city offline'!$C$2:$C$2047,'city centre offline'!$A$2:$A$2047,$A30,'overall city offline'!$B$2:$B$2047,R$3)</f>
        <v>1.1786301029462101</v>
      </c>
      <c r="S30" s="50">
        <f>SUMIFS('overall city offline'!$C$2:$C$2047,'city centre offline'!$A$2:$A$2047,$A30,'overall city offline'!$B$2:$B$2047,S$3)</f>
        <v>1.1217080839726901</v>
      </c>
      <c r="T30" s="50">
        <f>SUMIFS('overall city offline'!$C$2:$C$2047,'city centre offline'!$A$2:$A$2047,$A30,'overall city offline'!$B$2:$B$2047,T$3)</f>
        <v>1.1877916994122399</v>
      </c>
      <c r="U30" s="50">
        <f>SUMIFS('overall city offline'!$C$2:$C$2047,'city centre offline'!$A$2:$A$2047,$A30,'overall city offline'!$B$2:$B$2047,U$3)</f>
        <v>1.18583576725437</v>
      </c>
      <c r="V30" s="50">
        <f>SUMIFS('overall city offline'!$C$2:$C$2047,'city centre offline'!$A$2:$A$2047,$A30,'overall city offline'!$B$2:$B$2047,V$3)</f>
        <v>1.20251730932076</v>
      </c>
      <c r="X30" s="39">
        <f>1-SUMIFS('all sales summary'!$I$2:$I$2047,'all sales summary'!$A$2:$A$2047,$A30,'all sales summary'!$B$2:$B$2047,X$2)</f>
        <v>0.81304406432398235</v>
      </c>
      <c r="Y30" s="8">
        <f t="shared" si="0"/>
        <v>0.16465549626610779</v>
      </c>
    </row>
    <row r="31" spans="1:25" x14ac:dyDescent="0.25">
      <c r="A31" s="5" t="s">
        <v>34</v>
      </c>
      <c r="B31" s="50">
        <f>SUMIFS('overall city offline'!$C$2:$C$2047,'city centre offline'!$A$2:$A$2047,$A31,'overall city offline'!$B$2:$B$2047,B$3)</f>
        <v>0.93328443712490805</v>
      </c>
      <c r="C31" s="50">
        <f>SUMIFS('overall city offline'!$C$2:$C$2047,'city centre offline'!$A$2:$A$2047,$A31,'overall city offline'!$B$2:$B$2047,C$3)</f>
        <v>0.92457271754438297</v>
      </c>
      <c r="D31" s="50">
        <f>SUMIFS('overall city offline'!$C$2:$C$2047,'city centre offline'!$A$2:$A$2047,$A31,'overall city offline'!$B$2:$B$2047,D$3)</f>
        <v>0.88766183381057095</v>
      </c>
      <c r="E31" s="50">
        <f>SUMIFS('overall city offline'!$C$2:$C$2047,'city centre offline'!$A$2:$A$2047,$A31,'overall city offline'!$B$2:$B$2047,E$3)</f>
        <v>0.46881627821356298</v>
      </c>
      <c r="F31" s="50">
        <f>SUMIFS('overall city offline'!$C$2:$C$2047,'city centre offline'!$A$2:$A$2047,$A31,'overall city offline'!$B$2:$B$2047,F$3)</f>
        <v>0.58849161910429604</v>
      </c>
      <c r="G31" s="50">
        <f>SUMIFS('overall city offline'!$C$2:$C$2047,'city centre offline'!$A$2:$A$2047,$A31,'overall city offline'!$B$2:$B$2047,G$3)</f>
        <v>0.82162937986705797</v>
      </c>
      <c r="H31" s="50">
        <f>SUMIFS('overall city offline'!$C$2:$C$2047,'city centre offline'!$A$2:$A$2047,$A31,'overall city offline'!$B$2:$B$2047,H$3)</f>
        <v>0.94145066883012796</v>
      </c>
      <c r="I31" s="50">
        <f>SUMIFS('overall city offline'!$C$2:$C$2047,'city centre offline'!$A$2:$A$2047,$A31,'overall city offline'!$B$2:$B$2047,I$3)</f>
        <v>0.96015359258561805</v>
      </c>
      <c r="J31" s="50">
        <f>SUMIFS('overall city offline'!$C$2:$C$2047,'city centre offline'!$A$2:$A$2047,$A31,'overall city offline'!$B$2:$B$2047,J$3)</f>
        <v>0.95816995903121405</v>
      </c>
      <c r="K31" s="50">
        <f>SUMIFS('overall city offline'!$C$2:$C$2047,'city centre offline'!$A$2:$A$2047,$A31,'overall city offline'!$B$2:$B$2047,K$3)</f>
        <v>0.97730739283368795</v>
      </c>
      <c r="L31" s="50">
        <f>SUMIFS('overall city offline'!$C$2:$C$2047,'city centre offline'!$A$2:$A$2047,$A31,'overall city offline'!$B$2:$B$2047,L$3)</f>
        <v>0.70405338462821898</v>
      </c>
      <c r="M31" s="50">
        <f>SUMIFS('overall city offline'!$C$2:$C$2047,'city centre offline'!$A$2:$A$2047,$A31,'overall city offline'!$B$2:$B$2047,M$3)</f>
        <v>0.98047917798870399</v>
      </c>
      <c r="N31" s="50">
        <f>SUMIFS('overall city offline'!$C$2:$C$2047,'city centre offline'!$A$2:$A$2047,$A31,'overall city offline'!$B$2:$B$2047,N$3)</f>
        <v>0.53604262850882001</v>
      </c>
      <c r="O31" s="50">
        <f>SUMIFS('overall city offline'!$C$2:$C$2047,'city centre offline'!$A$2:$A$2047,$A31,'overall city offline'!$B$2:$B$2047,O$3)</f>
        <v>0.55786457092016195</v>
      </c>
      <c r="P31" s="50">
        <f>SUMIFS('overall city offline'!$C$2:$C$2047,'city centre offline'!$A$2:$A$2047,$A31,'overall city offline'!$B$2:$B$2047,P$3)</f>
        <v>0.71831785255462199</v>
      </c>
      <c r="Q31" s="50">
        <f>SUMIFS('overall city offline'!$C$2:$C$2047,'city centre offline'!$A$2:$A$2047,$A31,'overall city offline'!$B$2:$B$2047,Q$3)</f>
        <v>0.921874031355021</v>
      </c>
      <c r="R31" s="50">
        <f>SUMIFS('overall city offline'!$C$2:$C$2047,'city centre offline'!$A$2:$A$2047,$A31,'overall city offline'!$B$2:$B$2047,R$3)</f>
        <v>1.01208499217606</v>
      </c>
      <c r="S31" s="50">
        <f>SUMIFS('overall city offline'!$C$2:$C$2047,'city centre offline'!$A$2:$A$2047,$A31,'overall city offline'!$B$2:$B$2047,S$3)</f>
        <v>1.0110398272769301</v>
      </c>
      <c r="T31" s="50">
        <f>SUMIFS('overall city offline'!$C$2:$C$2047,'city centre offline'!$A$2:$A$2047,$A31,'overall city offline'!$B$2:$B$2047,T$3)</f>
        <v>1.0296209536191401</v>
      </c>
      <c r="U31" s="50">
        <f>SUMIFS('overall city offline'!$C$2:$C$2047,'city centre offline'!$A$2:$A$2047,$A31,'overall city offline'!$B$2:$B$2047,U$3)</f>
        <v>1.0310993770251899</v>
      </c>
      <c r="V31" s="50">
        <f>SUMIFS('overall city offline'!$C$2:$C$2047,'city centre offline'!$A$2:$A$2047,$A31,'overall city offline'!$B$2:$B$2047,V$3)</f>
        <v>0.99705994246485297</v>
      </c>
      <c r="X31" s="39">
        <f>1-SUMIFS('all sales summary'!$I$2:$I$2047,'all sales summary'!$A$2:$A$2047,$A31,'all sales summary'!$B$2:$B$2047,X$2)</f>
        <v>0.8131801603052895</v>
      </c>
      <c r="Y31" s="8">
        <f t="shared" si="0"/>
        <v>-2.3907964577376392E-3</v>
      </c>
    </row>
    <row r="32" spans="1:25" x14ac:dyDescent="0.25">
      <c r="A32" s="5" t="s">
        <v>35</v>
      </c>
      <c r="B32" s="50">
        <f>SUMIFS('overall city offline'!$C$2:$C$2047,'city centre offline'!$A$2:$A$2047,$A32,'overall city offline'!$B$2:$B$2047,B$3)</f>
        <v>0.90663177602738798</v>
      </c>
      <c r="C32" s="50">
        <f>SUMIFS('overall city offline'!$C$2:$C$2047,'city centre offline'!$A$2:$A$2047,$A32,'overall city offline'!$B$2:$B$2047,C$3)</f>
        <v>0.93720816832024201</v>
      </c>
      <c r="D32" s="50">
        <f>SUMIFS('overall city offline'!$C$2:$C$2047,'city centre offline'!$A$2:$A$2047,$A32,'overall city offline'!$B$2:$B$2047,D$3)</f>
        <v>0.84914604951617101</v>
      </c>
      <c r="E32" s="50">
        <f>SUMIFS('overall city offline'!$C$2:$C$2047,'city centre offline'!$A$2:$A$2047,$A32,'overall city offline'!$B$2:$B$2047,E$3)</f>
        <v>0.47594533292750701</v>
      </c>
      <c r="F32" s="50">
        <f>SUMIFS('overall city offline'!$C$2:$C$2047,'city centre offline'!$A$2:$A$2047,$A32,'overall city offline'!$B$2:$B$2047,F$3)</f>
        <v>0.57715293167214099</v>
      </c>
      <c r="G32" s="50">
        <f>SUMIFS('overall city offline'!$C$2:$C$2047,'city centre offline'!$A$2:$A$2047,$A32,'overall city offline'!$B$2:$B$2047,G$3)</f>
        <v>0.69680322931331395</v>
      </c>
      <c r="H32" s="50">
        <f>SUMIFS('overall city offline'!$C$2:$C$2047,'city centre offline'!$A$2:$A$2047,$A32,'overall city offline'!$B$2:$B$2047,H$3)</f>
        <v>0.89215442072477502</v>
      </c>
      <c r="I32" s="50">
        <f>SUMIFS('overall city offline'!$C$2:$C$2047,'city centre offline'!$A$2:$A$2047,$A32,'overall city offline'!$B$2:$B$2047,I$3)</f>
        <v>0.95100686610067597</v>
      </c>
      <c r="J32" s="50">
        <f>SUMIFS('overall city offline'!$C$2:$C$2047,'city centre offline'!$A$2:$A$2047,$A32,'overall city offline'!$B$2:$B$2047,J$3)</f>
        <v>0.91509019804923897</v>
      </c>
      <c r="K32" s="50">
        <f>SUMIFS('overall city offline'!$C$2:$C$2047,'city centre offline'!$A$2:$A$2047,$A32,'overall city offline'!$B$2:$B$2047,K$3)</f>
        <v>0.94508368072683602</v>
      </c>
      <c r="L32" s="50">
        <f>SUMIFS('overall city offline'!$C$2:$C$2047,'city centre offline'!$A$2:$A$2047,$A32,'overall city offline'!$B$2:$B$2047,L$3)</f>
        <v>0.69118140944639805</v>
      </c>
      <c r="M32" s="50">
        <f>SUMIFS('overall city offline'!$C$2:$C$2047,'city centre offline'!$A$2:$A$2047,$A32,'overall city offline'!$B$2:$B$2047,M$3)</f>
        <v>1.0026821516461399</v>
      </c>
      <c r="N32" s="50">
        <f>SUMIFS('overall city offline'!$C$2:$C$2047,'city centre offline'!$A$2:$A$2047,$A32,'overall city offline'!$B$2:$B$2047,N$3)</f>
        <v>0.58052339232323502</v>
      </c>
      <c r="O32" s="50">
        <f>SUMIFS('overall city offline'!$C$2:$C$2047,'city centre offline'!$A$2:$A$2047,$A32,'overall city offline'!$B$2:$B$2047,O$3)</f>
        <v>0.57388548269267803</v>
      </c>
      <c r="P32" s="50">
        <f>SUMIFS('overall city offline'!$C$2:$C$2047,'city centre offline'!$A$2:$A$2047,$A32,'overall city offline'!$B$2:$B$2047,P$3)</f>
        <v>0.70745629712646196</v>
      </c>
      <c r="Q32" s="50">
        <f>SUMIFS('overall city offline'!$C$2:$C$2047,'city centre offline'!$A$2:$A$2047,$A32,'overall city offline'!$B$2:$B$2047,Q$3)</f>
        <v>0.874967699192021</v>
      </c>
      <c r="R32" s="50">
        <f>SUMIFS('overall city offline'!$C$2:$C$2047,'city centre offline'!$A$2:$A$2047,$A32,'overall city offline'!$B$2:$B$2047,R$3)</f>
        <v>1.0237056354730001</v>
      </c>
      <c r="S32" s="50">
        <f>SUMIFS('overall city offline'!$C$2:$C$2047,'city centre offline'!$A$2:$A$2047,$A32,'overall city offline'!$B$2:$B$2047,S$3)</f>
        <v>1.00233225000195</v>
      </c>
      <c r="T32" s="50">
        <f>SUMIFS('overall city offline'!$C$2:$C$2047,'city centre offline'!$A$2:$A$2047,$A32,'overall city offline'!$B$2:$B$2047,T$3)</f>
        <v>1.0688519528532501</v>
      </c>
      <c r="U32" s="50">
        <f>SUMIFS('overall city offline'!$C$2:$C$2047,'city centre offline'!$A$2:$A$2047,$A32,'overall city offline'!$B$2:$B$2047,U$3)</f>
        <v>1.0710705750101801</v>
      </c>
      <c r="V32" s="50">
        <f>SUMIFS('overall city offline'!$C$2:$C$2047,'city centre offline'!$A$2:$A$2047,$A32,'overall city offline'!$B$2:$B$2047,V$3)</f>
        <v>1.04526232026385</v>
      </c>
      <c r="X32" s="39">
        <f>1-SUMIFS('all sales summary'!$I$2:$I$2047,'all sales summary'!$A$2:$A$2047,$A32,'all sales summary'!$B$2:$B$2047,X$2)</f>
        <v>0.7901553365634999</v>
      </c>
      <c r="Y32" s="8">
        <f t="shared" si="0"/>
        <v>3.5764263901727336E-2</v>
      </c>
    </row>
    <row r="33" spans="1:25" x14ac:dyDescent="0.25">
      <c r="A33" s="5" t="s">
        <v>36</v>
      </c>
      <c r="B33" s="50">
        <f>SUMIFS('overall city offline'!$C$2:$C$2047,'city centre offline'!$A$2:$A$2047,$A33,'overall city offline'!$B$2:$B$2047,B$3)</f>
        <v>0.91445984454840001</v>
      </c>
      <c r="C33" s="50">
        <f>SUMIFS('overall city offline'!$C$2:$C$2047,'city centre offline'!$A$2:$A$2047,$A33,'overall city offline'!$B$2:$B$2047,C$3)</f>
        <v>0.92795826933186298</v>
      </c>
      <c r="D33" s="50">
        <f>SUMIFS('overall city offline'!$C$2:$C$2047,'city centre offline'!$A$2:$A$2047,$A33,'overall city offline'!$B$2:$B$2047,D$3)</f>
        <v>0.90093073684789404</v>
      </c>
      <c r="E33" s="50">
        <f>SUMIFS('overall city offline'!$C$2:$C$2047,'city centre offline'!$A$2:$A$2047,$A33,'overall city offline'!$B$2:$B$2047,E$3)</f>
        <v>0.54009316086036097</v>
      </c>
      <c r="F33" s="50">
        <f>SUMIFS('overall city offline'!$C$2:$C$2047,'city centre offline'!$A$2:$A$2047,$A33,'overall city offline'!$B$2:$B$2047,F$3)</f>
        <v>0.66410021456762702</v>
      </c>
      <c r="G33" s="50">
        <f>SUMIFS('overall city offline'!$C$2:$C$2047,'city centre offline'!$A$2:$A$2047,$A33,'overall city offline'!$B$2:$B$2047,G$3)</f>
        <v>0.80241235003473699</v>
      </c>
      <c r="H33" s="50">
        <f>SUMIFS('overall city offline'!$C$2:$C$2047,'city centre offline'!$A$2:$A$2047,$A33,'overall city offline'!$B$2:$B$2047,H$3)</f>
        <v>0.72785382220745398</v>
      </c>
      <c r="I33" s="50">
        <f>SUMIFS('overall city offline'!$C$2:$C$2047,'city centre offline'!$A$2:$A$2047,$A33,'overall city offline'!$B$2:$B$2047,I$3)</f>
        <v>0.92264277793938898</v>
      </c>
      <c r="J33" s="50">
        <f>SUMIFS('overall city offline'!$C$2:$C$2047,'city centre offline'!$A$2:$A$2047,$A33,'overall city offline'!$B$2:$B$2047,J$3)</f>
        <v>0.92126308971048498</v>
      </c>
      <c r="K33" s="50">
        <f>SUMIFS('overall city offline'!$C$2:$C$2047,'city centre offline'!$A$2:$A$2047,$A33,'overall city offline'!$B$2:$B$2047,K$3)</f>
        <v>0.98232293689386596</v>
      </c>
      <c r="L33" s="50">
        <f>SUMIFS('overall city offline'!$C$2:$C$2047,'city centre offline'!$A$2:$A$2047,$A33,'overall city offline'!$B$2:$B$2047,L$3)</f>
        <v>0.78126654066760604</v>
      </c>
      <c r="M33" s="50">
        <f>SUMIFS('overall city offline'!$C$2:$C$2047,'city centre offline'!$A$2:$A$2047,$A33,'overall city offline'!$B$2:$B$2047,M$3)</f>
        <v>1.06774981648298</v>
      </c>
      <c r="N33" s="50">
        <f>SUMIFS('overall city offline'!$C$2:$C$2047,'city centre offline'!$A$2:$A$2047,$A33,'overall city offline'!$B$2:$B$2047,N$3)</f>
        <v>0.61633784780840795</v>
      </c>
      <c r="O33" s="50">
        <f>SUMIFS('overall city offline'!$C$2:$C$2047,'city centre offline'!$A$2:$A$2047,$A33,'overall city offline'!$B$2:$B$2047,O$3)</f>
        <v>0.62824165678694399</v>
      </c>
      <c r="P33" s="50">
        <f>SUMIFS('overall city offline'!$C$2:$C$2047,'city centre offline'!$A$2:$A$2047,$A33,'overall city offline'!$B$2:$B$2047,P$3)</f>
        <v>0.767620271439862</v>
      </c>
      <c r="Q33" s="50">
        <f>SUMIFS('overall city offline'!$C$2:$C$2047,'city centre offline'!$A$2:$A$2047,$A33,'overall city offline'!$B$2:$B$2047,Q$3)</f>
        <v>0.91200287775258304</v>
      </c>
      <c r="R33" s="50">
        <f>SUMIFS('overall city offline'!$C$2:$C$2047,'city centre offline'!$A$2:$A$2047,$A33,'overall city offline'!$B$2:$B$2047,R$3)</f>
        <v>1.0191833409990401</v>
      </c>
      <c r="S33" s="50">
        <f>SUMIFS('overall city offline'!$C$2:$C$2047,'city centre offline'!$A$2:$A$2047,$A33,'overall city offline'!$B$2:$B$2047,S$3)</f>
        <v>1.0050941884422899</v>
      </c>
      <c r="T33" s="50">
        <f>SUMIFS('overall city offline'!$C$2:$C$2047,'city centre offline'!$A$2:$A$2047,$A33,'overall city offline'!$B$2:$B$2047,T$3)</f>
        <v>1.0499343424305601</v>
      </c>
      <c r="U33" s="50">
        <f>SUMIFS('overall city offline'!$C$2:$C$2047,'city centre offline'!$A$2:$A$2047,$A33,'overall city offline'!$B$2:$B$2047,U$3)</f>
        <v>1.0359621210526999</v>
      </c>
      <c r="V33" s="50">
        <f>SUMIFS('overall city offline'!$C$2:$C$2047,'city centre offline'!$A$2:$A$2047,$A33,'overall city offline'!$B$2:$B$2047,V$3)</f>
        <v>1.00368520382329</v>
      </c>
      <c r="X33" s="39">
        <f>1-SUMIFS('all sales summary'!$I$2:$I$2047,'all sales summary'!$A$2:$A$2047,$A33,'all sales summary'!$B$2:$B$2047,X$2)</f>
        <v>0.86223404331082876</v>
      </c>
      <c r="Y33" s="8">
        <f t="shared" si="0"/>
        <v>3.1775081929798286E-3</v>
      </c>
    </row>
    <row r="34" spans="1:25" x14ac:dyDescent="0.25">
      <c r="A34" s="5" t="s">
        <v>37</v>
      </c>
      <c r="B34" s="50">
        <f>SUMIFS('overall city offline'!$C$2:$C$2047,'city centre offline'!$A$2:$A$2047,$A34,'overall city offline'!$B$2:$B$2047,B$3)</f>
        <v>0.88052787785361297</v>
      </c>
      <c r="C34" s="50">
        <f>SUMIFS('overall city offline'!$C$2:$C$2047,'city centre offline'!$A$2:$A$2047,$A34,'overall city offline'!$B$2:$B$2047,C$3)</f>
        <v>0.91835489735533005</v>
      </c>
      <c r="D34" s="50">
        <f>SUMIFS('overall city offline'!$C$2:$C$2047,'city centre offline'!$A$2:$A$2047,$A34,'overall city offline'!$B$2:$B$2047,D$3)</f>
        <v>0.83251550383790796</v>
      </c>
      <c r="E34" s="50">
        <f>SUMIFS('overall city offline'!$C$2:$C$2047,'city centre offline'!$A$2:$A$2047,$A34,'overall city offline'!$B$2:$B$2047,E$3)</f>
        <v>0.49374654147252001</v>
      </c>
      <c r="F34" s="50">
        <f>SUMIFS('overall city offline'!$C$2:$C$2047,'city centre offline'!$A$2:$A$2047,$A34,'overall city offline'!$B$2:$B$2047,F$3)</f>
        <v>0.59486955045310996</v>
      </c>
      <c r="G34" s="50">
        <f>SUMIFS('overall city offline'!$C$2:$C$2047,'city centre offline'!$A$2:$A$2047,$A34,'overall city offline'!$B$2:$B$2047,G$3)</f>
        <v>0.73198505786086998</v>
      </c>
      <c r="H34" s="50">
        <f>SUMIFS('overall city offline'!$C$2:$C$2047,'city centre offline'!$A$2:$A$2047,$A34,'overall city offline'!$B$2:$B$2047,H$3)</f>
        <v>0.93983903569309002</v>
      </c>
      <c r="I34" s="50">
        <f>SUMIFS('overall city offline'!$C$2:$C$2047,'city centre offline'!$A$2:$A$2047,$A34,'overall city offline'!$B$2:$B$2047,I$3)</f>
        <v>1.05364054563244</v>
      </c>
      <c r="J34" s="50">
        <f>SUMIFS('overall city offline'!$C$2:$C$2047,'city centre offline'!$A$2:$A$2047,$A34,'overall city offline'!$B$2:$B$2047,J$3)</f>
        <v>0.97362206885248603</v>
      </c>
      <c r="K34" s="50">
        <f>SUMIFS('overall city offline'!$C$2:$C$2047,'city centre offline'!$A$2:$A$2047,$A34,'overall city offline'!$B$2:$B$2047,K$3)</f>
        <v>0.96104157479992602</v>
      </c>
      <c r="L34" s="50">
        <f>SUMIFS('overall city offline'!$C$2:$C$2047,'city centre offline'!$A$2:$A$2047,$A34,'overall city offline'!$B$2:$B$2047,L$3)</f>
        <v>0.75316449364805205</v>
      </c>
      <c r="M34" s="50">
        <f>SUMIFS('overall city offline'!$C$2:$C$2047,'city centre offline'!$A$2:$A$2047,$A34,'overall city offline'!$B$2:$B$2047,M$3)</f>
        <v>1.27853980855572</v>
      </c>
      <c r="N34" s="50">
        <f>SUMIFS('overall city offline'!$C$2:$C$2047,'city centre offline'!$A$2:$A$2047,$A34,'overall city offline'!$B$2:$B$2047,N$3)</f>
        <v>0.59416350792783401</v>
      </c>
      <c r="O34" s="50">
        <f>SUMIFS('overall city offline'!$C$2:$C$2047,'city centre offline'!$A$2:$A$2047,$A34,'overall city offline'!$B$2:$B$2047,O$3)</f>
        <v>0.60659427653394704</v>
      </c>
      <c r="P34" s="50">
        <f>SUMIFS('overall city offline'!$C$2:$C$2047,'city centre offline'!$A$2:$A$2047,$A34,'overall city offline'!$B$2:$B$2047,P$3)</f>
        <v>0.74550305710071796</v>
      </c>
      <c r="Q34" s="50">
        <f>SUMIFS('overall city offline'!$C$2:$C$2047,'city centre offline'!$A$2:$A$2047,$A34,'overall city offline'!$B$2:$B$2047,Q$3)</f>
        <v>0.95451651480017397</v>
      </c>
      <c r="R34" s="50">
        <f>SUMIFS('overall city offline'!$C$2:$C$2047,'city centre offline'!$A$2:$A$2047,$A34,'overall city offline'!$B$2:$B$2047,R$3)</f>
        <v>1.09870690442243</v>
      </c>
      <c r="S34" s="50">
        <f>SUMIFS('overall city offline'!$C$2:$C$2047,'city centre offline'!$A$2:$A$2047,$A34,'overall city offline'!$B$2:$B$2047,S$3)</f>
        <v>1.09922215306383</v>
      </c>
      <c r="T34" s="50">
        <f>SUMIFS('overall city offline'!$C$2:$C$2047,'city centre offline'!$A$2:$A$2047,$A34,'overall city offline'!$B$2:$B$2047,T$3)</f>
        <v>1.1805337946219201</v>
      </c>
      <c r="U34" s="50">
        <f>SUMIFS('overall city offline'!$C$2:$C$2047,'city centre offline'!$A$2:$A$2047,$A34,'overall city offline'!$B$2:$B$2047,U$3)</f>
        <v>1.19622982674361</v>
      </c>
      <c r="V34" s="50">
        <f>SUMIFS('overall city offline'!$C$2:$C$2047,'city centre offline'!$A$2:$A$2047,$A34,'overall city offline'!$B$2:$B$2047,V$3)</f>
        <v>1.1363228935629199</v>
      </c>
      <c r="X34" s="39">
        <f>1-SUMIFS('all sales summary'!$I$2:$I$2047,'all sales summary'!$A$2:$A$2047,$A34,'all sales summary'!$B$2:$B$2047,X$2)</f>
        <v>0.73350961357119493</v>
      </c>
      <c r="Y34" s="8">
        <f t="shared" si="0"/>
        <v>9.9994152978244544E-2</v>
      </c>
    </row>
    <row r="35" spans="1:25" x14ac:dyDescent="0.25">
      <c r="A35" s="5" t="s">
        <v>38</v>
      </c>
      <c r="B35" s="50">
        <f>SUMIFS('overall city offline'!$C$2:$C$2047,'city centre offline'!$A$2:$A$2047,$A35,'overall city offline'!$B$2:$B$2047,B$3)</f>
        <v>0.91108193088775002</v>
      </c>
      <c r="C35" s="50">
        <f>SUMIFS('overall city offline'!$C$2:$C$2047,'city centre offline'!$A$2:$A$2047,$A35,'overall city offline'!$B$2:$B$2047,C$3)</f>
        <v>0.92125237253521697</v>
      </c>
      <c r="D35" s="50">
        <f>SUMIFS('overall city offline'!$C$2:$C$2047,'city centre offline'!$A$2:$A$2047,$A35,'overall city offline'!$B$2:$B$2047,D$3)</f>
        <v>0.86942167187122898</v>
      </c>
      <c r="E35" s="50">
        <f>SUMIFS('overall city offline'!$C$2:$C$2047,'city centre offline'!$A$2:$A$2047,$A35,'overall city offline'!$B$2:$B$2047,E$3)</f>
        <v>0.49321509004022401</v>
      </c>
      <c r="F35" s="50">
        <f>SUMIFS('overall city offline'!$C$2:$C$2047,'city centre offline'!$A$2:$A$2047,$A35,'overall city offline'!$B$2:$B$2047,F$3)</f>
        <v>0.60110284768301003</v>
      </c>
      <c r="G35" s="50">
        <f>SUMIFS('overall city offline'!$C$2:$C$2047,'city centre offline'!$A$2:$A$2047,$A35,'overall city offline'!$B$2:$B$2047,G$3)</f>
        <v>0.73042674289405995</v>
      </c>
      <c r="H35" s="50">
        <f>SUMIFS('overall city offline'!$C$2:$C$2047,'city centre offline'!$A$2:$A$2047,$A35,'overall city offline'!$B$2:$B$2047,H$3)</f>
        <v>0.89153042257515502</v>
      </c>
      <c r="I35" s="50">
        <f>SUMIFS('overall city offline'!$C$2:$C$2047,'city centre offline'!$A$2:$A$2047,$A35,'overall city offline'!$B$2:$B$2047,I$3)</f>
        <v>0.90766136380996798</v>
      </c>
      <c r="J35" s="50">
        <f>SUMIFS('overall city offline'!$C$2:$C$2047,'city centre offline'!$A$2:$A$2047,$A35,'overall city offline'!$B$2:$B$2047,J$3)</f>
        <v>0.90626125336570196</v>
      </c>
      <c r="K35" s="50">
        <f>SUMIFS('overall city offline'!$C$2:$C$2047,'city centre offline'!$A$2:$A$2047,$A35,'overall city offline'!$B$2:$B$2047,K$3)</f>
        <v>0.92797536600975306</v>
      </c>
      <c r="L35" s="50">
        <f>SUMIFS('overall city offline'!$C$2:$C$2047,'city centre offline'!$A$2:$A$2047,$A35,'overall city offline'!$B$2:$B$2047,L$3)</f>
        <v>0.69791177371075497</v>
      </c>
      <c r="M35" s="50">
        <f>SUMIFS('overall city offline'!$C$2:$C$2047,'city centre offline'!$A$2:$A$2047,$A35,'overall city offline'!$B$2:$B$2047,M$3)</f>
        <v>0.90505444497853305</v>
      </c>
      <c r="N35" s="50">
        <f>SUMIFS('overall city offline'!$C$2:$C$2047,'city centre offline'!$A$2:$A$2047,$A35,'overall city offline'!$B$2:$B$2047,N$3)</f>
        <v>0.56064666972561406</v>
      </c>
      <c r="O35" s="50">
        <f>SUMIFS('overall city offline'!$C$2:$C$2047,'city centre offline'!$A$2:$A$2047,$A35,'overall city offline'!$B$2:$B$2047,O$3)</f>
        <v>0.57084213113736104</v>
      </c>
      <c r="P35" s="50">
        <f>SUMIFS('overall city offline'!$C$2:$C$2047,'city centre offline'!$A$2:$A$2047,$A35,'overall city offline'!$B$2:$B$2047,P$3)</f>
        <v>0.69926960137486105</v>
      </c>
      <c r="Q35" s="50">
        <f>SUMIFS('overall city offline'!$C$2:$C$2047,'city centre offline'!$A$2:$A$2047,$A35,'overall city offline'!$B$2:$B$2047,Q$3)</f>
        <v>0.86231249894073403</v>
      </c>
      <c r="R35" s="50">
        <f>SUMIFS('overall city offline'!$C$2:$C$2047,'city centre offline'!$A$2:$A$2047,$A35,'overall city offline'!$B$2:$B$2047,R$3)</f>
        <v>0.97819275889290402</v>
      </c>
      <c r="S35" s="50">
        <f>SUMIFS('overall city offline'!$C$2:$C$2047,'city centre offline'!$A$2:$A$2047,$A35,'overall city offline'!$B$2:$B$2047,S$3)</f>
        <v>0.96856498094047405</v>
      </c>
      <c r="T35" s="50">
        <f>SUMIFS('overall city offline'!$C$2:$C$2047,'city centre offline'!$A$2:$A$2047,$A35,'overall city offline'!$B$2:$B$2047,T$3)</f>
        <v>1.01872871942487</v>
      </c>
      <c r="U35" s="50">
        <f>SUMIFS('overall city offline'!$C$2:$C$2047,'city centre offline'!$A$2:$A$2047,$A35,'overall city offline'!$B$2:$B$2047,U$3)</f>
        <v>0.98437683192403502</v>
      </c>
      <c r="V35" s="50">
        <f>SUMIFS('overall city offline'!$C$2:$C$2047,'city centre offline'!$A$2:$A$2047,$A35,'overall city offline'!$B$2:$B$2047,V$3)</f>
        <v>0.97373468817448805</v>
      </c>
      <c r="X35" s="39">
        <f>1-SUMIFS('all sales summary'!$I$2:$I$2047,'all sales summary'!$A$2:$A$2047,$A35,'all sales summary'!$B$2:$B$2047,X$2)</f>
        <v>0.78583113642860825</v>
      </c>
      <c r="Y35" s="8">
        <f t="shared" si="0"/>
        <v>-2.0640099840493819E-2</v>
      </c>
    </row>
    <row r="36" spans="1:25" x14ac:dyDescent="0.25">
      <c r="A36" s="5" t="s">
        <v>39</v>
      </c>
      <c r="B36" s="50">
        <f>SUMIFS('overall city offline'!$C$2:$C$2047,'city centre offline'!$A$2:$A$2047,$A36,'overall city offline'!$B$2:$B$2047,B$3)</f>
        <v>0.87931313942325295</v>
      </c>
      <c r="C36" s="50">
        <f>SUMIFS('overall city offline'!$C$2:$C$2047,'city centre offline'!$A$2:$A$2047,$A36,'overall city offline'!$B$2:$B$2047,C$3)</f>
        <v>0.90451096248639096</v>
      </c>
      <c r="D36" s="50">
        <f>SUMIFS('overall city offline'!$C$2:$C$2047,'city centre offline'!$A$2:$A$2047,$A36,'overall city offline'!$B$2:$B$2047,D$3)</f>
        <v>0.78489307232463301</v>
      </c>
      <c r="E36" s="50">
        <f>SUMIFS('overall city offline'!$C$2:$C$2047,'city centre offline'!$A$2:$A$2047,$A36,'overall city offline'!$B$2:$B$2047,E$3)</f>
        <v>0.41369393678216598</v>
      </c>
      <c r="F36" s="50">
        <f>SUMIFS('overall city offline'!$C$2:$C$2047,'city centre offline'!$A$2:$A$2047,$A36,'overall city offline'!$B$2:$B$2047,F$3)</f>
        <v>0.53307795832137705</v>
      </c>
      <c r="G36" s="50">
        <f>SUMIFS('overall city offline'!$C$2:$C$2047,'city centre offline'!$A$2:$A$2047,$A36,'overall city offline'!$B$2:$B$2047,G$3)</f>
        <v>0.62513941756003699</v>
      </c>
      <c r="H36" s="50">
        <f>SUMIFS('overall city offline'!$C$2:$C$2047,'city centre offline'!$A$2:$A$2047,$A36,'overall city offline'!$B$2:$B$2047,H$3)</f>
        <v>0.75676556765465097</v>
      </c>
      <c r="I36" s="50">
        <f>SUMIFS('overall city offline'!$C$2:$C$2047,'city centre offline'!$A$2:$A$2047,$A36,'overall city offline'!$B$2:$B$2047,I$3)</f>
        <v>0.82249320256151504</v>
      </c>
      <c r="J36" s="50">
        <f>SUMIFS('overall city offline'!$C$2:$C$2047,'city centre offline'!$A$2:$A$2047,$A36,'overall city offline'!$B$2:$B$2047,J$3)</f>
        <v>0.82789196043466495</v>
      </c>
      <c r="K36" s="50">
        <f>SUMIFS('overall city offline'!$C$2:$C$2047,'city centre offline'!$A$2:$A$2047,$A36,'overall city offline'!$B$2:$B$2047,K$3)</f>
        <v>0.79767764171733402</v>
      </c>
      <c r="L36" s="50">
        <f>SUMIFS('overall city offline'!$C$2:$C$2047,'city centre offline'!$A$2:$A$2047,$A36,'overall city offline'!$B$2:$B$2047,L$3)</f>
        <v>0.58431572101328499</v>
      </c>
      <c r="M36" s="50">
        <f>SUMIFS('overall city offline'!$C$2:$C$2047,'city centre offline'!$A$2:$A$2047,$A36,'overall city offline'!$B$2:$B$2047,M$3)</f>
        <v>0.71915178759688603</v>
      </c>
      <c r="N36" s="50">
        <f>SUMIFS('overall city offline'!$C$2:$C$2047,'city centre offline'!$A$2:$A$2047,$A36,'overall city offline'!$B$2:$B$2047,N$3)</f>
        <v>0.492177999109013</v>
      </c>
      <c r="O36" s="50">
        <f>SUMIFS('overall city offline'!$C$2:$C$2047,'city centre offline'!$A$2:$A$2047,$A36,'overall city offline'!$B$2:$B$2047,O$3)</f>
        <v>0.49279109552936801</v>
      </c>
      <c r="P36" s="50">
        <f>SUMIFS('overall city offline'!$C$2:$C$2047,'city centre offline'!$A$2:$A$2047,$A36,'overall city offline'!$B$2:$B$2047,P$3)</f>
        <v>0.60669653057753903</v>
      </c>
      <c r="Q36" s="50">
        <f>SUMIFS('overall city offline'!$C$2:$C$2047,'city centre offline'!$A$2:$A$2047,$A36,'overall city offline'!$B$2:$B$2047,Q$3)</f>
        <v>0.70573369018390997</v>
      </c>
      <c r="R36" s="50">
        <f>SUMIFS('overall city offline'!$C$2:$C$2047,'city centre offline'!$A$2:$A$2047,$A36,'overall city offline'!$B$2:$B$2047,R$3)</f>
        <v>0.81153543208263001</v>
      </c>
      <c r="S36" s="50">
        <f>SUMIFS('overall city offline'!$C$2:$C$2047,'city centre offline'!$A$2:$A$2047,$A36,'overall city offline'!$B$2:$B$2047,S$3)</f>
        <v>0.80884884795027601</v>
      </c>
      <c r="T36" s="50">
        <f>SUMIFS('overall city offline'!$C$2:$C$2047,'city centre offline'!$A$2:$A$2047,$A36,'overall city offline'!$B$2:$B$2047,T$3)</f>
        <v>0.92265893341787197</v>
      </c>
      <c r="U36" s="50">
        <f>SUMIFS('overall city offline'!$C$2:$C$2047,'city centre offline'!$A$2:$A$2047,$A36,'overall city offline'!$B$2:$B$2047,U$3)</f>
        <v>1.0200668498962899</v>
      </c>
      <c r="V36" s="50">
        <f>SUMIFS('overall city offline'!$C$2:$C$2047,'city centre offline'!$A$2:$A$2047,$A36,'overall city offline'!$B$2:$B$2047,V$3)</f>
        <v>0.981084001684007</v>
      </c>
      <c r="X36" s="39">
        <f>1-SUMIFS('all sales summary'!$I$2:$I$2047,'all sales summary'!$A$2:$A$2047,$A36,'all sales summary'!$B$2:$B$2047,X$2)</f>
        <v>0.87387701230786174</v>
      </c>
      <c r="Y36" s="8">
        <f t="shared" si="0"/>
        <v>-1.6530256093200506E-2</v>
      </c>
    </row>
    <row r="37" spans="1:25" x14ac:dyDescent="0.25">
      <c r="A37" s="5" t="s">
        <v>40</v>
      </c>
      <c r="B37" s="50">
        <f>SUMIFS('overall city offline'!$C$2:$C$2047,'city centre offline'!$A$2:$A$2047,$A37,'overall city offline'!$B$2:$B$2047,B$3)</f>
        <v>0.91700203051423101</v>
      </c>
      <c r="C37" s="50">
        <f>SUMIFS('overall city offline'!$C$2:$C$2047,'city centre offline'!$A$2:$A$2047,$A37,'overall city offline'!$B$2:$B$2047,C$3)</f>
        <v>0.92681368752525795</v>
      </c>
      <c r="D37" s="50">
        <f>SUMIFS('overall city offline'!$C$2:$C$2047,'city centre offline'!$A$2:$A$2047,$A37,'overall city offline'!$B$2:$B$2047,D$3)</f>
        <v>0.87865566181061805</v>
      </c>
      <c r="E37" s="50">
        <f>SUMIFS('overall city offline'!$C$2:$C$2047,'city centre offline'!$A$2:$A$2047,$A37,'overall city offline'!$B$2:$B$2047,E$3)</f>
        <v>0.54582232863537805</v>
      </c>
      <c r="F37" s="50">
        <f>SUMIFS('overall city offline'!$C$2:$C$2047,'city centre offline'!$A$2:$A$2047,$A37,'overall city offline'!$B$2:$B$2047,F$3)</f>
        <v>0.66357256205765303</v>
      </c>
      <c r="G37" s="50">
        <f>SUMIFS('overall city offline'!$C$2:$C$2047,'city centre offline'!$A$2:$A$2047,$A37,'overall city offline'!$B$2:$B$2047,G$3)</f>
        <v>0.80356367888992097</v>
      </c>
      <c r="H37" s="50">
        <f>SUMIFS('overall city offline'!$C$2:$C$2047,'city centre offline'!$A$2:$A$2047,$A37,'overall city offline'!$B$2:$B$2047,H$3)</f>
        <v>0.96810551283305302</v>
      </c>
      <c r="I37" s="50">
        <f>SUMIFS('overall city offline'!$C$2:$C$2047,'city centre offline'!$A$2:$A$2047,$A37,'overall city offline'!$B$2:$B$2047,I$3)</f>
        <v>0.98057416754424398</v>
      </c>
      <c r="J37" s="50">
        <f>SUMIFS('overall city offline'!$C$2:$C$2047,'city centre offline'!$A$2:$A$2047,$A37,'overall city offline'!$B$2:$B$2047,J$3)</f>
        <v>0.95142538786991604</v>
      </c>
      <c r="K37" s="50">
        <f>SUMIFS('overall city offline'!$C$2:$C$2047,'city centre offline'!$A$2:$A$2047,$A37,'overall city offline'!$B$2:$B$2047,K$3)</f>
        <v>0.97942131790348397</v>
      </c>
      <c r="L37" s="50">
        <f>SUMIFS('overall city offline'!$C$2:$C$2047,'city centre offline'!$A$2:$A$2047,$A37,'overall city offline'!$B$2:$B$2047,L$3)</f>
        <v>0.76808667682485599</v>
      </c>
      <c r="M37" s="50">
        <f>SUMIFS('overall city offline'!$C$2:$C$2047,'city centre offline'!$A$2:$A$2047,$A37,'overall city offline'!$B$2:$B$2047,M$3)</f>
        <v>1.0716872240414499</v>
      </c>
      <c r="N37" s="50">
        <f>SUMIFS('overall city offline'!$C$2:$C$2047,'city centre offline'!$A$2:$A$2047,$A37,'overall city offline'!$B$2:$B$2047,N$3)</f>
        <v>0.62781934159568797</v>
      </c>
      <c r="O37" s="50">
        <f>SUMIFS('overall city offline'!$C$2:$C$2047,'city centre offline'!$A$2:$A$2047,$A37,'overall city offline'!$B$2:$B$2047,O$3)</f>
        <v>0.63970815171065898</v>
      </c>
      <c r="P37" s="50">
        <f>SUMIFS('overall city offline'!$C$2:$C$2047,'city centre offline'!$A$2:$A$2047,$A37,'overall city offline'!$B$2:$B$2047,P$3)</f>
        <v>0.78267667467421598</v>
      </c>
      <c r="Q37" s="50">
        <f>SUMIFS('overall city offline'!$C$2:$C$2047,'city centre offline'!$A$2:$A$2047,$A37,'overall city offline'!$B$2:$B$2047,Q$3)</f>
        <v>0.94954900350070204</v>
      </c>
      <c r="R37" s="50">
        <f>SUMIFS('overall city offline'!$C$2:$C$2047,'city centre offline'!$A$2:$A$2047,$A37,'overall city offline'!$B$2:$B$2047,R$3)</f>
        <v>1.0573982011348799</v>
      </c>
      <c r="S37" s="50">
        <f>SUMIFS('overall city offline'!$C$2:$C$2047,'city centre offline'!$A$2:$A$2047,$A37,'overall city offline'!$B$2:$B$2047,S$3)</f>
        <v>1.0310519581371</v>
      </c>
      <c r="T37" s="50">
        <f>SUMIFS('overall city offline'!$C$2:$C$2047,'city centre offline'!$A$2:$A$2047,$A37,'overall city offline'!$B$2:$B$2047,T$3)</f>
        <v>1.0908738853419799</v>
      </c>
      <c r="U37" s="50">
        <f>SUMIFS('overall city offline'!$C$2:$C$2047,'city centre offline'!$A$2:$A$2047,$A37,'overall city offline'!$B$2:$B$2047,U$3)</f>
        <v>1.08065124461986</v>
      </c>
      <c r="V37" s="50">
        <f>SUMIFS('overall city offline'!$C$2:$C$2047,'city centre offline'!$A$2:$A$2047,$A37,'overall city offline'!$B$2:$B$2047,V$3)</f>
        <v>1.06327385363468</v>
      </c>
      <c r="X37" s="39">
        <f>1-SUMIFS('all sales summary'!$I$2:$I$2047,'all sales summary'!$A$2:$A$2047,$A37,'all sales summary'!$B$2:$B$2047,X$2)</f>
        <v>0.89818720947034869</v>
      </c>
      <c r="Y37" s="8">
        <f t="shared" si="0"/>
        <v>5.683176602856848E-2</v>
      </c>
    </row>
    <row r="38" spans="1:25" x14ac:dyDescent="0.25">
      <c r="A38" s="5" t="s">
        <v>41</v>
      </c>
      <c r="B38" s="50">
        <f>SUMIFS('overall city offline'!$C$2:$C$2047,'city centre offline'!$A$2:$A$2047,$A38,'overall city offline'!$B$2:$B$2047,B$3)</f>
        <v>0.93206525407160701</v>
      </c>
      <c r="C38" s="50">
        <f>SUMIFS('overall city offline'!$C$2:$C$2047,'city centre offline'!$A$2:$A$2047,$A38,'overall city offline'!$B$2:$B$2047,C$3)</f>
        <v>0.90974928830392698</v>
      </c>
      <c r="D38" s="50">
        <f>SUMIFS('overall city offline'!$C$2:$C$2047,'city centre offline'!$A$2:$A$2047,$A38,'overall city offline'!$B$2:$B$2047,D$3)</f>
        <v>0.891247520419712</v>
      </c>
      <c r="E38" s="50">
        <f>SUMIFS('overall city offline'!$C$2:$C$2047,'city centre offline'!$A$2:$A$2047,$A38,'overall city offline'!$B$2:$B$2047,E$3)</f>
        <v>0.58687555196517804</v>
      </c>
      <c r="F38" s="50">
        <f>SUMIFS('overall city offline'!$C$2:$C$2047,'city centre offline'!$A$2:$A$2047,$A38,'overall city offline'!$B$2:$B$2047,F$3)</f>
        <v>0.72599916016474297</v>
      </c>
      <c r="G38" s="50">
        <f>SUMIFS('overall city offline'!$C$2:$C$2047,'city centre offline'!$A$2:$A$2047,$A38,'overall city offline'!$B$2:$B$2047,G$3)</f>
        <v>0.89574001240791101</v>
      </c>
      <c r="H38" s="50">
        <f>SUMIFS('overall city offline'!$C$2:$C$2047,'city centre offline'!$A$2:$A$2047,$A38,'overall city offline'!$B$2:$B$2047,H$3)</f>
        <v>0.99524549363876502</v>
      </c>
      <c r="I38" s="50">
        <f>SUMIFS('overall city offline'!$C$2:$C$2047,'city centre offline'!$A$2:$A$2047,$A38,'overall city offline'!$B$2:$B$2047,I$3)</f>
        <v>0.989428311029523</v>
      </c>
      <c r="J38" s="50">
        <f>SUMIFS('overall city offline'!$C$2:$C$2047,'city centre offline'!$A$2:$A$2047,$A38,'overall city offline'!$B$2:$B$2047,J$3)</f>
        <v>0.97316483825099598</v>
      </c>
      <c r="K38" s="50">
        <f>SUMIFS('overall city offline'!$C$2:$C$2047,'city centre offline'!$A$2:$A$2047,$A38,'overall city offline'!$B$2:$B$2047,K$3)</f>
        <v>1.0171340098036501</v>
      </c>
      <c r="L38" s="50">
        <f>SUMIFS('overall city offline'!$C$2:$C$2047,'city centre offline'!$A$2:$A$2047,$A38,'overall city offline'!$B$2:$B$2047,L$3)</f>
        <v>0.81923784949794598</v>
      </c>
      <c r="M38" s="50">
        <f>SUMIFS('overall city offline'!$C$2:$C$2047,'city centre offline'!$A$2:$A$2047,$A38,'overall city offline'!$B$2:$B$2047,M$3)</f>
        <v>1.0624748964394199</v>
      </c>
      <c r="N38" s="50">
        <f>SUMIFS('overall city offline'!$C$2:$C$2047,'city centre offline'!$A$2:$A$2047,$A38,'overall city offline'!$B$2:$B$2047,N$3)</f>
        <v>0.66412101034726301</v>
      </c>
      <c r="O38" s="50">
        <f>SUMIFS('overall city offline'!$C$2:$C$2047,'city centre offline'!$A$2:$A$2047,$A38,'overall city offline'!$B$2:$B$2047,O$3)</f>
        <v>0.69750447986127895</v>
      </c>
      <c r="P38" s="50">
        <f>SUMIFS('overall city offline'!$C$2:$C$2047,'city centre offline'!$A$2:$A$2047,$A38,'overall city offline'!$B$2:$B$2047,P$3)</f>
        <v>0.83801584420538</v>
      </c>
      <c r="Q38" s="50">
        <f>SUMIFS('overall city offline'!$C$2:$C$2047,'city centre offline'!$A$2:$A$2047,$A38,'overall city offline'!$B$2:$B$2047,Q$3)</f>
        <v>0.97968795270700104</v>
      </c>
      <c r="R38" s="50">
        <f>SUMIFS('overall city offline'!$C$2:$C$2047,'city centre offline'!$A$2:$A$2047,$A38,'overall city offline'!$B$2:$B$2047,R$3)</f>
        <v>1.0596465295316899</v>
      </c>
      <c r="S38" s="50">
        <f>SUMIFS('overall city offline'!$C$2:$C$2047,'city centre offline'!$A$2:$A$2047,$A38,'overall city offline'!$B$2:$B$2047,S$3)</f>
        <v>1.02686576924619</v>
      </c>
      <c r="T38" s="50">
        <f>SUMIFS('overall city offline'!$C$2:$C$2047,'city centre offline'!$A$2:$A$2047,$A38,'overall city offline'!$B$2:$B$2047,T$3)</f>
        <v>1.07087955853608</v>
      </c>
      <c r="U38" s="50">
        <f>SUMIFS('overall city offline'!$C$2:$C$2047,'city centre offline'!$A$2:$A$2047,$A38,'overall city offline'!$B$2:$B$2047,U$3)</f>
        <v>1.01361629581547</v>
      </c>
      <c r="V38" s="50">
        <f>SUMIFS('overall city offline'!$C$2:$C$2047,'city centre offline'!$A$2:$A$2047,$A38,'overall city offline'!$B$2:$B$2047,V$3)</f>
        <v>0.988433421605309</v>
      </c>
      <c r="X38" s="39">
        <f>1-SUMIFS('all sales summary'!$I$2:$I$2047,'all sales summary'!$A$2:$A$2047,$A38,'all sales summary'!$B$2:$B$2047,X$2)</f>
        <v>0.8721925748944368</v>
      </c>
      <c r="Y38" s="8">
        <f t="shared" si="0"/>
        <v>-1.0088283792783901E-2</v>
      </c>
    </row>
    <row r="39" spans="1:25" x14ac:dyDescent="0.25">
      <c r="A39" s="5" t="s">
        <v>42</v>
      </c>
      <c r="B39" s="50">
        <f>SUMIFS('overall city offline'!$C$2:$C$2047,'city centre offline'!$A$2:$A$2047,$A39,'overall city offline'!$B$2:$B$2047,B$3)</f>
        <v>0.90867572505907401</v>
      </c>
      <c r="C39" s="50">
        <f>SUMIFS('overall city offline'!$C$2:$C$2047,'city centre offline'!$A$2:$A$2047,$A39,'overall city offline'!$B$2:$B$2047,C$3)</f>
        <v>0.91788268490071501</v>
      </c>
      <c r="D39" s="50">
        <f>SUMIFS('overall city offline'!$C$2:$C$2047,'city centre offline'!$A$2:$A$2047,$A39,'overall city offline'!$B$2:$B$2047,D$3)</f>
        <v>0.92185847533234999</v>
      </c>
      <c r="E39" s="50">
        <f>SUMIFS('overall city offline'!$C$2:$C$2047,'city centre offline'!$A$2:$A$2047,$A39,'overall city offline'!$B$2:$B$2047,E$3)</f>
        <v>0.63891680921555805</v>
      </c>
      <c r="F39" s="50">
        <f>SUMIFS('overall city offline'!$C$2:$C$2047,'city centre offline'!$A$2:$A$2047,$A39,'overall city offline'!$B$2:$B$2047,F$3)</f>
        <v>0.77614375008779701</v>
      </c>
      <c r="G39" s="50">
        <f>SUMIFS('overall city offline'!$C$2:$C$2047,'city centre offline'!$A$2:$A$2047,$A39,'overall city offline'!$B$2:$B$2047,G$3)</f>
        <v>0.93093938710003299</v>
      </c>
      <c r="H39" s="50">
        <f>SUMIFS('overall city offline'!$C$2:$C$2047,'city centre offline'!$A$2:$A$2047,$A39,'overall city offline'!$B$2:$B$2047,H$3)</f>
        <v>1.0854435275444301</v>
      </c>
      <c r="I39" s="50">
        <f>SUMIFS('overall city offline'!$C$2:$C$2047,'city centre offline'!$A$2:$A$2047,$A39,'overall city offline'!$B$2:$B$2047,I$3)</f>
        <v>1.1112259491169101</v>
      </c>
      <c r="J39" s="50">
        <f>SUMIFS('overall city offline'!$C$2:$C$2047,'city centre offline'!$A$2:$A$2047,$A39,'overall city offline'!$B$2:$B$2047,J$3)</f>
        <v>1.0376778673445799</v>
      </c>
      <c r="K39" s="50">
        <f>SUMIFS('overall city offline'!$C$2:$C$2047,'city centre offline'!$A$2:$A$2047,$A39,'overall city offline'!$B$2:$B$2047,K$3)</f>
        <v>1.08959823777164</v>
      </c>
      <c r="L39" s="50">
        <f>SUMIFS('overall city offline'!$C$2:$C$2047,'city centre offline'!$A$2:$A$2047,$A39,'overall city offline'!$B$2:$B$2047,L$3)</f>
        <v>0.90092992726824195</v>
      </c>
      <c r="M39" s="50">
        <f>SUMIFS('overall city offline'!$C$2:$C$2047,'city centre offline'!$A$2:$A$2047,$A39,'overall city offline'!$B$2:$B$2047,M$3)</f>
        <v>1.2185885106776899</v>
      </c>
      <c r="N39" s="50">
        <f>SUMIFS('overall city offline'!$C$2:$C$2047,'city centre offline'!$A$2:$A$2047,$A39,'overall city offline'!$B$2:$B$2047,N$3)</f>
        <v>0.71086195230737403</v>
      </c>
      <c r="O39" s="50">
        <f>SUMIFS('overall city offline'!$C$2:$C$2047,'city centre offline'!$A$2:$A$2047,$A39,'overall city offline'!$B$2:$B$2047,O$3)</f>
        <v>0.72450514037746305</v>
      </c>
      <c r="P39" s="50">
        <f>SUMIFS('overall city offline'!$C$2:$C$2047,'city centre offline'!$A$2:$A$2047,$A39,'overall city offline'!$B$2:$B$2047,P$3)</f>
        <v>0.89760267262645599</v>
      </c>
      <c r="Q39" s="50">
        <f>SUMIFS('overall city offline'!$C$2:$C$2047,'city centre offline'!$A$2:$A$2047,$A39,'overall city offline'!$B$2:$B$2047,Q$3)</f>
        <v>1.0827942909287001</v>
      </c>
      <c r="R39" s="50">
        <f>SUMIFS('overall city offline'!$C$2:$C$2047,'city centre offline'!$A$2:$A$2047,$A39,'overall city offline'!$B$2:$B$2047,R$3)</f>
        <v>1.16576787297808</v>
      </c>
      <c r="S39" s="50">
        <f>SUMIFS('overall city offline'!$C$2:$C$2047,'city centre offline'!$A$2:$A$2047,$A39,'overall city offline'!$B$2:$B$2047,S$3)</f>
        <v>1.1477298296068099</v>
      </c>
      <c r="T39" s="50">
        <f>SUMIFS('overall city offline'!$C$2:$C$2047,'city centre offline'!$A$2:$A$2047,$A39,'overall city offline'!$B$2:$B$2047,T$3)</f>
        <v>1.18271599829662</v>
      </c>
      <c r="U39" s="50">
        <f>SUMIFS('overall city offline'!$C$2:$C$2047,'city centre offline'!$A$2:$A$2047,$A39,'overall city offline'!$B$2:$B$2047,U$3)</f>
        <v>1.1855566894830201</v>
      </c>
      <c r="V39" s="50">
        <f>SUMIFS('overall city offline'!$C$2:$C$2047,'city centre offline'!$A$2:$A$2047,$A39,'overall city offline'!$B$2:$B$2047,V$3)</f>
        <v>1.1383390690202899</v>
      </c>
      <c r="X39" s="39">
        <f>1-SUMIFS('all sales summary'!$I$2:$I$2047,'all sales summary'!$A$2:$A$2047,$A39,'all sales summary'!$B$2:$B$2047,X$2)</f>
        <v>0.97429217306851124</v>
      </c>
      <c r="Y39" s="8">
        <f t="shared" si="0"/>
        <v>0.13478267217605303</v>
      </c>
    </row>
    <row r="40" spans="1:25" x14ac:dyDescent="0.25">
      <c r="A40" s="5" t="s">
        <v>43</v>
      </c>
      <c r="B40" s="50">
        <f>SUMIFS('overall city offline'!$C$2:$C$2047,'city centre offline'!$A$2:$A$2047,$A40,'overall city offline'!$B$2:$B$2047,B$3)</f>
        <v>0.89158654714817498</v>
      </c>
      <c r="C40" s="50">
        <f>SUMIFS('overall city offline'!$C$2:$C$2047,'city centre offline'!$A$2:$A$2047,$A40,'overall city offline'!$B$2:$B$2047,C$3)</f>
        <v>0.90449620692868304</v>
      </c>
      <c r="D40" s="50">
        <f>SUMIFS('overall city offline'!$C$2:$C$2047,'city centre offline'!$A$2:$A$2047,$A40,'overall city offline'!$B$2:$B$2047,D$3)</f>
        <v>0.80251492618325604</v>
      </c>
      <c r="E40" s="50">
        <f>SUMIFS('overall city offline'!$C$2:$C$2047,'city centre offline'!$A$2:$A$2047,$A40,'overall city offline'!$B$2:$B$2047,E$3)</f>
        <v>0.39283412444482602</v>
      </c>
      <c r="F40" s="50">
        <f>SUMIFS('overall city offline'!$C$2:$C$2047,'city centre offline'!$A$2:$A$2047,$A40,'overall city offline'!$B$2:$B$2047,F$3)</f>
        <v>0.51875164510944205</v>
      </c>
      <c r="G40" s="50">
        <f>SUMIFS('overall city offline'!$C$2:$C$2047,'city centre offline'!$A$2:$A$2047,$A40,'overall city offline'!$B$2:$B$2047,G$3)</f>
        <v>0.71224557090163199</v>
      </c>
      <c r="H40" s="50">
        <f>SUMIFS('overall city offline'!$C$2:$C$2047,'city centre offline'!$A$2:$A$2047,$A40,'overall city offline'!$B$2:$B$2047,H$3)</f>
        <v>0.87106830772232802</v>
      </c>
      <c r="I40" s="50">
        <f>SUMIFS('overall city offline'!$C$2:$C$2047,'city centre offline'!$A$2:$A$2047,$A40,'overall city offline'!$B$2:$B$2047,I$3)</f>
        <v>0.93084628654100399</v>
      </c>
      <c r="J40" s="50">
        <f>SUMIFS('overall city offline'!$C$2:$C$2047,'city centre offline'!$A$2:$A$2047,$A40,'overall city offline'!$B$2:$B$2047,J$3)</f>
        <v>0.89106405733016503</v>
      </c>
      <c r="K40" s="50">
        <f>SUMIFS('overall city offline'!$C$2:$C$2047,'city centre offline'!$A$2:$A$2047,$A40,'overall city offline'!$B$2:$B$2047,K$3)</f>
        <v>0.95584199098057498</v>
      </c>
      <c r="L40" s="50">
        <f>SUMIFS('overall city offline'!$C$2:$C$2047,'city centre offline'!$A$2:$A$2047,$A40,'overall city offline'!$B$2:$B$2047,L$3)</f>
        <v>0.63885749440709705</v>
      </c>
      <c r="M40" s="50">
        <f>SUMIFS('overall city offline'!$C$2:$C$2047,'city centre offline'!$A$2:$A$2047,$A40,'overall city offline'!$B$2:$B$2047,M$3)</f>
        <v>0.91908140843929997</v>
      </c>
      <c r="N40" s="50">
        <f>SUMIFS('overall city offline'!$C$2:$C$2047,'city centre offline'!$A$2:$A$2047,$A40,'overall city offline'!$B$2:$B$2047,N$3)</f>
        <v>0.47723130513045903</v>
      </c>
      <c r="O40" s="50">
        <f>SUMIFS('overall city offline'!$C$2:$C$2047,'city centre offline'!$A$2:$A$2047,$A40,'overall city offline'!$B$2:$B$2047,O$3)</f>
        <v>0.50539672005902603</v>
      </c>
      <c r="P40" s="50">
        <f>SUMIFS('overall city offline'!$C$2:$C$2047,'city centre offline'!$A$2:$A$2047,$A40,'overall city offline'!$B$2:$B$2047,P$3)</f>
        <v>0.62751304288634002</v>
      </c>
      <c r="Q40" s="50">
        <f>SUMIFS('overall city offline'!$C$2:$C$2047,'city centre offline'!$A$2:$A$2047,$A40,'overall city offline'!$B$2:$B$2047,Q$3)</f>
        <v>0.83615780678041995</v>
      </c>
      <c r="R40" s="50">
        <f>SUMIFS('overall city offline'!$C$2:$C$2047,'city centre offline'!$A$2:$A$2047,$A40,'overall city offline'!$B$2:$B$2047,R$3)</f>
        <v>0.98012197764306297</v>
      </c>
      <c r="S40" s="50">
        <f>SUMIFS('overall city offline'!$C$2:$C$2047,'city centre offline'!$A$2:$A$2047,$A40,'overall city offline'!$B$2:$B$2047,S$3)</f>
        <v>0.92071916707169399</v>
      </c>
      <c r="T40" s="50">
        <f>SUMIFS('overall city offline'!$C$2:$C$2047,'city centre offline'!$A$2:$A$2047,$A40,'overall city offline'!$B$2:$B$2047,T$3)</f>
        <v>0.99961653604216405</v>
      </c>
      <c r="U40" s="50">
        <f>SUMIFS('overall city offline'!$C$2:$C$2047,'city centre offline'!$A$2:$A$2047,$A40,'overall city offline'!$B$2:$B$2047,U$3)</f>
        <v>1.0002211285810301</v>
      </c>
      <c r="V40" s="50">
        <f>SUMIFS('overall city offline'!$C$2:$C$2047,'city centre offline'!$A$2:$A$2047,$A40,'overall city offline'!$B$2:$B$2047,V$3)</f>
        <v>0.95588597527306995</v>
      </c>
      <c r="X40" s="39">
        <f>1-SUMIFS('all sales summary'!$I$2:$I$2047,'all sales summary'!$A$2:$A$2047,$A40,'all sales summary'!$B$2:$B$2047,X$2)</f>
        <v>0.80481859059418004</v>
      </c>
      <c r="Y40" s="8">
        <f t="shared" si="0"/>
        <v>-3.550378720616465E-2</v>
      </c>
    </row>
    <row r="41" spans="1:25" x14ac:dyDescent="0.25">
      <c r="A41" s="5" t="s">
        <v>44</v>
      </c>
      <c r="B41" s="50">
        <f>SUMIFS('overall city offline'!$C$2:$C$2047,'city centre offline'!$A$2:$A$2047,$A41,'overall city offline'!$B$2:$B$2047,B$3)</f>
        <v>0.89674842102096097</v>
      </c>
      <c r="C41" s="50">
        <f>SUMIFS('overall city offline'!$C$2:$C$2047,'city centre offline'!$A$2:$A$2047,$A41,'overall city offline'!$B$2:$B$2047,C$3)</f>
        <v>0.92923358246135002</v>
      </c>
      <c r="D41" s="50">
        <f>SUMIFS('overall city offline'!$C$2:$C$2047,'city centre offline'!$A$2:$A$2047,$A41,'overall city offline'!$B$2:$B$2047,D$3)</f>
        <v>0.85236790012636099</v>
      </c>
      <c r="E41" s="50">
        <f>SUMIFS('overall city offline'!$C$2:$C$2047,'city centre offline'!$A$2:$A$2047,$A41,'overall city offline'!$B$2:$B$2047,E$3)</f>
        <v>0.49212445448271502</v>
      </c>
      <c r="F41" s="50">
        <f>SUMIFS('overall city offline'!$C$2:$C$2047,'city centre offline'!$A$2:$A$2047,$A41,'overall city offline'!$B$2:$B$2047,F$3)</f>
        <v>0.59721415333090599</v>
      </c>
      <c r="G41" s="50">
        <f>SUMIFS('overall city offline'!$C$2:$C$2047,'city centre offline'!$A$2:$A$2047,$A41,'overall city offline'!$B$2:$B$2047,G$3)</f>
        <v>0.78166920145858199</v>
      </c>
      <c r="H41" s="50">
        <f>SUMIFS('overall city offline'!$C$2:$C$2047,'city centre offline'!$A$2:$A$2047,$A41,'overall city offline'!$B$2:$B$2047,H$3)</f>
        <v>0.97337980069969299</v>
      </c>
      <c r="I41" s="50">
        <f>SUMIFS('overall city offline'!$C$2:$C$2047,'city centre offline'!$A$2:$A$2047,$A41,'overall city offline'!$B$2:$B$2047,I$3)</f>
        <v>1.02215442430498</v>
      </c>
      <c r="J41" s="50">
        <f>SUMIFS('overall city offline'!$C$2:$C$2047,'city centre offline'!$A$2:$A$2047,$A41,'overall city offline'!$B$2:$B$2047,J$3)</f>
        <v>0.97310555437920299</v>
      </c>
      <c r="K41" s="50">
        <f>SUMIFS('overall city offline'!$C$2:$C$2047,'city centre offline'!$A$2:$A$2047,$A41,'overall city offline'!$B$2:$B$2047,K$3)</f>
        <v>0.99982796003220098</v>
      </c>
      <c r="L41" s="50">
        <f>SUMIFS('overall city offline'!$C$2:$C$2047,'city centre offline'!$A$2:$A$2047,$A41,'overall city offline'!$B$2:$B$2047,L$3)</f>
        <v>0.73474110090162204</v>
      </c>
      <c r="M41" s="50">
        <f>SUMIFS('overall city offline'!$C$2:$C$2047,'city centre offline'!$A$2:$A$2047,$A41,'overall city offline'!$B$2:$B$2047,M$3)</f>
        <v>1.0689764542347799</v>
      </c>
      <c r="N41" s="50">
        <f>SUMIFS('overall city offline'!$C$2:$C$2047,'city centre offline'!$A$2:$A$2047,$A41,'overall city offline'!$B$2:$B$2047,N$3)</f>
        <v>0.568845495614414</v>
      </c>
      <c r="O41" s="50">
        <f>SUMIFS('overall city offline'!$C$2:$C$2047,'city centre offline'!$A$2:$A$2047,$A41,'overall city offline'!$B$2:$B$2047,O$3)</f>
        <v>0.58455705328267504</v>
      </c>
      <c r="P41" s="50">
        <f>SUMIFS('overall city offline'!$C$2:$C$2047,'city centre offline'!$A$2:$A$2047,$A41,'overall city offline'!$B$2:$B$2047,P$3)</f>
        <v>0.73264377619785703</v>
      </c>
      <c r="Q41" s="50">
        <f>SUMIFS('overall city offline'!$C$2:$C$2047,'city centre offline'!$A$2:$A$2047,$A41,'overall city offline'!$B$2:$B$2047,Q$3)</f>
        <v>0.92383435011988502</v>
      </c>
      <c r="R41" s="50">
        <f>SUMIFS('overall city offline'!$C$2:$C$2047,'city centre offline'!$A$2:$A$2047,$A41,'overall city offline'!$B$2:$B$2047,R$3)</f>
        <v>1.06465950159029</v>
      </c>
      <c r="S41" s="50">
        <f>SUMIFS('overall city offline'!$C$2:$C$2047,'city centre offline'!$A$2:$A$2047,$A41,'overall city offline'!$B$2:$B$2047,S$3)</f>
        <v>1.04309811789262</v>
      </c>
      <c r="T41" s="50">
        <f>SUMIFS('overall city offline'!$C$2:$C$2047,'city centre offline'!$A$2:$A$2047,$A41,'overall city offline'!$B$2:$B$2047,T$3)</f>
        <v>1.11617968770544</v>
      </c>
      <c r="U41" s="50">
        <f>SUMIFS('overall city offline'!$C$2:$C$2047,'city centre offline'!$A$2:$A$2047,$A41,'overall city offline'!$B$2:$B$2047,U$3)</f>
        <v>1.1344455204262001</v>
      </c>
      <c r="V41" s="50">
        <f>SUMIFS('overall city offline'!$C$2:$C$2047,'city centre offline'!$A$2:$A$2047,$A41,'overall city offline'!$B$2:$B$2047,V$3)</f>
        <v>1.1096792832775599</v>
      </c>
      <c r="X41" s="39">
        <f>1-SUMIFS('all sales summary'!$I$2:$I$2047,'all sales summary'!$A$2:$A$2047,$A41,'all sales summary'!$B$2:$B$2047,X$2)</f>
        <v>0.8409271358368291</v>
      </c>
      <c r="Y41" s="8">
        <f t="shared" si="0"/>
        <v>9.2232285547234699E-2</v>
      </c>
    </row>
    <row r="42" spans="1:25" x14ac:dyDescent="0.25">
      <c r="A42" s="5" t="s">
        <v>45</v>
      </c>
      <c r="B42" s="50">
        <f>SUMIFS('overall city offline'!$C$2:$C$2047,'city centre offline'!$A$2:$A$2047,$A42,'overall city offline'!$B$2:$B$2047,B$3)</f>
        <v>0.90179351468912805</v>
      </c>
      <c r="C42" s="50">
        <f>SUMIFS('overall city offline'!$C$2:$C$2047,'city centre offline'!$A$2:$A$2047,$A42,'overall city offline'!$B$2:$B$2047,C$3)</f>
        <v>0.92675595350127105</v>
      </c>
      <c r="D42" s="50">
        <f>SUMIFS('overall city offline'!$C$2:$C$2047,'city centre offline'!$A$2:$A$2047,$A42,'overall city offline'!$B$2:$B$2047,D$3)</f>
        <v>0.89277109578881797</v>
      </c>
      <c r="E42" s="50">
        <f>SUMIFS('overall city offline'!$C$2:$C$2047,'city centre offline'!$A$2:$A$2047,$A42,'overall city offline'!$B$2:$B$2047,E$3)</f>
        <v>0.57562833097856503</v>
      </c>
      <c r="F42" s="50">
        <f>SUMIFS('overall city offline'!$C$2:$C$2047,'city centre offline'!$A$2:$A$2047,$A42,'overall city offline'!$B$2:$B$2047,F$3)</f>
        <v>0.70385842012200095</v>
      </c>
      <c r="G42" s="50">
        <f>SUMIFS('overall city offline'!$C$2:$C$2047,'city centre offline'!$A$2:$A$2047,$A42,'overall city offline'!$B$2:$B$2047,G$3)</f>
        <v>0.77649973686566798</v>
      </c>
      <c r="H42" s="50">
        <f>SUMIFS('overall city offline'!$C$2:$C$2047,'city centre offline'!$A$2:$A$2047,$A42,'overall city offline'!$B$2:$B$2047,H$3)</f>
        <v>0.96407693962518903</v>
      </c>
      <c r="I42" s="50">
        <f>SUMIFS('overall city offline'!$C$2:$C$2047,'city centre offline'!$A$2:$A$2047,$A42,'overall city offline'!$B$2:$B$2047,I$3)</f>
        <v>1.0446131470436</v>
      </c>
      <c r="J42" s="50">
        <f>SUMIFS('overall city offline'!$C$2:$C$2047,'city centre offline'!$A$2:$A$2047,$A42,'overall city offline'!$B$2:$B$2047,J$3)</f>
        <v>0.96135283861798104</v>
      </c>
      <c r="K42" s="50">
        <f>SUMIFS('overall city offline'!$C$2:$C$2047,'city centre offline'!$A$2:$A$2047,$A42,'overall city offline'!$B$2:$B$2047,K$3)</f>
        <v>0.88571264060323796</v>
      </c>
      <c r="L42" s="50">
        <f>SUMIFS('overall city offline'!$C$2:$C$2047,'city centre offline'!$A$2:$A$2047,$A42,'overall city offline'!$B$2:$B$2047,L$3)</f>
        <v>0.94781737471171901</v>
      </c>
      <c r="M42" s="50">
        <f>SUMIFS('overall city offline'!$C$2:$C$2047,'city centre offline'!$A$2:$A$2047,$A42,'overall city offline'!$B$2:$B$2047,M$3)</f>
        <v>1.0008473887737901</v>
      </c>
      <c r="N42" s="50">
        <f>SUMIFS('overall city offline'!$C$2:$C$2047,'city centre offline'!$A$2:$A$2047,$A42,'overall city offline'!$B$2:$B$2047,N$3)</f>
        <v>0.62429766911178797</v>
      </c>
      <c r="O42" s="50">
        <f>SUMIFS('overall city offline'!$C$2:$C$2047,'city centre offline'!$A$2:$A$2047,$A42,'overall city offline'!$B$2:$B$2047,O$3)</f>
        <v>0.62665516512957298</v>
      </c>
      <c r="P42" s="50">
        <f>SUMIFS('overall city offline'!$C$2:$C$2047,'city centre offline'!$A$2:$A$2047,$A42,'overall city offline'!$B$2:$B$2047,P$3)</f>
        <v>0.81095629054368801</v>
      </c>
      <c r="Q42" s="50">
        <f>SUMIFS('overall city offline'!$C$2:$C$2047,'city centre offline'!$A$2:$A$2047,$A42,'overall city offline'!$B$2:$B$2047,Q$3)</f>
        <v>0.98230584561739898</v>
      </c>
      <c r="R42" s="50">
        <f>SUMIFS('overall city offline'!$C$2:$C$2047,'city centre offline'!$A$2:$A$2047,$A42,'overall city offline'!$B$2:$B$2047,R$3)</f>
        <v>1.0529928499241701</v>
      </c>
      <c r="S42" s="50">
        <f>SUMIFS('overall city offline'!$C$2:$C$2047,'city centre offline'!$A$2:$A$2047,$A42,'overall city offline'!$B$2:$B$2047,S$3)</f>
        <v>1.02712564822024</v>
      </c>
      <c r="T42" s="50">
        <f>SUMIFS('overall city offline'!$C$2:$C$2047,'city centre offline'!$A$2:$A$2047,$A42,'overall city offline'!$B$2:$B$2047,T$3)</f>
        <v>1.1116083493767701</v>
      </c>
      <c r="U42" s="50">
        <f>SUMIFS('overall city offline'!$C$2:$C$2047,'city centre offline'!$A$2:$A$2047,$A42,'overall city offline'!$B$2:$B$2047,U$3)</f>
        <v>1.0819262212732199</v>
      </c>
      <c r="V42" s="50">
        <f>SUMIFS('overall city offline'!$C$2:$C$2047,'city centre offline'!$A$2:$A$2047,$A42,'overall city offline'!$B$2:$B$2047,V$3)</f>
        <v>1.03759901484759</v>
      </c>
      <c r="X42" s="39">
        <f>1-SUMIFS('all sales summary'!$I$2:$I$2047,'all sales summary'!$A$2:$A$2047,$A42,'all sales summary'!$B$2:$B$2047,X$2)</f>
        <v>0.90868965978861038</v>
      </c>
      <c r="Y42" s="8">
        <f t="shared" si="0"/>
        <v>3.416583601024345E-2</v>
      </c>
    </row>
    <row r="43" spans="1:25" x14ac:dyDescent="0.25">
      <c r="A43" s="5" t="s">
        <v>46</v>
      </c>
      <c r="B43" s="50">
        <f>SUMIFS('overall city offline'!$C$2:$C$2047,'city centre offline'!$A$2:$A$2047,$A43,'overall city offline'!$B$2:$B$2047,B$3)</f>
        <v>0.91113153133902502</v>
      </c>
      <c r="C43" s="50">
        <f>SUMIFS('overall city offline'!$C$2:$C$2047,'city centre offline'!$A$2:$A$2047,$A43,'overall city offline'!$B$2:$B$2047,C$3)</f>
        <v>0.91442048155111</v>
      </c>
      <c r="D43" s="50">
        <f>SUMIFS('overall city offline'!$C$2:$C$2047,'city centre offline'!$A$2:$A$2047,$A43,'overall city offline'!$B$2:$B$2047,D$3)</f>
        <v>0.89539726934862496</v>
      </c>
      <c r="E43" s="50">
        <f>SUMIFS('overall city offline'!$C$2:$C$2047,'city centre offline'!$A$2:$A$2047,$A43,'overall city offline'!$B$2:$B$2047,E$3)</f>
        <v>0.52499136473798202</v>
      </c>
      <c r="F43" s="50">
        <f>SUMIFS('overall city offline'!$C$2:$C$2047,'city centre offline'!$A$2:$A$2047,$A43,'overall city offline'!$B$2:$B$2047,F$3)</f>
        <v>0.63962094693231897</v>
      </c>
      <c r="G43" s="50">
        <f>SUMIFS('overall city offline'!$C$2:$C$2047,'city centre offline'!$A$2:$A$2047,$A43,'overall city offline'!$B$2:$B$2047,G$3)</f>
        <v>0.81179729478881202</v>
      </c>
      <c r="H43" s="50">
        <f>SUMIFS('overall city offline'!$C$2:$C$2047,'city centre offline'!$A$2:$A$2047,$A43,'overall city offline'!$B$2:$B$2047,H$3)</f>
        <v>0.94518829745720601</v>
      </c>
      <c r="I43" s="50">
        <f>SUMIFS('overall city offline'!$C$2:$C$2047,'city centre offline'!$A$2:$A$2047,$A43,'overall city offline'!$B$2:$B$2047,I$3)</f>
        <v>0.94197986037164205</v>
      </c>
      <c r="J43" s="50">
        <f>SUMIFS('overall city offline'!$C$2:$C$2047,'city centre offline'!$A$2:$A$2047,$A43,'overall city offline'!$B$2:$B$2047,J$3)</f>
        <v>0.94727786189551999</v>
      </c>
      <c r="K43" s="50">
        <f>SUMIFS('overall city offline'!$C$2:$C$2047,'city centre offline'!$A$2:$A$2047,$A43,'overall city offline'!$B$2:$B$2047,K$3)</f>
        <v>0.98052959931600303</v>
      </c>
      <c r="L43" s="50">
        <f>SUMIFS('overall city offline'!$C$2:$C$2047,'city centre offline'!$A$2:$A$2047,$A43,'overall city offline'!$B$2:$B$2047,L$3)</f>
        <v>0.75607463623161697</v>
      </c>
      <c r="M43" s="50">
        <f>SUMIFS('overall city offline'!$C$2:$C$2047,'city centre offline'!$A$2:$A$2047,$A43,'overall city offline'!$B$2:$B$2047,M$3)</f>
        <v>1.0482704919625601</v>
      </c>
      <c r="N43" s="50">
        <f>SUMIFS('overall city offline'!$C$2:$C$2047,'city centre offline'!$A$2:$A$2047,$A43,'overall city offline'!$B$2:$B$2047,N$3)</f>
        <v>0.60988352736345797</v>
      </c>
      <c r="O43" s="50">
        <f>SUMIFS('overall city offline'!$C$2:$C$2047,'city centre offline'!$A$2:$A$2047,$A43,'overall city offline'!$B$2:$B$2047,O$3)</f>
        <v>0.62182506699350104</v>
      </c>
      <c r="P43" s="50">
        <f>SUMIFS('overall city offline'!$C$2:$C$2047,'city centre offline'!$A$2:$A$2047,$A43,'overall city offline'!$B$2:$B$2047,P$3)</f>
        <v>0.75937550399910403</v>
      </c>
      <c r="Q43" s="50">
        <f>SUMIFS('overall city offline'!$C$2:$C$2047,'city centre offline'!$A$2:$A$2047,$A43,'overall city offline'!$B$2:$B$2047,Q$3)</f>
        <v>0.89370416777621198</v>
      </c>
      <c r="R43" s="50">
        <f>SUMIFS('overall city offline'!$C$2:$C$2047,'city centre offline'!$A$2:$A$2047,$A43,'overall city offline'!$B$2:$B$2047,R$3)</f>
        <v>1.0077048920128799</v>
      </c>
      <c r="S43" s="50">
        <f>SUMIFS('overall city offline'!$C$2:$C$2047,'city centre offline'!$A$2:$A$2047,$A43,'overall city offline'!$B$2:$B$2047,S$3)</f>
        <v>0.95644930246332904</v>
      </c>
      <c r="T43" s="50">
        <f>SUMIFS('overall city offline'!$C$2:$C$2047,'city centre offline'!$A$2:$A$2047,$A43,'overall city offline'!$B$2:$B$2047,T$3)</f>
        <v>0.99638669457553897</v>
      </c>
      <c r="U43" s="50">
        <f>SUMIFS('overall city offline'!$C$2:$C$2047,'city centre offline'!$A$2:$A$2047,$A43,'overall city offline'!$B$2:$B$2047,U$3)</f>
        <v>0.98400476004914805</v>
      </c>
      <c r="V43" s="50">
        <f>SUMIFS('overall city offline'!$C$2:$C$2047,'city centre offline'!$A$2:$A$2047,$A43,'overall city offline'!$B$2:$B$2047,V$3)</f>
        <v>0.97286076247773001</v>
      </c>
      <c r="X43" s="39">
        <f>1-SUMIFS('all sales summary'!$I$2:$I$2047,'all sales summary'!$A$2:$A$2047,$A43,'all sales summary'!$B$2:$B$2047,X$2)</f>
        <v>0.80732566379449688</v>
      </c>
      <c r="Y43" s="8">
        <f t="shared" si="0"/>
        <v>-2.1910202947543134E-2</v>
      </c>
    </row>
    <row r="44" spans="1:25" x14ac:dyDescent="0.25">
      <c r="A44" s="5" t="s">
        <v>47</v>
      </c>
      <c r="B44" s="50">
        <f>SUMIFS('overall city offline'!$C$2:$C$2047,'city centre offline'!$A$2:$A$2047,$A44,'overall city offline'!$B$2:$B$2047,B$3)</f>
        <v>0.91386481286737498</v>
      </c>
      <c r="C44" s="50">
        <f>SUMIFS('overall city offline'!$C$2:$C$2047,'city centre offline'!$A$2:$A$2047,$A44,'overall city offline'!$B$2:$B$2047,C$3)</f>
        <v>0.90260068013150496</v>
      </c>
      <c r="D44" s="50">
        <f>SUMIFS('overall city offline'!$C$2:$C$2047,'city centre offline'!$A$2:$A$2047,$A44,'overall city offline'!$B$2:$B$2047,D$3)</f>
        <v>0.81075824102307603</v>
      </c>
      <c r="E44" s="50">
        <f>SUMIFS('overall city offline'!$C$2:$C$2047,'city centre offline'!$A$2:$A$2047,$A44,'overall city offline'!$B$2:$B$2047,E$3)</f>
        <v>0.36877547004329903</v>
      </c>
      <c r="F44" s="50">
        <f>SUMIFS('overall city offline'!$C$2:$C$2047,'city centre offline'!$A$2:$A$2047,$A44,'overall city offline'!$B$2:$B$2047,F$3)</f>
        <v>0.49542989393551901</v>
      </c>
      <c r="G44" s="50">
        <f>SUMIFS('overall city offline'!$C$2:$C$2047,'city centre offline'!$A$2:$A$2047,$A44,'overall city offline'!$B$2:$B$2047,G$3)</f>
        <v>0.66997882292436695</v>
      </c>
      <c r="H44" s="50">
        <f>SUMIFS('overall city offline'!$C$2:$C$2047,'city centre offline'!$A$2:$A$2047,$A44,'overall city offline'!$B$2:$B$2047,H$3)</f>
        <v>0.89247843724309495</v>
      </c>
      <c r="I44" s="50">
        <f>SUMIFS('overall city offline'!$C$2:$C$2047,'city centre offline'!$A$2:$A$2047,$A44,'overall city offline'!$B$2:$B$2047,I$3)</f>
        <v>0.97276305193245105</v>
      </c>
      <c r="J44" s="50">
        <f>SUMIFS('overall city offline'!$C$2:$C$2047,'city centre offline'!$A$2:$A$2047,$A44,'overall city offline'!$B$2:$B$2047,J$3)</f>
        <v>0.92700378270447903</v>
      </c>
      <c r="K44" s="50">
        <f>SUMIFS('overall city offline'!$C$2:$C$2047,'city centre offline'!$A$2:$A$2047,$A44,'overall city offline'!$B$2:$B$2047,K$3)</f>
        <v>0.97355447564944897</v>
      </c>
      <c r="L44" s="50">
        <f>SUMIFS('overall city offline'!$C$2:$C$2047,'city centre offline'!$A$2:$A$2047,$A44,'overall city offline'!$B$2:$B$2047,L$3)</f>
        <v>0.623854664371435</v>
      </c>
      <c r="M44" s="50">
        <f>SUMIFS('overall city offline'!$C$2:$C$2047,'city centre offline'!$A$2:$A$2047,$A44,'overall city offline'!$B$2:$B$2047,M$3)</f>
        <v>0.97762502783370098</v>
      </c>
      <c r="N44" s="50">
        <f>SUMIFS('overall city offline'!$C$2:$C$2047,'city centre offline'!$A$2:$A$2047,$A44,'overall city offline'!$B$2:$B$2047,N$3)</f>
        <v>0.45025708651817398</v>
      </c>
      <c r="O44" s="50">
        <f>SUMIFS('overall city offline'!$C$2:$C$2047,'city centre offline'!$A$2:$A$2047,$A44,'overall city offline'!$B$2:$B$2047,O$3)</f>
        <v>0.46476346694618698</v>
      </c>
      <c r="P44" s="50">
        <f>SUMIFS('overall city offline'!$C$2:$C$2047,'city centre offline'!$A$2:$A$2047,$A44,'overall city offline'!$B$2:$B$2047,P$3)</f>
        <v>0.59474781533113996</v>
      </c>
      <c r="Q44" s="50">
        <f>SUMIFS('overall city offline'!$C$2:$C$2047,'city centre offline'!$A$2:$A$2047,$A44,'overall city offline'!$B$2:$B$2047,Q$3)</f>
        <v>0.84640305503303104</v>
      </c>
      <c r="R44" s="50">
        <f>SUMIFS('overall city offline'!$C$2:$C$2047,'city centre offline'!$A$2:$A$2047,$A44,'overall city offline'!$B$2:$B$2047,R$3)</f>
        <v>1.00796927473051</v>
      </c>
      <c r="S44" s="50">
        <f>SUMIFS('overall city offline'!$C$2:$C$2047,'city centre offline'!$A$2:$A$2047,$A44,'overall city offline'!$B$2:$B$2047,S$3)</f>
        <v>1.0026925084280001</v>
      </c>
      <c r="T44" s="50">
        <f>SUMIFS('overall city offline'!$C$2:$C$2047,'city centre offline'!$A$2:$A$2047,$A44,'overall city offline'!$B$2:$B$2047,T$3)</f>
        <v>1.08070971292984</v>
      </c>
      <c r="U44" s="50">
        <f>SUMIFS('overall city offline'!$C$2:$C$2047,'city centre offline'!$A$2:$A$2047,$A44,'overall city offline'!$B$2:$B$2047,U$3)</f>
        <v>1.1059821957435301</v>
      </c>
      <c r="V44" s="50">
        <f>SUMIFS('overall city offline'!$C$2:$C$2047,'city centre offline'!$A$2:$A$2047,$A44,'overall city offline'!$B$2:$B$2047,V$3)</f>
        <v>1.01186117328926</v>
      </c>
      <c r="X44" s="39">
        <f>1-SUMIFS('all sales summary'!$I$2:$I$2047,'all sales summary'!$A$2:$A$2047,$A44,'all sales summary'!$B$2:$B$2047,X$2)</f>
        <v>0.75565862565726361</v>
      </c>
      <c r="Y44" s="8">
        <f t="shared" si="0"/>
        <v>8.9629979064448206E-3</v>
      </c>
    </row>
    <row r="45" spans="1:25" x14ac:dyDescent="0.25">
      <c r="A45" s="5" t="s">
        <v>48</v>
      </c>
      <c r="B45" s="50">
        <f>SUMIFS('overall city offline'!$C$2:$C$2047,'city centre offline'!$A$2:$A$2047,$A45,'overall city offline'!$B$2:$B$2047,B$3)</f>
        <v>0.91750406634562998</v>
      </c>
      <c r="C45" s="50">
        <f>SUMIFS('overall city offline'!$C$2:$C$2047,'city centre offline'!$A$2:$A$2047,$A45,'overall city offline'!$B$2:$B$2047,C$3)</f>
        <v>0.94086939295515803</v>
      </c>
      <c r="D45" s="50">
        <f>SUMIFS('overall city offline'!$C$2:$C$2047,'city centre offline'!$A$2:$A$2047,$A45,'overall city offline'!$B$2:$B$2047,D$3)</f>
        <v>0.88313169933134195</v>
      </c>
      <c r="E45" s="50">
        <f>SUMIFS('overall city offline'!$C$2:$C$2047,'city centre offline'!$A$2:$A$2047,$A45,'overall city offline'!$B$2:$B$2047,E$3)</f>
        <v>0.53964394048658304</v>
      </c>
      <c r="F45" s="50">
        <f>SUMIFS('overall city offline'!$C$2:$C$2047,'city centre offline'!$A$2:$A$2047,$A45,'overall city offline'!$B$2:$B$2047,F$3)</f>
        <v>0.66768372114343399</v>
      </c>
      <c r="G45" s="50">
        <f>SUMIFS('overall city offline'!$C$2:$C$2047,'city centre offline'!$A$2:$A$2047,$A45,'overall city offline'!$B$2:$B$2047,G$3)</f>
        <v>0.81384088185254599</v>
      </c>
      <c r="H45" s="50">
        <f>SUMIFS('overall city offline'!$C$2:$C$2047,'city centre offline'!$A$2:$A$2047,$A45,'overall city offline'!$B$2:$B$2047,H$3)</f>
        <v>0.939076267328112</v>
      </c>
      <c r="I45" s="50">
        <f>SUMIFS('overall city offline'!$C$2:$C$2047,'city centre offline'!$A$2:$A$2047,$A45,'overall city offline'!$B$2:$B$2047,I$3)</f>
        <v>0.97333428275679201</v>
      </c>
      <c r="J45" s="50">
        <f>SUMIFS('overall city offline'!$C$2:$C$2047,'city centre offline'!$A$2:$A$2047,$A45,'overall city offline'!$B$2:$B$2047,J$3)</f>
        <v>0.95942812685338497</v>
      </c>
      <c r="K45" s="50">
        <f>SUMIFS('overall city offline'!$C$2:$C$2047,'city centre offline'!$A$2:$A$2047,$A45,'overall city offline'!$B$2:$B$2047,K$3)</f>
        <v>0.96893428584485497</v>
      </c>
      <c r="L45" s="50">
        <f>SUMIFS('overall city offline'!$C$2:$C$2047,'city centre offline'!$A$2:$A$2047,$A45,'overall city offline'!$B$2:$B$2047,L$3)</f>
        <v>0.75897431013171501</v>
      </c>
      <c r="M45" s="50">
        <f>SUMIFS('overall city offline'!$C$2:$C$2047,'city centre offline'!$A$2:$A$2047,$A45,'overall city offline'!$B$2:$B$2047,M$3)</f>
        <v>1.0379244612026599</v>
      </c>
      <c r="N45" s="50">
        <f>SUMIFS('overall city offline'!$C$2:$C$2047,'city centre offline'!$A$2:$A$2047,$A45,'overall city offline'!$B$2:$B$2047,N$3)</f>
        <v>0.61335794134035404</v>
      </c>
      <c r="O45" s="50">
        <f>SUMIFS('overall city offline'!$C$2:$C$2047,'city centre offline'!$A$2:$A$2047,$A45,'overall city offline'!$B$2:$B$2047,O$3)</f>
        <v>0.64000963326115301</v>
      </c>
      <c r="P45" s="50">
        <f>SUMIFS('overall city offline'!$C$2:$C$2047,'city centre offline'!$A$2:$A$2047,$A45,'overall city offline'!$B$2:$B$2047,P$3)</f>
        <v>0.787402718313296</v>
      </c>
      <c r="Q45" s="50">
        <f>SUMIFS('overall city offline'!$C$2:$C$2047,'city centre offline'!$A$2:$A$2047,$A45,'overall city offline'!$B$2:$B$2047,Q$3)</f>
        <v>0.94376141949783998</v>
      </c>
      <c r="R45" s="50">
        <f>SUMIFS('overall city offline'!$C$2:$C$2047,'city centre offline'!$A$2:$A$2047,$A45,'overall city offline'!$B$2:$B$2047,R$3)</f>
        <v>1.0497428381262099</v>
      </c>
      <c r="S45" s="50">
        <f>SUMIFS('overall city offline'!$C$2:$C$2047,'city centre offline'!$A$2:$A$2047,$A45,'overall city offline'!$B$2:$B$2047,S$3)</f>
        <v>1.01532586131555</v>
      </c>
      <c r="T45" s="50">
        <f>SUMIFS('overall city offline'!$C$2:$C$2047,'city centre offline'!$A$2:$A$2047,$A45,'overall city offline'!$B$2:$B$2047,T$3)</f>
        <v>1.0565566110415201</v>
      </c>
      <c r="U45" s="50">
        <f>SUMIFS('overall city offline'!$C$2:$C$2047,'city centre offline'!$A$2:$A$2047,$A45,'overall city offline'!$B$2:$B$2047,U$3)</f>
        <v>1.04341131226329</v>
      </c>
      <c r="V45" s="50">
        <f>SUMIFS('overall city offline'!$C$2:$C$2047,'city centre offline'!$A$2:$A$2047,$A45,'overall city offline'!$B$2:$B$2047,V$3)</f>
        <v>1.03869550529945</v>
      </c>
      <c r="X45" s="39">
        <f>1-SUMIFS('all sales summary'!$I$2:$I$2047,'all sales summary'!$A$2:$A$2047,$A45,'all sales summary'!$B$2:$B$2047,X$2)</f>
        <v>0.84625595165703116</v>
      </c>
      <c r="Y45" s="8">
        <f t="shared" si="0"/>
        <v>3.2746301662035737E-2</v>
      </c>
    </row>
    <row r="46" spans="1:25" x14ac:dyDescent="0.25">
      <c r="A46" s="5" t="s">
        <v>49</v>
      </c>
      <c r="B46" s="50">
        <f>SUMIFS('overall city offline'!$C$2:$C$2047,'city centre offline'!$A$2:$A$2047,$A46,'overall city offline'!$B$2:$B$2047,B$3)</f>
        <v>0.88395550293796299</v>
      </c>
      <c r="C46" s="50">
        <f>SUMIFS('overall city offline'!$C$2:$C$2047,'city centre offline'!$A$2:$A$2047,$A46,'overall city offline'!$B$2:$B$2047,C$3)</f>
        <v>0.91892514114851898</v>
      </c>
      <c r="D46" s="50">
        <f>SUMIFS('overall city offline'!$C$2:$C$2047,'city centre offline'!$A$2:$A$2047,$A46,'overall city offline'!$B$2:$B$2047,D$3)</f>
        <v>0.79946848816972205</v>
      </c>
      <c r="E46" s="50">
        <f>SUMIFS('overall city offline'!$C$2:$C$2047,'city centre offline'!$A$2:$A$2047,$A46,'overall city offline'!$B$2:$B$2047,E$3)</f>
        <v>0.34131243870636702</v>
      </c>
      <c r="F46" s="50">
        <f>SUMIFS('overall city offline'!$C$2:$C$2047,'city centre offline'!$A$2:$A$2047,$A46,'overall city offline'!$B$2:$B$2047,F$3)</f>
        <v>0.41882116254428903</v>
      </c>
      <c r="G46" s="50">
        <f>SUMIFS('overall city offline'!$C$2:$C$2047,'city centre offline'!$A$2:$A$2047,$A46,'overall city offline'!$B$2:$B$2047,G$3)</f>
        <v>0.56438147969339303</v>
      </c>
      <c r="H46" s="50">
        <f>SUMIFS('overall city offline'!$C$2:$C$2047,'city centre offline'!$A$2:$A$2047,$A46,'overall city offline'!$B$2:$B$2047,H$3)</f>
        <v>0.74519749822087</v>
      </c>
      <c r="I46" s="50">
        <f>SUMIFS('overall city offline'!$C$2:$C$2047,'city centre offline'!$A$2:$A$2047,$A46,'overall city offline'!$B$2:$B$2047,I$3)</f>
        <v>0.82175542877344898</v>
      </c>
      <c r="J46" s="50">
        <f>SUMIFS('overall city offline'!$C$2:$C$2047,'city centre offline'!$A$2:$A$2047,$A46,'overall city offline'!$B$2:$B$2047,J$3)</f>
        <v>0.83821112675033405</v>
      </c>
      <c r="K46" s="50">
        <f>SUMIFS('overall city offline'!$C$2:$C$2047,'city centre offline'!$A$2:$A$2047,$A46,'overall city offline'!$B$2:$B$2047,K$3)</f>
        <v>0.873499385169069</v>
      </c>
      <c r="L46" s="50">
        <f>SUMIFS('overall city offline'!$C$2:$C$2047,'city centre offline'!$A$2:$A$2047,$A46,'overall city offline'!$B$2:$B$2047,L$3)</f>
        <v>0.54732493056694298</v>
      </c>
      <c r="M46" s="50">
        <f>SUMIFS('overall city offline'!$C$2:$C$2047,'city centre offline'!$A$2:$A$2047,$A46,'overall city offline'!$B$2:$B$2047,M$3)</f>
        <v>0.90448001846669901</v>
      </c>
      <c r="N46" s="50">
        <f>SUMIFS('overall city offline'!$C$2:$C$2047,'city centre offline'!$A$2:$A$2047,$A46,'overall city offline'!$B$2:$B$2047,N$3)</f>
        <v>0.41231899377026898</v>
      </c>
      <c r="O46" s="50">
        <f>SUMIFS('overall city offline'!$C$2:$C$2047,'city centre offline'!$A$2:$A$2047,$A46,'overall city offline'!$B$2:$B$2047,O$3)</f>
        <v>0.43994538722934701</v>
      </c>
      <c r="P46" s="50">
        <f>SUMIFS('overall city offline'!$C$2:$C$2047,'city centre offline'!$A$2:$A$2047,$A46,'overall city offline'!$B$2:$B$2047,P$3)</f>
        <v>0.55581519087657205</v>
      </c>
      <c r="Q46" s="50">
        <f>SUMIFS('overall city offline'!$C$2:$C$2047,'city centre offline'!$A$2:$A$2047,$A46,'overall city offline'!$B$2:$B$2047,Q$3)</f>
        <v>0.75387674101639002</v>
      </c>
      <c r="R46" s="50">
        <f>SUMIFS('overall city offline'!$C$2:$C$2047,'city centre offline'!$A$2:$A$2047,$A46,'overall city offline'!$B$2:$B$2047,R$3)</f>
        <v>0.92963155600292102</v>
      </c>
      <c r="S46" s="50">
        <f>SUMIFS('overall city offline'!$C$2:$C$2047,'city centre offline'!$A$2:$A$2047,$A46,'overall city offline'!$B$2:$B$2047,S$3)</f>
        <v>0.90352089763564203</v>
      </c>
      <c r="T46" s="50">
        <f>SUMIFS('overall city offline'!$C$2:$C$2047,'city centre offline'!$A$2:$A$2047,$A46,'overall city offline'!$B$2:$B$2047,T$3)</f>
        <v>0.92570412151247305</v>
      </c>
      <c r="U46" s="50">
        <f>SUMIFS('overall city offline'!$C$2:$C$2047,'city centre offline'!$A$2:$A$2047,$A46,'overall city offline'!$B$2:$B$2047,U$3)</f>
        <v>0.95292451386097599</v>
      </c>
      <c r="V46" s="50">
        <f>SUMIFS('overall city offline'!$C$2:$C$2047,'city centre offline'!$A$2:$A$2047,$A46,'overall city offline'!$B$2:$B$2047,V$3)</f>
        <v>0.93423124794270596</v>
      </c>
      <c r="X46" s="39">
        <f>1-SUMIFS('all sales summary'!$I$2:$I$2047,'all sales summary'!$A$2:$A$2047,$A46,'all sales summary'!$B$2:$B$2047,X$2)</f>
        <v>0.81149298345397269</v>
      </c>
      <c r="Y46" s="8">
        <f t="shared" si="0"/>
        <v>-5.3370880825018147E-2</v>
      </c>
    </row>
    <row r="47" spans="1:25" x14ac:dyDescent="0.25">
      <c r="A47" s="5" t="s">
        <v>50</v>
      </c>
      <c r="B47" s="50">
        <f>SUMIFS('overall city offline'!$C$2:$C$2047,'city centre offline'!$A$2:$A$2047,$A47,'overall city offline'!$B$2:$B$2047,B$3)</f>
        <v>0.91559099585483505</v>
      </c>
      <c r="C47" s="50">
        <f>SUMIFS('overall city offline'!$C$2:$C$2047,'city centre offline'!$A$2:$A$2047,$A47,'overall city offline'!$B$2:$B$2047,C$3)</f>
        <v>0.91282137406215202</v>
      </c>
      <c r="D47" s="50">
        <f>SUMIFS('overall city offline'!$C$2:$C$2047,'city centre offline'!$A$2:$A$2047,$A47,'overall city offline'!$B$2:$B$2047,D$3)</f>
        <v>0.85622241973364699</v>
      </c>
      <c r="E47" s="50">
        <f>SUMIFS('overall city offline'!$C$2:$C$2047,'city centre offline'!$A$2:$A$2047,$A47,'overall city offline'!$B$2:$B$2047,E$3)</f>
        <v>0.43272183940180298</v>
      </c>
      <c r="F47" s="50">
        <f>SUMIFS('overall city offline'!$C$2:$C$2047,'city centre offline'!$A$2:$A$2047,$A47,'overall city offline'!$B$2:$B$2047,F$3)</f>
        <v>0.58852927136685196</v>
      </c>
      <c r="G47" s="50">
        <f>SUMIFS('overall city offline'!$C$2:$C$2047,'city centre offline'!$A$2:$A$2047,$A47,'overall city offline'!$B$2:$B$2047,G$3)</f>
        <v>0.81367779454509803</v>
      </c>
      <c r="H47" s="50">
        <f>SUMIFS('overall city offline'!$C$2:$C$2047,'city centre offline'!$A$2:$A$2047,$A47,'overall city offline'!$B$2:$B$2047,H$3)</f>
        <v>0.92929339346898099</v>
      </c>
      <c r="I47" s="50">
        <f>SUMIFS('overall city offline'!$C$2:$C$2047,'city centre offline'!$A$2:$A$2047,$A47,'overall city offline'!$B$2:$B$2047,I$3)</f>
        <v>0.98003768076169495</v>
      </c>
      <c r="J47" s="50">
        <f>SUMIFS('overall city offline'!$C$2:$C$2047,'city centre offline'!$A$2:$A$2047,$A47,'overall city offline'!$B$2:$B$2047,J$3)</f>
        <v>0.983128412847174</v>
      </c>
      <c r="K47" s="50">
        <f>SUMIFS('overall city offline'!$C$2:$C$2047,'city centre offline'!$A$2:$A$2047,$A47,'overall city offline'!$B$2:$B$2047,K$3)</f>
        <v>0.98427394646462296</v>
      </c>
      <c r="L47" s="50">
        <f>SUMIFS('overall city offline'!$C$2:$C$2047,'city centre offline'!$A$2:$A$2047,$A47,'overall city offline'!$B$2:$B$2047,L$3)</f>
        <v>0.70246894783307501</v>
      </c>
      <c r="M47" s="50">
        <f>SUMIFS('overall city offline'!$C$2:$C$2047,'city centre offline'!$A$2:$A$2047,$A47,'overall city offline'!$B$2:$B$2047,M$3)</f>
        <v>0.91129885501169094</v>
      </c>
      <c r="N47" s="50">
        <f>SUMIFS('overall city offline'!$C$2:$C$2047,'city centre offline'!$A$2:$A$2047,$A47,'overall city offline'!$B$2:$B$2047,N$3)</f>
        <v>0.55921525671449601</v>
      </c>
      <c r="O47" s="50">
        <f>SUMIFS('overall city offline'!$C$2:$C$2047,'city centre offline'!$A$2:$A$2047,$A47,'overall city offline'!$B$2:$B$2047,O$3)</f>
        <v>0.58210653059047202</v>
      </c>
      <c r="P47" s="50">
        <f>SUMIFS('overall city offline'!$C$2:$C$2047,'city centre offline'!$A$2:$A$2047,$A47,'overall city offline'!$B$2:$B$2047,P$3)</f>
        <v>0.72217716431679102</v>
      </c>
      <c r="Q47" s="50">
        <f>SUMIFS('overall city offline'!$C$2:$C$2047,'city centre offline'!$A$2:$A$2047,$A47,'overall city offline'!$B$2:$B$2047,Q$3)</f>
        <v>0.90066192062613604</v>
      </c>
      <c r="R47" s="50">
        <f>SUMIFS('overall city offline'!$C$2:$C$2047,'city centre offline'!$A$2:$A$2047,$A47,'overall city offline'!$B$2:$B$2047,R$3)</f>
        <v>1.0868794594887601</v>
      </c>
      <c r="S47" s="50">
        <f>SUMIFS('overall city offline'!$C$2:$C$2047,'city centre offline'!$A$2:$A$2047,$A47,'overall city offline'!$B$2:$B$2047,S$3)</f>
        <v>1.01351685792026</v>
      </c>
      <c r="T47" s="50">
        <f>SUMIFS('overall city offline'!$C$2:$C$2047,'city centre offline'!$A$2:$A$2047,$A47,'overall city offline'!$B$2:$B$2047,T$3)</f>
        <v>1.0671757432073701</v>
      </c>
      <c r="U47" s="50">
        <f>SUMIFS('overall city offline'!$C$2:$C$2047,'city centre offline'!$A$2:$A$2047,$A47,'overall city offline'!$B$2:$B$2047,U$3)</f>
        <v>1.0451790094398199</v>
      </c>
      <c r="V47" s="50">
        <f>SUMIFS('overall city offline'!$C$2:$C$2047,'city centre offline'!$A$2:$A$2047,$A47,'overall city offline'!$B$2:$B$2047,V$3)</f>
        <v>0.995258568346578</v>
      </c>
      <c r="X47" s="39">
        <f>1-SUMIFS('all sales summary'!$I$2:$I$2047,'all sales summary'!$A$2:$A$2047,$A47,'all sales summary'!$B$2:$B$2047,X$2)</f>
        <v>0.8308023460960019</v>
      </c>
      <c r="Y47" s="8">
        <f t="shared" si="0"/>
        <v>-3.9391925415168437E-3</v>
      </c>
    </row>
    <row r="48" spans="1:25" x14ac:dyDescent="0.25">
      <c r="A48" s="5" t="s">
        <v>51</v>
      </c>
      <c r="B48" s="50">
        <f>SUMIFS('overall city offline'!$C$2:$C$2047,'city centre offline'!$A$2:$A$2047,$A48,'overall city offline'!$B$2:$B$2047,B$3)</f>
        <v>0.90400200256584795</v>
      </c>
      <c r="C48" s="50">
        <f>SUMIFS('overall city offline'!$C$2:$C$2047,'city centre offline'!$A$2:$A$2047,$A48,'overall city offline'!$B$2:$B$2047,C$3)</f>
        <v>0.91822487144267495</v>
      </c>
      <c r="D48" s="50">
        <f>SUMIFS('overall city offline'!$C$2:$C$2047,'city centre offline'!$A$2:$A$2047,$A48,'overall city offline'!$B$2:$B$2047,D$3)</f>
        <v>0.86943062967284301</v>
      </c>
      <c r="E48" s="50">
        <f>SUMIFS('overall city offline'!$C$2:$C$2047,'city centre offline'!$A$2:$A$2047,$A48,'overall city offline'!$B$2:$B$2047,E$3)</f>
        <v>0.56057526034653504</v>
      </c>
      <c r="F48" s="50">
        <f>SUMIFS('overall city offline'!$C$2:$C$2047,'city centre offline'!$A$2:$A$2047,$A48,'overall city offline'!$B$2:$B$2047,F$3)</f>
        <v>0.71381810376704302</v>
      </c>
      <c r="G48" s="50">
        <f>SUMIFS('overall city offline'!$C$2:$C$2047,'city centre offline'!$A$2:$A$2047,$A48,'overall city offline'!$B$2:$B$2047,G$3)</f>
        <v>0.84332460887309502</v>
      </c>
      <c r="H48" s="50">
        <f>SUMIFS('overall city offline'!$C$2:$C$2047,'city centre offline'!$A$2:$A$2047,$A48,'overall city offline'!$B$2:$B$2047,H$3)</f>
        <v>1.0113243654228501</v>
      </c>
      <c r="I48" s="50">
        <f>SUMIFS('overall city offline'!$C$2:$C$2047,'city centre offline'!$A$2:$A$2047,$A48,'overall city offline'!$B$2:$B$2047,I$3)</f>
        <v>1.0484252692010201</v>
      </c>
      <c r="J48" s="50">
        <f>SUMIFS('overall city offline'!$C$2:$C$2047,'city centre offline'!$A$2:$A$2047,$A48,'overall city offline'!$B$2:$B$2047,J$3)</f>
        <v>1.0258507819993801</v>
      </c>
      <c r="K48" s="50">
        <f>SUMIFS('overall city offline'!$C$2:$C$2047,'city centre offline'!$A$2:$A$2047,$A48,'overall city offline'!$B$2:$B$2047,K$3)</f>
        <v>1.0658335488477899</v>
      </c>
      <c r="L48" s="50">
        <f>SUMIFS('overall city offline'!$C$2:$C$2047,'city centre offline'!$A$2:$A$2047,$A48,'overall city offline'!$B$2:$B$2047,L$3)</f>
        <v>0.83904049795222302</v>
      </c>
      <c r="M48" s="50">
        <f>SUMIFS('overall city offline'!$C$2:$C$2047,'city centre offline'!$A$2:$A$2047,$A48,'overall city offline'!$B$2:$B$2047,M$3)</f>
        <v>1.1399441010225999</v>
      </c>
      <c r="N48" s="50">
        <f>SUMIFS('overall city offline'!$C$2:$C$2047,'city centre offline'!$A$2:$A$2047,$A48,'overall city offline'!$B$2:$B$2047,N$3)</f>
        <v>0.65045294827366495</v>
      </c>
      <c r="O48" s="50">
        <f>SUMIFS('overall city offline'!$C$2:$C$2047,'city centre offline'!$A$2:$A$2047,$A48,'overall city offline'!$B$2:$B$2047,O$3)</f>
        <v>0.67841905292093296</v>
      </c>
      <c r="P48" s="50">
        <f>SUMIFS('overall city offline'!$C$2:$C$2047,'city centre offline'!$A$2:$A$2047,$A48,'overall city offline'!$B$2:$B$2047,P$3)</f>
        <v>0.84274687370423795</v>
      </c>
      <c r="Q48" s="50">
        <f>SUMIFS('overall city offline'!$C$2:$C$2047,'city centre offline'!$A$2:$A$2047,$A48,'overall city offline'!$B$2:$B$2047,Q$3)</f>
        <v>0.99624351838793301</v>
      </c>
      <c r="R48" s="50">
        <f>SUMIFS('overall city offline'!$C$2:$C$2047,'city centre offline'!$A$2:$A$2047,$A48,'overall city offline'!$B$2:$B$2047,R$3)</f>
        <v>1.0788371044732299</v>
      </c>
      <c r="S48" s="50">
        <f>SUMIFS('overall city offline'!$C$2:$C$2047,'city centre offline'!$A$2:$A$2047,$A48,'overall city offline'!$B$2:$B$2047,S$3)</f>
        <v>1.0537658762364801</v>
      </c>
      <c r="T48" s="50">
        <f>SUMIFS('overall city offline'!$C$2:$C$2047,'city centre offline'!$A$2:$A$2047,$A48,'overall city offline'!$B$2:$B$2047,T$3)</f>
        <v>1.12475117223846</v>
      </c>
      <c r="U48" s="50">
        <f>SUMIFS('overall city offline'!$C$2:$C$2047,'city centre offline'!$A$2:$A$2047,$A48,'overall city offline'!$B$2:$B$2047,U$3)</f>
        <v>1.118482450635</v>
      </c>
      <c r="V48" s="50">
        <f>SUMIFS('overall city offline'!$C$2:$C$2047,'city centre offline'!$A$2:$A$2047,$A48,'overall city offline'!$B$2:$B$2047,V$3)</f>
        <v>1.0765892124111001</v>
      </c>
      <c r="X48" s="39">
        <f>1-SUMIFS('all sales summary'!$I$2:$I$2047,'all sales summary'!$A$2:$A$2047,$A48,'all sales summary'!$B$2:$B$2047,X$2)</f>
        <v>0.80361989891139407</v>
      </c>
      <c r="Y48" s="8">
        <f t="shared" si="0"/>
        <v>6.154861513551152E-2</v>
      </c>
    </row>
    <row r="49" spans="1:25" x14ac:dyDescent="0.25">
      <c r="A49" s="5" t="s">
        <v>52</v>
      </c>
      <c r="B49" s="50">
        <f>SUMIFS('overall city offline'!$C$2:$C$2047,'city centre offline'!$A$2:$A$2047,$A49,'overall city offline'!$B$2:$B$2047,B$3)</f>
        <v>0.903398838034013</v>
      </c>
      <c r="C49" s="50">
        <f>SUMIFS('overall city offline'!$C$2:$C$2047,'city centre offline'!$A$2:$A$2047,$A49,'overall city offline'!$B$2:$B$2047,C$3)</f>
        <v>0.92041048678522397</v>
      </c>
      <c r="D49" s="50">
        <f>SUMIFS('overall city offline'!$C$2:$C$2047,'city centre offline'!$A$2:$A$2047,$A49,'overall city offline'!$B$2:$B$2047,D$3)</f>
        <v>0.89342259032273497</v>
      </c>
      <c r="E49" s="50">
        <f>SUMIFS('overall city offline'!$C$2:$C$2047,'city centre offline'!$A$2:$A$2047,$A49,'overall city offline'!$B$2:$B$2047,E$3)</f>
        <v>0.54969268205798105</v>
      </c>
      <c r="F49" s="50">
        <f>SUMIFS('overall city offline'!$C$2:$C$2047,'city centre offline'!$A$2:$A$2047,$A49,'overall city offline'!$B$2:$B$2047,F$3)</f>
        <v>0.68889904132658997</v>
      </c>
      <c r="G49" s="50">
        <f>SUMIFS('overall city offline'!$C$2:$C$2047,'city centre offline'!$A$2:$A$2047,$A49,'overall city offline'!$B$2:$B$2047,G$3)</f>
        <v>0.81795670970375201</v>
      </c>
      <c r="H49" s="50">
        <f>SUMIFS('overall city offline'!$C$2:$C$2047,'city centre offline'!$A$2:$A$2047,$A49,'overall city offline'!$B$2:$B$2047,H$3)</f>
        <v>0.99319886667348001</v>
      </c>
      <c r="I49" s="50">
        <f>SUMIFS('overall city offline'!$C$2:$C$2047,'city centre offline'!$A$2:$A$2047,$A49,'overall city offline'!$B$2:$B$2047,I$3)</f>
        <v>1.04156345803879</v>
      </c>
      <c r="J49" s="50">
        <f>SUMIFS('overall city offline'!$C$2:$C$2047,'city centre offline'!$A$2:$A$2047,$A49,'overall city offline'!$B$2:$B$2047,J$3)</f>
        <v>0.98195603334888104</v>
      </c>
      <c r="K49" s="50">
        <f>SUMIFS('overall city offline'!$C$2:$C$2047,'city centre offline'!$A$2:$A$2047,$A49,'overall city offline'!$B$2:$B$2047,K$3)</f>
        <v>1.01872507561213</v>
      </c>
      <c r="L49" s="50">
        <f>SUMIFS('overall city offline'!$C$2:$C$2047,'city centre offline'!$A$2:$A$2047,$A49,'overall city offline'!$B$2:$B$2047,L$3)</f>
        <v>0.78026656204914402</v>
      </c>
      <c r="M49" s="50">
        <f>SUMIFS('overall city offline'!$C$2:$C$2047,'city centre offline'!$A$2:$A$2047,$A49,'overall city offline'!$B$2:$B$2047,M$3)</f>
        <v>0.98826704574353696</v>
      </c>
      <c r="N49" s="50">
        <f>SUMIFS('overall city offline'!$C$2:$C$2047,'city centre offline'!$A$2:$A$2047,$A49,'overall city offline'!$B$2:$B$2047,N$3)</f>
        <v>0.62288385127817703</v>
      </c>
      <c r="O49" s="50">
        <f>SUMIFS('overall city offline'!$C$2:$C$2047,'city centre offline'!$A$2:$A$2047,$A49,'overall city offline'!$B$2:$B$2047,O$3)</f>
        <v>0.64305758079828301</v>
      </c>
      <c r="P49" s="50">
        <f>SUMIFS('overall city offline'!$C$2:$C$2047,'city centre offline'!$A$2:$A$2047,$A49,'overall city offline'!$B$2:$B$2047,P$3)</f>
        <v>0.803009509904269</v>
      </c>
      <c r="Q49" s="50">
        <f>SUMIFS('overall city offline'!$C$2:$C$2047,'city centre offline'!$A$2:$A$2047,$A49,'overall city offline'!$B$2:$B$2047,Q$3)</f>
        <v>0.93069272405776404</v>
      </c>
      <c r="R49" s="50">
        <f>SUMIFS('overall city offline'!$C$2:$C$2047,'city centre offline'!$A$2:$A$2047,$A49,'overall city offline'!$B$2:$B$2047,R$3)</f>
        <v>1.03758597274766</v>
      </c>
      <c r="S49" s="50">
        <f>SUMIFS('overall city offline'!$C$2:$C$2047,'city centre offline'!$A$2:$A$2047,$A49,'overall city offline'!$B$2:$B$2047,S$3)</f>
        <v>1.0183564851689599</v>
      </c>
      <c r="T49" s="50">
        <f>SUMIFS('overall city offline'!$C$2:$C$2047,'city centre offline'!$A$2:$A$2047,$A49,'overall city offline'!$B$2:$B$2047,T$3)</f>
        <v>1.08989142371132</v>
      </c>
      <c r="U49" s="50">
        <f>SUMIFS('overall city offline'!$C$2:$C$2047,'city centre offline'!$A$2:$A$2047,$A49,'overall city offline'!$B$2:$B$2047,U$3)</f>
        <v>1.0837388800583101</v>
      </c>
      <c r="V49" s="50">
        <f>SUMIFS('overall city offline'!$C$2:$C$2047,'city centre offline'!$A$2:$A$2047,$A49,'overall city offline'!$B$2:$B$2047,V$3)</f>
        <v>1.0212057552565601</v>
      </c>
      <c r="X49" s="39">
        <f>1-SUMIFS('all sales summary'!$I$2:$I$2047,'all sales summary'!$A$2:$A$2047,$A49,'all sales summary'!$B$2:$B$2047,X$2)</f>
        <v>0.92915536130529663</v>
      </c>
      <c r="Y49" s="8">
        <f t="shared" si="0"/>
        <v>1.9703441187160792E-2</v>
      </c>
    </row>
    <row r="50" spans="1:25" x14ac:dyDescent="0.25">
      <c r="A50" s="5" t="s">
        <v>53</v>
      </c>
      <c r="B50" s="50">
        <f>SUMIFS('overall city offline'!$C$2:$C$2047,'city centre offline'!$A$2:$A$2047,$A50,'overall city offline'!$B$2:$B$2047,B$3)</f>
        <v>0.92961528042379304</v>
      </c>
      <c r="C50" s="50">
        <f>SUMIFS('overall city offline'!$C$2:$C$2047,'city centre offline'!$A$2:$A$2047,$A50,'overall city offline'!$B$2:$B$2047,C$3)</f>
        <v>0.93337849065999801</v>
      </c>
      <c r="D50" s="50">
        <f>SUMIFS('overall city offline'!$C$2:$C$2047,'city centre offline'!$A$2:$A$2047,$A50,'overall city offline'!$B$2:$B$2047,D$3)</f>
        <v>0.93168667891444001</v>
      </c>
      <c r="E50" s="50">
        <f>SUMIFS('overall city offline'!$C$2:$C$2047,'city centre offline'!$A$2:$A$2047,$A50,'overall city offline'!$B$2:$B$2047,E$3)</f>
        <v>0.58249365721840296</v>
      </c>
      <c r="F50" s="50">
        <f>SUMIFS('overall city offline'!$C$2:$C$2047,'city centre offline'!$A$2:$A$2047,$A50,'overall city offline'!$B$2:$B$2047,F$3)</f>
        <v>0.72852731260784898</v>
      </c>
      <c r="G50" s="50">
        <f>SUMIFS('overall city offline'!$C$2:$C$2047,'city centre offline'!$A$2:$A$2047,$A50,'overall city offline'!$B$2:$B$2047,G$3)</f>
        <v>0.91233568142005295</v>
      </c>
      <c r="H50" s="50">
        <f>SUMIFS('overall city offline'!$C$2:$C$2047,'city centre offline'!$A$2:$A$2047,$A50,'overall city offline'!$B$2:$B$2047,H$3)</f>
        <v>1.0614148732526301</v>
      </c>
      <c r="I50" s="50">
        <f>SUMIFS('overall city offline'!$C$2:$C$2047,'city centre offline'!$A$2:$A$2047,$A50,'overall city offline'!$B$2:$B$2047,I$3)</f>
        <v>1.0545234637711201</v>
      </c>
      <c r="J50" s="50">
        <f>SUMIFS('overall city offline'!$C$2:$C$2047,'city centre offline'!$A$2:$A$2047,$A50,'overall city offline'!$B$2:$B$2047,J$3)</f>
        <v>1.0344333735145399</v>
      </c>
      <c r="K50" s="50">
        <f>SUMIFS('overall city offline'!$C$2:$C$2047,'city centre offline'!$A$2:$A$2047,$A50,'overall city offline'!$B$2:$B$2047,K$3)</f>
        <v>1.04165259281272</v>
      </c>
      <c r="L50" s="50">
        <f>SUMIFS('overall city offline'!$C$2:$C$2047,'city centre offline'!$A$2:$A$2047,$A50,'overall city offline'!$B$2:$B$2047,L$3)</f>
        <v>0.82764635043590595</v>
      </c>
      <c r="M50" s="50">
        <f>SUMIFS('overall city offline'!$C$2:$C$2047,'city centre offline'!$A$2:$A$2047,$A50,'overall city offline'!$B$2:$B$2047,M$3)</f>
        <v>1.09967172054885</v>
      </c>
      <c r="N50" s="50">
        <f>SUMIFS('overall city offline'!$C$2:$C$2047,'city centre offline'!$A$2:$A$2047,$A50,'overall city offline'!$B$2:$B$2047,N$3)</f>
        <v>0.68088367363233704</v>
      </c>
      <c r="O50" s="50">
        <f>SUMIFS('overall city offline'!$C$2:$C$2047,'city centre offline'!$A$2:$A$2047,$A50,'overall city offline'!$B$2:$B$2047,O$3)</f>
        <v>0.69561544168032496</v>
      </c>
      <c r="P50" s="50">
        <f>SUMIFS('overall city offline'!$C$2:$C$2047,'city centre offline'!$A$2:$A$2047,$A50,'overall city offline'!$B$2:$B$2047,P$3)</f>
        <v>0.86546945082455295</v>
      </c>
      <c r="Q50" s="50">
        <f>SUMIFS('overall city offline'!$C$2:$C$2047,'city centre offline'!$A$2:$A$2047,$A50,'overall city offline'!$B$2:$B$2047,Q$3)</f>
        <v>1.04223277215021</v>
      </c>
      <c r="R50" s="50">
        <f>SUMIFS('overall city offline'!$C$2:$C$2047,'city centre offline'!$A$2:$A$2047,$A50,'overall city offline'!$B$2:$B$2047,R$3)</f>
        <v>1.1378184639887201</v>
      </c>
      <c r="S50" s="50">
        <f>SUMIFS('overall city offline'!$C$2:$C$2047,'city centre offline'!$A$2:$A$2047,$A50,'overall city offline'!$B$2:$B$2047,S$3)</f>
        <v>1.1027409552376599</v>
      </c>
      <c r="T50" s="50">
        <f>SUMIFS('overall city offline'!$C$2:$C$2047,'city centre offline'!$A$2:$A$2047,$A50,'overall city offline'!$B$2:$B$2047,T$3)</f>
        <v>1.1464005545510301</v>
      </c>
      <c r="U50" s="50">
        <f>SUMIFS('overall city offline'!$C$2:$C$2047,'city centre offline'!$A$2:$A$2047,$A50,'overall city offline'!$B$2:$B$2047,U$3)</f>
        <v>1.11092044889269</v>
      </c>
      <c r="V50" s="50">
        <f>SUMIFS('overall city offline'!$C$2:$C$2047,'city centre offline'!$A$2:$A$2047,$A50,'overall city offline'!$B$2:$B$2047,V$3)</f>
        <v>1.0858643798071499</v>
      </c>
      <c r="X50" s="39">
        <f>1-SUMIFS('all sales summary'!$I$2:$I$2047,'all sales summary'!$A$2:$A$2047,$A50,'all sales summary'!$B$2:$B$2047,X$2)</f>
        <v>0.90763537367587899</v>
      </c>
      <c r="Y50" s="8">
        <f t="shared" si="0"/>
        <v>7.7933548451710091E-2</v>
      </c>
    </row>
    <row r="51" spans="1:25" x14ac:dyDescent="0.25">
      <c r="A51" s="5" t="s">
        <v>54</v>
      </c>
      <c r="B51" s="50">
        <f>SUMIFS('overall city offline'!$C$2:$C$2047,'city centre offline'!$A$2:$A$2047,$A51,'overall city offline'!$B$2:$B$2047,B$3)</f>
        <v>0.90001648466319395</v>
      </c>
      <c r="C51" s="50">
        <f>SUMIFS('overall city offline'!$C$2:$C$2047,'city centre offline'!$A$2:$A$2047,$A51,'overall city offline'!$B$2:$B$2047,C$3)</f>
        <v>0.90455588313753998</v>
      </c>
      <c r="D51" s="50">
        <f>SUMIFS('overall city offline'!$C$2:$C$2047,'city centre offline'!$A$2:$A$2047,$A51,'overall city offline'!$B$2:$B$2047,D$3)</f>
        <v>0.83288255574535897</v>
      </c>
      <c r="E51" s="50">
        <f>SUMIFS('overall city offline'!$C$2:$C$2047,'city centre offline'!$A$2:$A$2047,$A51,'overall city offline'!$B$2:$B$2047,E$3)</f>
        <v>0.44859173723749701</v>
      </c>
      <c r="F51" s="50">
        <f>SUMIFS('overall city offline'!$C$2:$C$2047,'city centre offline'!$A$2:$A$2047,$A51,'overall city offline'!$B$2:$B$2047,F$3)</f>
        <v>0.56524286438511595</v>
      </c>
      <c r="G51" s="50">
        <f>SUMIFS('overall city offline'!$C$2:$C$2047,'city centre offline'!$A$2:$A$2047,$A51,'overall city offline'!$B$2:$B$2047,G$3)</f>
        <v>0.69862359481470904</v>
      </c>
      <c r="H51" s="50">
        <f>SUMIFS('overall city offline'!$C$2:$C$2047,'city centre offline'!$A$2:$A$2047,$A51,'overall city offline'!$B$2:$B$2047,H$3)</f>
        <v>0.85381080204036597</v>
      </c>
      <c r="I51" s="50">
        <f>SUMIFS('overall city offline'!$C$2:$C$2047,'city centre offline'!$A$2:$A$2047,$A51,'overall city offline'!$B$2:$B$2047,I$3)</f>
        <v>0.88578579984155703</v>
      </c>
      <c r="J51" s="50">
        <f>SUMIFS('overall city offline'!$C$2:$C$2047,'city centre offline'!$A$2:$A$2047,$A51,'overall city offline'!$B$2:$B$2047,J$3)</f>
        <v>0.88715230983344995</v>
      </c>
      <c r="K51" s="50">
        <f>SUMIFS('overall city offline'!$C$2:$C$2047,'city centre offline'!$A$2:$A$2047,$A51,'overall city offline'!$B$2:$B$2047,K$3)</f>
        <v>0.92239210975449104</v>
      </c>
      <c r="L51" s="50">
        <f>SUMIFS('overall city offline'!$C$2:$C$2047,'city centre offline'!$A$2:$A$2047,$A51,'overall city offline'!$B$2:$B$2047,L$3)</f>
        <v>0.67294647129062402</v>
      </c>
      <c r="M51" s="50">
        <f>SUMIFS('overall city offline'!$C$2:$C$2047,'city centre offline'!$A$2:$A$2047,$A51,'overall city offline'!$B$2:$B$2047,M$3)</f>
        <v>0.88209497341342502</v>
      </c>
      <c r="N51" s="50">
        <f>SUMIFS('overall city offline'!$C$2:$C$2047,'city centre offline'!$A$2:$A$2047,$A51,'overall city offline'!$B$2:$B$2047,N$3)</f>
        <v>0.53396221087634699</v>
      </c>
      <c r="O51" s="50">
        <f>SUMIFS('overall city offline'!$C$2:$C$2047,'city centre offline'!$A$2:$A$2047,$A51,'overall city offline'!$B$2:$B$2047,O$3)</f>
        <v>0.56496645625766595</v>
      </c>
      <c r="P51" s="50">
        <f>SUMIFS('overall city offline'!$C$2:$C$2047,'city centre offline'!$A$2:$A$2047,$A51,'overall city offline'!$B$2:$B$2047,P$3)</f>
        <v>0.68561515889062197</v>
      </c>
      <c r="Q51" s="50">
        <f>SUMIFS('overall city offline'!$C$2:$C$2047,'city centre offline'!$A$2:$A$2047,$A51,'overall city offline'!$B$2:$B$2047,Q$3)</f>
        <v>0.84287153059819198</v>
      </c>
      <c r="R51" s="50">
        <f>SUMIFS('overall city offline'!$C$2:$C$2047,'city centre offline'!$A$2:$A$2047,$A51,'overall city offline'!$B$2:$B$2047,R$3)</f>
        <v>0.94247260013172496</v>
      </c>
      <c r="S51" s="50">
        <f>SUMIFS('overall city offline'!$C$2:$C$2047,'city centre offline'!$A$2:$A$2047,$A51,'overall city offline'!$B$2:$B$2047,S$3)</f>
        <v>0.911620317760927</v>
      </c>
      <c r="T51" s="50">
        <f>SUMIFS('overall city offline'!$C$2:$C$2047,'city centre offline'!$A$2:$A$2047,$A51,'overall city offline'!$B$2:$B$2047,T$3)</f>
        <v>0.98902987835901202</v>
      </c>
      <c r="U51" s="50">
        <f>SUMIFS('overall city offline'!$C$2:$C$2047,'city centre offline'!$A$2:$A$2047,$A51,'overall city offline'!$B$2:$B$2047,U$3)</f>
        <v>0.97050636372455501</v>
      </c>
      <c r="V51" s="50">
        <f>SUMIFS('overall city offline'!$C$2:$C$2047,'city centre offline'!$A$2:$A$2047,$A51,'overall city offline'!$B$2:$B$2047,V$3)</f>
        <v>0.93062495247708199</v>
      </c>
      <c r="X51" s="39">
        <f>1-SUMIFS('all sales summary'!$I$2:$I$2047,'all sales summary'!$A$2:$A$2047,$A51,'all sales summary'!$B$2:$B$2047,X$2)</f>
        <v>0.78963327685041373</v>
      </c>
      <c r="Y51" s="8">
        <f t="shared" si="0"/>
        <v>-5.478084610717493E-2</v>
      </c>
    </row>
    <row r="52" spans="1:25" x14ac:dyDescent="0.25">
      <c r="A52" s="5" t="s">
        <v>55</v>
      </c>
      <c r="B52" s="50">
        <f>SUMIFS('overall city offline'!$C$2:$C$2047,'city centre offline'!$A$2:$A$2047,$A52,'overall city offline'!$B$2:$B$2047,B$3)</f>
        <v>0.91130418643241595</v>
      </c>
      <c r="C52" s="50">
        <f>SUMIFS('overall city offline'!$C$2:$C$2047,'city centre offline'!$A$2:$A$2047,$A52,'overall city offline'!$B$2:$B$2047,C$3)</f>
        <v>0.93540929128916805</v>
      </c>
      <c r="D52" s="50">
        <f>SUMIFS('overall city offline'!$C$2:$C$2047,'city centre offline'!$A$2:$A$2047,$A52,'overall city offline'!$B$2:$B$2047,D$3)</f>
        <v>0.86563775488674699</v>
      </c>
      <c r="E52" s="50">
        <f>SUMIFS('overall city offline'!$C$2:$C$2047,'city centre offline'!$A$2:$A$2047,$A52,'overall city offline'!$B$2:$B$2047,E$3)</f>
        <v>0.52474316307659197</v>
      </c>
      <c r="F52" s="50">
        <f>SUMIFS('overall city offline'!$C$2:$C$2047,'city centre offline'!$A$2:$A$2047,$A52,'overall city offline'!$B$2:$B$2047,F$3)</f>
        <v>0.64516052664458901</v>
      </c>
      <c r="G52" s="50">
        <f>SUMIFS('overall city offline'!$C$2:$C$2047,'city centre offline'!$A$2:$A$2047,$A52,'overall city offline'!$B$2:$B$2047,G$3)</f>
        <v>0.81248086366791605</v>
      </c>
      <c r="H52" s="50">
        <f>SUMIFS('overall city offline'!$C$2:$C$2047,'city centre offline'!$A$2:$A$2047,$A52,'overall city offline'!$B$2:$B$2047,H$3)</f>
        <v>0.97715240905422596</v>
      </c>
      <c r="I52" s="50">
        <f>SUMIFS('overall city offline'!$C$2:$C$2047,'city centre offline'!$A$2:$A$2047,$A52,'overall city offline'!$B$2:$B$2047,I$3)</f>
        <v>1.0062571811122101</v>
      </c>
      <c r="J52" s="50">
        <f>SUMIFS('overall city offline'!$C$2:$C$2047,'city centre offline'!$A$2:$A$2047,$A52,'overall city offline'!$B$2:$B$2047,J$3)</f>
        <v>0.97227740458469902</v>
      </c>
      <c r="K52" s="50">
        <f>SUMIFS('overall city offline'!$C$2:$C$2047,'city centre offline'!$A$2:$A$2047,$A52,'overall city offline'!$B$2:$B$2047,K$3)</f>
        <v>0.99876890307741595</v>
      </c>
      <c r="L52" s="50">
        <f>SUMIFS('overall city offline'!$C$2:$C$2047,'city centre offline'!$A$2:$A$2047,$A52,'overall city offline'!$B$2:$B$2047,L$3)</f>
        <v>0.76278445909007198</v>
      </c>
      <c r="M52" s="50">
        <f>SUMIFS('overall city offline'!$C$2:$C$2047,'city centre offline'!$A$2:$A$2047,$A52,'overall city offline'!$B$2:$B$2047,M$3)</f>
        <v>1.10192071783825</v>
      </c>
      <c r="N52" s="50">
        <f>SUMIFS('overall city offline'!$C$2:$C$2047,'city centre offline'!$A$2:$A$2047,$A52,'overall city offline'!$B$2:$B$2047,N$3)</f>
        <v>0.62815716939515698</v>
      </c>
      <c r="O52" s="50">
        <f>SUMIFS('overall city offline'!$C$2:$C$2047,'city centre offline'!$A$2:$A$2047,$A52,'overall city offline'!$B$2:$B$2047,O$3)</f>
        <v>0.62470401287975597</v>
      </c>
      <c r="P52" s="50">
        <f>SUMIFS('overall city offline'!$C$2:$C$2047,'city centre offline'!$A$2:$A$2047,$A52,'overall city offline'!$B$2:$B$2047,P$3)</f>
        <v>0.76309158057091697</v>
      </c>
      <c r="Q52" s="50">
        <f>SUMIFS('overall city offline'!$C$2:$C$2047,'city centre offline'!$A$2:$A$2047,$A52,'overall city offline'!$B$2:$B$2047,Q$3)</f>
        <v>0.95578504237717399</v>
      </c>
      <c r="R52" s="50">
        <f>SUMIFS('overall city offline'!$C$2:$C$2047,'city centre offline'!$A$2:$A$2047,$A52,'overall city offline'!$B$2:$B$2047,R$3)</f>
        <v>1.0667628792219801</v>
      </c>
      <c r="S52" s="50">
        <f>SUMIFS('overall city offline'!$C$2:$C$2047,'city centre offline'!$A$2:$A$2047,$A52,'overall city offline'!$B$2:$B$2047,S$3)</f>
        <v>1.0401694335945499</v>
      </c>
      <c r="T52" s="50">
        <f>SUMIFS('overall city offline'!$C$2:$C$2047,'city centre offline'!$A$2:$A$2047,$A52,'overall city offline'!$B$2:$B$2047,T$3)</f>
        <v>1.0807098872900101</v>
      </c>
      <c r="U52" s="50">
        <f>SUMIFS('overall city offline'!$C$2:$C$2047,'city centre offline'!$A$2:$A$2047,$A52,'overall city offline'!$B$2:$B$2047,U$3)</f>
        <v>1.0853999157681999</v>
      </c>
      <c r="V52" s="50">
        <f>SUMIFS('overall city offline'!$C$2:$C$2047,'city centre offline'!$A$2:$A$2047,$A52,'overall city offline'!$B$2:$B$2047,V$3)</f>
        <v>1.0536220265598899</v>
      </c>
      <c r="X52" s="39">
        <f>1-SUMIFS('all sales summary'!$I$2:$I$2047,'all sales summary'!$A$2:$A$2047,$A52,'all sales summary'!$B$2:$B$2047,X$2)</f>
        <v>0.89739621392506641</v>
      </c>
      <c r="Y52" s="8">
        <f t="shared" si="0"/>
        <v>4.8120203617834548E-2</v>
      </c>
    </row>
    <row r="53" spans="1:25" x14ac:dyDescent="0.25">
      <c r="A53" s="5" t="s">
        <v>56</v>
      </c>
      <c r="B53" s="50">
        <f>SUMIFS('overall city offline'!$C$2:$C$2047,'city centre offline'!$A$2:$A$2047,$A53,'overall city offline'!$B$2:$B$2047,B$3)</f>
        <v>0.91431113825232702</v>
      </c>
      <c r="C53" s="50">
        <f>SUMIFS('overall city offline'!$C$2:$C$2047,'city centre offline'!$A$2:$A$2047,$A53,'overall city offline'!$B$2:$B$2047,C$3)</f>
        <v>0.92108987625992</v>
      </c>
      <c r="D53" s="50">
        <f>SUMIFS('overall city offline'!$C$2:$C$2047,'city centre offline'!$A$2:$A$2047,$A53,'overall city offline'!$B$2:$B$2047,D$3)</f>
        <v>0.91450684152964601</v>
      </c>
      <c r="E53" s="50">
        <f>SUMIFS('overall city offline'!$C$2:$C$2047,'city centre offline'!$A$2:$A$2047,$A53,'overall city offline'!$B$2:$B$2047,E$3)</f>
        <v>0.53687829749108196</v>
      </c>
      <c r="F53" s="50">
        <f>SUMIFS('overall city offline'!$C$2:$C$2047,'city centre offline'!$A$2:$A$2047,$A53,'overall city offline'!$B$2:$B$2047,F$3)</f>
        <v>0.68555220928356098</v>
      </c>
      <c r="G53" s="50">
        <f>SUMIFS('overall city offline'!$C$2:$C$2047,'city centre offline'!$A$2:$A$2047,$A53,'overall city offline'!$B$2:$B$2047,G$3)</f>
        <v>0.87732933710599004</v>
      </c>
      <c r="H53" s="50">
        <f>SUMIFS('overall city offline'!$C$2:$C$2047,'city centre offline'!$A$2:$A$2047,$A53,'overall city offline'!$B$2:$B$2047,H$3)</f>
        <v>0.97244939924598905</v>
      </c>
      <c r="I53" s="50">
        <f>SUMIFS('overall city offline'!$C$2:$C$2047,'city centre offline'!$A$2:$A$2047,$A53,'overall city offline'!$B$2:$B$2047,I$3)</f>
        <v>0.97813911557741096</v>
      </c>
      <c r="J53" s="50">
        <f>SUMIFS('overall city offline'!$C$2:$C$2047,'city centre offline'!$A$2:$A$2047,$A53,'overall city offline'!$B$2:$B$2047,J$3)</f>
        <v>0.95912341065808504</v>
      </c>
      <c r="K53" s="50">
        <f>SUMIFS('overall city offline'!$C$2:$C$2047,'city centre offline'!$A$2:$A$2047,$A53,'overall city offline'!$B$2:$B$2047,K$3)</f>
        <v>0.98003805881350503</v>
      </c>
      <c r="L53" s="50">
        <f>SUMIFS('overall city offline'!$C$2:$C$2047,'city centre offline'!$A$2:$A$2047,$A53,'overall city offline'!$B$2:$B$2047,L$3)</f>
        <v>0.77069106594292702</v>
      </c>
      <c r="M53" s="50">
        <f>SUMIFS('overall city offline'!$C$2:$C$2047,'city centre offline'!$A$2:$A$2047,$A53,'overall city offline'!$B$2:$B$2047,M$3)</f>
        <v>0.90743472026252203</v>
      </c>
      <c r="N53" s="50">
        <f>SUMIFS('overall city offline'!$C$2:$C$2047,'city centre offline'!$A$2:$A$2047,$A53,'overall city offline'!$B$2:$B$2047,N$3)</f>
        <v>0.63969470169325005</v>
      </c>
      <c r="O53" s="50">
        <f>SUMIFS('overall city offline'!$C$2:$C$2047,'city centre offline'!$A$2:$A$2047,$A53,'overall city offline'!$B$2:$B$2047,O$3)</f>
        <v>0.63949566645647204</v>
      </c>
      <c r="P53" s="50">
        <f>SUMIFS('overall city offline'!$C$2:$C$2047,'city centre offline'!$A$2:$A$2047,$A53,'overall city offline'!$B$2:$B$2047,P$3)</f>
        <v>0.78383208517168701</v>
      </c>
      <c r="Q53" s="50">
        <f>SUMIFS('overall city offline'!$C$2:$C$2047,'city centre offline'!$A$2:$A$2047,$A53,'overall city offline'!$B$2:$B$2047,Q$3)</f>
        <v>0.92504688079604203</v>
      </c>
      <c r="R53" s="50">
        <f>SUMIFS('overall city offline'!$C$2:$C$2047,'city centre offline'!$A$2:$A$2047,$A53,'overall city offline'!$B$2:$B$2047,R$3)</f>
        <v>1.03717853477697</v>
      </c>
      <c r="S53" s="50">
        <f>SUMIFS('overall city offline'!$C$2:$C$2047,'city centre offline'!$A$2:$A$2047,$A53,'overall city offline'!$B$2:$B$2047,S$3)</f>
        <v>0.94066676508275404</v>
      </c>
      <c r="T53" s="50">
        <f>SUMIFS('overall city offline'!$C$2:$C$2047,'city centre offline'!$A$2:$A$2047,$A53,'overall city offline'!$B$2:$B$2047,T$3)</f>
        <v>1.0642764173565</v>
      </c>
      <c r="U53" s="50">
        <f>SUMIFS('overall city offline'!$C$2:$C$2047,'city centre offline'!$A$2:$A$2047,$A53,'overall city offline'!$B$2:$B$2047,U$3)</f>
        <v>0.98486120861569404</v>
      </c>
      <c r="V53" s="50">
        <f>SUMIFS('overall city offline'!$C$2:$C$2047,'city centre offline'!$A$2:$A$2047,$A53,'overall city offline'!$B$2:$B$2047,V$3)</f>
        <v>0.99013662257349999</v>
      </c>
      <c r="X53" s="39">
        <f>1-SUMIFS('all sales summary'!$I$2:$I$2047,'all sales summary'!$A$2:$A$2047,$A53,'all sales summary'!$B$2:$B$2047,X$2)</f>
        <v>0.79681349204984997</v>
      </c>
      <c r="Y53" s="8">
        <f t="shared" si="0"/>
        <v>-7.8592722106151335E-3</v>
      </c>
    </row>
    <row r="54" spans="1:25" x14ac:dyDescent="0.25">
      <c r="A54" s="5" t="s">
        <v>57</v>
      </c>
      <c r="B54" s="50">
        <f>SUMIFS('overall city offline'!$C$2:$C$2047,'city centre offline'!$A$2:$A$2047,$A54,'overall city offline'!$B$2:$B$2047,B$3)</f>
        <v>0.90225535882974806</v>
      </c>
      <c r="C54" s="50">
        <f>SUMIFS('overall city offline'!$C$2:$C$2047,'city centre offline'!$A$2:$A$2047,$A54,'overall city offline'!$B$2:$B$2047,C$3)</f>
        <v>0.90295999013963602</v>
      </c>
      <c r="D54" s="50">
        <f>SUMIFS('overall city offline'!$C$2:$C$2047,'city centre offline'!$A$2:$A$2047,$A54,'overall city offline'!$B$2:$B$2047,D$3)</f>
        <v>0.84305952992477495</v>
      </c>
      <c r="E54" s="50">
        <f>SUMIFS('overall city offline'!$C$2:$C$2047,'city centre offline'!$A$2:$A$2047,$A54,'overall city offline'!$B$2:$B$2047,E$3)</f>
        <v>0.45095285032826299</v>
      </c>
      <c r="F54" s="50">
        <f>SUMIFS('overall city offline'!$C$2:$C$2047,'city centre offline'!$A$2:$A$2047,$A54,'overall city offline'!$B$2:$B$2047,F$3)</f>
        <v>0.56463691909559799</v>
      </c>
      <c r="G54" s="50">
        <f>SUMIFS('overall city offline'!$C$2:$C$2047,'city centre offline'!$A$2:$A$2047,$A54,'overall city offline'!$B$2:$B$2047,G$3)</f>
        <v>0.74145640333611595</v>
      </c>
      <c r="H54" s="50">
        <f>SUMIFS('overall city offline'!$C$2:$C$2047,'city centre offline'!$A$2:$A$2047,$A54,'overall city offline'!$B$2:$B$2047,H$3)</f>
        <v>0.91171844082686704</v>
      </c>
      <c r="I54" s="50">
        <f>SUMIFS('overall city offline'!$C$2:$C$2047,'city centre offline'!$A$2:$A$2047,$A54,'overall city offline'!$B$2:$B$2047,I$3)</f>
        <v>0.94986197441453002</v>
      </c>
      <c r="J54" s="50">
        <f>SUMIFS('overall city offline'!$C$2:$C$2047,'city centre offline'!$A$2:$A$2047,$A54,'overall city offline'!$B$2:$B$2047,J$3)</f>
        <v>0.915565766197182</v>
      </c>
      <c r="K54" s="50">
        <f>SUMIFS('overall city offline'!$C$2:$C$2047,'city centre offline'!$A$2:$A$2047,$A54,'overall city offline'!$B$2:$B$2047,K$3)</f>
        <v>0.96765501548391797</v>
      </c>
      <c r="L54" s="50">
        <f>SUMIFS('overall city offline'!$C$2:$C$2047,'city centre offline'!$A$2:$A$2047,$A54,'overall city offline'!$B$2:$B$2047,L$3)</f>
        <v>0.686805480565016</v>
      </c>
      <c r="M54" s="50">
        <f>SUMIFS('overall city offline'!$C$2:$C$2047,'city centre offline'!$A$2:$A$2047,$A54,'overall city offline'!$B$2:$B$2047,M$3)</f>
        <v>0.99256758587536498</v>
      </c>
      <c r="N54" s="50">
        <f>SUMIFS('overall city offline'!$C$2:$C$2047,'city centre offline'!$A$2:$A$2047,$A54,'overall city offline'!$B$2:$B$2047,N$3)</f>
        <v>0.53262869712176197</v>
      </c>
      <c r="O54" s="50">
        <f>SUMIFS('overall city offline'!$C$2:$C$2047,'city centre offline'!$A$2:$A$2047,$A54,'overall city offline'!$B$2:$B$2047,O$3)</f>
        <v>0.55275907867358098</v>
      </c>
      <c r="P54" s="50">
        <f>SUMIFS('overall city offline'!$C$2:$C$2047,'city centre offline'!$A$2:$A$2047,$A54,'overall city offline'!$B$2:$B$2047,P$3)</f>
        <v>0.68830340883209995</v>
      </c>
      <c r="Q54" s="50">
        <f>SUMIFS('overall city offline'!$C$2:$C$2047,'city centre offline'!$A$2:$A$2047,$A54,'overall city offline'!$B$2:$B$2047,Q$3)</f>
        <v>0.88228812580051896</v>
      </c>
      <c r="R54" s="50">
        <f>SUMIFS('overall city offline'!$C$2:$C$2047,'city centre offline'!$A$2:$A$2047,$A54,'overall city offline'!$B$2:$B$2047,R$3)</f>
        <v>1.01077504607557</v>
      </c>
      <c r="S54" s="50">
        <f>SUMIFS('overall city offline'!$C$2:$C$2047,'city centre offline'!$A$2:$A$2047,$A54,'overall city offline'!$B$2:$B$2047,S$3)</f>
        <v>0.94355488528839404</v>
      </c>
      <c r="T54" s="50">
        <f>SUMIFS('overall city offline'!$C$2:$C$2047,'city centre offline'!$A$2:$A$2047,$A54,'overall city offline'!$B$2:$B$2047,T$3)</f>
        <v>1.02661223283862</v>
      </c>
      <c r="U54" s="50">
        <f>SUMIFS('overall city offline'!$C$2:$C$2047,'city centre offline'!$A$2:$A$2047,$A54,'overall city offline'!$B$2:$B$2047,U$3)</f>
        <v>1.0247323681223801</v>
      </c>
      <c r="V54" s="50">
        <f>SUMIFS('overall city offline'!$C$2:$C$2047,'city centre offline'!$A$2:$A$2047,$A54,'overall city offline'!$B$2:$B$2047,V$3)</f>
        <v>0.99308220610188103</v>
      </c>
      <c r="X54" s="39">
        <f>1-SUMIFS('all sales summary'!$I$2:$I$2047,'all sales summary'!$A$2:$A$2047,$A54,'all sales summary'!$B$2:$B$2047,X$2)</f>
        <v>0.79181784979289893</v>
      </c>
      <c r="Y54" s="8">
        <f t="shared" si="0"/>
        <v>-5.477632689719002E-3</v>
      </c>
    </row>
    <row r="55" spans="1:25" x14ac:dyDescent="0.25">
      <c r="A55" s="5" t="s">
        <v>58</v>
      </c>
      <c r="B55" s="50">
        <f>SUMIFS('overall city offline'!$C$2:$C$2047,'city centre offline'!$A$2:$A$2047,$A55,'overall city offline'!$B$2:$B$2047,B$3)</f>
        <v>0.91554837771271902</v>
      </c>
      <c r="C55" s="50">
        <f>SUMIFS('overall city offline'!$C$2:$C$2047,'city centre offline'!$A$2:$A$2047,$A55,'overall city offline'!$B$2:$B$2047,C$3)</f>
        <v>0.91212409840591102</v>
      </c>
      <c r="D55" s="50">
        <f>SUMIFS('overall city offline'!$C$2:$C$2047,'city centre offline'!$A$2:$A$2047,$A55,'overall city offline'!$B$2:$B$2047,D$3)</f>
        <v>0.92088367414935501</v>
      </c>
      <c r="E55" s="50">
        <f>SUMIFS('overall city offline'!$C$2:$C$2047,'city centre offline'!$A$2:$A$2047,$A55,'overall city offline'!$B$2:$B$2047,E$3)</f>
        <v>0.58032485661059596</v>
      </c>
      <c r="F55" s="50">
        <f>SUMIFS('overall city offline'!$C$2:$C$2047,'city centre offline'!$A$2:$A$2047,$A55,'overall city offline'!$B$2:$B$2047,F$3)</f>
        <v>0.72976478228962804</v>
      </c>
      <c r="G55" s="50">
        <f>SUMIFS('overall city offline'!$C$2:$C$2047,'city centre offline'!$A$2:$A$2047,$A55,'overall city offline'!$B$2:$B$2047,G$3)</f>
        <v>0.87645270934518105</v>
      </c>
      <c r="H55" s="50">
        <f>SUMIFS('overall city offline'!$C$2:$C$2047,'city centre offline'!$A$2:$A$2047,$A55,'overall city offline'!$B$2:$B$2047,H$3)</f>
        <v>1.03306098574575</v>
      </c>
      <c r="I55" s="50">
        <f>SUMIFS('overall city offline'!$C$2:$C$2047,'city centre offline'!$A$2:$A$2047,$A55,'overall city offline'!$B$2:$B$2047,I$3)</f>
        <v>1.0378477213889601</v>
      </c>
      <c r="J55" s="50">
        <f>SUMIFS('overall city offline'!$C$2:$C$2047,'city centre offline'!$A$2:$A$2047,$A55,'overall city offline'!$B$2:$B$2047,J$3)</f>
        <v>1.0145917787806</v>
      </c>
      <c r="K55" s="50">
        <f>SUMIFS('overall city offline'!$C$2:$C$2047,'city centre offline'!$A$2:$A$2047,$A55,'overall city offline'!$B$2:$B$2047,K$3)</f>
        <v>1.01260028176101</v>
      </c>
      <c r="L55" s="50">
        <f>SUMIFS('overall city offline'!$C$2:$C$2047,'city centre offline'!$A$2:$A$2047,$A55,'overall city offline'!$B$2:$B$2047,L$3)</f>
        <v>0.83088171864166604</v>
      </c>
      <c r="M55" s="50">
        <f>SUMIFS('overall city offline'!$C$2:$C$2047,'city centre offline'!$A$2:$A$2047,$A55,'overall city offline'!$B$2:$B$2047,M$3)</f>
        <v>0.99867189227995301</v>
      </c>
      <c r="N55" s="50">
        <f>SUMIFS('overall city offline'!$C$2:$C$2047,'city centre offline'!$A$2:$A$2047,$A55,'overall city offline'!$B$2:$B$2047,N$3)</f>
        <v>0.65158418572175403</v>
      </c>
      <c r="O55" s="50">
        <f>SUMIFS('overall city offline'!$C$2:$C$2047,'city centre offline'!$A$2:$A$2047,$A55,'overall city offline'!$B$2:$B$2047,O$3)</f>
        <v>0.657729701063964</v>
      </c>
      <c r="P55" s="50">
        <f>SUMIFS('overall city offline'!$C$2:$C$2047,'city centre offline'!$A$2:$A$2047,$A55,'overall city offline'!$B$2:$B$2047,P$3)</f>
        <v>0.85099996792646404</v>
      </c>
      <c r="Q55" s="50">
        <f>SUMIFS('overall city offline'!$C$2:$C$2047,'city centre offline'!$A$2:$A$2047,$A55,'overall city offline'!$B$2:$B$2047,Q$3)</f>
        <v>0.98882249248070497</v>
      </c>
      <c r="R55" s="50">
        <f>SUMIFS('overall city offline'!$C$2:$C$2047,'city centre offline'!$A$2:$A$2047,$A55,'overall city offline'!$B$2:$B$2047,R$3)</f>
        <v>1.0939364543708101</v>
      </c>
      <c r="S55" s="50">
        <f>SUMIFS('overall city offline'!$C$2:$C$2047,'city centre offline'!$A$2:$A$2047,$A55,'overall city offline'!$B$2:$B$2047,S$3)</f>
        <v>1.0791518910795099</v>
      </c>
      <c r="T55" s="50">
        <f>SUMIFS('overall city offline'!$C$2:$C$2047,'city centre offline'!$A$2:$A$2047,$A55,'overall city offline'!$B$2:$B$2047,T$3)</f>
        <v>1.1085008286139599</v>
      </c>
      <c r="U55" s="50">
        <f>SUMIFS('overall city offline'!$C$2:$C$2047,'city centre offline'!$A$2:$A$2047,$A55,'overall city offline'!$B$2:$B$2047,U$3)</f>
        <v>1.1046751752983599</v>
      </c>
      <c r="V55" s="50">
        <f>SUMIFS('overall city offline'!$C$2:$C$2047,'city centre offline'!$A$2:$A$2047,$A55,'overall city offline'!$B$2:$B$2047,V$3)</f>
        <v>1.08093891940177</v>
      </c>
      <c r="X55" s="39">
        <f>1-SUMIFS('all sales summary'!$I$2:$I$2047,'all sales summary'!$A$2:$A$2047,$A55,'all sales summary'!$B$2:$B$2047,X$2)</f>
        <v>0.88576570261275356</v>
      </c>
      <c r="Y55" s="8">
        <f t="shared" si="0"/>
        <v>7.1692918812625836E-2</v>
      </c>
    </row>
    <row r="56" spans="1:25" x14ac:dyDescent="0.25">
      <c r="A56" s="5" t="s">
        <v>59</v>
      </c>
      <c r="B56" s="50">
        <f>SUMIFS('overall city offline'!$C$2:$C$2047,'city centre offline'!$A$2:$A$2047,$A56,'overall city offline'!$B$2:$B$2047,B$3)</f>
        <v>0.90404260927314495</v>
      </c>
      <c r="C56" s="50">
        <f>SUMIFS('overall city offline'!$C$2:$C$2047,'city centre offline'!$A$2:$A$2047,$A56,'overall city offline'!$B$2:$B$2047,C$3)</f>
        <v>0.91515285200654894</v>
      </c>
      <c r="D56" s="50">
        <f>SUMIFS('overall city offline'!$C$2:$C$2047,'city centre offline'!$A$2:$A$2047,$A56,'overall city offline'!$B$2:$B$2047,D$3)</f>
        <v>0.89835999908763198</v>
      </c>
      <c r="E56" s="50">
        <f>SUMIFS('overall city offline'!$C$2:$C$2047,'city centre offline'!$A$2:$A$2047,$A56,'overall city offline'!$B$2:$B$2047,E$3)</f>
        <v>0.563412031405784</v>
      </c>
      <c r="F56" s="50">
        <f>SUMIFS('overall city offline'!$C$2:$C$2047,'city centre offline'!$A$2:$A$2047,$A56,'overall city offline'!$B$2:$B$2047,F$3)</f>
        <v>0.71647448636715705</v>
      </c>
      <c r="G56" s="50">
        <f>SUMIFS('overall city offline'!$C$2:$C$2047,'city centre offline'!$A$2:$A$2047,$A56,'overall city offline'!$B$2:$B$2047,G$3)</f>
        <v>0.85450730708229194</v>
      </c>
      <c r="H56" s="50">
        <f>SUMIFS('overall city offline'!$C$2:$C$2047,'city centre offline'!$A$2:$A$2047,$A56,'overall city offline'!$B$2:$B$2047,H$3)</f>
        <v>1.0145910079918501</v>
      </c>
      <c r="I56" s="50">
        <f>SUMIFS('overall city offline'!$C$2:$C$2047,'city centre offline'!$A$2:$A$2047,$A56,'overall city offline'!$B$2:$B$2047,I$3)</f>
        <v>1.02713861746764</v>
      </c>
      <c r="J56" s="50">
        <f>SUMIFS('overall city offline'!$C$2:$C$2047,'city centre offline'!$A$2:$A$2047,$A56,'overall city offline'!$B$2:$B$2047,J$3)</f>
        <v>0.98550241729257504</v>
      </c>
      <c r="K56" s="50">
        <f>SUMIFS('overall city offline'!$C$2:$C$2047,'city centre offline'!$A$2:$A$2047,$A56,'overall city offline'!$B$2:$B$2047,K$3)</f>
        <v>1.04307077398589</v>
      </c>
      <c r="L56" s="50">
        <f>SUMIFS('overall city offline'!$C$2:$C$2047,'city centre offline'!$A$2:$A$2047,$A56,'overall city offline'!$B$2:$B$2047,L$3)</f>
        <v>0.79871492854172599</v>
      </c>
      <c r="M56" s="50">
        <f>SUMIFS('overall city offline'!$C$2:$C$2047,'city centre offline'!$A$2:$A$2047,$A56,'overall city offline'!$B$2:$B$2047,M$3)</f>
        <v>1.0662291302465301</v>
      </c>
      <c r="N56" s="50">
        <f>SUMIFS('overall city offline'!$C$2:$C$2047,'city centre offline'!$A$2:$A$2047,$A56,'overall city offline'!$B$2:$B$2047,N$3)</f>
        <v>0.65317658974327797</v>
      </c>
      <c r="O56" s="50">
        <f>SUMIFS('overall city offline'!$C$2:$C$2047,'city centre offline'!$A$2:$A$2047,$A56,'overall city offline'!$B$2:$B$2047,O$3)</f>
        <v>0.67682696931285802</v>
      </c>
      <c r="P56" s="50">
        <f>SUMIFS('overall city offline'!$C$2:$C$2047,'city centre offline'!$A$2:$A$2047,$A56,'overall city offline'!$B$2:$B$2047,P$3)</f>
        <v>0.854166383266317</v>
      </c>
      <c r="Q56" s="50">
        <f>SUMIFS('overall city offline'!$C$2:$C$2047,'city centre offline'!$A$2:$A$2047,$A56,'overall city offline'!$B$2:$B$2047,Q$3)</f>
        <v>0.99856801011798202</v>
      </c>
      <c r="R56" s="50">
        <f>SUMIFS('overall city offline'!$C$2:$C$2047,'city centre offline'!$A$2:$A$2047,$A56,'overall city offline'!$B$2:$B$2047,R$3)</f>
        <v>1.09073266578145</v>
      </c>
      <c r="S56" s="50">
        <f>SUMIFS('overall city offline'!$C$2:$C$2047,'city centre offline'!$A$2:$A$2047,$A56,'overall city offline'!$B$2:$B$2047,S$3)</f>
        <v>1.0710384756862099</v>
      </c>
      <c r="T56" s="50">
        <f>SUMIFS('overall city offline'!$C$2:$C$2047,'city centre offline'!$A$2:$A$2047,$A56,'overall city offline'!$B$2:$B$2047,T$3)</f>
        <v>1.12131995261441</v>
      </c>
      <c r="U56" s="50">
        <f>SUMIFS('overall city offline'!$C$2:$C$2047,'city centre offline'!$A$2:$A$2047,$A56,'overall city offline'!$B$2:$B$2047,U$3)</f>
        <v>1.0871917928499399</v>
      </c>
      <c r="V56" s="50">
        <f>SUMIFS('overall city offline'!$C$2:$C$2047,'city centre offline'!$A$2:$A$2047,$A56,'overall city offline'!$B$2:$B$2047,V$3)</f>
        <v>1.0722261467305301</v>
      </c>
      <c r="X56" s="39">
        <f>1-SUMIFS('all sales summary'!$I$2:$I$2047,'all sales summary'!$A$2:$A$2047,$A56,'all sales summary'!$B$2:$B$2047,X$2)</f>
        <v>0.9182294873293515</v>
      </c>
      <c r="Y56" s="8">
        <f t="shared" si="0"/>
        <v>6.6320177684149148E-2</v>
      </c>
    </row>
    <row r="57" spans="1:25" x14ac:dyDescent="0.25">
      <c r="A57" s="5" t="s">
        <v>60</v>
      </c>
      <c r="B57" s="50">
        <f>SUMIFS('overall city offline'!$C$2:$C$2047,'city centre offline'!$A$2:$A$2047,$A57,'overall city offline'!$B$2:$B$2047,B$3)</f>
        <v>0.91101766490261504</v>
      </c>
      <c r="C57" s="50">
        <f>SUMIFS('overall city offline'!$C$2:$C$2047,'city centre offline'!$A$2:$A$2047,$A57,'overall city offline'!$B$2:$B$2047,C$3)</f>
        <v>0.94250147532682904</v>
      </c>
      <c r="D57" s="50">
        <f>SUMIFS('overall city offline'!$C$2:$C$2047,'city centre offline'!$A$2:$A$2047,$A57,'overall city offline'!$B$2:$B$2047,D$3)</f>
        <v>0.97673883464279698</v>
      </c>
      <c r="E57" s="50">
        <f>SUMIFS('overall city offline'!$C$2:$C$2047,'city centre offline'!$A$2:$A$2047,$A57,'overall city offline'!$B$2:$B$2047,E$3)</f>
        <v>0.71854073096983795</v>
      </c>
      <c r="F57" s="50">
        <f>SUMIFS('overall city offline'!$C$2:$C$2047,'city centre offline'!$A$2:$A$2047,$A57,'overall city offline'!$B$2:$B$2047,F$3)</f>
        <v>0.87799381275365396</v>
      </c>
      <c r="G57" s="50">
        <f>SUMIFS('overall city offline'!$C$2:$C$2047,'city centre offline'!$A$2:$A$2047,$A57,'overall city offline'!$B$2:$B$2047,G$3)</f>
        <v>0.97496732582185897</v>
      </c>
      <c r="H57" s="50">
        <f>SUMIFS('overall city offline'!$C$2:$C$2047,'city centre offline'!$A$2:$A$2047,$A57,'overall city offline'!$B$2:$B$2047,H$3)</f>
        <v>1.1111033766107199</v>
      </c>
      <c r="I57" s="50">
        <f>SUMIFS('overall city offline'!$C$2:$C$2047,'city centre offline'!$A$2:$A$2047,$A57,'overall city offline'!$B$2:$B$2047,I$3)</f>
        <v>1.1372799604402599</v>
      </c>
      <c r="J57" s="50">
        <f>SUMIFS('overall city offline'!$C$2:$C$2047,'city centre offline'!$A$2:$A$2047,$A57,'overall city offline'!$B$2:$B$2047,J$3)</f>
        <v>1.07274873447886</v>
      </c>
      <c r="K57" s="50">
        <f>SUMIFS('overall city offline'!$C$2:$C$2047,'city centre offline'!$A$2:$A$2047,$A57,'overall city offline'!$B$2:$B$2047,K$3)</f>
        <v>1.1316102234595999</v>
      </c>
      <c r="L57" s="50">
        <f>SUMIFS('overall city offline'!$C$2:$C$2047,'city centre offline'!$A$2:$A$2047,$A57,'overall city offline'!$B$2:$B$2047,L$3)</f>
        <v>0.96398377638008603</v>
      </c>
      <c r="M57" s="50">
        <f>SUMIFS('overall city offline'!$C$2:$C$2047,'city centre offline'!$A$2:$A$2047,$A57,'overall city offline'!$B$2:$B$2047,M$3)</f>
        <v>1.2389651733971301</v>
      </c>
      <c r="N57" s="50">
        <f>SUMIFS('overall city offline'!$C$2:$C$2047,'city centre offline'!$A$2:$A$2047,$A57,'overall city offline'!$B$2:$B$2047,N$3)</f>
        <v>0.78169652057250205</v>
      </c>
      <c r="O57" s="50">
        <f>SUMIFS('overall city offline'!$C$2:$C$2047,'city centre offline'!$A$2:$A$2047,$A57,'overall city offline'!$B$2:$B$2047,O$3)</f>
        <v>0.79343187117839298</v>
      </c>
      <c r="P57" s="50">
        <f>SUMIFS('overall city offline'!$C$2:$C$2047,'city centre offline'!$A$2:$A$2047,$A57,'overall city offline'!$B$2:$B$2047,P$3)</f>
        <v>0.98327816175474603</v>
      </c>
      <c r="Q57" s="50">
        <f>SUMIFS('overall city offline'!$C$2:$C$2047,'city centre offline'!$A$2:$A$2047,$A57,'overall city offline'!$B$2:$B$2047,Q$3)</f>
        <v>1.1013882019032299</v>
      </c>
      <c r="R57" s="50">
        <f>SUMIFS('overall city offline'!$C$2:$C$2047,'city centre offline'!$A$2:$A$2047,$A57,'overall city offline'!$B$2:$B$2047,R$3)</f>
        <v>1.1865791496709801</v>
      </c>
      <c r="S57" s="50">
        <f>SUMIFS('overall city offline'!$C$2:$C$2047,'city centre offline'!$A$2:$A$2047,$A57,'overall city offline'!$B$2:$B$2047,S$3)</f>
        <v>1.14676677982016</v>
      </c>
      <c r="T57" s="50">
        <f>SUMIFS('overall city offline'!$C$2:$C$2047,'city centre offline'!$A$2:$A$2047,$A57,'overall city offline'!$B$2:$B$2047,T$3)</f>
        <v>1.1846008521036799</v>
      </c>
      <c r="U57" s="50">
        <f>SUMIFS('overall city offline'!$C$2:$C$2047,'city centre offline'!$A$2:$A$2047,$A57,'overall city offline'!$B$2:$B$2047,U$3)</f>
        <v>1.19906896029807</v>
      </c>
      <c r="V57" s="50">
        <f>SUMIFS('overall city offline'!$C$2:$C$2047,'city centre offline'!$A$2:$A$2047,$A57,'overall city offline'!$B$2:$B$2047,V$3)</f>
        <v>1.1658751903972999</v>
      </c>
      <c r="X57" s="39">
        <f>1-SUMIFS('all sales summary'!$I$2:$I$2047,'all sales summary'!$A$2:$A$2047,$A57,'all sales summary'!$B$2:$B$2047,X$2)</f>
        <v>0.8768298777532223</v>
      </c>
      <c r="Y57" s="8">
        <f t="shared" si="0"/>
        <v>0.14544432291835696</v>
      </c>
    </row>
    <row r="58" spans="1:25" x14ac:dyDescent="0.25">
      <c r="A58" s="5" t="s">
        <v>61</v>
      </c>
      <c r="B58" s="50">
        <f>SUMIFS('overall city offline'!$C$2:$C$2047,'city centre offline'!$A$2:$A$2047,$A58,'overall city offline'!$B$2:$B$2047,B$3)</f>
        <v>0.90614705350924796</v>
      </c>
      <c r="C58" s="50">
        <f>SUMIFS('overall city offline'!$C$2:$C$2047,'city centre offline'!$A$2:$A$2047,$A58,'overall city offline'!$B$2:$B$2047,C$3)</f>
        <v>0.93672059856726098</v>
      </c>
      <c r="D58" s="50">
        <f>SUMIFS('overall city offline'!$C$2:$C$2047,'city centre offline'!$A$2:$A$2047,$A58,'overall city offline'!$B$2:$B$2047,D$3)</f>
        <v>0.91161005350744795</v>
      </c>
      <c r="E58" s="50">
        <f>SUMIFS('overall city offline'!$C$2:$C$2047,'city centre offline'!$A$2:$A$2047,$A58,'overall city offline'!$B$2:$B$2047,E$3)</f>
        <v>0.56801718368551601</v>
      </c>
      <c r="F58" s="50">
        <f>SUMIFS('overall city offline'!$C$2:$C$2047,'city centre offline'!$A$2:$A$2047,$A58,'overall city offline'!$B$2:$B$2047,F$3)</f>
        <v>0.68603545521283105</v>
      </c>
      <c r="G58" s="50">
        <f>SUMIFS('overall city offline'!$C$2:$C$2047,'city centre offline'!$A$2:$A$2047,$A58,'overall city offline'!$B$2:$B$2047,G$3)</f>
        <v>0.77816704737640696</v>
      </c>
      <c r="H58" s="50">
        <f>SUMIFS('overall city offline'!$C$2:$C$2047,'city centre offline'!$A$2:$A$2047,$A58,'overall city offline'!$B$2:$B$2047,H$3)</f>
        <v>1.0240753052500999</v>
      </c>
      <c r="I58" s="50">
        <f>SUMIFS('overall city offline'!$C$2:$C$2047,'city centre offline'!$A$2:$A$2047,$A58,'overall city offline'!$B$2:$B$2047,I$3)</f>
        <v>1.12982167744781</v>
      </c>
      <c r="J58" s="50">
        <f>SUMIFS('overall city offline'!$C$2:$C$2047,'city centre offline'!$A$2:$A$2047,$A58,'overall city offline'!$B$2:$B$2047,J$3)</f>
        <v>1.0723470475179999</v>
      </c>
      <c r="K58" s="50">
        <f>SUMIFS('overall city offline'!$C$2:$C$2047,'city centre offline'!$A$2:$A$2047,$A58,'overall city offline'!$B$2:$B$2047,K$3)</f>
        <v>0.93583706952846402</v>
      </c>
      <c r="L58" s="50">
        <f>SUMIFS('overall city offline'!$C$2:$C$2047,'city centre offline'!$A$2:$A$2047,$A58,'overall city offline'!$B$2:$B$2047,L$3)</f>
        <v>0.96884789852171804</v>
      </c>
      <c r="M58" s="50">
        <f>SUMIFS('overall city offline'!$C$2:$C$2047,'city centre offline'!$A$2:$A$2047,$A58,'overall city offline'!$B$2:$B$2047,M$3)</f>
        <v>1.01353052834468</v>
      </c>
      <c r="N58" s="50">
        <f>SUMIFS('overall city offline'!$C$2:$C$2047,'city centre offline'!$A$2:$A$2047,$A58,'overall city offline'!$B$2:$B$2047,N$3)</f>
        <v>0.62634308766338398</v>
      </c>
      <c r="O58" s="50">
        <f>SUMIFS('overall city offline'!$C$2:$C$2047,'city centre offline'!$A$2:$A$2047,$A58,'overall city offline'!$B$2:$B$2047,O$3)</f>
        <v>0.63467520976720504</v>
      </c>
      <c r="P58" s="50">
        <f>SUMIFS('overall city offline'!$C$2:$C$2047,'city centre offline'!$A$2:$A$2047,$A58,'overall city offline'!$B$2:$B$2047,P$3)</f>
        <v>0.82815961385285697</v>
      </c>
      <c r="Q58" s="50">
        <f>SUMIFS('overall city offline'!$C$2:$C$2047,'city centre offline'!$A$2:$A$2047,$A58,'overall city offline'!$B$2:$B$2047,Q$3)</f>
        <v>1.04280759451961</v>
      </c>
      <c r="R58" s="50">
        <f>SUMIFS('overall city offline'!$C$2:$C$2047,'city centre offline'!$A$2:$A$2047,$A58,'overall city offline'!$B$2:$B$2047,R$3)</f>
        <v>1.14795068705418</v>
      </c>
      <c r="S58" s="50">
        <f>SUMIFS('overall city offline'!$C$2:$C$2047,'city centre offline'!$A$2:$A$2047,$A58,'overall city offline'!$B$2:$B$2047,S$3)</f>
        <v>1.1470495347502401</v>
      </c>
      <c r="T58" s="50">
        <f>SUMIFS('overall city offline'!$C$2:$C$2047,'city centre offline'!$A$2:$A$2047,$A58,'overall city offline'!$B$2:$B$2047,T$3)</f>
        <v>1.2338321061075901</v>
      </c>
      <c r="U58" s="50">
        <f>SUMIFS('overall city offline'!$C$2:$C$2047,'city centre offline'!$A$2:$A$2047,$A58,'overall city offline'!$B$2:$B$2047,U$3)</f>
        <v>1.21816845919104</v>
      </c>
      <c r="V58" s="50">
        <f>SUMIFS('overall city offline'!$C$2:$C$2047,'city centre offline'!$A$2:$A$2047,$A58,'overall city offline'!$B$2:$B$2047,V$3)</f>
        <v>1.1594827632117599</v>
      </c>
      <c r="X58" s="39">
        <f>1-SUMIFS('all sales summary'!$I$2:$I$2047,'all sales summary'!$A$2:$A$2047,$A58,'all sales summary'!$B$2:$B$2047,X$2)</f>
        <v>0.84876300005325334</v>
      </c>
      <c r="Y58" s="8">
        <f t="shared" si="0"/>
        <v>0.13536306856039598</v>
      </c>
    </row>
    <row r="59" spans="1:25" x14ac:dyDescent="0.25">
      <c r="A59" s="5" t="s">
        <v>62</v>
      </c>
      <c r="B59" s="50">
        <f>SUMIFS('overall city offline'!$C$2:$C$2047,'city centre offline'!$A$2:$A$2047,$A59,'overall city offline'!$B$2:$B$2047,B$3)</f>
        <v>0.90489978508738</v>
      </c>
      <c r="C59" s="50">
        <f>SUMIFS('overall city offline'!$C$2:$C$2047,'city centre offline'!$A$2:$A$2047,$A59,'overall city offline'!$B$2:$B$2047,C$3)</f>
        <v>0.91469036967333905</v>
      </c>
      <c r="D59" s="50">
        <f>SUMIFS('overall city offline'!$C$2:$C$2047,'city centre offline'!$A$2:$A$2047,$A59,'overall city offline'!$B$2:$B$2047,D$3)</f>
        <v>0.85330351737534205</v>
      </c>
      <c r="E59" s="50">
        <f>SUMIFS('overall city offline'!$C$2:$C$2047,'city centre offline'!$A$2:$A$2047,$A59,'overall city offline'!$B$2:$B$2047,E$3)</f>
        <v>0.45815387144751801</v>
      </c>
      <c r="F59" s="50">
        <f>SUMIFS('overall city offline'!$C$2:$C$2047,'city centre offline'!$A$2:$A$2047,$A59,'overall city offline'!$B$2:$B$2047,F$3)</f>
        <v>0.59083409549982002</v>
      </c>
      <c r="G59" s="50">
        <f>SUMIFS('overall city offline'!$C$2:$C$2047,'city centre offline'!$A$2:$A$2047,$A59,'overall city offline'!$B$2:$B$2047,G$3)</f>
        <v>0.80242980229476102</v>
      </c>
      <c r="H59" s="50">
        <f>SUMIFS('overall city offline'!$C$2:$C$2047,'city centre offline'!$A$2:$A$2047,$A59,'overall city offline'!$B$2:$B$2047,H$3)</f>
        <v>0.90994228367569896</v>
      </c>
      <c r="I59" s="50">
        <f>SUMIFS('overall city offline'!$C$2:$C$2047,'city centre offline'!$A$2:$A$2047,$A59,'overall city offline'!$B$2:$B$2047,I$3)</f>
        <v>0.93252174783501895</v>
      </c>
      <c r="J59" s="50">
        <f>SUMIFS('overall city offline'!$C$2:$C$2047,'city centre offline'!$A$2:$A$2047,$A59,'overall city offline'!$B$2:$B$2047,J$3)</f>
        <v>0.92795488909092505</v>
      </c>
      <c r="K59" s="50">
        <f>SUMIFS('overall city offline'!$C$2:$C$2047,'city centre offline'!$A$2:$A$2047,$A59,'overall city offline'!$B$2:$B$2047,K$3)</f>
        <v>0.95121402979681002</v>
      </c>
      <c r="L59" s="50">
        <f>SUMIFS('overall city offline'!$C$2:$C$2047,'city centre offline'!$A$2:$A$2047,$A59,'overall city offline'!$B$2:$B$2047,L$3)</f>
        <v>0.71981580086479402</v>
      </c>
      <c r="M59" s="50">
        <f>SUMIFS('overall city offline'!$C$2:$C$2047,'city centre offline'!$A$2:$A$2047,$A59,'overall city offline'!$B$2:$B$2047,M$3)</f>
        <v>1.01508162218762</v>
      </c>
      <c r="N59" s="50">
        <f>SUMIFS('overall city offline'!$C$2:$C$2047,'city centre offline'!$A$2:$A$2047,$A59,'overall city offline'!$B$2:$B$2047,N$3)</f>
        <v>0.541276461756793</v>
      </c>
      <c r="O59" s="50">
        <f>SUMIFS('overall city offline'!$C$2:$C$2047,'city centre offline'!$A$2:$A$2047,$A59,'overall city offline'!$B$2:$B$2047,O$3)</f>
        <v>0.55599979882063899</v>
      </c>
      <c r="P59" s="50">
        <f>SUMIFS('overall city offline'!$C$2:$C$2047,'city centre offline'!$A$2:$A$2047,$A59,'overall city offline'!$B$2:$B$2047,P$3)</f>
        <v>0.68194558100027503</v>
      </c>
      <c r="Q59" s="50">
        <f>SUMIFS('overall city offline'!$C$2:$C$2047,'city centre offline'!$A$2:$A$2047,$A59,'overall city offline'!$B$2:$B$2047,Q$3)</f>
        <v>0.90202425806020903</v>
      </c>
      <c r="R59" s="50">
        <f>SUMIFS('overall city offline'!$C$2:$C$2047,'city centre offline'!$A$2:$A$2047,$A59,'overall city offline'!$B$2:$B$2047,R$3)</f>
        <v>1.0171591587333899</v>
      </c>
      <c r="S59" s="50">
        <f>SUMIFS('overall city offline'!$C$2:$C$2047,'city centre offline'!$A$2:$A$2047,$A59,'overall city offline'!$B$2:$B$2047,S$3)</f>
        <v>0.95515047341439296</v>
      </c>
      <c r="T59" s="50">
        <f>SUMIFS('overall city offline'!$C$2:$C$2047,'city centre offline'!$A$2:$A$2047,$A59,'overall city offline'!$B$2:$B$2047,T$3)</f>
        <v>1.0414156104973</v>
      </c>
      <c r="U59" s="50">
        <f>SUMIFS('overall city offline'!$C$2:$C$2047,'city centre offline'!$A$2:$A$2047,$A59,'overall city offline'!$B$2:$B$2047,U$3)</f>
        <v>0.98540836484918104</v>
      </c>
      <c r="V59" s="50">
        <f>SUMIFS('overall city offline'!$C$2:$C$2047,'city centre offline'!$A$2:$A$2047,$A59,'overall city offline'!$B$2:$B$2047,V$3)</f>
        <v>0.98594475064404397</v>
      </c>
      <c r="X59" s="39">
        <f>1-SUMIFS('all sales summary'!$I$2:$I$2047,'all sales summary'!$A$2:$A$2047,$A59,'all sales summary'!$B$2:$B$2047,X$2)</f>
        <v>0.8753122830652168</v>
      </c>
      <c r="Y59" s="8">
        <f t="shared" si="0"/>
        <v>-1.2302732402812794E-2</v>
      </c>
    </row>
    <row r="60" spans="1:25" x14ac:dyDescent="0.25">
      <c r="A60" s="5" t="s">
        <v>63</v>
      </c>
      <c r="B60" s="50">
        <f>SUMIFS('overall city offline'!$C$2:$C$2047,'city centre offline'!$A$2:$A$2047,$A60,'overall city offline'!$B$2:$B$2047,B$3)</f>
        <v>0.89671102779790102</v>
      </c>
      <c r="C60" s="50">
        <f>SUMIFS('overall city offline'!$C$2:$C$2047,'city centre offline'!$A$2:$A$2047,$A60,'overall city offline'!$B$2:$B$2047,C$3)</f>
        <v>0.91801254175160796</v>
      </c>
      <c r="D60" s="50">
        <f>SUMIFS('overall city offline'!$C$2:$C$2047,'city centre offline'!$A$2:$A$2047,$A60,'overall city offline'!$B$2:$B$2047,D$3)</f>
        <v>0.86105325833350399</v>
      </c>
      <c r="E60" s="50">
        <f>SUMIFS('overall city offline'!$C$2:$C$2047,'city centre offline'!$A$2:$A$2047,$A60,'overall city offline'!$B$2:$B$2047,E$3)</f>
        <v>0.53950654220588101</v>
      </c>
      <c r="F60" s="50">
        <f>SUMIFS('overall city offline'!$C$2:$C$2047,'city centre offline'!$A$2:$A$2047,$A60,'overall city offline'!$B$2:$B$2047,F$3)</f>
        <v>0.683867142736029</v>
      </c>
      <c r="G60" s="50">
        <f>SUMIFS('overall city offline'!$C$2:$C$2047,'city centre offline'!$A$2:$A$2047,$A60,'overall city offline'!$B$2:$B$2047,G$3)</f>
        <v>0.82290187199456799</v>
      </c>
      <c r="H60" s="50">
        <f>SUMIFS('overall city offline'!$C$2:$C$2047,'city centre offline'!$A$2:$A$2047,$A60,'overall city offline'!$B$2:$B$2047,H$3)</f>
        <v>0.95513673078809602</v>
      </c>
      <c r="I60" s="50">
        <f>SUMIFS('overall city offline'!$C$2:$C$2047,'city centre offline'!$A$2:$A$2047,$A60,'overall city offline'!$B$2:$B$2047,I$3)</f>
        <v>1.00331824294561</v>
      </c>
      <c r="J60" s="50">
        <f>SUMIFS('overall city offline'!$C$2:$C$2047,'city centre offline'!$A$2:$A$2047,$A60,'overall city offline'!$B$2:$B$2047,J$3)</f>
        <v>0.96029725636284102</v>
      </c>
      <c r="K60" s="50">
        <f>SUMIFS('overall city offline'!$C$2:$C$2047,'city centre offline'!$A$2:$A$2047,$A60,'overall city offline'!$B$2:$B$2047,K$3)</f>
        <v>1.0145483481697</v>
      </c>
      <c r="L60" s="50">
        <f>SUMIFS('overall city offline'!$C$2:$C$2047,'city centre offline'!$A$2:$A$2047,$A60,'overall city offline'!$B$2:$B$2047,L$3)</f>
        <v>0.76335275116586598</v>
      </c>
      <c r="M60" s="50">
        <f>SUMIFS('overall city offline'!$C$2:$C$2047,'city centre offline'!$A$2:$A$2047,$A60,'overall city offline'!$B$2:$B$2047,M$3)</f>
        <v>1.18673249426102</v>
      </c>
      <c r="N60" s="50">
        <f>SUMIFS('overall city offline'!$C$2:$C$2047,'city centre offline'!$A$2:$A$2047,$A60,'overall city offline'!$B$2:$B$2047,N$3)</f>
        <v>0.62274263103435401</v>
      </c>
      <c r="O60" s="50">
        <f>SUMIFS('overall city offline'!$C$2:$C$2047,'city centre offline'!$A$2:$A$2047,$A60,'overall city offline'!$B$2:$B$2047,O$3)</f>
        <v>0.63063492481569505</v>
      </c>
      <c r="P60" s="50">
        <f>SUMIFS('overall city offline'!$C$2:$C$2047,'city centre offline'!$A$2:$A$2047,$A60,'overall city offline'!$B$2:$B$2047,P$3)</f>
        <v>0.77847672129497403</v>
      </c>
      <c r="Q60" s="50">
        <f>SUMIFS('overall city offline'!$C$2:$C$2047,'city centre offline'!$A$2:$A$2047,$A60,'overall city offline'!$B$2:$B$2047,Q$3)</f>
        <v>0.95021758273529799</v>
      </c>
      <c r="R60" s="50">
        <f>SUMIFS('overall city offline'!$C$2:$C$2047,'city centre offline'!$A$2:$A$2047,$A60,'overall city offline'!$B$2:$B$2047,R$3)</f>
        <v>1.0647873733256801</v>
      </c>
      <c r="S60" s="50">
        <f>SUMIFS('overall city offline'!$C$2:$C$2047,'city centre offline'!$A$2:$A$2047,$A60,'overall city offline'!$B$2:$B$2047,S$3)</f>
        <v>1.00851075630863</v>
      </c>
      <c r="T60" s="50">
        <f>SUMIFS('overall city offline'!$C$2:$C$2047,'city centre offline'!$A$2:$A$2047,$A60,'overall city offline'!$B$2:$B$2047,T$3)</f>
        <v>1.08675658385135</v>
      </c>
      <c r="U60" s="50">
        <f>SUMIFS('overall city offline'!$C$2:$C$2047,'city centre offline'!$A$2:$A$2047,$A60,'overall city offline'!$B$2:$B$2047,U$3)</f>
        <v>1.0983404473419101</v>
      </c>
      <c r="V60" s="50">
        <f>SUMIFS('overall city offline'!$C$2:$C$2047,'city centre offline'!$A$2:$A$2047,$A60,'overall city offline'!$B$2:$B$2047,V$3)</f>
        <v>1.00389653940874</v>
      </c>
      <c r="X60" s="39">
        <f>1-SUMIFS('all sales summary'!$I$2:$I$2047,'all sales summary'!$A$2:$A$2047,$A60,'all sales summary'!$B$2:$B$2047,X$2)</f>
        <v>0.73468941667999998</v>
      </c>
      <c r="Y60" s="8">
        <f t="shared" si="0"/>
        <v>2.8627462652778364E-3</v>
      </c>
    </row>
    <row r="61" spans="1:25" x14ac:dyDescent="0.25">
      <c r="A61" s="5" t="s">
        <v>64</v>
      </c>
      <c r="B61" s="50">
        <f>SUMIFS('overall city offline'!$C$2:$C$2047,'city centre offline'!$A$2:$A$2047,$A61,'overall city offline'!$B$2:$B$2047,B$3)</f>
        <v>0.92928236778082196</v>
      </c>
      <c r="C61" s="50">
        <f>SUMIFS('overall city offline'!$C$2:$C$2047,'city centre offline'!$A$2:$A$2047,$A61,'overall city offline'!$B$2:$B$2047,C$3)</f>
        <v>0.98112091044449301</v>
      </c>
      <c r="D61" s="50">
        <f>SUMIFS('overall city offline'!$C$2:$C$2047,'city centre offline'!$A$2:$A$2047,$A61,'overall city offline'!$B$2:$B$2047,D$3)</f>
        <v>0.93926721337199204</v>
      </c>
      <c r="E61" s="50">
        <f>SUMIFS('overall city offline'!$C$2:$C$2047,'city centre offline'!$A$2:$A$2047,$A61,'overall city offline'!$B$2:$B$2047,E$3)</f>
        <v>0.59797929973789998</v>
      </c>
      <c r="F61" s="50">
        <f>SUMIFS('overall city offline'!$C$2:$C$2047,'city centre offline'!$A$2:$A$2047,$A61,'overall city offline'!$B$2:$B$2047,F$3)</f>
        <v>0.75334479199038296</v>
      </c>
      <c r="G61" s="50">
        <f>SUMIFS('overall city offline'!$C$2:$C$2047,'city centre offline'!$A$2:$A$2047,$A61,'overall city offline'!$B$2:$B$2047,G$3)</f>
        <v>0.94062395496579798</v>
      </c>
      <c r="H61" s="50">
        <f>SUMIFS('overall city offline'!$C$2:$C$2047,'city centre offline'!$A$2:$A$2047,$A61,'overall city offline'!$B$2:$B$2047,H$3)</f>
        <v>1.04671203622972</v>
      </c>
      <c r="I61" s="50">
        <f>SUMIFS('overall city offline'!$C$2:$C$2047,'city centre offline'!$A$2:$A$2047,$A61,'overall city offline'!$B$2:$B$2047,I$3)</f>
        <v>1.0736568533077799</v>
      </c>
      <c r="J61" s="50">
        <f>SUMIFS('overall city offline'!$C$2:$C$2047,'city centre offline'!$A$2:$A$2047,$A61,'overall city offline'!$B$2:$B$2047,J$3)</f>
        <v>1.0446990961946601</v>
      </c>
      <c r="K61" s="50">
        <f>SUMIFS('overall city offline'!$C$2:$C$2047,'city centre offline'!$A$2:$A$2047,$A61,'overall city offline'!$B$2:$B$2047,K$3)</f>
        <v>1.0677133582543501</v>
      </c>
      <c r="L61" s="50">
        <f>SUMIFS('overall city offline'!$C$2:$C$2047,'city centre offline'!$A$2:$A$2047,$A61,'overall city offline'!$B$2:$B$2047,L$3)</f>
        <v>0.81309607592703803</v>
      </c>
      <c r="M61" s="50">
        <f>SUMIFS('overall city offline'!$C$2:$C$2047,'city centre offline'!$A$2:$A$2047,$A61,'overall city offline'!$B$2:$B$2047,M$3)</f>
        <v>1.10306478183294</v>
      </c>
      <c r="N61" s="50">
        <f>SUMIFS('overall city offline'!$C$2:$C$2047,'city centre offline'!$A$2:$A$2047,$A61,'overall city offline'!$B$2:$B$2047,N$3)</f>
        <v>0.70168216170757403</v>
      </c>
      <c r="O61" s="50">
        <f>SUMIFS('overall city offline'!$C$2:$C$2047,'city centre offline'!$A$2:$A$2047,$A61,'overall city offline'!$B$2:$B$2047,O$3)</f>
        <v>0.70371644196505001</v>
      </c>
      <c r="P61" s="50">
        <f>SUMIFS('overall city offline'!$C$2:$C$2047,'city centre offline'!$A$2:$A$2047,$A61,'overall city offline'!$B$2:$B$2047,P$3)</f>
        <v>0.87569713848486497</v>
      </c>
      <c r="Q61" s="50">
        <f>SUMIFS('overall city offline'!$C$2:$C$2047,'city centre offline'!$A$2:$A$2047,$A61,'overall city offline'!$B$2:$B$2047,Q$3)</f>
        <v>1.0553778424884299</v>
      </c>
      <c r="R61" s="50">
        <f>SUMIFS('overall city offline'!$C$2:$C$2047,'city centre offline'!$A$2:$A$2047,$A61,'overall city offline'!$B$2:$B$2047,R$3)</f>
        <v>1.1607267477913401</v>
      </c>
      <c r="S61" s="50">
        <f>SUMIFS('overall city offline'!$C$2:$C$2047,'city centre offline'!$A$2:$A$2047,$A61,'overall city offline'!$B$2:$B$2047,S$3)</f>
        <v>1.1448478109162801</v>
      </c>
      <c r="T61" s="50">
        <f>SUMIFS('overall city offline'!$C$2:$C$2047,'city centre offline'!$A$2:$A$2047,$A61,'overall city offline'!$B$2:$B$2047,T$3)</f>
        <v>1.1400733675648</v>
      </c>
      <c r="U61" s="50">
        <f>SUMIFS('overall city offline'!$C$2:$C$2047,'city centre offline'!$A$2:$A$2047,$A61,'overall city offline'!$B$2:$B$2047,U$3)</f>
        <v>1.1518310934716001</v>
      </c>
      <c r="V61" s="50">
        <f>SUMIFS('overall city offline'!$C$2:$C$2047,'city centre offline'!$A$2:$A$2047,$A61,'overall city offline'!$B$2:$B$2047,V$3)</f>
        <v>1.09891471903209</v>
      </c>
      <c r="X61" s="39">
        <f>1-SUMIFS('all sales summary'!$I$2:$I$2047,'all sales summary'!$A$2:$A$2047,$A61,'all sales summary'!$B$2:$B$2047,X$2)</f>
        <v>0.87194964710808998</v>
      </c>
      <c r="Y61" s="8">
        <f t="shared" si="0"/>
        <v>8.6248654353826781E-2</v>
      </c>
    </row>
    <row r="62" spans="1:25" x14ac:dyDescent="0.25">
      <c r="A62" s="5" t="s">
        <v>65</v>
      </c>
      <c r="B62" s="50">
        <f>SUMIFS('overall city offline'!$C$2:$C$2047,'city centre offline'!$A$2:$A$2047,$A62,'overall city offline'!$B$2:$B$2047,B$3)</f>
        <v>0.91560646653977895</v>
      </c>
      <c r="C62" s="50">
        <f>SUMIFS('overall city offline'!$C$2:$C$2047,'city centre offline'!$A$2:$A$2047,$A62,'overall city offline'!$B$2:$B$2047,C$3)</f>
        <v>0.93667790440755905</v>
      </c>
      <c r="D62" s="50">
        <f>SUMIFS('overall city offline'!$C$2:$C$2047,'city centre offline'!$A$2:$A$2047,$A62,'overall city offline'!$B$2:$B$2047,D$3)</f>
        <v>0.85297159147983403</v>
      </c>
      <c r="E62" s="50">
        <f>SUMIFS('overall city offline'!$C$2:$C$2047,'city centre offline'!$A$2:$A$2047,$A62,'overall city offline'!$B$2:$B$2047,E$3)</f>
        <v>0.45751236151889402</v>
      </c>
      <c r="F62" s="50">
        <f>SUMIFS('overall city offline'!$C$2:$C$2047,'city centre offline'!$A$2:$A$2047,$A62,'overall city offline'!$B$2:$B$2047,F$3)</f>
        <v>0.58830482085135904</v>
      </c>
      <c r="G62" s="50">
        <f>SUMIFS('overall city offline'!$C$2:$C$2047,'city centre offline'!$A$2:$A$2047,$A62,'overall city offline'!$B$2:$B$2047,G$3)</f>
        <v>0.89946731572851002</v>
      </c>
      <c r="H62" s="50">
        <f>SUMIFS('overall city offline'!$C$2:$C$2047,'city centre offline'!$A$2:$A$2047,$A62,'overall city offline'!$B$2:$B$2047,H$3)</f>
        <v>1.06414505044762</v>
      </c>
      <c r="I62" s="50">
        <f>SUMIFS('overall city offline'!$C$2:$C$2047,'city centre offline'!$A$2:$A$2047,$A62,'overall city offline'!$B$2:$B$2047,I$3)</f>
        <v>1.07550041630295</v>
      </c>
      <c r="J62" s="50">
        <f>SUMIFS('overall city offline'!$C$2:$C$2047,'city centre offline'!$A$2:$A$2047,$A62,'overall city offline'!$B$2:$B$2047,J$3)</f>
        <v>0.99829276146366996</v>
      </c>
      <c r="K62" s="50">
        <f>SUMIFS('overall city offline'!$C$2:$C$2047,'city centre offline'!$A$2:$A$2047,$A62,'overall city offline'!$B$2:$B$2047,K$3)</f>
        <v>1.0324509894170399</v>
      </c>
      <c r="L62" s="50">
        <f>SUMIFS('overall city offline'!$C$2:$C$2047,'city centre offline'!$A$2:$A$2047,$A62,'overall city offline'!$B$2:$B$2047,L$3)</f>
        <v>0.72929634079439598</v>
      </c>
      <c r="M62" s="50">
        <f>SUMIFS('overall city offline'!$C$2:$C$2047,'city centre offline'!$A$2:$A$2047,$A62,'overall city offline'!$B$2:$B$2047,M$3)</f>
        <v>1.13056182570671</v>
      </c>
      <c r="N62" s="50">
        <f>SUMIFS('overall city offline'!$C$2:$C$2047,'city centre offline'!$A$2:$A$2047,$A62,'overall city offline'!$B$2:$B$2047,N$3)</f>
        <v>0.53879687526987596</v>
      </c>
      <c r="O62" s="50">
        <f>SUMIFS('overall city offline'!$C$2:$C$2047,'city centre offline'!$A$2:$A$2047,$A62,'overall city offline'!$B$2:$B$2047,O$3)</f>
        <v>0.58374354810983697</v>
      </c>
      <c r="P62" s="50">
        <f>SUMIFS('overall city offline'!$C$2:$C$2047,'city centre offline'!$A$2:$A$2047,$A62,'overall city offline'!$B$2:$B$2047,P$3)</f>
        <v>0.72998890270240002</v>
      </c>
      <c r="Q62" s="50">
        <f>SUMIFS('overall city offline'!$C$2:$C$2047,'city centre offline'!$A$2:$A$2047,$A62,'overall city offline'!$B$2:$B$2047,Q$3)</f>
        <v>0.97265964682249395</v>
      </c>
      <c r="R62" s="50">
        <f>SUMIFS('overall city offline'!$C$2:$C$2047,'city centre offline'!$A$2:$A$2047,$A62,'overall city offline'!$B$2:$B$2047,R$3)</f>
        <v>1.101389416562</v>
      </c>
      <c r="S62" s="50">
        <f>SUMIFS('overall city offline'!$C$2:$C$2047,'city centre offline'!$A$2:$A$2047,$A62,'overall city offline'!$B$2:$B$2047,S$3)</f>
        <v>1.0366080746027</v>
      </c>
      <c r="T62" s="50">
        <f>SUMIFS('overall city offline'!$C$2:$C$2047,'city centre offline'!$A$2:$A$2047,$A62,'overall city offline'!$B$2:$B$2047,T$3)</f>
        <v>1.05464839368968</v>
      </c>
      <c r="U62" s="50">
        <f>SUMIFS('overall city offline'!$C$2:$C$2047,'city centre offline'!$A$2:$A$2047,$A62,'overall city offline'!$B$2:$B$2047,U$3)</f>
        <v>1.0897242039755699</v>
      </c>
      <c r="V62" s="50">
        <f>SUMIFS('overall city offline'!$C$2:$C$2047,'city centre offline'!$A$2:$A$2047,$A62,'overall city offline'!$B$2:$B$2047,V$3)</f>
        <v>1.0166383111866999</v>
      </c>
      <c r="X62" s="39">
        <f>1-SUMIFS('all sales summary'!$I$2:$I$2047,'all sales summary'!$A$2:$A$2047,$A62,'all sales summary'!$B$2:$B$2047,X$2)</f>
        <v>0.79922737075707917</v>
      </c>
      <c r="Y62" s="8">
        <f t="shared" si="0"/>
        <v>1.3297793703584254E-2</v>
      </c>
    </row>
    <row r="63" spans="1:25" x14ac:dyDescent="0.25">
      <c r="A63" s="5" t="s">
        <v>66</v>
      </c>
      <c r="B63" s="50">
        <f>SUMIFS('overall city offline'!$C$2:$C$2047,'city centre offline'!$A$2:$A$2047,$A63,'overall city offline'!$B$2:$B$2047,B$3)</f>
        <v>0.91512473223818502</v>
      </c>
      <c r="C63" s="50">
        <f>SUMIFS('overall city offline'!$C$2:$C$2047,'city centre offline'!$A$2:$A$2047,$A63,'overall city offline'!$B$2:$B$2047,C$3)</f>
        <v>0.92601053180753501</v>
      </c>
      <c r="D63" s="50">
        <f>SUMIFS('overall city offline'!$C$2:$C$2047,'city centre offline'!$A$2:$A$2047,$A63,'overall city offline'!$B$2:$B$2047,D$3)</f>
        <v>0.956835971537222</v>
      </c>
      <c r="E63" s="50">
        <f>SUMIFS('overall city offline'!$C$2:$C$2047,'city centre offline'!$A$2:$A$2047,$A63,'overall city offline'!$B$2:$B$2047,E$3)</f>
        <v>0.72001550911881396</v>
      </c>
      <c r="F63" s="50">
        <f>SUMIFS('overall city offline'!$C$2:$C$2047,'city centre offline'!$A$2:$A$2047,$A63,'overall city offline'!$B$2:$B$2047,F$3)</f>
        <v>0.866036005105284</v>
      </c>
      <c r="G63" s="50">
        <f>SUMIFS('overall city offline'!$C$2:$C$2047,'city centre offline'!$A$2:$A$2047,$A63,'overall city offline'!$B$2:$B$2047,G$3)</f>
        <v>0.96656201813931997</v>
      </c>
      <c r="H63" s="50">
        <f>SUMIFS('overall city offline'!$C$2:$C$2047,'city centre offline'!$A$2:$A$2047,$A63,'overall city offline'!$B$2:$B$2047,H$3)</f>
        <v>1.0586469820886399</v>
      </c>
      <c r="I63" s="50">
        <f>SUMIFS('overall city offline'!$C$2:$C$2047,'city centre offline'!$A$2:$A$2047,$A63,'overall city offline'!$B$2:$B$2047,I$3)</f>
        <v>1.06634924393379</v>
      </c>
      <c r="J63" s="50">
        <f>SUMIFS('overall city offline'!$C$2:$C$2047,'city centre offline'!$A$2:$A$2047,$A63,'overall city offline'!$B$2:$B$2047,J$3)</f>
        <v>1.0251889513377299</v>
      </c>
      <c r="K63" s="50">
        <f>SUMIFS('overall city offline'!$C$2:$C$2047,'city centre offline'!$A$2:$A$2047,$A63,'overall city offline'!$B$2:$B$2047,K$3)</f>
        <v>1.07331484512043</v>
      </c>
      <c r="L63" s="50">
        <f>SUMIFS('overall city offline'!$C$2:$C$2047,'city centre offline'!$A$2:$A$2047,$A63,'overall city offline'!$B$2:$B$2047,L$3)</f>
        <v>0.93460825935333502</v>
      </c>
      <c r="M63" s="50">
        <f>SUMIFS('overall city offline'!$C$2:$C$2047,'city centre offline'!$A$2:$A$2047,$A63,'overall city offline'!$B$2:$B$2047,M$3)</f>
        <v>1.20506101694781</v>
      </c>
      <c r="N63" s="50">
        <f>SUMIFS('overall city offline'!$C$2:$C$2047,'city centre offline'!$A$2:$A$2047,$A63,'overall city offline'!$B$2:$B$2047,N$3)</f>
        <v>0.79188634565899896</v>
      </c>
      <c r="O63" s="50">
        <f>SUMIFS('overall city offline'!$C$2:$C$2047,'city centre offline'!$A$2:$A$2047,$A63,'overall city offline'!$B$2:$B$2047,O$3)</f>
        <v>0.81896153506444902</v>
      </c>
      <c r="P63" s="50">
        <f>SUMIFS('overall city offline'!$C$2:$C$2047,'city centre offline'!$A$2:$A$2047,$A63,'overall city offline'!$B$2:$B$2047,P$3)</f>
        <v>0.98817920579038498</v>
      </c>
      <c r="Q63" s="50">
        <f>SUMIFS('overall city offline'!$C$2:$C$2047,'city centre offline'!$A$2:$A$2047,$A63,'overall city offline'!$B$2:$B$2047,Q$3)</f>
        <v>1.0893704628274901</v>
      </c>
      <c r="R63" s="50">
        <f>SUMIFS('overall city offline'!$C$2:$C$2047,'city centre offline'!$A$2:$A$2047,$A63,'overall city offline'!$B$2:$B$2047,R$3)</f>
        <v>1.15124545495804</v>
      </c>
      <c r="S63" s="50">
        <f>SUMIFS('overall city offline'!$C$2:$C$2047,'city centre offline'!$A$2:$A$2047,$A63,'overall city offline'!$B$2:$B$2047,S$3)</f>
        <v>1.1075386989926801</v>
      </c>
      <c r="T63" s="50">
        <f>SUMIFS('overall city offline'!$C$2:$C$2047,'city centre offline'!$A$2:$A$2047,$A63,'overall city offline'!$B$2:$B$2047,T$3)</f>
        <v>1.1536722436073701</v>
      </c>
      <c r="U63" s="50">
        <f>SUMIFS('overall city offline'!$C$2:$C$2047,'city centre offline'!$A$2:$A$2047,$A63,'overall city offline'!$B$2:$B$2047,U$3)</f>
        <v>1.13170037892634</v>
      </c>
      <c r="V63" s="50">
        <f>SUMIFS('overall city offline'!$C$2:$C$2047,'city centre offline'!$A$2:$A$2047,$A63,'overall city offline'!$B$2:$B$2047,V$3)</f>
        <v>1.12577996269007</v>
      </c>
      <c r="X63" s="39">
        <f>1-SUMIFS('all sales summary'!$I$2:$I$2047,'all sales summary'!$A$2:$A$2047,$A63,'all sales summary'!$B$2:$B$2047,X$2)</f>
        <v>0.9131426774830167</v>
      </c>
      <c r="Y63" s="8">
        <f t="shared" si="0"/>
        <v>0.11485505190452444</v>
      </c>
    </row>
    <row r="64" spans="1:25" x14ac:dyDescent="0.25">
      <c r="A64" s="5" t="s">
        <v>67</v>
      </c>
      <c r="B64" s="50">
        <f>SUMIFS('overall city offline'!$C$2:$C$2047,'city centre offline'!$A$2:$A$2047,$A64,'overall city offline'!$B$2:$B$2047,B$3)</f>
        <v>0.91814956165532502</v>
      </c>
      <c r="C64" s="50">
        <f>SUMIFS('overall city offline'!$C$2:$C$2047,'city centre offline'!$A$2:$A$2047,$A64,'overall city offline'!$B$2:$B$2047,C$3)</f>
        <v>0.92885651454299001</v>
      </c>
      <c r="D64" s="50">
        <f>SUMIFS('overall city offline'!$C$2:$C$2047,'city centre offline'!$A$2:$A$2047,$A64,'overall city offline'!$B$2:$B$2047,D$3)</f>
        <v>0.92998887941892705</v>
      </c>
      <c r="E64" s="50">
        <f>SUMIFS('overall city offline'!$C$2:$C$2047,'city centre offline'!$A$2:$A$2047,$A64,'overall city offline'!$B$2:$B$2047,E$3)</f>
        <v>0.53965377567385897</v>
      </c>
      <c r="F64" s="50">
        <f>SUMIFS('overall city offline'!$C$2:$C$2047,'city centre offline'!$A$2:$A$2047,$A64,'overall city offline'!$B$2:$B$2047,F$3)</f>
        <v>0.67867709667972298</v>
      </c>
      <c r="G64" s="50">
        <f>SUMIFS('overall city offline'!$C$2:$C$2047,'city centre offline'!$A$2:$A$2047,$A64,'overall city offline'!$B$2:$B$2047,G$3)</f>
        <v>0.80435910359797602</v>
      </c>
      <c r="H64" s="50">
        <f>SUMIFS('overall city offline'!$C$2:$C$2047,'city centre offline'!$A$2:$A$2047,$A64,'overall city offline'!$B$2:$B$2047,H$3)</f>
        <v>1.0131732613475699</v>
      </c>
      <c r="I64" s="50">
        <f>SUMIFS('overall city offline'!$C$2:$C$2047,'city centre offline'!$A$2:$A$2047,$A64,'overall city offline'!$B$2:$B$2047,I$3)</f>
        <v>1.03970879429616</v>
      </c>
      <c r="J64" s="50">
        <f>SUMIFS('overall city offline'!$C$2:$C$2047,'city centre offline'!$A$2:$A$2047,$A64,'overall city offline'!$B$2:$B$2047,J$3)</f>
        <v>1.0297067964339901</v>
      </c>
      <c r="K64" s="50">
        <f>SUMIFS('overall city offline'!$C$2:$C$2047,'city centre offline'!$A$2:$A$2047,$A64,'overall city offline'!$B$2:$B$2047,K$3)</f>
        <v>1.01629627135015</v>
      </c>
      <c r="L64" s="50">
        <f>SUMIFS('overall city offline'!$C$2:$C$2047,'city centre offline'!$A$2:$A$2047,$A64,'overall city offline'!$B$2:$B$2047,L$3)</f>
        <v>0.79725960069326096</v>
      </c>
      <c r="M64" s="50">
        <f>SUMIFS('overall city offline'!$C$2:$C$2047,'city centre offline'!$A$2:$A$2047,$A64,'overall city offline'!$B$2:$B$2047,M$3)</f>
        <v>1.04639496159821</v>
      </c>
      <c r="N64" s="50">
        <f>SUMIFS('overall city offline'!$C$2:$C$2047,'city centre offline'!$A$2:$A$2047,$A64,'overall city offline'!$B$2:$B$2047,N$3)</f>
        <v>0.61559891944517098</v>
      </c>
      <c r="O64" s="50">
        <f>SUMIFS('overall city offline'!$C$2:$C$2047,'city centre offline'!$A$2:$A$2047,$A64,'overall city offline'!$B$2:$B$2047,O$3)</f>
        <v>0.63813700113745697</v>
      </c>
      <c r="P64" s="50">
        <f>SUMIFS('overall city offline'!$C$2:$C$2047,'city centre offline'!$A$2:$A$2047,$A64,'overall city offline'!$B$2:$B$2047,P$3)</f>
        <v>0.81288584116237905</v>
      </c>
      <c r="Q64" s="50">
        <f>SUMIFS('overall city offline'!$C$2:$C$2047,'city centre offline'!$A$2:$A$2047,$A64,'overall city offline'!$B$2:$B$2047,Q$3)</f>
        <v>0.98214701931818205</v>
      </c>
      <c r="R64" s="50">
        <f>SUMIFS('overall city offline'!$C$2:$C$2047,'city centre offline'!$A$2:$A$2047,$A64,'overall city offline'!$B$2:$B$2047,R$3)</f>
        <v>1.07366022159358</v>
      </c>
      <c r="S64" s="50">
        <f>SUMIFS('overall city offline'!$C$2:$C$2047,'city centre offline'!$A$2:$A$2047,$A64,'overall city offline'!$B$2:$B$2047,S$3)</f>
        <v>1.0681385528442899</v>
      </c>
      <c r="T64" s="50">
        <f>SUMIFS('overall city offline'!$C$2:$C$2047,'city centre offline'!$A$2:$A$2047,$A64,'overall city offline'!$B$2:$B$2047,T$3)</f>
        <v>1.1210503527375999</v>
      </c>
      <c r="U64" s="50">
        <f>SUMIFS('overall city offline'!$C$2:$C$2047,'city centre offline'!$A$2:$A$2047,$A64,'overall city offline'!$B$2:$B$2047,U$3)</f>
        <v>1.08642993457376</v>
      </c>
      <c r="V64" s="50">
        <f>SUMIFS('overall city offline'!$C$2:$C$2047,'city centre offline'!$A$2:$A$2047,$A64,'overall city offline'!$B$2:$B$2047,V$3)</f>
        <v>1.06955267676206</v>
      </c>
      <c r="X64" s="39">
        <f>1-SUMIFS('all sales summary'!$I$2:$I$2047,'all sales summary'!$A$2:$A$2047,$A64,'all sales summary'!$B$2:$B$2047,X$2)</f>
        <v>0.75800278966394763</v>
      </c>
      <c r="Y64" s="8">
        <f t="shared" si="0"/>
        <v>5.2721123014236308E-2</v>
      </c>
    </row>
    <row r="65" spans="1:25" x14ac:dyDescent="0.25">
      <c r="A65" s="5" t="s">
        <v>68</v>
      </c>
      <c r="B65" s="50">
        <f>SUMIFS('overall city offline'!$C$2:$C$2047,'city centre offline'!$A$2:$A$2047,$A65,'overall city offline'!$B$2:$B$2047,B$3)</f>
        <v>0.85567258312267303</v>
      </c>
      <c r="C65" s="50">
        <f>SUMIFS('overall city offline'!$C$2:$C$2047,'city centre offline'!$A$2:$A$2047,$A65,'overall city offline'!$B$2:$B$2047,C$3)</f>
        <v>0.90465642744850505</v>
      </c>
      <c r="D65" s="50">
        <f>SUMIFS('overall city offline'!$C$2:$C$2047,'city centre offline'!$A$2:$A$2047,$A65,'overall city offline'!$B$2:$B$2047,D$3)</f>
        <v>0.75935256547839403</v>
      </c>
      <c r="E65" s="50">
        <f>SUMIFS('overall city offline'!$C$2:$C$2047,'city centre offline'!$A$2:$A$2047,$A65,'overall city offline'!$B$2:$B$2047,E$3)</f>
        <v>0.36179392356747497</v>
      </c>
      <c r="F65" s="50">
        <f>SUMIFS('overall city offline'!$C$2:$C$2047,'city centre offline'!$A$2:$A$2047,$A65,'overall city offline'!$B$2:$B$2047,F$3)</f>
        <v>0.466262631087901</v>
      </c>
      <c r="G65" s="50">
        <f>SUMIFS('overall city offline'!$C$2:$C$2047,'city centre offline'!$A$2:$A$2047,$A65,'overall city offline'!$B$2:$B$2047,G$3)</f>
        <v>0.63254656938615095</v>
      </c>
      <c r="H65" s="50">
        <f>SUMIFS('overall city offline'!$C$2:$C$2047,'city centre offline'!$A$2:$A$2047,$A65,'overall city offline'!$B$2:$B$2047,H$3)</f>
        <v>0.88988508138700195</v>
      </c>
      <c r="I65" s="50">
        <f>SUMIFS('overall city offline'!$C$2:$C$2047,'city centre offline'!$A$2:$A$2047,$A65,'overall city offline'!$B$2:$B$2047,I$3)</f>
        <v>1.02422792648199</v>
      </c>
      <c r="J65" s="50">
        <f>SUMIFS('overall city offline'!$C$2:$C$2047,'city centre offline'!$A$2:$A$2047,$A65,'overall city offline'!$B$2:$B$2047,J$3)</f>
        <v>0.95393889940461596</v>
      </c>
      <c r="K65" s="50">
        <f>SUMIFS('overall city offline'!$C$2:$C$2047,'city centre offline'!$A$2:$A$2047,$A65,'overall city offline'!$B$2:$B$2047,K$3)</f>
        <v>0.98836973632904301</v>
      </c>
      <c r="L65" s="50">
        <f>SUMIFS('overall city offline'!$C$2:$C$2047,'city centre offline'!$A$2:$A$2047,$A65,'overall city offline'!$B$2:$B$2047,L$3)</f>
        <v>0.61195562228066802</v>
      </c>
      <c r="M65" s="50">
        <f>SUMIFS('overall city offline'!$C$2:$C$2047,'city centre offline'!$A$2:$A$2047,$A65,'overall city offline'!$B$2:$B$2047,M$3)</f>
        <v>1.0458991438638101</v>
      </c>
      <c r="N65" s="50">
        <f>SUMIFS('overall city offline'!$C$2:$C$2047,'city centre offline'!$A$2:$A$2047,$A65,'overall city offline'!$B$2:$B$2047,N$3)</f>
        <v>0.46381461968681398</v>
      </c>
      <c r="O65" s="50">
        <f>SUMIFS('overall city offline'!$C$2:$C$2047,'city centre offline'!$A$2:$A$2047,$A65,'overall city offline'!$B$2:$B$2047,O$3)</f>
        <v>0.462656625138128</v>
      </c>
      <c r="P65" s="50">
        <f>SUMIFS('overall city offline'!$C$2:$C$2047,'city centre offline'!$A$2:$A$2047,$A65,'overall city offline'!$B$2:$B$2047,P$3)</f>
        <v>0.58809195605768405</v>
      </c>
      <c r="Q65" s="50">
        <f>SUMIFS('overall city offline'!$C$2:$C$2047,'city centre offline'!$A$2:$A$2047,$A65,'overall city offline'!$B$2:$B$2047,Q$3)</f>
        <v>0.79705176776682796</v>
      </c>
      <c r="R65" s="50">
        <f>SUMIFS('overall city offline'!$C$2:$C$2047,'city centre offline'!$A$2:$A$2047,$A65,'overall city offline'!$B$2:$B$2047,R$3)</f>
        <v>1.01470906698233</v>
      </c>
      <c r="S65" s="50">
        <f>SUMIFS('overall city offline'!$C$2:$C$2047,'city centre offline'!$A$2:$A$2047,$A65,'overall city offline'!$B$2:$B$2047,S$3)</f>
        <v>1.0562093423064201</v>
      </c>
      <c r="T65" s="50">
        <f>SUMIFS('overall city offline'!$C$2:$C$2047,'city centre offline'!$A$2:$A$2047,$A65,'overall city offline'!$B$2:$B$2047,T$3)</f>
        <v>1.1398945487777401</v>
      </c>
      <c r="U65" s="50">
        <f>SUMIFS('overall city offline'!$C$2:$C$2047,'city centre offline'!$A$2:$A$2047,$A65,'overall city offline'!$B$2:$B$2047,U$3)</f>
        <v>1.1730935566344001</v>
      </c>
      <c r="V65" s="50">
        <f>SUMIFS('overall city offline'!$C$2:$C$2047,'city centre offline'!$A$2:$A$2047,$A65,'overall city offline'!$B$2:$B$2047,V$3)</f>
        <v>1.0609959118381</v>
      </c>
      <c r="X65" s="39">
        <f>1-SUMIFS('all sales summary'!$I$2:$I$2047,'all sales summary'!$A$2:$A$2047,$A65,'all sales summary'!$B$2:$B$2047,X$2)</f>
        <v>0.74377352393669627</v>
      </c>
      <c r="Y65" s="8">
        <f t="shared" si="0"/>
        <v>4.536714429355572E-2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ABE0F-57D2-4D51-BECA-B4E1B3318B8D}">
  <sheetPr>
    <tabColor rgb="FF7030A0"/>
  </sheetPr>
  <dimension ref="A3:E66"/>
  <sheetViews>
    <sheetView topLeftCell="C28" workbookViewId="0">
      <selection activeCell="F1" sqref="F1:F1048576"/>
    </sheetView>
  </sheetViews>
  <sheetFormatPr defaultRowHeight="15" x14ac:dyDescent="0.25"/>
  <cols>
    <col min="1" max="1" width="14.5703125" bestFit="1" customWidth="1"/>
    <col min="2" max="2" width="15.7109375" bestFit="1" customWidth="1"/>
    <col min="3" max="3" width="20.5703125" bestFit="1" customWidth="1"/>
    <col min="5" max="5" width="16.28515625" customWidth="1"/>
  </cols>
  <sheetData>
    <row r="3" spans="1:5" x14ac:dyDescent="0.25">
      <c r="B3" s="45" t="s">
        <v>172</v>
      </c>
    </row>
    <row r="4" spans="1:5" x14ac:dyDescent="0.25">
      <c r="A4" t="s">
        <v>171</v>
      </c>
      <c r="B4" t="s">
        <v>154</v>
      </c>
      <c r="C4" t="s">
        <v>155</v>
      </c>
      <c r="D4" s="54" t="s">
        <v>156</v>
      </c>
    </row>
    <row r="5" spans="1:5" x14ac:dyDescent="0.25">
      <c r="A5" s="5" t="s">
        <v>7</v>
      </c>
      <c r="B5" s="44">
        <f>'City centre recovery offlin'!Y4</f>
        <v>-3.5577810763571686E-2</v>
      </c>
      <c r="C5" s="44">
        <f>+'Out centre recovery offline'!Y4</f>
        <v>-1.8048669917651E-2</v>
      </c>
      <c r="D5" s="8">
        <f>+B5+C5</f>
        <v>-5.3626480681222687E-2</v>
      </c>
      <c r="E5" s="50" t="str">
        <f>+IF(C5&lt;0,"no",IF(C5&lt;B5,"no",IF(B5&gt;0,"no","yes")))</f>
        <v>no</v>
      </c>
    </row>
    <row r="6" spans="1:5" x14ac:dyDescent="0.25">
      <c r="A6" s="5" t="s">
        <v>8</v>
      </c>
      <c r="B6" s="8">
        <f>'City centre recovery offlin'!Y5</f>
        <v>-1.2312907844521212E-3</v>
      </c>
      <c r="C6" s="8">
        <f>+'Out centre recovery offline'!Y5</f>
        <v>-2.7149228463070548E-2</v>
      </c>
      <c r="D6" s="8">
        <f t="shared" ref="D6:D66" si="0">+B6+C6</f>
        <v>-2.8380519247522669E-2</v>
      </c>
      <c r="E6" s="50" t="str">
        <f t="shared" ref="E6:E66" si="1">+IF(C6&lt;0,"no",IF(C6&lt;B6,"no",IF(B6&gt;0,"no","yes")))</f>
        <v>no</v>
      </c>
    </row>
    <row r="7" spans="1:5" x14ac:dyDescent="0.25">
      <c r="A7" s="40" t="s">
        <v>9</v>
      </c>
      <c r="B7" s="8">
        <f>'City centre recovery offlin'!Y6</f>
        <v>1.2532474710816912E-2</v>
      </c>
      <c r="C7" s="8">
        <f>+'Out centre recovery offline'!Y6</f>
        <v>0.16838878541985011</v>
      </c>
      <c r="D7" s="41">
        <f t="shared" si="0"/>
        <v>0.18092126013066703</v>
      </c>
      <c r="E7" s="50" t="str">
        <f t="shared" si="1"/>
        <v>no</v>
      </c>
    </row>
    <row r="8" spans="1:5" x14ac:dyDescent="0.25">
      <c r="A8" s="5" t="s">
        <v>10</v>
      </c>
      <c r="B8" s="8">
        <f>'City centre recovery offlin'!Y7</f>
        <v>-2.1167033607838392E-2</v>
      </c>
      <c r="C8" s="8">
        <f>+'Out centre recovery offline'!Y7</f>
        <v>3.4393569050492616E-2</v>
      </c>
      <c r="D8" s="8">
        <f t="shared" si="0"/>
        <v>1.3226535442654223E-2</v>
      </c>
      <c r="E8" s="50" t="str">
        <f t="shared" si="1"/>
        <v>yes</v>
      </c>
    </row>
    <row r="9" spans="1:5" x14ac:dyDescent="0.25">
      <c r="A9" s="5" t="s">
        <v>11</v>
      </c>
      <c r="B9" s="8">
        <f>'City centre recovery offlin'!Y8</f>
        <v>-6.2496616719637469E-3</v>
      </c>
      <c r="C9" s="8">
        <f>+'Out centre recovery offline'!Y8</f>
        <v>0.10694737832267638</v>
      </c>
      <c r="D9" s="8">
        <f t="shared" si="0"/>
        <v>0.10069771665071263</v>
      </c>
      <c r="E9" s="50" t="str">
        <f t="shared" si="1"/>
        <v>yes</v>
      </c>
    </row>
    <row r="10" spans="1:5" x14ac:dyDescent="0.25">
      <c r="A10" s="5" t="s">
        <v>12</v>
      </c>
      <c r="B10" s="8">
        <f>'City centre recovery offlin'!Y9</f>
        <v>-2.3251211459732041E-2</v>
      </c>
      <c r="C10" s="8">
        <f>+'Out centre recovery offline'!Y9</f>
        <v>3.6479092414873016E-2</v>
      </c>
      <c r="D10" s="8">
        <f t="shared" si="0"/>
        <v>1.3227880955140974E-2</v>
      </c>
      <c r="E10" s="50" t="str">
        <f t="shared" si="1"/>
        <v>yes</v>
      </c>
    </row>
    <row r="11" spans="1:5" x14ac:dyDescent="0.25">
      <c r="A11" s="40" t="s">
        <v>13</v>
      </c>
      <c r="B11" s="8">
        <f>'City centre recovery offlin'!Y10</f>
        <v>-6.4022551220955359E-3</v>
      </c>
      <c r="C11" s="8">
        <f>+'Out centre recovery offline'!Y10</f>
        <v>6.3956502097706355E-2</v>
      </c>
      <c r="D11" s="41">
        <f t="shared" si="0"/>
        <v>5.7554246975610818E-2</v>
      </c>
      <c r="E11" s="50" t="str">
        <f t="shared" si="1"/>
        <v>yes</v>
      </c>
    </row>
    <row r="12" spans="1:5" x14ac:dyDescent="0.25">
      <c r="A12" s="40" t="s">
        <v>14</v>
      </c>
      <c r="B12" s="8">
        <f>'City centre recovery offlin'!Y11</f>
        <v>2.5513532873630913E-2</v>
      </c>
      <c r="C12" s="8">
        <f>+'Out centre recovery offline'!Y11</f>
        <v>0.17907048941249251</v>
      </c>
      <c r="D12" s="41">
        <f t="shared" si="0"/>
        <v>0.20458402228612343</v>
      </c>
      <c r="E12" s="50" t="str">
        <f t="shared" si="1"/>
        <v>no</v>
      </c>
    </row>
    <row r="13" spans="1:5" x14ac:dyDescent="0.25">
      <c r="A13" s="40" t="s">
        <v>15</v>
      </c>
      <c r="B13" s="8">
        <f>'City centre recovery offlin'!Y12</f>
        <v>5.8293240314932198E-3</v>
      </c>
      <c r="C13" s="8">
        <f>+'Out centre recovery offline'!Y12</f>
        <v>6.4098523409049576E-2</v>
      </c>
      <c r="D13" s="41">
        <f t="shared" si="0"/>
        <v>6.9927847440542798E-2</v>
      </c>
      <c r="E13" s="50" t="str">
        <f t="shared" si="1"/>
        <v>no</v>
      </c>
    </row>
    <row r="14" spans="1:5" x14ac:dyDescent="0.25">
      <c r="A14" s="5" t="s">
        <v>16</v>
      </c>
      <c r="B14" s="8">
        <f>'City centre recovery offlin'!Y13</f>
        <v>-9.7774999703398001E-3</v>
      </c>
      <c r="C14" s="8">
        <f>+'Out centre recovery offline'!Y13</f>
        <v>0.13755224975763566</v>
      </c>
      <c r="D14" s="8">
        <f t="shared" si="0"/>
        <v>0.12777474978729586</v>
      </c>
      <c r="E14" s="50" t="str">
        <f t="shared" si="1"/>
        <v>yes</v>
      </c>
    </row>
    <row r="15" spans="1:5" x14ac:dyDescent="0.25">
      <c r="A15" s="40" t="s">
        <v>17</v>
      </c>
      <c r="B15" s="8">
        <f>'City centre recovery offlin'!Y14</f>
        <v>-1.5745765764513843E-3</v>
      </c>
      <c r="C15" s="8">
        <f>+'Out centre recovery offline'!Y14</f>
        <v>2.9669661274402129E-2</v>
      </c>
      <c r="D15" s="41">
        <f t="shared" si="0"/>
        <v>2.8095084697950745E-2</v>
      </c>
      <c r="E15" s="50" t="str">
        <f t="shared" si="1"/>
        <v>yes</v>
      </c>
    </row>
    <row r="16" spans="1:5" x14ac:dyDescent="0.25">
      <c r="A16" s="5" t="s">
        <v>18</v>
      </c>
      <c r="B16" s="8">
        <f>'City centre recovery offlin'!Y15</f>
        <v>-1.3766504792061767E-2</v>
      </c>
      <c r="C16" s="8">
        <f>+'Out centre recovery offline'!Y15</f>
        <v>1.4954422881024464E-2</v>
      </c>
      <c r="D16" s="8">
        <f t="shared" si="0"/>
        <v>1.1879180889626962E-3</v>
      </c>
      <c r="E16" s="50" t="str">
        <f t="shared" si="1"/>
        <v>yes</v>
      </c>
    </row>
    <row r="17" spans="1:5" x14ac:dyDescent="0.25">
      <c r="A17" s="40" t="s">
        <v>19</v>
      </c>
      <c r="B17" s="8">
        <f>'City centre recovery offlin'!Y16</f>
        <v>3.2141320364332247E-3</v>
      </c>
      <c r="C17" s="8">
        <f>+'Out centre recovery offline'!Y16</f>
        <v>6.2919912580098769E-2</v>
      </c>
      <c r="D17" s="41">
        <f t="shared" si="0"/>
        <v>6.6134044616531995E-2</v>
      </c>
      <c r="E17" s="50" t="str">
        <f t="shared" si="1"/>
        <v>no</v>
      </c>
    </row>
    <row r="18" spans="1:5" x14ac:dyDescent="0.25">
      <c r="A18" s="5" t="s">
        <v>20</v>
      </c>
      <c r="B18" s="8">
        <f>'City centre recovery offlin'!Y17</f>
        <v>-3.8101569515510511E-2</v>
      </c>
      <c r="C18" s="8">
        <f>+'Out centre recovery offline'!Y17</f>
        <v>-6.2772261574060698E-2</v>
      </c>
      <c r="D18" s="8">
        <f t="shared" si="0"/>
        <v>-0.10087383108957121</v>
      </c>
      <c r="E18" s="50" t="str">
        <f t="shared" si="1"/>
        <v>no</v>
      </c>
    </row>
    <row r="19" spans="1:5" x14ac:dyDescent="0.25">
      <c r="A19" s="5" t="s">
        <v>21</v>
      </c>
      <c r="B19" s="8">
        <f>'City centre recovery offlin'!Y18</f>
        <v>-2.8873240818572603E-2</v>
      </c>
      <c r="C19" s="8">
        <f>+'Out centre recovery offline'!Y18</f>
        <v>2.3955391061661314E-2</v>
      </c>
      <c r="D19" s="8">
        <f t="shared" si="0"/>
        <v>-4.917849756911289E-3</v>
      </c>
      <c r="E19" s="50" t="str">
        <f t="shared" si="1"/>
        <v>yes</v>
      </c>
    </row>
    <row r="20" spans="1:5" x14ac:dyDescent="0.25">
      <c r="A20" s="5" t="s">
        <v>22</v>
      </c>
      <c r="B20" s="8">
        <f>'City centre recovery offlin'!Y19</f>
        <v>-1.1117952924342644E-2</v>
      </c>
      <c r="C20" s="8">
        <f>+'Out centre recovery offline'!Y19</f>
        <v>-1.6685366725236437E-2</v>
      </c>
      <c r="D20" s="8">
        <f t="shared" si="0"/>
        <v>-2.7803319649579081E-2</v>
      </c>
      <c r="E20" s="50" t="str">
        <f t="shared" si="1"/>
        <v>no</v>
      </c>
    </row>
    <row r="21" spans="1:5" x14ac:dyDescent="0.25">
      <c r="A21" s="5" t="s">
        <v>23</v>
      </c>
      <c r="B21" s="8">
        <f>'City centre recovery offlin'!Y20</f>
        <v>-3.0107540770652128E-2</v>
      </c>
      <c r="C21" s="8">
        <f>+'Out centre recovery offline'!Y20</f>
        <v>4.5259423940226931E-2</v>
      </c>
      <c r="D21" s="8">
        <f t="shared" si="0"/>
        <v>1.5151883169574804E-2</v>
      </c>
      <c r="E21" s="50" t="str">
        <f t="shared" si="1"/>
        <v>yes</v>
      </c>
    </row>
    <row r="22" spans="1:5" x14ac:dyDescent="0.25">
      <c r="A22" s="5" t="s">
        <v>24</v>
      </c>
      <c r="B22" s="8">
        <f>'City centre recovery offlin'!Y21</f>
        <v>-4.2915858715373123E-2</v>
      </c>
      <c r="C22" s="8">
        <f>+'Out centre recovery offline'!Y21</f>
        <v>-4.8284820601566018E-2</v>
      </c>
      <c r="D22" s="8">
        <f t="shared" si="0"/>
        <v>-9.1200679316939148E-2</v>
      </c>
      <c r="E22" s="50" t="str">
        <f t="shared" si="1"/>
        <v>no</v>
      </c>
    </row>
    <row r="23" spans="1:5" x14ac:dyDescent="0.25">
      <c r="A23" s="5" t="s">
        <v>25</v>
      </c>
      <c r="B23" s="8">
        <f>'City centre recovery offlin'!Y22</f>
        <v>-2.0583545171239566E-2</v>
      </c>
      <c r="C23" s="8">
        <f>+'Out centre recovery offline'!Y22</f>
        <v>-7.41145580137268E-3</v>
      </c>
      <c r="D23" s="8">
        <f t="shared" si="0"/>
        <v>-2.7995000972612247E-2</v>
      </c>
      <c r="E23" s="50" t="str">
        <f t="shared" si="1"/>
        <v>no</v>
      </c>
    </row>
    <row r="24" spans="1:5" x14ac:dyDescent="0.25">
      <c r="A24" s="5" t="s">
        <v>26</v>
      </c>
      <c r="B24" s="8">
        <f>'City centre recovery offlin'!Y23</f>
        <v>-1.0931969086777675E-2</v>
      </c>
      <c r="C24" s="8">
        <f>+'Out centre recovery offline'!Y23</f>
        <v>0.10245765133031302</v>
      </c>
      <c r="D24" s="8">
        <f t="shared" si="0"/>
        <v>9.1525682243535356E-2</v>
      </c>
      <c r="E24" s="50" t="str">
        <f t="shared" si="1"/>
        <v>yes</v>
      </c>
    </row>
    <row r="25" spans="1:5" x14ac:dyDescent="0.25">
      <c r="A25" s="5" t="s">
        <v>27</v>
      </c>
      <c r="B25" s="8">
        <f>'City centre recovery offlin'!Y24</f>
        <v>-2.0277573080647399E-2</v>
      </c>
      <c r="C25" s="8">
        <f>+'Out centre recovery offline'!Y24</f>
        <v>7.6789693515998389E-2</v>
      </c>
      <c r="D25" s="8">
        <f t="shared" si="0"/>
        <v>5.651212043535099E-2</v>
      </c>
      <c r="E25" s="50" t="str">
        <f t="shared" si="1"/>
        <v>yes</v>
      </c>
    </row>
    <row r="26" spans="1:5" x14ac:dyDescent="0.25">
      <c r="A26" s="40" t="s">
        <v>28</v>
      </c>
      <c r="B26" s="8">
        <f>'City centre recovery offlin'!Y25</f>
        <v>3.0715579855786906E-3</v>
      </c>
      <c r="C26" s="8">
        <f>+'Out centre recovery offline'!Y25</f>
        <v>2.2009976515466757E-2</v>
      </c>
      <c r="D26" s="41">
        <f t="shared" si="0"/>
        <v>2.5081534501045447E-2</v>
      </c>
      <c r="E26" s="50" t="str">
        <f t="shared" si="1"/>
        <v>no</v>
      </c>
    </row>
    <row r="27" spans="1:5" x14ac:dyDescent="0.25">
      <c r="A27" s="5" t="s">
        <v>29</v>
      </c>
      <c r="B27" s="8">
        <f>'City centre recovery offlin'!Y26</f>
        <v>-1.879594099107389E-2</v>
      </c>
      <c r="C27" s="8">
        <f>+'Out centre recovery offline'!Y26</f>
        <v>9.0203168384497719E-3</v>
      </c>
      <c r="D27" s="8">
        <f t="shared" si="0"/>
        <v>-9.7756241526241183E-3</v>
      </c>
      <c r="E27" s="50" t="str">
        <f t="shared" si="1"/>
        <v>yes</v>
      </c>
    </row>
    <row r="28" spans="1:5" x14ac:dyDescent="0.25">
      <c r="A28" s="5" t="s">
        <v>30</v>
      </c>
      <c r="B28" s="8">
        <f>'City centre recovery offlin'!Y27</f>
        <v>-1.2806183789004666E-2</v>
      </c>
      <c r="C28" s="8">
        <f>+'Out centre recovery offline'!Y27</f>
        <v>6.6044890188493341E-2</v>
      </c>
      <c r="D28" s="8">
        <f t="shared" si="0"/>
        <v>5.3238706399488675E-2</v>
      </c>
      <c r="E28" s="50" t="str">
        <f t="shared" si="1"/>
        <v>yes</v>
      </c>
    </row>
    <row r="29" spans="1:5" x14ac:dyDescent="0.25">
      <c r="A29" s="5" t="s">
        <v>31</v>
      </c>
      <c r="B29" s="8">
        <f>'City centre recovery offlin'!Y28</f>
        <v>-7.6853535228246991E-3</v>
      </c>
      <c r="C29" s="8">
        <f>+'Out centre recovery offline'!Y28</f>
        <v>4.2611881427286447E-2</v>
      </c>
      <c r="D29" s="8">
        <f t="shared" si="0"/>
        <v>3.4926527904461747E-2</v>
      </c>
      <c r="E29" s="50" t="str">
        <f t="shared" si="1"/>
        <v>yes</v>
      </c>
    </row>
    <row r="30" spans="1:5" x14ac:dyDescent="0.25">
      <c r="A30" s="40" t="s">
        <v>32</v>
      </c>
      <c r="B30" s="8">
        <f>'City centre recovery offlin'!Y29</f>
        <v>2.5332856850171872E-3</v>
      </c>
      <c r="C30" s="8">
        <f>+'Out centre recovery offline'!Y29</f>
        <v>8.0929840484221749E-2</v>
      </c>
      <c r="D30" s="41">
        <f t="shared" si="0"/>
        <v>8.3463126169238941E-2</v>
      </c>
      <c r="E30" s="50" t="str">
        <f t="shared" si="1"/>
        <v>no</v>
      </c>
    </row>
    <row r="31" spans="1:5" x14ac:dyDescent="0.25">
      <c r="A31" s="40" t="s">
        <v>33</v>
      </c>
      <c r="B31" s="8">
        <f>'City centre recovery offlin'!Y30</f>
        <v>4.4835659274653833E-3</v>
      </c>
      <c r="C31" s="8">
        <f>+'Out centre recovery offline'!Y30</f>
        <v>0.16465549626610779</v>
      </c>
      <c r="D31" s="41">
        <f t="shared" si="0"/>
        <v>0.16913906219357316</v>
      </c>
      <c r="E31" s="50" t="str">
        <f t="shared" si="1"/>
        <v>no</v>
      </c>
    </row>
    <row r="32" spans="1:5" x14ac:dyDescent="0.25">
      <c r="A32" s="5" t="s">
        <v>34</v>
      </c>
      <c r="B32" s="8">
        <f>'City centre recovery offlin'!Y31</f>
        <v>-3.2657219684299521E-2</v>
      </c>
      <c r="C32" s="8">
        <f>+'Out centre recovery offline'!Y31</f>
        <v>-2.3907964577376392E-3</v>
      </c>
      <c r="D32" s="8">
        <f t="shared" si="0"/>
        <v>-3.5048016142037161E-2</v>
      </c>
      <c r="E32" s="50" t="str">
        <f t="shared" si="1"/>
        <v>no</v>
      </c>
    </row>
    <row r="33" spans="1:5" x14ac:dyDescent="0.25">
      <c r="A33" s="5" t="s">
        <v>35</v>
      </c>
      <c r="B33" s="8">
        <f>'City centre recovery offlin'!Y32</f>
        <v>-1.2908277378577845E-2</v>
      </c>
      <c r="C33" s="8">
        <f>+'Out centre recovery offline'!Y32</f>
        <v>3.5764263901727336E-2</v>
      </c>
      <c r="D33" s="8">
        <f t="shared" si="0"/>
        <v>2.2855986523149491E-2</v>
      </c>
      <c r="E33" s="50" t="str">
        <f t="shared" si="1"/>
        <v>yes</v>
      </c>
    </row>
    <row r="34" spans="1:5" x14ac:dyDescent="0.25">
      <c r="A34" s="5" t="s">
        <v>36</v>
      </c>
      <c r="B34" s="8">
        <f>'City centre recovery offlin'!Y33</f>
        <v>-1.475035284821927E-2</v>
      </c>
      <c r="C34" s="8">
        <f>+'Out centre recovery offline'!Y33</f>
        <v>3.1775081929798286E-3</v>
      </c>
      <c r="D34" s="8">
        <f t="shared" si="0"/>
        <v>-1.1572844655239441E-2</v>
      </c>
      <c r="E34" s="50" t="str">
        <f t="shared" si="1"/>
        <v>yes</v>
      </c>
    </row>
    <row r="35" spans="1:5" x14ac:dyDescent="0.25">
      <c r="A35" s="40" t="s">
        <v>37</v>
      </c>
      <c r="B35" s="8">
        <f>'City centre recovery offlin'!Y34</f>
        <v>2.1039694195563445E-2</v>
      </c>
      <c r="C35" s="8">
        <f>+'Out centre recovery offline'!Y34</f>
        <v>9.9994152978244544E-2</v>
      </c>
      <c r="D35" s="41">
        <f t="shared" si="0"/>
        <v>0.121033847173808</v>
      </c>
      <c r="E35" s="50" t="str">
        <f t="shared" si="1"/>
        <v>no</v>
      </c>
    </row>
    <row r="36" spans="1:5" x14ac:dyDescent="0.25">
      <c r="A36" s="5" t="s">
        <v>38</v>
      </c>
      <c r="B36" s="8">
        <f>'City centre recovery offlin'!Y35</f>
        <v>-3.8891562993361675E-2</v>
      </c>
      <c r="C36" s="8">
        <f>+'Out centre recovery offline'!Y35</f>
        <v>-2.0640099840493819E-2</v>
      </c>
      <c r="D36" s="8">
        <f t="shared" si="0"/>
        <v>-5.9531662833855498E-2</v>
      </c>
      <c r="E36" s="50" t="str">
        <f t="shared" si="1"/>
        <v>no</v>
      </c>
    </row>
    <row r="37" spans="1:5" x14ac:dyDescent="0.25">
      <c r="A37" s="40" t="s">
        <v>39</v>
      </c>
      <c r="B37" s="8">
        <f>'City centre recovery offlin'!Y36</f>
        <v>-1.6688881719250332E-2</v>
      </c>
      <c r="C37" s="8">
        <f>+'Out centre recovery offline'!Y36</f>
        <v>-1.6530256093200506E-2</v>
      </c>
      <c r="D37" s="41">
        <f t="shared" si="0"/>
        <v>-3.3219137812450839E-2</v>
      </c>
      <c r="E37" s="50" t="str">
        <f t="shared" si="1"/>
        <v>no</v>
      </c>
    </row>
    <row r="38" spans="1:5" x14ac:dyDescent="0.25">
      <c r="A38" s="5" t="s">
        <v>40</v>
      </c>
      <c r="B38" s="8">
        <f>'City centre recovery offlin'!Y37</f>
        <v>-5.8429773800188949E-3</v>
      </c>
      <c r="C38" s="8">
        <f>+'Out centre recovery offline'!Y37</f>
        <v>5.683176602856848E-2</v>
      </c>
      <c r="D38" s="8">
        <f t="shared" si="0"/>
        <v>5.0988788648549582E-2</v>
      </c>
      <c r="E38" s="50" t="str">
        <f t="shared" si="1"/>
        <v>yes</v>
      </c>
    </row>
    <row r="39" spans="1:5" x14ac:dyDescent="0.25">
      <c r="A39" s="5" t="s">
        <v>41</v>
      </c>
      <c r="B39" s="8">
        <f>'City centre recovery offlin'!Y38</f>
        <v>-3.4619573869895002E-3</v>
      </c>
      <c r="C39" s="8">
        <f>+'Out centre recovery offline'!Y38</f>
        <v>-1.0088283792783901E-2</v>
      </c>
      <c r="D39" s="8">
        <f t="shared" si="0"/>
        <v>-1.3550241179773402E-2</v>
      </c>
      <c r="E39" s="50" t="str">
        <f t="shared" si="1"/>
        <v>no</v>
      </c>
    </row>
    <row r="40" spans="1:5" x14ac:dyDescent="0.25">
      <c r="A40" s="5" t="s">
        <v>42</v>
      </c>
      <c r="B40" s="8">
        <f>'City centre recovery offlin'!Y39</f>
        <v>-1.2335948995798826E-3</v>
      </c>
      <c r="C40" s="8">
        <f>+'Out centre recovery offline'!Y39</f>
        <v>0.13478267217605303</v>
      </c>
      <c r="D40" s="8">
        <f t="shared" si="0"/>
        <v>0.13354907727647314</v>
      </c>
      <c r="E40" s="50" t="str">
        <f t="shared" si="1"/>
        <v>yes</v>
      </c>
    </row>
    <row r="41" spans="1:5" x14ac:dyDescent="0.25">
      <c r="A41" s="5" t="s">
        <v>43</v>
      </c>
      <c r="B41" s="8">
        <f>'City centre recovery offlin'!Y40</f>
        <v>-4.008482150718428E-2</v>
      </c>
      <c r="C41" s="8">
        <f>+'Out centre recovery offline'!Y40</f>
        <v>-3.550378720616465E-2</v>
      </c>
      <c r="D41" s="8">
        <f t="shared" si="0"/>
        <v>-7.5588608713348937E-2</v>
      </c>
      <c r="E41" s="50" t="str">
        <f t="shared" si="1"/>
        <v>no</v>
      </c>
    </row>
    <row r="42" spans="1:5" x14ac:dyDescent="0.25">
      <c r="A42" s="40" t="s">
        <v>44</v>
      </c>
      <c r="B42" s="8">
        <f>'City centre recovery offlin'!Y41</f>
        <v>9.4650975776835958E-3</v>
      </c>
      <c r="C42" s="8">
        <f>+'Out centre recovery offline'!Y41</f>
        <v>9.2232285547234699E-2</v>
      </c>
      <c r="D42" s="41">
        <f t="shared" si="0"/>
        <v>0.1016973831249183</v>
      </c>
      <c r="E42" s="50" t="str">
        <f t="shared" si="1"/>
        <v>no</v>
      </c>
    </row>
    <row r="43" spans="1:5" x14ac:dyDescent="0.25">
      <c r="A43" s="5" t="s">
        <v>45</v>
      </c>
      <c r="B43" s="8">
        <f>'City centre recovery offlin'!Y42</f>
        <v>-9.155608412715302E-3</v>
      </c>
      <c r="C43" s="8">
        <f>+'Out centre recovery offline'!Y42</f>
        <v>3.416583601024345E-2</v>
      </c>
      <c r="D43" s="8">
        <f t="shared" si="0"/>
        <v>2.5010227597528148E-2</v>
      </c>
      <c r="E43" s="50" t="str">
        <f t="shared" si="1"/>
        <v>yes</v>
      </c>
    </row>
    <row r="44" spans="1:5" x14ac:dyDescent="0.25">
      <c r="A44" s="5" t="s">
        <v>46</v>
      </c>
      <c r="B44" s="8">
        <f>'City centre recovery offlin'!Y43</f>
        <v>-1.7351344327290762E-2</v>
      </c>
      <c r="C44" s="8">
        <f>+'Out centre recovery offline'!Y43</f>
        <v>-2.1910202947543134E-2</v>
      </c>
      <c r="D44" s="8">
        <f t="shared" si="0"/>
        <v>-3.92615472748339E-2</v>
      </c>
      <c r="E44" s="50" t="str">
        <f t="shared" si="1"/>
        <v>no</v>
      </c>
    </row>
    <row r="45" spans="1:5" x14ac:dyDescent="0.25">
      <c r="A45" s="5" t="s">
        <v>47</v>
      </c>
      <c r="B45" s="8">
        <f>'City centre recovery offlin'!Y44</f>
        <v>-2.2862809618605102E-2</v>
      </c>
      <c r="C45" s="8">
        <f>+'Out centre recovery offline'!Y44</f>
        <v>8.9629979064448206E-3</v>
      </c>
      <c r="D45" s="8">
        <f t="shared" si="0"/>
        <v>-1.3899811712160282E-2</v>
      </c>
      <c r="E45" s="50" t="str">
        <f t="shared" si="1"/>
        <v>yes</v>
      </c>
    </row>
    <row r="46" spans="1:5" x14ac:dyDescent="0.25">
      <c r="A46" s="5" t="s">
        <v>48</v>
      </c>
      <c r="B46" s="8">
        <f>'City centre recovery offlin'!Y45</f>
        <v>-1.6319346611929218E-2</v>
      </c>
      <c r="C46" s="8">
        <f>+'Out centre recovery offline'!Y45</f>
        <v>3.2746301662035737E-2</v>
      </c>
      <c r="D46" s="8">
        <f t="shared" si="0"/>
        <v>1.642695505010652E-2</v>
      </c>
      <c r="E46" s="50" t="str">
        <f t="shared" si="1"/>
        <v>yes</v>
      </c>
    </row>
    <row r="47" spans="1:5" x14ac:dyDescent="0.25">
      <c r="A47" s="5" t="s">
        <v>49</v>
      </c>
      <c r="B47" s="8">
        <f>'City centre recovery offlin'!Y46</f>
        <v>-3.592846178755385E-2</v>
      </c>
      <c r="C47" s="8">
        <f>+'Out centre recovery offline'!Y46</f>
        <v>-5.3370880825018147E-2</v>
      </c>
      <c r="D47" s="8">
        <f t="shared" si="0"/>
        <v>-8.9299342612571997E-2</v>
      </c>
      <c r="E47" s="50" t="str">
        <f t="shared" si="1"/>
        <v>no</v>
      </c>
    </row>
    <row r="48" spans="1:5" x14ac:dyDescent="0.25">
      <c r="A48" s="5" t="s">
        <v>50</v>
      </c>
      <c r="B48" s="8">
        <f>'City centre recovery offlin'!Y47</f>
        <v>-3.7166520745429484E-2</v>
      </c>
      <c r="C48" s="8">
        <f>+'Out centre recovery offline'!Y47</f>
        <v>-3.9391925415168437E-3</v>
      </c>
      <c r="D48" s="8">
        <f t="shared" si="0"/>
        <v>-4.110571328694633E-2</v>
      </c>
      <c r="E48" s="50" t="str">
        <f t="shared" si="1"/>
        <v>no</v>
      </c>
    </row>
    <row r="49" spans="1:5" x14ac:dyDescent="0.25">
      <c r="A49" s="5" t="s">
        <v>51</v>
      </c>
      <c r="B49" s="8">
        <f>'City centre recovery offlin'!Y48</f>
        <v>-5.9297227204526965E-4</v>
      </c>
      <c r="C49" s="8">
        <f>+'Out centre recovery offline'!Y48</f>
        <v>6.154861513551152E-2</v>
      </c>
      <c r="D49" s="8">
        <f t="shared" si="0"/>
        <v>6.0955642863466247E-2</v>
      </c>
      <c r="E49" s="50" t="str">
        <f t="shared" si="1"/>
        <v>yes</v>
      </c>
    </row>
    <row r="50" spans="1:5" x14ac:dyDescent="0.25">
      <c r="A50" s="5" t="s">
        <v>52</v>
      </c>
      <c r="B50" s="8">
        <f>'City centre recovery offlin'!Y49</f>
        <v>-9.283424943353288E-3</v>
      </c>
      <c r="C50" s="8">
        <f>+'Out centre recovery offline'!Y49</f>
        <v>1.9703441187160792E-2</v>
      </c>
      <c r="D50" s="8">
        <f t="shared" si="0"/>
        <v>1.0420016243807504E-2</v>
      </c>
      <c r="E50" s="50" t="str">
        <f t="shared" si="1"/>
        <v>yes</v>
      </c>
    </row>
    <row r="51" spans="1:5" x14ac:dyDescent="0.25">
      <c r="A51" s="5" t="s">
        <v>53</v>
      </c>
      <c r="B51" s="8">
        <f>'City centre recovery offlin'!Y50</f>
        <v>-7.945156672190732E-3</v>
      </c>
      <c r="C51" s="8">
        <f>+'Out centre recovery offline'!Y50</f>
        <v>7.7933548451710091E-2</v>
      </c>
      <c r="D51" s="8">
        <f t="shared" si="0"/>
        <v>6.9988391779519363E-2</v>
      </c>
      <c r="E51" s="50" t="str">
        <f t="shared" si="1"/>
        <v>yes</v>
      </c>
    </row>
    <row r="52" spans="1:5" x14ac:dyDescent="0.25">
      <c r="A52" s="5" t="s">
        <v>54</v>
      </c>
      <c r="B52" s="8">
        <f>'City centre recovery offlin'!Y51</f>
        <v>-4.7402607305087871E-2</v>
      </c>
      <c r="C52" s="8">
        <f>+'Out centre recovery offline'!Y51</f>
        <v>-5.478084610717493E-2</v>
      </c>
      <c r="D52" s="8">
        <f t="shared" si="0"/>
        <v>-0.1021834534122628</v>
      </c>
      <c r="E52" s="50" t="str">
        <f t="shared" si="1"/>
        <v>no</v>
      </c>
    </row>
    <row r="53" spans="1:5" x14ac:dyDescent="0.25">
      <c r="A53" s="5" t="s">
        <v>55</v>
      </c>
      <c r="B53" s="8">
        <f>'City centre recovery offlin'!Y52</f>
        <v>-8.9064961640433985E-3</v>
      </c>
      <c r="C53" s="8">
        <f>+'Out centre recovery offline'!Y52</f>
        <v>4.8120203617834548E-2</v>
      </c>
      <c r="D53" s="8">
        <f t="shared" si="0"/>
        <v>3.9213707453791151E-2</v>
      </c>
      <c r="E53" s="50" t="str">
        <f t="shared" si="1"/>
        <v>yes</v>
      </c>
    </row>
    <row r="54" spans="1:5" x14ac:dyDescent="0.25">
      <c r="A54" s="5" t="s">
        <v>56</v>
      </c>
      <c r="B54" s="8">
        <f>'City centre recovery offlin'!Y53</f>
        <v>-3.5720495737773028E-2</v>
      </c>
      <c r="C54" s="8">
        <f>+'Out centre recovery offline'!Y53</f>
        <v>-7.8592722106151335E-3</v>
      </c>
      <c r="D54" s="8">
        <f t="shared" si="0"/>
        <v>-4.3579767948388165E-2</v>
      </c>
      <c r="E54" s="50" t="str">
        <f t="shared" si="1"/>
        <v>no</v>
      </c>
    </row>
    <row r="55" spans="1:5" x14ac:dyDescent="0.25">
      <c r="A55" s="5" t="s">
        <v>57</v>
      </c>
      <c r="B55" s="8">
        <f>'City centre recovery offlin'!Y54</f>
        <v>-4.766036009434705E-2</v>
      </c>
      <c r="C55" s="8">
        <f>+'Out centre recovery offline'!Y54</f>
        <v>-5.477632689719002E-3</v>
      </c>
      <c r="D55" s="8">
        <f t="shared" si="0"/>
        <v>-5.313799278406605E-2</v>
      </c>
      <c r="E55" s="50" t="str">
        <f t="shared" si="1"/>
        <v>no</v>
      </c>
    </row>
    <row r="56" spans="1:5" x14ac:dyDescent="0.25">
      <c r="A56" s="5" t="s">
        <v>58</v>
      </c>
      <c r="B56" s="8">
        <f>'City centre recovery offlin'!Y55</f>
        <v>-1.4107639139653551E-2</v>
      </c>
      <c r="C56" s="8">
        <f>+'Out centre recovery offline'!Y55</f>
        <v>7.1692918812625836E-2</v>
      </c>
      <c r="D56" s="8">
        <f t="shared" si="0"/>
        <v>5.7585279672972285E-2</v>
      </c>
      <c r="E56" s="50" t="str">
        <f t="shared" si="1"/>
        <v>yes</v>
      </c>
    </row>
    <row r="57" spans="1:5" x14ac:dyDescent="0.25">
      <c r="A57" s="5" t="s">
        <v>59</v>
      </c>
      <c r="B57" s="8">
        <f>'City centre recovery offlin'!Y56</f>
        <v>-2.0448498221749281E-2</v>
      </c>
      <c r="C57" s="8">
        <f>+'Out centre recovery offline'!Y56</f>
        <v>6.6320177684149148E-2</v>
      </c>
      <c r="D57" s="8">
        <f t="shared" si="0"/>
        <v>4.5871679462399867E-2</v>
      </c>
      <c r="E57" s="50" t="str">
        <f t="shared" si="1"/>
        <v>yes</v>
      </c>
    </row>
    <row r="58" spans="1:5" x14ac:dyDescent="0.25">
      <c r="A58" s="5" t="s">
        <v>60</v>
      </c>
      <c r="B58" s="8">
        <f>'City centre recovery offlin'!Y57</f>
        <v>-6.6645991150648988E-3</v>
      </c>
      <c r="C58" s="8">
        <f>+'Out centre recovery offline'!Y57</f>
        <v>0.14544432291835696</v>
      </c>
      <c r="D58" s="8">
        <f t="shared" si="0"/>
        <v>0.13877972380329207</v>
      </c>
      <c r="E58" s="50" t="str">
        <f t="shared" si="1"/>
        <v>yes</v>
      </c>
    </row>
    <row r="59" spans="1:5" x14ac:dyDescent="0.25">
      <c r="A59" s="5" t="s">
        <v>61</v>
      </c>
      <c r="B59" s="8">
        <f>'City centre recovery offlin'!Y58</f>
        <v>-1.3144275088381469E-4</v>
      </c>
      <c r="C59" s="8">
        <f>+'Out centre recovery offline'!Y58</f>
        <v>0.13536306856039598</v>
      </c>
      <c r="D59" s="8">
        <f t="shared" si="0"/>
        <v>0.13523162580951217</v>
      </c>
      <c r="E59" s="50" t="str">
        <f t="shared" si="1"/>
        <v>yes</v>
      </c>
    </row>
    <row r="60" spans="1:5" x14ac:dyDescent="0.25">
      <c r="A60" s="5" t="s">
        <v>62</v>
      </c>
      <c r="B60" s="8">
        <f>'City centre recovery offlin'!Y59</f>
        <v>-1.8891872944465267E-2</v>
      </c>
      <c r="C60" s="8">
        <f>+'Out centre recovery offline'!Y59</f>
        <v>-1.2302732402812794E-2</v>
      </c>
      <c r="D60" s="8">
        <f t="shared" si="0"/>
        <v>-3.1194605347278061E-2</v>
      </c>
      <c r="E60" s="50" t="str">
        <f t="shared" si="1"/>
        <v>no</v>
      </c>
    </row>
    <row r="61" spans="1:5" x14ac:dyDescent="0.25">
      <c r="A61" s="5" t="s">
        <v>63</v>
      </c>
      <c r="B61" s="8">
        <f>'City centre recovery offlin'!Y60</f>
        <v>-2.6550337305818416E-2</v>
      </c>
      <c r="C61" s="8">
        <f>+'Out centre recovery offline'!Y60</f>
        <v>2.8627462652778364E-3</v>
      </c>
      <c r="D61" s="8">
        <f t="shared" si="0"/>
        <v>-2.3687591040540579E-2</v>
      </c>
      <c r="E61" s="50" t="str">
        <f t="shared" si="1"/>
        <v>yes</v>
      </c>
    </row>
    <row r="62" spans="1:5" x14ac:dyDescent="0.25">
      <c r="A62" s="5" t="s">
        <v>64</v>
      </c>
      <c r="B62" s="8">
        <f>'City centre recovery offlin'!Y61</f>
        <v>-7.0746376265573103E-3</v>
      </c>
      <c r="C62" s="8">
        <f>+'Out centre recovery offline'!Y61</f>
        <v>8.6248654353826781E-2</v>
      </c>
      <c r="D62" s="8">
        <f t="shared" si="0"/>
        <v>7.9174016727269467E-2</v>
      </c>
      <c r="E62" s="50" t="str">
        <f t="shared" si="1"/>
        <v>yes</v>
      </c>
    </row>
    <row r="63" spans="1:5" x14ac:dyDescent="0.25">
      <c r="A63" s="5" t="s">
        <v>65</v>
      </c>
      <c r="B63" s="8">
        <f>'City centre recovery offlin'!Y62</f>
        <v>2.4883612755003531E-4</v>
      </c>
      <c r="C63" s="8">
        <f>+'Out centre recovery offline'!Y62</f>
        <v>1.3297793703584254E-2</v>
      </c>
      <c r="D63" s="8">
        <f t="shared" si="0"/>
        <v>1.3546629831134289E-2</v>
      </c>
      <c r="E63" s="50" t="str">
        <f t="shared" si="1"/>
        <v>no</v>
      </c>
    </row>
    <row r="64" spans="1:5" x14ac:dyDescent="0.25">
      <c r="A64" s="5" t="s">
        <v>66</v>
      </c>
      <c r="B64" s="8">
        <f>'City centre recovery offlin'!Y63</f>
        <v>-1.3647363457576412E-2</v>
      </c>
      <c r="C64" s="8">
        <f>+'Out centre recovery offline'!Y63</f>
        <v>0.11485505190452444</v>
      </c>
      <c r="D64" s="8">
        <f t="shared" si="0"/>
        <v>0.10120768844694802</v>
      </c>
      <c r="E64" s="50" t="str">
        <f t="shared" si="1"/>
        <v>yes</v>
      </c>
    </row>
    <row r="65" spans="1:5" x14ac:dyDescent="0.25">
      <c r="A65" s="5" t="s">
        <v>67</v>
      </c>
      <c r="B65" s="8">
        <f>'City centre recovery offlin'!Y64</f>
        <v>-9.3434860035544864E-3</v>
      </c>
      <c r="C65" s="8">
        <f>+'Out centre recovery offline'!Y64</f>
        <v>5.2721123014236308E-2</v>
      </c>
      <c r="D65" s="8">
        <f t="shared" si="0"/>
        <v>4.337763701068182E-2</v>
      </c>
      <c r="E65" s="50" t="str">
        <f t="shared" si="1"/>
        <v>yes</v>
      </c>
    </row>
    <row r="66" spans="1:5" x14ac:dyDescent="0.25">
      <c r="A66" s="5" t="s">
        <v>68</v>
      </c>
      <c r="B66" s="8">
        <f>'City centre recovery offlin'!Y65</f>
        <v>4.5876607221756245E-2</v>
      </c>
      <c r="C66" s="8">
        <f>+'Out centre recovery offline'!Y65</f>
        <v>4.536714429355572E-2</v>
      </c>
      <c r="D66" s="8">
        <f t="shared" si="0"/>
        <v>9.1243751515311972E-2</v>
      </c>
      <c r="E66" s="50" t="str">
        <f t="shared" si="1"/>
        <v>no</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J2047"/>
  <sheetViews>
    <sheetView topLeftCell="A826" workbookViewId="0">
      <selection sqref="A1:C2047"/>
    </sheetView>
  </sheetViews>
  <sheetFormatPr defaultColWidth="11.42578125" defaultRowHeight="15" x14ac:dyDescent="0.25"/>
  <cols>
    <col min="4" max="4" width="20.42578125" bestFit="1" customWidth="1"/>
    <col min="5" max="5" width="20.140625" bestFit="1" customWidth="1"/>
    <col min="6" max="6" width="20.85546875" bestFit="1" customWidth="1"/>
    <col min="7" max="7" width="20.5703125" bestFit="1" customWidth="1"/>
    <col min="8" max="9" width="11.42578125" style="10"/>
  </cols>
  <sheetData>
    <row r="1" spans="1:10" ht="45" x14ac:dyDescent="0.25">
      <c r="A1" s="1" t="s">
        <v>0</v>
      </c>
      <c r="B1" s="1" t="s">
        <v>1</v>
      </c>
      <c r="C1" s="1" t="s">
        <v>2</v>
      </c>
      <c r="D1" s="1" t="s">
        <v>3</v>
      </c>
      <c r="E1" s="1" t="s">
        <v>4</v>
      </c>
      <c r="F1" s="1" t="s">
        <v>5</v>
      </c>
      <c r="G1" s="1" t="s">
        <v>6</v>
      </c>
      <c r="H1" s="23" t="s">
        <v>83</v>
      </c>
      <c r="I1" s="24" t="s">
        <v>94</v>
      </c>
      <c r="J1" s="26" t="s">
        <v>170</v>
      </c>
    </row>
    <row r="2" spans="1:10" hidden="1" x14ac:dyDescent="0.25">
      <c r="A2" s="3" t="s">
        <v>7</v>
      </c>
      <c r="B2" s="2">
        <v>43466</v>
      </c>
      <c r="C2" s="7">
        <v>0.88202242866858205</v>
      </c>
      <c r="D2" s="7">
        <v>0.15561039736070301</v>
      </c>
      <c r="E2" s="7">
        <v>2.9616945101662899E-2</v>
      </c>
      <c r="F2" s="7">
        <v>0.67621027711961901</v>
      </c>
      <c r="G2" s="7">
        <v>0.138562380418015</v>
      </c>
      <c r="H2" s="9">
        <f>D2+E2</f>
        <v>0.18522734246236591</v>
      </c>
      <c r="I2" s="9">
        <f>D2/(D2+F2)</f>
        <v>0.18707204826078677</v>
      </c>
      <c r="J2" s="8">
        <f>+F2+D2</f>
        <v>0.83182067448032204</v>
      </c>
    </row>
    <row r="3" spans="1:10" hidden="1" x14ac:dyDescent="0.25">
      <c r="A3" s="3" t="s">
        <v>7</v>
      </c>
      <c r="B3" s="2">
        <v>43497</v>
      </c>
      <c r="C3" s="7">
        <v>0.908172403673142</v>
      </c>
      <c r="D3" s="7">
        <v>0.16023052682795599</v>
      </c>
      <c r="E3" s="7">
        <v>2.5958487139212501E-2</v>
      </c>
      <c r="F3" s="7">
        <v>0.68751743445894198</v>
      </c>
      <c r="G3" s="7">
        <v>0.126293551573889</v>
      </c>
      <c r="H3" s="9">
        <f t="shared" ref="H3:H66" si="0">D3+E3</f>
        <v>0.1861890139671685</v>
      </c>
      <c r="I3" s="9">
        <f t="shared" ref="I3:I66" si="1">D3/(D3+F3)</f>
        <v>0.1890072688405206</v>
      </c>
      <c r="J3" s="8">
        <f t="shared" ref="J3:J66" si="2">+F3+D3</f>
        <v>0.847747961286898</v>
      </c>
    </row>
    <row r="4" spans="1:10" hidden="1" x14ac:dyDescent="0.25">
      <c r="A4" s="3" t="s">
        <v>7</v>
      </c>
      <c r="B4" s="2">
        <v>43525</v>
      </c>
      <c r="C4" s="7">
        <v>1.09117953752139</v>
      </c>
      <c r="D4" s="7">
        <v>0.16216451234603799</v>
      </c>
      <c r="E4" s="7">
        <v>2.9964355088136298E-2</v>
      </c>
      <c r="F4" s="7">
        <v>0.68966791112118297</v>
      </c>
      <c r="G4" s="7">
        <v>0.118203221444643</v>
      </c>
      <c r="H4" s="9">
        <f t="shared" si="0"/>
        <v>0.19212886743417429</v>
      </c>
      <c r="I4" s="9">
        <f t="shared" si="1"/>
        <v>0.19037137807689727</v>
      </c>
      <c r="J4" s="8">
        <f t="shared" si="2"/>
        <v>0.85183242346722099</v>
      </c>
    </row>
    <row r="5" spans="1:10" hidden="1" x14ac:dyDescent="0.25">
      <c r="A5" s="3" t="s">
        <v>7</v>
      </c>
      <c r="B5" s="2">
        <v>43556</v>
      </c>
      <c r="C5" s="7">
        <v>0.959400816151743</v>
      </c>
      <c r="D5" s="7">
        <v>0.169876425137685</v>
      </c>
      <c r="E5" s="7">
        <v>3.2233830281908599E-2</v>
      </c>
      <c r="F5" s="7">
        <v>0.72595603224480298</v>
      </c>
      <c r="G5" s="7">
        <v>7.1933712335603694E-2</v>
      </c>
      <c r="H5" s="9">
        <f t="shared" si="0"/>
        <v>0.2021102554195936</v>
      </c>
      <c r="I5" s="9">
        <f t="shared" si="1"/>
        <v>0.18962968324907872</v>
      </c>
      <c r="J5" s="8">
        <f t="shared" si="2"/>
        <v>0.89583245738248796</v>
      </c>
    </row>
    <row r="6" spans="1:10" hidden="1" x14ac:dyDescent="0.25">
      <c r="A6" s="3" t="s">
        <v>7</v>
      </c>
      <c r="B6" s="2">
        <v>43586</v>
      </c>
      <c r="C6" s="7">
        <v>1.0044633327949199</v>
      </c>
      <c r="D6" s="7">
        <v>0.180377772827718</v>
      </c>
      <c r="E6" s="7">
        <v>2.7589541672975702E-2</v>
      </c>
      <c r="F6" s="7">
        <v>0.72605579292601496</v>
      </c>
      <c r="G6" s="7">
        <v>6.5976892573290799E-2</v>
      </c>
      <c r="H6" s="9">
        <f t="shared" si="0"/>
        <v>0.2079673145006937</v>
      </c>
      <c r="I6" s="9">
        <f t="shared" si="1"/>
        <v>0.19899723448317716</v>
      </c>
      <c r="J6" s="8">
        <f t="shared" si="2"/>
        <v>0.90643356575373302</v>
      </c>
    </row>
    <row r="7" spans="1:10" hidden="1" x14ac:dyDescent="0.25">
      <c r="A7" s="3" t="s">
        <v>7</v>
      </c>
      <c r="B7" s="2">
        <v>43617</v>
      </c>
      <c r="C7" s="7">
        <v>0.95535369554891902</v>
      </c>
      <c r="D7" s="7">
        <v>0.181836682613535</v>
      </c>
      <c r="E7" s="7">
        <v>2.8052136751517701E-2</v>
      </c>
      <c r="F7" s="7">
        <v>0.72920494385259005</v>
      </c>
      <c r="G7" s="7">
        <v>6.0906236782357202E-2</v>
      </c>
      <c r="H7" s="9">
        <f t="shared" si="0"/>
        <v>0.20988881936505271</v>
      </c>
      <c r="I7" s="9">
        <f t="shared" si="1"/>
        <v>0.19959206838755372</v>
      </c>
      <c r="J7" s="8">
        <f t="shared" si="2"/>
        <v>0.91104162646612508</v>
      </c>
    </row>
    <row r="8" spans="1:10" hidden="1" x14ac:dyDescent="0.25">
      <c r="A8" s="3" t="s">
        <v>7</v>
      </c>
      <c r="B8" s="2">
        <v>43647</v>
      </c>
      <c r="C8" s="7">
        <v>0.95557622280462795</v>
      </c>
      <c r="D8" s="7">
        <v>0.178992902434052</v>
      </c>
      <c r="E8" s="7">
        <v>2.9105780335655501E-2</v>
      </c>
      <c r="F8" s="7">
        <v>0.72510322732022903</v>
      </c>
      <c r="G8" s="7">
        <v>6.6798089910063294E-2</v>
      </c>
      <c r="H8" s="9">
        <f t="shared" si="0"/>
        <v>0.2080986827697075</v>
      </c>
      <c r="I8" s="9">
        <f t="shared" si="1"/>
        <v>0.19797994543201886</v>
      </c>
      <c r="J8" s="8">
        <f t="shared" si="2"/>
        <v>0.904096129754281</v>
      </c>
    </row>
    <row r="9" spans="1:10" hidden="1" x14ac:dyDescent="0.25">
      <c r="A9" s="3" t="s">
        <v>7</v>
      </c>
      <c r="B9" s="2">
        <v>43678</v>
      </c>
      <c r="C9" s="7">
        <v>0.98794525713928105</v>
      </c>
      <c r="D9" s="7">
        <v>0.175366653399911</v>
      </c>
      <c r="E9" s="7">
        <v>2.7800091967975098E-2</v>
      </c>
      <c r="F9" s="7">
        <v>0.73016438321038402</v>
      </c>
      <c r="G9" s="7">
        <v>6.6668871421729406E-2</v>
      </c>
      <c r="H9" s="9">
        <f t="shared" si="0"/>
        <v>0.20316674536788609</v>
      </c>
      <c r="I9" s="9">
        <f t="shared" si="1"/>
        <v>0.19366167067709456</v>
      </c>
      <c r="J9" s="8">
        <f t="shared" si="2"/>
        <v>0.90553103661029499</v>
      </c>
    </row>
    <row r="10" spans="1:10" hidden="1" x14ac:dyDescent="0.25">
      <c r="A10" s="55" t="s">
        <v>7</v>
      </c>
      <c r="B10" s="56">
        <v>43709</v>
      </c>
      <c r="C10" s="51">
        <v>0.95108510359229304</v>
      </c>
      <c r="D10" s="51">
        <v>0.17348689098523301</v>
      </c>
      <c r="E10" s="51">
        <v>2.7592383238768201E-2</v>
      </c>
      <c r="F10" s="51">
        <v>0.73428604947545595</v>
      </c>
      <c r="G10" s="51">
        <v>6.4634676300542496E-2</v>
      </c>
      <c r="H10" s="57">
        <f t="shared" si="0"/>
        <v>0.20107927422400121</v>
      </c>
      <c r="I10" s="57">
        <f t="shared" si="1"/>
        <v>0.1911126486070289</v>
      </c>
      <c r="J10" s="43">
        <f t="shared" si="2"/>
        <v>0.9077729404606889</v>
      </c>
    </row>
    <row r="11" spans="1:10" hidden="1" x14ac:dyDescent="0.25">
      <c r="A11" s="3" t="s">
        <v>7</v>
      </c>
      <c r="B11" s="2">
        <v>43739</v>
      </c>
      <c r="C11" s="7">
        <v>0.98825105980008499</v>
      </c>
      <c r="D11" s="7">
        <v>0.175195429160207</v>
      </c>
      <c r="E11" s="7">
        <v>2.63557303824071E-2</v>
      </c>
      <c r="F11" s="7">
        <v>0.73377866076698595</v>
      </c>
      <c r="G11" s="7">
        <v>6.4670179690399801E-2</v>
      </c>
      <c r="H11" s="9">
        <f t="shared" si="0"/>
        <v>0.2015511595426141</v>
      </c>
      <c r="I11" s="9">
        <f t="shared" si="1"/>
        <v>0.19273973934090882</v>
      </c>
      <c r="J11" s="8">
        <f t="shared" si="2"/>
        <v>0.90897408992719297</v>
      </c>
    </row>
    <row r="12" spans="1:10" hidden="1" x14ac:dyDescent="0.25">
      <c r="A12" s="3" t="s">
        <v>7</v>
      </c>
      <c r="B12" s="2">
        <v>43770</v>
      </c>
      <c r="C12" s="7">
        <v>1.0614989051480099</v>
      </c>
      <c r="D12" s="7">
        <v>0.18636244960036399</v>
      </c>
      <c r="E12" s="7">
        <v>3.1820719976631703E-2</v>
      </c>
      <c r="F12" s="7">
        <v>0.71615365560011801</v>
      </c>
      <c r="G12" s="7">
        <v>6.5663174822886403E-2</v>
      </c>
      <c r="H12" s="9">
        <f t="shared" si="0"/>
        <v>0.21818316957699568</v>
      </c>
      <c r="I12" s="9">
        <f t="shared" si="1"/>
        <v>0.20649210415914523</v>
      </c>
      <c r="J12" s="8">
        <f t="shared" si="2"/>
        <v>0.90251610520048198</v>
      </c>
    </row>
    <row r="13" spans="1:10" hidden="1" x14ac:dyDescent="0.25">
      <c r="A13" s="3" t="s">
        <v>7</v>
      </c>
      <c r="B13" s="2">
        <v>43800</v>
      </c>
      <c r="C13" s="7">
        <v>1.2550512371570099</v>
      </c>
      <c r="D13" s="7">
        <v>0.213308222204111</v>
      </c>
      <c r="E13" s="7">
        <v>2.02926926186533E-2</v>
      </c>
      <c r="F13" s="7">
        <v>0.72086102429557897</v>
      </c>
      <c r="G13" s="7">
        <v>4.55380608816571E-2</v>
      </c>
      <c r="H13" s="9">
        <f t="shared" si="0"/>
        <v>0.23360091482276429</v>
      </c>
      <c r="I13" s="9">
        <f t="shared" si="1"/>
        <v>0.22834001761819053</v>
      </c>
      <c r="J13" s="8">
        <f t="shared" si="2"/>
        <v>0.93416924649969002</v>
      </c>
    </row>
    <row r="14" spans="1:10" hidden="1" x14ac:dyDescent="0.25">
      <c r="A14" s="3" t="s">
        <v>7</v>
      </c>
      <c r="B14" s="2">
        <v>43831</v>
      </c>
      <c r="C14" s="7">
        <v>0.89607348832909794</v>
      </c>
      <c r="D14" s="7">
        <v>0.16176832047884099</v>
      </c>
      <c r="E14" s="7">
        <v>2.9217169824377699E-2</v>
      </c>
      <c r="F14" s="7">
        <v>0.740022567557164</v>
      </c>
      <c r="G14" s="7">
        <v>6.8991942139617096E-2</v>
      </c>
      <c r="H14" s="9">
        <f t="shared" si="0"/>
        <v>0.19098549030321868</v>
      </c>
      <c r="I14" s="9">
        <f t="shared" si="1"/>
        <v>0.17938562323595156</v>
      </c>
      <c r="J14" s="8">
        <f t="shared" si="2"/>
        <v>0.90179088803600504</v>
      </c>
    </row>
    <row r="15" spans="1:10" hidden="1" x14ac:dyDescent="0.25">
      <c r="A15" s="3" t="s">
        <v>7</v>
      </c>
      <c r="B15" s="2">
        <v>43862</v>
      </c>
      <c r="C15" s="7">
        <v>0.92464555882324195</v>
      </c>
      <c r="D15" s="7">
        <v>0.16837487411162499</v>
      </c>
      <c r="E15" s="7">
        <v>2.5855517228659801E-2</v>
      </c>
      <c r="F15" s="7">
        <v>0.74422691499974902</v>
      </c>
      <c r="G15" s="7">
        <v>6.15426936599658E-2</v>
      </c>
      <c r="H15" s="9">
        <f t="shared" si="0"/>
        <v>0.1942303913402848</v>
      </c>
      <c r="I15" s="9">
        <f t="shared" si="1"/>
        <v>0.18449982908271123</v>
      </c>
      <c r="J15" s="8">
        <f t="shared" si="2"/>
        <v>0.91260178911137402</v>
      </c>
    </row>
    <row r="16" spans="1:10" hidden="1" x14ac:dyDescent="0.25">
      <c r="A16" s="3" t="s">
        <v>7</v>
      </c>
      <c r="B16" s="2">
        <v>43891</v>
      </c>
      <c r="C16" s="7">
        <v>0.78074700037496803</v>
      </c>
      <c r="D16" s="7">
        <v>0.135825842917418</v>
      </c>
      <c r="E16" s="7">
        <v>2.9493433654666501E-2</v>
      </c>
      <c r="F16" s="7">
        <v>0.76415468593698999</v>
      </c>
      <c r="G16" s="7">
        <v>7.05260374909253E-2</v>
      </c>
      <c r="H16" s="9">
        <f t="shared" si="0"/>
        <v>0.16531927657208451</v>
      </c>
      <c r="I16" s="9">
        <f t="shared" si="1"/>
        <v>0.1509208683551318</v>
      </c>
      <c r="J16" s="8">
        <f t="shared" si="2"/>
        <v>0.89998052885440805</v>
      </c>
    </row>
    <row r="17" spans="1:10" hidden="1" x14ac:dyDescent="0.25">
      <c r="A17" s="3" t="s">
        <v>7</v>
      </c>
      <c r="B17" s="2">
        <v>43922</v>
      </c>
      <c r="C17" s="7">
        <v>0.36355166368999398</v>
      </c>
      <c r="D17" s="7">
        <v>4.4899308763904501E-2</v>
      </c>
      <c r="E17" s="7">
        <v>5.4230228182918797E-2</v>
      </c>
      <c r="F17" s="7">
        <v>0.76878685877858499</v>
      </c>
      <c r="G17" s="7">
        <v>0.13208360427459201</v>
      </c>
      <c r="H17" s="9">
        <f t="shared" si="0"/>
        <v>9.9129536946823305E-2</v>
      </c>
      <c r="I17" s="9">
        <f t="shared" si="1"/>
        <v>5.518013031917484E-2</v>
      </c>
      <c r="J17" s="8">
        <f t="shared" si="2"/>
        <v>0.81368616754248946</v>
      </c>
    </row>
    <row r="18" spans="1:10" hidden="1" x14ac:dyDescent="0.25">
      <c r="A18" s="3" t="s">
        <v>7</v>
      </c>
      <c r="B18" s="2">
        <v>43952</v>
      </c>
      <c r="C18" s="7">
        <v>0.44037989722988602</v>
      </c>
      <c r="D18" s="7">
        <v>4.1829776490432499E-2</v>
      </c>
      <c r="E18" s="7">
        <v>4.8324051017777203E-2</v>
      </c>
      <c r="F18" s="7">
        <v>0.78174420506055897</v>
      </c>
      <c r="G18" s="7">
        <v>0.12810196743123101</v>
      </c>
      <c r="H18" s="9">
        <f t="shared" si="0"/>
        <v>9.0153827508209702E-2</v>
      </c>
      <c r="I18" s="9">
        <f t="shared" si="1"/>
        <v>5.0790551216366484E-2</v>
      </c>
      <c r="J18" s="8">
        <f t="shared" si="2"/>
        <v>0.82357398155099149</v>
      </c>
    </row>
    <row r="19" spans="1:10" hidden="1" x14ac:dyDescent="0.25">
      <c r="A19" s="3" t="s">
        <v>7</v>
      </c>
      <c r="B19" s="2">
        <v>43983</v>
      </c>
      <c r="C19" s="7">
        <v>0.50407166746124998</v>
      </c>
      <c r="D19" s="7">
        <v>4.6981805666655899E-2</v>
      </c>
      <c r="E19" s="7">
        <v>3.9280732363716798E-2</v>
      </c>
      <c r="F19" s="7">
        <v>0.78542774689439199</v>
      </c>
      <c r="G19" s="7">
        <v>0.128309715075236</v>
      </c>
      <c r="H19" s="9">
        <f t="shared" si="0"/>
        <v>8.6262538030372704E-2</v>
      </c>
      <c r="I19" s="9">
        <f t="shared" si="1"/>
        <v>5.6440733437174623E-2</v>
      </c>
      <c r="J19" s="8">
        <f t="shared" si="2"/>
        <v>0.83240955256104787</v>
      </c>
    </row>
    <row r="20" spans="1:10" hidden="1" x14ac:dyDescent="0.25">
      <c r="A20" s="3" t="s">
        <v>7</v>
      </c>
      <c r="B20" s="2">
        <v>44013</v>
      </c>
      <c r="C20" s="7">
        <v>0.796315387995715</v>
      </c>
      <c r="D20" s="7">
        <v>0.11634232948966</v>
      </c>
      <c r="E20" s="7">
        <v>3.9744878736039803E-2</v>
      </c>
      <c r="F20" s="7">
        <v>0.73998182477001495</v>
      </c>
      <c r="G20" s="7">
        <v>0.103930967004285</v>
      </c>
      <c r="H20" s="9">
        <f t="shared" si="0"/>
        <v>0.1560872082256998</v>
      </c>
      <c r="I20" s="9">
        <f t="shared" si="1"/>
        <v>0.13586248724963551</v>
      </c>
      <c r="J20" s="8">
        <f t="shared" si="2"/>
        <v>0.8563241542596749</v>
      </c>
    </row>
    <row r="21" spans="1:10" hidden="1" x14ac:dyDescent="0.25">
      <c r="A21" s="3" t="s">
        <v>7</v>
      </c>
      <c r="B21" s="2">
        <v>44044</v>
      </c>
      <c r="C21" s="7">
        <v>0.75118807181004199</v>
      </c>
      <c r="D21" s="7">
        <v>0.117892454273029</v>
      </c>
      <c r="E21" s="7">
        <v>3.8375333253661499E-2</v>
      </c>
      <c r="F21" s="7">
        <v>0.74083738635281204</v>
      </c>
      <c r="G21" s="7">
        <v>0.102894826120498</v>
      </c>
      <c r="H21" s="9">
        <f t="shared" si="0"/>
        <v>0.15626778752669049</v>
      </c>
      <c r="I21" s="9">
        <f t="shared" si="1"/>
        <v>0.13728701239392024</v>
      </c>
      <c r="J21" s="8">
        <f t="shared" si="2"/>
        <v>0.85872984062584101</v>
      </c>
    </row>
    <row r="22" spans="1:10" hidden="1" x14ac:dyDescent="0.25">
      <c r="A22" s="3" t="s">
        <v>7</v>
      </c>
      <c r="B22" s="2">
        <v>44075</v>
      </c>
      <c r="C22" s="7">
        <v>0.84392698388660803</v>
      </c>
      <c r="D22" s="7">
        <v>0.13818800542939</v>
      </c>
      <c r="E22" s="7">
        <v>3.2703406085734701E-2</v>
      </c>
      <c r="F22" s="7">
        <v>0.736765700961868</v>
      </c>
      <c r="G22" s="7">
        <v>9.2342887523007705E-2</v>
      </c>
      <c r="H22" s="9">
        <f t="shared" si="0"/>
        <v>0.17089141151512471</v>
      </c>
      <c r="I22" s="9">
        <f t="shared" si="1"/>
        <v>0.15793750505880558</v>
      </c>
      <c r="J22" s="8">
        <f t="shared" si="2"/>
        <v>0.87495370639125802</v>
      </c>
    </row>
    <row r="23" spans="1:10" hidden="1" x14ac:dyDescent="0.25">
      <c r="A23" s="3" t="s">
        <v>7</v>
      </c>
      <c r="B23" s="2">
        <v>44105</v>
      </c>
      <c r="C23" s="7">
        <v>0.88927280618591997</v>
      </c>
      <c r="D23" s="7">
        <v>0.142421991705732</v>
      </c>
      <c r="E23" s="7">
        <v>2.8137305381609499E-2</v>
      </c>
      <c r="F23" s="7">
        <v>0.73612083302340003</v>
      </c>
      <c r="G23" s="7">
        <v>9.3319869889258694E-2</v>
      </c>
      <c r="H23" s="9">
        <f t="shared" si="0"/>
        <v>0.17055929708734149</v>
      </c>
      <c r="I23" s="9">
        <f t="shared" si="1"/>
        <v>0.16211160992595078</v>
      </c>
      <c r="J23" s="8">
        <f t="shared" si="2"/>
        <v>0.87854282472913203</v>
      </c>
    </row>
    <row r="24" spans="1:10" hidden="1" x14ac:dyDescent="0.25">
      <c r="A24" s="3" t="s">
        <v>7</v>
      </c>
      <c r="B24" s="2">
        <v>44136</v>
      </c>
      <c r="C24" s="7">
        <v>0.90983028322485304</v>
      </c>
      <c r="D24" s="7">
        <v>0.15794392834103299</v>
      </c>
      <c r="E24" s="7">
        <v>2.9317310301294499E-2</v>
      </c>
      <c r="F24" s="7">
        <v>0.72805573000692603</v>
      </c>
      <c r="G24" s="7">
        <v>8.4683031350747007E-2</v>
      </c>
      <c r="H24" s="9">
        <f t="shared" si="0"/>
        <v>0.18726123864232749</v>
      </c>
      <c r="I24" s="9">
        <f t="shared" si="1"/>
        <v>0.17826635355089901</v>
      </c>
      <c r="J24" s="8">
        <f t="shared" si="2"/>
        <v>0.88599965834795902</v>
      </c>
    </row>
    <row r="25" spans="1:10" hidden="1" x14ac:dyDescent="0.25">
      <c r="A25" s="3" t="s">
        <v>7</v>
      </c>
      <c r="B25" s="2">
        <v>44166</v>
      </c>
      <c r="C25" s="7">
        <v>0.99969385468824401</v>
      </c>
      <c r="D25" s="7">
        <v>0.168312864701783</v>
      </c>
      <c r="E25" s="7">
        <v>2.6058660549888101E-2</v>
      </c>
      <c r="F25" s="7">
        <v>0.72678697211867804</v>
      </c>
      <c r="G25" s="7">
        <v>7.8841502629650895E-2</v>
      </c>
      <c r="H25" s="9">
        <f t="shared" si="0"/>
        <v>0.19437152525167109</v>
      </c>
      <c r="I25" s="9">
        <f t="shared" si="1"/>
        <v>0.18803809114708081</v>
      </c>
      <c r="J25" s="8">
        <f t="shared" si="2"/>
        <v>0.89509983682046101</v>
      </c>
    </row>
    <row r="26" spans="1:10" hidden="1" x14ac:dyDescent="0.25">
      <c r="A26" s="3" t="s">
        <v>7</v>
      </c>
      <c r="B26" s="2">
        <v>44197</v>
      </c>
      <c r="C26" s="7">
        <v>0.46474749440941898</v>
      </c>
      <c r="D26" s="7">
        <v>5.3632930525133002E-2</v>
      </c>
      <c r="E26" s="7">
        <v>4.9813438845217703E-2</v>
      </c>
      <c r="F26" s="7">
        <v>0.72154835478635504</v>
      </c>
      <c r="G26" s="7">
        <v>0.17500527584329401</v>
      </c>
      <c r="H26" s="9">
        <f t="shared" si="0"/>
        <v>0.1034463693703507</v>
      </c>
      <c r="I26" s="9">
        <f t="shared" si="1"/>
        <v>6.9187597200030301E-2</v>
      </c>
      <c r="J26" s="8">
        <f t="shared" si="2"/>
        <v>0.775181285311488</v>
      </c>
    </row>
    <row r="27" spans="1:10" hidden="1" x14ac:dyDescent="0.25">
      <c r="A27" s="3" t="s">
        <v>7</v>
      </c>
      <c r="B27" s="2">
        <v>44228</v>
      </c>
      <c r="C27" s="7">
        <v>0.48112209372652798</v>
      </c>
      <c r="D27" s="7">
        <v>5.4336096011835498E-2</v>
      </c>
      <c r="E27" s="7">
        <v>4.85913215848792E-2</v>
      </c>
      <c r="F27" s="7">
        <v>0.71988924927250997</v>
      </c>
      <c r="G27" s="7">
        <v>0.177183333130776</v>
      </c>
      <c r="H27" s="9">
        <f t="shared" si="0"/>
        <v>0.1029274175967147</v>
      </c>
      <c r="I27" s="9">
        <f t="shared" si="1"/>
        <v>7.0181241602055508E-2</v>
      </c>
      <c r="J27" s="8">
        <f t="shared" si="2"/>
        <v>0.7742253452843455</v>
      </c>
    </row>
    <row r="28" spans="1:10" hidden="1" x14ac:dyDescent="0.25">
      <c r="A28" s="3" t="s">
        <v>7</v>
      </c>
      <c r="B28" s="2">
        <v>44256</v>
      </c>
      <c r="C28" s="7">
        <v>0.60807910395611298</v>
      </c>
      <c r="D28" s="7">
        <v>5.5120831257597799E-2</v>
      </c>
      <c r="E28" s="7">
        <v>5.0224206649030503E-2</v>
      </c>
      <c r="F28" s="7">
        <v>0.73511500047529199</v>
      </c>
      <c r="G28" s="7">
        <v>0.15953996161808001</v>
      </c>
      <c r="H28" s="9">
        <f t="shared" si="0"/>
        <v>0.1053450379066283</v>
      </c>
      <c r="I28" s="9">
        <f t="shared" si="1"/>
        <v>6.9752381560229448E-2</v>
      </c>
      <c r="J28" s="8">
        <f t="shared" si="2"/>
        <v>0.7902358317328898</v>
      </c>
    </row>
    <row r="29" spans="1:10" hidden="1" x14ac:dyDescent="0.25">
      <c r="A29" s="3" t="s">
        <v>7</v>
      </c>
      <c r="B29" s="2">
        <v>44287</v>
      </c>
      <c r="C29" s="7">
        <v>0.71821099598777305</v>
      </c>
      <c r="D29" s="7">
        <v>8.0354223140519307E-2</v>
      </c>
      <c r="E29" s="7">
        <v>4.2700852719260503E-2</v>
      </c>
      <c r="F29" s="7">
        <v>0.74433204667054698</v>
      </c>
      <c r="G29" s="7">
        <v>0.13261287746967301</v>
      </c>
      <c r="H29" s="9">
        <f t="shared" si="0"/>
        <v>0.12305507585977982</v>
      </c>
      <c r="I29" s="9">
        <f t="shared" si="1"/>
        <v>9.7436111260744376E-2</v>
      </c>
      <c r="J29" s="8">
        <f t="shared" si="2"/>
        <v>0.8246862698110663</v>
      </c>
    </row>
    <row r="30" spans="1:10" hidden="1" x14ac:dyDescent="0.25">
      <c r="A30" s="3" t="s">
        <v>7</v>
      </c>
      <c r="B30" s="2">
        <v>44317</v>
      </c>
      <c r="C30" s="7">
        <v>0.97285028681399899</v>
      </c>
      <c r="D30" s="7">
        <v>0.13881623479277799</v>
      </c>
      <c r="E30" s="7">
        <v>3.05943444330882E-2</v>
      </c>
      <c r="F30" s="7">
        <v>0.73020266670269696</v>
      </c>
      <c r="G30" s="7">
        <v>0.100386754071437</v>
      </c>
      <c r="H30" s="9">
        <f t="shared" si="0"/>
        <v>0.16941057922586619</v>
      </c>
      <c r="I30" s="9">
        <f t="shared" si="1"/>
        <v>0.15973902817751406</v>
      </c>
      <c r="J30" s="8">
        <f t="shared" si="2"/>
        <v>0.869018901495475</v>
      </c>
    </row>
    <row r="31" spans="1:10" hidden="1" x14ac:dyDescent="0.25">
      <c r="A31" s="3" t="s">
        <v>7</v>
      </c>
      <c r="B31" s="2">
        <v>44348</v>
      </c>
      <c r="C31" s="7">
        <v>0.91998744425677204</v>
      </c>
      <c r="D31" s="7">
        <v>0.13602779775250701</v>
      </c>
      <c r="E31" s="7">
        <v>3.2111324336759603E-2</v>
      </c>
      <c r="F31" s="7">
        <v>0.73140050001303303</v>
      </c>
      <c r="G31" s="7">
        <v>0.1004603778977</v>
      </c>
      <c r="H31" s="9">
        <f t="shared" si="0"/>
        <v>0.16813912208926662</v>
      </c>
      <c r="I31" s="9">
        <f t="shared" si="1"/>
        <v>0.15681733937307449</v>
      </c>
      <c r="J31" s="8">
        <f t="shared" si="2"/>
        <v>0.86742829776554009</v>
      </c>
    </row>
    <row r="32" spans="1:10" hidden="1" x14ac:dyDescent="0.25">
      <c r="A32" s="3" t="s">
        <v>7</v>
      </c>
      <c r="B32" s="2">
        <v>44378</v>
      </c>
      <c r="C32" s="7">
        <v>0.95333461787901097</v>
      </c>
      <c r="D32" s="7">
        <v>0.13780030144074101</v>
      </c>
      <c r="E32" s="7">
        <v>2.97387887777225E-2</v>
      </c>
      <c r="F32" s="7">
        <v>0.736773896620878</v>
      </c>
      <c r="G32" s="7">
        <v>9.5687013160658405E-2</v>
      </c>
      <c r="H32" s="9">
        <f t="shared" si="0"/>
        <v>0.16753909021846353</v>
      </c>
      <c r="I32" s="9">
        <f t="shared" si="1"/>
        <v>0.15756273366646034</v>
      </c>
      <c r="J32" s="8">
        <f t="shared" si="2"/>
        <v>0.87457419806161907</v>
      </c>
    </row>
    <row r="33" spans="1:10" hidden="1" x14ac:dyDescent="0.25">
      <c r="A33" s="55" t="s">
        <v>7</v>
      </c>
      <c r="B33" s="56">
        <v>44409</v>
      </c>
      <c r="C33" s="51">
        <v>0.96253687782802</v>
      </c>
      <c r="D33" s="51">
        <v>0.14495801100625999</v>
      </c>
      <c r="E33" s="51">
        <v>3.2371014854224903E-2</v>
      </c>
      <c r="F33" s="51">
        <v>0.73349093596761095</v>
      </c>
      <c r="G33" s="51">
        <v>8.9180038171903994E-2</v>
      </c>
      <c r="H33" s="57">
        <f t="shared" si="0"/>
        <v>0.17732902586048488</v>
      </c>
      <c r="I33" s="57">
        <f t="shared" si="1"/>
        <v>0.16501586290884551</v>
      </c>
      <c r="J33" s="43">
        <f t="shared" si="2"/>
        <v>0.87844894697387099</v>
      </c>
    </row>
    <row r="34" spans="1:10" x14ac:dyDescent="0.25">
      <c r="A34" s="3" t="s">
        <v>7</v>
      </c>
      <c r="B34" s="2">
        <v>44440</v>
      </c>
      <c r="C34" s="7">
        <v>0.96030750270248799</v>
      </c>
      <c r="D34" s="7">
        <v>0.15011419331256501</v>
      </c>
      <c r="E34" s="7">
        <v>3.1980076706383198E-2</v>
      </c>
      <c r="F34" s="7">
        <v>0.72950872014361601</v>
      </c>
      <c r="G34" s="7">
        <v>8.8397009837434801E-2</v>
      </c>
      <c r="H34" s="9">
        <f t="shared" si="0"/>
        <v>0.18209427001894821</v>
      </c>
      <c r="I34" s="9">
        <f t="shared" si="1"/>
        <v>0.17065743856392054</v>
      </c>
      <c r="J34" s="8">
        <f t="shared" si="2"/>
        <v>0.87962291345618104</v>
      </c>
    </row>
    <row r="35" spans="1:10" hidden="1" x14ac:dyDescent="0.25">
      <c r="A35" s="3" t="s">
        <v>8</v>
      </c>
      <c r="B35" s="2">
        <v>43466</v>
      </c>
      <c r="C35" s="7">
        <v>0.88966620935329499</v>
      </c>
      <c r="D35" s="7">
        <v>1.2754974083377699E-2</v>
      </c>
      <c r="E35" s="7">
        <v>2.91030093482062E-3</v>
      </c>
      <c r="F35" s="7">
        <v>0.65906044205666003</v>
      </c>
      <c r="G35" s="7">
        <v>0.32527428292514099</v>
      </c>
      <c r="H35" s="9">
        <f t="shared" si="0"/>
        <v>1.5665275018198321E-2</v>
      </c>
      <c r="I35" s="9">
        <f t="shared" si="1"/>
        <v>1.898583119253543E-2</v>
      </c>
      <c r="J35" s="8">
        <f t="shared" si="2"/>
        <v>0.6718154161400377</v>
      </c>
    </row>
    <row r="36" spans="1:10" hidden="1" x14ac:dyDescent="0.25">
      <c r="A36" s="3" t="s">
        <v>8</v>
      </c>
      <c r="B36" s="2">
        <v>43497</v>
      </c>
      <c r="C36" s="7">
        <v>0.87495333940171605</v>
      </c>
      <c r="D36" s="7">
        <v>1.6599947597968401E-2</v>
      </c>
      <c r="E36" s="7">
        <v>3.6309680757117498E-3</v>
      </c>
      <c r="F36" s="7">
        <v>0.67161198227455399</v>
      </c>
      <c r="G36" s="7">
        <v>0.308157102051766</v>
      </c>
      <c r="H36" s="9">
        <f t="shared" si="0"/>
        <v>2.0230915673680152E-2</v>
      </c>
      <c r="I36" s="9">
        <f t="shared" si="1"/>
        <v>2.4120400820490297E-2</v>
      </c>
      <c r="J36" s="8">
        <f t="shared" si="2"/>
        <v>0.68821192987252244</v>
      </c>
    </row>
    <row r="37" spans="1:10" hidden="1" x14ac:dyDescent="0.25">
      <c r="A37" s="3" t="s">
        <v>8</v>
      </c>
      <c r="B37" s="2">
        <v>43525</v>
      </c>
      <c r="C37" s="7">
        <v>1.1074997476977999</v>
      </c>
      <c r="D37" s="7">
        <v>1.16477254713161E-2</v>
      </c>
      <c r="E37" s="7">
        <v>2.9499428288981199E-3</v>
      </c>
      <c r="F37" s="7">
        <v>0.64978948707213802</v>
      </c>
      <c r="G37" s="7">
        <v>0.33561284462764801</v>
      </c>
      <c r="H37" s="9">
        <f t="shared" si="0"/>
        <v>1.4597668300214219E-2</v>
      </c>
      <c r="I37" s="9">
        <f t="shared" si="1"/>
        <v>1.7609722057406751E-2</v>
      </c>
      <c r="J37" s="8">
        <f t="shared" si="2"/>
        <v>0.66143721254345411</v>
      </c>
    </row>
    <row r="38" spans="1:10" hidden="1" x14ac:dyDescent="0.25">
      <c r="A38" s="3" t="s">
        <v>8</v>
      </c>
      <c r="B38" s="2">
        <v>43556</v>
      </c>
      <c r="C38" s="7">
        <v>1.04460586596991</v>
      </c>
      <c r="D38" s="7">
        <v>1.21884563114757E-2</v>
      </c>
      <c r="E38" s="7">
        <v>4.08959839301231E-3</v>
      </c>
      <c r="F38" s="7">
        <v>0.64281553938638103</v>
      </c>
      <c r="G38" s="7">
        <v>0.34090640590913102</v>
      </c>
      <c r="H38" s="9">
        <f t="shared" si="0"/>
        <v>1.627805470448801E-2</v>
      </c>
      <c r="I38" s="9">
        <f t="shared" si="1"/>
        <v>1.8608216730784718E-2</v>
      </c>
      <c r="J38" s="8">
        <f t="shared" si="2"/>
        <v>0.65500399569785672</v>
      </c>
    </row>
    <row r="39" spans="1:10" hidden="1" x14ac:dyDescent="0.25">
      <c r="A39" s="3" t="s">
        <v>8</v>
      </c>
      <c r="B39" s="2">
        <v>43586</v>
      </c>
      <c r="C39" s="7">
        <v>1.0680692955969699</v>
      </c>
      <c r="D39" s="7">
        <v>1.07955584051589E-2</v>
      </c>
      <c r="E39" s="7">
        <v>4.64444038551717E-3</v>
      </c>
      <c r="F39" s="7">
        <v>0.64823192092241699</v>
      </c>
      <c r="G39" s="7">
        <v>0.33632808028690703</v>
      </c>
      <c r="H39" s="9">
        <f t="shared" si="0"/>
        <v>1.543999879067607E-2</v>
      </c>
      <c r="I39" s="9">
        <f t="shared" si="1"/>
        <v>1.6381044408305869E-2</v>
      </c>
      <c r="J39" s="8">
        <f t="shared" si="2"/>
        <v>0.65902747932757588</v>
      </c>
    </row>
    <row r="40" spans="1:10" hidden="1" x14ac:dyDescent="0.25">
      <c r="A40" s="3" t="s">
        <v>8</v>
      </c>
      <c r="B40" s="2">
        <v>43617</v>
      </c>
      <c r="C40" s="7">
        <v>1.0029320515775799</v>
      </c>
      <c r="D40" s="7">
        <v>1.04140274945301E-2</v>
      </c>
      <c r="E40" s="7">
        <v>2.7848264741172101E-3</v>
      </c>
      <c r="F40" s="7">
        <v>0.66345327227585804</v>
      </c>
      <c r="G40" s="7">
        <v>0.32334787375549501</v>
      </c>
      <c r="H40" s="9">
        <f t="shared" si="0"/>
        <v>1.319885396864731E-2</v>
      </c>
      <c r="I40" s="9">
        <f t="shared" si="1"/>
        <v>1.5454122047587929E-2</v>
      </c>
      <c r="J40" s="8">
        <f t="shared" si="2"/>
        <v>0.67386729977038817</v>
      </c>
    </row>
    <row r="41" spans="1:10" hidden="1" x14ac:dyDescent="0.25">
      <c r="A41" s="3" t="s">
        <v>8</v>
      </c>
      <c r="B41" s="2">
        <v>43647</v>
      </c>
      <c r="C41" s="7">
        <v>1.0359226668850501</v>
      </c>
      <c r="D41" s="7">
        <v>1.20323573454756E-2</v>
      </c>
      <c r="E41" s="7">
        <v>1.9487547759641801E-3</v>
      </c>
      <c r="F41" s="7">
        <v>0.66858270756623905</v>
      </c>
      <c r="G41" s="7">
        <v>0.31743618031232201</v>
      </c>
      <c r="H41" s="9">
        <f t="shared" si="0"/>
        <v>1.3981112121439781E-2</v>
      </c>
      <c r="I41" s="9">
        <f t="shared" si="1"/>
        <v>1.7678652686061783E-2</v>
      </c>
      <c r="J41" s="8">
        <f t="shared" si="2"/>
        <v>0.68061506491171464</v>
      </c>
    </row>
    <row r="42" spans="1:10" hidden="1" x14ac:dyDescent="0.25">
      <c r="A42" s="3" t="s">
        <v>8</v>
      </c>
      <c r="B42" s="2">
        <v>43678</v>
      </c>
      <c r="C42" s="7">
        <v>0.99849470947005303</v>
      </c>
      <c r="D42" s="7">
        <v>1.2641924819785599E-2</v>
      </c>
      <c r="E42" s="7">
        <v>1.9207586001970501E-3</v>
      </c>
      <c r="F42" s="7">
        <v>0.68021691416352403</v>
      </c>
      <c r="G42" s="7">
        <v>0.30522040241649401</v>
      </c>
      <c r="H42" s="9">
        <f t="shared" si="0"/>
        <v>1.4562683419982649E-2</v>
      </c>
      <c r="I42" s="9">
        <f t="shared" si="1"/>
        <v>1.8246032392884189E-2</v>
      </c>
      <c r="J42" s="8">
        <f t="shared" si="2"/>
        <v>0.69285883898330969</v>
      </c>
    </row>
    <row r="43" spans="1:10" hidden="1" x14ac:dyDescent="0.25">
      <c r="A43" s="3" t="s">
        <v>8</v>
      </c>
      <c r="B43" s="2">
        <v>43709</v>
      </c>
      <c r="C43" s="7">
        <v>0.97250688618275005</v>
      </c>
      <c r="D43" s="7">
        <v>1.1575610358367501E-2</v>
      </c>
      <c r="E43" s="7">
        <v>2.5464769229396802E-3</v>
      </c>
      <c r="F43" s="7">
        <v>0.66779437181755696</v>
      </c>
      <c r="G43" s="7">
        <v>0.318083540901136</v>
      </c>
      <c r="H43" s="9">
        <f t="shared" si="0"/>
        <v>1.4122087281307181E-2</v>
      </c>
      <c r="I43" s="9">
        <f t="shared" si="1"/>
        <v>1.7038742749999763E-2</v>
      </c>
      <c r="J43" s="8">
        <f t="shared" si="2"/>
        <v>0.67936998217592448</v>
      </c>
    </row>
    <row r="44" spans="1:10" hidden="1" x14ac:dyDescent="0.25">
      <c r="A44" s="3" t="s">
        <v>8</v>
      </c>
      <c r="B44" s="2">
        <v>43739</v>
      </c>
      <c r="C44" s="7">
        <v>1.03115555257334</v>
      </c>
      <c r="D44" s="7">
        <v>1.2751441156449101E-2</v>
      </c>
      <c r="E44" s="7">
        <v>1.9064250227561E-3</v>
      </c>
      <c r="F44" s="7">
        <v>0.65543447433741298</v>
      </c>
      <c r="G44" s="7">
        <v>0.32990765948338202</v>
      </c>
      <c r="H44" s="9">
        <f t="shared" si="0"/>
        <v>1.4657866179205201E-2</v>
      </c>
      <c r="I44" s="9">
        <f t="shared" si="1"/>
        <v>1.908367246415902E-2</v>
      </c>
      <c r="J44" s="8">
        <f t="shared" si="2"/>
        <v>0.66818591549386208</v>
      </c>
    </row>
    <row r="45" spans="1:10" hidden="1" x14ac:dyDescent="0.25">
      <c r="A45" s="3" t="s">
        <v>8</v>
      </c>
      <c r="B45" s="2">
        <v>43770</v>
      </c>
      <c r="C45" s="7">
        <v>0.98573334675770796</v>
      </c>
      <c r="D45" s="7">
        <v>1.18873473044716E-2</v>
      </c>
      <c r="E45" s="7">
        <v>1.8247533855223199E-3</v>
      </c>
      <c r="F45" s="7">
        <v>0.709479042243781</v>
      </c>
      <c r="G45" s="7">
        <v>0.27680885706622499</v>
      </c>
      <c r="H45" s="9">
        <f t="shared" si="0"/>
        <v>1.3712100689993921E-2</v>
      </c>
      <c r="I45" s="9">
        <f t="shared" si="1"/>
        <v>1.6478931478795283E-2</v>
      </c>
      <c r="J45" s="8">
        <f t="shared" si="2"/>
        <v>0.72136638954825261</v>
      </c>
    </row>
    <row r="46" spans="1:10" hidden="1" x14ac:dyDescent="0.25">
      <c r="A46" s="3" t="s">
        <v>8</v>
      </c>
      <c r="B46" s="2">
        <v>43800</v>
      </c>
      <c r="C46" s="7">
        <v>0.98846032853381904</v>
      </c>
      <c r="D46" s="7">
        <v>1.1632791578386901E-2</v>
      </c>
      <c r="E46" s="7">
        <v>1.0770389889532099E-3</v>
      </c>
      <c r="F46" s="7">
        <v>0.75356403397511595</v>
      </c>
      <c r="G46" s="7">
        <v>0.233726135457544</v>
      </c>
      <c r="H46" s="9">
        <f t="shared" si="0"/>
        <v>1.2709830567340111E-2</v>
      </c>
      <c r="I46" s="9">
        <f t="shared" si="1"/>
        <v>1.5202352113748454E-2</v>
      </c>
      <c r="J46" s="8">
        <f t="shared" si="2"/>
        <v>0.76519682555350288</v>
      </c>
    </row>
    <row r="47" spans="1:10" hidden="1" x14ac:dyDescent="0.25">
      <c r="A47" s="3" t="s">
        <v>8</v>
      </c>
      <c r="B47" s="2">
        <v>43831</v>
      </c>
      <c r="C47" s="7">
        <v>0.92374148666033296</v>
      </c>
      <c r="D47" s="7">
        <v>1.2889988314881499E-2</v>
      </c>
      <c r="E47" s="7">
        <v>1.3549439068605801E-3</v>
      </c>
      <c r="F47" s="7">
        <v>0.65594611142247705</v>
      </c>
      <c r="G47" s="7">
        <v>0.329808956355781</v>
      </c>
      <c r="H47" s="9">
        <f t="shared" si="0"/>
        <v>1.424493222174208E-2</v>
      </c>
      <c r="I47" s="9">
        <f t="shared" si="1"/>
        <v>1.9272267630205956E-2</v>
      </c>
      <c r="J47" s="8">
        <f t="shared" si="2"/>
        <v>0.66883609973735858</v>
      </c>
    </row>
    <row r="48" spans="1:10" hidden="1" x14ac:dyDescent="0.25">
      <c r="A48" s="3" t="s">
        <v>8</v>
      </c>
      <c r="B48" s="2">
        <v>43862</v>
      </c>
      <c r="C48" s="7">
        <v>0.90639826824508596</v>
      </c>
      <c r="D48" s="7">
        <v>1.52210397049028E-2</v>
      </c>
      <c r="E48" s="7">
        <v>2.17853997654449E-3</v>
      </c>
      <c r="F48" s="7">
        <v>0.67680088855756804</v>
      </c>
      <c r="G48" s="7">
        <v>0.30579953176098501</v>
      </c>
      <c r="H48" s="9">
        <f t="shared" si="0"/>
        <v>1.7399579681447289E-2</v>
      </c>
      <c r="I48" s="9">
        <f t="shared" si="1"/>
        <v>2.1995025133263908E-2</v>
      </c>
      <c r="J48" s="8">
        <f t="shared" si="2"/>
        <v>0.69202192826247089</v>
      </c>
    </row>
    <row r="49" spans="1:10" hidden="1" x14ac:dyDescent="0.25">
      <c r="A49" s="3" t="s">
        <v>8</v>
      </c>
      <c r="B49" s="2">
        <v>43891</v>
      </c>
      <c r="C49" s="7">
        <v>0.93748684995396303</v>
      </c>
      <c r="D49" s="7">
        <v>1.0690586054079E-2</v>
      </c>
      <c r="E49" s="7">
        <v>2.7208588802739801E-3</v>
      </c>
      <c r="F49" s="7">
        <v>0.64009263292874197</v>
      </c>
      <c r="G49" s="7">
        <v>0.346495922136905</v>
      </c>
      <c r="H49" s="9">
        <f t="shared" si="0"/>
        <v>1.341144493435298E-2</v>
      </c>
      <c r="I49" s="9">
        <f t="shared" si="1"/>
        <v>1.6427261401712946E-2</v>
      </c>
      <c r="J49" s="8">
        <f t="shared" si="2"/>
        <v>0.65078321898282099</v>
      </c>
    </row>
    <row r="50" spans="1:10" hidden="1" x14ac:dyDescent="0.25">
      <c r="A50" s="3" t="s">
        <v>8</v>
      </c>
      <c r="B50" s="2">
        <v>43922</v>
      </c>
      <c r="C50" s="7">
        <v>0.53353033527748095</v>
      </c>
      <c r="D50" s="7">
        <v>6.6370410185089997E-3</v>
      </c>
      <c r="E50" s="7">
        <v>1.75486695805937E-3</v>
      </c>
      <c r="F50" s="7">
        <v>0.63044759761869096</v>
      </c>
      <c r="G50" s="7">
        <v>0.36116049440474002</v>
      </c>
      <c r="H50" s="9">
        <f t="shared" si="0"/>
        <v>8.3919079765683701E-3</v>
      </c>
      <c r="I50" s="9">
        <f t="shared" si="1"/>
        <v>1.0417832444848179E-2</v>
      </c>
      <c r="J50" s="8">
        <f t="shared" si="2"/>
        <v>0.6370846386372</v>
      </c>
    </row>
    <row r="51" spans="1:10" hidden="1" x14ac:dyDescent="0.25">
      <c r="A51" s="3" t="s">
        <v>8</v>
      </c>
      <c r="B51" s="2">
        <v>43952</v>
      </c>
      <c r="C51" s="7">
        <v>0.65153659552319498</v>
      </c>
      <c r="D51" s="7">
        <v>6.41716650252417E-3</v>
      </c>
      <c r="E51" s="7">
        <v>2.30043251002735E-3</v>
      </c>
      <c r="F51" s="7">
        <v>0.68842657014989705</v>
      </c>
      <c r="G51" s="7">
        <v>0.30285583083755202</v>
      </c>
      <c r="H51" s="9">
        <f t="shared" si="0"/>
        <v>8.7175990125515201E-3</v>
      </c>
      <c r="I51" s="9">
        <f t="shared" si="1"/>
        <v>9.2354095806352534E-3</v>
      </c>
      <c r="J51" s="8">
        <f t="shared" si="2"/>
        <v>0.69484373665242127</v>
      </c>
    </row>
    <row r="52" spans="1:10" hidden="1" x14ac:dyDescent="0.25">
      <c r="A52" s="3" t="s">
        <v>8</v>
      </c>
      <c r="B52" s="2">
        <v>43983</v>
      </c>
      <c r="C52" s="7">
        <v>0.78340992279005595</v>
      </c>
      <c r="D52" s="7">
        <v>7.0501890925428702E-3</v>
      </c>
      <c r="E52" s="7">
        <v>2.5357423107895301E-3</v>
      </c>
      <c r="F52" s="7">
        <v>0.70633100606862598</v>
      </c>
      <c r="G52" s="7">
        <v>0.284083062528042</v>
      </c>
      <c r="H52" s="9">
        <f t="shared" si="0"/>
        <v>9.5859314033324011E-3</v>
      </c>
      <c r="I52" s="9">
        <f t="shared" si="1"/>
        <v>9.8827795579193457E-3</v>
      </c>
      <c r="J52" s="8">
        <f t="shared" si="2"/>
        <v>0.71338119516116882</v>
      </c>
    </row>
    <row r="53" spans="1:10" hidden="1" x14ac:dyDescent="0.25">
      <c r="A53" s="3" t="s">
        <v>8</v>
      </c>
      <c r="B53" s="2">
        <v>44013</v>
      </c>
      <c r="C53" s="7">
        <v>0.89910196626394401</v>
      </c>
      <c r="D53" s="7">
        <v>1.12089845041944E-2</v>
      </c>
      <c r="E53" s="7">
        <v>1.52863180921443E-3</v>
      </c>
      <c r="F53" s="7">
        <v>0.71776553314868297</v>
      </c>
      <c r="G53" s="7">
        <v>0.26949685053790901</v>
      </c>
      <c r="H53" s="9">
        <f t="shared" si="0"/>
        <v>1.273761631340883E-2</v>
      </c>
      <c r="I53" s="9">
        <f t="shared" si="1"/>
        <v>1.5376373566917859E-2</v>
      </c>
      <c r="J53" s="8">
        <f t="shared" si="2"/>
        <v>0.72897451765287735</v>
      </c>
    </row>
    <row r="54" spans="1:10" hidden="1" x14ac:dyDescent="0.25">
      <c r="A54" s="3" t="s">
        <v>8</v>
      </c>
      <c r="B54" s="2">
        <v>44044</v>
      </c>
      <c r="C54" s="7">
        <v>0.89535439068159395</v>
      </c>
      <c r="D54" s="7">
        <v>9.4255090294178296E-3</v>
      </c>
      <c r="E54" s="7">
        <v>1.60308480956225E-3</v>
      </c>
      <c r="F54" s="7">
        <v>0.73622693674576301</v>
      </c>
      <c r="G54" s="7">
        <v>0.25274446941525602</v>
      </c>
      <c r="H54" s="9">
        <f t="shared" si="0"/>
        <v>1.102859383898008E-2</v>
      </c>
      <c r="I54" s="9">
        <f t="shared" si="1"/>
        <v>1.2640619745596172E-2</v>
      </c>
      <c r="J54" s="8">
        <f t="shared" si="2"/>
        <v>0.74565244577518086</v>
      </c>
    </row>
    <row r="55" spans="1:10" hidden="1" x14ac:dyDescent="0.25">
      <c r="A55" s="3" t="s">
        <v>8</v>
      </c>
      <c r="B55" s="2">
        <v>44075</v>
      </c>
      <c r="C55" s="7">
        <v>0.88005354560638804</v>
      </c>
      <c r="D55" s="7">
        <v>1.02176516184646E-2</v>
      </c>
      <c r="E55" s="7">
        <v>1.8575589355978299E-3</v>
      </c>
      <c r="F55" s="7">
        <v>0.72858507945555395</v>
      </c>
      <c r="G55" s="7">
        <v>0.25933970999038403</v>
      </c>
      <c r="H55" s="9">
        <f t="shared" si="0"/>
        <v>1.2075210554062431E-2</v>
      </c>
      <c r="I55" s="9">
        <f t="shared" si="1"/>
        <v>1.3830013329283325E-2</v>
      </c>
      <c r="J55" s="8">
        <f t="shared" si="2"/>
        <v>0.7388027310740185</v>
      </c>
    </row>
    <row r="56" spans="1:10" hidden="1" x14ac:dyDescent="0.25">
      <c r="A56" s="3" t="s">
        <v>8</v>
      </c>
      <c r="B56" s="2">
        <v>44105</v>
      </c>
      <c r="C56" s="7">
        <v>0.90520346249075201</v>
      </c>
      <c r="D56" s="7">
        <v>9.6169801853118308E-3</v>
      </c>
      <c r="E56" s="7">
        <v>1.6672944722359499E-3</v>
      </c>
      <c r="F56" s="7">
        <v>0.72656861772249903</v>
      </c>
      <c r="G56" s="7">
        <v>0.26214710761995302</v>
      </c>
      <c r="H56" s="9">
        <f t="shared" si="0"/>
        <v>1.1284274657547781E-2</v>
      </c>
      <c r="I56" s="9">
        <f t="shared" si="1"/>
        <v>1.3063254989832225E-2</v>
      </c>
      <c r="J56" s="8">
        <f t="shared" si="2"/>
        <v>0.73618559790781091</v>
      </c>
    </row>
    <row r="57" spans="1:10" hidden="1" x14ac:dyDescent="0.25">
      <c r="A57" s="3" t="s">
        <v>8</v>
      </c>
      <c r="B57" s="2">
        <v>44136</v>
      </c>
      <c r="C57" s="7">
        <v>0.74261086177828195</v>
      </c>
      <c r="D57" s="7">
        <v>8.1383932168097202E-3</v>
      </c>
      <c r="E57" s="7">
        <v>2.4062261796263E-3</v>
      </c>
      <c r="F57" s="7">
        <v>0.68870367813198596</v>
      </c>
      <c r="G57" s="7">
        <v>0.30075170247157801</v>
      </c>
      <c r="H57" s="9">
        <f t="shared" si="0"/>
        <v>1.0544619396436021E-2</v>
      </c>
      <c r="I57" s="9">
        <f t="shared" si="1"/>
        <v>1.1678963643881581E-2</v>
      </c>
      <c r="J57" s="8">
        <f t="shared" si="2"/>
        <v>0.69684207134879572</v>
      </c>
    </row>
    <row r="58" spans="1:10" hidden="1" x14ac:dyDescent="0.25">
      <c r="A58" s="3" t="s">
        <v>8</v>
      </c>
      <c r="B58" s="2">
        <v>44166</v>
      </c>
      <c r="C58" s="7">
        <v>0.87200089751021403</v>
      </c>
      <c r="D58" s="7">
        <v>1.03202902079316E-2</v>
      </c>
      <c r="E58" s="7">
        <v>1.5605302812377101E-3</v>
      </c>
      <c r="F58" s="7">
        <v>0.75336874274493604</v>
      </c>
      <c r="G58" s="7">
        <v>0.23475043676589399</v>
      </c>
      <c r="H58" s="9">
        <f t="shared" si="0"/>
        <v>1.1880820489169309E-2</v>
      </c>
      <c r="I58" s="9">
        <f t="shared" si="1"/>
        <v>1.3513733682972156E-2</v>
      </c>
      <c r="J58" s="8">
        <f t="shared" si="2"/>
        <v>0.76368903295286761</v>
      </c>
    </row>
    <row r="59" spans="1:10" hidden="1" x14ac:dyDescent="0.25">
      <c r="A59" s="3" t="s">
        <v>8</v>
      </c>
      <c r="B59" s="2">
        <v>44197</v>
      </c>
      <c r="C59" s="7">
        <v>0.59789082438326802</v>
      </c>
      <c r="D59" s="7">
        <v>8.5079199136037197E-3</v>
      </c>
      <c r="E59" s="7">
        <v>2.7569133442511E-3</v>
      </c>
      <c r="F59" s="7">
        <v>0.65623856421714899</v>
      </c>
      <c r="G59" s="7">
        <v>0.33249660252499702</v>
      </c>
      <c r="H59" s="9">
        <f t="shared" si="0"/>
        <v>1.1264833257854819E-2</v>
      </c>
      <c r="I59" s="9">
        <f t="shared" si="1"/>
        <v>1.2798743756770663E-2</v>
      </c>
      <c r="J59" s="8">
        <f t="shared" si="2"/>
        <v>0.66474648413075266</v>
      </c>
    </row>
    <row r="60" spans="1:10" hidden="1" x14ac:dyDescent="0.25">
      <c r="A60" s="3" t="s">
        <v>8</v>
      </c>
      <c r="B60" s="2">
        <v>44228</v>
      </c>
      <c r="C60" s="7">
        <v>0.60686071578593803</v>
      </c>
      <c r="D60" s="7">
        <v>8.6349301094165495E-3</v>
      </c>
      <c r="E60" s="7">
        <v>2.8355921519147998E-3</v>
      </c>
      <c r="F60" s="7">
        <v>0.67848210489196603</v>
      </c>
      <c r="G60" s="7">
        <v>0.31004737284670297</v>
      </c>
      <c r="H60" s="9">
        <f t="shared" si="0"/>
        <v>1.1470522261331349E-2</v>
      </c>
      <c r="I60" s="9">
        <f t="shared" si="1"/>
        <v>1.2566898606143821E-2</v>
      </c>
      <c r="J60" s="8">
        <f t="shared" si="2"/>
        <v>0.68711703500138255</v>
      </c>
    </row>
    <row r="61" spans="1:10" hidden="1" x14ac:dyDescent="0.25">
      <c r="A61" s="3" t="s">
        <v>8</v>
      </c>
      <c r="B61" s="2">
        <v>44256</v>
      </c>
      <c r="C61" s="7">
        <v>0.76925228341604202</v>
      </c>
      <c r="D61" s="7">
        <v>8.1209013794006895E-3</v>
      </c>
      <c r="E61" s="7">
        <v>2.6649132015519601E-3</v>
      </c>
      <c r="F61" s="7">
        <v>0.67944023152442601</v>
      </c>
      <c r="G61" s="7">
        <v>0.30977395389462198</v>
      </c>
      <c r="H61" s="9">
        <f t="shared" si="0"/>
        <v>1.078581458095265E-2</v>
      </c>
      <c r="I61" s="9">
        <f t="shared" si="1"/>
        <v>1.1811169932051131E-2</v>
      </c>
      <c r="J61" s="8">
        <f t="shared" si="2"/>
        <v>0.6875611329038267</v>
      </c>
    </row>
    <row r="62" spans="1:10" hidden="1" x14ac:dyDescent="0.25">
      <c r="A62" s="3" t="s">
        <v>8</v>
      </c>
      <c r="B62" s="2">
        <v>44287</v>
      </c>
      <c r="C62" s="7">
        <v>0.86541435102861697</v>
      </c>
      <c r="D62" s="7">
        <v>9.2074936128933495E-3</v>
      </c>
      <c r="E62" s="7">
        <v>2.1005308258457999E-3</v>
      </c>
      <c r="F62" s="7">
        <v>0.70372315961140197</v>
      </c>
      <c r="G62" s="7">
        <v>0.28496881594985901</v>
      </c>
      <c r="H62" s="9">
        <f t="shared" si="0"/>
        <v>1.1308024438739149E-2</v>
      </c>
      <c r="I62" s="9">
        <f t="shared" si="1"/>
        <v>1.2914991901739113E-2</v>
      </c>
      <c r="J62" s="8">
        <f t="shared" si="2"/>
        <v>0.71293065322429527</v>
      </c>
    </row>
    <row r="63" spans="1:10" hidden="1" x14ac:dyDescent="0.25">
      <c r="A63" s="3" t="s">
        <v>8</v>
      </c>
      <c r="B63" s="2">
        <v>44317</v>
      </c>
      <c r="C63" s="7">
        <v>0.94426134412583396</v>
      </c>
      <c r="D63" s="7">
        <v>1.12402888707021E-2</v>
      </c>
      <c r="E63" s="7">
        <v>2.6180925395640998E-3</v>
      </c>
      <c r="F63" s="7">
        <v>0.73464887488803898</v>
      </c>
      <c r="G63" s="7">
        <v>0.251492743701695</v>
      </c>
      <c r="H63" s="9">
        <f t="shared" si="0"/>
        <v>1.3858381410266199E-2</v>
      </c>
      <c r="I63" s="9">
        <f t="shared" si="1"/>
        <v>1.5069650313806929E-2</v>
      </c>
      <c r="J63" s="8">
        <f t="shared" si="2"/>
        <v>0.74588916375874104</v>
      </c>
    </row>
    <row r="64" spans="1:10" hidden="1" x14ac:dyDescent="0.25">
      <c r="A64" s="3" t="s">
        <v>8</v>
      </c>
      <c r="B64" s="2">
        <v>44348</v>
      </c>
      <c r="C64" s="7">
        <v>0.89237710832022998</v>
      </c>
      <c r="D64" s="7">
        <v>1.0633749244501599E-2</v>
      </c>
      <c r="E64" s="7">
        <v>2.1635967733019202E-3</v>
      </c>
      <c r="F64" s="7">
        <v>0.74012105225788505</v>
      </c>
      <c r="G64" s="7">
        <v>0.24708160172431101</v>
      </c>
      <c r="H64" s="9">
        <f t="shared" si="0"/>
        <v>1.279734601780352E-2</v>
      </c>
      <c r="I64" s="9">
        <f t="shared" si="1"/>
        <v>1.4164077569962494E-2</v>
      </c>
      <c r="J64" s="8">
        <f t="shared" si="2"/>
        <v>0.7507548015023866</v>
      </c>
    </row>
    <row r="65" spans="1:10" hidden="1" x14ac:dyDescent="0.25">
      <c r="A65" s="3" t="s">
        <v>8</v>
      </c>
      <c r="B65" s="2">
        <v>44378</v>
      </c>
      <c r="C65" s="7">
        <v>0.97140858018682497</v>
      </c>
      <c r="D65" s="7">
        <v>1.06434432360939E-2</v>
      </c>
      <c r="E65" s="7">
        <v>2.7030247453860901E-3</v>
      </c>
      <c r="F65" s="7">
        <v>0.73577818000114803</v>
      </c>
      <c r="G65" s="7">
        <v>0.25087535201737199</v>
      </c>
      <c r="H65" s="9">
        <f t="shared" si="0"/>
        <v>1.334646798147999E-2</v>
      </c>
      <c r="I65" s="9">
        <f t="shared" si="1"/>
        <v>1.4259291136198768E-2</v>
      </c>
      <c r="J65" s="8">
        <f t="shared" si="2"/>
        <v>0.74642162323724193</v>
      </c>
    </row>
    <row r="66" spans="1:10" hidden="1" x14ac:dyDescent="0.25">
      <c r="A66" s="3" t="s">
        <v>8</v>
      </c>
      <c r="B66" s="2">
        <v>44409</v>
      </c>
      <c r="C66" s="7">
        <v>0.90425081459021495</v>
      </c>
      <c r="D66" s="7">
        <v>1.3443404684088899E-2</v>
      </c>
      <c r="E66" s="7">
        <v>2.6525655925527798E-3</v>
      </c>
      <c r="F66" s="7">
        <v>0.75991217887818396</v>
      </c>
      <c r="G66" s="7">
        <v>0.22399185084517401</v>
      </c>
      <c r="H66" s="9">
        <f t="shared" si="0"/>
        <v>1.6095970276641679E-2</v>
      </c>
      <c r="I66" s="9">
        <f t="shared" si="1"/>
        <v>1.7383212806410669E-2</v>
      </c>
      <c r="J66" s="8">
        <f t="shared" si="2"/>
        <v>0.77335558356227285</v>
      </c>
    </row>
    <row r="67" spans="1:10" x14ac:dyDescent="0.25">
      <c r="A67" s="3" t="s">
        <v>8</v>
      </c>
      <c r="B67" s="2">
        <v>44440</v>
      </c>
      <c r="C67" s="7">
        <v>0.87174262723308404</v>
      </c>
      <c r="D67" s="7">
        <v>1.29648808057699E-2</v>
      </c>
      <c r="E67" s="7">
        <v>1.87349714886559E-3</v>
      </c>
      <c r="F67" s="7">
        <v>0.74959390627235301</v>
      </c>
      <c r="G67" s="7">
        <v>0.235567715773012</v>
      </c>
      <c r="H67" s="9">
        <f t="shared" ref="H67:H130" si="3">D67+E67</f>
        <v>1.483837795463549E-2</v>
      </c>
      <c r="I67" s="9">
        <f t="shared" ref="I67:I130" si="4">D67/(D67+F67)</f>
        <v>1.7001811565829705E-2</v>
      </c>
      <c r="J67" s="8">
        <f t="shared" ref="J67:J130" si="5">+F67+D67</f>
        <v>0.76255878707812286</v>
      </c>
    </row>
    <row r="68" spans="1:10" hidden="1" x14ac:dyDescent="0.25">
      <c r="A68" s="3" t="s">
        <v>9</v>
      </c>
      <c r="B68" s="2">
        <v>43466</v>
      </c>
      <c r="C68" s="7">
        <v>0.86200694593859495</v>
      </c>
      <c r="D68" s="7">
        <v>0.107032224687862</v>
      </c>
      <c r="E68" s="7">
        <v>8.8914474278730601E-3</v>
      </c>
      <c r="F68" s="7">
        <v>0.81653188961443202</v>
      </c>
      <c r="G68" s="7">
        <v>6.7544438269832696E-2</v>
      </c>
      <c r="H68" s="9">
        <f>D68+E68</f>
        <v>0.11592367211573507</v>
      </c>
      <c r="I68" s="9">
        <f t="shared" si="4"/>
        <v>0.11589041088795382</v>
      </c>
      <c r="J68" s="8">
        <f t="shared" si="5"/>
        <v>0.92356411430229401</v>
      </c>
    </row>
    <row r="69" spans="1:10" hidden="1" x14ac:dyDescent="0.25">
      <c r="A69" s="3" t="s">
        <v>9</v>
      </c>
      <c r="B69" s="2">
        <v>43497</v>
      </c>
      <c r="C69" s="7">
        <v>0.88661771828274905</v>
      </c>
      <c r="D69" s="7">
        <v>0.101882298819107</v>
      </c>
      <c r="E69" s="7">
        <v>7.6857457928694497E-3</v>
      </c>
      <c r="F69" s="7">
        <v>0.82142792801569897</v>
      </c>
      <c r="G69" s="7">
        <v>6.9004027372324597E-2</v>
      </c>
      <c r="H69" s="9">
        <f t="shared" si="3"/>
        <v>0.10956804461197645</v>
      </c>
      <c r="I69" s="9">
        <f t="shared" si="4"/>
        <v>0.11034460125971859</v>
      </c>
      <c r="J69" s="8">
        <f t="shared" si="5"/>
        <v>0.92331022683480601</v>
      </c>
    </row>
    <row r="70" spans="1:10" hidden="1" x14ac:dyDescent="0.25">
      <c r="A70" s="3" t="s">
        <v>9</v>
      </c>
      <c r="B70" s="2">
        <v>43525</v>
      </c>
      <c r="C70" s="7">
        <v>1.0407369944381799</v>
      </c>
      <c r="D70" s="7">
        <v>0.102632235440066</v>
      </c>
      <c r="E70" s="7">
        <v>8.5429164187248302E-3</v>
      </c>
      <c r="F70" s="7">
        <v>0.82294485864700495</v>
      </c>
      <c r="G70" s="7">
        <v>6.5879989494204899E-2</v>
      </c>
      <c r="H70" s="9">
        <f t="shared" si="3"/>
        <v>0.11117515185879083</v>
      </c>
      <c r="I70" s="9">
        <f t="shared" si="4"/>
        <v>0.11088458875626754</v>
      </c>
      <c r="J70" s="8">
        <f t="shared" si="5"/>
        <v>0.9255770940870709</v>
      </c>
    </row>
    <row r="71" spans="1:10" hidden="1" x14ac:dyDescent="0.25">
      <c r="A71" s="3" t="s">
        <v>9</v>
      </c>
      <c r="B71" s="2">
        <v>43556</v>
      </c>
      <c r="C71" s="7">
        <v>1.0100771971525999</v>
      </c>
      <c r="D71" s="7">
        <v>0.104376568234218</v>
      </c>
      <c r="E71" s="7">
        <v>9.61137605737062E-3</v>
      </c>
      <c r="F71" s="7">
        <v>0.81584448460752601</v>
      </c>
      <c r="G71" s="7">
        <v>7.0167571100885201E-2</v>
      </c>
      <c r="H71" s="9">
        <f t="shared" si="3"/>
        <v>0.11398794429158862</v>
      </c>
      <c r="I71" s="9">
        <f t="shared" si="4"/>
        <v>0.113425538257239</v>
      </c>
      <c r="J71" s="8">
        <f t="shared" si="5"/>
        <v>0.92022105284174405</v>
      </c>
    </row>
    <row r="72" spans="1:10" hidden="1" x14ac:dyDescent="0.25">
      <c r="A72" s="3" t="s">
        <v>9</v>
      </c>
      <c r="B72" s="2">
        <v>43586</v>
      </c>
      <c r="C72" s="7">
        <v>1.03165125540216</v>
      </c>
      <c r="D72" s="7">
        <v>0.10490289610407</v>
      </c>
      <c r="E72" s="7">
        <v>1.1011659122396E-2</v>
      </c>
      <c r="F72" s="7">
        <v>0.81913989521141395</v>
      </c>
      <c r="G72" s="7">
        <v>6.4945549562120106E-2</v>
      </c>
      <c r="H72" s="9">
        <f t="shared" si="3"/>
        <v>0.115914555226466</v>
      </c>
      <c r="I72" s="9">
        <f t="shared" si="4"/>
        <v>0.11352601534256693</v>
      </c>
      <c r="J72" s="8">
        <f t="shared" si="5"/>
        <v>0.92404279131548395</v>
      </c>
    </row>
    <row r="73" spans="1:10" hidden="1" x14ac:dyDescent="0.25">
      <c r="A73" s="3" t="s">
        <v>9</v>
      </c>
      <c r="B73" s="2">
        <v>43617</v>
      </c>
      <c r="C73" s="7">
        <v>1.00208112686314</v>
      </c>
      <c r="D73" s="7">
        <v>0.104311387309834</v>
      </c>
      <c r="E73" s="7">
        <v>8.3785907671902905E-3</v>
      </c>
      <c r="F73" s="7">
        <v>0.82489629887926297</v>
      </c>
      <c r="G73" s="7">
        <v>6.2413723043711997E-2</v>
      </c>
      <c r="H73" s="9">
        <f t="shared" si="3"/>
        <v>0.11268997807702429</v>
      </c>
      <c r="I73" s="9">
        <f t="shared" si="4"/>
        <v>0.11225842065258838</v>
      </c>
      <c r="J73" s="8">
        <f t="shared" si="5"/>
        <v>0.92920768618909699</v>
      </c>
    </row>
    <row r="74" spans="1:10" hidden="1" x14ac:dyDescent="0.25">
      <c r="A74" s="3" t="s">
        <v>9</v>
      </c>
      <c r="B74" s="2">
        <v>43647</v>
      </c>
      <c r="C74" s="7">
        <v>1.01614525271102</v>
      </c>
      <c r="D74" s="7">
        <v>0.106300401751747</v>
      </c>
      <c r="E74" s="7">
        <v>1.03054114604034E-2</v>
      </c>
      <c r="F74" s="7">
        <v>0.815478908275314</v>
      </c>
      <c r="G74" s="7">
        <v>6.7915278512535995E-2</v>
      </c>
      <c r="H74" s="9">
        <f t="shared" si="3"/>
        <v>0.1166058132121504</v>
      </c>
      <c r="I74" s="9">
        <f t="shared" si="4"/>
        <v>0.11532088060061393</v>
      </c>
      <c r="J74" s="8">
        <f t="shared" si="5"/>
        <v>0.92177931002706104</v>
      </c>
    </row>
    <row r="75" spans="1:10" hidden="1" x14ac:dyDescent="0.25">
      <c r="A75" s="3" t="s">
        <v>9</v>
      </c>
      <c r="B75" s="2">
        <v>43678</v>
      </c>
      <c r="C75" s="7">
        <v>1.0288966905625101</v>
      </c>
      <c r="D75" s="7">
        <v>0.103024892002422</v>
      </c>
      <c r="E75" s="7">
        <v>8.8120596441629093E-3</v>
      </c>
      <c r="F75" s="7">
        <v>0.83056030022688898</v>
      </c>
      <c r="G75" s="7">
        <v>5.7602748126526999E-2</v>
      </c>
      <c r="H75" s="9">
        <f t="shared" si="3"/>
        <v>0.11183695164658491</v>
      </c>
      <c r="I75" s="9">
        <f t="shared" si="4"/>
        <v>0.11035403395421101</v>
      </c>
      <c r="J75" s="8">
        <f t="shared" si="5"/>
        <v>0.93358519222931102</v>
      </c>
    </row>
    <row r="76" spans="1:10" hidden="1" x14ac:dyDescent="0.25">
      <c r="A76" s="3" t="s">
        <v>9</v>
      </c>
      <c r="B76" s="2">
        <v>43709</v>
      </c>
      <c r="C76" s="7">
        <v>0.94393334540973906</v>
      </c>
      <c r="D76" s="7">
        <v>0.104386793883901</v>
      </c>
      <c r="E76" s="7">
        <v>6.1943612180185197E-3</v>
      </c>
      <c r="F76" s="7">
        <v>0.83125619602176803</v>
      </c>
      <c r="G76" s="7">
        <v>5.8162648876312097E-2</v>
      </c>
      <c r="H76" s="9">
        <f t="shared" si="3"/>
        <v>0.11058115510191951</v>
      </c>
      <c r="I76" s="9">
        <f t="shared" si="4"/>
        <v>0.11156690640564219</v>
      </c>
      <c r="J76" s="8">
        <f t="shared" si="5"/>
        <v>0.93564298990566908</v>
      </c>
    </row>
    <row r="77" spans="1:10" hidden="1" x14ac:dyDescent="0.25">
      <c r="A77" s="3" t="s">
        <v>9</v>
      </c>
      <c r="B77" s="2">
        <v>43739</v>
      </c>
      <c r="C77" s="7">
        <v>1.01178755773331</v>
      </c>
      <c r="D77" s="7">
        <v>0.104383888982872</v>
      </c>
      <c r="E77" s="7">
        <v>7.5370956658378004E-3</v>
      </c>
      <c r="F77" s="7">
        <v>0.81426329701536304</v>
      </c>
      <c r="G77" s="7">
        <v>7.3815718335927497E-2</v>
      </c>
      <c r="H77" s="9">
        <f t="shared" si="3"/>
        <v>0.1119209846487098</v>
      </c>
      <c r="I77" s="9">
        <f t="shared" si="4"/>
        <v>0.11362783294159304</v>
      </c>
      <c r="J77" s="8">
        <f t="shared" si="5"/>
        <v>0.91864718599823503</v>
      </c>
    </row>
    <row r="78" spans="1:10" hidden="1" x14ac:dyDescent="0.25">
      <c r="A78" s="3" t="s">
        <v>9</v>
      </c>
      <c r="B78" s="2">
        <v>43770</v>
      </c>
      <c r="C78" s="7">
        <v>1.0392047553489201</v>
      </c>
      <c r="D78" s="7">
        <v>0.10920949458807699</v>
      </c>
      <c r="E78" s="7">
        <v>6.6333094946687899E-3</v>
      </c>
      <c r="F78" s="7">
        <v>0.81501028967044298</v>
      </c>
      <c r="G78" s="7">
        <v>6.9146906246810996E-2</v>
      </c>
      <c r="H78" s="9">
        <f t="shared" si="3"/>
        <v>0.11584280408274579</v>
      </c>
      <c r="I78" s="9">
        <f t="shared" si="4"/>
        <v>0.11816398701710679</v>
      </c>
      <c r="J78" s="8">
        <f t="shared" si="5"/>
        <v>0.92421978425852003</v>
      </c>
    </row>
    <row r="79" spans="1:10" hidden="1" x14ac:dyDescent="0.25">
      <c r="A79" s="3" t="s">
        <v>9</v>
      </c>
      <c r="B79" s="2">
        <v>43800</v>
      </c>
      <c r="C79" s="7">
        <v>1.1268611601570699</v>
      </c>
      <c r="D79" s="7">
        <v>0.12048751452586901</v>
      </c>
      <c r="E79" s="7">
        <v>4.6836457504864397E-3</v>
      </c>
      <c r="F79" s="7">
        <v>0.82184630410278403</v>
      </c>
      <c r="G79" s="7">
        <v>5.2982535620861401E-2</v>
      </c>
      <c r="H79" s="9">
        <f t="shared" si="3"/>
        <v>0.12517116027635544</v>
      </c>
      <c r="I79" s="9">
        <f t="shared" si="4"/>
        <v>0.1278607560760267</v>
      </c>
      <c r="J79" s="8">
        <f t="shared" si="5"/>
        <v>0.94233381862865306</v>
      </c>
    </row>
    <row r="80" spans="1:10" hidden="1" x14ac:dyDescent="0.25">
      <c r="A80" s="3" t="s">
        <v>9</v>
      </c>
      <c r="B80" s="2">
        <v>43831</v>
      </c>
      <c r="C80" s="7">
        <v>0.94040592758553598</v>
      </c>
      <c r="D80" s="7">
        <v>0.102613871656466</v>
      </c>
      <c r="E80" s="7">
        <v>7.3451664153182401E-3</v>
      </c>
      <c r="F80" s="7">
        <v>0.82163540643129496</v>
      </c>
      <c r="G80" s="7">
        <v>6.8405555496920706E-2</v>
      </c>
      <c r="H80" s="9">
        <f t="shared" si="3"/>
        <v>0.10995903807178424</v>
      </c>
      <c r="I80" s="9">
        <f t="shared" si="4"/>
        <v>0.11102402142933827</v>
      </c>
      <c r="J80" s="8">
        <f t="shared" si="5"/>
        <v>0.92424927808776092</v>
      </c>
    </row>
    <row r="81" spans="1:10" hidden="1" x14ac:dyDescent="0.25">
      <c r="A81" s="3" t="s">
        <v>9</v>
      </c>
      <c r="B81" s="2">
        <v>43862</v>
      </c>
      <c r="C81" s="7">
        <v>0.938020989764491</v>
      </c>
      <c r="D81" s="7">
        <v>0.104488472942543</v>
      </c>
      <c r="E81" s="7">
        <v>7.3602597560920701E-3</v>
      </c>
      <c r="F81" s="7">
        <v>0.81888078619722504</v>
      </c>
      <c r="G81" s="7">
        <v>6.9270481104139997E-2</v>
      </c>
      <c r="H81" s="9">
        <f t="shared" si="3"/>
        <v>0.11184873269863507</v>
      </c>
      <c r="I81" s="9">
        <f t="shared" si="4"/>
        <v>0.11316000820721155</v>
      </c>
      <c r="J81" s="8">
        <f t="shared" si="5"/>
        <v>0.92336925913976808</v>
      </c>
    </row>
    <row r="82" spans="1:10" hidden="1" x14ac:dyDescent="0.25">
      <c r="A82" s="3" t="s">
        <v>9</v>
      </c>
      <c r="B82" s="2">
        <v>43891</v>
      </c>
      <c r="C82" s="7">
        <v>0.96090205083130997</v>
      </c>
      <c r="D82" s="7">
        <v>8.6535545377434395E-2</v>
      </c>
      <c r="E82" s="7">
        <v>6.4662607948096796E-3</v>
      </c>
      <c r="F82" s="7">
        <v>0.84014762730175097</v>
      </c>
      <c r="G82" s="7">
        <v>6.6850566526005406E-2</v>
      </c>
      <c r="H82" s="9">
        <f t="shared" si="3"/>
        <v>9.3001806172244073E-2</v>
      </c>
      <c r="I82" s="9">
        <f t="shared" si="4"/>
        <v>9.3382018718702595E-2</v>
      </c>
      <c r="J82" s="8">
        <f t="shared" si="5"/>
        <v>0.92668317267918532</v>
      </c>
    </row>
    <row r="83" spans="1:10" hidden="1" x14ac:dyDescent="0.25">
      <c r="A83" s="3" t="s">
        <v>9</v>
      </c>
      <c r="B83" s="2">
        <v>43922</v>
      </c>
      <c r="C83" s="7">
        <v>0.70887527172468101</v>
      </c>
      <c r="D83" s="7">
        <v>5.2578862555396802E-2</v>
      </c>
      <c r="E83" s="7">
        <v>5.2302506582959903E-3</v>
      </c>
      <c r="F83" s="7">
        <v>0.854260525049096</v>
      </c>
      <c r="G83" s="7">
        <v>8.7930361737210805E-2</v>
      </c>
      <c r="H83" s="9">
        <f t="shared" si="3"/>
        <v>5.7809113213692795E-2</v>
      </c>
      <c r="I83" s="9">
        <f t="shared" si="4"/>
        <v>5.7980347208218583E-2</v>
      </c>
      <c r="J83" s="8">
        <f t="shared" si="5"/>
        <v>0.90683938760449279</v>
      </c>
    </row>
    <row r="84" spans="1:10" hidden="1" x14ac:dyDescent="0.25">
      <c r="A84" s="3" t="s">
        <v>9</v>
      </c>
      <c r="B84" s="2">
        <v>43952</v>
      </c>
      <c r="C84" s="7">
        <v>0.87982461551576796</v>
      </c>
      <c r="D84" s="7">
        <v>5.2527950755724702E-2</v>
      </c>
      <c r="E84" s="7">
        <v>6.13231330754918E-3</v>
      </c>
      <c r="F84" s="7">
        <v>0.84287548615592001</v>
      </c>
      <c r="G84" s="7">
        <v>9.8464249780806298E-2</v>
      </c>
      <c r="H84" s="9">
        <f t="shared" si="3"/>
        <v>5.8660264063273883E-2</v>
      </c>
      <c r="I84" s="9">
        <f t="shared" si="4"/>
        <v>5.8664003945417043E-2</v>
      </c>
      <c r="J84" s="8">
        <f t="shared" si="5"/>
        <v>0.8954034369116447</v>
      </c>
    </row>
    <row r="85" spans="1:10" hidden="1" x14ac:dyDescent="0.25">
      <c r="A85" s="3" t="s">
        <v>9</v>
      </c>
      <c r="B85" s="2">
        <v>43983</v>
      </c>
      <c r="C85" s="7">
        <v>1.0246586724181099</v>
      </c>
      <c r="D85" s="7">
        <v>6.7682828449052504E-2</v>
      </c>
      <c r="E85" s="7">
        <v>6.0678612158343503E-3</v>
      </c>
      <c r="F85" s="7">
        <v>0.83152514385318399</v>
      </c>
      <c r="G85" s="7">
        <v>9.4724166481928704E-2</v>
      </c>
      <c r="H85" s="9">
        <f t="shared" si="3"/>
        <v>7.3750689664886848E-2</v>
      </c>
      <c r="I85" s="9">
        <f t="shared" si="4"/>
        <v>7.5269382093849313E-2</v>
      </c>
      <c r="J85" s="8">
        <f t="shared" si="5"/>
        <v>0.89920797230223648</v>
      </c>
    </row>
    <row r="86" spans="1:10" hidden="1" x14ac:dyDescent="0.25">
      <c r="A86" s="3" t="s">
        <v>9</v>
      </c>
      <c r="B86" s="2">
        <v>44013</v>
      </c>
      <c r="C86" s="7">
        <v>1.14295044772879</v>
      </c>
      <c r="D86" s="7">
        <v>8.3120459659156196E-2</v>
      </c>
      <c r="E86" s="7">
        <v>8.5024445241199606E-3</v>
      </c>
      <c r="F86" s="7">
        <v>0.81412783435186098</v>
      </c>
      <c r="G86" s="7">
        <v>9.4249261464863093E-2</v>
      </c>
      <c r="H86" s="9">
        <f t="shared" si="3"/>
        <v>9.1622904183276149E-2</v>
      </c>
      <c r="I86" s="9">
        <f t="shared" si="4"/>
        <v>9.2639306437216337E-2</v>
      </c>
      <c r="J86" s="8">
        <f t="shared" si="5"/>
        <v>0.89724829401101713</v>
      </c>
    </row>
    <row r="87" spans="1:10" hidden="1" x14ac:dyDescent="0.25">
      <c r="A87" s="3" t="s">
        <v>9</v>
      </c>
      <c r="B87" s="2">
        <v>44044</v>
      </c>
      <c r="C87" s="7">
        <v>1.1427782580660699</v>
      </c>
      <c r="D87" s="7">
        <v>9.1509054902510101E-2</v>
      </c>
      <c r="E87" s="7">
        <v>8.2905597801898306E-3</v>
      </c>
      <c r="F87" s="7">
        <v>0.81643454519113701</v>
      </c>
      <c r="G87" s="7">
        <v>8.3765840126162602E-2</v>
      </c>
      <c r="H87" s="9">
        <f t="shared" si="3"/>
        <v>9.9799614682699933E-2</v>
      </c>
      <c r="I87" s="9">
        <f t="shared" si="4"/>
        <v>0.10078715780701761</v>
      </c>
      <c r="J87" s="8">
        <f t="shared" si="5"/>
        <v>0.90794360009364716</v>
      </c>
    </row>
    <row r="88" spans="1:10" hidden="1" x14ac:dyDescent="0.25">
      <c r="A88" s="3" t="s">
        <v>9</v>
      </c>
      <c r="B88" s="2">
        <v>44075</v>
      </c>
      <c r="C88" s="7">
        <v>1.09604699505444</v>
      </c>
      <c r="D88" s="7">
        <v>8.9836981226781701E-2</v>
      </c>
      <c r="E88" s="7">
        <v>6.86213011439677E-3</v>
      </c>
      <c r="F88" s="7">
        <v>0.82170241371721997</v>
      </c>
      <c r="G88" s="7">
        <v>8.1598474941601995E-2</v>
      </c>
      <c r="H88" s="9">
        <f t="shared" si="3"/>
        <v>9.6699111341178465E-2</v>
      </c>
      <c r="I88" s="9">
        <f t="shared" si="4"/>
        <v>9.8555237135198773E-2</v>
      </c>
      <c r="J88" s="8">
        <f t="shared" si="5"/>
        <v>0.91153939494400171</v>
      </c>
    </row>
    <row r="89" spans="1:10" hidden="1" x14ac:dyDescent="0.25">
      <c r="A89" s="3" t="s">
        <v>9</v>
      </c>
      <c r="B89" s="2">
        <v>44105</v>
      </c>
      <c r="C89" s="7">
        <v>1.14246540752587</v>
      </c>
      <c r="D89" s="7">
        <v>8.6779348777152807E-2</v>
      </c>
      <c r="E89" s="7">
        <v>4.4638703803912697E-3</v>
      </c>
      <c r="F89" s="7">
        <v>0.82472379270118501</v>
      </c>
      <c r="G89" s="7">
        <v>8.4032988141271095E-2</v>
      </c>
      <c r="H89" s="9">
        <f t="shared" si="3"/>
        <v>9.1243219157544075E-2</v>
      </c>
      <c r="I89" s="9">
        <f t="shared" si="4"/>
        <v>9.5204662308029084E-2</v>
      </c>
      <c r="J89" s="8">
        <f t="shared" si="5"/>
        <v>0.91150314147833778</v>
      </c>
    </row>
    <row r="90" spans="1:10" hidden="1" x14ac:dyDescent="0.25">
      <c r="A90" s="3" t="s">
        <v>9</v>
      </c>
      <c r="B90" s="2">
        <v>44136</v>
      </c>
      <c r="C90" s="7">
        <v>0.98680179891952302</v>
      </c>
      <c r="D90" s="7">
        <v>7.2081394173640095E-2</v>
      </c>
      <c r="E90" s="7">
        <v>6.6318178715941397E-3</v>
      </c>
      <c r="F90" s="7">
        <v>0.81377549872685595</v>
      </c>
      <c r="G90" s="7">
        <v>0.10751128922791001</v>
      </c>
      <c r="H90" s="9">
        <f t="shared" si="3"/>
        <v>7.8713212045234238E-2</v>
      </c>
      <c r="I90" s="9">
        <f t="shared" si="4"/>
        <v>8.1369118140097424E-2</v>
      </c>
      <c r="J90" s="8">
        <f t="shared" si="5"/>
        <v>0.88585689290049607</v>
      </c>
    </row>
    <row r="91" spans="1:10" hidden="1" x14ac:dyDescent="0.25">
      <c r="A91" s="3" t="s">
        <v>9</v>
      </c>
      <c r="B91" s="2">
        <v>44166</v>
      </c>
      <c r="C91" s="7">
        <v>1.2379938489415201</v>
      </c>
      <c r="D91" s="7">
        <v>9.9611002077392694E-2</v>
      </c>
      <c r="E91" s="7">
        <v>4.4098861257514102E-3</v>
      </c>
      <c r="F91" s="7">
        <v>0.81725568778809099</v>
      </c>
      <c r="G91" s="7">
        <v>7.8723424008765294E-2</v>
      </c>
      <c r="H91" s="9">
        <f t="shared" si="3"/>
        <v>0.1040208882031441</v>
      </c>
      <c r="I91" s="9">
        <f t="shared" si="4"/>
        <v>0.1086428410786817</v>
      </c>
      <c r="J91" s="8">
        <f t="shared" si="5"/>
        <v>0.9168666898654837</v>
      </c>
    </row>
    <row r="92" spans="1:10" hidden="1" x14ac:dyDescent="0.25">
      <c r="A92" s="3" t="s">
        <v>9</v>
      </c>
      <c r="B92" s="2">
        <v>44197</v>
      </c>
      <c r="C92" s="7">
        <v>0.85093771201563995</v>
      </c>
      <c r="D92" s="7">
        <v>6.1717451370438201E-2</v>
      </c>
      <c r="E92" s="7">
        <v>6.1741136607403697E-3</v>
      </c>
      <c r="F92" s="7">
        <v>0.81710254926100601</v>
      </c>
      <c r="G92" s="7">
        <v>0.115005885707816</v>
      </c>
      <c r="H92" s="9">
        <f t="shared" si="3"/>
        <v>6.7891565031178575E-2</v>
      </c>
      <c r="I92" s="9">
        <f t="shared" si="4"/>
        <v>7.0227636291952125E-2</v>
      </c>
      <c r="J92" s="8">
        <f t="shared" si="5"/>
        <v>0.87882000063144416</v>
      </c>
    </row>
    <row r="93" spans="1:10" hidden="1" x14ac:dyDescent="0.25">
      <c r="A93" s="3" t="s">
        <v>9</v>
      </c>
      <c r="B93" s="2">
        <v>44228</v>
      </c>
      <c r="C93" s="7">
        <v>0.85141292389101497</v>
      </c>
      <c r="D93" s="7">
        <v>6.1805569161089799E-2</v>
      </c>
      <c r="E93" s="7">
        <v>6.7472546577391698E-3</v>
      </c>
      <c r="F93" s="7">
        <v>0.82374205887387597</v>
      </c>
      <c r="G93" s="7">
        <v>0.107705117307295</v>
      </c>
      <c r="H93" s="9">
        <f t="shared" si="3"/>
        <v>6.8552823818828962E-2</v>
      </c>
      <c r="I93" s="9">
        <f t="shared" si="4"/>
        <v>6.9793613809611396E-2</v>
      </c>
      <c r="J93" s="8">
        <f t="shared" si="5"/>
        <v>0.88554762803496578</v>
      </c>
    </row>
    <row r="94" spans="1:10" hidden="1" x14ac:dyDescent="0.25">
      <c r="A94" s="3" t="s">
        <v>9</v>
      </c>
      <c r="B94" s="2">
        <v>44256</v>
      </c>
      <c r="C94" s="7">
        <v>1.04473648547453</v>
      </c>
      <c r="D94" s="7">
        <v>6.0373661299617701E-2</v>
      </c>
      <c r="E94" s="7">
        <v>5.8056139980636303E-3</v>
      </c>
      <c r="F94" s="7">
        <v>0.80724722232947799</v>
      </c>
      <c r="G94" s="7">
        <v>0.12657350237284101</v>
      </c>
      <c r="H94" s="9">
        <f t="shared" si="3"/>
        <v>6.6179275297681334E-2</v>
      </c>
      <c r="I94" s="9">
        <f t="shared" si="4"/>
        <v>6.9585302104631208E-2</v>
      </c>
      <c r="J94" s="8">
        <f t="shared" si="5"/>
        <v>0.86762088362909573</v>
      </c>
    </row>
    <row r="95" spans="1:10" hidden="1" x14ac:dyDescent="0.25">
      <c r="A95" s="3" t="s">
        <v>9</v>
      </c>
      <c r="B95" s="2">
        <v>44287</v>
      </c>
      <c r="C95" s="7">
        <v>1.16521739648074</v>
      </c>
      <c r="D95" s="7">
        <v>8.0598662168096399E-2</v>
      </c>
      <c r="E95" s="7">
        <v>5.2869810703574599E-3</v>
      </c>
      <c r="F95" s="7">
        <v>0.80872819537118101</v>
      </c>
      <c r="G95" s="7">
        <v>0.105386161390366</v>
      </c>
      <c r="H95" s="9">
        <f t="shared" si="3"/>
        <v>8.5885643238453865E-2</v>
      </c>
      <c r="I95" s="9">
        <f t="shared" si="4"/>
        <v>9.0628840774143307E-2</v>
      </c>
      <c r="J95" s="8">
        <f t="shared" si="5"/>
        <v>0.88932685753927743</v>
      </c>
    </row>
    <row r="96" spans="1:10" hidden="1" x14ac:dyDescent="0.25">
      <c r="A96" s="3" t="s">
        <v>9</v>
      </c>
      <c r="B96" s="2">
        <v>44317</v>
      </c>
      <c r="C96" s="7">
        <v>1.23646307751152</v>
      </c>
      <c r="D96" s="7">
        <v>8.7196075813873702E-2</v>
      </c>
      <c r="E96" s="7">
        <v>5.7626195856350102E-3</v>
      </c>
      <c r="F96" s="7">
        <v>0.81191073616445897</v>
      </c>
      <c r="G96" s="7">
        <v>9.51305684360325E-2</v>
      </c>
      <c r="H96" s="9">
        <f t="shared" si="3"/>
        <v>9.2958695399508712E-2</v>
      </c>
      <c r="I96" s="9">
        <f t="shared" si="4"/>
        <v>9.6980775423126275E-2</v>
      </c>
      <c r="J96" s="8">
        <f t="shared" si="5"/>
        <v>0.89910681197833264</v>
      </c>
    </row>
    <row r="97" spans="1:10" hidden="1" x14ac:dyDescent="0.25">
      <c r="A97" s="3" t="s">
        <v>9</v>
      </c>
      <c r="B97" s="2">
        <v>44348</v>
      </c>
      <c r="C97" s="7">
        <v>1.2033904051014099</v>
      </c>
      <c r="D97" s="7">
        <v>9.0697842396316994E-2</v>
      </c>
      <c r="E97" s="7">
        <v>7.3968550910690602E-3</v>
      </c>
      <c r="F97" s="7">
        <v>0.80353423612406805</v>
      </c>
      <c r="G97" s="7">
        <v>9.8371066388545605E-2</v>
      </c>
      <c r="H97" s="9">
        <f t="shared" si="3"/>
        <v>9.8094697487386057E-2</v>
      </c>
      <c r="I97" s="9">
        <f t="shared" si="4"/>
        <v>0.10142539568295014</v>
      </c>
      <c r="J97" s="8">
        <f t="shared" si="5"/>
        <v>0.894232078520385</v>
      </c>
    </row>
    <row r="98" spans="1:10" hidden="1" x14ac:dyDescent="0.25">
      <c r="A98" s="3" t="s">
        <v>9</v>
      </c>
      <c r="B98" s="2">
        <v>44378</v>
      </c>
      <c r="C98" s="7">
        <v>1.2592285587643199</v>
      </c>
      <c r="D98" s="7">
        <v>8.9928129267952905E-2</v>
      </c>
      <c r="E98" s="7">
        <v>8.8136649366397299E-3</v>
      </c>
      <c r="F98" s="7">
        <v>0.80102693958501403</v>
      </c>
      <c r="G98" s="7">
        <v>0.10023126621039299</v>
      </c>
      <c r="H98" s="9">
        <f t="shared" si="3"/>
        <v>9.8741794204592642E-2</v>
      </c>
      <c r="I98" s="9">
        <f t="shared" si="4"/>
        <v>0.10093452791477818</v>
      </c>
      <c r="J98" s="8">
        <f t="shared" si="5"/>
        <v>0.89095506885296694</v>
      </c>
    </row>
    <row r="99" spans="1:10" hidden="1" x14ac:dyDescent="0.25">
      <c r="A99" s="3" t="s">
        <v>9</v>
      </c>
      <c r="B99" s="2">
        <v>44409</v>
      </c>
      <c r="C99" s="7">
        <v>1.2356542711114999</v>
      </c>
      <c r="D99" s="7">
        <v>9.2456824109824906E-2</v>
      </c>
      <c r="E99" s="7">
        <v>8.3228347973838494E-3</v>
      </c>
      <c r="F99" s="7">
        <v>0.80243812753654398</v>
      </c>
      <c r="G99" s="7">
        <v>9.6782213556247207E-2</v>
      </c>
      <c r="H99" s="9">
        <f t="shared" si="3"/>
        <v>0.10077965890720876</v>
      </c>
      <c r="I99" s="9">
        <f t="shared" si="4"/>
        <v>0.103315840523772</v>
      </c>
      <c r="J99" s="8">
        <f t="shared" si="5"/>
        <v>0.8948949516463689</v>
      </c>
    </row>
    <row r="100" spans="1:10" x14ac:dyDescent="0.25">
      <c r="A100" s="3" t="s">
        <v>9</v>
      </c>
      <c r="B100" s="2">
        <v>44440</v>
      </c>
      <c r="C100" s="7">
        <v>1.21875994654814</v>
      </c>
      <c r="D100" s="7">
        <v>9.6973007496813701E-2</v>
      </c>
      <c r="E100" s="7">
        <v>8.7496524707023106E-3</v>
      </c>
      <c r="F100" s="7">
        <v>0.80108097875163198</v>
      </c>
      <c r="G100" s="7">
        <v>9.3196361280852402E-2</v>
      </c>
      <c r="H100" s="9">
        <f t="shared" si="3"/>
        <v>0.10572265996751601</v>
      </c>
      <c r="I100" s="9">
        <f t="shared" si="4"/>
        <v>0.10798126725310946</v>
      </c>
      <c r="J100" s="8">
        <f t="shared" si="5"/>
        <v>0.89805398624844568</v>
      </c>
    </row>
    <row r="101" spans="1:10" hidden="1" x14ac:dyDescent="0.25">
      <c r="A101" s="3" t="s">
        <v>10</v>
      </c>
      <c r="B101" s="2">
        <v>43466</v>
      </c>
      <c r="C101" s="7">
        <v>0.90764452194687395</v>
      </c>
      <c r="D101" s="7">
        <v>9.9807429277700296E-2</v>
      </c>
      <c r="E101" s="7">
        <v>1.91295989586753E-3</v>
      </c>
      <c r="F101" s="7">
        <v>0.650070459489278</v>
      </c>
      <c r="G101" s="7">
        <v>0.24820915133715499</v>
      </c>
      <c r="H101" s="9">
        <f t="shared" si="3"/>
        <v>0.10172038917356782</v>
      </c>
      <c r="I101" s="9">
        <f t="shared" si="4"/>
        <v>0.13309824275764862</v>
      </c>
      <c r="J101" s="8">
        <f t="shared" si="5"/>
        <v>0.74987788876697825</v>
      </c>
    </row>
    <row r="102" spans="1:10" hidden="1" x14ac:dyDescent="0.25">
      <c r="A102" s="3" t="s">
        <v>10</v>
      </c>
      <c r="B102" s="2">
        <v>43497</v>
      </c>
      <c r="C102" s="7">
        <v>0.89157755461868005</v>
      </c>
      <c r="D102" s="7">
        <v>9.3519895218414098E-2</v>
      </c>
      <c r="E102" s="7">
        <v>2.38947783285256E-3</v>
      </c>
      <c r="F102" s="7">
        <v>0.64846779216078199</v>
      </c>
      <c r="G102" s="7">
        <v>0.255622834787951</v>
      </c>
      <c r="H102" s="9">
        <f t="shared" si="3"/>
        <v>9.5909373051266664E-2</v>
      </c>
      <c r="I102" s="9">
        <f t="shared" si="4"/>
        <v>0.12603968611492652</v>
      </c>
      <c r="J102" s="8">
        <f t="shared" si="5"/>
        <v>0.74198768737919607</v>
      </c>
    </row>
    <row r="103" spans="1:10" hidden="1" x14ac:dyDescent="0.25">
      <c r="A103" s="3" t="s">
        <v>10</v>
      </c>
      <c r="B103" s="2">
        <v>43525</v>
      </c>
      <c r="C103" s="7">
        <v>1.0910072720550701</v>
      </c>
      <c r="D103" s="7">
        <v>9.5804272755225003E-2</v>
      </c>
      <c r="E103" s="7">
        <v>3.1522856086437599E-3</v>
      </c>
      <c r="F103" s="7">
        <v>0.64686601121019305</v>
      </c>
      <c r="G103" s="7">
        <v>0.25417743042593799</v>
      </c>
      <c r="H103" s="9">
        <f t="shared" si="3"/>
        <v>9.8956558363868768E-2</v>
      </c>
      <c r="I103" s="9">
        <f t="shared" si="4"/>
        <v>0.12899973894698885</v>
      </c>
      <c r="J103" s="8">
        <f t="shared" si="5"/>
        <v>0.74267028396541801</v>
      </c>
    </row>
    <row r="104" spans="1:10" hidden="1" x14ac:dyDescent="0.25">
      <c r="A104" s="3" t="s">
        <v>10</v>
      </c>
      <c r="B104" s="2">
        <v>43556</v>
      </c>
      <c r="C104" s="7">
        <v>1.06415734727064</v>
      </c>
      <c r="D104" s="7">
        <v>8.9001045757226199E-2</v>
      </c>
      <c r="E104" s="7">
        <v>1.81986598436535E-3</v>
      </c>
      <c r="F104" s="7">
        <v>0.62624588786219304</v>
      </c>
      <c r="G104" s="7">
        <v>0.282933200396215</v>
      </c>
      <c r="H104" s="9">
        <f t="shared" si="3"/>
        <v>9.0820911741591542E-2</v>
      </c>
      <c r="I104" s="9">
        <f t="shared" si="4"/>
        <v>0.12443401233032533</v>
      </c>
      <c r="J104" s="8">
        <f t="shared" si="5"/>
        <v>0.71524693361941927</v>
      </c>
    </row>
    <row r="105" spans="1:10" hidden="1" x14ac:dyDescent="0.25">
      <c r="A105" s="3" t="s">
        <v>10</v>
      </c>
      <c r="B105" s="2">
        <v>43586</v>
      </c>
      <c r="C105" s="7">
        <v>1.0109649139687999</v>
      </c>
      <c r="D105" s="7">
        <v>9.9721324647284601E-2</v>
      </c>
      <c r="E105" s="7">
        <v>2.77720024081788E-3</v>
      </c>
      <c r="F105" s="7">
        <v>0.67994525960696495</v>
      </c>
      <c r="G105" s="7">
        <v>0.21755621550493201</v>
      </c>
      <c r="H105" s="9">
        <f t="shared" si="3"/>
        <v>0.10249852488810249</v>
      </c>
      <c r="I105" s="9">
        <f t="shared" si="4"/>
        <v>0.12790252482433626</v>
      </c>
      <c r="J105" s="8">
        <f t="shared" si="5"/>
        <v>0.77966658425424951</v>
      </c>
    </row>
    <row r="106" spans="1:10" hidden="1" x14ac:dyDescent="0.25">
      <c r="A106" s="3" t="s">
        <v>10</v>
      </c>
      <c r="B106" s="2">
        <v>43617</v>
      </c>
      <c r="C106" s="7">
        <v>0.98297738790891498</v>
      </c>
      <c r="D106" s="7">
        <v>9.9171331602959906E-2</v>
      </c>
      <c r="E106" s="7">
        <v>3.3672516710206899E-3</v>
      </c>
      <c r="F106" s="7">
        <v>0.67115778828446804</v>
      </c>
      <c r="G106" s="7">
        <v>0.226303628441552</v>
      </c>
      <c r="H106" s="9">
        <f t="shared" si="3"/>
        <v>0.10253858327398059</v>
      </c>
      <c r="I106" s="9">
        <f t="shared" si="4"/>
        <v>0.12873891047693006</v>
      </c>
      <c r="J106" s="8">
        <f t="shared" si="5"/>
        <v>0.77032911988742792</v>
      </c>
    </row>
    <row r="107" spans="1:10" hidden="1" x14ac:dyDescent="0.25">
      <c r="A107" s="3" t="s">
        <v>10</v>
      </c>
      <c r="B107" s="2">
        <v>43647</v>
      </c>
      <c r="C107" s="7">
        <v>1.0032044069052199</v>
      </c>
      <c r="D107" s="7">
        <v>9.8833936860194094E-2</v>
      </c>
      <c r="E107" s="7">
        <v>1.6552677668349399E-3</v>
      </c>
      <c r="F107" s="7">
        <v>0.67649056437816202</v>
      </c>
      <c r="G107" s="7">
        <v>0.223020230994809</v>
      </c>
      <c r="H107" s="9">
        <f t="shared" si="3"/>
        <v>0.10048920462702904</v>
      </c>
      <c r="I107" s="9">
        <f t="shared" si="4"/>
        <v>0.12747428554409868</v>
      </c>
      <c r="J107" s="8">
        <f t="shared" si="5"/>
        <v>0.77532450123835606</v>
      </c>
    </row>
    <row r="108" spans="1:10" hidden="1" x14ac:dyDescent="0.25">
      <c r="A108" s="3" t="s">
        <v>10</v>
      </c>
      <c r="B108" s="2">
        <v>43678</v>
      </c>
      <c r="C108" s="7">
        <v>0.98293503606764299</v>
      </c>
      <c r="D108" s="7">
        <v>9.7799904398058801E-2</v>
      </c>
      <c r="E108" s="7">
        <v>1.3938857936603799E-3</v>
      </c>
      <c r="F108" s="7">
        <v>0.67932149851650703</v>
      </c>
      <c r="G108" s="7">
        <v>0.22148471129177399</v>
      </c>
      <c r="H108" s="9">
        <f t="shared" si="3"/>
        <v>9.9193790191719186E-2</v>
      </c>
      <c r="I108" s="9">
        <f t="shared" si="4"/>
        <v>0.12584893947234471</v>
      </c>
      <c r="J108" s="8">
        <f t="shared" si="5"/>
        <v>0.77712140291456588</v>
      </c>
    </row>
    <row r="109" spans="1:10" hidden="1" x14ac:dyDescent="0.25">
      <c r="A109" s="3" t="s">
        <v>10</v>
      </c>
      <c r="B109" s="2">
        <v>43709</v>
      </c>
      <c r="C109" s="7">
        <v>0.94809771560509104</v>
      </c>
      <c r="D109" s="7">
        <v>9.3718541615548295E-2</v>
      </c>
      <c r="E109" s="7">
        <v>1.5848933649656601E-3</v>
      </c>
      <c r="F109" s="7">
        <v>0.67099387899829899</v>
      </c>
      <c r="G109" s="7">
        <v>0.23370268602118699</v>
      </c>
      <c r="H109" s="9">
        <f t="shared" si="3"/>
        <v>9.5303434980513954E-2</v>
      </c>
      <c r="I109" s="9">
        <f t="shared" si="4"/>
        <v>0.12255396811826187</v>
      </c>
      <c r="J109" s="8">
        <f t="shared" si="5"/>
        <v>0.76471242061384725</v>
      </c>
    </row>
    <row r="110" spans="1:10" hidden="1" x14ac:dyDescent="0.25">
      <c r="A110" s="3" t="s">
        <v>10</v>
      </c>
      <c r="B110" s="2">
        <v>43739</v>
      </c>
      <c r="C110" s="7">
        <v>1.0017710575546299</v>
      </c>
      <c r="D110" s="7">
        <v>9.6385294708446104E-2</v>
      </c>
      <c r="E110" s="7">
        <v>1.3264832361677399E-3</v>
      </c>
      <c r="F110" s="7">
        <v>0.66510504667750103</v>
      </c>
      <c r="G110" s="7">
        <v>0.237183175377885</v>
      </c>
      <c r="H110" s="9">
        <f t="shared" si="3"/>
        <v>9.7711777944613845E-2</v>
      </c>
      <c r="I110" s="9">
        <f t="shared" si="4"/>
        <v>0.12657454660950848</v>
      </c>
      <c r="J110" s="8">
        <f t="shared" si="5"/>
        <v>0.76149034138594718</v>
      </c>
    </row>
    <row r="111" spans="1:10" hidden="1" x14ac:dyDescent="0.25">
      <c r="A111" s="3" t="s">
        <v>10</v>
      </c>
      <c r="B111" s="2">
        <v>43770</v>
      </c>
      <c r="C111" s="7">
        <v>1.00477084393978</v>
      </c>
      <c r="D111" s="7">
        <v>0.106035758302631</v>
      </c>
      <c r="E111" s="7">
        <v>1.0300974119968999E-3</v>
      </c>
      <c r="F111" s="7">
        <v>0.68430837404855305</v>
      </c>
      <c r="G111" s="7">
        <v>0.208625770236819</v>
      </c>
      <c r="H111" s="9">
        <f t="shared" si="3"/>
        <v>0.1070658557146279</v>
      </c>
      <c r="I111" s="9">
        <f t="shared" si="4"/>
        <v>0.13416403559192203</v>
      </c>
      <c r="J111" s="8">
        <f t="shared" si="5"/>
        <v>0.79034413235118406</v>
      </c>
    </row>
    <row r="112" spans="1:10" hidden="1" x14ac:dyDescent="0.25">
      <c r="A112" s="3" t="s">
        <v>10</v>
      </c>
      <c r="B112" s="2">
        <v>43800</v>
      </c>
      <c r="C112" s="7">
        <v>1.1108919421586501</v>
      </c>
      <c r="D112" s="7">
        <v>0.127090026235954</v>
      </c>
      <c r="E112" s="7">
        <v>1.1490677305115199E-3</v>
      </c>
      <c r="F112" s="7">
        <v>0.70919167396178395</v>
      </c>
      <c r="G112" s="7">
        <v>0.16256923207175</v>
      </c>
      <c r="H112" s="9">
        <f t="shared" si="3"/>
        <v>0.12823909396646552</v>
      </c>
      <c r="I112" s="9">
        <f t="shared" si="4"/>
        <v>0.15197035425491637</v>
      </c>
      <c r="J112" s="8">
        <f t="shared" si="5"/>
        <v>0.83628170019773795</v>
      </c>
    </row>
    <row r="113" spans="1:10" hidden="1" x14ac:dyDescent="0.25">
      <c r="A113" s="3" t="s">
        <v>10</v>
      </c>
      <c r="B113" s="2">
        <v>43831</v>
      </c>
      <c r="C113" s="7">
        <v>0.88724004010326496</v>
      </c>
      <c r="D113" s="7">
        <v>9.2355638490011702E-2</v>
      </c>
      <c r="E113" s="7">
        <v>3.1099831857581799E-3</v>
      </c>
      <c r="F113" s="7">
        <v>0.67907243369316295</v>
      </c>
      <c r="G113" s="7">
        <v>0.225461944631067</v>
      </c>
      <c r="H113" s="9">
        <f t="shared" si="3"/>
        <v>9.5465621675769885E-2</v>
      </c>
      <c r="I113" s="9">
        <f t="shared" si="4"/>
        <v>0.11972034959609555</v>
      </c>
      <c r="J113" s="8">
        <f t="shared" si="5"/>
        <v>0.77142807218317466</v>
      </c>
    </row>
    <row r="114" spans="1:10" hidden="1" x14ac:dyDescent="0.25">
      <c r="A114" s="3" t="s">
        <v>10</v>
      </c>
      <c r="B114" s="2">
        <v>43862</v>
      </c>
      <c r="C114" s="7">
        <v>0.88191368189058295</v>
      </c>
      <c r="D114" s="7">
        <v>9.5549606936671805E-2</v>
      </c>
      <c r="E114" s="7">
        <v>1.9905941697792701E-3</v>
      </c>
      <c r="F114" s="7">
        <v>0.69854158467634697</v>
      </c>
      <c r="G114" s="7">
        <v>0.20391821421720199</v>
      </c>
      <c r="H114" s="9">
        <f t="shared" si="3"/>
        <v>9.7540201106451077E-2</v>
      </c>
      <c r="I114" s="9">
        <f t="shared" si="4"/>
        <v>0.12032573581704657</v>
      </c>
      <c r="J114" s="8">
        <f t="shared" si="5"/>
        <v>0.79409119161301878</v>
      </c>
    </row>
    <row r="115" spans="1:10" hidden="1" x14ac:dyDescent="0.25">
      <c r="A115" s="3" t="s">
        <v>10</v>
      </c>
      <c r="B115" s="2">
        <v>43891</v>
      </c>
      <c r="C115" s="7">
        <v>0.89879436704072502</v>
      </c>
      <c r="D115" s="7">
        <v>8.0134730171278701E-2</v>
      </c>
      <c r="E115" s="7">
        <v>2.0288948488780198E-3</v>
      </c>
      <c r="F115" s="7">
        <v>0.68566232409153605</v>
      </c>
      <c r="G115" s="7">
        <v>0.232174050888307</v>
      </c>
      <c r="H115" s="9">
        <f t="shared" si="3"/>
        <v>8.2163625020156728E-2</v>
      </c>
      <c r="I115" s="9">
        <f t="shared" si="4"/>
        <v>0.1046422544004422</v>
      </c>
      <c r="J115" s="8">
        <f t="shared" si="5"/>
        <v>0.76579705426281475</v>
      </c>
    </row>
    <row r="116" spans="1:10" hidden="1" x14ac:dyDescent="0.25">
      <c r="A116" s="3" t="s">
        <v>10</v>
      </c>
      <c r="B116" s="2">
        <v>43922</v>
      </c>
      <c r="C116" s="7">
        <v>0.62681398939447497</v>
      </c>
      <c r="D116" s="7">
        <v>5.88227773849729E-2</v>
      </c>
      <c r="E116" s="7">
        <v>2.6342065552390301E-3</v>
      </c>
      <c r="F116" s="7">
        <v>0.61387791621306198</v>
      </c>
      <c r="G116" s="7">
        <v>0.32466509984672598</v>
      </c>
      <c r="H116" s="9">
        <f t="shared" si="3"/>
        <v>6.1456983940211929E-2</v>
      </c>
      <c r="I116" s="9">
        <f t="shared" si="4"/>
        <v>8.7442718499888786E-2</v>
      </c>
      <c r="J116" s="8">
        <f t="shared" si="5"/>
        <v>0.67270069359803486</v>
      </c>
    </row>
    <row r="117" spans="1:10" hidden="1" x14ac:dyDescent="0.25">
      <c r="A117" s="3" t="s">
        <v>10</v>
      </c>
      <c r="B117" s="2">
        <v>43952</v>
      </c>
      <c r="C117" s="7">
        <v>0.77614243495860702</v>
      </c>
      <c r="D117" s="7">
        <v>5.9376056119582098E-2</v>
      </c>
      <c r="E117" s="7">
        <v>2.4176464187997001E-3</v>
      </c>
      <c r="F117" s="7">
        <v>0.64026244507907604</v>
      </c>
      <c r="G117" s="7">
        <v>0.29794385238254301</v>
      </c>
      <c r="H117" s="9">
        <f t="shared" si="3"/>
        <v>6.1793702538381796E-2</v>
      </c>
      <c r="I117" s="9">
        <f t="shared" si="4"/>
        <v>8.4866764790468022E-2</v>
      </c>
      <c r="J117" s="8">
        <f t="shared" si="5"/>
        <v>0.69963850119865811</v>
      </c>
    </row>
    <row r="118" spans="1:10" hidden="1" x14ac:dyDescent="0.25">
      <c r="A118" s="3" t="s">
        <v>10</v>
      </c>
      <c r="B118" s="2">
        <v>43983</v>
      </c>
      <c r="C118" s="7">
        <v>0.96749567663771197</v>
      </c>
      <c r="D118" s="7">
        <v>6.3843372143328705E-2</v>
      </c>
      <c r="E118" s="7">
        <v>2.1189193517529301E-3</v>
      </c>
      <c r="F118" s="7">
        <v>0.60065162018212004</v>
      </c>
      <c r="G118" s="7">
        <v>0.33338608832279798</v>
      </c>
      <c r="H118" s="9">
        <f t="shared" si="3"/>
        <v>6.5962291495081635E-2</v>
      </c>
      <c r="I118" s="9">
        <f t="shared" si="4"/>
        <v>9.6078033515202527E-2</v>
      </c>
      <c r="J118" s="8">
        <f t="shared" si="5"/>
        <v>0.66449499232544873</v>
      </c>
    </row>
    <row r="119" spans="1:10" hidden="1" x14ac:dyDescent="0.25">
      <c r="A119" s="3" t="s">
        <v>10</v>
      </c>
      <c r="B119" s="2">
        <v>44013</v>
      </c>
      <c r="C119" s="7">
        <v>1.0536639398029699</v>
      </c>
      <c r="D119" s="7">
        <v>7.9098306695792694E-2</v>
      </c>
      <c r="E119" s="7">
        <v>2.1404508594362001E-3</v>
      </c>
      <c r="F119" s="7">
        <v>0.644427408237218</v>
      </c>
      <c r="G119" s="7">
        <v>0.27433383420755297</v>
      </c>
      <c r="H119" s="9">
        <f t="shared" si="3"/>
        <v>8.1238757555228899E-2</v>
      </c>
      <c r="I119" s="9">
        <f t="shared" si="4"/>
        <v>0.10932342149458531</v>
      </c>
      <c r="J119" s="8">
        <f t="shared" si="5"/>
        <v>0.72352571493301066</v>
      </c>
    </row>
    <row r="120" spans="1:10" hidden="1" x14ac:dyDescent="0.25">
      <c r="A120" s="3" t="s">
        <v>10</v>
      </c>
      <c r="B120" s="2">
        <v>44044</v>
      </c>
      <c r="C120" s="7">
        <v>1.0349866342792899</v>
      </c>
      <c r="D120" s="7">
        <v>8.5331150855088994E-2</v>
      </c>
      <c r="E120" s="7">
        <v>2.38003758745953E-3</v>
      </c>
      <c r="F120" s="7">
        <v>0.66223533808012003</v>
      </c>
      <c r="G120" s="7">
        <v>0.25005347347733098</v>
      </c>
      <c r="H120" s="9">
        <f t="shared" si="3"/>
        <v>8.7711188442548521E-2</v>
      </c>
      <c r="I120" s="9">
        <f t="shared" si="4"/>
        <v>0.11414523272254995</v>
      </c>
      <c r="J120" s="8">
        <f t="shared" si="5"/>
        <v>0.74756648893520905</v>
      </c>
    </row>
    <row r="121" spans="1:10" hidden="1" x14ac:dyDescent="0.25">
      <c r="A121" s="3" t="s">
        <v>10</v>
      </c>
      <c r="B121" s="2">
        <v>44075</v>
      </c>
      <c r="C121" s="7">
        <v>1.03881740113413</v>
      </c>
      <c r="D121" s="7">
        <v>8.3515714767144006E-2</v>
      </c>
      <c r="E121" s="7">
        <v>2.9322532042943099E-3</v>
      </c>
      <c r="F121" s="7">
        <v>0.62435235570431102</v>
      </c>
      <c r="G121" s="7">
        <v>0.28919967632425098</v>
      </c>
      <c r="H121" s="9">
        <f t="shared" si="3"/>
        <v>8.6447967971438319E-2</v>
      </c>
      <c r="I121" s="9">
        <f t="shared" si="4"/>
        <v>0.11798203401309057</v>
      </c>
      <c r="J121" s="8">
        <f t="shared" si="5"/>
        <v>0.70786807047145506</v>
      </c>
    </row>
    <row r="122" spans="1:10" hidden="1" x14ac:dyDescent="0.25">
      <c r="A122" s="3" t="s">
        <v>10</v>
      </c>
      <c r="B122" s="2">
        <v>44105</v>
      </c>
      <c r="C122" s="7">
        <v>1.0092054772138801</v>
      </c>
      <c r="D122" s="7">
        <v>9.1778872483958995E-2</v>
      </c>
      <c r="E122" s="7">
        <v>1.7089438779349399E-3</v>
      </c>
      <c r="F122" s="7">
        <v>0.723644785593482</v>
      </c>
      <c r="G122" s="7">
        <v>0.18286739804462401</v>
      </c>
      <c r="H122" s="9">
        <f t="shared" si="3"/>
        <v>9.3487816361893933E-2</v>
      </c>
      <c r="I122" s="9">
        <f t="shared" si="4"/>
        <v>0.11255360520241704</v>
      </c>
      <c r="J122" s="8">
        <f t="shared" si="5"/>
        <v>0.81542365807744099</v>
      </c>
    </row>
    <row r="123" spans="1:10" hidden="1" x14ac:dyDescent="0.25">
      <c r="A123" s="3" t="s">
        <v>10</v>
      </c>
      <c r="B123" s="2">
        <v>44136</v>
      </c>
      <c r="C123" s="7">
        <v>0.87088754492673304</v>
      </c>
      <c r="D123" s="7">
        <v>7.7993798210188106E-2</v>
      </c>
      <c r="E123" s="7">
        <v>1.9482203824731899E-3</v>
      </c>
      <c r="F123" s="7">
        <v>0.73042918908893895</v>
      </c>
      <c r="G123" s="7">
        <v>0.18962879231839999</v>
      </c>
      <c r="H123" s="9">
        <f t="shared" si="3"/>
        <v>7.9942018592661299E-2</v>
      </c>
      <c r="I123" s="9">
        <f t="shared" si="4"/>
        <v>9.6476472633167942E-2</v>
      </c>
      <c r="J123" s="8">
        <f t="shared" si="5"/>
        <v>0.80842298729912709</v>
      </c>
    </row>
    <row r="124" spans="1:10" hidden="1" x14ac:dyDescent="0.25">
      <c r="A124" s="3" t="s">
        <v>10</v>
      </c>
      <c r="B124" s="2">
        <v>44166</v>
      </c>
      <c r="C124" s="7">
        <v>0.99734573156199702</v>
      </c>
      <c r="D124" s="7">
        <v>0.100419554815668</v>
      </c>
      <c r="E124" s="7">
        <v>1.8577050596291301E-3</v>
      </c>
      <c r="F124" s="7">
        <v>0.74199984496187499</v>
      </c>
      <c r="G124" s="7">
        <v>0.155722895162828</v>
      </c>
      <c r="H124" s="9">
        <f t="shared" si="3"/>
        <v>0.10227725987529714</v>
      </c>
      <c r="I124" s="9">
        <f t="shared" si="4"/>
        <v>0.11920375390474829</v>
      </c>
      <c r="J124" s="8">
        <f t="shared" si="5"/>
        <v>0.84241939977754299</v>
      </c>
    </row>
    <row r="125" spans="1:10" hidden="1" x14ac:dyDescent="0.25">
      <c r="A125" s="3" t="s">
        <v>10</v>
      </c>
      <c r="B125" s="2">
        <v>44197</v>
      </c>
      <c r="C125" s="7">
        <v>0.72833177649027603</v>
      </c>
      <c r="D125" s="7">
        <v>5.9736549207034098E-2</v>
      </c>
      <c r="E125" s="7">
        <v>3.7688383412775302E-3</v>
      </c>
      <c r="F125" s="7">
        <v>0.69521953207890796</v>
      </c>
      <c r="G125" s="7">
        <v>0.241275080372781</v>
      </c>
      <c r="H125" s="9">
        <f t="shared" si="3"/>
        <v>6.3505387548311629E-2</v>
      </c>
      <c r="I125" s="9">
        <f t="shared" si="4"/>
        <v>7.9125860017291105E-2</v>
      </c>
      <c r="J125" s="8">
        <f t="shared" si="5"/>
        <v>0.75495608128594205</v>
      </c>
    </row>
    <row r="126" spans="1:10" hidden="1" x14ac:dyDescent="0.25">
      <c r="A126" s="3" t="s">
        <v>10</v>
      </c>
      <c r="B126" s="2">
        <v>44228</v>
      </c>
      <c r="C126" s="7">
        <v>0.75430976918660597</v>
      </c>
      <c r="D126" s="7">
        <v>6.1123805180817302E-2</v>
      </c>
      <c r="E126" s="7">
        <v>3.2991166397300302E-3</v>
      </c>
      <c r="F126" s="7">
        <v>0.61176357131369496</v>
      </c>
      <c r="G126" s="7">
        <v>0.32381350686575799</v>
      </c>
      <c r="H126" s="9">
        <f t="shared" si="3"/>
        <v>6.4422921820547333E-2</v>
      </c>
      <c r="I126" s="9">
        <f t="shared" si="4"/>
        <v>9.0838091656956207E-2</v>
      </c>
      <c r="J126" s="8">
        <f t="shared" si="5"/>
        <v>0.67288737649451225</v>
      </c>
    </row>
    <row r="127" spans="1:10" hidden="1" x14ac:dyDescent="0.25">
      <c r="A127" s="3" t="s">
        <v>10</v>
      </c>
      <c r="B127" s="2">
        <v>44256</v>
      </c>
      <c r="C127" s="7">
        <v>0.94839804800991601</v>
      </c>
      <c r="D127" s="7">
        <v>6.2667763090878403E-2</v>
      </c>
      <c r="E127" s="7">
        <v>2.5938709747386798E-3</v>
      </c>
      <c r="F127" s="7">
        <v>0.62854958466571098</v>
      </c>
      <c r="G127" s="7">
        <v>0.306188781268671</v>
      </c>
      <c r="H127" s="9">
        <f t="shared" si="3"/>
        <v>6.526163406561708E-2</v>
      </c>
      <c r="I127" s="9">
        <f t="shared" si="4"/>
        <v>9.0662891049063651E-2</v>
      </c>
      <c r="J127" s="8">
        <f t="shared" si="5"/>
        <v>0.69121734775658938</v>
      </c>
    </row>
    <row r="128" spans="1:10" hidden="1" x14ac:dyDescent="0.25">
      <c r="A128" s="3" t="s">
        <v>10</v>
      </c>
      <c r="B128" s="2">
        <v>44287</v>
      </c>
      <c r="C128" s="7">
        <v>1.0288280325958701</v>
      </c>
      <c r="D128" s="7">
        <v>8.3260770032447307E-2</v>
      </c>
      <c r="E128" s="7">
        <v>2.0956715042838E-3</v>
      </c>
      <c r="F128" s="7">
        <v>0.64699001552538504</v>
      </c>
      <c r="G128" s="7">
        <v>0.26765354293788401</v>
      </c>
      <c r="H128" s="9">
        <f t="shared" si="3"/>
        <v>8.5356441536731109E-2</v>
      </c>
      <c r="I128" s="9">
        <f t="shared" si="4"/>
        <v>0.11401667985724262</v>
      </c>
      <c r="J128" s="8">
        <f t="shared" si="5"/>
        <v>0.7302507855578324</v>
      </c>
    </row>
    <row r="129" spans="1:10" hidden="1" x14ac:dyDescent="0.25">
      <c r="A129" s="3" t="s">
        <v>10</v>
      </c>
      <c r="B129" s="2">
        <v>44317</v>
      </c>
      <c r="C129" s="7">
        <v>1.09340288607225</v>
      </c>
      <c r="D129" s="7">
        <v>8.4182147913097097E-2</v>
      </c>
      <c r="E129" s="7">
        <v>2.88378367631982E-3</v>
      </c>
      <c r="F129" s="7">
        <v>0.662569434828574</v>
      </c>
      <c r="G129" s="7">
        <v>0.250364633582009</v>
      </c>
      <c r="H129" s="9">
        <f t="shared" si="3"/>
        <v>8.7065931589416917E-2</v>
      </c>
      <c r="I129" s="9">
        <f t="shared" si="4"/>
        <v>0.11273112753778897</v>
      </c>
      <c r="J129" s="8">
        <f t="shared" si="5"/>
        <v>0.74675158274167108</v>
      </c>
    </row>
    <row r="130" spans="1:10" hidden="1" x14ac:dyDescent="0.25">
      <c r="A130" s="3" t="s">
        <v>10</v>
      </c>
      <c r="B130" s="2">
        <v>44348</v>
      </c>
      <c r="C130" s="7">
        <v>1.09935043076108</v>
      </c>
      <c r="D130" s="7">
        <v>7.8392383569004201E-2</v>
      </c>
      <c r="E130" s="7">
        <v>2.9995651000004602E-3</v>
      </c>
      <c r="F130" s="7">
        <v>0.63496935228748996</v>
      </c>
      <c r="G130" s="7">
        <v>0.28363869904350603</v>
      </c>
      <c r="H130" s="9">
        <f t="shared" si="3"/>
        <v>8.1391948669004663E-2</v>
      </c>
      <c r="I130" s="9">
        <f t="shared" si="4"/>
        <v>0.10989148930855223</v>
      </c>
      <c r="J130" s="8">
        <f t="shared" si="5"/>
        <v>0.71336173585649421</v>
      </c>
    </row>
    <row r="131" spans="1:10" hidden="1" x14ac:dyDescent="0.25">
      <c r="A131" s="3" t="s">
        <v>10</v>
      </c>
      <c r="B131" s="2">
        <v>44378</v>
      </c>
      <c r="C131" s="7">
        <v>1.04384703181579</v>
      </c>
      <c r="D131" s="7">
        <v>8.2588522404754894E-2</v>
      </c>
      <c r="E131" s="7">
        <v>3.14422795746925E-3</v>
      </c>
      <c r="F131" s="7">
        <v>0.66631130871455202</v>
      </c>
      <c r="G131" s="7">
        <v>0.24795594092322401</v>
      </c>
      <c r="H131" s="9">
        <f t="shared" ref="H131:H194" si="6">D131+E131</f>
        <v>8.573275036222415E-2</v>
      </c>
      <c r="I131" s="9">
        <f t="shared" ref="I131:I194" si="7">D131/(D131+F131)</f>
        <v>0.1102797984095122</v>
      </c>
      <c r="J131" s="8">
        <f t="shared" ref="J131:J194" si="8">+F131+D131</f>
        <v>0.74889983111930691</v>
      </c>
    </row>
    <row r="132" spans="1:10" hidden="1" x14ac:dyDescent="0.25">
      <c r="A132" s="3" t="s">
        <v>10</v>
      </c>
      <c r="B132" s="2">
        <v>44409</v>
      </c>
      <c r="C132" s="7">
        <v>1.0544797803628001</v>
      </c>
      <c r="D132" s="7">
        <v>8.2131850239104895E-2</v>
      </c>
      <c r="E132" s="7">
        <v>2.0668854505188402E-3</v>
      </c>
      <c r="F132" s="7">
        <v>0.67647829993891995</v>
      </c>
      <c r="G132" s="7">
        <v>0.239322964371456</v>
      </c>
      <c r="H132" s="9">
        <f t="shared" si="6"/>
        <v>8.419873568962373E-2</v>
      </c>
      <c r="I132" s="9">
        <f t="shared" si="7"/>
        <v>0.10826621581563445</v>
      </c>
      <c r="J132" s="8">
        <f t="shared" si="8"/>
        <v>0.7586101501780248</v>
      </c>
    </row>
    <row r="133" spans="1:10" x14ac:dyDescent="0.25">
      <c r="A133" s="3" t="s">
        <v>10</v>
      </c>
      <c r="B133" s="2">
        <v>44440</v>
      </c>
      <c r="C133" s="7">
        <v>1.0428549459024501</v>
      </c>
      <c r="D133" s="7">
        <v>7.9323411244566197E-2</v>
      </c>
      <c r="E133" s="7">
        <v>2.2944755447521399E-3</v>
      </c>
      <c r="F133" s="7">
        <v>0.66530271918777495</v>
      </c>
      <c r="G133" s="7">
        <v>0.25307939402290702</v>
      </c>
      <c r="H133" s="9">
        <f t="shared" si="6"/>
        <v>8.1617886789318334E-2</v>
      </c>
      <c r="I133" s="9">
        <f t="shared" si="7"/>
        <v>0.10652783726312402</v>
      </c>
      <c r="J133" s="8">
        <f t="shared" si="8"/>
        <v>0.74462613043234116</v>
      </c>
    </row>
    <row r="134" spans="1:10" hidden="1" x14ac:dyDescent="0.25">
      <c r="A134" s="3" t="s">
        <v>11</v>
      </c>
      <c r="B134" s="2">
        <v>43466</v>
      </c>
      <c r="C134" s="7">
        <v>0.85607234136819399</v>
      </c>
      <c r="D134" s="7">
        <v>4.8708359636938897E-2</v>
      </c>
      <c r="E134" s="7">
        <v>6.8032297480861504E-3</v>
      </c>
      <c r="F134" s="7">
        <v>0.83086584326022705</v>
      </c>
      <c r="G134" s="7">
        <v>0.113622567354748</v>
      </c>
      <c r="H134" s="9">
        <f t="shared" si="6"/>
        <v>5.5511589385025047E-2</v>
      </c>
      <c r="I134" s="9">
        <f t="shared" si="7"/>
        <v>5.5377203511087464E-2</v>
      </c>
      <c r="J134" s="8">
        <f t="shared" si="8"/>
        <v>0.87957420289716592</v>
      </c>
    </row>
    <row r="135" spans="1:10" hidden="1" x14ac:dyDescent="0.25">
      <c r="A135" s="3" t="s">
        <v>11</v>
      </c>
      <c r="B135" s="2">
        <v>43497</v>
      </c>
      <c r="C135" s="7">
        <v>0.89564338345113303</v>
      </c>
      <c r="D135" s="7">
        <v>5.0420957141555402E-2</v>
      </c>
      <c r="E135" s="7">
        <v>7.1577056774032198E-3</v>
      </c>
      <c r="F135" s="7">
        <v>0.828563617276875</v>
      </c>
      <c r="G135" s="7">
        <v>0.113857719904167</v>
      </c>
      <c r="H135" s="9">
        <f t="shared" si="6"/>
        <v>5.7578662818958619E-2</v>
      </c>
      <c r="I135" s="9">
        <f t="shared" si="7"/>
        <v>5.7362732645127278E-2</v>
      </c>
      <c r="J135" s="8">
        <f t="shared" si="8"/>
        <v>0.87898457441843036</v>
      </c>
    </row>
    <row r="136" spans="1:10" hidden="1" x14ac:dyDescent="0.25">
      <c r="A136" s="3" t="s">
        <v>11</v>
      </c>
      <c r="B136" s="2">
        <v>43525</v>
      </c>
      <c r="C136" s="7">
        <v>1.03258866093048</v>
      </c>
      <c r="D136" s="7">
        <v>5.1564364889176602E-2</v>
      </c>
      <c r="E136" s="7">
        <v>5.8194712082627401E-3</v>
      </c>
      <c r="F136" s="7">
        <v>0.84369836765184503</v>
      </c>
      <c r="G136" s="7">
        <v>9.8917796250715298E-2</v>
      </c>
      <c r="H136" s="9">
        <f t="shared" si="6"/>
        <v>5.7383836097439342E-2</v>
      </c>
      <c r="I136" s="9">
        <f t="shared" si="7"/>
        <v>5.7596907605906494E-2</v>
      </c>
      <c r="J136" s="8">
        <f t="shared" si="8"/>
        <v>0.89526273254102162</v>
      </c>
    </row>
    <row r="137" spans="1:10" hidden="1" x14ac:dyDescent="0.25">
      <c r="A137" s="3" t="s">
        <v>11</v>
      </c>
      <c r="B137" s="2">
        <v>43556</v>
      </c>
      <c r="C137" s="7">
        <v>1.0030142637761901</v>
      </c>
      <c r="D137" s="7">
        <v>5.1090836307687598E-2</v>
      </c>
      <c r="E137" s="7">
        <v>9.1815959137457499E-3</v>
      </c>
      <c r="F137" s="7">
        <v>0.83880712902898003</v>
      </c>
      <c r="G137" s="7">
        <v>0.100920438749587</v>
      </c>
      <c r="H137" s="9">
        <f t="shared" si="6"/>
        <v>6.0272432221433345E-2</v>
      </c>
      <c r="I137" s="9">
        <f t="shared" si="7"/>
        <v>5.7412016093731408E-2</v>
      </c>
      <c r="J137" s="8">
        <f t="shared" si="8"/>
        <v>0.88989796533666765</v>
      </c>
    </row>
    <row r="138" spans="1:10" hidden="1" x14ac:dyDescent="0.25">
      <c r="A138" s="3" t="s">
        <v>11</v>
      </c>
      <c r="B138" s="2">
        <v>43586</v>
      </c>
      <c r="C138" s="7">
        <v>1.01888088331562</v>
      </c>
      <c r="D138" s="7">
        <v>5.28277351978595E-2</v>
      </c>
      <c r="E138" s="7">
        <v>6.3850388537510698E-3</v>
      </c>
      <c r="F138" s="7">
        <v>0.841165957025796</v>
      </c>
      <c r="G138" s="7">
        <v>9.9621268922593903E-2</v>
      </c>
      <c r="H138" s="9">
        <f t="shared" si="6"/>
        <v>5.9212774051610573E-2</v>
      </c>
      <c r="I138" s="9">
        <f t="shared" si="7"/>
        <v>5.9091843328848995E-2</v>
      </c>
      <c r="J138" s="8">
        <f t="shared" si="8"/>
        <v>0.89399369222365554</v>
      </c>
    </row>
    <row r="139" spans="1:10" hidden="1" x14ac:dyDescent="0.25">
      <c r="A139" s="3" t="s">
        <v>11</v>
      </c>
      <c r="B139" s="2">
        <v>43617</v>
      </c>
      <c r="C139" s="7">
        <v>0.97507009244991405</v>
      </c>
      <c r="D139" s="7">
        <v>5.3897012692749699E-2</v>
      </c>
      <c r="E139" s="7">
        <v>7.1495172549865902E-3</v>
      </c>
      <c r="F139" s="7">
        <v>0.84219534690230202</v>
      </c>
      <c r="G139" s="7">
        <v>9.6758123149961101E-2</v>
      </c>
      <c r="H139" s="9">
        <f t="shared" si="6"/>
        <v>6.1046529947736287E-2</v>
      </c>
      <c r="I139" s="9">
        <f t="shared" si="7"/>
        <v>6.0146716033943205E-2</v>
      </c>
      <c r="J139" s="8">
        <f t="shared" si="8"/>
        <v>0.89609235959505174</v>
      </c>
    </row>
    <row r="140" spans="1:10" hidden="1" x14ac:dyDescent="0.25">
      <c r="A140" s="3" t="s">
        <v>11</v>
      </c>
      <c r="B140" s="2">
        <v>43647</v>
      </c>
      <c r="C140" s="7">
        <v>1.02715814550535</v>
      </c>
      <c r="D140" s="7">
        <v>5.5520837118143998E-2</v>
      </c>
      <c r="E140" s="7">
        <v>8.4303147295524197E-3</v>
      </c>
      <c r="F140" s="7">
        <v>0.83567324291162304</v>
      </c>
      <c r="G140" s="7">
        <v>0.10037560524068</v>
      </c>
      <c r="H140" s="9">
        <f t="shared" si="6"/>
        <v>6.3951151847696425E-2</v>
      </c>
      <c r="I140" s="9">
        <f t="shared" si="7"/>
        <v>6.2299378286141134E-2</v>
      </c>
      <c r="J140" s="8">
        <f t="shared" si="8"/>
        <v>0.89119408002976708</v>
      </c>
    </row>
    <row r="141" spans="1:10" hidden="1" x14ac:dyDescent="0.25">
      <c r="A141" s="3" t="s">
        <v>11</v>
      </c>
      <c r="B141" s="2">
        <v>43678</v>
      </c>
      <c r="C141" s="7">
        <v>1.03460158868804</v>
      </c>
      <c r="D141" s="7">
        <v>5.5319501155878498E-2</v>
      </c>
      <c r="E141" s="7">
        <v>9.3315427780616203E-3</v>
      </c>
      <c r="F141" s="7">
        <v>0.83723728397388097</v>
      </c>
      <c r="G141" s="7">
        <v>9.8111672092178706E-2</v>
      </c>
      <c r="H141" s="9">
        <f t="shared" si="6"/>
        <v>6.4651043933940111E-2</v>
      </c>
      <c r="I141" s="9">
        <f t="shared" si="7"/>
        <v>6.1978690966800705E-2</v>
      </c>
      <c r="J141" s="8">
        <f t="shared" si="8"/>
        <v>0.89255678512975944</v>
      </c>
    </row>
    <row r="142" spans="1:10" hidden="1" x14ac:dyDescent="0.25">
      <c r="A142" s="3" t="s">
        <v>11</v>
      </c>
      <c r="B142" s="2">
        <v>43709</v>
      </c>
      <c r="C142" s="7">
        <v>0.95493423659788701</v>
      </c>
      <c r="D142" s="7">
        <v>5.31130055644322E-2</v>
      </c>
      <c r="E142" s="7">
        <v>6.1058614497930203E-3</v>
      </c>
      <c r="F142" s="7">
        <v>0.837840106478425</v>
      </c>
      <c r="G142" s="7">
        <v>0.10294102650735</v>
      </c>
      <c r="H142" s="9">
        <f t="shared" si="6"/>
        <v>5.921886701422522E-2</v>
      </c>
      <c r="I142" s="9">
        <f t="shared" si="7"/>
        <v>5.9613693298236466E-2</v>
      </c>
      <c r="J142" s="8">
        <f t="shared" si="8"/>
        <v>0.89095311204285721</v>
      </c>
    </row>
    <row r="143" spans="1:10" hidden="1" x14ac:dyDescent="0.25">
      <c r="A143" s="3" t="s">
        <v>11</v>
      </c>
      <c r="B143" s="2">
        <v>43739</v>
      </c>
      <c r="C143" s="7">
        <v>1.0094742130447301</v>
      </c>
      <c r="D143" s="7">
        <v>5.3213283661387403E-2</v>
      </c>
      <c r="E143" s="7">
        <v>4.1608881712637599E-3</v>
      </c>
      <c r="F143" s="7">
        <v>0.83984799742710703</v>
      </c>
      <c r="G143" s="7">
        <v>0.10277783074024199</v>
      </c>
      <c r="H143" s="9">
        <f t="shared" si="6"/>
        <v>5.7374171832651165E-2</v>
      </c>
      <c r="I143" s="9">
        <f t="shared" si="7"/>
        <v>5.9585254436883867E-2</v>
      </c>
      <c r="J143" s="8">
        <f t="shared" si="8"/>
        <v>0.89306128108849447</v>
      </c>
    </row>
    <row r="144" spans="1:10" hidden="1" x14ac:dyDescent="0.25">
      <c r="A144" s="3" t="s">
        <v>11</v>
      </c>
      <c r="B144" s="2">
        <v>43770</v>
      </c>
      <c r="C144" s="7">
        <v>1.0320361896932999</v>
      </c>
      <c r="D144" s="7">
        <v>5.7065175493412799E-2</v>
      </c>
      <c r="E144" s="7">
        <v>3.6119478444582901E-3</v>
      </c>
      <c r="F144" s="7">
        <v>0.85562514395620903</v>
      </c>
      <c r="G144" s="7">
        <v>8.3697732705919403E-2</v>
      </c>
      <c r="H144" s="9">
        <f t="shared" si="6"/>
        <v>6.0677123337871092E-2</v>
      </c>
      <c r="I144" s="9">
        <f t="shared" si="7"/>
        <v>6.2524138009730085E-2</v>
      </c>
      <c r="J144" s="8">
        <f t="shared" si="8"/>
        <v>0.91269031944962187</v>
      </c>
    </row>
    <row r="145" spans="1:10" hidden="1" x14ac:dyDescent="0.25">
      <c r="A145" s="3" t="s">
        <v>11</v>
      </c>
      <c r="B145" s="2">
        <v>43800</v>
      </c>
      <c r="C145" s="7">
        <v>1.1605260011791501</v>
      </c>
      <c r="D145" s="7">
        <v>7.2211607195899405E-2</v>
      </c>
      <c r="E145" s="7">
        <v>2.4588469433174001E-3</v>
      </c>
      <c r="F145" s="7">
        <v>0.85132547288397697</v>
      </c>
      <c r="G145" s="7">
        <v>7.4004072976806001E-2</v>
      </c>
      <c r="H145" s="9">
        <f t="shared" si="6"/>
        <v>7.4670454139216802E-2</v>
      </c>
      <c r="I145" s="9">
        <f t="shared" si="7"/>
        <v>7.8190263015377626E-2</v>
      </c>
      <c r="J145" s="8">
        <f t="shared" si="8"/>
        <v>0.92353708007987634</v>
      </c>
    </row>
    <row r="146" spans="1:10" hidden="1" x14ac:dyDescent="0.25">
      <c r="A146" s="3" t="s">
        <v>11</v>
      </c>
      <c r="B146" s="2">
        <v>43831</v>
      </c>
      <c r="C146" s="7">
        <v>0.93079838082211197</v>
      </c>
      <c r="D146" s="7">
        <v>4.71156748868235E-2</v>
      </c>
      <c r="E146" s="7">
        <v>6.8977622598558799E-3</v>
      </c>
      <c r="F146" s="7">
        <v>0.84281588948398101</v>
      </c>
      <c r="G146" s="7">
        <v>0.10317067336933999</v>
      </c>
      <c r="H146" s="9">
        <f t="shared" si="6"/>
        <v>5.4013437146679381E-2</v>
      </c>
      <c r="I146" s="9">
        <f t="shared" si="7"/>
        <v>5.2943031546627987E-2</v>
      </c>
      <c r="J146" s="8">
        <f t="shared" si="8"/>
        <v>0.88993156437080456</v>
      </c>
    </row>
    <row r="147" spans="1:10" hidden="1" x14ac:dyDescent="0.25">
      <c r="A147" s="3" t="s">
        <v>11</v>
      </c>
      <c r="B147" s="2">
        <v>43862</v>
      </c>
      <c r="C147" s="7">
        <v>0.92761692282111796</v>
      </c>
      <c r="D147" s="7">
        <v>4.9186269681151702E-2</v>
      </c>
      <c r="E147" s="7">
        <v>4.6795986030539203E-3</v>
      </c>
      <c r="F147" s="7">
        <v>0.85042964840236301</v>
      </c>
      <c r="G147" s="7">
        <v>9.5704483313431801E-2</v>
      </c>
      <c r="H147" s="9">
        <f t="shared" si="6"/>
        <v>5.3865868284205622E-2</v>
      </c>
      <c r="I147" s="9">
        <f t="shared" si="7"/>
        <v>5.4674743623851212E-2</v>
      </c>
      <c r="J147" s="8">
        <f t="shared" si="8"/>
        <v>0.89961591808351471</v>
      </c>
    </row>
    <row r="148" spans="1:10" hidden="1" x14ac:dyDescent="0.25">
      <c r="A148" s="3" t="s">
        <v>11</v>
      </c>
      <c r="B148" s="2">
        <v>43891</v>
      </c>
      <c r="C148" s="7">
        <v>0.94632424819316696</v>
      </c>
      <c r="D148" s="7">
        <v>4.3188514178720799E-2</v>
      </c>
      <c r="E148" s="7">
        <v>3.0169697843361598E-3</v>
      </c>
      <c r="F148" s="7">
        <v>0.865076912447028</v>
      </c>
      <c r="G148" s="7">
        <v>8.8717603589914498E-2</v>
      </c>
      <c r="H148" s="9">
        <f t="shared" si="6"/>
        <v>4.6205483963056959E-2</v>
      </c>
      <c r="I148" s="9">
        <f t="shared" si="7"/>
        <v>4.7550542949948316E-2</v>
      </c>
      <c r="J148" s="8">
        <f t="shared" si="8"/>
        <v>0.90826542662574883</v>
      </c>
    </row>
    <row r="149" spans="1:10" hidden="1" x14ac:dyDescent="0.25">
      <c r="A149" s="3" t="s">
        <v>11</v>
      </c>
      <c r="B149" s="2">
        <v>43922</v>
      </c>
      <c r="C149" s="7">
        <v>0.66533946354998197</v>
      </c>
      <c r="D149" s="7">
        <v>3.1822391827614899E-2</v>
      </c>
      <c r="E149" s="7">
        <v>2.2094205399901101E-3</v>
      </c>
      <c r="F149" s="7">
        <v>0.87456649081139903</v>
      </c>
      <c r="G149" s="7">
        <v>9.1401696820996095E-2</v>
      </c>
      <c r="H149" s="9">
        <f t="shared" si="6"/>
        <v>3.403181236760501E-2</v>
      </c>
      <c r="I149" s="9">
        <f t="shared" si="7"/>
        <v>3.5108982951072613E-2</v>
      </c>
      <c r="J149" s="8">
        <f t="shared" si="8"/>
        <v>0.90638888263901396</v>
      </c>
    </row>
    <row r="150" spans="1:10" hidden="1" x14ac:dyDescent="0.25">
      <c r="A150" s="3" t="s">
        <v>11</v>
      </c>
      <c r="B150" s="2">
        <v>43952</v>
      </c>
      <c r="C150" s="7">
        <v>0.81039302416327996</v>
      </c>
      <c r="D150" s="7">
        <v>3.0283900962773301E-2</v>
      </c>
      <c r="E150" s="7">
        <v>2.09691576174584E-3</v>
      </c>
      <c r="F150" s="7">
        <v>0.87119170332854301</v>
      </c>
      <c r="G150" s="7">
        <v>9.6427479946937802E-2</v>
      </c>
      <c r="H150" s="9">
        <f t="shared" si="6"/>
        <v>3.2380816724519139E-2</v>
      </c>
      <c r="I150" s="9">
        <f t="shared" si="7"/>
        <v>3.3593699949962162E-2</v>
      </c>
      <c r="J150" s="8">
        <f t="shared" si="8"/>
        <v>0.90147560429131635</v>
      </c>
    </row>
    <row r="151" spans="1:10" hidden="1" x14ac:dyDescent="0.25">
      <c r="A151" s="3" t="s">
        <v>11</v>
      </c>
      <c r="B151" s="2">
        <v>43983</v>
      </c>
      <c r="C151" s="7">
        <v>0.96183816048939597</v>
      </c>
      <c r="D151" s="7">
        <v>4.1271135207698997E-2</v>
      </c>
      <c r="E151" s="7">
        <v>2.04547142346901E-3</v>
      </c>
      <c r="F151" s="7">
        <v>0.83135019061642501</v>
      </c>
      <c r="G151" s="7">
        <v>0.125333202752407</v>
      </c>
      <c r="H151" s="9">
        <f t="shared" si="6"/>
        <v>4.3316606631168007E-2</v>
      </c>
      <c r="I151" s="9">
        <f t="shared" si="7"/>
        <v>4.7295583990823939E-2</v>
      </c>
      <c r="J151" s="8">
        <f t="shared" si="8"/>
        <v>0.87262132582412399</v>
      </c>
    </row>
    <row r="152" spans="1:10" hidden="1" x14ac:dyDescent="0.25">
      <c r="A152" s="3" t="s">
        <v>11</v>
      </c>
      <c r="B152" s="2">
        <v>44013</v>
      </c>
      <c r="C152" s="7">
        <v>1.0743679430576201</v>
      </c>
      <c r="D152" s="7">
        <v>4.8508800486109699E-2</v>
      </c>
      <c r="E152" s="7">
        <v>3.2816153394657301E-3</v>
      </c>
      <c r="F152" s="7">
        <v>0.84034690468367201</v>
      </c>
      <c r="G152" s="7">
        <v>0.107862679490752</v>
      </c>
      <c r="H152" s="9">
        <f t="shared" si="6"/>
        <v>5.1790415825575427E-2</v>
      </c>
      <c r="I152" s="9">
        <f t="shared" si="7"/>
        <v>5.4574437902543425E-2</v>
      </c>
      <c r="J152" s="8">
        <f t="shared" si="8"/>
        <v>0.88885570516978174</v>
      </c>
    </row>
    <row r="153" spans="1:10" hidden="1" x14ac:dyDescent="0.25">
      <c r="A153" s="3" t="s">
        <v>11</v>
      </c>
      <c r="B153" s="2">
        <v>44044</v>
      </c>
      <c r="C153" s="7">
        <v>1.08943051555684</v>
      </c>
      <c r="D153" s="7">
        <v>5.0062632095600697E-2</v>
      </c>
      <c r="E153" s="7">
        <v>5.0991656933146896E-3</v>
      </c>
      <c r="F153" s="7">
        <v>0.84500317403616299</v>
      </c>
      <c r="G153" s="7">
        <v>9.9835028174921597E-2</v>
      </c>
      <c r="H153" s="9">
        <f t="shared" si="6"/>
        <v>5.516179778891539E-2</v>
      </c>
      <c r="I153" s="9">
        <f t="shared" si="7"/>
        <v>5.5931789319444654E-2</v>
      </c>
      <c r="J153" s="8">
        <f t="shared" si="8"/>
        <v>0.89506580613176367</v>
      </c>
    </row>
    <row r="154" spans="1:10" hidden="1" x14ac:dyDescent="0.25">
      <c r="A154" s="3" t="s">
        <v>11</v>
      </c>
      <c r="B154" s="2">
        <v>44075</v>
      </c>
      <c r="C154" s="7">
        <v>1.04526330635012</v>
      </c>
      <c r="D154" s="7">
        <v>5.0341906810109201E-2</v>
      </c>
      <c r="E154" s="7">
        <v>2.7306286984650902E-3</v>
      </c>
      <c r="F154" s="7">
        <v>0.83881057061055997</v>
      </c>
      <c r="G154" s="7">
        <v>0.108116893880866</v>
      </c>
      <c r="H154" s="9">
        <f t="shared" si="6"/>
        <v>5.3072535508574291E-2</v>
      </c>
      <c r="I154" s="9">
        <f t="shared" si="7"/>
        <v>5.6617855866684851E-2</v>
      </c>
      <c r="J154" s="8">
        <f t="shared" si="8"/>
        <v>0.88915247742066916</v>
      </c>
    </row>
    <row r="155" spans="1:10" hidden="1" x14ac:dyDescent="0.25">
      <c r="A155" s="3" t="s">
        <v>11</v>
      </c>
      <c r="B155" s="2">
        <v>44105</v>
      </c>
      <c r="C155" s="7">
        <v>1.06776537613954</v>
      </c>
      <c r="D155" s="7">
        <v>5.2168819970751401E-2</v>
      </c>
      <c r="E155" s="7">
        <v>1.86362902670332E-3</v>
      </c>
      <c r="F155" s="7">
        <v>0.83665885230632697</v>
      </c>
      <c r="G155" s="7">
        <v>0.10930869869621899</v>
      </c>
      <c r="H155" s="9">
        <f t="shared" si="6"/>
        <v>5.403244899745472E-2</v>
      </c>
      <c r="I155" s="9">
        <f t="shared" si="7"/>
        <v>5.8693964643450676E-2</v>
      </c>
      <c r="J155" s="8">
        <f t="shared" si="8"/>
        <v>0.88882767227707837</v>
      </c>
    </row>
    <row r="156" spans="1:10" hidden="1" x14ac:dyDescent="0.25">
      <c r="A156" s="3" t="s">
        <v>11</v>
      </c>
      <c r="B156" s="2">
        <v>44136</v>
      </c>
      <c r="C156" s="7">
        <v>0.92835641809234304</v>
      </c>
      <c r="D156" s="7">
        <v>3.8260698593837503E-2</v>
      </c>
      <c r="E156" s="7">
        <v>2.2506200626063099E-3</v>
      </c>
      <c r="F156" s="7">
        <v>0.84615226874629201</v>
      </c>
      <c r="G156" s="7">
        <v>0.113336412597264</v>
      </c>
      <c r="H156" s="9">
        <f t="shared" si="6"/>
        <v>4.0511318656443814E-2</v>
      </c>
      <c r="I156" s="9">
        <f t="shared" si="7"/>
        <v>4.3261123487262389E-2</v>
      </c>
      <c r="J156" s="8">
        <f t="shared" si="8"/>
        <v>0.88441296734012953</v>
      </c>
    </row>
    <row r="157" spans="1:10" hidden="1" x14ac:dyDescent="0.25">
      <c r="A157" s="3" t="s">
        <v>11</v>
      </c>
      <c r="B157" s="2">
        <v>44166</v>
      </c>
      <c r="C157" s="7">
        <v>1.2163791353615301</v>
      </c>
      <c r="D157" s="7">
        <v>6.9167303645650394E-2</v>
      </c>
      <c r="E157" s="7">
        <v>1.6388596483088E-3</v>
      </c>
      <c r="F157" s="7">
        <v>0.85179780090897705</v>
      </c>
      <c r="G157" s="7">
        <v>7.7396035797063806E-2</v>
      </c>
      <c r="H157" s="9">
        <f t="shared" si="6"/>
        <v>7.0806163293959196E-2</v>
      </c>
      <c r="I157" s="9">
        <f t="shared" si="7"/>
        <v>7.5103066667329632E-2</v>
      </c>
      <c r="J157" s="8">
        <f t="shared" si="8"/>
        <v>0.92096510455462743</v>
      </c>
    </row>
    <row r="158" spans="1:10" hidden="1" x14ac:dyDescent="0.25">
      <c r="A158" s="3" t="s">
        <v>11</v>
      </c>
      <c r="B158" s="2">
        <v>44197</v>
      </c>
      <c r="C158" s="7">
        <v>0.76915781567348396</v>
      </c>
      <c r="D158" s="7">
        <v>3.15537239646533E-2</v>
      </c>
      <c r="E158" s="7">
        <v>2.0419745993227999E-3</v>
      </c>
      <c r="F158" s="7">
        <v>0.83693803419724799</v>
      </c>
      <c r="G158" s="7">
        <v>0.12946626723877599</v>
      </c>
      <c r="H158" s="9">
        <f t="shared" si="6"/>
        <v>3.3595698563976102E-2</v>
      </c>
      <c r="I158" s="9">
        <f t="shared" si="7"/>
        <v>3.6331633165332999E-2</v>
      </c>
      <c r="J158" s="8">
        <f t="shared" si="8"/>
        <v>0.86849175816190127</v>
      </c>
    </row>
    <row r="159" spans="1:10" hidden="1" x14ac:dyDescent="0.25">
      <c r="A159" s="3" t="s">
        <v>11</v>
      </c>
      <c r="B159" s="2">
        <v>44228</v>
      </c>
      <c r="C159" s="7">
        <v>0.77926257550726097</v>
      </c>
      <c r="D159" s="7">
        <v>2.9708661109782899E-2</v>
      </c>
      <c r="E159" s="7">
        <v>3.2888313806314498E-3</v>
      </c>
      <c r="F159" s="7">
        <v>0.83711428833845603</v>
      </c>
      <c r="G159" s="7">
        <v>0.129888219171129</v>
      </c>
      <c r="H159" s="9">
        <f t="shared" si="6"/>
        <v>3.2997492490414351E-2</v>
      </c>
      <c r="I159" s="9">
        <f t="shared" si="7"/>
        <v>3.4273044026687842E-2</v>
      </c>
      <c r="J159" s="8">
        <f t="shared" si="8"/>
        <v>0.8668229494482389</v>
      </c>
    </row>
    <row r="160" spans="1:10" hidden="1" x14ac:dyDescent="0.25">
      <c r="A160" s="3" t="s">
        <v>11</v>
      </c>
      <c r="B160" s="2">
        <v>44256</v>
      </c>
      <c r="C160" s="7">
        <v>0.96933784706322101</v>
      </c>
      <c r="D160" s="7">
        <v>2.94282004477005E-2</v>
      </c>
      <c r="E160" s="7">
        <v>2.93394185706806E-3</v>
      </c>
      <c r="F160" s="7">
        <v>0.84311247698945502</v>
      </c>
      <c r="G160" s="7">
        <v>0.124525380705777</v>
      </c>
      <c r="H160" s="9">
        <f t="shared" si="6"/>
        <v>3.2362142304768561E-2</v>
      </c>
      <c r="I160" s="9">
        <f t="shared" si="7"/>
        <v>3.3727024090312467E-2</v>
      </c>
      <c r="J160" s="8">
        <f t="shared" si="8"/>
        <v>0.87254067743715547</v>
      </c>
    </row>
    <row r="161" spans="1:10" hidden="1" x14ac:dyDescent="0.25">
      <c r="A161" s="3" t="s">
        <v>11</v>
      </c>
      <c r="B161" s="2">
        <v>44287</v>
      </c>
      <c r="C161" s="7">
        <v>1.04463431954818</v>
      </c>
      <c r="D161" s="7">
        <v>4.3460564489016001E-2</v>
      </c>
      <c r="E161" s="7">
        <v>4.0836327306116001E-3</v>
      </c>
      <c r="F161" s="7">
        <v>0.85995586846081096</v>
      </c>
      <c r="G161" s="7">
        <v>9.2499934319561605E-2</v>
      </c>
      <c r="H161" s="9">
        <f t="shared" si="6"/>
        <v>4.7544197219627604E-2</v>
      </c>
      <c r="I161" s="9">
        <f t="shared" si="7"/>
        <v>4.8106900543206821E-2</v>
      </c>
      <c r="J161" s="8">
        <f t="shared" si="8"/>
        <v>0.90341643294982699</v>
      </c>
    </row>
    <row r="162" spans="1:10" hidden="1" x14ac:dyDescent="0.25">
      <c r="A162" s="3" t="s">
        <v>11</v>
      </c>
      <c r="B162" s="2">
        <v>44317</v>
      </c>
      <c r="C162" s="7">
        <v>1.1227961774711599</v>
      </c>
      <c r="D162" s="7">
        <v>4.61287610164429E-2</v>
      </c>
      <c r="E162" s="7">
        <v>3.9882856229221499E-3</v>
      </c>
      <c r="F162" s="7">
        <v>0.84924059984845401</v>
      </c>
      <c r="G162" s="7">
        <v>0.100642353512181</v>
      </c>
      <c r="H162" s="9">
        <f t="shared" si="6"/>
        <v>5.0117046639365052E-2</v>
      </c>
      <c r="I162" s="9">
        <f t="shared" si="7"/>
        <v>5.1519253430655762E-2</v>
      </c>
      <c r="J162" s="8">
        <f t="shared" si="8"/>
        <v>0.89536936086489693</v>
      </c>
    </row>
    <row r="163" spans="1:10" hidden="1" x14ac:dyDescent="0.25">
      <c r="A163" s="3" t="s">
        <v>11</v>
      </c>
      <c r="B163" s="2">
        <v>44348</v>
      </c>
      <c r="C163" s="7">
        <v>1.1187132681878</v>
      </c>
      <c r="D163" s="7">
        <v>4.3192441297257703E-2</v>
      </c>
      <c r="E163" s="7">
        <v>4.7319349572456501E-3</v>
      </c>
      <c r="F163" s="7">
        <v>0.85603677641252796</v>
      </c>
      <c r="G163" s="7">
        <v>9.6038847332969204E-2</v>
      </c>
      <c r="H163" s="9">
        <f t="shared" si="6"/>
        <v>4.7924376254503354E-2</v>
      </c>
      <c r="I163" s="9">
        <f t="shared" si="7"/>
        <v>4.8032737867729616E-2</v>
      </c>
      <c r="J163" s="8">
        <f t="shared" si="8"/>
        <v>0.8992292177097857</v>
      </c>
    </row>
    <row r="164" spans="1:10" hidden="1" x14ac:dyDescent="0.25">
      <c r="A164" s="3" t="s">
        <v>11</v>
      </c>
      <c r="B164" s="2">
        <v>44378</v>
      </c>
      <c r="C164" s="7">
        <v>1.1609624147422299</v>
      </c>
      <c r="D164" s="7">
        <v>4.3895427293107601E-2</v>
      </c>
      <c r="E164" s="7">
        <v>4.4943441192478797E-3</v>
      </c>
      <c r="F164" s="7">
        <v>0.85753879607333405</v>
      </c>
      <c r="G164" s="7">
        <v>9.4071432514310799E-2</v>
      </c>
      <c r="H164" s="9">
        <f t="shared" si="6"/>
        <v>4.8389771412355481E-2</v>
      </c>
      <c r="I164" s="9">
        <f t="shared" si="7"/>
        <v>4.8695097385118569E-2</v>
      </c>
      <c r="J164" s="8">
        <f t="shared" si="8"/>
        <v>0.90143422336644163</v>
      </c>
    </row>
    <row r="165" spans="1:10" hidden="1" x14ac:dyDescent="0.25">
      <c r="A165" s="3" t="s">
        <v>11</v>
      </c>
      <c r="B165" s="2">
        <v>44409</v>
      </c>
      <c r="C165" s="7">
        <v>1.1455272948484201</v>
      </c>
      <c r="D165" s="7">
        <v>4.3335698029597303E-2</v>
      </c>
      <c r="E165" s="7">
        <v>6.9659771323519097E-3</v>
      </c>
      <c r="F165" s="7">
        <v>0.84733568167444395</v>
      </c>
      <c r="G165" s="7">
        <v>0.10236264316360701</v>
      </c>
      <c r="H165" s="9">
        <f t="shared" si="6"/>
        <v>5.0301675161949215E-2</v>
      </c>
      <c r="I165" s="9">
        <f t="shared" si="7"/>
        <v>4.8655092121627622E-2</v>
      </c>
      <c r="J165" s="8">
        <f t="shared" si="8"/>
        <v>0.89067137970404131</v>
      </c>
    </row>
    <row r="166" spans="1:10" x14ac:dyDescent="0.25">
      <c r="A166" s="3" t="s">
        <v>11</v>
      </c>
      <c r="B166" s="2">
        <v>44440</v>
      </c>
      <c r="C166" s="7">
        <v>1.10376111627757</v>
      </c>
      <c r="D166" s="7">
        <v>4.4546290125591498E-2</v>
      </c>
      <c r="E166" s="7">
        <v>4.0890492541724903E-3</v>
      </c>
      <c r="F166" s="7">
        <v>0.84822678258971496</v>
      </c>
      <c r="G166" s="7">
        <v>0.103137878030521</v>
      </c>
      <c r="H166" s="9">
        <f t="shared" si="6"/>
        <v>4.8635339379763991E-2</v>
      </c>
      <c r="I166" s="9">
        <f t="shared" si="7"/>
        <v>4.989654312725527E-2</v>
      </c>
      <c r="J166" s="8">
        <f t="shared" si="8"/>
        <v>0.89277307271530648</v>
      </c>
    </row>
    <row r="167" spans="1:10" hidden="1" x14ac:dyDescent="0.25">
      <c r="A167" s="3" t="s">
        <v>12</v>
      </c>
      <c r="B167" s="2">
        <v>43466</v>
      </c>
      <c r="C167" s="7">
        <v>0.87303285988948298</v>
      </c>
      <c r="D167" s="7">
        <v>8.6210116485006205E-2</v>
      </c>
      <c r="E167" s="7">
        <v>3.0920490330201E-2</v>
      </c>
      <c r="F167" s="7">
        <v>0.69560522957731097</v>
      </c>
      <c r="G167" s="7">
        <v>0.18726416360748199</v>
      </c>
      <c r="H167" s="9">
        <f t="shared" si="6"/>
        <v>0.11713060681520721</v>
      </c>
      <c r="I167" s="9">
        <f t="shared" si="7"/>
        <v>0.11026915360412297</v>
      </c>
      <c r="J167" s="8">
        <f t="shared" si="8"/>
        <v>0.78181534606231717</v>
      </c>
    </row>
    <row r="168" spans="1:10" hidden="1" x14ac:dyDescent="0.25">
      <c r="A168" s="3" t="s">
        <v>12</v>
      </c>
      <c r="B168" s="2">
        <v>43497</v>
      </c>
      <c r="C168" s="7">
        <v>0.86803287105607596</v>
      </c>
      <c r="D168" s="7">
        <v>9.0357437981177499E-2</v>
      </c>
      <c r="E168" s="7">
        <v>2.8392287684384999E-2</v>
      </c>
      <c r="F168" s="7">
        <v>0.71584147403865295</v>
      </c>
      <c r="G168" s="7">
        <v>0.165408800295784</v>
      </c>
      <c r="H168" s="9">
        <f t="shared" si="6"/>
        <v>0.11874972566556249</v>
      </c>
      <c r="I168" s="9">
        <f t="shared" si="7"/>
        <v>0.112078342743974</v>
      </c>
      <c r="J168" s="8">
        <f t="shared" si="8"/>
        <v>0.8061989120198304</v>
      </c>
    </row>
    <row r="169" spans="1:10" hidden="1" x14ac:dyDescent="0.25">
      <c r="A169" s="3" t="s">
        <v>12</v>
      </c>
      <c r="B169" s="2">
        <v>43525</v>
      </c>
      <c r="C169" s="7">
        <v>1.03097469242336</v>
      </c>
      <c r="D169" s="7">
        <v>8.8508932030919196E-2</v>
      </c>
      <c r="E169" s="7">
        <v>2.95843200558128E-2</v>
      </c>
      <c r="F169" s="7">
        <v>0.72599088742641604</v>
      </c>
      <c r="G169" s="7">
        <v>0.15591586048685199</v>
      </c>
      <c r="H169" s="9">
        <f t="shared" si="6"/>
        <v>0.11809325208673199</v>
      </c>
      <c r="I169" s="9">
        <f t="shared" si="7"/>
        <v>0.10866660730494543</v>
      </c>
      <c r="J169" s="8">
        <f t="shared" si="8"/>
        <v>0.81449981945733518</v>
      </c>
    </row>
    <row r="170" spans="1:10" hidden="1" x14ac:dyDescent="0.25">
      <c r="A170" s="3" t="s">
        <v>12</v>
      </c>
      <c r="B170" s="2">
        <v>43556</v>
      </c>
      <c r="C170" s="7">
        <v>0.99333818620731495</v>
      </c>
      <c r="D170" s="7">
        <v>9.3808223627532897E-2</v>
      </c>
      <c r="E170" s="7">
        <v>2.7002619591632498E-2</v>
      </c>
      <c r="F170" s="7">
        <v>0.71830448443647799</v>
      </c>
      <c r="G170" s="7">
        <v>0.16088467234435699</v>
      </c>
      <c r="H170" s="9">
        <f t="shared" si="6"/>
        <v>0.1208108432191654</v>
      </c>
      <c r="I170" s="9">
        <f t="shared" si="7"/>
        <v>0.11551133567551428</v>
      </c>
      <c r="J170" s="8">
        <f t="shared" si="8"/>
        <v>0.81211270806401092</v>
      </c>
    </row>
    <row r="171" spans="1:10" hidden="1" x14ac:dyDescent="0.25">
      <c r="A171" s="3" t="s">
        <v>12</v>
      </c>
      <c r="B171" s="2">
        <v>43586</v>
      </c>
      <c r="C171" s="7">
        <v>1.0175192974249201</v>
      </c>
      <c r="D171" s="7">
        <v>9.7215105627902795E-2</v>
      </c>
      <c r="E171" s="7">
        <v>2.5896864353192099E-2</v>
      </c>
      <c r="F171" s="7">
        <v>0.72411745969361196</v>
      </c>
      <c r="G171" s="7">
        <v>0.15277057032529301</v>
      </c>
      <c r="H171" s="9">
        <f t="shared" si="6"/>
        <v>0.12311196998109489</v>
      </c>
      <c r="I171" s="9">
        <f t="shared" si="7"/>
        <v>0.11836265811504436</v>
      </c>
      <c r="J171" s="8">
        <f t="shared" si="8"/>
        <v>0.82133256532151477</v>
      </c>
    </row>
    <row r="172" spans="1:10" hidden="1" x14ac:dyDescent="0.25">
      <c r="A172" s="3" t="s">
        <v>12</v>
      </c>
      <c r="B172" s="2">
        <v>43617</v>
      </c>
      <c r="C172" s="7">
        <v>0.97791126634477699</v>
      </c>
      <c r="D172" s="7">
        <v>9.4245357152011794E-2</v>
      </c>
      <c r="E172" s="7">
        <v>2.6048170337369898E-2</v>
      </c>
      <c r="F172" s="7">
        <v>0.72496415395505598</v>
      </c>
      <c r="G172" s="7">
        <v>0.154742318555563</v>
      </c>
      <c r="H172" s="9">
        <f t="shared" si="6"/>
        <v>0.12029352748938169</v>
      </c>
      <c r="I172" s="9">
        <f t="shared" si="7"/>
        <v>0.11504426630087583</v>
      </c>
      <c r="J172" s="8">
        <f t="shared" si="8"/>
        <v>0.81920951110706774</v>
      </c>
    </row>
    <row r="173" spans="1:10" hidden="1" x14ac:dyDescent="0.25">
      <c r="A173" s="3" t="s">
        <v>12</v>
      </c>
      <c r="B173" s="2">
        <v>43647</v>
      </c>
      <c r="C173" s="7">
        <v>1.0106945549194</v>
      </c>
      <c r="D173" s="7">
        <v>9.1467630110833406E-2</v>
      </c>
      <c r="E173" s="7">
        <v>2.7793188419130099E-2</v>
      </c>
      <c r="F173" s="7">
        <v>0.72318960793987797</v>
      </c>
      <c r="G173" s="7">
        <v>0.157549573530158</v>
      </c>
      <c r="H173" s="9">
        <f t="shared" si="6"/>
        <v>0.11926081852996351</v>
      </c>
      <c r="I173" s="9">
        <f t="shared" si="7"/>
        <v>0.11227744116003259</v>
      </c>
      <c r="J173" s="8">
        <f t="shared" si="8"/>
        <v>0.81465723805071133</v>
      </c>
    </row>
    <row r="174" spans="1:10" hidden="1" x14ac:dyDescent="0.25">
      <c r="A174" s="3" t="s">
        <v>12</v>
      </c>
      <c r="B174" s="2">
        <v>43678</v>
      </c>
      <c r="C174" s="7">
        <v>1.0106225962106901</v>
      </c>
      <c r="D174" s="7">
        <v>9.1127280995843093E-2</v>
      </c>
      <c r="E174" s="7">
        <v>3.1715770938840697E-2</v>
      </c>
      <c r="F174" s="7">
        <v>0.718510512411344</v>
      </c>
      <c r="G174" s="7">
        <v>0.15864643565397199</v>
      </c>
      <c r="H174" s="9">
        <f t="shared" si="6"/>
        <v>0.12284305193468378</v>
      </c>
      <c r="I174" s="9">
        <f t="shared" si="7"/>
        <v>0.1125531462808245</v>
      </c>
      <c r="J174" s="8">
        <f t="shared" si="8"/>
        <v>0.80963779340718711</v>
      </c>
    </row>
    <row r="175" spans="1:10" hidden="1" x14ac:dyDescent="0.25">
      <c r="A175" s="3" t="s">
        <v>12</v>
      </c>
      <c r="B175" s="2">
        <v>43709</v>
      </c>
      <c r="C175" s="7">
        <v>0.95587269575129197</v>
      </c>
      <c r="D175" s="7">
        <v>9.0543474937387902E-2</v>
      </c>
      <c r="E175" s="7">
        <v>2.8752570884178399E-2</v>
      </c>
      <c r="F175" s="7">
        <v>0.72089589858476</v>
      </c>
      <c r="G175" s="7">
        <v>0.159808055593674</v>
      </c>
      <c r="H175" s="9">
        <f t="shared" si="6"/>
        <v>0.1192960458215663</v>
      </c>
      <c r="I175" s="9">
        <f t="shared" si="7"/>
        <v>0.11158378295641894</v>
      </c>
      <c r="J175" s="8">
        <f t="shared" si="8"/>
        <v>0.8114393735221479</v>
      </c>
    </row>
    <row r="176" spans="1:10" hidden="1" x14ac:dyDescent="0.25">
      <c r="A176" s="3" t="s">
        <v>12</v>
      </c>
      <c r="B176" s="2">
        <v>43739</v>
      </c>
      <c r="C176" s="7">
        <v>1.0182729979029901</v>
      </c>
      <c r="D176" s="7">
        <v>9.5156677720390201E-2</v>
      </c>
      <c r="E176" s="7">
        <v>2.7731697785211101E-2</v>
      </c>
      <c r="F176" s="7">
        <v>0.72157596104624599</v>
      </c>
      <c r="G176" s="7">
        <v>0.15553566344815201</v>
      </c>
      <c r="H176" s="9">
        <f t="shared" si="6"/>
        <v>0.1228883755056013</v>
      </c>
      <c r="I176" s="9">
        <f t="shared" si="7"/>
        <v>0.1165089690355563</v>
      </c>
      <c r="J176" s="8">
        <f t="shared" si="8"/>
        <v>0.81673263876663615</v>
      </c>
    </row>
    <row r="177" spans="1:10" hidden="1" x14ac:dyDescent="0.25">
      <c r="A177" s="3" t="s">
        <v>12</v>
      </c>
      <c r="B177" s="2">
        <v>43770</v>
      </c>
      <c r="C177" s="7">
        <v>1.0697066065005401</v>
      </c>
      <c r="D177" s="7">
        <v>0.103502318622878</v>
      </c>
      <c r="E177" s="7">
        <v>2.4353480078199902E-2</v>
      </c>
      <c r="F177" s="7">
        <v>0.71216078056135701</v>
      </c>
      <c r="G177" s="7">
        <v>0.159983420737565</v>
      </c>
      <c r="H177" s="9">
        <f t="shared" si="6"/>
        <v>0.12785579870107788</v>
      </c>
      <c r="I177" s="9">
        <f t="shared" si="7"/>
        <v>0.1268934670777595</v>
      </c>
      <c r="J177" s="8">
        <f t="shared" si="8"/>
        <v>0.81566309918423496</v>
      </c>
    </row>
    <row r="178" spans="1:10" hidden="1" x14ac:dyDescent="0.25">
      <c r="A178" s="3" t="s">
        <v>12</v>
      </c>
      <c r="B178" s="2">
        <v>43800</v>
      </c>
      <c r="C178" s="7">
        <v>1.17402137536917</v>
      </c>
      <c r="D178" s="7">
        <v>0.112142203817369</v>
      </c>
      <c r="E178" s="7">
        <v>2.2501353250963901E-2</v>
      </c>
      <c r="F178" s="7">
        <v>0.733416326801416</v>
      </c>
      <c r="G178" s="7">
        <v>0.131940116130251</v>
      </c>
      <c r="H178" s="9">
        <f t="shared" si="6"/>
        <v>0.13464355706833289</v>
      </c>
      <c r="I178" s="9">
        <f t="shared" si="7"/>
        <v>0.13262500436877225</v>
      </c>
      <c r="J178" s="8">
        <f t="shared" si="8"/>
        <v>0.84555853061878494</v>
      </c>
    </row>
    <row r="179" spans="1:10" hidden="1" x14ac:dyDescent="0.25">
      <c r="A179" s="3" t="s">
        <v>12</v>
      </c>
      <c r="B179" s="2">
        <v>43831</v>
      </c>
      <c r="C179" s="7">
        <v>0.91693729706618399</v>
      </c>
      <c r="D179" s="7">
        <v>8.2937785913163004E-2</v>
      </c>
      <c r="E179" s="7">
        <v>3.01692466177775E-2</v>
      </c>
      <c r="F179" s="7">
        <v>0.71781022690033003</v>
      </c>
      <c r="G179" s="7">
        <v>0.16908274056872999</v>
      </c>
      <c r="H179" s="9">
        <f t="shared" si="6"/>
        <v>0.11310703253094051</v>
      </c>
      <c r="I179" s="9">
        <f t="shared" si="7"/>
        <v>0.10357538774495907</v>
      </c>
      <c r="J179" s="8">
        <f t="shared" si="8"/>
        <v>0.80074801281349306</v>
      </c>
    </row>
    <row r="180" spans="1:10" hidden="1" x14ac:dyDescent="0.25">
      <c r="A180" s="3" t="s">
        <v>12</v>
      </c>
      <c r="B180" s="2">
        <v>43862</v>
      </c>
      <c r="C180" s="7">
        <v>0.91821102574788505</v>
      </c>
      <c r="D180" s="7">
        <v>8.8155357173949705E-2</v>
      </c>
      <c r="E180" s="7">
        <v>2.7404967054484301E-2</v>
      </c>
      <c r="F180" s="7">
        <v>0.72864800469825997</v>
      </c>
      <c r="G180" s="7">
        <v>0.15579167107330599</v>
      </c>
      <c r="H180" s="9">
        <f t="shared" si="6"/>
        <v>0.11556032422843401</v>
      </c>
      <c r="I180" s="9">
        <f t="shared" si="7"/>
        <v>0.10792727024517532</v>
      </c>
      <c r="J180" s="8">
        <f t="shared" si="8"/>
        <v>0.8168033618722097</v>
      </c>
    </row>
    <row r="181" spans="1:10" hidden="1" x14ac:dyDescent="0.25">
      <c r="A181" s="3" t="s">
        <v>12</v>
      </c>
      <c r="B181" s="2">
        <v>43891</v>
      </c>
      <c r="C181" s="7">
        <v>0.85287306550913899</v>
      </c>
      <c r="D181" s="7">
        <v>5.5119232290242799E-2</v>
      </c>
      <c r="E181" s="7">
        <v>3.9251929811286203E-2</v>
      </c>
      <c r="F181" s="7">
        <v>0.73238926550955896</v>
      </c>
      <c r="G181" s="7">
        <v>0.173239572388911</v>
      </c>
      <c r="H181" s="9">
        <f t="shared" si="6"/>
        <v>9.4371162101529002E-2</v>
      </c>
      <c r="I181" s="9">
        <f t="shared" si="7"/>
        <v>6.9991920651318554E-2</v>
      </c>
      <c r="J181" s="8">
        <f t="shared" si="8"/>
        <v>0.78750849779980181</v>
      </c>
    </row>
    <row r="182" spans="1:10" hidden="1" x14ac:dyDescent="0.25">
      <c r="A182" s="3" t="s">
        <v>12</v>
      </c>
      <c r="B182" s="2">
        <v>43922</v>
      </c>
      <c r="C182" s="7">
        <v>0.52595056709201904</v>
      </c>
      <c r="D182" s="7">
        <v>8.2806717588673091E-3</v>
      </c>
      <c r="E182" s="7">
        <v>3.4502723671195501E-2</v>
      </c>
      <c r="F182" s="7">
        <v>0.70657861099564001</v>
      </c>
      <c r="G182" s="7">
        <v>0.250637993574297</v>
      </c>
      <c r="H182" s="9">
        <f t="shared" si="6"/>
        <v>4.2783395430062807E-2</v>
      </c>
      <c r="I182" s="9">
        <f t="shared" si="7"/>
        <v>1.1583638848417959E-2</v>
      </c>
      <c r="J182" s="8">
        <f t="shared" si="8"/>
        <v>0.71485928275450727</v>
      </c>
    </row>
    <row r="183" spans="1:10" hidden="1" x14ac:dyDescent="0.25">
      <c r="A183" s="3" t="s">
        <v>12</v>
      </c>
      <c r="B183" s="2">
        <v>43952</v>
      </c>
      <c r="C183" s="7">
        <v>0.62503705005148602</v>
      </c>
      <c r="D183" s="7">
        <v>8.9468647094087007E-3</v>
      </c>
      <c r="E183" s="7">
        <v>2.8063812447703299E-2</v>
      </c>
      <c r="F183" s="7">
        <v>0.72498456828552404</v>
      </c>
      <c r="G183" s="7">
        <v>0.238004754557364</v>
      </c>
      <c r="H183" s="9">
        <f t="shared" si="6"/>
        <v>3.7010677157111996E-2</v>
      </c>
      <c r="I183" s="9">
        <f t="shared" si="7"/>
        <v>1.2190327743423508E-2</v>
      </c>
      <c r="J183" s="8">
        <f t="shared" si="8"/>
        <v>0.7339314329949328</v>
      </c>
    </row>
    <row r="184" spans="1:10" hidden="1" x14ac:dyDescent="0.25">
      <c r="A184" s="3" t="s">
        <v>12</v>
      </c>
      <c r="B184" s="2">
        <v>43983</v>
      </c>
      <c r="C184" s="7">
        <v>0.74803248178464299</v>
      </c>
      <c r="D184" s="7">
        <v>2.4811947495991402E-2</v>
      </c>
      <c r="E184" s="7">
        <v>2.5741125518830101E-2</v>
      </c>
      <c r="F184" s="7">
        <v>0.73476940935398705</v>
      </c>
      <c r="G184" s="7">
        <v>0.214677517631191</v>
      </c>
      <c r="H184" s="9">
        <f t="shared" si="6"/>
        <v>5.0553073014821502E-2</v>
      </c>
      <c r="I184" s="9">
        <f t="shared" si="7"/>
        <v>3.2665292890925839E-2</v>
      </c>
      <c r="J184" s="8">
        <f t="shared" si="8"/>
        <v>0.75958135684997841</v>
      </c>
    </row>
    <row r="185" spans="1:10" hidden="1" x14ac:dyDescent="0.25">
      <c r="A185" s="3" t="s">
        <v>12</v>
      </c>
      <c r="B185" s="2">
        <v>44013</v>
      </c>
      <c r="C185" s="7">
        <v>0.91526412423165404</v>
      </c>
      <c r="D185" s="7">
        <v>4.9971110516235602E-2</v>
      </c>
      <c r="E185" s="7">
        <v>3.3572024232184902E-2</v>
      </c>
      <c r="F185" s="7">
        <v>0.72848260495901795</v>
      </c>
      <c r="G185" s="7">
        <v>0.18797426029256201</v>
      </c>
      <c r="H185" s="9">
        <f t="shared" si="6"/>
        <v>8.3543134748420511E-2</v>
      </c>
      <c r="I185" s="9">
        <f t="shared" si="7"/>
        <v>6.4192783106864298E-2</v>
      </c>
      <c r="J185" s="8">
        <f t="shared" si="8"/>
        <v>0.77845371547525355</v>
      </c>
    </row>
    <row r="186" spans="1:10" hidden="1" x14ac:dyDescent="0.25">
      <c r="A186" s="3" t="s">
        <v>12</v>
      </c>
      <c r="B186" s="2">
        <v>44044</v>
      </c>
      <c r="C186" s="7">
        <v>0.95222431609095104</v>
      </c>
      <c r="D186" s="7">
        <v>5.8621494655208897E-2</v>
      </c>
      <c r="E186" s="7">
        <v>3.6436162130276999E-2</v>
      </c>
      <c r="F186" s="7">
        <v>0.72678292952089296</v>
      </c>
      <c r="G186" s="7">
        <v>0.17815941369362101</v>
      </c>
      <c r="H186" s="9">
        <f t="shared" si="6"/>
        <v>9.5057656785485889E-2</v>
      </c>
      <c r="I186" s="9">
        <f t="shared" si="7"/>
        <v>7.4638610186979162E-2</v>
      </c>
      <c r="J186" s="8">
        <f t="shared" si="8"/>
        <v>0.7854044241761019</v>
      </c>
    </row>
    <row r="187" spans="1:10" hidden="1" x14ac:dyDescent="0.25">
      <c r="A187" s="3" t="s">
        <v>12</v>
      </c>
      <c r="B187" s="2">
        <v>44075</v>
      </c>
      <c r="C187" s="7">
        <v>0.92060938918188095</v>
      </c>
      <c r="D187" s="7">
        <v>5.3873027132856799E-2</v>
      </c>
      <c r="E187" s="7">
        <v>3.5424657843230498E-2</v>
      </c>
      <c r="F187" s="7">
        <v>0.72310122608573701</v>
      </c>
      <c r="G187" s="7">
        <v>0.18760108893817601</v>
      </c>
      <c r="H187" s="9">
        <f t="shared" si="6"/>
        <v>8.9297684976087296E-2</v>
      </c>
      <c r="I187" s="9">
        <f t="shared" si="7"/>
        <v>6.9336952813673441E-2</v>
      </c>
      <c r="J187" s="8">
        <f t="shared" si="8"/>
        <v>0.77697425321859381</v>
      </c>
    </row>
    <row r="188" spans="1:10" hidden="1" x14ac:dyDescent="0.25">
      <c r="A188" s="3" t="s">
        <v>12</v>
      </c>
      <c r="B188" s="2">
        <v>44105</v>
      </c>
      <c r="C188" s="7">
        <v>0.98317891920668099</v>
      </c>
      <c r="D188" s="7">
        <v>5.69030548588777E-2</v>
      </c>
      <c r="E188" s="7">
        <v>4.1356111199790699E-2</v>
      </c>
      <c r="F188" s="7">
        <v>0.70809346235150294</v>
      </c>
      <c r="G188" s="7">
        <v>0.193647371589828</v>
      </c>
      <c r="H188" s="9">
        <f t="shared" si="6"/>
        <v>9.8259166058668398E-2</v>
      </c>
      <c r="I188" s="9">
        <f t="shared" si="7"/>
        <v>7.4383416889764575E-2</v>
      </c>
      <c r="J188" s="8">
        <f t="shared" si="8"/>
        <v>0.76499651721038064</v>
      </c>
    </row>
    <row r="189" spans="1:10" hidden="1" x14ac:dyDescent="0.25">
      <c r="A189" s="3" t="s">
        <v>12</v>
      </c>
      <c r="B189" s="2">
        <v>44136</v>
      </c>
      <c r="C189" s="7">
        <v>0.78909975713303404</v>
      </c>
      <c r="D189" s="7">
        <v>2.39509008216191E-2</v>
      </c>
      <c r="E189" s="7">
        <v>3.4053218410182197E-2</v>
      </c>
      <c r="F189" s="7">
        <v>0.67386482596519803</v>
      </c>
      <c r="G189" s="7">
        <v>0.26813105480300098</v>
      </c>
      <c r="H189" s="9">
        <f t="shared" si="6"/>
        <v>5.8004119231801293E-2</v>
      </c>
      <c r="I189" s="9">
        <f t="shared" si="7"/>
        <v>3.4322672737549388E-2</v>
      </c>
      <c r="J189" s="8">
        <f t="shared" si="8"/>
        <v>0.69781572678681714</v>
      </c>
    </row>
    <row r="190" spans="1:10" hidden="1" x14ac:dyDescent="0.25">
      <c r="A190" s="3" t="s">
        <v>12</v>
      </c>
      <c r="B190" s="2">
        <v>44166</v>
      </c>
      <c r="C190" s="7">
        <v>1.00766820238734</v>
      </c>
      <c r="D190" s="7">
        <v>6.0060172548748403E-2</v>
      </c>
      <c r="E190" s="7">
        <v>2.6871366179617901E-2</v>
      </c>
      <c r="F190" s="7">
        <v>0.73766256896659199</v>
      </c>
      <c r="G190" s="7">
        <v>0.175405892305041</v>
      </c>
      <c r="H190" s="9">
        <f t="shared" si="6"/>
        <v>8.69315387283663E-2</v>
      </c>
      <c r="I190" s="9">
        <f t="shared" si="7"/>
        <v>7.5289532845282975E-2</v>
      </c>
      <c r="J190" s="8">
        <f t="shared" si="8"/>
        <v>0.79772274151534039</v>
      </c>
    </row>
    <row r="191" spans="1:10" hidden="1" x14ac:dyDescent="0.25">
      <c r="A191" s="3" t="s">
        <v>12</v>
      </c>
      <c r="B191" s="2">
        <v>44197</v>
      </c>
      <c r="C191" s="7">
        <v>0.64540160016528103</v>
      </c>
      <c r="D191" s="7">
        <v>1.37140867841575E-2</v>
      </c>
      <c r="E191" s="7">
        <v>4.9641131093225398E-2</v>
      </c>
      <c r="F191" s="7">
        <v>0.66121144157567202</v>
      </c>
      <c r="G191" s="7">
        <v>0.27543334054694502</v>
      </c>
      <c r="H191" s="9">
        <f t="shared" si="6"/>
        <v>6.3355217877382894E-2</v>
      </c>
      <c r="I191" s="9">
        <f t="shared" si="7"/>
        <v>2.0319407412970125E-2</v>
      </c>
      <c r="J191" s="8">
        <f t="shared" si="8"/>
        <v>0.67492552835982955</v>
      </c>
    </row>
    <row r="192" spans="1:10" hidden="1" x14ac:dyDescent="0.25">
      <c r="A192" s="3" t="s">
        <v>12</v>
      </c>
      <c r="B192" s="2">
        <v>44228</v>
      </c>
      <c r="C192" s="7">
        <v>0.65407596679361801</v>
      </c>
      <c r="D192" s="7">
        <v>1.43533750582486E-2</v>
      </c>
      <c r="E192" s="7">
        <v>4.3460719703097901E-2</v>
      </c>
      <c r="F192" s="7">
        <v>0.675217024309273</v>
      </c>
      <c r="G192" s="7">
        <v>0.26696888092937998</v>
      </c>
      <c r="H192" s="9">
        <f t="shared" si="6"/>
        <v>5.7814094761346503E-2</v>
      </c>
      <c r="I192" s="9">
        <f t="shared" si="7"/>
        <v>2.0814952427502118E-2</v>
      </c>
      <c r="J192" s="8">
        <f t="shared" si="8"/>
        <v>0.68957039936752162</v>
      </c>
    </row>
    <row r="193" spans="1:10" hidden="1" x14ac:dyDescent="0.25">
      <c r="A193" s="3" t="s">
        <v>12</v>
      </c>
      <c r="B193" s="2">
        <v>44256</v>
      </c>
      <c r="C193" s="7">
        <v>0.77398863021768305</v>
      </c>
      <c r="D193" s="7">
        <v>1.59835082465676E-2</v>
      </c>
      <c r="E193" s="7">
        <v>3.8118620500854697E-2</v>
      </c>
      <c r="F193" s="7">
        <v>0.69830885966701794</v>
      </c>
      <c r="G193" s="7">
        <v>0.24758901158555999</v>
      </c>
      <c r="H193" s="9">
        <f t="shared" si="6"/>
        <v>5.4102128747422297E-2</v>
      </c>
      <c r="I193" s="9">
        <f t="shared" si="7"/>
        <v>2.2376703104437023E-2</v>
      </c>
      <c r="J193" s="8">
        <f t="shared" si="8"/>
        <v>0.71429236791358552</v>
      </c>
    </row>
    <row r="194" spans="1:10" hidden="1" x14ac:dyDescent="0.25">
      <c r="A194" s="3" t="s">
        <v>12</v>
      </c>
      <c r="B194" s="2">
        <v>44287</v>
      </c>
      <c r="C194" s="7">
        <v>0.92330677423524699</v>
      </c>
      <c r="D194" s="7">
        <v>4.35778563455207E-2</v>
      </c>
      <c r="E194" s="7">
        <v>4.35888567865855E-2</v>
      </c>
      <c r="F194" s="7">
        <v>0.70763943800725604</v>
      </c>
      <c r="G194" s="7">
        <v>0.20519384886063799</v>
      </c>
      <c r="H194" s="9">
        <f t="shared" si="6"/>
        <v>8.7166713132106194E-2</v>
      </c>
      <c r="I194" s="9">
        <f t="shared" si="7"/>
        <v>5.80096553595267E-2</v>
      </c>
      <c r="J194" s="8">
        <f t="shared" si="8"/>
        <v>0.75121729435277673</v>
      </c>
    </row>
    <row r="195" spans="1:10" hidden="1" x14ac:dyDescent="0.25">
      <c r="A195" s="3" t="s">
        <v>12</v>
      </c>
      <c r="B195" s="2">
        <v>44317</v>
      </c>
      <c r="C195" s="7">
        <v>1.08039583349734</v>
      </c>
      <c r="D195" s="7">
        <v>5.6930473511893703E-2</v>
      </c>
      <c r="E195" s="7">
        <v>5.8268213743327898E-2</v>
      </c>
      <c r="F195" s="7">
        <v>0.68373107063826699</v>
      </c>
      <c r="G195" s="7">
        <v>0.201070242106511</v>
      </c>
      <c r="H195" s="9">
        <f t="shared" ref="H195:H258" si="9">D195+E195</f>
        <v>0.1151986872552216</v>
      </c>
      <c r="I195" s="9">
        <f t="shared" ref="I195:I258" si="10">D195/(D195+F195)</f>
        <v>7.686435722434605E-2</v>
      </c>
      <c r="J195" s="8">
        <f t="shared" ref="J195:J258" si="11">+F195+D195</f>
        <v>0.74066154415016072</v>
      </c>
    </row>
    <row r="196" spans="1:10" hidden="1" x14ac:dyDescent="0.25">
      <c r="A196" s="3" t="s">
        <v>12</v>
      </c>
      <c r="B196" s="2">
        <v>44348</v>
      </c>
      <c r="C196" s="7">
        <v>1.1031208670159001</v>
      </c>
      <c r="D196" s="7">
        <v>5.6883558736431798E-2</v>
      </c>
      <c r="E196" s="7">
        <v>6.74006440329524E-2</v>
      </c>
      <c r="F196" s="7">
        <v>0.65567943151421804</v>
      </c>
      <c r="G196" s="7">
        <v>0.22003636571639801</v>
      </c>
      <c r="H196" s="9">
        <f t="shared" si="9"/>
        <v>0.12428420276938421</v>
      </c>
      <c r="I196" s="9">
        <f t="shared" si="10"/>
        <v>7.9829516147649687E-2</v>
      </c>
      <c r="J196" s="8">
        <f t="shared" si="11"/>
        <v>0.71256299025064984</v>
      </c>
    </row>
    <row r="197" spans="1:10" hidden="1" x14ac:dyDescent="0.25">
      <c r="A197" s="3" t="s">
        <v>12</v>
      </c>
      <c r="B197" s="2">
        <v>44378</v>
      </c>
      <c r="C197" s="7">
        <v>1.13751267233243</v>
      </c>
      <c r="D197" s="7">
        <v>6.1739947121430702E-2</v>
      </c>
      <c r="E197" s="7">
        <v>6.0173504445074202E-2</v>
      </c>
      <c r="F197" s="7">
        <v>0.67805445854292901</v>
      </c>
      <c r="G197" s="7">
        <v>0.20003208989056601</v>
      </c>
      <c r="H197" s="9">
        <f t="shared" si="9"/>
        <v>0.1219134515665049</v>
      </c>
      <c r="I197" s="9">
        <f t="shared" si="10"/>
        <v>8.3455547444950193E-2</v>
      </c>
      <c r="J197" s="8">
        <f t="shared" si="11"/>
        <v>0.73979440566435972</v>
      </c>
    </row>
    <row r="198" spans="1:10" hidden="1" x14ac:dyDescent="0.25">
      <c r="A198" s="3" t="s">
        <v>12</v>
      </c>
      <c r="B198" s="2">
        <v>44409</v>
      </c>
      <c r="C198" s="7">
        <v>1.10493287198356</v>
      </c>
      <c r="D198" s="7">
        <v>6.9353501542502097E-2</v>
      </c>
      <c r="E198" s="7">
        <v>5.2814690291058203E-2</v>
      </c>
      <c r="F198" s="7">
        <v>0.687007045209999</v>
      </c>
      <c r="G198" s="7">
        <v>0.19082476295643999</v>
      </c>
      <c r="H198" s="9">
        <f t="shared" si="9"/>
        <v>0.1221681918335603</v>
      </c>
      <c r="I198" s="9">
        <f t="shared" si="10"/>
        <v>9.1693705918794027E-2</v>
      </c>
      <c r="J198" s="8">
        <f t="shared" si="11"/>
        <v>0.75636054675250108</v>
      </c>
    </row>
    <row r="199" spans="1:10" x14ac:dyDescent="0.25">
      <c r="A199" s="3" t="s">
        <v>12</v>
      </c>
      <c r="B199" s="2">
        <v>44440</v>
      </c>
      <c r="C199" s="7">
        <v>1.08887181409996</v>
      </c>
      <c r="D199" s="7">
        <v>6.9040452922114498E-2</v>
      </c>
      <c r="E199" s="7">
        <v>5.0483200479919103E-2</v>
      </c>
      <c r="F199" s="7">
        <v>0.68839956926744394</v>
      </c>
      <c r="G199" s="7">
        <v>0.192076777330522</v>
      </c>
      <c r="H199" s="9">
        <f t="shared" si="9"/>
        <v>0.11952365340203361</v>
      </c>
      <c r="I199" s="9">
        <f t="shared" si="10"/>
        <v>9.1149729218871794E-2</v>
      </c>
      <c r="J199" s="8">
        <f t="shared" si="11"/>
        <v>0.75744002218955842</v>
      </c>
    </row>
    <row r="200" spans="1:10" hidden="1" x14ac:dyDescent="0.25">
      <c r="A200" s="3" t="s">
        <v>13</v>
      </c>
      <c r="B200" s="2">
        <v>43466</v>
      </c>
      <c r="C200" s="7">
        <v>0.89102220079900196</v>
      </c>
      <c r="D200" s="7">
        <v>0.27105881630346401</v>
      </c>
      <c r="E200" s="7">
        <v>1.28346454180323E-2</v>
      </c>
      <c r="F200" s="7">
        <v>0.654445792097885</v>
      </c>
      <c r="G200" s="7">
        <v>6.1660746180618897E-2</v>
      </c>
      <c r="H200" s="9">
        <f t="shared" si="9"/>
        <v>0.28389346172149632</v>
      </c>
      <c r="I200" s="9">
        <f t="shared" si="10"/>
        <v>0.29287678726059702</v>
      </c>
      <c r="J200" s="8">
        <f t="shared" si="11"/>
        <v>0.92550460840134896</v>
      </c>
    </row>
    <row r="201" spans="1:10" hidden="1" x14ac:dyDescent="0.25">
      <c r="A201" s="3" t="s">
        <v>13</v>
      </c>
      <c r="B201" s="2">
        <v>43497</v>
      </c>
      <c r="C201" s="7">
        <v>0.90489113786905195</v>
      </c>
      <c r="D201" s="7">
        <v>0.27178808247288</v>
      </c>
      <c r="E201" s="7">
        <v>1.1402886079165399E-2</v>
      </c>
      <c r="F201" s="7">
        <v>0.662206958073006</v>
      </c>
      <c r="G201" s="7">
        <v>5.4602073374948601E-2</v>
      </c>
      <c r="H201" s="9">
        <f t="shared" si="9"/>
        <v>0.2831909685520454</v>
      </c>
      <c r="I201" s="9">
        <f t="shared" si="10"/>
        <v>0.29099520947566249</v>
      </c>
      <c r="J201" s="8">
        <f t="shared" si="11"/>
        <v>0.933995040545886</v>
      </c>
    </row>
    <row r="202" spans="1:10" hidden="1" x14ac:dyDescent="0.25">
      <c r="A202" s="3" t="s">
        <v>13</v>
      </c>
      <c r="B202" s="2">
        <v>43525</v>
      </c>
      <c r="C202" s="7">
        <v>1.05054081341785</v>
      </c>
      <c r="D202" s="7">
        <v>0.26982629642849798</v>
      </c>
      <c r="E202" s="7">
        <v>1.18979079807408E-2</v>
      </c>
      <c r="F202" s="7">
        <v>0.66095462949458605</v>
      </c>
      <c r="G202" s="7">
        <v>5.7321166096175102E-2</v>
      </c>
      <c r="H202" s="9">
        <f t="shared" si="9"/>
        <v>0.28172420440923879</v>
      </c>
      <c r="I202" s="9">
        <f t="shared" si="10"/>
        <v>0.2898923784465211</v>
      </c>
      <c r="J202" s="8">
        <f t="shared" si="11"/>
        <v>0.93078092592308403</v>
      </c>
    </row>
    <row r="203" spans="1:10" hidden="1" x14ac:dyDescent="0.25">
      <c r="A203" s="3" t="s">
        <v>13</v>
      </c>
      <c r="B203" s="2">
        <v>43556</v>
      </c>
      <c r="C203" s="7">
        <v>0.98862811195217204</v>
      </c>
      <c r="D203" s="7">
        <v>0.27252746342747303</v>
      </c>
      <c r="E203" s="7">
        <v>1.4815135415329301E-2</v>
      </c>
      <c r="F203" s="7">
        <v>0.65317302944590105</v>
      </c>
      <c r="G203" s="7">
        <v>5.94843717112968E-2</v>
      </c>
      <c r="H203" s="9">
        <f t="shared" si="9"/>
        <v>0.28734259884280233</v>
      </c>
      <c r="I203" s="9">
        <f t="shared" si="10"/>
        <v>0.29440133771728677</v>
      </c>
      <c r="J203" s="8">
        <f t="shared" si="11"/>
        <v>0.92570049287337408</v>
      </c>
    </row>
    <row r="204" spans="1:10" hidden="1" x14ac:dyDescent="0.25">
      <c r="A204" s="3" t="s">
        <v>13</v>
      </c>
      <c r="B204" s="2">
        <v>43586</v>
      </c>
      <c r="C204" s="7">
        <v>1.0168152099227901</v>
      </c>
      <c r="D204" s="7">
        <v>0.27413393646235901</v>
      </c>
      <c r="E204" s="7">
        <v>1.2251367524380399E-2</v>
      </c>
      <c r="F204" s="7">
        <v>0.65720384295881196</v>
      </c>
      <c r="G204" s="7">
        <v>5.6410853054448998E-2</v>
      </c>
      <c r="H204" s="9">
        <f t="shared" si="9"/>
        <v>0.28638530398673939</v>
      </c>
      <c r="I204" s="9">
        <f t="shared" si="10"/>
        <v>0.29434426748234566</v>
      </c>
      <c r="J204" s="8">
        <f t="shared" si="11"/>
        <v>0.93133777942117102</v>
      </c>
    </row>
    <row r="205" spans="1:10" hidden="1" x14ac:dyDescent="0.25">
      <c r="A205" s="3" t="s">
        <v>13</v>
      </c>
      <c r="B205" s="2">
        <v>43617</v>
      </c>
      <c r="C205" s="7">
        <v>0.98556872100045501</v>
      </c>
      <c r="D205" s="7">
        <v>0.280178762946027</v>
      </c>
      <c r="E205" s="7">
        <v>1.02499942669067E-2</v>
      </c>
      <c r="F205" s="7">
        <v>0.65399305173300504</v>
      </c>
      <c r="G205" s="7">
        <v>5.5578191054061199E-2</v>
      </c>
      <c r="H205" s="9">
        <f t="shared" si="9"/>
        <v>0.29042875721293371</v>
      </c>
      <c r="I205" s="9">
        <f t="shared" si="10"/>
        <v>0.2999220898591255</v>
      </c>
      <c r="J205" s="8">
        <f t="shared" si="11"/>
        <v>0.9341718146790321</v>
      </c>
    </row>
    <row r="206" spans="1:10" hidden="1" x14ac:dyDescent="0.25">
      <c r="A206" s="3" t="s">
        <v>13</v>
      </c>
      <c r="B206" s="2">
        <v>43647</v>
      </c>
      <c r="C206" s="7">
        <v>1.0278665069392099</v>
      </c>
      <c r="D206" s="7">
        <v>0.278923946800538</v>
      </c>
      <c r="E206" s="7">
        <v>9.1469514186249701E-3</v>
      </c>
      <c r="F206" s="7">
        <v>0.65481771047424697</v>
      </c>
      <c r="G206" s="7">
        <v>5.7111391306590098E-2</v>
      </c>
      <c r="H206" s="9">
        <f t="shared" si="9"/>
        <v>0.28807089821916299</v>
      </c>
      <c r="I206" s="9">
        <f t="shared" si="10"/>
        <v>0.29871640043843006</v>
      </c>
      <c r="J206" s="8">
        <f t="shared" si="11"/>
        <v>0.93374165727478498</v>
      </c>
    </row>
    <row r="207" spans="1:10" hidden="1" x14ac:dyDescent="0.25">
      <c r="A207" s="3" t="s">
        <v>13</v>
      </c>
      <c r="B207" s="2">
        <v>43678</v>
      </c>
      <c r="C207" s="7">
        <v>1.0091340792881001</v>
      </c>
      <c r="D207" s="7">
        <v>0.28205012260916001</v>
      </c>
      <c r="E207" s="7">
        <v>1.06722891113728E-2</v>
      </c>
      <c r="F207" s="7">
        <v>0.65349240652937901</v>
      </c>
      <c r="G207" s="7">
        <v>5.3785181750088701E-2</v>
      </c>
      <c r="H207" s="9">
        <f t="shared" si="9"/>
        <v>0.29272241172053282</v>
      </c>
      <c r="I207" s="9">
        <f t="shared" si="10"/>
        <v>0.3014829511480101</v>
      </c>
      <c r="J207" s="8">
        <f t="shared" si="11"/>
        <v>0.93554252913853908</v>
      </c>
    </row>
    <row r="208" spans="1:10" hidden="1" x14ac:dyDescent="0.25">
      <c r="A208" s="3" t="s">
        <v>13</v>
      </c>
      <c r="B208" s="2">
        <v>43709</v>
      </c>
      <c r="C208" s="7">
        <v>0.95867954247337805</v>
      </c>
      <c r="D208" s="7">
        <v>0.27096302407381201</v>
      </c>
      <c r="E208" s="7">
        <v>1.3783265001469799E-2</v>
      </c>
      <c r="F208" s="7">
        <v>0.656235888717426</v>
      </c>
      <c r="G208" s="7">
        <v>5.9017822207291501E-2</v>
      </c>
      <c r="H208" s="9">
        <f t="shared" si="9"/>
        <v>0.28474628907528182</v>
      </c>
      <c r="I208" s="9">
        <f t="shared" si="10"/>
        <v>0.29223828925565215</v>
      </c>
      <c r="J208" s="8">
        <f t="shared" si="11"/>
        <v>0.92719891279123801</v>
      </c>
    </row>
    <row r="209" spans="1:10" hidden="1" x14ac:dyDescent="0.25">
      <c r="A209" s="3" t="s">
        <v>13</v>
      </c>
      <c r="B209" s="2">
        <v>43739</v>
      </c>
      <c r="C209" s="7">
        <v>0.99055532442757799</v>
      </c>
      <c r="D209" s="7">
        <v>0.27260878033948899</v>
      </c>
      <c r="E209" s="7">
        <v>1.30064009524784E-2</v>
      </c>
      <c r="F209" s="7">
        <v>0.65294713232628199</v>
      </c>
      <c r="G209" s="7">
        <v>6.1437686381751497E-2</v>
      </c>
      <c r="H209" s="9">
        <f t="shared" si="9"/>
        <v>0.28561518129196739</v>
      </c>
      <c r="I209" s="9">
        <f t="shared" si="10"/>
        <v>0.2945351832439011</v>
      </c>
      <c r="J209" s="8">
        <f t="shared" si="11"/>
        <v>0.92555591266577097</v>
      </c>
    </row>
    <row r="210" spans="1:10" hidden="1" x14ac:dyDescent="0.25">
      <c r="A210" s="3" t="s">
        <v>13</v>
      </c>
      <c r="B210" s="2">
        <v>43770</v>
      </c>
      <c r="C210" s="7">
        <v>1.02082233967893</v>
      </c>
      <c r="D210" s="7">
        <v>0.27680495312140202</v>
      </c>
      <c r="E210" s="7">
        <v>1.21934267759064E-2</v>
      </c>
      <c r="F210" s="7">
        <v>0.65686514710406796</v>
      </c>
      <c r="G210" s="7">
        <v>5.41364729986233E-2</v>
      </c>
      <c r="H210" s="9">
        <f t="shared" si="9"/>
        <v>0.28899837989730842</v>
      </c>
      <c r="I210" s="9">
        <f t="shared" si="10"/>
        <v>0.29646976277226506</v>
      </c>
      <c r="J210" s="8">
        <f t="shared" si="11"/>
        <v>0.93367010022546992</v>
      </c>
    </row>
    <row r="211" spans="1:10" hidden="1" x14ac:dyDescent="0.25">
      <c r="A211" s="3" t="s">
        <v>13</v>
      </c>
      <c r="B211" s="2">
        <v>43800</v>
      </c>
      <c r="C211" s="7">
        <v>1.15547601223148</v>
      </c>
      <c r="D211" s="7">
        <v>0.30083415522483498</v>
      </c>
      <c r="E211" s="7">
        <v>9.0107658956711106E-3</v>
      </c>
      <c r="F211" s="7">
        <v>0.650518649549785</v>
      </c>
      <c r="G211" s="7">
        <v>3.9636429329708699E-2</v>
      </c>
      <c r="H211" s="9">
        <f t="shared" si="9"/>
        <v>0.3098449211205061</v>
      </c>
      <c r="I211" s="9">
        <f t="shared" si="10"/>
        <v>0.316217236881016</v>
      </c>
      <c r="J211" s="8">
        <f t="shared" si="11"/>
        <v>0.95135280477462003</v>
      </c>
    </row>
    <row r="212" spans="1:10" hidden="1" x14ac:dyDescent="0.25">
      <c r="A212" s="3" t="s">
        <v>13</v>
      </c>
      <c r="B212" s="2">
        <v>43831</v>
      </c>
      <c r="C212" s="7">
        <v>0.94797684072093502</v>
      </c>
      <c r="D212" s="7">
        <v>0.26946825283958298</v>
      </c>
      <c r="E212" s="7">
        <v>9.9248100423372301E-3</v>
      </c>
      <c r="F212" s="7">
        <v>0.65806944353502805</v>
      </c>
      <c r="G212" s="7">
        <v>6.2537493583051801E-2</v>
      </c>
      <c r="H212" s="9">
        <f t="shared" si="9"/>
        <v>0.27939306288192023</v>
      </c>
      <c r="I212" s="9">
        <f t="shared" si="10"/>
        <v>0.29052000138951872</v>
      </c>
      <c r="J212" s="8">
        <f t="shared" si="11"/>
        <v>0.92753769637461103</v>
      </c>
    </row>
    <row r="213" spans="1:10" hidden="1" x14ac:dyDescent="0.25">
      <c r="A213" s="3" t="s">
        <v>13</v>
      </c>
      <c r="B213" s="2">
        <v>43862</v>
      </c>
      <c r="C213" s="7">
        <v>0.93442426551878599</v>
      </c>
      <c r="D213" s="7">
        <v>0.26849702845096801</v>
      </c>
      <c r="E213" s="7">
        <v>1.3322317358692199E-2</v>
      </c>
      <c r="F213" s="7">
        <v>0.65673697708599499</v>
      </c>
      <c r="G213" s="7">
        <v>6.1443677104344702E-2</v>
      </c>
      <c r="H213" s="9">
        <f t="shared" si="9"/>
        <v>0.28181934580966023</v>
      </c>
      <c r="I213" s="9">
        <f t="shared" si="10"/>
        <v>0.29019364489867056</v>
      </c>
      <c r="J213" s="8">
        <f t="shared" si="11"/>
        <v>0.925234005536963</v>
      </c>
    </row>
    <row r="214" spans="1:10" hidden="1" x14ac:dyDescent="0.25">
      <c r="A214" s="3" t="s">
        <v>13</v>
      </c>
      <c r="B214" s="2">
        <v>43891</v>
      </c>
      <c r="C214" s="7">
        <v>0.91156768878398597</v>
      </c>
      <c r="D214" s="7">
        <v>0.24923585894307601</v>
      </c>
      <c r="E214" s="7">
        <v>1.2635621407505101E-2</v>
      </c>
      <c r="F214" s="7">
        <v>0.66226659431151003</v>
      </c>
      <c r="G214" s="7">
        <v>7.5861925337908906E-2</v>
      </c>
      <c r="H214" s="9">
        <f t="shared" si="9"/>
        <v>0.26187148035058111</v>
      </c>
      <c r="I214" s="9">
        <f t="shared" si="10"/>
        <v>0.27343410657114658</v>
      </c>
      <c r="J214" s="8">
        <f t="shared" si="11"/>
        <v>0.91150245325458601</v>
      </c>
    </row>
    <row r="215" spans="1:10" hidden="1" x14ac:dyDescent="0.25">
      <c r="A215" s="3" t="s">
        <v>13</v>
      </c>
      <c r="B215" s="2">
        <v>43922</v>
      </c>
      <c r="C215" s="7">
        <v>0.60342150598542499</v>
      </c>
      <c r="D215" s="7">
        <v>0.20374143746638601</v>
      </c>
      <c r="E215" s="7">
        <v>2.6314586539379198E-2</v>
      </c>
      <c r="F215" s="7">
        <v>0.62580285832329996</v>
      </c>
      <c r="G215" s="7">
        <v>0.14414111767093499</v>
      </c>
      <c r="H215" s="9">
        <f t="shared" si="9"/>
        <v>0.23005602400576522</v>
      </c>
      <c r="I215" s="9">
        <f t="shared" si="10"/>
        <v>0.24560645947475782</v>
      </c>
      <c r="J215" s="8">
        <f t="shared" si="11"/>
        <v>0.82954429578968591</v>
      </c>
    </row>
    <row r="216" spans="1:10" hidden="1" x14ac:dyDescent="0.25">
      <c r="A216" s="3" t="s">
        <v>13</v>
      </c>
      <c r="B216" s="2">
        <v>43952</v>
      </c>
      <c r="C216" s="7">
        <v>0.73445540450148705</v>
      </c>
      <c r="D216" s="7">
        <v>0.21774944563431201</v>
      </c>
      <c r="E216" s="7">
        <v>2.3451549994740899E-2</v>
      </c>
      <c r="F216" s="7">
        <v>0.61947171465141104</v>
      </c>
      <c r="G216" s="7">
        <v>0.13932728971953701</v>
      </c>
      <c r="H216" s="9">
        <f t="shared" si="9"/>
        <v>0.24120099562905289</v>
      </c>
      <c r="I216" s="9">
        <f t="shared" si="10"/>
        <v>0.26008593184625134</v>
      </c>
      <c r="J216" s="8">
        <f t="shared" si="11"/>
        <v>0.83722116028572302</v>
      </c>
    </row>
    <row r="217" spans="1:10" hidden="1" x14ac:dyDescent="0.25">
      <c r="A217" s="3" t="s">
        <v>13</v>
      </c>
      <c r="B217" s="2">
        <v>43983</v>
      </c>
      <c r="C217" s="7">
        <v>0.96789957898077605</v>
      </c>
      <c r="D217" s="7">
        <v>0.236411968203525</v>
      </c>
      <c r="E217" s="7">
        <v>1.95903356117028E-2</v>
      </c>
      <c r="F217" s="7">
        <v>0.63274189529366098</v>
      </c>
      <c r="G217" s="7">
        <v>0.11125580089111101</v>
      </c>
      <c r="H217" s="9">
        <f t="shared" si="9"/>
        <v>0.25600230381522782</v>
      </c>
      <c r="I217" s="9">
        <f t="shared" si="10"/>
        <v>0.27200243608454078</v>
      </c>
      <c r="J217" s="8">
        <f t="shared" si="11"/>
        <v>0.86915386349718604</v>
      </c>
    </row>
    <row r="218" spans="1:10" hidden="1" x14ac:dyDescent="0.25">
      <c r="A218" s="3" t="s">
        <v>13</v>
      </c>
      <c r="B218" s="2">
        <v>44013</v>
      </c>
      <c r="C218" s="7">
        <v>1.0646511353986201</v>
      </c>
      <c r="D218" s="7">
        <v>0.24007316141120899</v>
      </c>
      <c r="E218" s="7">
        <v>1.7206534035334699E-2</v>
      </c>
      <c r="F218" s="7">
        <v>0.63046075156966597</v>
      </c>
      <c r="G218" s="7">
        <v>0.11225955298379101</v>
      </c>
      <c r="H218" s="9">
        <f t="shared" si="9"/>
        <v>0.25727969544654367</v>
      </c>
      <c r="I218" s="9">
        <f t="shared" si="10"/>
        <v>0.27577692015369337</v>
      </c>
      <c r="J218" s="8">
        <f t="shared" si="11"/>
        <v>0.8705339129808749</v>
      </c>
    </row>
    <row r="219" spans="1:10" hidden="1" x14ac:dyDescent="0.25">
      <c r="A219" s="3" t="s">
        <v>13</v>
      </c>
      <c r="B219" s="2">
        <v>44044</v>
      </c>
      <c r="C219" s="7">
        <v>1.0438790687438699</v>
      </c>
      <c r="D219" s="7">
        <v>0.24574355673429299</v>
      </c>
      <c r="E219" s="7">
        <v>1.5810735497206001E-2</v>
      </c>
      <c r="F219" s="7">
        <v>0.650135806360854</v>
      </c>
      <c r="G219" s="7">
        <v>8.8309901407647606E-2</v>
      </c>
      <c r="H219" s="9">
        <f t="shared" si="9"/>
        <v>0.26155429223149901</v>
      </c>
      <c r="I219" s="9">
        <f t="shared" si="10"/>
        <v>0.27430429459305872</v>
      </c>
      <c r="J219" s="8">
        <f t="shared" si="11"/>
        <v>0.89587936309514693</v>
      </c>
    </row>
    <row r="220" spans="1:10" hidden="1" x14ac:dyDescent="0.25">
      <c r="A220" s="3" t="s">
        <v>13</v>
      </c>
      <c r="B220" s="2">
        <v>44075</v>
      </c>
      <c r="C220" s="7">
        <v>1.00423556251958</v>
      </c>
      <c r="D220" s="7">
        <v>0.237753256347563</v>
      </c>
      <c r="E220" s="7">
        <v>1.79252596386365E-2</v>
      </c>
      <c r="F220" s="7">
        <v>0.64725261974141901</v>
      </c>
      <c r="G220" s="7">
        <v>9.7068864272381594E-2</v>
      </c>
      <c r="H220" s="9">
        <f t="shared" si="9"/>
        <v>0.25567851598619951</v>
      </c>
      <c r="I220" s="9">
        <f t="shared" si="10"/>
        <v>0.26864596357059478</v>
      </c>
      <c r="J220" s="8">
        <f t="shared" si="11"/>
        <v>0.88500587608898207</v>
      </c>
    </row>
    <row r="221" spans="1:10" hidden="1" x14ac:dyDescent="0.25">
      <c r="A221" s="3" t="s">
        <v>13</v>
      </c>
      <c r="B221" s="2">
        <v>44105</v>
      </c>
      <c r="C221" s="7">
        <v>1.01952183951144</v>
      </c>
      <c r="D221" s="7">
        <v>0.243036539419863</v>
      </c>
      <c r="E221" s="7">
        <v>1.8102614237270401E-2</v>
      </c>
      <c r="F221" s="7">
        <v>0.64566574848062297</v>
      </c>
      <c r="G221" s="7">
        <v>9.3195097862243795E-2</v>
      </c>
      <c r="H221" s="9">
        <f t="shared" si="9"/>
        <v>0.26113915365713342</v>
      </c>
      <c r="I221" s="9">
        <f t="shared" si="10"/>
        <v>0.2734735160792986</v>
      </c>
      <c r="J221" s="8">
        <f t="shared" si="11"/>
        <v>0.888702287900486</v>
      </c>
    </row>
    <row r="222" spans="1:10" hidden="1" x14ac:dyDescent="0.25">
      <c r="A222" s="3" t="s">
        <v>13</v>
      </c>
      <c r="B222" s="2">
        <v>44136</v>
      </c>
      <c r="C222" s="7">
        <v>0.84272015023059399</v>
      </c>
      <c r="D222" s="7">
        <v>0.21535469076323199</v>
      </c>
      <c r="E222" s="7">
        <v>2.44637736366322E-2</v>
      </c>
      <c r="F222" s="7">
        <v>0.61993068910928295</v>
      </c>
      <c r="G222" s="7">
        <v>0.14025084649085301</v>
      </c>
      <c r="H222" s="9">
        <f t="shared" si="9"/>
        <v>0.23981846439986421</v>
      </c>
      <c r="I222" s="9">
        <f t="shared" si="10"/>
        <v>0.25782169298366076</v>
      </c>
      <c r="J222" s="8">
        <f t="shared" si="11"/>
        <v>0.83528537987251494</v>
      </c>
    </row>
    <row r="223" spans="1:10" hidden="1" x14ac:dyDescent="0.25">
      <c r="A223" s="3" t="s">
        <v>13</v>
      </c>
      <c r="B223" s="2">
        <v>44166</v>
      </c>
      <c r="C223" s="7">
        <v>1.16456838071836</v>
      </c>
      <c r="D223" s="7">
        <v>0.279999052377153</v>
      </c>
      <c r="E223" s="7">
        <v>1.2997597936594701E-2</v>
      </c>
      <c r="F223" s="7">
        <v>0.62760903585200301</v>
      </c>
      <c r="G223" s="7">
        <v>7.93943138342494E-2</v>
      </c>
      <c r="H223" s="9">
        <f t="shared" si="9"/>
        <v>0.29299665031374772</v>
      </c>
      <c r="I223" s="9">
        <f t="shared" si="10"/>
        <v>0.30850215639160095</v>
      </c>
      <c r="J223" s="8">
        <f t="shared" si="11"/>
        <v>0.90760808822915595</v>
      </c>
    </row>
    <row r="224" spans="1:10" hidden="1" x14ac:dyDescent="0.25">
      <c r="A224" s="3" t="s">
        <v>13</v>
      </c>
      <c r="B224" s="2">
        <v>44197</v>
      </c>
      <c r="C224" s="7">
        <v>0.71967165124226995</v>
      </c>
      <c r="D224" s="7">
        <v>0.21206749484458901</v>
      </c>
      <c r="E224" s="7">
        <v>2.40670897792204E-2</v>
      </c>
      <c r="F224" s="7">
        <v>0.61187656536520596</v>
      </c>
      <c r="G224" s="7">
        <v>0.151988850010985</v>
      </c>
      <c r="H224" s="9">
        <f t="shared" si="9"/>
        <v>0.2361345846238094</v>
      </c>
      <c r="I224" s="9">
        <f t="shared" si="10"/>
        <v>0.25738093771874732</v>
      </c>
      <c r="J224" s="8">
        <f t="shared" si="11"/>
        <v>0.82394406020979494</v>
      </c>
    </row>
    <row r="225" spans="1:10" hidden="1" x14ac:dyDescent="0.25">
      <c r="A225" s="3" t="s">
        <v>13</v>
      </c>
      <c r="B225" s="2">
        <v>44228</v>
      </c>
      <c r="C225" s="7">
        <v>0.74258784714691795</v>
      </c>
      <c r="D225" s="7">
        <v>0.21790898995432201</v>
      </c>
      <c r="E225" s="7">
        <v>2.53661038670209E-2</v>
      </c>
      <c r="F225" s="7">
        <v>0.62022916030113995</v>
      </c>
      <c r="G225" s="7">
        <v>0.13649574587751601</v>
      </c>
      <c r="H225" s="9">
        <f t="shared" si="9"/>
        <v>0.24327509382134291</v>
      </c>
      <c r="I225" s="9">
        <f t="shared" si="10"/>
        <v>0.25999173273272913</v>
      </c>
      <c r="J225" s="8">
        <f t="shared" si="11"/>
        <v>0.8381381502554619</v>
      </c>
    </row>
    <row r="226" spans="1:10" hidden="1" x14ac:dyDescent="0.25">
      <c r="A226" s="3" t="s">
        <v>13</v>
      </c>
      <c r="B226" s="2">
        <v>44256</v>
      </c>
      <c r="C226" s="7">
        <v>0.90375957079685798</v>
      </c>
      <c r="D226" s="7">
        <v>0.21920856780558201</v>
      </c>
      <c r="E226" s="7">
        <v>2.0791295529549898E-2</v>
      </c>
      <c r="F226" s="7">
        <v>0.62299753277713499</v>
      </c>
      <c r="G226" s="7">
        <v>0.137002603887734</v>
      </c>
      <c r="H226" s="9">
        <f t="shared" si="9"/>
        <v>0.2399998633351319</v>
      </c>
      <c r="I226" s="9">
        <f t="shared" si="10"/>
        <v>0.26027900730464076</v>
      </c>
      <c r="J226" s="8">
        <f t="shared" si="11"/>
        <v>0.84220610058271705</v>
      </c>
    </row>
    <row r="227" spans="1:10" hidden="1" x14ac:dyDescent="0.25">
      <c r="A227" s="3" t="s">
        <v>13</v>
      </c>
      <c r="B227" s="2">
        <v>44287</v>
      </c>
      <c r="C227" s="7">
        <v>1.06727464139089</v>
      </c>
      <c r="D227" s="7">
        <v>0.25060275696772799</v>
      </c>
      <c r="E227" s="7">
        <v>1.3684266007969801E-2</v>
      </c>
      <c r="F227" s="7">
        <v>0.635916637685915</v>
      </c>
      <c r="G227" s="7">
        <v>9.9796339338386997E-2</v>
      </c>
      <c r="H227" s="9">
        <f t="shared" si="9"/>
        <v>0.26428702297569778</v>
      </c>
      <c r="I227" s="9">
        <f t="shared" si="10"/>
        <v>0.28268164067142237</v>
      </c>
      <c r="J227" s="8">
        <f t="shared" si="11"/>
        <v>0.88651939465364293</v>
      </c>
    </row>
    <row r="228" spans="1:10" hidden="1" x14ac:dyDescent="0.25">
      <c r="A228" s="3" t="s">
        <v>13</v>
      </c>
      <c r="B228" s="2">
        <v>44317</v>
      </c>
      <c r="C228" s="7">
        <v>1.15564898315929</v>
      </c>
      <c r="D228" s="7">
        <v>0.244665308526441</v>
      </c>
      <c r="E228" s="7">
        <v>1.5528758749918299E-2</v>
      </c>
      <c r="F228" s="7">
        <v>0.64737377728586498</v>
      </c>
      <c r="G228" s="7">
        <v>9.2432155437775998E-2</v>
      </c>
      <c r="H228" s="9">
        <f t="shared" si="9"/>
        <v>0.2601940672763593</v>
      </c>
      <c r="I228" s="9">
        <f t="shared" si="10"/>
        <v>0.27427644418029579</v>
      </c>
      <c r="J228" s="8">
        <f t="shared" si="11"/>
        <v>0.89203908581230595</v>
      </c>
    </row>
    <row r="229" spans="1:10" hidden="1" x14ac:dyDescent="0.25">
      <c r="A229" s="3" t="s">
        <v>13</v>
      </c>
      <c r="B229" s="2">
        <v>44348</v>
      </c>
      <c r="C229" s="7">
        <v>1.0913637472575899</v>
      </c>
      <c r="D229" s="7">
        <v>0.246550565391086</v>
      </c>
      <c r="E229" s="7">
        <v>1.50735825612534E-2</v>
      </c>
      <c r="F229" s="7">
        <v>0.64358707698937101</v>
      </c>
      <c r="G229" s="7">
        <v>9.4788775058289296E-2</v>
      </c>
      <c r="H229" s="9">
        <f t="shared" si="9"/>
        <v>0.2616241479523394</v>
      </c>
      <c r="I229" s="9">
        <f t="shared" si="10"/>
        <v>0.27698027097443756</v>
      </c>
      <c r="J229" s="8">
        <f t="shared" si="11"/>
        <v>0.89013764238045701</v>
      </c>
    </row>
    <row r="230" spans="1:10" hidden="1" x14ac:dyDescent="0.25">
      <c r="A230" s="3" t="s">
        <v>13</v>
      </c>
      <c r="B230" s="2">
        <v>44378</v>
      </c>
      <c r="C230" s="7">
        <v>1.1876575851756901</v>
      </c>
      <c r="D230" s="7">
        <v>0.243229986432725</v>
      </c>
      <c r="E230" s="7">
        <v>1.2452833584894501E-2</v>
      </c>
      <c r="F230" s="7">
        <v>0.65354399504152005</v>
      </c>
      <c r="G230" s="7">
        <v>9.0773184940860702E-2</v>
      </c>
      <c r="H230" s="9">
        <f t="shared" si="9"/>
        <v>0.25568282001761949</v>
      </c>
      <c r="I230" s="9">
        <f t="shared" si="10"/>
        <v>0.27122774685419493</v>
      </c>
      <c r="J230" s="8">
        <f t="shared" si="11"/>
        <v>0.89677398147424503</v>
      </c>
    </row>
    <row r="231" spans="1:10" hidden="1" x14ac:dyDescent="0.25">
      <c r="A231" s="3" t="s">
        <v>13</v>
      </c>
      <c r="B231" s="2">
        <v>44409</v>
      </c>
      <c r="C231" s="7">
        <v>1.15069169976624</v>
      </c>
      <c r="D231" s="7">
        <v>0.25381641323741</v>
      </c>
      <c r="E231" s="7">
        <v>1.4055097499068201E-2</v>
      </c>
      <c r="F231" s="7">
        <v>0.64239742576292003</v>
      </c>
      <c r="G231" s="7">
        <v>8.9731063500601393E-2</v>
      </c>
      <c r="H231" s="9">
        <f t="shared" si="9"/>
        <v>0.26787151073647819</v>
      </c>
      <c r="I231" s="9">
        <f t="shared" si="10"/>
        <v>0.2832096562138855</v>
      </c>
      <c r="J231" s="8">
        <f t="shared" si="11"/>
        <v>0.89621383900033003</v>
      </c>
    </row>
    <row r="232" spans="1:10" x14ac:dyDescent="0.25">
      <c r="A232" s="3" t="s">
        <v>13</v>
      </c>
      <c r="B232" s="2">
        <v>44440</v>
      </c>
      <c r="C232" s="7">
        <v>1.0928746961425999</v>
      </c>
      <c r="D232" s="7">
        <v>0.24809580644034199</v>
      </c>
      <c r="E232" s="7">
        <v>1.3012314852647699E-2</v>
      </c>
      <c r="F232" s="7">
        <v>0.65398556535259</v>
      </c>
      <c r="G232" s="7">
        <v>8.4906313354420601E-2</v>
      </c>
      <c r="H232" s="9">
        <f t="shared" si="9"/>
        <v>0.26110812129298966</v>
      </c>
      <c r="I232" s="9">
        <f t="shared" si="10"/>
        <v>0.27502597237679249</v>
      </c>
      <c r="J232" s="8">
        <f t="shared" si="11"/>
        <v>0.90208137179293202</v>
      </c>
    </row>
    <row r="233" spans="1:10" hidden="1" x14ac:dyDescent="0.25">
      <c r="A233" s="3" t="s">
        <v>14</v>
      </c>
      <c r="B233" s="2">
        <v>43466</v>
      </c>
      <c r="C233" s="7">
        <v>0.79830658555213696</v>
      </c>
      <c r="D233" s="7">
        <v>0.10394928339317799</v>
      </c>
      <c r="E233" s="7">
        <v>1.95928797057504E-2</v>
      </c>
      <c r="F233" s="7">
        <v>0.75720184631121201</v>
      </c>
      <c r="G233" s="7">
        <v>0.11925599058986</v>
      </c>
      <c r="H233" s="9">
        <f t="shared" si="9"/>
        <v>0.12354216309892839</v>
      </c>
      <c r="I233" s="9">
        <f t="shared" si="10"/>
        <v>0.12070968707764569</v>
      </c>
      <c r="J233" s="8">
        <f t="shared" si="11"/>
        <v>0.86115112970439001</v>
      </c>
    </row>
    <row r="234" spans="1:10" hidden="1" x14ac:dyDescent="0.25">
      <c r="A234" s="3" t="s">
        <v>14</v>
      </c>
      <c r="B234" s="2">
        <v>43497</v>
      </c>
      <c r="C234" s="7">
        <v>0.82438487795085702</v>
      </c>
      <c r="D234" s="7">
        <v>0.10921031130947199</v>
      </c>
      <c r="E234" s="7">
        <v>1.9663616623091101E-2</v>
      </c>
      <c r="F234" s="7">
        <v>0.75035573071819905</v>
      </c>
      <c r="G234" s="7">
        <v>0.120770341349238</v>
      </c>
      <c r="H234" s="9">
        <f t="shared" si="9"/>
        <v>0.12887392793256308</v>
      </c>
      <c r="I234" s="9">
        <f t="shared" si="10"/>
        <v>0.12705284523787214</v>
      </c>
      <c r="J234" s="8">
        <f t="shared" si="11"/>
        <v>0.85956604202767106</v>
      </c>
    </row>
    <row r="235" spans="1:10" hidden="1" x14ac:dyDescent="0.25">
      <c r="A235" s="3" t="s">
        <v>14</v>
      </c>
      <c r="B235" s="2">
        <v>43525</v>
      </c>
      <c r="C235" s="7">
        <v>0.99198285263098895</v>
      </c>
      <c r="D235" s="7">
        <v>0.111775711833396</v>
      </c>
      <c r="E235" s="7">
        <v>1.7273261912145701E-2</v>
      </c>
      <c r="F235" s="7">
        <v>0.75460205107752198</v>
      </c>
      <c r="G235" s="7">
        <v>0.116348975176936</v>
      </c>
      <c r="H235" s="9">
        <f t="shared" si="9"/>
        <v>0.1290489737455417</v>
      </c>
      <c r="I235" s="9">
        <f t="shared" si="10"/>
        <v>0.12901498239964512</v>
      </c>
      <c r="J235" s="8">
        <f t="shared" si="11"/>
        <v>0.86637776291091795</v>
      </c>
    </row>
    <row r="236" spans="1:10" hidden="1" x14ac:dyDescent="0.25">
      <c r="A236" s="3" t="s">
        <v>14</v>
      </c>
      <c r="B236" s="2">
        <v>43556</v>
      </c>
      <c r="C236" s="7">
        <v>1.0260031065686499</v>
      </c>
      <c r="D236" s="7">
        <v>0.118273818126511</v>
      </c>
      <c r="E236" s="7">
        <v>1.8278904304513399E-2</v>
      </c>
      <c r="F236" s="7">
        <v>0.74409643976617801</v>
      </c>
      <c r="G236" s="7">
        <v>0.119350837802799</v>
      </c>
      <c r="H236" s="9">
        <f t="shared" si="9"/>
        <v>0.1365527224310244</v>
      </c>
      <c r="I236" s="9">
        <f t="shared" si="10"/>
        <v>0.13714969532405727</v>
      </c>
      <c r="J236" s="8">
        <f t="shared" si="11"/>
        <v>0.86237025789268906</v>
      </c>
    </row>
    <row r="237" spans="1:10" hidden="1" x14ac:dyDescent="0.25">
      <c r="A237" s="3" t="s">
        <v>14</v>
      </c>
      <c r="B237" s="2">
        <v>43586</v>
      </c>
      <c r="C237" s="7">
        <v>1.0400967810769599</v>
      </c>
      <c r="D237" s="7">
        <v>0.12395408223414001</v>
      </c>
      <c r="E237" s="7">
        <v>1.59719072092319E-2</v>
      </c>
      <c r="F237" s="7">
        <v>0.74645199442906696</v>
      </c>
      <c r="G237" s="7">
        <v>0.113622016127561</v>
      </c>
      <c r="H237" s="9">
        <f t="shared" si="9"/>
        <v>0.1399259894433719</v>
      </c>
      <c r="I237" s="9">
        <f t="shared" si="10"/>
        <v>0.14240948628177205</v>
      </c>
      <c r="J237" s="8">
        <f t="shared" si="11"/>
        <v>0.87040607666320691</v>
      </c>
    </row>
    <row r="238" spans="1:10" hidden="1" x14ac:dyDescent="0.25">
      <c r="A238" s="3" t="s">
        <v>14</v>
      </c>
      <c r="B238" s="2">
        <v>43617</v>
      </c>
      <c r="C238" s="7">
        <v>0.96434501379010296</v>
      </c>
      <c r="D238" s="7">
        <v>0.124255951172152</v>
      </c>
      <c r="E238" s="7">
        <v>1.7034061378185798E-2</v>
      </c>
      <c r="F238" s="7">
        <v>0.74468991484828195</v>
      </c>
      <c r="G238" s="7">
        <v>0.114020072601381</v>
      </c>
      <c r="H238" s="9">
        <f t="shared" si="9"/>
        <v>0.1412900125503378</v>
      </c>
      <c r="I238" s="9">
        <f t="shared" si="10"/>
        <v>0.14299619346969772</v>
      </c>
      <c r="J238" s="8">
        <f t="shared" si="11"/>
        <v>0.868945866020434</v>
      </c>
    </row>
    <row r="239" spans="1:10" hidden="1" x14ac:dyDescent="0.25">
      <c r="A239" s="3" t="s">
        <v>14</v>
      </c>
      <c r="B239" s="2">
        <v>43647</v>
      </c>
      <c r="C239" s="7">
        <v>1.0697969401552301</v>
      </c>
      <c r="D239" s="7">
        <v>0.124597327768566</v>
      </c>
      <c r="E239" s="7">
        <v>1.88982109040065E-2</v>
      </c>
      <c r="F239" s="7">
        <v>0.73087594371033104</v>
      </c>
      <c r="G239" s="7">
        <v>0.12562851761709701</v>
      </c>
      <c r="H239" s="9">
        <f t="shared" si="9"/>
        <v>0.1434955386725725</v>
      </c>
      <c r="I239" s="9">
        <f t="shared" si="10"/>
        <v>0.1456472480468837</v>
      </c>
      <c r="J239" s="8">
        <f t="shared" si="11"/>
        <v>0.85547327147889707</v>
      </c>
    </row>
    <row r="240" spans="1:10" hidden="1" x14ac:dyDescent="0.25">
      <c r="A240" s="3" t="s">
        <v>14</v>
      </c>
      <c r="B240" s="2">
        <v>43678</v>
      </c>
      <c r="C240" s="7">
        <v>1.15816932351822</v>
      </c>
      <c r="D240" s="7">
        <v>0.13502094383086599</v>
      </c>
      <c r="E240" s="7">
        <v>1.97931975329859E-2</v>
      </c>
      <c r="F240" s="7">
        <v>0.73036200624773895</v>
      </c>
      <c r="G240" s="7">
        <v>0.11482385238841</v>
      </c>
      <c r="H240" s="9">
        <f t="shared" si="9"/>
        <v>0.15481414136385188</v>
      </c>
      <c r="I240" s="9">
        <f t="shared" si="10"/>
        <v>0.15602450200642581</v>
      </c>
      <c r="J240" s="8">
        <f t="shared" si="11"/>
        <v>0.865382950078605</v>
      </c>
    </row>
    <row r="241" spans="1:10" hidden="1" x14ac:dyDescent="0.25">
      <c r="A241" s="3" t="s">
        <v>14</v>
      </c>
      <c r="B241" s="2">
        <v>43709</v>
      </c>
      <c r="C241" s="7">
        <v>0.98082404515722499</v>
      </c>
      <c r="D241" s="7">
        <v>0.130480529682377</v>
      </c>
      <c r="E241" s="7">
        <v>2.0642856951517002E-2</v>
      </c>
      <c r="F241" s="7">
        <v>0.73448678607894802</v>
      </c>
      <c r="G241" s="7">
        <v>0.11438982728715801</v>
      </c>
      <c r="H241" s="9">
        <f t="shared" si="9"/>
        <v>0.15112338663389399</v>
      </c>
      <c r="I241" s="9">
        <f t="shared" si="10"/>
        <v>0.15085024289909837</v>
      </c>
      <c r="J241" s="8">
        <f t="shared" si="11"/>
        <v>0.86496731576132502</v>
      </c>
    </row>
    <row r="242" spans="1:10" hidden="1" x14ac:dyDescent="0.25">
      <c r="A242" s="3" t="s">
        <v>14</v>
      </c>
      <c r="B242" s="2">
        <v>43739</v>
      </c>
      <c r="C242" s="7">
        <v>1.0662622748672601</v>
      </c>
      <c r="D242" s="7">
        <v>0.13659244113805899</v>
      </c>
      <c r="E242" s="7">
        <v>1.9236624642979001E-2</v>
      </c>
      <c r="F242" s="7">
        <v>0.73115510942025796</v>
      </c>
      <c r="G242" s="7">
        <v>0.11301582479870401</v>
      </c>
      <c r="H242" s="9">
        <f t="shared" si="9"/>
        <v>0.155829065781038</v>
      </c>
      <c r="I242" s="9">
        <f t="shared" si="10"/>
        <v>0.15741034480612953</v>
      </c>
      <c r="J242" s="8">
        <f t="shared" si="11"/>
        <v>0.86774755055831698</v>
      </c>
    </row>
    <row r="243" spans="1:10" hidden="1" x14ac:dyDescent="0.25">
      <c r="A243" s="3" t="s">
        <v>14</v>
      </c>
      <c r="B243" s="2">
        <v>43770</v>
      </c>
      <c r="C243" s="7">
        <v>1.0071052066471999</v>
      </c>
      <c r="D243" s="7">
        <v>0.13136353104981299</v>
      </c>
      <c r="E243" s="7">
        <v>1.6017235830562099E-2</v>
      </c>
      <c r="F243" s="7">
        <v>0.75669910774620897</v>
      </c>
      <c r="G243" s="7">
        <v>9.5920125373416001E-2</v>
      </c>
      <c r="H243" s="9">
        <f t="shared" si="9"/>
        <v>0.1473807668803751</v>
      </c>
      <c r="I243" s="9">
        <f t="shared" si="10"/>
        <v>0.14792147007547485</v>
      </c>
      <c r="J243" s="8">
        <f t="shared" si="11"/>
        <v>0.88806263879602199</v>
      </c>
    </row>
    <row r="244" spans="1:10" hidden="1" x14ac:dyDescent="0.25">
      <c r="A244" s="3" t="s">
        <v>14</v>
      </c>
      <c r="B244" s="2">
        <v>43800</v>
      </c>
      <c r="C244" s="7">
        <v>1.07272299208518</v>
      </c>
      <c r="D244" s="7">
        <v>0.148633028555786</v>
      </c>
      <c r="E244" s="7">
        <v>1.1573714200977501E-2</v>
      </c>
      <c r="F244" s="7">
        <v>0.76366708012407303</v>
      </c>
      <c r="G244" s="7">
        <v>7.6126177119163502E-2</v>
      </c>
      <c r="H244" s="9">
        <f t="shared" si="9"/>
        <v>0.1602067427567635</v>
      </c>
      <c r="I244" s="9">
        <f t="shared" si="10"/>
        <v>0.16292120009813982</v>
      </c>
      <c r="J244" s="8">
        <f t="shared" si="11"/>
        <v>0.912300108679859</v>
      </c>
    </row>
    <row r="245" spans="1:10" hidden="1" x14ac:dyDescent="0.25">
      <c r="A245" s="3" t="s">
        <v>14</v>
      </c>
      <c r="B245" s="2">
        <v>43831</v>
      </c>
      <c r="C245" s="7">
        <v>0.86079174160155703</v>
      </c>
      <c r="D245" s="7">
        <v>0.11451630971400199</v>
      </c>
      <c r="E245" s="7">
        <v>2.0078167075092301E-2</v>
      </c>
      <c r="F245" s="7">
        <v>0.75167943681155802</v>
      </c>
      <c r="G245" s="7">
        <v>0.113726086399348</v>
      </c>
      <c r="H245" s="9">
        <f t="shared" si="9"/>
        <v>0.13459447678909431</v>
      </c>
      <c r="I245" s="9">
        <f t="shared" si="10"/>
        <v>0.13220604023206528</v>
      </c>
      <c r="J245" s="8">
        <f t="shared" si="11"/>
        <v>0.86619574652555997</v>
      </c>
    </row>
    <row r="246" spans="1:10" hidden="1" x14ac:dyDescent="0.25">
      <c r="A246" s="3" t="s">
        <v>14</v>
      </c>
      <c r="B246" s="2">
        <v>43862</v>
      </c>
      <c r="C246" s="7">
        <v>0.86210000686044197</v>
      </c>
      <c r="D246" s="7">
        <v>0.112248940555098</v>
      </c>
      <c r="E246" s="7">
        <v>1.99469618612821E-2</v>
      </c>
      <c r="F246" s="7">
        <v>0.75293360031855505</v>
      </c>
      <c r="G246" s="7">
        <v>0.114870497265065</v>
      </c>
      <c r="H246" s="9">
        <f t="shared" si="9"/>
        <v>0.1321959024163801</v>
      </c>
      <c r="I246" s="9">
        <f t="shared" si="10"/>
        <v>0.12974018227615886</v>
      </c>
      <c r="J246" s="8">
        <f t="shared" si="11"/>
        <v>0.86518254087365309</v>
      </c>
    </row>
    <row r="247" spans="1:10" hidden="1" x14ac:dyDescent="0.25">
      <c r="A247" s="3" t="s">
        <v>14</v>
      </c>
      <c r="B247" s="2">
        <v>43891</v>
      </c>
      <c r="C247" s="7">
        <v>0.832382830563973</v>
      </c>
      <c r="D247" s="7">
        <v>9.4643845338693494E-2</v>
      </c>
      <c r="E247" s="7">
        <v>1.22703243332554E-2</v>
      </c>
      <c r="F247" s="7">
        <v>0.79912270380920702</v>
      </c>
      <c r="G247" s="7">
        <v>9.3963126518843698E-2</v>
      </c>
      <c r="H247" s="9">
        <f t="shared" si="9"/>
        <v>0.10691416967194889</v>
      </c>
      <c r="I247" s="9">
        <f t="shared" si="10"/>
        <v>0.10589325079230709</v>
      </c>
      <c r="J247" s="8">
        <f t="shared" si="11"/>
        <v>0.89376654914790055</v>
      </c>
    </row>
    <row r="248" spans="1:10" hidden="1" x14ac:dyDescent="0.25">
      <c r="A248" s="3" t="s">
        <v>14</v>
      </c>
      <c r="B248" s="2">
        <v>43922</v>
      </c>
      <c r="C248" s="7">
        <v>0.51815913099395805</v>
      </c>
      <c r="D248" s="7">
        <v>5.6694846904915303E-2</v>
      </c>
      <c r="E248" s="7">
        <v>1.3950657514908101E-2</v>
      </c>
      <c r="F248" s="7">
        <v>0.828547531686466</v>
      </c>
      <c r="G248" s="7">
        <v>0.10080696389370999</v>
      </c>
      <c r="H248" s="9">
        <f t="shared" si="9"/>
        <v>7.0645504419823396E-2</v>
      </c>
      <c r="I248" s="9">
        <f t="shared" si="10"/>
        <v>6.4044433791262331E-2</v>
      </c>
      <c r="J248" s="8">
        <f t="shared" si="11"/>
        <v>0.88524237859138133</v>
      </c>
    </row>
    <row r="249" spans="1:10" hidden="1" x14ac:dyDescent="0.25">
      <c r="A249" s="3" t="s">
        <v>14</v>
      </c>
      <c r="B249" s="2">
        <v>43952</v>
      </c>
      <c r="C249" s="7">
        <v>0.64716259428115996</v>
      </c>
      <c r="D249" s="7">
        <v>5.2974584879079502E-2</v>
      </c>
      <c r="E249" s="7">
        <v>1.19616253357957E-2</v>
      </c>
      <c r="F249" s="7">
        <v>0.82188269654046797</v>
      </c>
      <c r="G249" s="7">
        <v>0.113181093244657</v>
      </c>
      <c r="H249" s="9">
        <f t="shared" si="9"/>
        <v>6.4936210214875195E-2</v>
      </c>
      <c r="I249" s="9">
        <f t="shared" si="10"/>
        <v>6.0552259213208691E-2</v>
      </c>
      <c r="J249" s="8">
        <f t="shared" si="11"/>
        <v>0.87485728141954744</v>
      </c>
    </row>
    <row r="250" spans="1:10" hidden="1" x14ac:dyDescent="0.25">
      <c r="A250" s="3" t="s">
        <v>14</v>
      </c>
      <c r="B250" s="2">
        <v>43983</v>
      </c>
      <c r="C250" s="7">
        <v>0.79668020737369305</v>
      </c>
      <c r="D250" s="7">
        <v>7.1977190404475394E-2</v>
      </c>
      <c r="E250" s="7">
        <v>1.3517491705650499E-2</v>
      </c>
      <c r="F250" s="7">
        <v>0.79986221572307403</v>
      </c>
      <c r="G250" s="7">
        <v>0.1146431021668</v>
      </c>
      <c r="H250" s="9">
        <f t="shared" si="9"/>
        <v>8.5494682110125897E-2</v>
      </c>
      <c r="I250" s="9">
        <f t="shared" si="10"/>
        <v>8.2557854002237183E-2</v>
      </c>
      <c r="J250" s="8">
        <f t="shared" si="11"/>
        <v>0.8718394061275494</v>
      </c>
    </row>
    <row r="251" spans="1:10" hidden="1" x14ac:dyDescent="0.25">
      <c r="A251" s="3" t="s">
        <v>14</v>
      </c>
      <c r="B251" s="2">
        <v>44013</v>
      </c>
      <c r="C251" s="7">
        <v>1.1083963985731</v>
      </c>
      <c r="D251" s="7">
        <v>0.103428150730249</v>
      </c>
      <c r="E251" s="7">
        <v>1.7987273965612699E-2</v>
      </c>
      <c r="F251" s="7">
        <v>0.73931437781338005</v>
      </c>
      <c r="G251" s="7">
        <v>0.139270197490758</v>
      </c>
      <c r="H251" s="9">
        <f t="shared" si="9"/>
        <v>0.1214154246958617</v>
      </c>
      <c r="I251" s="9">
        <f t="shared" si="10"/>
        <v>0.12272805421246102</v>
      </c>
      <c r="J251" s="8">
        <f t="shared" si="11"/>
        <v>0.84274252854362908</v>
      </c>
    </row>
    <row r="252" spans="1:10" hidden="1" x14ac:dyDescent="0.25">
      <c r="A252" s="3" t="s">
        <v>14</v>
      </c>
      <c r="B252" s="2">
        <v>44044</v>
      </c>
      <c r="C252" s="7">
        <v>1.21797856751185</v>
      </c>
      <c r="D252" s="7">
        <v>0.116702684274529</v>
      </c>
      <c r="E252" s="7">
        <v>1.7011261749435E-2</v>
      </c>
      <c r="F252" s="7">
        <v>0.74492854463942504</v>
      </c>
      <c r="G252" s="7">
        <v>0.12135750933661101</v>
      </c>
      <c r="H252" s="9">
        <f t="shared" si="9"/>
        <v>0.133713946023964</v>
      </c>
      <c r="I252" s="9">
        <f t="shared" si="10"/>
        <v>0.13544388870587629</v>
      </c>
      <c r="J252" s="8">
        <f t="shared" si="11"/>
        <v>0.86163122891395405</v>
      </c>
    </row>
    <row r="253" spans="1:10" hidden="1" x14ac:dyDescent="0.25">
      <c r="A253" s="3" t="s">
        <v>14</v>
      </c>
      <c r="B253" s="2">
        <v>44075</v>
      </c>
      <c r="C253" s="7">
        <v>1.1038226136634099</v>
      </c>
      <c r="D253" s="7">
        <v>0.111669028182678</v>
      </c>
      <c r="E253" s="7">
        <v>1.80473395360452E-2</v>
      </c>
      <c r="F253" s="7">
        <v>0.75186028958609796</v>
      </c>
      <c r="G253" s="7">
        <v>0.118423342695179</v>
      </c>
      <c r="H253" s="9">
        <f t="shared" si="9"/>
        <v>0.12971636771872319</v>
      </c>
      <c r="I253" s="9">
        <f t="shared" si="10"/>
        <v>0.12931700856574646</v>
      </c>
      <c r="J253" s="8">
        <f t="shared" si="11"/>
        <v>0.86352931776877595</v>
      </c>
    </row>
    <row r="254" spans="1:10" hidden="1" x14ac:dyDescent="0.25">
      <c r="A254" s="3" t="s">
        <v>14</v>
      </c>
      <c r="B254" s="2">
        <v>44105</v>
      </c>
      <c r="C254" s="7">
        <v>1.0444797077669401</v>
      </c>
      <c r="D254" s="7">
        <v>0.104480963104502</v>
      </c>
      <c r="E254" s="7">
        <v>1.36160308669928E-2</v>
      </c>
      <c r="F254" s="7">
        <v>0.77522206481394496</v>
      </c>
      <c r="G254" s="7">
        <v>0.10668094121456</v>
      </c>
      <c r="H254" s="9">
        <f t="shared" si="9"/>
        <v>0.1180969939714948</v>
      </c>
      <c r="I254" s="9">
        <f t="shared" si="10"/>
        <v>0.11876844774733221</v>
      </c>
      <c r="J254" s="8">
        <f t="shared" si="11"/>
        <v>0.87970302791844701</v>
      </c>
    </row>
    <row r="255" spans="1:10" hidden="1" x14ac:dyDescent="0.25">
      <c r="A255" s="3" t="s">
        <v>14</v>
      </c>
      <c r="B255" s="2">
        <v>44136</v>
      </c>
      <c r="C255" s="7">
        <v>0.76808346656572002</v>
      </c>
      <c r="D255" s="7">
        <v>6.5912148437174106E-2</v>
      </c>
      <c r="E255" s="7">
        <v>6.49516122950047E-3</v>
      </c>
      <c r="F255" s="7">
        <v>0.80243328006925396</v>
      </c>
      <c r="G255" s="7">
        <v>0.12515941026407201</v>
      </c>
      <c r="H255" s="9">
        <f t="shared" si="9"/>
        <v>7.240730966667458E-2</v>
      </c>
      <c r="I255" s="9">
        <f t="shared" si="10"/>
        <v>7.5905447617251071E-2</v>
      </c>
      <c r="J255" s="8">
        <f t="shared" si="11"/>
        <v>0.86834542850642804</v>
      </c>
    </row>
    <row r="256" spans="1:10" hidden="1" x14ac:dyDescent="0.25">
      <c r="A256" s="3" t="s">
        <v>14</v>
      </c>
      <c r="B256" s="2">
        <v>44166</v>
      </c>
      <c r="C256" s="7">
        <v>1.04185633598573</v>
      </c>
      <c r="D256" s="7">
        <v>0.121556655796765</v>
      </c>
      <c r="E256" s="7">
        <v>5.6920851685179196E-3</v>
      </c>
      <c r="F256" s="7">
        <v>0.77633547276840797</v>
      </c>
      <c r="G256" s="7">
        <v>9.6415786266309006E-2</v>
      </c>
      <c r="H256" s="9">
        <f t="shared" si="9"/>
        <v>0.12724874096528291</v>
      </c>
      <c r="I256" s="9">
        <f t="shared" si="10"/>
        <v>0.13538002164136567</v>
      </c>
      <c r="J256" s="8">
        <f t="shared" si="11"/>
        <v>0.89789212856517298</v>
      </c>
    </row>
    <row r="257" spans="1:10" hidden="1" x14ac:dyDescent="0.25">
      <c r="A257" s="3" t="s">
        <v>14</v>
      </c>
      <c r="B257" s="2">
        <v>44197</v>
      </c>
      <c r="C257" s="7">
        <v>0.61732219361190099</v>
      </c>
      <c r="D257" s="7">
        <v>5.3845664575563099E-2</v>
      </c>
      <c r="E257" s="7">
        <v>6.8435135884704502E-3</v>
      </c>
      <c r="F257" s="7">
        <v>0.80789857104985296</v>
      </c>
      <c r="G257" s="7">
        <v>0.13141225078611399</v>
      </c>
      <c r="H257" s="9">
        <f t="shared" si="9"/>
        <v>6.0689178164033547E-2</v>
      </c>
      <c r="I257" s="9">
        <f t="shared" si="10"/>
        <v>6.2484507989176492E-2</v>
      </c>
      <c r="J257" s="8">
        <f t="shared" si="11"/>
        <v>0.86174423562541602</v>
      </c>
    </row>
    <row r="258" spans="1:10" hidden="1" x14ac:dyDescent="0.25">
      <c r="A258" s="3" t="s">
        <v>14</v>
      </c>
      <c r="B258" s="2">
        <v>44228</v>
      </c>
      <c r="C258" s="7">
        <v>0.64050481389415503</v>
      </c>
      <c r="D258" s="7">
        <v>5.3009877123944699E-2</v>
      </c>
      <c r="E258" s="7">
        <v>7.63645940634865E-3</v>
      </c>
      <c r="F258" s="7">
        <v>0.79740167617840896</v>
      </c>
      <c r="G258" s="7">
        <v>0.14195198729129799</v>
      </c>
      <c r="H258" s="9">
        <f t="shared" si="9"/>
        <v>6.0646336530293346E-2</v>
      </c>
      <c r="I258" s="9">
        <f t="shared" si="10"/>
        <v>6.2334380239890359E-2</v>
      </c>
      <c r="J258" s="8">
        <f t="shared" si="11"/>
        <v>0.85041155330235363</v>
      </c>
    </row>
    <row r="259" spans="1:10" hidden="1" x14ac:dyDescent="0.25">
      <c r="A259" s="3" t="s">
        <v>14</v>
      </c>
      <c r="B259" s="2">
        <v>44256</v>
      </c>
      <c r="C259" s="7">
        <v>0.78470550330705202</v>
      </c>
      <c r="D259" s="7">
        <v>5.3457676507839599E-2</v>
      </c>
      <c r="E259" s="7">
        <v>9.5423860706685404E-3</v>
      </c>
      <c r="F259" s="7">
        <v>0.78874549952018502</v>
      </c>
      <c r="G259" s="7">
        <v>0.14825443790130699</v>
      </c>
      <c r="H259" s="9">
        <f t="shared" ref="H259:H322" si="12">D259+E259</f>
        <v>6.300006257850814E-2</v>
      </c>
      <c r="I259" s="9">
        <f t="shared" ref="I259:I322" si="13">D259/(D259+F259)</f>
        <v>6.3473610679023101E-2</v>
      </c>
      <c r="J259" s="8">
        <f t="shared" ref="J259:J322" si="14">+F259+D259</f>
        <v>0.84220317602802464</v>
      </c>
    </row>
    <row r="260" spans="1:10" hidden="1" x14ac:dyDescent="0.25">
      <c r="A260" s="3" t="s">
        <v>14</v>
      </c>
      <c r="B260" s="2">
        <v>44287</v>
      </c>
      <c r="C260" s="7">
        <v>0.98747711225696999</v>
      </c>
      <c r="D260" s="7">
        <v>8.7063941680369406E-2</v>
      </c>
      <c r="E260" s="7">
        <v>9.4594927832576496E-3</v>
      </c>
      <c r="F260" s="7">
        <v>0.77664937109066401</v>
      </c>
      <c r="G260" s="7">
        <v>0.126827194445709</v>
      </c>
      <c r="H260" s="9">
        <f t="shared" si="12"/>
        <v>9.6523434463627059E-2</v>
      </c>
      <c r="I260" s="9">
        <f t="shared" si="13"/>
        <v>0.10080189849227167</v>
      </c>
      <c r="J260" s="8">
        <f t="shared" si="14"/>
        <v>0.86371331277103347</v>
      </c>
    </row>
    <row r="261" spans="1:10" hidden="1" x14ac:dyDescent="0.25">
      <c r="A261" s="3" t="s">
        <v>14</v>
      </c>
      <c r="B261" s="2">
        <v>44317</v>
      </c>
      <c r="C261" s="7">
        <v>1.15652161741071</v>
      </c>
      <c r="D261" s="7">
        <v>9.9372276469052001E-2</v>
      </c>
      <c r="E261" s="7">
        <v>1.29051934406769E-2</v>
      </c>
      <c r="F261" s="7">
        <v>0.76041286522401597</v>
      </c>
      <c r="G261" s="7">
        <v>0.127309664866255</v>
      </c>
      <c r="H261" s="9">
        <f t="shared" si="12"/>
        <v>0.11227746990972889</v>
      </c>
      <c r="I261" s="9">
        <f t="shared" si="13"/>
        <v>0.11557803415091651</v>
      </c>
      <c r="J261" s="8">
        <f t="shared" si="14"/>
        <v>0.85978514169306797</v>
      </c>
    </row>
    <row r="262" spans="1:10" hidden="1" x14ac:dyDescent="0.25">
      <c r="A262" s="3" t="s">
        <v>14</v>
      </c>
      <c r="B262" s="2">
        <v>44348</v>
      </c>
      <c r="C262" s="7">
        <v>1.2437498609386</v>
      </c>
      <c r="D262" s="7">
        <v>0.111191609253097</v>
      </c>
      <c r="E262" s="7">
        <v>1.75001270442205E-2</v>
      </c>
      <c r="F262" s="7">
        <v>0.73588593825779502</v>
      </c>
      <c r="G262" s="7">
        <v>0.135422325444888</v>
      </c>
      <c r="H262" s="9">
        <f t="shared" si="12"/>
        <v>0.1286917362973175</v>
      </c>
      <c r="I262" s="9">
        <f t="shared" si="13"/>
        <v>0.13126497046206653</v>
      </c>
      <c r="J262" s="8">
        <f t="shared" si="14"/>
        <v>0.84707754751089204</v>
      </c>
    </row>
    <row r="263" spans="1:10" hidden="1" x14ac:dyDescent="0.25">
      <c r="A263" s="3" t="s">
        <v>14</v>
      </c>
      <c r="B263" s="2">
        <v>44378</v>
      </c>
      <c r="C263" s="7">
        <v>1.4063952014855901</v>
      </c>
      <c r="D263" s="7">
        <v>0.120521619098619</v>
      </c>
      <c r="E263" s="7">
        <v>1.8406199189954699E-2</v>
      </c>
      <c r="F263" s="7">
        <v>0.72480566004512803</v>
      </c>
      <c r="G263" s="7">
        <v>0.13626652166629799</v>
      </c>
      <c r="H263" s="9">
        <f t="shared" si="12"/>
        <v>0.1389278182885737</v>
      </c>
      <c r="I263" s="9">
        <f t="shared" si="13"/>
        <v>0.1425739143550393</v>
      </c>
      <c r="J263" s="8">
        <f t="shared" si="14"/>
        <v>0.84532727914374706</v>
      </c>
    </row>
    <row r="264" spans="1:10" hidden="1" x14ac:dyDescent="0.25">
      <c r="A264" s="3" t="s">
        <v>14</v>
      </c>
      <c r="B264" s="2">
        <v>44409</v>
      </c>
      <c r="C264" s="7">
        <v>1.41572566976814</v>
      </c>
      <c r="D264" s="7">
        <v>0.127261547967607</v>
      </c>
      <c r="E264" s="7">
        <v>1.9801615302936702E-2</v>
      </c>
      <c r="F264" s="7">
        <v>0.72079842649310699</v>
      </c>
      <c r="G264" s="7">
        <v>0.13213841023634901</v>
      </c>
      <c r="H264" s="9">
        <f t="shared" si="12"/>
        <v>0.1470631632705437</v>
      </c>
      <c r="I264" s="9">
        <f t="shared" si="13"/>
        <v>0.15006196707789837</v>
      </c>
      <c r="J264" s="8">
        <f t="shared" si="14"/>
        <v>0.84805997446071402</v>
      </c>
    </row>
    <row r="265" spans="1:10" x14ac:dyDescent="0.25">
      <c r="A265" s="3" t="s">
        <v>14</v>
      </c>
      <c r="B265" s="2">
        <v>44440</v>
      </c>
      <c r="C265" s="7">
        <v>1.21846427541466</v>
      </c>
      <c r="D265" s="7">
        <v>0.120660694019813</v>
      </c>
      <c r="E265" s="7">
        <v>1.79442940557142E-2</v>
      </c>
      <c r="F265" s="7">
        <v>0.740251026406201</v>
      </c>
      <c r="G265" s="7">
        <v>0.121143985518272</v>
      </c>
      <c r="H265" s="9">
        <f t="shared" si="12"/>
        <v>0.13860498807552721</v>
      </c>
      <c r="I265" s="9">
        <f t="shared" si="13"/>
        <v>0.14015454913322031</v>
      </c>
      <c r="J265" s="8">
        <f t="shared" si="14"/>
        <v>0.86091172042601394</v>
      </c>
    </row>
    <row r="266" spans="1:10" hidden="1" x14ac:dyDescent="0.25">
      <c r="A266" s="3" t="s">
        <v>15</v>
      </c>
      <c r="B266" s="2">
        <v>43466</v>
      </c>
      <c r="C266" s="7">
        <v>0.85928709880284004</v>
      </c>
      <c r="D266" s="7">
        <v>5.9537311962768402E-2</v>
      </c>
      <c r="E266" s="7">
        <v>1.1348836993951899E-2</v>
      </c>
      <c r="F266" s="7">
        <v>0.77743969950436997</v>
      </c>
      <c r="G266" s="7">
        <v>0.15167415153891001</v>
      </c>
      <c r="H266" s="9">
        <f t="shared" si="12"/>
        <v>7.0886148956720296E-2</v>
      </c>
      <c r="I266" s="9">
        <f t="shared" si="13"/>
        <v>7.1133748175956885E-2</v>
      </c>
      <c r="J266" s="8">
        <f t="shared" si="14"/>
        <v>0.83697701146713843</v>
      </c>
    </row>
    <row r="267" spans="1:10" hidden="1" x14ac:dyDescent="0.25">
      <c r="A267" s="3" t="s">
        <v>15</v>
      </c>
      <c r="B267" s="2">
        <v>43497</v>
      </c>
      <c r="C267" s="7">
        <v>0.85997759061916701</v>
      </c>
      <c r="D267" s="7">
        <v>6.6515470142354205E-2</v>
      </c>
      <c r="E267" s="7">
        <v>1.43216097402026E-2</v>
      </c>
      <c r="F267" s="7">
        <v>0.779981032150322</v>
      </c>
      <c r="G267" s="7">
        <v>0.139181887967121</v>
      </c>
      <c r="H267" s="9">
        <f t="shared" si="12"/>
        <v>8.0837079882556812E-2</v>
      </c>
      <c r="I267" s="9">
        <f t="shared" si="13"/>
        <v>7.8577371509748389E-2</v>
      </c>
      <c r="J267" s="8">
        <f t="shared" si="14"/>
        <v>0.84649650229267626</v>
      </c>
    </row>
    <row r="268" spans="1:10" hidden="1" x14ac:dyDescent="0.25">
      <c r="A268" s="3" t="s">
        <v>15</v>
      </c>
      <c r="B268" s="2">
        <v>43525</v>
      </c>
      <c r="C268" s="7">
        <v>1.03932443786547</v>
      </c>
      <c r="D268" s="7">
        <v>6.4367630085753705E-2</v>
      </c>
      <c r="E268" s="7">
        <v>1.14812467246194E-2</v>
      </c>
      <c r="F268" s="7">
        <v>0.79868042136401796</v>
      </c>
      <c r="G268" s="7">
        <v>0.12547070182560899</v>
      </c>
      <c r="H268" s="9">
        <f t="shared" si="12"/>
        <v>7.5848876810373111E-2</v>
      </c>
      <c r="I268" s="9">
        <f t="shared" si="13"/>
        <v>7.4581745451631806E-2</v>
      </c>
      <c r="J268" s="8">
        <f t="shared" si="14"/>
        <v>0.8630480514497717</v>
      </c>
    </row>
    <row r="269" spans="1:10" hidden="1" x14ac:dyDescent="0.25">
      <c r="A269" s="3" t="s">
        <v>15</v>
      </c>
      <c r="B269" s="2">
        <v>43556</v>
      </c>
      <c r="C269" s="7">
        <v>0.996596098834863</v>
      </c>
      <c r="D269" s="7">
        <v>6.8511834215772602E-2</v>
      </c>
      <c r="E269" s="7">
        <v>1.1870748356615101E-2</v>
      </c>
      <c r="F269" s="7">
        <v>0.79703830489424998</v>
      </c>
      <c r="G269" s="7">
        <v>0.122579112533362</v>
      </c>
      <c r="H269" s="9">
        <f t="shared" si="12"/>
        <v>8.0382582572387701E-2</v>
      </c>
      <c r="I269" s="9">
        <f t="shared" si="13"/>
        <v>7.9154090699145349E-2</v>
      </c>
      <c r="J269" s="8">
        <f t="shared" si="14"/>
        <v>0.86555013911002254</v>
      </c>
    </row>
    <row r="270" spans="1:10" hidden="1" x14ac:dyDescent="0.25">
      <c r="A270" s="3" t="s">
        <v>15</v>
      </c>
      <c r="B270" s="2">
        <v>43586</v>
      </c>
      <c r="C270" s="7">
        <v>1.0251638867975901</v>
      </c>
      <c r="D270" s="7">
        <v>6.9987051678842199E-2</v>
      </c>
      <c r="E270" s="7">
        <v>9.9915121090975393E-3</v>
      </c>
      <c r="F270" s="7">
        <v>0.80869434743257895</v>
      </c>
      <c r="G270" s="7">
        <v>0.111327088779481</v>
      </c>
      <c r="H270" s="9">
        <f t="shared" si="12"/>
        <v>7.9978563787939744E-2</v>
      </c>
      <c r="I270" s="9">
        <f t="shared" si="13"/>
        <v>7.9650089042077807E-2</v>
      </c>
      <c r="J270" s="8">
        <f t="shared" si="14"/>
        <v>0.87868139911142118</v>
      </c>
    </row>
    <row r="271" spans="1:10" hidden="1" x14ac:dyDescent="0.25">
      <c r="A271" s="3" t="s">
        <v>15</v>
      </c>
      <c r="B271" s="2">
        <v>43617</v>
      </c>
      <c r="C271" s="7">
        <v>1.0018288795683601</v>
      </c>
      <c r="D271" s="7">
        <v>7.06031261993086E-2</v>
      </c>
      <c r="E271" s="7">
        <v>1.00002762567867E-2</v>
      </c>
      <c r="F271" s="7">
        <v>0.80833640256893102</v>
      </c>
      <c r="G271" s="7">
        <v>0.11106019497497401</v>
      </c>
      <c r="H271" s="9">
        <f t="shared" si="12"/>
        <v>8.0603402456095305E-2</v>
      </c>
      <c r="I271" s="9">
        <f t="shared" si="13"/>
        <v>8.0327626518576292E-2</v>
      </c>
      <c r="J271" s="8">
        <f t="shared" si="14"/>
        <v>0.87893952876823966</v>
      </c>
    </row>
    <row r="272" spans="1:10" hidden="1" x14ac:dyDescent="0.25">
      <c r="A272" s="3" t="s">
        <v>15</v>
      </c>
      <c r="B272" s="2">
        <v>43647</v>
      </c>
      <c r="C272" s="7">
        <v>1.0493524341907801</v>
      </c>
      <c r="D272" s="7">
        <v>7.12652189191149E-2</v>
      </c>
      <c r="E272" s="7">
        <v>1.0509370888397301E-2</v>
      </c>
      <c r="F272" s="7">
        <v>0.79718629893548099</v>
      </c>
      <c r="G272" s="7">
        <v>0.121039111257007</v>
      </c>
      <c r="H272" s="9">
        <f t="shared" si="12"/>
        <v>8.1774589807512205E-2</v>
      </c>
      <c r="I272" s="9">
        <f t="shared" si="13"/>
        <v>8.2060100597402347E-2</v>
      </c>
      <c r="J272" s="8">
        <f t="shared" si="14"/>
        <v>0.86845151785459584</v>
      </c>
    </row>
    <row r="273" spans="1:10" hidden="1" x14ac:dyDescent="0.25">
      <c r="A273" s="3" t="s">
        <v>15</v>
      </c>
      <c r="B273" s="2">
        <v>43678</v>
      </c>
      <c r="C273" s="7">
        <v>1.0969842141086299</v>
      </c>
      <c r="D273" s="7">
        <v>7.74680864596375E-2</v>
      </c>
      <c r="E273" s="7">
        <v>1.1150464332583499E-2</v>
      </c>
      <c r="F273" s="7">
        <v>0.79770780424730103</v>
      </c>
      <c r="G273" s="7">
        <v>0.11367364496047801</v>
      </c>
      <c r="H273" s="9">
        <f t="shared" si="12"/>
        <v>8.8618550792221001E-2</v>
      </c>
      <c r="I273" s="9">
        <f t="shared" si="13"/>
        <v>8.8517162415273229E-2</v>
      </c>
      <c r="J273" s="8">
        <f t="shared" si="14"/>
        <v>0.87517589070693858</v>
      </c>
    </row>
    <row r="274" spans="1:10" hidden="1" x14ac:dyDescent="0.25">
      <c r="A274" s="3" t="s">
        <v>15</v>
      </c>
      <c r="B274" s="2">
        <v>43709</v>
      </c>
      <c r="C274" s="7">
        <v>0.97064907292097302</v>
      </c>
      <c r="D274" s="7">
        <v>6.8671610321440896E-2</v>
      </c>
      <c r="E274" s="7">
        <v>1.2599054842104799E-2</v>
      </c>
      <c r="F274" s="7">
        <v>0.79628026851372502</v>
      </c>
      <c r="G274" s="7">
        <v>0.12244906632272901</v>
      </c>
      <c r="H274" s="9">
        <f t="shared" si="12"/>
        <v>8.1270665163545697E-2</v>
      </c>
      <c r="I274" s="9">
        <f t="shared" si="13"/>
        <v>7.9393561655616299E-2</v>
      </c>
      <c r="J274" s="8">
        <f t="shared" si="14"/>
        <v>0.86495187883516589</v>
      </c>
    </row>
    <row r="275" spans="1:10" hidden="1" x14ac:dyDescent="0.25">
      <c r="A275" s="3" t="s">
        <v>15</v>
      </c>
      <c r="B275" s="2">
        <v>43739</v>
      </c>
      <c r="C275" s="7">
        <v>1.00604778164498</v>
      </c>
      <c r="D275" s="7">
        <v>6.7122670121013001E-2</v>
      </c>
      <c r="E275" s="7">
        <v>1.1923529438091499E-2</v>
      </c>
      <c r="F275" s="7">
        <v>0.79870593675568802</v>
      </c>
      <c r="G275" s="7">
        <v>0.122247863685207</v>
      </c>
      <c r="H275" s="9">
        <f t="shared" si="12"/>
        <v>7.9046199559104496E-2</v>
      </c>
      <c r="I275" s="9">
        <f t="shared" si="13"/>
        <v>7.7524200041327179E-2</v>
      </c>
      <c r="J275" s="8">
        <f t="shared" si="14"/>
        <v>0.86582860687670105</v>
      </c>
    </row>
    <row r="276" spans="1:10" hidden="1" x14ac:dyDescent="0.25">
      <c r="A276" s="3" t="s">
        <v>15</v>
      </c>
      <c r="B276" s="2">
        <v>43770</v>
      </c>
      <c r="C276" s="7">
        <v>1.00895475324648</v>
      </c>
      <c r="D276" s="7">
        <v>7.1225297113234096E-2</v>
      </c>
      <c r="E276" s="7">
        <v>1.0571940762800301E-2</v>
      </c>
      <c r="F276" s="7">
        <v>0.79600810867777405</v>
      </c>
      <c r="G276" s="7">
        <v>0.122194653446191</v>
      </c>
      <c r="H276" s="9">
        <f t="shared" si="12"/>
        <v>8.1797237876034393E-2</v>
      </c>
      <c r="I276" s="9">
        <f t="shared" si="13"/>
        <v>8.2129328318792244E-2</v>
      </c>
      <c r="J276" s="8">
        <f t="shared" si="14"/>
        <v>0.86723340579100816</v>
      </c>
    </row>
    <row r="277" spans="1:10" hidden="1" x14ac:dyDescent="0.25">
      <c r="A277" s="3" t="s">
        <v>15</v>
      </c>
      <c r="B277" s="2">
        <v>43800</v>
      </c>
      <c r="C277" s="7">
        <v>1.0858337513998599</v>
      </c>
      <c r="D277" s="7">
        <v>8.44635528366771E-2</v>
      </c>
      <c r="E277" s="7">
        <v>1.12079844893705E-2</v>
      </c>
      <c r="F277" s="7">
        <v>0.80336318764652004</v>
      </c>
      <c r="G277" s="7">
        <v>0.10096527502743299</v>
      </c>
      <c r="H277" s="9">
        <f t="shared" si="12"/>
        <v>9.5671537326047607E-2</v>
      </c>
      <c r="I277" s="9">
        <f t="shared" si="13"/>
        <v>9.5135175575707553E-2</v>
      </c>
      <c r="J277" s="8">
        <f t="shared" si="14"/>
        <v>0.8878267404831971</v>
      </c>
    </row>
    <row r="278" spans="1:10" hidden="1" x14ac:dyDescent="0.25">
      <c r="A278" s="3" t="s">
        <v>15</v>
      </c>
      <c r="B278" s="2">
        <v>43831</v>
      </c>
      <c r="C278" s="7">
        <v>0.88679153543413403</v>
      </c>
      <c r="D278" s="7">
        <v>5.7357174158164402E-2</v>
      </c>
      <c r="E278" s="7">
        <v>1.0711334745636099E-2</v>
      </c>
      <c r="F278" s="7">
        <v>0.79510688788656803</v>
      </c>
      <c r="G278" s="7">
        <v>0.136824603209632</v>
      </c>
      <c r="H278" s="9">
        <f t="shared" si="12"/>
        <v>6.8068508903800506E-2</v>
      </c>
      <c r="I278" s="9">
        <f t="shared" si="13"/>
        <v>6.7283979128207078E-2</v>
      </c>
      <c r="J278" s="8">
        <f t="shared" si="14"/>
        <v>0.85246406204473246</v>
      </c>
    </row>
    <row r="279" spans="1:10" hidden="1" x14ac:dyDescent="0.25">
      <c r="A279" s="3" t="s">
        <v>15</v>
      </c>
      <c r="B279" s="2">
        <v>43862</v>
      </c>
      <c r="C279" s="7">
        <v>0.904381330274317</v>
      </c>
      <c r="D279" s="7">
        <v>6.3465184277534101E-2</v>
      </c>
      <c r="E279" s="7">
        <v>1.01741782449406E-2</v>
      </c>
      <c r="F279" s="7">
        <v>0.80840064245030296</v>
      </c>
      <c r="G279" s="7">
        <v>0.117959995027222</v>
      </c>
      <c r="H279" s="9">
        <f t="shared" si="12"/>
        <v>7.3639362522474702E-2</v>
      </c>
      <c r="I279" s="9">
        <f t="shared" si="13"/>
        <v>7.2792375078769414E-2</v>
      </c>
      <c r="J279" s="8">
        <f t="shared" si="14"/>
        <v>0.87186582672783708</v>
      </c>
    </row>
    <row r="280" spans="1:10" hidden="1" x14ac:dyDescent="0.25">
      <c r="A280" s="3" t="s">
        <v>15</v>
      </c>
      <c r="B280" s="2">
        <v>43891</v>
      </c>
      <c r="C280" s="7">
        <v>0.82638942399674498</v>
      </c>
      <c r="D280" s="7">
        <v>4.5443284752081398E-2</v>
      </c>
      <c r="E280" s="7">
        <v>6.8360977304497998E-3</v>
      </c>
      <c r="F280" s="7">
        <v>0.82804396991983797</v>
      </c>
      <c r="G280" s="7">
        <v>0.119676647597631</v>
      </c>
      <c r="H280" s="9">
        <f t="shared" si="12"/>
        <v>5.2279382482531195E-2</v>
      </c>
      <c r="I280" s="9">
        <f t="shared" si="13"/>
        <v>5.2025126307252E-2</v>
      </c>
      <c r="J280" s="8">
        <f t="shared" si="14"/>
        <v>0.87348725467191934</v>
      </c>
    </row>
    <row r="281" spans="1:10" hidden="1" x14ac:dyDescent="0.25">
      <c r="A281" s="3" t="s">
        <v>15</v>
      </c>
      <c r="B281" s="2">
        <v>43922</v>
      </c>
      <c r="C281" s="7">
        <v>0.46308065534141901</v>
      </c>
      <c r="D281" s="7">
        <v>1.21053177915618E-2</v>
      </c>
      <c r="E281" s="7">
        <v>3.63334889025745E-3</v>
      </c>
      <c r="F281" s="7">
        <v>0.787578771793774</v>
      </c>
      <c r="G281" s="7">
        <v>0.196682561524407</v>
      </c>
      <c r="H281" s="9">
        <f t="shared" si="12"/>
        <v>1.5738666681819249E-2</v>
      </c>
      <c r="I281" s="9">
        <f t="shared" si="13"/>
        <v>1.5137624906153668E-2</v>
      </c>
      <c r="J281" s="8">
        <f t="shared" si="14"/>
        <v>0.79968408958533577</v>
      </c>
    </row>
    <row r="282" spans="1:10" hidden="1" x14ac:dyDescent="0.25">
      <c r="A282" s="3" t="s">
        <v>15</v>
      </c>
      <c r="B282" s="2">
        <v>43952</v>
      </c>
      <c r="C282" s="7">
        <v>0.61651603304339098</v>
      </c>
      <c r="D282" s="7">
        <v>1.40327650262715E-2</v>
      </c>
      <c r="E282" s="7">
        <v>3.2425352648317498E-3</v>
      </c>
      <c r="F282" s="7">
        <v>0.77958755388341705</v>
      </c>
      <c r="G282" s="7">
        <v>0.20313714582548001</v>
      </c>
      <c r="H282" s="9">
        <f t="shared" si="12"/>
        <v>1.727530029110325E-2</v>
      </c>
      <c r="I282" s="9">
        <f t="shared" si="13"/>
        <v>1.7681962888186062E-2</v>
      </c>
      <c r="J282" s="8">
        <f t="shared" si="14"/>
        <v>0.79362031890968854</v>
      </c>
    </row>
    <row r="283" spans="1:10" hidden="1" x14ac:dyDescent="0.25">
      <c r="A283" s="3" t="s">
        <v>15</v>
      </c>
      <c r="B283" s="2">
        <v>43983</v>
      </c>
      <c r="C283" s="7">
        <v>0.79022597599991895</v>
      </c>
      <c r="D283" s="7">
        <v>2.6874680580291702E-2</v>
      </c>
      <c r="E283" s="7">
        <v>4.31602564461656E-3</v>
      </c>
      <c r="F283" s="7">
        <v>0.77724023481001903</v>
      </c>
      <c r="G283" s="7">
        <v>0.19156905896507301</v>
      </c>
      <c r="H283" s="9">
        <f t="shared" si="12"/>
        <v>3.1190706224908261E-2</v>
      </c>
      <c r="I283" s="9">
        <f t="shared" si="13"/>
        <v>3.3421442714126191E-2</v>
      </c>
      <c r="J283" s="8">
        <f t="shared" si="14"/>
        <v>0.80411491539031077</v>
      </c>
    </row>
    <row r="284" spans="1:10" hidden="1" x14ac:dyDescent="0.25">
      <c r="A284" s="3" t="s">
        <v>15</v>
      </c>
      <c r="B284" s="2">
        <v>44013</v>
      </c>
      <c r="C284" s="7">
        <v>1.02119980865537</v>
      </c>
      <c r="D284" s="7">
        <v>5.1029368753998799E-2</v>
      </c>
      <c r="E284" s="7">
        <v>6.2766678950520504E-3</v>
      </c>
      <c r="F284" s="7">
        <v>0.76983063032995402</v>
      </c>
      <c r="G284" s="7">
        <v>0.17286333302099499</v>
      </c>
      <c r="H284" s="9">
        <f t="shared" si="12"/>
        <v>5.7306036649050852E-2</v>
      </c>
      <c r="I284" s="9">
        <f t="shared" si="13"/>
        <v>6.2165739359873247E-2</v>
      </c>
      <c r="J284" s="8">
        <f t="shared" si="14"/>
        <v>0.8208599990839528</v>
      </c>
    </row>
    <row r="285" spans="1:10" hidden="1" x14ac:dyDescent="0.25">
      <c r="A285" s="3" t="s">
        <v>15</v>
      </c>
      <c r="B285" s="2">
        <v>44044</v>
      </c>
      <c r="C285" s="7">
        <v>1.1170397841967401</v>
      </c>
      <c r="D285" s="7">
        <v>7.2133612575547096E-2</v>
      </c>
      <c r="E285" s="7">
        <v>8.64111539116145E-3</v>
      </c>
      <c r="F285" s="7">
        <v>0.769185088161085</v>
      </c>
      <c r="G285" s="7">
        <v>0.150040183872206</v>
      </c>
      <c r="H285" s="9">
        <f t="shared" si="12"/>
        <v>8.0774727966708551E-2</v>
      </c>
      <c r="I285" s="9">
        <f t="shared" si="13"/>
        <v>8.5738748600725487E-2</v>
      </c>
      <c r="J285" s="8">
        <f t="shared" si="14"/>
        <v>0.84131870073663206</v>
      </c>
    </row>
    <row r="286" spans="1:10" hidden="1" x14ac:dyDescent="0.25">
      <c r="A286" s="3" t="s">
        <v>15</v>
      </c>
      <c r="B286" s="2">
        <v>44075</v>
      </c>
      <c r="C286" s="7">
        <v>1.04341003000746</v>
      </c>
      <c r="D286" s="7">
        <v>6.3522507641148807E-2</v>
      </c>
      <c r="E286" s="7">
        <v>7.2191182674567096E-3</v>
      </c>
      <c r="F286" s="7">
        <v>0.78444883782360597</v>
      </c>
      <c r="G286" s="7">
        <v>0.144809536267789</v>
      </c>
      <c r="H286" s="9">
        <f t="shared" si="12"/>
        <v>7.0741625908605513E-2</v>
      </c>
      <c r="I286" s="9">
        <f t="shared" si="13"/>
        <v>7.49111488034227E-2</v>
      </c>
      <c r="J286" s="8">
        <f t="shared" si="14"/>
        <v>0.84797134546475483</v>
      </c>
    </row>
    <row r="287" spans="1:10" hidden="1" x14ac:dyDescent="0.25">
      <c r="A287" s="3" t="s">
        <v>15</v>
      </c>
      <c r="B287" s="2">
        <v>44105</v>
      </c>
      <c r="C287" s="7">
        <v>1.0084844848537799</v>
      </c>
      <c r="D287" s="7">
        <v>5.7210957883653803E-2</v>
      </c>
      <c r="E287" s="7">
        <v>6.4829796386231299E-3</v>
      </c>
      <c r="F287" s="7">
        <v>0.79456181280724902</v>
      </c>
      <c r="G287" s="7">
        <v>0.141744249670474</v>
      </c>
      <c r="H287" s="9">
        <f t="shared" si="12"/>
        <v>6.3693937522276936E-2</v>
      </c>
      <c r="I287" s="9">
        <f t="shared" si="13"/>
        <v>6.7166925091122584E-2</v>
      </c>
      <c r="J287" s="8">
        <f t="shared" si="14"/>
        <v>0.85177277069090285</v>
      </c>
    </row>
    <row r="288" spans="1:10" hidden="1" x14ac:dyDescent="0.25">
      <c r="A288" s="3" t="s">
        <v>15</v>
      </c>
      <c r="B288" s="2">
        <v>44136</v>
      </c>
      <c r="C288" s="7">
        <v>0.73735000320301303</v>
      </c>
      <c r="D288" s="7">
        <v>2.6797720382554301E-2</v>
      </c>
      <c r="E288" s="7">
        <v>6.6866700929762999E-3</v>
      </c>
      <c r="F288" s="7">
        <v>0.77073017367577701</v>
      </c>
      <c r="G288" s="7">
        <v>0.19578543584869201</v>
      </c>
      <c r="H288" s="9">
        <f t="shared" si="12"/>
        <v>3.3484390475530604E-2</v>
      </c>
      <c r="I288" s="9">
        <f t="shared" si="13"/>
        <v>3.3600981962135998E-2</v>
      </c>
      <c r="J288" s="8">
        <f t="shared" si="14"/>
        <v>0.79752789405833135</v>
      </c>
    </row>
    <row r="289" spans="1:10" hidden="1" x14ac:dyDescent="0.25">
      <c r="A289" s="3" t="s">
        <v>15</v>
      </c>
      <c r="B289" s="2">
        <v>44166</v>
      </c>
      <c r="C289" s="7">
        <v>1.02381923237048</v>
      </c>
      <c r="D289" s="7">
        <v>5.8514504580166299E-2</v>
      </c>
      <c r="E289" s="7">
        <v>6.29675076354708E-3</v>
      </c>
      <c r="F289" s="7">
        <v>0.80902754927032405</v>
      </c>
      <c r="G289" s="7">
        <v>0.12616119538596199</v>
      </c>
      <c r="H289" s="9">
        <f t="shared" si="12"/>
        <v>6.4811255343713375E-2</v>
      </c>
      <c r="I289" s="9">
        <f t="shared" si="13"/>
        <v>6.7448608768250581E-2</v>
      </c>
      <c r="J289" s="8">
        <f t="shared" si="14"/>
        <v>0.86754205385049032</v>
      </c>
    </row>
    <row r="290" spans="1:10" hidden="1" x14ac:dyDescent="0.25">
      <c r="A290" s="3" t="s">
        <v>15</v>
      </c>
      <c r="B290" s="2">
        <v>44197</v>
      </c>
      <c r="C290" s="7">
        <v>0.59524349338664895</v>
      </c>
      <c r="D290" s="7">
        <v>1.45107747387128E-2</v>
      </c>
      <c r="E290" s="7">
        <v>7.2492737401860397E-3</v>
      </c>
      <c r="F290" s="7">
        <v>0.74563550235410703</v>
      </c>
      <c r="G290" s="7">
        <v>0.23260444916699399</v>
      </c>
      <c r="H290" s="9">
        <f t="shared" si="12"/>
        <v>2.1760048478898841E-2</v>
      </c>
      <c r="I290" s="9">
        <f t="shared" si="13"/>
        <v>1.908945051235306E-2</v>
      </c>
      <c r="J290" s="8">
        <f t="shared" si="14"/>
        <v>0.76014627709281979</v>
      </c>
    </row>
    <row r="291" spans="1:10" hidden="1" x14ac:dyDescent="0.25">
      <c r="A291" s="3" t="s">
        <v>15</v>
      </c>
      <c r="B291" s="2">
        <v>44228</v>
      </c>
      <c r="C291" s="7">
        <v>0.61007216115777996</v>
      </c>
      <c r="D291" s="7">
        <v>1.4797000602786201E-2</v>
      </c>
      <c r="E291" s="7">
        <v>7.8317062733103803E-3</v>
      </c>
      <c r="F291" s="7">
        <v>0.75626463882015904</v>
      </c>
      <c r="G291" s="7">
        <v>0.22110665430374499</v>
      </c>
      <c r="H291" s="9">
        <f t="shared" si="12"/>
        <v>2.2628706876096583E-2</v>
      </c>
      <c r="I291" s="9">
        <f t="shared" si="13"/>
        <v>1.919042505325531E-2</v>
      </c>
      <c r="J291" s="8">
        <f t="shared" si="14"/>
        <v>0.77106163942294526</v>
      </c>
    </row>
    <row r="292" spans="1:10" hidden="1" x14ac:dyDescent="0.25">
      <c r="A292" s="3" t="s">
        <v>15</v>
      </c>
      <c r="B292" s="2">
        <v>44256</v>
      </c>
      <c r="C292" s="7">
        <v>0.75855432792695898</v>
      </c>
      <c r="D292" s="7">
        <v>1.6572758158836898E-2</v>
      </c>
      <c r="E292" s="7">
        <v>7.2239150932310002E-3</v>
      </c>
      <c r="F292" s="7">
        <v>0.75846238119805298</v>
      </c>
      <c r="G292" s="7">
        <v>0.21774094554987899</v>
      </c>
      <c r="H292" s="9">
        <f t="shared" si="12"/>
        <v>2.3796673252067899E-2</v>
      </c>
      <c r="I292" s="9">
        <f t="shared" si="13"/>
        <v>2.1383234536422019E-2</v>
      </c>
      <c r="J292" s="8">
        <f t="shared" si="14"/>
        <v>0.77503513935688984</v>
      </c>
    </row>
    <row r="293" spans="1:10" hidden="1" x14ac:dyDescent="0.25">
      <c r="A293" s="3" t="s">
        <v>15</v>
      </c>
      <c r="B293" s="2">
        <v>44287</v>
      </c>
      <c r="C293" s="7">
        <v>0.94016574756874605</v>
      </c>
      <c r="D293" s="7">
        <v>4.6546456933710303E-2</v>
      </c>
      <c r="E293" s="7">
        <v>5.7178640679158999E-3</v>
      </c>
      <c r="F293" s="7">
        <v>0.76924769408267402</v>
      </c>
      <c r="G293" s="7">
        <v>0.1784879849157</v>
      </c>
      <c r="H293" s="9">
        <f t="shared" si="12"/>
        <v>5.2264321001626202E-2</v>
      </c>
      <c r="I293" s="9">
        <f t="shared" si="13"/>
        <v>5.7056620074707388E-2</v>
      </c>
      <c r="J293" s="8">
        <f t="shared" si="14"/>
        <v>0.81579415101638431</v>
      </c>
    </row>
    <row r="294" spans="1:10" hidden="1" x14ac:dyDescent="0.25">
      <c r="A294" s="3" t="s">
        <v>15</v>
      </c>
      <c r="B294" s="2">
        <v>44317</v>
      </c>
      <c r="C294" s="7">
        <v>1.0490793612068201</v>
      </c>
      <c r="D294" s="7">
        <v>5.7185731517994498E-2</v>
      </c>
      <c r="E294" s="7">
        <v>1.05603740402934E-2</v>
      </c>
      <c r="F294" s="7">
        <v>0.77792571281992995</v>
      </c>
      <c r="G294" s="7">
        <v>0.154328181621782</v>
      </c>
      <c r="H294" s="9">
        <f t="shared" si="12"/>
        <v>6.7746105558287903E-2</v>
      </c>
      <c r="I294" s="9">
        <f t="shared" si="13"/>
        <v>6.8476766670742123E-2</v>
      </c>
      <c r="J294" s="8">
        <f t="shared" si="14"/>
        <v>0.83511144433792439</v>
      </c>
    </row>
    <row r="295" spans="1:10" hidden="1" x14ac:dyDescent="0.25">
      <c r="A295" s="3" t="s">
        <v>15</v>
      </c>
      <c r="B295" s="2">
        <v>44348</v>
      </c>
      <c r="C295" s="7">
        <v>1.0901398423211599</v>
      </c>
      <c r="D295" s="7">
        <v>6.4728953566796796E-2</v>
      </c>
      <c r="E295" s="7">
        <v>1.2308614439801401E-2</v>
      </c>
      <c r="F295" s="7">
        <v>0.77388195147176297</v>
      </c>
      <c r="G295" s="7">
        <v>0.149080480521639</v>
      </c>
      <c r="H295" s="9">
        <f t="shared" si="12"/>
        <v>7.7037568006598195E-2</v>
      </c>
      <c r="I295" s="9">
        <f t="shared" si="13"/>
        <v>7.7185919212224563E-2</v>
      </c>
      <c r="J295" s="8">
        <f t="shared" si="14"/>
        <v>0.83861090503855973</v>
      </c>
    </row>
    <row r="296" spans="1:10" hidden="1" x14ac:dyDescent="0.25">
      <c r="A296" s="3" t="s">
        <v>15</v>
      </c>
      <c r="B296" s="2">
        <v>44378</v>
      </c>
      <c r="C296" s="7">
        <v>1.18811031865935</v>
      </c>
      <c r="D296" s="7">
        <v>7.3553720381705698E-2</v>
      </c>
      <c r="E296" s="7">
        <v>1.10110941710483E-2</v>
      </c>
      <c r="F296" s="7">
        <v>0.77482192765453295</v>
      </c>
      <c r="G296" s="7">
        <v>0.140613257792713</v>
      </c>
      <c r="H296" s="9">
        <f t="shared" si="12"/>
        <v>8.4564814552753997E-2</v>
      </c>
      <c r="I296" s="9">
        <f t="shared" si="13"/>
        <v>8.6699471574841605E-2</v>
      </c>
      <c r="J296" s="8">
        <f t="shared" si="14"/>
        <v>0.84837564803623866</v>
      </c>
    </row>
    <row r="297" spans="1:10" hidden="1" x14ac:dyDescent="0.25">
      <c r="A297" s="3" t="s">
        <v>15</v>
      </c>
      <c r="B297" s="2">
        <v>44409</v>
      </c>
      <c r="C297" s="7">
        <v>1.1931379577713299</v>
      </c>
      <c r="D297" s="7">
        <v>7.97532296193737E-2</v>
      </c>
      <c r="E297" s="7">
        <v>1.02685840804099E-2</v>
      </c>
      <c r="F297" s="7">
        <v>0.77437252619517705</v>
      </c>
      <c r="G297" s="7">
        <v>0.13560566010503899</v>
      </c>
      <c r="H297" s="9">
        <f t="shared" si="12"/>
        <v>9.0021813699783598E-2</v>
      </c>
      <c r="I297" s="9">
        <f t="shared" si="13"/>
        <v>9.3374106888178016E-2</v>
      </c>
      <c r="J297" s="8">
        <f t="shared" si="14"/>
        <v>0.85412575581455075</v>
      </c>
    </row>
    <row r="298" spans="1:10" x14ac:dyDescent="0.25">
      <c r="A298" s="3" t="s">
        <v>15</v>
      </c>
      <c r="B298" s="2">
        <v>44440</v>
      </c>
      <c r="C298" s="7">
        <v>1.09278569328083</v>
      </c>
      <c r="D298" s="7">
        <v>6.9049812081443507E-2</v>
      </c>
      <c r="E298" s="7">
        <v>1.08323571246117E-2</v>
      </c>
      <c r="F298" s="7">
        <v>0.78023853651882902</v>
      </c>
      <c r="G298" s="7">
        <v>0.139879294275116</v>
      </c>
      <c r="H298" s="9">
        <f t="shared" si="12"/>
        <v>7.9882169206055204E-2</v>
      </c>
      <c r="I298" s="9">
        <f t="shared" si="13"/>
        <v>8.1303143031746225E-2</v>
      </c>
      <c r="J298" s="8">
        <f t="shared" si="14"/>
        <v>0.84928834860027247</v>
      </c>
    </row>
    <row r="299" spans="1:10" hidden="1" x14ac:dyDescent="0.25">
      <c r="A299" s="3" t="s">
        <v>16</v>
      </c>
      <c r="B299" s="2">
        <v>43466</v>
      </c>
      <c r="C299" s="7">
        <v>0.88252449482114503</v>
      </c>
      <c r="D299" s="7">
        <v>4.3861156039023297E-2</v>
      </c>
      <c r="E299" s="7">
        <v>5.5258704552676096E-3</v>
      </c>
      <c r="F299" s="7">
        <v>0.603801630990355</v>
      </c>
      <c r="G299" s="7">
        <v>0.346811342515354</v>
      </c>
      <c r="H299" s="9">
        <f t="shared" si="12"/>
        <v>4.9387026494290907E-2</v>
      </c>
      <c r="I299" s="9">
        <f t="shared" si="13"/>
        <v>6.7722211183693856E-2</v>
      </c>
      <c r="J299" s="8">
        <f t="shared" si="14"/>
        <v>0.6476627870293783</v>
      </c>
    </row>
    <row r="300" spans="1:10" hidden="1" x14ac:dyDescent="0.25">
      <c r="A300" s="3" t="s">
        <v>16</v>
      </c>
      <c r="B300" s="2">
        <v>43497</v>
      </c>
      <c r="C300" s="7">
        <v>0.877245212576377</v>
      </c>
      <c r="D300" s="7">
        <v>4.5881854280563801E-2</v>
      </c>
      <c r="E300" s="7">
        <v>5.7940255848433599E-3</v>
      </c>
      <c r="F300" s="7">
        <v>0.61180301390589897</v>
      </c>
      <c r="G300" s="7">
        <v>0.33652110622869402</v>
      </c>
      <c r="H300" s="9">
        <f t="shared" si="12"/>
        <v>5.1675879865407164E-2</v>
      </c>
      <c r="I300" s="9">
        <f t="shared" si="13"/>
        <v>6.9762672823963562E-2</v>
      </c>
      <c r="J300" s="8">
        <f t="shared" si="14"/>
        <v>0.65768486818646277</v>
      </c>
    </row>
    <row r="301" spans="1:10" hidden="1" x14ac:dyDescent="0.25">
      <c r="A301" s="3" t="s">
        <v>16</v>
      </c>
      <c r="B301" s="2">
        <v>43525</v>
      </c>
      <c r="C301" s="7">
        <v>1.01577979897854</v>
      </c>
      <c r="D301" s="7">
        <v>4.6426379783816703E-2</v>
      </c>
      <c r="E301" s="7">
        <v>5.0258962433064897E-3</v>
      </c>
      <c r="F301" s="7">
        <v>0.63041066219646202</v>
      </c>
      <c r="G301" s="7">
        <v>0.31813706177641499</v>
      </c>
      <c r="H301" s="9">
        <f t="shared" si="12"/>
        <v>5.1452276027123191E-2</v>
      </c>
      <c r="I301" s="9">
        <f t="shared" si="13"/>
        <v>6.8593142668408283E-2</v>
      </c>
      <c r="J301" s="8">
        <f t="shared" si="14"/>
        <v>0.67683704198027872</v>
      </c>
    </row>
    <row r="302" spans="1:10" hidden="1" x14ac:dyDescent="0.25">
      <c r="A302" s="3" t="s">
        <v>16</v>
      </c>
      <c r="B302" s="2">
        <v>43556</v>
      </c>
      <c r="C302" s="7">
        <v>0.99759077254245598</v>
      </c>
      <c r="D302" s="7">
        <v>4.5866354192734403E-2</v>
      </c>
      <c r="E302" s="7">
        <v>5.1346637414524899E-3</v>
      </c>
      <c r="F302" s="7">
        <v>0.632307970114378</v>
      </c>
      <c r="G302" s="7">
        <v>0.31669101195143501</v>
      </c>
      <c r="H302" s="9">
        <f t="shared" si="12"/>
        <v>5.100101793418689E-2</v>
      </c>
      <c r="I302" s="9">
        <f t="shared" si="13"/>
        <v>6.763210069858637E-2</v>
      </c>
      <c r="J302" s="8">
        <f t="shared" si="14"/>
        <v>0.67817432430711244</v>
      </c>
    </row>
    <row r="303" spans="1:10" hidden="1" x14ac:dyDescent="0.25">
      <c r="A303" s="3" t="s">
        <v>16</v>
      </c>
      <c r="B303" s="2">
        <v>43586</v>
      </c>
      <c r="C303" s="7">
        <v>1.0243543593805999</v>
      </c>
      <c r="D303" s="7">
        <v>4.8861513577322699E-2</v>
      </c>
      <c r="E303" s="7">
        <v>6.6279499067027504E-3</v>
      </c>
      <c r="F303" s="7">
        <v>0.62456165373439299</v>
      </c>
      <c r="G303" s="7">
        <v>0.31994888278158101</v>
      </c>
      <c r="H303" s="9">
        <f t="shared" si="12"/>
        <v>5.5489463484025447E-2</v>
      </c>
      <c r="I303" s="9">
        <f t="shared" si="13"/>
        <v>7.2556924010167834E-2</v>
      </c>
      <c r="J303" s="8">
        <f t="shared" si="14"/>
        <v>0.6734231673117157</v>
      </c>
    </row>
    <row r="304" spans="1:10" hidden="1" x14ac:dyDescent="0.25">
      <c r="A304" s="3" t="s">
        <v>16</v>
      </c>
      <c r="B304" s="2">
        <v>43617</v>
      </c>
      <c r="C304" s="7">
        <v>0.97603260983724205</v>
      </c>
      <c r="D304" s="7">
        <v>4.9686490679056103E-2</v>
      </c>
      <c r="E304" s="7">
        <v>5.3457468678250897E-3</v>
      </c>
      <c r="F304" s="7">
        <v>0.63426555405075502</v>
      </c>
      <c r="G304" s="7">
        <v>0.31070220840236301</v>
      </c>
      <c r="H304" s="9">
        <f t="shared" si="12"/>
        <v>5.5032237546881191E-2</v>
      </c>
      <c r="I304" s="9">
        <f t="shared" si="13"/>
        <v>7.2646161469821016E-2</v>
      </c>
      <c r="J304" s="8">
        <f t="shared" si="14"/>
        <v>0.68395204472981108</v>
      </c>
    </row>
    <row r="305" spans="1:10" hidden="1" x14ac:dyDescent="0.25">
      <c r="A305" s="3" t="s">
        <v>16</v>
      </c>
      <c r="B305" s="2">
        <v>43647</v>
      </c>
      <c r="C305" s="7">
        <v>1.0147202888668101</v>
      </c>
      <c r="D305" s="7">
        <v>5.0095487928467297E-2</v>
      </c>
      <c r="E305" s="7">
        <v>5.8659759552975596E-3</v>
      </c>
      <c r="F305" s="7">
        <v>0.63488884074917995</v>
      </c>
      <c r="G305" s="7">
        <v>0.309149695367055</v>
      </c>
      <c r="H305" s="9">
        <f t="shared" si="12"/>
        <v>5.5961463883764856E-2</v>
      </c>
      <c r="I305" s="9">
        <f t="shared" si="13"/>
        <v>7.3133772308595649E-2</v>
      </c>
      <c r="J305" s="8">
        <f t="shared" si="14"/>
        <v>0.68498432867764725</v>
      </c>
    </row>
    <row r="306" spans="1:10" hidden="1" x14ac:dyDescent="0.25">
      <c r="A306" s="3" t="s">
        <v>16</v>
      </c>
      <c r="B306" s="2">
        <v>43678</v>
      </c>
      <c r="C306" s="7">
        <v>1.02650471221717</v>
      </c>
      <c r="D306" s="7">
        <v>5.1432744404526297E-2</v>
      </c>
      <c r="E306" s="7">
        <v>5.4865092486965699E-3</v>
      </c>
      <c r="F306" s="7">
        <v>0.63446537997136698</v>
      </c>
      <c r="G306" s="7">
        <v>0.30861536637540998</v>
      </c>
      <c r="H306" s="9">
        <f t="shared" si="12"/>
        <v>5.6919253653222868E-2</v>
      </c>
      <c r="I306" s="9">
        <f t="shared" si="13"/>
        <v>7.4985981994520765E-2</v>
      </c>
      <c r="J306" s="8">
        <f t="shared" si="14"/>
        <v>0.68589812437589326</v>
      </c>
    </row>
    <row r="307" spans="1:10" hidden="1" x14ac:dyDescent="0.25">
      <c r="A307" s="3" t="s">
        <v>16</v>
      </c>
      <c r="B307" s="2">
        <v>43709</v>
      </c>
      <c r="C307" s="7">
        <v>0.966184233591592</v>
      </c>
      <c r="D307" s="7">
        <v>4.6747736938246499E-2</v>
      </c>
      <c r="E307" s="7">
        <v>5.2571138473553203E-3</v>
      </c>
      <c r="F307" s="7">
        <v>0.62035164223842898</v>
      </c>
      <c r="G307" s="7">
        <v>0.32764350697597</v>
      </c>
      <c r="H307" s="9">
        <f t="shared" si="12"/>
        <v>5.2004850785601818E-2</v>
      </c>
      <c r="I307" s="9">
        <f t="shared" si="13"/>
        <v>7.0076121185934676E-2</v>
      </c>
      <c r="J307" s="8">
        <f t="shared" si="14"/>
        <v>0.6670993791766755</v>
      </c>
    </row>
    <row r="308" spans="1:10" hidden="1" x14ac:dyDescent="0.25">
      <c r="A308" s="3" t="s">
        <v>16</v>
      </c>
      <c r="B308" s="2">
        <v>43739</v>
      </c>
      <c r="C308" s="7">
        <v>1.0329927748824499</v>
      </c>
      <c r="D308" s="7">
        <v>4.7127806948075703E-2</v>
      </c>
      <c r="E308" s="7">
        <v>5.5261144847986504E-3</v>
      </c>
      <c r="F308" s="7">
        <v>0.61541117793115996</v>
      </c>
      <c r="G308" s="7">
        <v>0.33193490063596598</v>
      </c>
      <c r="H308" s="9">
        <f t="shared" si="12"/>
        <v>5.2653921432874354E-2</v>
      </c>
      <c r="I308" s="9">
        <f t="shared" si="13"/>
        <v>7.1132126597298909E-2</v>
      </c>
      <c r="J308" s="8">
        <f t="shared" si="14"/>
        <v>0.66253898487923568</v>
      </c>
    </row>
    <row r="309" spans="1:10" hidden="1" x14ac:dyDescent="0.25">
      <c r="A309" s="3" t="s">
        <v>16</v>
      </c>
      <c r="B309" s="2">
        <v>43770</v>
      </c>
      <c r="C309" s="7">
        <v>1.06064044384019</v>
      </c>
      <c r="D309" s="7">
        <v>4.9366828728502503E-2</v>
      </c>
      <c r="E309" s="7">
        <v>5.31770248689779E-3</v>
      </c>
      <c r="F309" s="7">
        <v>0.613178908225123</v>
      </c>
      <c r="G309" s="7">
        <v>0.33213656055947699</v>
      </c>
      <c r="H309" s="9">
        <f t="shared" si="12"/>
        <v>5.4684531215400289E-2</v>
      </c>
      <c r="I309" s="9">
        <f t="shared" si="13"/>
        <v>7.4510823894951575E-2</v>
      </c>
      <c r="J309" s="8">
        <f t="shared" si="14"/>
        <v>0.66254573695362551</v>
      </c>
    </row>
    <row r="310" spans="1:10" hidden="1" x14ac:dyDescent="0.25">
      <c r="A310" s="3" t="s">
        <v>16</v>
      </c>
      <c r="B310" s="2">
        <v>43800</v>
      </c>
      <c r="C310" s="7">
        <v>1.1254302984654301</v>
      </c>
      <c r="D310" s="7">
        <v>6.2976667642192105E-2</v>
      </c>
      <c r="E310" s="7">
        <v>4.3307002853513396E-3</v>
      </c>
      <c r="F310" s="7">
        <v>0.64559742812753296</v>
      </c>
      <c r="G310" s="7">
        <v>0.28709520394492399</v>
      </c>
      <c r="H310" s="9">
        <f t="shared" si="12"/>
        <v>6.7307367927543438E-2</v>
      </c>
      <c r="I310" s="9">
        <f t="shared" si="13"/>
        <v>8.8878027037921081E-2</v>
      </c>
      <c r="J310" s="8">
        <f t="shared" si="14"/>
        <v>0.70857409576972508</v>
      </c>
    </row>
    <row r="311" spans="1:10" hidden="1" x14ac:dyDescent="0.25">
      <c r="A311" s="3" t="s">
        <v>16</v>
      </c>
      <c r="B311" s="2">
        <v>43831</v>
      </c>
      <c r="C311" s="7">
        <v>0.97208877246085901</v>
      </c>
      <c r="D311" s="7">
        <v>4.1721271701954901E-2</v>
      </c>
      <c r="E311" s="7">
        <v>5.4696401243507203E-3</v>
      </c>
      <c r="F311" s="7">
        <v>0.61220328470640395</v>
      </c>
      <c r="G311" s="7">
        <v>0.34060580346729102</v>
      </c>
      <c r="H311" s="9">
        <f t="shared" si="12"/>
        <v>4.7190911826305623E-2</v>
      </c>
      <c r="I311" s="9">
        <f t="shared" si="13"/>
        <v>6.3801353371872843E-2</v>
      </c>
      <c r="J311" s="8">
        <f t="shared" si="14"/>
        <v>0.65392455640835889</v>
      </c>
    </row>
    <row r="312" spans="1:10" hidden="1" x14ac:dyDescent="0.25">
      <c r="A312" s="3" t="s">
        <v>16</v>
      </c>
      <c r="B312" s="2">
        <v>43862</v>
      </c>
      <c r="C312" s="7">
        <v>0.97474920468079396</v>
      </c>
      <c r="D312" s="7">
        <v>4.2108504133465299E-2</v>
      </c>
      <c r="E312" s="7">
        <v>5.4721402283547304E-3</v>
      </c>
      <c r="F312" s="7">
        <v>0.61303589735672204</v>
      </c>
      <c r="G312" s="7">
        <v>0.33938345828145799</v>
      </c>
      <c r="H312" s="9">
        <f t="shared" si="12"/>
        <v>4.7580644361820031E-2</v>
      </c>
      <c r="I312" s="9">
        <f t="shared" si="13"/>
        <v>6.4273622788633397E-2</v>
      </c>
      <c r="J312" s="8">
        <f t="shared" si="14"/>
        <v>0.65514440149018738</v>
      </c>
    </row>
    <row r="313" spans="1:10" hidden="1" x14ac:dyDescent="0.25">
      <c r="A313" s="3" t="s">
        <v>16</v>
      </c>
      <c r="B313" s="2">
        <v>43891</v>
      </c>
      <c r="C313" s="7">
        <v>1.0401015877595099</v>
      </c>
      <c r="D313" s="7">
        <v>3.00685696658364E-2</v>
      </c>
      <c r="E313" s="7">
        <v>5.2283019763644904E-3</v>
      </c>
      <c r="F313" s="7">
        <v>0.58967013518604305</v>
      </c>
      <c r="G313" s="7">
        <v>0.37503299317175598</v>
      </c>
      <c r="H313" s="9">
        <f t="shared" si="12"/>
        <v>3.529687164220089E-2</v>
      </c>
      <c r="I313" s="9">
        <f t="shared" si="13"/>
        <v>4.8518140678373373E-2</v>
      </c>
      <c r="J313" s="8">
        <f t="shared" si="14"/>
        <v>0.61973870485187943</v>
      </c>
    </row>
    <row r="314" spans="1:10" hidden="1" x14ac:dyDescent="0.25">
      <c r="A314" s="3" t="s">
        <v>16</v>
      </c>
      <c r="B314" s="2">
        <v>43922</v>
      </c>
      <c r="C314" s="7">
        <v>0.98719913242125101</v>
      </c>
      <c r="D314" s="7">
        <v>8.1828911828349497E-3</v>
      </c>
      <c r="E314" s="7">
        <v>7.7584703714299501E-3</v>
      </c>
      <c r="F314" s="7">
        <v>0.42800758265319599</v>
      </c>
      <c r="G314" s="7">
        <v>0.556051055792539</v>
      </c>
      <c r="H314" s="9">
        <f t="shared" si="12"/>
        <v>1.5941361554264899E-2</v>
      </c>
      <c r="I314" s="9">
        <f t="shared" si="13"/>
        <v>1.8759903468022535E-2</v>
      </c>
      <c r="J314" s="8">
        <f t="shared" si="14"/>
        <v>0.43619047383603093</v>
      </c>
    </row>
    <row r="315" spans="1:10" hidden="1" x14ac:dyDescent="0.25">
      <c r="A315" s="3" t="s">
        <v>16</v>
      </c>
      <c r="B315" s="2">
        <v>43952</v>
      </c>
      <c r="C315" s="7">
        <v>1.23035083921273</v>
      </c>
      <c r="D315" s="7">
        <v>8.3082487200715396E-3</v>
      </c>
      <c r="E315" s="7">
        <v>4.6400920896941499E-3</v>
      </c>
      <c r="F315" s="7">
        <v>0.42227215722792799</v>
      </c>
      <c r="G315" s="7">
        <v>0.56477950196230597</v>
      </c>
      <c r="H315" s="9">
        <f t="shared" si="12"/>
        <v>1.2948340809765689E-2</v>
      </c>
      <c r="I315" s="9">
        <f t="shared" si="13"/>
        <v>1.9295463995347047E-2</v>
      </c>
      <c r="J315" s="8">
        <f t="shared" si="14"/>
        <v>0.43058040594799951</v>
      </c>
    </row>
    <row r="316" spans="1:10" hidden="1" x14ac:dyDescent="0.25">
      <c r="A316" s="3" t="s">
        <v>16</v>
      </c>
      <c r="B316" s="2">
        <v>43983</v>
      </c>
      <c r="C316" s="7">
        <v>1.3271988624112601</v>
      </c>
      <c r="D316" s="7">
        <v>1.6709104108012501E-2</v>
      </c>
      <c r="E316" s="7">
        <v>3.8590018403068201E-3</v>
      </c>
      <c r="F316" s="7">
        <v>0.456460853948221</v>
      </c>
      <c r="G316" s="7">
        <v>0.52297104010345996</v>
      </c>
      <c r="H316" s="9">
        <f t="shared" si="12"/>
        <v>2.0568105948319322E-2</v>
      </c>
      <c r="I316" s="9">
        <f t="shared" si="13"/>
        <v>3.5313112811838153E-2</v>
      </c>
      <c r="J316" s="8">
        <f t="shared" si="14"/>
        <v>0.47316995805623352</v>
      </c>
    </row>
    <row r="317" spans="1:10" hidden="1" x14ac:dyDescent="0.25">
      <c r="A317" s="3" t="s">
        <v>16</v>
      </c>
      <c r="B317" s="2">
        <v>44013</v>
      </c>
      <c r="C317" s="7">
        <v>1.4520519142677499</v>
      </c>
      <c r="D317" s="7">
        <v>2.61017776161542E-2</v>
      </c>
      <c r="E317" s="7">
        <v>4.8442145186229201E-3</v>
      </c>
      <c r="F317" s="7">
        <v>0.47603862337182201</v>
      </c>
      <c r="G317" s="7">
        <v>0.49301538449340099</v>
      </c>
      <c r="H317" s="9">
        <f t="shared" si="12"/>
        <v>3.0945992134777119E-2</v>
      </c>
      <c r="I317" s="9">
        <f t="shared" si="13"/>
        <v>5.1981034716183316E-2</v>
      </c>
      <c r="J317" s="8">
        <f t="shared" si="14"/>
        <v>0.50214040098797619</v>
      </c>
    </row>
    <row r="318" spans="1:10" hidden="1" x14ac:dyDescent="0.25">
      <c r="A318" s="3" t="s">
        <v>16</v>
      </c>
      <c r="B318" s="2">
        <v>44044</v>
      </c>
      <c r="C318" s="7">
        <v>1.4269783672026499</v>
      </c>
      <c r="D318" s="7">
        <v>2.7735350248176398E-2</v>
      </c>
      <c r="E318" s="7">
        <v>4.1546161104783303E-3</v>
      </c>
      <c r="F318" s="7">
        <v>0.485635005295531</v>
      </c>
      <c r="G318" s="7">
        <v>0.48247502834581402</v>
      </c>
      <c r="H318" s="9">
        <f t="shared" si="12"/>
        <v>3.188996635865473E-2</v>
      </c>
      <c r="I318" s="9">
        <f t="shared" si="13"/>
        <v>5.4026006661023619E-2</v>
      </c>
      <c r="J318" s="8">
        <f t="shared" si="14"/>
        <v>0.51337035554370736</v>
      </c>
    </row>
    <row r="319" spans="1:10" hidden="1" x14ac:dyDescent="0.25">
      <c r="A319" s="3" t="s">
        <v>16</v>
      </c>
      <c r="B319" s="2">
        <v>44075</v>
      </c>
      <c r="C319" s="7">
        <v>1.39250364968007</v>
      </c>
      <c r="D319" s="7">
        <v>2.68760488879905E-2</v>
      </c>
      <c r="E319" s="7">
        <v>4.3367662925161404E-3</v>
      </c>
      <c r="F319" s="7">
        <v>0.47639387443407899</v>
      </c>
      <c r="G319" s="7">
        <v>0.49239331038541501</v>
      </c>
      <c r="H319" s="9">
        <f t="shared" si="12"/>
        <v>3.1212815180506642E-2</v>
      </c>
      <c r="I319" s="9">
        <f t="shared" si="13"/>
        <v>5.3402851318001522E-2</v>
      </c>
      <c r="J319" s="8">
        <f t="shared" si="14"/>
        <v>0.50326992332206943</v>
      </c>
    </row>
    <row r="320" spans="1:10" hidden="1" x14ac:dyDescent="0.25">
      <c r="A320" s="3" t="s">
        <v>16</v>
      </c>
      <c r="B320" s="2">
        <v>44105</v>
      </c>
      <c r="C320" s="7">
        <v>1.5128124581379401</v>
      </c>
      <c r="D320" s="7">
        <v>2.6335982702296298E-2</v>
      </c>
      <c r="E320" s="7">
        <v>4.2005141891658304E-3</v>
      </c>
      <c r="F320" s="7">
        <v>0.4588777862408</v>
      </c>
      <c r="G320" s="7">
        <v>0.51058571686773802</v>
      </c>
      <c r="H320" s="9">
        <f t="shared" si="12"/>
        <v>3.053649689146213E-2</v>
      </c>
      <c r="I320" s="9">
        <f t="shared" si="13"/>
        <v>5.4277072061788223E-2</v>
      </c>
      <c r="J320" s="8">
        <f t="shared" si="14"/>
        <v>0.48521376894309631</v>
      </c>
    </row>
    <row r="321" spans="1:10" hidden="1" x14ac:dyDescent="0.25">
      <c r="A321" s="3" t="s">
        <v>16</v>
      </c>
      <c r="B321" s="2">
        <v>44136</v>
      </c>
      <c r="C321" s="7">
        <v>1.39323826918371</v>
      </c>
      <c r="D321" s="7">
        <v>1.2854079114882301E-2</v>
      </c>
      <c r="E321" s="7">
        <v>4.0032837386445204E-3</v>
      </c>
      <c r="F321" s="7">
        <v>0.40421735999483899</v>
      </c>
      <c r="G321" s="7">
        <v>0.578925277151634</v>
      </c>
      <c r="H321" s="9">
        <f t="shared" si="12"/>
        <v>1.6857362853526819E-2</v>
      </c>
      <c r="I321" s="9">
        <f t="shared" si="13"/>
        <v>3.0819849813548867E-2</v>
      </c>
      <c r="J321" s="8">
        <f t="shared" si="14"/>
        <v>0.41707143910972128</v>
      </c>
    </row>
    <row r="322" spans="1:10" hidden="1" x14ac:dyDescent="0.25">
      <c r="A322" s="3" t="s">
        <v>16</v>
      </c>
      <c r="B322" s="2">
        <v>44166</v>
      </c>
      <c r="C322" s="7">
        <v>1.5496849431874</v>
      </c>
      <c r="D322" s="7">
        <v>3.65904984263948E-2</v>
      </c>
      <c r="E322" s="7">
        <v>3.6718631047631101E-3</v>
      </c>
      <c r="F322" s="7">
        <v>0.474229288457169</v>
      </c>
      <c r="G322" s="7">
        <v>0.48550835001167297</v>
      </c>
      <c r="H322" s="9">
        <f t="shared" si="12"/>
        <v>4.0262361531157913E-2</v>
      </c>
      <c r="I322" s="9">
        <f t="shared" si="13"/>
        <v>7.163093397307109E-2</v>
      </c>
      <c r="J322" s="8">
        <f t="shared" si="14"/>
        <v>0.51081978688356378</v>
      </c>
    </row>
    <row r="323" spans="1:10" hidden="1" x14ac:dyDescent="0.25">
      <c r="A323" s="3" t="s">
        <v>16</v>
      </c>
      <c r="B323" s="2">
        <v>44197</v>
      </c>
      <c r="C323" s="7">
        <v>1.45159855551803</v>
      </c>
      <c r="D323" s="7">
        <v>9.4491906994925504E-3</v>
      </c>
      <c r="E323" s="7">
        <v>3.56471352348923E-3</v>
      </c>
      <c r="F323" s="7">
        <v>0.34410735650403002</v>
      </c>
      <c r="G323" s="7">
        <v>0.642878739272988</v>
      </c>
      <c r="H323" s="9">
        <f t="shared" ref="H323:H386" si="15">D323+E323</f>
        <v>1.301390422298178E-2</v>
      </c>
      <c r="I323" s="9">
        <f t="shared" ref="I323:I386" si="16">D323/(D323+F323)</f>
        <v>2.6726108664176945E-2</v>
      </c>
      <c r="J323" s="8">
        <f t="shared" ref="J323:J386" si="17">+F323+D323</f>
        <v>0.35355654720352259</v>
      </c>
    </row>
    <row r="324" spans="1:10" hidden="1" x14ac:dyDescent="0.25">
      <c r="A324" s="3" t="s">
        <v>16</v>
      </c>
      <c r="B324" s="2">
        <v>44228</v>
      </c>
      <c r="C324" s="7">
        <v>1.3353398009444899</v>
      </c>
      <c r="D324" s="7">
        <v>8.0451313055259505E-3</v>
      </c>
      <c r="E324" s="7">
        <v>3.7320650574056099E-3</v>
      </c>
      <c r="F324" s="7">
        <v>0.368767353740175</v>
      </c>
      <c r="G324" s="7">
        <v>0.61945544989689405</v>
      </c>
      <c r="H324" s="9">
        <f t="shared" si="15"/>
        <v>1.177719636293156E-2</v>
      </c>
      <c r="I324" s="9">
        <f t="shared" si="16"/>
        <v>2.1350490296387636E-2</v>
      </c>
      <c r="J324" s="8">
        <f t="shared" si="17"/>
        <v>0.37681248504570097</v>
      </c>
    </row>
    <row r="325" spans="1:10" hidden="1" x14ac:dyDescent="0.25">
      <c r="A325" s="3" t="s">
        <v>16</v>
      </c>
      <c r="B325" s="2">
        <v>44256</v>
      </c>
      <c r="C325" s="7">
        <v>1.50254285710796</v>
      </c>
      <c r="D325" s="7">
        <v>8.9941025707415308E-3</v>
      </c>
      <c r="E325" s="7">
        <v>6.1667370040614103E-3</v>
      </c>
      <c r="F325" s="7">
        <v>0.40659515521627498</v>
      </c>
      <c r="G325" s="7">
        <v>0.57824400520892105</v>
      </c>
      <c r="H325" s="9">
        <f t="shared" si="15"/>
        <v>1.516083957480294E-2</v>
      </c>
      <c r="I325" s="9">
        <f t="shared" si="16"/>
        <v>2.1641807150248524E-2</v>
      </c>
      <c r="J325" s="8">
        <f t="shared" si="17"/>
        <v>0.4155892577870165</v>
      </c>
    </row>
    <row r="326" spans="1:10" hidden="1" x14ac:dyDescent="0.25">
      <c r="A326" s="3" t="s">
        <v>16</v>
      </c>
      <c r="B326" s="2">
        <v>44287</v>
      </c>
      <c r="C326" s="7">
        <v>1.5054408568487501</v>
      </c>
      <c r="D326" s="7">
        <v>2.29646728692024E-2</v>
      </c>
      <c r="E326" s="7">
        <v>4.4942442495064404E-3</v>
      </c>
      <c r="F326" s="7">
        <v>0.462203540846576</v>
      </c>
      <c r="G326" s="7">
        <v>0.51033754203471504</v>
      </c>
      <c r="H326" s="9">
        <f t="shared" si="15"/>
        <v>2.7458917118708841E-2</v>
      </c>
      <c r="I326" s="9">
        <f t="shared" si="16"/>
        <v>4.7333424202137819E-2</v>
      </c>
      <c r="J326" s="8">
        <f t="shared" si="17"/>
        <v>0.4851682137157784</v>
      </c>
    </row>
    <row r="327" spans="1:10" hidden="1" x14ac:dyDescent="0.25">
      <c r="A327" s="3" t="s">
        <v>16</v>
      </c>
      <c r="B327" s="2">
        <v>44317</v>
      </c>
      <c r="C327" s="7">
        <v>1.54035922746886</v>
      </c>
      <c r="D327" s="7">
        <v>2.67268102386535E-2</v>
      </c>
      <c r="E327" s="7">
        <v>3.82684725564823E-3</v>
      </c>
      <c r="F327" s="7">
        <v>0.483013102198528</v>
      </c>
      <c r="G327" s="7">
        <v>0.48643324030717</v>
      </c>
      <c r="H327" s="9">
        <f t="shared" si="15"/>
        <v>3.0553657494301729E-2</v>
      </c>
      <c r="I327" s="9">
        <f t="shared" si="16"/>
        <v>5.2432249440438339E-2</v>
      </c>
      <c r="J327" s="8">
        <f t="shared" si="17"/>
        <v>0.50973991243718153</v>
      </c>
    </row>
    <row r="328" spans="1:10" hidden="1" x14ac:dyDescent="0.25">
      <c r="A328" s="3" t="s">
        <v>16</v>
      </c>
      <c r="B328" s="2">
        <v>44348</v>
      </c>
      <c r="C328" s="7">
        <v>1.4993060186281699</v>
      </c>
      <c r="D328" s="7">
        <v>2.6725316171887101E-2</v>
      </c>
      <c r="E328" s="7">
        <v>8.1429451837519307E-3</v>
      </c>
      <c r="F328" s="7">
        <v>0.49682030243562703</v>
      </c>
      <c r="G328" s="7">
        <v>0.468311436208734</v>
      </c>
      <c r="H328" s="9">
        <f t="shared" si="15"/>
        <v>3.486826135563903E-2</v>
      </c>
      <c r="I328" s="9">
        <f t="shared" si="16"/>
        <v>5.104677648333495E-2</v>
      </c>
      <c r="J328" s="8">
        <f t="shared" si="17"/>
        <v>0.52354561860751414</v>
      </c>
    </row>
    <row r="329" spans="1:10" hidden="1" x14ac:dyDescent="0.25">
      <c r="A329" s="3" t="s">
        <v>16</v>
      </c>
      <c r="B329" s="2">
        <v>44378</v>
      </c>
      <c r="C329" s="7">
        <v>1.56031406270676</v>
      </c>
      <c r="D329" s="7">
        <v>2.81741239913194E-2</v>
      </c>
      <c r="E329" s="7">
        <v>1.39005266899987E-2</v>
      </c>
      <c r="F329" s="7">
        <v>0.49442332890263901</v>
      </c>
      <c r="G329" s="7">
        <v>0.46350202041604299</v>
      </c>
      <c r="H329" s="9">
        <f t="shared" si="15"/>
        <v>4.2074650681318104E-2</v>
      </c>
      <c r="I329" s="9">
        <f t="shared" si="16"/>
        <v>5.391171318440445E-2</v>
      </c>
      <c r="J329" s="8">
        <f t="shared" si="17"/>
        <v>0.52259745289395843</v>
      </c>
    </row>
    <row r="330" spans="1:10" hidden="1" x14ac:dyDescent="0.25">
      <c r="A330" s="3" t="s">
        <v>16</v>
      </c>
      <c r="B330" s="2">
        <v>44409</v>
      </c>
      <c r="C330" s="7">
        <v>1.5232764765173099</v>
      </c>
      <c r="D330" s="7">
        <v>3.0338704127101698E-2</v>
      </c>
      <c r="E330" s="7">
        <v>2.6050906333820099E-2</v>
      </c>
      <c r="F330" s="7">
        <v>0.48498136683705301</v>
      </c>
      <c r="G330" s="7">
        <v>0.45862902270202499</v>
      </c>
      <c r="H330" s="9">
        <f t="shared" si="15"/>
        <v>5.6389610460921794E-2</v>
      </c>
      <c r="I330" s="9">
        <f t="shared" si="16"/>
        <v>5.8873515386929379E-2</v>
      </c>
      <c r="J330" s="8">
        <f t="shared" si="17"/>
        <v>0.51532007096415466</v>
      </c>
    </row>
    <row r="331" spans="1:10" x14ac:dyDescent="0.25">
      <c r="A331" s="3" t="s">
        <v>16</v>
      </c>
      <c r="B331" s="2">
        <v>44440</v>
      </c>
      <c r="C331" s="7">
        <v>1.4802063998983299</v>
      </c>
      <c r="D331" s="7">
        <v>2.8636532208813199E-2</v>
      </c>
      <c r="E331" s="7">
        <v>2.1254273914921601E-2</v>
      </c>
      <c r="F331" s="7">
        <v>0.485153370540718</v>
      </c>
      <c r="G331" s="7">
        <v>0.46495582333554702</v>
      </c>
      <c r="H331" s="9">
        <f t="shared" si="15"/>
        <v>4.9890806123734796E-2</v>
      </c>
      <c r="I331" s="9">
        <f t="shared" si="16"/>
        <v>5.5735879696283755E-2</v>
      </c>
      <c r="J331" s="8">
        <f t="shared" si="17"/>
        <v>0.51378990274953118</v>
      </c>
    </row>
    <row r="332" spans="1:10" hidden="1" x14ac:dyDescent="0.25">
      <c r="A332" s="3" t="s">
        <v>17</v>
      </c>
      <c r="B332" s="2">
        <v>43466</v>
      </c>
      <c r="C332" s="7">
        <v>0.84193523552772698</v>
      </c>
      <c r="D332" s="7">
        <v>0.205574833498539</v>
      </c>
      <c r="E332" s="7">
        <v>2.95773048671789E-2</v>
      </c>
      <c r="F332" s="7">
        <v>0.635585539676773</v>
      </c>
      <c r="G332" s="7">
        <v>0.129262321957509</v>
      </c>
      <c r="H332" s="9">
        <f t="shared" si="15"/>
        <v>0.23515213836571791</v>
      </c>
      <c r="I332" s="9">
        <f t="shared" si="16"/>
        <v>0.24439433912288416</v>
      </c>
      <c r="J332" s="8">
        <f t="shared" si="17"/>
        <v>0.841160373175312</v>
      </c>
    </row>
    <row r="333" spans="1:10" hidden="1" x14ac:dyDescent="0.25">
      <c r="A333" s="3" t="s">
        <v>17</v>
      </c>
      <c r="B333" s="2">
        <v>43497</v>
      </c>
      <c r="C333" s="7">
        <v>0.88446868677088797</v>
      </c>
      <c r="D333" s="7">
        <v>0.21437278894148001</v>
      </c>
      <c r="E333" s="7">
        <v>2.5957362102521898E-2</v>
      </c>
      <c r="F333" s="7">
        <v>0.64389179541894304</v>
      </c>
      <c r="G333" s="7">
        <v>0.115778053537055</v>
      </c>
      <c r="H333" s="9">
        <f t="shared" si="15"/>
        <v>0.24033015104400191</v>
      </c>
      <c r="I333" s="9">
        <f t="shared" si="16"/>
        <v>0.24977471149089783</v>
      </c>
      <c r="J333" s="8">
        <f t="shared" si="17"/>
        <v>0.85826458436042308</v>
      </c>
    </row>
    <row r="334" spans="1:10" hidden="1" x14ac:dyDescent="0.25">
      <c r="A334" s="3" t="s">
        <v>17</v>
      </c>
      <c r="B334" s="2">
        <v>43525</v>
      </c>
      <c r="C334" s="7">
        <v>1.0412365507017001</v>
      </c>
      <c r="D334" s="7">
        <v>0.21208604653545499</v>
      </c>
      <c r="E334" s="7">
        <v>2.7048421229141102E-2</v>
      </c>
      <c r="F334" s="7">
        <v>0.63202943109201404</v>
      </c>
      <c r="G334" s="7">
        <v>0.12883610114339</v>
      </c>
      <c r="H334" s="9">
        <f t="shared" si="15"/>
        <v>0.2391344677645961</v>
      </c>
      <c r="I334" s="9">
        <f t="shared" si="16"/>
        <v>0.25125240817945799</v>
      </c>
      <c r="J334" s="8">
        <f t="shared" si="17"/>
        <v>0.84411547762746908</v>
      </c>
    </row>
    <row r="335" spans="1:10" hidden="1" x14ac:dyDescent="0.25">
      <c r="A335" s="3" t="s">
        <v>17</v>
      </c>
      <c r="B335" s="2">
        <v>43556</v>
      </c>
      <c r="C335" s="7">
        <v>1.0198419664954199</v>
      </c>
      <c r="D335" s="7">
        <v>0.217770364451737</v>
      </c>
      <c r="E335" s="7">
        <v>2.6690513723617901E-2</v>
      </c>
      <c r="F335" s="7">
        <v>0.63414228408162898</v>
      </c>
      <c r="G335" s="7">
        <v>0.121396837743017</v>
      </c>
      <c r="H335" s="9">
        <f t="shared" si="15"/>
        <v>0.24446087817535489</v>
      </c>
      <c r="I335" s="9">
        <f t="shared" si="16"/>
        <v>0.2556252273359782</v>
      </c>
      <c r="J335" s="8">
        <f t="shared" si="17"/>
        <v>0.85191264853336601</v>
      </c>
    </row>
    <row r="336" spans="1:10" hidden="1" x14ac:dyDescent="0.25">
      <c r="A336" s="3" t="s">
        <v>17</v>
      </c>
      <c r="B336" s="2">
        <v>43586</v>
      </c>
      <c r="C336" s="7">
        <v>1.05312027864971</v>
      </c>
      <c r="D336" s="7">
        <v>0.22269026511035001</v>
      </c>
      <c r="E336" s="7">
        <v>2.1578360748973902E-2</v>
      </c>
      <c r="F336" s="7">
        <v>0.63347951074129305</v>
      </c>
      <c r="G336" s="7">
        <v>0.122251863399383</v>
      </c>
      <c r="H336" s="9">
        <f t="shared" si="15"/>
        <v>0.24426862585932391</v>
      </c>
      <c r="I336" s="9">
        <f t="shared" si="16"/>
        <v>0.26010059148471709</v>
      </c>
      <c r="J336" s="8">
        <f t="shared" si="17"/>
        <v>0.85616977585164311</v>
      </c>
    </row>
    <row r="337" spans="1:10" hidden="1" x14ac:dyDescent="0.25">
      <c r="A337" s="3" t="s">
        <v>17</v>
      </c>
      <c r="B337" s="2">
        <v>43617</v>
      </c>
      <c r="C337" s="7">
        <v>0.98231424246681698</v>
      </c>
      <c r="D337" s="7">
        <v>0.22170809132789901</v>
      </c>
      <c r="E337" s="7">
        <v>2.23578636467263E-2</v>
      </c>
      <c r="F337" s="7">
        <v>0.64899253465323103</v>
      </c>
      <c r="G337" s="7">
        <v>0.106941510372144</v>
      </c>
      <c r="H337" s="9">
        <f t="shared" si="15"/>
        <v>0.2440659549746253</v>
      </c>
      <c r="I337" s="9">
        <f t="shared" si="16"/>
        <v>0.25463182718867589</v>
      </c>
      <c r="J337" s="8">
        <f t="shared" si="17"/>
        <v>0.87070062598113007</v>
      </c>
    </row>
    <row r="338" spans="1:10" hidden="1" x14ac:dyDescent="0.25">
      <c r="A338" s="3" t="s">
        <v>17</v>
      </c>
      <c r="B338" s="2">
        <v>43647</v>
      </c>
      <c r="C338" s="7">
        <v>1.0303574104416799</v>
      </c>
      <c r="D338" s="7">
        <v>0.218250993016292</v>
      </c>
      <c r="E338" s="7">
        <v>2.4924237917921799E-2</v>
      </c>
      <c r="F338" s="7">
        <v>0.64472162047216697</v>
      </c>
      <c r="G338" s="7">
        <v>0.112103148593619</v>
      </c>
      <c r="H338" s="9">
        <f t="shared" si="15"/>
        <v>0.24317523093421381</v>
      </c>
      <c r="I338" s="9">
        <f t="shared" si="16"/>
        <v>0.25290604777600023</v>
      </c>
      <c r="J338" s="8">
        <f t="shared" si="17"/>
        <v>0.86297261348845899</v>
      </c>
    </row>
    <row r="339" spans="1:10" hidden="1" x14ac:dyDescent="0.25">
      <c r="A339" s="3" t="s">
        <v>17</v>
      </c>
      <c r="B339" s="2">
        <v>43678</v>
      </c>
      <c r="C339" s="7">
        <v>1.0470690578962201</v>
      </c>
      <c r="D339" s="7">
        <v>0.22979320367548201</v>
      </c>
      <c r="E339" s="7">
        <v>2.1065334911057498E-2</v>
      </c>
      <c r="F339" s="7">
        <v>0.65428987138640304</v>
      </c>
      <c r="G339" s="7">
        <v>9.4851590027057495E-2</v>
      </c>
      <c r="H339" s="9">
        <f t="shared" si="15"/>
        <v>0.2508585385865395</v>
      </c>
      <c r="I339" s="9">
        <f t="shared" si="16"/>
        <v>0.25992263640992863</v>
      </c>
      <c r="J339" s="8">
        <f t="shared" si="17"/>
        <v>0.8840830750618851</v>
      </c>
    </row>
    <row r="340" spans="1:10" hidden="1" x14ac:dyDescent="0.25">
      <c r="A340" s="3" t="s">
        <v>17</v>
      </c>
      <c r="B340" s="2">
        <v>43709</v>
      </c>
      <c r="C340" s="7">
        <v>0.94224606137280598</v>
      </c>
      <c r="D340" s="7">
        <v>0.21642240506303401</v>
      </c>
      <c r="E340" s="7">
        <v>2.2789238618490699E-2</v>
      </c>
      <c r="F340" s="7">
        <v>0.65133083433133498</v>
      </c>
      <c r="G340" s="7">
        <v>0.109457521987141</v>
      </c>
      <c r="H340" s="9">
        <f t="shared" si="15"/>
        <v>0.2392116436815247</v>
      </c>
      <c r="I340" s="9">
        <f t="shared" si="16"/>
        <v>0.24940547063135332</v>
      </c>
      <c r="J340" s="8">
        <f t="shared" si="17"/>
        <v>0.86775323939436899</v>
      </c>
    </row>
    <row r="341" spans="1:10" hidden="1" x14ac:dyDescent="0.25">
      <c r="A341" s="3" t="s">
        <v>17</v>
      </c>
      <c r="B341" s="2">
        <v>43739</v>
      </c>
      <c r="C341" s="7">
        <v>1.0112729665971201</v>
      </c>
      <c r="D341" s="7">
        <v>0.21940958832059701</v>
      </c>
      <c r="E341" s="7">
        <v>2.38168488152831E-2</v>
      </c>
      <c r="F341" s="7">
        <v>0.64296356651254005</v>
      </c>
      <c r="G341" s="7">
        <v>0.113809996351579</v>
      </c>
      <c r="H341" s="9">
        <f t="shared" si="15"/>
        <v>0.2432264371358801</v>
      </c>
      <c r="I341" s="9">
        <f t="shared" si="16"/>
        <v>0.25442534602442624</v>
      </c>
      <c r="J341" s="8">
        <f t="shared" si="17"/>
        <v>0.86237315483313703</v>
      </c>
    </row>
    <row r="342" spans="1:10" hidden="1" x14ac:dyDescent="0.25">
      <c r="A342" s="3" t="s">
        <v>17</v>
      </c>
      <c r="B342" s="2">
        <v>43770</v>
      </c>
      <c r="C342" s="7">
        <v>1.0068028620842</v>
      </c>
      <c r="D342" s="7">
        <v>0.22469888356468001</v>
      </c>
      <c r="E342" s="7">
        <v>2.0736600956201098E-2</v>
      </c>
      <c r="F342" s="7">
        <v>0.64648456954920097</v>
      </c>
      <c r="G342" s="7">
        <v>0.108079945929918</v>
      </c>
      <c r="H342" s="9">
        <f t="shared" si="15"/>
        <v>0.2454354845208811</v>
      </c>
      <c r="I342" s="9">
        <f t="shared" si="16"/>
        <v>0.25792372750140768</v>
      </c>
      <c r="J342" s="8">
        <f t="shared" si="17"/>
        <v>0.87118345311388101</v>
      </c>
    </row>
    <row r="343" spans="1:10" hidden="1" x14ac:dyDescent="0.25">
      <c r="A343" s="3" t="s">
        <v>17</v>
      </c>
      <c r="B343" s="2">
        <v>43800</v>
      </c>
      <c r="C343" s="7">
        <v>1.1393346809957201</v>
      </c>
      <c r="D343" s="7">
        <v>0.24577461758375899</v>
      </c>
      <c r="E343" s="7">
        <v>1.8824975026295099E-2</v>
      </c>
      <c r="F343" s="7">
        <v>0.64521301916723395</v>
      </c>
      <c r="G343" s="7">
        <v>9.0187388222711398E-2</v>
      </c>
      <c r="H343" s="9">
        <f t="shared" si="15"/>
        <v>0.26459959261005406</v>
      </c>
      <c r="I343" s="9">
        <f t="shared" si="16"/>
        <v>0.27584514918745878</v>
      </c>
      <c r="J343" s="8">
        <f t="shared" si="17"/>
        <v>0.89098763675099291</v>
      </c>
    </row>
    <row r="344" spans="1:10" hidden="1" x14ac:dyDescent="0.25">
      <c r="A344" s="3" t="s">
        <v>17</v>
      </c>
      <c r="B344" s="2">
        <v>43831</v>
      </c>
      <c r="C344" s="7">
        <v>0.88493477861273295</v>
      </c>
      <c r="D344" s="7">
        <v>0.20184706114120601</v>
      </c>
      <c r="E344" s="7">
        <v>2.53838630393423E-2</v>
      </c>
      <c r="F344" s="7">
        <v>0.64111825679151602</v>
      </c>
      <c r="G344" s="7">
        <v>0.13165081902793499</v>
      </c>
      <c r="H344" s="9">
        <f t="shared" si="15"/>
        <v>0.2272309241805483</v>
      </c>
      <c r="I344" s="9">
        <f t="shared" si="16"/>
        <v>0.23944883241010831</v>
      </c>
      <c r="J344" s="8">
        <f t="shared" si="17"/>
        <v>0.842965317932722</v>
      </c>
    </row>
    <row r="345" spans="1:10" hidden="1" x14ac:dyDescent="0.25">
      <c r="A345" s="3" t="s">
        <v>17</v>
      </c>
      <c r="B345" s="2">
        <v>43862</v>
      </c>
      <c r="C345" s="7">
        <v>0.90490337731903803</v>
      </c>
      <c r="D345" s="7">
        <v>0.20917507255373999</v>
      </c>
      <c r="E345" s="7">
        <v>2.71113971223562E-2</v>
      </c>
      <c r="F345" s="7">
        <v>0.64284748917333001</v>
      </c>
      <c r="G345" s="7">
        <v>0.12086604115057401</v>
      </c>
      <c r="H345" s="9">
        <f t="shared" si="15"/>
        <v>0.23628646967609618</v>
      </c>
      <c r="I345" s="9">
        <f t="shared" si="16"/>
        <v>0.24550414736639969</v>
      </c>
      <c r="J345" s="8">
        <f t="shared" si="17"/>
        <v>0.85202256172707003</v>
      </c>
    </row>
    <row r="346" spans="1:10" hidden="1" x14ac:dyDescent="0.25">
      <c r="A346" s="3" t="s">
        <v>17</v>
      </c>
      <c r="B346" s="2">
        <v>43891</v>
      </c>
      <c r="C346" s="7">
        <v>0.76004924175619704</v>
      </c>
      <c r="D346" s="7">
        <v>0.166717942561906</v>
      </c>
      <c r="E346" s="7">
        <v>2.33527633703264E-2</v>
      </c>
      <c r="F346" s="7">
        <v>0.68600159273058503</v>
      </c>
      <c r="G346" s="7">
        <v>0.12392770133718201</v>
      </c>
      <c r="H346" s="9">
        <f t="shared" si="15"/>
        <v>0.19007070593223241</v>
      </c>
      <c r="I346" s="9">
        <f t="shared" si="16"/>
        <v>0.19551322053941234</v>
      </c>
      <c r="J346" s="8">
        <f t="shared" si="17"/>
        <v>0.852719535292491</v>
      </c>
    </row>
    <row r="347" spans="1:10" hidden="1" x14ac:dyDescent="0.25">
      <c r="A347" s="3" t="s">
        <v>17</v>
      </c>
      <c r="B347" s="2">
        <v>43922</v>
      </c>
      <c r="C347" s="7">
        <v>0.40328043591713097</v>
      </c>
      <c r="D347" s="7">
        <v>7.7775179771772299E-2</v>
      </c>
      <c r="E347" s="7">
        <v>2.5505016170166699E-2</v>
      </c>
      <c r="F347" s="7">
        <v>0.691784953666852</v>
      </c>
      <c r="G347" s="7">
        <v>0.20493485039120901</v>
      </c>
      <c r="H347" s="9">
        <f t="shared" si="15"/>
        <v>0.10328019594193899</v>
      </c>
      <c r="I347" s="9">
        <f t="shared" si="16"/>
        <v>0.10106446058250132</v>
      </c>
      <c r="J347" s="8">
        <f t="shared" si="17"/>
        <v>0.76956013343862428</v>
      </c>
    </row>
    <row r="348" spans="1:10" hidden="1" x14ac:dyDescent="0.25">
      <c r="A348" s="3" t="s">
        <v>17</v>
      </c>
      <c r="B348" s="2">
        <v>43952</v>
      </c>
      <c r="C348" s="7">
        <v>0.50149551364590805</v>
      </c>
      <c r="D348" s="7">
        <v>7.9017673994719595E-2</v>
      </c>
      <c r="E348" s="7">
        <v>2.6014573296414701E-2</v>
      </c>
      <c r="F348" s="7">
        <v>0.68765876657017999</v>
      </c>
      <c r="G348" s="7">
        <v>0.20730898613868501</v>
      </c>
      <c r="H348" s="9">
        <f t="shared" si="15"/>
        <v>0.10503224729113429</v>
      </c>
      <c r="I348" s="9">
        <f t="shared" si="16"/>
        <v>0.10306521736405269</v>
      </c>
      <c r="J348" s="8">
        <f t="shared" si="17"/>
        <v>0.76667644056489959</v>
      </c>
    </row>
    <row r="349" spans="1:10" hidden="1" x14ac:dyDescent="0.25">
      <c r="A349" s="3" t="s">
        <v>17</v>
      </c>
      <c r="B349" s="2">
        <v>43983</v>
      </c>
      <c r="C349" s="7">
        <v>0.63160491334278801</v>
      </c>
      <c r="D349" s="7">
        <v>0.114712358714729</v>
      </c>
      <c r="E349" s="7">
        <v>2.24105779209363E-2</v>
      </c>
      <c r="F349" s="7">
        <v>0.68066092123839705</v>
      </c>
      <c r="G349" s="7">
        <v>0.18221614212593801</v>
      </c>
      <c r="H349" s="9">
        <f t="shared" si="15"/>
        <v>0.1371229366356653</v>
      </c>
      <c r="I349" s="9">
        <f t="shared" si="16"/>
        <v>0.14422455670309842</v>
      </c>
      <c r="J349" s="8">
        <f t="shared" si="17"/>
        <v>0.79537327995312601</v>
      </c>
    </row>
    <row r="350" spans="1:10" hidden="1" x14ac:dyDescent="0.25">
      <c r="A350" s="3" t="s">
        <v>17</v>
      </c>
      <c r="B350" s="2">
        <v>44013</v>
      </c>
      <c r="C350" s="7">
        <v>0.891913749898815</v>
      </c>
      <c r="D350" s="7">
        <v>0.18140217107293899</v>
      </c>
      <c r="E350" s="7">
        <v>2.0409672597128201E-2</v>
      </c>
      <c r="F350" s="7">
        <v>0.64774550958516197</v>
      </c>
      <c r="G350" s="7">
        <v>0.15044264674477101</v>
      </c>
      <c r="H350" s="9">
        <f t="shared" si="15"/>
        <v>0.20181184367006719</v>
      </c>
      <c r="I350" s="9">
        <f t="shared" si="16"/>
        <v>0.21878149731898022</v>
      </c>
      <c r="J350" s="8">
        <f t="shared" si="17"/>
        <v>0.82914768065810096</v>
      </c>
    </row>
    <row r="351" spans="1:10" hidden="1" x14ac:dyDescent="0.25">
      <c r="A351" s="3" t="s">
        <v>17</v>
      </c>
      <c r="B351" s="2">
        <v>44044</v>
      </c>
      <c r="C351" s="7">
        <v>1.02581209645436</v>
      </c>
      <c r="D351" s="7">
        <v>0.214992996067811</v>
      </c>
      <c r="E351" s="7">
        <v>2.0259090847665299E-2</v>
      </c>
      <c r="F351" s="7">
        <v>0.64327264877395296</v>
      </c>
      <c r="G351" s="7">
        <v>0.121475264310571</v>
      </c>
      <c r="H351" s="9">
        <f t="shared" si="15"/>
        <v>0.23525208691547631</v>
      </c>
      <c r="I351" s="9">
        <f t="shared" si="16"/>
        <v>0.2504970312629124</v>
      </c>
      <c r="J351" s="8">
        <f t="shared" si="17"/>
        <v>0.85826564484176393</v>
      </c>
    </row>
    <row r="352" spans="1:10" hidden="1" x14ac:dyDescent="0.25">
      <c r="A352" s="3" t="s">
        <v>17</v>
      </c>
      <c r="B352" s="2">
        <v>44075</v>
      </c>
      <c r="C352" s="7">
        <v>0.96003751615678601</v>
      </c>
      <c r="D352" s="7">
        <v>0.19898683378291099</v>
      </c>
      <c r="E352" s="7">
        <v>1.9714613070826899E-2</v>
      </c>
      <c r="F352" s="7">
        <v>0.64699896945033097</v>
      </c>
      <c r="G352" s="7">
        <v>0.13429958369593201</v>
      </c>
      <c r="H352" s="9">
        <f t="shared" si="15"/>
        <v>0.21870144685373788</v>
      </c>
      <c r="I352" s="9">
        <f t="shared" si="16"/>
        <v>0.23521297050424553</v>
      </c>
      <c r="J352" s="8">
        <f t="shared" si="17"/>
        <v>0.84598580323324191</v>
      </c>
    </row>
    <row r="353" spans="1:10" hidden="1" x14ac:dyDescent="0.25">
      <c r="A353" s="3" t="s">
        <v>17</v>
      </c>
      <c r="B353" s="2">
        <v>44105</v>
      </c>
      <c r="C353" s="7">
        <v>0.97515523561807405</v>
      </c>
      <c r="D353" s="7">
        <v>0.18996146341973399</v>
      </c>
      <c r="E353" s="7">
        <v>2.01672198076005E-2</v>
      </c>
      <c r="F353" s="7">
        <v>0.63992555556767505</v>
      </c>
      <c r="G353" s="7">
        <v>0.14994576120499101</v>
      </c>
      <c r="H353" s="9">
        <f t="shared" si="15"/>
        <v>0.2101286832273345</v>
      </c>
      <c r="I353" s="9">
        <f t="shared" si="16"/>
        <v>0.22890039134666362</v>
      </c>
      <c r="J353" s="8">
        <f t="shared" si="17"/>
        <v>0.82988701898740902</v>
      </c>
    </row>
    <row r="354" spans="1:10" hidden="1" x14ac:dyDescent="0.25">
      <c r="A354" s="3" t="s">
        <v>17</v>
      </c>
      <c r="B354" s="2">
        <v>44136</v>
      </c>
      <c r="C354" s="7">
        <v>0.63573009468029895</v>
      </c>
      <c r="D354" s="7">
        <v>0.108598011336507</v>
      </c>
      <c r="E354" s="7">
        <v>2.6260511265688902E-2</v>
      </c>
      <c r="F354" s="7">
        <v>0.65465827962010703</v>
      </c>
      <c r="G354" s="7">
        <v>0.210483197777697</v>
      </c>
      <c r="H354" s="9">
        <f t="shared" si="15"/>
        <v>0.13485852260219588</v>
      </c>
      <c r="I354" s="9">
        <f t="shared" si="16"/>
        <v>0.14228249753486807</v>
      </c>
      <c r="J354" s="8">
        <f t="shared" si="17"/>
        <v>0.76325629095661407</v>
      </c>
    </row>
    <row r="355" spans="1:10" hidden="1" x14ac:dyDescent="0.25">
      <c r="A355" s="3" t="s">
        <v>17</v>
      </c>
      <c r="B355" s="2">
        <v>44166</v>
      </c>
      <c r="C355" s="7">
        <v>0.94695414218999596</v>
      </c>
      <c r="D355" s="7">
        <v>0.198191870655748</v>
      </c>
      <c r="E355" s="7">
        <v>1.9874888141401099E-2</v>
      </c>
      <c r="F355" s="7">
        <v>0.64659292352841402</v>
      </c>
      <c r="G355" s="7">
        <v>0.13534031767443699</v>
      </c>
      <c r="H355" s="9">
        <f t="shared" si="15"/>
        <v>0.2180667587971491</v>
      </c>
      <c r="I355" s="9">
        <f t="shared" si="16"/>
        <v>0.23460634237285105</v>
      </c>
      <c r="J355" s="8">
        <f t="shared" si="17"/>
        <v>0.84478479418416197</v>
      </c>
    </row>
    <row r="356" spans="1:10" hidden="1" x14ac:dyDescent="0.25">
      <c r="A356" s="3" t="s">
        <v>17</v>
      </c>
      <c r="B356" s="2">
        <v>44197</v>
      </c>
      <c r="C356" s="7">
        <v>0.50679520360888297</v>
      </c>
      <c r="D356" s="7">
        <v>7.7944931232753006E-2</v>
      </c>
      <c r="E356" s="7">
        <v>2.9876137174236699E-2</v>
      </c>
      <c r="F356" s="7">
        <v>0.64157437228800496</v>
      </c>
      <c r="G356" s="7">
        <v>0.25060455930500503</v>
      </c>
      <c r="H356" s="9">
        <f t="shared" si="15"/>
        <v>0.10782106840698971</v>
      </c>
      <c r="I356" s="9">
        <f t="shared" si="16"/>
        <v>0.10832917317346763</v>
      </c>
      <c r="J356" s="8">
        <f t="shared" si="17"/>
        <v>0.71951930352075799</v>
      </c>
    </row>
    <row r="357" spans="1:10" hidden="1" x14ac:dyDescent="0.25">
      <c r="A357" s="3" t="s">
        <v>17</v>
      </c>
      <c r="B357" s="2">
        <v>44228</v>
      </c>
      <c r="C357" s="7">
        <v>0.503441879534688</v>
      </c>
      <c r="D357" s="7">
        <v>8.35465897495139E-2</v>
      </c>
      <c r="E357" s="7">
        <v>2.7774721431227702E-2</v>
      </c>
      <c r="F357" s="7">
        <v>0.65814424066171895</v>
      </c>
      <c r="G357" s="7">
        <v>0.23053444815753901</v>
      </c>
      <c r="H357" s="9">
        <f t="shared" si="15"/>
        <v>0.11132131118074159</v>
      </c>
      <c r="I357" s="9">
        <f t="shared" si="16"/>
        <v>0.11264341734303393</v>
      </c>
      <c r="J357" s="8">
        <f t="shared" si="17"/>
        <v>0.74169083041123285</v>
      </c>
    </row>
    <row r="358" spans="1:10" hidden="1" x14ac:dyDescent="0.25">
      <c r="A358" s="3" t="s">
        <v>17</v>
      </c>
      <c r="B358" s="2">
        <v>44256</v>
      </c>
      <c r="C358" s="7">
        <v>0.631331968108784</v>
      </c>
      <c r="D358" s="7">
        <v>8.4838372324081798E-2</v>
      </c>
      <c r="E358" s="7">
        <v>3.0273466026731699E-2</v>
      </c>
      <c r="F358" s="7">
        <v>0.65338342041029196</v>
      </c>
      <c r="G358" s="7">
        <v>0.231504741238894</v>
      </c>
      <c r="H358" s="9">
        <f t="shared" si="15"/>
        <v>0.1151118383508135</v>
      </c>
      <c r="I358" s="9">
        <f t="shared" si="16"/>
        <v>0.11492260613147229</v>
      </c>
      <c r="J358" s="8">
        <f t="shared" si="17"/>
        <v>0.73822179273437372</v>
      </c>
    </row>
    <row r="359" spans="1:10" hidden="1" x14ac:dyDescent="0.25">
      <c r="A359" s="3" t="s">
        <v>17</v>
      </c>
      <c r="B359" s="2">
        <v>44287</v>
      </c>
      <c r="C359" s="7">
        <v>0.82643889230065803</v>
      </c>
      <c r="D359" s="7">
        <v>0.161266492671816</v>
      </c>
      <c r="E359" s="7">
        <v>2.5961452940643899E-2</v>
      </c>
      <c r="F359" s="7">
        <v>0.65147682445354904</v>
      </c>
      <c r="G359" s="7">
        <v>0.16129522993399101</v>
      </c>
      <c r="H359" s="9">
        <f t="shared" si="15"/>
        <v>0.1872279456124599</v>
      </c>
      <c r="I359" s="9">
        <f t="shared" si="16"/>
        <v>0.19842241612297473</v>
      </c>
      <c r="J359" s="8">
        <f t="shared" si="17"/>
        <v>0.81274331712536507</v>
      </c>
    </row>
    <row r="360" spans="1:10" hidden="1" x14ac:dyDescent="0.25">
      <c r="A360" s="3" t="s">
        <v>17</v>
      </c>
      <c r="B360" s="2">
        <v>44317</v>
      </c>
      <c r="C360" s="7">
        <v>1.00612185693567</v>
      </c>
      <c r="D360" s="7">
        <v>0.19129750916581301</v>
      </c>
      <c r="E360" s="7">
        <v>2.6986774740491399E-2</v>
      </c>
      <c r="F360" s="7">
        <v>0.64084142701354196</v>
      </c>
      <c r="G360" s="7">
        <v>0.14087428908015401</v>
      </c>
      <c r="H360" s="9">
        <f t="shared" si="15"/>
        <v>0.21828428390630442</v>
      </c>
      <c r="I360" s="9">
        <f t="shared" si="16"/>
        <v>0.22988650193936092</v>
      </c>
      <c r="J360" s="8">
        <f t="shared" si="17"/>
        <v>0.83213893617935497</v>
      </c>
    </row>
    <row r="361" spans="1:10" hidden="1" x14ac:dyDescent="0.25">
      <c r="A361" s="3" t="s">
        <v>17</v>
      </c>
      <c r="B361" s="2">
        <v>44348</v>
      </c>
      <c r="C361" s="7">
        <v>1.0476877015431201</v>
      </c>
      <c r="D361" s="7">
        <v>0.201553780077735</v>
      </c>
      <c r="E361" s="7">
        <v>3.0699493594596099E-2</v>
      </c>
      <c r="F361" s="7">
        <v>0.63620858772390199</v>
      </c>
      <c r="G361" s="7">
        <v>0.13153813860376701</v>
      </c>
      <c r="H361" s="9">
        <f t="shared" si="15"/>
        <v>0.23225327367233109</v>
      </c>
      <c r="I361" s="9">
        <f t="shared" si="16"/>
        <v>0.2405858604112644</v>
      </c>
      <c r="J361" s="8">
        <f t="shared" si="17"/>
        <v>0.83776236780163704</v>
      </c>
    </row>
    <row r="362" spans="1:10" hidden="1" x14ac:dyDescent="0.25">
      <c r="A362" s="3" t="s">
        <v>17</v>
      </c>
      <c r="B362" s="2">
        <v>44378</v>
      </c>
      <c r="C362" s="7">
        <v>1.12840017003346</v>
      </c>
      <c r="D362" s="7">
        <v>0.21136274836202201</v>
      </c>
      <c r="E362" s="7">
        <v>2.8215625511268501E-2</v>
      </c>
      <c r="F362" s="7">
        <v>0.63554722434384103</v>
      </c>
      <c r="G362" s="7">
        <v>0.124874401782868</v>
      </c>
      <c r="H362" s="9">
        <f t="shared" si="15"/>
        <v>0.23957837387329051</v>
      </c>
      <c r="I362" s="9">
        <f t="shared" si="16"/>
        <v>0.24956932280147981</v>
      </c>
      <c r="J362" s="8">
        <f t="shared" si="17"/>
        <v>0.8469099727058631</v>
      </c>
    </row>
    <row r="363" spans="1:10" hidden="1" x14ac:dyDescent="0.25">
      <c r="A363" s="3" t="s">
        <v>17</v>
      </c>
      <c r="B363" s="2">
        <v>44409</v>
      </c>
      <c r="C363" s="7">
        <v>1.17867847446067</v>
      </c>
      <c r="D363" s="7">
        <v>0.22545400776409699</v>
      </c>
      <c r="E363" s="7">
        <v>2.3975734900656701E-2</v>
      </c>
      <c r="F363" s="7">
        <v>0.63473322252200104</v>
      </c>
      <c r="G363" s="7">
        <v>0.115837034813245</v>
      </c>
      <c r="H363" s="9">
        <f t="shared" si="15"/>
        <v>0.24942974266475371</v>
      </c>
      <c r="I363" s="9">
        <f t="shared" si="16"/>
        <v>0.26209876155579648</v>
      </c>
      <c r="J363" s="8">
        <f t="shared" si="17"/>
        <v>0.860187230286098</v>
      </c>
    </row>
    <row r="364" spans="1:10" x14ac:dyDescent="0.25">
      <c r="A364" s="3" t="s">
        <v>17</v>
      </c>
      <c r="B364" s="2">
        <v>44440</v>
      </c>
      <c r="C364" s="7">
        <v>1.04296607154448</v>
      </c>
      <c r="D364" s="7">
        <v>0.21083226372757999</v>
      </c>
      <c r="E364" s="7">
        <v>2.6009936532495601E-2</v>
      </c>
      <c r="F364" s="7">
        <v>0.64066355987007695</v>
      </c>
      <c r="G364" s="7">
        <v>0.122494239869847</v>
      </c>
      <c r="H364" s="9">
        <f t="shared" si="15"/>
        <v>0.23684220026007557</v>
      </c>
      <c r="I364" s="9">
        <f t="shared" si="16"/>
        <v>0.24760222878932289</v>
      </c>
      <c r="J364" s="8">
        <f t="shared" si="17"/>
        <v>0.85149582359765696</v>
      </c>
    </row>
    <row r="365" spans="1:10" hidden="1" x14ac:dyDescent="0.25">
      <c r="A365" s="3" t="s">
        <v>18</v>
      </c>
      <c r="B365" s="2">
        <v>43466</v>
      </c>
      <c r="C365" s="7">
        <v>0.93447504863294995</v>
      </c>
      <c r="D365" s="7">
        <v>0.10750784173651499</v>
      </c>
      <c r="E365" s="7">
        <v>6.3193627938740699E-2</v>
      </c>
      <c r="F365" s="7">
        <v>0.70863864078843697</v>
      </c>
      <c r="G365" s="7">
        <v>0.12065988953630701</v>
      </c>
      <c r="H365" s="9">
        <f t="shared" si="15"/>
        <v>0.17070146967525568</v>
      </c>
      <c r="I365" s="9">
        <f t="shared" si="16"/>
        <v>0.1317261595049859</v>
      </c>
      <c r="J365" s="8">
        <f t="shared" si="17"/>
        <v>0.81614648252495192</v>
      </c>
    </row>
    <row r="366" spans="1:10" hidden="1" x14ac:dyDescent="0.25">
      <c r="A366" s="3" t="s">
        <v>18</v>
      </c>
      <c r="B366" s="2">
        <v>43497</v>
      </c>
      <c r="C366" s="7">
        <v>0.870463097762053</v>
      </c>
      <c r="D366" s="7">
        <v>0.12606065147991199</v>
      </c>
      <c r="E366" s="7">
        <v>2.18462750900324E-2</v>
      </c>
      <c r="F366" s="7">
        <v>0.76854253097043201</v>
      </c>
      <c r="G366" s="7">
        <v>8.3550542459622901E-2</v>
      </c>
      <c r="H366" s="9">
        <f t="shared" si="15"/>
        <v>0.14790692656994439</v>
      </c>
      <c r="I366" s="9">
        <f t="shared" si="16"/>
        <v>0.14091236645797328</v>
      </c>
      <c r="J366" s="8">
        <f t="shared" si="17"/>
        <v>0.89460318245034398</v>
      </c>
    </row>
    <row r="367" spans="1:10" hidden="1" x14ac:dyDescent="0.25">
      <c r="A367" s="3" t="s">
        <v>18</v>
      </c>
      <c r="B367" s="2">
        <v>43525</v>
      </c>
      <c r="C367" s="7">
        <v>1.0397482208253399</v>
      </c>
      <c r="D367" s="7">
        <v>0.123680777245705</v>
      </c>
      <c r="E367" s="7">
        <v>1.8394182102074001E-2</v>
      </c>
      <c r="F367" s="7">
        <v>0.77919536435492698</v>
      </c>
      <c r="G367" s="7">
        <v>7.8729676297294396E-2</v>
      </c>
      <c r="H367" s="9">
        <f t="shared" si="15"/>
        <v>0.142074959347779</v>
      </c>
      <c r="I367" s="9">
        <f t="shared" si="16"/>
        <v>0.13698532007551104</v>
      </c>
      <c r="J367" s="8">
        <f t="shared" si="17"/>
        <v>0.90287614160063201</v>
      </c>
    </row>
    <row r="368" spans="1:10" hidden="1" x14ac:dyDescent="0.25">
      <c r="A368" s="3" t="s">
        <v>18</v>
      </c>
      <c r="B368" s="2">
        <v>43556</v>
      </c>
      <c r="C368" s="7">
        <v>0.99413167538013603</v>
      </c>
      <c r="D368" s="7">
        <v>0.119711673697719</v>
      </c>
      <c r="E368" s="7">
        <v>3.2610000412228599E-2</v>
      </c>
      <c r="F368" s="7">
        <v>0.75516696157190599</v>
      </c>
      <c r="G368" s="7">
        <v>9.2511364318146105E-2</v>
      </c>
      <c r="H368" s="9">
        <f t="shared" si="15"/>
        <v>0.1523216741099476</v>
      </c>
      <c r="I368" s="9">
        <f t="shared" si="16"/>
        <v>0.1368323203604413</v>
      </c>
      <c r="J368" s="8">
        <f t="shared" si="17"/>
        <v>0.87487863526962495</v>
      </c>
    </row>
    <row r="369" spans="1:10" hidden="1" x14ac:dyDescent="0.25">
      <c r="A369" s="3" t="s">
        <v>18</v>
      </c>
      <c r="B369" s="2">
        <v>43586</v>
      </c>
      <c r="C369" s="7">
        <v>1.0165497705805</v>
      </c>
      <c r="D369" s="7">
        <v>0.12774716667150199</v>
      </c>
      <c r="E369" s="7">
        <v>2.2322166347991799E-2</v>
      </c>
      <c r="F369" s="7">
        <v>0.77015154424744903</v>
      </c>
      <c r="G369" s="7">
        <v>7.9779122733056901E-2</v>
      </c>
      <c r="H369" s="9">
        <f t="shared" si="15"/>
        <v>0.15006933301949379</v>
      </c>
      <c r="I369" s="9">
        <f t="shared" si="16"/>
        <v>0.14227347151524433</v>
      </c>
      <c r="J369" s="8">
        <f t="shared" si="17"/>
        <v>0.89789871091895102</v>
      </c>
    </row>
    <row r="370" spans="1:10" hidden="1" x14ac:dyDescent="0.25">
      <c r="A370" s="3" t="s">
        <v>18</v>
      </c>
      <c r="B370" s="2">
        <v>43617</v>
      </c>
      <c r="C370" s="7">
        <v>0.95223198348284099</v>
      </c>
      <c r="D370" s="7">
        <v>0.12570958695408899</v>
      </c>
      <c r="E370" s="7">
        <v>1.68750719483385E-2</v>
      </c>
      <c r="F370" s="7">
        <v>0.78551023395047403</v>
      </c>
      <c r="G370" s="7">
        <v>7.1905107147098704E-2</v>
      </c>
      <c r="H370" s="9">
        <f t="shared" si="15"/>
        <v>0.1425846589024275</v>
      </c>
      <c r="I370" s="9">
        <f t="shared" si="16"/>
        <v>0.13795747641803682</v>
      </c>
      <c r="J370" s="8">
        <f t="shared" si="17"/>
        <v>0.91121982090456299</v>
      </c>
    </row>
    <row r="371" spans="1:10" hidden="1" x14ac:dyDescent="0.25">
      <c r="A371" s="3" t="s">
        <v>18</v>
      </c>
      <c r="B371" s="2">
        <v>43647</v>
      </c>
      <c r="C371" s="7">
        <v>0.97716678760359699</v>
      </c>
      <c r="D371" s="7">
        <v>0.125588999244137</v>
      </c>
      <c r="E371" s="7">
        <v>1.7196069521855199E-2</v>
      </c>
      <c r="F371" s="7">
        <v>0.77955529637029897</v>
      </c>
      <c r="G371" s="7">
        <v>7.7659634863709096E-2</v>
      </c>
      <c r="H371" s="9">
        <f t="shared" si="15"/>
        <v>0.1427850687659922</v>
      </c>
      <c r="I371" s="9">
        <f t="shared" si="16"/>
        <v>0.13875025214502826</v>
      </c>
      <c r="J371" s="8">
        <f t="shared" si="17"/>
        <v>0.90514429561443599</v>
      </c>
    </row>
    <row r="372" spans="1:10" hidden="1" x14ac:dyDescent="0.25">
      <c r="A372" s="3" t="s">
        <v>18</v>
      </c>
      <c r="B372" s="2">
        <v>43678</v>
      </c>
      <c r="C372" s="7">
        <v>0.99835482959449295</v>
      </c>
      <c r="D372" s="7">
        <v>0.120744201715153</v>
      </c>
      <c r="E372" s="7">
        <v>2.6810535176658601E-2</v>
      </c>
      <c r="F372" s="7">
        <v>0.77142401567599195</v>
      </c>
      <c r="G372" s="7">
        <v>8.1021247432197102E-2</v>
      </c>
      <c r="H372" s="9">
        <f t="shared" si="15"/>
        <v>0.14755473689181159</v>
      </c>
      <c r="I372" s="9">
        <f t="shared" si="16"/>
        <v>0.13533793219873944</v>
      </c>
      <c r="J372" s="8">
        <f t="shared" si="17"/>
        <v>0.89216821739114494</v>
      </c>
    </row>
    <row r="373" spans="1:10" hidden="1" x14ac:dyDescent="0.25">
      <c r="A373" s="3" t="s">
        <v>18</v>
      </c>
      <c r="B373" s="2">
        <v>43709</v>
      </c>
      <c r="C373" s="7">
        <v>0.97209076128465499</v>
      </c>
      <c r="D373" s="7">
        <v>0.11843081905556101</v>
      </c>
      <c r="E373" s="7">
        <v>3.1736729420710402E-2</v>
      </c>
      <c r="F373" s="7">
        <v>0.76415792514250103</v>
      </c>
      <c r="G373" s="7">
        <v>8.5674526381227703E-2</v>
      </c>
      <c r="H373" s="9">
        <f t="shared" si="15"/>
        <v>0.1501675484762714</v>
      </c>
      <c r="I373" s="9">
        <f t="shared" si="16"/>
        <v>0.13418573467438638</v>
      </c>
      <c r="J373" s="8">
        <f t="shared" si="17"/>
        <v>0.88258874419806199</v>
      </c>
    </row>
    <row r="374" spans="1:10" hidden="1" x14ac:dyDescent="0.25">
      <c r="A374" s="3" t="s">
        <v>18</v>
      </c>
      <c r="B374" s="2">
        <v>43739</v>
      </c>
      <c r="C374" s="7">
        <v>1.05936828236542</v>
      </c>
      <c r="D374" s="7">
        <v>0.12262188440194099</v>
      </c>
      <c r="E374" s="7">
        <v>3.9886088028379701E-2</v>
      </c>
      <c r="F374" s="7">
        <v>0.74417589820403596</v>
      </c>
      <c r="G374" s="7">
        <v>9.3316129365643596E-2</v>
      </c>
      <c r="H374" s="9">
        <f t="shared" si="15"/>
        <v>0.1625079724303207</v>
      </c>
      <c r="I374" s="9">
        <f t="shared" si="16"/>
        <v>0.14146538773240219</v>
      </c>
      <c r="J374" s="8">
        <f t="shared" si="17"/>
        <v>0.86679778260597695</v>
      </c>
    </row>
    <row r="375" spans="1:10" hidden="1" x14ac:dyDescent="0.25">
      <c r="A375" s="3" t="s">
        <v>18</v>
      </c>
      <c r="B375" s="2">
        <v>43770</v>
      </c>
      <c r="C375" s="7">
        <v>1.04495982396825</v>
      </c>
      <c r="D375" s="7">
        <v>0.12995013713217601</v>
      </c>
      <c r="E375" s="7">
        <v>1.9971435422863799E-2</v>
      </c>
      <c r="F375" s="7">
        <v>0.77411152332909905</v>
      </c>
      <c r="G375" s="7">
        <v>7.5966904115860906E-2</v>
      </c>
      <c r="H375" s="9">
        <f t="shared" si="15"/>
        <v>0.14992157255503982</v>
      </c>
      <c r="I375" s="9">
        <f t="shared" si="16"/>
        <v>0.14374034738501373</v>
      </c>
      <c r="J375" s="8">
        <f t="shared" si="17"/>
        <v>0.90406166046127501</v>
      </c>
    </row>
    <row r="376" spans="1:10" hidden="1" x14ac:dyDescent="0.25">
      <c r="A376" s="3" t="s">
        <v>18</v>
      </c>
      <c r="B376" s="2">
        <v>43800</v>
      </c>
      <c r="C376" s="7">
        <v>1.14045971851976</v>
      </c>
      <c r="D376" s="7">
        <v>0.13568749470240599</v>
      </c>
      <c r="E376" s="7">
        <v>1.5931227060902602E-2</v>
      </c>
      <c r="F376" s="7">
        <v>0.78451022969685902</v>
      </c>
      <c r="G376" s="7">
        <v>6.3871048539832401E-2</v>
      </c>
      <c r="H376" s="9">
        <f t="shared" si="15"/>
        <v>0.15161872176330859</v>
      </c>
      <c r="I376" s="9">
        <f t="shared" si="16"/>
        <v>0.14745471663819557</v>
      </c>
      <c r="J376" s="8">
        <f t="shared" si="17"/>
        <v>0.92019772439926495</v>
      </c>
    </row>
    <row r="377" spans="1:10" hidden="1" x14ac:dyDescent="0.25">
      <c r="A377" s="3" t="s">
        <v>18</v>
      </c>
      <c r="B377" s="2">
        <v>43831</v>
      </c>
      <c r="C377" s="7">
        <v>0.98512087002381599</v>
      </c>
      <c r="D377" s="7">
        <v>0.105092278964448</v>
      </c>
      <c r="E377" s="7">
        <v>5.8424967036935602E-2</v>
      </c>
      <c r="F377" s="7">
        <v>0.71789957009933802</v>
      </c>
      <c r="G377" s="7">
        <v>0.11858318389927899</v>
      </c>
      <c r="H377" s="9">
        <f t="shared" si="15"/>
        <v>0.16351724600138362</v>
      </c>
      <c r="I377" s="9">
        <f t="shared" si="16"/>
        <v>0.12769540680627425</v>
      </c>
      <c r="J377" s="8">
        <f t="shared" si="17"/>
        <v>0.82299184906378597</v>
      </c>
    </row>
    <row r="378" spans="1:10" hidden="1" x14ac:dyDescent="0.25">
      <c r="A378" s="3" t="s">
        <v>18</v>
      </c>
      <c r="B378" s="2">
        <v>43862</v>
      </c>
      <c r="C378" s="7">
        <v>0.94181211248049501</v>
      </c>
      <c r="D378" s="7">
        <v>0.11810330840184299</v>
      </c>
      <c r="E378" s="7">
        <v>2.2369667658785099E-2</v>
      </c>
      <c r="F378" s="7">
        <v>0.77069395168372601</v>
      </c>
      <c r="G378" s="7">
        <v>8.8833072255646101E-2</v>
      </c>
      <c r="H378" s="9">
        <f t="shared" si="15"/>
        <v>0.14047297606062809</v>
      </c>
      <c r="I378" s="9">
        <f t="shared" si="16"/>
        <v>0.13287991953358699</v>
      </c>
      <c r="J378" s="8">
        <f t="shared" si="17"/>
        <v>0.88879726008556903</v>
      </c>
    </row>
    <row r="379" spans="1:10" hidden="1" x14ac:dyDescent="0.25">
      <c r="A379" s="3" t="s">
        <v>18</v>
      </c>
      <c r="B379" s="2">
        <v>43891</v>
      </c>
      <c r="C379" s="7">
        <v>0.83045754446827602</v>
      </c>
      <c r="D379" s="7">
        <v>8.2888249768014996E-2</v>
      </c>
      <c r="E379" s="7">
        <v>2.18558290081367E-2</v>
      </c>
      <c r="F379" s="7">
        <v>0.79403519783214604</v>
      </c>
      <c r="G379" s="7">
        <v>0.101220723391702</v>
      </c>
      <c r="H379" s="9">
        <f t="shared" si="15"/>
        <v>0.10474407877615169</v>
      </c>
      <c r="I379" s="9">
        <f t="shared" si="16"/>
        <v>9.4521648377462963E-2</v>
      </c>
      <c r="J379" s="8">
        <f t="shared" si="17"/>
        <v>0.87692344760016105</v>
      </c>
    </row>
    <row r="380" spans="1:10" hidden="1" x14ac:dyDescent="0.25">
      <c r="A380" s="3" t="s">
        <v>18</v>
      </c>
      <c r="B380" s="2">
        <v>43922</v>
      </c>
      <c r="C380" s="7">
        <v>0.46766898143348101</v>
      </c>
      <c r="D380" s="7">
        <v>2.37334251156519E-2</v>
      </c>
      <c r="E380" s="7">
        <v>3.0428457837886998E-2</v>
      </c>
      <c r="F380" s="7">
        <v>0.79083437122957301</v>
      </c>
      <c r="G380" s="7">
        <v>0.155003745816888</v>
      </c>
      <c r="H380" s="9">
        <f t="shared" si="15"/>
        <v>5.4161882953538895E-2</v>
      </c>
      <c r="I380" s="9">
        <f t="shared" si="16"/>
        <v>2.9136218276904911E-2</v>
      </c>
      <c r="J380" s="8">
        <f t="shared" si="17"/>
        <v>0.81456779634522491</v>
      </c>
    </row>
    <row r="381" spans="1:10" hidden="1" x14ac:dyDescent="0.25">
      <c r="A381" s="3" t="s">
        <v>18</v>
      </c>
      <c r="B381" s="2">
        <v>43952</v>
      </c>
      <c r="C381" s="7">
        <v>0.57767818678730898</v>
      </c>
      <c r="D381" s="7">
        <v>2.6133834125646901E-2</v>
      </c>
      <c r="E381" s="7">
        <v>2.1403170138837E-2</v>
      </c>
      <c r="F381" s="7">
        <v>0.79941833124569095</v>
      </c>
      <c r="G381" s="7">
        <v>0.15304466448982601</v>
      </c>
      <c r="H381" s="9">
        <f t="shared" si="15"/>
        <v>4.7537004264483901E-2</v>
      </c>
      <c r="I381" s="9">
        <f t="shared" si="16"/>
        <v>3.1656187485004976E-2</v>
      </c>
      <c r="J381" s="8">
        <f t="shared" si="17"/>
        <v>0.8255521653713378</v>
      </c>
    </row>
    <row r="382" spans="1:10" hidden="1" x14ac:dyDescent="0.25">
      <c r="A382" s="3" t="s">
        <v>18</v>
      </c>
      <c r="B382" s="2">
        <v>43983</v>
      </c>
      <c r="C382" s="7">
        <v>0.74009626808007001</v>
      </c>
      <c r="D382" s="7">
        <v>4.96029034487728E-2</v>
      </c>
      <c r="E382" s="7">
        <v>2.0308573101099101E-2</v>
      </c>
      <c r="F382" s="7">
        <v>0.77792930466329002</v>
      </c>
      <c r="G382" s="7">
        <v>0.152159218786838</v>
      </c>
      <c r="H382" s="9">
        <f t="shared" si="15"/>
        <v>6.9911476549871898E-2</v>
      </c>
      <c r="I382" s="9">
        <f t="shared" si="16"/>
        <v>5.9940752713344141E-2</v>
      </c>
      <c r="J382" s="8">
        <f t="shared" si="17"/>
        <v>0.82753220811206285</v>
      </c>
    </row>
    <row r="383" spans="1:10" hidden="1" x14ac:dyDescent="0.25">
      <c r="A383" s="3" t="s">
        <v>18</v>
      </c>
      <c r="B383" s="2">
        <v>44013</v>
      </c>
      <c r="C383" s="7">
        <v>0.92791499143828704</v>
      </c>
      <c r="D383" s="7">
        <v>7.95594555748938E-2</v>
      </c>
      <c r="E383" s="7">
        <v>2.67201654015367E-2</v>
      </c>
      <c r="F383" s="7">
        <v>0.75694047211105098</v>
      </c>
      <c r="G383" s="7">
        <v>0.13677990691251901</v>
      </c>
      <c r="H383" s="9">
        <f t="shared" si="15"/>
        <v>0.1062796209764305</v>
      </c>
      <c r="I383" s="9">
        <f t="shared" si="16"/>
        <v>9.5109937181923537E-2</v>
      </c>
      <c r="J383" s="8">
        <f t="shared" si="17"/>
        <v>0.83649992768594483</v>
      </c>
    </row>
    <row r="384" spans="1:10" hidden="1" x14ac:dyDescent="0.25">
      <c r="A384" s="3" t="s">
        <v>18</v>
      </c>
      <c r="B384" s="2">
        <v>44044</v>
      </c>
      <c r="C384" s="7">
        <v>1.0054213758680099</v>
      </c>
      <c r="D384" s="7">
        <v>9.1573075888233005E-2</v>
      </c>
      <c r="E384" s="7">
        <v>4.4786236277965401E-2</v>
      </c>
      <c r="F384" s="7">
        <v>0.72406498377547701</v>
      </c>
      <c r="G384" s="7">
        <v>0.13957570405832501</v>
      </c>
      <c r="H384" s="9">
        <f t="shared" si="15"/>
        <v>0.1363593121661984</v>
      </c>
      <c r="I384" s="9">
        <f t="shared" si="16"/>
        <v>0.11227170532722425</v>
      </c>
      <c r="J384" s="8">
        <f t="shared" si="17"/>
        <v>0.81563805966371006</v>
      </c>
    </row>
    <row r="385" spans="1:10" hidden="1" x14ac:dyDescent="0.25">
      <c r="A385" s="3" t="s">
        <v>18</v>
      </c>
      <c r="B385" s="2">
        <v>44075</v>
      </c>
      <c r="C385" s="7">
        <v>1.0145690864682699</v>
      </c>
      <c r="D385" s="7">
        <v>8.4269855635048796E-2</v>
      </c>
      <c r="E385" s="7">
        <v>5.65367650604581E-2</v>
      </c>
      <c r="F385" s="7">
        <v>0.704167470259218</v>
      </c>
      <c r="G385" s="7">
        <v>0.155025909045275</v>
      </c>
      <c r="H385" s="9">
        <f t="shared" si="15"/>
        <v>0.1408066206955069</v>
      </c>
      <c r="I385" s="9">
        <f t="shared" si="16"/>
        <v>0.10688212349595153</v>
      </c>
      <c r="J385" s="8">
        <f t="shared" si="17"/>
        <v>0.78843732589426674</v>
      </c>
    </row>
    <row r="386" spans="1:10" hidden="1" x14ac:dyDescent="0.25">
      <c r="A386" s="3" t="s">
        <v>18</v>
      </c>
      <c r="B386" s="2">
        <v>44105</v>
      </c>
      <c r="C386" s="7">
        <v>1.0902432736327801</v>
      </c>
      <c r="D386" s="7">
        <v>8.3945137932529904E-2</v>
      </c>
      <c r="E386" s="7">
        <v>6.3565471296542095E-2</v>
      </c>
      <c r="F386" s="7">
        <v>0.696414104706083</v>
      </c>
      <c r="G386" s="7">
        <v>0.156075286064845</v>
      </c>
      <c r="H386" s="9">
        <f t="shared" si="15"/>
        <v>0.147510609229072</v>
      </c>
      <c r="I386" s="9">
        <f t="shared" si="16"/>
        <v>0.10757242734601043</v>
      </c>
      <c r="J386" s="8">
        <f t="shared" si="17"/>
        <v>0.78035924263861289</v>
      </c>
    </row>
    <row r="387" spans="1:10" hidden="1" x14ac:dyDescent="0.25">
      <c r="A387" s="3" t="s">
        <v>18</v>
      </c>
      <c r="B387" s="2">
        <v>44136</v>
      </c>
      <c r="C387" s="7">
        <v>0.73146310049369101</v>
      </c>
      <c r="D387" s="7">
        <v>4.6015765559392303E-2</v>
      </c>
      <c r="E387" s="7">
        <v>3.5447513224101203E-2</v>
      </c>
      <c r="F387" s="7">
        <v>0.75145884435504695</v>
      </c>
      <c r="G387" s="7">
        <v>0.16707787686146</v>
      </c>
      <c r="H387" s="9">
        <f t="shared" ref="H387:H450" si="18">D387+E387</f>
        <v>8.1463278783493506E-2</v>
      </c>
      <c r="I387" s="9">
        <f t="shared" ref="I387:I450" si="19">D387/(D387+F387)</f>
        <v>5.7701856569865359E-2</v>
      </c>
      <c r="J387" s="8">
        <f t="shared" ref="J387:J450" si="20">+F387+D387</f>
        <v>0.7974746099144393</v>
      </c>
    </row>
    <row r="388" spans="1:10" hidden="1" x14ac:dyDescent="0.25">
      <c r="A388" s="3" t="s">
        <v>18</v>
      </c>
      <c r="B388" s="2">
        <v>44166</v>
      </c>
      <c r="C388" s="7">
        <v>0.98672396720964795</v>
      </c>
      <c r="D388" s="7">
        <v>8.7825411276141796E-2</v>
      </c>
      <c r="E388" s="7">
        <v>2.5697339163416402E-2</v>
      </c>
      <c r="F388" s="7">
        <v>0.77178160824853104</v>
      </c>
      <c r="G388" s="7">
        <v>0.114695641311911</v>
      </c>
      <c r="H388" s="9">
        <f t="shared" si="18"/>
        <v>0.1135227504395582</v>
      </c>
      <c r="I388" s="9">
        <f t="shared" si="19"/>
        <v>0.10216925790660204</v>
      </c>
      <c r="J388" s="8">
        <f t="shared" si="20"/>
        <v>0.85960701952467278</v>
      </c>
    </row>
    <row r="389" spans="1:10" hidden="1" x14ac:dyDescent="0.25">
      <c r="A389" s="3" t="s">
        <v>18</v>
      </c>
      <c r="B389" s="2">
        <v>44197</v>
      </c>
      <c r="C389" s="7">
        <v>0.67649527087290395</v>
      </c>
      <c r="D389" s="7">
        <v>3.1010236704119402E-2</v>
      </c>
      <c r="E389" s="7">
        <v>8.7318670454320804E-2</v>
      </c>
      <c r="F389" s="7">
        <v>0.669084102805797</v>
      </c>
      <c r="G389" s="7">
        <v>0.21258699003576301</v>
      </c>
      <c r="H389" s="9">
        <f t="shared" si="18"/>
        <v>0.1183289071584402</v>
      </c>
      <c r="I389" s="9">
        <f t="shared" si="19"/>
        <v>4.4294368564424251E-2</v>
      </c>
      <c r="J389" s="8">
        <f t="shared" si="20"/>
        <v>0.7000943395099164</v>
      </c>
    </row>
    <row r="390" spans="1:10" hidden="1" x14ac:dyDescent="0.25">
      <c r="A390" s="3" t="s">
        <v>18</v>
      </c>
      <c r="B390" s="2">
        <v>44228</v>
      </c>
      <c r="C390" s="7">
        <v>0.597093797436139</v>
      </c>
      <c r="D390" s="7">
        <v>3.2198110626326E-2</v>
      </c>
      <c r="E390" s="7">
        <v>3.2957282696956899E-2</v>
      </c>
      <c r="F390" s="7">
        <v>0.74923304769303101</v>
      </c>
      <c r="G390" s="7">
        <v>0.185611558983686</v>
      </c>
      <c r="H390" s="9">
        <f t="shared" si="18"/>
        <v>6.5155393323282906E-2</v>
      </c>
      <c r="I390" s="9">
        <f t="shared" si="19"/>
        <v>4.1204027102752415E-2</v>
      </c>
      <c r="J390" s="8">
        <f t="shared" si="20"/>
        <v>0.78143115831935706</v>
      </c>
    </row>
    <row r="391" spans="1:10" hidden="1" x14ac:dyDescent="0.25">
      <c r="A391" s="3" t="s">
        <v>18</v>
      </c>
      <c r="B391" s="2">
        <v>44256</v>
      </c>
      <c r="C391" s="7">
        <v>0.73690403476281996</v>
      </c>
      <c r="D391" s="7">
        <v>3.41027090011191E-2</v>
      </c>
      <c r="E391" s="7">
        <v>2.68874869991843E-2</v>
      </c>
      <c r="F391" s="7">
        <v>0.74909320764154697</v>
      </c>
      <c r="G391" s="7">
        <v>0.18991659635815</v>
      </c>
      <c r="H391" s="9">
        <f t="shared" si="18"/>
        <v>6.09901960003034E-2</v>
      </c>
      <c r="I391" s="9">
        <f t="shared" si="19"/>
        <v>4.3543011750249577E-2</v>
      </c>
      <c r="J391" s="8">
        <f t="shared" si="20"/>
        <v>0.78319591664266608</v>
      </c>
    </row>
    <row r="392" spans="1:10" hidden="1" x14ac:dyDescent="0.25">
      <c r="A392" s="3" t="s">
        <v>18</v>
      </c>
      <c r="B392" s="2">
        <v>44287</v>
      </c>
      <c r="C392" s="7">
        <v>0.95534741815752</v>
      </c>
      <c r="D392" s="7">
        <v>7.1788522115911496E-2</v>
      </c>
      <c r="E392" s="7">
        <v>4.8240698165446801E-2</v>
      </c>
      <c r="F392" s="7">
        <v>0.718759484152248</v>
      </c>
      <c r="G392" s="7">
        <v>0.16121129556639399</v>
      </c>
      <c r="H392" s="9">
        <f t="shared" si="18"/>
        <v>0.12002922028135829</v>
      </c>
      <c r="I392" s="9">
        <f t="shared" si="19"/>
        <v>9.0808555010839301E-2</v>
      </c>
      <c r="J392" s="8">
        <f t="shared" si="20"/>
        <v>0.79054800626815946</v>
      </c>
    </row>
    <row r="393" spans="1:10" hidden="1" x14ac:dyDescent="0.25">
      <c r="A393" s="3" t="s">
        <v>18</v>
      </c>
      <c r="B393" s="2">
        <v>44317</v>
      </c>
      <c r="C393" s="7">
        <v>1.06345352902952</v>
      </c>
      <c r="D393" s="7">
        <v>8.69257993100995E-2</v>
      </c>
      <c r="E393" s="7">
        <v>4.2460329608576097E-2</v>
      </c>
      <c r="F393" s="7">
        <v>0.72831948134785696</v>
      </c>
      <c r="G393" s="7">
        <v>0.142294389733468</v>
      </c>
      <c r="H393" s="9">
        <f t="shared" si="18"/>
        <v>0.1293861289186756</v>
      </c>
      <c r="I393" s="9">
        <f t="shared" si="19"/>
        <v>0.10662533273414926</v>
      </c>
      <c r="J393" s="8">
        <f t="shared" si="20"/>
        <v>0.81524528065795643</v>
      </c>
    </row>
    <row r="394" spans="1:10" hidden="1" x14ac:dyDescent="0.25">
      <c r="A394" s="3" t="s">
        <v>18</v>
      </c>
      <c r="B394" s="2">
        <v>44348</v>
      </c>
      <c r="C394" s="7">
        <v>1.0586358174370001</v>
      </c>
      <c r="D394" s="7">
        <v>8.9747494947238105E-2</v>
      </c>
      <c r="E394" s="7">
        <v>5.00198076071924E-2</v>
      </c>
      <c r="F394" s="7">
        <v>0.71282391524484101</v>
      </c>
      <c r="G394" s="7">
        <v>0.14740878220072801</v>
      </c>
      <c r="H394" s="9">
        <f t="shared" si="18"/>
        <v>0.13976730255443051</v>
      </c>
      <c r="I394" s="9">
        <f t="shared" si="19"/>
        <v>0.11182493396538866</v>
      </c>
      <c r="J394" s="8">
        <f t="shared" si="20"/>
        <v>0.80257141019207912</v>
      </c>
    </row>
    <row r="395" spans="1:10" hidden="1" x14ac:dyDescent="0.25">
      <c r="A395" s="3" t="s">
        <v>18</v>
      </c>
      <c r="B395" s="2">
        <v>44378</v>
      </c>
      <c r="C395" s="7">
        <v>1.0908481804525201</v>
      </c>
      <c r="D395" s="7">
        <v>9.5331592520940103E-2</v>
      </c>
      <c r="E395" s="7">
        <v>4.6064156017457197E-2</v>
      </c>
      <c r="F395" s="7">
        <v>0.72211397434841695</v>
      </c>
      <c r="G395" s="7">
        <v>0.13649027711318601</v>
      </c>
      <c r="H395" s="9">
        <f t="shared" si="18"/>
        <v>0.14139574853839731</v>
      </c>
      <c r="I395" s="9">
        <f t="shared" si="19"/>
        <v>0.11662133404923811</v>
      </c>
      <c r="J395" s="8">
        <f t="shared" si="20"/>
        <v>0.8174455668693571</v>
      </c>
    </row>
    <row r="396" spans="1:10" hidden="1" x14ac:dyDescent="0.25">
      <c r="A396" s="3" t="s">
        <v>18</v>
      </c>
      <c r="B396" s="2">
        <v>44409</v>
      </c>
      <c r="C396" s="7">
        <v>1.0860204844591701</v>
      </c>
      <c r="D396" s="7">
        <v>0.107581465883883</v>
      </c>
      <c r="E396" s="7">
        <v>4.4624462396780099E-2</v>
      </c>
      <c r="F396" s="7">
        <v>0.72078038050340998</v>
      </c>
      <c r="G396" s="7">
        <v>0.12701369121592701</v>
      </c>
      <c r="H396" s="9">
        <f t="shared" si="18"/>
        <v>0.15220592828066309</v>
      </c>
      <c r="I396" s="9">
        <f t="shared" si="19"/>
        <v>0.12987255068913964</v>
      </c>
      <c r="J396" s="8">
        <f t="shared" si="20"/>
        <v>0.82836184638729293</v>
      </c>
    </row>
    <row r="397" spans="1:10" x14ac:dyDescent="0.25">
      <c r="A397" s="3" t="s">
        <v>18</v>
      </c>
      <c r="B397" s="2">
        <v>44440</v>
      </c>
      <c r="C397" s="7">
        <v>1.0919823378403</v>
      </c>
      <c r="D397" s="7">
        <v>0.101781718578366</v>
      </c>
      <c r="E397" s="7">
        <v>5.0731914627975001E-2</v>
      </c>
      <c r="F397" s="7">
        <v>0.71341366338938705</v>
      </c>
      <c r="G397" s="7">
        <v>0.13407270340427199</v>
      </c>
      <c r="H397" s="9">
        <f t="shared" si="18"/>
        <v>0.15251363320634101</v>
      </c>
      <c r="I397" s="9">
        <f t="shared" si="19"/>
        <v>0.12485561232287772</v>
      </c>
      <c r="J397" s="8">
        <f t="shared" si="20"/>
        <v>0.8151953819677531</v>
      </c>
    </row>
    <row r="398" spans="1:10" hidden="1" x14ac:dyDescent="0.25">
      <c r="A398" s="3" t="s">
        <v>19</v>
      </c>
      <c r="B398" s="2">
        <v>43466</v>
      </c>
      <c r="C398" s="7">
        <v>0.88222330967779905</v>
      </c>
      <c r="D398" s="7">
        <v>0.19459614705421099</v>
      </c>
      <c r="E398" s="7">
        <v>1.00293066716609E-2</v>
      </c>
      <c r="F398" s="7">
        <v>0.71056530126287298</v>
      </c>
      <c r="G398" s="7">
        <v>8.4809245011255405E-2</v>
      </c>
      <c r="H398" s="9">
        <f t="shared" si="18"/>
        <v>0.2046254537258719</v>
      </c>
      <c r="I398" s="9">
        <f t="shared" si="19"/>
        <v>0.21498501445903681</v>
      </c>
      <c r="J398" s="8">
        <f t="shared" si="20"/>
        <v>0.90516144831708401</v>
      </c>
    </row>
    <row r="399" spans="1:10" hidden="1" x14ac:dyDescent="0.25">
      <c r="A399" s="3" t="s">
        <v>19</v>
      </c>
      <c r="B399" s="2">
        <v>43497</v>
      </c>
      <c r="C399" s="7">
        <v>0.91780497064518196</v>
      </c>
      <c r="D399" s="7">
        <v>0.20010056355682501</v>
      </c>
      <c r="E399" s="7">
        <v>9.9931342225372897E-3</v>
      </c>
      <c r="F399" s="7">
        <v>0.70845544787427595</v>
      </c>
      <c r="G399" s="7">
        <v>8.1450854346361595E-2</v>
      </c>
      <c r="H399" s="9">
        <f t="shared" si="18"/>
        <v>0.21009369777936229</v>
      </c>
      <c r="I399" s="9">
        <f t="shared" si="19"/>
        <v>0.22024020648065387</v>
      </c>
      <c r="J399" s="8">
        <f t="shared" si="20"/>
        <v>0.90855601143110098</v>
      </c>
    </row>
    <row r="400" spans="1:10" hidden="1" x14ac:dyDescent="0.25">
      <c r="A400" s="3" t="s">
        <v>19</v>
      </c>
      <c r="B400" s="2">
        <v>43525</v>
      </c>
      <c r="C400" s="7">
        <v>1.04311446818857</v>
      </c>
      <c r="D400" s="7">
        <v>0.195564943912693</v>
      </c>
      <c r="E400" s="7">
        <v>7.1616819623911403E-3</v>
      </c>
      <c r="F400" s="7">
        <v>0.71918592924451397</v>
      </c>
      <c r="G400" s="7">
        <v>7.8087444880401896E-2</v>
      </c>
      <c r="H400" s="9">
        <f t="shared" si="18"/>
        <v>0.20272662587508414</v>
      </c>
      <c r="I400" s="9">
        <f t="shared" si="19"/>
        <v>0.21379038780002746</v>
      </c>
      <c r="J400" s="8">
        <f t="shared" si="20"/>
        <v>0.91475087315720693</v>
      </c>
    </row>
    <row r="401" spans="1:10" hidden="1" x14ac:dyDescent="0.25">
      <c r="A401" s="3" t="s">
        <v>19</v>
      </c>
      <c r="B401" s="2">
        <v>43556</v>
      </c>
      <c r="C401" s="7">
        <v>1.01115220723151</v>
      </c>
      <c r="D401" s="7">
        <v>0.198823610035642</v>
      </c>
      <c r="E401" s="7">
        <v>7.1403464989528397E-3</v>
      </c>
      <c r="F401" s="7">
        <v>0.71623108542277103</v>
      </c>
      <c r="G401" s="7">
        <v>7.7804958042633904E-2</v>
      </c>
      <c r="H401" s="9">
        <f t="shared" si="18"/>
        <v>0.20596395653459484</v>
      </c>
      <c r="I401" s="9">
        <f t="shared" si="19"/>
        <v>0.21728057461749622</v>
      </c>
      <c r="J401" s="8">
        <f t="shared" si="20"/>
        <v>0.915054695458413</v>
      </c>
    </row>
    <row r="402" spans="1:10" hidden="1" x14ac:dyDescent="0.25">
      <c r="A402" s="3" t="s">
        <v>19</v>
      </c>
      <c r="B402" s="2">
        <v>43586</v>
      </c>
      <c r="C402" s="7">
        <v>0.99804473747270195</v>
      </c>
      <c r="D402" s="7">
        <v>0.200348055938844</v>
      </c>
      <c r="E402" s="7">
        <v>8.2962292353403501E-3</v>
      </c>
      <c r="F402" s="7">
        <v>0.72179761650823704</v>
      </c>
      <c r="G402" s="7">
        <v>6.9558098317579004E-2</v>
      </c>
      <c r="H402" s="9">
        <f t="shared" si="18"/>
        <v>0.20864428517418435</v>
      </c>
      <c r="I402" s="9">
        <f t="shared" si="19"/>
        <v>0.21726291401138831</v>
      </c>
      <c r="J402" s="8">
        <f t="shared" si="20"/>
        <v>0.92214567244708101</v>
      </c>
    </row>
    <row r="403" spans="1:10" hidden="1" x14ac:dyDescent="0.25">
      <c r="A403" s="3" t="s">
        <v>19</v>
      </c>
      <c r="B403" s="2">
        <v>43617</v>
      </c>
      <c r="C403" s="7">
        <v>0.99925732983212201</v>
      </c>
      <c r="D403" s="7">
        <v>0.202915229294969</v>
      </c>
      <c r="E403" s="7">
        <v>7.54191524519359E-3</v>
      </c>
      <c r="F403" s="7">
        <v>0.72966906254372699</v>
      </c>
      <c r="G403" s="7">
        <v>5.9873792916110398E-2</v>
      </c>
      <c r="H403" s="9">
        <f t="shared" si="18"/>
        <v>0.21045714454016259</v>
      </c>
      <c r="I403" s="9">
        <f t="shared" si="19"/>
        <v>0.21758379491348556</v>
      </c>
      <c r="J403" s="8">
        <f t="shared" si="20"/>
        <v>0.93258429183869596</v>
      </c>
    </row>
    <row r="404" spans="1:10" hidden="1" x14ac:dyDescent="0.25">
      <c r="A404" s="3" t="s">
        <v>19</v>
      </c>
      <c r="B404" s="2">
        <v>43647</v>
      </c>
      <c r="C404" s="7">
        <v>0.98079780916852899</v>
      </c>
      <c r="D404" s="7">
        <v>0.211034385189655</v>
      </c>
      <c r="E404" s="7">
        <v>6.4843855142121603E-3</v>
      </c>
      <c r="F404" s="7">
        <v>0.71817514414098005</v>
      </c>
      <c r="G404" s="7">
        <v>6.4306085155152806E-2</v>
      </c>
      <c r="H404" s="9">
        <f t="shared" si="18"/>
        <v>0.21751877070386716</v>
      </c>
      <c r="I404" s="9">
        <f t="shared" si="19"/>
        <v>0.22711173156142259</v>
      </c>
      <c r="J404" s="8">
        <f t="shared" si="20"/>
        <v>0.92920952933063505</v>
      </c>
    </row>
    <row r="405" spans="1:10" hidden="1" x14ac:dyDescent="0.25">
      <c r="A405" s="3" t="s">
        <v>19</v>
      </c>
      <c r="B405" s="2">
        <v>43678</v>
      </c>
      <c r="C405" s="7">
        <v>1.04155672091171</v>
      </c>
      <c r="D405" s="7">
        <v>0.206020677443842</v>
      </c>
      <c r="E405" s="7">
        <v>7.38631084272778E-3</v>
      </c>
      <c r="F405" s="7">
        <v>0.72554496848081795</v>
      </c>
      <c r="G405" s="7">
        <v>6.1048043232612398E-2</v>
      </c>
      <c r="H405" s="9">
        <f t="shared" si="18"/>
        <v>0.21340698828656979</v>
      </c>
      <c r="I405" s="9">
        <f t="shared" si="19"/>
        <v>0.22115529736967549</v>
      </c>
      <c r="J405" s="8">
        <f t="shared" si="20"/>
        <v>0.93156564592465996</v>
      </c>
    </row>
    <row r="406" spans="1:10" hidden="1" x14ac:dyDescent="0.25">
      <c r="A406" s="3" t="s">
        <v>19</v>
      </c>
      <c r="B406" s="2">
        <v>43709</v>
      </c>
      <c r="C406" s="7">
        <v>0.96882918200621504</v>
      </c>
      <c r="D406" s="7">
        <v>0.21039411844219999</v>
      </c>
      <c r="E406" s="7">
        <v>7.4055766853380204E-3</v>
      </c>
      <c r="F406" s="7">
        <v>0.71715504153769405</v>
      </c>
      <c r="G406" s="7">
        <v>6.50452633347679E-2</v>
      </c>
      <c r="H406" s="9">
        <f t="shared" si="18"/>
        <v>0.21779969512753802</v>
      </c>
      <c r="I406" s="9">
        <f t="shared" si="19"/>
        <v>0.22682799739343257</v>
      </c>
      <c r="J406" s="8">
        <f t="shared" si="20"/>
        <v>0.92754915997989407</v>
      </c>
    </row>
    <row r="407" spans="1:10" hidden="1" x14ac:dyDescent="0.25">
      <c r="A407" s="3" t="s">
        <v>19</v>
      </c>
      <c r="B407" s="2">
        <v>43739</v>
      </c>
      <c r="C407" s="7">
        <v>0.99890587240702999</v>
      </c>
      <c r="D407" s="7">
        <v>0.20657301891167501</v>
      </c>
      <c r="E407" s="7">
        <v>7.7101363499248003E-3</v>
      </c>
      <c r="F407" s="7">
        <v>0.71269881795164203</v>
      </c>
      <c r="G407" s="7">
        <v>7.30180267867587E-2</v>
      </c>
      <c r="H407" s="9">
        <f t="shared" si="18"/>
        <v>0.2142831552615998</v>
      </c>
      <c r="I407" s="9">
        <f t="shared" si="19"/>
        <v>0.22471374693314961</v>
      </c>
      <c r="J407" s="8">
        <f t="shared" si="20"/>
        <v>0.91927183686331704</v>
      </c>
    </row>
    <row r="408" spans="1:10" hidden="1" x14ac:dyDescent="0.25">
      <c r="A408" s="3" t="s">
        <v>19</v>
      </c>
      <c r="B408" s="2">
        <v>43770</v>
      </c>
      <c r="C408" s="7">
        <v>1.04575730666045</v>
      </c>
      <c r="D408" s="7">
        <v>0.20825196769343901</v>
      </c>
      <c r="E408" s="7">
        <v>8.0572010539486805E-3</v>
      </c>
      <c r="F408" s="7">
        <v>0.71635208571047404</v>
      </c>
      <c r="G408" s="7">
        <v>6.7338745542137798E-2</v>
      </c>
      <c r="H408" s="9">
        <f t="shared" si="18"/>
        <v>0.2163091687473877</v>
      </c>
      <c r="I408" s="9">
        <f t="shared" si="19"/>
        <v>0.2252336737295961</v>
      </c>
      <c r="J408" s="8">
        <f t="shared" si="20"/>
        <v>0.92460405340391305</v>
      </c>
    </row>
    <row r="409" spans="1:10" hidden="1" x14ac:dyDescent="0.25">
      <c r="A409" s="3" t="s">
        <v>19</v>
      </c>
      <c r="B409" s="2">
        <v>43800</v>
      </c>
      <c r="C409" s="7">
        <v>1.11255608579818</v>
      </c>
      <c r="D409" s="7">
        <v>0.23286099107170599</v>
      </c>
      <c r="E409" s="7">
        <v>6.8582280469682497E-3</v>
      </c>
      <c r="F409" s="7">
        <v>0.70232384958515104</v>
      </c>
      <c r="G409" s="7">
        <v>5.7956931296174401E-2</v>
      </c>
      <c r="H409" s="9">
        <f t="shared" si="18"/>
        <v>0.23971921911867425</v>
      </c>
      <c r="I409" s="9">
        <f t="shared" si="19"/>
        <v>0.2489999633742444</v>
      </c>
      <c r="J409" s="8">
        <f t="shared" si="20"/>
        <v>0.93518484065685703</v>
      </c>
    </row>
    <row r="410" spans="1:10" hidden="1" x14ac:dyDescent="0.25">
      <c r="A410" s="3" t="s">
        <v>19</v>
      </c>
      <c r="B410" s="2">
        <v>43831</v>
      </c>
      <c r="C410" s="7">
        <v>0.96650998406219701</v>
      </c>
      <c r="D410" s="7">
        <v>0.19659476455024699</v>
      </c>
      <c r="E410" s="7">
        <v>1.0259246306494999E-2</v>
      </c>
      <c r="F410" s="7">
        <v>0.71682613555242303</v>
      </c>
      <c r="G410" s="7">
        <v>7.6319853590834194E-2</v>
      </c>
      <c r="H410" s="9">
        <f t="shared" si="18"/>
        <v>0.20685401085674199</v>
      </c>
      <c r="I410" s="9">
        <f t="shared" si="19"/>
        <v>0.21522910689710451</v>
      </c>
      <c r="J410" s="8">
        <f t="shared" si="20"/>
        <v>0.91342090010267007</v>
      </c>
    </row>
    <row r="411" spans="1:10" hidden="1" x14ac:dyDescent="0.25">
      <c r="A411" s="3" t="s">
        <v>19</v>
      </c>
      <c r="B411" s="2">
        <v>43862</v>
      </c>
      <c r="C411" s="7">
        <v>0.95030789119471304</v>
      </c>
      <c r="D411" s="7">
        <v>0.19784209345668799</v>
      </c>
      <c r="E411" s="7">
        <v>1.0066902156923E-2</v>
      </c>
      <c r="F411" s="7">
        <v>0.72008543386531099</v>
      </c>
      <c r="G411" s="7">
        <v>7.2005570521077894E-2</v>
      </c>
      <c r="H411" s="9">
        <f t="shared" si="18"/>
        <v>0.20790899561361098</v>
      </c>
      <c r="I411" s="9">
        <f t="shared" si="19"/>
        <v>0.21553127841571651</v>
      </c>
      <c r="J411" s="8">
        <f t="shared" si="20"/>
        <v>0.917927527321999</v>
      </c>
    </row>
    <row r="412" spans="1:10" hidden="1" x14ac:dyDescent="0.25">
      <c r="A412" s="3" t="s">
        <v>19</v>
      </c>
      <c r="B412" s="2">
        <v>43891</v>
      </c>
      <c r="C412" s="7">
        <v>0.90886964330555997</v>
      </c>
      <c r="D412" s="7">
        <v>0.19774423634225999</v>
      </c>
      <c r="E412" s="7">
        <v>7.3196389742670297E-3</v>
      </c>
      <c r="F412" s="7">
        <v>0.710102005976321</v>
      </c>
      <c r="G412" s="7">
        <v>8.4834118707152295E-2</v>
      </c>
      <c r="H412" s="9">
        <f t="shared" si="18"/>
        <v>0.20506387531652701</v>
      </c>
      <c r="I412" s="9">
        <f t="shared" si="19"/>
        <v>0.21781688035325664</v>
      </c>
      <c r="J412" s="8">
        <f t="shared" si="20"/>
        <v>0.90784624231858102</v>
      </c>
    </row>
    <row r="413" spans="1:10" hidden="1" x14ac:dyDescent="0.25">
      <c r="A413" s="3" t="s">
        <v>19</v>
      </c>
      <c r="B413" s="2">
        <v>43922</v>
      </c>
      <c r="C413" s="7">
        <v>0.57794760863141603</v>
      </c>
      <c r="D413" s="7">
        <v>0.18130310608088099</v>
      </c>
      <c r="E413" s="7">
        <v>1.04802027374345E-2</v>
      </c>
      <c r="F413" s="7">
        <v>0.66690911782634399</v>
      </c>
      <c r="G413" s="7">
        <v>0.14130757335534</v>
      </c>
      <c r="H413" s="9">
        <f t="shared" si="18"/>
        <v>0.19178330881831548</v>
      </c>
      <c r="I413" s="9">
        <f t="shared" si="19"/>
        <v>0.21374733936952953</v>
      </c>
      <c r="J413" s="8">
        <f t="shared" si="20"/>
        <v>0.84821222390722495</v>
      </c>
    </row>
    <row r="414" spans="1:10" hidden="1" x14ac:dyDescent="0.25">
      <c r="A414" s="3" t="s">
        <v>19</v>
      </c>
      <c r="B414" s="2">
        <v>43952</v>
      </c>
      <c r="C414" s="7">
        <v>0.70647388255288102</v>
      </c>
      <c r="D414" s="7">
        <v>0.174960707419554</v>
      </c>
      <c r="E414" s="7">
        <v>1.3260024219196601E-2</v>
      </c>
      <c r="F414" s="7">
        <v>0.66973713802970702</v>
      </c>
      <c r="G414" s="7">
        <v>0.142042130331542</v>
      </c>
      <c r="H414" s="9">
        <f t="shared" si="18"/>
        <v>0.18822073163875058</v>
      </c>
      <c r="I414" s="9">
        <f t="shared" si="19"/>
        <v>0.20712815637229354</v>
      </c>
      <c r="J414" s="8">
        <f t="shared" si="20"/>
        <v>0.84469784544926108</v>
      </c>
    </row>
    <row r="415" spans="1:10" hidden="1" x14ac:dyDescent="0.25">
      <c r="A415" s="3" t="s">
        <v>19</v>
      </c>
      <c r="B415" s="2">
        <v>43983</v>
      </c>
      <c r="C415" s="7">
        <v>0.88035735460592801</v>
      </c>
      <c r="D415" s="7">
        <v>0.19343827785360501</v>
      </c>
      <c r="E415" s="7">
        <v>1.17857605663889E-2</v>
      </c>
      <c r="F415" s="7">
        <v>0.68222099459056396</v>
      </c>
      <c r="G415" s="7">
        <v>0.11255496698944201</v>
      </c>
      <c r="H415" s="9">
        <f t="shared" si="18"/>
        <v>0.20522403841999393</v>
      </c>
      <c r="I415" s="9">
        <f t="shared" si="19"/>
        <v>0.22090587508275192</v>
      </c>
      <c r="J415" s="8">
        <f t="shared" si="20"/>
        <v>0.87565927244416897</v>
      </c>
    </row>
    <row r="416" spans="1:10" hidden="1" x14ac:dyDescent="0.25">
      <c r="A416" s="3" t="s">
        <v>19</v>
      </c>
      <c r="B416" s="2">
        <v>44013</v>
      </c>
      <c r="C416" s="7">
        <v>1.02173325069565</v>
      </c>
      <c r="D416" s="7">
        <v>0.20861328702041201</v>
      </c>
      <c r="E416" s="7">
        <v>1.1808593803130801E-2</v>
      </c>
      <c r="F416" s="7">
        <v>0.68778842629565795</v>
      </c>
      <c r="G416" s="7">
        <v>9.1789692880799204E-2</v>
      </c>
      <c r="H416" s="9">
        <f t="shared" si="18"/>
        <v>0.2204218808235428</v>
      </c>
      <c r="I416" s="9">
        <f t="shared" si="19"/>
        <v>0.23272299006288855</v>
      </c>
      <c r="J416" s="8">
        <f t="shared" si="20"/>
        <v>0.89640171331606999</v>
      </c>
    </row>
    <row r="417" spans="1:10" hidden="1" x14ac:dyDescent="0.25">
      <c r="A417" s="3" t="s">
        <v>19</v>
      </c>
      <c r="B417" s="2">
        <v>44044</v>
      </c>
      <c r="C417" s="7">
        <v>1.04290080626451</v>
      </c>
      <c r="D417" s="7">
        <v>0.20463819530133701</v>
      </c>
      <c r="E417" s="7">
        <v>8.2656692889198496E-3</v>
      </c>
      <c r="F417" s="7">
        <v>0.71001184412182305</v>
      </c>
      <c r="G417" s="7">
        <v>7.7084291287920201E-2</v>
      </c>
      <c r="H417" s="9">
        <f t="shared" si="18"/>
        <v>0.21290386459025684</v>
      </c>
      <c r="I417" s="9">
        <f t="shared" si="19"/>
        <v>0.22373387249881457</v>
      </c>
      <c r="J417" s="8">
        <f t="shared" si="20"/>
        <v>0.91465003942316003</v>
      </c>
    </row>
    <row r="418" spans="1:10" hidden="1" x14ac:dyDescent="0.25">
      <c r="A418" s="3" t="s">
        <v>19</v>
      </c>
      <c r="B418" s="2">
        <v>44075</v>
      </c>
      <c r="C418" s="7">
        <v>1.02364220152223</v>
      </c>
      <c r="D418" s="7">
        <v>0.20132387159217199</v>
      </c>
      <c r="E418" s="7">
        <v>1.02483446037434E-2</v>
      </c>
      <c r="F418" s="7">
        <v>0.69940459176269698</v>
      </c>
      <c r="G418" s="7">
        <v>8.9023192041386895E-2</v>
      </c>
      <c r="H418" s="9">
        <f t="shared" si="18"/>
        <v>0.2115722161959154</v>
      </c>
      <c r="I418" s="9">
        <f t="shared" si="19"/>
        <v>0.22351227898618589</v>
      </c>
      <c r="J418" s="8">
        <f t="shared" si="20"/>
        <v>0.900728463354869</v>
      </c>
    </row>
    <row r="419" spans="1:10" hidden="1" x14ac:dyDescent="0.25">
      <c r="A419" s="3" t="s">
        <v>19</v>
      </c>
      <c r="B419" s="2">
        <v>44105</v>
      </c>
      <c r="C419" s="7">
        <v>1.0359033178789201</v>
      </c>
      <c r="D419" s="7">
        <v>0.198829355911913</v>
      </c>
      <c r="E419" s="7">
        <v>1.09693937826396E-2</v>
      </c>
      <c r="F419" s="7">
        <v>0.69723672397955305</v>
      </c>
      <c r="G419" s="7">
        <v>9.2964526325894206E-2</v>
      </c>
      <c r="H419" s="9">
        <f t="shared" si="18"/>
        <v>0.20979874969455259</v>
      </c>
      <c r="I419" s="9">
        <f t="shared" si="19"/>
        <v>0.22189139883076006</v>
      </c>
      <c r="J419" s="8">
        <f t="shared" si="20"/>
        <v>0.89606607989146603</v>
      </c>
    </row>
    <row r="420" spans="1:10" hidden="1" x14ac:dyDescent="0.25">
      <c r="A420" s="3" t="s">
        <v>19</v>
      </c>
      <c r="B420" s="2">
        <v>44136</v>
      </c>
      <c r="C420" s="7">
        <v>0.81547341909298798</v>
      </c>
      <c r="D420" s="7">
        <v>0.203537705649527</v>
      </c>
      <c r="E420" s="7">
        <v>1.2799782653235199E-2</v>
      </c>
      <c r="F420" s="7">
        <v>0.66601472786854898</v>
      </c>
      <c r="G420" s="7">
        <v>0.117647783828688</v>
      </c>
      <c r="H420" s="9">
        <f t="shared" si="18"/>
        <v>0.2163374883027622</v>
      </c>
      <c r="I420" s="9">
        <f t="shared" si="19"/>
        <v>0.2340718026928458</v>
      </c>
      <c r="J420" s="8">
        <f t="shared" si="20"/>
        <v>0.86955243351807598</v>
      </c>
    </row>
    <row r="421" spans="1:10" hidden="1" x14ac:dyDescent="0.25">
      <c r="A421" s="3" t="s">
        <v>19</v>
      </c>
      <c r="B421" s="2">
        <v>44166</v>
      </c>
      <c r="C421" s="7">
        <v>1.0977565955242301</v>
      </c>
      <c r="D421" s="7">
        <v>0.230201130519535</v>
      </c>
      <c r="E421" s="7">
        <v>5.3721699096919004E-3</v>
      </c>
      <c r="F421" s="7">
        <v>0.68785946247773599</v>
      </c>
      <c r="G421" s="7">
        <v>7.6567237093036894E-2</v>
      </c>
      <c r="H421" s="9">
        <f t="shared" si="18"/>
        <v>0.23557330042922689</v>
      </c>
      <c r="I421" s="9">
        <f t="shared" si="19"/>
        <v>0.25074720805516515</v>
      </c>
      <c r="J421" s="8">
        <f t="shared" si="20"/>
        <v>0.91806059299727094</v>
      </c>
    </row>
    <row r="422" spans="1:10" hidden="1" x14ac:dyDescent="0.25">
      <c r="A422" s="3" t="s">
        <v>19</v>
      </c>
      <c r="B422" s="2">
        <v>44197</v>
      </c>
      <c r="C422" s="7">
        <v>0.64867966958581202</v>
      </c>
      <c r="D422" s="7">
        <v>0.18999056677779499</v>
      </c>
      <c r="E422" s="7">
        <v>6.8081183532265402E-3</v>
      </c>
      <c r="F422" s="7">
        <v>0.65960673194263197</v>
      </c>
      <c r="G422" s="7">
        <v>0.143594582926346</v>
      </c>
      <c r="H422" s="9">
        <f t="shared" si="18"/>
        <v>0.19679868513102153</v>
      </c>
      <c r="I422" s="9">
        <f t="shared" si="19"/>
        <v>0.22362425947438694</v>
      </c>
      <c r="J422" s="8">
        <f t="shared" si="20"/>
        <v>0.849597298720427</v>
      </c>
    </row>
    <row r="423" spans="1:10" hidden="1" x14ac:dyDescent="0.25">
      <c r="A423" s="3" t="s">
        <v>19</v>
      </c>
      <c r="B423" s="2">
        <v>44228</v>
      </c>
      <c r="C423" s="7">
        <v>0.68901110239158603</v>
      </c>
      <c r="D423" s="7">
        <v>0.18737680057557601</v>
      </c>
      <c r="E423" s="7">
        <v>5.6622653589341598E-3</v>
      </c>
      <c r="F423" s="7">
        <v>0.67159776235176005</v>
      </c>
      <c r="G423" s="7">
        <v>0.13536317171373</v>
      </c>
      <c r="H423" s="9">
        <f t="shared" si="18"/>
        <v>0.19303906593451017</v>
      </c>
      <c r="I423" s="9">
        <f t="shared" si="19"/>
        <v>0.218140104099249</v>
      </c>
      <c r="J423" s="8">
        <f t="shared" si="20"/>
        <v>0.85897456292733609</v>
      </c>
    </row>
    <row r="424" spans="1:10" hidden="1" x14ac:dyDescent="0.25">
      <c r="A424" s="3" t="s">
        <v>19</v>
      </c>
      <c r="B424" s="2">
        <v>44256</v>
      </c>
      <c r="C424" s="7">
        <v>0.83027696311674704</v>
      </c>
      <c r="D424" s="7">
        <v>0.18681842370003099</v>
      </c>
      <c r="E424" s="7">
        <v>6.05935011323542E-3</v>
      </c>
      <c r="F424" s="7">
        <v>0.65827092584658098</v>
      </c>
      <c r="G424" s="7">
        <v>0.14885130034015201</v>
      </c>
      <c r="H424" s="9">
        <f t="shared" si="18"/>
        <v>0.1928777738132664</v>
      </c>
      <c r="I424" s="9">
        <f t="shared" si="19"/>
        <v>0.22106351689351966</v>
      </c>
      <c r="J424" s="8">
        <f t="shared" si="20"/>
        <v>0.84508934954661197</v>
      </c>
    </row>
    <row r="425" spans="1:10" hidden="1" x14ac:dyDescent="0.25">
      <c r="A425" s="3" t="s">
        <v>19</v>
      </c>
      <c r="B425" s="2">
        <v>44287</v>
      </c>
      <c r="C425" s="7">
        <v>1.0500744273960201</v>
      </c>
      <c r="D425" s="7">
        <v>0.190177425902605</v>
      </c>
      <c r="E425" s="7">
        <v>4.4760617969009401E-3</v>
      </c>
      <c r="F425" s="7">
        <v>0.69959788441336901</v>
      </c>
      <c r="G425" s="7">
        <v>0.105748627887126</v>
      </c>
      <c r="H425" s="9">
        <f t="shared" si="18"/>
        <v>0.19465348769950594</v>
      </c>
      <c r="I425" s="9">
        <f t="shared" si="19"/>
        <v>0.21373646098931406</v>
      </c>
      <c r="J425" s="8">
        <f t="shared" si="20"/>
        <v>0.88977531031597401</v>
      </c>
    </row>
    <row r="426" spans="1:10" hidden="1" x14ac:dyDescent="0.25">
      <c r="A426" s="3" t="s">
        <v>19</v>
      </c>
      <c r="B426" s="2">
        <v>44317</v>
      </c>
      <c r="C426" s="7">
        <v>1.1452172140476899</v>
      </c>
      <c r="D426" s="7">
        <v>0.18604025317575701</v>
      </c>
      <c r="E426" s="7">
        <v>5.6117658888180403E-3</v>
      </c>
      <c r="F426" s="7">
        <v>0.70058388811864303</v>
      </c>
      <c r="G426" s="7">
        <v>0.107764092816781</v>
      </c>
      <c r="H426" s="9">
        <f t="shared" si="18"/>
        <v>0.19165201906457505</v>
      </c>
      <c r="I426" s="9">
        <f t="shared" si="19"/>
        <v>0.20982989804919272</v>
      </c>
      <c r="J426" s="8">
        <f t="shared" si="20"/>
        <v>0.88662414129440004</v>
      </c>
    </row>
    <row r="427" spans="1:10" hidden="1" x14ac:dyDescent="0.25">
      <c r="A427" s="3" t="s">
        <v>19</v>
      </c>
      <c r="B427" s="2">
        <v>44348</v>
      </c>
      <c r="C427" s="7">
        <v>1.08711980680816</v>
      </c>
      <c r="D427" s="7">
        <v>0.18852584805414699</v>
      </c>
      <c r="E427" s="7">
        <v>4.0506962560845697E-3</v>
      </c>
      <c r="F427" s="7">
        <v>0.70213136697336698</v>
      </c>
      <c r="G427" s="7">
        <v>0.105292088716402</v>
      </c>
      <c r="H427" s="9">
        <f t="shared" si="18"/>
        <v>0.19257654431023155</v>
      </c>
      <c r="I427" s="9">
        <f t="shared" si="19"/>
        <v>0.2116704887955386</v>
      </c>
      <c r="J427" s="8">
        <f t="shared" si="20"/>
        <v>0.89065721502751394</v>
      </c>
    </row>
    <row r="428" spans="1:10" hidden="1" x14ac:dyDescent="0.25">
      <c r="A428" s="3" t="s">
        <v>19</v>
      </c>
      <c r="B428" s="2">
        <v>44378</v>
      </c>
      <c r="C428" s="7">
        <v>1.16102952978945</v>
      </c>
      <c r="D428" s="7">
        <v>0.191694707933067</v>
      </c>
      <c r="E428" s="7">
        <v>4.9405239188375699E-3</v>
      </c>
      <c r="F428" s="7">
        <v>0.70216606903645296</v>
      </c>
      <c r="G428" s="7">
        <v>0.101198699111642</v>
      </c>
      <c r="H428" s="9">
        <f t="shared" si="18"/>
        <v>0.19663523185190457</v>
      </c>
      <c r="I428" s="9">
        <f t="shared" si="19"/>
        <v>0.2144570081517333</v>
      </c>
      <c r="J428" s="8">
        <f t="shared" si="20"/>
        <v>0.89386077696951993</v>
      </c>
    </row>
    <row r="429" spans="1:10" hidden="1" x14ac:dyDescent="0.25">
      <c r="A429" s="3" t="s">
        <v>19</v>
      </c>
      <c r="B429" s="2">
        <v>44409</v>
      </c>
      <c r="C429" s="7">
        <v>1.1248960490334501</v>
      </c>
      <c r="D429" s="7">
        <v>0.194611676362894</v>
      </c>
      <c r="E429" s="7">
        <v>4.7299530985878803E-3</v>
      </c>
      <c r="F429" s="7">
        <v>0.69670058942501101</v>
      </c>
      <c r="G429" s="7">
        <v>0.10395778111350699</v>
      </c>
      <c r="H429" s="9">
        <f t="shared" si="18"/>
        <v>0.19934162946148187</v>
      </c>
      <c r="I429" s="9">
        <f t="shared" si="19"/>
        <v>0.21834286796318297</v>
      </c>
      <c r="J429" s="8">
        <f t="shared" si="20"/>
        <v>0.89131226578790501</v>
      </c>
    </row>
    <row r="430" spans="1:10" x14ac:dyDescent="0.25">
      <c r="A430" s="3" t="s">
        <v>19</v>
      </c>
      <c r="B430" s="2">
        <v>44440</v>
      </c>
      <c r="C430" s="7">
        <v>1.10647042176374</v>
      </c>
      <c r="D430" s="7">
        <v>0.18879189172402999</v>
      </c>
      <c r="E430" s="7">
        <v>4.7660328826355097E-3</v>
      </c>
      <c r="F430" s="7">
        <v>0.70027895334467305</v>
      </c>
      <c r="G430" s="7">
        <v>0.106163122048662</v>
      </c>
      <c r="H430" s="9">
        <f t="shared" si="18"/>
        <v>0.19355792460666549</v>
      </c>
      <c r="I430" s="9">
        <f t="shared" si="19"/>
        <v>0.21234741052546952</v>
      </c>
      <c r="J430" s="8">
        <f t="shared" si="20"/>
        <v>0.88907084506870304</v>
      </c>
    </row>
    <row r="431" spans="1:10" hidden="1" x14ac:dyDescent="0.25">
      <c r="A431" s="3" t="s">
        <v>20</v>
      </c>
      <c r="B431" s="2">
        <v>43466</v>
      </c>
      <c r="C431" s="7">
        <v>0.87981573858930495</v>
      </c>
      <c r="D431" s="7">
        <v>0.20793461431601301</v>
      </c>
      <c r="E431" s="7">
        <v>1.7010907066998201E-2</v>
      </c>
      <c r="F431" s="7">
        <v>0.69783875112593297</v>
      </c>
      <c r="G431" s="7">
        <v>7.7215727491056305E-2</v>
      </c>
      <c r="H431" s="9">
        <f t="shared" si="18"/>
        <v>0.22494552138301122</v>
      </c>
      <c r="I431" s="9">
        <f t="shared" si="19"/>
        <v>0.22956582987462579</v>
      </c>
      <c r="J431" s="8">
        <f t="shared" si="20"/>
        <v>0.90577336544194598</v>
      </c>
    </row>
    <row r="432" spans="1:10" hidden="1" x14ac:dyDescent="0.25">
      <c r="A432" s="3" t="s">
        <v>20</v>
      </c>
      <c r="B432" s="2">
        <v>43497</v>
      </c>
      <c r="C432" s="7">
        <v>0.89236965623391595</v>
      </c>
      <c r="D432" s="7">
        <v>0.21800954043096901</v>
      </c>
      <c r="E432" s="7">
        <v>1.53002451374744E-2</v>
      </c>
      <c r="F432" s="7">
        <v>0.69848035922623897</v>
      </c>
      <c r="G432" s="7">
        <v>6.8209855205318207E-2</v>
      </c>
      <c r="H432" s="9">
        <f t="shared" si="18"/>
        <v>0.23330978556844342</v>
      </c>
      <c r="I432" s="9">
        <f t="shared" si="19"/>
        <v>0.23787446049597544</v>
      </c>
      <c r="J432" s="8">
        <f t="shared" si="20"/>
        <v>0.91648989965720795</v>
      </c>
    </row>
    <row r="433" spans="1:10" hidden="1" x14ac:dyDescent="0.25">
      <c r="A433" s="3" t="s">
        <v>20</v>
      </c>
      <c r="B433" s="2">
        <v>43525</v>
      </c>
      <c r="C433" s="7">
        <v>1.02697773597785</v>
      </c>
      <c r="D433" s="7">
        <v>0.21648955583453999</v>
      </c>
      <c r="E433" s="7">
        <v>1.4886342625045E-2</v>
      </c>
      <c r="F433" s="7">
        <v>0.70413736688114703</v>
      </c>
      <c r="G433" s="7">
        <v>6.4486734659267894E-2</v>
      </c>
      <c r="H433" s="9">
        <f t="shared" si="18"/>
        <v>0.23137589845958501</v>
      </c>
      <c r="I433" s="9">
        <f t="shared" si="19"/>
        <v>0.23515449145885717</v>
      </c>
      <c r="J433" s="8">
        <f t="shared" si="20"/>
        <v>0.92062692271568702</v>
      </c>
    </row>
    <row r="434" spans="1:10" hidden="1" x14ac:dyDescent="0.25">
      <c r="A434" s="3" t="s">
        <v>20</v>
      </c>
      <c r="B434" s="2">
        <v>43556</v>
      </c>
      <c r="C434" s="7">
        <v>0.97300833793799602</v>
      </c>
      <c r="D434" s="7">
        <v>0.215466810029528</v>
      </c>
      <c r="E434" s="7">
        <v>1.45195348679436E-2</v>
      </c>
      <c r="F434" s="7">
        <v>0.69781450974321602</v>
      </c>
      <c r="G434" s="7">
        <v>7.2199145359311698E-2</v>
      </c>
      <c r="H434" s="9">
        <f t="shared" si="18"/>
        <v>0.22998634489747161</v>
      </c>
      <c r="I434" s="9">
        <f t="shared" si="19"/>
        <v>0.23592600151193674</v>
      </c>
      <c r="J434" s="8">
        <f t="shared" si="20"/>
        <v>0.91328131977274407</v>
      </c>
    </row>
    <row r="435" spans="1:10" hidden="1" x14ac:dyDescent="0.25">
      <c r="A435" s="3" t="s">
        <v>20</v>
      </c>
      <c r="B435" s="2">
        <v>43586</v>
      </c>
      <c r="C435" s="7">
        <v>1.0255377856322001</v>
      </c>
      <c r="D435" s="7">
        <v>0.21910090400238699</v>
      </c>
      <c r="E435" s="7">
        <v>1.27435273550115E-2</v>
      </c>
      <c r="F435" s="7">
        <v>0.70779547236955198</v>
      </c>
      <c r="G435" s="7">
        <v>6.0360096273050397E-2</v>
      </c>
      <c r="H435" s="9">
        <f t="shared" si="18"/>
        <v>0.23184443135739849</v>
      </c>
      <c r="I435" s="9">
        <f t="shared" si="19"/>
        <v>0.23638122835261532</v>
      </c>
      <c r="J435" s="8">
        <f t="shared" si="20"/>
        <v>0.926896376371939</v>
      </c>
    </row>
    <row r="436" spans="1:10" hidden="1" x14ac:dyDescent="0.25">
      <c r="A436" s="3" t="s">
        <v>20</v>
      </c>
      <c r="B436" s="2">
        <v>43617</v>
      </c>
      <c r="C436" s="7">
        <v>0.99694716892686297</v>
      </c>
      <c r="D436" s="7">
        <v>0.22415365489341199</v>
      </c>
      <c r="E436" s="7">
        <v>1.0723793932080301E-2</v>
      </c>
      <c r="F436" s="7">
        <v>0.706777484745856</v>
      </c>
      <c r="G436" s="7">
        <v>5.83450664286514E-2</v>
      </c>
      <c r="H436" s="9">
        <f t="shared" si="18"/>
        <v>0.2348774488254923</v>
      </c>
      <c r="I436" s="9">
        <f t="shared" si="19"/>
        <v>0.24078435595168793</v>
      </c>
      <c r="J436" s="8">
        <f t="shared" si="20"/>
        <v>0.93093113963926799</v>
      </c>
    </row>
    <row r="437" spans="1:10" hidden="1" x14ac:dyDescent="0.25">
      <c r="A437" s="3" t="s">
        <v>20</v>
      </c>
      <c r="B437" s="2">
        <v>43647</v>
      </c>
      <c r="C437" s="7">
        <v>0.97400724541948802</v>
      </c>
      <c r="D437" s="7">
        <v>0.210681443580686</v>
      </c>
      <c r="E437" s="7">
        <v>1.12911053825128E-2</v>
      </c>
      <c r="F437" s="7">
        <v>0.71669230453266697</v>
      </c>
      <c r="G437" s="7">
        <v>6.1335146504134901E-2</v>
      </c>
      <c r="H437" s="9">
        <f t="shared" si="18"/>
        <v>0.22197254896319879</v>
      </c>
      <c r="I437" s="9">
        <f t="shared" si="19"/>
        <v>0.22718072838410172</v>
      </c>
      <c r="J437" s="8">
        <f t="shared" si="20"/>
        <v>0.92737374811335294</v>
      </c>
    </row>
    <row r="438" spans="1:10" hidden="1" x14ac:dyDescent="0.25">
      <c r="A438" s="3" t="s">
        <v>20</v>
      </c>
      <c r="B438" s="2">
        <v>43678</v>
      </c>
      <c r="C438" s="7">
        <v>0.97167432336869097</v>
      </c>
      <c r="D438" s="7">
        <v>0.21538258711361299</v>
      </c>
      <c r="E438" s="7">
        <v>1.17122629619376E-2</v>
      </c>
      <c r="F438" s="7">
        <v>0.71112696399055098</v>
      </c>
      <c r="G438" s="7">
        <v>6.1778185933898E-2</v>
      </c>
      <c r="H438" s="9">
        <f t="shared" si="18"/>
        <v>0.22709485007555058</v>
      </c>
      <c r="I438" s="9">
        <f t="shared" si="19"/>
        <v>0.23246666681086198</v>
      </c>
      <c r="J438" s="8">
        <f t="shared" si="20"/>
        <v>0.926509551104164</v>
      </c>
    </row>
    <row r="439" spans="1:10" hidden="1" x14ac:dyDescent="0.25">
      <c r="A439" s="3" t="s">
        <v>20</v>
      </c>
      <c r="B439" s="2">
        <v>43709</v>
      </c>
      <c r="C439" s="7">
        <v>0.93154567395134902</v>
      </c>
      <c r="D439" s="7">
        <v>0.20579739033460001</v>
      </c>
      <c r="E439" s="7">
        <v>1.08139001186047E-2</v>
      </c>
      <c r="F439" s="7">
        <v>0.71714513284653703</v>
      </c>
      <c r="G439" s="7">
        <v>6.6243576700257503E-2</v>
      </c>
      <c r="H439" s="9">
        <f t="shared" si="18"/>
        <v>0.21661129045320471</v>
      </c>
      <c r="I439" s="9">
        <f t="shared" si="19"/>
        <v>0.22297963867270004</v>
      </c>
      <c r="J439" s="8">
        <f t="shared" si="20"/>
        <v>0.92294252318113701</v>
      </c>
    </row>
    <row r="440" spans="1:10" hidden="1" x14ac:dyDescent="0.25">
      <c r="A440" s="3" t="s">
        <v>20</v>
      </c>
      <c r="B440" s="2">
        <v>43739</v>
      </c>
      <c r="C440" s="7">
        <v>1.0174223127661901</v>
      </c>
      <c r="D440" s="7">
        <v>0.223933407253459</v>
      </c>
      <c r="E440" s="7">
        <v>1.13141927346718E-2</v>
      </c>
      <c r="F440" s="7">
        <v>0.70036044048570101</v>
      </c>
      <c r="G440" s="7">
        <v>6.4391959526167997E-2</v>
      </c>
      <c r="H440" s="9">
        <f t="shared" si="18"/>
        <v>0.2352475999881308</v>
      </c>
      <c r="I440" s="9">
        <f t="shared" si="19"/>
        <v>0.24227512473571505</v>
      </c>
      <c r="J440" s="8">
        <f t="shared" si="20"/>
        <v>0.92429384773916001</v>
      </c>
    </row>
    <row r="441" spans="1:10" hidden="1" x14ac:dyDescent="0.25">
      <c r="A441" s="3" t="s">
        <v>20</v>
      </c>
      <c r="B441" s="2">
        <v>43770</v>
      </c>
      <c r="C441" s="7">
        <v>1.0727578604355701</v>
      </c>
      <c r="D441" s="7">
        <v>0.227065940657842</v>
      </c>
      <c r="E441" s="7">
        <v>1.1721352531671799E-2</v>
      </c>
      <c r="F441" s="7">
        <v>0.70319642104607305</v>
      </c>
      <c r="G441" s="7">
        <v>5.8016285764413998E-2</v>
      </c>
      <c r="H441" s="9">
        <f t="shared" si="18"/>
        <v>0.23878729318951381</v>
      </c>
      <c r="I441" s="9">
        <f t="shared" si="19"/>
        <v>0.24408806591071433</v>
      </c>
      <c r="J441" s="8">
        <f t="shared" si="20"/>
        <v>0.93026236170391507</v>
      </c>
    </row>
    <row r="442" spans="1:10" hidden="1" x14ac:dyDescent="0.25">
      <c r="A442" s="3" t="s">
        <v>20</v>
      </c>
      <c r="B442" s="2">
        <v>43800</v>
      </c>
      <c r="C442" s="7">
        <v>1.2379361607605801</v>
      </c>
      <c r="D442" s="7">
        <v>0.25495784191693699</v>
      </c>
      <c r="E442" s="7">
        <v>8.4544992022399304E-3</v>
      </c>
      <c r="F442" s="7">
        <v>0.69113950193450702</v>
      </c>
      <c r="G442" s="7">
        <v>4.5448156946316001E-2</v>
      </c>
      <c r="H442" s="9">
        <f t="shared" si="18"/>
        <v>0.26341234111917694</v>
      </c>
      <c r="I442" s="9">
        <f t="shared" si="19"/>
        <v>0.26948373079564469</v>
      </c>
      <c r="J442" s="8">
        <f t="shared" si="20"/>
        <v>0.94609734385144395</v>
      </c>
    </row>
    <row r="443" spans="1:10" hidden="1" x14ac:dyDescent="0.25">
      <c r="A443" s="3" t="s">
        <v>20</v>
      </c>
      <c r="B443" s="2">
        <v>43831</v>
      </c>
      <c r="C443" s="7">
        <v>0.899982132085968</v>
      </c>
      <c r="D443" s="7">
        <v>0.202970494185994</v>
      </c>
      <c r="E443" s="7">
        <v>1.10101517406953E-2</v>
      </c>
      <c r="F443" s="7">
        <v>0.71186854183019799</v>
      </c>
      <c r="G443" s="7">
        <v>7.4150812243112402E-2</v>
      </c>
      <c r="H443" s="9">
        <f t="shared" si="18"/>
        <v>0.21398064592668931</v>
      </c>
      <c r="I443" s="9">
        <f t="shared" si="19"/>
        <v>0.22186470646230882</v>
      </c>
      <c r="J443" s="8">
        <f t="shared" si="20"/>
        <v>0.91483903601619199</v>
      </c>
    </row>
    <row r="444" spans="1:10" hidden="1" x14ac:dyDescent="0.25">
      <c r="A444" s="3" t="s">
        <v>20</v>
      </c>
      <c r="B444" s="2">
        <v>43862</v>
      </c>
      <c r="C444" s="7">
        <v>0.91015567456034496</v>
      </c>
      <c r="D444" s="7">
        <v>0.208139267792223</v>
      </c>
      <c r="E444" s="7">
        <v>1.0567903321929299E-2</v>
      </c>
      <c r="F444" s="7">
        <v>0.71715986753216798</v>
      </c>
      <c r="G444" s="7">
        <v>6.4132961353679893E-2</v>
      </c>
      <c r="H444" s="9">
        <f t="shared" si="18"/>
        <v>0.2187071711141523</v>
      </c>
      <c r="I444" s="9">
        <f t="shared" si="19"/>
        <v>0.22494268053028452</v>
      </c>
      <c r="J444" s="8">
        <f t="shared" si="20"/>
        <v>0.92529913532439101</v>
      </c>
    </row>
    <row r="445" spans="1:10" hidden="1" x14ac:dyDescent="0.25">
      <c r="A445" s="3" t="s">
        <v>20</v>
      </c>
      <c r="B445" s="2">
        <v>43891</v>
      </c>
      <c r="C445" s="7">
        <v>0.75122222051673604</v>
      </c>
      <c r="D445" s="7">
        <v>0.16479850438351101</v>
      </c>
      <c r="E445" s="7">
        <v>1.44930733089062E-2</v>
      </c>
      <c r="F445" s="7">
        <v>0.74906083215319896</v>
      </c>
      <c r="G445" s="7">
        <v>7.1647590154384003E-2</v>
      </c>
      <c r="H445" s="9">
        <f t="shared" si="18"/>
        <v>0.17929157769241721</v>
      </c>
      <c r="I445" s="9">
        <f t="shared" si="19"/>
        <v>0.18033246233282971</v>
      </c>
      <c r="J445" s="8">
        <f t="shared" si="20"/>
        <v>0.91385933653671003</v>
      </c>
    </row>
    <row r="446" spans="1:10" hidden="1" x14ac:dyDescent="0.25">
      <c r="A446" s="3" t="s">
        <v>20</v>
      </c>
      <c r="B446" s="2">
        <v>43922</v>
      </c>
      <c r="C446" s="7">
        <v>0.346858939998684</v>
      </c>
      <c r="D446" s="7">
        <v>7.4301388476728597E-2</v>
      </c>
      <c r="E446" s="7">
        <v>1.9206051501282899E-2</v>
      </c>
      <c r="F446" s="7">
        <v>0.75188072312116705</v>
      </c>
      <c r="G446" s="7">
        <v>0.154611836900821</v>
      </c>
      <c r="H446" s="9">
        <f t="shared" si="18"/>
        <v>9.3507439978011503E-2</v>
      </c>
      <c r="I446" s="9">
        <f t="shared" si="19"/>
        <v>8.9933426824050158E-2</v>
      </c>
      <c r="J446" s="8">
        <f t="shared" si="20"/>
        <v>0.82618211159789567</v>
      </c>
    </row>
    <row r="447" spans="1:10" hidden="1" x14ac:dyDescent="0.25">
      <c r="A447" s="3" t="s">
        <v>20</v>
      </c>
      <c r="B447" s="2">
        <v>43952</v>
      </c>
      <c r="C447" s="7">
        <v>0.41547208878306302</v>
      </c>
      <c r="D447" s="7">
        <v>7.1097914754590597E-2</v>
      </c>
      <c r="E447" s="7">
        <v>1.68107618722175E-2</v>
      </c>
      <c r="F447" s="7">
        <v>0.75746722109069997</v>
      </c>
      <c r="G447" s="7">
        <v>0.15462410228249199</v>
      </c>
      <c r="H447" s="9">
        <f t="shared" si="18"/>
        <v>8.7908676626808097E-2</v>
      </c>
      <c r="I447" s="9">
        <f t="shared" si="19"/>
        <v>8.5808479839134796E-2</v>
      </c>
      <c r="J447" s="8">
        <f t="shared" si="20"/>
        <v>0.82856513584529057</v>
      </c>
    </row>
    <row r="448" spans="1:10" hidden="1" x14ac:dyDescent="0.25">
      <c r="A448" s="3" t="s">
        <v>20</v>
      </c>
      <c r="B448" s="2">
        <v>43983</v>
      </c>
      <c r="C448" s="7">
        <v>0.57473869566031899</v>
      </c>
      <c r="D448" s="7">
        <v>0.112924840569168</v>
      </c>
      <c r="E448" s="7">
        <v>1.3914732383325201E-2</v>
      </c>
      <c r="F448" s="7">
        <v>0.74048533407787298</v>
      </c>
      <c r="G448" s="7">
        <v>0.13267509296963401</v>
      </c>
      <c r="H448" s="9">
        <f t="shared" si="18"/>
        <v>0.12683957295249321</v>
      </c>
      <c r="I448" s="9">
        <f t="shared" si="19"/>
        <v>0.13232188216630086</v>
      </c>
      <c r="J448" s="8">
        <f t="shared" si="20"/>
        <v>0.85341017464704094</v>
      </c>
    </row>
    <row r="449" spans="1:10" hidden="1" x14ac:dyDescent="0.25">
      <c r="A449" s="3" t="s">
        <v>20</v>
      </c>
      <c r="B449" s="2">
        <v>44013</v>
      </c>
      <c r="C449" s="7">
        <v>0.78536893945156006</v>
      </c>
      <c r="D449" s="7">
        <v>0.16160203710643001</v>
      </c>
      <c r="E449" s="7">
        <v>1.41847796359578E-2</v>
      </c>
      <c r="F449" s="7">
        <v>0.71708847288597599</v>
      </c>
      <c r="G449" s="7">
        <v>0.107124710371635</v>
      </c>
      <c r="H449" s="9">
        <f t="shared" si="18"/>
        <v>0.1757868167423878</v>
      </c>
      <c r="I449" s="9">
        <f t="shared" si="19"/>
        <v>0.18391235055881805</v>
      </c>
      <c r="J449" s="8">
        <f t="shared" si="20"/>
        <v>0.87869050999240605</v>
      </c>
    </row>
    <row r="450" spans="1:10" hidden="1" x14ac:dyDescent="0.25">
      <c r="A450" s="3" t="s">
        <v>20</v>
      </c>
      <c r="B450" s="2">
        <v>44044</v>
      </c>
      <c r="C450" s="7">
        <v>0.85870784426711</v>
      </c>
      <c r="D450" s="7">
        <v>0.19513254515893699</v>
      </c>
      <c r="E450" s="7">
        <v>1.12904235362983E-2</v>
      </c>
      <c r="F450" s="7">
        <v>0.70599283647929001</v>
      </c>
      <c r="G450" s="7">
        <v>8.7584194825474998E-2</v>
      </c>
      <c r="H450" s="9">
        <f t="shared" si="18"/>
        <v>0.2064229686952353</v>
      </c>
      <c r="I450" s="9">
        <f t="shared" si="19"/>
        <v>0.21654316828163261</v>
      </c>
      <c r="J450" s="8">
        <f t="shared" si="20"/>
        <v>0.90112538163822697</v>
      </c>
    </row>
    <row r="451" spans="1:10" hidden="1" x14ac:dyDescent="0.25">
      <c r="A451" s="3" t="s">
        <v>20</v>
      </c>
      <c r="B451" s="2">
        <v>44075</v>
      </c>
      <c r="C451" s="7">
        <v>0.85061391253181895</v>
      </c>
      <c r="D451" s="7">
        <v>0.185668199162596</v>
      </c>
      <c r="E451" s="7">
        <v>1.24494707839422E-2</v>
      </c>
      <c r="F451" s="7">
        <v>0.70189035107084397</v>
      </c>
      <c r="G451" s="7">
        <v>9.9991978982617996E-2</v>
      </c>
      <c r="H451" s="9">
        <f t="shared" ref="H451:H514" si="21">D451+E451</f>
        <v>0.19811766994653821</v>
      </c>
      <c r="I451" s="9">
        <f t="shared" ref="I451:I514" si="22">D451/(D451+F451)</f>
        <v>0.20918980400083209</v>
      </c>
      <c r="J451" s="8">
        <f t="shared" ref="J451:J514" si="23">+F451+D451</f>
        <v>0.88755855023343999</v>
      </c>
    </row>
    <row r="452" spans="1:10" hidden="1" x14ac:dyDescent="0.25">
      <c r="A452" s="3" t="s">
        <v>20</v>
      </c>
      <c r="B452" s="2">
        <v>44105</v>
      </c>
      <c r="C452" s="7">
        <v>0.93431065577143901</v>
      </c>
      <c r="D452" s="7">
        <v>0.19557681925513001</v>
      </c>
      <c r="E452" s="7">
        <v>1.52855877086654E-2</v>
      </c>
      <c r="F452" s="7">
        <v>0.696101701891092</v>
      </c>
      <c r="G452" s="7">
        <v>9.3035891145111793E-2</v>
      </c>
      <c r="H452" s="9">
        <f t="shared" si="21"/>
        <v>0.21086240696379541</v>
      </c>
      <c r="I452" s="9">
        <f t="shared" si="22"/>
        <v>0.21933557287409228</v>
      </c>
      <c r="J452" s="8">
        <f t="shared" si="23"/>
        <v>0.89167852114622204</v>
      </c>
    </row>
    <row r="453" spans="1:10" hidden="1" x14ac:dyDescent="0.25">
      <c r="A453" s="3" t="s">
        <v>20</v>
      </c>
      <c r="B453" s="2">
        <v>44136</v>
      </c>
      <c r="C453" s="7">
        <v>0.56235550115297595</v>
      </c>
      <c r="D453" s="7">
        <v>0.119885608983662</v>
      </c>
      <c r="E453" s="7">
        <v>2.00800615378719E-2</v>
      </c>
      <c r="F453" s="7">
        <v>0.72642951938756395</v>
      </c>
      <c r="G453" s="7">
        <v>0.133604810090902</v>
      </c>
      <c r="H453" s="9">
        <f t="shared" si="21"/>
        <v>0.13996567052153391</v>
      </c>
      <c r="I453" s="9">
        <f t="shared" si="22"/>
        <v>0.14165599191684972</v>
      </c>
      <c r="J453" s="8">
        <f t="shared" si="23"/>
        <v>0.84631512837122591</v>
      </c>
    </row>
    <row r="454" spans="1:10" hidden="1" x14ac:dyDescent="0.25">
      <c r="A454" s="3" t="s">
        <v>20</v>
      </c>
      <c r="B454" s="2">
        <v>44166</v>
      </c>
      <c r="C454" s="7">
        <v>0.96266862404257303</v>
      </c>
      <c r="D454" s="7">
        <v>0.21661915677730101</v>
      </c>
      <c r="E454" s="7">
        <v>1.26378100118292E-2</v>
      </c>
      <c r="F454" s="7">
        <v>0.69599321700828398</v>
      </c>
      <c r="G454" s="7">
        <v>7.4749816202584904E-2</v>
      </c>
      <c r="H454" s="9">
        <f t="shared" si="21"/>
        <v>0.22925696678913021</v>
      </c>
      <c r="I454" s="9">
        <f t="shared" si="22"/>
        <v>0.23736162581134901</v>
      </c>
      <c r="J454" s="8">
        <f t="shared" si="23"/>
        <v>0.91261237378558502</v>
      </c>
    </row>
    <row r="455" spans="1:10" hidden="1" x14ac:dyDescent="0.25">
      <c r="A455" s="3" t="s">
        <v>20</v>
      </c>
      <c r="B455" s="2">
        <v>44197</v>
      </c>
      <c r="C455" s="7">
        <v>0.432939942286371</v>
      </c>
      <c r="D455" s="7">
        <v>7.1377126171070795E-2</v>
      </c>
      <c r="E455" s="7">
        <v>2.6424155347809002E-2</v>
      </c>
      <c r="F455" s="7">
        <v>0.71148618522200202</v>
      </c>
      <c r="G455" s="7">
        <v>0.19071253325911799</v>
      </c>
      <c r="H455" s="9">
        <f t="shared" si="21"/>
        <v>9.780128151887979E-2</v>
      </c>
      <c r="I455" s="9">
        <f t="shared" si="22"/>
        <v>9.1174442756881982E-2</v>
      </c>
      <c r="J455" s="8">
        <f t="shared" si="23"/>
        <v>0.78286331139307286</v>
      </c>
    </row>
    <row r="456" spans="1:10" hidden="1" x14ac:dyDescent="0.25">
      <c r="A456" s="3" t="s">
        <v>20</v>
      </c>
      <c r="B456" s="2">
        <v>44228</v>
      </c>
      <c r="C456" s="7">
        <v>0.41544715005092803</v>
      </c>
      <c r="D456" s="7">
        <v>8.0375653940783998E-2</v>
      </c>
      <c r="E456" s="7">
        <v>2.1569965646919698E-2</v>
      </c>
      <c r="F456" s="7">
        <v>0.730983900882482</v>
      </c>
      <c r="G456" s="7">
        <v>0.16707047952981399</v>
      </c>
      <c r="H456" s="9">
        <f t="shared" si="21"/>
        <v>0.10194561958770369</v>
      </c>
      <c r="I456" s="9">
        <f t="shared" si="22"/>
        <v>9.906292896038156E-2</v>
      </c>
      <c r="J456" s="8">
        <f t="shared" si="23"/>
        <v>0.81135955482326594</v>
      </c>
    </row>
    <row r="457" spans="1:10" hidden="1" x14ac:dyDescent="0.25">
      <c r="A457" s="3" t="s">
        <v>20</v>
      </c>
      <c r="B457" s="2">
        <v>44256</v>
      </c>
      <c r="C457" s="7">
        <v>0.52821651971349204</v>
      </c>
      <c r="D457" s="7">
        <v>8.0356602287421905E-2</v>
      </c>
      <c r="E457" s="7">
        <v>1.85801480309713E-2</v>
      </c>
      <c r="F457" s="7">
        <v>0.74883201235368702</v>
      </c>
      <c r="G457" s="7">
        <v>0.15223123732791999</v>
      </c>
      <c r="H457" s="9">
        <f t="shared" si="21"/>
        <v>9.8936750318393205E-2</v>
      </c>
      <c r="I457" s="9">
        <f t="shared" si="22"/>
        <v>9.6909919973035344E-2</v>
      </c>
      <c r="J457" s="8">
        <f t="shared" si="23"/>
        <v>0.82918861464110893</v>
      </c>
    </row>
    <row r="458" spans="1:10" hidden="1" x14ac:dyDescent="0.25">
      <c r="A458" s="3" t="s">
        <v>20</v>
      </c>
      <c r="B458" s="2">
        <v>44287</v>
      </c>
      <c r="C458" s="7">
        <v>0.75637683364859698</v>
      </c>
      <c r="D458" s="7">
        <v>0.154489367851637</v>
      </c>
      <c r="E458" s="7">
        <v>1.57897099063758E-2</v>
      </c>
      <c r="F458" s="7">
        <v>0.71961319795665002</v>
      </c>
      <c r="G458" s="7">
        <v>0.11010772428533799</v>
      </c>
      <c r="H458" s="9">
        <f t="shared" si="21"/>
        <v>0.17027907775801279</v>
      </c>
      <c r="I458" s="9">
        <f t="shared" si="22"/>
        <v>0.17674054955871216</v>
      </c>
      <c r="J458" s="8">
        <f t="shared" si="23"/>
        <v>0.87410256580828705</v>
      </c>
    </row>
    <row r="459" spans="1:10" hidden="1" x14ac:dyDescent="0.25">
      <c r="A459" s="3" t="s">
        <v>20</v>
      </c>
      <c r="B459" s="2">
        <v>44317</v>
      </c>
      <c r="C459" s="7">
        <v>0.91794835910670702</v>
      </c>
      <c r="D459" s="7">
        <v>0.19508908265983399</v>
      </c>
      <c r="E459" s="7">
        <v>1.33508602059382E-2</v>
      </c>
      <c r="F459" s="7">
        <v>0.699101703684887</v>
      </c>
      <c r="G459" s="7">
        <v>9.2458353449340502E-2</v>
      </c>
      <c r="H459" s="9">
        <f t="shared" si="21"/>
        <v>0.20843994286577219</v>
      </c>
      <c r="I459" s="9">
        <f t="shared" si="22"/>
        <v>0.21817389044827945</v>
      </c>
      <c r="J459" s="8">
        <f t="shared" si="23"/>
        <v>0.89419078634472093</v>
      </c>
    </row>
    <row r="460" spans="1:10" hidden="1" x14ac:dyDescent="0.25">
      <c r="A460" s="3" t="s">
        <v>20</v>
      </c>
      <c r="B460" s="2">
        <v>44348</v>
      </c>
      <c r="C460" s="7">
        <v>0.95528623083045805</v>
      </c>
      <c r="D460" s="7">
        <v>0.197641040369469</v>
      </c>
      <c r="E460" s="7">
        <v>1.53945824990679E-2</v>
      </c>
      <c r="F460" s="7">
        <v>0.70065496207470601</v>
      </c>
      <c r="G460" s="7">
        <v>8.6309415056757002E-2</v>
      </c>
      <c r="H460" s="9">
        <f t="shared" si="21"/>
        <v>0.21303562286853689</v>
      </c>
      <c r="I460" s="9">
        <f t="shared" si="22"/>
        <v>0.22001772225603494</v>
      </c>
      <c r="J460" s="8">
        <f t="shared" si="23"/>
        <v>0.89829600244417507</v>
      </c>
    </row>
    <row r="461" spans="1:10" hidden="1" x14ac:dyDescent="0.25">
      <c r="A461" s="3" t="s">
        <v>20</v>
      </c>
      <c r="B461" s="2">
        <v>44378</v>
      </c>
      <c r="C461" s="7">
        <v>0.97552601547322504</v>
      </c>
      <c r="D461" s="7">
        <v>0.20046691789319701</v>
      </c>
      <c r="E461" s="7">
        <v>1.43895570640671E-2</v>
      </c>
      <c r="F461" s="7">
        <v>0.70231631443688702</v>
      </c>
      <c r="G461" s="7">
        <v>8.2827210605848606E-2</v>
      </c>
      <c r="H461" s="9">
        <f t="shared" si="21"/>
        <v>0.21485647495726412</v>
      </c>
      <c r="I461" s="9">
        <f t="shared" si="22"/>
        <v>0.22205432125250241</v>
      </c>
      <c r="J461" s="8">
        <f t="shared" si="23"/>
        <v>0.90278323233008406</v>
      </c>
    </row>
    <row r="462" spans="1:10" hidden="1" x14ac:dyDescent="0.25">
      <c r="A462" s="3" t="s">
        <v>20</v>
      </c>
      <c r="B462" s="2">
        <v>44409</v>
      </c>
      <c r="C462" s="7">
        <v>1.00461331745122</v>
      </c>
      <c r="D462" s="7">
        <v>0.20909614848316299</v>
      </c>
      <c r="E462" s="7">
        <v>1.25599036340945E-2</v>
      </c>
      <c r="F462" s="7">
        <v>0.69141088849638599</v>
      </c>
      <c r="G462" s="7">
        <v>8.6933059386356704E-2</v>
      </c>
      <c r="H462" s="9">
        <f t="shared" si="21"/>
        <v>0.2216560521172575</v>
      </c>
      <c r="I462" s="9">
        <f t="shared" si="22"/>
        <v>0.23219823932137879</v>
      </c>
      <c r="J462" s="8">
        <f t="shared" si="23"/>
        <v>0.90050703697954892</v>
      </c>
    </row>
    <row r="463" spans="1:10" x14ac:dyDescent="0.25">
      <c r="A463" s="3" t="s">
        <v>20</v>
      </c>
      <c r="B463" s="2">
        <v>44440</v>
      </c>
      <c r="C463" s="7">
        <v>0.92308507079186997</v>
      </c>
      <c r="D463" s="7">
        <v>0.19842051180963899</v>
      </c>
      <c r="E463" s="7">
        <v>1.39199871582215E-2</v>
      </c>
      <c r="F463" s="7">
        <v>0.70117101614572197</v>
      </c>
      <c r="G463" s="7">
        <v>8.6488484886417402E-2</v>
      </c>
      <c r="H463" s="9">
        <f t="shared" si="21"/>
        <v>0.2123404989678605</v>
      </c>
      <c r="I463" s="9">
        <f t="shared" si="22"/>
        <v>0.2205673415584733</v>
      </c>
      <c r="J463" s="8">
        <f t="shared" si="23"/>
        <v>0.89959152795536101</v>
      </c>
    </row>
    <row r="464" spans="1:10" hidden="1" x14ac:dyDescent="0.25">
      <c r="A464" s="3" t="s">
        <v>21</v>
      </c>
      <c r="B464" s="2">
        <v>43466</v>
      </c>
      <c r="C464" s="7">
        <v>0.84543815446595505</v>
      </c>
      <c r="D464" s="7">
        <v>0.16756171955351101</v>
      </c>
      <c r="E464" s="7">
        <v>1.24824102960017E-2</v>
      </c>
      <c r="F464" s="7">
        <v>0.74127135478120598</v>
      </c>
      <c r="G464" s="7">
        <v>7.8684515369281102E-2</v>
      </c>
      <c r="H464" s="9">
        <f t="shared" si="21"/>
        <v>0.18004412984951271</v>
      </c>
      <c r="I464" s="9">
        <f t="shared" si="22"/>
        <v>0.18437018225395169</v>
      </c>
      <c r="J464" s="8">
        <f t="shared" si="23"/>
        <v>0.90883307433471705</v>
      </c>
    </row>
    <row r="465" spans="1:10" hidden="1" x14ac:dyDescent="0.25">
      <c r="A465" s="3" t="s">
        <v>21</v>
      </c>
      <c r="B465" s="2">
        <v>43497</v>
      </c>
      <c r="C465" s="7">
        <v>0.85452628403039799</v>
      </c>
      <c r="D465" s="7">
        <v>0.18508639495794099</v>
      </c>
      <c r="E465" s="7">
        <v>1.05520655049712E-2</v>
      </c>
      <c r="F465" s="7">
        <v>0.743534461318347</v>
      </c>
      <c r="G465" s="7">
        <v>6.0827078218741198E-2</v>
      </c>
      <c r="H465" s="9">
        <f t="shared" si="21"/>
        <v>0.19563846046291219</v>
      </c>
      <c r="I465" s="9">
        <f t="shared" si="22"/>
        <v>0.19931320054572751</v>
      </c>
      <c r="J465" s="8">
        <f t="shared" si="23"/>
        <v>0.92862085627628799</v>
      </c>
    </row>
    <row r="466" spans="1:10" hidden="1" x14ac:dyDescent="0.25">
      <c r="A466" s="3" t="s">
        <v>21</v>
      </c>
      <c r="B466" s="2">
        <v>43525</v>
      </c>
      <c r="C466" s="7">
        <v>1.0081216253777501</v>
      </c>
      <c r="D466" s="7">
        <v>0.17945745104403901</v>
      </c>
      <c r="E466" s="7">
        <v>8.7314817742243506E-3</v>
      </c>
      <c r="F466" s="7">
        <v>0.747939002068573</v>
      </c>
      <c r="G466" s="7">
        <v>6.3872065113163901E-2</v>
      </c>
      <c r="H466" s="9">
        <f t="shared" si="21"/>
        <v>0.18818893281826338</v>
      </c>
      <c r="I466" s="9">
        <f t="shared" si="22"/>
        <v>0.19350672567457819</v>
      </c>
      <c r="J466" s="8">
        <f t="shared" si="23"/>
        <v>0.92739645311261198</v>
      </c>
    </row>
    <row r="467" spans="1:10" hidden="1" x14ac:dyDescent="0.25">
      <c r="A467" s="3" t="s">
        <v>21</v>
      </c>
      <c r="B467" s="2">
        <v>43556</v>
      </c>
      <c r="C467" s="7">
        <v>0.97843245912105403</v>
      </c>
      <c r="D467" s="7">
        <v>0.176341311998617</v>
      </c>
      <c r="E467" s="7">
        <v>1.38261036965535E-2</v>
      </c>
      <c r="F467" s="7">
        <v>0.741337403420957</v>
      </c>
      <c r="G467" s="7">
        <v>6.8495180883872797E-2</v>
      </c>
      <c r="H467" s="9">
        <f t="shared" si="21"/>
        <v>0.19016741569517048</v>
      </c>
      <c r="I467" s="9">
        <f t="shared" si="22"/>
        <v>0.19216018529752166</v>
      </c>
      <c r="J467" s="8">
        <f t="shared" si="23"/>
        <v>0.91767871541957402</v>
      </c>
    </row>
    <row r="468" spans="1:10" hidden="1" x14ac:dyDescent="0.25">
      <c r="A468" s="3" t="s">
        <v>21</v>
      </c>
      <c r="B468" s="2">
        <v>43586</v>
      </c>
      <c r="C468" s="7">
        <v>1.02196402064702</v>
      </c>
      <c r="D468" s="7">
        <v>0.18510389310251801</v>
      </c>
      <c r="E468" s="7">
        <v>7.5553463977880804E-3</v>
      </c>
      <c r="F468" s="7">
        <v>0.74791269772609403</v>
      </c>
      <c r="G468" s="7">
        <v>5.9428062773599299E-2</v>
      </c>
      <c r="H468" s="9">
        <f t="shared" si="21"/>
        <v>0.19265923950030608</v>
      </c>
      <c r="I468" s="9">
        <f t="shared" si="22"/>
        <v>0.19839292775933087</v>
      </c>
      <c r="J468" s="8">
        <f t="shared" si="23"/>
        <v>0.9330165908286121</v>
      </c>
    </row>
    <row r="469" spans="1:10" hidden="1" x14ac:dyDescent="0.25">
      <c r="A469" s="3" t="s">
        <v>21</v>
      </c>
      <c r="B469" s="2">
        <v>43617</v>
      </c>
      <c r="C469" s="7">
        <v>0.966839583375383</v>
      </c>
      <c r="D469" s="7">
        <v>0.186460275011951</v>
      </c>
      <c r="E469" s="7">
        <v>7.8187309935181803E-3</v>
      </c>
      <c r="F469" s="7">
        <v>0.75110433469872595</v>
      </c>
      <c r="G469" s="7">
        <v>5.4616659295804899E-2</v>
      </c>
      <c r="H469" s="9">
        <f t="shared" si="21"/>
        <v>0.19427900600546918</v>
      </c>
      <c r="I469" s="9">
        <f t="shared" si="22"/>
        <v>0.19887725398411826</v>
      </c>
      <c r="J469" s="8">
        <f t="shared" si="23"/>
        <v>0.9375646097106769</v>
      </c>
    </row>
    <row r="470" spans="1:10" hidden="1" x14ac:dyDescent="0.25">
      <c r="A470" s="3" t="s">
        <v>21</v>
      </c>
      <c r="B470" s="2">
        <v>43647</v>
      </c>
      <c r="C470" s="7">
        <v>0.97945089338359403</v>
      </c>
      <c r="D470" s="7">
        <v>0.177402063362642</v>
      </c>
      <c r="E470" s="7">
        <v>8.8689090906219608E-3</v>
      </c>
      <c r="F470" s="7">
        <v>0.75441218104890395</v>
      </c>
      <c r="G470" s="7">
        <v>5.9316846497832101E-2</v>
      </c>
      <c r="H470" s="9">
        <f t="shared" si="21"/>
        <v>0.18627097245326396</v>
      </c>
      <c r="I470" s="9">
        <f t="shared" si="22"/>
        <v>0.1903835066126017</v>
      </c>
      <c r="J470" s="8">
        <f t="shared" si="23"/>
        <v>0.93181424441154592</v>
      </c>
    </row>
    <row r="471" spans="1:10" hidden="1" x14ac:dyDescent="0.25">
      <c r="A471" s="3" t="s">
        <v>21</v>
      </c>
      <c r="B471" s="2">
        <v>43678</v>
      </c>
      <c r="C471" s="7">
        <v>1.0064786573967199</v>
      </c>
      <c r="D471" s="7">
        <v>0.18319296782146099</v>
      </c>
      <c r="E471" s="7">
        <v>9.0558902862693004E-3</v>
      </c>
      <c r="F471" s="7">
        <v>0.74754790328696097</v>
      </c>
      <c r="G471" s="7">
        <v>6.0203238605307997E-2</v>
      </c>
      <c r="H471" s="9">
        <f t="shared" si="21"/>
        <v>0.19224885810773029</v>
      </c>
      <c r="I471" s="9">
        <f t="shared" si="22"/>
        <v>0.19682488811659896</v>
      </c>
      <c r="J471" s="8">
        <f t="shared" si="23"/>
        <v>0.93074087110842196</v>
      </c>
    </row>
    <row r="472" spans="1:10" hidden="1" x14ac:dyDescent="0.25">
      <c r="A472" s="3" t="s">
        <v>21</v>
      </c>
      <c r="B472" s="2">
        <v>43709</v>
      </c>
      <c r="C472" s="7">
        <v>0.95813449032315001</v>
      </c>
      <c r="D472" s="7">
        <v>0.172855629894962</v>
      </c>
      <c r="E472" s="7">
        <v>1.7335607231083201E-2</v>
      </c>
      <c r="F472" s="7">
        <v>0.73034749914449204</v>
      </c>
      <c r="G472" s="7">
        <v>7.9461263729462606E-2</v>
      </c>
      <c r="H472" s="9">
        <f t="shared" si="21"/>
        <v>0.19019123712604522</v>
      </c>
      <c r="I472" s="9">
        <f t="shared" si="22"/>
        <v>0.19138068097570915</v>
      </c>
      <c r="J472" s="8">
        <f t="shared" si="23"/>
        <v>0.90320312903945399</v>
      </c>
    </row>
    <row r="473" spans="1:10" hidden="1" x14ac:dyDescent="0.25">
      <c r="A473" s="3" t="s">
        <v>21</v>
      </c>
      <c r="B473" s="2">
        <v>43739</v>
      </c>
      <c r="C473" s="7">
        <v>1.01745694852368</v>
      </c>
      <c r="D473" s="7">
        <v>0.18743506855498299</v>
      </c>
      <c r="E473" s="7">
        <v>1.0188033411985899E-2</v>
      </c>
      <c r="F473" s="7">
        <v>0.73657334627573501</v>
      </c>
      <c r="G473" s="7">
        <v>6.5803551757295797E-2</v>
      </c>
      <c r="H473" s="9">
        <f t="shared" si="21"/>
        <v>0.19762310196696889</v>
      </c>
      <c r="I473" s="9">
        <f t="shared" si="22"/>
        <v>0.20284995844904924</v>
      </c>
      <c r="J473" s="8">
        <f t="shared" si="23"/>
        <v>0.92400841483071794</v>
      </c>
    </row>
    <row r="474" spans="1:10" hidden="1" x14ac:dyDescent="0.25">
      <c r="A474" s="3" t="s">
        <v>21</v>
      </c>
      <c r="B474" s="2">
        <v>43770</v>
      </c>
      <c r="C474" s="7">
        <v>1.1064499586949701</v>
      </c>
      <c r="D474" s="7">
        <v>0.20751533466702901</v>
      </c>
      <c r="E474" s="7">
        <v>7.9038333375269498E-3</v>
      </c>
      <c r="F474" s="7">
        <v>0.72440878660946095</v>
      </c>
      <c r="G474" s="7">
        <v>6.0172045385982302E-2</v>
      </c>
      <c r="H474" s="9">
        <f t="shared" si="21"/>
        <v>0.21541916800455596</v>
      </c>
      <c r="I474" s="9">
        <f t="shared" si="22"/>
        <v>0.22267406747964394</v>
      </c>
      <c r="J474" s="8">
        <f t="shared" si="23"/>
        <v>0.93192412127648994</v>
      </c>
    </row>
    <row r="475" spans="1:10" hidden="1" x14ac:dyDescent="0.25">
      <c r="A475" s="3" t="s">
        <v>21</v>
      </c>
      <c r="B475" s="2">
        <v>43800</v>
      </c>
      <c r="C475" s="7">
        <v>1.25670692466033</v>
      </c>
      <c r="D475" s="7">
        <v>0.22882439115311401</v>
      </c>
      <c r="E475" s="7">
        <v>5.4509803824010199E-3</v>
      </c>
      <c r="F475" s="7">
        <v>0.72088208403540599</v>
      </c>
      <c r="G475" s="7">
        <v>4.4842544429079097E-2</v>
      </c>
      <c r="H475" s="9">
        <f t="shared" si="21"/>
        <v>0.23427537153551503</v>
      </c>
      <c r="I475" s="9">
        <f t="shared" si="22"/>
        <v>0.24094222492027506</v>
      </c>
      <c r="J475" s="8">
        <f t="shared" si="23"/>
        <v>0.94970647518852003</v>
      </c>
    </row>
    <row r="476" spans="1:10" hidden="1" x14ac:dyDescent="0.25">
      <c r="A476" s="3" t="s">
        <v>21</v>
      </c>
      <c r="B476" s="2">
        <v>43831</v>
      </c>
      <c r="C476" s="7">
        <v>0.89258133029490705</v>
      </c>
      <c r="D476" s="7">
        <v>0.167407450757038</v>
      </c>
      <c r="E476" s="7">
        <v>1.1106780792310001E-2</v>
      </c>
      <c r="F476" s="7">
        <v>0.74642908032191602</v>
      </c>
      <c r="G476" s="7">
        <v>7.5056688128735893E-2</v>
      </c>
      <c r="H476" s="9">
        <f t="shared" si="21"/>
        <v>0.17851423154934801</v>
      </c>
      <c r="I476" s="9">
        <f t="shared" si="22"/>
        <v>0.18319190037126484</v>
      </c>
      <c r="J476" s="8">
        <f t="shared" si="23"/>
        <v>0.91383653107895402</v>
      </c>
    </row>
    <row r="477" spans="1:10" hidden="1" x14ac:dyDescent="0.25">
      <c r="A477" s="3" t="s">
        <v>21</v>
      </c>
      <c r="B477" s="2">
        <v>43862</v>
      </c>
      <c r="C477" s="7">
        <v>0.89733318025087005</v>
      </c>
      <c r="D477" s="7">
        <v>0.17707503922506199</v>
      </c>
      <c r="E477" s="7">
        <v>7.3926503580219096E-3</v>
      </c>
      <c r="F477" s="7">
        <v>0.76009188884955403</v>
      </c>
      <c r="G477" s="7">
        <v>5.54404215673623E-2</v>
      </c>
      <c r="H477" s="9">
        <f t="shared" si="21"/>
        <v>0.1844676895830839</v>
      </c>
      <c r="I477" s="9">
        <f t="shared" si="22"/>
        <v>0.18894717037108624</v>
      </c>
      <c r="J477" s="8">
        <f t="shared" si="23"/>
        <v>0.93716692807461599</v>
      </c>
    </row>
    <row r="478" spans="1:10" hidden="1" x14ac:dyDescent="0.25">
      <c r="A478" s="3" t="s">
        <v>21</v>
      </c>
      <c r="B478" s="2">
        <v>43891</v>
      </c>
      <c r="C478" s="7">
        <v>0.75968711318972104</v>
      </c>
      <c r="D478" s="7">
        <v>0.124517128926398</v>
      </c>
      <c r="E478" s="7">
        <v>5.08475329316504E-3</v>
      </c>
      <c r="F478" s="7">
        <v>0.81092004187118705</v>
      </c>
      <c r="G478" s="7">
        <v>5.9478075909249799E-2</v>
      </c>
      <c r="H478" s="9">
        <f t="shared" si="21"/>
        <v>0.12960188221956304</v>
      </c>
      <c r="I478" s="9">
        <f t="shared" si="22"/>
        <v>0.1331111621534459</v>
      </c>
      <c r="J478" s="8">
        <f t="shared" si="23"/>
        <v>0.93543717079758504</v>
      </c>
    </row>
    <row r="479" spans="1:10" hidden="1" x14ac:dyDescent="0.25">
      <c r="A479" s="3" t="s">
        <v>21</v>
      </c>
      <c r="B479" s="2">
        <v>43922</v>
      </c>
      <c r="C479" s="7">
        <v>0.39127218357294302</v>
      </c>
      <c r="D479" s="7">
        <v>2.1192916137283899E-2</v>
      </c>
      <c r="E479" s="7">
        <v>5.08878225895407E-3</v>
      </c>
      <c r="F479" s="7">
        <v>0.86479778544302</v>
      </c>
      <c r="G479" s="7">
        <v>0.108920516160742</v>
      </c>
      <c r="H479" s="9">
        <f t="shared" si="21"/>
        <v>2.6281698396237969E-2</v>
      </c>
      <c r="I479" s="9">
        <f t="shared" si="22"/>
        <v>2.3920020943202898E-2</v>
      </c>
      <c r="J479" s="8">
        <f t="shared" si="23"/>
        <v>0.88599070158030391</v>
      </c>
    </row>
    <row r="480" spans="1:10" hidden="1" x14ac:dyDescent="0.25">
      <c r="A480" s="3" t="s">
        <v>21</v>
      </c>
      <c r="B480" s="2">
        <v>43952</v>
      </c>
      <c r="C480" s="7">
        <v>0.48790757255743</v>
      </c>
      <c r="D480" s="7">
        <v>2.0675901736886E-2</v>
      </c>
      <c r="E480" s="7">
        <v>4.6003834708413802E-3</v>
      </c>
      <c r="F480" s="7">
        <v>0.86115254534821795</v>
      </c>
      <c r="G480" s="7">
        <v>0.113571169444054</v>
      </c>
      <c r="H480" s="9">
        <f t="shared" si="21"/>
        <v>2.5276285207727379E-2</v>
      </c>
      <c r="I480" s="9">
        <f t="shared" si="22"/>
        <v>2.3446625934137731E-2</v>
      </c>
      <c r="J480" s="8">
        <f t="shared" si="23"/>
        <v>0.88182844708510399</v>
      </c>
    </row>
    <row r="481" spans="1:10" hidden="1" x14ac:dyDescent="0.25">
      <c r="A481" s="3" t="s">
        <v>21</v>
      </c>
      <c r="B481" s="2">
        <v>43983</v>
      </c>
      <c r="C481" s="7">
        <v>0.56735523768051899</v>
      </c>
      <c r="D481" s="7">
        <v>4.0546018440973997E-2</v>
      </c>
      <c r="E481" s="7">
        <v>6.87384216012494E-3</v>
      </c>
      <c r="F481" s="7">
        <v>0.84394304618000504</v>
      </c>
      <c r="G481" s="7">
        <v>0.108637093218896</v>
      </c>
      <c r="H481" s="9">
        <f t="shared" si="21"/>
        <v>4.7419860601098936E-2</v>
      </c>
      <c r="I481" s="9">
        <f t="shared" si="22"/>
        <v>4.5841175502094829E-2</v>
      </c>
      <c r="J481" s="8">
        <f t="shared" si="23"/>
        <v>0.88448906462097909</v>
      </c>
    </row>
    <row r="482" spans="1:10" hidden="1" x14ac:dyDescent="0.25">
      <c r="A482" s="3" t="s">
        <v>21</v>
      </c>
      <c r="B482" s="2">
        <v>44013</v>
      </c>
      <c r="C482" s="7">
        <v>0.79613858497398804</v>
      </c>
      <c r="D482" s="7">
        <v>0.103429147940873</v>
      </c>
      <c r="E482" s="7">
        <v>7.4384308395415103E-3</v>
      </c>
      <c r="F482" s="7">
        <v>0.79924005200602</v>
      </c>
      <c r="G482" s="7">
        <v>8.9892369213565498E-2</v>
      </c>
      <c r="H482" s="9">
        <f t="shared" si="21"/>
        <v>0.11086757878041452</v>
      </c>
      <c r="I482" s="9">
        <f t="shared" si="22"/>
        <v>0.1145814523714314</v>
      </c>
      <c r="J482" s="8">
        <f t="shared" si="23"/>
        <v>0.90266919994689299</v>
      </c>
    </row>
    <row r="483" spans="1:10" hidden="1" x14ac:dyDescent="0.25">
      <c r="A483" s="3" t="s">
        <v>21</v>
      </c>
      <c r="B483" s="2">
        <v>44044</v>
      </c>
      <c r="C483" s="7">
        <v>0.913284340746782</v>
      </c>
      <c r="D483" s="7">
        <v>0.14214082793257099</v>
      </c>
      <c r="E483" s="7">
        <v>7.6239669271864798E-3</v>
      </c>
      <c r="F483" s="7">
        <v>0.76621045786624897</v>
      </c>
      <c r="G483" s="7">
        <v>8.40247472739937E-2</v>
      </c>
      <c r="H483" s="9">
        <f t="shared" si="21"/>
        <v>0.14976479485975747</v>
      </c>
      <c r="I483" s="9">
        <f t="shared" si="22"/>
        <v>0.15648222241197124</v>
      </c>
      <c r="J483" s="8">
        <f t="shared" si="23"/>
        <v>0.90835128579881996</v>
      </c>
    </row>
    <row r="484" spans="1:10" hidden="1" x14ac:dyDescent="0.25">
      <c r="A484" s="3" t="s">
        <v>21</v>
      </c>
      <c r="B484" s="2">
        <v>44075</v>
      </c>
      <c r="C484" s="7">
        <v>0.86175194069374605</v>
      </c>
      <c r="D484" s="7">
        <v>0.12708537546516999</v>
      </c>
      <c r="E484" s="7">
        <v>1.14049298514983E-2</v>
      </c>
      <c r="F484" s="7">
        <v>0.76664557552966694</v>
      </c>
      <c r="G484" s="7">
        <v>9.4864119153665202E-2</v>
      </c>
      <c r="H484" s="9">
        <f t="shared" si="21"/>
        <v>0.13849030531666828</v>
      </c>
      <c r="I484" s="9">
        <f t="shared" si="22"/>
        <v>0.14219645780836807</v>
      </c>
      <c r="J484" s="8">
        <f t="shared" si="23"/>
        <v>0.8937309509948369</v>
      </c>
    </row>
    <row r="485" spans="1:10" hidden="1" x14ac:dyDescent="0.25">
      <c r="A485" s="3" t="s">
        <v>21</v>
      </c>
      <c r="B485" s="2">
        <v>44105</v>
      </c>
      <c r="C485" s="7">
        <v>0.73861640234691905</v>
      </c>
      <c r="D485" s="7">
        <v>9.9870451299512303E-2</v>
      </c>
      <c r="E485" s="7">
        <v>8.71732693729327E-3</v>
      </c>
      <c r="F485" s="7">
        <v>0.78560683407898801</v>
      </c>
      <c r="G485" s="7">
        <v>0.105805387684206</v>
      </c>
      <c r="H485" s="9">
        <f t="shared" si="21"/>
        <v>0.10858777823680557</v>
      </c>
      <c r="I485" s="9">
        <f t="shared" si="22"/>
        <v>0.11278714084328242</v>
      </c>
      <c r="J485" s="8">
        <f t="shared" si="23"/>
        <v>0.88547728537850035</v>
      </c>
    </row>
    <row r="486" spans="1:10" hidden="1" x14ac:dyDescent="0.25">
      <c r="A486" s="3" t="s">
        <v>21</v>
      </c>
      <c r="B486" s="2">
        <v>44136</v>
      </c>
      <c r="C486" s="7">
        <v>0.88194554159141902</v>
      </c>
      <c r="D486" s="7">
        <v>0.14697370432666601</v>
      </c>
      <c r="E486" s="7">
        <v>6.7567582634267204E-3</v>
      </c>
      <c r="F486" s="7">
        <v>0.75707404859262595</v>
      </c>
      <c r="G486" s="7">
        <v>8.9195488817281801E-2</v>
      </c>
      <c r="H486" s="9">
        <f t="shared" si="21"/>
        <v>0.15373046259009274</v>
      </c>
      <c r="I486" s="9">
        <f t="shared" si="22"/>
        <v>0.16257294357744723</v>
      </c>
      <c r="J486" s="8">
        <f t="shared" si="23"/>
        <v>0.90404775291929196</v>
      </c>
    </row>
    <row r="487" spans="1:10" hidden="1" x14ac:dyDescent="0.25">
      <c r="A487" s="3" t="s">
        <v>21</v>
      </c>
      <c r="B487" s="2">
        <v>44166</v>
      </c>
      <c r="C487" s="7">
        <v>0.86445375640271904</v>
      </c>
      <c r="D487" s="7">
        <v>0.137093377327242</v>
      </c>
      <c r="E487" s="7">
        <v>5.7480052107173104E-3</v>
      </c>
      <c r="F487" s="7">
        <v>0.78125763662799497</v>
      </c>
      <c r="G487" s="7">
        <v>7.5900980834045298E-2</v>
      </c>
      <c r="H487" s="9">
        <f t="shared" si="21"/>
        <v>0.1428413825379593</v>
      </c>
      <c r="I487" s="9">
        <f t="shared" si="22"/>
        <v>0.1492821102650019</v>
      </c>
      <c r="J487" s="8">
        <f t="shared" si="23"/>
        <v>0.91835101395523699</v>
      </c>
    </row>
    <row r="488" spans="1:10" hidden="1" x14ac:dyDescent="0.25">
      <c r="A488" s="3" t="s">
        <v>21</v>
      </c>
      <c r="B488" s="2">
        <v>44197</v>
      </c>
      <c r="C488" s="7">
        <v>0.460688970674897</v>
      </c>
      <c r="D488" s="7">
        <v>3.2133138425482002E-2</v>
      </c>
      <c r="E488" s="7">
        <v>1.26043305902672E-2</v>
      </c>
      <c r="F488" s="7">
        <v>0.80654228377640302</v>
      </c>
      <c r="G488" s="7">
        <v>0.14872024720784799</v>
      </c>
      <c r="H488" s="9">
        <f t="shared" si="21"/>
        <v>4.4737469015749202E-2</v>
      </c>
      <c r="I488" s="9">
        <f t="shared" si="22"/>
        <v>3.8314152978417608E-2</v>
      </c>
      <c r="J488" s="8">
        <f t="shared" si="23"/>
        <v>0.83867542220188507</v>
      </c>
    </row>
    <row r="489" spans="1:10" hidden="1" x14ac:dyDescent="0.25">
      <c r="A489" s="3" t="s">
        <v>21</v>
      </c>
      <c r="B489" s="2">
        <v>44228</v>
      </c>
      <c r="C489" s="7">
        <v>0.46151302413380402</v>
      </c>
      <c r="D489" s="7">
        <v>3.2801532166634902E-2</v>
      </c>
      <c r="E489" s="7">
        <v>7.9551111465516501E-3</v>
      </c>
      <c r="F489" s="7">
        <v>0.82389411878875995</v>
      </c>
      <c r="G489" s="7">
        <v>0.135349237898053</v>
      </c>
      <c r="H489" s="9">
        <f t="shared" si="21"/>
        <v>4.0756643313186555E-2</v>
      </c>
      <c r="I489" s="9">
        <f t="shared" si="22"/>
        <v>3.8288430821440879E-2</v>
      </c>
      <c r="J489" s="8">
        <f t="shared" si="23"/>
        <v>0.85669565095539491</v>
      </c>
    </row>
    <row r="490" spans="1:10" hidden="1" x14ac:dyDescent="0.25">
      <c r="A490" s="3" t="s">
        <v>21</v>
      </c>
      <c r="B490" s="2">
        <v>44256</v>
      </c>
      <c r="C490" s="7">
        <v>0.59949554686116102</v>
      </c>
      <c r="D490" s="7">
        <v>3.6631794764193801E-2</v>
      </c>
      <c r="E490" s="7">
        <v>7.5667230018029103E-3</v>
      </c>
      <c r="F490" s="7">
        <v>0.82753189607837796</v>
      </c>
      <c r="G490" s="7">
        <v>0.128269586155625</v>
      </c>
      <c r="H490" s="9">
        <f t="shared" si="21"/>
        <v>4.419851776599671E-2</v>
      </c>
      <c r="I490" s="9">
        <f t="shared" si="22"/>
        <v>4.2389879547562667E-2</v>
      </c>
      <c r="J490" s="8">
        <f t="shared" si="23"/>
        <v>0.86416369084257172</v>
      </c>
    </row>
    <row r="491" spans="1:10" hidden="1" x14ac:dyDescent="0.25">
      <c r="A491" s="3" t="s">
        <v>21</v>
      </c>
      <c r="B491" s="2">
        <v>44287</v>
      </c>
      <c r="C491" s="7">
        <v>0.80670663041188995</v>
      </c>
      <c r="D491" s="7">
        <v>0.110105881123851</v>
      </c>
      <c r="E491" s="7">
        <v>7.9940567156593003E-3</v>
      </c>
      <c r="F491" s="7">
        <v>0.79070185322790698</v>
      </c>
      <c r="G491" s="7">
        <v>9.1198208932582306E-2</v>
      </c>
      <c r="H491" s="9">
        <f t="shared" si="21"/>
        <v>0.1180999378395103</v>
      </c>
      <c r="I491" s="9">
        <f t="shared" si="22"/>
        <v>0.12223016846440127</v>
      </c>
      <c r="J491" s="8">
        <f t="shared" si="23"/>
        <v>0.90080773435175798</v>
      </c>
    </row>
    <row r="492" spans="1:10" hidden="1" x14ac:dyDescent="0.25">
      <c r="A492" s="3" t="s">
        <v>21</v>
      </c>
      <c r="B492" s="2">
        <v>44317</v>
      </c>
      <c r="C492" s="7">
        <v>0.95606459781085595</v>
      </c>
      <c r="D492" s="7">
        <v>0.13664046866944399</v>
      </c>
      <c r="E492" s="7">
        <v>9.5145309275180695E-3</v>
      </c>
      <c r="F492" s="7">
        <v>0.76193958606744505</v>
      </c>
      <c r="G492" s="7">
        <v>9.1905414335592406E-2</v>
      </c>
      <c r="H492" s="9">
        <f t="shared" si="21"/>
        <v>0.14615499959696204</v>
      </c>
      <c r="I492" s="9">
        <f t="shared" si="22"/>
        <v>0.15206265479535191</v>
      </c>
      <c r="J492" s="8">
        <f t="shared" si="23"/>
        <v>0.89858005473688907</v>
      </c>
    </row>
    <row r="493" spans="1:10" hidden="1" x14ac:dyDescent="0.25">
      <c r="A493" s="3" t="s">
        <v>21</v>
      </c>
      <c r="B493" s="2">
        <v>44348</v>
      </c>
      <c r="C493" s="7">
        <v>0.98586555891852001</v>
      </c>
      <c r="D493" s="7">
        <v>0.14269810049578899</v>
      </c>
      <c r="E493" s="7">
        <v>1.10227160634617E-2</v>
      </c>
      <c r="F493" s="7">
        <v>0.76123410556045501</v>
      </c>
      <c r="G493" s="7">
        <v>8.5045077880294195E-2</v>
      </c>
      <c r="H493" s="9">
        <f t="shared" si="21"/>
        <v>0.15372081655925068</v>
      </c>
      <c r="I493" s="9">
        <f t="shared" si="22"/>
        <v>0.15786371980080782</v>
      </c>
      <c r="J493" s="8">
        <f t="shared" si="23"/>
        <v>0.90393220605624403</v>
      </c>
    </row>
    <row r="494" spans="1:10" hidden="1" x14ac:dyDescent="0.25">
      <c r="A494" s="3" t="s">
        <v>21</v>
      </c>
      <c r="B494" s="2">
        <v>44378</v>
      </c>
      <c r="C494" s="7">
        <v>1.00880854734243</v>
      </c>
      <c r="D494" s="7">
        <v>0.14487115033032799</v>
      </c>
      <c r="E494" s="7">
        <v>1.0979985087343E-2</v>
      </c>
      <c r="F494" s="7">
        <v>0.75839516528916195</v>
      </c>
      <c r="G494" s="7">
        <v>8.5753699293167507E-2</v>
      </c>
      <c r="H494" s="9">
        <f t="shared" si="21"/>
        <v>0.15585113541767098</v>
      </c>
      <c r="I494" s="9">
        <f t="shared" si="22"/>
        <v>0.16038586607867752</v>
      </c>
      <c r="J494" s="8">
        <f t="shared" si="23"/>
        <v>0.90326631561949</v>
      </c>
    </row>
    <row r="495" spans="1:10" hidden="1" x14ac:dyDescent="0.25">
      <c r="A495" s="3" t="s">
        <v>21</v>
      </c>
      <c r="B495" s="2">
        <v>44409</v>
      </c>
      <c r="C495" s="7">
        <v>1.06897441043037</v>
      </c>
      <c r="D495" s="7">
        <v>0.16197757766466001</v>
      </c>
      <c r="E495" s="7">
        <v>1.81086663309994E-2</v>
      </c>
      <c r="F495" s="7">
        <v>0.73498372353984998</v>
      </c>
      <c r="G495" s="7">
        <v>8.4930032464490393E-2</v>
      </c>
      <c r="H495" s="9">
        <f t="shared" si="21"/>
        <v>0.1800862439956594</v>
      </c>
      <c r="I495" s="9">
        <f t="shared" si="22"/>
        <v>0.18058480053391804</v>
      </c>
      <c r="J495" s="8">
        <f t="shared" si="23"/>
        <v>0.89696130120451001</v>
      </c>
    </row>
    <row r="496" spans="1:10" x14ac:dyDescent="0.25">
      <c r="A496" s="3" t="s">
        <v>21</v>
      </c>
      <c r="B496" s="2">
        <v>44440</v>
      </c>
      <c r="C496" s="7">
        <v>1.0192147531970699</v>
      </c>
      <c r="D496" s="7">
        <v>0.15651317104644</v>
      </c>
      <c r="E496" s="7">
        <v>1.3071357032357201E-2</v>
      </c>
      <c r="F496" s="7">
        <v>0.74755260060553996</v>
      </c>
      <c r="G496" s="7">
        <v>8.2862871315662806E-2</v>
      </c>
      <c r="H496" s="9">
        <f t="shared" si="21"/>
        <v>0.1695845280787972</v>
      </c>
      <c r="I496" s="9">
        <f t="shared" si="22"/>
        <v>0.17312144310081207</v>
      </c>
      <c r="J496" s="8">
        <f t="shared" si="23"/>
        <v>0.90406577165197999</v>
      </c>
    </row>
    <row r="497" spans="1:10" hidden="1" x14ac:dyDescent="0.25">
      <c r="A497" s="3" t="s">
        <v>22</v>
      </c>
      <c r="B497" s="2">
        <v>43466</v>
      </c>
      <c r="C497" s="7">
        <v>0.87259769076929095</v>
      </c>
      <c r="D497" s="7">
        <v>8.4447932400126102E-2</v>
      </c>
      <c r="E497" s="7">
        <v>2.9518983929868099E-3</v>
      </c>
      <c r="F497" s="7">
        <v>0.84800138580249895</v>
      </c>
      <c r="G497" s="7">
        <v>6.4598783404388405E-2</v>
      </c>
      <c r="H497" s="9">
        <f t="shared" si="21"/>
        <v>8.7399830793112906E-2</v>
      </c>
      <c r="I497" s="9">
        <f t="shared" si="22"/>
        <v>9.0565707702920134E-2</v>
      </c>
      <c r="J497" s="8">
        <f t="shared" si="23"/>
        <v>0.932449318202625</v>
      </c>
    </row>
    <row r="498" spans="1:10" hidden="1" x14ac:dyDescent="0.25">
      <c r="A498" s="3" t="s">
        <v>22</v>
      </c>
      <c r="B498" s="2">
        <v>43497</v>
      </c>
      <c r="C498" s="7">
        <v>0.86455878910263595</v>
      </c>
      <c r="D498" s="7">
        <v>8.60456622473737E-2</v>
      </c>
      <c r="E498" s="7">
        <v>3.6959796626984398E-3</v>
      </c>
      <c r="F498" s="7">
        <v>0.85930737367657395</v>
      </c>
      <c r="G498" s="7">
        <v>5.0950984413353502E-2</v>
      </c>
      <c r="H498" s="9">
        <f t="shared" si="21"/>
        <v>8.974164191007214E-2</v>
      </c>
      <c r="I498" s="9">
        <f t="shared" si="22"/>
        <v>9.1019607466829938E-2</v>
      </c>
      <c r="J498" s="8">
        <f t="shared" si="23"/>
        <v>0.9453530359239477</v>
      </c>
    </row>
    <row r="499" spans="1:10" hidden="1" x14ac:dyDescent="0.25">
      <c r="A499" s="3" t="s">
        <v>22</v>
      </c>
      <c r="B499" s="2">
        <v>43525</v>
      </c>
      <c r="C499" s="7">
        <v>1.0109814115666</v>
      </c>
      <c r="D499" s="7">
        <v>8.5175100239300805E-2</v>
      </c>
      <c r="E499" s="7">
        <v>2.5434418946711401E-3</v>
      </c>
      <c r="F499" s="7">
        <v>0.86492639084850997</v>
      </c>
      <c r="G499" s="7">
        <v>4.7355067017518501E-2</v>
      </c>
      <c r="H499" s="9">
        <f t="shared" si="21"/>
        <v>8.7718542133971941E-2</v>
      </c>
      <c r="I499" s="9">
        <f t="shared" si="22"/>
        <v>8.9648422866677416E-2</v>
      </c>
      <c r="J499" s="8">
        <f t="shared" si="23"/>
        <v>0.95010149108781072</v>
      </c>
    </row>
    <row r="500" spans="1:10" hidden="1" x14ac:dyDescent="0.25">
      <c r="A500" s="3" t="s">
        <v>22</v>
      </c>
      <c r="B500" s="2">
        <v>43556</v>
      </c>
      <c r="C500" s="7">
        <v>0.99068128227023</v>
      </c>
      <c r="D500" s="7">
        <v>8.3398110572444006E-2</v>
      </c>
      <c r="E500" s="7">
        <v>2.6636359587100199E-3</v>
      </c>
      <c r="F500" s="7">
        <v>0.85771019557197004</v>
      </c>
      <c r="G500" s="7">
        <v>5.6228057896875502E-2</v>
      </c>
      <c r="H500" s="9">
        <f t="shared" si="21"/>
        <v>8.6061746531154032E-2</v>
      </c>
      <c r="I500" s="9">
        <f t="shared" si="22"/>
        <v>8.8616910538293001E-2</v>
      </c>
      <c r="J500" s="8">
        <f t="shared" si="23"/>
        <v>0.9411083061444141</v>
      </c>
    </row>
    <row r="501" spans="1:10" hidden="1" x14ac:dyDescent="0.25">
      <c r="A501" s="3" t="s">
        <v>22</v>
      </c>
      <c r="B501" s="2">
        <v>43586</v>
      </c>
      <c r="C501" s="7">
        <v>1.01980199071446</v>
      </c>
      <c r="D501" s="7">
        <v>8.3341248102949697E-2</v>
      </c>
      <c r="E501" s="7">
        <v>2.9056817376197099E-3</v>
      </c>
      <c r="F501" s="7">
        <v>0.85576320387358396</v>
      </c>
      <c r="G501" s="7">
        <v>5.79898662858465E-2</v>
      </c>
      <c r="H501" s="9">
        <f t="shared" si="21"/>
        <v>8.6246929840569406E-2</v>
      </c>
      <c r="I501" s="9">
        <f t="shared" si="22"/>
        <v>8.8745450974640067E-2</v>
      </c>
      <c r="J501" s="8">
        <f t="shared" si="23"/>
        <v>0.93910445197653369</v>
      </c>
    </row>
    <row r="502" spans="1:10" hidden="1" x14ac:dyDescent="0.25">
      <c r="A502" s="3" t="s">
        <v>22</v>
      </c>
      <c r="B502" s="2">
        <v>43617</v>
      </c>
      <c r="C502" s="7">
        <v>0.98619883540160702</v>
      </c>
      <c r="D502" s="7">
        <v>8.5879341958017399E-2</v>
      </c>
      <c r="E502" s="7">
        <v>2.8219977095161699E-3</v>
      </c>
      <c r="F502" s="7">
        <v>0.86282766784645204</v>
      </c>
      <c r="G502" s="7">
        <v>4.8470992486014601E-2</v>
      </c>
      <c r="H502" s="9">
        <f t="shared" si="21"/>
        <v>8.8701339667533574E-2</v>
      </c>
      <c r="I502" s="9">
        <f t="shared" si="22"/>
        <v>9.0522512293566074E-2</v>
      </c>
      <c r="J502" s="8">
        <f t="shared" si="23"/>
        <v>0.94870700980446943</v>
      </c>
    </row>
    <row r="503" spans="1:10" hidden="1" x14ac:dyDescent="0.25">
      <c r="A503" s="3" t="s">
        <v>22</v>
      </c>
      <c r="B503" s="2">
        <v>43647</v>
      </c>
      <c r="C503" s="7">
        <v>1.03080501513342</v>
      </c>
      <c r="D503" s="7">
        <v>8.4421500602802596E-2</v>
      </c>
      <c r="E503" s="7">
        <v>3.1364813906524401E-3</v>
      </c>
      <c r="F503" s="7">
        <v>0.86905618437864196</v>
      </c>
      <c r="G503" s="7">
        <v>4.33858336279032E-2</v>
      </c>
      <c r="H503" s="9">
        <f t="shared" si="21"/>
        <v>8.7557981993455034E-2</v>
      </c>
      <c r="I503" s="9">
        <f t="shared" si="22"/>
        <v>8.8540614985074872E-2</v>
      </c>
      <c r="J503" s="8">
        <f t="shared" si="23"/>
        <v>0.95347768498144458</v>
      </c>
    </row>
    <row r="504" spans="1:10" hidden="1" x14ac:dyDescent="0.25">
      <c r="A504" s="3" t="s">
        <v>22</v>
      </c>
      <c r="B504" s="2">
        <v>43678</v>
      </c>
      <c r="C504" s="7">
        <v>1.0215546414621</v>
      </c>
      <c r="D504" s="7">
        <v>8.3841271177677201E-2</v>
      </c>
      <c r="E504" s="7">
        <v>3.2528264722647298E-3</v>
      </c>
      <c r="F504" s="7">
        <v>0.868967957311646</v>
      </c>
      <c r="G504" s="7">
        <v>4.3937945038412203E-2</v>
      </c>
      <c r="H504" s="9">
        <f t="shared" si="21"/>
        <v>8.7094097649941929E-2</v>
      </c>
      <c r="I504" s="9">
        <f t="shared" si="22"/>
        <v>8.7993764828041526E-2</v>
      </c>
      <c r="J504" s="8">
        <f t="shared" si="23"/>
        <v>0.95280922848932326</v>
      </c>
    </row>
    <row r="505" spans="1:10" hidden="1" x14ac:dyDescent="0.25">
      <c r="A505" s="3" t="s">
        <v>22</v>
      </c>
      <c r="B505" s="2">
        <v>43709</v>
      </c>
      <c r="C505" s="7">
        <v>0.98181978293043304</v>
      </c>
      <c r="D505" s="7">
        <v>8.5489308094947994E-2</v>
      </c>
      <c r="E505" s="7">
        <v>2.8045248401619201E-3</v>
      </c>
      <c r="F505" s="7">
        <v>0.85635143000468406</v>
      </c>
      <c r="G505" s="7">
        <v>5.5354737060205897E-2</v>
      </c>
      <c r="H505" s="9">
        <f t="shared" si="21"/>
        <v>8.8293832935109909E-2</v>
      </c>
      <c r="I505" s="9">
        <f t="shared" si="22"/>
        <v>9.0768326997026277E-2</v>
      </c>
      <c r="J505" s="8">
        <f t="shared" si="23"/>
        <v>0.94184073809963209</v>
      </c>
    </row>
    <row r="506" spans="1:10" hidden="1" x14ac:dyDescent="0.25">
      <c r="A506" s="3" t="s">
        <v>22</v>
      </c>
      <c r="B506" s="2">
        <v>43739</v>
      </c>
      <c r="C506" s="7">
        <v>1.02116359412595</v>
      </c>
      <c r="D506" s="7">
        <v>9.0544662557929104E-2</v>
      </c>
      <c r="E506" s="7">
        <v>2.7093600053079798E-3</v>
      </c>
      <c r="F506" s="7">
        <v>0.85467360169751405</v>
      </c>
      <c r="G506" s="7">
        <v>5.2072375739249201E-2</v>
      </c>
      <c r="H506" s="9">
        <f t="shared" si="21"/>
        <v>9.3254022563237088E-2</v>
      </c>
      <c r="I506" s="9">
        <f t="shared" si="22"/>
        <v>9.5792332820877027E-2</v>
      </c>
      <c r="J506" s="8">
        <f t="shared" si="23"/>
        <v>0.9452182642554432</v>
      </c>
    </row>
    <row r="507" spans="1:10" hidden="1" x14ac:dyDescent="0.25">
      <c r="A507" s="3" t="s">
        <v>22</v>
      </c>
      <c r="B507" s="2">
        <v>43770</v>
      </c>
      <c r="C507" s="7">
        <v>1.06610519872347</v>
      </c>
      <c r="D507" s="7">
        <v>9.4843854804684602E-2</v>
      </c>
      <c r="E507" s="7">
        <v>2.1247778832758899E-3</v>
      </c>
      <c r="F507" s="7">
        <v>0.85182659414747397</v>
      </c>
      <c r="G507" s="7">
        <v>5.1204773164566002E-2</v>
      </c>
      <c r="H507" s="9">
        <f t="shared" si="21"/>
        <v>9.6968632687960493E-2</v>
      </c>
      <c r="I507" s="9">
        <f t="shared" si="22"/>
        <v>0.10018677028491219</v>
      </c>
      <c r="J507" s="8">
        <f t="shared" si="23"/>
        <v>0.94667044895215857</v>
      </c>
    </row>
    <row r="508" spans="1:10" hidden="1" x14ac:dyDescent="0.25">
      <c r="A508" s="3" t="s">
        <v>22</v>
      </c>
      <c r="B508" s="2">
        <v>43800</v>
      </c>
      <c r="C508" s="7">
        <v>1.1337317677998</v>
      </c>
      <c r="D508" s="7">
        <v>0.105722989381623</v>
      </c>
      <c r="E508" s="7">
        <v>1.9710692255039499E-3</v>
      </c>
      <c r="F508" s="7">
        <v>0.85368504341092599</v>
      </c>
      <c r="G508" s="7">
        <v>3.8620897981946199E-2</v>
      </c>
      <c r="H508" s="9">
        <f t="shared" si="21"/>
        <v>0.10769405860712696</v>
      </c>
      <c r="I508" s="9">
        <f t="shared" si="22"/>
        <v>0.11019606441473613</v>
      </c>
      <c r="J508" s="8">
        <f t="shared" si="23"/>
        <v>0.95940803279254894</v>
      </c>
    </row>
    <row r="509" spans="1:10" hidden="1" x14ac:dyDescent="0.25">
      <c r="A509" s="3" t="s">
        <v>22</v>
      </c>
      <c r="B509" s="2">
        <v>43831</v>
      </c>
      <c r="C509" s="7">
        <v>0.91869482894487398</v>
      </c>
      <c r="D509" s="7">
        <v>8.34305760014626E-2</v>
      </c>
      <c r="E509" s="7">
        <v>1.93511649127631E-3</v>
      </c>
      <c r="F509" s="7">
        <v>0.85294727433580697</v>
      </c>
      <c r="G509" s="7">
        <v>6.1687033171453999E-2</v>
      </c>
      <c r="H509" s="9">
        <f t="shared" si="21"/>
        <v>8.5365692492738912E-2</v>
      </c>
      <c r="I509" s="9">
        <f t="shared" si="22"/>
        <v>8.9099262622895373E-2</v>
      </c>
      <c r="J509" s="8">
        <f t="shared" si="23"/>
        <v>0.93637785033726961</v>
      </c>
    </row>
    <row r="510" spans="1:10" hidden="1" x14ac:dyDescent="0.25">
      <c r="A510" s="3" t="s">
        <v>22</v>
      </c>
      <c r="B510" s="2">
        <v>43862</v>
      </c>
      <c r="C510" s="7">
        <v>0.91682279061467398</v>
      </c>
      <c r="D510" s="7">
        <v>7.9081249364737302E-2</v>
      </c>
      <c r="E510" s="7">
        <v>2.1849884267910601E-3</v>
      </c>
      <c r="F510" s="7">
        <v>0.87069944101950802</v>
      </c>
      <c r="G510" s="7">
        <v>4.80343211889636E-2</v>
      </c>
      <c r="H510" s="9">
        <f t="shared" si="21"/>
        <v>8.1266237791528362E-2</v>
      </c>
      <c r="I510" s="9">
        <f t="shared" si="22"/>
        <v>8.3262641750217123E-2</v>
      </c>
      <c r="J510" s="8">
        <f t="shared" si="23"/>
        <v>0.94978069038424529</v>
      </c>
    </row>
    <row r="511" spans="1:10" hidden="1" x14ac:dyDescent="0.25">
      <c r="A511" s="3" t="s">
        <v>22</v>
      </c>
      <c r="B511" s="2">
        <v>43891</v>
      </c>
      <c r="C511" s="7">
        <v>0.859865751003418</v>
      </c>
      <c r="D511" s="7">
        <v>6.6487478354354895E-2</v>
      </c>
      <c r="E511" s="7">
        <v>2.02397843376948E-3</v>
      </c>
      <c r="F511" s="7">
        <v>0.88281970045070002</v>
      </c>
      <c r="G511" s="7">
        <v>4.8668842761175703E-2</v>
      </c>
      <c r="H511" s="9">
        <f t="shared" si="21"/>
        <v>6.851145678812437E-2</v>
      </c>
      <c r="I511" s="9">
        <f t="shared" si="22"/>
        <v>7.0037896940847263E-2</v>
      </c>
      <c r="J511" s="8">
        <f t="shared" si="23"/>
        <v>0.94930717880505489</v>
      </c>
    </row>
    <row r="512" spans="1:10" hidden="1" x14ac:dyDescent="0.25">
      <c r="A512" s="3" t="s">
        <v>22</v>
      </c>
      <c r="B512" s="2">
        <v>43922</v>
      </c>
      <c r="C512" s="7">
        <v>0.53598119703478397</v>
      </c>
      <c r="D512" s="7">
        <v>4.0504842804393801E-2</v>
      </c>
      <c r="E512" s="7">
        <v>2.7360797816624901E-3</v>
      </c>
      <c r="F512" s="7">
        <v>0.89402652105687097</v>
      </c>
      <c r="G512" s="7">
        <v>6.2732556357072602E-2</v>
      </c>
      <c r="H512" s="9">
        <f t="shared" si="21"/>
        <v>4.3240922586056288E-2</v>
      </c>
      <c r="I512" s="9">
        <f t="shared" si="22"/>
        <v>4.3342411363313987E-2</v>
      </c>
      <c r="J512" s="8">
        <f t="shared" si="23"/>
        <v>0.93453136386126479</v>
      </c>
    </row>
    <row r="513" spans="1:10" hidden="1" x14ac:dyDescent="0.25">
      <c r="A513" s="3" t="s">
        <v>22</v>
      </c>
      <c r="B513" s="2">
        <v>43952</v>
      </c>
      <c r="C513" s="7">
        <v>0.66772414024049398</v>
      </c>
      <c r="D513" s="7">
        <v>4.0210395500985797E-2</v>
      </c>
      <c r="E513" s="7">
        <v>3.00973884526533E-3</v>
      </c>
      <c r="F513" s="7">
        <v>0.89145721270945499</v>
      </c>
      <c r="G513" s="7">
        <v>6.5322652944293694E-2</v>
      </c>
      <c r="H513" s="9">
        <f t="shared" si="21"/>
        <v>4.3220134346251125E-2</v>
      </c>
      <c r="I513" s="9">
        <f t="shared" si="22"/>
        <v>4.3159593772099089E-2</v>
      </c>
      <c r="J513" s="8">
        <f t="shared" si="23"/>
        <v>0.93166760821044081</v>
      </c>
    </row>
    <row r="514" spans="1:10" hidden="1" x14ac:dyDescent="0.25">
      <c r="A514" s="3" t="s">
        <v>22</v>
      </c>
      <c r="B514" s="2">
        <v>43983</v>
      </c>
      <c r="C514" s="7">
        <v>0.79282922619227902</v>
      </c>
      <c r="D514" s="7">
        <v>6.0908105666377499E-2</v>
      </c>
      <c r="E514" s="7">
        <v>3.36975656209607E-3</v>
      </c>
      <c r="F514" s="7">
        <v>0.87513208388270003</v>
      </c>
      <c r="G514" s="7">
        <v>6.0590053888826899E-2</v>
      </c>
      <c r="H514" s="9">
        <f t="shared" si="21"/>
        <v>6.4277862228473565E-2</v>
      </c>
      <c r="I514" s="9">
        <f t="shared" si="22"/>
        <v>6.506996851889342E-2</v>
      </c>
      <c r="J514" s="8">
        <f t="shared" si="23"/>
        <v>0.93604018954907753</v>
      </c>
    </row>
    <row r="515" spans="1:10" hidden="1" x14ac:dyDescent="0.25">
      <c r="A515" s="3" t="s">
        <v>22</v>
      </c>
      <c r="B515" s="2">
        <v>44013</v>
      </c>
      <c r="C515" s="7">
        <v>0.93957215856601195</v>
      </c>
      <c r="D515" s="7">
        <v>7.2622354018200705E-2</v>
      </c>
      <c r="E515" s="7">
        <v>3.5288718982046598E-3</v>
      </c>
      <c r="F515" s="7">
        <v>0.85692495155075499</v>
      </c>
      <c r="G515" s="7">
        <v>6.6923822532839405E-2</v>
      </c>
      <c r="H515" s="9">
        <f t="shared" ref="H515:H578" si="24">D515+E515</f>
        <v>7.6151225916405371E-2</v>
      </c>
      <c r="I515" s="9">
        <f t="shared" ref="I515:I578" si="25">D515/(D515+F515)</f>
        <v>7.8126582243977505E-2</v>
      </c>
      <c r="J515" s="8">
        <f t="shared" ref="J515:J578" si="26">+F515+D515</f>
        <v>0.92954730556895571</v>
      </c>
    </row>
    <row r="516" spans="1:10" hidden="1" x14ac:dyDescent="0.25">
      <c r="A516" s="3" t="s">
        <v>22</v>
      </c>
      <c r="B516" s="2">
        <v>44044</v>
      </c>
      <c r="C516" s="7">
        <v>0.96185635651021195</v>
      </c>
      <c r="D516" s="7">
        <v>7.3446652722841899E-2</v>
      </c>
      <c r="E516" s="7">
        <v>3.42596888320439E-3</v>
      </c>
      <c r="F516" s="7">
        <v>0.86255191247259899</v>
      </c>
      <c r="G516" s="7">
        <v>6.0575465921354398E-2</v>
      </c>
      <c r="H516" s="9">
        <f t="shared" si="24"/>
        <v>7.6872621606046285E-2</v>
      </c>
      <c r="I516" s="9">
        <f t="shared" si="25"/>
        <v>7.846876635703591E-2</v>
      </c>
      <c r="J516" s="8">
        <f t="shared" si="26"/>
        <v>0.93599856519544089</v>
      </c>
    </row>
    <row r="517" spans="1:10" hidden="1" x14ac:dyDescent="0.25">
      <c r="A517" s="3" t="s">
        <v>22</v>
      </c>
      <c r="B517" s="2">
        <v>44075</v>
      </c>
      <c r="C517" s="7">
        <v>0.94504015072825398</v>
      </c>
      <c r="D517" s="7">
        <v>7.2466926035334098E-2</v>
      </c>
      <c r="E517" s="7">
        <v>2.4564699784413399E-3</v>
      </c>
      <c r="F517" s="7">
        <v>0.85596064695023899</v>
      </c>
      <c r="G517" s="7">
        <v>6.9115957035984998E-2</v>
      </c>
      <c r="H517" s="9">
        <f t="shared" si="24"/>
        <v>7.4923396013775442E-2</v>
      </c>
      <c r="I517" s="9">
        <f t="shared" si="25"/>
        <v>7.8053397102694808E-2</v>
      </c>
      <c r="J517" s="8">
        <f t="shared" si="26"/>
        <v>0.9284275729855731</v>
      </c>
    </row>
    <row r="518" spans="1:10" hidden="1" x14ac:dyDescent="0.25">
      <c r="A518" s="3" t="s">
        <v>22</v>
      </c>
      <c r="B518" s="2">
        <v>44105</v>
      </c>
      <c r="C518" s="7">
        <v>0.96394448693228196</v>
      </c>
      <c r="D518" s="7">
        <v>7.6498410982971707E-2</v>
      </c>
      <c r="E518" s="7">
        <v>2.4240971357301E-3</v>
      </c>
      <c r="F518" s="7">
        <v>0.85685084976984505</v>
      </c>
      <c r="G518" s="7">
        <v>6.42266421114535E-2</v>
      </c>
      <c r="H518" s="9">
        <f t="shared" si="24"/>
        <v>7.8922508118701801E-2</v>
      </c>
      <c r="I518" s="9">
        <f t="shared" si="25"/>
        <v>8.1961184520861943E-2</v>
      </c>
      <c r="J518" s="8">
        <f t="shared" si="26"/>
        <v>0.93334926075281677</v>
      </c>
    </row>
    <row r="519" spans="1:10" hidden="1" x14ac:dyDescent="0.25">
      <c r="A519" s="3" t="s">
        <v>22</v>
      </c>
      <c r="B519" s="2">
        <v>44136</v>
      </c>
      <c r="C519" s="7">
        <v>0.785479419113427</v>
      </c>
      <c r="D519" s="7">
        <v>6.0926035196443101E-2</v>
      </c>
      <c r="E519" s="7">
        <v>3.7151218789601499E-3</v>
      </c>
      <c r="F519" s="7">
        <v>0.85863150478058903</v>
      </c>
      <c r="G519" s="7">
        <v>7.67273381440082E-2</v>
      </c>
      <c r="H519" s="9">
        <f t="shared" si="24"/>
        <v>6.4641157075403258E-2</v>
      </c>
      <c r="I519" s="9">
        <f t="shared" si="25"/>
        <v>6.6255816028613995E-2</v>
      </c>
      <c r="J519" s="8">
        <f t="shared" si="26"/>
        <v>0.91955753997703216</v>
      </c>
    </row>
    <row r="520" spans="1:10" hidden="1" x14ac:dyDescent="0.25">
      <c r="A520" s="3" t="s">
        <v>22</v>
      </c>
      <c r="B520" s="2">
        <v>44166</v>
      </c>
      <c r="C520" s="7">
        <v>0.90283709488223496</v>
      </c>
      <c r="D520" s="7">
        <v>7.9939853380700795E-2</v>
      </c>
      <c r="E520" s="7">
        <v>3.56507025373074E-3</v>
      </c>
      <c r="F520" s="7">
        <v>0.86644652098832498</v>
      </c>
      <c r="G520" s="7">
        <v>5.0048555377244001E-2</v>
      </c>
      <c r="H520" s="9">
        <f t="shared" si="24"/>
        <v>8.350492363443153E-2</v>
      </c>
      <c r="I520" s="9">
        <f t="shared" si="25"/>
        <v>8.4468516819040482E-2</v>
      </c>
      <c r="J520" s="8">
        <f t="shared" si="26"/>
        <v>0.94638637436902573</v>
      </c>
    </row>
    <row r="521" spans="1:10" hidden="1" x14ac:dyDescent="0.25">
      <c r="A521" s="3" t="s">
        <v>22</v>
      </c>
      <c r="B521" s="2">
        <v>44197</v>
      </c>
      <c r="C521" s="7">
        <v>0.59752248072146796</v>
      </c>
      <c r="D521" s="7">
        <v>5.0023326836814701E-2</v>
      </c>
      <c r="E521" s="7">
        <v>5.7901581204759002E-3</v>
      </c>
      <c r="F521" s="7">
        <v>0.86847168209507097</v>
      </c>
      <c r="G521" s="7">
        <v>7.5714832947638297E-2</v>
      </c>
      <c r="H521" s="9">
        <f t="shared" si="24"/>
        <v>5.5813484957290604E-2</v>
      </c>
      <c r="I521" s="9">
        <f t="shared" si="25"/>
        <v>5.4462273992089125E-2</v>
      </c>
      <c r="J521" s="8">
        <f t="shared" si="26"/>
        <v>0.91849500893188563</v>
      </c>
    </row>
    <row r="522" spans="1:10" hidden="1" x14ac:dyDescent="0.25">
      <c r="A522" s="3" t="s">
        <v>22</v>
      </c>
      <c r="B522" s="2">
        <v>44228</v>
      </c>
      <c r="C522" s="7">
        <v>0.61523371809410399</v>
      </c>
      <c r="D522" s="7">
        <v>5.1223535984327703E-2</v>
      </c>
      <c r="E522" s="7">
        <v>5.4604698329096604E-3</v>
      </c>
      <c r="F522" s="7">
        <v>0.86075744806221699</v>
      </c>
      <c r="G522" s="7">
        <v>8.2558546120545306E-2</v>
      </c>
      <c r="H522" s="9">
        <f t="shared" si="24"/>
        <v>5.6684005817237364E-2</v>
      </c>
      <c r="I522" s="9">
        <f t="shared" si="25"/>
        <v>5.6167329012765263E-2</v>
      </c>
      <c r="J522" s="8">
        <f t="shared" si="26"/>
        <v>0.91198098404654471</v>
      </c>
    </row>
    <row r="523" spans="1:10" hidden="1" x14ac:dyDescent="0.25">
      <c r="A523" s="3" t="s">
        <v>22</v>
      </c>
      <c r="B523" s="2">
        <v>44256</v>
      </c>
      <c r="C523" s="7">
        <v>0.78353276289931695</v>
      </c>
      <c r="D523" s="7">
        <v>5.1756528090016497E-2</v>
      </c>
      <c r="E523" s="7">
        <v>5.0703150926791002E-3</v>
      </c>
      <c r="F523" s="7">
        <v>0.84879627476090702</v>
      </c>
      <c r="G523" s="7">
        <v>9.4376882056397299E-2</v>
      </c>
      <c r="H523" s="9">
        <f t="shared" si="24"/>
        <v>5.6826843182695597E-2</v>
      </c>
      <c r="I523" s="9">
        <f t="shared" si="25"/>
        <v>5.7471952700794839E-2</v>
      </c>
      <c r="J523" s="8">
        <f t="shared" si="26"/>
        <v>0.90055280285092354</v>
      </c>
    </row>
    <row r="524" spans="1:10" hidden="1" x14ac:dyDescent="0.25">
      <c r="A524" s="3" t="s">
        <v>22</v>
      </c>
      <c r="B524" s="2">
        <v>44287</v>
      </c>
      <c r="C524" s="7">
        <v>0.88657621945530196</v>
      </c>
      <c r="D524" s="7">
        <v>7.6355806737416196E-2</v>
      </c>
      <c r="E524" s="7">
        <v>3.60491218600042E-3</v>
      </c>
      <c r="F524" s="7">
        <v>0.84807850176384203</v>
      </c>
      <c r="G524" s="7">
        <v>7.1960779312741099E-2</v>
      </c>
      <c r="H524" s="9">
        <f t="shared" si="24"/>
        <v>7.9960718923416621E-2</v>
      </c>
      <c r="I524" s="9">
        <f t="shared" si="25"/>
        <v>8.2597331184309106E-2</v>
      </c>
      <c r="J524" s="8">
        <f t="shared" si="26"/>
        <v>0.92443430850125818</v>
      </c>
    </row>
    <row r="525" spans="1:10" hidden="1" x14ac:dyDescent="0.25">
      <c r="A525" s="3" t="s">
        <v>22</v>
      </c>
      <c r="B525" s="2">
        <v>44317</v>
      </c>
      <c r="C525" s="7">
        <v>0.98161822675647703</v>
      </c>
      <c r="D525" s="7">
        <v>7.7564080602308502E-2</v>
      </c>
      <c r="E525" s="7">
        <v>2.5048768386222399E-3</v>
      </c>
      <c r="F525" s="7">
        <v>0.84616575150447504</v>
      </c>
      <c r="G525" s="7">
        <v>7.3765291054594603E-2</v>
      </c>
      <c r="H525" s="9">
        <f t="shared" si="24"/>
        <v>8.0068957440930746E-2</v>
      </c>
      <c r="I525" s="9">
        <f t="shared" si="25"/>
        <v>8.3968361642500322E-2</v>
      </c>
      <c r="J525" s="8">
        <f t="shared" si="26"/>
        <v>0.9237298321067835</v>
      </c>
    </row>
    <row r="526" spans="1:10" hidden="1" x14ac:dyDescent="0.25">
      <c r="A526" s="3" t="s">
        <v>22</v>
      </c>
      <c r="B526" s="2">
        <v>44348</v>
      </c>
      <c r="C526" s="7">
        <v>0.95664247563835303</v>
      </c>
      <c r="D526" s="7">
        <v>7.8479789124711305E-2</v>
      </c>
      <c r="E526" s="7">
        <v>2.4425610720696998E-3</v>
      </c>
      <c r="F526" s="7">
        <v>0.85259271817690296</v>
      </c>
      <c r="G526" s="7">
        <v>6.6484931626315594E-2</v>
      </c>
      <c r="H526" s="9">
        <f t="shared" si="24"/>
        <v>8.0922350196780998E-2</v>
      </c>
      <c r="I526" s="9">
        <f t="shared" si="25"/>
        <v>8.4289664348652427E-2</v>
      </c>
      <c r="J526" s="8">
        <f t="shared" si="26"/>
        <v>0.93107250730161428</v>
      </c>
    </row>
    <row r="527" spans="1:10" hidden="1" x14ac:dyDescent="0.25">
      <c r="A527" s="3" t="s">
        <v>22</v>
      </c>
      <c r="B527" s="2">
        <v>44378</v>
      </c>
      <c r="C527" s="7">
        <v>1.0171478783458301</v>
      </c>
      <c r="D527" s="7">
        <v>7.6464948161476004E-2</v>
      </c>
      <c r="E527" s="7">
        <v>2.5817858902480598E-3</v>
      </c>
      <c r="F527" s="7">
        <v>0.85003497121082705</v>
      </c>
      <c r="G527" s="7">
        <v>7.09182947374489E-2</v>
      </c>
      <c r="H527" s="9">
        <f t="shared" si="24"/>
        <v>7.9046734051724063E-2</v>
      </c>
      <c r="I527" s="9">
        <f t="shared" si="25"/>
        <v>8.2530981992184574E-2</v>
      </c>
      <c r="J527" s="8">
        <f t="shared" si="26"/>
        <v>0.92649991937230303</v>
      </c>
    </row>
    <row r="528" spans="1:10" hidden="1" x14ac:dyDescent="0.25">
      <c r="A528" s="3" t="s">
        <v>22</v>
      </c>
      <c r="B528" s="2">
        <v>44409</v>
      </c>
      <c r="C528" s="7">
        <v>0.98862609189015305</v>
      </c>
      <c r="D528" s="7">
        <v>8.0906037686907406E-2</v>
      </c>
      <c r="E528" s="7">
        <v>3.3473750167826101E-3</v>
      </c>
      <c r="F528" s="7">
        <v>0.84936081865167901</v>
      </c>
      <c r="G528" s="7">
        <v>6.63857686446305E-2</v>
      </c>
      <c r="H528" s="9">
        <f t="shared" si="24"/>
        <v>8.4253412703690023E-2</v>
      </c>
      <c r="I528" s="9">
        <f t="shared" si="25"/>
        <v>8.6970783851575043E-2</v>
      </c>
      <c r="J528" s="8">
        <f t="shared" si="26"/>
        <v>0.93026685633858641</v>
      </c>
    </row>
    <row r="529" spans="1:10" x14ac:dyDescent="0.25">
      <c r="A529" s="3" t="s">
        <v>22</v>
      </c>
      <c r="B529" s="2">
        <v>44440</v>
      </c>
      <c r="C529" s="7">
        <v>0.97873719531652603</v>
      </c>
      <c r="D529" s="7">
        <v>7.8939030955899506E-2</v>
      </c>
      <c r="E529" s="7">
        <v>2.4131128142306901E-3</v>
      </c>
      <c r="F529" s="7">
        <v>0.86119721791631598</v>
      </c>
      <c r="G529" s="7">
        <v>5.74506383135533E-2</v>
      </c>
      <c r="H529" s="9">
        <f t="shared" si="24"/>
        <v>8.1352143770130197E-2</v>
      </c>
      <c r="I529" s="9">
        <f t="shared" si="25"/>
        <v>8.3965522072566107E-2</v>
      </c>
      <c r="J529" s="8">
        <f t="shared" si="26"/>
        <v>0.94013624887221547</v>
      </c>
    </row>
    <row r="530" spans="1:10" hidden="1" x14ac:dyDescent="0.25">
      <c r="A530" s="3" t="s">
        <v>23</v>
      </c>
      <c r="B530" s="2">
        <v>43466</v>
      </c>
      <c r="C530" s="7">
        <v>0.86041439803089903</v>
      </c>
      <c r="D530" s="7">
        <v>0.113936268271057</v>
      </c>
      <c r="E530" s="7">
        <v>1.9476933961577601E-2</v>
      </c>
      <c r="F530" s="7">
        <v>0.745329892621026</v>
      </c>
      <c r="G530" s="7">
        <v>0.12125690514633899</v>
      </c>
      <c r="H530" s="9">
        <f t="shared" si="24"/>
        <v>0.13341320223263461</v>
      </c>
      <c r="I530" s="9">
        <f t="shared" si="25"/>
        <v>0.13259717821631578</v>
      </c>
      <c r="J530" s="8">
        <f t="shared" si="26"/>
        <v>0.85926616089208296</v>
      </c>
    </row>
    <row r="531" spans="1:10" hidden="1" x14ac:dyDescent="0.25">
      <c r="A531" s="3" t="s">
        <v>23</v>
      </c>
      <c r="B531" s="2">
        <v>43497</v>
      </c>
      <c r="C531" s="7">
        <v>0.89119509834548705</v>
      </c>
      <c r="D531" s="7">
        <v>0.116239261740007</v>
      </c>
      <c r="E531" s="7">
        <v>1.68834012857903E-2</v>
      </c>
      <c r="F531" s="7">
        <v>0.75791219532556497</v>
      </c>
      <c r="G531" s="7">
        <v>0.10896514164863801</v>
      </c>
      <c r="H531" s="9">
        <f t="shared" si="24"/>
        <v>0.13312266302579728</v>
      </c>
      <c r="I531" s="9">
        <f t="shared" si="25"/>
        <v>0.13297382370122576</v>
      </c>
      <c r="J531" s="8">
        <f t="shared" si="26"/>
        <v>0.87415145706557196</v>
      </c>
    </row>
    <row r="532" spans="1:10" hidden="1" x14ac:dyDescent="0.25">
      <c r="A532" s="3" t="s">
        <v>23</v>
      </c>
      <c r="B532" s="2">
        <v>43525</v>
      </c>
      <c r="C532" s="7">
        <v>1.0489412257377999</v>
      </c>
      <c r="D532" s="7">
        <v>0.111589705068221</v>
      </c>
      <c r="E532" s="7">
        <v>1.53712285863853E-2</v>
      </c>
      <c r="F532" s="7">
        <v>0.75041223614366803</v>
      </c>
      <c r="G532" s="7">
        <v>0.122626830201726</v>
      </c>
      <c r="H532" s="9">
        <f t="shared" si="24"/>
        <v>0.12696093365460628</v>
      </c>
      <c r="I532" s="9">
        <f t="shared" si="25"/>
        <v>0.12945412270340942</v>
      </c>
      <c r="J532" s="8">
        <f t="shared" si="26"/>
        <v>0.862001941211889</v>
      </c>
    </row>
    <row r="533" spans="1:10" hidden="1" x14ac:dyDescent="0.25">
      <c r="A533" s="3" t="s">
        <v>23</v>
      </c>
      <c r="B533" s="2">
        <v>43556</v>
      </c>
      <c r="C533" s="7">
        <v>1.0028898493301801</v>
      </c>
      <c r="D533" s="7">
        <v>0.10447434938418899</v>
      </c>
      <c r="E533" s="7">
        <v>1.7130653765592901E-2</v>
      </c>
      <c r="F533" s="7">
        <v>0.73734738143582801</v>
      </c>
      <c r="G533" s="7">
        <v>0.14104761541439101</v>
      </c>
      <c r="H533" s="9">
        <f t="shared" si="24"/>
        <v>0.1216050031497819</v>
      </c>
      <c r="I533" s="9">
        <f t="shared" si="25"/>
        <v>0.12410507540880505</v>
      </c>
      <c r="J533" s="8">
        <f t="shared" si="26"/>
        <v>0.84182173082001699</v>
      </c>
    </row>
    <row r="534" spans="1:10" hidden="1" x14ac:dyDescent="0.25">
      <c r="A534" s="3" t="s">
        <v>23</v>
      </c>
      <c r="B534" s="2">
        <v>43586</v>
      </c>
      <c r="C534" s="7">
        <v>1.06325209241945</v>
      </c>
      <c r="D534" s="7">
        <v>0.10398953408379701</v>
      </c>
      <c r="E534" s="7">
        <v>1.4874586095222801E-2</v>
      </c>
      <c r="F534" s="7">
        <v>0.72814326436658094</v>
      </c>
      <c r="G534" s="7">
        <v>0.15299261545439899</v>
      </c>
      <c r="H534" s="9">
        <f t="shared" si="24"/>
        <v>0.1188641201790198</v>
      </c>
      <c r="I534" s="9">
        <f t="shared" si="25"/>
        <v>0.12496747427507889</v>
      </c>
      <c r="J534" s="8">
        <f t="shared" si="26"/>
        <v>0.83213279845037791</v>
      </c>
    </row>
    <row r="535" spans="1:10" hidden="1" x14ac:dyDescent="0.25">
      <c r="A535" s="3" t="s">
        <v>23</v>
      </c>
      <c r="B535" s="2">
        <v>43617</v>
      </c>
      <c r="C535" s="7">
        <v>0.98878217577683403</v>
      </c>
      <c r="D535" s="7">
        <v>0.10558561191712899</v>
      </c>
      <c r="E535" s="7">
        <v>1.79729511208549E-2</v>
      </c>
      <c r="F535" s="7">
        <v>0.74415144058124605</v>
      </c>
      <c r="G535" s="7">
        <v>0.13228999638076999</v>
      </c>
      <c r="H535" s="9">
        <f t="shared" si="24"/>
        <v>0.12355856303798389</v>
      </c>
      <c r="I535" s="9">
        <f t="shared" si="25"/>
        <v>0.12425680580444137</v>
      </c>
      <c r="J535" s="8">
        <f t="shared" si="26"/>
        <v>0.84973705249837506</v>
      </c>
    </row>
    <row r="536" spans="1:10" hidden="1" x14ac:dyDescent="0.25">
      <c r="A536" s="3" t="s">
        <v>23</v>
      </c>
      <c r="B536" s="2">
        <v>43647</v>
      </c>
      <c r="C536" s="7">
        <v>0.99685643436757299</v>
      </c>
      <c r="D536" s="7">
        <v>0.105681183561219</v>
      </c>
      <c r="E536" s="7">
        <v>2.09296898906439E-2</v>
      </c>
      <c r="F536" s="7">
        <v>0.748846840127947</v>
      </c>
      <c r="G536" s="7">
        <v>0.12454228642019</v>
      </c>
      <c r="H536" s="9">
        <f t="shared" si="24"/>
        <v>0.12661087345186289</v>
      </c>
      <c r="I536" s="9">
        <f t="shared" si="25"/>
        <v>0.1236719927627095</v>
      </c>
      <c r="J536" s="8">
        <f t="shared" si="26"/>
        <v>0.85452802368916603</v>
      </c>
    </row>
    <row r="537" spans="1:10" hidden="1" x14ac:dyDescent="0.25">
      <c r="A537" s="3" t="s">
        <v>23</v>
      </c>
      <c r="B537" s="2">
        <v>43678</v>
      </c>
      <c r="C537" s="7">
        <v>0.98173456455237995</v>
      </c>
      <c r="D537" s="7">
        <v>0.11367672347911401</v>
      </c>
      <c r="E537" s="7">
        <v>1.93098899951103E-2</v>
      </c>
      <c r="F537" s="7">
        <v>0.76044487544303796</v>
      </c>
      <c r="G537" s="7">
        <v>0.106568511082738</v>
      </c>
      <c r="H537" s="9">
        <f t="shared" si="24"/>
        <v>0.1329866134742243</v>
      </c>
      <c r="I537" s="9">
        <f t="shared" si="25"/>
        <v>0.13004680769733259</v>
      </c>
      <c r="J537" s="8">
        <f t="shared" si="26"/>
        <v>0.87412159892215202</v>
      </c>
    </row>
    <row r="538" spans="1:10" hidden="1" x14ac:dyDescent="0.25">
      <c r="A538" s="3" t="s">
        <v>23</v>
      </c>
      <c r="B538" s="2">
        <v>43709</v>
      </c>
      <c r="C538" s="7">
        <v>0.97210332483165796</v>
      </c>
      <c r="D538" s="7">
        <v>0.113206367415569</v>
      </c>
      <c r="E538" s="7">
        <v>2.2731391639208599E-2</v>
      </c>
      <c r="F538" s="7">
        <v>0.75864718906745598</v>
      </c>
      <c r="G538" s="7">
        <v>0.10541505187776699</v>
      </c>
      <c r="H538" s="9">
        <f t="shared" si="24"/>
        <v>0.13593775905477759</v>
      </c>
      <c r="I538" s="9">
        <f t="shared" si="25"/>
        <v>0.1298456220930414</v>
      </c>
      <c r="J538" s="8">
        <f t="shared" si="26"/>
        <v>0.87185355648302498</v>
      </c>
    </row>
    <row r="539" spans="1:10" hidden="1" x14ac:dyDescent="0.25">
      <c r="A539" s="3" t="s">
        <v>23</v>
      </c>
      <c r="B539" s="2">
        <v>43739</v>
      </c>
      <c r="C539" s="7">
        <v>1.01135048599751</v>
      </c>
      <c r="D539" s="7">
        <v>0.11575912715429</v>
      </c>
      <c r="E539" s="7">
        <v>1.8830522300199899E-2</v>
      </c>
      <c r="F539" s="7">
        <v>0.76700978686071397</v>
      </c>
      <c r="G539" s="7">
        <v>9.8400563684795994E-2</v>
      </c>
      <c r="H539" s="9">
        <f t="shared" si="24"/>
        <v>0.1345896494544899</v>
      </c>
      <c r="I539" s="9">
        <f t="shared" si="25"/>
        <v>0.13113185717856224</v>
      </c>
      <c r="J539" s="8">
        <f t="shared" si="26"/>
        <v>0.88276891401500401</v>
      </c>
    </row>
    <row r="540" spans="1:10" hidden="1" x14ac:dyDescent="0.25">
      <c r="A540" s="3" t="s">
        <v>23</v>
      </c>
      <c r="B540" s="2">
        <v>43770</v>
      </c>
      <c r="C540" s="7">
        <v>1.05347601550725</v>
      </c>
      <c r="D540" s="7">
        <v>0.11568595306377601</v>
      </c>
      <c r="E540" s="7">
        <v>2.3949632166838201E-2</v>
      </c>
      <c r="F540" s="7">
        <v>0.76164849232556098</v>
      </c>
      <c r="G540" s="7">
        <v>9.8715922443824794E-2</v>
      </c>
      <c r="H540" s="9">
        <f t="shared" si="24"/>
        <v>0.1396355852306142</v>
      </c>
      <c r="I540" s="9">
        <f t="shared" si="25"/>
        <v>0.13186072161162868</v>
      </c>
      <c r="J540" s="8">
        <f t="shared" si="26"/>
        <v>0.87733444538933703</v>
      </c>
    </row>
    <row r="541" spans="1:10" hidden="1" x14ac:dyDescent="0.25">
      <c r="A541" s="3" t="s">
        <v>23</v>
      </c>
      <c r="B541" s="2">
        <v>43800</v>
      </c>
      <c r="C541" s="7">
        <v>1.1290043351029699</v>
      </c>
      <c r="D541" s="7">
        <v>0.130801967941929</v>
      </c>
      <c r="E541" s="7">
        <v>1.51251430547813E-2</v>
      </c>
      <c r="F541" s="7">
        <v>0.78062370148139604</v>
      </c>
      <c r="G541" s="7">
        <v>7.3449187521893097E-2</v>
      </c>
      <c r="H541" s="9">
        <f t="shared" si="24"/>
        <v>0.1459271109967103</v>
      </c>
      <c r="I541" s="9">
        <f t="shared" si="25"/>
        <v>0.14351358792065808</v>
      </c>
      <c r="J541" s="8">
        <f t="shared" si="26"/>
        <v>0.91142566942332504</v>
      </c>
    </row>
    <row r="542" spans="1:10" hidden="1" x14ac:dyDescent="0.25">
      <c r="A542" s="3" t="s">
        <v>23</v>
      </c>
      <c r="B542" s="2">
        <v>43831</v>
      </c>
      <c r="C542" s="7">
        <v>0.92659422767238397</v>
      </c>
      <c r="D542" s="7">
        <v>0.103505929022983</v>
      </c>
      <c r="E542" s="7">
        <v>2.2088010574433999E-2</v>
      </c>
      <c r="F542" s="7">
        <v>0.75605057157951205</v>
      </c>
      <c r="G542" s="7">
        <v>0.11835548882307199</v>
      </c>
      <c r="H542" s="9">
        <f t="shared" si="24"/>
        <v>0.12559393959741699</v>
      </c>
      <c r="I542" s="9">
        <f t="shared" si="25"/>
        <v>0.1204178305328758</v>
      </c>
      <c r="J542" s="8">
        <f t="shared" si="26"/>
        <v>0.859556500602495</v>
      </c>
    </row>
    <row r="543" spans="1:10" hidden="1" x14ac:dyDescent="0.25">
      <c r="A543" s="3" t="s">
        <v>23</v>
      </c>
      <c r="B543" s="2">
        <v>43862</v>
      </c>
      <c r="C543" s="7">
        <v>0.94945272021250204</v>
      </c>
      <c r="D543" s="7">
        <v>0.109453240644376</v>
      </c>
      <c r="E543" s="7">
        <v>1.6612062485077898E-2</v>
      </c>
      <c r="F543" s="7">
        <v>0.76491229483256695</v>
      </c>
      <c r="G543" s="7">
        <v>0.109022402037979</v>
      </c>
      <c r="H543" s="9">
        <f t="shared" si="24"/>
        <v>0.12606530312945391</v>
      </c>
      <c r="I543" s="9">
        <f t="shared" si="25"/>
        <v>0.12518018632181355</v>
      </c>
      <c r="J543" s="8">
        <f t="shared" si="26"/>
        <v>0.87436553547694296</v>
      </c>
    </row>
    <row r="544" spans="1:10" hidden="1" x14ac:dyDescent="0.25">
      <c r="A544" s="3" t="s">
        <v>23</v>
      </c>
      <c r="B544" s="2">
        <v>43891</v>
      </c>
      <c r="C544" s="7">
        <v>0.88437003222405797</v>
      </c>
      <c r="D544" s="7">
        <v>7.55403082093766E-2</v>
      </c>
      <c r="E544" s="7">
        <v>2.42103077635329E-2</v>
      </c>
      <c r="F544" s="7">
        <v>0.79079509798106196</v>
      </c>
      <c r="G544" s="7">
        <v>0.109454286046029</v>
      </c>
      <c r="H544" s="9">
        <f t="shared" si="24"/>
        <v>9.9750615972909504E-2</v>
      </c>
      <c r="I544" s="9">
        <f t="shared" si="25"/>
        <v>8.7195222161763133E-2</v>
      </c>
      <c r="J544" s="8">
        <f t="shared" si="26"/>
        <v>0.86633540619043858</v>
      </c>
    </row>
    <row r="545" spans="1:10" hidden="1" x14ac:dyDescent="0.25">
      <c r="A545" s="3" t="s">
        <v>23</v>
      </c>
      <c r="B545" s="2">
        <v>43922</v>
      </c>
      <c r="C545" s="7">
        <v>0.54268893937928198</v>
      </c>
      <c r="D545" s="7">
        <v>2.0084247936056E-2</v>
      </c>
      <c r="E545" s="7">
        <v>3.5144346385862002E-2</v>
      </c>
      <c r="F545" s="7">
        <v>0.78365712067823201</v>
      </c>
      <c r="G545" s="7">
        <v>0.16111428499985</v>
      </c>
      <c r="H545" s="9">
        <f t="shared" si="24"/>
        <v>5.5228594321917998E-2</v>
      </c>
      <c r="I545" s="9">
        <f t="shared" si="25"/>
        <v>2.4988446184725802E-2</v>
      </c>
      <c r="J545" s="8">
        <f t="shared" si="26"/>
        <v>0.80374136861428802</v>
      </c>
    </row>
    <row r="546" spans="1:10" hidden="1" x14ac:dyDescent="0.25">
      <c r="A546" s="3" t="s">
        <v>23</v>
      </c>
      <c r="B546" s="2">
        <v>43952</v>
      </c>
      <c r="C546" s="7">
        <v>0.67520802469314101</v>
      </c>
      <c r="D546" s="7">
        <v>2.0051956081859099E-2</v>
      </c>
      <c r="E546" s="7">
        <v>2.9220806034531199E-2</v>
      </c>
      <c r="F546" s="7">
        <v>0.79107735037072102</v>
      </c>
      <c r="G546" s="7">
        <v>0.159649887512888</v>
      </c>
      <c r="H546" s="9">
        <f t="shared" si="24"/>
        <v>4.9272762116390298E-2</v>
      </c>
      <c r="I546" s="9">
        <f t="shared" si="25"/>
        <v>2.4721035132554872E-2</v>
      </c>
      <c r="J546" s="8">
        <f t="shared" si="26"/>
        <v>0.81112930645258008</v>
      </c>
    </row>
    <row r="547" spans="1:10" hidden="1" x14ac:dyDescent="0.25">
      <c r="A547" s="3" t="s">
        <v>23</v>
      </c>
      <c r="B547" s="2">
        <v>43983</v>
      </c>
      <c r="C547" s="7">
        <v>0.81804604534256198</v>
      </c>
      <c r="D547" s="7">
        <v>4.1159905490981502E-2</v>
      </c>
      <c r="E547" s="7">
        <v>2.0501683913914801E-2</v>
      </c>
      <c r="F547" s="7">
        <v>0.78195175493348301</v>
      </c>
      <c r="G547" s="7">
        <v>0.15638665566161999</v>
      </c>
      <c r="H547" s="9">
        <f t="shared" si="24"/>
        <v>6.16615894048963E-2</v>
      </c>
      <c r="I547" s="9">
        <f t="shared" si="25"/>
        <v>5.0005251377141284E-2</v>
      </c>
      <c r="J547" s="8">
        <f t="shared" si="26"/>
        <v>0.82311166042446449</v>
      </c>
    </row>
    <row r="548" spans="1:10" hidden="1" x14ac:dyDescent="0.25">
      <c r="A548" s="3" t="s">
        <v>23</v>
      </c>
      <c r="B548" s="2">
        <v>44013</v>
      </c>
      <c r="C548" s="7">
        <v>0.95603792853140401</v>
      </c>
      <c r="D548" s="7">
        <v>6.5166569356705603E-2</v>
      </c>
      <c r="E548" s="7">
        <v>1.85210282783092E-2</v>
      </c>
      <c r="F548" s="7">
        <v>0.76002218312231096</v>
      </c>
      <c r="G548" s="7">
        <v>0.156290219242674</v>
      </c>
      <c r="H548" s="9">
        <f t="shared" si="24"/>
        <v>8.3687597635014807E-2</v>
      </c>
      <c r="I548" s="9">
        <f t="shared" si="25"/>
        <v>7.8971713030422941E-2</v>
      </c>
      <c r="J548" s="8">
        <f t="shared" si="26"/>
        <v>0.82518875247901657</v>
      </c>
    </row>
    <row r="549" spans="1:10" hidden="1" x14ac:dyDescent="0.25">
      <c r="A549" s="3" t="s">
        <v>23</v>
      </c>
      <c r="B549" s="2">
        <v>44044</v>
      </c>
      <c r="C549" s="7">
        <v>0.97431870342925397</v>
      </c>
      <c r="D549" s="7">
        <v>7.5808511103707302E-2</v>
      </c>
      <c r="E549" s="7">
        <v>1.90478653273684E-2</v>
      </c>
      <c r="F549" s="7">
        <v>0.76405782683342405</v>
      </c>
      <c r="G549" s="7">
        <v>0.14108579673550001</v>
      </c>
      <c r="H549" s="9">
        <f t="shared" si="24"/>
        <v>9.4856376431075695E-2</v>
      </c>
      <c r="I549" s="9">
        <f t="shared" si="25"/>
        <v>9.0262590223471953E-2</v>
      </c>
      <c r="J549" s="8">
        <f t="shared" si="26"/>
        <v>0.83986633793713139</v>
      </c>
    </row>
    <row r="550" spans="1:10" hidden="1" x14ac:dyDescent="0.25">
      <c r="A550" s="3" t="s">
        <v>23</v>
      </c>
      <c r="B550" s="2">
        <v>44075</v>
      </c>
      <c r="C550" s="7">
        <v>0.96573494168334895</v>
      </c>
      <c r="D550" s="7">
        <v>7.3015669705421699E-2</v>
      </c>
      <c r="E550" s="7">
        <v>2.25658661708866E-2</v>
      </c>
      <c r="F550" s="7">
        <v>0.75601679414588896</v>
      </c>
      <c r="G550" s="7">
        <v>0.14840166997780199</v>
      </c>
      <c r="H550" s="9">
        <f t="shared" si="24"/>
        <v>9.5581535876308299E-2</v>
      </c>
      <c r="I550" s="9">
        <f t="shared" si="25"/>
        <v>8.8073354047227354E-2</v>
      </c>
      <c r="J550" s="8">
        <f t="shared" si="26"/>
        <v>0.82903246385131069</v>
      </c>
    </row>
    <row r="551" spans="1:10" hidden="1" x14ac:dyDescent="0.25">
      <c r="A551" s="3" t="s">
        <v>23</v>
      </c>
      <c r="B551" s="2">
        <v>44105</v>
      </c>
      <c r="C551" s="7">
        <v>0.97740507437075697</v>
      </c>
      <c r="D551" s="7">
        <v>7.7832257640041494E-2</v>
      </c>
      <c r="E551" s="7">
        <v>1.9109991307720901E-2</v>
      </c>
      <c r="F551" s="7">
        <v>0.77211636851711696</v>
      </c>
      <c r="G551" s="7">
        <v>0.130941382535121</v>
      </c>
      <c r="H551" s="9">
        <f t="shared" si="24"/>
        <v>9.6942248947762391E-2</v>
      </c>
      <c r="I551" s="9">
        <f t="shared" si="25"/>
        <v>9.1572896578398649E-2</v>
      </c>
      <c r="J551" s="8">
        <f t="shared" si="26"/>
        <v>0.84994862615715849</v>
      </c>
    </row>
    <row r="552" spans="1:10" hidden="1" x14ac:dyDescent="0.25">
      <c r="A552" s="3" t="s">
        <v>23</v>
      </c>
      <c r="B552" s="2">
        <v>44136</v>
      </c>
      <c r="C552" s="7">
        <v>0.78914964749595895</v>
      </c>
      <c r="D552" s="7">
        <v>4.1437266030969297E-2</v>
      </c>
      <c r="E552" s="7">
        <v>2.9209461400199602E-2</v>
      </c>
      <c r="F552" s="7">
        <v>0.76625791739715998</v>
      </c>
      <c r="G552" s="7">
        <v>0.16309535517167101</v>
      </c>
      <c r="H552" s="9">
        <f t="shared" si="24"/>
        <v>7.0646727431168899E-2</v>
      </c>
      <c r="I552" s="9">
        <f t="shared" si="25"/>
        <v>5.1303099091287926E-2</v>
      </c>
      <c r="J552" s="8">
        <f t="shared" si="26"/>
        <v>0.80769518342812929</v>
      </c>
    </row>
    <row r="553" spans="1:10" hidden="1" x14ac:dyDescent="0.25">
      <c r="A553" s="3" t="s">
        <v>23</v>
      </c>
      <c r="B553" s="2">
        <v>44166</v>
      </c>
      <c r="C553" s="7">
        <v>1.01961860952379</v>
      </c>
      <c r="D553" s="7">
        <v>9.4726955865928997E-2</v>
      </c>
      <c r="E553" s="7">
        <v>1.41447361888696E-2</v>
      </c>
      <c r="F553" s="7">
        <v>0.79271931640745996</v>
      </c>
      <c r="G553" s="7">
        <v>9.8408991537741797E-2</v>
      </c>
      <c r="H553" s="9">
        <f t="shared" si="24"/>
        <v>0.1088716920547986</v>
      </c>
      <c r="I553" s="9">
        <f t="shared" si="25"/>
        <v>0.10674106007935</v>
      </c>
      <c r="J553" s="8">
        <f t="shared" si="26"/>
        <v>0.8874462722733889</v>
      </c>
    </row>
    <row r="554" spans="1:10" hidden="1" x14ac:dyDescent="0.25">
      <c r="A554" s="3" t="s">
        <v>23</v>
      </c>
      <c r="B554" s="2">
        <v>44197</v>
      </c>
      <c r="C554" s="7">
        <v>0.63528944215114902</v>
      </c>
      <c r="D554" s="7">
        <v>2.7084102293703699E-2</v>
      </c>
      <c r="E554" s="7">
        <v>2.6636416180277799E-2</v>
      </c>
      <c r="F554" s="7">
        <v>0.76527043821018603</v>
      </c>
      <c r="G554" s="7">
        <v>0.18100904331583201</v>
      </c>
      <c r="H554" s="9">
        <f t="shared" si="24"/>
        <v>5.3720518473981502E-2</v>
      </c>
      <c r="I554" s="9">
        <f t="shared" si="25"/>
        <v>3.4181797300586986E-2</v>
      </c>
      <c r="J554" s="8">
        <f t="shared" si="26"/>
        <v>0.79235454050388976</v>
      </c>
    </row>
    <row r="555" spans="1:10" hidden="1" x14ac:dyDescent="0.25">
      <c r="A555" s="3" t="s">
        <v>23</v>
      </c>
      <c r="B555" s="2">
        <v>44228</v>
      </c>
      <c r="C555" s="7">
        <v>0.65724934871219498</v>
      </c>
      <c r="D555" s="7">
        <v>2.7815544476184301E-2</v>
      </c>
      <c r="E555" s="7">
        <v>1.82175382889147E-2</v>
      </c>
      <c r="F555" s="7">
        <v>0.76039138663813399</v>
      </c>
      <c r="G555" s="7">
        <v>0.19357553059676699</v>
      </c>
      <c r="H555" s="9">
        <f t="shared" si="24"/>
        <v>4.6033082765099001E-2</v>
      </c>
      <c r="I555" s="9">
        <f t="shared" si="25"/>
        <v>3.5289647144894298E-2</v>
      </c>
      <c r="J555" s="8">
        <f t="shared" si="26"/>
        <v>0.78820693111431828</v>
      </c>
    </row>
    <row r="556" spans="1:10" hidden="1" x14ac:dyDescent="0.25">
      <c r="A556" s="3" t="s">
        <v>23</v>
      </c>
      <c r="B556" s="2">
        <v>44256</v>
      </c>
      <c r="C556" s="7">
        <v>0.83715505267225498</v>
      </c>
      <c r="D556" s="7">
        <v>2.8128374699739701E-2</v>
      </c>
      <c r="E556" s="7">
        <v>1.9101242697224199E-2</v>
      </c>
      <c r="F556" s="7">
        <v>0.74756237836368999</v>
      </c>
      <c r="G556" s="7">
        <v>0.20520800423934599</v>
      </c>
      <c r="H556" s="9">
        <f t="shared" si="24"/>
        <v>4.7229617396963901E-2</v>
      </c>
      <c r="I556" s="9">
        <f t="shared" si="25"/>
        <v>3.6262356601071397E-2</v>
      </c>
      <c r="J556" s="8">
        <f t="shared" si="26"/>
        <v>0.77569075306342972</v>
      </c>
    </row>
    <row r="557" spans="1:10" hidden="1" x14ac:dyDescent="0.25">
      <c r="A557" s="3" t="s">
        <v>23</v>
      </c>
      <c r="B557" s="2">
        <v>44287</v>
      </c>
      <c r="C557" s="7">
        <v>0.98909582684699304</v>
      </c>
      <c r="D557" s="7">
        <v>6.3458685666969494E-2</v>
      </c>
      <c r="E557" s="7">
        <v>1.91752071031078E-2</v>
      </c>
      <c r="F557" s="7">
        <v>0.75067553136519005</v>
      </c>
      <c r="G557" s="7">
        <v>0.16669057586473299</v>
      </c>
      <c r="H557" s="9">
        <f t="shared" si="24"/>
        <v>8.2633892770077294E-2</v>
      </c>
      <c r="I557" s="9">
        <f t="shared" si="25"/>
        <v>7.7946221076791791E-2</v>
      </c>
      <c r="J557" s="8">
        <f t="shared" si="26"/>
        <v>0.81413421703215949</v>
      </c>
    </row>
    <row r="558" spans="1:10" hidden="1" x14ac:dyDescent="0.25">
      <c r="A558" s="3" t="s">
        <v>23</v>
      </c>
      <c r="B558" s="2">
        <v>44317</v>
      </c>
      <c r="C558" s="7">
        <v>1.07168911727984</v>
      </c>
      <c r="D558" s="7">
        <v>7.06750753356295E-2</v>
      </c>
      <c r="E558" s="7">
        <v>1.5578655521983301E-2</v>
      </c>
      <c r="F558" s="7">
        <v>0.76088254325539195</v>
      </c>
      <c r="G558" s="7">
        <v>0.15286372588699601</v>
      </c>
      <c r="H558" s="9">
        <f t="shared" si="24"/>
        <v>8.6253730857612801E-2</v>
      </c>
      <c r="I558" s="9">
        <f t="shared" si="25"/>
        <v>8.4991194543296081E-2</v>
      </c>
      <c r="J558" s="8">
        <f t="shared" si="26"/>
        <v>0.8315576185910214</v>
      </c>
    </row>
    <row r="559" spans="1:10" hidden="1" x14ac:dyDescent="0.25">
      <c r="A559" s="3" t="s">
        <v>23</v>
      </c>
      <c r="B559" s="2">
        <v>44348</v>
      </c>
      <c r="C559" s="7">
        <v>1.0295678053225401</v>
      </c>
      <c r="D559" s="7">
        <v>7.2108155054265696E-2</v>
      </c>
      <c r="E559" s="7">
        <v>1.63543217357906E-2</v>
      </c>
      <c r="F559" s="7">
        <v>0.75209988672364103</v>
      </c>
      <c r="G559" s="7">
        <v>0.15943763648630299</v>
      </c>
      <c r="H559" s="9">
        <f t="shared" si="24"/>
        <v>8.8462476790056296E-2</v>
      </c>
      <c r="I559" s="9">
        <f t="shared" si="25"/>
        <v>8.7487808173674853E-2</v>
      </c>
      <c r="J559" s="8">
        <f t="shared" si="26"/>
        <v>0.82420804177790674</v>
      </c>
    </row>
    <row r="560" spans="1:10" hidden="1" x14ac:dyDescent="0.25">
      <c r="A560" s="3" t="s">
        <v>23</v>
      </c>
      <c r="B560" s="2">
        <v>44378</v>
      </c>
      <c r="C560" s="7">
        <v>1.09333564729968</v>
      </c>
      <c r="D560" s="7">
        <v>7.4138224339852496E-2</v>
      </c>
      <c r="E560" s="7">
        <v>1.5911487491858601E-2</v>
      </c>
      <c r="F560" s="7">
        <v>0.749482567462469</v>
      </c>
      <c r="G560" s="7">
        <v>0.16046772070581999</v>
      </c>
      <c r="H560" s="9">
        <f t="shared" si="24"/>
        <v>9.0049711831711093E-2</v>
      </c>
      <c r="I560" s="9">
        <f t="shared" si="25"/>
        <v>9.001499850145421E-2</v>
      </c>
      <c r="J560" s="8">
        <f t="shared" si="26"/>
        <v>0.82362079180232151</v>
      </c>
    </row>
    <row r="561" spans="1:10" hidden="1" x14ac:dyDescent="0.25">
      <c r="A561" s="3" t="s">
        <v>23</v>
      </c>
      <c r="B561" s="2">
        <v>44409</v>
      </c>
      <c r="C561" s="7">
        <v>1.0683757271083301</v>
      </c>
      <c r="D561" s="7">
        <v>8.25018812637901E-2</v>
      </c>
      <c r="E561" s="7">
        <v>1.6923218638444499E-2</v>
      </c>
      <c r="F561" s="7">
        <v>0.74593013703682098</v>
      </c>
      <c r="G561" s="7">
        <v>0.15464476306094399</v>
      </c>
      <c r="H561" s="9">
        <f t="shared" si="24"/>
        <v>9.9425099902234595E-2</v>
      </c>
      <c r="I561" s="9">
        <f t="shared" si="25"/>
        <v>9.9587992063644312E-2</v>
      </c>
      <c r="J561" s="8">
        <f t="shared" si="26"/>
        <v>0.82843201830061108</v>
      </c>
    </row>
    <row r="562" spans="1:10" x14ac:dyDescent="0.25">
      <c r="A562" s="3" t="s">
        <v>23</v>
      </c>
      <c r="B562" s="2">
        <v>44440</v>
      </c>
      <c r="C562" s="7">
        <v>1.06286849901633</v>
      </c>
      <c r="D562" s="7">
        <v>8.1425811200250803E-2</v>
      </c>
      <c r="E562" s="7">
        <v>1.9323218282033702E-2</v>
      </c>
      <c r="F562" s="7">
        <v>0.74591259028025303</v>
      </c>
      <c r="G562" s="7">
        <v>0.15333838023746299</v>
      </c>
      <c r="H562" s="9">
        <f t="shared" si="24"/>
        <v>0.10074902948228451</v>
      </c>
      <c r="I562" s="9">
        <f t="shared" si="25"/>
        <v>9.8418991617627211E-2</v>
      </c>
      <c r="J562" s="8">
        <f t="shared" si="26"/>
        <v>0.82733840148050386</v>
      </c>
    </row>
    <row r="563" spans="1:10" hidden="1" x14ac:dyDescent="0.25">
      <c r="A563" s="3" t="s">
        <v>24</v>
      </c>
      <c r="B563" s="2">
        <v>43466</v>
      </c>
      <c r="C563" s="7">
        <v>1.0548401769143201</v>
      </c>
      <c r="D563" s="7">
        <v>9.6087377326166706E-2</v>
      </c>
      <c r="E563" s="7">
        <v>1.46541392850984E-3</v>
      </c>
      <c r="F563" s="7">
        <v>0.38447762167555799</v>
      </c>
      <c r="G563" s="7">
        <v>0.51796958706976504</v>
      </c>
      <c r="H563" s="9">
        <f t="shared" si="24"/>
        <v>9.7552791254676544E-2</v>
      </c>
      <c r="I563" s="9">
        <f t="shared" si="25"/>
        <v>0.1999466826043689</v>
      </c>
      <c r="J563" s="8">
        <f t="shared" si="26"/>
        <v>0.48056499900172467</v>
      </c>
    </row>
    <row r="564" spans="1:10" hidden="1" x14ac:dyDescent="0.25">
      <c r="A564" s="3" t="s">
        <v>24</v>
      </c>
      <c r="B564" s="2">
        <v>43497</v>
      </c>
      <c r="C564" s="7">
        <v>0.88013795215270196</v>
      </c>
      <c r="D564" s="7">
        <v>0.117737047490685</v>
      </c>
      <c r="E564" s="7">
        <v>2.6589389508458699E-3</v>
      </c>
      <c r="F564" s="7">
        <v>0.46470987924850798</v>
      </c>
      <c r="G564" s="7">
        <v>0.41489413430996103</v>
      </c>
      <c r="H564" s="9">
        <f t="shared" si="24"/>
        <v>0.12039598644153088</v>
      </c>
      <c r="I564" s="9">
        <f t="shared" si="25"/>
        <v>0.20214210443143962</v>
      </c>
      <c r="J564" s="8">
        <f t="shared" si="26"/>
        <v>0.58244692673919296</v>
      </c>
    </row>
    <row r="565" spans="1:10" hidden="1" x14ac:dyDescent="0.25">
      <c r="A565" s="3" t="s">
        <v>24</v>
      </c>
      <c r="B565" s="2">
        <v>43525</v>
      </c>
      <c r="C565" s="7">
        <v>1.01035124657474</v>
      </c>
      <c r="D565" s="7">
        <v>0.12267212553663701</v>
      </c>
      <c r="E565" s="7">
        <v>2.4647897557422099E-3</v>
      </c>
      <c r="F565" s="7">
        <v>0.47349215257278998</v>
      </c>
      <c r="G565" s="7">
        <v>0.40137093213483099</v>
      </c>
      <c r="H565" s="9">
        <f t="shared" si="24"/>
        <v>0.12513691529237922</v>
      </c>
      <c r="I565" s="9">
        <f t="shared" si="25"/>
        <v>0.20576899697120116</v>
      </c>
      <c r="J565" s="8">
        <f t="shared" si="26"/>
        <v>0.59616427810942696</v>
      </c>
    </row>
    <row r="566" spans="1:10" hidden="1" x14ac:dyDescent="0.25">
      <c r="A566" s="3" t="s">
        <v>24</v>
      </c>
      <c r="B566" s="2">
        <v>43556</v>
      </c>
      <c r="C566" s="7">
        <v>1.0229555271298101</v>
      </c>
      <c r="D566" s="7">
        <v>0.117720521670031</v>
      </c>
      <c r="E566" s="7">
        <v>2.3535584677412502E-3</v>
      </c>
      <c r="F566" s="7">
        <v>0.45405271525718799</v>
      </c>
      <c r="G566" s="7">
        <v>0.42587320460504002</v>
      </c>
      <c r="H566" s="9">
        <f t="shared" si="24"/>
        <v>0.12007408013777225</v>
      </c>
      <c r="I566" s="9">
        <f t="shared" si="25"/>
        <v>0.20588672933115201</v>
      </c>
      <c r="J566" s="8">
        <f t="shared" si="26"/>
        <v>0.57177323692721904</v>
      </c>
    </row>
    <row r="567" spans="1:10" hidden="1" x14ac:dyDescent="0.25">
      <c r="A567" s="3" t="s">
        <v>24</v>
      </c>
      <c r="B567" s="2">
        <v>43586</v>
      </c>
      <c r="C567" s="7">
        <v>1.1050554021824901</v>
      </c>
      <c r="D567" s="7">
        <v>0.112888063469754</v>
      </c>
      <c r="E567" s="7">
        <v>2.0624527756800399E-3</v>
      </c>
      <c r="F567" s="7">
        <v>0.42251956507274302</v>
      </c>
      <c r="G567" s="7">
        <v>0.46252991868182303</v>
      </c>
      <c r="H567" s="9">
        <f t="shared" si="24"/>
        <v>0.11495051624543404</v>
      </c>
      <c r="I567" s="9">
        <f t="shared" si="25"/>
        <v>0.21084507850039666</v>
      </c>
      <c r="J567" s="8">
        <f t="shared" si="26"/>
        <v>0.53540762854249702</v>
      </c>
    </row>
    <row r="568" spans="1:10" hidden="1" x14ac:dyDescent="0.25">
      <c r="A568" s="3" t="s">
        <v>24</v>
      </c>
      <c r="B568" s="2">
        <v>43617</v>
      </c>
      <c r="C568" s="7">
        <v>0.99006204913593499</v>
      </c>
      <c r="D568" s="7">
        <v>0.125286768761665</v>
      </c>
      <c r="E568" s="7">
        <v>2.0713542796282499E-3</v>
      </c>
      <c r="F568" s="7">
        <v>0.469273738291341</v>
      </c>
      <c r="G568" s="7">
        <v>0.40336813866736598</v>
      </c>
      <c r="H568" s="9">
        <f t="shared" si="24"/>
        <v>0.12735812304129326</v>
      </c>
      <c r="I568" s="9">
        <f t="shared" si="25"/>
        <v>0.21072164611581826</v>
      </c>
      <c r="J568" s="8">
        <f t="shared" si="26"/>
        <v>0.594560507053006</v>
      </c>
    </row>
    <row r="569" spans="1:10" hidden="1" x14ac:dyDescent="0.25">
      <c r="A569" s="3" t="s">
        <v>24</v>
      </c>
      <c r="B569" s="2">
        <v>43647</v>
      </c>
      <c r="C569" s="7">
        <v>1.0330518485672</v>
      </c>
      <c r="D569" s="7">
        <v>0.122738841438431</v>
      </c>
      <c r="E569" s="7">
        <v>4.5929390192459996E-3</v>
      </c>
      <c r="F569" s="7">
        <v>0.45991085460231101</v>
      </c>
      <c r="G569" s="7">
        <v>0.41275736494001303</v>
      </c>
      <c r="H569" s="9">
        <f t="shared" si="24"/>
        <v>0.12733178045767701</v>
      </c>
      <c r="I569" s="9">
        <f t="shared" si="25"/>
        <v>0.21065632106645507</v>
      </c>
      <c r="J569" s="8">
        <f t="shared" si="26"/>
        <v>0.58264969604074202</v>
      </c>
    </row>
    <row r="570" spans="1:10" hidden="1" x14ac:dyDescent="0.25">
      <c r="A570" s="3" t="s">
        <v>24</v>
      </c>
      <c r="B570" s="2">
        <v>43678</v>
      </c>
      <c r="C570" s="7">
        <v>1.0134225741934699</v>
      </c>
      <c r="D570" s="7">
        <v>0.126631860110415</v>
      </c>
      <c r="E570" s="7">
        <v>7.9913901121736793E-3</v>
      </c>
      <c r="F570" s="7">
        <v>0.470130850649782</v>
      </c>
      <c r="G570" s="7">
        <v>0.39524589912762997</v>
      </c>
      <c r="H570" s="9">
        <f t="shared" si="24"/>
        <v>0.13462325022258867</v>
      </c>
      <c r="I570" s="9">
        <f t="shared" si="25"/>
        <v>0.21219801074551511</v>
      </c>
      <c r="J570" s="8">
        <f t="shared" si="26"/>
        <v>0.59676271076019693</v>
      </c>
    </row>
    <row r="571" spans="1:10" hidden="1" x14ac:dyDescent="0.25">
      <c r="A571" s="3" t="s">
        <v>24</v>
      </c>
      <c r="B571" s="2">
        <v>43709</v>
      </c>
      <c r="C571" s="7">
        <v>0.97631659931099701</v>
      </c>
      <c r="D571" s="7">
        <v>0.11750224841196701</v>
      </c>
      <c r="E571" s="7">
        <v>7.8997705149394196E-3</v>
      </c>
      <c r="F571" s="7">
        <v>0.45934331845784299</v>
      </c>
      <c r="G571" s="7">
        <v>0.41525466261525201</v>
      </c>
      <c r="H571" s="9">
        <f t="shared" si="24"/>
        <v>0.12540201892690642</v>
      </c>
      <c r="I571" s="9">
        <f t="shared" si="25"/>
        <v>0.20369793088569654</v>
      </c>
      <c r="J571" s="8">
        <f t="shared" si="26"/>
        <v>0.57684556686981003</v>
      </c>
    </row>
    <row r="572" spans="1:10" hidden="1" x14ac:dyDescent="0.25">
      <c r="A572" s="3" t="s">
        <v>24</v>
      </c>
      <c r="B572" s="2">
        <v>43739</v>
      </c>
      <c r="C572" s="7">
        <v>0.94962235443672904</v>
      </c>
      <c r="D572" s="7">
        <v>0.13014612407711301</v>
      </c>
      <c r="E572" s="7">
        <v>8.7618454982525493E-3</v>
      </c>
      <c r="F572" s="7">
        <v>0.48260911546122598</v>
      </c>
      <c r="G572" s="7">
        <v>0.37848291496340802</v>
      </c>
      <c r="H572" s="9">
        <f t="shared" si="24"/>
        <v>0.13890796957536555</v>
      </c>
      <c r="I572" s="9">
        <f t="shared" si="25"/>
        <v>0.21239495916047568</v>
      </c>
      <c r="J572" s="8">
        <f t="shared" si="26"/>
        <v>0.61275523953833899</v>
      </c>
    </row>
    <row r="573" spans="1:10" hidden="1" x14ac:dyDescent="0.25">
      <c r="A573" s="3" t="s">
        <v>24</v>
      </c>
      <c r="B573" s="2">
        <v>43770</v>
      </c>
      <c r="C573" s="7">
        <v>0.91774166115991695</v>
      </c>
      <c r="D573" s="7">
        <v>0.146143867495443</v>
      </c>
      <c r="E573" s="7">
        <v>8.2564228497369295E-3</v>
      </c>
      <c r="F573" s="7">
        <v>0.50984725537528397</v>
      </c>
      <c r="G573" s="7">
        <v>0.33575245427953698</v>
      </c>
      <c r="H573" s="9">
        <f t="shared" si="24"/>
        <v>0.15440029034517994</v>
      </c>
      <c r="I573" s="9">
        <f t="shared" si="25"/>
        <v>0.22278330056646647</v>
      </c>
      <c r="J573" s="8">
        <f t="shared" si="26"/>
        <v>0.65599112287072692</v>
      </c>
    </row>
    <row r="574" spans="1:10" hidden="1" x14ac:dyDescent="0.25">
      <c r="A574" s="3" t="s">
        <v>24</v>
      </c>
      <c r="B574" s="2">
        <v>43800</v>
      </c>
      <c r="C574" s="7">
        <v>1.04644260824168</v>
      </c>
      <c r="D574" s="7">
        <v>0.16784754316606901</v>
      </c>
      <c r="E574" s="7">
        <v>7.3474387092286302E-3</v>
      </c>
      <c r="F574" s="7">
        <v>0.50221031048768205</v>
      </c>
      <c r="G574" s="7">
        <v>0.32259470763701997</v>
      </c>
      <c r="H574" s="9">
        <f t="shared" si="24"/>
        <v>0.17519498187529764</v>
      </c>
      <c r="I574" s="9">
        <f t="shared" si="25"/>
        <v>0.25049709103596801</v>
      </c>
      <c r="J574" s="8">
        <f t="shared" si="26"/>
        <v>0.67005785365375103</v>
      </c>
    </row>
    <row r="575" spans="1:10" hidden="1" x14ac:dyDescent="0.25">
      <c r="A575" s="3" t="s">
        <v>24</v>
      </c>
      <c r="B575" s="2">
        <v>43831</v>
      </c>
      <c r="C575" s="7">
        <v>1.0026640694225599</v>
      </c>
      <c r="D575" s="7">
        <v>9.5422828298732595E-2</v>
      </c>
      <c r="E575" s="7">
        <v>9.0437054079056303E-3</v>
      </c>
      <c r="F575" s="7">
        <v>0.40056273075210802</v>
      </c>
      <c r="G575" s="7">
        <v>0.49497073554125398</v>
      </c>
      <c r="H575" s="9">
        <f t="shared" si="24"/>
        <v>0.10446653370663822</v>
      </c>
      <c r="I575" s="9">
        <f t="shared" si="25"/>
        <v>0.19239033588264481</v>
      </c>
      <c r="J575" s="8">
        <f t="shared" si="26"/>
        <v>0.49598555905084063</v>
      </c>
    </row>
    <row r="576" spans="1:10" hidden="1" x14ac:dyDescent="0.25">
      <c r="A576" s="3" t="s">
        <v>24</v>
      </c>
      <c r="B576" s="2">
        <v>43862</v>
      </c>
      <c r="C576" s="7">
        <v>0.90471334748226995</v>
      </c>
      <c r="D576" s="7">
        <v>0.109793509422523</v>
      </c>
      <c r="E576" s="7">
        <v>7.4288394601196303E-3</v>
      </c>
      <c r="F576" s="7">
        <v>0.452919923728554</v>
      </c>
      <c r="G576" s="7">
        <v>0.42985772738880301</v>
      </c>
      <c r="H576" s="9">
        <f t="shared" si="24"/>
        <v>0.11722234888264263</v>
      </c>
      <c r="I576" s="9">
        <f t="shared" si="25"/>
        <v>0.19511442761851697</v>
      </c>
      <c r="J576" s="8">
        <f t="shared" si="26"/>
        <v>0.56271343315107702</v>
      </c>
    </row>
    <row r="577" spans="1:10" hidden="1" x14ac:dyDescent="0.25">
      <c r="A577" s="3" t="s">
        <v>24</v>
      </c>
      <c r="B577" s="2">
        <v>43891</v>
      </c>
      <c r="C577" s="7">
        <v>0.68893904749286905</v>
      </c>
      <c r="D577" s="7">
        <v>0.11267953417745399</v>
      </c>
      <c r="E577" s="7">
        <v>1.0533784454056699E-2</v>
      </c>
      <c r="F577" s="7">
        <v>0.53824213550420497</v>
      </c>
      <c r="G577" s="7">
        <v>0.33854454586428501</v>
      </c>
      <c r="H577" s="9">
        <f t="shared" si="24"/>
        <v>0.12321331863151069</v>
      </c>
      <c r="I577" s="9">
        <f t="shared" si="25"/>
        <v>0.17310767090080326</v>
      </c>
      <c r="J577" s="8">
        <f t="shared" si="26"/>
        <v>0.65092166968165899</v>
      </c>
    </row>
    <row r="578" spans="1:10" hidden="1" x14ac:dyDescent="0.25">
      <c r="A578" s="3" t="s">
        <v>24</v>
      </c>
      <c r="B578" s="2">
        <v>43922</v>
      </c>
      <c r="C578" s="7">
        <v>0.421789370506234</v>
      </c>
      <c r="D578" s="7">
        <v>7.4625662066420795E-2</v>
      </c>
      <c r="E578" s="7">
        <v>1.8966822207506701E-2</v>
      </c>
      <c r="F578" s="7">
        <v>0.46110001109042797</v>
      </c>
      <c r="G578" s="7">
        <v>0.445307504635645</v>
      </c>
      <c r="H578" s="9">
        <f t="shared" si="24"/>
        <v>9.3592484273927495E-2</v>
      </c>
      <c r="I578" s="9">
        <f t="shared" si="25"/>
        <v>0.13929827485525795</v>
      </c>
      <c r="J578" s="8">
        <f t="shared" si="26"/>
        <v>0.53572567315684871</v>
      </c>
    </row>
    <row r="579" spans="1:10" hidden="1" x14ac:dyDescent="0.25">
      <c r="A579" s="3" t="s">
        <v>24</v>
      </c>
      <c r="B579" s="2">
        <v>43952</v>
      </c>
      <c r="C579" s="7">
        <v>0.51356209671675601</v>
      </c>
      <c r="D579" s="7">
        <v>7.6135834540063299E-2</v>
      </c>
      <c r="E579" s="7">
        <v>1.6317821922461302E-2</v>
      </c>
      <c r="F579" s="7">
        <v>0.474036894898682</v>
      </c>
      <c r="G579" s="7">
        <v>0.43350944863879398</v>
      </c>
      <c r="H579" s="9">
        <f t="shared" ref="H579:H642" si="27">D579+E579</f>
        <v>9.2453656462524597E-2</v>
      </c>
      <c r="I579" s="9">
        <f t="shared" ref="I579:I642" si="28">D579/(D579+F579)</f>
        <v>0.1383853296722517</v>
      </c>
      <c r="J579" s="8">
        <f t="shared" ref="J579:J642" si="29">+F579+D579</f>
        <v>0.55017272943874529</v>
      </c>
    </row>
    <row r="580" spans="1:10" hidden="1" x14ac:dyDescent="0.25">
      <c r="A580" s="3" t="s">
        <v>24</v>
      </c>
      <c r="B580" s="2">
        <v>43983</v>
      </c>
      <c r="C580" s="7">
        <v>0.61533150810164905</v>
      </c>
      <c r="D580" s="7">
        <v>0.103535996548657</v>
      </c>
      <c r="E580" s="7">
        <v>1.6710908950435002E-2</v>
      </c>
      <c r="F580" s="7">
        <v>0.54573935695020703</v>
      </c>
      <c r="G580" s="7">
        <v>0.33401373755070002</v>
      </c>
      <c r="H580" s="9">
        <f t="shared" si="27"/>
        <v>0.120246905499092</v>
      </c>
      <c r="I580" s="9">
        <f t="shared" si="28"/>
        <v>0.15946392542195606</v>
      </c>
      <c r="J580" s="8">
        <f t="shared" si="29"/>
        <v>0.64927535349886401</v>
      </c>
    </row>
    <row r="581" spans="1:10" hidden="1" x14ac:dyDescent="0.25">
      <c r="A581" s="3" t="s">
        <v>24</v>
      </c>
      <c r="B581" s="2">
        <v>44013</v>
      </c>
      <c r="C581" s="7">
        <v>0.69172873534288004</v>
      </c>
      <c r="D581" s="7">
        <v>0.137977518377529</v>
      </c>
      <c r="E581" s="7">
        <v>1.38791490112744E-2</v>
      </c>
      <c r="F581" s="7">
        <v>0.58335699859906398</v>
      </c>
      <c r="G581" s="7">
        <v>0.26478633401213297</v>
      </c>
      <c r="H581" s="9">
        <f t="shared" si="27"/>
        <v>0.15185666738880341</v>
      </c>
      <c r="I581" s="9">
        <f t="shared" si="28"/>
        <v>0.19128090383896923</v>
      </c>
      <c r="J581" s="8">
        <f t="shared" si="29"/>
        <v>0.72133451697659301</v>
      </c>
    </row>
    <row r="582" spans="1:10" hidden="1" x14ac:dyDescent="0.25">
      <c r="A582" s="3" t="s">
        <v>24</v>
      </c>
      <c r="B582" s="2">
        <v>44044</v>
      </c>
      <c r="C582" s="7">
        <v>0.69997541819672104</v>
      </c>
      <c r="D582" s="7">
        <v>0.14731968671499501</v>
      </c>
      <c r="E582" s="7">
        <v>1.2409888277218501E-2</v>
      </c>
      <c r="F582" s="7">
        <v>0.60002803400692395</v>
      </c>
      <c r="G582" s="7">
        <v>0.240242391000863</v>
      </c>
      <c r="H582" s="9">
        <f t="shared" si="27"/>
        <v>0.15972957499221352</v>
      </c>
      <c r="I582" s="9">
        <f t="shared" si="28"/>
        <v>0.1971233505237534</v>
      </c>
      <c r="J582" s="8">
        <f t="shared" si="29"/>
        <v>0.74734772072191902</v>
      </c>
    </row>
    <row r="583" spans="1:10" hidden="1" x14ac:dyDescent="0.25">
      <c r="A583" s="3" t="s">
        <v>24</v>
      </c>
      <c r="B583" s="2">
        <v>44075</v>
      </c>
      <c r="C583" s="7">
        <v>0.65952590725423899</v>
      </c>
      <c r="D583" s="7">
        <v>0.14716068863217899</v>
      </c>
      <c r="E583" s="7">
        <v>1.4078086128305E-2</v>
      </c>
      <c r="F583" s="7">
        <v>0.60195865783900604</v>
      </c>
      <c r="G583" s="7">
        <v>0.23680256740051001</v>
      </c>
      <c r="H583" s="9">
        <f t="shared" si="27"/>
        <v>0.16123877476048398</v>
      </c>
      <c r="I583" s="9">
        <f t="shared" si="28"/>
        <v>0.19644491805664444</v>
      </c>
      <c r="J583" s="8">
        <f t="shared" si="29"/>
        <v>0.74911934647118505</v>
      </c>
    </row>
    <row r="584" spans="1:10" hidden="1" x14ac:dyDescent="0.25">
      <c r="A584" s="3" t="s">
        <v>24</v>
      </c>
      <c r="B584" s="2">
        <v>44105</v>
      </c>
      <c r="C584" s="7">
        <v>0.71597054446643305</v>
      </c>
      <c r="D584" s="7">
        <v>0.14571584590270401</v>
      </c>
      <c r="E584" s="7">
        <v>1.5385043118184E-2</v>
      </c>
      <c r="F584" s="7">
        <v>0.59498411204253998</v>
      </c>
      <c r="G584" s="7">
        <v>0.24391499893657201</v>
      </c>
      <c r="H584" s="9">
        <f t="shared" si="27"/>
        <v>0.16110088902088801</v>
      </c>
      <c r="I584" s="9">
        <f t="shared" si="28"/>
        <v>0.19672722313489857</v>
      </c>
      <c r="J584" s="8">
        <f t="shared" si="29"/>
        <v>0.74069995794524401</v>
      </c>
    </row>
    <row r="585" spans="1:10" hidden="1" x14ac:dyDescent="0.25">
      <c r="A585" s="3" t="s">
        <v>24</v>
      </c>
      <c r="B585" s="2">
        <v>44136</v>
      </c>
      <c r="C585" s="7">
        <v>0.58615216894026301</v>
      </c>
      <c r="D585" s="7">
        <v>0.10720354992847</v>
      </c>
      <c r="E585" s="7">
        <v>1.6319515515125602E-2</v>
      </c>
      <c r="F585" s="7">
        <v>0.54083467005729602</v>
      </c>
      <c r="G585" s="7">
        <v>0.335642264499109</v>
      </c>
      <c r="H585" s="9">
        <f t="shared" si="27"/>
        <v>0.12352306544359561</v>
      </c>
      <c r="I585" s="9">
        <f t="shared" si="28"/>
        <v>0.16542781987584729</v>
      </c>
      <c r="J585" s="8">
        <f t="shared" si="29"/>
        <v>0.64803821998576605</v>
      </c>
    </row>
    <row r="586" spans="1:10" hidden="1" x14ac:dyDescent="0.25">
      <c r="A586" s="3" t="s">
        <v>24</v>
      </c>
      <c r="B586" s="2">
        <v>44166</v>
      </c>
      <c r="C586" s="7">
        <v>0.77054307978687597</v>
      </c>
      <c r="D586" s="7">
        <v>0.17887425382938599</v>
      </c>
      <c r="E586" s="7">
        <v>1.26843912709709E-2</v>
      </c>
      <c r="F586" s="7">
        <v>0.58491062353505396</v>
      </c>
      <c r="G586" s="7">
        <v>0.22353073136458901</v>
      </c>
      <c r="H586" s="9">
        <f t="shared" si="27"/>
        <v>0.19155864510035689</v>
      </c>
      <c r="I586" s="9">
        <f t="shared" si="28"/>
        <v>0.23419454761479405</v>
      </c>
      <c r="J586" s="8">
        <f t="shared" si="29"/>
        <v>0.76378487736444001</v>
      </c>
    </row>
    <row r="587" spans="1:10" hidden="1" x14ac:dyDescent="0.25">
      <c r="A587" s="3" t="s">
        <v>24</v>
      </c>
      <c r="B587" s="2">
        <v>44197</v>
      </c>
      <c r="C587" s="7">
        <v>0.46221205536572302</v>
      </c>
      <c r="D587" s="7">
        <v>8.2889037433419299E-2</v>
      </c>
      <c r="E587" s="7">
        <v>1.9801910170677998E-2</v>
      </c>
      <c r="F587" s="7">
        <v>0.50649520356032596</v>
      </c>
      <c r="G587" s="7">
        <v>0.39081384883557702</v>
      </c>
      <c r="H587" s="9">
        <f t="shared" si="27"/>
        <v>0.1026909476040973</v>
      </c>
      <c r="I587" s="9">
        <f t="shared" si="28"/>
        <v>0.14063667072886488</v>
      </c>
      <c r="J587" s="8">
        <f t="shared" si="29"/>
        <v>0.58938424099374531</v>
      </c>
    </row>
    <row r="588" spans="1:10" hidden="1" x14ac:dyDescent="0.25">
      <c r="A588" s="3" t="s">
        <v>24</v>
      </c>
      <c r="B588" s="2">
        <v>44228</v>
      </c>
      <c r="C588" s="7">
        <v>0.45877195999696402</v>
      </c>
      <c r="D588" s="7">
        <v>9.1635126743253997E-2</v>
      </c>
      <c r="E588" s="7">
        <v>1.6159368646153999E-2</v>
      </c>
      <c r="F588" s="7">
        <v>0.53338689703570497</v>
      </c>
      <c r="G588" s="7">
        <v>0.35881860757488698</v>
      </c>
      <c r="H588" s="9">
        <f t="shared" si="27"/>
        <v>0.107794495389408</v>
      </c>
      <c r="I588" s="9">
        <f t="shared" si="28"/>
        <v>0.14661103650270899</v>
      </c>
      <c r="J588" s="8">
        <f t="shared" si="29"/>
        <v>0.62502202377895899</v>
      </c>
    </row>
    <row r="589" spans="1:10" hidden="1" x14ac:dyDescent="0.25">
      <c r="A589" s="3" t="s">
        <v>24</v>
      </c>
      <c r="B589" s="2">
        <v>44256</v>
      </c>
      <c r="C589" s="7">
        <v>0.56783686672691003</v>
      </c>
      <c r="D589" s="7">
        <v>9.0818675002972998E-2</v>
      </c>
      <c r="E589" s="7">
        <v>1.59742479172164E-2</v>
      </c>
      <c r="F589" s="7">
        <v>0.54507017288394199</v>
      </c>
      <c r="G589" s="7">
        <v>0.34813690419586801</v>
      </c>
      <c r="H589" s="9">
        <f t="shared" si="27"/>
        <v>0.1067929229201894</v>
      </c>
      <c r="I589" s="9">
        <f t="shared" si="28"/>
        <v>0.14282161938327306</v>
      </c>
      <c r="J589" s="8">
        <f t="shared" si="29"/>
        <v>0.63588884788691502</v>
      </c>
    </row>
    <row r="590" spans="1:10" hidden="1" x14ac:dyDescent="0.25">
      <c r="A590" s="3" t="s">
        <v>24</v>
      </c>
      <c r="B590" s="2">
        <v>44287</v>
      </c>
      <c r="C590" s="7">
        <v>0.66675600071452301</v>
      </c>
      <c r="D590" s="7">
        <v>0.13713303812809699</v>
      </c>
      <c r="E590" s="7">
        <v>1.67689878402844E-2</v>
      </c>
      <c r="F590" s="7">
        <v>0.57710326845679505</v>
      </c>
      <c r="G590" s="7">
        <v>0.26899470557482302</v>
      </c>
      <c r="H590" s="9">
        <f t="shared" si="27"/>
        <v>0.1539020259683814</v>
      </c>
      <c r="I590" s="9">
        <f t="shared" si="28"/>
        <v>0.19199953413709273</v>
      </c>
      <c r="J590" s="8">
        <f t="shared" si="29"/>
        <v>0.71423630658489201</v>
      </c>
    </row>
    <row r="591" spans="1:10" hidden="1" x14ac:dyDescent="0.25">
      <c r="A591" s="3" t="s">
        <v>24</v>
      </c>
      <c r="B591" s="2">
        <v>44317</v>
      </c>
      <c r="C591" s="7">
        <v>0.76206182721031201</v>
      </c>
      <c r="D591" s="7">
        <v>0.137077379070591</v>
      </c>
      <c r="E591" s="7">
        <v>1.35302442478103E-2</v>
      </c>
      <c r="F591" s="7">
        <v>0.58618390489569705</v>
      </c>
      <c r="G591" s="7">
        <v>0.26320847178590201</v>
      </c>
      <c r="H591" s="9">
        <f t="shared" si="27"/>
        <v>0.1506076233184013</v>
      </c>
      <c r="I591" s="9">
        <f t="shared" si="28"/>
        <v>0.18952677560573022</v>
      </c>
      <c r="J591" s="8">
        <f t="shared" si="29"/>
        <v>0.72326128396628808</v>
      </c>
    </row>
    <row r="592" spans="1:10" hidden="1" x14ac:dyDescent="0.25">
      <c r="A592" s="3" t="s">
        <v>24</v>
      </c>
      <c r="B592" s="2">
        <v>44348</v>
      </c>
      <c r="C592" s="7">
        <v>0.725184554011713</v>
      </c>
      <c r="D592" s="7">
        <v>0.13479610076403001</v>
      </c>
      <c r="E592" s="7">
        <v>1.33992956977086E-2</v>
      </c>
      <c r="F592" s="7">
        <v>0.57986990577290898</v>
      </c>
      <c r="G592" s="7">
        <v>0.27193469776535301</v>
      </c>
      <c r="H592" s="9">
        <f t="shared" si="27"/>
        <v>0.1481953964617386</v>
      </c>
      <c r="I592" s="9">
        <f t="shared" si="28"/>
        <v>0.18861412118538032</v>
      </c>
      <c r="J592" s="8">
        <f t="shared" si="29"/>
        <v>0.71466600653693901</v>
      </c>
    </row>
    <row r="593" spans="1:10" hidden="1" x14ac:dyDescent="0.25">
      <c r="A593" s="3" t="s">
        <v>24</v>
      </c>
      <c r="B593" s="2">
        <v>44378</v>
      </c>
      <c r="C593" s="7">
        <v>0.75933990708365695</v>
      </c>
      <c r="D593" s="7">
        <v>0.13271958350450699</v>
      </c>
      <c r="E593" s="7">
        <v>1.3750422536326299E-2</v>
      </c>
      <c r="F593" s="7">
        <v>0.57313986473641898</v>
      </c>
      <c r="G593" s="7">
        <v>0.28039012922274698</v>
      </c>
      <c r="H593" s="9">
        <f t="shared" si="27"/>
        <v>0.14647000604083329</v>
      </c>
      <c r="I593" s="9">
        <f t="shared" si="28"/>
        <v>0.1880255110776767</v>
      </c>
      <c r="J593" s="8">
        <f t="shared" si="29"/>
        <v>0.70585944824092595</v>
      </c>
    </row>
    <row r="594" spans="1:10" hidden="1" x14ac:dyDescent="0.25">
      <c r="A594" s="3" t="s">
        <v>24</v>
      </c>
      <c r="B594" s="2">
        <v>44409</v>
      </c>
      <c r="C594" s="7">
        <v>0.75306812474390605</v>
      </c>
      <c r="D594" s="7">
        <v>0.13966447808267701</v>
      </c>
      <c r="E594" s="7">
        <v>1.2370742222095599E-2</v>
      </c>
      <c r="F594" s="7">
        <v>0.57230334307168096</v>
      </c>
      <c r="G594" s="7">
        <v>0.27566143662354697</v>
      </c>
      <c r="H594" s="9">
        <f t="shared" si="27"/>
        <v>0.15203522030477262</v>
      </c>
      <c r="I594" s="9">
        <f t="shared" si="28"/>
        <v>0.19616684059713577</v>
      </c>
      <c r="J594" s="8">
        <f t="shared" si="29"/>
        <v>0.71196782115435797</v>
      </c>
    </row>
    <row r="595" spans="1:10" x14ac:dyDescent="0.25">
      <c r="A595" s="3" t="s">
        <v>24</v>
      </c>
      <c r="B595" s="2">
        <v>44440</v>
      </c>
      <c r="C595" s="7">
        <v>0.75587185816658697</v>
      </c>
      <c r="D595" s="7">
        <v>0.13064710520893899</v>
      </c>
      <c r="E595" s="7">
        <v>1.3233084858934501E-2</v>
      </c>
      <c r="F595" s="7">
        <v>0.57381262229566199</v>
      </c>
      <c r="G595" s="7">
        <v>0.28230718763646401</v>
      </c>
      <c r="H595" s="9">
        <f t="shared" si="27"/>
        <v>0.1438801900678735</v>
      </c>
      <c r="I595" s="9">
        <f t="shared" si="28"/>
        <v>0.1854571668301446</v>
      </c>
      <c r="J595" s="8">
        <f t="shared" si="29"/>
        <v>0.70445972750460095</v>
      </c>
    </row>
    <row r="596" spans="1:10" hidden="1" x14ac:dyDescent="0.25">
      <c r="A596" s="3" t="s">
        <v>25</v>
      </c>
      <c r="B596" s="2">
        <v>43466</v>
      </c>
      <c r="C596" s="7">
        <v>0.846315309345956</v>
      </c>
      <c r="D596" s="7">
        <v>0.142870354783008</v>
      </c>
      <c r="E596" s="7">
        <v>2.0246179480504899E-2</v>
      </c>
      <c r="F596" s="7">
        <v>0.76842194842571199</v>
      </c>
      <c r="G596" s="7">
        <v>6.8461517310775294E-2</v>
      </c>
      <c r="H596" s="9">
        <f t="shared" si="27"/>
        <v>0.16311653426351289</v>
      </c>
      <c r="I596" s="9">
        <f t="shared" si="28"/>
        <v>0.15677774768858696</v>
      </c>
      <c r="J596" s="8">
        <f t="shared" si="29"/>
        <v>0.91129230320872001</v>
      </c>
    </row>
    <row r="597" spans="1:10" hidden="1" x14ac:dyDescent="0.25">
      <c r="A597" s="3" t="s">
        <v>25</v>
      </c>
      <c r="B597" s="2">
        <v>43497</v>
      </c>
      <c r="C597" s="7">
        <v>0.85955701152260799</v>
      </c>
      <c r="D597" s="7">
        <v>0.15213943299737001</v>
      </c>
      <c r="E597" s="7">
        <v>1.8212708120645599E-2</v>
      </c>
      <c r="F597" s="7">
        <v>0.76805432929337702</v>
      </c>
      <c r="G597" s="7">
        <v>6.1593529588607303E-2</v>
      </c>
      <c r="H597" s="9">
        <f t="shared" si="27"/>
        <v>0.17035214111801561</v>
      </c>
      <c r="I597" s="9">
        <f t="shared" si="28"/>
        <v>0.16533412769353201</v>
      </c>
      <c r="J597" s="8">
        <f t="shared" si="29"/>
        <v>0.92019376229074701</v>
      </c>
    </row>
    <row r="598" spans="1:10" hidden="1" x14ac:dyDescent="0.25">
      <c r="A598" s="3" t="s">
        <v>25</v>
      </c>
      <c r="B598" s="2">
        <v>43525</v>
      </c>
      <c r="C598" s="7">
        <v>1.0567801334075999</v>
      </c>
      <c r="D598" s="7">
        <v>0.146136983114136</v>
      </c>
      <c r="E598" s="7">
        <v>1.8199255488506601E-2</v>
      </c>
      <c r="F598" s="7">
        <v>0.76814651761531605</v>
      </c>
      <c r="G598" s="7">
        <v>6.7517243782041395E-2</v>
      </c>
      <c r="H598" s="9">
        <f t="shared" si="27"/>
        <v>0.1643362386026426</v>
      </c>
      <c r="I598" s="9">
        <f t="shared" si="28"/>
        <v>0.15983771226052101</v>
      </c>
      <c r="J598" s="8">
        <f t="shared" si="29"/>
        <v>0.91428350072945208</v>
      </c>
    </row>
    <row r="599" spans="1:10" hidden="1" x14ac:dyDescent="0.25">
      <c r="A599" s="3" t="s">
        <v>25</v>
      </c>
      <c r="B599" s="2">
        <v>43556</v>
      </c>
      <c r="C599" s="7">
        <v>0.98264609749591603</v>
      </c>
      <c r="D599" s="7">
        <v>0.149263074988361</v>
      </c>
      <c r="E599" s="7">
        <v>1.85227939382272E-2</v>
      </c>
      <c r="F599" s="7">
        <v>0.77247677068723997</v>
      </c>
      <c r="G599" s="7">
        <v>5.9737360386171098E-2</v>
      </c>
      <c r="H599" s="9">
        <f t="shared" si="27"/>
        <v>0.1677858689265882</v>
      </c>
      <c r="I599" s="9">
        <f t="shared" si="28"/>
        <v>0.16193622928273946</v>
      </c>
      <c r="J599" s="8">
        <f t="shared" si="29"/>
        <v>0.92173984567560097</v>
      </c>
    </row>
    <row r="600" spans="1:10" hidden="1" x14ac:dyDescent="0.25">
      <c r="A600" s="3" t="s">
        <v>25</v>
      </c>
      <c r="B600" s="2">
        <v>43586</v>
      </c>
      <c r="C600" s="7">
        <v>1.03516026328264</v>
      </c>
      <c r="D600" s="7">
        <v>0.14674145449960199</v>
      </c>
      <c r="E600" s="7">
        <v>1.7597043272405501E-2</v>
      </c>
      <c r="F600" s="7">
        <v>0.76519462365642599</v>
      </c>
      <c r="G600" s="7">
        <v>7.0466878571566902E-2</v>
      </c>
      <c r="H600" s="9">
        <f t="shared" si="27"/>
        <v>0.16433849777200749</v>
      </c>
      <c r="I600" s="9">
        <f t="shared" si="28"/>
        <v>0.16091199593322289</v>
      </c>
      <c r="J600" s="8">
        <f t="shared" si="29"/>
        <v>0.91193607815602795</v>
      </c>
    </row>
    <row r="601" spans="1:10" hidden="1" x14ac:dyDescent="0.25">
      <c r="A601" s="3" t="s">
        <v>25</v>
      </c>
      <c r="B601" s="2">
        <v>43617</v>
      </c>
      <c r="C601" s="7">
        <v>0.97312927175001296</v>
      </c>
      <c r="D601" s="7">
        <v>0.15117745256316401</v>
      </c>
      <c r="E601" s="7">
        <v>2.04844200079566E-2</v>
      </c>
      <c r="F601" s="7">
        <v>0.76836192574124695</v>
      </c>
      <c r="G601" s="7">
        <v>5.9976201687632E-2</v>
      </c>
      <c r="H601" s="9">
        <f t="shared" si="27"/>
        <v>0.17166187257112062</v>
      </c>
      <c r="I601" s="9">
        <f t="shared" si="28"/>
        <v>0.1644056319175024</v>
      </c>
      <c r="J601" s="8">
        <f t="shared" si="29"/>
        <v>0.91953937830441101</v>
      </c>
    </row>
    <row r="602" spans="1:10" hidden="1" x14ac:dyDescent="0.25">
      <c r="A602" s="3" t="s">
        <v>25</v>
      </c>
      <c r="B602" s="2">
        <v>43647</v>
      </c>
      <c r="C602" s="7">
        <v>0.99430562343129603</v>
      </c>
      <c r="D602" s="7">
        <v>0.15045593595875401</v>
      </c>
      <c r="E602" s="7">
        <v>2.1406801736338899E-2</v>
      </c>
      <c r="F602" s="7">
        <v>0.76504000058754096</v>
      </c>
      <c r="G602" s="7">
        <v>6.3097261717365904E-2</v>
      </c>
      <c r="H602" s="9">
        <f t="shared" si="27"/>
        <v>0.17186273769509292</v>
      </c>
      <c r="I602" s="9">
        <f t="shared" si="28"/>
        <v>0.16434364146535535</v>
      </c>
      <c r="J602" s="8">
        <f t="shared" si="29"/>
        <v>0.91549593654629491</v>
      </c>
    </row>
    <row r="603" spans="1:10" hidden="1" x14ac:dyDescent="0.25">
      <c r="A603" s="3" t="s">
        <v>25</v>
      </c>
      <c r="B603" s="2">
        <v>43678</v>
      </c>
      <c r="C603" s="7">
        <v>0.99119915723694896</v>
      </c>
      <c r="D603" s="7">
        <v>0.15549775156387899</v>
      </c>
      <c r="E603" s="7">
        <v>1.8980853626479E-2</v>
      </c>
      <c r="F603" s="7">
        <v>0.76819410408190003</v>
      </c>
      <c r="G603" s="7">
        <v>5.73272907277418E-2</v>
      </c>
      <c r="H603" s="9">
        <f t="shared" si="27"/>
        <v>0.17447860519035799</v>
      </c>
      <c r="I603" s="9">
        <f t="shared" si="28"/>
        <v>0.16834375080114367</v>
      </c>
      <c r="J603" s="8">
        <f t="shared" si="29"/>
        <v>0.92369185564577905</v>
      </c>
    </row>
    <row r="604" spans="1:10" hidden="1" x14ac:dyDescent="0.25">
      <c r="A604" s="3" t="s">
        <v>25</v>
      </c>
      <c r="B604" s="2">
        <v>43709</v>
      </c>
      <c r="C604" s="7">
        <v>0.96007963678590102</v>
      </c>
      <c r="D604" s="7">
        <v>0.15454157574657801</v>
      </c>
      <c r="E604" s="7">
        <v>1.7831341605975999E-2</v>
      </c>
      <c r="F604" s="7">
        <v>0.766900004288947</v>
      </c>
      <c r="G604" s="7">
        <v>6.0727078358499303E-2</v>
      </c>
      <c r="H604" s="9">
        <f t="shared" si="27"/>
        <v>0.172372917352554</v>
      </c>
      <c r="I604" s="9">
        <f t="shared" si="28"/>
        <v>0.16771717176103543</v>
      </c>
      <c r="J604" s="8">
        <f t="shared" si="29"/>
        <v>0.92144158003552501</v>
      </c>
    </row>
    <row r="605" spans="1:10" hidden="1" x14ac:dyDescent="0.25">
      <c r="A605" s="3" t="s">
        <v>25</v>
      </c>
      <c r="B605" s="2">
        <v>43739</v>
      </c>
      <c r="C605" s="7">
        <v>1.02276220421163</v>
      </c>
      <c r="D605" s="7">
        <v>0.15623086992761201</v>
      </c>
      <c r="E605" s="7">
        <v>1.8401326095446001E-2</v>
      </c>
      <c r="F605" s="7">
        <v>0.76247464976868495</v>
      </c>
      <c r="G605" s="7">
        <v>6.2893154208257293E-2</v>
      </c>
      <c r="H605" s="9">
        <f t="shared" si="27"/>
        <v>0.17463219602305802</v>
      </c>
      <c r="I605" s="9">
        <f t="shared" si="28"/>
        <v>0.17005543841649973</v>
      </c>
      <c r="J605" s="8">
        <f t="shared" si="29"/>
        <v>0.91870551969629699</v>
      </c>
    </row>
    <row r="606" spans="1:10" hidden="1" x14ac:dyDescent="0.25">
      <c r="A606" s="3" t="s">
        <v>25</v>
      </c>
      <c r="B606" s="2">
        <v>43770</v>
      </c>
      <c r="C606" s="7">
        <v>1.06234359877224</v>
      </c>
      <c r="D606" s="7">
        <v>0.15640678935528801</v>
      </c>
      <c r="E606" s="7">
        <v>2.3507074669580401E-2</v>
      </c>
      <c r="F606" s="7">
        <v>0.75283820264996704</v>
      </c>
      <c r="G606" s="7">
        <v>6.7247933325163697E-2</v>
      </c>
      <c r="H606" s="9">
        <f t="shared" si="27"/>
        <v>0.17991386402486842</v>
      </c>
      <c r="I606" s="9">
        <f t="shared" si="28"/>
        <v>0.17201831269958104</v>
      </c>
      <c r="J606" s="8">
        <f t="shared" si="29"/>
        <v>0.90924499200525499</v>
      </c>
    </row>
    <row r="607" spans="1:10" hidden="1" x14ac:dyDescent="0.25">
      <c r="A607" s="3" t="s">
        <v>25</v>
      </c>
      <c r="B607" s="2">
        <v>43800</v>
      </c>
      <c r="C607" s="7">
        <v>1.2157216927572501</v>
      </c>
      <c r="D607" s="7">
        <v>0.18941904837748799</v>
      </c>
      <c r="E607" s="7">
        <v>1.9105445043978399E-2</v>
      </c>
      <c r="F607" s="7">
        <v>0.74001379522762301</v>
      </c>
      <c r="G607" s="7">
        <v>5.1461711350910502E-2</v>
      </c>
      <c r="H607" s="9">
        <f t="shared" si="27"/>
        <v>0.20852449342146639</v>
      </c>
      <c r="I607" s="9">
        <f t="shared" si="28"/>
        <v>0.20380068305178878</v>
      </c>
      <c r="J607" s="8">
        <f t="shared" si="29"/>
        <v>0.92943284360511103</v>
      </c>
    </row>
    <row r="608" spans="1:10" hidden="1" x14ac:dyDescent="0.25">
      <c r="A608" s="3" t="s">
        <v>25</v>
      </c>
      <c r="B608" s="2">
        <v>43831</v>
      </c>
      <c r="C608" s="7">
        <v>0.90900753636147202</v>
      </c>
      <c r="D608" s="7">
        <v>0.13910187114506301</v>
      </c>
      <c r="E608" s="7">
        <v>2.01244234933825E-2</v>
      </c>
      <c r="F608" s="7">
        <v>0.76925696984083303</v>
      </c>
      <c r="G608" s="7">
        <v>7.1516735520721103E-2</v>
      </c>
      <c r="H608" s="9">
        <f t="shared" si="27"/>
        <v>0.15922629463844551</v>
      </c>
      <c r="I608" s="9">
        <f t="shared" si="28"/>
        <v>0.15313537433519933</v>
      </c>
      <c r="J608" s="8">
        <f t="shared" si="29"/>
        <v>0.90835884098589603</v>
      </c>
    </row>
    <row r="609" spans="1:10" hidden="1" x14ac:dyDescent="0.25">
      <c r="A609" s="3" t="s">
        <v>25</v>
      </c>
      <c r="B609" s="2">
        <v>43862</v>
      </c>
      <c r="C609" s="7">
        <v>0.93018230363644605</v>
      </c>
      <c r="D609" s="7">
        <v>0.14780746714977799</v>
      </c>
      <c r="E609" s="7">
        <v>1.75453874761381E-2</v>
      </c>
      <c r="F609" s="7">
        <v>0.76992734967833698</v>
      </c>
      <c r="G609" s="7">
        <v>6.4719795695746901E-2</v>
      </c>
      <c r="H609" s="9">
        <f t="shared" si="27"/>
        <v>0.16535285462591609</v>
      </c>
      <c r="I609" s="9">
        <f t="shared" si="28"/>
        <v>0.16105683737774248</v>
      </c>
      <c r="J609" s="8">
        <f t="shared" si="29"/>
        <v>0.91773481682811497</v>
      </c>
    </row>
    <row r="610" spans="1:10" hidden="1" x14ac:dyDescent="0.25">
      <c r="A610" s="3" t="s">
        <v>25</v>
      </c>
      <c r="B610" s="2">
        <v>43891</v>
      </c>
      <c r="C610" s="7">
        <v>0.83697815468793701</v>
      </c>
      <c r="D610" s="7">
        <v>0.10696165867537499</v>
      </c>
      <c r="E610" s="7">
        <v>2.3208864719148899E-2</v>
      </c>
      <c r="F610" s="7">
        <v>0.79984929146664696</v>
      </c>
      <c r="G610" s="7">
        <v>6.9980185138828893E-2</v>
      </c>
      <c r="H610" s="9">
        <f t="shared" si="27"/>
        <v>0.1301705233945239</v>
      </c>
      <c r="I610" s="9">
        <f t="shared" si="28"/>
        <v>0.11795364696315476</v>
      </c>
      <c r="J610" s="8">
        <f t="shared" si="29"/>
        <v>0.90681095014202195</v>
      </c>
    </row>
    <row r="611" spans="1:10" hidden="1" x14ac:dyDescent="0.25">
      <c r="A611" s="3" t="s">
        <v>25</v>
      </c>
      <c r="B611" s="2">
        <v>43922</v>
      </c>
      <c r="C611" s="7">
        <v>0.50037875422895595</v>
      </c>
      <c r="D611" s="7">
        <v>4.1223746154027199E-2</v>
      </c>
      <c r="E611" s="7">
        <v>4.8400394936531997E-2</v>
      </c>
      <c r="F611" s="7">
        <v>0.79497264715182903</v>
      </c>
      <c r="G611" s="7">
        <v>0.11540321175761099</v>
      </c>
      <c r="H611" s="9">
        <f t="shared" si="27"/>
        <v>8.962414109055919E-2</v>
      </c>
      <c r="I611" s="9">
        <f t="shared" si="28"/>
        <v>4.9299119781001918E-2</v>
      </c>
      <c r="J611" s="8">
        <f t="shared" si="29"/>
        <v>0.83619639330585627</v>
      </c>
    </row>
    <row r="612" spans="1:10" hidden="1" x14ac:dyDescent="0.25">
      <c r="A612" s="3" t="s">
        <v>25</v>
      </c>
      <c r="B612" s="2">
        <v>43952</v>
      </c>
      <c r="C612" s="7">
        <v>0.64700418013992</v>
      </c>
      <c r="D612" s="7">
        <v>3.652884086272E-2</v>
      </c>
      <c r="E612" s="7">
        <v>3.6477885913730503E-2</v>
      </c>
      <c r="F612" s="7">
        <v>0.76610607715622503</v>
      </c>
      <c r="G612" s="7">
        <v>0.16088719606732399</v>
      </c>
      <c r="H612" s="9">
        <f t="shared" si="27"/>
        <v>7.3006726776450509E-2</v>
      </c>
      <c r="I612" s="9">
        <f t="shared" si="28"/>
        <v>4.5511153380767555E-2</v>
      </c>
      <c r="J612" s="8">
        <f t="shared" si="29"/>
        <v>0.80263491801894504</v>
      </c>
    </row>
    <row r="613" spans="1:10" hidden="1" x14ac:dyDescent="0.25">
      <c r="A613" s="3" t="s">
        <v>25</v>
      </c>
      <c r="B613" s="2">
        <v>43983</v>
      </c>
      <c r="C613" s="7">
        <v>0.84934492779430504</v>
      </c>
      <c r="D613" s="7">
        <v>6.2473079149869201E-2</v>
      </c>
      <c r="E613" s="7">
        <v>2.5856090060927501E-2</v>
      </c>
      <c r="F613" s="7">
        <v>0.71583238007245198</v>
      </c>
      <c r="G613" s="7">
        <v>0.19583845071675099</v>
      </c>
      <c r="H613" s="9">
        <f t="shared" si="27"/>
        <v>8.8329169210796699E-2</v>
      </c>
      <c r="I613" s="9">
        <f t="shared" si="28"/>
        <v>8.0268072656578787E-2</v>
      </c>
      <c r="J613" s="8">
        <f t="shared" si="29"/>
        <v>0.77830545922232119</v>
      </c>
    </row>
    <row r="614" spans="1:10" hidden="1" x14ac:dyDescent="0.25">
      <c r="A614" s="3" t="s">
        <v>25</v>
      </c>
      <c r="B614" s="2">
        <v>44013</v>
      </c>
      <c r="C614" s="7">
        <v>1.03261924723998</v>
      </c>
      <c r="D614" s="7">
        <v>0.1061755104788</v>
      </c>
      <c r="E614" s="7">
        <v>2.07000570309093E-2</v>
      </c>
      <c r="F614" s="7">
        <v>0.69020308031015898</v>
      </c>
      <c r="G614" s="7">
        <v>0.182921352180131</v>
      </c>
      <c r="H614" s="9">
        <f t="shared" si="27"/>
        <v>0.1268755675097093</v>
      </c>
      <c r="I614" s="9">
        <f t="shared" si="28"/>
        <v>0.13332290911237793</v>
      </c>
      <c r="J614" s="8">
        <f t="shared" si="29"/>
        <v>0.79637859078895901</v>
      </c>
    </row>
    <row r="615" spans="1:10" hidden="1" x14ac:dyDescent="0.25">
      <c r="A615" s="3" t="s">
        <v>25</v>
      </c>
      <c r="B615" s="2">
        <v>44044</v>
      </c>
      <c r="C615" s="7">
        <v>1.05222848115081</v>
      </c>
      <c r="D615" s="7">
        <v>0.119363183670547</v>
      </c>
      <c r="E615" s="7">
        <v>2.0301334513007901E-2</v>
      </c>
      <c r="F615" s="7">
        <v>0.69621510999416103</v>
      </c>
      <c r="G615" s="7">
        <v>0.16412037182228401</v>
      </c>
      <c r="H615" s="9">
        <f t="shared" si="27"/>
        <v>0.13966451818355491</v>
      </c>
      <c r="I615" s="9">
        <f t="shared" si="28"/>
        <v>0.14635404669023516</v>
      </c>
      <c r="J615" s="8">
        <f t="shared" si="29"/>
        <v>0.81557829366470802</v>
      </c>
    </row>
    <row r="616" spans="1:10" hidden="1" x14ac:dyDescent="0.25">
      <c r="A616" s="3" t="s">
        <v>25</v>
      </c>
      <c r="B616" s="2">
        <v>44075</v>
      </c>
      <c r="C616" s="7">
        <v>0.99841514920081198</v>
      </c>
      <c r="D616" s="7">
        <v>0.11686666743523599</v>
      </c>
      <c r="E616" s="7">
        <v>1.8795673694864401E-2</v>
      </c>
      <c r="F616" s="7">
        <v>0.70684511127544702</v>
      </c>
      <c r="G616" s="7">
        <v>0.157492547594453</v>
      </c>
      <c r="H616" s="9">
        <f t="shared" si="27"/>
        <v>0.13566234113010039</v>
      </c>
      <c r="I616" s="9">
        <f t="shared" si="28"/>
        <v>0.14187810646360047</v>
      </c>
      <c r="J616" s="8">
        <f t="shared" si="29"/>
        <v>0.82371177871068302</v>
      </c>
    </row>
    <row r="617" spans="1:10" hidden="1" x14ac:dyDescent="0.25">
      <c r="A617" s="3" t="s">
        <v>25</v>
      </c>
      <c r="B617" s="2">
        <v>44105</v>
      </c>
      <c r="C617" s="7">
        <v>1.06216085068944</v>
      </c>
      <c r="D617" s="7">
        <v>0.12518008106321199</v>
      </c>
      <c r="E617" s="7">
        <v>1.9985211801312699E-2</v>
      </c>
      <c r="F617" s="7">
        <v>0.71460499886227102</v>
      </c>
      <c r="G617" s="7">
        <v>0.14022970827320499</v>
      </c>
      <c r="H617" s="9">
        <f t="shared" si="27"/>
        <v>0.14516529286452468</v>
      </c>
      <c r="I617" s="9">
        <f t="shared" si="28"/>
        <v>0.14906204462970413</v>
      </c>
      <c r="J617" s="8">
        <f t="shared" si="29"/>
        <v>0.83978507992548301</v>
      </c>
    </row>
    <row r="618" spans="1:10" hidden="1" x14ac:dyDescent="0.25">
      <c r="A618" s="3" t="s">
        <v>25</v>
      </c>
      <c r="B618" s="2">
        <v>44136</v>
      </c>
      <c r="C618" s="7">
        <v>0.80237365506460501</v>
      </c>
      <c r="D618" s="7">
        <v>6.2959175345578405E-2</v>
      </c>
      <c r="E618" s="7">
        <v>3.3512875338359997E-2</v>
      </c>
      <c r="F618" s="7">
        <v>0.72717241253355602</v>
      </c>
      <c r="G618" s="7">
        <v>0.17635553678250601</v>
      </c>
      <c r="H618" s="9">
        <f t="shared" si="27"/>
        <v>9.647205068393841E-2</v>
      </c>
      <c r="I618" s="9">
        <f t="shared" si="28"/>
        <v>7.9681886297664636E-2</v>
      </c>
      <c r="J618" s="8">
        <f t="shared" si="29"/>
        <v>0.7901315878791344</v>
      </c>
    </row>
    <row r="619" spans="1:10" hidden="1" x14ac:dyDescent="0.25">
      <c r="A619" s="3" t="s">
        <v>25</v>
      </c>
      <c r="B619" s="2">
        <v>44166</v>
      </c>
      <c r="C619" s="7">
        <v>1.14189513450547</v>
      </c>
      <c r="D619" s="7">
        <v>0.146325366780438</v>
      </c>
      <c r="E619" s="7">
        <v>1.7838766045303898E-2</v>
      </c>
      <c r="F619" s="7">
        <v>0.72288160726880801</v>
      </c>
      <c r="G619" s="7">
        <v>0.11295425990544999</v>
      </c>
      <c r="H619" s="9">
        <f t="shared" si="27"/>
        <v>0.16416413282574191</v>
      </c>
      <c r="I619" s="9">
        <f t="shared" si="28"/>
        <v>0.16834352593695107</v>
      </c>
      <c r="J619" s="8">
        <f t="shared" si="29"/>
        <v>0.86920697404924607</v>
      </c>
    </row>
    <row r="620" spans="1:10" hidden="1" x14ac:dyDescent="0.25">
      <c r="A620" s="3" t="s">
        <v>25</v>
      </c>
      <c r="B620" s="2">
        <v>44197</v>
      </c>
      <c r="C620" s="7">
        <v>0.62197665640801103</v>
      </c>
      <c r="D620" s="7">
        <v>4.2279630419573597E-2</v>
      </c>
      <c r="E620" s="7">
        <v>2.7281254266288201E-2</v>
      </c>
      <c r="F620" s="7">
        <v>0.74097787340561905</v>
      </c>
      <c r="G620" s="7">
        <v>0.18946124190851901</v>
      </c>
      <c r="H620" s="9">
        <f t="shared" si="27"/>
        <v>6.9560884685861801E-2</v>
      </c>
      <c r="I620" s="9">
        <f t="shared" si="28"/>
        <v>5.3979221664768831E-2</v>
      </c>
      <c r="J620" s="8">
        <f t="shared" si="29"/>
        <v>0.78325750382519266</v>
      </c>
    </row>
    <row r="621" spans="1:10" hidden="1" x14ac:dyDescent="0.25">
      <c r="A621" s="3" t="s">
        <v>25</v>
      </c>
      <c r="B621" s="2">
        <v>44228</v>
      </c>
      <c r="C621" s="7">
        <v>0.66336547293360704</v>
      </c>
      <c r="D621" s="7">
        <v>4.4245856511677499E-2</v>
      </c>
      <c r="E621" s="7">
        <v>2.6703160795300999E-2</v>
      </c>
      <c r="F621" s="7">
        <v>0.73122436501455701</v>
      </c>
      <c r="G621" s="7">
        <v>0.19782661767846499</v>
      </c>
      <c r="H621" s="9">
        <f t="shared" si="27"/>
        <v>7.0949017306978501E-2</v>
      </c>
      <c r="I621" s="9">
        <f t="shared" si="28"/>
        <v>5.7056809253868489E-2</v>
      </c>
      <c r="J621" s="8">
        <f t="shared" si="29"/>
        <v>0.77547022152623446</v>
      </c>
    </row>
    <row r="622" spans="1:10" hidden="1" x14ac:dyDescent="0.25">
      <c r="A622" s="3" t="s">
        <v>25</v>
      </c>
      <c r="B622" s="2">
        <v>44256</v>
      </c>
      <c r="C622" s="7">
        <v>0.822356115089941</v>
      </c>
      <c r="D622" s="7">
        <v>4.5202875615468603E-2</v>
      </c>
      <c r="E622" s="7">
        <v>2.6751260372766102E-2</v>
      </c>
      <c r="F622" s="7">
        <v>0.72029653917151804</v>
      </c>
      <c r="G622" s="7">
        <v>0.207749324840247</v>
      </c>
      <c r="H622" s="9">
        <f t="shared" si="27"/>
        <v>7.1954135988234705E-2</v>
      </c>
      <c r="I622" s="9">
        <f t="shared" si="28"/>
        <v>5.9050176580536087E-2</v>
      </c>
      <c r="J622" s="8">
        <f t="shared" si="29"/>
        <v>0.76549941478698669</v>
      </c>
    </row>
    <row r="623" spans="1:10" hidden="1" x14ac:dyDescent="0.25">
      <c r="A623" s="3" t="s">
        <v>25</v>
      </c>
      <c r="B623" s="2">
        <v>44287</v>
      </c>
      <c r="C623" s="7">
        <v>1.0164739342945399</v>
      </c>
      <c r="D623" s="7">
        <v>9.5351732584535498E-2</v>
      </c>
      <c r="E623" s="7">
        <v>2.22759300465524E-2</v>
      </c>
      <c r="F623" s="7">
        <v>0.70176949890909501</v>
      </c>
      <c r="G623" s="7">
        <v>0.18060283845981701</v>
      </c>
      <c r="H623" s="9">
        <f t="shared" si="27"/>
        <v>0.1176276626310879</v>
      </c>
      <c r="I623" s="9">
        <f t="shared" si="28"/>
        <v>0.11962011400181533</v>
      </c>
      <c r="J623" s="8">
        <f t="shared" si="29"/>
        <v>0.79712123149363046</v>
      </c>
    </row>
    <row r="624" spans="1:10" hidden="1" x14ac:dyDescent="0.25">
      <c r="A624" s="3" t="s">
        <v>25</v>
      </c>
      <c r="B624" s="2">
        <v>44317</v>
      </c>
      <c r="C624" s="7">
        <v>1.1114949532498299</v>
      </c>
      <c r="D624" s="7">
        <v>0.11528518675808901</v>
      </c>
      <c r="E624" s="7">
        <v>2.0016025993568599E-2</v>
      </c>
      <c r="F624" s="7">
        <v>0.70291143617117302</v>
      </c>
      <c r="G624" s="7">
        <v>0.16178735107716999</v>
      </c>
      <c r="H624" s="9">
        <f t="shared" si="27"/>
        <v>0.1353012127516576</v>
      </c>
      <c r="I624" s="9">
        <f t="shared" si="28"/>
        <v>0.14090156757840358</v>
      </c>
      <c r="J624" s="8">
        <f t="shared" si="29"/>
        <v>0.81819662292926199</v>
      </c>
    </row>
    <row r="625" spans="1:10" hidden="1" x14ac:dyDescent="0.25">
      <c r="A625" s="3" t="s">
        <v>25</v>
      </c>
      <c r="B625" s="2">
        <v>44348</v>
      </c>
      <c r="C625" s="7">
        <v>1.03107648833927</v>
      </c>
      <c r="D625" s="7">
        <v>0.12143846653109699</v>
      </c>
      <c r="E625" s="7">
        <v>2.0806992133543999E-2</v>
      </c>
      <c r="F625" s="7">
        <v>0.72815371131558604</v>
      </c>
      <c r="G625" s="7">
        <v>0.12960083001977299</v>
      </c>
      <c r="H625" s="9">
        <f t="shared" si="27"/>
        <v>0.142245458664641</v>
      </c>
      <c r="I625" s="9">
        <f t="shared" si="28"/>
        <v>0.14293736418205549</v>
      </c>
      <c r="J625" s="8">
        <f t="shared" si="29"/>
        <v>0.84959217784668306</v>
      </c>
    </row>
    <row r="626" spans="1:10" hidden="1" x14ac:dyDescent="0.25">
      <c r="A626" s="3" t="s">
        <v>25</v>
      </c>
      <c r="B626" s="2">
        <v>44378</v>
      </c>
      <c r="C626" s="7">
        <v>1.0741980323926701</v>
      </c>
      <c r="D626" s="7">
        <v>0.128565645371539</v>
      </c>
      <c r="E626" s="7">
        <v>1.9375084063955099E-2</v>
      </c>
      <c r="F626" s="7">
        <v>0.73291451366006599</v>
      </c>
      <c r="G626" s="7">
        <v>0.11914475690444</v>
      </c>
      <c r="H626" s="9">
        <f t="shared" si="27"/>
        <v>0.14794072943549411</v>
      </c>
      <c r="I626" s="9">
        <f t="shared" si="28"/>
        <v>0.14923808055667864</v>
      </c>
      <c r="J626" s="8">
        <f t="shared" si="29"/>
        <v>0.86148015903160502</v>
      </c>
    </row>
    <row r="627" spans="1:10" hidden="1" x14ac:dyDescent="0.25">
      <c r="A627" s="3" t="s">
        <v>25</v>
      </c>
      <c r="B627" s="2">
        <v>44409</v>
      </c>
      <c r="C627" s="7">
        <v>1.06837735515411</v>
      </c>
      <c r="D627" s="7">
        <v>0.13719343591664701</v>
      </c>
      <c r="E627" s="7">
        <v>2.0305782709642301E-2</v>
      </c>
      <c r="F627" s="7">
        <v>0.73348254903168897</v>
      </c>
      <c r="G627" s="7">
        <v>0.109018232342022</v>
      </c>
      <c r="H627" s="9">
        <f t="shared" si="27"/>
        <v>0.15749921862628932</v>
      </c>
      <c r="I627" s="9">
        <f t="shared" si="28"/>
        <v>0.15757117261570935</v>
      </c>
      <c r="J627" s="8">
        <f t="shared" si="29"/>
        <v>0.87067598494833598</v>
      </c>
    </row>
    <row r="628" spans="1:10" x14ac:dyDescent="0.25">
      <c r="A628" s="3" t="s">
        <v>25</v>
      </c>
      <c r="B628" s="2">
        <v>44440</v>
      </c>
      <c r="C628" s="7">
        <v>1.04078386446924</v>
      </c>
      <c r="D628" s="7">
        <v>0.13065837286385301</v>
      </c>
      <c r="E628" s="7">
        <v>1.75432830138058E-2</v>
      </c>
      <c r="F628" s="7">
        <v>0.72679662979182103</v>
      </c>
      <c r="G628" s="7">
        <v>0.12500171433051999</v>
      </c>
      <c r="H628" s="9">
        <f t="shared" si="27"/>
        <v>0.14820165587765882</v>
      </c>
      <c r="I628" s="9">
        <f t="shared" si="28"/>
        <v>0.15237927641588578</v>
      </c>
      <c r="J628" s="8">
        <f t="shared" si="29"/>
        <v>0.85745500265567398</v>
      </c>
    </row>
    <row r="629" spans="1:10" hidden="1" x14ac:dyDescent="0.25">
      <c r="A629" s="3" t="s">
        <v>26</v>
      </c>
      <c r="B629" s="2">
        <v>43466</v>
      </c>
      <c r="C629" s="7">
        <v>0.84711746468013804</v>
      </c>
      <c r="D629" s="7">
        <v>0.114654372251122</v>
      </c>
      <c r="E629" s="7">
        <v>9.9299979306595298E-3</v>
      </c>
      <c r="F629" s="7">
        <v>0.79850480789568301</v>
      </c>
      <c r="G629" s="7">
        <v>7.6910821922535705E-2</v>
      </c>
      <c r="H629" s="9">
        <f t="shared" si="27"/>
        <v>0.12458437018178153</v>
      </c>
      <c r="I629" s="9">
        <f t="shared" si="28"/>
        <v>0.12555792543496028</v>
      </c>
      <c r="J629" s="8">
        <f t="shared" si="29"/>
        <v>0.91315918014680497</v>
      </c>
    </row>
    <row r="630" spans="1:10" hidden="1" x14ac:dyDescent="0.25">
      <c r="A630" s="3" t="s">
        <v>26</v>
      </c>
      <c r="B630" s="2">
        <v>43497</v>
      </c>
      <c r="C630" s="7">
        <v>0.88831737595163995</v>
      </c>
      <c r="D630" s="7">
        <v>0.11843891904985999</v>
      </c>
      <c r="E630" s="7">
        <v>9.0708790759369603E-3</v>
      </c>
      <c r="F630" s="7">
        <v>0.80304695898398604</v>
      </c>
      <c r="G630" s="7">
        <v>6.9443242890216306E-2</v>
      </c>
      <c r="H630" s="9">
        <f t="shared" si="27"/>
        <v>0.12750979812579696</v>
      </c>
      <c r="I630" s="9">
        <f t="shared" si="28"/>
        <v>0.12853036804272083</v>
      </c>
      <c r="J630" s="8">
        <f t="shared" si="29"/>
        <v>0.92148587803384607</v>
      </c>
    </row>
    <row r="631" spans="1:10" hidden="1" x14ac:dyDescent="0.25">
      <c r="A631" s="3" t="s">
        <v>26</v>
      </c>
      <c r="B631" s="2">
        <v>43525</v>
      </c>
      <c r="C631" s="7">
        <v>1.0394909572909801</v>
      </c>
      <c r="D631" s="7">
        <v>0.11581528564873</v>
      </c>
      <c r="E631" s="7">
        <v>7.4048648450916804E-3</v>
      </c>
      <c r="F631" s="7">
        <v>0.80957237437644403</v>
      </c>
      <c r="G631" s="7">
        <v>6.7207475129734004E-2</v>
      </c>
      <c r="H631" s="9">
        <f t="shared" si="27"/>
        <v>0.12322015049382168</v>
      </c>
      <c r="I631" s="9">
        <f t="shared" si="28"/>
        <v>0.12515326349346326</v>
      </c>
      <c r="J631" s="8">
        <f t="shared" si="29"/>
        <v>0.92538766002517403</v>
      </c>
    </row>
    <row r="632" spans="1:10" hidden="1" x14ac:dyDescent="0.25">
      <c r="A632" s="3" t="s">
        <v>26</v>
      </c>
      <c r="B632" s="2">
        <v>43556</v>
      </c>
      <c r="C632" s="7">
        <v>0.99729122246827095</v>
      </c>
      <c r="D632" s="7">
        <v>0.11291576786843301</v>
      </c>
      <c r="E632" s="7">
        <v>8.9516698688776701E-3</v>
      </c>
      <c r="F632" s="7">
        <v>0.80629759998367401</v>
      </c>
      <c r="G632" s="7">
        <v>7.18349622790148E-2</v>
      </c>
      <c r="H632" s="9">
        <f t="shared" si="27"/>
        <v>0.12186743773731068</v>
      </c>
      <c r="I632" s="9">
        <f t="shared" si="28"/>
        <v>0.1228395624100629</v>
      </c>
      <c r="J632" s="8">
        <f t="shared" si="29"/>
        <v>0.91921336785210706</v>
      </c>
    </row>
    <row r="633" spans="1:10" hidden="1" x14ac:dyDescent="0.25">
      <c r="A633" s="3" t="s">
        <v>26</v>
      </c>
      <c r="B633" s="2">
        <v>43586</v>
      </c>
      <c r="C633" s="7">
        <v>1.03895261518848</v>
      </c>
      <c r="D633" s="7">
        <v>0.117701835972638</v>
      </c>
      <c r="E633" s="7">
        <v>9.6367434134668004E-3</v>
      </c>
      <c r="F633" s="7">
        <v>0.80172117590319703</v>
      </c>
      <c r="G633" s="7">
        <v>7.0940244710697598E-2</v>
      </c>
      <c r="H633" s="9">
        <f t="shared" si="27"/>
        <v>0.12733857938610479</v>
      </c>
      <c r="I633" s="9">
        <f t="shared" si="28"/>
        <v>0.12801706554255055</v>
      </c>
      <c r="J633" s="8">
        <f t="shared" si="29"/>
        <v>0.91942301187583508</v>
      </c>
    </row>
    <row r="634" spans="1:10" hidden="1" x14ac:dyDescent="0.25">
      <c r="A634" s="3" t="s">
        <v>26</v>
      </c>
      <c r="B634" s="2">
        <v>43617</v>
      </c>
      <c r="C634" s="7">
        <v>0.98609634732692297</v>
      </c>
      <c r="D634" s="7">
        <v>0.121900358025959</v>
      </c>
      <c r="E634" s="7">
        <v>1.0720837414984899E-2</v>
      </c>
      <c r="F634" s="7">
        <v>0.80257075535126399</v>
      </c>
      <c r="G634" s="7">
        <v>6.4808049207791998E-2</v>
      </c>
      <c r="H634" s="9">
        <f t="shared" si="27"/>
        <v>0.13262119544094389</v>
      </c>
      <c r="I634" s="9">
        <f t="shared" si="28"/>
        <v>0.13185956409242452</v>
      </c>
      <c r="J634" s="8">
        <f t="shared" si="29"/>
        <v>0.92447111337722299</v>
      </c>
    </row>
    <row r="635" spans="1:10" hidden="1" x14ac:dyDescent="0.25">
      <c r="A635" s="3" t="s">
        <v>26</v>
      </c>
      <c r="B635" s="2">
        <v>43647</v>
      </c>
      <c r="C635" s="7">
        <v>1.0174081227054199</v>
      </c>
      <c r="D635" s="7">
        <v>0.11771578595615199</v>
      </c>
      <c r="E635" s="7">
        <v>7.6837250123242299E-3</v>
      </c>
      <c r="F635" s="7">
        <v>0.80603061097947404</v>
      </c>
      <c r="G635" s="7">
        <v>6.8569878052049393E-2</v>
      </c>
      <c r="H635" s="9">
        <f t="shared" si="27"/>
        <v>0.12539951096847624</v>
      </c>
      <c r="I635" s="9">
        <f t="shared" si="28"/>
        <v>0.12743301229282669</v>
      </c>
      <c r="J635" s="8">
        <f t="shared" si="29"/>
        <v>0.92374639693562599</v>
      </c>
    </row>
    <row r="636" spans="1:10" hidden="1" x14ac:dyDescent="0.25">
      <c r="A636" s="3" t="s">
        <v>26</v>
      </c>
      <c r="B636" s="2">
        <v>43678</v>
      </c>
      <c r="C636" s="7">
        <v>1.0287211006196599</v>
      </c>
      <c r="D636" s="7">
        <v>0.114036703040198</v>
      </c>
      <c r="E636" s="7">
        <v>8.5663857404438201E-3</v>
      </c>
      <c r="F636" s="7">
        <v>0.81063377636823997</v>
      </c>
      <c r="G636" s="7">
        <v>6.6763134851118705E-2</v>
      </c>
      <c r="H636" s="9">
        <f t="shared" si="27"/>
        <v>0.12260308878064183</v>
      </c>
      <c r="I636" s="9">
        <f t="shared" si="28"/>
        <v>0.12332685597701085</v>
      </c>
      <c r="J636" s="8">
        <f t="shared" si="29"/>
        <v>0.92467047940843794</v>
      </c>
    </row>
    <row r="637" spans="1:10" hidden="1" x14ac:dyDescent="0.25">
      <c r="A637" s="3" t="s">
        <v>26</v>
      </c>
      <c r="B637" s="2">
        <v>43709</v>
      </c>
      <c r="C637" s="7">
        <v>0.96973665964381195</v>
      </c>
      <c r="D637" s="7">
        <v>0.115929640683299</v>
      </c>
      <c r="E637" s="7">
        <v>6.8345747354414E-3</v>
      </c>
      <c r="F637" s="7">
        <v>0.80922088795964298</v>
      </c>
      <c r="G637" s="7">
        <v>6.8014896621616597E-2</v>
      </c>
      <c r="H637" s="9">
        <f t="shared" si="27"/>
        <v>0.1227642154187404</v>
      </c>
      <c r="I637" s="9">
        <f t="shared" si="28"/>
        <v>0.1253089492942846</v>
      </c>
      <c r="J637" s="8">
        <f t="shared" si="29"/>
        <v>0.925150528642942</v>
      </c>
    </row>
    <row r="638" spans="1:10" hidden="1" x14ac:dyDescent="0.25">
      <c r="A638" s="3" t="s">
        <v>26</v>
      </c>
      <c r="B638" s="2">
        <v>43739</v>
      </c>
      <c r="C638" s="7">
        <v>0.99817039053806</v>
      </c>
      <c r="D638" s="7">
        <v>0.11610863859722299</v>
      </c>
      <c r="E638" s="7">
        <v>8.4409675854765897E-3</v>
      </c>
      <c r="F638" s="7">
        <v>0.80616662209366896</v>
      </c>
      <c r="G638" s="7">
        <v>6.9283771723631996E-2</v>
      </c>
      <c r="H638" s="9">
        <f t="shared" si="27"/>
        <v>0.12454960618269958</v>
      </c>
      <c r="I638" s="9">
        <f t="shared" si="28"/>
        <v>0.12589369307189704</v>
      </c>
      <c r="J638" s="8">
        <f t="shared" si="29"/>
        <v>0.92227526069089194</v>
      </c>
    </row>
    <row r="639" spans="1:10" hidden="1" x14ac:dyDescent="0.25">
      <c r="A639" s="3" t="s">
        <v>26</v>
      </c>
      <c r="B639" s="2">
        <v>43770</v>
      </c>
      <c r="C639" s="7">
        <v>1.0432654012526701</v>
      </c>
      <c r="D639" s="7">
        <v>0.12227101777711701</v>
      </c>
      <c r="E639" s="7">
        <v>6.2838503589710097E-3</v>
      </c>
      <c r="F639" s="7">
        <v>0.80413779874586599</v>
      </c>
      <c r="G639" s="7">
        <v>6.7307333118045307E-2</v>
      </c>
      <c r="H639" s="9">
        <f t="shared" si="27"/>
        <v>0.12855486813608802</v>
      </c>
      <c r="I639" s="9">
        <f t="shared" si="28"/>
        <v>0.13198386672962284</v>
      </c>
      <c r="J639" s="8">
        <f t="shared" si="29"/>
        <v>0.92640881652298301</v>
      </c>
    </row>
    <row r="640" spans="1:10" hidden="1" x14ac:dyDescent="0.25">
      <c r="A640" s="3" t="s">
        <v>26</v>
      </c>
      <c r="B640" s="2">
        <v>43800</v>
      </c>
      <c r="C640" s="7">
        <v>1.1454323423339401</v>
      </c>
      <c r="D640" s="7">
        <v>0.14538480649115601</v>
      </c>
      <c r="E640" s="7">
        <v>5.7277763921676E-3</v>
      </c>
      <c r="F640" s="7">
        <v>0.79417976340945395</v>
      </c>
      <c r="G640" s="7">
        <v>5.4707653707221901E-2</v>
      </c>
      <c r="H640" s="9">
        <f t="shared" si="27"/>
        <v>0.1511125828833236</v>
      </c>
      <c r="I640" s="9">
        <f t="shared" si="28"/>
        <v>0.15473636527879639</v>
      </c>
      <c r="J640" s="8">
        <f t="shared" si="29"/>
        <v>0.93956456990060999</v>
      </c>
    </row>
    <row r="641" spans="1:10" hidden="1" x14ac:dyDescent="0.25">
      <c r="A641" s="3" t="s">
        <v>26</v>
      </c>
      <c r="B641" s="2">
        <v>43831</v>
      </c>
      <c r="C641" s="7">
        <v>0.94635913179395104</v>
      </c>
      <c r="D641" s="7">
        <v>0.10747746735125201</v>
      </c>
      <c r="E641" s="7">
        <v>1.4343120007502401E-2</v>
      </c>
      <c r="F641" s="7">
        <v>0.79549284140752596</v>
      </c>
      <c r="G641" s="7">
        <v>8.2686571233720293E-2</v>
      </c>
      <c r="H641" s="9">
        <f t="shared" si="27"/>
        <v>0.12182058735875441</v>
      </c>
      <c r="I641" s="9">
        <f t="shared" si="28"/>
        <v>0.11902657962141681</v>
      </c>
      <c r="J641" s="8">
        <f t="shared" si="29"/>
        <v>0.90297030875877793</v>
      </c>
    </row>
    <row r="642" spans="1:10" hidden="1" x14ac:dyDescent="0.25">
      <c r="A642" s="3" t="s">
        <v>26</v>
      </c>
      <c r="B642" s="2">
        <v>43862</v>
      </c>
      <c r="C642" s="7">
        <v>0.94207646756543295</v>
      </c>
      <c r="D642" s="7">
        <v>0.110901405366577</v>
      </c>
      <c r="E642" s="7">
        <v>1.1434635076713899E-2</v>
      </c>
      <c r="F642" s="7">
        <v>0.80146497873638101</v>
      </c>
      <c r="G642" s="7">
        <v>7.6198980820328402E-2</v>
      </c>
      <c r="H642" s="9">
        <f t="shared" si="27"/>
        <v>0.1223360404432909</v>
      </c>
      <c r="I642" s="9">
        <f t="shared" si="28"/>
        <v>0.12155358559775925</v>
      </c>
      <c r="J642" s="8">
        <f t="shared" si="29"/>
        <v>0.91236638410295801</v>
      </c>
    </row>
    <row r="643" spans="1:10" hidden="1" x14ac:dyDescent="0.25">
      <c r="A643" s="3" t="s">
        <v>26</v>
      </c>
      <c r="B643" s="2">
        <v>43891</v>
      </c>
      <c r="C643" s="7">
        <v>0.89170747789118598</v>
      </c>
      <c r="D643" s="7">
        <v>8.93630005318308E-2</v>
      </c>
      <c r="E643" s="7">
        <v>7.0456675999436497E-3</v>
      </c>
      <c r="F643" s="7">
        <v>0.82859441262142397</v>
      </c>
      <c r="G643" s="7">
        <v>7.4996919246801297E-2</v>
      </c>
      <c r="H643" s="9">
        <f t="shared" ref="H643:H706" si="30">D643+E643</f>
        <v>9.6408668131774455E-2</v>
      </c>
      <c r="I643" s="9">
        <f t="shared" ref="I643:I706" si="31">D643/(D643+F643)</f>
        <v>9.7349832629884184E-2</v>
      </c>
      <c r="J643" s="8">
        <f t="shared" ref="J643:J706" si="32">+F643+D643</f>
        <v>0.91795741315325474</v>
      </c>
    </row>
    <row r="644" spans="1:10" hidden="1" x14ac:dyDescent="0.25">
      <c r="A644" s="3" t="s">
        <v>26</v>
      </c>
      <c r="B644" s="2">
        <v>43922</v>
      </c>
      <c r="C644" s="7">
        <v>0.56884317165421905</v>
      </c>
      <c r="D644" s="7">
        <v>4.7161104322682001E-2</v>
      </c>
      <c r="E644" s="7">
        <v>8.3492045209245906E-3</v>
      </c>
      <c r="F644" s="7">
        <v>0.83571222883451901</v>
      </c>
      <c r="G644" s="7">
        <v>0.108777462321874</v>
      </c>
      <c r="H644" s="9">
        <f t="shared" si="30"/>
        <v>5.5510308843606596E-2</v>
      </c>
      <c r="I644" s="9">
        <f t="shared" si="31"/>
        <v>5.3417746976263787E-2</v>
      </c>
      <c r="J644" s="8">
        <f t="shared" si="32"/>
        <v>0.88287333315720096</v>
      </c>
    </row>
    <row r="645" spans="1:10" hidden="1" x14ac:dyDescent="0.25">
      <c r="A645" s="3" t="s">
        <v>26</v>
      </c>
      <c r="B645" s="2">
        <v>43952</v>
      </c>
      <c r="C645" s="7">
        <v>0.72130373687808003</v>
      </c>
      <c r="D645" s="7">
        <v>4.6085889485959097E-2</v>
      </c>
      <c r="E645" s="7">
        <v>7.5031761428585898E-3</v>
      </c>
      <c r="F645" s="7">
        <v>0.83390632979950696</v>
      </c>
      <c r="G645" s="7">
        <v>0.11250460457167499</v>
      </c>
      <c r="H645" s="9">
        <f t="shared" si="30"/>
        <v>5.3589065628817684E-2</v>
      </c>
      <c r="I645" s="9">
        <f t="shared" si="31"/>
        <v>5.2370792009251856E-2</v>
      </c>
      <c r="J645" s="8">
        <f t="shared" si="32"/>
        <v>0.87999221928546612</v>
      </c>
    </row>
    <row r="646" spans="1:10" hidden="1" x14ac:dyDescent="0.25">
      <c r="A646" s="3" t="s">
        <v>26</v>
      </c>
      <c r="B646" s="2">
        <v>43983</v>
      </c>
      <c r="C646" s="7">
        <v>0.91988536913573304</v>
      </c>
      <c r="D646" s="7">
        <v>6.61163598980085E-2</v>
      </c>
      <c r="E646" s="7">
        <v>6.4606180172803104E-3</v>
      </c>
      <c r="F646" s="7">
        <v>0.81692663047069003</v>
      </c>
      <c r="G646" s="7">
        <v>0.110496391614021</v>
      </c>
      <c r="H646" s="9">
        <f t="shared" si="30"/>
        <v>7.2576977915288804E-2</v>
      </c>
      <c r="I646" s="9">
        <f t="shared" si="31"/>
        <v>7.4873319440996663E-2</v>
      </c>
      <c r="J646" s="8">
        <f t="shared" si="32"/>
        <v>0.88304299036869849</v>
      </c>
    </row>
    <row r="647" spans="1:10" hidden="1" x14ac:dyDescent="0.25">
      <c r="A647" s="3" t="s">
        <v>26</v>
      </c>
      <c r="B647" s="2">
        <v>44013</v>
      </c>
      <c r="C647" s="7">
        <v>1.07428673728</v>
      </c>
      <c r="D647" s="7">
        <v>8.9750769609074396E-2</v>
      </c>
      <c r="E647" s="7">
        <v>7.6323452795595097E-3</v>
      </c>
      <c r="F647" s="7">
        <v>0.78999291370229796</v>
      </c>
      <c r="G647" s="7">
        <v>0.112623971409068</v>
      </c>
      <c r="H647" s="9">
        <f t="shared" si="30"/>
        <v>9.7383114888633909E-2</v>
      </c>
      <c r="I647" s="9">
        <f t="shared" si="31"/>
        <v>0.10201922595369001</v>
      </c>
      <c r="J647" s="8">
        <f t="shared" si="32"/>
        <v>0.87974368331137232</v>
      </c>
    </row>
    <row r="648" spans="1:10" hidden="1" x14ac:dyDescent="0.25">
      <c r="A648" s="3" t="s">
        <v>26</v>
      </c>
      <c r="B648" s="2">
        <v>44044</v>
      </c>
      <c r="C648" s="7">
        <v>1.11207840763017</v>
      </c>
      <c r="D648" s="7">
        <v>9.4765260801607701E-2</v>
      </c>
      <c r="E648" s="7">
        <v>6.1184772762672797E-3</v>
      </c>
      <c r="F648" s="7">
        <v>0.797215952783213</v>
      </c>
      <c r="G648" s="7">
        <v>0.101900309138912</v>
      </c>
      <c r="H648" s="9">
        <f t="shared" si="30"/>
        <v>0.10088373807787498</v>
      </c>
      <c r="I648" s="9">
        <f t="shared" si="31"/>
        <v>0.10624131916495373</v>
      </c>
      <c r="J648" s="8">
        <f t="shared" si="32"/>
        <v>0.89198121358482074</v>
      </c>
    </row>
    <row r="649" spans="1:10" hidden="1" x14ac:dyDescent="0.25">
      <c r="A649" s="3" t="s">
        <v>26</v>
      </c>
      <c r="B649" s="2">
        <v>44075</v>
      </c>
      <c r="C649" s="7">
        <v>1.0317669731888901</v>
      </c>
      <c r="D649" s="7">
        <v>9.2046583727324605E-2</v>
      </c>
      <c r="E649" s="7">
        <v>6.17086539992947E-3</v>
      </c>
      <c r="F649" s="7">
        <v>0.79792085599478502</v>
      </c>
      <c r="G649" s="7">
        <v>0.103861694877961</v>
      </c>
      <c r="H649" s="9">
        <f t="shared" si="30"/>
        <v>9.8217449127254081E-2</v>
      </c>
      <c r="I649" s="9">
        <f t="shared" si="31"/>
        <v>0.10342691161382933</v>
      </c>
      <c r="J649" s="8">
        <f t="shared" si="32"/>
        <v>0.88996743972210957</v>
      </c>
    </row>
    <row r="650" spans="1:10" hidden="1" x14ac:dyDescent="0.25">
      <c r="A650" s="3" t="s">
        <v>26</v>
      </c>
      <c r="B650" s="2">
        <v>44105</v>
      </c>
      <c r="C650" s="7">
        <v>1.0701101442165</v>
      </c>
      <c r="D650" s="7">
        <v>9.0952391231980206E-2</v>
      </c>
      <c r="E650" s="7">
        <v>7.3143504880768401E-3</v>
      </c>
      <c r="F650" s="7">
        <v>0.79625229537034803</v>
      </c>
      <c r="G650" s="7">
        <v>0.10548096290959499</v>
      </c>
      <c r="H650" s="9">
        <f t="shared" si="30"/>
        <v>9.8266741720057046E-2</v>
      </c>
      <c r="I650" s="9">
        <f t="shared" si="31"/>
        <v>0.10251567942037687</v>
      </c>
      <c r="J650" s="8">
        <f t="shared" si="32"/>
        <v>0.88720468660232821</v>
      </c>
    </row>
    <row r="651" spans="1:10" hidden="1" x14ac:dyDescent="0.25">
      <c r="A651" s="3" t="s">
        <v>26</v>
      </c>
      <c r="B651" s="2">
        <v>44136</v>
      </c>
      <c r="C651" s="7">
        <v>0.83667267893906305</v>
      </c>
      <c r="D651" s="7">
        <v>6.7256741556626407E-2</v>
      </c>
      <c r="E651" s="7">
        <v>7.540922146897E-3</v>
      </c>
      <c r="F651" s="7">
        <v>0.80045138930815496</v>
      </c>
      <c r="G651" s="7">
        <v>0.124750946988322</v>
      </c>
      <c r="H651" s="9">
        <f t="shared" si="30"/>
        <v>7.4797663703523407E-2</v>
      </c>
      <c r="I651" s="9">
        <f t="shared" si="31"/>
        <v>7.7510788667609368E-2</v>
      </c>
      <c r="J651" s="8">
        <f t="shared" si="32"/>
        <v>0.86770813086478138</v>
      </c>
    </row>
    <row r="652" spans="1:10" hidden="1" x14ac:dyDescent="0.25">
      <c r="A652" s="3" t="s">
        <v>26</v>
      </c>
      <c r="B652" s="2">
        <v>44166</v>
      </c>
      <c r="C652" s="7">
        <v>1.1589362129735701</v>
      </c>
      <c r="D652" s="7">
        <v>0.120116093072695</v>
      </c>
      <c r="E652" s="7">
        <v>6.3053303714687902E-3</v>
      </c>
      <c r="F652" s="7">
        <v>0.78748214066381494</v>
      </c>
      <c r="G652" s="7">
        <v>8.6096435892020706E-2</v>
      </c>
      <c r="H652" s="9">
        <f t="shared" si="30"/>
        <v>0.12642142344416379</v>
      </c>
      <c r="I652" s="9">
        <f t="shared" si="31"/>
        <v>0.13234500532045612</v>
      </c>
      <c r="J652" s="8">
        <f t="shared" si="32"/>
        <v>0.90759823373650994</v>
      </c>
    </row>
    <row r="653" spans="1:10" hidden="1" x14ac:dyDescent="0.25">
      <c r="A653" s="3" t="s">
        <v>26</v>
      </c>
      <c r="B653" s="2">
        <v>44197</v>
      </c>
      <c r="C653" s="7">
        <v>0.73686601254510598</v>
      </c>
      <c r="D653" s="7">
        <v>5.7197283529863002E-2</v>
      </c>
      <c r="E653" s="7">
        <v>8.6444740238495708E-3</v>
      </c>
      <c r="F653" s="7">
        <v>0.78777187959702799</v>
      </c>
      <c r="G653" s="7">
        <v>0.14638636284925899</v>
      </c>
      <c r="H653" s="9">
        <f t="shared" si="30"/>
        <v>6.5841757553712577E-2</v>
      </c>
      <c r="I653" s="9">
        <f t="shared" si="31"/>
        <v>6.7691563226045859E-2</v>
      </c>
      <c r="J653" s="8">
        <f t="shared" si="32"/>
        <v>0.84496916312689097</v>
      </c>
    </row>
    <row r="654" spans="1:10" hidden="1" x14ac:dyDescent="0.25">
      <c r="A654" s="3" t="s">
        <v>26</v>
      </c>
      <c r="B654" s="2">
        <v>44228</v>
      </c>
      <c r="C654" s="7">
        <v>0.72923582548035604</v>
      </c>
      <c r="D654" s="7">
        <v>5.6230436967929003E-2</v>
      </c>
      <c r="E654" s="7">
        <v>9.5718970058410197E-3</v>
      </c>
      <c r="F654" s="7">
        <v>0.78885003477117099</v>
      </c>
      <c r="G654" s="7">
        <v>0.14534763125505901</v>
      </c>
      <c r="H654" s="9">
        <f t="shared" si="30"/>
        <v>6.5802333973770027E-2</v>
      </c>
      <c r="I654" s="9">
        <f t="shared" si="31"/>
        <v>6.6538559164918104E-2</v>
      </c>
      <c r="J654" s="8">
        <f t="shared" si="32"/>
        <v>0.84508047173909995</v>
      </c>
    </row>
    <row r="655" spans="1:10" hidden="1" x14ac:dyDescent="0.25">
      <c r="A655" s="3" t="s">
        <v>26</v>
      </c>
      <c r="B655" s="2">
        <v>44256</v>
      </c>
      <c r="C655" s="7">
        <v>0.89173121545532297</v>
      </c>
      <c r="D655" s="7">
        <v>5.5698022730175503E-2</v>
      </c>
      <c r="E655" s="7">
        <v>8.96905098373681E-3</v>
      </c>
      <c r="F655" s="7">
        <v>0.78977120098542597</v>
      </c>
      <c r="G655" s="7">
        <v>0.145561725300662</v>
      </c>
      <c r="H655" s="9">
        <f t="shared" si="30"/>
        <v>6.466707371391231E-2</v>
      </c>
      <c r="I655" s="9">
        <f t="shared" si="31"/>
        <v>6.5878237986473617E-2</v>
      </c>
      <c r="J655" s="8">
        <f t="shared" si="32"/>
        <v>0.84546922371560151</v>
      </c>
    </row>
    <row r="656" spans="1:10" hidden="1" x14ac:dyDescent="0.25">
      <c r="A656" s="3" t="s">
        <v>26</v>
      </c>
      <c r="B656" s="2">
        <v>44287</v>
      </c>
      <c r="C656" s="7">
        <v>1.07203192995838</v>
      </c>
      <c r="D656" s="7">
        <v>8.6154445255696099E-2</v>
      </c>
      <c r="E656" s="7">
        <v>6.9131398616302199E-3</v>
      </c>
      <c r="F656" s="7">
        <v>0.79823872772295201</v>
      </c>
      <c r="G656" s="7">
        <v>0.108693687159722</v>
      </c>
      <c r="H656" s="9">
        <f t="shared" si="30"/>
        <v>9.3067585117326324E-2</v>
      </c>
      <c r="I656" s="9">
        <f t="shared" si="31"/>
        <v>9.7416452193459124E-2</v>
      </c>
      <c r="J656" s="8">
        <f t="shared" si="32"/>
        <v>0.88439317297864806</v>
      </c>
    </row>
    <row r="657" spans="1:10" hidden="1" x14ac:dyDescent="0.25">
      <c r="A657" s="3" t="s">
        <v>26</v>
      </c>
      <c r="B657" s="2">
        <v>44317</v>
      </c>
      <c r="C657" s="7">
        <v>1.18574706691899</v>
      </c>
      <c r="D657" s="7">
        <v>9.1985525448430097E-2</v>
      </c>
      <c r="E657" s="7">
        <v>8.0072494020427595E-3</v>
      </c>
      <c r="F657" s="7">
        <v>0.79874978187337697</v>
      </c>
      <c r="G657" s="7">
        <v>0.10125744327614999</v>
      </c>
      <c r="H657" s="9">
        <f t="shared" si="30"/>
        <v>9.9992774850472851E-2</v>
      </c>
      <c r="I657" s="9">
        <f t="shared" si="31"/>
        <v>0.10326920319910182</v>
      </c>
      <c r="J657" s="8">
        <f t="shared" si="32"/>
        <v>0.89073530732180706</v>
      </c>
    </row>
    <row r="658" spans="1:10" hidden="1" x14ac:dyDescent="0.25">
      <c r="A658" s="3" t="s">
        <v>26</v>
      </c>
      <c r="B658" s="2">
        <v>44348</v>
      </c>
      <c r="C658" s="7">
        <v>1.13519222018696</v>
      </c>
      <c r="D658" s="7">
        <v>9.3753895119073005E-2</v>
      </c>
      <c r="E658" s="7">
        <v>8.38470723978838E-3</v>
      </c>
      <c r="F658" s="7">
        <v>0.79809709818182994</v>
      </c>
      <c r="G658" s="7">
        <v>9.9764299459308897E-2</v>
      </c>
      <c r="H658" s="9">
        <f t="shared" si="30"/>
        <v>0.10213860235886138</v>
      </c>
      <c r="I658" s="9">
        <f t="shared" si="31"/>
        <v>0.10512282413015292</v>
      </c>
      <c r="J658" s="8">
        <f t="shared" si="32"/>
        <v>0.89185099330090289</v>
      </c>
    </row>
    <row r="659" spans="1:10" hidden="1" x14ac:dyDescent="0.25">
      <c r="A659" s="3" t="s">
        <v>26</v>
      </c>
      <c r="B659" s="2">
        <v>44378</v>
      </c>
      <c r="C659" s="7">
        <v>1.15811342638462</v>
      </c>
      <c r="D659" s="7">
        <v>9.7192195836458994E-2</v>
      </c>
      <c r="E659" s="7">
        <v>7.3618244430614203E-3</v>
      </c>
      <c r="F659" s="7">
        <v>0.80533627294877197</v>
      </c>
      <c r="G659" s="7">
        <v>9.0109706771707404E-2</v>
      </c>
      <c r="H659" s="9">
        <f t="shared" si="30"/>
        <v>0.10455402027952042</v>
      </c>
      <c r="I659" s="9">
        <f t="shared" si="31"/>
        <v>0.10768878677841154</v>
      </c>
      <c r="J659" s="8">
        <f t="shared" si="32"/>
        <v>0.90252846878523096</v>
      </c>
    </row>
    <row r="660" spans="1:10" hidden="1" x14ac:dyDescent="0.25">
      <c r="A660" s="3" t="s">
        <v>26</v>
      </c>
      <c r="B660" s="2">
        <v>44409</v>
      </c>
      <c r="C660" s="7">
        <v>1.1819301801151201</v>
      </c>
      <c r="D660" s="7">
        <v>0.10143828017366199</v>
      </c>
      <c r="E660" s="7">
        <v>8.0800189661213492E-3</v>
      </c>
      <c r="F660" s="7">
        <v>0.79288938662392205</v>
      </c>
      <c r="G660" s="7">
        <v>9.7592314236294705E-2</v>
      </c>
      <c r="H660" s="9">
        <f t="shared" si="30"/>
        <v>0.10951829913978334</v>
      </c>
      <c r="I660" s="9">
        <f t="shared" si="31"/>
        <v>0.11342406585373013</v>
      </c>
      <c r="J660" s="8">
        <f t="shared" si="32"/>
        <v>0.89432766679758402</v>
      </c>
    </row>
    <row r="661" spans="1:10" x14ac:dyDescent="0.25">
      <c r="A661" s="3" t="s">
        <v>26</v>
      </c>
      <c r="B661" s="2">
        <v>44440</v>
      </c>
      <c r="C661" s="7">
        <v>1.1193162101407801</v>
      </c>
      <c r="D661" s="7">
        <v>9.7672781139232695E-2</v>
      </c>
      <c r="E661" s="7">
        <v>8.9616689350038494E-3</v>
      </c>
      <c r="F661" s="7">
        <v>0.802751240926451</v>
      </c>
      <c r="G661" s="7">
        <v>9.0614308999312304E-2</v>
      </c>
      <c r="H661" s="9">
        <f t="shared" si="30"/>
        <v>0.10663445007423654</v>
      </c>
      <c r="I661" s="9">
        <f t="shared" si="31"/>
        <v>0.10847420631355358</v>
      </c>
      <c r="J661" s="8">
        <f t="shared" si="32"/>
        <v>0.90042402206568373</v>
      </c>
    </row>
    <row r="662" spans="1:10" hidden="1" x14ac:dyDescent="0.25">
      <c r="A662" s="3" t="s">
        <v>27</v>
      </c>
      <c r="B662" s="2">
        <v>43466</v>
      </c>
      <c r="C662" s="7">
        <v>0.84260182863826405</v>
      </c>
      <c r="D662" s="7">
        <v>0.20684133847031999</v>
      </c>
      <c r="E662" s="7">
        <v>1.5281829356953099E-2</v>
      </c>
      <c r="F662" s="7">
        <v>0.71743552947748201</v>
      </c>
      <c r="G662" s="7">
        <v>6.0441302695244101E-2</v>
      </c>
      <c r="H662" s="9">
        <f t="shared" si="30"/>
        <v>0.22212316782727309</v>
      </c>
      <c r="I662" s="9">
        <f t="shared" si="31"/>
        <v>0.22378720667279672</v>
      </c>
      <c r="J662" s="8">
        <f t="shared" si="32"/>
        <v>0.92427686794780195</v>
      </c>
    </row>
    <row r="663" spans="1:10" hidden="1" x14ac:dyDescent="0.25">
      <c r="A663" s="3" t="s">
        <v>27</v>
      </c>
      <c r="B663" s="2">
        <v>43497</v>
      </c>
      <c r="C663" s="7">
        <v>0.86800292006699298</v>
      </c>
      <c r="D663" s="7">
        <v>0.20883520800083499</v>
      </c>
      <c r="E663" s="7">
        <v>1.50913054731848E-2</v>
      </c>
      <c r="F663" s="7">
        <v>0.71928887927424101</v>
      </c>
      <c r="G663" s="7">
        <v>5.6784607251738901E-2</v>
      </c>
      <c r="H663" s="9">
        <f t="shared" si="30"/>
        <v>0.22392651347401979</v>
      </c>
      <c r="I663" s="9">
        <f t="shared" si="31"/>
        <v>0.2250078527904219</v>
      </c>
      <c r="J663" s="8">
        <f t="shared" si="32"/>
        <v>0.928124087275076</v>
      </c>
    </row>
    <row r="664" spans="1:10" hidden="1" x14ac:dyDescent="0.25">
      <c r="A664" s="3" t="s">
        <v>27</v>
      </c>
      <c r="B664" s="2">
        <v>43525</v>
      </c>
      <c r="C664" s="7">
        <v>1.0280194985427</v>
      </c>
      <c r="D664" s="7">
        <v>0.20848016715914999</v>
      </c>
      <c r="E664" s="7">
        <v>1.38955722404638E-2</v>
      </c>
      <c r="F664" s="7">
        <v>0.722952139217518</v>
      </c>
      <c r="G664" s="7">
        <v>5.46721213828689E-2</v>
      </c>
      <c r="H664" s="9">
        <f t="shared" si="30"/>
        <v>0.2223757393996138</v>
      </c>
      <c r="I664" s="9">
        <f t="shared" si="31"/>
        <v>0.22382750279529315</v>
      </c>
      <c r="J664" s="8">
        <f t="shared" si="32"/>
        <v>0.93143230637666796</v>
      </c>
    </row>
    <row r="665" spans="1:10" hidden="1" x14ac:dyDescent="0.25">
      <c r="A665" s="3" t="s">
        <v>27</v>
      </c>
      <c r="B665" s="2">
        <v>43556</v>
      </c>
      <c r="C665" s="7">
        <v>0.97966856208402997</v>
      </c>
      <c r="D665" s="7">
        <v>0.20735709833235899</v>
      </c>
      <c r="E665" s="7">
        <v>1.3877005866066499E-2</v>
      </c>
      <c r="F665" s="7">
        <v>0.72530719716546799</v>
      </c>
      <c r="G665" s="7">
        <v>5.3458698636106299E-2</v>
      </c>
      <c r="H665" s="9">
        <f t="shared" si="30"/>
        <v>0.22123410419842549</v>
      </c>
      <c r="I665" s="9">
        <f t="shared" si="31"/>
        <v>0.22232768996660074</v>
      </c>
      <c r="J665" s="8">
        <f t="shared" si="32"/>
        <v>0.93266429549782703</v>
      </c>
    </row>
    <row r="666" spans="1:10" hidden="1" x14ac:dyDescent="0.25">
      <c r="A666" s="3" t="s">
        <v>27</v>
      </c>
      <c r="B666" s="2">
        <v>43586</v>
      </c>
      <c r="C666" s="7">
        <v>0.99925875387665397</v>
      </c>
      <c r="D666" s="7">
        <v>0.213025747021891</v>
      </c>
      <c r="E666" s="7">
        <v>1.48721853746079E-2</v>
      </c>
      <c r="F666" s="7">
        <v>0.71991018626275904</v>
      </c>
      <c r="G666" s="7">
        <v>5.2191881340742201E-2</v>
      </c>
      <c r="H666" s="9">
        <f t="shared" si="30"/>
        <v>0.22789793239649891</v>
      </c>
      <c r="I666" s="9">
        <f t="shared" si="31"/>
        <v>0.22833909534589045</v>
      </c>
      <c r="J666" s="8">
        <f t="shared" si="32"/>
        <v>0.93293593328465008</v>
      </c>
    </row>
    <row r="667" spans="1:10" hidden="1" x14ac:dyDescent="0.25">
      <c r="A667" s="3" t="s">
        <v>27</v>
      </c>
      <c r="B667" s="2">
        <v>43617</v>
      </c>
      <c r="C667" s="7">
        <v>0.98808577789849505</v>
      </c>
      <c r="D667" s="7">
        <v>0.21279023471934</v>
      </c>
      <c r="E667" s="7">
        <v>1.6683798646066301E-2</v>
      </c>
      <c r="F667" s="7">
        <v>0.71869402392380899</v>
      </c>
      <c r="G667" s="7">
        <v>5.1831942710785499E-2</v>
      </c>
      <c r="H667" s="9">
        <f t="shared" si="30"/>
        <v>0.22947403336540631</v>
      </c>
      <c r="I667" s="9">
        <f t="shared" si="31"/>
        <v>0.22844211562877284</v>
      </c>
      <c r="J667" s="8">
        <f t="shared" si="32"/>
        <v>0.93148425864314899</v>
      </c>
    </row>
    <row r="668" spans="1:10" hidden="1" x14ac:dyDescent="0.25">
      <c r="A668" s="3" t="s">
        <v>27</v>
      </c>
      <c r="B668" s="2">
        <v>43647</v>
      </c>
      <c r="C668" s="7">
        <v>0.99240673059487405</v>
      </c>
      <c r="D668" s="7">
        <v>0.211526139373579</v>
      </c>
      <c r="E668" s="7">
        <v>1.68014536457913E-2</v>
      </c>
      <c r="F668" s="7">
        <v>0.71695055264539798</v>
      </c>
      <c r="G668" s="7">
        <v>5.4721854335231898E-2</v>
      </c>
      <c r="H668" s="9">
        <f t="shared" si="30"/>
        <v>0.22832759301937031</v>
      </c>
      <c r="I668" s="9">
        <f t="shared" si="31"/>
        <v>0.22782062403054448</v>
      </c>
      <c r="J668" s="8">
        <f t="shared" si="32"/>
        <v>0.92847669201897698</v>
      </c>
    </row>
    <row r="669" spans="1:10" hidden="1" x14ac:dyDescent="0.25">
      <c r="A669" s="3" t="s">
        <v>27</v>
      </c>
      <c r="B669" s="2">
        <v>43678</v>
      </c>
      <c r="C669" s="7">
        <v>1.0175552356564601</v>
      </c>
      <c r="D669" s="7">
        <v>0.20723982752537201</v>
      </c>
      <c r="E669" s="7">
        <v>1.5159404225136701E-2</v>
      </c>
      <c r="F669" s="7">
        <v>0.72135267300805594</v>
      </c>
      <c r="G669" s="7">
        <v>5.62480952414353E-2</v>
      </c>
      <c r="H669" s="9">
        <f t="shared" si="30"/>
        <v>0.22239923175050871</v>
      </c>
      <c r="I669" s="9">
        <f t="shared" si="31"/>
        <v>0.22317628820642377</v>
      </c>
      <c r="J669" s="8">
        <f t="shared" si="32"/>
        <v>0.9285925005334279</v>
      </c>
    </row>
    <row r="670" spans="1:10" hidden="1" x14ac:dyDescent="0.25">
      <c r="A670" s="3" t="s">
        <v>27</v>
      </c>
      <c r="B670" s="2">
        <v>43709</v>
      </c>
      <c r="C670" s="7">
        <v>1.00452480562753</v>
      </c>
      <c r="D670" s="7">
        <v>0.211928692118343</v>
      </c>
      <c r="E670" s="7">
        <v>1.54374949291797E-2</v>
      </c>
      <c r="F670" s="7">
        <v>0.71896279641106497</v>
      </c>
      <c r="G670" s="7">
        <v>5.3671016541412299E-2</v>
      </c>
      <c r="H670" s="9">
        <f t="shared" si="30"/>
        <v>0.22736618704752271</v>
      </c>
      <c r="I670" s="9">
        <f t="shared" si="31"/>
        <v>0.22766207955466544</v>
      </c>
      <c r="J670" s="8">
        <f t="shared" si="32"/>
        <v>0.93089148852940795</v>
      </c>
    </row>
    <row r="671" spans="1:10" hidden="1" x14ac:dyDescent="0.25">
      <c r="A671" s="3" t="s">
        <v>27</v>
      </c>
      <c r="B671" s="2">
        <v>43739</v>
      </c>
      <c r="C671" s="7">
        <v>1.0046552640778601</v>
      </c>
      <c r="D671" s="7">
        <v>0.213329480989953</v>
      </c>
      <c r="E671" s="7">
        <v>1.3399430028013399E-2</v>
      </c>
      <c r="F671" s="7">
        <v>0.72186511069535497</v>
      </c>
      <c r="G671" s="7">
        <v>5.1405978286678797E-2</v>
      </c>
      <c r="H671" s="9">
        <f t="shared" si="30"/>
        <v>0.22672891101796638</v>
      </c>
      <c r="I671" s="9">
        <f t="shared" si="31"/>
        <v>0.22811239808980649</v>
      </c>
      <c r="J671" s="8">
        <f t="shared" si="32"/>
        <v>0.93519459168530794</v>
      </c>
    </row>
    <row r="672" spans="1:10" hidden="1" x14ac:dyDescent="0.25">
      <c r="A672" s="3" t="s">
        <v>27</v>
      </c>
      <c r="B672" s="2">
        <v>43770</v>
      </c>
      <c r="C672" s="7">
        <v>1.0501854293144599</v>
      </c>
      <c r="D672" s="7">
        <v>0.21719321319400001</v>
      </c>
      <c r="E672" s="7">
        <v>1.24469778027111E-2</v>
      </c>
      <c r="F672" s="7">
        <v>0.72119203324409198</v>
      </c>
      <c r="G672" s="7">
        <v>4.91677757591963E-2</v>
      </c>
      <c r="H672" s="9">
        <f t="shared" si="30"/>
        <v>0.2296401909967111</v>
      </c>
      <c r="I672" s="9">
        <f t="shared" si="31"/>
        <v>0.23145420712699674</v>
      </c>
      <c r="J672" s="8">
        <f t="shared" si="32"/>
        <v>0.93838524643809196</v>
      </c>
    </row>
    <row r="673" spans="1:10" hidden="1" x14ac:dyDescent="0.25">
      <c r="A673" s="3" t="s">
        <v>27</v>
      </c>
      <c r="B673" s="2">
        <v>43800</v>
      </c>
      <c r="C673" s="7">
        <v>1.2250351936216799</v>
      </c>
      <c r="D673" s="7">
        <v>0.23294762510160699</v>
      </c>
      <c r="E673" s="7">
        <v>9.7498722850267294E-3</v>
      </c>
      <c r="F673" s="7">
        <v>0.71758152444127998</v>
      </c>
      <c r="G673" s="7">
        <v>3.9720978172086099E-2</v>
      </c>
      <c r="H673" s="9">
        <f t="shared" si="30"/>
        <v>0.24269749738663371</v>
      </c>
      <c r="I673" s="9">
        <f t="shared" si="31"/>
        <v>0.24507152170307706</v>
      </c>
      <c r="J673" s="8">
        <f t="shared" si="32"/>
        <v>0.95052914954288692</v>
      </c>
    </row>
    <row r="674" spans="1:10" hidden="1" x14ac:dyDescent="0.25">
      <c r="A674" s="3" t="s">
        <v>27</v>
      </c>
      <c r="B674" s="2">
        <v>43831</v>
      </c>
      <c r="C674" s="7">
        <v>0.88269177997379999</v>
      </c>
      <c r="D674" s="7">
        <v>0.18866505591977001</v>
      </c>
      <c r="E674" s="7">
        <v>1.8716557671119901E-2</v>
      </c>
      <c r="F674" s="7">
        <v>0.72728434347528303</v>
      </c>
      <c r="G674" s="7">
        <v>6.5334042933827399E-2</v>
      </c>
      <c r="H674" s="9">
        <f t="shared" si="30"/>
        <v>0.20738161359088991</v>
      </c>
      <c r="I674" s="9">
        <f t="shared" si="31"/>
        <v>0.20597759662747259</v>
      </c>
      <c r="J674" s="8">
        <f t="shared" si="32"/>
        <v>0.91594939939505304</v>
      </c>
    </row>
    <row r="675" spans="1:10" hidden="1" x14ac:dyDescent="0.25">
      <c r="A675" s="3" t="s">
        <v>27</v>
      </c>
      <c r="B675" s="2">
        <v>43862</v>
      </c>
      <c r="C675" s="7">
        <v>0.917621043803728</v>
      </c>
      <c r="D675" s="7">
        <v>0.19881945292825001</v>
      </c>
      <c r="E675" s="7">
        <v>1.68952455023164E-2</v>
      </c>
      <c r="F675" s="7">
        <v>0.72792230447026995</v>
      </c>
      <c r="G675" s="7">
        <v>5.6362997099164099E-2</v>
      </c>
      <c r="H675" s="9">
        <f t="shared" si="30"/>
        <v>0.2157146984305664</v>
      </c>
      <c r="I675" s="9">
        <f t="shared" si="31"/>
        <v>0.21453598193995391</v>
      </c>
      <c r="J675" s="8">
        <f t="shared" si="32"/>
        <v>0.92674175739851994</v>
      </c>
    </row>
    <row r="676" spans="1:10" hidden="1" x14ac:dyDescent="0.25">
      <c r="A676" s="3" t="s">
        <v>27</v>
      </c>
      <c r="B676" s="2">
        <v>43891</v>
      </c>
      <c r="C676" s="7">
        <v>0.83661133780450403</v>
      </c>
      <c r="D676" s="7">
        <v>0.14426492063027299</v>
      </c>
      <c r="E676" s="7">
        <v>1.9851661048607E-2</v>
      </c>
      <c r="F676" s="7">
        <v>0.771412316899731</v>
      </c>
      <c r="G676" s="7">
        <v>6.4471101421389093E-2</v>
      </c>
      <c r="H676" s="9">
        <f t="shared" si="30"/>
        <v>0.16411658167887999</v>
      </c>
      <c r="I676" s="9">
        <f t="shared" si="31"/>
        <v>0.15754996926583081</v>
      </c>
      <c r="J676" s="8">
        <f t="shared" si="32"/>
        <v>0.91567723753000396</v>
      </c>
    </row>
    <row r="677" spans="1:10" hidden="1" x14ac:dyDescent="0.25">
      <c r="A677" s="3" t="s">
        <v>27</v>
      </c>
      <c r="B677" s="2">
        <v>43922</v>
      </c>
      <c r="C677" s="7">
        <v>0.51245505545339298</v>
      </c>
      <c r="D677" s="7">
        <v>4.2430968802093197E-2</v>
      </c>
      <c r="E677" s="7">
        <v>4.7224855836856199E-2</v>
      </c>
      <c r="F677" s="7">
        <v>0.78105975274484196</v>
      </c>
      <c r="G677" s="7">
        <v>0.12928442261620901</v>
      </c>
      <c r="H677" s="9">
        <f t="shared" si="30"/>
        <v>8.9655824638949388E-2</v>
      </c>
      <c r="I677" s="9">
        <f t="shared" si="31"/>
        <v>5.1525739989378649E-2</v>
      </c>
      <c r="J677" s="8">
        <f t="shared" si="32"/>
        <v>0.82349072154693514</v>
      </c>
    </row>
    <row r="678" spans="1:10" hidden="1" x14ac:dyDescent="0.25">
      <c r="A678" s="3" t="s">
        <v>27</v>
      </c>
      <c r="B678" s="2">
        <v>43952</v>
      </c>
      <c r="C678" s="7">
        <v>0.63159512388946404</v>
      </c>
      <c r="D678" s="7">
        <v>4.4708879372749498E-2</v>
      </c>
      <c r="E678" s="7">
        <v>4.3243147482447501E-2</v>
      </c>
      <c r="F678" s="7">
        <v>0.77658898539561805</v>
      </c>
      <c r="G678" s="7">
        <v>0.13545898774918499</v>
      </c>
      <c r="H678" s="9">
        <f t="shared" si="30"/>
        <v>8.7952026855196999E-2</v>
      </c>
      <c r="I678" s="9">
        <f t="shared" si="31"/>
        <v>5.4436863031853668E-2</v>
      </c>
      <c r="J678" s="8">
        <f t="shared" si="32"/>
        <v>0.82129786476836752</v>
      </c>
    </row>
    <row r="679" spans="1:10" hidden="1" x14ac:dyDescent="0.25">
      <c r="A679" s="3" t="s">
        <v>27</v>
      </c>
      <c r="B679" s="2">
        <v>43983</v>
      </c>
      <c r="C679" s="7">
        <v>0.69782293414347396</v>
      </c>
      <c r="D679" s="7">
        <v>5.8621407035656499E-2</v>
      </c>
      <c r="E679" s="7">
        <v>3.8050236510703897E-2</v>
      </c>
      <c r="F679" s="7">
        <v>0.77315488757159001</v>
      </c>
      <c r="G679" s="7">
        <v>0.130173468882049</v>
      </c>
      <c r="H679" s="9">
        <f t="shared" si="30"/>
        <v>9.6671643546360403E-2</v>
      </c>
      <c r="I679" s="9">
        <f t="shared" si="31"/>
        <v>7.0477371639133729E-2</v>
      </c>
      <c r="J679" s="8">
        <f t="shared" si="32"/>
        <v>0.83177629460724656</v>
      </c>
    </row>
    <row r="680" spans="1:10" hidden="1" x14ac:dyDescent="0.25">
      <c r="A680" s="3" t="s">
        <v>27</v>
      </c>
      <c r="B680" s="2">
        <v>44013</v>
      </c>
      <c r="C680" s="7">
        <v>0.97375433336823802</v>
      </c>
      <c r="D680" s="7">
        <v>0.14000452674984101</v>
      </c>
      <c r="E680" s="7">
        <v>3.00679318429357E-2</v>
      </c>
      <c r="F680" s="7">
        <v>0.73240365940498797</v>
      </c>
      <c r="G680" s="7">
        <v>9.7523882002235607E-2</v>
      </c>
      <c r="H680" s="9">
        <f t="shared" si="30"/>
        <v>0.1700724585927767</v>
      </c>
      <c r="I680" s="9">
        <f t="shared" si="31"/>
        <v>0.16048052846330579</v>
      </c>
      <c r="J680" s="8">
        <f t="shared" si="32"/>
        <v>0.87240818615482896</v>
      </c>
    </row>
    <row r="681" spans="1:10" hidden="1" x14ac:dyDescent="0.25">
      <c r="A681" s="3" t="s">
        <v>27</v>
      </c>
      <c r="B681" s="2">
        <v>44044</v>
      </c>
      <c r="C681" s="7">
        <v>1.0274266698307899</v>
      </c>
      <c r="D681" s="7">
        <v>0.161223108467479</v>
      </c>
      <c r="E681" s="7">
        <v>2.8543973994902602E-2</v>
      </c>
      <c r="F681" s="7">
        <v>0.720847489136061</v>
      </c>
      <c r="G681" s="7">
        <v>8.9385428401557304E-2</v>
      </c>
      <c r="H681" s="9">
        <f t="shared" si="30"/>
        <v>0.18976708246238161</v>
      </c>
      <c r="I681" s="9">
        <f t="shared" si="31"/>
        <v>0.18277800995237706</v>
      </c>
      <c r="J681" s="8">
        <f t="shared" si="32"/>
        <v>0.88207059760354001</v>
      </c>
    </row>
    <row r="682" spans="1:10" hidden="1" x14ac:dyDescent="0.25">
      <c r="A682" s="3" t="s">
        <v>27</v>
      </c>
      <c r="B682" s="2">
        <v>44075</v>
      </c>
      <c r="C682" s="7">
        <v>1.0168783833778201</v>
      </c>
      <c r="D682" s="7">
        <v>0.16528807904630699</v>
      </c>
      <c r="E682" s="7">
        <v>2.60649447916712E-2</v>
      </c>
      <c r="F682" s="7">
        <v>0.71925818973742695</v>
      </c>
      <c r="G682" s="7">
        <v>8.9388786424595204E-2</v>
      </c>
      <c r="H682" s="9">
        <f t="shared" si="30"/>
        <v>0.1913530238379782</v>
      </c>
      <c r="I682" s="9">
        <f t="shared" si="31"/>
        <v>0.18686199340773985</v>
      </c>
      <c r="J682" s="8">
        <f t="shared" si="32"/>
        <v>0.88454626878373399</v>
      </c>
    </row>
    <row r="683" spans="1:10" hidden="1" x14ac:dyDescent="0.25">
      <c r="A683" s="3" t="s">
        <v>27</v>
      </c>
      <c r="B683" s="2">
        <v>44105</v>
      </c>
      <c r="C683" s="7">
        <v>1.0578285121472899</v>
      </c>
      <c r="D683" s="7">
        <v>0.17005063440957499</v>
      </c>
      <c r="E683" s="7">
        <v>2.8168287126012201E-2</v>
      </c>
      <c r="F683" s="7">
        <v>0.71163771439087398</v>
      </c>
      <c r="G683" s="7">
        <v>9.01433640735394E-2</v>
      </c>
      <c r="H683" s="9">
        <f t="shared" si="30"/>
        <v>0.19821892153558718</v>
      </c>
      <c r="I683" s="9">
        <f t="shared" si="31"/>
        <v>0.19286932240959243</v>
      </c>
      <c r="J683" s="8">
        <f t="shared" si="32"/>
        <v>0.881688348800449</v>
      </c>
    </row>
    <row r="684" spans="1:10" hidden="1" x14ac:dyDescent="0.25">
      <c r="A684" s="3" t="s">
        <v>27</v>
      </c>
      <c r="B684" s="2">
        <v>44136</v>
      </c>
      <c r="C684" s="7">
        <v>0.97308706614825602</v>
      </c>
      <c r="D684" s="7">
        <v>0.161471037065086</v>
      </c>
      <c r="E684" s="7">
        <v>2.8658024698578099E-2</v>
      </c>
      <c r="F684" s="7">
        <v>0.71471253276074798</v>
      </c>
      <c r="G684" s="7">
        <v>9.5158405475588403E-2</v>
      </c>
      <c r="H684" s="9">
        <f t="shared" si="30"/>
        <v>0.19012906176366409</v>
      </c>
      <c r="I684" s="9">
        <f t="shared" si="31"/>
        <v>0.18428904926530737</v>
      </c>
      <c r="J684" s="8">
        <f t="shared" si="32"/>
        <v>0.87618356982583401</v>
      </c>
    </row>
    <row r="685" spans="1:10" hidden="1" x14ac:dyDescent="0.25">
      <c r="A685" s="3" t="s">
        <v>27</v>
      </c>
      <c r="B685" s="2">
        <v>44166</v>
      </c>
      <c r="C685" s="7">
        <v>1.13473397567732</v>
      </c>
      <c r="D685" s="7">
        <v>0.17763014768953</v>
      </c>
      <c r="E685" s="7">
        <v>2.7805412061405198E-2</v>
      </c>
      <c r="F685" s="7">
        <v>0.71150834877662195</v>
      </c>
      <c r="G685" s="7">
        <v>8.3056091472442695E-2</v>
      </c>
      <c r="H685" s="9">
        <f t="shared" si="30"/>
        <v>0.20543555975093519</v>
      </c>
      <c r="I685" s="9">
        <f t="shared" si="31"/>
        <v>0.19977781683676329</v>
      </c>
      <c r="J685" s="8">
        <f t="shared" si="32"/>
        <v>0.88913849646615195</v>
      </c>
    </row>
    <row r="686" spans="1:10" hidden="1" x14ac:dyDescent="0.25">
      <c r="A686" s="3" t="s">
        <v>27</v>
      </c>
      <c r="B686" s="2">
        <v>44197</v>
      </c>
      <c r="C686" s="7">
        <v>0.62489806355164301</v>
      </c>
      <c r="D686" s="7">
        <v>5.6009156336661099E-2</v>
      </c>
      <c r="E686" s="7">
        <v>6.9472874982757005E-2</v>
      </c>
      <c r="F686" s="7">
        <v>0.69255330651788904</v>
      </c>
      <c r="G686" s="7">
        <v>0.181964662162693</v>
      </c>
      <c r="H686" s="9">
        <f t="shared" si="30"/>
        <v>0.1254820313194181</v>
      </c>
      <c r="I686" s="9">
        <f t="shared" si="31"/>
        <v>7.4822288207021664E-2</v>
      </c>
      <c r="J686" s="8">
        <f t="shared" si="32"/>
        <v>0.74856246285455019</v>
      </c>
    </row>
    <row r="687" spans="1:10" hidden="1" x14ac:dyDescent="0.25">
      <c r="A687" s="3" t="s">
        <v>27</v>
      </c>
      <c r="B687" s="2">
        <v>44228</v>
      </c>
      <c r="C687" s="7">
        <v>0.65640558255416404</v>
      </c>
      <c r="D687" s="7">
        <v>6.79154972673639E-2</v>
      </c>
      <c r="E687" s="7">
        <v>6.5266788941948206E-2</v>
      </c>
      <c r="F687" s="7">
        <v>0.70690247740753898</v>
      </c>
      <c r="G687" s="7">
        <v>0.159915236383149</v>
      </c>
      <c r="H687" s="9">
        <f t="shared" si="30"/>
        <v>0.13318228620931211</v>
      </c>
      <c r="I687" s="9">
        <f t="shared" si="31"/>
        <v>8.7653486995909968E-2</v>
      </c>
      <c r="J687" s="8">
        <f t="shared" si="32"/>
        <v>0.77481797467490288</v>
      </c>
    </row>
    <row r="688" spans="1:10" hidden="1" x14ac:dyDescent="0.25">
      <c r="A688" s="3" t="s">
        <v>27</v>
      </c>
      <c r="B688" s="2">
        <v>44256</v>
      </c>
      <c r="C688" s="7">
        <v>0.784511882336695</v>
      </c>
      <c r="D688" s="7">
        <v>6.4433860200712303E-2</v>
      </c>
      <c r="E688" s="7">
        <v>5.9838935181699499E-2</v>
      </c>
      <c r="F688" s="7">
        <v>0.72914187055829704</v>
      </c>
      <c r="G688" s="7">
        <v>0.146585334059291</v>
      </c>
      <c r="H688" s="9">
        <f t="shared" si="30"/>
        <v>0.1242727953824118</v>
      </c>
      <c r="I688" s="9">
        <f t="shared" si="31"/>
        <v>8.1194343152461379E-2</v>
      </c>
      <c r="J688" s="8">
        <f t="shared" si="32"/>
        <v>0.79357573075900933</v>
      </c>
    </row>
    <row r="689" spans="1:10" hidden="1" x14ac:dyDescent="0.25">
      <c r="A689" s="3" t="s">
        <v>27</v>
      </c>
      <c r="B689" s="2">
        <v>44287</v>
      </c>
      <c r="C689" s="7">
        <v>0.91188394271977602</v>
      </c>
      <c r="D689" s="7">
        <v>0.104867247541751</v>
      </c>
      <c r="E689" s="7">
        <v>5.2512639837414402E-2</v>
      </c>
      <c r="F689" s="7">
        <v>0.72738695567053901</v>
      </c>
      <c r="G689" s="7">
        <v>0.115233156950296</v>
      </c>
      <c r="H689" s="9">
        <f t="shared" si="30"/>
        <v>0.15737988737916542</v>
      </c>
      <c r="I689" s="9">
        <f t="shared" si="31"/>
        <v>0.12600386653139153</v>
      </c>
      <c r="J689" s="8">
        <f t="shared" si="32"/>
        <v>0.83225420321229004</v>
      </c>
    </row>
    <row r="690" spans="1:10" hidden="1" x14ac:dyDescent="0.25">
      <c r="A690" s="3" t="s">
        <v>27</v>
      </c>
      <c r="B690" s="2">
        <v>44317</v>
      </c>
      <c r="C690" s="7">
        <v>1.18785606905608</v>
      </c>
      <c r="D690" s="7">
        <v>0.17095820062565201</v>
      </c>
      <c r="E690" s="7">
        <v>4.4087412911384197E-2</v>
      </c>
      <c r="F690" s="7">
        <v>0.69133201964731905</v>
      </c>
      <c r="G690" s="7">
        <v>9.36223668156448E-2</v>
      </c>
      <c r="H690" s="9">
        <f t="shared" si="30"/>
        <v>0.21504561353703622</v>
      </c>
      <c r="I690" s="9">
        <f t="shared" si="31"/>
        <v>0.19826062804183561</v>
      </c>
      <c r="J690" s="8">
        <f t="shared" si="32"/>
        <v>0.86229022027297109</v>
      </c>
    </row>
    <row r="691" spans="1:10" hidden="1" x14ac:dyDescent="0.25">
      <c r="A691" s="3" t="s">
        <v>27</v>
      </c>
      <c r="B691" s="2">
        <v>44348</v>
      </c>
      <c r="C691" s="7">
        <v>1.1023551085724299</v>
      </c>
      <c r="D691" s="7">
        <v>0.155746813853859</v>
      </c>
      <c r="E691" s="7">
        <v>4.6213928812983002E-2</v>
      </c>
      <c r="F691" s="7">
        <v>0.69883658064956999</v>
      </c>
      <c r="G691" s="7">
        <v>9.9202676683588301E-2</v>
      </c>
      <c r="H691" s="9">
        <f t="shared" si="30"/>
        <v>0.201960742666842</v>
      </c>
      <c r="I691" s="9">
        <f t="shared" si="31"/>
        <v>0.18224881837817417</v>
      </c>
      <c r="J691" s="8">
        <f t="shared" si="32"/>
        <v>0.85458339450342902</v>
      </c>
    </row>
    <row r="692" spans="1:10" hidden="1" x14ac:dyDescent="0.25">
      <c r="A692" s="3" t="s">
        <v>27</v>
      </c>
      <c r="B692" s="2">
        <v>44378</v>
      </c>
      <c r="C692" s="7">
        <v>1.15531495144318</v>
      </c>
      <c r="D692" s="7">
        <v>0.15987477177734799</v>
      </c>
      <c r="E692" s="7">
        <v>5.2454688577889499E-2</v>
      </c>
      <c r="F692" s="7">
        <v>0.68765257563631899</v>
      </c>
      <c r="G692" s="7">
        <v>0.100017964008443</v>
      </c>
      <c r="H692" s="9">
        <f t="shared" si="30"/>
        <v>0.21232946035523748</v>
      </c>
      <c r="I692" s="9">
        <f t="shared" si="31"/>
        <v>0.18863671156479533</v>
      </c>
      <c r="J692" s="8">
        <f t="shared" si="32"/>
        <v>0.84752734741366698</v>
      </c>
    </row>
    <row r="693" spans="1:10" hidden="1" x14ac:dyDescent="0.25">
      <c r="A693" s="3" t="s">
        <v>27</v>
      </c>
      <c r="B693" s="2">
        <v>44409</v>
      </c>
      <c r="C693" s="7">
        <v>1.17831944341907</v>
      </c>
      <c r="D693" s="7">
        <v>0.164568204825081</v>
      </c>
      <c r="E693" s="7">
        <v>4.93747918666552E-2</v>
      </c>
      <c r="F693" s="7">
        <v>0.68621197407929202</v>
      </c>
      <c r="G693" s="7">
        <v>9.9845029228971399E-2</v>
      </c>
      <c r="H693" s="9">
        <f t="shared" si="30"/>
        <v>0.21394299669173619</v>
      </c>
      <c r="I693" s="9">
        <f t="shared" si="31"/>
        <v>0.19343210961615309</v>
      </c>
      <c r="J693" s="8">
        <f t="shared" si="32"/>
        <v>0.85078017890437296</v>
      </c>
    </row>
    <row r="694" spans="1:10" x14ac:dyDescent="0.25">
      <c r="A694" s="3" t="s">
        <v>27</v>
      </c>
      <c r="B694" s="2">
        <v>44440</v>
      </c>
      <c r="C694" s="7">
        <v>1.1447626195168501</v>
      </c>
      <c r="D694" s="7">
        <v>0.16959901989383799</v>
      </c>
      <c r="E694" s="7">
        <v>4.5923749336310903E-2</v>
      </c>
      <c r="F694" s="7">
        <v>0.69160865573595098</v>
      </c>
      <c r="G694" s="7">
        <v>9.2868575033900294E-2</v>
      </c>
      <c r="H694" s="9">
        <f t="shared" si="30"/>
        <v>0.2155227692301489</v>
      </c>
      <c r="I694" s="9">
        <f t="shared" si="31"/>
        <v>0.1969316167204532</v>
      </c>
      <c r="J694" s="8">
        <f t="shared" si="32"/>
        <v>0.86120767562978895</v>
      </c>
    </row>
    <row r="695" spans="1:10" hidden="1" x14ac:dyDescent="0.25">
      <c r="A695" s="3" t="s">
        <v>28</v>
      </c>
      <c r="B695" s="2">
        <v>43466</v>
      </c>
      <c r="C695" s="7">
        <v>0.84287820613670295</v>
      </c>
      <c r="D695" s="7">
        <v>4.4922586912477198E-2</v>
      </c>
      <c r="E695" s="7">
        <v>4.2997308584587501E-3</v>
      </c>
      <c r="F695" s="7">
        <v>0.84020553633690298</v>
      </c>
      <c r="G695" s="7">
        <v>0.11057214589216099</v>
      </c>
      <c r="H695" s="9">
        <f t="shared" si="30"/>
        <v>4.9222317770935949E-2</v>
      </c>
      <c r="I695" s="9">
        <f t="shared" si="31"/>
        <v>5.0752637649295995E-2</v>
      </c>
      <c r="J695" s="8">
        <f t="shared" si="32"/>
        <v>0.88512812324938017</v>
      </c>
    </row>
    <row r="696" spans="1:10" hidden="1" x14ac:dyDescent="0.25">
      <c r="A696" s="3" t="s">
        <v>28</v>
      </c>
      <c r="B696" s="2">
        <v>43497</v>
      </c>
      <c r="C696" s="7">
        <v>0.86576032583010298</v>
      </c>
      <c r="D696" s="7">
        <v>5.0284400776119197E-2</v>
      </c>
      <c r="E696" s="7">
        <v>3.9447152059931797E-3</v>
      </c>
      <c r="F696" s="7">
        <v>0.84560733838309798</v>
      </c>
      <c r="G696" s="7">
        <v>0.10016354563479</v>
      </c>
      <c r="H696" s="9">
        <f t="shared" si="30"/>
        <v>5.4229115982112379E-2</v>
      </c>
      <c r="I696" s="9">
        <f t="shared" si="31"/>
        <v>5.6127764749020301E-2</v>
      </c>
      <c r="J696" s="8">
        <f t="shared" si="32"/>
        <v>0.89589173915921716</v>
      </c>
    </row>
    <row r="697" spans="1:10" hidden="1" x14ac:dyDescent="0.25">
      <c r="A697" s="3" t="s">
        <v>28</v>
      </c>
      <c r="B697" s="2">
        <v>43525</v>
      </c>
      <c r="C697" s="7">
        <v>1.00776341186782</v>
      </c>
      <c r="D697" s="7">
        <v>4.8605574555664499E-2</v>
      </c>
      <c r="E697" s="7">
        <v>4.6507465376946101E-3</v>
      </c>
      <c r="F697" s="7">
        <v>0.84928235605428104</v>
      </c>
      <c r="G697" s="7">
        <v>9.7461322852359797E-2</v>
      </c>
      <c r="H697" s="9">
        <f t="shared" si="30"/>
        <v>5.3256321093359107E-2</v>
      </c>
      <c r="I697" s="9">
        <f t="shared" si="31"/>
        <v>5.41332307726268E-2</v>
      </c>
      <c r="J697" s="8">
        <f t="shared" si="32"/>
        <v>0.89788793060994554</v>
      </c>
    </row>
    <row r="698" spans="1:10" hidden="1" x14ac:dyDescent="0.25">
      <c r="A698" s="3" t="s">
        <v>28</v>
      </c>
      <c r="B698" s="2">
        <v>43556</v>
      </c>
      <c r="C698" s="7">
        <v>0.96758955403450897</v>
      </c>
      <c r="D698" s="7">
        <v>4.7125987395944403E-2</v>
      </c>
      <c r="E698" s="7">
        <v>5.9861952995147703E-3</v>
      </c>
      <c r="F698" s="7">
        <v>0.84466723494966001</v>
      </c>
      <c r="G698" s="7">
        <v>0.102220582354881</v>
      </c>
      <c r="H698" s="9">
        <f t="shared" si="30"/>
        <v>5.311218269545917E-2</v>
      </c>
      <c r="I698" s="9">
        <f t="shared" si="31"/>
        <v>5.2844074405491791E-2</v>
      </c>
      <c r="J698" s="8">
        <f t="shared" si="32"/>
        <v>0.89179322234560443</v>
      </c>
    </row>
    <row r="699" spans="1:10" hidden="1" x14ac:dyDescent="0.25">
      <c r="A699" s="3" t="s">
        <v>28</v>
      </c>
      <c r="B699" s="2">
        <v>43586</v>
      </c>
      <c r="C699" s="7">
        <v>0.98882174855622096</v>
      </c>
      <c r="D699" s="7">
        <v>4.4710478348153303E-2</v>
      </c>
      <c r="E699" s="7">
        <v>4.3370291078132298E-3</v>
      </c>
      <c r="F699" s="7">
        <v>0.85175593338797395</v>
      </c>
      <c r="G699" s="7">
        <v>9.9196559156059697E-2</v>
      </c>
      <c r="H699" s="9">
        <f t="shared" si="30"/>
        <v>4.9047507455966532E-2</v>
      </c>
      <c r="I699" s="9">
        <f t="shared" si="31"/>
        <v>4.9874125525311619E-2</v>
      </c>
      <c r="J699" s="8">
        <f t="shared" si="32"/>
        <v>0.89646641173612729</v>
      </c>
    </row>
    <row r="700" spans="1:10" hidden="1" x14ac:dyDescent="0.25">
      <c r="A700" s="3" t="s">
        <v>28</v>
      </c>
      <c r="B700" s="2">
        <v>43617</v>
      </c>
      <c r="C700" s="7">
        <v>0.96204661217222698</v>
      </c>
      <c r="D700" s="7">
        <v>4.3065617617585997E-2</v>
      </c>
      <c r="E700" s="7">
        <v>7.4802901001673498E-3</v>
      </c>
      <c r="F700" s="7">
        <v>0.85183809147659995</v>
      </c>
      <c r="G700" s="7">
        <v>9.7616000805646294E-2</v>
      </c>
      <c r="H700" s="9">
        <f t="shared" si="30"/>
        <v>5.0545907717753344E-2</v>
      </c>
      <c r="I700" s="9">
        <f t="shared" si="31"/>
        <v>4.812318596955717E-2</v>
      </c>
      <c r="J700" s="8">
        <f t="shared" si="32"/>
        <v>0.89490370909418593</v>
      </c>
    </row>
    <row r="701" spans="1:10" hidden="1" x14ac:dyDescent="0.25">
      <c r="A701" s="3" t="s">
        <v>28</v>
      </c>
      <c r="B701" s="2">
        <v>43647</v>
      </c>
      <c r="C701" s="7">
        <v>0.976400190736045</v>
      </c>
      <c r="D701" s="7">
        <v>4.5681880612760302E-2</v>
      </c>
      <c r="E701" s="7">
        <v>1.4215752347314601E-2</v>
      </c>
      <c r="F701" s="7">
        <v>0.83285718931264896</v>
      </c>
      <c r="G701" s="7">
        <v>0.107245177727276</v>
      </c>
      <c r="H701" s="9">
        <f t="shared" si="30"/>
        <v>5.9897632960074901E-2</v>
      </c>
      <c r="I701" s="9">
        <f t="shared" si="31"/>
        <v>5.1997551590550022E-2</v>
      </c>
      <c r="J701" s="8">
        <f t="shared" si="32"/>
        <v>0.87853906992540931</v>
      </c>
    </row>
    <row r="702" spans="1:10" hidden="1" x14ac:dyDescent="0.25">
      <c r="A702" s="3" t="s">
        <v>28</v>
      </c>
      <c r="B702" s="2">
        <v>43678</v>
      </c>
      <c r="C702" s="7">
        <v>1.1471312781862399</v>
      </c>
      <c r="D702" s="7">
        <v>6.4180147592562201E-2</v>
      </c>
      <c r="E702" s="7">
        <v>2.73764663136103E-2</v>
      </c>
      <c r="F702" s="7">
        <v>0.80109162720799698</v>
      </c>
      <c r="G702" s="7">
        <v>0.107351758885831</v>
      </c>
      <c r="H702" s="9">
        <f t="shared" si="30"/>
        <v>9.1556613906172507E-2</v>
      </c>
      <c r="I702" s="9">
        <f t="shared" si="31"/>
        <v>7.4173397840644237E-2</v>
      </c>
      <c r="J702" s="8">
        <f t="shared" si="32"/>
        <v>0.86527177480055917</v>
      </c>
    </row>
    <row r="703" spans="1:10" hidden="1" x14ac:dyDescent="0.25">
      <c r="A703" s="3" t="s">
        <v>28</v>
      </c>
      <c r="B703" s="2">
        <v>43709</v>
      </c>
      <c r="C703" s="7">
        <v>0.94370275839152296</v>
      </c>
      <c r="D703" s="7">
        <v>4.6811515824985203E-2</v>
      </c>
      <c r="E703" s="7">
        <v>2.7421958026699702E-3</v>
      </c>
      <c r="F703" s="7">
        <v>0.85494080713727105</v>
      </c>
      <c r="G703" s="7">
        <v>9.5505481235073394E-2</v>
      </c>
      <c r="H703" s="9">
        <f t="shared" si="30"/>
        <v>4.9553711627655171E-2</v>
      </c>
      <c r="I703" s="9">
        <f t="shared" si="31"/>
        <v>5.1911721914072124E-2</v>
      </c>
      <c r="J703" s="8">
        <f t="shared" si="32"/>
        <v>0.90175232296225627</v>
      </c>
    </row>
    <row r="704" spans="1:10" hidden="1" x14ac:dyDescent="0.25">
      <c r="A704" s="3" t="s">
        <v>28</v>
      </c>
      <c r="B704" s="2">
        <v>43739</v>
      </c>
      <c r="C704" s="7">
        <v>0.99423647967454898</v>
      </c>
      <c r="D704" s="7">
        <v>4.9267697242997802E-2</v>
      </c>
      <c r="E704" s="7">
        <v>4.3952656868673796E-3</v>
      </c>
      <c r="F704" s="7">
        <v>0.84554261990726298</v>
      </c>
      <c r="G704" s="7">
        <v>0.100794417162872</v>
      </c>
      <c r="H704" s="9">
        <f t="shared" si="30"/>
        <v>5.3662962929865179E-2</v>
      </c>
      <c r="I704" s="9">
        <f t="shared" si="31"/>
        <v>5.5059375488542263E-2</v>
      </c>
      <c r="J704" s="8">
        <f t="shared" si="32"/>
        <v>0.89481031715026083</v>
      </c>
    </row>
    <row r="705" spans="1:10" hidden="1" x14ac:dyDescent="0.25">
      <c r="A705" s="3" t="s">
        <v>28</v>
      </c>
      <c r="B705" s="2">
        <v>43770</v>
      </c>
      <c r="C705" s="7">
        <v>1.0555967614289301</v>
      </c>
      <c r="D705" s="7">
        <v>4.9140278517330299E-2</v>
      </c>
      <c r="E705" s="7">
        <v>4.4182701993910204E-3</v>
      </c>
      <c r="F705" s="7">
        <v>0.845102298714418</v>
      </c>
      <c r="G705" s="7">
        <v>0.101339152568861</v>
      </c>
      <c r="H705" s="9">
        <f t="shared" si="30"/>
        <v>5.3558548716721319E-2</v>
      </c>
      <c r="I705" s="9">
        <f t="shared" si="31"/>
        <v>5.4951843905096574E-2</v>
      </c>
      <c r="J705" s="8">
        <f t="shared" si="32"/>
        <v>0.89424257723174827</v>
      </c>
    </row>
    <row r="706" spans="1:10" hidden="1" x14ac:dyDescent="0.25">
      <c r="A706" s="3" t="s">
        <v>28</v>
      </c>
      <c r="B706" s="2">
        <v>43800</v>
      </c>
      <c r="C706" s="7">
        <v>1.2480726729851399</v>
      </c>
      <c r="D706" s="7">
        <v>4.7787886361584202E-2</v>
      </c>
      <c r="E706" s="7">
        <v>4.8269828832912696E-3</v>
      </c>
      <c r="F706" s="7">
        <v>0.85204283493594002</v>
      </c>
      <c r="G706" s="7">
        <v>9.5342295819184103E-2</v>
      </c>
      <c r="H706" s="9">
        <f t="shared" si="30"/>
        <v>5.2614869244875469E-2</v>
      </c>
      <c r="I706" s="9">
        <f t="shared" si="31"/>
        <v>5.3107640393379493E-2</v>
      </c>
      <c r="J706" s="8">
        <f t="shared" si="32"/>
        <v>0.89983072129752417</v>
      </c>
    </row>
    <row r="707" spans="1:10" hidden="1" x14ac:dyDescent="0.25">
      <c r="A707" s="3" t="s">
        <v>28</v>
      </c>
      <c r="B707" s="2">
        <v>43831</v>
      </c>
      <c r="C707" s="7">
        <v>0.89585024016686499</v>
      </c>
      <c r="D707" s="7">
        <v>4.5507288822804602E-2</v>
      </c>
      <c r="E707" s="7">
        <v>4.4957880119520597E-3</v>
      </c>
      <c r="F707" s="7">
        <v>0.83957162164194798</v>
      </c>
      <c r="G707" s="7">
        <v>0.11042530152329499</v>
      </c>
      <c r="H707" s="9">
        <f t="shared" ref="H707:H770" si="33">D707+E707</f>
        <v>5.000307683475666E-2</v>
      </c>
      <c r="I707" s="9">
        <f t="shared" ref="I707:I770" si="34">D707/(D707+F707)</f>
        <v>5.1416080854201851E-2</v>
      </c>
      <c r="J707" s="8">
        <f t="shared" ref="J707:J770" si="35">+F707+D707</f>
        <v>0.88507891046475262</v>
      </c>
    </row>
    <row r="708" spans="1:10" hidden="1" x14ac:dyDescent="0.25">
      <c r="A708" s="3" t="s">
        <v>28</v>
      </c>
      <c r="B708" s="2">
        <v>43862</v>
      </c>
      <c r="C708" s="7">
        <v>0.91674994459795101</v>
      </c>
      <c r="D708" s="7">
        <v>5.2414677547064498E-2</v>
      </c>
      <c r="E708" s="7">
        <v>3.55971396423875E-3</v>
      </c>
      <c r="F708" s="7">
        <v>0.84375491220411303</v>
      </c>
      <c r="G708" s="7">
        <v>0.100270696284584</v>
      </c>
      <c r="H708" s="9">
        <f t="shared" si="33"/>
        <v>5.5974391511303248E-2</v>
      </c>
      <c r="I708" s="9">
        <f t="shared" si="34"/>
        <v>5.8487453877583022E-2</v>
      </c>
      <c r="J708" s="8">
        <f t="shared" si="35"/>
        <v>0.89616958975117755</v>
      </c>
    </row>
    <row r="709" spans="1:10" hidden="1" x14ac:dyDescent="0.25">
      <c r="A709" s="3" t="s">
        <v>28</v>
      </c>
      <c r="B709" s="2">
        <v>43891</v>
      </c>
      <c r="C709" s="7">
        <v>0.79538960549399296</v>
      </c>
      <c r="D709" s="7">
        <v>3.1767918918609098E-2</v>
      </c>
      <c r="E709" s="7">
        <v>2.39452824166653E-3</v>
      </c>
      <c r="F709" s="7">
        <v>0.86427178379000802</v>
      </c>
      <c r="G709" s="7">
        <v>0.101565769049716</v>
      </c>
      <c r="H709" s="9">
        <f t="shared" si="33"/>
        <v>3.4162447160275625E-2</v>
      </c>
      <c r="I709" s="9">
        <f t="shared" si="34"/>
        <v>3.5453695659443001E-2</v>
      </c>
      <c r="J709" s="8">
        <f t="shared" si="35"/>
        <v>0.8960397027086171</v>
      </c>
    </row>
    <row r="710" spans="1:10" hidden="1" x14ac:dyDescent="0.25">
      <c r="A710" s="3" t="s">
        <v>28</v>
      </c>
      <c r="B710" s="2">
        <v>43922</v>
      </c>
      <c r="C710" s="7">
        <v>0.44237877350822902</v>
      </c>
      <c r="D710" s="7">
        <v>2.54222630883345E-3</v>
      </c>
      <c r="E710" s="7">
        <v>1.2009068687700299E-3</v>
      </c>
      <c r="F710" s="7">
        <v>0.814305014245151</v>
      </c>
      <c r="G710" s="7">
        <v>0.181951852577246</v>
      </c>
      <c r="H710" s="9">
        <f t="shared" si="33"/>
        <v>3.7431331776034797E-3</v>
      </c>
      <c r="I710" s="9">
        <f t="shared" si="34"/>
        <v>3.1122420235016233E-3</v>
      </c>
      <c r="J710" s="8">
        <f t="shared" si="35"/>
        <v>0.8168472405539845</v>
      </c>
    </row>
    <row r="711" spans="1:10" hidden="1" x14ac:dyDescent="0.25">
      <c r="A711" s="3" t="s">
        <v>28</v>
      </c>
      <c r="B711" s="2">
        <v>43952</v>
      </c>
      <c r="C711" s="7">
        <v>0.53662112611868695</v>
      </c>
      <c r="D711" s="7">
        <v>2.5077171981931399E-3</v>
      </c>
      <c r="E711" s="7">
        <v>1.5097199719938299E-3</v>
      </c>
      <c r="F711" s="7">
        <v>0.80509121632592195</v>
      </c>
      <c r="G711" s="7">
        <v>0.190891346503891</v>
      </c>
      <c r="H711" s="9">
        <f t="shared" si="33"/>
        <v>4.01743717018697E-3</v>
      </c>
      <c r="I711" s="9">
        <f t="shared" si="34"/>
        <v>3.1051516960903204E-3</v>
      </c>
      <c r="J711" s="8">
        <f t="shared" si="35"/>
        <v>0.80759893352411505</v>
      </c>
    </row>
    <row r="712" spans="1:10" hidden="1" x14ac:dyDescent="0.25">
      <c r="A712" s="3" t="s">
        <v>28</v>
      </c>
      <c r="B712" s="2">
        <v>43983</v>
      </c>
      <c r="C712" s="7">
        <v>0.60092600495009196</v>
      </c>
      <c r="D712" s="7">
        <v>3.3140141760984098E-3</v>
      </c>
      <c r="E712" s="7">
        <v>1.7637321452864201E-3</v>
      </c>
      <c r="F712" s="7">
        <v>0.80771668425215304</v>
      </c>
      <c r="G712" s="7">
        <v>0.18720556942646199</v>
      </c>
      <c r="H712" s="9">
        <f t="shared" si="33"/>
        <v>5.0777463213848295E-3</v>
      </c>
      <c r="I712" s="9">
        <f t="shared" si="34"/>
        <v>4.0861760011314625E-3</v>
      </c>
      <c r="J712" s="8">
        <f t="shared" si="35"/>
        <v>0.81103069842825148</v>
      </c>
    </row>
    <row r="713" spans="1:10" hidden="1" x14ac:dyDescent="0.25">
      <c r="A713" s="3" t="s">
        <v>28</v>
      </c>
      <c r="B713" s="2">
        <v>44013</v>
      </c>
      <c r="C713" s="7">
        <v>0.824249342936897</v>
      </c>
      <c r="D713" s="7">
        <v>1.4626558395542701E-2</v>
      </c>
      <c r="E713" s="7">
        <v>2.6904376663904601E-3</v>
      </c>
      <c r="F713" s="7">
        <v>0.83460191681956097</v>
      </c>
      <c r="G713" s="7">
        <v>0.14808108711850601</v>
      </c>
      <c r="H713" s="9">
        <f t="shared" si="33"/>
        <v>1.7316996061933161E-2</v>
      </c>
      <c r="I713" s="9">
        <f t="shared" si="34"/>
        <v>1.722334898372066E-2</v>
      </c>
      <c r="J713" s="8">
        <f t="shared" si="35"/>
        <v>0.8492284752151037</v>
      </c>
    </row>
    <row r="714" spans="1:10" hidden="1" x14ac:dyDescent="0.25">
      <c r="A714" s="3" t="s">
        <v>28</v>
      </c>
      <c r="B714" s="2">
        <v>44044</v>
      </c>
      <c r="C714" s="7">
        <v>0.95973422392476604</v>
      </c>
      <c r="D714" s="7">
        <v>3.3808813066572303E-2</v>
      </c>
      <c r="E714" s="7">
        <v>3.5407894423309899E-3</v>
      </c>
      <c r="F714" s="7">
        <v>0.83614233106935698</v>
      </c>
      <c r="G714" s="7">
        <v>0.12650806642174001</v>
      </c>
      <c r="H714" s="9">
        <f t="shared" si="33"/>
        <v>3.734960250890329E-2</v>
      </c>
      <c r="I714" s="9">
        <f t="shared" si="34"/>
        <v>3.8862887064942689E-2</v>
      </c>
      <c r="J714" s="8">
        <f t="shared" si="35"/>
        <v>0.86995114413592933</v>
      </c>
    </row>
    <row r="715" spans="1:10" hidden="1" x14ac:dyDescent="0.25">
      <c r="A715" s="3" t="s">
        <v>28</v>
      </c>
      <c r="B715" s="2">
        <v>44075</v>
      </c>
      <c r="C715" s="7">
        <v>0.93314332392281096</v>
      </c>
      <c r="D715" s="7">
        <v>3.5711930630754202E-2</v>
      </c>
      <c r="E715" s="7">
        <v>3.39441735518712E-3</v>
      </c>
      <c r="F715" s="7">
        <v>0.83603905794019595</v>
      </c>
      <c r="G715" s="7">
        <v>0.124854594073863</v>
      </c>
      <c r="H715" s="9">
        <f t="shared" si="33"/>
        <v>3.9106347985941321E-2</v>
      </c>
      <c r="I715" s="9">
        <f t="shared" si="34"/>
        <v>4.0965747213314085E-2</v>
      </c>
      <c r="J715" s="8">
        <f t="shared" si="35"/>
        <v>0.87175098857095012</v>
      </c>
    </row>
    <row r="716" spans="1:10" hidden="1" x14ac:dyDescent="0.25">
      <c r="A716" s="3" t="s">
        <v>28</v>
      </c>
      <c r="B716" s="2">
        <v>44105</v>
      </c>
      <c r="C716" s="7">
        <v>0.88540868254613403</v>
      </c>
      <c r="D716" s="7">
        <v>2.0864508013204601E-2</v>
      </c>
      <c r="E716" s="7">
        <v>3.4903583627261402E-3</v>
      </c>
      <c r="F716" s="7">
        <v>0.83053204372882306</v>
      </c>
      <c r="G716" s="7">
        <v>0.14511308989524599</v>
      </c>
      <c r="H716" s="9">
        <f t="shared" si="33"/>
        <v>2.4354866375930741E-2</v>
      </c>
      <c r="I716" s="9">
        <f t="shared" si="34"/>
        <v>2.4506216252008647E-2</v>
      </c>
      <c r="J716" s="8">
        <f t="shared" si="35"/>
        <v>0.85139655174202766</v>
      </c>
    </row>
    <row r="717" spans="1:10" hidden="1" x14ac:dyDescent="0.25">
      <c r="A717" s="3" t="s">
        <v>28</v>
      </c>
      <c r="B717" s="2">
        <v>44136</v>
      </c>
      <c r="C717" s="7">
        <v>0.86818098177700798</v>
      </c>
      <c r="D717" s="7">
        <v>1.3387848782533801E-2</v>
      </c>
      <c r="E717" s="7">
        <v>2.64885739755769E-3</v>
      </c>
      <c r="F717" s="7">
        <v>0.81008650826338702</v>
      </c>
      <c r="G717" s="7">
        <v>0.173876785556522</v>
      </c>
      <c r="H717" s="9">
        <f t="shared" si="33"/>
        <v>1.6036706180091492E-2</v>
      </c>
      <c r="I717" s="9">
        <f t="shared" si="34"/>
        <v>1.6257760388022902E-2</v>
      </c>
      <c r="J717" s="8">
        <f t="shared" si="35"/>
        <v>0.82347435704592087</v>
      </c>
    </row>
    <row r="718" spans="1:10" hidden="1" x14ac:dyDescent="0.25">
      <c r="A718" s="3" t="s">
        <v>28</v>
      </c>
      <c r="B718" s="2">
        <v>44166</v>
      </c>
      <c r="C718" s="7">
        <v>0.96570910497309304</v>
      </c>
      <c r="D718" s="7">
        <v>1.26937269453047E-2</v>
      </c>
      <c r="E718" s="7">
        <v>2.52767355427701E-3</v>
      </c>
      <c r="F718" s="7">
        <v>0.82514778526347399</v>
      </c>
      <c r="G718" s="7">
        <v>0.159630814236944</v>
      </c>
      <c r="H718" s="9">
        <f t="shared" si="33"/>
        <v>1.5221400499581709E-2</v>
      </c>
      <c r="I718" s="9">
        <f t="shared" si="34"/>
        <v>1.5150510878651231E-2</v>
      </c>
      <c r="J718" s="8">
        <f t="shared" si="35"/>
        <v>0.83784151220877867</v>
      </c>
    </row>
    <row r="719" spans="1:10" hidden="1" x14ac:dyDescent="0.25">
      <c r="A719" s="3" t="s">
        <v>28</v>
      </c>
      <c r="B719" s="2">
        <v>44197</v>
      </c>
      <c r="C719" s="7">
        <v>0.54707020713699706</v>
      </c>
      <c r="D719" s="7">
        <v>4.3796138339823199E-3</v>
      </c>
      <c r="E719" s="7">
        <v>2.5257106125843799E-3</v>
      </c>
      <c r="F719" s="7">
        <v>0.76929614284538705</v>
      </c>
      <c r="G719" s="7">
        <v>0.22379853270804601</v>
      </c>
      <c r="H719" s="9">
        <f t="shared" si="33"/>
        <v>6.9053244465666994E-3</v>
      </c>
      <c r="I719" s="9">
        <f t="shared" si="34"/>
        <v>5.6607872176061237E-3</v>
      </c>
      <c r="J719" s="8">
        <f t="shared" si="35"/>
        <v>0.77367575667936939</v>
      </c>
    </row>
    <row r="720" spans="1:10" hidden="1" x14ac:dyDescent="0.25">
      <c r="A720" s="3" t="s">
        <v>28</v>
      </c>
      <c r="B720" s="2">
        <v>44228</v>
      </c>
      <c r="C720" s="7">
        <v>0.54935419815049302</v>
      </c>
      <c r="D720" s="7">
        <v>4.7259045834513302E-3</v>
      </c>
      <c r="E720" s="7">
        <v>3.17236811589255E-3</v>
      </c>
      <c r="F720" s="7">
        <v>0.78287522471251303</v>
      </c>
      <c r="G720" s="7">
        <v>0.20922650258814299</v>
      </c>
      <c r="H720" s="9">
        <f t="shared" si="33"/>
        <v>7.8982726993438793E-3</v>
      </c>
      <c r="I720" s="9">
        <f t="shared" si="34"/>
        <v>6.0003781199194197E-3</v>
      </c>
      <c r="J720" s="8">
        <f t="shared" si="35"/>
        <v>0.78760112929596438</v>
      </c>
    </row>
    <row r="721" spans="1:10" hidden="1" x14ac:dyDescent="0.25">
      <c r="A721" s="3" t="s">
        <v>28</v>
      </c>
      <c r="B721" s="2">
        <v>44256</v>
      </c>
      <c r="C721" s="7">
        <v>0.66694230391192</v>
      </c>
      <c r="D721" s="7">
        <v>5.6765914373699102E-3</v>
      </c>
      <c r="E721" s="7">
        <v>3.5299403276141598E-3</v>
      </c>
      <c r="F721" s="7">
        <v>0.80593589939816601</v>
      </c>
      <c r="G721" s="7">
        <v>0.18485756883685001</v>
      </c>
      <c r="H721" s="9">
        <f t="shared" si="33"/>
        <v>9.2065317649840696E-3</v>
      </c>
      <c r="I721" s="9">
        <f t="shared" si="34"/>
        <v>6.9942139893953495E-3</v>
      </c>
      <c r="J721" s="8">
        <f t="shared" si="35"/>
        <v>0.81161249083553588</v>
      </c>
    </row>
    <row r="722" spans="1:10" hidden="1" x14ac:dyDescent="0.25">
      <c r="A722" s="3" t="s">
        <v>28</v>
      </c>
      <c r="B722" s="2">
        <v>44287</v>
      </c>
      <c r="C722" s="7">
        <v>0.75453505716240399</v>
      </c>
      <c r="D722" s="7">
        <v>1.0434833881562199E-2</v>
      </c>
      <c r="E722" s="7">
        <v>3.3374976353261398E-3</v>
      </c>
      <c r="F722" s="7">
        <v>0.83629543421097396</v>
      </c>
      <c r="G722" s="7">
        <v>0.149932234272138</v>
      </c>
      <c r="H722" s="9">
        <f t="shared" si="33"/>
        <v>1.377233151688834E-2</v>
      </c>
      <c r="I722" s="9">
        <f t="shared" si="34"/>
        <v>1.2323681194330251E-2</v>
      </c>
      <c r="J722" s="8">
        <f t="shared" si="35"/>
        <v>0.84673026809253615</v>
      </c>
    </row>
    <row r="723" spans="1:10" hidden="1" x14ac:dyDescent="0.25">
      <c r="A723" s="3" t="s">
        <v>28</v>
      </c>
      <c r="B723" s="2">
        <v>44317</v>
      </c>
      <c r="C723" s="7">
        <v>1.0156658249278001</v>
      </c>
      <c r="D723" s="7">
        <v>3.2728545105378502E-2</v>
      </c>
      <c r="E723" s="7">
        <v>4.8334087709290801E-3</v>
      </c>
      <c r="F723" s="7">
        <v>0.83868501303375398</v>
      </c>
      <c r="G723" s="7">
        <v>0.123753033089939</v>
      </c>
      <c r="H723" s="9">
        <f t="shared" si="33"/>
        <v>3.7561953876307584E-2</v>
      </c>
      <c r="I723" s="9">
        <f t="shared" si="34"/>
        <v>3.7557993905062662E-2</v>
      </c>
      <c r="J723" s="8">
        <f t="shared" si="35"/>
        <v>0.87141355813913246</v>
      </c>
    </row>
    <row r="724" spans="1:10" hidden="1" x14ac:dyDescent="0.25">
      <c r="A724" s="3" t="s">
        <v>28</v>
      </c>
      <c r="B724" s="2">
        <v>44348</v>
      </c>
      <c r="C724" s="7">
        <v>1.0201004911414999</v>
      </c>
      <c r="D724" s="7">
        <v>3.8727981106680402E-2</v>
      </c>
      <c r="E724" s="7">
        <v>5.7649744547542403E-3</v>
      </c>
      <c r="F724" s="7">
        <v>0.83005616408488103</v>
      </c>
      <c r="G724" s="7">
        <v>0.12545088035368401</v>
      </c>
      <c r="H724" s="9">
        <f t="shared" si="33"/>
        <v>4.4492955561434643E-2</v>
      </c>
      <c r="I724" s="9">
        <f t="shared" si="34"/>
        <v>4.4577219003163471E-2</v>
      </c>
      <c r="J724" s="8">
        <f t="shared" si="35"/>
        <v>0.86878414519156144</v>
      </c>
    </row>
    <row r="725" spans="1:10" hidden="1" x14ac:dyDescent="0.25">
      <c r="A725" s="3" t="s">
        <v>28</v>
      </c>
      <c r="B725" s="2">
        <v>44378</v>
      </c>
      <c r="C725" s="7">
        <v>1.07457911459878</v>
      </c>
      <c r="D725" s="7">
        <v>4.53751562489422E-2</v>
      </c>
      <c r="E725" s="7">
        <v>7.4472532676505198E-3</v>
      </c>
      <c r="F725" s="7">
        <v>0.82414831104012898</v>
      </c>
      <c r="G725" s="7">
        <v>0.123029279443279</v>
      </c>
      <c r="H725" s="9">
        <f t="shared" si="33"/>
        <v>5.2822409516592721E-2</v>
      </c>
      <c r="I725" s="9">
        <f t="shared" si="34"/>
        <v>5.218393517360622E-2</v>
      </c>
      <c r="J725" s="8">
        <f t="shared" si="35"/>
        <v>0.86952346728907115</v>
      </c>
    </row>
    <row r="726" spans="1:10" hidden="1" x14ac:dyDescent="0.25">
      <c r="A726" s="3" t="s">
        <v>28</v>
      </c>
      <c r="B726" s="2">
        <v>44409</v>
      </c>
      <c r="C726" s="7">
        <v>1.1516610433780501</v>
      </c>
      <c r="D726" s="7">
        <v>5.6889011928135599E-2</v>
      </c>
      <c r="E726" s="7">
        <v>1.04320854497915E-2</v>
      </c>
      <c r="F726" s="7">
        <v>0.80788100828158604</v>
      </c>
      <c r="G726" s="7">
        <v>0.12479789434048701</v>
      </c>
      <c r="H726" s="9">
        <f t="shared" si="33"/>
        <v>6.7321097377927103E-2</v>
      </c>
      <c r="I726" s="9">
        <f t="shared" si="34"/>
        <v>6.578513431159308E-2</v>
      </c>
      <c r="J726" s="8">
        <f t="shared" si="35"/>
        <v>0.8647700202097216</v>
      </c>
    </row>
    <row r="727" spans="1:10" x14ac:dyDescent="0.25">
      <c r="A727" s="3" t="s">
        <v>28</v>
      </c>
      <c r="B727" s="2">
        <v>44440</v>
      </c>
      <c r="C727" s="7">
        <v>1.04580503776397</v>
      </c>
      <c r="D727" s="7">
        <v>4.9332752841211802E-2</v>
      </c>
      <c r="E727" s="7">
        <v>5.4565327819259702E-3</v>
      </c>
      <c r="F727" s="7">
        <v>0.824328552835216</v>
      </c>
      <c r="G727" s="7">
        <v>0.12088216154164701</v>
      </c>
      <c r="H727" s="9">
        <f t="shared" si="33"/>
        <v>5.4789285623137771E-2</v>
      </c>
      <c r="I727" s="9">
        <f t="shared" si="34"/>
        <v>5.6466679387862068E-2</v>
      </c>
      <c r="J727" s="8">
        <f t="shared" si="35"/>
        <v>0.87366130567642775</v>
      </c>
    </row>
    <row r="728" spans="1:10" hidden="1" x14ac:dyDescent="0.25">
      <c r="A728" s="3" t="s">
        <v>29</v>
      </c>
      <c r="B728" s="2">
        <v>43466</v>
      </c>
      <c r="C728" s="7">
        <v>0.86767485690308799</v>
      </c>
      <c r="D728" s="7">
        <v>0.18707776069037901</v>
      </c>
      <c r="E728" s="7">
        <v>2.5819518837483998E-2</v>
      </c>
      <c r="F728" s="7">
        <v>0.68289614567757395</v>
      </c>
      <c r="G728" s="7">
        <v>0.10420657479456299</v>
      </c>
      <c r="H728" s="9">
        <f t="shared" si="33"/>
        <v>0.21289727952786303</v>
      </c>
      <c r="I728" s="9">
        <f t="shared" si="34"/>
        <v>0.21503835841629829</v>
      </c>
      <c r="J728" s="8">
        <f t="shared" si="35"/>
        <v>0.86997390636795302</v>
      </c>
    </row>
    <row r="729" spans="1:10" hidden="1" x14ac:dyDescent="0.25">
      <c r="A729" s="3" t="s">
        <v>29</v>
      </c>
      <c r="B729" s="2">
        <v>43497</v>
      </c>
      <c r="C729" s="7">
        <v>0.85669378609035496</v>
      </c>
      <c r="D729" s="7">
        <v>0.197896225677652</v>
      </c>
      <c r="E729" s="7">
        <v>1.60909454272961E-2</v>
      </c>
      <c r="F729" s="7">
        <v>0.70012349143853303</v>
      </c>
      <c r="G729" s="7">
        <v>8.5889337456519096E-2</v>
      </c>
      <c r="H729" s="9">
        <f t="shared" si="33"/>
        <v>0.21398717110494811</v>
      </c>
      <c r="I729" s="9">
        <f t="shared" si="34"/>
        <v>0.22036957753350572</v>
      </c>
      <c r="J729" s="8">
        <f t="shared" si="35"/>
        <v>0.898019717116185</v>
      </c>
    </row>
    <row r="730" spans="1:10" hidden="1" x14ac:dyDescent="0.25">
      <c r="A730" s="3" t="s">
        <v>29</v>
      </c>
      <c r="B730" s="2">
        <v>43525</v>
      </c>
      <c r="C730" s="7">
        <v>1.0242985241350999</v>
      </c>
      <c r="D730" s="7">
        <v>0.20118507096072899</v>
      </c>
      <c r="E730" s="7">
        <v>1.78831959754353E-2</v>
      </c>
      <c r="F730" s="7">
        <v>0.69251079041814101</v>
      </c>
      <c r="G730" s="7">
        <v>8.8420942645694597E-2</v>
      </c>
      <c r="H730" s="9">
        <f t="shared" si="33"/>
        <v>0.2190682669361643</v>
      </c>
      <c r="I730" s="9">
        <f t="shared" si="34"/>
        <v>0.2251158136173122</v>
      </c>
      <c r="J730" s="8">
        <f t="shared" si="35"/>
        <v>0.89369586137887003</v>
      </c>
    </row>
    <row r="731" spans="1:10" hidden="1" x14ac:dyDescent="0.25">
      <c r="A731" s="3" t="s">
        <v>29</v>
      </c>
      <c r="B731" s="2">
        <v>43556</v>
      </c>
      <c r="C731" s="7">
        <v>0.97608452403034796</v>
      </c>
      <c r="D731" s="7">
        <v>0.19064533434254899</v>
      </c>
      <c r="E731" s="7">
        <v>2.06561273732991E-2</v>
      </c>
      <c r="F731" s="7">
        <v>0.68636194372762704</v>
      </c>
      <c r="G731" s="7">
        <v>0.102336594556525</v>
      </c>
      <c r="H731" s="9">
        <f t="shared" si="33"/>
        <v>0.2113014617158481</v>
      </c>
      <c r="I731" s="9">
        <f t="shared" si="34"/>
        <v>0.21738170150886021</v>
      </c>
      <c r="J731" s="8">
        <f t="shared" si="35"/>
        <v>0.87700727807017609</v>
      </c>
    </row>
    <row r="732" spans="1:10" hidden="1" x14ac:dyDescent="0.25">
      <c r="A732" s="3" t="s">
        <v>29</v>
      </c>
      <c r="B732" s="2">
        <v>43586</v>
      </c>
      <c r="C732" s="7">
        <v>1.0325065933322699</v>
      </c>
      <c r="D732" s="7">
        <v>0.20525208244780499</v>
      </c>
      <c r="E732" s="7">
        <v>1.4648129060623001E-2</v>
      </c>
      <c r="F732" s="7">
        <v>0.69774395770637299</v>
      </c>
      <c r="G732" s="7">
        <v>8.2355830785199105E-2</v>
      </c>
      <c r="H732" s="9">
        <f t="shared" si="33"/>
        <v>0.21990021150842798</v>
      </c>
      <c r="I732" s="9">
        <f t="shared" si="34"/>
        <v>0.22730119881008576</v>
      </c>
      <c r="J732" s="8">
        <f t="shared" si="35"/>
        <v>0.902996040154178</v>
      </c>
    </row>
    <row r="733" spans="1:10" hidden="1" x14ac:dyDescent="0.25">
      <c r="A733" s="3" t="s">
        <v>29</v>
      </c>
      <c r="B733" s="2">
        <v>43617</v>
      </c>
      <c r="C733" s="7">
        <v>0.94812571082673403</v>
      </c>
      <c r="D733" s="7">
        <v>0.20062385210509801</v>
      </c>
      <c r="E733" s="7">
        <v>1.4126329936405E-2</v>
      </c>
      <c r="F733" s="7">
        <v>0.69820406580457695</v>
      </c>
      <c r="G733" s="7">
        <v>8.7045752153919798E-2</v>
      </c>
      <c r="H733" s="9">
        <f t="shared" si="33"/>
        <v>0.21475018204150301</v>
      </c>
      <c r="I733" s="9">
        <f t="shared" si="34"/>
        <v>0.22320607549849059</v>
      </c>
      <c r="J733" s="8">
        <f t="shared" si="35"/>
        <v>0.89882791790967498</v>
      </c>
    </row>
    <row r="734" spans="1:10" hidden="1" x14ac:dyDescent="0.25">
      <c r="A734" s="3" t="s">
        <v>29</v>
      </c>
      <c r="B734" s="2">
        <v>43647</v>
      </c>
      <c r="C734" s="7">
        <v>0.98011894075121597</v>
      </c>
      <c r="D734" s="7">
        <v>0.19919938938580101</v>
      </c>
      <c r="E734" s="7">
        <v>1.3139588652617299E-2</v>
      </c>
      <c r="F734" s="7">
        <v>0.697525485309889</v>
      </c>
      <c r="G734" s="7">
        <v>9.0135536651693202E-2</v>
      </c>
      <c r="H734" s="9">
        <f t="shared" si="33"/>
        <v>0.21233897803841831</v>
      </c>
      <c r="I734" s="9">
        <f t="shared" si="34"/>
        <v>0.22214103233547608</v>
      </c>
      <c r="J734" s="8">
        <f t="shared" si="35"/>
        <v>0.89672487469568996</v>
      </c>
    </row>
    <row r="735" spans="1:10" hidden="1" x14ac:dyDescent="0.25">
      <c r="A735" s="3" t="s">
        <v>29</v>
      </c>
      <c r="B735" s="2">
        <v>43678</v>
      </c>
      <c r="C735" s="7">
        <v>1.0027997764354399</v>
      </c>
      <c r="D735" s="7">
        <v>0.203863336288721</v>
      </c>
      <c r="E735" s="7">
        <v>1.72504835017721E-2</v>
      </c>
      <c r="F735" s="7">
        <v>0.68859040200796096</v>
      </c>
      <c r="G735" s="7">
        <v>9.0295778201546495E-2</v>
      </c>
      <c r="H735" s="9">
        <f t="shared" si="33"/>
        <v>0.2211138197904931</v>
      </c>
      <c r="I735" s="9">
        <f t="shared" si="34"/>
        <v>0.22843014437679446</v>
      </c>
      <c r="J735" s="8">
        <f t="shared" si="35"/>
        <v>0.89245373829668195</v>
      </c>
    </row>
    <row r="736" spans="1:10" hidden="1" x14ac:dyDescent="0.25">
      <c r="A736" s="3" t="s">
        <v>29</v>
      </c>
      <c r="B736" s="2">
        <v>43709</v>
      </c>
      <c r="C736" s="7">
        <v>0.97333688716217204</v>
      </c>
      <c r="D736" s="7">
        <v>0.19836154577163501</v>
      </c>
      <c r="E736" s="7">
        <v>1.38237807250104E-2</v>
      </c>
      <c r="F736" s="7">
        <v>0.69946896349241305</v>
      </c>
      <c r="G736" s="7">
        <v>8.8345710010941894E-2</v>
      </c>
      <c r="H736" s="9">
        <f t="shared" si="33"/>
        <v>0.2121853264966454</v>
      </c>
      <c r="I736" s="9">
        <f t="shared" si="34"/>
        <v>0.2209342896291551</v>
      </c>
      <c r="J736" s="8">
        <f t="shared" si="35"/>
        <v>0.89783050926404806</v>
      </c>
    </row>
    <row r="737" spans="1:10" hidden="1" x14ac:dyDescent="0.25">
      <c r="A737" s="3" t="s">
        <v>29</v>
      </c>
      <c r="B737" s="2">
        <v>43739</v>
      </c>
      <c r="C737" s="7">
        <v>1.01928597847014</v>
      </c>
      <c r="D737" s="7">
        <v>0.202179351770605</v>
      </c>
      <c r="E737" s="7">
        <v>1.28635418483855E-2</v>
      </c>
      <c r="F737" s="7">
        <v>0.69756021385628197</v>
      </c>
      <c r="G737" s="7">
        <v>8.7396892524727002E-2</v>
      </c>
      <c r="H737" s="9">
        <f t="shared" si="33"/>
        <v>0.21504289361899051</v>
      </c>
      <c r="I737" s="9">
        <f t="shared" si="34"/>
        <v>0.22470874850294931</v>
      </c>
      <c r="J737" s="8">
        <f t="shared" si="35"/>
        <v>0.89973956562688695</v>
      </c>
    </row>
    <row r="738" spans="1:10" hidden="1" x14ac:dyDescent="0.25">
      <c r="A738" s="3" t="s">
        <v>29</v>
      </c>
      <c r="B738" s="2">
        <v>43770</v>
      </c>
      <c r="C738" s="7">
        <v>1.0824148080946501</v>
      </c>
      <c r="D738" s="7">
        <v>0.214608884010241</v>
      </c>
      <c r="E738" s="7">
        <v>1.0084349065478899E-2</v>
      </c>
      <c r="F738" s="7">
        <v>0.69986047309974897</v>
      </c>
      <c r="G738" s="7">
        <v>7.5446293824530802E-2</v>
      </c>
      <c r="H738" s="9">
        <f t="shared" si="33"/>
        <v>0.22469323307571989</v>
      </c>
      <c r="I738" s="9">
        <f t="shared" si="34"/>
        <v>0.23468132894958055</v>
      </c>
      <c r="J738" s="8">
        <f t="shared" si="35"/>
        <v>0.91446935710999</v>
      </c>
    </row>
    <row r="739" spans="1:10" hidden="1" x14ac:dyDescent="0.25">
      <c r="A739" s="3" t="s">
        <v>29</v>
      </c>
      <c r="B739" s="2">
        <v>43800</v>
      </c>
      <c r="C739" s="7">
        <v>1.23665961376849</v>
      </c>
      <c r="D739" s="7">
        <v>0.236964056248475</v>
      </c>
      <c r="E739" s="7">
        <v>1.0372630651937E-2</v>
      </c>
      <c r="F739" s="7">
        <v>0.68757343976901897</v>
      </c>
      <c r="G739" s="7">
        <v>6.5089873330569106E-2</v>
      </c>
      <c r="H739" s="9">
        <f t="shared" si="33"/>
        <v>0.247336686900412</v>
      </c>
      <c r="I739" s="9">
        <f t="shared" si="34"/>
        <v>0.25630551196594326</v>
      </c>
      <c r="J739" s="8">
        <f t="shared" si="35"/>
        <v>0.92453749601749391</v>
      </c>
    </row>
    <row r="740" spans="1:10" hidden="1" x14ac:dyDescent="0.25">
      <c r="A740" s="3" t="s">
        <v>29</v>
      </c>
      <c r="B740" s="2">
        <v>43831</v>
      </c>
      <c r="C740" s="7">
        <v>0.90340318390305496</v>
      </c>
      <c r="D740" s="7">
        <v>0.18307913658526101</v>
      </c>
      <c r="E740" s="7">
        <v>1.8601069535559799E-2</v>
      </c>
      <c r="F740" s="7">
        <v>0.70426098023523398</v>
      </c>
      <c r="G740" s="7">
        <v>9.4058813643944805E-2</v>
      </c>
      <c r="H740" s="9">
        <f t="shared" si="33"/>
        <v>0.2016802061208208</v>
      </c>
      <c r="I740" s="9">
        <f t="shared" si="34"/>
        <v>0.20632352027683329</v>
      </c>
      <c r="J740" s="8">
        <f t="shared" si="35"/>
        <v>0.88734011682049496</v>
      </c>
    </row>
    <row r="741" spans="1:10" hidden="1" x14ac:dyDescent="0.25">
      <c r="A741" s="3" t="s">
        <v>29</v>
      </c>
      <c r="B741" s="2">
        <v>43862</v>
      </c>
      <c r="C741" s="7">
        <v>0.89545377914367097</v>
      </c>
      <c r="D741" s="7">
        <v>0.18966468422530799</v>
      </c>
      <c r="E741" s="7">
        <v>1.36213718758064E-2</v>
      </c>
      <c r="F741" s="7">
        <v>0.70870594114110597</v>
      </c>
      <c r="G741" s="7">
        <v>8.8008002757779299E-2</v>
      </c>
      <c r="H741" s="9">
        <f t="shared" si="33"/>
        <v>0.20328605610111439</v>
      </c>
      <c r="I741" s="9">
        <f t="shared" si="34"/>
        <v>0.21112075447474743</v>
      </c>
      <c r="J741" s="8">
        <f t="shared" si="35"/>
        <v>0.89837062536641399</v>
      </c>
    </row>
    <row r="742" spans="1:10" hidden="1" x14ac:dyDescent="0.25">
      <c r="A742" s="3" t="s">
        <v>29</v>
      </c>
      <c r="B742" s="2">
        <v>43891</v>
      </c>
      <c r="C742" s="7">
        <v>0.75361551193640097</v>
      </c>
      <c r="D742" s="7">
        <v>0.14344000015928901</v>
      </c>
      <c r="E742" s="7">
        <v>1.4886361178677501E-2</v>
      </c>
      <c r="F742" s="7">
        <v>0.73980473606831598</v>
      </c>
      <c r="G742" s="7">
        <v>0.101868902593717</v>
      </c>
      <c r="H742" s="9">
        <f t="shared" si="33"/>
        <v>0.15832636133796651</v>
      </c>
      <c r="I742" s="9">
        <f t="shared" si="34"/>
        <v>0.16240119445481269</v>
      </c>
      <c r="J742" s="8">
        <f t="shared" si="35"/>
        <v>0.88324473622760502</v>
      </c>
    </row>
    <row r="743" spans="1:10" hidden="1" x14ac:dyDescent="0.25">
      <c r="A743" s="3" t="s">
        <v>29</v>
      </c>
      <c r="B743" s="2">
        <v>43922</v>
      </c>
      <c r="C743" s="7">
        <v>0.34153513652855699</v>
      </c>
      <c r="D743" s="7">
        <v>4.8104590218748203E-2</v>
      </c>
      <c r="E743" s="7">
        <v>4.4010128201358398E-2</v>
      </c>
      <c r="F743" s="7">
        <v>0.69869576922620102</v>
      </c>
      <c r="G743" s="7">
        <v>0.20918951235369199</v>
      </c>
      <c r="H743" s="9">
        <f t="shared" si="33"/>
        <v>9.21147184201066E-2</v>
      </c>
      <c r="I743" s="9">
        <f t="shared" si="34"/>
        <v>6.4414256916669646E-2</v>
      </c>
      <c r="J743" s="8">
        <f t="shared" si="35"/>
        <v>0.74680035944494927</v>
      </c>
    </row>
    <row r="744" spans="1:10" hidden="1" x14ac:dyDescent="0.25">
      <c r="A744" s="3" t="s">
        <v>29</v>
      </c>
      <c r="B744" s="2">
        <v>43952</v>
      </c>
      <c r="C744" s="7">
        <v>0.44406419593775698</v>
      </c>
      <c r="D744" s="7">
        <v>4.96148555734355E-2</v>
      </c>
      <c r="E744" s="7">
        <v>5.6346757184758199E-2</v>
      </c>
      <c r="F744" s="7">
        <v>0.69194047717976404</v>
      </c>
      <c r="G744" s="7">
        <v>0.202097910062043</v>
      </c>
      <c r="H744" s="9">
        <f t="shared" si="33"/>
        <v>0.1059616127581937</v>
      </c>
      <c r="I744" s="9">
        <f t="shared" si="34"/>
        <v>6.6906478022656271E-2</v>
      </c>
      <c r="J744" s="8">
        <f t="shared" si="35"/>
        <v>0.74155533275319951</v>
      </c>
    </row>
    <row r="745" spans="1:10" hidden="1" x14ac:dyDescent="0.25">
      <c r="A745" s="3" t="s">
        <v>29</v>
      </c>
      <c r="B745" s="2">
        <v>43983</v>
      </c>
      <c r="C745" s="7">
        <v>0.63371479153732801</v>
      </c>
      <c r="D745" s="7">
        <v>8.5610192113069694E-2</v>
      </c>
      <c r="E745" s="7">
        <v>2.5780988678259099E-2</v>
      </c>
      <c r="F745" s="7">
        <v>0.73410015106180304</v>
      </c>
      <c r="G745" s="7">
        <v>0.15450866814686801</v>
      </c>
      <c r="H745" s="9">
        <f t="shared" si="33"/>
        <v>0.11139118079132879</v>
      </c>
      <c r="I745" s="9">
        <f t="shared" si="34"/>
        <v>0.10443956554395467</v>
      </c>
      <c r="J745" s="8">
        <f t="shared" si="35"/>
        <v>0.81971034317487268</v>
      </c>
    </row>
    <row r="746" spans="1:10" hidden="1" x14ac:dyDescent="0.25">
      <c r="A746" s="3" t="s">
        <v>29</v>
      </c>
      <c r="B746" s="2">
        <v>44013</v>
      </c>
      <c r="C746" s="7">
        <v>0.895713467567816</v>
      </c>
      <c r="D746" s="7">
        <v>0.13786970616414901</v>
      </c>
      <c r="E746" s="7">
        <v>3.7938797778187601E-2</v>
      </c>
      <c r="F746" s="7">
        <v>0.68999828802510599</v>
      </c>
      <c r="G746" s="7">
        <v>0.13419320803255799</v>
      </c>
      <c r="H746" s="9">
        <f t="shared" si="33"/>
        <v>0.1758085039423366</v>
      </c>
      <c r="I746" s="9">
        <f t="shared" si="34"/>
        <v>0.16653585732489529</v>
      </c>
      <c r="J746" s="8">
        <f t="shared" si="35"/>
        <v>0.82786799418925505</v>
      </c>
    </row>
    <row r="747" spans="1:10" hidden="1" x14ac:dyDescent="0.25">
      <c r="A747" s="3" t="s">
        <v>29</v>
      </c>
      <c r="B747" s="2">
        <v>44044</v>
      </c>
      <c r="C747" s="7">
        <v>1.03725556004585</v>
      </c>
      <c r="D747" s="7">
        <v>0.15420658469553999</v>
      </c>
      <c r="E747" s="7">
        <v>6.3026205576804203E-2</v>
      </c>
      <c r="F747" s="7">
        <v>0.64237680945144005</v>
      </c>
      <c r="G747" s="7">
        <v>0.14039040027621599</v>
      </c>
      <c r="H747" s="9">
        <f t="shared" si="33"/>
        <v>0.21723279027234421</v>
      </c>
      <c r="I747" s="9">
        <f t="shared" si="34"/>
        <v>0.19358498536198065</v>
      </c>
      <c r="J747" s="8">
        <f t="shared" si="35"/>
        <v>0.79658339414697998</v>
      </c>
    </row>
    <row r="748" spans="1:10" hidden="1" x14ac:dyDescent="0.25">
      <c r="A748" s="3" t="s">
        <v>29</v>
      </c>
      <c r="B748" s="2">
        <v>44075</v>
      </c>
      <c r="C748" s="7">
        <v>0.93880927238367695</v>
      </c>
      <c r="D748" s="7">
        <v>0.164779109049843</v>
      </c>
      <c r="E748" s="7">
        <v>2.1116399675664099E-2</v>
      </c>
      <c r="F748" s="7">
        <v>0.70423109603521095</v>
      </c>
      <c r="G748" s="7">
        <v>0.109873395239281</v>
      </c>
      <c r="H748" s="9">
        <f t="shared" si="33"/>
        <v>0.18589550872550709</v>
      </c>
      <c r="I748" s="9">
        <f t="shared" si="34"/>
        <v>0.18961700114179364</v>
      </c>
      <c r="J748" s="8">
        <f t="shared" si="35"/>
        <v>0.86901020508505389</v>
      </c>
    </row>
    <row r="749" spans="1:10" hidden="1" x14ac:dyDescent="0.25">
      <c r="A749" s="3" t="s">
        <v>29</v>
      </c>
      <c r="B749" s="2">
        <v>44105</v>
      </c>
      <c r="C749" s="7">
        <v>0.93131272571879897</v>
      </c>
      <c r="D749" s="7">
        <v>0.16066223444285099</v>
      </c>
      <c r="E749" s="7">
        <v>1.7156690019877501E-2</v>
      </c>
      <c r="F749" s="7">
        <v>0.71514636260169395</v>
      </c>
      <c r="G749" s="7">
        <v>0.10703471293557699</v>
      </c>
      <c r="H749" s="9">
        <f t="shared" si="33"/>
        <v>0.17781892446272848</v>
      </c>
      <c r="I749" s="9">
        <f t="shared" si="34"/>
        <v>0.18344445919463778</v>
      </c>
      <c r="J749" s="8">
        <f t="shared" si="35"/>
        <v>0.87580859704454495</v>
      </c>
    </row>
    <row r="750" spans="1:10" hidden="1" x14ac:dyDescent="0.25">
      <c r="A750" s="3" t="s">
        <v>29</v>
      </c>
      <c r="B750" s="2">
        <v>44136</v>
      </c>
      <c r="C750" s="7">
        <v>0.60135427183332502</v>
      </c>
      <c r="D750" s="7">
        <v>9.9395375122772495E-2</v>
      </c>
      <c r="E750" s="7">
        <v>2.2099388861631201E-2</v>
      </c>
      <c r="F750" s="7">
        <v>0.70474793928206503</v>
      </c>
      <c r="G750" s="7">
        <v>0.17375729673353199</v>
      </c>
      <c r="H750" s="9">
        <f t="shared" si="33"/>
        <v>0.1214947639844037</v>
      </c>
      <c r="I750" s="9">
        <f t="shared" si="34"/>
        <v>0.12360405582223485</v>
      </c>
      <c r="J750" s="8">
        <f t="shared" si="35"/>
        <v>0.80414331440483755</v>
      </c>
    </row>
    <row r="751" spans="1:10" hidden="1" x14ac:dyDescent="0.25">
      <c r="A751" s="3" t="s">
        <v>29</v>
      </c>
      <c r="B751" s="2">
        <v>44166</v>
      </c>
      <c r="C751" s="7">
        <v>1.11007884465449</v>
      </c>
      <c r="D751" s="7">
        <v>0.191046191498391</v>
      </c>
      <c r="E751" s="7">
        <v>3.7760323474911199E-2</v>
      </c>
      <c r="F751" s="7">
        <v>0.66406735421086804</v>
      </c>
      <c r="G751" s="7">
        <v>0.10712613081583</v>
      </c>
      <c r="H751" s="9">
        <f t="shared" si="33"/>
        <v>0.22880651497330221</v>
      </c>
      <c r="I751" s="9">
        <f t="shared" si="34"/>
        <v>0.22341616789607871</v>
      </c>
      <c r="J751" s="8">
        <f t="shared" si="35"/>
        <v>0.85511354570925902</v>
      </c>
    </row>
    <row r="752" spans="1:10" hidden="1" x14ac:dyDescent="0.25">
      <c r="A752" s="3" t="s">
        <v>29</v>
      </c>
      <c r="B752" s="2">
        <v>44197</v>
      </c>
      <c r="C752" s="7">
        <v>0.60578254557947397</v>
      </c>
      <c r="D752" s="7">
        <v>5.6335746290485898E-2</v>
      </c>
      <c r="E752" s="7">
        <v>0.14356612935742399</v>
      </c>
      <c r="F752" s="7">
        <v>0.54456248492471404</v>
      </c>
      <c r="G752" s="7">
        <v>0.255535639427376</v>
      </c>
      <c r="H752" s="9">
        <f t="shared" si="33"/>
        <v>0.1999018756479099</v>
      </c>
      <c r="I752" s="9">
        <f t="shared" si="34"/>
        <v>9.3752558027268271E-2</v>
      </c>
      <c r="J752" s="8">
        <f t="shared" si="35"/>
        <v>0.60089823121519992</v>
      </c>
    </row>
    <row r="753" spans="1:10" hidden="1" x14ac:dyDescent="0.25">
      <c r="A753" s="3" t="s">
        <v>29</v>
      </c>
      <c r="B753" s="2">
        <v>44228</v>
      </c>
      <c r="C753" s="7">
        <v>0.58384762005216195</v>
      </c>
      <c r="D753" s="7">
        <v>5.7539202189802803E-2</v>
      </c>
      <c r="E753" s="7">
        <v>0.13341299380028501</v>
      </c>
      <c r="F753" s="7">
        <v>0.56734160829670899</v>
      </c>
      <c r="G753" s="7">
        <v>0.24170619571320301</v>
      </c>
      <c r="H753" s="9">
        <f t="shared" si="33"/>
        <v>0.19095219599008781</v>
      </c>
      <c r="I753" s="9">
        <f t="shared" si="34"/>
        <v>9.2080283510394018E-2</v>
      </c>
      <c r="J753" s="8">
        <f t="shared" si="35"/>
        <v>0.62488081048651178</v>
      </c>
    </row>
    <row r="754" spans="1:10" hidden="1" x14ac:dyDescent="0.25">
      <c r="A754" s="3" t="s">
        <v>29</v>
      </c>
      <c r="B754" s="2">
        <v>44256</v>
      </c>
      <c r="C754" s="7">
        <v>0.69277947572141996</v>
      </c>
      <c r="D754" s="7">
        <v>6.1237129655189397E-2</v>
      </c>
      <c r="E754" s="7">
        <v>0.10988038569382901</v>
      </c>
      <c r="F754" s="7">
        <v>0.60466509763790599</v>
      </c>
      <c r="G754" s="7">
        <v>0.224217387013075</v>
      </c>
      <c r="H754" s="9">
        <f t="shared" si="33"/>
        <v>0.1711175153490184</v>
      </c>
      <c r="I754" s="9">
        <f t="shared" si="34"/>
        <v>9.1961142560101419E-2</v>
      </c>
      <c r="J754" s="8">
        <f t="shared" si="35"/>
        <v>0.66590222729309534</v>
      </c>
    </row>
    <row r="755" spans="1:10" hidden="1" x14ac:dyDescent="0.25">
      <c r="A755" s="3" t="s">
        <v>29</v>
      </c>
      <c r="B755" s="2">
        <v>44287</v>
      </c>
      <c r="C755" s="7">
        <v>0.99555305243027403</v>
      </c>
      <c r="D755" s="7">
        <v>0.122251080063685</v>
      </c>
      <c r="E755" s="7">
        <v>0.10576241531281901</v>
      </c>
      <c r="F755" s="7">
        <v>0.59464972760719004</v>
      </c>
      <c r="G755" s="7">
        <v>0.17733677701630601</v>
      </c>
      <c r="H755" s="9">
        <f t="shared" si="33"/>
        <v>0.22801349537650401</v>
      </c>
      <c r="I755" s="9">
        <f t="shared" si="34"/>
        <v>0.17052718975288106</v>
      </c>
      <c r="J755" s="8">
        <f t="shared" si="35"/>
        <v>0.71690080767087505</v>
      </c>
    </row>
    <row r="756" spans="1:10" hidden="1" x14ac:dyDescent="0.25">
      <c r="A756" s="3" t="s">
        <v>29</v>
      </c>
      <c r="B756" s="2">
        <v>44317</v>
      </c>
      <c r="C756" s="7">
        <v>1.1303759767066199</v>
      </c>
      <c r="D756" s="7">
        <v>0.14639464637517899</v>
      </c>
      <c r="E756" s="7">
        <v>8.9845545757363698E-2</v>
      </c>
      <c r="F756" s="7">
        <v>0.60866604880319497</v>
      </c>
      <c r="G756" s="7">
        <v>0.15509375906426201</v>
      </c>
      <c r="H756" s="9">
        <f t="shared" si="33"/>
        <v>0.23624019213254269</v>
      </c>
      <c r="I756" s="9">
        <f t="shared" si="34"/>
        <v>0.1938846073037811</v>
      </c>
      <c r="J756" s="8">
        <f t="shared" si="35"/>
        <v>0.75506069517837393</v>
      </c>
    </row>
    <row r="757" spans="1:10" hidden="1" x14ac:dyDescent="0.25">
      <c r="A757" s="3" t="s">
        <v>29</v>
      </c>
      <c r="B757" s="2">
        <v>44348</v>
      </c>
      <c r="C757" s="7">
        <v>1.1151970544313099</v>
      </c>
      <c r="D757" s="7">
        <v>0.151467627385797</v>
      </c>
      <c r="E757" s="7">
        <v>8.4177212362548298E-2</v>
      </c>
      <c r="F757" s="7">
        <v>0.60930387311627499</v>
      </c>
      <c r="G757" s="7">
        <v>0.155051287135379</v>
      </c>
      <c r="H757" s="9">
        <f t="shared" si="33"/>
        <v>0.2356448397483453</v>
      </c>
      <c r="I757" s="9">
        <f t="shared" si="34"/>
        <v>0.19909739952907776</v>
      </c>
      <c r="J757" s="8">
        <f t="shared" si="35"/>
        <v>0.76077150050207198</v>
      </c>
    </row>
    <row r="758" spans="1:10" hidden="1" x14ac:dyDescent="0.25">
      <c r="A758" s="3" t="s">
        <v>29</v>
      </c>
      <c r="B758" s="2">
        <v>44378</v>
      </c>
      <c r="C758" s="7">
        <v>1.1774226437509401</v>
      </c>
      <c r="D758" s="7">
        <v>0.151202118895192</v>
      </c>
      <c r="E758" s="7">
        <v>9.4843868808877102E-2</v>
      </c>
      <c r="F758" s="7">
        <v>0.59655678274406798</v>
      </c>
      <c r="G758" s="7">
        <v>0.157397229551863</v>
      </c>
      <c r="H758" s="9">
        <f t="shared" si="33"/>
        <v>0.2460459877040691</v>
      </c>
      <c r="I758" s="9">
        <f t="shared" si="34"/>
        <v>0.2022070463671139</v>
      </c>
      <c r="J758" s="8">
        <f t="shared" si="35"/>
        <v>0.74775890163925995</v>
      </c>
    </row>
    <row r="759" spans="1:10" hidden="1" x14ac:dyDescent="0.25">
      <c r="A759" s="3" t="s">
        <v>29</v>
      </c>
      <c r="B759" s="2">
        <v>44409</v>
      </c>
      <c r="C759" s="7">
        <v>1.09458488125761</v>
      </c>
      <c r="D759" s="7">
        <v>0.17334920844156801</v>
      </c>
      <c r="E759" s="7">
        <v>4.9735271249457202E-2</v>
      </c>
      <c r="F759" s="7">
        <v>0.66027509351244296</v>
      </c>
      <c r="G759" s="7">
        <v>0.116640426796532</v>
      </c>
      <c r="H759" s="9">
        <f t="shared" si="33"/>
        <v>0.22308447969102521</v>
      </c>
      <c r="I759" s="9">
        <f t="shared" si="34"/>
        <v>0.20794644306222645</v>
      </c>
      <c r="J759" s="8">
        <f t="shared" si="35"/>
        <v>0.83362430195401094</v>
      </c>
    </row>
    <row r="760" spans="1:10" x14ac:dyDescent="0.25">
      <c r="A760" s="3" t="s">
        <v>29</v>
      </c>
      <c r="B760" s="2">
        <v>44440</v>
      </c>
      <c r="C760" s="7">
        <v>1.0553197669639101</v>
      </c>
      <c r="D760" s="7">
        <v>0.17702870824258601</v>
      </c>
      <c r="E760" s="7">
        <v>4.3846767085491498E-2</v>
      </c>
      <c r="F760" s="7">
        <v>0.66522365460822197</v>
      </c>
      <c r="G760" s="7">
        <v>0.1139008700637</v>
      </c>
      <c r="H760" s="9">
        <f t="shared" si="33"/>
        <v>0.2208754753280775</v>
      </c>
      <c r="I760" s="9">
        <f t="shared" si="34"/>
        <v>0.21018487575788961</v>
      </c>
      <c r="J760" s="8">
        <f t="shared" si="35"/>
        <v>0.84225236285080796</v>
      </c>
    </row>
    <row r="761" spans="1:10" hidden="1" x14ac:dyDescent="0.25">
      <c r="A761" s="3" t="s">
        <v>30</v>
      </c>
      <c r="B761" s="2">
        <v>43466</v>
      </c>
      <c r="C761" s="7">
        <v>0.822938775113917</v>
      </c>
      <c r="D761" s="7">
        <v>0.100116330151917</v>
      </c>
      <c r="E761" s="7">
        <v>1.6499685500494601E-2</v>
      </c>
      <c r="F761" s="7">
        <v>0.78168317424955303</v>
      </c>
      <c r="G761" s="7">
        <v>0.101700810098036</v>
      </c>
      <c r="H761" s="9">
        <f t="shared" si="33"/>
        <v>0.1166160156524116</v>
      </c>
      <c r="I761" s="9">
        <f t="shared" si="34"/>
        <v>0.11353638741254672</v>
      </c>
      <c r="J761" s="8">
        <f t="shared" si="35"/>
        <v>0.88179950440147004</v>
      </c>
    </row>
    <row r="762" spans="1:10" hidden="1" x14ac:dyDescent="0.25">
      <c r="A762" s="3" t="s">
        <v>30</v>
      </c>
      <c r="B762" s="2">
        <v>43497</v>
      </c>
      <c r="C762" s="7">
        <v>0.844777963745167</v>
      </c>
      <c r="D762" s="7">
        <v>0.104313382331207</v>
      </c>
      <c r="E762" s="7">
        <v>9.5882960102435001E-3</v>
      </c>
      <c r="F762" s="7">
        <v>0.79636288919793197</v>
      </c>
      <c r="G762" s="7">
        <v>8.9735432460617201E-2</v>
      </c>
      <c r="H762" s="9">
        <f t="shared" si="33"/>
        <v>0.1139016783414505</v>
      </c>
      <c r="I762" s="9">
        <f t="shared" si="34"/>
        <v>0.11581673196975327</v>
      </c>
      <c r="J762" s="8">
        <f t="shared" si="35"/>
        <v>0.90067627152913898</v>
      </c>
    </row>
    <row r="763" spans="1:10" hidden="1" x14ac:dyDescent="0.25">
      <c r="A763" s="3" t="s">
        <v>30</v>
      </c>
      <c r="B763" s="2">
        <v>43525</v>
      </c>
      <c r="C763" s="7">
        <v>1.0064425848487899</v>
      </c>
      <c r="D763" s="7">
        <v>0.104463912005774</v>
      </c>
      <c r="E763" s="7">
        <v>7.7236448102756998E-3</v>
      </c>
      <c r="F763" s="7">
        <v>0.80081638960777102</v>
      </c>
      <c r="G763" s="7">
        <v>8.6996053576178997E-2</v>
      </c>
      <c r="H763" s="9">
        <f t="shared" si="33"/>
        <v>0.11218755681604969</v>
      </c>
      <c r="I763" s="9">
        <f t="shared" si="34"/>
        <v>0.11539399655507868</v>
      </c>
      <c r="J763" s="8">
        <f t="shared" si="35"/>
        <v>0.905280301613545</v>
      </c>
    </row>
    <row r="764" spans="1:10" hidden="1" x14ac:dyDescent="0.25">
      <c r="A764" s="3" t="s">
        <v>30</v>
      </c>
      <c r="B764" s="2">
        <v>43556</v>
      </c>
      <c r="C764" s="7">
        <v>0.96946723725044504</v>
      </c>
      <c r="D764" s="7">
        <v>0.10218405356941</v>
      </c>
      <c r="E764" s="7">
        <v>8.4789553022059198E-3</v>
      </c>
      <c r="F764" s="7">
        <v>0.79517972359760802</v>
      </c>
      <c r="G764" s="7">
        <v>9.4157267530776495E-2</v>
      </c>
      <c r="H764" s="9">
        <f t="shared" si="33"/>
        <v>0.11066300887161593</v>
      </c>
      <c r="I764" s="9">
        <f t="shared" si="34"/>
        <v>0.11387138211886107</v>
      </c>
      <c r="J764" s="8">
        <f t="shared" si="35"/>
        <v>0.89736377716701798</v>
      </c>
    </row>
    <row r="765" spans="1:10" hidden="1" x14ac:dyDescent="0.25">
      <c r="A765" s="3" t="s">
        <v>30</v>
      </c>
      <c r="B765" s="2">
        <v>43586</v>
      </c>
      <c r="C765" s="7">
        <v>1.01242787794054</v>
      </c>
      <c r="D765" s="7">
        <v>0.10299465929472899</v>
      </c>
      <c r="E765" s="7">
        <v>6.9821050763877804E-3</v>
      </c>
      <c r="F765" s="7">
        <v>0.79350755443105503</v>
      </c>
      <c r="G765" s="7">
        <v>9.6515681197827996E-2</v>
      </c>
      <c r="H765" s="9">
        <f t="shared" si="33"/>
        <v>0.10997676437111678</v>
      </c>
      <c r="I765" s="9">
        <f t="shared" si="34"/>
        <v>0.11488500275609169</v>
      </c>
      <c r="J765" s="8">
        <f t="shared" si="35"/>
        <v>0.89650221372578398</v>
      </c>
    </row>
    <row r="766" spans="1:10" hidden="1" x14ac:dyDescent="0.25">
      <c r="A766" s="3" t="s">
        <v>30</v>
      </c>
      <c r="B766" s="2">
        <v>43617</v>
      </c>
      <c r="C766" s="7">
        <v>0.997692630574462</v>
      </c>
      <c r="D766" s="7">
        <v>0.107694476114164</v>
      </c>
      <c r="E766" s="7">
        <v>6.8856292510244303E-3</v>
      </c>
      <c r="F766" s="7">
        <v>0.80239153930164198</v>
      </c>
      <c r="G766" s="7">
        <v>8.3028355333169199E-2</v>
      </c>
      <c r="H766" s="9">
        <f t="shared" si="33"/>
        <v>0.11458010536518842</v>
      </c>
      <c r="I766" s="9">
        <f t="shared" si="34"/>
        <v>0.11833439289247825</v>
      </c>
      <c r="J766" s="8">
        <f t="shared" si="35"/>
        <v>0.91008601541580592</v>
      </c>
    </row>
    <row r="767" spans="1:10" hidden="1" x14ac:dyDescent="0.25">
      <c r="A767" s="3" t="s">
        <v>30</v>
      </c>
      <c r="B767" s="2">
        <v>43647</v>
      </c>
      <c r="C767" s="7">
        <v>0.98207695481821899</v>
      </c>
      <c r="D767" s="7">
        <v>0.102170410260691</v>
      </c>
      <c r="E767" s="7">
        <v>8.3904920011153902E-3</v>
      </c>
      <c r="F767" s="7">
        <v>0.80233218157055797</v>
      </c>
      <c r="G767" s="7">
        <v>8.7106916167635301E-2</v>
      </c>
      <c r="H767" s="9">
        <f t="shared" si="33"/>
        <v>0.11056090226180638</v>
      </c>
      <c r="I767" s="9">
        <f t="shared" si="34"/>
        <v>0.1129575649460966</v>
      </c>
      <c r="J767" s="8">
        <f t="shared" si="35"/>
        <v>0.90450259183124893</v>
      </c>
    </row>
    <row r="768" spans="1:10" hidden="1" x14ac:dyDescent="0.25">
      <c r="A768" s="3" t="s">
        <v>30</v>
      </c>
      <c r="B768" s="2">
        <v>43678</v>
      </c>
      <c r="C768" s="7">
        <v>1.0118251473267199</v>
      </c>
      <c r="D768" s="7">
        <v>0.105508595253075</v>
      </c>
      <c r="E768" s="7">
        <v>7.7576273046271399E-3</v>
      </c>
      <c r="F768" s="7">
        <v>0.80345626007471505</v>
      </c>
      <c r="G768" s="7">
        <v>8.3277517367582599E-2</v>
      </c>
      <c r="H768" s="9">
        <f t="shared" si="33"/>
        <v>0.11326622255770215</v>
      </c>
      <c r="I768" s="9">
        <f t="shared" si="34"/>
        <v>0.11607554971421485</v>
      </c>
      <c r="J768" s="8">
        <f t="shared" si="35"/>
        <v>0.90896485532779003</v>
      </c>
    </row>
    <row r="769" spans="1:10" hidden="1" x14ac:dyDescent="0.25">
      <c r="A769" s="3" t="s">
        <v>30</v>
      </c>
      <c r="B769" s="2">
        <v>43709</v>
      </c>
      <c r="C769" s="7">
        <v>0.96274945336309303</v>
      </c>
      <c r="D769" s="7">
        <v>0.104292239210567</v>
      </c>
      <c r="E769" s="7">
        <v>8.9223458159957292E-3</v>
      </c>
      <c r="F769" s="7">
        <v>0.80004175567631897</v>
      </c>
      <c r="G769" s="7">
        <v>8.6743659297118997E-2</v>
      </c>
      <c r="H769" s="9">
        <f t="shared" si="33"/>
        <v>0.11321458502656273</v>
      </c>
      <c r="I769" s="9">
        <f t="shared" si="34"/>
        <v>0.1153249129196032</v>
      </c>
      <c r="J769" s="8">
        <f t="shared" si="35"/>
        <v>0.90433399488688593</v>
      </c>
    </row>
    <row r="770" spans="1:10" hidden="1" x14ac:dyDescent="0.25">
      <c r="A770" s="3" t="s">
        <v>30</v>
      </c>
      <c r="B770" s="2">
        <v>43739</v>
      </c>
      <c r="C770" s="7">
        <v>1.0188096507267601</v>
      </c>
      <c r="D770" s="7">
        <v>0.109409877088177</v>
      </c>
      <c r="E770" s="7">
        <v>9.6404148035152196E-3</v>
      </c>
      <c r="F770" s="7">
        <v>0.79483611878622495</v>
      </c>
      <c r="G770" s="7">
        <v>8.6113589322082906E-2</v>
      </c>
      <c r="H770" s="9">
        <f t="shared" si="33"/>
        <v>0.11905029189169222</v>
      </c>
      <c r="I770" s="9">
        <f t="shared" si="34"/>
        <v>0.12099569982875968</v>
      </c>
      <c r="J770" s="8">
        <f t="shared" si="35"/>
        <v>0.90424599587440191</v>
      </c>
    </row>
    <row r="771" spans="1:10" hidden="1" x14ac:dyDescent="0.25">
      <c r="A771" s="3" t="s">
        <v>30</v>
      </c>
      <c r="B771" s="2">
        <v>43770</v>
      </c>
      <c r="C771" s="7">
        <v>1.0853708963503499</v>
      </c>
      <c r="D771" s="7">
        <v>0.120293668839003</v>
      </c>
      <c r="E771" s="7">
        <v>7.9875414613785004E-3</v>
      </c>
      <c r="F771" s="7">
        <v>0.79451330849670698</v>
      </c>
      <c r="G771" s="7">
        <v>7.7205481202911E-2</v>
      </c>
      <c r="H771" s="9">
        <f t="shared" ref="H771:H834" si="36">D771+E771</f>
        <v>0.1282812103003815</v>
      </c>
      <c r="I771" s="9">
        <f t="shared" ref="I771:I834" si="37">D771/(D771+F771)</f>
        <v>0.1314962301548542</v>
      </c>
      <c r="J771" s="8">
        <f t="shared" ref="J771:J834" si="38">+F771+D771</f>
        <v>0.91480697733570993</v>
      </c>
    </row>
    <row r="772" spans="1:10" hidden="1" x14ac:dyDescent="0.25">
      <c r="A772" s="3" t="s">
        <v>30</v>
      </c>
      <c r="B772" s="2">
        <v>43800</v>
      </c>
      <c r="C772" s="7">
        <v>1.28542082794153</v>
      </c>
      <c r="D772" s="7">
        <v>0.139529639322128</v>
      </c>
      <c r="E772" s="7">
        <v>9.1085166279684208E-3</v>
      </c>
      <c r="F772" s="7">
        <v>0.79028684779888303</v>
      </c>
      <c r="G772" s="7">
        <v>6.10749962510201E-2</v>
      </c>
      <c r="H772" s="9">
        <f t="shared" si="36"/>
        <v>0.14863815595009641</v>
      </c>
      <c r="I772" s="9">
        <f t="shared" si="37"/>
        <v>0.15006148122212087</v>
      </c>
      <c r="J772" s="8">
        <f t="shared" si="38"/>
        <v>0.92981648712101106</v>
      </c>
    </row>
    <row r="773" spans="1:10" hidden="1" x14ac:dyDescent="0.25">
      <c r="A773" s="3" t="s">
        <v>30</v>
      </c>
      <c r="B773" s="2">
        <v>43831</v>
      </c>
      <c r="C773" s="7">
        <v>0.88616387836336896</v>
      </c>
      <c r="D773" s="7">
        <v>9.7407075448838906E-2</v>
      </c>
      <c r="E773" s="7">
        <v>1.41153848396282E-2</v>
      </c>
      <c r="F773" s="7">
        <v>0.797218526305425</v>
      </c>
      <c r="G773" s="7">
        <v>9.1259013406108397E-2</v>
      </c>
      <c r="H773" s="9">
        <f t="shared" si="36"/>
        <v>0.1115224602884671</v>
      </c>
      <c r="I773" s="9">
        <f t="shared" si="37"/>
        <v>0.10888026819021743</v>
      </c>
      <c r="J773" s="8">
        <f t="shared" si="38"/>
        <v>0.89462560175426387</v>
      </c>
    </row>
    <row r="774" spans="1:10" hidden="1" x14ac:dyDescent="0.25">
      <c r="A774" s="3" t="s">
        <v>30</v>
      </c>
      <c r="B774" s="2">
        <v>43862</v>
      </c>
      <c r="C774" s="7">
        <v>0.90068253267602305</v>
      </c>
      <c r="D774" s="7">
        <v>0.100730974047468</v>
      </c>
      <c r="E774" s="7">
        <v>9.1058134296801499E-3</v>
      </c>
      <c r="F774" s="7">
        <v>0.80262484988271698</v>
      </c>
      <c r="G774" s="7">
        <v>8.7538362640134995E-2</v>
      </c>
      <c r="H774" s="9">
        <f t="shared" si="36"/>
        <v>0.10983678747714815</v>
      </c>
      <c r="I774" s="9">
        <f t="shared" si="37"/>
        <v>0.1115075271328</v>
      </c>
      <c r="J774" s="8">
        <f t="shared" si="38"/>
        <v>0.90335582393018499</v>
      </c>
    </row>
    <row r="775" spans="1:10" hidden="1" x14ac:dyDescent="0.25">
      <c r="A775" s="3" t="s">
        <v>30</v>
      </c>
      <c r="B775" s="2">
        <v>43891</v>
      </c>
      <c r="C775" s="7">
        <v>0.80044191702814205</v>
      </c>
      <c r="D775" s="7">
        <v>7.2026989527530297E-2</v>
      </c>
      <c r="E775" s="7">
        <v>7.5503856500672003E-3</v>
      </c>
      <c r="F775" s="7">
        <v>0.83777299656348703</v>
      </c>
      <c r="G775" s="7">
        <v>8.2649628258915198E-2</v>
      </c>
      <c r="H775" s="9">
        <f t="shared" si="36"/>
        <v>7.9577375177597498E-2</v>
      </c>
      <c r="I775" s="9">
        <f t="shared" si="37"/>
        <v>7.916793869935787E-2</v>
      </c>
      <c r="J775" s="8">
        <f t="shared" si="38"/>
        <v>0.90979998609101731</v>
      </c>
    </row>
    <row r="776" spans="1:10" hidden="1" x14ac:dyDescent="0.25">
      <c r="A776" s="3" t="s">
        <v>30</v>
      </c>
      <c r="B776" s="2">
        <v>43922</v>
      </c>
      <c r="C776" s="7">
        <v>0.43050607476030101</v>
      </c>
      <c r="D776" s="7">
        <v>1.1875321820686201E-2</v>
      </c>
      <c r="E776" s="7">
        <v>8.3395685727480698E-3</v>
      </c>
      <c r="F776" s="7">
        <v>0.87725737786254399</v>
      </c>
      <c r="G776" s="7">
        <v>0.10252773174402199</v>
      </c>
      <c r="H776" s="9">
        <f t="shared" si="36"/>
        <v>2.0214890393434271E-2</v>
      </c>
      <c r="I776" s="9">
        <f t="shared" si="37"/>
        <v>1.3356073648980633E-2</v>
      </c>
      <c r="J776" s="8">
        <f t="shared" si="38"/>
        <v>0.88913269968323017</v>
      </c>
    </row>
    <row r="777" spans="1:10" hidden="1" x14ac:dyDescent="0.25">
      <c r="A777" s="3" t="s">
        <v>30</v>
      </c>
      <c r="B777" s="2">
        <v>43952</v>
      </c>
      <c r="C777" s="7">
        <v>0.54022485087125005</v>
      </c>
      <c r="D777" s="7">
        <v>1.10957688033672E-2</v>
      </c>
      <c r="E777" s="7">
        <v>9.3786308348920901E-3</v>
      </c>
      <c r="F777" s="7">
        <v>0.85000120624472897</v>
      </c>
      <c r="G777" s="7">
        <v>0.129524394117012</v>
      </c>
      <c r="H777" s="9">
        <f t="shared" si="36"/>
        <v>2.047439963825929E-2</v>
      </c>
      <c r="I777" s="9">
        <f t="shared" si="37"/>
        <v>1.2885620464231048E-2</v>
      </c>
      <c r="J777" s="8">
        <f t="shared" si="38"/>
        <v>0.86109697504809612</v>
      </c>
    </row>
    <row r="778" spans="1:10" hidden="1" x14ac:dyDescent="0.25">
      <c r="A778" s="3" t="s">
        <v>30</v>
      </c>
      <c r="B778" s="2">
        <v>43983</v>
      </c>
      <c r="C778" s="7">
        <v>0.63463803265188601</v>
      </c>
      <c r="D778" s="7">
        <v>1.6719557192460301E-2</v>
      </c>
      <c r="E778" s="7">
        <v>8.5778227093063902E-3</v>
      </c>
      <c r="F778" s="7">
        <v>0.83435200247614405</v>
      </c>
      <c r="G778" s="7">
        <v>0.140350617622089</v>
      </c>
      <c r="H778" s="9">
        <f t="shared" si="36"/>
        <v>2.5297379901766691E-2</v>
      </c>
      <c r="I778" s="9">
        <f t="shared" si="37"/>
        <v>1.9645301270519094E-2</v>
      </c>
      <c r="J778" s="8">
        <f t="shared" si="38"/>
        <v>0.85107155966860437</v>
      </c>
    </row>
    <row r="779" spans="1:10" hidden="1" x14ac:dyDescent="0.25">
      <c r="A779" s="3" t="s">
        <v>30</v>
      </c>
      <c r="B779" s="2">
        <v>44013</v>
      </c>
      <c r="C779" s="7">
        <v>0.92122654707509999</v>
      </c>
      <c r="D779" s="7">
        <v>6.6573087584405402E-2</v>
      </c>
      <c r="E779" s="7">
        <v>8.1229814436102107E-3</v>
      </c>
      <c r="F779" s="7">
        <v>0.825266472014198</v>
      </c>
      <c r="G779" s="7">
        <v>0.100037458957786</v>
      </c>
      <c r="H779" s="9">
        <f t="shared" si="36"/>
        <v>7.4696069028015608E-2</v>
      </c>
      <c r="I779" s="9">
        <f t="shared" si="37"/>
        <v>7.4646932699832719E-2</v>
      </c>
      <c r="J779" s="8">
        <f t="shared" si="38"/>
        <v>0.89183955959860339</v>
      </c>
    </row>
    <row r="780" spans="1:10" hidden="1" x14ac:dyDescent="0.25">
      <c r="A780" s="3" t="s">
        <v>30</v>
      </c>
      <c r="B780" s="2">
        <v>44044</v>
      </c>
      <c r="C780" s="7">
        <v>0.98163796821914895</v>
      </c>
      <c r="D780" s="7">
        <v>8.1357162525733898E-2</v>
      </c>
      <c r="E780" s="7">
        <v>7.0740660033891799E-3</v>
      </c>
      <c r="F780" s="7">
        <v>0.82618801656324403</v>
      </c>
      <c r="G780" s="7">
        <v>8.5380754907633097E-2</v>
      </c>
      <c r="H780" s="9">
        <f t="shared" si="36"/>
        <v>8.8431228529123079E-2</v>
      </c>
      <c r="I780" s="9">
        <f t="shared" si="37"/>
        <v>8.9645302956049805E-2</v>
      </c>
      <c r="J780" s="8">
        <f t="shared" si="38"/>
        <v>0.90754517908897792</v>
      </c>
    </row>
    <row r="781" spans="1:10" hidden="1" x14ac:dyDescent="0.25">
      <c r="A781" s="3" t="s">
        <v>30</v>
      </c>
      <c r="B781" s="2">
        <v>44075</v>
      </c>
      <c r="C781" s="7">
        <v>0.93130022165029003</v>
      </c>
      <c r="D781" s="7">
        <v>7.7664848584142895E-2</v>
      </c>
      <c r="E781" s="7">
        <v>8.7714597601520495E-3</v>
      </c>
      <c r="F781" s="7">
        <v>0.83040079579427595</v>
      </c>
      <c r="G781" s="7">
        <v>8.3162895861429095E-2</v>
      </c>
      <c r="H781" s="9">
        <f t="shared" si="36"/>
        <v>8.6436308344294943E-2</v>
      </c>
      <c r="I781" s="9">
        <f t="shared" si="37"/>
        <v>8.552779093113401E-2</v>
      </c>
      <c r="J781" s="8">
        <f t="shared" si="38"/>
        <v>0.90806564437841886</v>
      </c>
    </row>
    <row r="782" spans="1:10" hidden="1" x14ac:dyDescent="0.25">
      <c r="A782" s="3" t="s">
        <v>30</v>
      </c>
      <c r="B782" s="2">
        <v>44105</v>
      </c>
      <c r="C782" s="7">
        <v>0.92339714456438704</v>
      </c>
      <c r="D782" s="7">
        <v>6.7473794224890304E-2</v>
      </c>
      <c r="E782" s="7">
        <v>9.1461113565131907E-3</v>
      </c>
      <c r="F782" s="7">
        <v>0.83516269840326196</v>
      </c>
      <c r="G782" s="7">
        <v>8.8217396015334806E-2</v>
      </c>
      <c r="H782" s="9">
        <f t="shared" si="36"/>
        <v>7.6619905581403497E-2</v>
      </c>
      <c r="I782" s="9">
        <f t="shared" si="37"/>
        <v>7.4751901541705815E-2</v>
      </c>
      <c r="J782" s="8">
        <f t="shared" si="38"/>
        <v>0.90263649262815226</v>
      </c>
    </row>
    <row r="783" spans="1:10" hidden="1" x14ac:dyDescent="0.25">
      <c r="A783" s="3" t="s">
        <v>30</v>
      </c>
      <c r="B783" s="2">
        <v>44136</v>
      </c>
      <c r="C783" s="7">
        <v>0.86135764774716495</v>
      </c>
      <c r="D783" s="7">
        <v>6.2013269636237101E-2</v>
      </c>
      <c r="E783" s="7">
        <v>1.10414801986949E-2</v>
      </c>
      <c r="F783" s="7">
        <v>0.82417956128557202</v>
      </c>
      <c r="G783" s="7">
        <v>0.102765688879496</v>
      </c>
      <c r="H783" s="9">
        <f t="shared" si="36"/>
        <v>7.3054749834932001E-2</v>
      </c>
      <c r="I783" s="9">
        <f t="shared" si="37"/>
        <v>6.9977173671932666E-2</v>
      </c>
      <c r="J783" s="8">
        <f t="shared" si="38"/>
        <v>0.88619283092180912</v>
      </c>
    </row>
    <row r="784" spans="1:10" hidden="1" x14ac:dyDescent="0.25">
      <c r="A784" s="3" t="s">
        <v>30</v>
      </c>
      <c r="B784" s="2">
        <v>44166</v>
      </c>
      <c r="C784" s="7">
        <v>0.96044426536643601</v>
      </c>
      <c r="D784" s="7">
        <v>7.41911125351465E-2</v>
      </c>
      <c r="E784" s="7">
        <v>1.32374528455347E-2</v>
      </c>
      <c r="F784" s="7">
        <v>0.82272831721280204</v>
      </c>
      <c r="G784" s="7">
        <v>8.9843117406516598E-2</v>
      </c>
      <c r="H784" s="9">
        <f t="shared" si="36"/>
        <v>8.7428565380681195E-2</v>
      </c>
      <c r="I784" s="9">
        <f t="shared" si="37"/>
        <v>8.2717700246493275E-2</v>
      </c>
      <c r="J784" s="8">
        <f t="shared" si="38"/>
        <v>0.89691942974794858</v>
      </c>
    </row>
    <row r="785" spans="1:10" hidden="1" x14ac:dyDescent="0.25">
      <c r="A785" s="3" t="s">
        <v>30</v>
      </c>
      <c r="B785" s="2">
        <v>44197</v>
      </c>
      <c r="C785" s="7">
        <v>0.54091604372396296</v>
      </c>
      <c r="D785" s="7">
        <v>1.50420623729258E-2</v>
      </c>
      <c r="E785" s="7">
        <v>2.52217803924225E-2</v>
      </c>
      <c r="F785" s="7">
        <v>0.803381296888106</v>
      </c>
      <c r="G785" s="7">
        <v>0.156354860346546</v>
      </c>
      <c r="H785" s="9">
        <f t="shared" si="36"/>
        <v>4.02638427653483E-2</v>
      </c>
      <c r="I785" s="9">
        <f t="shared" si="37"/>
        <v>1.8379317015716084E-2</v>
      </c>
      <c r="J785" s="8">
        <f t="shared" si="38"/>
        <v>0.81842335926103182</v>
      </c>
    </row>
    <row r="786" spans="1:10" hidden="1" x14ac:dyDescent="0.25">
      <c r="A786" s="3" t="s">
        <v>30</v>
      </c>
      <c r="B786" s="2">
        <v>44228</v>
      </c>
      <c r="C786" s="7">
        <v>0.54754189249136598</v>
      </c>
      <c r="D786" s="7">
        <v>1.6531889882600698E-2</v>
      </c>
      <c r="E786" s="7">
        <v>1.61698700655485E-2</v>
      </c>
      <c r="F786" s="7">
        <v>0.82674159528083102</v>
      </c>
      <c r="G786" s="7">
        <v>0.14055664477101901</v>
      </c>
      <c r="H786" s="9">
        <f t="shared" si="36"/>
        <v>3.2701759948149195E-2</v>
      </c>
      <c r="I786" s="9">
        <f t="shared" si="37"/>
        <v>1.9604422732912935E-2</v>
      </c>
      <c r="J786" s="8">
        <f t="shared" si="38"/>
        <v>0.8432734851634317</v>
      </c>
    </row>
    <row r="787" spans="1:10" hidden="1" x14ac:dyDescent="0.25">
      <c r="A787" s="3" t="s">
        <v>30</v>
      </c>
      <c r="B787" s="2">
        <v>44256</v>
      </c>
      <c r="C787" s="7">
        <v>0.68944325637315396</v>
      </c>
      <c r="D787" s="7">
        <v>1.7460566106912601E-2</v>
      </c>
      <c r="E787" s="7">
        <v>1.5653703905394899E-2</v>
      </c>
      <c r="F787" s="7">
        <v>0.82943465971983799</v>
      </c>
      <c r="G787" s="7">
        <v>0.137451070267854</v>
      </c>
      <c r="H787" s="9">
        <f t="shared" si="36"/>
        <v>3.3114270012307503E-2</v>
      </c>
      <c r="I787" s="9">
        <f t="shared" si="37"/>
        <v>2.061715023823326E-2</v>
      </c>
      <c r="J787" s="8">
        <f t="shared" si="38"/>
        <v>0.84689522582675059</v>
      </c>
    </row>
    <row r="788" spans="1:10" hidden="1" x14ac:dyDescent="0.25">
      <c r="A788" s="3" t="s">
        <v>30</v>
      </c>
      <c r="B788" s="2">
        <v>44287</v>
      </c>
      <c r="C788" s="7">
        <v>0.82065822540601796</v>
      </c>
      <c r="D788" s="7">
        <v>3.74308622009039E-2</v>
      </c>
      <c r="E788" s="7">
        <v>1.3021929897838101E-2</v>
      </c>
      <c r="F788" s="7">
        <v>0.83832652135139996</v>
      </c>
      <c r="G788" s="7">
        <v>0.11122068654985801</v>
      </c>
      <c r="H788" s="9">
        <f t="shared" si="36"/>
        <v>5.0452792098741997E-2</v>
      </c>
      <c r="I788" s="9">
        <f t="shared" si="37"/>
        <v>4.274113230889863E-2</v>
      </c>
      <c r="J788" s="8">
        <f t="shared" si="38"/>
        <v>0.87575738355230381</v>
      </c>
    </row>
    <row r="789" spans="1:10" hidden="1" x14ac:dyDescent="0.25">
      <c r="A789" s="3" t="s">
        <v>30</v>
      </c>
      <c r="B789" s="2">
        <v>44317</v>
      </c>
      <c r="C789" s="7">
        <v>1.05878696335109</v>
      </c>
      <c r="D789" s="7">
        <v>7.7945032778690096E-2</v>
      </c>
      <c r="E789" s="7">
        <v>8.8239742801898106E-3</v>
      </c>
      <c r="F789" s="7">
        <v>0.81668081384717695</v>
      </c>
      <c r="G789" s="7">
        <v>9.65501790939432E-2</v>
      </c>
      <c r="H789" s="9">
        <f t="shared" si="36"/>
        <v>8.676900705887991E-2</v>
      </c>
      <c r="I789" s="9">
        <f t="shared" si="37"/>
        <v>8.7125844924628854E-2</v>
      </c>
      <c r="J789" s="8">
        <f t="shared" si="38"/>
        <v>0.89462584662586708</v>
      </c>
    </row>
    <row r="790" spans="1:10" hidden="1" x14ac:dyDescent="0.25">
      <c r="A790" s="3" t="s">
        <v>30</v>
      </c>
      <c r="B790" s="2">
        <v>44348</v>
      </c>
      <c r="C790" s="7">
        <v>1.0515590286771499</v>
      </c>
      <c r="D790" s="7">
        <v>8.0167507460711204E-2</v>
      </c>
      <c r="E790" s="7">
        <v>8.8466002737721695E-3</v>
      </c>
      <c r="F790" s="7">
        <v>0.80725214156123704</v>
      </c>
      <c r="G790" s="7">
        <v>0.10373375070428</v>
      </c>
      <c r="H790" s="9">
        <f t="shared" si="36"/>
        <v>8.9014107734483372E-2</v>
      </c>
      <c r="I790" s="9">
        <f t="shared" si="37"/>
        <v>9.0337764719393143E-2</v>
      </c>
      <c r="J790" s="8">
        <f t="shared" si="38"/>
        <v>0.88741964902194825</v>
      </c>
    </row>
    <row r="791" spans="1:10" hidden="1" x14ac:dyDescent="0.25">
      <c r="A791" s="3" t="s">
        <v>30</v>
      </c>
      <c r="B791" s="2">
        <v>44378</v>
      </c>
      <c r="C791" s="7">
        <v>1.0741891934756</v>
      </c>
      <c r="D791" s="7">
        <v>8.7602394252717805E-2</v>
      </c>
      <c r="E791" s="7">
        <v>8.9810432264976602E-3</v>
      </c>
      <c r="F791" s="7">
        <v>0.80771313706937098</v>
      </c>
      <c r="G791" s="7">
        <v>9.5703425451413401E-2</v>
      </c>
      <c r="H791" s="9">
        <f t="shared" si="36"/>
        <v>9.6583437479215467E-2</v>
      </c>
      <c r="I791" s="9">
        <f t="shared" si="37"/>
        <v>9.7845274864558268E-2</v>
      </c>
      <c r="J791" s="8">
        <f t="shared" si="38"/>
        <v>0.89531553132208874</v>
      </c>
    </row>
    <row r="792" spans="1:10" hidden="1" x14ac:dyDescent="0.25">
      <c r="A792" s="3" t="s">
        <v>30</v>
      </c>
      <c r="B792" s="2">
        <v>44409</v>
      </c>
      <c r="C792" s="7">
        <v>1.1062494036975301</v>
      </c>
      <c r="D792" s="7">
        <v>8.90315737715731E-2</v>
      </c>
      <c r="E792" s="7">
        <v>9.1142904649720493E-3</v>
      </c>
      <c r="F792" s="7">
        <v>0.79962897045041403</v>
      </c>
      <c r="G792" s="7">
        <v>0.102225165313041</v>
      </c>
      <c r="H792" s="9">
        <f t="shared" si="36"/>
        <v>9.8145864236545144E-2</v>
      </c>
      <c r="I792" s="9">
        <f t="shared" si="37"/>
        <v>0.10018625711521748</v>
      </c>
      <c r="J792" s="8">
        <f t="shared" si="38"/>
        <v>0.88866054422198715</v>
      </c>
    </row>
    <row r="793" spans="1:10" x14ac:dyDescent="0.25">
      <c r="A793" s="3" t="s">
        <v>30</v>
      </c>
      <c r="B793" s="2">
        <v>44440</v>
      </c>
      <c r="C793" s="7">
        <v>1.0694654954135301</v>
      </c>
      <c r="D793" s="7">
        <v>9.1109535439497402E-2</v>
      </c>
      <c r="E793" s="7">
        <v>8.8550207349150905E-3</v>
      </c>
      <c r="F793" s="7">
        <v>0.80019213003439704</v>
      </c>
      <c r="G793" s="7">
        <v>9.98433137911902E-2</v>
      </c>
      <c r="H793" s="9">
        <f t="shared" si="36"/>
        <v>9.9964556174412494E-2</v>
      </c>
      <c r="I793" s="9">
        <f t="shared" si="37"/>
        <v>0.10222076202567798</v>
      </c>
      <c r="J793" s="8">
        <f t="shared" si="38"/>
        <v>0.89130166547389444</v>
      </c>
    </row>
    <row r="794" spans="1:10" hidden="1" x14ac:dyDescent="0.25">
      <c r="A794" s="3" t="s">
        <v>31</v>
      </c>
      <c r="B794" s="2">
        <v>43466</v>
      </c>
      <c r="C794" s="7">
        <v>0.84193105346746999</v>
      </c>
      <c r="D794" s="7">
        <v>0.19490313438679099</v>
      </c>
      <c r="E794" s="7">
        <v>6.9890014480482199E-3</v>
      </c>
      <c r="F794" s="7">
        <v>0.70674013635972099</v>
      </c>
      <c r="G794" s="7">
        <v>9.1367727805440405E-2</v>
      </c>
      <c r="H794" s="9">
        <f t="shared" si="36"/>
        <v>0.20189213583483923</v>
      </c>
      <c r="I794" s="9">
        <f t="shared" si="37"/>
        <v>0.21616435314314686</v>
      </c>
      <c r="J794" s="8">
        <f t="shared" si="38"/>
        <v>0.90164327074651196</v>
      </c>
    </row>
    <row r="795" spans="1:10" hidden="1" x14ac:dyDescent="0.25">
      <c r="A795" s="3" t="s">
        <v>31</v>
      </c>
      <c r="B795" s="2">
        <v>43497</v>
      </c>
      <c r="C795" s="7">
        <v>0.83364716405435701</v>
      </c>
      <c r="D795" s="7">
        <v>0.19871750830585799</v>
      </c>
      <c r="E795" s="7">
        <v>6.4972296222690403E-3</v>
      </c>
      <c r="F795" s="7">
        <v>0.70875827059226404</v>
      </c>
      <c r="G795" s="7">
        <v>8.6026991479608697E-2</v>
      </c>
      <c r="H795" s="9">
        <f t="shared" si="36"/>
        <v>0.20521473792812703</v>
      </c>
      <c r="I795" s="9">
        <f t="shared" si="37"/>
        <v>0.21897830545642261</v>
      </c>
      <c r="J795" s="8">
        <f t="shared" si="38"/>
        <v>0.90747577889812203</v>
      </c>
    </row>
    <row r="796" spans="1:10" hidden="1" x14ac:dyDescent="0.25">
      <c r="A796" s="3" t="s">
        <v>31</v>
      </c>
      <c r="B796" s="2">
        <v>43525</v>
      </c>
      <c r="C796" s="7">
        <v>1.021300564973</v>
      </c>
      <c r="D796" s="7">
        <v>0.208765370293609</v>
      </c>
      <c r="E796" s="7">
        <v>6.89038752274775E-3</v>
      </c>
      <c r="F796" s="7">
        <v>0.70724530486566695</v>
      </c>
      <c r="G796" s="7">
        <v>7.7098937317976096E-2</v>
      </c>
      <c r="H796" s="9">
        <f t="shared" si="36"/>
        <v>0.21565575781635676</v>
      </c>
      <c r="I796" s="9">
        <f t="shared" si="37"/>
        <v>0.22790713684347497</v>
      </c>
      <c r="J796" s="8">
        <f t="shared" si="38"/>
        <v>0.91601067515927592</v>
      </c>
    </row>
    <row r="797" spans="1:10" hidden="1" x14ac:dyDescent="0.25">
      <c r="A797" s="3" t="s">
        <v>31</v>
      </c>
      <c r="B797" s="2">
        <v>43556</v>
      </c>
      <c r="C797" s="7">
        <v>0.97095939216447003</v>
      </c>
      <c r="D797" s="7">
        <v>0.20216327573012199</v>
      </c>
      <c r="E797" s="7">
        <v>1.08580698286864E-2</v>
      </c>
      <c r="F797" s="7">
        <v>0.70949462125892404</v>
      </c>
      <c r="G797" s="7">
        <v>7.7484033182268E-2</v>
      </c>
      <c r="H797" s="9">
        <f t="shared" si="36"/>
        <v>0.21302134555880839</v>
      </c>
      <c r="I797" s="9">
        <f t="shared" si="37"/>
        <v>0.22175344106359565</v>
      </c>
      <c r="J797" s="8">
        <f t="shared" si="38"/>
        <v>0.91165789698904609</v>
      </c>
    </row>
    <row r="798" spans="1:10" hidden="1" x14ac:dyDescent="0.25">
      <c r="A798" s="3" t="s">
        <v>31</v>
      </c>
      <c r="B798" s="2">
        <v>43586</v>
      </c>
      <c r="C798" s="7">
        <v>1.02950811777671</v>
      </c>
      <c r="D798" s="7">
        <v>0.19559449935277501</v>
      </c>
      <c r="E798" s="7">
        <v>7.79500412141105E-3</v>
      </c>
      <c r="F798" s="7">
        <v>0.72202703383158295</v>
      </c>
      <c r="G798" s="7">
        <v>7.4583462694231398E-2</v>
      </c>
      <c r="H798" s="9">
        <f t="shared" si="36"/>
        <v>0.20338950347418605</v>
      </c>
      <c r="I798" s="9">
        <f t="shared" si="37"/>
        <v>0.213153781029982</v>
      </c>
      <c r="J798" s="8">
        <f t="shared" si="38"/>
        <v>0.91762153318435802</v>
      </c>
    </row>
    <row r="799" spans="1:10" hidden="1" x14ac:dyDescent="0.25">
      <c r="A799" s="3" t="s">
        <v>31</v>
      </c>
      <c r="B799" s="2">
        <v>43617</v>
      </c>
      <c r="C799" s="7">
        <v>1.0017399765030499</v>
      </c>
      <c r="D799" s="7">
        <v>0.198427851753331</v>
      </c>
      <c r="E799" s="7">
        <v>6.7686809716446996E-3</v>
      </c>
      <c r="F799" s="7">
        <v>0.71957396069361401</v>
      </c>
      <c r="G799" s="7">
        <v>7.52295065814097E-2</v>
      </c>
      <c r="H799" s="9">
        <f t="shared" si="36"/>
        <v>0.20519653272497571</v>
      </c>
      <c r="I799" s="9">
        <f t="shared" si="37"/>
        <v>0.21615191719983554</v>
      </c>
      <c r="J799" s="8">
        <f t="shared" si="38"/>
        <v>0.91800181244694501</v>
      </c>
    </row>
    <row r="800" spans="1:10" hidden="1" x14ac:dyDescent="0.25">
      <c r="A800" s="3" t="s">
        <v>31</v>
      </c>
      <c r="B800" s="2">
        <v>43647</v>
      </c>
      <c r="C800" s="7">
        <v>1.0320396701014301</v>
      </c>
      <c r="D800" s="7">
        <v>0.197000319618963</v>
      </c>
      <c r="E800" s="7">
        <v>9.7912393105958392E-3</v>
      </c>
      <c r="F800" s="7">
        <v>0.71484112248799503</v>
      </c>
      <c r="G800" s="7">
        <v>7.8367318582446194E-2</v>
      </c>
      <c r="H800" s="9">
        <f t="shared" si="36"/>
        <v>0.20679155892955883</v>
      </c>
      <c r="I800" s="9">
        <f t="shared" si="37"/>
        <v>0.2160466836907102</v>
      </c>
      <c r="J800" s="8">
        <f t="shared" si="38"/>
        <v>0.91184144210695806</v>
      </c>
    </row>
    <row r="801" spans="1:10" hidden="1" x14ac:dyDescent="0.25">
      <c r="A801" s="3" t="s">
        <v>31</v>
      </c>
      <c r="B801" s="2">
        <v>43678</v>
      </c>
      <c r="C801" s="7">
        <v>1.0786391102549</v>
      </c>
      <c r="D801" s="7">
        <v>0.19266201844741199</v>
      </c>
      <c r="E801" s="7">
        <v>9.9795226814860492E-3</v>
      </c>
      <c r="F801" s="7">
        <v>0.72162467949250197</v>
      </c>
      <c r="G801" s="7">
        <v>7.5733779378600194E-2</v>
      </c>
      <c r="H801" s="9">
        <f t="shared" si="36"/>
        <v>0.20264154112889804</v>
      </c>
      <c r="I801" s="9">
        <f t="shared" si="37"/>
        <v>0.21072385596500665</v>
      </c>
      <c r="J801" s="8">
        <f t="shared" si="38"/>
        <v>0.91428669793991402</v>
      </c>
    </row>
    <row r="802" spans="1:10" hidden="1" x14ac:dyDescent="0.25">
      <c r="A802" s="3" t="s">
        <v>31</v>
      </c>
      <c r="B802" s="2">
        <v>43709</v>
      </c>
      <c r="C802" s="7">
        <v>0.951320320401429</v>
      </c>
      <c r="D802" s="7">
        <v>0.19804821184357199</v>
      </c>
      <c r="E802" s="7">
        <v>1.2811157478063301E-2</v>
      </c>
      <c r="F802" s="7">
        <v>0.70510078327744896</v>
      </c>
      <c r="G802" s="7">
        <v>8.4039847400915801E-2</v>
      </c>
      <c r="H802" s="9">
        <f t="shared" si="36"/>
        <v>0.21085936932163529</v>
      </c>
      <c r="I802" s="9">
        <f t="shared" si="37"/>
        <v>0.21928631146517941</v>
      </c>
      <c r="J802" s="8">
        <f t="shared" si="38"/>
        <v>0.90314899512102098</v>
      </c>
    </row>
    <row r="803" spans="1:10" hidden="1" x14ac:dyDescent="0.25">
      <c r="A803" s="3" t="s">
        <v>31</v>
      </c>
      <c r="B803" s="2">
        <v>43739</v>
      </c>
      <c r="C803" s="7">
        <v>0.99001372610419602</v>
      </c>
      <c r="D803" s="7">
        <v>0.198240632665173</v>
      </c>
      <c r="E803" s="7">
        <v>1.1028275470405699E-2</v>
      </c>
      <c r="F803" s="7">
        <v>0.70688664137485602</v>
      </c>
      <c r="G803" s="7">
        <v>8.3844450489566E-2</v>
      </c>
      <c r="H803" s="9">
        <f t="shared" si="36"/>
        <v>0.20926890813557869</v>
      </c>
      <c r="I803" s="9">
        <f t="shared" si="37"/>
        <v>0.21901962116369267</v>
      </c>
      <c r="J803" s="8">
        <f t="shared" si="38"/>
        <v>0.90512727404002902</v>
      </c>
    </row>
    <row r="804" spans="1:10" hidden="1" x14ac:dyDescent="0.25">
      <c r="A804" s="3" t="s">
        <v>31</v>
      </c>
      <c r="B804" s="2">
        <v>43770</v>
      </c>
      <c r="C804" s="7">
        <v>1.07655095897304</v>
      </c>
      <c r="D804" s="7">
        <v>0.20608981592523601</v>
      </c>
      <c r="E804" s="7">
        <v>9.0735460795731502E-3</v>
      </c>
      <c r="F804" s="7">
        <v>0.69966324393450197</v>
      </c>
      <c r="G804" s="7">
        <v>8.5173394060688704E-2</v>
      </c>
      <c r="H804" s="9">
        <f t="shared" si="36"/>
        <v>0.21516336200480915</v>
      </c>
      <c r="I804" s="9">
        <f t="shared" si="37"/>
        <v>0.22753421993092734</v>
      </c>
      <c r="J804" s="8">
        <f t="shared" si="38"/>
        <v>0.90575305985973797</v>
      </c>
    </row>
    <row r="805" spans="1:10" hidden="1" x14ac:dyDescent="0.25">
      <c r="A805" s="3" t="s">
        <v>31</v>
      </c>
      <c r="B805" s="2">
        <v>43800</v>
      </c>
      <c r="C805" s="7">
        <v>1.17234994522595</v>
      </c>
      <c r="D805" s="7">
        <v>0.219175873853662</v>
      </c>
      <c r="E805" s="7">
        <v>7.5504427598272004E-3</v>
      </c>
      <c r="F805" s="7">
        <v>0.70842195038525602</v>
      </c>
      <c r="G805" s="7">
        <v>6.4851733001255102E-2</v>
      </c>
      <c r="H805" s="9">
        <f t="shared" si="36"/>
        <v>0.22672631661348919</v>
      </c>
      <c r="I805" s="9">
        <f t="shared" si="37"/>
        <v>0.23628329878144438</v>
      </c>
      <c r="J805" s="8">
        <f t="shared" si="38"/>
        <v>0.92759782423891801</v>
      </c>
    </row>
    <row r="806" spans="1:10" hidden="1" x14ac:dyDescent="0.25">
      <c r="A806" s="3" t="s">
        <v>31</v>
      </c>
      <c r="B806" s="2">
        <v>43831</v>
      </c>
      <c r="C806" s="7">
        <v>0.90379400505371099</v>
      </c>
      <c r="D806" s="7">
        <v>0.20114525332699301</v>
      </c>
      <c r="E806" s="7">
        <v>1.2579940695356799E-2</v>
      </c>
      <c r="F806" s="7">
        <v>0.69336489084151698</v>
      </c>
      <c r="G806" s="7">
        <v>9.2909915136132906E-2</v>
      </c>
      <c r="H806" s="9">
        <f t="shared" si="36"/>
        <v>0.21372519402234982</v>
      </c>
      <c r="I806" s="9">
        <f t="shared" si="37"/>
        <v>0.22486637478434318</v>
      </c>
      <c r="J806" s="8">
        <f t="shared" si="38"/>
        <v>0.89451014416850994</v>
      </c>
    </row>
    <row r="807" spans="1:10" hidden="1" x14ac:dyDescent="0.25">
      <c r="A807" s="3" t="s">
        <v>31</v>
      </c>
      <c r="B807" s="2">
        <v>43862</v>
      </c>
      <c r="C807" s="7">
        <v>0.93161804744872601</v>
      </c>
      <c r="D807" s="7">
        <v>0.20018054110785999</v>
      </c>
      <c r="E807" s="7">
        <v>1.39036760273787E-2</v>
      </c>
      <c r="F807" s="7">
        <v>0.69610662134214196</v>
      </c>
      <c r="G807" s="7">
        <v>8.9809161522619405E-2</v>
      </c>
      <c r="H807" s="9">
        <f t="shared" si="36"/>
        <v>0.21408421713523867</v>
      </c>
      <c r="I807" s="9">
        <f t="shared" si="37"/>
        <v>0.22334420205313021</v>
      </c>
      <c r="J807" s="8">
        <f t="shared" si="38"/>
        <v>0.89628716245000195</v>
      </c>
    </row>
    <row r="808" spans="1:10" hidden="1" x14ac:dyDescent="0.25">
      <c r="A808" s="3" t="s">
        <v>31</v>
      </c>
      <c r="B808" s="2">
        <v>43891</v>
      </c>
      <c r="C808" s="7">
        <v>0.89150429889908001</v>
      </c>
      <c r="D808" s="7">
        <v>0.18473536711814101</v>
      </c>
      <c r="E808" s="7">
        <v>9.9742927400326194E-3</v>
      </c>
      <c r="F808" s="7">
        <v>0.71155223538149903</v>
      </c>
      <c r="G808" s="7">
        <v>9.3738104760327498E-2</v>
      </c>
      <c r="H808" s="9">
        <f t="shared" si="36"/>
        <v>0.19470965985817362</v>
      </c>
      <c r="I808" s="9">
        <f t="shared" si="37"/>
        <v>0.20611170633503792</v>
      </c>
      <c r="J808" s="8">
        <f t="shared" si="38"/>
        <v>0.89628760249964001</v>
      </c>
    </row>
    <row r="809" spans="1:10" hidden="1" x14ac:dyDescent="0.25">
      <c r="A809" s="3" t="s">
        <v>31</v>
      </c>
      <c r="B809" s="2">
        <v>43922</v>
      </c>
      <c r="C809" s="7">
        <v>0.54310720170156301</v>
      </c>
      <c r="D809" s="7">
        <v>0.145749289301943</v>
      </c>
      <c r="E809" s="7">
        <v>1.9878698583131699E-2</v>
      </c>
      <c r="F809" s="7">
        <v>0.68897011832320598</v>
      </c>
      <c r="G809" s="7">
        <v>0.145401893791719</v>
      </c>
      <c r="H809" s="9">
        <f t="shared" si="36"/>
        <v>0.16562798788507471</v>
      </c>
      <c r="I809" s="9">
        <f t="shared" si="37"/>
        <v>0.17460872236888886</v>
      </c>
      <c r="J809" s="8">
        <f t="shared" si="38"/>
        <v>0.83471940762514896</v>
      </c>
    </row>
    <row r="810" spans="1:10" hidden="1" x14ac:dyDescent="0.25">
      <c r="A810" s="3" t="s">
        <v>31</v>
      </c>
      <c r="B810" s="2">
        <v>43952</v>
      </c>
      <c r="C810" s="7">
        <v>0.68492255068903796</v>
      </c>
      <c r="D810" s="7">
        <v>0.140849121431431</v>
      </c>
      <c r="E810" s="7">
        <v>1.37693266127356E-2</v>
      </c>
      <c r="F810" s="7">
        <v>0.70442176116710997</v>
      </c>
      <c r="G810" s="7">
        <v>0.14095979078872301</v>
      </c>
      <c r="H810" s="9">
        <f t="shared" si="36"/>
        <v>0.15461844804416661</v>
      </c>
      <c r="I810" s="9">
        <f t="shared" si="37"/>
        <v>0.16663193342048063</v>
      </c>
      <c r="J810" s="8">
        <f t="shared" si="38"/>
        <v>0.845270882598541</v>
      </c>
    </row>
    <row r="811" spans="1:10" hidden="1" x14ac:dyDescent="0.25">
      <c r="A811" s="3" t="s">
        <v>31</v>
      </c>
      <c r="B811" s="2">
        <v>43983</v>
      </c>
      <c r="C811" s="7">
        <v>0.805719883475151</v>
      </c>
      <c r="D811" s="7">
        <v>0.161898751592364</v>
      </c>
      <c r="E811" s="7">
        <v>1.39249286579379E-2</v>
      </c>
      <c r="F811" s="7">
        <v>0.68937013841108297</v>
      </c>
      <c r="G811" s="7">
        <v>0.13480618133861499</v>
      </c>
      <c r="H811" s="9">
        <f t="shared" si="36"/>
        <v>0.1758236802503019</v>
      </c>
      <c r="I811" s="9">
        <f t="shared" si="37"/>
        <v>0.1901852088024836</v>
      </c>
      <c r="J811" s="8">
        <f t="shared" si="38"/>
        <v>0.85126889000344697</v>
      </c>
    </row>
    <row r="812" spans="1:10" hidden="1" x14ac:dyDescent="0.25">
      <c r="A812" s="3" t="s">
        <v>31</v>
      </c>
      <c r="B812" s="2">
        <v>44013</v>
      </c>
      <c r="C812" s="7">
        <v>0.98524501862976099</v>
      </c>
      <c r="D812" s="7">
        <v>0.170103898249827</v>
      </c>
      <c r="E812" s="7">
        <v>1.2402207637911999E-2</v>
      </c>
      <c r="F812" s="7">
        <v>0.698460832275415</v>
      </c>
      <c r="G812" s="7">
        <v>0.119033061836847</v>
      </c>
      <c r="H812" s="9">
        <f t="shared" si="36"/>
        <v>0.182506105887739</v>
      </c>
      <c r="I812" s="9">
        <f t="shared" si="37"/>
        <v>0.19584481417632638</v>
      </c>
      <c r="J812" s="8">
        <f t="shared" si="38"/>
        <v>0.86856473052524197</v>
      </c>
    </row>
    <row r="813" spans="1:10" hidden="1" x14ac:dyDescent="0.25">
      <c r="A813" s="3" t="s">
        <v>31</v>
      </c>
      <c r="B813" s="2">
        <v>44044</v>
      </c>
      <c r="C813" s="7">
        <v>1.00921383716736</v>
      </c>
      <c r="D813" s="7">
        <v>0.178418021655364</v>
      </c>
      <c r="E813" s="7">
        <v>1.07657309525124E-2</v>
      </c>
      <c r="F813" s="7">
        <v>0.70621706538315998</v>
      </c>
      <c r="G813" s="7">
        <v>0.104599182008964</v>
      </c>
      <c r="H813" s="9">
        <f t="shared" si="36"/>
        <v>0.1891837526078764</v>
      </c>
      <c r="I813" s="9">
        <f t="shared" si="37"/>
        <v>0.20168544552381548</v>
      </c>
      <c r="J813" s="8">
        <f t="shared" si="38"/>
        <v>0.884635087038524</v>
      </c>
    </row>
    <row r="814" spans="1:10" hidden="1" x14ac:dyDescent="0.25">
      <c r="A814" s="3" t="s">
        <v>31</v>
      </c>
      <c r="B814" s="2">
        <v>44075</v>
      </c>
      <c r="C814" s="7">
        <v>0.99958585585099202</v>
      </c>
      <c r="D814" s="7">
        <v>0.18051807829758901</v>
      </c>
      <c r="E814" s="7">
        <v>1.23453718071994E-2</v>
      </c>
      <c r="F814" s="7">
        <v>0.69690039053305797</v>
      </c>
      <c r="G814" s="7">
        <v>0.110236159362153</v>
      </c>
      <c r="H814" s="9">
        <f t="shared" si="36"/>
        <v>0.19286345010478842</v>
      </c>
      <c r="I814" s="9">
        <f t="shared" si="37"/>
        <v>0.20573772345841893</v>
      </c>
      <c r="J814" s="8">
        <f t="shared" si="38"/>
        <v>0.877418468830647</v>
      </c>
    </row>
    <row r="815" spans="1:10" hidden="1" x14ac:dyDescent="0.25">
      <c r="A815" s="3" t="s">
        <v>31</v>
      </c>
      <c r="B815" s="2">
        <v>44105</v>
      </c>
      <c r="C815" s="7">
        <v>1.0384577495677401</v>
      </c>
      <c r="D815" s="7">
        <v>0.18190463763800099</v>
      </c>
      <c r="E815" s="7">
        <v>1.02059111083652E-2</v>
      </c>
      <c r="F815" s="7">
        <v>0.699669195658152</v>
      </c>
      <c r="G815" s="7">
        <v>0.108220255595482</v>
      </c>
      <c r="H815" s="9">
        <f t="shared" si="36"/>
        <v>0.19211054874636618</v>
      </c>
      <c r="I815" s="9">
        <f t="shared" si="37"/>
        <v>0.20634078595308369</v>
      </c>
      <c r="J815" s="8">
        <f t="shared" si="38"/>
        <v>0.88157383329615302</v>
      </c>
    </row>
    <row r="816" spans="1:10" hidden="1" x14ac:dyDescent="0.25">
      <c r="A816" s="3" t="s">
        <v>31</v>
      </c>
      <c r="B816" s="2">
        <v>44136</v>
      </c>
      <c r="C816" s="7">
        <v>0.83093211898636099</v>
      </c>
      <c r="D816" s="7">
        <v>0.16176917068548599</v>
      </c>
      <c r="E816" s="7">
        <v>1.4088125524074501E-2</v>
      </c>
      <c r="F816" s="7">
        <v>0.67534006406375602</v>
      </c>
      <c r="G816" s="7">
        <v>0.14880263972668401</v>
      </c>
      <c r="H816" s="9">
        <f t="shared" si="36"/>
        <v>0.1758572962095605</v>
      </c>
      <c r="I816" s="9">
        <f t="shared" si="37"/>
        <v>0.19324738513241263</v>
      </c>
      <c r="J816" s="8">
        <f t="shared" si="38"/>
        <v>0.83710923474924204</v>
      </c>
    </row>
    <row r="817" spans="1:10" hidden="1" x14ac:dyDescent="0.25">
      <c r="A817" s="3" t="s">
        <v>31</v>
      </c>
      <c r="B817" s="2">
        <v>44166</v>
      </c>
      <c r="C817" s="7">
        <v>1.0982544366392799</v>
      </c>
      <c r="D817" s="7">
        <v>0.20376197572136701</v>
      </c>
      <c r="E817" s="7">
        <v>8.1832650046567198E-3</v>
      </c>
      <c r="F817" s="7">
        <v>0.704725202653395</v>
      </c>
      <c r="G817" s="7">
        <v>8.3329556620581099E-2</v>
      </c>
      <c r="H817" s="9">
        <f t="shared" si="36"/>
        <v>0.21194524072602372</v>
      </c>
      <c r="I817" s="9">
        <f t="shared" si="37"/>
        <v>0.22428712322158134</v>
      </c>
      <c r="J817" s="8">
        <f t="shared" si="38"/>
        <v>0.90848717837476201</v>
      </c>
    </row>
    <row r="818" spans="1:10" hidden="1" x14ac:dyDescent="0.25">
      <c r="A818" s="3" t="s">
        <v>31</v>
      </c>
      <c r="B818" s="2">
        <v>44197</v>
      </c>
      <c r="C818" s="7">
        <v>0.64330355190571797</v>
      </c>
      <c r="D818" s="7">
        <v>0.15508027512464501</v>
      </c>
      <c r="E818" s="7">
        <v>1.80849031265643E-2</v>
      </c>
      <c r="F818" s="7">
        <v>0.69190451756053395</v>
      </c>
      <c r="G818" s="7">
        <v>0.13493030418825699</v>
      </c>
      <c r="H818" s="9">
        <f t="shared" si="36"/>
        <v>0.17316517825120931</v>
      </c>
      <c r="I818" s="9">
        <f t="shared" si="37"/>
        <v>0.18309688256975323</v>
      </c>
      <c r="J818" s="8">
        <f t="shared" si="38"/>
        <v>0.84698479268517901</v>
      </c>
    </row>
    <row r="819" spans="1:10" hidden="1" x14ac:dyDescent="0.25">
      <c r="A819" s="3" t="s">
        <v>31</v>
      </c>
      <c r="B819" s="2">
        <v>44228</v>
      </c>
      <c r="C819" s="7">
        <v>0.67196336897613596</v>
      </c>
      <c r="D819" s="7">
        <v>0.151249459918012</v>
      </c>
      <c r="E819" s="7">
        <v>1.58757516791838E-2</v>
      </c>
      <c r="F819" s="7">
        <v>0.691935469277836</v>
      </c>
      <c r="G819" s="7">
        <v>0.14093931912496799</v>
      </c>
      <c r="H819" s="9">
        <f t="shared" si="36"/>
        <v>0.16712521159719579</v>
      </c>
      <c r="I819" s="9">
        <f t="shared" si="37"/>
        <v>0.17937875154179972</v>
      </c>
      <c r="J819" s="8">
        <f t="shared" si="38"/>
        <v>0.84318492919584798</v>
      </c>
    </row>
    <row r="820" spans="1:10" hidden="1" x14ac:dyDescent="0.25">
      <c r="A820" s="3" t="s">
        <v>31</v>
      </c>
      <c r="B820" s="2">
        <v>44256</v>
      </c>
      <c r="C820" s="7">
        <v>0.840787668930151</v>
      </c>
      <c r="D820" s="7">
        <v>0.15227347045237599</v>
      </c>
      <c r="E820" s="7">
        <v>1.7841909386742499E-2</v>
      </c>
      <c r="F820" s="7">
        <v>0.68681241798053605</v>
      </c>
      <c r="G820" s="7">
        <v>0.143072202180345</v>
      </c>
      <c r="H820" s="9">
        <f t="shared" si="36"/>
        <v>0.17011537983911848</v>
      </c>
      <c r="I820" s="9">
        <f t="shared" si="37"/>
        <v>0.1814754276666051</v>
      </c>
      <c r="J820" s="8">
        <f t="shared" si="38"/>
        <v>0.83908588843291199</v>
      </c>
    </row>
    <row r="821" spans="1:10" hidden="1" x14ac:dyDescent="0.25">
      <c r="A821" s="3" t="s">
        <v>31</v>
      </c>
      <c r="B821" s="2">
        <v>44287</v>
      </c>
      <c r="C821" s="7">
        <v>0.94910269117073598</v>
      </c>
      <c r="D821" s="7">
        <v>0.180431404804547</v>
      </c>
      <c r="E821" s="7">
        <v>1.14919327888521E-2</v>
      </c>
      <c r="F821" s="7">
        <v>0.708370432085629</v>
      </c>
      <c r="G821" s="7">
        <v>9.9706230320972103E-2</v>
      </c>
      <c r="H821" s="9">
        <f t="shared" si="36"/>
        <v>0.19192333759339911</v>
      </c>
      <c r="I821" s="9">
        <f t="shared" si="37"/>
        <v>0.20300521141569361</v>
      </c>
      <c r="J821" s="8">
        <f t="shared" si="38"/>
        <v>0.888801836890176</v>
      </c>
    </row>
    <row r="822" spans="1:10" hidden="1" x14ac:dyDescent="0.25">
      <c r="A822" s="3" t="s">
        <v>31</v>
      </c>
      <c r="B822" s="2">
        <v>44317</v>
      </c>
      <c r="C822" s="7">
        <v>1.05606738974243</v>
      </c>
      <c r="D822" s="7">
        <v>0.18369492259071399</v>
      </c>
      <c r="E822" s="7">
        <v>1.1187008660265599E-2</v>
      </c>
      <c r="F822" s="7">
        <v>0.70244181067731104</v>
      </c>
      <c r="G822" s="7">
        <v>0.10267625807170901</v>
      </c>
      <c r="H822" s="9">
        <f t="shared" si="36"/>
        <v>0.19488193125097958</v>
      </c>
      <c r="I822" s="9">
        <f t="shared" si="37"/>
        <v>0.20729862073684374</v>
      </c>
      <c r="J822" s="8">
        <f t="shared" si="38"/>
        <v>0.886136733268025</v>
      </c>
    </row>
    <row r="823" spans="1:10" hidden="1" x14ac:dyDescent="0.25">
      <c r="A823" s="3" t="s">
        <v>31</v>
      </c>
      <c r="B823" s="2">
        <v>44348</v>
      </c>
      <c r="C823" s="7">
        <v>1.0228604674553201</v>
      </c>
      <c r="D823" s="7">
        <v>0.18432898746850601</v>
      </c>
      <c r="E823" s="7">
        <v>1.08632814059783E-2</v>
      </c>
      <c r="F823" s="7">
        <v>0.70263408961831697</v>
      </c>
      <c r="G823" s="7">
        <v>0.102173641507199</v>
      </c>
      <c r="H823" s="9">
        <f t="shared" si="36"/>
        <v>0.19519226887448432</v>
      </c>
      <c r="I823" s="9">
        <f t="shared" si="37"/>
        <v>0.2078203616704356</v>
      </c>
      <c r="J823" s="8">
        <f t="shared" si="38"/>
        <v>0.88696307708682298</v>
      </c>
    </row>
    <row r="824" spans="1:10" hidden="1" x14ac:dyDescent="0.25">
      <c r="A824" s="3" t="s">
        <v>31</v>
      </c>
      <c r="B824" s="2">
        <v>44378</v>
      </c>
      <c r="C824" s="7">
        <v>1.14134756546171</v>
      </c>
      <c r="D824" s="7">
        <v>0.177309164661168</v>
      </c>
      <c r="E824" s="7">
        <v>1.1339550663842599E-2</v>
      </c>
      <c r="F824" s="7">
        <v>0.72202974557182198</v>
      </c>
      <c r="G824" s="7">
        <v>8.93215391031668E-2</v>
      </c>
      <c r="H824" s="9">
        <f t="shared" si="36"/>
        <v>0.1886487153250106</v>
      </c>
      <c r="I824" s="9">
        <f t="shared" si="37"/>
        <v>0.19715500201724048</v>
      </c>
      <c r="J824" s="8">
        <f t="shared" si="38"/>
        <v>0.89933891023298995</v>
      </c>
    </row>
    <row r="825" spans="1:10" hidden="1" x14ac:dyDescent="0.25">
      <c r="A825" s="3" t="s">
        <v>31</v>
      </c>
      <c r="B825" s="2">
        <v>44409</v>
      </c>
      <c r="C825" s="7">
        <v>1.1577433542753901</v>
      </c>
      <c r="D825" s="7">
        <v>0.178561467006386</v>
      </c>
      <c r="E825" s="7">
        <v>1.0321390673903899E-2</v>
      </c>
      <c r="F825" s="7">
        <v>0.724916483119046</v>
      </c>
      <c r="G825" s="7">
        <v>8.6200659200664095E-2</v>
      </c>
      <c r="H825" s="9">
        <f t="shared" si="36"/>
        <v>0.1888828576802899</v>
      </c>
      <c r="I825" s="9">
        <f t="shared" si="37"/>
        <v>0.19763788035070021</v>
      </c>
      <c r="J825" s="8">
        <f t="shared" si="38"/>
        <v>0.90347795012543197</v>
      </c>
    </row>
    <row r="826" spans="1:10" x14ac:dyDescent="0.25">
      <c r="A826" s="3" t="s">
        <v>31</v>
      </c>
      <c r="B826" s="2">
        <v>44440</v>
      </c>
      <c r="C826" s="7">
        <v>1.0596547946533099</v>
      </c>
      <c r="D826" s="7">
        <v>0.18318899471118899</v>
      </c>
      <c r="E826" s="7">
        <v>1.10926453312684E-2</v>
      </c>
      <c r="F826" s="7">
        <v>0.70757074887002502</v>
      </c>
      <c r="G826" s="7">
        <v>9.8147611087517295E-2</v>
      </c>
      <c r="H826" s="9">
        <f t="shared" si="36"/>
        <v>0.1942816400424574</v>
      </c>
      <c r="I826" s="9">
        <f t="shared" si="37"/>
        <v>0.20565477507402302</v>
      </c>
      <c r="J826" s="8">
        <f t="shared" si="38"/>
        <v>0.89075974358121401</v>
      </c>
    </row>
    <row r="827" spans="1:10" hidden="1" x14ac:dyDescent="0.25">
      <c r="A827" s="3" t="s">
        <v>32</v>
      </c>
      <c r="B827" s="2">
        <v>43466</v>
      </c>
      <c r="C827" s="7">
        <v>0.93251711906679902</v>
      </c>
      <c r="D827" s="7">
        <v>0.20777726507201599</v>
      </c>
      <c r="E827" s="7">
        <v>2.4781997721832399E-2</v>
      </c>
      <c r="F827" s="7">
        <v>0.56135608762114797</v>
      </c>
      <c r="G827" s="7">
        <v>0.206084649585003</v>
      </c>
      <c r="H827" s="9">
        <f t="shared" si="36"/>
        <v>0.23255926279384839</v>
      </c>
      <c r="I827" s="9">
        <f t="shared" si="37"/>
        <v>0.27014465611778782</v>
      </c>
      <c r="J827" s="8">
        <f t="shared" si="38"/>
        <v>0.76913335269316396</v>
      </c>
    </row>
    <row r="828" spans="1:10" hidden="1" x14ac:dyDescent="0.25">
      <c r="A828" s="3" t="s">
        <v>32</v>
      </c>
      <c r="B828" s="2">
        <v>43497</v>
      </c>
      <c r="C828" s="7">
        <v>0.90189365570401103</v>
      </c>
      <c r="D828" s="7">
        <v>0.213817264495442</v>
      </c>
      <c r="E828" s="7">
        <v>2.4493370923712499E-2</v>
      </c>
      <c r="F828" s="7">
        <v>0.58941377306976905</v>
      </c>
      <c r="G828" s="7">
        <v>0.17227559151107699</v>
      </c>
      <c r="H828" s="9">
        <f t="shared" si="36"/>
        <v>0.23831063541915451</v>
      </c>
      <c r="I828" s="9">
        <f t="shared" si="37"/>
        <v>0.26619646713799083</v>
      </c>
      <c r="J828" s="8">
        <f t="shared" si="38"/>
        <v>0.80323103756521108</v>
      </c>
    </row>
    <row r="829" spans="1:10" hidden="1" x14ac:dyDescent="0.25">
      <c r="A829" s="3" t="s">
        <v>32</v>
      </c>
      <c r="B829" s="2">
        <v>43525</v>
      </c>
      <c r="C829" s="7">
        <v>1.03940734226061</v>
      </c>
      <c r="D829" s="7">
        <v>0.215308700936018</v>
      </c>
      <c r="E829" s="7">
        <v>2.2859030757620299E-2</v>
      </c>
      <c r="F829" s="7">
        <v>0.59975915327374596</v>
      </c>
      <c r="G829" s="7">
        <v>0.16207311503261601</v>
      </c>
      <c r="H829" s="9">
        <f t="shared" si="36"/>
        <v>0.23816773169363831</v>
      </c>
      <c r="I829" s="9">
        <f t="shared" si="37"/>
        <v>0.26416046200811971</v>
      </c>
      <c r="J829" s="8">
        <f t="shared" si="38"/>
        <v>0.81506785420976402</v>
      </c>
    </row>
    <row r="830" spans="1:10" hidden="1" x14ac:dyDescent="0.25">
      <c r="A830" s="3" t="s">
        <v>32</v>
      </c>
      <c r="B830" s="2">
        <v>43556</v>
      </c>
      <c r="C830" s="7">
        <v>0.96573224683655801</v>
      </c>
      <c r="D830" s="7">
        <v>0.21751382177877901</v>
      </c>
      <c r="E830" s="7">
        <v>2.44555127295061E-2</v>
      </c>
      <c r="F830" s="7">
        <v>0.58805295432844695</v>
      </c>
      <c r="G830" s="7">
        <v>0.16997771116326801</v>
      </c>
      <c r="H830" s="9">
        <f t="shared" si="36"/>
        <v>0.24196933450828512</v>
      </c>
      <c r="I830" s="9">
        <f t="shared" si="37"/>
        <v>0.27001339706421379</v>
      </c>
      <c r="J830" s="8">
        <f t="shared" si="38"/>
        <v>0.80556677610722593</v>
      </c>
    </row>
    <row r="831" spans="1:10" hidden="1" x14ac:dyDescent="0.25">
      <c r="A831" s="3" t="s">
        <v>32</v>
      </c>
      <c r="B831" s="2">
        <v>43586</v>
      </c>
      <c r="C831" s="7">
        <v>1.01262395705859</v>
      </c>
      <c r="D831" s="7">
        <v>0.22158840864316601</v>
      </c>
      <c r="E831" s="7">
        <v>2.2754291416742001E-2</v>
      </c>
      <c r="F831" s="7">
        <v>0.59752169473555405</v>
      </c>
      <c r="G831" s="7">
        <v>0.15813560520453801</v>
      </c>
      <c r="H831" s="9">
        <f t="shared" si="36"/>
        <v>0.24434270005990802</v>
      </c>
      <c r="I831" s="9">
        <f t="shared" si="37"/>
        <v>0.27052334933868272</v>
      </c>
      <c r="J831" s="8">
        <f t="shared" si="38"/>
        <v>0.81911010337872003</v>
      </c>
    </row>
    <row r="832" spans="1:10" hidden="1" x14ac:dyDescent="0.25">
      <c r="A832" s="3" t="s">
        <v>32</v>
      </c>
      <c r="B832" s="2">
        <v>43617</v>
      </c>
      <c r="C832" s="7">
        <v>0.95738949681113905</v>
      </c>
      <c r="D832" s="7">
        <v>0.214648793231909</v>
      </c>
      <c r="E832" s="7">
        <v>2.3066390549614301E-2</v>
      </c>
      <c r="F832" s="7">
        <v>0.59319976714077904</v>
      </c>
      <c r="G832" s="7">
        <v>0.169085049077699</v>
      </c>
      <c r="H832" s="9">
        <f t="shared" si="36"/>
        <v>0.23771518378152329</v>
      </c>
      <c r="I832" s="9">
        <f t="shared" si="37"/>
        <v>0.26570424676239346</v>
      </c>
      <c r="J832" s="8">
        <f t="shared" si="38"/>
        <v>0.80784856037268804</v>
      </c>
    </row>
    <row r="833" spans="1:10" hidden="1" x14ac:dyDescent="0.25">
      <c r="A833" s="3" t="s">
        <v>32</v>
      </c>
      <c r="B833" s="2">
        <v>43647</v>
      </c>
      <c r="C833" s="7">
        <v>1.01698434253897</v>
      </c>
      <c r="D833" s="7">
        <v>0.210056270004533</v>
      </c>
      <c r="E833" s="7">
        <v>2.2401950037286199E-2</v>
      </c>
      <c r="F833" s="7">
        <v>0.58436540173336304</v>
      </c>
      <c r="G833" s="7">
        <v>0.183176378224818</v>
      </c>
      <c r="H833" s="9">
        <f t="shared" si="36"/>
        <v>0.23245822004181921</v>
      </c>
      <c r="I833" s="9">
        <f t="shared" si="37"/>
        <v>0.26441407312694382</v>
      </c>
      <c r="J833" s="8">
        <f t="shared" si="38"/>
        <v>0.79442167173789602</v>
      </c>
    </row>
    <row r="834" spans="1:10" hidden="1" x14ac:dyDescent="0.25">
      <c r="A834" s="3" t="s">
        <v>32</v>
      </c>
      <c r="B834" s="2">
        <v>43678</v>
      </c>
      <c r="C834" s="7">
        <v>1.00749245930424</v>
      </c>
      <c r="D834" s="7">
        <v>0.21256406658393301</v>
      </c>
      <c r="E834" s="7">
        <v>2.4924154029170101E-2</v>
      </c>
      <c r="F834" s="7">
        <v>0.58883049412003197</v>
      </c>
      <c r="G834" s="7">
        <v>0.17368128526686499</v>
      </c>
      <c r="H834" s="9">
        <f t="shared" si="36"/>
        <v>0.2374882206131031</v>
      </c>
      <c r="I834" s="9">
        <f t="shared" si="37"/>
        <v>0.26524271190112825</v>
      </c>
      <c r="J834" s="8">
        <f t="shared" si="38"/>
        <v>0.80139456070396498</v>
      </c>
    </row>
    <row r="835" spans="1:10" hidden="1" x14ac:dyDescent="0.25">
      <c r="A835" s="3" t="s">
        <v>32</v>
      </c>
      <c r="B835" s="2">
        <v>43709</v>
      </c>
      <c r="C835" s="7">
        <v>0.96796778621622404</v>
      </c>
      <c r="D835" s="7">
        <v>0.20529302697132601</v>
      </c>
      <c r="E835" s="7">
        <v>2.79460420001689E-2</v>
      </c>
      <c r="F835" s="7">
        <v>0.59176321001666199</v>
      </c>
      <c r="G835" s="7">
        <v>0.17499772101184399</v>
      </c>
      <c r="H835" s="9">
        <f t="shared" ref="H835:H898" si="39">D835+E835</f>
        <v>0.23323906897149491</v>
      </c>
      <c r="I835" s="9">
        <f t="shared" ref="I835:I898" si="40">D835/(D835+F835)</f>
        <v>0.25756404309326025</v>
      </c>
      <c r="J835" s="8">
        <f t="shared" ref="J835:J898" si="41">+F835+D835</f>
        <v>0.797056236987988</v>
      </c>
    </row>
    <row r="836" spans="1:10" hidden="1" x14ac:dyDescent="0.25">
      <c r="A836" s="3" t="s">
        <v>32</v>
      </c>
      <c r="B836" s="2">
        <v>43739</v>
      </c>
      <c r="C836" s="7">
        <v>1.00743799137277</v>
      </c>
      <c r="D836" s="7">
        <v>0.211037720066173</v>
      </c>
      <c r="E836" s="7">
        <v>2.5916677298971999E-2</v>
      </c>
      <c r="F836" s="7">
        <v>0.58444692043538704</v>
      </c>
      <c r="G836" s="7">
        <v>0.17859868219946701</v>
      </c>
      <c r="H836" s="9">
        <f t="shared" si="39"/>
        <v>0.23695439736514501</v>
      </c>
      <c r="I836" s="9">
        <f t="shared" si="40"/>
        <v>0.26529452527595232</v>
      </c>
      <c r="J836" s="8">
        <f t="shared" si="41"/>
        <v>0.79548464050156009</v>
      </c>
    </row>
    <row r="837" spans="1:10" hidden="1" x14ac:dyDescent="0.25">
      <c r="A837" s="3" t="s">
        <v>32</v>
      </c>
      <c r="B837" s="2">
        <v>43770</v>
      </c>
      <c r="C837" s="7">
        <v>1.0940110075645699</v>
      </c>
      <c r="D837" s="7">
        <v>0.206885465934664</v>
      </c>
      <c r="E837" s="7">
        <v>2.62552250319016E-2</v>
      </c>
      <c r="F837" s="7">
        <v>0.56525998712820702</v>
      </c>
      <c r="G837" s="7">
        <v>0.201599321905227</v>
      </c>
      <c r="H837" s="9">
        <f t="shared" si="39"/>
        <v>0.23314069096656559</v>
      </c>
      <c r="I837" s="9">
        <f t="shared" si="40"/>
        <v>0.267935872851431</v>
      </c>
      <c r="J837" s="8">
        <f t="shared" si="41"/>
        <v>0.77214545306287108</v>
      </c>
    </row>
    <row r="838" spans="1:10" hidden="1" x14ac:dyDescent="0.25">
      <c r="A838" s="3" t="s">
        <v>32</v>
      </c>
      <c r="B838" s="2">
        <v>43800</v>
      </c>
      <c r="C838" s="7">
        <v>1.0965425952655199</v>
      </c>
      <c r="D838" s="7">
        <v>0.232670354205191</v>
      </c>
      <c r="E838" s="7">
        <v>2.2427797562275701E-2</v>
      </c>
      <c r="F838" s="7">
        <v>0.584105087725871</v>
      </c>
      <c r="G838" s="7">
        <v>0.160796760506663</v>
      </c>
      <c r="H838" s="9">
        <f t="shared" si="39"/>
        <v>0.2550981517674667</v>
      </c>
      <c r="I838" s="9">
        <f t="shared" si="40"/>
        <v>0.28486453223311897</v>
      </c>
      <c r="J838" s="8">
        <f t="shared" si="41"/>
        <v>0.816775441931062</v>
      </c>
    </row>
    <row r="839" spans="1:10" hidden="1" x14ac:dyDescent="0.25">
      <c r="A839" s="3" t="s">
        <v>32</v>
      </c>
      <c r="B839" s="2">
        <v>43831</v>
      </c>
      <c r="C839" s="7">
        <v>0.94869739416673204</v>
      </c>
      <c r="D839" s="7">
        <v>0.203322341400411</v>
      </c>
      <c r="E839" s="7">
        <v>3.01742644439204E-2</v>
      </c>
      <c r="F839" s="7">
        <v>0.57551824813281105</v>
      </c>
      <c r="G839" s="7">
        <v>0.19098514602285699</v>
      </c>
      <c r="H839" s="9">
        <f t="shared" si="39"/>
        <v>0.23349660584433141</v>
      </c>
      <c r="I839" s="9">
        <f t="shared" si="40"/>
        <v>0.26105771082406865</v>
      </c>
      <c r="J839" s="8">
        <f t="shared" si="41"/>
        <v>0.77884058953322199</v>
      </c>
    </row>
    <row r="840" spans="1:10" hidden="1" x14ac:dyDescent="0.25">
      <c r="A840" s="3" t="s">
        <v>32</v>
      </c>
      <c r="B840" s="2">
        <v>43862</v>
      </c>
      <c r="C840" s="7">
        <v>0.94471799105465404</v>
      </c>
      <c r="D840" s="7">
        <v>0.20887070911547001</v>
      </c>
      <c r="E840" s="7">
        <v>2.5517521376704599E-2</v>
      </c>
      <c r="F840" s="7">
        <v>0.59484614995137097</v>
      </c>
      <c r="G840" s="7">
        <v>0.170765619556455</v>
      </c>
      <c r="H840" s="9">
        <f t="shared" si="39"/>
        <v>0.23438823049217461</v>
      </c>
      <c r="I840" s="9">
        <f t="shared" si="40"/>
        <v>0.25988096026501206</v>
      </c>
      <c r="J840" s="8">
        <f t="shared" si="41"/>
        <v>0.80371685906684098</v>
      </c>
    </row>
    <row r="841" spans="1:10" hidden="1" x14ac:dyDescent="0.25">
      <c r="A841" s="3" t="s">
        <v>32</v>
      </c>
      <c r="B841" s="2">
        <v>43891</v>
      </c>
      <c r="C841" s="7">
        <v>0.98718555150798004</v>
      </c>
      <c r="D841" s="7">
        <v>0.17932234818204501</v>
      </c>
      <c r="E841" s="7">
        <v>2.2036603089392801E-2</v>
      </c>
      <c r="F841" s="7">
        <v>0.56589504929859202</v>
      </c>
      <c r="G841" s="7">
        <v>0.23274599942996901</v>
      </c>
      <c r="H841" s="9">
        <f t="shared" si="39"/>
        <v>0.20135895127143782</v>
      </c>
      <c r="I841" s="9">
        <f t="shared" si="40"/>
        <v>0.24063092030363439</v>
      </c>
      <c r="J841" s="8">
        <f t="shared" si="41"/>
        <v>0.74521739748063709</v>
      </c>
    </row>
    <row r="842" spans="1:10" hidden="1" x14ac:dyDescent="0.25">
      <c r="A842" s="3" t="s">
        <v>32</v>
      </c>
      <c r="B842" s="2">
        <v>43922</v>
      </c>
      <c r="C842" s="7">
        <v>0.71874821778072495</v>
      </c>
      <c r="D842" s="7">
        <v>0.12467967308429199</v>
      </c>
      <c r="E842" s="7">
        <v>2.66943797617788E-2</v>
      </c>
      <c r="F842" s="7">
        <v>0.48802660940242198</v>
      </c>
      <c r="G842" s="7">
        <v>0.36059933775150699</v>
      </c>
      <c r="H842" s="9">
        <f t="shared" si="39"/>
        <v>0.15137405284607081</v>
      </c>
      <c r="I842" s="9">
        <f t="shared" si="40"/>
        <v>0.20349011695827612</v>
      </c>
      <c r="J842" s="8">
        <f t="shared" si="41"/>
        <v>0.61270628248671399</v>
      </c>
    </row>
    <row r="843" spans="1:10" hidden="1" x14ac:dyDescent="0.25">
      <c r="A843" s="3" t="s">
        <v>32</v>
      </c>
      <c r="B843" s="2">
        <v>43952</v>
      </c>
      <c r="C843" s="7">
        <v>0.89365186960328502</v>
      </c>
      <c r="D843" s="7">
        <v>0.13201073134792701</v>
      </c>
      <c r="E843" s="7">
        <v>2.6645680991912401E-2</v>
      </c>
      <c r="F843" s="7">
        <v>0.49349613474179699</v>
      </c>
      <c r="G843" s="7">
        <v>0.347847452918363</v>
      </c>
      <c r="H843" s="9">
        <f t="shared" si="39"/>
        <v>0.1586564123398394</v>
      </c>
      <c r="I843" s="9">
        <f t="shared" si="40"/>
        <v>0.21104601484740715</v>
      </c>
      <c r="J843" s="8">
        <f t="shared" si="41"/>
        <v>0.62550686608972406</v>
      </c>
    </row>
    <row r="844" spans="1:10" hidden="1" x14ac:dyDescent="0.25">
      <c r="A844" s="3" t="s">
        <v>32</v>
      </c>
      <c r="B844" s="2">
        <v>43983</v>
      </c>
      <c r="C844" s="7">
        <v>1.0379905007460899</v>
      </c>
      <c r="D844" s="7">
        <v>0.159146277391604</v>
      </c>
      <c r="E844" s="7">
        <v>2.2614350085420301E-2</v>
      </c>
      <c r="F844" s="7">
        <v>0.52142436868938102</v>
      </c>
      <c r="G844" s="7">
        <v>0.29681500383359499</v>
      </c>
      <c r="H844" s="9">
        <f t="shared" si="39"/>
        <v>0.18176062747702432</v>
      </c>
      <c r="I844" s="9">
        <f t="shared" si="40"/>
        <v>0.23384240608676835</v>
      </c>
      <c r="J844" s="8">
        <f t="shared" si="41"/>
        <v>0.68057064608098505</v>
      </c>
    </row>
    <row r="845" spans="1:10" hidden="1" x14ac:dyDescent="0.25">
      <c r="A845" s="3" t="s">
        <v>32</v>
      </c>
      <c r="B845" s="2">
        <v>44013</v>
      </c>
      <c r="C845" s="7">
        <v>1.11531961108731</v>
      </c>
      <c r="D845" s="7">
        <v>0.185383150107825</v>
      </c>
      <c r="E845" s="7">
        <v>2.3424430281865999E-2</v>
      </c>
      <c r="F845" s="7">
        <v>0.55105026792577405</v>
      </c>
      <c r="G845" s="7">
        <v>0.24014215168453501</v>
      </c>
      <c r="H845" s="9">
        <f t="shared" si="39"/>
        <v>0.20880758038969099</v>
      </c>
      <c r="I845" s="9">
        <f t="shared" si="40"/>
        <v>0.25173103985806233</v>
      </c>
      <c r="J845" s="8">
        <f t="shared" si="41"/>
        <v>0.73643341803359907</v>
      </c>
    </row>
    <row r="846" spans="1:10" hidden="1" x14ac:dyDescent="0.25">
      <c r="A846" s="3" t="s">
        <v>32</v>
      </c>
      <c r="B846" s="2">
        <v>44044</v>
      </c>
      <c r="C846" s="7">
        <v>1.12513808653388</v>
      </c>
      <c r="D846" s="7">
        <v>0.18470605602522999</v>
      </c>
      <c r="E846" s="7">
        <v>2.20413028320353E-2</v>
      </c>
      <c r="F846" s="7">
        <v>0.56744190346720602</v>
      </c>
      <c r="G846" s="7">
        <v>0.22581073767552901</v>
      </c>
      <c r="H846" s="9">
        <f t="shared" si="39"/>
        <v>0.20674735885726531</v>
      </c>
      <c r="I846" s="9">
        <f t="shared" si="40"/>
        <v>0.24557143803178461</v>
      </c>
      <c r="J846" s="8">
        <f t="shared" si="41"/>
        <v>0.75214795949243607</v>
      </c>
    </row>
    <row r="847" spans="1:10" hidden="1" x14ac:dyDescent="0.25">
      <c r="A847" s="3" t="s">
        <v>32</v>
      </c>
      <c r="B847" s="2">
        <v>44075</v>
      </c>
      <c r="C847" s="7">
        <v>1.1047404773747</v>
      </c>
      <c r="D847" s="7">
        <v>0.18714533627799801</v>
      </c>
      <c r="E847" s="7">
        <v>2.6310988317895401E-2</v>
      </c>
      <c r="F847" s="7">
        <v>0.57120194082233</v>
      </c>
      <c r="G847" s="7">
        <v>0.21534173458177699</v>
      </c>
      <c r="H847" s="9">
        <f t="shared" si="39"/>
        <v>0.21345632459589342</v>
      </c>
      <c r="I847" s="9">
        <f t="shared" si="40"/>
        <v>0.24678052117966398</v>
      </c>
      <c r="J847" s="8">
        <f t="shared" si="41"/>
        <v>0.75834727710032801</v>
      </c>
    </row>
    <row r="848" spans="1:10" hidden="1" x14ac:dyDescent="0.25">
      <c r="A848" s="3" t="s">
        <v>32</v>
      </c>
      <c r="B848" s="2">
        <v>44105</v>
      </c>
      <c r="C848" s="7">
        <v>1.1415566926735801</v>
      </c>
      <c r="D848" s="7">
        <v>0.18476397608610301</v>
      </c>
      <c r="E848" s="7">
        <v>2.41627942107604E-2</v>
      </c>
      <c r="F848" s="7">
        <v>0.56224213520891198</v>
      </c>
      <c r="G848" s="7">
        <v>0.22883109449422401</v>
      </c>
      <c r="H848" s="9">
        <f t="shared" si="39"/>
        <v>0.20892677029686341</v>
      </c>
      <c r="I848" s="9">
        <f t="shared" si="40"/>
        <v>0.24733930993656114</v>
      </c>
      <c r="J848" s="8">
        <f t="shared" si="41"/>
        <v>0.74700611129501504</v>
      </c>
    </row>
    <row r="849" spans="1:10" hidden="1" x14ac:dyDescent="0.25">
      <c r="A849" s="3" t="s">
        <v>32</v>
      </c>
      <c r="B849" s="2">
        <v>44136</v>
      </c>
      <c r="C849" s="7">
        <v>1.0039709528076901</v>
      </c>
      <c r="D849" s="7">
        <v>0.147825878021277</v>
      </c>
      <c r="E849" s="7">
        <v>1.66919084838924E-2</v>
      </c>
      <c r="F849" s="7">
        <v>0.49005948423504803</v>
      </c>
      <c r="G849" s="7">
        <v>0.34542272925978301</v>
      </c>
      <c r="H849" s="9">
        <f t="shared" si="39"/>
        <v>0.16451778650516941</v>
      </c>
      <c r="I849" s="9">
        <f t="shared" si="40"/>
        <v>0.23174364355750074</v>
      </c>
      <c r="J849" s="8">
        <f t="shared" si="41"/>
        <v>0.63788536225632497</v>
      </c>
    </row>
    <row r="850" spans="1:10" hidden="1" x14ac:dyDescent="0.25">
      <c r="A850" s="3" t="s">
        <v>32</v>
      </c>
      <c r="B850" s="2">
        <v>44166</v>
      </c>
      <c r="C850" s="7">
        <v>1.15589891850742</v>
      </c>
      <c r="D850" s="7">
        <v>0.20852536833329399</v>
      </c>
      <c r="E850" s="7">
        <v>1.42015740901985E-2</v>
      </c>
      <c r="F850" s="7">
        <v>0.55422003505483997</v>
      </c>
      <c r="G850" s="7">
        <v>0.223053022521668</v>
      </c>
      <c r="H850" s="9">
        <f t="shared" si="39"/>
        <v>0.2227269424234925</v>
      </c>
      <c r="I850" s="9">
        <f t="shared" si="40"/>
        <v>0.27338790559342491</v>
      </c>
      <c r="J850" s="8">
        <f t="shared" si="41"/>
        <v>0.76274540338813401</v>
      </c>
    </row>
    <row r="851" spans="1:10" hidden="1" x14ac:dyDescent="0.25">
      <c r="A851" s="3" t="s">
        <v>32</v>
      </c>
      <c r="B851" s="2">
        <v>44197</v>
      </c>
      <c r="C851" s="7">
        <v>0.86955781402565502</v>
      </c>
      <c r="D851" s="7">
        <v>0.13894977988835</v>
      </c>
      <c r="E851" s="7">
        <v>2.2661496252843801E-2</v>
      </c>
      <c r="F851" s="7">
        <v>0.49343637478284103</v>
      </c>
      <c r="G851" s="7">
        <v>0.344952349075966</v>
      </c>
      <c r="H851" s="9">
        <f t="shared" si="39"/>
        <v>0.1616112761411938</v>
      </c>
      <c r="I851" s="9">
        <f t="shared" si="40"/>
        <v>0.21972299498017453</v>
      </c>
      <c r="J851" s="8">
        <f t="shared" si="41"/>
        <v>0.63238615467119108</v>
      </c>
    </row>
    <row r="852" spans="1:10" hidden="1" x14ac:dyDescent="0.25">
      <c r="A852" s="3" t="s">
        <v>32</v>
      </c>
      <c r="B852" s="2">
        <v>44228</v>
      </c>
      <c r="C852" s="7">
        <v>0.83031062496298502</v>
      </c>
      <c r="D852" s="7">
        <v>0.15526059636777201</v>
      </c>
      <c r="E852" s="7">
        <v>1.8944048551953901E-2</v>
      </c>
      <c r="F852" s="7">
        <v>0.51889314173272705</v>
      </c>
      <c r="G852" s="7">
        <v>0.30690221334754803</v>
      </c>
      <c r="H852" s="9">
        <f t="shared" si="39"/>
        <v>0.1742046449197259</v>
      </c>
      <c r="I852" s="9">
        <f t="shared" si="40"/>
        <v>0.23030443590691271</v>
      </c>
      <c r="J852" s="8">
        <f t="shared" si="41"/>
        <v>0.67415373810049906</v>
      </c>
    </row>
    <row r="853" spans="1:10" hidden="1" x14ac:dyDescent="0.25">
      <c r="A853" s="3" t="s">
        <v>32</v>
      </c>
      <c r="B853" s="2">
        <v>44256</v>
      </c>
      <c r="C853" s="7">
        <v>0.98214003701539898</v>
      </c>
      <c r="D853" s="7">
        <v>0.15583143439741801</v>
      </c>
      <c r="E853" s="7">
        <v>1.8239098672943901E-2</v>
      </c>
      <c r="F853" s="7">
        <v>0.52991891200372299</v>
      </c>
      <c r="G853" s="7">
        <v>0.29601055492591499</v>
      </c>
      <c r="H853" s="9">
        <f t="shared" si="39"/>
        <v>0.17407053307036191</v>
      </c>
      <c r="I853" s="9">
        <f t="shared" si="40"/>
        <v>0.22724222483478243</v>
      </c>
      <c r="J853" s="8">
        <f t="shared" si="41"/>
        <v>0.68575034640114096</v>
      </c>
    </row>
    <row r="854" spans="1:10" hidden="1" x14ac:dyDescent="0.25">
      <c r="A854" s="3" t="s">
        <v>32</v>
      </c>
      <c r="B854" s="2">
        <v>44287</v>
      </c>
      <c r="C854" s="7">
        <v>1.07870745422431</v>
      </c>
      <c r="D854" s="7">
        <v>0.18486494127457301</v>
      </c>
      <c r="E854" s="7">
        <v>1.8477951226096599E-2</v>
      </c>
      <c r="F854" s="7">
        <v>0.57124767602558302</v>
      </c>
      <c r="G854" s="7">
        <v>0.22540943147374801</v>
      </c>
      <c r="H854" s="9">
        <f t="shared" si="39"/>
        <v>0.20334289250066961</v>
      </c>
      <c r="I854" s="9">
        <f t="shared" si="40"/>
        <v>0.24449392464136951</v>
      </c>
      <c r="J854" s="8">
        <f t="shared" si="41"/>
        <v>0.756112617300156</v>
      </c>
    </row>
    <row r="855" spans="1:10" hidden="1" x14ac:dyDescent="0.25">
      <c r="A855" s="3" t="s">
        <v>32</v>
      </c>
      <c r="B855" s="2">
        <v>44317</v>
      </c>
      <c r="C855" s="7">
        <v>1.1711727131855501</v>
      </c>
      <c r="D855" s="7">
        <v>0.18989439125535901</v>
      </c>
      <c r="E855" s="7">
        <v>1.4972109856015299E-2</v>
      </c>
      <c r="F855" s="7">
        <v>0.57146976141588701</v>
      </c>
      <c r="G855" s="7">
        <v>0.22366373747273899</v>
      </c>
      <c r="H855" s="9">
        <f t="shared" si="39"/>
        <v>0.20486650111137431</v>
      </c>
      <c r="I855" s="9">
        <f t="shared" si="40"/>
        <v>0.24941335967698841</v>
      </c>
      <c r="J855" s="8">
        <f t="shared" si="41"/>
        <v>0.76136415267124602</v>
      </c>
    </row>
    <row r="856" spans="1:10" hidden="1" x14ac:dyDescent="0.25">
      <c r="A856" s="3" t="s">
        <v>32</v>
      </c>
      <c r="B856" s="2">
        <v>44348</v>
      </c>
      <c r="C856" s="7">
        <v>1.1768215486003399</v>
      </c>
      <c r="D856" s="7">
        <v>0.179422088756026</v>
      </c>
      <c r="E856" s="7">
        <v>1.9763236850671599E-2</v>
      </c>
      <c r="F856" s="7">
        <v>0.56665471518386501</v>
      </c>
      <c r="G856" s="7">
        <v>0.234159959209437</v>
      </c>
      <c r="H856" s="9">
        <f t="shared" si="39"/>
        <v>0.19918532560669761</v>
      </c>
      <c r="I856" s="9">
        <f t="shared" si="40"/>
        <v>0.24048742409431809</v>
      </c>
      <c r="J856" s="8">
        <f t="shared" si="41"/>
        <v>0.74607680393989106</v>
      </c>
    </row>
    <row r="857" spans="1:10" hidden="1" x14ac:dyDescent="0.25">
      <c r="A857" s="3" t="s">
        <v>32</v>
      </c>
      <c r="B857" s="2">
        <v>44378</v>
      </c>
      <c r="C857" s="7">
        <v>1.22074444321405</v>
      </c>
      <c r="D857" s="7">
        <v>0.182798061104439</v>
      </c>
      <c r="E857" s="7">
        <v>1.6117084652648599E-2</v>
      </c>
      <c r="F857" s="7">
        <v>0.57757514315579905</v>
      </c>
      <c r="G857" s="7">
        <v>0.22350971108711401</v>
      </c>
      <c r="H857" s="9">
        <f t="shared" si="39"/>
        <v>0.1989151457570876</v>
      </c>
      <c r="I857" s="9">
        <f t="shared" si="40"/>
        <v>0.24040571140625872</v>
      </c>
      <c r="J857" s="8">
        <f t="shared" si="41"/>
        <v>0.76037320426023802</v>
      </c>
    </row>
    <row r="858" spans="1:10" hidden="1" x14ac:dyDescent="0.25">
      <c r="A858" s="3" t="s">
        <v>32</v>
      </c>
      <c r="B858" s="2">
        <v>44409</v>
      </c>
      <c r="C858" s="7">
        <v>1.14452626135337</v>
      </c>
      <c r="D858" s="7">
        <v>0.197111061674514</v>
      </c>
      <c r="E858" s="7">
        <v>1.66108360914612E-2</v>
      </c>
      <c r="F858" s="7">
        <v>0.58741794216236098</v>
      </c>
      <c r="G858" s="7">
        <v>0.19886016007166399</v>
      </c>
      <c r="H858" s="9">
        <f t="shared" si="39"/>
        <v>0.21372189776597519</v>
      </c>
      <c r="I858" s="9">
        <f t="shared" si="40"/>
        <v>0.25124764120957699</v>
      </c>
      <c r="J858" s="8">
        <f t="shared" si="41"/>
        <v>0.78452900383687496</v>
      </c>
    </row>
    <row r="859" spans="1:10" x14ac:dyDescent="0.25">
      <c r="A859" s="3" t="s">
        <v>32</v>
      </c>
      <c r="B859" s="2">
        <v>44440</v>
      </c>
      <c r="C859" s="7">
        <v>1.1273758193183201</v>
      </c>
      <c r="D859" s="7">
        <v>0.19190564731732801</v>
      </c>
      <c r="E859" s="7">
        <v>1.5138255642986501E-2</v>
      </c>
      <c r="F859" s="7">
        <v>0.57607252485789995</v>
      </c>
      <c r="G859" s="7">
        <v>0.216883572181785</v>
      </c>
      <c r="H859" s="9">
        <f t="shared" si="39"/>
        <v>0.2070439029603145</v>
      </c>
      <c r="I859" s="9">
        <f t="shared" si="40"/>
        <v>0.24988424706625817</v>
      </c>
      <c r="J859" s="8">
        <f t="shared" si="41"/>
        <v>0.7679781721752279</v>
      </c>
    </row>
    <row r="860" spans="1:10" hidden="1" x14ac:dyDescent="0.25">
      <c r="A860" s="3" t="s">
        <v>33</v>
      </c>
      <c r="B860" s="2">
        <v>43466</v>
      </c>
      <c r="C860" s="7">
        <v>0.84599457704064496</v>
      </c>
      <c r="D860" s="7">
        <v>0.16211272963038201</v>
      </c>
      <c r="E860" s="7">
        <v>1.9974920700989201E-2</v>
      </c>
      <c r="F860" s="7">
        <v>0.73070492342527005</v>
      </c>
      <c r="G860" s="7">
        <v>8.7207426243358602E-2</v>
      </c>
      <c r="H860" s="9">
        <f t="shared" si="39"/>
        <v>0.1820876503313712</v>
      </c>
      <c r="I860" s="9">
        <f t="shared" si="40"/>
        <v>0.18157428795852565</v>
      </c>
      <c r="J860" s="8">
        <f t="shared" si="41"/>
        <v>0.89281765305565208</v>
      </c>
    </row>
    <row r="861" spans="1:10" hidden="1" x14ac:dyDescent="0.25">
      <c r="A861" s="3" t="s">
        <v>33</v>
      </c>
      <c r="B861" s="2">
        <v>43497</v>
      </c>
      <c r="C861" s="7">
        <v>0.87848156117118503</v>
      </c>
      <c r="D861" s="7">
        <v>0.165993631963647</v>
      </c>
      <c r="E861" s="7">
        <v>1.7840205494332802E-2</v>
      </c>
      <c r="F861" s="7">
        <v>0.74360572047727902</v>
      </c>
      <c r="G861" s="7">
        <v>7.2560442064741701E-2</v>
      </c>
      <c r="H861" s="9">
        <f t="shared" si="39"/>
        <v>0.18383383745797979</v>
      </c>
      <c r="I861" s="9">
        <f t="shared" si="40"/>
        <v>0.1824909302301064</v>
      </c>
      <c r="J861" s="8">
        <f t="shared" si="41"/>
        <v>0.90959935244092605</v>
      </c>
    </row>
    <row r="862" spans="1:10" hidden="1" x14ac:dyDescent="0.25">
      <c r="A862" s="3" t="s">
        <v>33</v>
      </c>
      <c r="B862" s="2">
        <v>43525</v>
      </c>
      <c r="C862" s="7">
        <v>1.0250398031652701</v>
      </c>
      <c r="D862" s="7">
        <v>0.16932346719489799</v>
      </c>
      <c r="E862" s="7">
        <v>1.54359883273544E-2</v>
      </c>
      <c r="F862" s="7">
        <v>0.75094874988808002</v>
      </c>
      <c r="G862" s="7">
        <v>6.42917945896673E-2</v>
      </c>
      <c r="H862" s="9">
        <f t="shared" si="39"/>
        <v>0.1847594555222524</v>
      </c>
      <c r="I862" s="9">
        <f t="shared" si="40"/>
        <v>0.18399280566309939</v>
      </c>
      <c r="J862" s="8">
        <f t="shared" si="41"/>
        <v>0.92027221708297802</v>
      </c>
    </row>
    <row r="863" spans="1:10" hidden="1" x14ac:dyDescent="0.25">
      <c r="A863" s="3" t="s">
        <v>33</v>
      </c>
      <c r="B863" s="2">
        <v>43556</v>
      </c>
      <c r="C863" s="7">
        <v>0.98158136764955595</v>
      </c>
      <c r="D863" s="7">
        <v>0.165003292031735</v>
      </c>
      <c r="E863" s="7">
        <v>1.9297133320850601E-2</v>
      </c>
      <c r="F863" s="7">
        <v>0.74207222493802605</v>
      </c>
      <c r="G863" s="7">
        <v>7.3627349709388501E-2</v>
      </c>
      <c r="H863" s="9">
        <f t="shared" si="39"/>
        <v>0.18430042535258559</v>
      </c>
      <c r="I863" s="9">
        <f t="shared" si="40"/>
        <v>0.18190689633312598</v>
      </c>
      <c r="J863" s="8">
        <f t="shared" si="41"/>
        <v>0.90707551696976108</v>
      </c>
    </row>
    <row r="864" spans="1:10" hidden="1" x14ac:dyDescent="0.25">
      <c r="A864" s="3" t="s">
        <v>33</v>
      </c>
      <c r="B864" s="2">
        <v>43586</v>
      </c>
      <c r="C864" s="7">
        <v>1.03048327488596</v>
      </c>
      <c r="D864" s="7">
        <v>0.171470635450194</v>
      </c>
      <c r="E864" s="7">
        <v>2.1439686529137299E-2</v>
      </c>
      <c r="F864" s="7">
        <v>0.73298812685686798</v>
      </c>
      <c r="G864" s="7">
        <v>7.4101551163800294E-2</v>
      </c>
      <c r="H864" s="9">
        <f t="shared" si="39"/>
        <v>0.19291032197933131</v>
      </c>
      <c r="I864" s="9">
        <f t="shared" si="40"/>
        <v>0.18958369645600276</v>
      </c>
      <c r="J864" s="8">
        <f t="shared" si="41"/>
        <v>0.90445876230706201</v>
      </c>
    </row>
    <row r="865" spans="1:10" hidden="1" x14ac:dyDescent="0.25">
      <c r="A865" s="3" t="s">
        <v>33</v>
      </c>
      <c r="B865" s="2">
        <v>43617</v>
      </c>
      <c r="C865" s="7">
        <v>0.95964143881179698</v>
      </c>
      <c r="D865" s="7">
        <v>0.17369284459897499</v>
      </c>
      <c r="E865" s="7">
        <v>2.0546188988084801E-2</v>
      </c>
      <c r="F865" s="7">
        <v>0.73535914651965195</v>
      </c>
      <c r="G865" s="7">
        <v>7.0401819893288406E-2</v>
      </c>
      <c r="H865" s="9">
        <f t="shared" si="39"/>
        <v>0.1942390335870598</v>
      </c>
      <c r="I865" s="9">
        <f t="shared" si="40"/>
        <v>0.1910703087347497</v>
      </c>
      <c r="J865" s="8">
        <f t="shared" si="41"/>
        <v>0.909051991118627</v>
      </c>
    </row>
    <row r="866" spans="1:10" hidden="1" x14ac:dyDescent="0.25">
      <c r="A866" s="3" t="s">
        <v>33</v>
      </c>
      <c r="B866" s="2">
        <v>43647</v>
      </c>
      <c r="C866" s="7">
        <v>0.98162968266191597</v>
      </c>
      <c r="D866" s="7">
        <v>0.176321305161389</v>
      </c>
      <c r="E866" s="7">
        <v>1.9757565061166101E-2</v>
      </c>
      <c r="F866" s="7">
        <v>0.73871966436077796</v>
      </c>
      <c r="G866" s="7">
        <v>6.5201465416667007E-2</v>
      </c>
      <c r="H866" s="9">
        <f t="shared" si="39"/>
        <v>0.1960788702225551</v>
      </c>
      <c r="I866" s="9">
        <f t="shared" si="40"/>
        <v>0.19269225207857493</v>
      </c>
      <c r="J866" s="8">
        <f t="shared" si="41"/>
        <v>0.91504096952216696</v>
      </c>
    </row>
    <row r="867" spans="1:10" hidden="1" x14ac:dyDescent="0.25">
      <c r="A867" s="3" t="s">
        <v>33</v>
      </c>
      <c r="B867" s="2">
        <v>43678</v>
      </c>
      <c r="C867" s="7">
        <v>1.00933157713247</v>
      </c>
      <c r="D867" s="7">
        <v>0.17920814226093301</v>
      </c>
      <c r="E867" s="7">
        <v>1.6946932568755398E-2</v>
      </c>
      <c r="F867" s="7">
        <v>0.73820949693839</v>
      </c>
      <c r="G867" s="7">
        <v>6.5635428231921797E-2</v>
      </c>
      <c r="H867" s="9">
        <f t="shared" si="39"/>
        <v>0.19615507482968841</v>
      </c>
      <c r="I867" s="9">
        <f t="shared" si="40"/>
        <v>0.19533976087198091</v>
      </c>
      <c r="J867" s="8">
        <f t="shared" si="41"/>
        <v>0.91741763919932295</v>
      </c>
    </row>
    <row r="868" spans="1:10" hidden="1" x14ac:dyDescent="0.25">
      <c r="A868" s="3" t="s">
        <v>33</v>
      </c>
      <c r="B868" s="2">
        <v>43709</v>
      </c>
      <c r="C868" s="7">
        <v>0.96677456964437203</v>
      </c>
      <c r="D868" s="7">
        <v>0.170768709879278</v>
      </c>
      <c r="E868" s="7">
        <v>1.5130147364433501E-2</v>
      </c>
      <c r="F868" s="7">
        <v>0.74264818304681202</v>
      </c>
      <c r="G868" s="7">
        <v>7.1452959709477404E-2</v>
      </c>
      <c r="H868" s="9">
        <f t="shared" si="39"/>
        <v>0.1858988572437115</v>
      </c>
      <c r="I868" s="9">
        <f t="shared" si="40"/>
        <v>0.18695593567601768</v>
      </c>
      <c r="J868" s="8">
        <f t="shared" si="41"/>
        <v>0.91341689292608996</v>
      </c>
    </row>
    <row r="869" spans="1:10" hidden="1" x14ac:dyDescent="0.25">
      <c r="A869" s="3" t="s">
        <v>33</v>
      </c>
      <c r="B869" s="2">
        <v>43739</v>
      </c>
      <c r="C869" s="7">
        <v>1.0153787534338099</v>
      </c>
      <c r="D869" s="7">
        <v>0.172090512068447</v>
      </c>
      <c r="E869" s="7">
        <v>1.8595786188790799E-2</v>
      </c>
      <c r="F869" s="7">
        <v>0.73437507657206003</v>
      </c>
      <c r="G869" s="7">
        <v>7.4938625170701698E-2</v>
      </c>
      <c r="H869" s="9">
        <f t="shared" si="39"/>
        <v>0.19068629825723779</v>
      </c>
      <c r="I869" s="9">
        <f t="shared" si="40"/>
        <v>0.18984781576379944</v>
      </c>
      <c r="J869" s="8">
        <f t="shared" si="41"/>
        <v>0.90646558864050708</v>
      </c>
    </row>
    <row r="870" spans="1:10" hidden="1" x14ac:dyDescent="0.25">
      <c r="A870" s="3" t="s">
        <v>33</v>
      </c>
      <c r="B870" s="2">
        <v>43770</v>
      </c>
      <c r="C870" s="7">
        <v>1.0710670246877001</v>
      </c>
      <c r="D870" s="7">
        <v>0.18459480776208101</v>
      </c>
      <c r="E870" s="7">
        <v>1.37243210426733E-2</v>
      </c>
      <c r="F870" s="7">
        <v>0.73344163501640003</v>
      </c>
      <c r="G870" s="7">
        <v>6.8239236178846099E-2</v>
      </c>
      <c r="H870" s="9">
        <f t="shared" si="39"/>
        <v>0.1983191288047543</v>
      </c>
      <c r="I870" s="9">
        <f t="shared" si="40"/>
        <v>0.20107568628037906</v>
      </c>
      <c r="J870" s="8">
        <f t="shared" si="41"/>
        <v>0.91803644277848107</v>
      </c>
    </row>
    <row r="871" spans="1:10" hidden="1" x14ac:dyDescent="0.25">
      <c r="A871" s="3" t="s">
        <v>33</v>
      </c>
      <c r="B871" s="2">
        <v>43800</v>
      </c>
      <c r="C871" s="7">
        <v>1.2345963697153199</v>
      </c>
      <c r="D871" s="7">
        <v>0.21115921560258799</v>
      </c>
      <c r="E871" s="7">
        <v>1.2840226681598999E-2</v>
      </c>
      <c r="F871" s="7">
        <v>0.71766866621629799</v>
      </c>
      <c r="G871" s="7">
        <v>5.8331891499514503E-2</v>
      </c>
      <c r="H871" s="9">
        <f t="shared" si="39"/>
        <v>0.223999442284187</v>
      </c>
      <c r="I871" s="9">
        <f t="shared" si="40"/>
        <v>0.22733944548378915</v>
      </c>
      <c r="J871" s="8">
        <f t="shared" si="41"/>
        <v>0.92882788181888598</v>
      </c>
    </row>
    <row r="872" spans="1:10" hidden="1" x14ac:dyDescent="0.25">
      <c r="A872" s="3" t="s">
        <v>33</v>
      </c>
      <c r="B872" s="2">
        <v>43831</v>
      </c>
      <c r="C872" s="7">
        <v>0.91766408447665204</v>
      </c>
      <c r="D872" s="7">
        <v>0.156714416020973</v>
      </c>
      <c r="E872" s="7">
        <v>1.79601333425921E-2</v>
      </c>
      <c r="F872" s="7">
        <v>0.74175178670083897</v>
      </c>
      <c r="G872" s="7">
        <v>8.3573663935595802E-2</v>
      </c>
      <c r="H872" s="9">
        <f t="shared" si="39"/>
        <v>0.17467454936356511</v>
      </c>
      <c r="I872" s="9">
        <f t="shared" si="40"/>
        <v>0.1744243862999216</v>
      </c>
      <c r="J872" s="8">
        <f t="shared" si="41"/>
        <v>0.89846620272181199</v>
      </c>
    </row>
    <row r="873" spans="1:10" hidden="1" x14ac:dyDescent="0.25">
      <c r="A873" s="3" t="s">
        <v>33</v>
      </c>
      <c r="B873" s="2">
        <v>43862</v>
      </c>
      <c r="C873" s="7">
        <v>0.935355886195538</v>
      </c>
      <c r="D873" s="7">
        <v>0.165935877381478</v>
      </c>
      <c r="E873" s="7">
        <v>1.6772485393466801E-2</v>
      </c>
      <c r="F873" s="7">
        <v>0.74113552355071599</v>
      </c>
      <c r="G873" s="7">
        <v>7.6156113674339193E-2</v>
      </c>
      <c r="H873" s="9">
        <f t="shared" si="39"/>
        <v>0.18270836277494479</v>
      </c>
      <c r="I873" s="9">
        <f t="shared" si="40"/>
        <v>0.18293584960450335</v>
      </c>
      <c r="J873" s="8">
        <f t="shared" si="41"/>
        <v>0.90707140093219396</v>
      </c>
    </row>
    <row r="874" spans="1:10" hidden="1" x14ac:dyDescent="0.25">
      <c r="A874" s="3" t="s">
        <v>33</v>
      </c>
      <c r="B874" s="2">
        <v>43891</v>
      </c>
      <c r="C874" s="7">
        <v>0.85402867498237101</v>
      </c>
      <c r="D874" s="7">
        <v>0.12760367233661499</v>
      </c>
      <c r="E874" s="7">
        <v>1.9243981680528901E-2</v>
      </c>
      <c r="F874" s="7">
        <v>0.77232944355608302</v>
      </c>
      <c r="G874" s="7">
        <v>8.0822902426773896E-2</v>
      </c>
      <c r="H874" s="9">
        <f t="shared" si="39"/>
        <v>0.14684765401714389</v>
      </c>
      <c r="I874" s="9">
        <f t="shared" si="40"/>
        <v>0.14179239554934836</v>
      </c>
      <c r="J874" s="8">
        <f t="shared" si="41"/>
        <v>0.89993311589269798</v>
      </c>
    </row>
    <row r="875" spans="1:10" hidden="1" x14ac:dyDescent="0.25">
      <c r="A875" s="3" t="s">
        <v>33</v>
      </c>
      <c r="B875" s="2">
        <v>43922</v>
      </c>
      <c r="C875" s="7">
        <v>0.51173004981342296</v>
      </c>
      <c r="D875" s="7">
        <v>6.3496631579709806E-2</v>
      </c>
      <c r="E875" s="7">
        <v>2.28823873328022E-2</v>
      </c>
      <c r="F875" s="7">
        <v>0.80675282147443605</v>
      </c>
      <c r="G875" s="7">
        <v>0.106868159613052</v>
      </c>
      <c r="H875" s="9">
        <f t="shared" si="39"/>
        <v>8.6379018912512012E-2</v>
      </c>
      <c r="I875" s="9">
        <f t="shared" si="40"/>
        <v>7.2963713285734325E-2</v>
      </c>
      <c r="J875" s="8">
        <f t="shared" si="41"/>
        <v>0.87024945305414581</v>
      </c>
    </row>
    <row r="876" spans="1:10" hidden="1" x14ac:dyDescent="0.25">
      <c r="A876" s="3" t="s">
        <v>33</v>
      </c>
      <c r="B876" s="2">
        <v>43952</v>
      </c>
      <c r="C876" s="7">
        <v>0.64596360771484995</v>
      </c>
      <c r="D876" s="7">
        <v>6.1784344874714701E-2</v>
      </c>
      <c r="E876" s="7">
        <v>2.8719505372215199E-2</v>
      </c>
      <c r="F876" s="7">
        <v>0.80187062542635001</v>
      </c>
      <c r="G876" s="7">
        <v>0.10762552432672</v>
      </c>
      <c r="H876" s="9">
        <f t="shared" si="39"/>
        <v>9.0503850246929904E-2</v>
      </c>
      <c r="I876" s="9">
        <f t="shared" si="40"/>
        <v>7.153822649011915E-2</v>
      </c>
      <c r="J876" s="8">
        <f t="shared" si="41"/>
        <v>0.86365497030106475</v>
      </c>
    </row>
    <row r="877" spans="1:10" hidden="1" x14ac:dyDescent="0.25">
      <c r="A877" s="3" t="s">
        <v>33</v>
      </c>
      <c r="B877" s="2">
        <v>43983</v>
      </c>
      <c r="C877" s="7">
        <v>0.81430512752526696</v>
      </c>
      <c r="D877" s="7">
        <v>9.1850517200315104E-2</v>
      </c>
      <c r="E877" s="7">
        <v>3.07381904874361E-2</v>
      </c>
      <c r="F877" s="7">
        <v>0.77822685214877496</v>
      </c>
      <c r="G877" s="7">
        <v>9.9184440163474094E-2</v>
      </c>
      <c r="H877" s="9">
        <f t="shared" si="39"/>
        <v>0.12258870768775121</v>
      </c>
      <c r="I877" s="9">
        <f t="shared" si="40"/>
        <v>0.10556591911938706</v>
      </c>
      <c r="J877" s="8">
        <f t="shared" si="41"/>
        <v>0.87007736934909008</v>
      </c>
    </row>
    <row r="878" spans="1:10" hidden="1" x14ac:dyDescent="0.25">
      <c r="A878" s="3" t="s">
        <v>33</v>
      </c>
      <c r="B878" s="2">
        <v>44013</v>
      </c>
      <c r="C878" s="7">
        <v>0.98725313818738103</v>
      </c>
      <c r="D878" s="7">
        <v>0.130517379935052</v>
      </c>
      <c r="E878" s="7">
        <v>2.2761330045047001E-2</v>
      </c>
      <c r="F878" s="7">
        <v>0.76576304517181704</v>
      </c>
      <c r="G878" s="7">
        <v>8.0958244848084102E-2</v>
      </c>
      <c r="H878" s="9">
        <f t="shared" si="39"/>
        <v>0.15327870998009899</v>
      </c>
      <c r="I878" s="9">
        <f t="shared" si="40"/>
        <v>0.14562114298043452</v>
      </c>
      <c r="J878" s="8">
        <f t="shared" si="41"/>
        <v>0.89628042510686901</v>
      </c>
    </row>
    <row r="879" spans="1:10" hidden="1" x14ac:dyDescent="0.25">
      <c r="A879" s="3" t="s">
        <v>33</v>
      </c>
      <c r="B879" s="2">
        <v>44044</v>
      </c>
      <c r="C879" s="7">
        <v>1.0481777308079301</v>
      </c>
      <c r="D879" s="7">
        <v>0.14895557008743299</v>
      </c>
      <c r="E879" s="7">
        <v>1.8633052419723701E-2</v>
      </c>
      <c r="F879" s="7">
        <v>0.75826842285090101</v>
      </c>
      <c r="G879" s="7">
        <v>7.4142954641942704E-2</v>
      </c>
      <c r="H879" s="9">
        <f t="shared" si="39"/>
        <v>0.1675886225071567</v>
      </c>
      <c r="I879" s="9">
        <f t="shared" si="40"/>
        <v>0.16418830547568844</v>
      </c>
      <c r="J879" s="8">
        <f t="shared" si="41"/>
        <v>0.907223992938334</v>
      </c>
    </row>
    <row r="880" spans="1:10" hidden="1" x14ac:dyDescent="0.25">
      <c r="A880" s="3" t="s">
        <v>33</v>
      </c>
      <c r="B880" s="2">
        <v>44075</v>
      </c>
      <c r="C880" s="7">
        <v>1.0104725557663901</v>
      </c>
      <c r="D880" s="7">
        <v>0.14675384655881701</v>
      </c>
      <c r="E880" s="7">
        <v>2.0421238230235301E-2</v>
      </c>
      <c r="F880" s="7">
        <v>0.74855803803135701</v>
      </c>
      <c r="G880" s="7">
        <v>8.4266877179590305E-2</v>
      </c>
      <c r="H880" s="9">
        <f t="shared" si="39"/>
        <v>0.16717508478905233</v>
      </c>
      <c r="I880" s="9">
        <f t="shared" si="40"/>
        <v>0.16391365856378987</v>
      </c>
      <c r="J880" s="8">
        <f t="shared" si="41"/>
        <v>0.89531188459017397</v>
      </c>
    </row>
    <row r="881" spans="1:10" hidden="1" x14ac:dyDescent="0.25">
      <c r="A881" s="3" t="s">
        <v>33</v>
      </c>
      <c r="B881" s="2">
        <v>44105</v>
      </c>
      <c r="C881" s="7">
        <v>1.08022396184332</v>
      </c>
      <c r="D881" s="7">
        <v>0.15071720501955099</v>
      </c>
      <c r="E881" s="7">
        <v>2.14186282032044E-2</v>
      </c>
      <c r="F881" s="7">
        <v>0.74565175718202303</v>
      </c>
      <c r="G881" s="7">
        <v>8.2212409595221594E-2</v>
      </c>
      <c r="H881" s="9">
        <f t="shared" si="39"/>
        <v>0.17213583322275539</v>
      </c>
      <c r="I881" s="9">
        <f t="shared" si="40"/>
        <v>0.16814192745961895</v>
      </c>
      <c r="J881" s="8">
        <f t="shared" si="41"/>
        <v>0.89636896220157403</v>
      </c>
    </row>
    <row r="882" spans="1:10" hidden="1" x14ac:dyDescent="0.25">
      <c r="A882" s="3" t="s">
        <v>33</v>
      </c>
      <c r="B882" s="2">
        <v>44136</v>
      </c>
      <c r="C882" s="7">
        <v>0.77824838292451204</v>
      </c>
      <c r="D882" s="7">
        <v>0.10006627443447</v>
      </c>
      <c r="E882" s="7">
        <v>2.4590209245876599E-2</v>
      </c>
      <c r="F882" s="7">
        <v>0.76740886631254102</v>
      </c>
      <c r="G882" s="7">
        <v>0.107934650007112</v>
      </c>
      <c r="H882" s="9">
        <f t="shared" si="39"/>
        <v>0.1246564836803466</v>
      </c>
      <c r="I882" s="9">
        <f t="shared" si="40"/>
        <v>0.11535347785101908</v>
      </c>
      <c r="J882" s="8">
        <f t="shared" si="41"/>
        <v>0.86747514074701104</v>
      </c>
    </row>
    <row r="883" spans="1:10" hidden="1" x14ac:dyDescent="0.25">
      <c r="A883" s="3" t="s">
        <v>33</v>
      </c>
      <c r="B883" s="2">
        <v>44166</v>
      </c>
      <c r="C883" s="7">
        <v>1.1658769511165801</v>
      </c>
      <c r="D883" s="7">
        <v>0.186395229612246</v>
      </c>
      <c r="E883" s="7">
        <v>1.474279469263E-2</v>
      </c>
      <c r="F883" s="7">
        <v>0.73298819917416802</v>
      </c>
      <c r="G883" s="7">
        <v>6.5873776520955593E-2</v>
      </c>
      <c r="H883" s="9">
        <f t="shared" si="39"/>
        <v>0.20113802430487601</v>
      </c>
      <c r="I883" s="9">
        <f t="shared" si="40"/>
        <v>0.20273938356523097</v>
      </c>
      <c r="J883" s="8">
        <f t="shared" si="41"/>
        <v>0.91938342878641399</v>
      </c>
    </row>
    <row r="884" spans="1:10" hidden="1" x14ac:dyDescent="0.25">
      <c r="A884" s="3" t="s">
        <v>33</v>
      </c>
      <c r="B884" s="2">
        <v>44197</v>
      </c>
      <c r="C884" s="7">
        <v>0.67795720738959397</v>
      </c>
      <c r="D884" s="7">
        <v>8.3714747770655698E-2</v>
      </c>
      <c r="E884" s="7">
        <v>2.4431072325835999E-2</v>
      </c>
      <c r="F884" s="7">
        <v>0.76176057046859003</v>
      </c>
      <c r="G884" s="7">
        <v>0.13009360943491799</v>
      </c>
      <c r="H884" s="9">
        <f t="shared" si="39"/>
        <v>0.10814582009649169</v>
      </c>
      <c r="I884" s="9">
        <f t="shared" si="40"/>
        <v>9.9015010804805986E-2</v>
      </c>
      <c r="J884" s="8">
        <f t="shared" si="41"/>
        <v>0.84547531823924571</v>
      </c>
    </row>
    <row r="885" spans="1:10" hidden="1" x14ac:dyDescent="0.25">
      <c r="A885" s="3" t="s">
        <v>33</v>
      </c>
      <c r="B885" s="2">
        <v>44228</v>
      </c>
      <c r="C885" s="7">
        <v>0.66610134983764202</v>
      </c>
      <c r="D885" s="7">
        <v>7.3782556036527294E-2</v>
      </c>
      <c r="E885" s="7">
        <v>3.5403077779887798E-2</v>
      </c>
      <c r="F885" s="7">
        <v>0.74687371015075898</v>
      </c>
      <c r="G885" s="7">
        <v>0.14394065603282599</v>
      </c>
      <c r="H885" s="9">
        <f t="shared" si="39"/>
        <v>0.10918563381641509</v>
      </c>
      <c r="I885" s="9">
        <f t="shared" si="40"/>
        <v>8.990677227058301E-2</v>
      </c>
      <c r="J885" s="8">
        <f t="shared" si="41"/>
        <v>0.82065626618728627</v>
      </c>
    </row>
    <row r="886" spans="1:10" hidden="1" x14ac:dyDescent="0.25">
      <c r="A886" s="3" t="s">
        <v>33</v>
      </c>
      <c r="B886" s="2">
        <v>44256</v>
      </c>
      <c r="C886" s="7">
        <v>0.80332084363217104</v>
      </c>
      <c r="D886" s="7">
        <v>7.4977517937526106E-2</v>
      </c>
      <c r="E886" s="7">
        <v>3.4147757060685902E-2</v>
      </c>
      <c r="F886" s="7">
        <v>0.74515675737346598</v>
      </c>
      <c r="G886" s="7">
        <v>0.14571796762832201</v>
      </c>
      <c r="H886" s="9">
        <f t="shared" si="39"/>
        <v>0.10912527499821201</v>
      </c>
      <c r="I886" s="9">
        <f t="shared" si="40"/>
        <v>9.142102725690239E-2</v>
      </c>
      <c r="J886" s="8">
        <f t="shared" si="41"/>
        <v>0.82013427531099214</v>
      </c>
    </row>
    <row r="887" spans="1:10" hidden="1" x14ac:dyDescent="0.25">
      <c r="A887" s="3" t="s">
        <v>33</v>
      </c>
      <c r="B887" s="2">
        <v>44287</v>
      </c>
      <c r="C887" s="7">
        <v>1.0153426322174</v>
      </c>
      <c r="D887" s="7">
        <v>0.127843683570564</v>
      </c>
      <c r="E887" s="7">
        <v>2.33116066176179E-2</v>
      </c>
      <c r="F887" s="7">
        <v>0.74400689987726398</v>
      </c>
      <c r="G887" s="7">
        <v>0.10483780993455399</v>
      </c>
      <c r="H887" s="9">
        <f t="shared" si="39"/>
        <v>0.15115529018818191</v>
      </c>
      <c r="I887" s="9">
        <f t="shared" si="40"/>
        <v>0.14663485463872977</v>
      </c>
      <c r="J887" s="8">
        <f t="shared" si="41"/>
        <v>0.87185058344782795</v>
      </c>
    </row>
    <row r="888" spans="1:10" hidden="1" x14ac:dyDescent="0.25">
      <c r="A888" s="3" t="s">
        <v>33</v>
      </c>
      <c r="B888" s="2">
        <v>44317</v>
      </c>
      <c r="C888" s="7">
        <v>1.18181092858894</v>
      </c>
      <c r="D888" s="7">
        <v>0.13799049567972299</v>
      </c>
      <c r="E888" s="7">
        <v>2.4580372941627699E-2</v>
      </c>
      <c r="F888" s="7">
        <v>0.73435747693326903</v>
      </c>
      <c r="G888" s="7">
        <v>0.10307165444538</v>
      </c>
      <c r="H888" s="9">
        <f t="shared" si="39"/>
        <v>0.1625708686213507</v>
      </c>
      <c r="I888" s="9">
        <f t="shared" si="40"/>
        <v>0.15818285823074987</v>
      </c>
      <c r="J888" s="8">
        <f t="shared" si="41"/>
        <v>0.87234797261299202</v>
      </c>
    </row>
    <row r="889" spans="1:10" hidden="1" x14ac:dyDescent="0.25">
      <c r="A889" s="3" t="s">
        <v>33</v>
      </c>
      <c r="B889" s="2">
        <v>44348</v>
      </c>
      <c r="C889" s="7">
        <v>1.12240204355525</v>
      </c>
      <c r="D889" s="7">
        <v>0.142464590892252</v>
      </c>
      <c r="E889" s="7">
        <v>2.2792527959671301E-2</v>
      </c>
      <c r="F889" s="7">
        <v>0.73588405827929604</v>
      </c>
      <c r="G889" s="7">
        <v>9.8858822868779797E-2</v>
      </c>
      <c r="H889" s="9">
        <f t="shared" si="39"/>
        <v>0.16525711885192329</v>
      </c>
      <c r="I889" s="9">
        <f t="shared" si="40"/>
        <v>0.16219594693590472</v>
      </c>
      <c r="J889" s="8">
        <f t="shared" si="41"/>
        <v>0.87834864917154798</v>
      </c>
    </row>
    <row r="890" spans="1:10" hidden="1" x14ac:dyDescent="0.25">
      <c r="A890" s="3" t="s">
        <v>33</v>
      </c>
      <c r="B890" s="2">
        <v>44378</v>
      </c>
      <c r="C890" s="7">
        <v>1.20527739771803</v>
      </c>
      <c r="D890" s="7">
        <v>0.14319234850516999</v>
      </c>
      <c r="E890" s="7">
        <v>2.38076421246857E-2</v>
      </c>
      <c r="F890" s="7">
        <v>0.72565679662078098</v>
      </c>
      <c r="G890" s="7">
        <v>0.107343212749363</v>
      </c>
      <c r="H890" s="9">
        <f t="shared" si="39"/>
        <v>0.16699999062985568</v>
      </c>
      <c r="I890" s="9">
        <f t="shared" si="40"/>
        <v>0.16480691649228979</v>
      </c>
      <c r="J890" s="8">
        <f t="shared" si="41"/>
        <v>0.86884914512595102</v>
      </c>
    </row>
    <row r="891" spans="1:10" hidden="1" x14ac:dyDescent="0.25">
      <c r="A891" s="3" t="s">
        <v>33</v>
      </c>
      <c r="B891" s="2">
        <v>44409</v>
      </c>
      <c r="C891" s="7">
        <v>1.20609925418631</v>
      </c>
      <c r="D891" s="7">
        <v>0.15702656378622701</v>
      </c>
      <c r="E891" s="7">
        <v>2.3364501642314399E-2</v>
      </c>
      <c r="F891" s="7">
        <v>0.72396819969529103</v>
      </c>
      <c r="G891" s="7">
        <v>9.5640734876167699E-2</v>
      </c>
      <c r="H891" s="9">
        <f t="shared" si="39"/>
        <v>0.18039106542854141</v>
      </c>
      <c r="I891" s="9">
        <f t="shared" si="40"/>
        <v>0.17823779470117268</v>
      </c>
      <c r="J891" s="8">
        <f t="shared" si="41"/>
        <v>0.88099476348151806</v>
      </c>
    </row>
    <row r="892" spans="1:10" x14ac:dyDescent="0.25">
      <c r="A892" s="3" t="s">
        <v>33</v>
      </c>
      <c r="B892" s="2">
        <v>44440</v>
      </c>
      <c r="C892" s="7">
        <v>1.2093323028860701</v>
      </c>
      <c r="D892" s="7">
        <v>0.14917190883220699</v>
      </c>
      <c r="E892" s="7">
        <v>2.2890654073776301E-2</v>
      </c>
      <c r="F892" s="7">
        <v>0.73218980339886597</v>
      </c>
      <c r="G892" s="7">
        <v>9.5747633695150505E-2</v>
      </c>
      <c r="H892" s="9">
        <f t="shared" si="39"/>
        <v>0.17206256290598329</v>
      </c>
      <c r="I892" s="9">
        <f t="shared" si="40"/>
        <v>0.1692516327429226</v>
      </c>
      <c r="J892" s="8">
        <f t="shared" si="41"/>
        <v>0.88136171223107296</v>
      </c>
    </row>
    <row r="893" spans="1:10" hidden="1" x14ac:dyDescent="0.25">
      <c r="A893" s="3" t="s">
        <v>34</v>
      </c>
      <c r="B893" s="2">
        <v>43466</v>
      </c>
      <c r="C893" s="7">
        <v>0.86814609201170601</v>
      </c>
      <c r="D893" s="7">
        <v>0.15365112226012001</v>
      </c>
      <c r="E893" s="7">
        <v>1.20367781288839E-2</v>
      </c>
      <c r="F893" s="7">
        <v>0.68779341744187295</v>
      </c>
      <c r="G893" s="7">
        <v>0.146518682169124</v>
      </c>
      <c r="H893" s="9">
        <f t="shared" si="39"/>
        <v>0.16568790038900391</v>
      </c>
      <c r="I893" s="9">
        <f t="shared" si="40"/>
        <v>0.18260398042934273</v>
      </c>
      <c r="J893" s="8">
        <f t="shared" si="41"/>
        <v>0.84144453970199296</v>
      </c>
    </row>
    <row r="894" spans="1:10" hidden="1" x14ac:dyDescent="0.25">
      <c r="A894" s="3" t="s">
        <v>34</v>
      </c>
      <c r="B894" s="2">
        <v>43497</v>
      </c>
      <c r="C894" s="7">
        <v>0.87373116988986699</v>
      </c>
      <c r="D894" s="7">
        <v>0.162753843928891</v>
      </c>
      <c r="E894" s="7">
        <v>9.90494389120955E-3</v>
      </c>
      <c r="F894" s="7">
        <v>0.69979217609482303</v>
      </c>
      <c r="G894" s="7">
        <v>0.12754903608507701</v>
      </c>
      <c r="H894" s="9">
        <f t="shared" si="39"/>
        <v>0.17265878782010055</v>
      </c>
      <c r="I894" s="9">
        <f t="shared" si="40"/>
        <v>0.18869004105359666</v>
      </c>
      <c r="J894" s="8">
        <f t="shared" si="41"/>
        <v>0.86254602002371406</v>
      </c>
    </row>
    <row r="895" spans="1:10" hidden="1" x14ac:dyDescent="0.25">
      <c r="A895" s="3" t="s">
        <v>34</v>
      </c>
      <c r="B895" s="2">
        <v>43525</v>
      </c>
      <c r="C895" s="7">
        <v>1.0535658434850299</v>
      </c>
      <c r="D895" s="7">
        <v>0.15723293791097401</v>
      </c>
      <c r="E895" s="7">
        <v>1.06829921097628E-2</v>
      </c>
      <c r="F895" s="7">
        <v>0.68879674001035995</v>
      </c>
      <c r="G895" s="7">
        <v>0.143287329968903</v>
      </c>
      <c r="H895" s="9">
        <f t="shared" si="39"/>
        <v>0.16791593002073682</v>
      </c>
      <c r="I895" s="9">
        <f t="shared" si="40"/>
        <v>0.18584801693634431</v>
      </c>
      <c r="J895" s="8">
        <f t="shared" si="41"/>
        <v>0.84602967792133399</v>
      </c>
    </row>
    <row r="896" spans="1:10" hidden="1" x14ac:dyDescent="0.25">
      <c r="A896" s="3" t="s">
        <v>34</v>
      </c>
      <c r="B896" s="2">
        <v>43556</v>
      </c>
      <c r="C896" s="7">
        <v>1.0105381463171099</v>
      </c>
      <c r="D896" s="7">
        <v>0.15760892140984101</v>
      </c>
      <c r="E896" s="7">
        <v>1.08173003851573E-2</v>
      </c>
      <c r="F896" s="7">
        <v>0.684173206027895</v>
      </c>
      <c r="G896" s="7">
        <v>0.147400572177106</v>
      </c>
      <c r="H896" s="9">
        <f t="shared" si="39"/>
        <v>0.1684262217949983</v>
      </c>
      <c r="I896" s="9">
        <f t="shared" si="40"/>
        <v>0.18723243969265535</v>
      </c>
      <c r="J896" s="8">
        <f t="shared" si="41"/>
        <v>0.84178212743773595</v>
      </c>
    </row>
    <row r="897" spans="1:10" hidden="1" x14ac:dyDescent="0.25">
      <c r="A897" s="3" t="s">
        <v>34</v>
      </c>
      <c r="B897" s="2">
        <v>43586</v>
      </c>
      <c r="C897" s="7">
        <v>0.99252326492394505</v>
      </c>
      <c r="D897" s="7">
        <v>0.17312970850826601</v>
      </c>
      <c r="E897" s="7">
        <v>1.02069491068854E-2</v>
      </c>
      <c r="F897" s="7">
        <v>0.69311603348666595</v>
      </c>
      <c r="G897" s="7">
        <v>0.12354730889818299</v>
      </c>
      <c r="H897" s="9">
        <f t="shared" si="39"/>
        <v>0.18333665761515142</v>
      </c>
      <c r="I897" s="9">
        <f t="shared" si="40"/>
        <v>0.19986211777451821</v>
      </c>
      <c r="J897" s="8">
        <f t="shared" si="41"/>
        <v>0.86624574199493198</v>
      </c>
    </row>
    <row r="898" spans="1:10" hidden="1" x14ac:dyDescent="0.25">
      <c r="A898" s="3" t="s">
        <v>34</v>
      </c>
      <c r="B898" s="2">
        <v>43617</v>
      </c>
      <c r="C898" s="7">
        <v>0.98539367605728001</v>
      </c>
      <c r="D898" s="7">
        <v>0.170631925484407</v>
      </c>
      <c r="E898" s="7">
        <v>9.3164094141968898E-3</v>
      </c>
      <c r="F898" s="7">
        <v>0.67820106473984398</v>
      </c>
      <c r="G898" s="7">
        <v>0.141850600361551</v>
      </c>
      <c r="H898" s="9">
        <f t="shared" si="39"/>
        <v>0.1799483348986039</v>
      </c>
      <c r="I898" s="9">
        <f t="shared" si="40"/>
        <v>0.20101943191360672</v>
      </c>
      <c r="J898" s="8">
        <f t="shared" si="41"/>
        <v>0.84883299022425096</v>
      </c>
    </row>
    <row r="899" spans="1:10" hidden="1" x14ac:dyDescent="0.25">
      <c r="A899" s="3" t="s">
        <v>34</v>
      </c>
      <c r="B899" s="2">
        <v>43647</v>
      </c>
      <c r="C899" s="7">
        <v>0.99690051075146702</v>
      </c>
      <c r="D899" s="7">
        <v>0.174546649958182</v>
      </c>
      <c r="E899" s="7">
        <v>1.17526306441563E-2</v>
      </c>
      <c r="F899" s="7">
        <v>0.68810031040807795</v>
      </c>
      <c r="G899" s="7">
        <v>0.12560040898958499</v>
      </c>
      <c r="H899" s="9">
        <f t="shared" ref="H899:H962" si="42">D899+E899</f>
        <v>0.1862992806023383</v>
      </c>
      <c r="I899" s="9">
        <f t="shared" ref="I899:I962" si="43">D899/(D899+F899)</f>
        <v>0.20233845127568006</v>
      </c>
      <c r="J899" s="8">
        <f t="shared" ref="J899:J962" si="44">+F899+D899</f>
        <v>0.86264696036625998</v>
      </c>
    </row>
    <row r="900" spans="1:10" hidden="1" x14ac:dyDescent="0.25">
      <c r="A900" s="3" t="s">
        <v>34</v>
      </c>
      <c r="B900" s="2">
        <v>43678</v>
      </c>
      <c r="C900" s="7">
        <v>1.0330613788945799</v>
      </c>
      <c r="D900" s="7">
        <v>0.17076054664807999</v>
      </c>
      <c r="E900" s="7">
        <v>9.1152953478506292E-3</v>
      </c>
      <c r="F900" s="7">
        <v>0.70572785051635101</v>
      </c>
      <c r="G900" s="7">
        <v>0.11439630748771901</v>
      </c>
      <c r="H900" s="9">
        <f t="shared" si="42"/>
        <v>0.17987584199593062</v>
      </c>
      <c r="I900" s="9">
        <f t="shared" si="43"/>
        <v>0.19482351072816878</v>
      </c>
      <c r="J900" s="8">
        <f t="shared" si="44"/>
        <v>0.87648839716443105</v>
      </c>
    </row>
    <row r="901" spans="1:10" hidden="1" x14ac:dyDescent="0.25">
      <c r="A901" s="3" t="s">
        <v>34</v>
      </c>
      <c r="B901" s="2">
        <v>43709</v>
      </c>
      <c r="C901" s="7">
        <v>0.97964340694844598</v>
      </c>
      <c r="D901" s="7">
        <v>0.15766249099455401</v>
      </c>
      <c r="E901" s="7">
        <v>1.18364989162098E-2</v>
      </c>
      <c r="F901" s="7">
        <v>0.68626549466369502</v>
      </c>
      <c r="G901" s="7">
        <v>0.144235515425541</v>
      </c>
      <c r="H901" s="9">
        <f t="shared" si="42"/>
        <v>0.16949898991076381</v>
      </c>
      <c r="I901" s="9">
        <f t="shared" si="43"/>
        <v>0.1868198396947105</v>
      </c>
      <c r="J901" s="8">
        <f t="shared" si="44"/>
        <v>0.843927985658249</v>
      </c>
    </row>
    <row r="902" spans="1:10" hidden="1" x14ac:dyDescent="0.25">
      <c r="A902" s="3" t="s">
        <v>34</v>
      </c>
      <c r="B902" s="2">
        <v>43739</v>
      </c>
      <c r="C902" s="7">
        <v>1.00684059183985</v>
      </c>
      <c r="D902" s="7">
        <v>0.16691990176884899</v>
      </c>
      <c r="E902" s="7">
        <v>1.38791499420026E-2</v>
      </c>
      <c r="F902" s="7">
        <v>0.70339000603841095</v>
      </c>
      <c r="G902" s="7">
        <v>0.115810942250737</v>
      </c>
      <c r="H902" s="9">
        <f t="shared" si="42"/>
        <v>0.18079905171085159</v>
      </c>
      <c r="I902" s="9">
        <f t="shared" si="43"/>
        <v>0.19179363611911829</v>
      </c>
      <c r="J902" s="8">
        <f t="shared" si="44"/>
        <v>0.87030990780725992</v>
      </c>
    </row>
    <row r="903" spans="1:10" hidden="1" x14ac:dyDescent="0.25">
      <c r="A903" s="3" t="s">
        <v>34</v>
      </c>
      <c r="B903" s="2">
        <v>43770</v>
      </c>
      <c r="C903" s="7">
        <v>1.04495390709613</v>
      </c>
      <c r="D903" s="7">
        <v>0.17107641343014299</v>
      </c>
      <c r="E903" s="7">
        <v>1.06043675146562E-2</v>
      </c>
      <c r="F903" s="7">
        <v>0.71383453965369903</v>
      </c>
      <c r="G903" s="7">
        <v>0.104484679401501</v>
      </c>
      <c r="H903" s="9">
        <f t="shared" si="42"/>
        <v>0.1816807809447992</v>
      </c>
      <c r="I903" s="9">
        <f t="shared" si="43"/>
        <v>0.19332613392788928</v>
      </c>
      <c r="J903" s="8">
        <f t="shared" si="44"/>
        <v>0.88491095308384204</v>
      </c>
    </row>
    <row r="904" spans="1:10" hidden="1" x14ac:dyDescent="0.25">
      <c r="A904" s="3" t="s">
        <v>34</v>
      </c>
      <c r="B904" s="2">
        <v>43800</v>
      </c>
      <c r="C904" s="7">
        <v>1.1547020117845901</v>
      </c>
      <c r="D904" s="7">
        <v>0.200552727259702</v>
      </c>
      <c r="E904" s="7">
        <v>9.7617732577854003E-3</v>
      </c>
      <c r="F904" s="7">
        <v>0.70424242596048503</v>
      </c>
      <c r="G904" s="7">
        <v>8.5443073522027096E-2</v>
      </c>
      <c r="H904" s="9">
        <f t="shared" si="42"/>
        <v>0.2103145005174874</v>
      </c>
      <c r="I904" s="9">
        <f t="shared" si="43"/>
        <v>0.22165539519738825</v>
      </c>
      <c r="J904" s="8">
        <f t="shared" si="44"/>
        <v>0.904795153220187</v>
      </c>
    </row>
    <row r="905" spans="1:10" hidden="1" x14ac:dyDescent="0.25">
      <c r="A905" s="3" t="s">
        <v>34</v>
      </c>
      <c r="B905" s="2">
        <v>43831</v>
      </c>
      <c r="C905" s="7">
        <v>0.94646855735873603</v>
      </c>
      <c r="D905" s="7">
        <v>0.154591110895336</v>
      </c>
      <c r="E905" s="7">
        <v>1.31524376889313E-2</v>
      </c>
      <c r="F905" s="7">
        <v>0.685029476330275</v>
      </c>
      <c r="G905" s="7">
        <v>0.14722697508545801</v>
      </c>
      <c r="H905" s="9">
        <f t="shared" si="42"/>
        <v>0.16774354858426729</v>
      </c>
      <c r="I905" s="9">
        <f t="shared" si="43"/>
        <v>0.18412020053743208</v>
      </c>
      <c r="J905" s="8">
        <f t="shared" si="44"/>
        <v>0.83962058722561106</v>
      </c>
    </row>
    <row r="906" spans="1:10" hidden="1" x14ac:dyDescent="0.25">
      <c r="A906" s="3" t="s">
        <v>34</v>
      </c>
      <c r="B906" s="2">
        <v>43862</v>
      </c>
      <c r="C906" s="7">
        <v>0.92097232757888003</v>
      </c>
      <c r="D906" s="7">
        <v>0.17136782425491201</v>
      </c>
      <c r="E906" s="7">
        <v>1.6745202716469398E-2</v>
      </c>
      <c r="F906" s="7">
        <v>0.69742244350585003</v>
      </c>
      <c r="G906" s="7">
        <v>0.114464529522769</v>
      </c>
      <c r="H906" s="9">
        <f t="shared" si="42"/>
        <v>0.18811302697138141</v>
      </c>
      <c r="I906" s="9">
        <f t="shared" si="43"/>
        <v>0.19724878444667546</v>
      </c>
      <c r="J906" s="8">
        <f t="shared" si="44"/>
        <v>0.86879026776076207</v>
      </c>
    </row>
    <row r="907" spans="1:10" hidden="1" x14ac:dyDescent="0.25">
      <c r="A907" s="3" t="s">
        <v>34</v>
      </c>
      <c r="B907" s="2">
        <v>43891</v>
      </c>
      <c r="C907" s="7">
        <v>0.82022335996863505</v>
      </c>
      <c r="D907" s="7">
        <v>0.13145677920639301</v>
      </c>
      <c r="E907" s="7">
        <v>9.4337706927904493E-3</v>
      </c>
      <c r="F907" s="7">
        <v>0.75182513273168405</v>
      </c>
      <c r="G907" s="7">
        <v>0.10728431736913301</v>
      </c>
      <c r="H907" s="9">
        <f t="shared" si="42"/>
        <v>0.14089054989918345</v>
      </c>
      <c r="I907" s="9">
        <f t="shared" si="43"/>
        <v>0.1488276590176669</v>
      </c>
      <c r="J907" s="8">
        <f t="shared" si="44"/>
        <v>0.88328191193807704</v>
      </c>
    </row>
    <row r="908" spans="1:10" hidden="1" x14ac:dyDescent="0.25">
      <c r="A908" s="3" t="s">
        <v>34</v>
      </c>
      <c r="B908" s="2">
        <v>43922</v>
      </c>
      <c r="C908" s="7">
        <v>0.42539045218730498</v>
      </c>
      <c r="D908" s="7">
        <v>7.0001926616492502E-2</v>
      </c>
      <c r="E908" s="7">
        <v>9.5220735923188995E-3</v>
      </c>
      <c r="F908" s="7">
        <v>0.76562546720037905</v>
      </c>
      <c r="G908" s="7">
        <v>0.154850532590809</v>
      </c>
      <c r="H908" s="9">
        <f t="shared" si="42"/>
        <v>7.9524000208811396E-2</v>
      </c>
      <c r="I908" s="9">
        <f t="shared" si="43"/>
        <v>8.3771699126265697E-2</v>
      </c>
      <c r="J908" s="8">
        <f t="shared" si="44"/>
        <v>0.83562739381687157</v>
      </c>
    </row>
    <row r="909" spans="1:10" hidden="1" x14ac:dyDescent="0.25">
      <c r="A909" s="3" t="s">
        <v>34</v>
      </c>
      <c r="B909" s="2">
        <v>43952</v>
      </c>
      <c r="C909" s="7">
        <v>0.52202764634993903</v>
      </c>
      <c r="D909" s="7">
        <v>7.4322404510294898E-2</v>
      </c>
      <c r="E909" s="7">
        <v>1.0331666503128801E-2</v>
      </c>
      <c r="F909" s="7">
        <v>0.78315586539444504</v>
      </c>
      <c r="G909" s="7">
        <v>0.13219006359213201</v>
      </c>
      <c r="H909" s="9">
        <f t="shared" si="42"/>
        <v>8.4654071013423704E-2</v>
      </c>
      <c r="I909" s="9">
        <f t="shared" si="43"/>
        <v>8.6675554493703511E-2</v>
      </c>
      <c r="J909" s="8">
        <f t="shared" si="44"/>
        <v>0.85747826990473996</v>
      </c>
    </row>
    <row r="910" spans="1:10" hidden="1" x14ac:dyDescent="0.25">
      <c r="A910" s="3" t="s">
        <v>34</v>
      </c>
      <c r="B910" s="2">
        <v>43983</v>
      </c>
      <c r="C910" s="7">
        <v>0.73237971859317696</v>
      </c>
      <c r="D910" s="7">
        <v>0.100768530463475</v>
      </c>
      <c r="E910" s="7">
        <v>1.2579382066355701E-2</v>
      </c>
      <c r="F910" s="7">
        <v>0.779365321393374</v>
      </c>
      <c r="G910" s="7">
        <v>0.10728676607679601</v>
      </c>
      <c r="H910" s="9">
        <f t="shared" si="42"/>
        <v>0.1133479125298307</v>
      </c>
      <c r="I910" s="9">
        <f t="shared" si="43"/>
        <v>0.1144922789310741</v>
      </c>
      <c r="J910" s="8">
        <f t="shared" si="44"/>
        <v>0.880133851856849</v>
      </c>
    </row>
    <row r="911" spans="1:10" hidden="1" x14ac:dyDescent="0.25">
      <c r="A911" s="3" t="s">
        <v>34</v>
      </c>
      <c r="B911" s="2">
        <v>44013</v>
      </c>
      <c r="C911" s="7">
        <v>0.88010041077857004</v>
      </c>
      <c r="D911" s="7">
        <v>0.129429162262057</v>
      </c>
      <c r="E911" s="7">
        <v>2.3656491365227902E-2</v>
      </c>
      <c r="F911" s="7">
        <v>0.74313338260203399</v>
      </c>
      <c r="G911" s="7">
        <v>0.103780963770681</v>
      </c>
      <c r="H911" s="9">
        <f t="shared" si="42"/>
        <v>0.15308565362728491</v>
      </c>
      <c r="I911" s="9">
        <f t="shared" si="43"/>
        <v>0.14833224623710692</v>
      </c>
      <c r="J911" s="8">
        <f t="shared" si="44"/>
        <v>0.87256254486409102</v>
      </c>
    </row>
    <row r="912" spans="1:10" hidden="1" x14ac:dyDescent="0.25">
      <c r="A912" s="3" t="s">
        <v>34</v>
      </c>
      <c r="B912" s="2">
        <v>44044</v>
      </c>
      <c r="C912" s="7">
        <v>0.89068621320548602</v>
      </c>
      <c r="D912" s="7">
        <v>0.15079409282407699</v>
      </c>
      <c r="E912" s="7">
        <v>1.35946259758917E-2</v>
      </c>
      <c r="F912" s="7">
        <v>0.74888892408509899</v>
      </c>
      <c r="G912" s="7">
        <v>8.6722357114932605E-2</v>
      </c>
      <c r="H912" s="9">
        <f t="shared" si="42"/>
        <v>0.16438871879996869</v>
      </c>
      <c r="I912" s="9">
        <f t="shared" si="43"/>
        <v>0.16760802414846498</v>
      </c>
      <c r="J912" s="8">
        <f t="shared" si="44"/>
        <v>0.89968301690917596</v>
      </c>
    </row>
    <row r="913" spans="1:10" hidden="1" x14ac:dyDescent="0.25">
      <c r="A913" s="3" t="s">
        <v>34</v>
      </c>
      <c r="B913" s="2">
        <v>44075</v>
      </c>
      <c r="C913" s="7">
        <v>0.87865479643495703</v>
      </c>
      <c r="D913" s="7">
        <v>0.14535528603698</v>
      </c>
      <c r="E913" s="7">
        <v>1.40389707008608E-2</v>
      </c>
      <c r="F913" s="7">
        <v>0.75757510148361595</v>
      </c>
      <c r="G913" s="7">
        <v>8.3030641778543302E-2</v>
      </c>
      <c r="H913" s="9">
        <f t="shared" si="42"/>
        <v>0.1593942567378408</v>
      </c>
      <c r="I913" s="9">
        <f t="shared" si="43"/>
        <v>0.16098171912911108</v>
      </c>
      <c r="J913" s="8">
        <f t="shared" si="44"/>
        <v>0.90293038752059596</v>
      </c>
    </row>
    <row r="914" spans="1:10" hidden="1" x14ac:dyDescent="0.25">
      <c r="A914" s="3" t="s">
        <v>34</v>
      </c>
      <c r="B914" s="2">
        <v>44105</v>
      </c>
      <c r="C914" s="7">
        <v>0.91178613636907302</v>
      </c>
      <c r="D914" s="7">
        <v>0.14742505052395899</v>
      </c>
      <c r="E914" s="7">
        <v>1.44942570027232E-2</v>
      </c>
      <c r="F914" s="7">
        <v>0.74462845080525597</v>
      </c>
      <c r="G914" s="7">
        <v>9.3452241668061306E-2</v>
      </c>
      <c r="H914" s="9">
        <f t="shared" si="42"/>
        <v>0.16191930752668218</v>
      </c>
      <c r="I914" s="9">
        <f t="shared" si="43"/>
        <v>0.16526480788908571</v>
      </c>
      <c r="J914" s="8">
        <f t="shared" si="44"/>
        <v>0.89205350132921502</v>
      </c>
    </row>
    <row r="915" spans="1:10" hidden="1" x14ac:dyDescent="0.25">
      <c r="A915" s="3" t="s">
        <v>34</v>
      </c>
      <c r="B915" s="2">
        <v>44136</v>
      </c>
      <c r="C915" s="7">
        <v>0.65622863703616297</v>
      </c>
      <c r="D915" s="7">
        <v>0.112308424781078</v>
      </c>
      <c r="E915" s="7">
        <v>1.50946305690253E-2</v>
      </c>
      <c r="F915" s="7">
        <v>0.74533555380725203</v>
      </c>
      <c r="G915" s="7">
        <v>0.12726139084264501</v>
      </c>
      <c r="H915" s="9">
        <f t="shared" si="42"/>
        <v>0.12740305535010329</v>
      </c>
      <c r="I915" s="9">
        <f t="shared" si="43"/>
        <v>0.13094993678604971</v>
      </c>
      <c r="J915" s="8">
        <f t="shared" si="44"/>
        <v>0.85764397858833008</v>
      </c>
    </row>
    <row r="916" spans="1:10" hidden="1" x14ac:dyDescent="0.25">
      <c r="A916" s="3" t="s">
        <v>34</v>
      </c>
      <c r="B916" s="2">
        <v>44166</v>
      </c>
      <c r="C916" s="7">
        <v>0.92612651791115597</v>
      </c>
      <c r="D916" s="7">
        <v>0.184314452120244</v>
      </c>
      <c r="E916" s="7">
        <v>9.4888162840351398E-3</v>
      </c>
      <c r="F916" s="7">
        <v>0.73547765354402495</v>
      </c>
      <c r="G916" s="7">
        <v>7.0719078051696596E-2</v>
      </c>
      <c r="H916" s="9">
        <f t="shared" si="42"/>
        <v>0.19380326840427914</v>
      </c>
      <c r="I916" s="9">
        <f t="shared" si="43"/>
        <v>0.20038707767244107</v>
      </c>
      <c r="J916" s="8">
        <f t="shared" si="44"/>
        <v>0.91979210566426894</v>
      </c>
    </row>
    <row r="917" spans="1:10" hidden="1" x14ac:dyDescent="0.25">
      <c r="A917" s="3" t="s">
        <v>34</v>
      </c>
      <c r="B917" s="2">
        <v>44197</v>
      </c>
      <c r="C917" s="7">
        <v>0.49199654365694701</v>
      </c>
      <c r="D917" s="7">
        <v>9.2917488914679394E-2</v>
      </c>
      <c r="E917" s="7">
        <v>1.5791246377198701E-2</v>
      </c>
      <c r="F917" s="7">
        <v>0.75690034389904404</v>
      </c>
      <c r="G917" s="7">
        <v>0.134390920809078</v>
      </c>
      <c r="H917" s="9">
        <f t="shared" si="42"/>
        <v>0.10870873529187809</v>
      </c>
      <c r="I917" s="9">
        <f t="shared" si="43"/>
        <v>0.10933812556866704</v>
      </c>
      <c r="J917" s="8">
        <f t="shared" si="44"/>
        <v>0.84981783281372347</v>
      </c>
    </row>
    <row r="918" spans="1:10" hidden="1" x14ac:dyDescent="0.25">
      <c r="A918" s="3" t="s">
        <v>34</v>
      </c>
      <c r="B918" s="2">
        <v>44228</v>
      </c>
      <c r="C918" s="7">
        <v>0.51557114761027101</v>
      </c>
      <c r="D918" s="7">
        <v>9.2264424688517796E-2</v>
      </c>
      <c r="E918" s="7">
        <v>2.17059985987605E-2</v>
      </c>
      <c r="F918" s="7">
        <v>0.75169489672499501</v>
      </c>
      <c r="G918" s="7">
        <v>0.134334679987727</v>
      </c>
      <c r="H918" s="9">
        <f t="shared" si="42"/>
        <v>0.1139704232872783</v>
      </c>
      <c r="I918" s="9">
        <f t="shared" si="43"/>
        <v>0.10932330782719231</v>
      </c>
      <c r="J918" s="8">
        <f t="shared" si="44"/>
        <v>0.84395932141351282</v>
      </c>
    </row>
    <row r="919" spans="1:10" hidden="1" x14ac:dyDescent="0.25">
      <c r="A919" s="3" t="s">
        <v>34</v>
      </c>
      <c r="B919" s="2">
        <v>44256</v>
      </c>
      <c r="C919" s="7">
        <v>0.66331824079416601</v>
      </c>
      <c r="D919" s="7">
        <v>9.2795800522493394E-2</v>
      </c>
      <c r="E919" s="7">
        <v>1.51763130355499E-2</v>
      </c>
      <c r="F919" s="7">
        <v>0.75230880739470296</v>
      </c>
      <c r="G919" s="7">
        <v>0.139719079047254</v>
      </c>
      <c r="H919" s="9">
        <f t="shared" si="42"/>
        <v>0.10797211355804329</v>
      </c>
      <c r="I919" s="9">
        <f t="shared" si="43"/>
        <v>0.10980392208627687</v>
      </c>
      <c r="J919" s="8">
        <f t="shared" si="44"/>
        <v>0.84510460791719633</v>
      </c>
    </row>
    <row r="920" spans="1:10" hidden="1" x14ac:dyDescent="0.25">
      <c r="A920" s="3" t="s">
        <v>34</v>
      </c>
      <c r="B920" s="2">
        <v>44287</v>
      </c>
      <c r="C920" s="7">
        <v>0.84627793055846301</v>
      </c>
      <c r="D920" s="7">
        <v>0.13353364132506701</v>
      </c>
      <c r="E920" s="7">
        <v>1.3033058315209199E-2</v>
      </c>
      <c r="F920" s="7">
        <v>0.75676317774902402</v>
      </c>
      <c r="G920" s="7">
        <v>9.6670122610700404E-2</v>
      </c>
      <c r="H920" s="9">
        <f t="shared" si="42"/>
        <v>0.14656669964027622</v>
      </c>
      <c r="I920" s="9">
        <f t="shared" si="43"/>
        <v>0.1499877776312197</v>
      </c>
      <c r="J920" s="8">
        <f t="shared" si="44"/>
        <v>0.89029681907409097</v>
      </c>
    </row>
    <row r="921" spans="1:10" hidden="1" x14ac:dyDescent="0.25">
      <c r="A921" s="3" t="s">
        <v>34</v>
      </c>
      <c r="B921" s="2">
        <v>44317</v>
      </c>
      <c r="C921" s="7">
        <v>0.95006990046747397</v>
      </c>
      <c r="D921" s="7">
        <v>0.13490251943943099</v>
      </c>
      <c r="E921" s="7">
        <v>1.8011016869797399E-2</v>
      </c>
      <c r="F921" s="7">
        <v>0.740053048429827</v>
      </c>
      <c r="G921" s="7">
        <v>0.10703341526094499</v>
      </c>
      <c r="H921" s="9">
        <f t="shared" si="42"/>
        <v>0.15291353630922838</v>
      </c>
      <c r="I921" s="9">
        <f t="shared" si="43"/>
        <v>0.15418213723464078</v>
      </c>
      <c r="J921" s="8">
        <f t="shared" si="44"/>
        <v>0.87495556786925799</v>
      </c>
    </row>
    <row r="922" spans="1:10" hidden="1" x14ac:dyDescent="0.25">
      <c r="A922" s="3" t="s">
        <v>34</v>
      </c>
      <c r="B922" s="2">
        <v>44348</v>
      </c>
      <c r="C922" s="7">
        <v>0.94935038563142604</v>
      </c>
      <c r="D922" s="7">
        <v>0.13610180548286499</v>
      </c>
      <c r="E922" s="7">
        <v>1.8393091575066901E-2</v>
      </c>
      <c r="F922" s="7">
        <v>0.73984911549742605</v>
      </c>
      <c r="G922" s="7">
        <v>0.105655987444642</v>
      </c>
      <c r="H922" s="9">
        <f t="shared" si="42"/>
        <v>0.1544948970579319</v>
      </c>
      <c r="I922" s="9">
        <f t="shared" si="43"/>
        <v>0.15537606299968407</v>
      </c>
      <c r="J922" s="8">
        <f t="shared" si="44"/>
        <v>0.87595092098029104</v>
      </c>
    </row>
    <row r="923" spans="1:10" hidden="1" x14ac:dyDescent="0.25">
      <c r="A923" s="3" t="s">
        <v>34</v>
      </c>
      <c r="B923" s="2">
        <v>44378</v>
      </c>
      <c r="C923" s="7">
        <v>0.96977976860956505</v>
      </c>
      <c r="D923" s="7">
        <v>0.139255551879155</v>
      </c>
      <c r="E923" s="7">
        <v>1.5682963524274E-2</v>
      </c>
      <c r="F923" s="7">
        <v>0.73757413528901805</v>
      </c>
      <c r="G923" s="7">
        <v>0.10748734930755301</v>
      </c>
      <c r="H923" s="9">
        <f t="shared" si="42"/>
        <v>0.15493851540342901</v>
      </c>
      <c r="I923" s="9">
        <f t="shared" si="43"/>
        <v>0.15881710429866666</v>
      </c>
      <c r="J923" s="8">
        <f t="shared" si="44"/>
        <v>0.87682968716817311</v>
      </c>
    </row>
    <row r="924" spans="1:10" hidden="1" x14ac:dyDescent="0.25">
      <c r="A924" s="3" t="s">
        <v>34</v>
      </c>
      <c r="B924" s="2">
        <v>44409</v>
      </c>
      <c r="C924" s="7">
        <v>0.99855406654858103</v>
      </c>
      <c r="D924" s="7">
        <v>0.150395479844456</v>
      </c>
      <c r="E924" s="7">
        <v>1.4350353094201299E-2</v>
      </c>
      <c r="F924" s="7">
        <v>0.71734878335621299</v>
      </c>
      <c r="G924" s="7">
        <v>0.11790538370513</v>
      </c>
      <c r="H924" s="9">
        <f t="shared" si="42"/>
        <v>0.1647458329386573</v>
      </c>
      <c r="I924" s="9">
        <f t="shared" si="43"/>
        <v>0.17331774604849967</v>
      </c>
      <c r="J924" s="8">
        <f t="shared" si="44"/>
        <v>0.867744263200669</v>
      </c>
    </row>
    <row r="925" spans="1:10" x14ac:dyDescent="0.25">
      <c r="A925" s="3" t="s">
        <v>34</v>
      </c>
      <c r="B925" s="2">
        <v>44440</v>
      </c>
      <c r="C925" s="7">
        <v>0.98305221827337197</v>
      </c>
      <c r="D925" s="7">
        <v>0.14156592303818399</v>
      </c>
      <c r="E925" s="7">
        <v>1.7082357971376898E-2</v>
      </c>
      <c r="F925" s="7">
        <v>0.70460562720264897</v>
      </c>
      <c r="G925" s="7">
        <v>0.13674609178778999</v>
      </c>
      <c r="H925" s="9">
        <f t="shared" si="42"/>
        <v>0.15864828100956088</v>
      </c>
      <c r="I925" s="9">
        <f t="shared" si="43"/>
        <v>0.16730168131733128</v>
      </c>
      <c r="J925" s="8">
        <f t="shared" si="44"/>
        <v>0.8461715502408329</v>
      </c>
    </row>
    <row r="926" spans="1:10" hidden="1" x14ac:dyDescent="0.25">
      <c r="A926" s="3" t="s">
        <v>35</v>
      </c>
      <c r="B926" s="2">
        <v>43466</v>
      </c>
      <c r="C926" s="7">
        <v>0.90738019381711299</v>
      </c>
      <c r="D926" s="7">
        <v>6.67614724306822E-2</v>
      </c>
      <c r="E926" s="7">
        <v>0.25399748201002997</v>
      </c>
      <c r="F926" s="7">
        <v>0.25167851546544701</v>
      </c>
      <c r="G926" s="7">
        <v>0.42756253009384099</v>
      </c>
      <c r="H926" s="9">
        <f t="shared" si="42"/>
        <v>0.32075895444071217</v>
      </c>
      <c r="I926" s="9">
        <f t="shared" si="43"/>
        <v>0.20965166112385009</v>
      </c>
      <c r="J926" s="8">
        <f t="shared" si="44"/>
        <v>0.31843998789612921</v>
      </c>
    </row>
    <row r="927" spans="1:10" hidden="1" x14ac:dyDescent="0.25">
      <c r="A927" s="3" t="s">
        <v>35</v>
      </c>
      <c r="B927" s="2">
        <v>43497</v>
      </c>
      <c r="C927" s="7">
        <v>0.90184979593327597</v>
      </c>
      <c r="D927" s="7">
        <v>7.4409460651234993E-2</v>
      </c>
      <c r="E927" s="7">
        <v>0.245101370207674</v>
      </c>
      <c r="F927" s="7">
        <v>0.26302324955863698</v>
      </c>
      <c r="G927" s="7">
        <v>0.41746591958245299</v>
      </c>
      <c r="H927" s="9">
        <f t="shared" si="42"/>
        <v>0.31951083085890897</v>
      </c>
      <c r="I927" s="9">
        <f t="shared" si="43"/>
        <v>0.22051644194469106</v>
      </c>
      <c r="J927" s="8">
        <f t="shared" si="44"/>
        <v>0.33743271020987198</v>
      </c>
    </row>
    <row r="928" spans="1:10" hidden="1" x14ac:dyDescent="0.25">
      <c r="A928" s="3" t="s">
        <v>35</v>
      </c>
      <c r="B928" s="2">
        <v>43525</v>
      </c>
      <c r="C928" s="7">
        <v>1.10705314654055</v>
      </c>
      <c r="D928" s="7">
        <v>6.9715887042321303E-2</v>
      </c>
      <c r="E928" s="7">
        <v>0.238568618465369</v>
      </c>
      <c r="F928" s="7">
        <v>0.25555676120346998</v>
      </c>
      <c r="G928" s="7">
        <v>0.43615873328883997</v>
      </c>
      <c r="H928" s="9">
        <f t="shared" si="42"/>
        <v>0.30828450550769032</v>
      </c>
      <c r="I928" s="9">
        <f t="shared" si="43"/>
        <v>0.21433061592575317</v>
      </c>
      <c r="J928" s="8">
        <f t="shared" si="44"/>
        <v>0.32527264824579127</v>
      </c>
    </row>
    <row r="929" spans="1:10" hidden="1" x14ac:dyDescent="0.25">
      <c r="A929" s="3" t="s">
        <v>35</v>
      </c>
      <c r="B929" s="2">
        <v>43556</v>
      </c>
      <c r="C929" s="7">
        <v>1.07345242687654</v>
      </c>
      <c r="D929" s="7">
        <v>6.4997743506230998E-2</v>
      </c>
      <c r="E929" s="7">
        <v>0.23487485980765199</v>
      </c>
      <c r="F929" s="7">
        <v>0.243753023076098</v>
      </c>
      <c r="G929" s="7">
        <v>0.45637437361001798</v>
      </c>
      <c r="H929" s="9">
        <f t="shared" si="42"/>
        <v>0.29987260331388299</v>
      </c>
      <c r="I929" s="9">
        <f t="shared" si="43"/>
        <v>0.21051848462018058</v>
      </c>
      <c r="J929" s="8">
        <f t="shared" si="44"/>
        <v>0.30875076658232903</v>
      </c>
    </row>
    <row r="930" spans="1:10" hidden="1" x14ac:dyDescent="0.25">
      <c r="A930" s="3" t="s">
        <v>35</v>
      </c>
      <c r="B930" s="2">
        <v>43586</v>
      </c>
      <c r="C930" s="7">
        <v>1.1077770651638501</v>
      </c>
      <c r="D930" s="7">
        <v>6.9209079262948406E-2</v>
      </c>
      <c r="E930" s="7">
        <v>0.22439226807336199</v>
      </c>
      <c r="F930" s="7">
        <v>0.251075631238872</v>
      </c>
      <c r="G930" s="7">
        <v>0.45532302142481801</v>
      </c>
      <c r="H930" s="9">
        <f t="shared" si="42"/>
        <v>0.29360134733631038</v>
      </c>
      <c r="I930" s="9">
        <f t="shared" si="43"/>
        <v>0.21608611648839554</v>
      </c>
      <c r="J930" s="8">
        <f t="shared" si="44"/>
        <v>0.32028471050182039</v>
      </c>
    </row>
    <row r="931" spans="1:10" hidden="1" x14ac:dyDescent="0.25">
      <c r="A931" s="3" t="s">
        <v>35</v>
      </c>
      <c r="B931" s="2">
        <v>43617</v>
      </c>
      <c r="C931" s="7">
        <v>1.0445183678477901</v>
      </c>
      <c r="D931" s="7">
        <v>6.8869120464469802E-2</v>
      </c>
      <c r="E931" s="7">
        <v>0.23152845270342701</v>
      </c>
      <c r="F931" s="7">
        <v>0.254194025624639</v>
      </c>
      <c r="G931" s="7">
        <v>0.445408401207464</v>
      </c>
      <c r="H931" s="9">
        <f t="shared" si="42"/>
        <v>0.30039757316789684</v>
      </c>
      <c r="I931" s="9">
        <f t="shared" si="43"/>
        <v>0.21317541569868201</v>
      </c>
      <c r="J931" s="8">
        <f t="shared" si="44"/>
        <v>0.3230631460891088</v>
      </c>
    </row>
    <row r="932" spans="1:10" hidden="1" x14ac:dyDescent="0.25">
      <c r="A932" s="3" t="s">
        <v>35</v>
      </c>
      <c r="B932" s="2">
        <v>43647</v>
      </c>
      <c r="C932" s="7">
        <v>1.03734157683585</v>
      </c>
      <c r="D932" s="7">
        <v>6.9169377129484302E-2</v>
      </c>
      <c r="E932" s="7">
        <v>0.22994510860231099</v>
      </c>
      <c r="F932" s="7">
        <v>0.26313670009436801</v>
      </c>
      <c r="G932" s="7">
        <v>0.43774881417383699</v>
      </c>
      <c r="H932" s="9">
        <f t="shared" si="42"/>
        <v>0.29911448573179528</v>
      </c>
      <c r="I932" s="9">
        <f t="shared" si="43"/>
        <v>0.20814960023403223</v>
      </c>
      <c r="J932" s="8">
        <f t="shared" si="44"/>
        <v>0.3323060772238523</v>
      </c>
    </row>
    <row r="933" spans="1:10" hidden="1" x14ac:dyDescent="0.25">
      <c r="A933" s="3" t="s">
        <v>35</v>
      </c>
      <c r="B933" s="2">
        <v>43678</v>
      </c>
      <c r="C933" s="7">
        <v>1.02299679153479</v>
      </c>
      <c r="D933" s="7">
        <v>7.0925335864329794E-2</v>
      </c>
      <c r="E933" s="7">
        <v>0.25263531616472501</v>
      </c>
      <c r="F933" s="7">
        <v>0.26708120084213899</v>
      </c>
      <c r="G933" s="7">
        <v>0.40935814712880603</v>
      </c>
      <c r="H933" s="9">
        <f t="shared" si="42"/>
        <v>0.32356065202905482</v>
      </c>
      <c r="I933" s="9">
        <f t="shared" si="43"/>
        <v>0.20983421372682706</v>
      </c>
      <c r="J933" s="8">
        <f t="shared" si="44"/>
        <v>0.3380065367064688</v>
      </c>
    </row>
    <row r="934" spans="1:10" hidden="1" x14ac:dyDescent="0.25">
      <c r="A934" s="3" t="s">
        <v>35</v>
      </c>
      <c r="B934" s="2">
        <v>43709</v>
      </c>
      <c r="C934" s="7">
        <v>0.96304213306772002</v>
      </c>
      <c r="D934" s="7">
        <v>7.1113802666387393E-2</v>
      </c>
      <c r="E934" s="7">
        <v>0.25721915400909401</v>
      </c>
      <c r="F934" s="7">
        <v>0.26777402751141799</v>
      </c>
      <c r="G934" s="7">
        <v>0.403893015813101</v>
      </c>
      <c r="H934" s="9">
        <f t="shared" si="42"/>
        <v>0.3283329566754814</v>
      </c>
      <c r="I934" s="9">
        <f t="shared" si="43"/>
        <v>0.20984466343650016</v>
      </c>
      <c r="J934" s="8">
        <f t="shared" si="44"/>
        <v>0.33888783017780538</v>
      </c>
    </row>
    <row r="935" spans="1:10" hidden="1" x14ac:dyDescent="0.25">
      <c r="A935" s="3" t="s">
        <v>35</v>
      </c>
      <c r="B935" s="2">
        <v>43739</v>
      </c>
      <c r="C935" s="7">
        <v>1.01669997147305</v>
      </c>
      <c r="D935" s="7">
        <v>7.7449035978760197E-2</v>
      </c>
      <c r="E935" s="7">
        <v>0.258801711546429</v>
      </c>
      <c r="F935" s="7">
        <v>0.277708434710427</v>
      </c>
      <c r="G935" s="7">
        <v>0.38604081776438398</v>
      </c>
      <c r="H935" s="9">
        <f t="shared" si="42"/>
        <v>0.33625074752518919</v>
      </c>
      <c r="I935" s="9">
        <f t="shared" si="43"/>
        <v>0.21806956736252639</v>
      </c>
      <c r="J935" s="8">
        <f t="shared" si="44"/>
        <v>0.35515747068918718</v>
      </c>
    </row>
    <row r="936" spans="1:10" hidden="1" x14ac:dyDescent="0.25">
      <c r="A936" s="3" t="s">
        <v>35</v>
      </c>
      <c r="B936" s="2">
        <v>43770</v>
      </c>
      <c r="C936" s="7">
        <v>0.88592317571343204</v>
      </c>
      <c r="D936" s="7">
        <v>9.5706718382616601E-2</v>
      </c>
      <c r="E936" s="7">
        <v>0.22580245490827999</v>
      </c>
      <c r="F936" s="7">
        <v>0.32994234061366501</v>
      </c>
      <c r="G936" s="7">
        <v>0.34854848609543898</v>
      </c>
      <c r="H936" s="9">
        <f t="shared" si="42"/>
        <v>0.32150917329089657</v>
      </c>
      <c r="I936" s="9">
        <f t="shared" si="43"/>
        <v>0.22484888985377197</v>
      </c>
      <c r="J936" s="8">
        <f t="shared" si="44"/>
        <v>0.42564905899628158</v>
      </c>
    </row>
    <row r="937" spans="1:10" hidden="1" x14ac:dyDescent="0.25">
      <c r="A937" s="3" t="s">
        <v>35</v>
      </c>
      <c r="B937" s="2">
        <v>43800</v>
      </c>
      <c r="C937" s="7">
        <v>0.93196535519603196</v>
      </c>
      <c r="D937" s="7">
        <v>0.10800647631954099</v>
      </c>
      <c r="E937" s="7">
        <v>0.21422246422529501</v>
      </c>
      <c r="F937" s="7">
        <v>0.35078888001480202</v>
      </c>
      <c r="G937" s="7">
        <v>0.32698217944036301</v>
      </c>
      <c r="H937" s="9">
        <f t="shared" si="42"/>
        <v>0.32222894054483597</v>
      </c>
      <c r="I937" s="9">
        <f t="shared" si="43"/>
        <v>0.23541318548314219</v>
      </c>
      <c r="J937" s="8">
        <f t="shared" si="44"/>
        <v>0.45879535633434299</v>
      </c>
    </row>
    <row r="938" spans="1:10" hidden="1" x14ac:dyDescent="0.25">
      <c r="A938" s="3" t="s">
        <v>35</v>
      </c>
      <c r="B938" s="2">
        <v>43831</v>
      </c>
      <c r="C938" s="7">
        <v>0.87537928897792505</v>
      </c>
      <c r="D938" s="7">
        <v>7.1825298079013902E-2</v>
      </c>
      <c r="E938" s="7">
        <v>0.218734121533642</v>
      </c>
      <c r="F938" s="7">
        <v>0.28131644027885599</v>
      </c>
      <c r="G938" s="7">
        <v>0.42812414010848798</v>
      </c>
      <c r="H938" s="9">
        <f t="shared" si="42"/>
        <v>0.29055941961265591</v>
      </c>
      <c r="I938" s="9">
        <f t="shared" si="43"/>
        <v>0.20338943341278723</v>
      </c>
      <c r="J938" s="8">
        <f t="shared" si="44"/>
        <v>0.35314173835786988</v>
      </c>
    </row>
    <row r="939" spans="1:10" hidden="1" x14ac:dyDescent="0.25">
      <c r="A939" s="3" t="s">
        <v>35</v>
      </c>
      <c r="B939" s="2">
        <v>43862</v>
      </c>
      <c r="C939" s="7">
        <v>0.88200500291666095</v>
      </c>
      <c r="D939" s="7">
        <v>7.6319414928908202E-2</v>
      </c>
      <c r="E939" s="7">
        <v>0.214484184389691</v>
      </c>
      <c r="F939" s="7">
        <v>0.28861936092007601</v>
      </c>
      <c r="G939" s="7">
        <v>0.42057703976132499</v>
      </c>
      <c r="H939" s="9">
        <f t="shared" si="42"/>
        <v>0.29080359931859923</v>
      </c>
      <c r="I939" s="9">
        <f t="shared" si="43"/>
        <v>0.20912936629263545</v>
      </c>
      <c r="J939" s="8">
        <f t="shared" si="44"/>
        <v>0.36493877584898421</v>
      </c>
    </row>
    <row r="940" spans="1:10" hidden="1" x14ac:dyDescent="0.25">
      <c r="A940" s="3" t="s">
        <v>35</v>
      </c>
      <c r="B940" s="2">
        <v>43891</v>
      </c>
      <c r="C940" s="7">
        <v>0.93951294458923296</v>
      </c>
      <c r="D940" s="7">
        <v>4.67162676072694E-2</v>
      </c>
      <c r="E940" s="7">
        <v>0.29080315250924799</v>
      </c>
      <c r="F940" s="7">
        <v>0.245493540590871</v>
      </c>
      <c r="G940" s="7">
        <v>0.41698703929261099</v>
      </c>
      <c r="H940" s="9">
        <f t="shared" si="42"/>
        <v>0.33751942011651737</v>
      </c>
      <c r="I940" s="9">
        <f t="shared" si="43"/>
        <v>0.15987234615886756</v>
      </c>
      <c r="J940" s="8">
        <f t="shared" si="44"/>
        <v>0.29220980819814041</v>
      </c>
    </row>
    <row r="941" spans="1:10" hidden="1" x14ac:dyDescent="0.25">
      <c r="A941" s="3" t="s">
        <v>35</v>
      </c>
      <c r="B941" s="2">
        <v>43922</v>
      </c>
      <c r="C941" s="7">
        <v>0.97827517364142103</v>
      </c>
      <c r="D941" s="7">
        <v>6.5012925407778701E-3</v>
      </c>
      <c r="E941" s="7">
        <v>0.38896223896079402</v>
      </c>
      <c r="F941" s="7">
        <v>0.13214674933641099</v>
      </c>
      <c r="G941" s="7">
        <v>0.472389719162018</v>
      </c>
      <c r="H941" s="9">
        <f t="shared" si="42"/>
        <v>0.39546353150157187</v>
      </c>
      <c r="I941" s="9">
        <f t="shared" si="43"/>
        <v>4.689061924535913E-2</v>
      </c>
      <c r="J941" s="8">
        <f t="shared" si="44"/>
        <v>0.13864804187718885</v>
      </c>
    </row>
    <row r="942" spans="1:10" hidden="1" x14ac:dyDescent="0.25">
      <c r="A942" s="3" t="s">
        <v>35</v>
      </c>
      <c r="B942" s="2">
        <v>43952</v>
      </c>
      <c r="C942" s="7">
        <v>1.11055540673538</v>
      </c>
      <c r="D942" s="7">
        <v>7.0406631952006898E-3</v>
      </c>
      <c r="E942" s="7">
        <v>0.38840936002634702</v>
      </c>
      <c r="F942" s="7">
        <v>0.14115982763413501</v>
      </c>
      <c r="G942" s="7">
        <v>0.46339014914431698</v>
      </c>
      <c r="H942" s="9">
        <f t="shared" si="42"/>
        <v>0.39545002322154771</v>
      </c>
      <c r="I942" s="9">
        <f t="shared" si="43"/>
        <v>4.7507691477948998E-2</v>
      </c>
      <c r="J942" s="8">
        <f t="shared" si="44"/>
        <v>0.1482004908293357</v>
      </c>
    </row>
    <row r="943" spans="1:10" hidden="1" x14ac:dyDescent="0.25">
      <c r="A943" s="3" t="s">
        <v>35</v>
      </c>
      <c r="B943" s="2">
        <v>43983</v>
      </c>
      <c r="C943" s="7">
        <v>1.1472660253354201</v>
      </c>
      <c r="D943" s="7">
        <v>1.6624283048217801E-2</v>
      </c>
      <c r="E943" s="7">
        <v>0.364798797770581</v>
      </c>
      <c r="F943" s="7">
        <v>0.164970566655297</v>
      </c>
      <c r="G943" s="7">
        <v>0.45360635252590498</v>
      </c>
      <c r="H943" s="9">
        <f t="shared" si="42"/>
        <v>0.38142308081879878</v>
      </c>
      <c r="I943" s="9">
        <f t="shared" si="43"/>
        <v>9.1546005161268817E-2</v>
      </c>
      <c r="J943" s="8">
        <f t="shared" si="44"/>
        <v>0.1815948497035148</v>
      </c>
    </row>
    <row r="944" spans="1:10" hidden="1" x14ac:dyDescent="0.25">
      <c r="A944" s="3" t="s">
        <v>35</v>
      </c>
      <c r="B944" s="2">
        <v>44013</v>
      </c>
      <c r="C944" s="7">
        <v>1.29903535640426</v>
      </c>
      <c r="D944" s="7">
        <v>3.2360619814069097E-2</v>
      </c>
      <c r="E944" s="7">
        <v>0.33860984346570899</v>
      </c>
      <c r="F944" s="7">
        <v>0.18654323518164101</v>
      </c>
      <c r="G944" s="7">
        <v>0.44248630153858198</v>
      </c>
      <c r="H944" s="9">
        <f t="shared" si="42"/>
        <v>0.37097046327977812</v>
      </c>
      <c r="I944" s="9">
        <f t="shared" si="43"/>
        <v>0.14783028747804955</v>
      </c>
      <c r="J944" s="8">
        <f t="shared" si="44"/>
        <v>0.21890385499571011</v>
      </c>
    </row>
    <row r="945" spans="1:10" hidden="1" x14ac:dyDescent="0.25">
      <c r="A945" s="3" t="s">
        <v>35</v>
      </c>
      <c r="B945" s="2">
        <v>44044</v>
      </c>
      <c r="C945" s="7">
        <v>1.2983935393044701</v>
      </c>
      <c r="D945" s="7">
        <v>4.1251271648805002E-2</v>
      </c>
      <c r="E945" s="7">
        <v>0.34143329727873301</v>
      </c>
      <c r="F945" s="7">
        <v>0.19894716318021399</v>
      </c>
      <c r="G945" s="7">
        <v>0.41836826789224701</v>
      </c>
      <c r="H945" s="9">
        <f t="shared" si="42"/>
        <v>0.38268456892753799</v>
      </c>
      <c r="I945" s="9">
        <f t="shared" si="43"/>
        <v>0.17173830328315418</v>
      </c>
      <c r="J945" s="8">
        <f t="shared" si="44"/>
        <v>0.24019843482901898</v>
      </c>
    </row>
    <row r="946" spans="1:10" hidden="1" x14ac:dyDescent="0.25">
      <c r="A946" s="3" t="s">
        <v>35</v>
      </c>
      <c r="B946" s="2">
        <v>44075</v>
      </c>
      <c r="C946" s="7">
        <v>1.2209375538190099</v>
      </c>
      <c r="D946" s="7">
        <v>4.1236250953736099E-2</v>
      </c>
      <c r="E946" s="7">
        <v>0.338669408277809</v>
      </c>
      <c r="F946" s="7">
        <v>0.20357802444553999</v>
      </c>
      <c r="G946" s="7">
        <v>0.41651631632291503</v>
      </c>
      <c r="H946" s="9">
        <f t="shared" si="42"/>
        <v>0.37990565923154512</v>
      </c>
      <c r="I946" s="9">
        <f t="shared" si="43"/>
        <v>0.16843891511833806</v>
      </c>
      <c r="J946" s="8">
        <f t="shared" si="44"/>
        <v>0.24481427539927608</v>
      </c>
    </row>
    <row r="947" spans="1:10" hidden="1" x14ac:dyDescent="0.25">
      <c r="A947" s="3" t="s">
        <v>35</v>
      </c>
      <c r="B947" s="2">
        <v>44105</v>
      </c>
      <c r="C947" s="7">
        <v>1.20205006907746</v>
      </c>
      <c r="D947" s="7">
        <v>4.1529377897779801E-2</v>
      </c>
      <c r="E947" s="7">
        <v>0.33455505311653599</v>
      </c>
      <c r="F947" s="7">
        <v>0.21355421637333399</v>
      </c>
      <c r="G947" s="7">
        <v>0.41036135261235002</v>
      </c>
      <c r="H947" s="9">
        <f t="shared" si="42"/>
        <v>0.37608443101431577</v>
      </c>
      <c r="I947" s="9">
        <f t="shared" si="43"/>
        <v>0.16280693400313542</v>
      </c>
      <c r="J947" s="8">
        <f t="shared" si="44"/>
        <v>0.25508359427111382</v>
      </c>
    </row>
    <row r="948" spans="1:10" hidden="1" x14ac:dyDescent="0.25">
      <c r="A948" s="3" t="s">
        <v>35</v>
      </c>
      <c r="B948" s="2">
        <v>44136</v>
      </c>
      <c r="C948" s="7">
        <v>1.1669999373059901</v>
      </c>
      <c r="D948" s="7">
        <v>1.5777041337254601E-2</v>
      </c>
      <c r="E948" s="7">
        <v>0.37041651617178301</v>
      </c>
      <c r="F948" s="7">
        <v>0.160872444088032</v>
      </c>
      <c r="G948" s="7">
        <v>0.45293399840293103</v>
      </c>
      <c r="H948" s="9">
        <f t="shared" si="42"/>
        <v>0.38619355750903761</v>
      </c>
      <c r="I948" s="9">
        <f t="shared" si="43"/>
        <v>8.9312693435087617E-2</v>
      </c>
      <c r="J948" s="8">
        <f t="shared" si="44"/>
        <v>0.17664948542528661</v>
      </c>
    </row>
    <row r="949" spans="1:10" hidden="1" x14ac:dyDescent="0.25">
      <c r="A949" s="3" t="s">
        <v>35</v>
      </c>
      <c r="B949" s="2">
        <v>44166</v>
      </c>
      <c r="C949" s="7">
        <v>1.2545889875893801</v>
      </c>
      <c r="D949" s="7">
        <v>4.3749188113994399E-2</v>
      </c>
      <c r="E949" s="7">
        <v>0.33785623806382598</v>
      </c>
      <c r="F949" s="7">
        <v>0.21708122186055401</v>
      </c>
      <c r="G949" s="7">
        <v>0.40131335196162599</v>
      </c>
      <c r="H949" s="9">
        <f t="shared" si="42"/>
        <v>0.38160542617782039</v>
      </c>
      <c r="I949" s="9">
        <f t="shared" si="43"/>
        <v>0.16773039661388947</v>
      </c>
      <c r="J949" s="8">
        <f t="shared" si="44"/>
        <v>0.26083040997454843</v>
      </c>
    </row>
    <row r="950" spans="1:10" hidden="1" x14ac:dyDescent="0.25">
      <c r="A950" s="3" t="s">
        <v>35</v>
      </c>
      <c r="B950" s="2">
        <v>44197</v>
      </c>
      <c r="C950" s="7">
        <v>1.1323366187508701</v>
      </c>
      <c r="D950" s="7">
        <v>1.1305592212463E-2</v>
      </c>
      <c r="E950" s="7">
        <v>0.38928787027658102</v>
      </c>
      <c r="F950" s="7">
        <v>0.13925301801780801</v>
      </c>
      <c r="G950" s="7">
        <v>0.46015351949314798</v>
      </c>
      <c r="H950" s="9">
        <f t="shared" si="42"/>
        <v>0.40059346248904404</v>
      </c>
      <c r="I950" s="9">
        <f t="shared" si="43"/>
        <v>7.5090970852957045E-2</v>
      </c>
      <c r="J950" s="8">
        <f t="shared" si="44"/>
        <v>0.15055861023027101</v>
      </c>
    </row>
    <row r="951" spans="1:10" hidden="1" x14ac:dyDescent="0.25">
      <c r="A951" s="3" t="s">
        <v>35</v>
      </c>
      <c r="B951" s="2">
        <v>44228</v>
      </c>
      <c r="C951" s="7">
        <v>1.04226637542548</v>
      </c>
      <c r="D951" s="7">
        <v>1.1218212650525E-2</v>
      </c>
      <c r="E951" s="7">
        <v>0.38111356889658299</v>
      </c>
      <c r="F951" s="7">
        <v>0.14955707258187501</v>
      </c>
      <c r="G951" s="7">
        <v>0.45811114587101798</v>
      </c>
      <c r="H951" s="9">
        <f t="shared" si="42"/>
        <v>0.39233178154710802</v>
      </c>
      <c r="I951" s="9">
        <f t="shared" si="43"/>
        <v>6.9775728491534753E-2</v>
      </c>
      <c r="J951" s="8">
        <f t="shared" si="44"/>
        <v>0.16077528523240001</v>
      </c>
    </row>
    <row r="952" spans="1:10" hidden="1" x14ac:dyDescent="0.25">
      <c r="A952" s="3" t="s">
        <v>35</v>
      </c>
      <c r="B952" s="2">
        <v>44256</v>
      </c>
      <c r="C952" s="7">
        <v>1.3192996824909999</v>
      </c>
      <c r="D952" s="7">
        <v>1.1453908266662399E-2</v>
      </c>
      <c r="E952" s="7">
        <v>0.383128485794624</v>
      </c>
      <c r="F952" s="7">
        <v>0.14565205045330101</v>
      </c>
      <c r="G952" s="7">
        <v>0.45976555548541298</v>
      </c>
      <c r="H952" s="9">
        <f t="shared" si="42"/>
        <v>0.39458239406128637</v>
      </c>
      <c r="I952" s="9">
        <f t="shared" si="43"/>
        <v>7.2905625986336028E-2</v>
      </c>
      <c r="J952" s="8">
        <f t="shared" si="44"/>
        <v>0.15710595871996341</v>
      </c>
    </row>
    <row r="953" spans="1:10" hidden="1" x14ac:dyDescent="0.25">
      <c r="A953" s="3" t="s">
        <v>35</v>
      </c>
      <c r="B953" s="2">
        <v>44287</v>
      </c>
      <c r="C953" s="7">
        <v>1.2696045305855199</v>
      </c>
      <c r="D953" s="7">
        <v>3.04934862167918E-2</v>
      </c>
      <c r="E953" s="7">
        <v>0.35460407322752402</v>
      </c>
      <c r="F953" s="7">
        <v>0.187190584904321</v>
      </c>
      <c r="G953" s="7">
        <v>0.42771185565136299</v>
      </c>
      <c r="H953" s="9">
        <f t="shared" si="42"/>
        <v>0.38509755944431584</v>
      </c>
      <c r="I953" s="9">
        <f t="shared" si="43"/>
        <v>0.14008138519159793</v>
      </c>
      <c r="J953" s="8">
        <f t="shared" si="44"/>
        <v>0.21768407112111279</v>
      </c>
    </row>
    <row r="954" spans="1:10" hidden="1" x14ac:dyDescent="0.25">
      <c r="A954" s="3" t="s">
        <v>35</v>
      </c>
      <c r="B954" s="2">
        <v>44317</v>
      </c>
      <c r="C954" s="7">
        <v>1.31825956848834</v>
      </c>
      <c r="D954" s="7">
        <v>4.3615798454331903E-2</v>
      </c>
      <c r="E954" s="7">
        <v>0.33213646881514702</v>
      </c>
      <c r="F954" s="7">
        <v>0.21092818029169799</v>
      </c>
      <c r="G954" s="7">
        <v>0.41331955243882301</v>
      </c>
      <c r="H954" s="9">
        <f t="shared" si="42"/>
        <v>0.37575226726947891</v>
      </c>
      <c r="I954" s="9">
        <f t="shared" si="43"/>
        <v>0.17134877308509963</v>
      </c>
      <c r="J954" s="8">
        <f t="shared" si="44"/>
        <v>0.25454397874602991</v>
      </c>
    </row>
    <row r="955" spans="1:10" hidden="1" x14ac:dyDescent="0.25">
      <c r="A955" s="3" t="s">
        <v>35</v>
      </c>
      <c r="B955" s="2">
        <v>44348</v>
      </c>
      <c r="C955" s="7">
        <v>1.24157571608927</v>
      </c>
      <c r="D955" s="7">
        <v>4.7031291270567897E-2</v>
      </c>
      <c r="E955" s="7">
        <v>0.31890862927321501</v>
      </c>
      <c r="F955" s="7">
        <v>0.21927995758187799</v>
      </c>
      <c r="G955" s="7">
        <v>0.41478012187433899</v>
      </c>
      <c r="H955" s="9">
        <f t="shared" si="42"/>
        <v>0.36593992054378288</v>
      </c>
      <c r="I955" s="9">
        <f t="shared" si="43"/>
        <v>0.17660272133914387</v>
      </c>
      <c r="J955" s="8">
        <f t="shared" si="44"/>
        <v>0.26631124885244589</v>
      </c>
    </row>
    <row r="956" spans="1:10" hidden="1" x14ac:dyDescent="0.25">
      <c r="A956" s="3" t="s">
        <v>35</v>
      </c>
      <c r="B956" s="2">
        <v>44378</v>
      </c>
      <c r="C956" s="7">
        <v>1.2726263107579401</v>
      </c>
      <c r="D956" s="7">
        <v>4.9856613259838201E-2</v>
      </c>
      <c r="E956" s="7">
        <v>0.30677034891698701</v>
      </c>
      <c r="F956" s="7">
        <v>0.22812721651277701</v>
      </c>
      <c r="G956" s="7">
        <v>0.415245821310398</v>
      </c>
      <c r="H956" s="9">
        <f t="shared" si="42"/>
        <v>0.35662696217682521</v>
      </c>
      <c r="I956" s="9">
        <f t="shared" si="43"/>
        <v>0.17935076763500898</v>
      </c>
      <c r="J956" s="8">
        <f t="shared" si="44"/>
        <v>0.27798382977261521</v>
      </c>
    </row>
    <row r="957" spans="1:10" hidden="1" x14ac:dyDescent="0.25">
      <c r="A957" s="3" t="s">
        <v>35</v>
      </c>
      <c r="B957" s="2">
        <v>44409</v>
      </c>
      <c r="C957" s="7">
        <v>1.2778431398238399</v>
      </c>
      <c r="D957" s="7">
        <v>5.5979553061176801E-2</v>
      </c>
      <c r="E957" s="7">
        <v>0.30362666223795098</v>
      </c>
      <c r="F957" s="7">
        <v>0.22766747280083099</v>
      </c>
      <c r="G957" s="7">
        <v>0.412726311900042</v>
      </c>
      <c r="H957" s="9">
        <f t="shared" si="42"/>
        <v>0.35960621529912778</v>
      </c>
      <c r="I957" s="9">
        <f t="shared" si="43"/>
        <v>0.19735639000992186</v>
      </c>
      <c r="J957" s="8">
        <f t="shared" si="44"/>
        <v>0.2836470258620078</v>
      </c>
    </row>
    <row r="958" spans="1:10" x14ac:dyDescent="0.25">
      <c r="A958" s="3" t="s">
        <v>35</v>
      </c>
      <c r="B958" s="2">
        <v>44440</v>
      </c>
      <c r="C958" s="7">
        <v>1.2950714013751801</v>
      </c>
      <c r="D958" s="7">
        <v>5.4362936855111697E-2</v>
      </c>
      <c r="E958" s="7">
        <v>0.31081932136347201</v>
      </c>
      <c r="F958" s="7">
        <v>0.21922598307602501</v>
      </c>
      <c r="G958" s="7">
        <v>0.415591758705391</v>
      </c>
      <c r="H958" s="9">
        <f t="shared" si="42"/>
        <v>0.36518225821858369</v>
      </c>
      <c r="I958" s="9">
        <f t="shared" si="43"/>
        <v>0.19870299158604462</v>
      </c>
      <c r="J958" s="8">
        <f t="shared" si="44"/>
        <v>0.27358891993113671</v>
      </c>
    </row>
    <row r="959" spans="1:10" hidden="1" x14ac:dyDescent="0.25">
      <c r="A959" s="3" t="s">
        <v>36</v>
      </c>
      <c r="B959" s="2">
        <v>43466</v>
      </c>
      <c r="C959" s="7">
        <v>0.91444174866747296</v>
      </c>
      <c r="D959" s="7">
        <v>7.1010048786308205E-2</v>
      </c>
      <c r="E959" s="7">
        <v>1.32931319001495E-2</v>
      </c>
      <c r="F959" s="7">
        <v>0.45057891122085197</v>
      </c>
      <c r="G959" s="7">
        <v>0.46511790809268999</v>
      </c>
      <c r="H959" s="9">
        <f t="shared" si="42"/>
        <v>8.4303180686457702E-2</v>
      </c>
      <c r="I959" s="9">
        <f t="shared" si="43"/>
        <v>0.13614177873959105</v>
      </c>
      <c r="J959" s="8">
        <f t="shared" si="44"/>
        <v>0.52158896000716015</v>
      </c>
    </row>
    <row r="960" spans="1:10" hidden="1" x14ac:dyDescent="0.25">
      <c r="A960" s="3" t="s">
        <v>36</v>
      </c>
      <c r="B960" s="2">
        <v>43497</v>
      </c>
      <c r="C960" s="7">
        <v>0.87082932991501905</v>
      </c>
      <c r="D960" s="7">
        <v>7.4670346217216202E-2</v>
      </c>
      <c r="E960" s="7">
        <v>8.5728161101416896E-3</v>
      </c>
      <c r="F960" s="7">
        <v>0.475033529483878</v>
      </c>
      <c r="G960" s="7">
        <v>0.44172330818876399</v>
      </c>
      <c r="H960" s="9">
        <f t="shared" si="42"/>
        <v>8.3243162327357886E-2</v>
      </c>
      <c r="I960" s="9">
        <f t="shared" si="43"/>
        <v>0.13583740176832731</v>
      </c>
      <c r="J960" s="8">
        <f t="shared" si="44"/>
        <v>0.54970387570109425</v>
      </c>
    </row>
    <row r="961" spans="1:10" hidden="1" x14ac:dyDescent="0.25">
      <c r="A961" s="3" t="s">
        <v>36</v>
      </c>
      <c r="B961" s="2">
        <v>43525</v>
      </c>
      <c r="C961" s="7">
        <v>1.0306095303979499</v>
      </c>
      <c r="D961" s="7">
        <v>7.4583388274826898E-2</v>
      </c>
      <c r="E961" s="7">
        <v>8.6700088027348299E-3</v>
      </c>
      <c r="F961" s="7">
        <v>0.48854836193802798</v>
      </c>
      <c r="G961" s="7">
        <v>0.428198240984411</v>
      </c>
      <c r="H961" s="9">
        <f t="shared" si="42"/>
        <v>8.3253397077561728E-2</v>
      </c>
      <c r="I961" s="9">
        <f t="shared" si="43"/>
        <v>0.13244394095455558</v>
      </c>
      <c r="J961" s="8">
        <f t="shared" si="44"/>
        <v>0.56313175021285489</v>
      </c>
    </row>
    <row r="962" spans="1:10" hidden="1" x14ac:dyDescent="0.25">
      <c r="A962" s="3" t="s">
        <v>36</v>
      </c>
      <c r="B962" s="2">
        <v>43556</v>
      </c>
      <c r="C962" s="7">
        <v>0.96846391163829204</v>
      </c>
      <c r="D962" s="7">
        <v>7.22531507643287E-2</v>
      </c>
      <c r="E962" s="7">
        <v>1.12508979973641E-2</v>
      </c>
      <c r="F962" s="7">
        <v>0.48332833242656098</v>
      </c>
      <c r="G962" s="7">
        <v>0.43316761881174598</v>
      </c>
      <c r="H962" s="9">
        <f t="shared" si="42"/>
        <v>8.3504048761692803E-2</v>
      </c>
      <c r="I962" s="9">
        <f t="shared" si="43"/>
        <v>0.13004960199421114</v>
      </c>
      <c r="J962" s="8">
        <f t="shared" si="44"/>
        <v>0.55558148319088962</v>
      </c>
    </row>
    <row r="963" spans="1:10" hidden="1" x14ac:dyDescent="0.25">
      <c r="A963" s="3" t="s">
        <v>36</v>
      </c>
      <c r="B963" s="2">
        <v>43586</v>
      </c>
      <c r="C963" s="7">
        <v>1.0051281176870599</v>
      </c>
      <c r="D963" s="7">
        <v>7.6893557694168599E-2</v>
      </c>
      <c r="E963" s="7">
        <v>1.04971672188256E-2</v>
      </c>
      <c r="F963" s="7">
        <v>0.49159765231181801</v>
      </c>
      <c r="G963" s="7">
        <v>0.421011622775188</v>
      </c>
      <c r="H963" s="9">
        <f t="shared" ref="H963:H1026" si="45">D963+E963</f>
        <v>8.7390724912994197E-2</v>
      </c>
      <c r="I963" s="9">
        <f t="shared" ref="I963:I1026" si="46">D963/(D963+F963)</f>
        <v>0.13525900900624102</v>
      </c>
      <c r="J963" s="8">
        <f t="shared" ref="J963:J1026" si="47">+F963+D963</f>
        <v>0.56849121000598657</v>
      </c>
    </row>
    <row r="964" spans="1:10" hidden="1" x14ac:dyDescent="0.25">
      <c r="A964" s="3" t="s">
        <v>36</v>
      </c>
      <c r="B964" s="2">
        <v>43617</v>
      </c>
      <c r="C964" s="7">
        <v>0.96344054926626999</v>
      </c>
      <c r="D964" s="7">
        <v>7.7481687158733603E-2</v>
      </c>
      <c r="E964" s="7">
        <v>1.08762871651603E-2</v>
      </c>
      <c r="F964" s="7">
        <v>0.49193533984420601</v>
      </c>
      <c r="G964" s="7">
        <v>0.41970668583190002</v>
      </c>
      <c r="H964" s="9">
        <f t="shared" si="45"/>
        <v>8.8357974323893904E-2</v>
      </c>
      <c r="I964" s="9">
        <f t="shared" si="46"/>
        <v>0.13607195339161082</v>
      </c>
      <c r="J964" s="8">
        <f t="shared" si="47"/>
        <v>0.56941702700293961</v>
      </c>
    </row>
    <row r="965" spans="1:10" hidden="1" x14ac:dyDescent="0.25">
      <c r="A965" s="3" t="s">
        <v>36</v>
      </c>
      <c r="B965" s="2">
        <v>43647</v>
      </c>
      <c r="C965" s="7">
        <v>0.990966767863806</v>
      </c>
      <c r="D965" s="7">
        <v>7.5408651213221906E-2</v>
      </c>
      <c r="E965" s="7">
        <v>1.20981972678027E-2</v>
      </c>
      <c r="F965" s="7">
        <v>0.476093345837657</v>
      </c>
      <c r="G965" s="7">
        <v>0.43639980568131798</v>
      </c>
      <c r="H965" s="9">
        <f t="shared" si="45"/>
        <v>8.7506848481024607E-2</v>
      </c>
      <c r="I965" s="9">
        <f t="shared" si="46"/>
        <v>0.13673323327288889</v>
      </c>
      <c r="J965" s="8">
        <f t="shared" si="47"/>
        <v>0.55150199705087888</v>
      </c>
    </row>
    <row r="966" spans="1:10" hidden="1" x14ac:dyDescent="0.25">
      <c r="A966" s="3" t="s">
        <v>36</v>
      </c>
      <c r="B966" s="2">
        <v>43678</v>
      </c>
      <c r="C966" s="7">
        <v>0.99844829827085402</v>
      </c>
      <c r="D966" s="7">
        <v>7.6171055533534607E-2</v>
      </c>
      <c r="E966" s="7">
        <v>1.08621542624045E-2</v>
      </c>
      <c r="F966" s="7">
        <v>0.48224800742514901</v>
      </c>
      <c r="G966" s="7">
        <v>0.43071878277891201</v>
      </c>
      <c r="H966" s="9">
        <f t="shared" si="45"/>
        <v>8.7033209795939107E-2</v>
      </c>
      <c r="I966" s="9">
        <f t="shared" si="46"/>
        <v>0.13640482674419438</v>
      </c>
      <c r="J966" s="8">
        <f t="shared" si="47"/>
        <v>0.5584190629586836</v>
      </c>
    </row>
    <row r="967" spans="1:10" hidden="1" x14ac:dyDescent="0.25">
      <c r="A967" s="3" t="s">
        <v>36</v>
      </c>
      <c r="B967" s="2">
        <v>43709</v>
      </c>
      <c r="C967" s="7">
        <v>0.97148953333907995</v>
      </c>
      <c r="D967" s="7">
        <v>7.6652533882780496E-2</v>
      </c>
      <c r="E967" s="7">
        <v>1.0466485661951999E-2</v>
      </c>
      <c r="F967" s="7">
        <v>0.479744240218129</v>
      </c>
      <c r="G967" s="7">
        <v>0.433136740237139</v>
      </c>
      <c r="H967" s="9">
        <f t="shared" si="45"/>
        <v>8.7119019544732501E-2</v>
      </c>
      <c r="I967" s="9">
        <f t="shared" si="46"/>
        <v>0.13776595668917124</v>
      </c>
      <c r="J967" s="8">
        <f t="shared" si="47"/>
        <v>0.55639677410090949</v>
      </c>
    </row>
    <row r="968" spans="1:10" hidden="1" x14ac:dyDescent="0.25">
      <c r="A968" s="3" t="s">
        <v>36</v>
      </c>
      <c r="B968" s="2">
        <v>43739</v>
      </c>
      <c r="C968" s="7">
        <v>1.0259984592916001</v>
      </c>
      <c r="D968" s="7">
        <v>8.0601681776942102E-2</v>
      </c>
      <c r="E968" s="7">
        <v>1.0084771707828399E-2</v>
      </c>
      <c r="F968" s="7">
        <v>0.47400144943164702</v>
      </c>
      <c r="G968" s="7">
        <v>0.43531209708358198</v>
      </c>
      <c r="H968" s="9">
        <f t="shared" si="45"/>
        <v>9.0686453484770502E-2</v>
      </c>
      <c r="I968" s="9">
        <f t="shared" si="46"/>
        <v>0.14533217942945115</v>
      </c>
      <c r="J968" s="8">
        <f t="shared" si="47"/>
        <v>0.55460313120858906</v>
      </c>
    </row>
    <row r="969" spans="1:10" hidden="1" x14ac:dyDescent="0.25">
      <c r="A969" s="3" t="s">
        <v>36</v>
      </c>
      <c r="B969" s="2">
        <v>43770</v>
      </c>
      <c r="C969" s="7">
        <v>1.0810648208029701</v>
      </c>
      <c r="D969" s="7">
        <v>8.4804635051666397E-2</v>
      </c>
      <c r="E969" s="7">
        <v>6.8633820082859296E-3</v>
      </c>
      <c r="F969" s="7">
        <v>0.47443653357231602</v>
      </c>
      <c r="G969" s="7">
        <v>0.433895449367731</v>
      </c>
      <c r="H969" s="9">
        <f t="shared" si="45"/>
        <v>9.1668017059952325E-2</v>
      </c>
      <c r="I969" s="9">
        <f t="shared" si="46"/>
        <v>0.15164233216293591</v>
      </c>
      <c r="J969" s="8">
        <f t="shared" si="47"/>
        <v>0.55924116862398243</v>
      </c>
    </row>
    <row r="970" spans="1:10" hidden="1" x14ac:dyDescent="0.25">
      <c r="A970" s="3" t="s">
        <v>36</v>
      </c>
      <c r="B970" s="2">
        <v>43800</v>
      </c>
      <c r="C970" s="7">
        <v>1.1791189328596301</v>
      </c>
      <c r="D970" s="7">
        <v>0.102747667416142</v>
      </c>
      <c r="E970" s="7">
        <v>5.8014935397494903E-3</v>
      </c>
      <c r="F970" s="7">
        <v>0.49096282132338698</v>
      </c>
      <c r="G970" s="7">
        <v>0.40048801772072201</v>
      </c>
      <c r="H970" s="9">
        <f t="shared" si="45"/>
        <v>0.10854916095589148</v>
      </c>
      <c r="I970" s="9">
        <f t="shared" si="46"/>
        <v>0.17306021935755148</v>
      </c>
      <c r="J970" s="8">
        <f t="shared" si="47"/>
        <v>0.59371048873952903</v>
      </c>
    </row>
    <row r="971" spans="1:10" hidden="1" x14ac:dyDescent="0.25">
      <c r="A971" s="3" t="s">
        <v>36</v>
      </c>
      <c r="B971" s="2">
        <v>43831</v>
      </c>
      <c r="C971" s="7">
        <v>0.98039620817073703</v>
      </c>
      <c r="D971" s="7">
        <v>7.5321304748243098E-2</v>
      </c>
      <c r="E971" s="7">
        <v>1.10951375957917E-2</v>
      </c>
      <c r="F971" s="7">
        <v>0.44793866296462198</v>
      </c>
      <c r="G971" s="7">
        <v>0.46564489469134401</v>
      </c>
      <c r="H971" s="9">
        <f t="shared" si="45"/>
        <v>8.6416442344034797E-2</v>
      </c>
      <c r="I971" s="9">
        <f t="shared" si="46"/>
        <v>0.143946239719938</v>
      </c>
      <c r="J971" s="8">
        <f t="shared" si="47"/>
        <v>0.52325996771286509</v>
      </c>
    </row>
    <row r="972" spans="1:10" hidden="1" x14ac:dyDescent="0.25">
      <c r="A972" s="3" t="s">
        <v>36</v>
      </c>
      <c r="B972" s="2">
        <v>43862</v>
      </c>
      <c r="C972" s="7">
        <v>0.944554205663656</v>
      </c>
      <c r="D972" s="7">
        <v>7.8465435693241006E-2</v>
      </c>
      <c r="E972" s="7">
        <v>6.9168499088718902E-3</v>
      </c>
      <c r="F972" s="7">
        <v>0.47179908336561999</v>
      </c>
      <c r="G972" s="7">
        <v>0.44281863103226698</v>
      </c>
      <c r="H972" s="9">
        <f t="shared" si="45"/>
        <v>8.538228560211289E-2</v>
      </c>
      <c r="I972" s="9">
        <f t="shared" si="46"/>
        <v>0.14259584795226035</v>
      </c>
      <c r="J972" s="8">
        <f t="shared" si="47"/>
        <v>0.55026451905886098</v>
      </c>
    </row>
    <row r="973" spans="1:10" hidden="1" x14ac:dyDescent="0.25">
      <c r="A973" s="3" t="s">
        <v>36</v>
      </c>
      <c r="B973" s="2">
        <v>43891</v>
      </c>
      <c r="C973" s="7">
        <v>0.89197825976674705</v>
      </c>
      <c r="D973" s="7">
        <v>5.6025151390939699E-2</v>
      </c>
      <c r="E973" s="7">
        <v>5.1803411297529096E-3</v>
      </c>
      <c r="F973" s="7">
        <v>0.48505687789958002</v>
      </c>
      <c r="G973" s="7">
        <v>0.45373762957972702</v>
      </c>
      <c r="H973" s="9">
        <f t="shared" si="45"/>
        <v>6.1205492520692607E-2</v>
      </c>
      <c r="I973" s="9">
        <f t="shared" si="46"/>
        <v>0.10354280563411296</v>
      </c>
      <c r="J973" s="8">
        <f t="shared" si="47"/>
        <v>0.54108202929051974</v>
      </c>
    </row>
    <row r="974" spans="1:10" hidden="1" x14ac:dyDescent="0.25">
      <c r="A974" s="3" t="s">
        <v>36</v>
      </c>
      <c r="B974" s="2">
        <v>43922</v>
      </c>
      <c r="C974" s="7">
        <v>0.63563434749071801</v>
      </c>
      <c r="D974" s="7">
        <v>1.7371310652377799E-2</v>
      </c>
      <c r="E974" s="7">
        <v>5.4325217970176603E-3</v>
      </c>
      <c r="F974" s="7">
        <v>0.40805326159403799</v>
      </c>
      <c r="G974" s="7">
        <v>0.56914290595656702</v>
      </c>
      <c r="H974" s="9">
        <f t="shared" si="45"/>
        <v>2.2803832449395458E-2</v>
      </c>
      <c r="I974" s="9">
        <f t="shared" si="46"/>
        <v>4.0832880340338995E-2</v>
      </c>
      <c r="J974" s="8">
        <f t="shared" si="47"/>
        <v>0.42542457224641578</v>
      </c>
    </row>
    <row r="975" spans="1:10" hidden="1" x14ac:dyDescent="0.25">
      <c r="A975" s="3" t="s">
        <v>36</v>
      </c>
      <c r="B975" s="2">
        <v>43952</v>
      </c>
      <c r="C975" s="7">
        <v>0.80517733609407605</v>
      </c>
      <c r="D975" s="7">
        <v>1.6842194204565002E-2</v>
      </c>
      <c r="E975" s="7">
        <v>4.4401978151027898E-3</v>
      </c>
      <c r="F975" s="7">
        <v>0.39609340477865701</v>
      </c>
      <c r="G975" s="7">
        <v>0.58262420320167596</v>
      </c>
      <c r="H975" s="9">
        <f t="shared" si="45"/>
        <v>2.1282392019667792E-2</v>
      </c>
      <c r="I975" s="9">
        <f t="shared" si="46"/>
        <v>4.0786491273786536E-2</v>
      </c>
      <c r="J975" s="8">
        <f t="shared" si="47"/>
        <v>0.41293559898322202</v>
      </c>
    </row>
    <row r="976" spans="1:10" hidden="1" x14ac:dyDescent="0.25">
      <c r="A976" s="3" t="s">
        <v>36</v>
      </c>
      <c r="B976" s="2">
        <v>43983</v>
      </c>
      <c r="C976" s="7">
        <v>0.89311492301920703</v>
      </c>
      <c r="D976" s="7">
        <v>2.9232131908123099E-2</v>
      </c>
      <c r="E976" s="7">
        <v>5.7205448959969504E-3</v>
      </c>
      <c r="F976" s="7">
        <v>0.43146521753235301</v>
      </c>
      <c r="G976" s="7">
        <v>0.53358210566352704</v>
      </c>
      <c r="H976" s="9">
        <f t="shared" si="45"/>
        <v>3.495267680412005E-2</v>
      </c>
      <c r="I976" s="9">
        <f t="shared" si="46"/>
        <v>6.3451921187794899E-2</v>
      </c>
      <c r="J976" s="8">
        <f t="shared" si="47"/>
        <v>0.46069734944047613</v>
      </c>
    </row>
    <row r="977" spans="1:10" hidden="1" x14ac:dyDescent="0.25">
      <c r="A977" s="3" t="s">
        <v>36</v>
      </c>
      <c r="B977" s="2">
        <v>44013</v>
      </c>
      <c r="C977" s="7">
        <v>0.86152398787488604</v>
      </c>
      <c r="D977" s="7">
        <v>2.3156067747579501E-2</v>
      </c>
      <c r="E977" s="7">
        <v>8.8256495085736204E-3</v>
      </c>
      <c r="F977" s="7">
        <v>0.40572551980066102</v>
      </c>
      <c r="G977" s="7">
        <v>0.56229276294318598</v>
      </c>
      <c r="H977" s="9">
        <f t="shared" si="45"/>
        <v>3.1981717256153119E-2</v>
      </c>
      <c r="I977" s="9">
        <f t="shared" si="46"/>
        <v>5.3991750683339633E-2</v>
      </c>
      <c r="J977" s="8">
        <f t="shared" si="47"/>
        <v>0.42888158754824052</v>
      </c>
    </row>
    <row r="978" spans="1:10" hidden="1" x14ac:dyDescent="0.25">
      <c r="A978" s="3" t="s">
        <v>36</v>
      </c>
      <c r="B978" s="2">
        <v>44044</v>
      </c>
      <c r="C978" s="7">
        <v>1.0189799199035601</v>
      </c>
      <c r="D978" s="7">
        <v>5.0408496553271703E-2</v>
      </c>
      <c r="E978" s="7">
        <v>8.5001577853856796E-3</v>
      </c>
      <c r="F978" s="7">
        <v>0.43483399881079698</v>
      </c>
      <c r="G978" s="7">
        <v>0.50625734685054602</v>
      </c>
      <c r="H978" s="9">
        <f t="shared" si="45"/>
        <v>5.8908654338657385E-2</v>
      </c>
      <c r="I978" s="9">
        <f t="shared" si="46"/>
        <v>0.10388310388077432</v>
      </c>
      <c r="J978" s="8">
        <f t="shared" si="47"/>
        <v>0.48524249536406872</v>
      </c>
    </row>
    <row r="979" spans="1:10" hidden="1" x14ac:dyDescent="0.25">
      <c r="A979" s="3" t="s">
        <v>36</v>
      </c>
      <c r="B979" s="2">
        <v>44075</v>
      </c>
      <c r="C979" s="7">
        <v>0.99830267047350296</v>
      </c>
      <c r="D979" s="7">
        <v>5.4529793809240799E-2</v>
      </c>
      <c r="E979" s="7">
        <v>8.5846895124938698E-3</v>
      </c>
      <c r="F979" s="7">
        <v>0.44317675306131998</v>
      </c>
      <c r="G979" s="7">
        <v>0.49370876361694499</v>
      </c>
      <c r="H979" s="9">
        <f t="shared" si="45"/>
        <v>6.3114483321734666E-2</v>
      </c>
      <c r="I979" s="9">
        <f t="shared" si="46"/>
        <v>0.109562138879042</v>
      </c>
      <c r="J979" s="8">
        <f t="shared" si="47"/>
        <v>0.49770654687056076</v>
      </c>
    </row>
    <row r="980" spans="1:10" hidden="1" x14ac:dyDescent="0.25">
      <c r="A980" s="3" t="s">
        <v>36</v>
      </c>
      <c r="B980" s="2">
        <v>44105</v>
      </c>
      <c r="C980" s="7">
        <v>1.0870195233554201</v>
      </c>
      <c r="D980" s="7">
        <v>5.6831280039019098E-2</v>
      </c>
      <c r="E980" s="7">
        <v>6.6910039971189803E-3</v>
      </c>
      <c r="F980" s="7">
        <v>0.43398275564177602</v>
      </c>
      <c r="G980" s="7">
        <v>0.50249496032208596</v>
      </c>
      <c r="H980" s="9">
        <f t="shared" si="45"/>
        <v>6.3522284036138077E-2</v>
      </c>
      <c r="I980" s="9">
        <f t="shared" si="46"/>
        <v>0.11578984280714373</v>
      </c>
      <c r="J980" s="8">
        <f t="shared" si="47"/>
        <v>0.49081403568079512</v>
      </c>
    </row>
    <row r="981" spans="1:10" hidden="1" x14ac:dyDescent="0.25">
      <c r="A981" s="3" t="s">
        <v>36</v>
      </c>
      <c r="B981" s="2">
        <v>44136</v>
      </c>
      <c r="C981" s="7">
        <v>1.0303360083795201</v>
      </c>
      <c r="D981" s="7">
        <v>2.5610341781289001E-2</v>
      </c>
      <c r="E981" s="7">
        <v>6.6113158474513803E-3</v>
      </c>
      <c r="F981" s="7">
        <v>0.36414628181412301</v>
      </c>
      <c r="G981" s="7">
        <v>0.60363206055713703</v>
      </c>
      <c r="H981" s="9">
        <f t="shared" si="45"/>
        <v>3.222165762874038E-2</v>
      </c>
      <c r="I981" s="9">
        <f t="shared" si="46"/>
        <v>6.5708547926754124E-2</v>
      </c>
      <c r="J981" s="8">
        <f t="shared" si="47"/>
        <v>0.38975662359541202</v>
      </c>
    </row>
    <row r="982" spans="1:10" hidden="1" x14ac:dyDescent="0.25">
      <c r="A982" s="3" t="s">
        <v>36</v>
      </c>
      <c r="B982" s="2">
        <v>44166</v>
      </c>
      <c r="C982" s="7">
        <v>1.2133273963845399</v>
      </c>
      <c r="D982" s="7">
        <v>6.0662777801277899E-2</v>
      </c>
      <c r="E982" s="7">
        <v>5.8701525950695301E-3</v>
      </c>
      <c r="F982" s="7">
        <v>0.42261706945479899</v>
      </c>
      <c r="G982" s="7">
        <v>0.51085000014885396</v>
      </c>
      <c r="H982" s="9">
        <f t="shared" si="45"/>
        <v>6.6532930396347431E-2</v>
      </c>
      <c r="I982" s="9">
        <f t="shared" si="46"/>
        <v>0.12552308594224154</v>
      </c>
      <c r="J982" s="8">
        <f t="shared" si="47"/>
        <v>0.48327984725607687</v>
      </c>
    </row>
    <row r="983" spans="1:10" hidden="1" x14ac:dyDescent="0.25">
      <c r="A983" s="3" t="s">
        <v>36</v>
      </c>
      <c r="B983" s="2">
        <v>44197</v>
      </c>
      <c r="C983" s="7">
        <v>0.93048416248614296</v>
      </c>
      <c r="D983" s="7">
        <v>1.7383996054964101E-2</v>
      </c>
      <c r="E983" s="7">
        <v>7.7154468765691696E-3</v>
      </c>
      <c r="F983" s="7">
        <v>0.31810125651595</v>
      </c>
      <c r="G983" s="7">
        <v>0.65679930055251601</v>
      </c>
      <c r="H983" s="9">
        <f t="shared" si="45"/>
        <v>2.509944293153327E-2</v>
      </c>
      <c r="I983" s="9">
        <f t="shared" si="46"/>
        <v>5.1817467151673118E-2</v>
      </c>
      <c r="J983" s="8">
        <f t="shared" si="47"/>
        <v>0.33548525257091411</v>
      </c>
    </row>
    <row r="984" spans="1:10" hidden="1" x14ac:dyDescent="0.25">
      <c r="A984" s="3" t="s">
        <v>36</v>
      </c>
      <c r="B984" s="2">
        <v>44228</v>
      </c>
      <c r="C984" s="7">
        <v>0.89579940349850296</v>
      </c>
      <c r="D984" s="7">
        <v>2.0951580915928601E-2</v>
      </c>
      <c r="E984" s="7">
        <v>5.4881895143525103E-3</v>
      </c>
      <c r="F984" s="7">
        <v>0.33679954292617797</v>
      </c>
      <c r="G984" s="7">
        <v>0.63676068664354102</v>
      </c>
      <c r="H984" s="9">
        <f t="shared" si="45"/>
        <v>2.6439770430281111E-2</v>
      </c>
      <c r="I984" s="9">
        <f t="shared" si="46"/>
        <v>5.8564682315786605E-2</v>
      </c>
      <c r="J984" s="8">
        <f t="shared" si="47"/>
        <v>0.35775112384210656</v>
      </c>
    </row>
    <row r="985" spans="1:10" hidden="1" x14ac:dyDescent="0.25">
      <c r="A985" s="3" t="s">
        <v>36</v>
      </c>
      <c r="B985" s="2">
        <v>44256</v>
      </c>
      <c r="C985" s="7">
        <v>1.04895144724296</v>
      </c>
      <c r="D985" s="7">
        <v>2.02249528882282E-2</v>
      </c>
      <c r="E985" s="7">
        <v>5.80882082188068E-3</v>
      </c>
      <c r="F985" s="7">
        <v>0.35143627030910601</v>
      </c>
      <c r="G985" s="7">
        <v>0.62252995598078498</v>
      </c>
      <c r="H985" s="9">
        <f t="shared" si="45"/>
        <v>2.6033773710108881E-2</v>
      </c>
      <c r="I985" s="9">
        <f t="shared" si="46"/>
        <v>5.4417710608162438E-2</v>
      </c>
      <c r="J985" s="8">
        <f t="shared" si="47"/>
        <v>0.37166122319733419</v>
      </c>
    </row>
    <row r="986" spans="1:10" hidden="1" x14ac:dyDescent="0.25">
      <c r="A986" s="3" t="s">
        <v>36</v>
      </c>
      <c r="B986" s="2">
        <v>44287</v>
      </c>
      <c r="C986" s="7">
        <v>1.0771712265553099</v>
      </c>
      <c r="D986" s="7">
        <v>4.2561087402916802E-2</v>
      </c>
      <c r="E986" s="7">
        <v>7.0851467209313299E-3</v>
      </c>
      <c r="F986" s="7">
        <v>0.40659964705085799</v>
      </c>
      <c r="G986" s="7">
        <v>0.54375411882529401</v>
      </c>
      <c r="H986" s="9">
        <f t="shared" si="45"/>
        <v>4.9646234123848131E-2</v>
      </c>
      <c r="I986" s="9">
        <f t="shared" si="46"/>
        <v>9.4756919156514019E-2</v>
      </c>
      <c r="J986" s="8">
        <f t="shared" si="47"/>
        <v>0.4491607344537748</v>
      </c>
    </row>
    <row r="987" spans="1:10" hidden="1" x14ac:dyDescent="0.25">
      <c r="A987" s="3" t="s">
        <v>36</v>
      </c>
      <c r="B987" s="2">
        <v>44317</v>
      </c>
      <c r="C987" s="7">
        <v>1.1321657995058001</v>
      </c>
      <c r="D987" s="7">
        <v>5.6685944302954601E-2</v>
      </c>
      <c r="E987" s="7">
        <v>8.11977510323535E-3</v>
      </c>
      <c r="F987" s="7">
        <v>0.43231252421470201</v>
      </c>
      <c r="G987" s="7">
        <v>0.50288175637910904</v>
      </c>
      <c r="H987" s="9">
        <f t="shared" si="45"/>
        <v>6.4805719406189954E-2</v>
      </c>
      <c r="I987" s="9">
        <f t="shared" si="46"/>
        <v>0.11592253954248898</v>
      </c>
      <c r="J987" s="8">
        <f t="shared" si="47"/>
        <v>0.4889984685176566</v>
      </c>
    </row>
    <row r="988" spans="1:10" hidden="1" x14ac:dyDescent="0.25">
      <c r="A988" s="3" t="s">
        <v>36</v>
      </c>
      <c r="B988" s="2">
        <v>44348</v>
      </c>
      <c r="C988" s="7">
        <v>1.1066042108661001</v>
      </c>
      <c r="D988" s="7">
        <v>5.8187080237903401E-2</v>
      </c>
      <c r="E988" s="7">
        <v>7.9994898565462005E-3</v>
      </c>
      <c r="F988" s="7">
        <v>0.43618424621767798</v>
      </c>
      <c r="G988" s="7">
        <v>0.49762918368787201</v>
      </c>
      <c r="H988" s="9">
        <f t="shared" si="45"/>
        <v>6.6186570094449601E-2</v>
      </c>
      <c r="I988" s="9">
        <f t="shared" si="46"/>
        <v>0.11769914055307056</v>
      </c>
      <c r="J988" s="8">
        <f t="shared" si="47"/>
        <v>0.49437132645558141</v>
      </c>
    </row>
    <row r="989" spans="1:10" hidden="1" x14ac:dyDescent="0.25">
      <c r="A989" s="3" t="s">
        <v>36</v>
      </c>
      <c r="B989" s="2">
        <v>44378</v>
      </c>
      <c r="C989" s="7">
        <v>1.15299059974097</v>
      </c>
      <c r="D989" s="7">
        <v>6.0695285603132899E-2</v>
      </c>
      <c r="E989" s="7">
        <v>9.2939798733923506E-3</v>
      </c>
      <c r="F989" s="7">
        <v>0.43731251626828799</v>
      </c>
      <c r="G989" s="7">
        <v>0.492698218255187</v>
      </c>
      <c r="H989" s="9">
        <f t="shared" si="45"/>
        <v>6.9989265476525245E-2</v>
      </c>
      <c r="I989" s="9">
        <f t="shared" si="46"/>
        <v>0.12187617417849937</v>
      </c>
      <c r="J989" s="8">
        <f t="shared" si="47"/>
        <v>0.49800780187142091</v>
      </c>
    </row>
    <row r="990" spans="1:10" hidden="1" x14ac:dyDescent="0.25">
      <c r="A990" s="3" t="s">
        <v>36</v>
      </c>
      <c r="B990" s="2">
        <v>44409</v>
      </c>
      <c r="C990" s="7">
        <v>1.16011661342253</v>
      </c>
      <c r="D990" s="7">
        <v>6.3172551128132901E-2</v>
      </c>
      <c r="E990" s="7">
        <v>9.2928523378785002E-3</v>
      </c>
      <c r="F990" s="7">
        <v>0.42884244418353101</v>
      </c>
      <c r="G990" s="7">
        <v>0.498692152350458</v>
      </c>
      <c r="H990" s="9">
        <f t="shared" si="45"/>
        <v>7.2465403466011408E-2</v>
      </c>
      <c r="I990" s="9">
        <f t="shared" si="46"/>
        <v>0.12839558088695371</v>
      </c>
      <c r="J990" s="8">
        <f t="shared" si="47"/>
        <v>0.49201499531166393</v>
      </c>
    </row>
    <row r="991" spans="1:10" x14ac:dyDescent="0.25">
      <c r="A991" s="3" t="s">
        <v>36</v>
      </c>
      <c r="B991" s="2">
        <v>44440</v>
      </c>
      <c r="C991" s="7">
        <v>1.1286054697830199</v>
      </c>
      <c r="D991" s="7">
        <v>6.2603106669013905E-2</v>
      </c>
      <c r="E991" s="7">
        <v>8.5931702958702595E-3</v>
      </c>
      <c r="F991" s="7">
        <v>0.42708164196314302</v>
      </c>
      <c r="G991" s="7">
        <v>0.50172208107197303</v>
      </c>
      <c r="H991" s="9">
        <f t="shared" si="45"/>
        <v>7.1196276964884161E-2</v>
      </c>
      <c r="I991" s="9">
        <f t="shared" si="46"/>
        <v>0.12784369299612458</v>
      </c>
      <c r="J991" s="8">
        <f t="shared" si="47"/>
        <v>0.48968474863215694</v>
      </c>
    </row>
    <row r="992" spans="1:10" hidden="1" x14ac:dyDescent="0.25">
      <c r="A992" s="3" t="s">
        <v>37</v>
      </c>
      <c r="B992" s="2">
        <v>43466</v>
      </c>
      <c r="C992" s="7">
        <v>0.81537230872313404</v>
      </c>
      <c r="D992" s="7">
        <v>0.21606160740273</v>
      </c>
      <c r="E992" s="7">
        <v>3.7181083897278602E-2</v>
      </c>
      <c r="F992" s="7">
        <v>0.65133590012655995</v>
      </c>
      <c r="G992" s="7">
        <v>9.5421408573431496E-2</v>
      </c>
      <c r="H992" s="9">
        <f t="shared" si="45"/>
        <v>0.25324269130000859</v>
      </c>
      <c r="I992" s="9">
        <f t="shared" si="46"/>
        <v>0.24909180107994963</v>
      </c>
      <c r="J992" s="8">
        <f t="shared" si="47"/>
        <v>0.8673975075292899</v>
      </c>
    </row>
    <row r="993" spans="1:10" hidden="1" x14ac:dyDescent="0.25">
      <c r="A993" s="3" t="s">
        <v>37</v>
      </c>
      <c r="B993" s="2">
        <v>43497</v>
      </c>
      <c r="C993" s="7">
        <v>0.82852912115438204</v>
      </c>
      <c r="D993" s="7">
        <v>0.23411150158626401</v>
      </c>
      <c r="E993" s="7">
        <v>2.0017277859230999E-2</v>
      </c>
      <c r="F993" s="7">
        <v>0.67476092692395695</v>
      </c>
      <c r="G993" s="7">
        <v>7.1110293630548493E-2</v>
      </c>
      <c r="H993" s="9">
        <f t="shared" si="45"/>
        <v>0.254128779445495</v>
      </c>
      <c r="I993" s="9">
        <f t="shared" si="46"/>
        <v>0.25758455669076469</v>
      </c>
      <c r="J993" s="8">
        <f t="shared" si="47"/>
        <v>0.90887242851022099</v>
      </c>
    </row>
    <row r="994" spans="1:10" hidden="1" x14ac:dyDescent="0.25">
      <c r="A994" s="3" t="s">
        <v>37</v>
      </c>
      <c r="B994" s="2">
        <v>43525</v>
      </c>
      <c r="C994" s="7">
        <v>1.0065531295058701</v>
      </c>
      <c r="D994" s="7">
        <v>0.23347126855643799</v>
      </c>
      <c r="E994" s="7">
        <v>1.9201205992230502E-2</v>
      </c>
      <c r="F994" s="7">
        <v>0.66834739754668704</v>
      </c>
      <c r="G994" s="7">
        <v>7.8980127904644606E-2</v>
      </c>
      <c r="H994" s="9">
        <f t="shared" si="45"/>
        <v>0.25267247454866848</v>
      </c>
      <c r="I994" s="9">
        <f t="shared" si="46"/>
        <v>0.25888937247805871</v>
      </c>
      <c r="J994" s="8">
        <f t="shared" si="47"/>
        <v>0.901818666103125</v>
      </c>
    </row>
    <row r="995" spans="1:10" hidden="1" x14ac:dyDescent="0.25">
      <c r="A995" s="3" t="s">
        <v>37</v>
      </c>
      <c r="B995" s="2">
        <v>43556</v>
      </c>
      <c r="C995" s="7">
        <v>0.98880539255748401</v>
      </c>
      <c r="D995" s="7">
        <v>0.23216508133555899</v>
      </c>
      <c r="E995" s="7">
        <v>2.53130953845749E-2</v>
      </c>
      <c r="F995" s="7">
        <v>0.65429787080579604</v>
      </c>
      <c r="G995" s="7">
        <v>8.8223952474070597E-2</v>
      </c>
      <c r="H995" s="9">
        <f t="shared" si="45"/>
        <v>0.2574781767201339</v>
      </c>
      <c r="I995" s="9">
        <f t="shared" si="46"/>
        <v>0.26190048977764613</v>
      </c>
      <c r="J995" s="8">
        <f t="shared" si="47"/>
        <v>0.88646295214135507</v>
      </c>
    </row>
    <row r="996" spans="1:10" hidden="1" x14ac:dyDescent="0.25">
      <c r="A996" s="3" t="s">
        <v>37</v>
      </c>
      <c r="B996" s="2">
        <v>43586</v>
      </c>
      <c r="C996" s="7">
        <v>1.00930051567822</v>
      </c>
      <c r="D996" s="7">
        <v>0.23674349541293499</v>
      </c>
      <c r="E996" s="7">
        <v>1.6199340145601399E-2</v>
      </c>
      <c r="F996" s="7">
        <v>0.65839647233595</v>
      </c>
      <c r="G996" s="7">
        <v>8.8660692105513902E-2</v>
      </c>
      <c r="H996" s="9">
        <f t="shared" si="45"/>
        <v>0.25294283555853636</v>
      </c>
      <c r="I996" s="9">
        <f t="shared" si="46"/>
        <v>0.26447651087270974</v>
      </c>
      <c r="J996" s="8">
        <f t="shared" si="47"/>
        <v>0.89513996774888493</v>
      </c>
    </row>
    <row r="997" spans="1:10" hidden="1" x14ac:dyDescent="0.25">
      <c r="A997" s="3" t="s">
        <v>37</v>
      </c>
      <c r="B997" s="2">
        <v>43617</v>
      </c>
      <c r="C997" s="7">
        <v>0.94847878009859599</v>
      </c>
      <c r="D997" s="7">
        <v>0.243538162998264</v>
      </c>
      <c r="E997" s="7">
        <v>1.43448749355156E-2</v>
      </c>
      <c r="F997" s="7">
        <v>0.67494498521870705</v>
      </c>
      <c r="G997" s="7">
        <v>6.7171976847513595E-2</v>
      </c>
      <c r="H997" s="9">
        <f t="shared" si="45"/>
        <v>0.25788303793377959</v>
      </c>
      <c r="I997" s="9">
        <f t="shared" si="46"/>
        <v>0.26515256536936871</v>
      </c>
      <c r="J997" s="8">
        <f t="shared" si="47"/>
        <v>0.91848314821697108</v>
      </c>
    </row>
    <row r="998" spans="1:10" hidden="1" x14ac:dyDescent="0.25">
      <c r="A998" s="3" t="s">
        <v>37</v>
      </c>
      <c r="B998" s="2">
        <v>43647</v>
      </c>
      <c r="C998" s="7">
        <v>0.972961746680155</v>
      </c>
      <c r="D998" s="7">
        <v>0.23674742293655701</v>
      </c>
      <c r="E998" s="7">
        <v>1.7211189668999601E-2</v>
      </c>
      <c r="F998" s="7">
        <v>0.66763918082682505</v>
      </c>
      <c r="G998" s="7">
        <v>7.8402206567618205E-2</v>
      </c>
      <c r="H998" s="9">
        <f t="shared" si="45"/>
        <v>0.25395861260555663</v>
      </c>
      <c r="I998" s="9">
        <f t="shared" si="46"/>
        <v>0.26177679097787487</v>
      </c>
      <c r="J998" s="8">
        <f t="shared" si="47"/>
        <v>0.90438660376338209</v>
      </c>
    </row>
    <row r="999" spans="1:10" hidden="1" x14ac:dyDescent="0.25">
      <c r="A999" s="3" t="s">
        <v>37</v>
      </c>
      <c r="B999" s="2">
        <v>43678</v>
      </c>
      <c r="C999" s="7">
        <v>0.98688676889959603</v>
      </c>
      <c r="D999" s="7">
        <v>0.24436724073427399</v>
      </c>
      <c r="E999" s="7">
        <v>2.04772043945399E-2</v>
      </c>
      <c r="F999" s="7">
        <v>0.66500204306744704</v>
      </c>
      <c r="G999" s="7">
        <v>7.0153511803739896E-2</v>
      </c>
      <c r="H999" s="9">
        <f t="shared" si="45"/>
        <v>0.26484444512881389</v>
      </c>
      <c r="I999" s="9">
        <f t="shared" si="46"/>
        <v>0.2687216789560663</v>
      </c>
      <c r="J999" s="8">
        <f t="shared" si="47"/>
        <v>0.909369283801721</v>
      </c>
    </row>
    <row r="1000" spans="1:10" hidden="1" x14ac:dyDescent="0.25">
      <c r="A1000" s="3" t="s">
        <v>37</v>
      </c>
      <c r="B1000" s="2">
        <v>43709</v>
      </c>
      <c r="C1000" s="7">
        <v>0.97586380664067196</v>
      </c>
      <c r="D1000" s="7">
        <v>0.23427666230851499</v>
      </c>
      <c r="E1000" s="7">
        <v>2.92843908312014E-2</v>
      </c>
      <c r="F1000" s="7">
        <v>0.64484196350016398</v>
      </c>
      <c r="G1000" s="7">
        <v>9.1596983360119802E-2</v>
      </c>
      <c r="H1000" s="9">
        <f t="shared" si="45"/>
        <v>0.26356105313971639</v>
      </c>
      <c r="I1000" s="9">
        <f t="shared" si="46"/>
        <v>0.26649038642880513</v>
      </c>
      <c r="J1000" s="8">
        <f t="shared" si="47"/>
        <v>0.87911862580867894</v>
      </c>
    </row>
    <row r="1001" spans="1:10" hidden="1" x14ac:dyDescent="0.25">
      <c r="A1001" s="3" t="s">
        <v>37</v>
      </c>
      <c r="B1001" s="2">
        <v>43739</v>
      </c>
      <c r="C1001" s="7">
        <v>1.0406138988606399</v>
      </c>
      <c r="D1001" s="7">
        <v>0.24289075782733499</v>
      </c>
      <c r="E1001" s="7">
        <v>1.93344362228468E-2</v>
      </c>
      <c r="F1001" s="7">
        <v>0.65165898923392496</v>
      </c>
      <c r="G1001" s="7">
        <v>8.6115816715893204E-2</v>
      </c>
      <c r="H1001" s="9">
        <f t="shared" si="45"/>
        <v>0.2622251940501818</v>
      </c>
      <c r="I1001" s="9">
        <f t="shared" si="46"/>
        <v>0.27152291823374858</v>
      </c>
      <c r="J1001" s="8">
        <f t="shared" si="47"/>
        <v>0.89454974706126</v>
      </c>
    </row>
    <row r="1002" spans="1:10" hidden="1" x14ac:dyDescent="0.25">
      <c r="A1002" s="3" t="s">
        <v>37</v>
      </c>
      <c r="B1002" s="2">
        <v>43770</v>
      </c>
      <c r="C1002" s="7">
        <v>1.11966439368679</v>
      </c>
      <c r="D1002" s="7">
        <v>0.25410100266893598</v>
      </c>
      <c r="E1002" s="7">
        <v>1.70179429472333E-2</v>
      </c>
      <c r="F1002" s="7">
        <v>0.64715519714590397</v>
      </c>
      <c r="G1002" s="7">
        <v>8.17258572379259E-2</v>
      </c>
      <c r="H1002" s="9">
        <f t="shared" si="45"/>
        <v>0.27111894561616928</v>
      </c>
      <c r="I1002" s="9">
        <f t="shared" si="46"/>
        <v>0.28194092059631898</v>
      </c>
      <c r="J1002" s="8">
        <f t="shared" si="47"/>
        <v>0.90125619981483995</v>
      </c>
    </row>
    <row r="1003" spans="1:10" hidden="1" x14ac:dyDescent="0.25">
      <c r="A1003" s="3" t="s">
        <v>37</v>
      </c>
      <c r="B1003" s="2">
        <v>43800</v>
      </c>
      <c r="C1003" s="7">
        <v>1.30697013751446</v>
      </c>
      <c r="D1003" s="7">
        <v>0.277538068651699</v>
      </c>
      <c r="E1003" s="7">
        <v>1.5586821878318899E-2</v>
      </c>
      <c r="F1003" s="7">
        <v>0.64474269249568805</v>
      </c>
      <c r="G1003" s="7">
        <v>6.21324169742936E-2</v>
      </c>
      <c r="H1003" s="9">
        <f t="shared" si="45"/>
        <v>0.29312489053001789</v>
      </c>
      <c r="I1003" s="9">
        <f t="shared" si="46"/>
        <v>0.3009257921702938</v>
      </c>
      <c r="J1003" s="8">
        <f t="shared" si="47"/>
        <v>0.92228076114738711</v>
      </c>
    </row>
    <row r="1004" spans="1:10" hidden="1" x14ac:dyDescent="0.25">
      <c r="A1004" s="3" t="s">
        <v>37</v>
      </c>
      <c r="B1004" s="2">
        <v>43831</v>
      </c>
      <c r="C1004" s="7">
        <v>0.88989918397105505</v>
      </c>
      <c r="D1004" s="7">
        <v>0.22085306737767599</v>
      </c>
      <c r="E1004" s="7">
        <v>3.4154700711810003E-2</v>
      </c>
      <c r="F1004" s="7">
        <v>0.65099327188107203</v>
      </c>
      <c r="G1004" s="7">
        <v>9.3998960029441497E-2</v>
      </c>
      <c r="H1004" s="9">
        <f t="shared" si="45"/>
        <v>0.255007768089486</v>
      </c>
      <c r="I1004" s="9">
        <f t="shared" si="46"/>
        <v>0.25331650479308931</v>
      </c>
      <c r="J1004" s="8">
        <f t="shared" si="47"/>
        <v>0.87184633925874799</v>
      </c>
    </row>
    <row r="1005" spans="1:10" hidden="1" x14ac:dyDescent="0.25">
      <c r="A1005" s="3" t="s">
        <v>37</v>
      </c>
      <c r="B1005" s="2">
        <v>43862</v>
      </c>
      <c r="C1005" s="7">
        <v>0.90432684307577405</v>
      </c>
      <c r="D1005" s="7">
        <v>0.23884369429927699</v>
      </c>
      <c r="E1005" s="7">
        <v>1.8100527019513601E-2</v>
      </c>
      <c r="F1005" s="7">
        <v>0.66812746110031396</v>
      </c>
      <c r="G1005" s="7">
        <v>7.4928317580895007E-2</v>
      </c>
      <c r="H1005" s="9">
        <f t="shared" si="45"/>
        <v>0.25694422131879058</v>
      </c>
      <c r="I1005" s="9">
        <f t="shared" si="46"/>
        <v>0.26334210617100373</v>
      </c>
      <c r="J1005" s="8">
        <f t="shared" si="47"/>
        <v>0.90697115539959094</v>
      </c>
    </row>
    <row r="1006" spans="1:10" hidden="1" x14ac:dyDescent="0.25">
      <c r="A1006" s="3" t="s">
        <v>37</v>
      </c>
      <c r="B1006" s="2">
        <v>43891</v>
      </c>
      <c r="C1006" s="7">
        <v>0.75834595345145595</v>
      </c>
      <c r="D1006" s="7">
        <v>0.18437509094301199</v>
      </c>
      <c r="E1006" s="7">
        <v>1.45491474580394E-2</v>
      </c>
      <c r="F1006" s="7">
        <v>0.72226929821613195</v>
      </c>
      <c r="G1006" s="7">
        <v>7.8806463382816397E-2</v>
      </c>
      <c r="H1006" s="9">
        <f t="shared" si="45"/>
        <v>0.19892423840105139</v>
      </c>
      <c r="I1006" s="9">
        <f t="shared" si="46"/>
        <v>0.20335987642741427</v>
      </c>
      <c r="J1006" s="8">
        <f t="shared" si="47"/>
        <v>0.90664438915914392</v>
      </c>
    </row>
    <row r="1007" spans="1:10" hidden="1" x14ac:dyDescent="0.25">
      <c r="A1007" s="3" t="s">
        <v>37</v>
      </c>
      <c r="B1007" s="2">
        <v>43922</v>
      </c>
      <c r="C1007" s="7">
        <v>0.41939993405797599</v>
      </c>
      <c r="D1007" s="7">
        <v>7.4334611856665206E-2</v>
      </c>
      <c r="E1007" s="7">
        <v>2.2037800444862001E-2</v>
      </c>
      <c r="F1007" s="7">
        <v>0.77455080006305199</v>
      </c>
      <c r="G1007" s="7">
        <v>0.12907678763542099</v>
      </c>
      <c r="H1007" s="9">
        <f t="shared" si="45"/>
        <v>9.637241230152721E-2</v>
      </c>
      <c r="I1007" s="9">
        <f t="shared" si="46"/>
        <v>8.756730980752836E-2</v>
      </c>
      <c r="J1007" s="8">
        <f t="shared" si="47"/>
        <v>0.84888541191971723</v>
      </c>
    </row>
    <row r="1008" spans="1:10" hidden="1" x14ac:dyDescent="0.25">
      <c r="A1008" s="3" t="s">
        <v>37</v>
      </c>
      <c r="B1008" s="2">
        <v>43952</v>
      </c>
      <c r="C1008" s="7">
        <v>0.51249358720195404</v>
      </c>
      <c r="D1008" s="7">
        <v>7.84095351459696E-2</v>
      </c>
      <c r="E1008" s="7">
        <v>2.0754687946484E-2</v>
      </c>
      <c r="F1008" s="7">
        <v>0.76367311569140295</v>
      </c>
      <c r="G1008" s="7">
        <v>0.13716266121614301</v>
      </c>
      <c r="H1008" s="9">
        <f t="shared" si="45"/>
        <v>9.9164223092453596E-2</v>
      </c>
      <c r="I1008" s="9">
        <f t="shared" si="46"/>
        <v>9.3113823290384437E-2</v>
      </c>
      <c r="J1008" s="8">
        <f t="shared" si="47"/>
        <v>0.84208265083737255</v>
      </c>
    </row>
    <row r="1009" spans="1:10" hidden="1" x14ac:dyDescent="0.25">
      <c r="A1009" s="3" t="s">
        <v>37</v>
      </c>
      <c r="B1009" s="2">
        <v>43983</v>
      </c>
      <c r="C1009" s="7">
        <v>0.65224912844218097</v>
      </c>
      <c r="D1009" s="7">
        <v>0.12823000034631099</v>
      </c>
      <c r="E1009" s="7">
        <v>1.7869260030464702E-2</v>
      </c>
      <c r="F1009" s="7">
        <v>0.73835106650515103</v>
      </c>
      <c r="G1009" s="7">
        <v>0.115549673118073</v>
      </c>
      <c r="H1009" s="9">
        <f t="shared" si="45"/>
        <v>0.1460992603767757</v>
      </c>
      <c r="I1009" s="9">
        <f t="shared" si="46"/>
        <v>0.14797230778674572</v>
      </c>
      <c r="J1009" s="8">
        <f t="shared" si="47"/>
        <v>0.86658106685146197</v>
      </c>
    </row>
    <row r="1010" spans="1:10" hidden="1" x14ac:dyDescent="0.25">
      <c r="A1010" s="3" t="s">
        <v>37</v>
      </c>
      <c r="B1010" s="2">
        <v>44013</v>
      </c>
      <c r="C1010" s="7">
        <v>0.89957409824648005</v>
      </c>
      <c r="D1010" s="7">
        <v>0.19181590166691401</v>
      </c>
      <c r="E1010" s="7">
        <v>2.1856530331537699E-2</v>
      </c>
      <c r="F1010" s="7">
        <v>0.68737025585865696</v>
      </c>
      <c r="G1010" s="7">
        <v>9.8957312142891607E-2</v>
      </c>
      <c r="H1010" s="9">
        <f t="shared" si="45"/>
        <v>0.21367243199845171</v>
      </c>
      <c r="I1010" s="9">
        <f t="shared" si="46"/>
        <v>0.21817438778468834</v>
      </c>
      <c r="J1010" s="8">
        <f t="shared" si="47"/>
        <v>0.87918615752557094</v>
      </c>
    </row>
    <row r="1011" spans="1:10" hidden="1" x14ac:dyDescent="0.25">
      <c r="A1011" s="3" t="s">
        <v>37</v>
      </c>
      <c r="B1011" s="2">
        <v>44044</v>
      </c>
      <c r="C1011" s="7">
        <v>1.05077593144531</v>
      </c>
      <c r="D1011" s="7">
        <v>0.21894970834094701</v>
      </c>
      <c r="E1011" s="7">
        <v>2.66014745607112E-2</v>
      </c>
      <c r="F1011" s="7">
        <v>0.65971529993328104</v>
      </c>
      <c r="G1011" s="7">
        <v>9.4733517165060996E-2</v>
      </c>
      <c r="H1011" s="9">
        <f t="shared" si="45"/>
        <v>0.24555118290165823</v>
      </c>
      <c r="I1011" s="9">
        <f t="shared" si="46"/>
        <v>0.24918450863427766</v>
      </c>
      <c r="J1011" s="8">
        <f t="shared" si="47"/>
        <v>0.878665008274228</v>
      </c>
    </row>
    <row r="1012" spans="1:10" hidden="1" x14ac:dyDescent="0.25">
      <c r="A1012" s="3" t="s">
        <v>37</v>
      </c>
      <c r="B1012" s="2">
        <v>44075</v>
      </c>
      <c r="C1012" s="7">
        <v>0.96082307416645296</v>
      </c>
      <c r="D1012" s="7">
        <v>0.20686355295012199</v>
      </c>
      <c r="E1012" s="7">
        <v>2.7113749342275201E-2</v>
      </c>
      <c r="F1012" s="7">
        <v>0.666685766878651</v>
      </c>
      <c r="G1012" s="7">
        <v>9.93369308289518E-2</v>
      </c>
      <c r="H1012" s="9">
        <f t="shared" si="45"/>
        <v>0.23397730229239719</v>
      </c>
      <c r="I1012" s="9">
        <f t="shared" si="46"/>
        <v>0.23680809801405367</v>
      </c>
      <c r="J1012" s="8">
        <f t="shared" si="47"/>
        <v>0.87354931982877293</v>
      </c>
    </row>
    <row r="1013" spans="1:10" hidden="1" x14ac:dyDescent="0.25">
      <c r="A1013" s="3" t="s">
        <v>37</v>
      </c>
      <c r="B1013" s="2">
        <v>44105</v>
      </c>
      <c r="C1013" s="7">
        <v>0.93105062974789699</v>
      </c>
      <c r="D1013" s="7">
        <v>0.18443032758872199</v>
      </c>
      <c r="E1013" s="7">
        <v>2.3812289337977102E-2</v>
      </c>
      <c r="F1013" s="7">
        <v>0.67911461314816302</v>
      </c>
      <c r="G1013" s="7">
        <v>0.112642769925138</v>
      </c>
      <c r="H1013" s="9">
        <f t="shared" si="45"/>
        <v>0.2082426169266991</v>
      </c>
      <c r="I1013" s="9">
        <f t="shared" si="46"/>
        <v>0.21357351411420797</v>
      </c>
      <c r="J1013" s="8">
        <f t="shared" si="47"/>
        <v>0.86354494073688504</v>
      </c>
    </row>
    <row r="1014" spans="1:10" hidden="1" x14ac:dyDescent="0.25">
      <c r="A1014" s="3" t="s">
        <v>37</v>
      </c>
      <c r="B1014" s="2">
        <v>44136</v>
      </c>
      <c r="C1014" s="7">
        <v>0.73080985316263103</v>
      </c>
      <c r="D1014" s="7">
        <v>0.11998471392323</v>
      </c>
      <c r="E1014" s="7">
        <v>3.2070533789824003E-2</v>
      </c>
      <c r="F1014" s="7">
        <v>0.67804675519921098</v>
      </c>
      <c r="G1014" s="7">
        <v>0.16989799708773501</v>
      </c>
      <c r="H1014" s="9">
        <f t="shared" si="45"/>
        <v>0.15205524771305401</v>
      </c>
      <c r="I1014" s="9">
        <f t="shared" si="46"/>
        <v>0.1503508552803961</v>
      </c>
      <c r="J1014" s="8">
        <f t="shared" si="47"/>
        <v>0.79803146912244094</v>
      </c>
    </row>
    <row r="1015" spans="1:10" hidden="1" x14ac:dyDescent="0.25">
      <c r="A1015" s="3" t="s">
        <v>37</v>
      </c>
      <c r="B1015" s="2">
        <v>44166</v>
      </c>
      <c r="C1015" s="7">
        <v>1.29564682282751</v>
      </c>
      <c r="D1015" s="7">
        <v>0.24434075314076401</v>
      </c>
      <c r="E1015" s="7">
        <v>2.1787048499625501E-2</v>
      </c>
      <c r="F1015" s="7">
        <v>0.64923484165302503</v>
      </c>
      <c r="G1015" s="7">
        <v>8.4637356706584801E-2</v>
      </c>
      <c r="H1015" s="9">
        <f t="shared" si="45"/>
        <v>0.26612780164038952</v>
      </c>
      <c r="I1015" s="9">
        <f t="shared" si="46"/>
        <v>0.27344161430141867</v>
      </c>
      <c r="J1015" s="8">
        <f t="shared" si="47"/>
        <v>0.89357559479378901</v>
      </c>
    </row>
    <row r="1016" spans="1:10" hidden="1" x14ac:dyDescent="0.25">
      <c r="A1016" s="3" t="s">
        <v>37</v>
      </c>
      <c r="B1016" s="2">
        <v>44197</v>
      </c>
      <c r="C1016" s="7">
        <v>0.55701474449847299</v>
      </c>
      <c r="D1016" s="7">
        <v>9.6858264231935706E-2</v>
      </c>
      <c r="E1016" s="7">
        <v>3.6035138740642403E-2</v>
      </c>
      <c r="F1016" s="7">
        <v>0.70180019054501397</v>
      </c>
      <c r="G1016" s="7">
        <v>0.16530640648240799</v>
      </c>
      <c r="H1016" s="9">
        <f t="shared" si="45"/>
        <v>0.13289340297257812</v>
      </c>
      <c r="I1016" s="9">
        <f t="shared" si="46"/>
        <v>0.12127620217704502</v>
      </c>
      <c r="J1016" s="8">
        <f t="shared" si="47"/>
        <v>0.79865845477694963</v>
      </c>
    </row>
    <row r="1017" spans="1:10" hidden="1" x14ac:dyDescent="0.25">
      <c r="A1017" s="3" t="s">
        <v>37</v>
      </c>
      <c r="B1017" s="2">
        <v>44228</v>
      </c>
      <c r="C1017" s="7">
        <v>0.54563200709298099</v>
      </c>
      <c r="D1017" s="7">
        <v>9.0254553504621401E-2</v>
      </c>
      <c r="E1017" s="7">
        <v>2.5309057909797001E-2</v>
      </c>
      <c r="F1017" s="7">
        <v>0.73142982965216596</v>
      </c>
      <c r="G1017" s="7">
        <v>0.153006558933416</v>
      </c>
      <c r="H1017" s="9">
        <f t="shared" si="45"/>
        <v>0.1155636114144184</v>
      </c>
      <c r="I1017" s="9">
        <f t="shared" si="46"/>
        <v>0.10984090163412505</v>
      </c>
      <c r="J1017" s="8">
        <f t="shared" si="47"/>
        <v>0.82168438315678738</v>
      </c>
    </row>
    <row r="1018" spans="1:10" hidden="1" x14ac:dyDescent="0.25">
      <c r="A1018" s="3" t="s">
        <v>37</v>
      </c>
      <c r="B1018" s="2">
        <v>44256</v>
      </c>
      <c r="C1018" s="7">
        <v>0.68755632373607301</v>
      </c>
      <c r="D1018" s="7">
        <v>9.2994267737761496E-2</v>
      </c>
      <c r="E1018" s="7">
        <v>3.6885798450980001E-2</v>
      </c>
      <c r="F1018" s="7">
        <v>0.71337082863046297</v>
      </c>
      <c r="G1018" s="7">
        <v>0.15674910518079599</v>
      </c>
      <c r="H1018" s="9">
        <f t="shared" si="45"/>
        <v>0.12988006618874148</v>
      </c>
      <c r="I1018" s="9">
        <f t="shared" si="46"/>
        <v>0.11532526414721689</v>
      </c>
      <c r="J1018" s="8">
        <f t="shared" si="47"/>
        <v>0.80636509636822451</v>
      </c>
    </row>
    <row r="1019" spans="1:10" hidden="1" x14ac:dyDescent="0.25">
      <c r="A1019" s="3" t="s">
        <v>37</v>
      </c>
      <c r="B1019" s="2">
        <v>44287</v>
      </c>
      <c r="C1019" s="7">
        <v>0.92210231951045096</v>
      </c>
      <c r="D1019" s="7">
        <v>0.173369638553937</v>
      </c>
      <c r="E1019" s="7">
        <v>2.77425209320999E-2</v>
      </c>
      <c r="F1019" s="7">
        <v>0.68104926808277799</v>
      </c>
      <c r="G1019" s="7">
        <v>0.11783857243118601</v>
      </c>
      <c r="H1019" s="9">
        <f t="shared" si="45"/>
        <v>0.20111215948603689</v>
      </c>
      <c r="I1019" s="9">
        <f t="shared" si="46"/>
        <v>0.20290941270995419</v>
      </c>
      <c r="J1019" s="8">
        <f t="shared" si="47"/>
        <v>0.85441890663671494</v>
      </c>
    </row>
    <row r="1020" spans="1:10" hidden="1" x14ac:dyDescent="0.25">
      <c r="A1020" s="3" t="s">
        <v>37</v>
      </c>
      <c r="B1020" s="2">
        <v>44317</v>
      </c>
      <c r="C1020" s="7">
        <v>1.1099336324851601</v>
      </c>
      <c r="D1020" s="7">
        <v>0.201814268736143</v>
      </c>
      <c r="E1020" s="7">
        <v>2.9724864431220299E-2</v>
      </c>
      <c r="F1020" s="7">
        <v>0.65126695159397296</v>
      </c>
      <c r="G1020" s="7">
        <v>0.117193915238664</v>
      </c>
      <c r="H1020" s="9">
        <f t="shared" si="45"/>
        <v>0.2315391331673633</v>
      </c>
      <c r="I1020" s="9">
        <f t="shared" si="46"/>
        <v>0.23657098987368066</v>
      </c>
      <c r="J1020" s="8">
        <f t="shared" si="47"/>
        <v>0.85308122033011591</v>
      </c>
    </row>
    <row r="1021" spans="1:10" hidden="1" x14ac:dyDescent="0.25">
      <c r="A1021" s="3" t="s">
        <v>37</v>
      </c>
      <c r="B1021" s="2">
        <v>44348</v>
      </c>
      <c r="C1021" s="7">
        <v>1.10854736223793</v>
      </c>
      <c r="D1021" s="7">
        <v>0.212824660846055</v>
      </c>
      <c r="E1021" s="7">
        <v>3.2686086634696E-2</v>
      </c>
      <c r="F1021" s="7">
        <v>0.65238717910296395</v>
      </c>
      <c r="G1021" s="7">
        <v>0.10210207341628499</v>
      </c>
      <c r="H1021" s="9">
        <f t="shared" si="45"/>
        <v>0.245510747480751</v>
      </c>
      <c r="I1021" s="9">
        <f t="shared" si="46"/>
        <v>0.24597982946996577</v>
      </c>
      <c r="J1021" s="8">
        <f t="shared" si="47"/>
        <v>0.86521183994901896</v>
      </c>
    </row>
    <row r="1022" spans="1:10" hidden="1" x14ac:dyDescent="0.25">
      <c r="A1022" s="3" t="s">
        <v>37</v>
      </c>
      <c r="B1022" s="2">
        <v>44378</v>
      </c>
      <c r="C1022" s="7">
        <v>1.2043828111894499</v>
      </c>
      <c r="D1022" s="7">
        <v>0.21820496721988999</v>
      </c>
      <c r="E1022" s="7">
        <v>3.3255529854636999E-2</v>
      </c>
      <c r="F1022" s="7">
        <v>0.64489360959123798</v>
      </c>
      <c r="G1022" s="7">
        <v>0.103645893334235</v>
      </c>
      <c r="H1022" s="9">
        <f t="shared" si="45"/>
        <v>0.251460497074527</v>
      </c>
      <c r="I1022" s="9">
        <f t="shared" si="46"/>
        <v>0.25281581163774741</v>
      </c>
      <c r="J1022" s="8">
        <f t="shared" si="47"/>
        <v>0.863098576811128</v>
      </c>
    </row>
    <row r="1023" spans="1:10" hidden="1" x14ac:dyDescent="0.25">
      <c r="A1023" s="3" t="s">
        <v>37</v>
      </c>
      <c r="B1023" s="2">
        <v>44409</v>
      </c>
      <c r="C1023" s="7">
        <v>1.24325329113178</v>
      </c>
      <c r="D1023" s="7">
        <v>0.23152797087209201</v>
      </c>
      <c r="E1023" s="7">
        <v>3.4895833479087403E-2</v>
      </c>
      <c r="F1023" s="7">
        <v>0.63303716458057102</v>
      </c>
      <c r="G1023" s="7">
        <v>0.100539031068249</v>
      </c>
      <c r="H1023" s="9">
        <f t="shared" si="45"/>
        <v>0.26642380435117941</v>
      </c>
      <c r="I1023" s="9">
        <f t="shared" si="46"/>
        <v>0.26779702462888488</v>
      </c>
      <c r="J1023" s="8">
        <f t="shared" si="47"/>
        <v>0.864565135452663</v>
      </c>
    </row>
    <row r="1024" spans="1:10" x14ac:dyDescent="0.25">
      <c r="A1024" s="3" t="s">
        <v>37</v>
      </c>
      <c r="B1024" s="2">
        <v>44440</v>
      </c>
      <c r="C1024" s="7">
        <v>1.1757937113305299</v>
      </c>
      <c r="D1024" s="7">
        <v>0.222126929956484</v>
      </c>
      <c r="E1024" s="7">
        <v>3.3293393954846401E-2</v>
      </c>
      <c r="F1024" s="7">
        <v>0.63583557293884896</v>
      </c>
      <c r="G1024" s="7">
        <v>0.108744103149821</v>
      </c>
      <c r="H1024" s="9">
        <f t="shared" si="45"/>
        <v>0.2554203239113304</v>
      </c>
      <c r="I1024" s="9">
        <f t="shared" si="46"/>
        <v>0.25890051046156543</v>
      </c>
      <c r="J1024" s="8">
        <f t="shared" si="47"/>
        <v>0.85796250289533293</v>
      </c>
    </row>
    <row r="1025" spans="1:10" hidden="1" x14ac:dyDescent="0.25">
      <c r="A1025" s="3" t="s">
        <v>38</v>
      </c>
      <c r="B1025" s="2">
        <v>43466</v>
      </c>
      <c r="C1025" s="7">
        <v>0.84453769053434602</v>
      </c>
      <c r="D1025" s="7">
        <v>0.135613442038405</v>
      </c>
      <c r="E1025" s="7">
        <v>0.168585348242656</v>
      </c>
      <c r="F1025" s="7">
        <v>0.47252236760559002</v>
      </c>
      <c r="G1025" s="7">
        <v>0.22327884211335</v>
      </c>
      <c r="H1025" s="9">
        <f t="shared" si="45"/>
        <v>0.304198790281061</v>
      </c>
      <c r="I1025" s="9">
        <f t="shared" si="46"/>
        <v>0.22299861295422418</v>
      </c>
      <c r="J1025" s="8">
        <f t="shared" si="47"/>
        <v>0.60813580964399505</v>
      </c>
    </row>
    <row r="1026" spans="1:10" hidden="1" x14ac:dyDescent="0.25">
      <c r="A1026" s="3" t="s">
        <v>38</v>
      </c>
      <c r="B1026" s="2">
        <v>43497</v>
      </c>
      <c r="C1026" s="7">
        <v>0.81664731729269302</v>
      </c>
      <c r="D1026" s="7">
        <v>0.144262677815231</v>
      </c>
      <c r="E1026" s="7">
        <v>0.15426123523207</v>
      </c>
      <c r="F1026" s="7">
        <v>0.49418626819170902</v>
      </c>
      <c r="G1026" s="7">
        <v>0.20728981876099101</v>
      </c>
      <c r="H1026" s="9">
        <f t="shared" si="45"/>
        <v>0.29852391304730097</v>
      </c>
      <c r="I1026" s="9">
        <f t="shared" si="46"/>
        <v>0.22595804835687339</v>
      </c>
      <c r="J1026" s="8">
        <f t="shared" si="47"/>
        <v>0.63844894600694002</v>
      </c>
    </row>
    <row r="1027" spans="1:10" hidden="1" x14ac:dyDescent="0.25">
      <c r="A1027" s="3" t="s">
        <v>38</v>
      </c>
      <c r="B1027" s="2">
        <v>43525</v>
      </c>
      <c r="C1027" s="7">
        <v>0.95371960163311198</v>
      </c>
      <c r="D1027" s="7">
        <v>0.13810338618113499</v>
      </c>
      <c r="E1027" s="7">
        <v>0.15848710246553899</v>
      </c>
      <c r="F1027" s="7">
        <v>0.49804975735885099</v>
      </c>
      <c r="G1027" s="7">
        <v>0.20535975399447601</v>
      </c>
      <c r="H1027" s="9">
        <f t="shared" ref="H1027:H1090" si="48">D1027+E1027</f>
        <v>0.29659048864667398</v>
      </c>
      <c r="I1027" s="9">
        <f t="shared" ref="I1027:I1090" si="49">D1027/(D1027+F1027)</f>
        <v>0.21709141514672775</v>
      </c>
      <c r="J1027" s="8">
        <f t="shared" ref="J1027:J1090" si="50">+F1027+D1027</f>
        <v>0.63615314353998598</v>
      </c>
    </row>
    <row r="1028" spans="1:10" hidden="1" x14ac:dyDescent="0.25">
      <c r="A1028" s="3" t="s">
        <v>38</v>
      </c>
      <c r="B1028" s="2">
        <v>43556</v>
      </c>
      <c r="C1028" s="7">
        <v>0.95713014420154996</v>
      </c>
      <c r="D1028" s="7">
        <v>0.125794074205477</v>
      </c>
      <c r="E1028" s="7">
        <v>0.204837698824931</v>
      </c>
      <c r="F1028" s="7">
        <v>0.46871463947505898</v>
      </c>
      <c r="G1028" s="7">
        <v>0.20065358749453199</v>
      </c>
      <c r="H1028" s="9">
        <f t="shared" si="48"/>
        <v>0.33063177303040803</v>
      </c>
      <c r="I1028" s="9">
        <f t="shared" si="49"/>
        <v>0.2115933228744456</v>
      </c>
      <c r="J1028" s="8">
        <f t="shared" si="50"/>
        <v>0.59450871368053604</v>
      </c>
    </row>
    <row r="1029" spans="1:10" hidden="1" x14ac:dyDescent="0.25">
      <c r="A1029" s="3" t="s">
        <v>38</v>
      </c>
      <c r="B1029" s="2">
        <v>43586</v>
      </c>
      <c r="C1029" s="7">
        <v>1.0132129414414099</v>
      </c>
      <c r="D1029" s="7">
        <v>0.12644020808188899</v>
      </c>
      <c r="E1029" s="7">
        <v>0.20890304839100701</v>
      </c>
      <c r="F1029" s="7">
        <v>0.46221321498116302</v>
      </c>
      <c r="G1029" s="7">
        <v>0.202443528545942</v>
      </c>
      <c r="H1029" s="9">
        <f t="shared" si="48"/>
        <v>0.33534325647289598</v>
      </c>
      <c r="I1029" s="9">
        <f t="shared" si="49"/>
        <v>0.21479567284932902</v>
      </c>
      <c r="J1029" s="8">
        <f t="shared" si="50"/>
        <v>0.58865342306305202</v>
      </c>
    </row>
    <row r="1030" spans="1:10" hidden="1" x14ac:dyDescent="0.25">
      <c r="A1030" s="3" t="s">
        <v>38</v>
      </c>
      <c r="B1030" s="2">
        <v>43617</v>
      </c>
      <c r="C1030" s="7">
        <v>1.0151310559075599</v>
      </c>
      <c r="D1030" s="7">
        <v>0.12216440549841</v>
      </c>
      <c r="E1030" s="7">
        <v>0.22952271670548499</v>
      </c>
      <c r="F1030" s="7">
        <v>0.45263048077353901</v>
      </c>
      <c r="G1030" s="7">
        <v>0.19568239702256601</v>
      </c>
      <c r="H1030" s="9">
        <f t="shared" si="48"/>
        <v>0.35168712220389498</v>
      </c>
      <c r="I1030" s="9">
        <f t="shared" si="49"/>
        <v>0.21253565126640869</v>
      </c>
      <c r="J1030" s="8">
        <f t="shared" si="50"/>
        <v>0.57479488627194897</v>
      </c>
    </row>
    <row r="1031" spans="1:10" hidden="1" x14ac:dyDescent="0.25">
      <c r="A1031" s="3" t="s">
        <v>38</v>
      </c>
      <c r="B1031" s="2">
        <v>43647</v>
      </c>
      <c r="C1031" s="7">
        <v>1.04068147259338</v>
      </c>
      <c r="D1031" s="7">
        <v>0.12444620166065901</v>
      </c>
      <c r="E1031" s="7">
        <v>0.236879377674997</v>
      </c>
      <c r="F1031" s="7">
        <v>0.446630857319257</v>
      </c>
      <c r="G1031" s="7">
        <v>0.19204356334508799</v>
      </c>
      <c r="H1031" s="9">
        <f t="shared" si="48"/>
        <v>0.36132557933565601</v>
      </c>
      <c r="I1031" s="9">
        <f t="shared" si="49"/>
        <v>0.21791490255789736</v>
      </c>
      <c r="J1031" s="8">
        <f t="shared" si="50"/>
        <v>0.57107705897991601</v>
      </c>
    </row>
    <row r="1032" spans="1:10" hidden="1" x14ac:dyDescent="0.25">
      <c r="A1032" s="3" t="s">
        <v>38</v>
      </c>
      <c r="B1032" s="2">
        <v>43678</v>
      </c>
      <c r="C1032" s="7">
        <v>0.98024486815885703</v>
      </c>
      <c r="D1032" s="7">
        <v>0.122546524848675</v>
      </c>
      <c r="E1032" s="7">
        <v>0.237184161249686</v>
      </c>
      <c r="F1032" s="7">
        <v>0.45476889821120597</v>
      </c>
      <c r="G1032" s="7">
        <v>0.18550041569043199</v>
      </c>
      <c r="H1032" s="9">
        <f t="shared" si="48"/>
        <v>0.35973068609836101</v>
      </c>
      <c r="I1032" s="9">
        <f t="shared" si="49"/>
        <v>0.21226961891846788</v>
      </c>
      <c r="J1032" s="8">
        <f t="shared" si="50"/>
        <v>0.57731542305988093</v>
      </c>
    </row>
    <row r="1033" spans="1:10" hidden="1" x14ac:dyDescent="0.25">
      <c r="A1033" s="3" t="s">
        <v>38</v>
      </c>
      <c r="B1033" s="2">
        <v>43709</v>
      </c>
      <c r="C1033" s="7">
        <v>0.98100046729337897</v>
      </c>
      <c r="D1033" s="7">
        <v>0.120450524706713</v>
      </c>
      <c r="E1033" s="7">
        <v>0.24823153434108999</v>
      </c>
      <c r="F1033" s="7">
        <v>0.44195860749920002</v>
      </c>
      <c r="G1033" s="7">
        <v>0.18935933345299699</v>
      </c>
      <c r="H1033" s="9">
        <f t="shared" si="48"/>
        <v>0.36868205904780299</v>
      </c>
      <c r="I1033" s="9">
        <f t="shared" si="49"/>
        <v>0.21416886357139173</v>
      </c>
      <c r="J1033" s="8">
        <f t="shared" si="50"/>
        <v>0.56240913220591304</v>
      </c>
    </row>
    <row r="1034" spans="1:10" hidden="1" x14ac:dyDescent="0.25">
      <c r="A1034" s="3" t="s">
        <v>38</v>
      </c>
      <c r="B1034" s="2">
        <v>43739</v>
      </c>
      <c r="C1034" s="7">
        <v>1.0418127790343099</v>
      </c>
      <c r="D1034" s="7">
        <v>0.12521267903016101</v>
      </c>
      <c r="E1034" s="7">
        <v>0.25353908234349498</v>
      </c>
      <c r="F1034" s="7">
        <v>0.43394648124857099</v>
      </c>
      <c r="G1034" s="7">
        <v>0.18730175737777299</v>
      </c>
      <c r="H1034" s="9">
        <f t="shared" si="48"/>
        <v>0.37875176137365596</v>
      </c>
      <c r="I1034" s="9">
        <f t="shared" si="49"/>
        <v>0.22393030093210753</v>
      </c>
      <c r="J1034" s="8">
        <f t="shared" si="50"/>
        <v>0.55915916027873203</v>
      </c>
    </row>
    <row r="1035" spans="1:10" hidden="1" x14ac:dyDescent="0.25">
      <c r="A1035" s="3" t="s">
        <v>38</v>
      </c>
      <c r="B1035" s="2">
        <v>43770</v>
      </c>
      <c r="C1035" s="7">
        <v>1.12553165924661</v>
      </c>
      <c r="D1035" s="7">
        <v>0.117327000240012</v>
      </c>
      <c r="E1035" s="7">
        <v>0.27874151266673702</v>
      </c>
      <c r="F1035" s="7">
        <v>0.41038985408741602</v>
      </c>
      <c r="G1035" s="7">
        <v>0.19354163300583499</v>
      </c>
      <c r="H1035" s="9">
        <f t="shared" si="48"/>
        <v>0.39606851290674905</v>
      </c>
      <c r="I1035" s="9">
        <f t="shared" si="49"/>
        <v>0.22232945428575437</v>
      </c>
      <c r="J1035" s="8">
        <f t="shared" si="50"/>
        <v>0.52771685432742799</v>
      </c>
    </row>
    <row r="1036" spans="1:10" hidden="1" x14ac:dyDescent="0.25">
      <c r="A1036" s="3" t="s">
        <v>38</v>
      </c>
      <c r="B1036" s="2">
        <v>43800</v>
      </c>
      <c r="C1036" s="7">
        <v>1.23035000266279</v>
      </c>
      <c r="D1036" s="7">
        <v>0.11400473547691301</v>
      </c>
      <c r="E1036" s="7">
        <v>0.29904576631664098</v>
      </c>
      <c r="F1036" s="7">
        <v>0.41517323215165403</v>
      </c>
      <c r="G1036" s="7">
        <v>0.17177626605479199</v>
      </c>
      <c r="H1036" s="9">
        <f t="shared" si="48"/>
        <v>0.41305050179355396</v>
      </c>
      <c r="I1036" s="9">
        <f t="shared" si="49"/>
        <v>0.21543741888538631</v>
      </c>
      <c r="J1036" s="8">
        <f t="shared" si="50"/>
        <v>0.52917796762856706</v>
      </c>
    </row>
    <row r="1037" spans="1:10" hidden="1" x14ac:dyDescent="0.25">
      <c r="A1037" s="3" t="s">
        <v>38</v>
      </c>
      <c r="B1037" s="2">
        <v>43831</v>
      </c>
      <c r="C1037" s="7">
        <v>0.98669332983832403</v>
      </c>
      <c r="D1037" s="7">
        <v>0.114600234350348</v>
      </c>
      <c r="E1037" s="7">
        <v>0.26643851953186098</v>
      </c>
      <c r="F1037" s="7">
        <v>0.41728674187968301</v>
      </c>
      <c r="G1037" s="7">
        <v>0.20167450423810701</v>
      </c>
      <c r="H1037" s="9">
        <f t="shared" si="48"/>
        <v>0.38103875388220898</v>
      </c>
      <c r="I1037" s="9">
        <f t="shared" si="49"/>
        <v>0.21545974891625391</v>
      </c>
      <c r="J1037" s="8">
        <f t="shared" si="50"/>
        <v>0.53188697623003101</v>
      </c>
    </row>
    <row r="1038" spans="1:10" hidden="1" x14ac:dyDescent="0.25">
      <c r="A1038" s="3" t="s">
        <v>38</v>
      </c>
      <c r="B1038" s="2">
        <v>43862</v>
      </c>
      <c r="C1038" s="7">
        <v>0.952997845519719</v>
      </c>
      <c r="D1038" s="7">
        <v>0.11972182384885</v>
      </c>
      <c r="E1038" s="7">
        <v>0.25709268480799402</v>
      </c>
      <c r="F1038" s="7">
        <v>0.43686378655695801</v>
      </c>
      <c r="G1038" s="7">
        <v>0.186321704786198</v>
      </c>
      <c r="H1038" s="9">
        <f t="shared" si="48"/>
        <v>0.37681450865684402</v>
      </c>
      <c r="I1038" s="9">
        <f t="shared" si="49"/>
        <v>0.21510046542805966</v>
      </c>
      <c r="J1038" s="8">
        <f t="shared" si="50"/>
        <v>0.55658561040580801</v>
      </c>
    </row>
    <row r="1039" spans="1:10" hidden="1" x14ac:dyDescent="0.25">
      <c r="A1039" s="3" t="s">
        <v>38</v>
      </c>
      <c r="B1039" s="2">
        <v>43891</v>
      </c>
      <c r="C1039" s="7">
        <v>0.90231908681099204</v>
      </c>
      <c r="D1039" s="7">
        <v>7.4382798138338702E-2</v>
      </c>
      <c r="E1039" s="7">
        <v>0.322177791918136</v>
      </c>
      <c r="F1039" s="7">
        <v>0.43544134488365799</v>
      </c>
      <c r="G1039" s="7">
        <v>0.167998065059867</v>
      </c>
      <c r="H1039" s="9">
        <f t="shared" si="48"/>
        <v>0.3965605900564747</v>
      </c>
      <c r="I1039" s="9">
        <f t="shared" si="49"/>
        <v>0.14589893232092266</v>
      </c>
      <c r="J1039" s="8">
        <f t="shared" si="50"/>
        <v>0.50982414302199675</v>
      </c>
    </row>
    <row r="1040" spans="1:10" hidden="1" x14ac:dyDescent="0.25">
      <c r="A1040" s="3" t="s">
        <v>38</v>
      </c>
      <c r="B1040" s="2">
        <v>43922</v>
      </c>
      <c r="C1040" s="7">
        <v>0.69162734104588097</v>
      </c>
      <c r="D1040" s="7">
        <v>1.4883570734073899E-2</v>
      </c>
      <c r="E1040" s="7">
        <v>0.46582989366351002</v>
      </c>
      <c r="F1040" s="7">
        <v>0.32227272215467301</v>
      </c>
      <c r="G1040" s="7">
        <v>0.19701381344774399</v>
      </c>
      <c r="H1040" s="9">
        <f t="shared" si="48"/>
        <v>0.48071346439758394</v>
      </c>
      <c r="I1040" s="9">
        <f t="shared" si="49"/>
        <v>4.4144425146426386E-2</v>
      </c>
      <c r="J1040" s="8">
        <f t="shared" si="50"/>
        <v>0.33715629288874693</v>
      </c>
    </row>
    <row r="1041" spans="1:10" hidden="1" x14ac:dyDescent="0.25">
      <c r="A1041" s="3" t="s">
        <v>38</v>
      </c>
      <c r="B1041" s="2">
        <v>43952</v>
      </c>
      <c r="C1041" s="7">
        <v>0.83874867632665895</v>
      </c>
      <c r="D1041" s="7">
        <v>1.4575979000722101E-2</v>
      </c>
      <c r="E1041" s="7">
        <v>0.464048141546482</v>
      </c>
      <c r="F1041" s="7">
        <v>0.32387414749964899</v>
      </c>
      <c r="G1041" s="7">
        <v>0.19750173195314699</v>
      </c>
      <c r="H1041" s="9">
        <f t="shared" si="48"/>
        <v>0.4786241205472041</v>
      </c>
      <c r="I1041" s="9">
        <f t="shared" si="49"/>
        <v>4.3066844593736969E-2</v>
      </c>
      <c r="J1041" s="8">
        <f t="shared" si="50"/>
        <v>0.3384501265003711</v>
      </c>
    </row>
    <row r="1042" spans="1:10" hidden="1" x14ac:dyDescent="0.25">
      <c r="A1042" s="3" t="s">
        <v>38</v>
      </c>
      <c r="B1042" s="2">
        <v>43983</v>
      </c>
      <c r="C1042" s="7">
        <v>0.92350751053687996</v>
      </c>
      <c r="D1042" s="7">
        <v>2.4913596006936399E-2</v>
      </c>
      <c r="E1042" s="7">
        <v>0.41646005952024001</v>
      </c>
      <c r="F1042" s="7">
        <v>0.35743376766329399</v>
      </c>
      <c r="G1042" s="7">
        <v>0.20119257680953001</v>
      </c>
      <c r="H1042" s="9">
        <f t="shared" si="48"/>
        <v>0.44137365552717639</v>
      </c>
      <c r="I1042" s="9">
        <f t="shared" si="49"/>
        <v>6.5159586214445703E-2</v>
      </c>
      <c r="J1042" s="8">
        <f t="shared" si="50"/>
        <v>0.38234736367023037</v>
      </c>
    </row>
    <row r="1043" spans="1:10" hidden="1" x14ac:dyDescent="0.25">
      <c r="A1043" s="3" t="s">
        <v>38</v>
      </c>
      <c r="B1043" s="2">
        <v>44013</v>
      </c>
      <c r="C1043" s="7">
        <v>1.01417005440429</v>
      </c>
      <c r="D1043" s="7">
        <v>4.6217027949681501E-2</v>
      </c>
      <c r="E1043" s="7">
        <v>0.35892781290276299</v>
      </c>
      <c r="F1043" s="7">
        <v>0.39726904827340698</v>
      </c>
      <c r="G1043" s="7">
        <v>0.19758611087414801</v>
      </c>
      <c r="H1043" s="9">
        <f t="shared" si="48"/>
        <v>0.40514484085244451</v>
      </c>
      <c r="I1043" s="9">
        <f t="shared" si="49"/>
        <v>0.10421303041413361</v>
      </c>
      <c r="J1043" s="8">
        <f t="shared" si="50"/>
        <v>0.4434860762230885</v>
      </c>
    </row>
    <row r="1044" spans="1:10" hidden="1" x14ac:dyDescent="0.25">
      <c r="A1044" s="3" t="s">
        <v>38</v>
      </c>
      <c r="B1044" s="2">
        <v>44044</v>
      </c>
      <c r="C1044" s="7">
        <v>1.0077832040180901</v>
      </c>
      <c r="D1044" s="7">
        <v>5.7814382928806002E-2</v>
      </c>
      <c r="E1044" s="7">
        <v>0.33816769333476898</v>
      </c>
      <c r="F1044" s="7">
        <v>0.40702030796185101</v>
      </c>
      <c r="G1044" s="7">
        <v>0.196997615774574</v>
      </c>
      <c r="H1044" s="9">
        <f t="shared" si="48"/>
        <v>0.39598207626357496</v>
      </c>
      <c r="I1044" s="9">
        <f t="shared" si="49"/>
        <v>0.12437622247605799</v>
      </c>
      <c r="J1044" s="8">
        <f t="shared" si="50"/>
        <v>0.46483469089065699</v>
      </c>
    </row>
    <row r="1045" spans="1:10" hidden="1" x14ac:dyDescent="0.25">
      <c r="A1045" s="3" t="s">
        <v>38</v>
      </c>
      <c r="B1045" s="2">
        <v>44075</v>
      </c>
      <c r="C1045" s="7">
        <v>1.0106499452136699</v>
      </c>
      <c r="D1045" s="7">
        <v>6.37922806401644E-2</v>
      </c>
      <c r="E1045" s="7">
        <v>0.336554567341116</v>
      </c>
      <c r="F1045" s="7">
        <v>0.40523971461646502</v>
      </c>
      <c r="G1045" s="7">
        <v>0.194413437402254</v>
      </c>
      <c r="H1045" s="9">
        <f t="shared" si="48"/>
        <v>0.4003468479812804</v>
      </c>
      <c r="I1045" s="9">
        <f t="shared" si="49"/>
        <v>0.13600837743544691</v>
      </c>
      <c r="J1045" s="8">
        <f t="shared" si="50"/>
        <v>0.46903199525662942</v>
      </c>
    </row>
    <row r="1046" spans="1:10" hidden="1" x14ac:dyDescent="0.25">
      <c r="A1046" s="3" t="s">
        <v>38</v>
      </c>
      <c r="B1046" s="2">
        <v>44105</v>
      </c>
      <c r="C1046" s="7">
        <v>1.0786885624712601</v>
      </c>
      <c r="D1046" s="7">
        <v>6.1646764482771198E-2</v>
      </c>
      <c r="E1046" s="7">
        <v>0.35667014813768499</v>
      </c>
      <c r="F1046" s="7">
        <v>0.38877624336571298</v>
      </c>
      <c r="G1046" s="7">
        <v>0.19290684401383101</v>
      </c>
      <c r="H1046" s="9">
        <f t="shared" si="48"/>
        <v>0.41831691262045617</v>
      </c>
      <c r="I1046" s="9">
        <f t="shared" si="49"/>
        <v>0.13686415526870307</v>
      </c>
      <c r="J1046" s="8">
        <f t="shared" si="50"/>
        <v>0.45042300784848416</v>
      </c>
    </row>
    <row r="1047" spans="1:10" hidden="1" x14ac:dyDescent="0.25">
      <c r="A1047" s="3" t="s">
        <v>38</v>
      </c>
      <c r="B1047" s="2">
        <v>44136</v>
      </c>
      <c r="C1047" s="7">
        <v>1.0977801684800099</v>
      </c>
      <c r="D1047" s="7">
        <v>2.9050724963641899E-2</v>
      </c>
      <c r="E1047" s="7">
        <v>0.47199982611812302</v>
      </c>
      <c r="F1047" s="7">
        <v>0.287305863353363</v>
      </c>
      <c r="G1047" s="7">
        <v>0.211643585564873</v>
      </c>
      <c r="H1047" s="9">
        <f t="shared" si="48"/>
        <v>0.50105055108176488</v>
      </c>
      <c r="I1047" s="9">
        <f t="shared" si="49"/>
        <v>9.1829049991308032E-2</v>
      </c>
      <c r="J1047" s="8">
        <f t="shared" si="50"/>
        <v>0.31635658831700492</v>
      </c>
    </row>
    <row r="1048" spans="1:10" hidden="1" x14ac:dyDescent="0.25">
      <c r="A1048" s="3" t="s">
        <v>38</v>
      </c>
      <c r="B1048" s="2">
        <v>44166</v>
      </c>
      <c r="C1048" s="7">
        <v>1.2021377198603</v>
      </c>
      <c r="D1048" s="7">
        <v>4.5808333253568201E-2</v>
      </c>
      <c r="E1048" s="7">
        <v>0.43697913596298799</v>
      </c>
      <c r="F1048" s="7">
        <v>0.34023565732566502</v>
      </c>
      <c r="G1048" s="7">
        <v>0.17697687345777899</v>
      </c>
      <c r="H1048" s="9">
        <f t="shared" si="48"/>
        <v>0.48278746921655619</v>
      </c>
      <c r="I1048" s="9">
        <f t="shared" si="49"/>
        <v>0.11866091526210745</v>
      </c>
      <c r="J1048" s="8">
        <f t="shared" si="50"/>
        <v>0.38604399057923322</v>
      </c>
    </row>
    <row r="1049" spans="1:10" hidden="1" x14ac:dyDescent="0.25">
      <c r="A1049" s="3" t="s">
        <v>38</v>
      </c>
      <c r="B1049" s="2">
        <v>44197</v>
      </c>
      <c r="C1049" s="7">
        <v>0.89334943367908504</v>
      </c>
      <c r="D1049" s="7">
        <v>2.0197125800958199E-2</v>
      </c>
      <c r="E1049" s="7">
        <v>0.48839597490424103</v>
      </c>
      <c r="F1049" s="7">
        <v>0.28361371298566501</v>
      </c>
      <c r="G1049" s="7">
        <v>0.20779318630913499</v>
      </c>
      <c r="H1049" s="9">
        <f t="shared" si="48"/>
        <v>0.50859310070519925</v>
      </c>
      <c r="I1049" s="9">
        <f t="shared" si="49"/>
        <v>6.6479279941501157E-2</v>
      </c>
      <c r="J1049" s="8">
        <f t="shared" si="50"/>
        <v>0.30381083878662318</v>
      </c>
    </row>
    <row r="1050" spans="1:10" hidden="1" x14ac:dyDescent="0.25">
      <c r="A1050" s="3" t="s">
        <v>38</v>
      </c>
      <c r="B1050" s="2">
        <v>44228</v>
      </c>
      <c r="C1050" s="7">
        <v>0.85858433800744405</v>
      </c>
      <c r="D1050" s="7">
        <v>2.2784609317202199E-2</v>
      </c>
      <c r="E1050" s="7">
        <v>0.478650404851647</v>
      </c>
      <c r="F1050" s="7">
        <v>0.30046397059133501</v>
      </c>
      <c r="G1050" s="7">
        <v>0.19810101523981499</v>
      </c>
      <c r="H1050" s="9">
        <f t="shared" si="48"/>
        <v>0.50143501416884917</v>
      </c>
      <c r="I1050" s="9">
        <f t="shared" si="49"/>
        <v>7.0486340028621544E-2</v>
      </c>
      <c r="J1050" s="8">
        <f t="shared" si="50"/>
        <v>0.32324857990853723</v>
      </c>
    </row>
    <row r="1051" spans="1:10" hidden="1" x14ac:dyDescent="0.25">
      <c r="A1051" s="3" t="s">
        <v>38</v>
      </c>
      <c r="B1051" s="2">
        <v>44256</v>
      </c>
      <c r="C1051" s="7">
        <v>1.0125202605875301</v>
      </c>
      <c r="D1051" s="7">
        <v>2.6405691530023999E-2</v>
      </c>
      <c r="E1051" s="7">
        <v>0.464937082592425</v>
      </c>
      <c r="F1051" s="7">
        <v>0.31210467357974903</v>
      </c>
      <c r="G1051" s="7">
        <v>0.196552552297802</v>
      </c>
      <c r="H1051" s="9">
        <f t="shared" si="48"/>
        <v>0.49134277412244898</v>
      </c>
      <c r="I1051" s="9">
        <f t="shared" si="49"/>
        <v>7.8005562758650226E-2</v>
      </c>
      <c r="J1051" s="8">
        <f t="shared" si="50"/>
        <v>0.338510365109773</v>
      </c>
    </row>
    <row r="1052" spans="1:10" hidden="1" x14ac:dyDescent="0.25">
      <c r="A1052" s="3" t="s">
        <v>38</v>
      </c>
      <c r="B1052" s="2">
        <v>44287</v>
      </c>
      <c r="C1052" s="7">
        <v>1.0378944277454101</v>
      </c>
      <c r="D1052" s="7">
        <v>4.9293143347570602E-2</v>
      </c>
      <c r="E1052" s="7">
        <v>0.3979693262774</v>
      </c>
      <c r="F1052" s="7">
        <v>0.375466198896443</v>
      </c>
      <c r="G1052" s="7">
        <v>0.17727133147858601</v>
      </c>
      <c r="H1052" s="9">
        <f t="shared" si="48"/>
        <v>0.44726246962497063</v>
      </c>
      <c r="I1052" s="9">
        <f t="shared" si="49"/>
        <v>0.11604958018616791</v>
      </c>
      <c r="J1052" s="8">
        <f t="shared" si="50"/>
        <v>0.42475934224401363</v>
      </c>
    </row>
    <row r="1053" spans="1:10" hidden="1" x14ac:dyDescent="0.25">
      <c r="A1053" s="3" t="s">
        <v>38</v>
      </c>
      <c r="B1053" s="2">
        <v>44317</v>
      </c>
      <c r="C1053" s="7">
        <v>1.1621427781117299</v>
      </c>
      <c r="D1053" s="7">
        <v>6.3846689392935294E-2</v>
      </c>
      <c r="E1053" s="7">
        <v>0.38016553932670599</v>
      </c>
      <c r="F1053" s="7">
        <v>0.380385804371902</v>
      </c>
      <c r="G1053" s="7">
        <v>0.175601966908456</v>
      </c>
      <c r="H1053" s="9">
        <f t="shared" si="48"/>
        <v>0.4440122287196413</v>
      </c>
      <c r="I1053" s="9">
        <f t="shared" si="49"/>
        <v>0.14372359133803869</v>
      </c>
      <c r="J1053" s="8">
        <f t="shared" si="50"/>
        <v>0.44423249376483731</v>
      </c>
    </row>
    <row r="1054" spans="1:10" hidden="1" x14ac:dyDescent="0.25">
      <c r="A1054" s="3" t="s">
        <v>38</v>
      </c>
      <c r="B1054" s="2">
        <v>44348</v>
      </c>
      <c r="C1054" s="7">
        <v>1.2118388190687199</v>
      </c>
      <c r="D1054" s="7">
        <v>6.9432479611491696E-2</v>
      </c>
      <c r="E1054" s="7">
        <v>0.40119145848068399</v>
      </c>
      <c r="F1054" s="7">
        <v>0.36119626253359399</v>
      </c>
      <c r="G1054" s="7">
        <v>0.168179799374231</v>
      </c>
      <c r="H1054" s="9">
        <f t="shared" si="48"/>
        <v>0.47062393809217568</v>
      </c>
      <c r="I1054" s="9">
        <f t="shared" si="49"/>
        <v>0.16123512626126285</v>
      </c>
      <c r="J1054" s="8">
        <f t="shared" si="50"/>
        <v>0.43062874214508567</v>
      </c>
    </row>
    <row r="1055" spans="1:10" hidden="1" x14ac:dyDescent="0.25">
      <c r="A1055" s="3" t="s">
        <v>38</v>
      </c>
      <c r="B1055" s="2">
        <v>44378</v>
      </c>
      <c r="C1055" s="7">
        <v>1.2361450239554099</v>
      </c>
      <c r="D1055" s="7">
        <v>7.4782616039788294E-2</v>
      </c>
      <c r="E1055" s="7">
        <v>0.39144862067999298</v>
      </c>
      <c r="F1055" s="7">
        <v>0.37243326981438901</v>
      </c>
      <c r="G1055" s="7">
        <v>0.16133549346583001</v>
      </c>
      <c r="H1055" s="9">
        <f t="shared" si="48"/>
        <v>0.46623123671978128</v>
      </c>
      <c r="I1055" s="9">
        <f t="shared" si="49"/>
        <v>0.16721815661121772</v>
      </c>
      <c r="J1055" s="8">
        <f t="shared" si="50"/>
        <v>0.44721588585417732</v>
      </c>
    </row>
    <row r="1056" spans="1:10" hidden="1" x14ac:dyDescent="0.25">
      <c r="A1056" s="3" t="s">
        <v>38</v>
      </c>
      <c r="B1056" s="2">
        <v>44409</v>
      </c>
      <c r="C1056" s="7">
        <v>1.2126011075599099</v>
      </c>
      <c r="D1056" s="7">
        <v>8.2967226458259796E-2</v>
      </c>
      <c r="E1056" s="7">
        <v>0.38906066463901101</v>
      </c>
      <c r="F1056" s="7">
        <v>0.36686203294270497</v>
      </c>
      <c r="G1056" s="7">
        <v>0.161110075960024</v>
      </c>
      <c r="H1056" s="9">
        <f t="shared" si="48"/>
        <v>0.47202789109727084</v>
      </c>
      <c r="I1056" s="9">
        <f t="shared" si="49"/>
        <v>0.18444159583737799</v>
      </c>
      <c r="J1056" s="8">
        <f t="shared" si="50"/>
        <v>0.44982925940096474</v>
      </c>
    </row>
    <row r="1057" spans="1:10" x14ac:dyDescent="0.25">
      <c r="A1057" s="3" t="s">
        <v>38</v>
      </c>
      <c r="B1057" s="2">
        <v>44440</v>
      </c>
      <c r="C1057" s="7">
        <v>1.21136591668183</v>
      </c>
      <c r="D1057" s="7">
        <v>8.4853111967196804E-2</v>
      </c>
      <c r="E1057" s="7">
        <v>0.38794293826586201</v>
      </c>
      <c r="F1057" s="7">
        <v>0.36326590367974998</v>
      </c>
      <c r="G1057" s="7">
        <v>0.16393804608719001</v>
      </c>
      <c r="H1057" s="9">
        <f t="shared" si="48"/>
        <v>0.47279605023305882</v>
      </c>
      <c r="I1057" s="9">
        <f t="shared" si="49"/>
        <v>0.1893539640238093</v>
      </c>
      <c r="J1057" s="8">
        <f t="shared" si="50"/>
        <v>0.44811901564694678</v>
      </c>
    </row>
    <row r="1058" spans="1:10" hidden="1" x14ac:dyDescent="0.25">
      <c r="A1058" s="3" t="s">
        <v>39</v>
      </c>
      <c r="B1058" s="2">
        <v>43466</v>
      </c>
      <c r="C1058" s="7">
        <v>1.0631567132647499</v>
      </c>
      <c r="D1058" s="7">
        <v>4.5179266008914698E-2</v>
      </c>
      <c r="E1058" s="7">
        <v>1.06796788926849E-2</v>
      </c>
      <c r="F1058" s="7">
        <v>0.232390457900953</v>
      </c>
      <c r="G1058" s="7">
        <v>0.71175059719744804</v>
      </c>
      <c r="H1058" s="9">
        <f t="shared" si="48"/>
        <v>5.5858944901599594E-2</v>
      </c>
      <c r="I1058" s="9">
        <f t="shared" si="49"/>
        <v>0.16276726932792313</v>
      </c>
      <c r="J1058" s="8">
        <f t="shared" si="50"/>
        <v>0.27756972390986767</v>
      </c>
    </row>
    <row r="1059" spans="1:10" hidden="1" x14ac:dyDescent="0.25">
      <c r="A1059" s="3" t="s">
        <v>39</v>
      </c>
      <c r="B1059" s="2">
        <v>43497</v>
      </c>
      <c r="C1059" s="7">
        <v>0.91338249611851097</v>
      </c>
      <c r="D1059" s="7">
        <v>5.4135365218172402E-2</v>
      </c>
      <c r="E1059" s="7">
        <v>6.5717520258148096E-3</v>
      </c>
      <c r="F1059" s="7">
        <v>0.28192849797961</v>
      </c>
      <c r="G1059" s="7">
        <v>0.65736438477640302</v>
      </c>
      <c r="H1059" s="9">
        <f t="shared" si="48"/>
        <v>6.070711724398721E-2</v>
      </c>
      <c r="I1059" s="9">
        <f t="shared" si="49"/>
        <v>0.16108654082308255</v>
      </c>
      <c r="J1059" s="8">
        <f t="shared" si="50"/>
        <v>0.33606386319778242</v>
      </c>
    </row>
    <row r="1060" spans="1:10" hidden="1" x14ac:dyDescent="0.25">
      <c r="A1060" s="3" t="s">
        <v>39</v>
      </c>
      <c r="B1060" s="2">
        <v>43525</v>
      </c>
      <c r="C1060" s="7">
        <v>1.0346455594731701</v>
      </c>
      <c r="D1060" s="7">
        <v>5.5873165333627503E-2</v>
      </c>
      <c r="E1060" s="7">
        <v>7.0710165992166401E-3</v>
      </c>
      <c r="F1060" s="7">
        <v>0.28772819145357198</v>
      </c>
      <c r="G1060" s="7">
        <v>0.64932762661358301</v>
      </c>
      <c r="H1060" s="9">
        <f t="shared" si="48"/>
        <v>6.2944181932844137E-2</v>
      </c>
      <c r="I1060" s="9">
        <f t="shared" si="49"/>
        <v>0.16261043278775841</v>
      </c>
      <c r="J1060" s="8">
        <f t="shared" si="50"/>
        <v>0.3436013567871995</v>
      </c>
    </row>
    <row r="1061" spans="1:10" hidden="1" x14ac:dyDescent="0.25">
      <c r="A1061" s="3" t="s">
        <v>39</v>
      </c>
      <c r="B1061" s="2">
        <v>43556</v>
      </c>
      <c r="C1061" s="7">
        <v>1.0311258751555601</v>
      </c>
      <c r="D1061" s="7">
        <v>5.1964272380177E-2</v>
      </c>
      <c r="E1061" s="7">
        <v>8.9742308418649594E-3</v>
      </c>
      <c r="F1061" s="7">
        <v>0.29022841487622603</v>
      </c>
      <c r="G1061" s="7">
        <v>0.64883308190173195</v>
      </c>
      <c r="H1061" s="9">
        <f t="shared" si="48"/>
        <v>6.0938503222041959E-2</v>
      </c>
      <c r="I1061" s="9">
        <f t="shared" si="49"/>
        <v>0.15185675882442359</v>
      </c>
      <c r="J1061" s="8">
        <f t="shared" si="50"/>
        <v>0.34219268725640301</v>
      </c>
    </row>
    <row r="1062" spans="1:10" hidden="1" x14ac:dyDescent="0.25">
      <c r="A1062" s="3" t="s">
        <v>39</v>
      </c>
      <c r="B1062" s="2">
        <v>43586</v>
      </c>
      <c r="C1062" s="7">
        <v>1.0763839417491701</v>
      </c>
      <c r="D1062" s="7">
        <v>4.8940384445990602E-2</v>
      </c>
      <c r="E1062" s="7">
        <v>7.4299933985414899E-3</v>
      </c>
      <c r="F1062" s="7">
        <v>0.29294441763175999</v>
      </c>
      <c r="G1062" s="7">
        <v>0.65068520452370804</v>
      </c>
      <c r="H1062" s="9">
        <f t="shared" si="48"/>
        <v>5.6370377844532089E-2</v>
      </c>
      <c r="I1062" s="9">
        <f t="shared" si="49"/>
        <v>0.14314875697475637</v>
      </c>
      <c r="J1062" s="8">
        <f t="shared" si="50"/>
        <v>0.34188480207775057</v>
      </c>
    </row>
    <row r="1063" spans="1:10" hidden="1" x14ac:dyDescent="0.25">
      <c r="A1063" s="3" t="s">
        <v>39</v>
      </c>
      <c r="B1063" s="2">
        <v>43617</v>
      </c>
      <c r="C1063" s="7">
        <v>1.0277004679888599</v>
      </c>
      <c r="D1063" s="7">
        <v>4.9285043351584103E-2</v>
      </c>
      <c r="E1063" s="7">
        <v>7.47013742814939E-3</v>
      </c>
      <c r="F1063" s="7">
        <v>0.30888403221034499</v>
      </c>
      <c r="G1063" s="7">
        <v>0.63436078700992105</v>
      </c>
      <c r="H1063" s="9">
        <f t="shared" si="48"/>
        <v>5.6755180779733495E-2</v>
      </c>
      <c r="I1063" s="9">
        <f t="shared" si="49"/>
        <v>0.13760273210148341</v>
      </c>
      <c r="J1063" s="8">
        <f t="shared" si="50"/>
        <v>0.35816907556192912</v>
      </c>
    </row>
    <row r="1064" spans="1:10" hidden="1" x14ac:dyDescent="0.25">
      <c r="A1064" s="3" t="s">
        <v>39</v>
      </c>
      <c r="B1064" s="2">
        <v>43647</v>
      </c>
      <c r="C1064" s="7">
        <v>1.0909169608606499</v>
      </c>
      <c r="D1064" s="7">
        <v>4.7423074868234903E-2</v>
      </c>
      <c r="E1064" s="7">
        <v>6.7055564781304698E-3</v>
      </c>
      <c r="F1064" s="7">
        <v>0.30414603392908401</v>
      </c>
      <c r="G1064" s="7">
        <v>0.64172533472454996</v>
      </c>
      <c r="H1064" s="9">
        <f t="shared" si="48"/>
        <v>5.412863134636537E-2</v>
      </c>
      <c r="I1064" s="9">
        <f t="shared" si="49"/>
        <v>0.13488976614146866</v>
      </c>
      <c r="J1064" s="8">
        <f t="shared" si="50"/>
        <v>0.3515691087973189</v>
      </c>
    </row>
    <row r="1065" spans="1:10" hidden="1" x14ac:dyDescent="0.25">
      <c r="A1065" s="3" t="s">
        <v>39</v>
      </c>
      <c r="B1065" s="2">
        <v>43678</v>
      </c>
      <c r="C1065" s="7">
        <v>1.00213188544844</v>
      </c>
      <c r="D1065" s="7">
        <v>5.2587679485045502E-2</v>
      </c>
      <c r="E1065" s="7">
        <v>6.7996855972295399E-3</v>
      </c>
      <c r="F1065" s="7">
        <v>0.34654473226556798</v>
      </c>
      <c r="G1065" s="7">
        <v>0.59406790265215703</v>
      </c>
      <c r="H1065" s="9">
        <f t="shared" si="48"/>
        <v>5.9387365082275045E-2</v>
      </c>
      <c r="I1065" s="9">
        <f t="shared" si="49"/>
        <v>0.13175497137502182</v>
      </c>
      <c r="J1065" s="8">
        <f t="shared" si="50"/>
        <v>0.39913241175061348</v>
      </c>
    </row>
    <row r="1066" spans="1:10" hidden="1" x14ac:dyDescent="0.25">
      <c r="A1066" s="3" t="s">
        <v>39</v>
      </c>
      <c r="B1066" s="2">
        <v>43709</v>
      </c>
      <c r="C1066" s="7">
        <v>1.0605789367479499</v>
      </c>
      <c r="D1066" s="7">
        <v>4.4475448393566701E-2</v>
      </c>
      <c r="E1066" s="7">
        <v>7.2338964481758602E-3</v>
      </c>
      <c r="F1066" s="7">
        <v>0.30816009574791597</v>
      </c>
      <c r="G1066" s="7">
        <v>0.64013055941034203</v>
      </c>
      <c r="H1066" s="9">
        <f t="shared" si="48"/>
        <v>5.1709344841742562E-2</v>
      </c>
      <c r="I1066" s="9">
        <f t="shared" si="49"/>
        <v>0.12612298769213826</v>
      </c>
      <c r="J1066" s="8">
        <f t="shared" si="50"/>
        <v>0.35263554414148268</v>
      </c>
    </row>
    <row r="1067" spans="1:10" hidden="1" x14ac:dyDescent="0.25">
      <c r="A1067" s="3" t="s">
        <v>39</v>
      </c>
      <c r="B1067" s="2">
        <v>43739</v>
      </c>
      <c r="C1067" s="7">
        <v>0.93614271960417506</v>
      </c>
      <c r="D1067" s="7">
        <v>5.5231559438587798E-2</v>
      </c>
      <c r="E1067" s="7">
        <v>8.1927942005314194E-3</v>
      </c>
      <c r="F1067" s="7">
        <v>0.33820573059020698</v>
      </c>
      <c r="G1067" s="7">
        <v>0.598369915770674</v>
      </c>
      <c r="H1067" s="9">
        <f t="shared" si="48"/>
        <v>6.3424353639119219E-2</v>
      </c>
      <c r="I1067" s="9">
        <f t="shared" si="49"/>
        <v>0.14038211638389825</v>
      </c>
      <c r="J1067" s="8">
        <f t="shared" si="50"/>
        <v>0.39343729002879479</v>
      </c>
    </row>
    <row r="1068" spans="1:10" hidden="1" x14ac:dyDescent="0.25">
      <c r="A1068" s="3" t="s">
        <v>39</v>
      </c>
      <c r="B1068" s="2">
        <v>43770</v>
      </c>
      <c r="C1068" s="7">
        <v>0.88317827644789504</v>
      </c>
      <c r="D1068" s="7">
        <v>6.0376339031343401E-2</v>
      </c>
      <c r="E1068" s="7">
        <v>9.2389029662068994E-3</v>
      </c>
      <c r="F1068" s="7">
        <v>0.32940232677217002</v>
      </c>
      <c r="G1068" s="7">
        <v>0.60098243123027895</v>
      </c>
      <c r="H1068" s="9">
        <f t="shared" si="48"/>
        <v>6.9615241997550301E-2</v>
      </c>
      <c r="I1068" s="9">
        <f t="shared" si="49"/>
        <v>0.15489903457614837</v>
      </c>
      <c r="J1068" s="8">
        <f t="shared" si="50"/>
        <v>0.38977866580351339</v>
      </c>
    </row>
    <row r="1069" spans="1:10" hidden="1" x14ac:dyDescent="0.25">
      <c r="A1069" s="3" t="s">
        <v>39</v>
      </c>
      <c r="B1069" s="2">
        <v>43800</v>
      </c>
      <c r="C1069" s="7">
        <v>0.88065616714087702</v>
      </c>
      <c r="D1069" s="7">
        <v>7.5267048079830395E-2</v>
      </c>
      <c r="E1069" s="7">
        <v>7.9580345864149193E-3</v>
      </c>
      <c r="F1069" s="7">
        <v>0.37384741637379598</v>
      </c>
      <c r="G1069" s="7">
        <v>0.54292750095995901</v>
      </c>
      <c r="H1069" s="9">
        <f t="shared" si="48"/>
        <v>8.3225082666245315E-2</v>
      </c>
      <c r="I1069" s="9">
        <f t="shared" si="49"/>
        <v>0.16758989976285243</v>
      </c>
      <c r="J1069" s="8">
        <f t="shared" si="50"/>
        <v>0.44911446445362635</v>
      </c>
    </row>
    <row r="1070" spans="1:10" hidden="1" x14ac:dyDescent="0.25">
      <c r="A1070" s="3" t="s">
        <v>39</v>
      </c>
      <c r="B1070" s="2">
        <v>43831</v>
      </c>
      <c r="C1070" s="7">
        <v>1.08656956949192</v>
      </c>
      <c r="D1070" s="7">
        <v>4.4808918475671998E-2</v>
      </c>
      <c r="E1070" s="7">
        <v>6.69089292930367E-3</v>
      </c>
      <c r="F1070" s="7">
        <v>0.247967303862378</v>
      </c>
      <c r="G1070" s="7">
        <v>0.70053288473264597</v>
      </c>
      <c r="H1070" s="9">
        <f t="shared" si="48"/>
        <v>5.1499811404975671E-2</v>
      </c>
      <c r="I1070" s="9">
        <f t="shared" si="49"/>
        <v>0.15304835248517554</v>
      </c>
      <c r="J1070" s="8">
        <f t="shared" si="50"/>
        <v>0.29277622233805001</v>
      </c>
    </row>
    <row r="1071" spans="1:10" hidden="1" x14ac:dyDescent="0.25">
      <c r="A1071" s="3" t="s">
        <v>39</v>
      </c>
      <c r="B1071" s="2">
        <v>43862</v>
      </c>
      <c r="C1071" s="7">
        <v>0.88546357067865999</v>
      </c>
      <c r="D1071" s="7">
        <v>5.1899387159788798E-2</v>
      </c>
      <c r="E1071" s="7">
        <v>6.2017012094870401E-3</v>
      </c>
      <c r="F1071" s="7">
        <v>0.31300518488052398</v>
      </c>
      <c r="G1071" s="7">
        <v>0.62889372675020005</v>
      </c>
      <c r="H1071" s="9">
        <f t="shared" si="48"/>
        <v>5.8101088369275841E-2</v>
      </c>
      <c r="I1071" s="9">
        <f t="shared" si="49"/>
        <v>0.14222728662894149</v>
      </c>
      <c r="J1071" s="8">
        <f t="shared" si="50"/>
        <v>0.36490457204031279</v>
      </c>
    </row>
    <row r="1072" spans="1:10" hidden="1" x14ac:dyDescent="0.25">
      <c r="A1072" s="3" t="s">
        <v>39</v>
      </c>
      <c r="B1072" s="2">
        <v>43891</v>
      </c>
      <c r="C1072" s="7">
        <v>0.53616266802841395</v>
      </c>
      <c r="D1072" s="7">
        <v>7.04052872849696E-2</v>
      </c>
      <c r="E1072" s="7">
        <v>1.19414378634816E-2</v>
      </c>
      <c r="F1072" s="7">
        <v>0.44856183474515798</v>
      </c>
      <c r="G1072" s="7">
        <v>0.46909144010639098</v>
      </c>
      <c r="H1072" s="9">
        <f t="shared" si="48"/>
        <v>8.2346725148451205E-2</v>
      </c>
      <c r="I1072" s="9">
        <f t="shared" si="49"/>
        <v>0.13566425366129911</v>
      </c>
      <c r="J1072" s="8">
        <f t="shared" si="50"/>
        <v>0.51896712203012763</v>
      </c>
    </row>
    <row r="1073" spans="1:10" hidden="1" x14ac:dyDescent="0.25">
      <c r="A1073" s="3" t="s">
        <v>39</v>
      </c>
      <c r="B1073" s="2">
        <v>43922</v>
      </c>
      <c r="C1073" s="7">
        <v>0.28934881190856898</v>
      </c>
      <c r="D1073" s="7">
        <v>5.4071776061115198E-2</v>
      </c>
      <c r="E1073" s="7">
        <v>2.4046595789835298E-2</v>
      </c>
      <c r="F1073" s="7">
        <v>0.43809252953133598</v>
      </c>
      <c r="G1073" s="7">
        <v>0.48378909861771302</v>
      </c>
      <c r="H1073" s="9">
        <f t="shared" si="48"/>
        <v>7.8118371850950497E-2</v>
      </c>
      <c r="I1073" s="9">
        <f t="shared" si="49"/>
        <v>0.10986529385958897</v>
      </c>
      <c r="J1073" s="8">
        <f t="shared" si="50"/>
        <v>0.49216430559245117</v>
      </c>
    </row>
    <row r="1074" spans="1:10" hidden="1" x14ac:dyDescent="0.25">
      <c r="A1074" s="3" t="s">
        <v>39</v>
      </c>
      <c r="B1074" s="2">
        <v>43952</v>
      </c>
      <c r="C1074" s="7">
        <v>0.40743822276220798</v>
      </c>
      <c r="D1074" s="7">
        <v>4.6855907074160201E-2</v>
      </c>
      <c r="E1074" s="7">
        <v>1.8522237374260401E-2</v>
      </c>
      <c r="F1074" s="7">
        <v>0.40090119622426301</v>
      </c>
      <c r="G1074" s="7">
        <v>0.53372065932731705</v>
      </c>
      <c r="H1074" s="9">
        <f t="shared" si="48"/>
        <v>6.5378144448420605E-2</v>
      </c>
      <c r="I1074" s="9">
        <f t="shared" si="49"/>
        <v>0.10464581517299003</v>
      </c>
      <c r="J1074" s="8">
        <f t="shared" si="50"/>
        <v>0.44775710329842322</v>
      </c>
    </row>
    <row r="1075" spans="1:10" hidden="1" x14ac:dyDescent="0.25">
      <c r="A1075" s="3" t="s">
        <v>39</v>
      </c>
      <c r="B1075" s="2">
        <v>43983</v>
      </c>
      <c r="C1075" s="7">
        <v>0.48325920843630199</v>
      </c>
      <c r="D1075" s="7">
        <v>6.4711449397614196E-2</v>
      </c>
      <c r="E1075" s="7">
        <v>1.7247887731951E-2</v>
      </c>
      <c r="F1075" s="7">
        <v>0.39637398303260102</v>
      </c>
      <c r="G1075" s="7">
        <v>0.52166667983783299</v>
      </c>
      <c r="H1075" s="9">
        <f t="shared" si="48"/>
        <v>8.1959337129565199E-2</v>
      </c>
      <c r="I1075" s="9">
        <f t="shared" si="49"/>
        <v>0.14034589871240014</v>
      </c>
      <c r="J1075" s="8">
        <f t="shared" si="50"/>
        <v>0.46108543243021521</v>
      </c>
    </row>
    <row r="1076" spans="1:10" hidden="1" x14ac:dyDescent="0.25">
      <c r="A1076" s="3" t="s">
        <v>39</v>
      </c>
      <c r="B1076" s="2">
        <v>44013</v>
      </c>
      <c r="C1076" s="7">
        <v>0.73244769429760803</v>
      </c>
      <c r="D1076" s="7">
        <v>5.6905512328975297E-2</v>
      </c>
      <c r="E1076" s="7">
        <v>1.1867408166834501E-2</v>
      </c>
      <c r="F1076" s="7">
        <v>0.31658704755412098</v>
      </c>
      <c r="G1076" s="7">
        <v>0.61464003195007</v>
      </c>
      <c r="H1076" s="9">
        <f t="shared" si="48"/>
        <v>6.8772920495809797E-2</v>
      </c>
      <c r="I1076" s="9">
        <f t="shared" si="49"/>
        <v>0.15236049774803226</v>
      </c>
      <c r="J1076" s="8">
        <f t="shared" si="50"/>
        <v>0.37349255988309626</v>
      </c>
    </row>
    <row r="1077" spans="1:10" hidden="1" x14ac:dyDescent="0.25">
      <c r="A1077" s="3" t="s">
        <v>39</v>
      </c>
      <c r="B1077" s="2">
        <v>44044</v>
      </c>
      <c r="C1077" s="7">
        <v>0.65456746110125896</v>
      </c>
      <c r="D1077" s="7">
        <v>6.7270370724432496E-2</v>
      </c>
      <c r="E1077" s="7">
        <v>1.33396799829213E-2</v>
      </c>
      <c r="F1077" s="7">
        <v>0.38502266890736297</v>
      </c>
      <c r="G1077" s="7">
        <v>0.53436728038528403</v>
      </c>
      <c r="H1077" s="9">
        <f t="shared" si="48"/>
        <v>8.0610050707353803E-2</v>
      </c>
      <c r="I1077" s="9">
        <f t="shared" si="49"/>
        <v>0.14873182832792703</v>
      </c>
      <c r="J1077" s="8">
        <f t="shared" si="50"/>
        <v>0.45229303963179546</v>
      </c>
    </row>
    <row r="1078" spans="1:10" hidden="1" x14ac:dyDescent="0.25">
      <c r="A1078" s="3" t="s">
        <v>39</v>
      </c>
      <c r="B1078" s="2">
        <v>44075</v>
      </c>
      <c r="C1078" s="7">
        <v>0.53176649151866695</v>
      </c>
      <c r="D1078" s="7">
        <v>8.1275716087095995E-2</v>
      </c>
      <c r="E1078" s="7">
        <v>1.48944683263901E-2</v>
      </c>
      <c r="F1078" s="7">
        <v>0.477046916452525</v>
      </c>
      <c r="G1078" s="7">
        <v>0.42678289913398898</v>
      </c>
      <c r="H1078" s="9">
        <f t="shared" si="48"/>
        <v>9.6170184413486098E-2</v>
      </c>
      <c r="I1078" s="9">
        <f t="shared" si="49"/>
        <v>0.14557123668334959</v>
      </c>
      <c r="J1078" s="8">
        <f t="shared" si="50"/>
        <v>0.558322632539621</v>
      </c>
    </row>
    <row r="1079" spans="1:10" hidden="1" x14ac:dyDescent="0.25">
      <c r="A1079" s="3" t="s">
        <v>39</v>
      </c>
      <c r="B1079" s="2">
        <v>44105</v>
      </c>
      <c r="C1079" s="7">
        <v>0.46101421692698302</v>
      </c>
      <c r="D1079" s="7">
        <v>9.9702839559851E-2</v>
      </c>
      <c r="E1079" s="7">
        <v>1.8543760658397399E-2</v>
      </c>
      <c r="F1079" s="7">
        <v>0.53017774784066196</v>
      </c>
      <c r="G1079" s="7">
        <v>0.35157565194108997</v>
      </c>
      <c r="H1079" s="9">
        <f t="shared" si="48"/>
        <v>0.1182466002182484</v>
      </c>
      <c r="I1079" s="9">
        <f t="shared" si="49"/>
        <v>0.15828847809283952</v>
      </c>
      <c r="J1079" s="8">
        <f t="shared" si="50"/>
        <v>0.629880587400513</v>
      </c>
    </row>
    <row r="1080" spans="1:10" hidden="1" x14ac:dyDescent="0.25">
      <c r="A1080" s="3" t="s">
        <v>39</v>
      </c>
      <c r="B1080" s="2">
        <v>44136</v>
      </c>
      <c r="C1080" s="7">
        <v>0.353399848032727</v>
      </c>
      <c r="D1080" s="7">
        <v>7.8163979173264495E-2</v>
      </c>
      <c r="E1080" s="7">
        <v>2.6091814647209902E-2</v>
      </c>
      <c r="F1080" s="7">
        <v>0.50662848937121896</v>
      </c>
      <c r="G1080" s="7">
        <v>0.38911571680830698</v>
      </c>
      <c r="H1080" s="9">
        <f t="shared" si="48"/>
        <v>0.1042557938204744</v>
      </c>
      <c r="I1080" s="9">
        <f t="shared" si="49"/>
        <v>0.13366105649036553</v>
      </c>
      <c r="J1080" s="8">
        <f t="shared" si="50"/>
        <v>0.58479246854448341</v>
      </c>
    </row>
    <row r="1081" spans="1:10" hidden="1" x14ac:dyDescent="0.25">
      <c r="A1081" s="3" t="s">
        <v>39</v>
      </c>
      <c r="B1081" s="2">
        <v>44166</v>
      </c>
      <c r="C1081" s="7">
        <v>0.40794000973000499</v>
      </c>
      <c r="D1081" s="7">
        <v>0.111260630032657</v>
      </c>
      <c r="E1081" s="7">
        <v>2.24188293063401E-2</v>
      </c>
      <c r="F1081" s="7">
        <v>0.54017273254639797</v>
      </c>
      <c r="G1081" s="7">
        <v>0.32614780811460498</v>
      </c>
      <c r="H1081" s="9">
        <f t="shared" si="48"/>
        <v>0.13367945933899711</v>
      </c>
      <c r="I1081" s="9">
        <f t="shared" si="49"/>
        <v>0.1707935706457695</v>
      </c>
      <c r="J1081" s="8">
        <f t="shared" si="50"/>
        <v>0.65143336257905493</v>
      </c>
    </row>
    <row r="1082" spans="1:10" hidden="1" x14ac:dyDescent="0.25">
      <c r="A1082" s="3" t="s">
        <v>39</v>
      </c>
      <c r="B1082" s="2">
        <v>44197</v>
      </c>
      <c r="C1082" s="7">
        <v>0.308126116132525</v>
      </c>
      <c r="D1082" s="7">
        <v>6.4240424582936898E-2</v>
      </c>
      <c r="E1082" s="7">
        <v>2.6981404895625099E-2</v>
      </c>
      <c r="F1082" s="7">
        <v>0.48944295510017999</v>
      </c>
      <c r="G1082" s="7">
        <v>0.41933521542125801</v>
      </c>
      <c r="H1082" s="9">
        <f t="shared" si="48"/>
        <v>9.1221829478562E-2</v>
      </c>
      <c r="I1082" s="9">
        <f t="shared" si="49"/>
        <v>0.11602375462254776</v>
      </c>
      <c r="J1082" s="8">
        <f t="shared" si="50"/>
        <v>0.55368337968311687</v>
      </c>
    </row>
    <row r="1083" spans="1:10" hidden="1" x14ac:dyDescent="0.25">
      <c r="A1083" s="3" t="s">
        <v>39</v>
      </c>
      <c r="B1083" s="2">
        <v>44228</v>
      </c>
      <c r="C1083" s="7">
        <v>0.340919143454045</v>
      </c>
      <c r="D1083" s="7">
        <v>6.1184697300222801E-2</v>
      </c>
      <c r="E1083" s="7">
        <v>2.7193241620021701E-2</v>
      </c>
      <c r="F1083" s="7">
        <v>0.44291445921667399</v>
      </c>
      <c r="G1083" s="7">
        <v>0.46870760186308102</v>
      </c>
      <c r="H1083" s="9">
        <f t="shared" si="48"/>
        <v>8.8377938920244509E-2</v>
      </c>
      <c r="I1083" s="9">
        <f t="shared" si="49"/>
        <v>0.12137432985006781</v>
      </c>
      <c r="J1083" s="8">
        <f t="shared" si="50"/>
        <v>0.50409915651689685</v>
      </c>
    </row>
    <row r="1084" spans="1:10" hidden="1" x14ac:dyDescent="0.25">
      <c r="A1084" s="3" t="s">
        <v>39</v>
      </c>
      <c r="B1084" s="2">
        <v>44256</v>
      </c>
      <c r="C1084" s="7">
        <v>0.421670277986953</v>
      </c>
      <c r="D1084" s="7">
        <v>5.8692744464604103E-2</v>
      </c>
      <c r="E1084" s="7">
        <v>2.32350075789459E-2</v>
      </c>
      <c r="F1084" s="7">
        <v>0.44086631412820398</v>
      </c>
      <c r="G1084" s="7">
        <v>0.477205933828246</v>
      </c>
      <c r="H1084" s="9">
        <f t="shared" si="48"/>
        <v>8.1927752043550003E-2</v>
      </c>
      <c r="I1084" s="9">
        <f t="shared" si="49"/>
        <v>0.11748910054785877</v>
      </c>
      <c r="J1084" s="8">
        <f t="shared" si="50"/>
        <v>0.49955905859280808</v>
      </c>
    </row>
    <row r="1085" spans="1:10" hidden="1" x14ac:dyDescent="0.25">
      <c r="A1085" s="3" t="s">
        <v>39</v>
      </c>
      <c r="B1085" s="2">
        <v>44287</v>
      </c>
      <c r="C1085" s="7">
        <v>0.46719134572438198</v>
      </c>
      <c r="D1085" s="7">
        <v>8.8244190942094194E-2</v>
      </c>
      <c r="E1085" s="7">
        <v>1.88218279836526E-2</v>
      </c>
      <c r="F1085" s="7">
        <v>0.46286512117218298</v>
      </c>
      <c r="G1085" s="7">
        <v>0.43006885990207</v>
      </c>
      <c r="H1085" s="9">
        <f t="shared" si="48"/>
        <v>0.1070660189257468</v>
      </c>
      <c r="I1085" s="9">
        <f t="shared" si="49"/>
        <v>0.16012103044231635</v>
      </c>
      <c r="J1085" s="8">
        <f t="shared" si="50"/>
        <v>0.55110931211427716</v>
      </c>
    </row>
    <row r="1086" spans="1:10" hidden="1" x14ac:dyDescent="0.25">
      <c r="A1086" s="3" t="s">
        <v>39</v>
      </c>
      <c r="B1086" s="2">
        <v>44317</v>
      </c>
      <c r="C1086" s="7">
        <v>0.62902912273615597</v>
      </c>
      <c r="D1086" s="7">
        <v>7.32118046077877E-2</v>
      </c>
      <c r="E1086" s="7">
        <v>1.39931064711481E-2</v>
      </c>
      <c r="F1086" s="7">
        <v>0.39531667008391203</v>
      </c>
      <c r="G1086" s="7">
        <v>0.51747841883715195</v>
      </c>
      <c r="H1086" s="9">
        <f t="shared" si="48"/>
        <v>8.7204911078935798E-2</v>
      </c>
      <c r="I1086" s="9">
        <f t="shared" si="49"/>
        <v>0.15625902919979923</v>
      </c>
      <c r="J1086" s="8">
        <f t="shared" si="50"/>
        <v>0.46852847469169973</v>
      </c>
    </row>
    <row r="1087" spans="1:10" hidden="1" x14ac:dyDescent="0.25">
      <c r="A1087" s="3" t="s">
        <v>39</v>
      </c>
      <c r="B1087" s="2">
        <v>44348</v>
      </c>
      <c r="C1087" s="7">
        <v>0.61281258207302702</v>
      </c>
      <c r="D1087" s="7">
        <v>7.1860138372930205E-2</v>
      </c>
      <c r="E1087" s="7">
        <v>1.4148107493259199E-2</v>
      </c>
      <c r="F1087" s="7">
        <v>0.40443440432210798</v>
      </c>
      <c r="G1087" s="7">
        <v>0.50955734981170198</v>
      </c>
      <c r="H1087" s="9">
        <f t="shared" si="48"/>
        <v>8.6008245866189409E-2</v>
      </c>
      <c r="I1087" s="9">
        <f t="shared" si="49"/>
        <v>0.15087331877942764</v>
      </c>
      <c r="J1087" s="8">
        <f t="shared" si="50"/>
        <v>0.47629454269503818</v>
      </c>
    </row>
    <row r="1088" spans="1:10" hidden="1" x14ac:dyDescent="0.25">
      <c r="A1088" s="3" t="s">
        <v>39</v>
      </c>
      <c r="B1088" s="2">
        <v>44378</v>
      </c>
      <c r="C1088" s="7">
        <v>0.71178894442250695</v>
      </c>
      <c r="D1088" s="7">
        <v>6.96343794540564E-2</v>
      </c>
      <c r="E1088" s="7">
        <v>1.24232962190228E-2</v>
      </c>
      <c r="F1088" s="7">
        <v>0.39719003863261299</v>
      </c>
      <c r="G1088" s="7">
        <v>0.52075228569430798</v>
      </c>
      <c r="H1088" s="9">
        <f t="shared" si="48"/>
        <v>8.20576756730792E-2</v>
      </c>
      <c r="I1088" s="9">
        <f t="shared" si="49"/>
        <v>0.14916610347732123</v>
      </c>
      <c r="J1088" s="8">
        <f t="shared" si="50"/>
        <v>0.46682441808666941</v>
      </c>
    </row>
    <row r="1089" spans="1:10" hidden="1" x14ac:dyDescent="0.25">
      <c r="A1089" s="3" t="s">
        <v>39</v>
      </c>
      <c r="B1089" s="2">
        <v>44409</v>
      </c>
      <c r="C1089" s="7">
        <v>0.74754515732743698</v>
      </c>
      <c r="D1089" s="7">
        <v>6.5129115157782594E-2</v>
      </c>
      <c r="E1089" s="7">
        <v>1.0481583572579899E-2</v>
      </c>
      <c r="F1089" s="7">
        <v>0.41811870523404898</v>
      </c>
      <c r="G1089" s="7">
        <v>0.50627059603558799</v>
      </c>
      <c r="H1089" s="9">
        <f t="shared" si="48"/>
        <v>7.5610698730362497E-2</v>
      </c>
      <c r="I1089" s="9">
        <f t="shared" si="49"/>
        <v>0.13477373804805573</v>
      </c>
      <c r="J1089" s="8">
        <f t="shared" si="50"/>
        <v>0.48324782039183156</v>
      </c>
    </row>
    <row r="1090" spans="1:10" x14ac:dyDescent="0.25">
      <c r="A1090" s="3" t="s">
        <v>39</v>
      </c>
      <c r="B1090" s="2">
        <v>44440</v>
      </c>
      <c r="C1090" s="7">
        <v>0.75789880161517598</v>
      </c>
      <c r="D1090" s="7">
        <v>6.0592398631556001E-2</v>
      </c>
      <c r="E1090" s="7">
        <v>1.17864194814923E-2</v>
      </c>
      <c r="F1090" s="7">
        <v>0.39664626457104202</v>
      </c>
      <c r="G1090" s="7">
        <v>0.53097491731590996</v>
      </c>
      <c r="H1090" s="9">
        <f t="shared" si="48"/>
        <v>7.2378818113048304E-2</v>
      </c>
      <c r="I1090" s="9">
        <f t="shared" si="49"/>
        <v>0.13251809942569992</v>
      </c>
      <c r="J1090" s="8">
        <f t="shared" si="50"/>
        <v>0.45723866320259804</v>
      </c>
    </row>
    <row r="1091" spans="1:10" hidden="1" x14ac:dyDescent="0.25">
      <c r="A1091" s="3" t="s">
        <v>40</v>
      </c>
      <c r="B1091" s="2">
        <v>43466</v>
      </c>
      <c r="C1091" s="7">
        <v>0.86734187129963902</v>
      </c>
      <c r="D1091" s="7">
        <v>7.2148634061931796E-2</v>
      </c>
      <c r="E1091" s="7">
        <v>6.5913000468795405E-2</v>
      </c>
      <c r="F1091" s="7">
        <v>0.65579490147066299</v>
      </c>
      <c r="G1091" s="7">
        <v>0.20614346399861</v>
      </c>
      <c r="H1091" s="9">
        <f t="shared" ref="H1091:H1154" si="51">D1091+E1091</f>
        <v>0.1380616345307272</v>
      </c>
      <c r="I1091" s="9">
        <f t="shared" ref="I1091:I1154" si="52">D1091/(D1091+F1091)</f>
        <v>9.9112953876490911E-2</v>
      </c>
      <c r="J1091" s="8">
        <f t="shared" ref="J1091:J1154" si="53">+F1091+D1091</f>
        <v>0.72794353553259483</v>
      </c>
    </row>
    <row r="1092" spans="1:10" hidden="1" x14ac:dyDescent="0.25">
      <c r="A1092" s="3" t="s">
        <v>40</v>
      </c>
      <c r="B1092" s="2">
        <v>43497</v>
      </c>
      <c r="C1092" s="7">
        <v>0.86744584130347002</v>
      </c>
      <c r="D1092" s="7">
        <v>7.8891406234997102E-2</v>
      </c>
      <c r="E1092" s="7">
        <v>6.0414423824947203E-2</v>
      </c>
      <c r="F1092" s="7">
        <v>0.67644853337584498</v>
      </c>
      <c r="G1092" s="7">
        <v>0.184245636564211</v>
      </c>
      <c r="H1092" s="9">
        <f t="shared" si="51"/>
        <v>0.13930583005994429</v>
      </c>
      <c r="I1092" s="9">
        <f t="shared" si="52"/>
        <v>0.10444490235170494</v>
      </c>
      <c r="J1092" s="8">
        <f t="shared" si="53"/>
        <v>0.75533993961084211</v>
      </c>
    </row>
    <row r="1093" spans="1:10" hidden="1" x14ac:dyDescent="0.25">
      <c r="A1093" s="3" t="s">
        <v>40</v>
      </c>
      <c r="B1093" s="2">
        <v>43525</v>
      </c>
      <c r="C1093" s="7">
        <v>1.0183485839595601</v>
      </c>
      <c r="D1093" s="7">
        <v>7.8259701974078999E-2</v>
      </c>
      <c r="E1093" s="7">
        <v>5.7816434989898899E-2</v>
      </c>
      <c r="F1093" s="7">
        <v>0.680430677121313</v>
      </c>
      <c r="G1093" s="7">
        <v>0.18349318591470901</v>
      </c>
      <c r="H1093" s="9">
        <f t="shared" si="51"/>
        <v>0.13607613696397791</v>
      </c>
      <c r="I1093" s="9">
        <f t="shared" si="52"/>
        <v>0.10315104043811686</v>
      </c>
      <c r="J1093" s="8">
        <f t="shared" si="53"/>
        <v>0.75869037909539205</v>
      </c>
    </row>
    <row r="1094" spans="1:10" hidden="1" x14ac:dyDescent="0.25">
      <c r="A1094" s="3" t="s">
        <v>40</v>
      </c>
      <c r="B1094" s="2">
        <v>43556</v>
      </c>
      <c r="C1094" s="7">
        <v>0.97537827144060096</v>
      </c>
      <c r="D1094" s="7">
        <v>7.6220952155530194E-2</v>
      </c>
      <c r="E1094" s="7">
        <v>6.0470913313687098E-2</v>
      </c>
      <c r="F1094" s="7">
        <v>0.674433631224027</v>
      </c>
      <c r="G1094" s="7">
        <v>0.18887450330675601</v>
      </c>
      <c r="H1094" s="9">
        <f t="shared" si="51"/>
        <v>0.1366918654692173</v>
      </c>
      <c r="I1094" s="9">
        <f t="shared" si="52"/>
        <v>0.10153931494346212</v>
      </c>
      <c r="J1094" s="8">
        <f t="shared" si="53"/>
        <v>0.75065458337955715</v>
      </c>
    </row>
    <row r="1095" spans="1:10" hidden="1" x14ac:dyDescent="0.25">
      <c r="A1095" s="3" t="s">
        <v>40</v>
      </c>
      <c r="B1095" s="2">
        <v>43586</v>
      </c>
      <c r="C1095" s="7">
        <v>1.02550579615142</v>
      </c>
      <c r="D1095" s="7">
        <v>7.7639510006917406E-2</v>
      </c>
      <c r="E1095" s="7">
        <v>6.2153564812386201E-2</v>
      </c>
      <c r="F1095" s="7">
        <v>0.66847031157412895</v>
      </c>
      <c r="G1095" s="7">
        <v>0.19173661360656699</v>
      </c>
      <c r="H1095" s="9">
        <f t="shared" si="51"/>
        <v>0.13979307481930361</v>
      </c>
      <c r="I1095" s="9">
        <f t="shared" si="52"/>
        <v>0.10405909125066222</v>
      </c>
      <c r="J1095" s="8">
        <f t="shared" si="53"/>
        <v>0.74610982158104633</v>
      </c>
    </row>
    <row r="1096" spans="1:10" hidden="1" x14ac:dyDescent="0.25">
      <c r="A1096" s="3" t="s">
        <v>40</v>
      </c>
      <c r="B1096" s="2">
        <v>43617</v>
      </c>
      <c r="C1096" s="7">
        <v>0.98814855373742805</v>
      </c>
      <c r="D1096" s="7">
        <v>7.7295777851849601E-2</v>
      </c>
      <c r="E1096" s="7">
        <v>6.3318212078233099E-2</v>
      </c>
      <c r="F1096" s="7">
        <v>0.66719132151415295</v>
      </c>
      <c r="G1096" s="7">
        <v>0.19219468855576499</v>
      </c>
      <c r="H1096" s="9">
        <f t="shared" si="51"/>
        <v>0.1406139899300827</v>
      </c>
      <c r="I1096" s="9">
        <f t="shared" si="52"/>
        <v>0.10382420046992605</v>
      </c>
      <c r="J1096" s="8">
        <f t="shared" si="53"/>
        <v>0.74448709936600255</v>
      </c>
    </row>
    <row r="1097" spans="1:10" hidden="1" x14ac:dyDescent="0.25">
      <c r="A1097" s="3" t="s">
        <v>40</v>
      </c>
      <c r="B1097" s="2">
        <v>43647</v>
      </c>
      <c r="C1097" s="7">
        <v>1.01405451669271</v>
      </c>
      <c r="D1097" s="7">
        <v>7.4588395138921307E-2</v>
      </c>
      <c r="E1097" s="7">
        <v>6.6269530823173495E-2</v>
      </c>
      <c r="F1097" s="7">
        <v>0.664213600128989</v>
      </c>
      <c r="G1097" s="7">
        <v>0.19492847390891599</v>
      </c>
      <c r="H1097" s="9">
        <f t="shared" si="51"/>
        <v>0.14085792596209479</v>
      </c>
      <c r="I1097" s="9">
        <f t="shared" si="52"/>
        <v>0.10095857295549596</v>
      </c>
      <c r="J1097" s="8">
        <f t="shared" si="53"/>
        <v>0.73880199526791035</v>
      </c>
    </row>
    <row r="1098" spans="1:10" hidden="1" x14ac:dyDescent="0.25">
      <c r="A1098" s="3" t="s">
        <v>40</v>
      </c>
      <c r="B1098" s="2">
        <v>43678</v>
      </c>
      <c r="C1098" s="7">
        <v>0.999671043863542</v>
      </c>
      <c r="D1098" s="7">
        <v>7.5994655671560496E-2</v>
      </c>
      <c r="E1098" s="7">
        <v>6.1568318960428699E-2</v>
      </c>
      <c r="F1098" s="7">
        <v>0.67478966667142204</v>
      </c>
      <c r="G1098" s="7">
        <v>0.187647358696589</v>
      </c>
      <c r="H1098" s="9">
        <f t="shared" si="51"/>
        <v>0.13756297463198919</v>
      </c>
      <c r="I1098" s="9">
        <f t="shared" si="52"/>
        <v>0.10122035504737628</v>
      </c>
      <c r="J1098" s="8">
        <f t="shared" si="53"/>
        <v>0.75078432234298254</v>
      </c>
    </row>
    <row r="1099" spans="1:10" hidden="1" x14ac:dyDescent="0.25">
      <c r="A1099" s="3" t="s">
        <v>40</v>
      </c>
      <c r="B1099" s="2">
        <v>43709</v>
      </c>
      <c r="C1099" s="7">
        <v>0.95630409328616495</v>
      </c>
      <c r="D1099" s="7">
        <v>7.5852052601671896E-2</v>
      </c>
      <c r="E1099" s="7">
        <v>6.0963327869009001E-2</v>
      </c>
      <c r="F1099" s="7">
        <v>0.66916291267993699</v>
      </c>
      <c r="G1099" s="7">
        <v>0.194021706849382</v>
      </c>
      <c r="H1099" s="9">
        <f t="shared" si="51"/>
        <v>0.1368153804706809</v>
      </c>
      <c r="I1099" s="9">
        <f t="shared" si="52"/>
        <v>0.10181279052965131</v>
      </c>
      <c r="J1099" s="8">
        <f t="shared" si="53"/>
        <v>0.74501496528160893</v>
      </c>
    </row>
    <row r="1100" spans="1:10" hidden="1" x14ac:dyDescent="0.25">
      <c r="A1100" s="3" t="s">
        <v>40</v>
      </c>
      <c r="B1100" s="2">
        <v>43739</v>
      </c>
      <c r="C1100" s="7">
        <v>1.0142196432694399</v>
      </c>
      <c r="D1100" s="7">
        <v>7.6522795352915604E-2</v>
      </c>
      <c r="E1100" s="7">
        <v>5.8824837231508199E-2</v>
      </c>
      <c r="F1100" s="7">
        <v>0.66332648912092895</v>
      </c>
      <c r="G1100" s="7">
        <v>0.20132587829464699</v>
      </c>
      <c r="H1100" s="9">
        <f t="shared" si="51"/>
        <v>0.13534763258442381</v>
      </c>
      <c r="I1100" s="9">
        <f t="shared" si="52"/>
        <v>0.10343024850978398</v>
      </c>
      <c r="J1100" s="8">
        <f t="shared" si="53"/>
        <v>0.73984928447384457</v>
      </c>
    </row>
    <row r="1101" spans="1:10" hidden="1" x14ac:dyDescent="0.25">
      <c r="A1101" s="3" t="s">
        <v>40</v>
      </c>
      <c r="B1101" s="2">
        <v>43770</v>
      </c>
      <c r="C1101" s="7">
        <v>1.0850226654000601</v>
      </c>
      <c r="D1101" s="7">
        <v>8.0862859787982896E-2</v>
      </c>
      <c r="E1101" s="7">
        <v>5.7269971822291002E-2</v>
      </c>
      <c r="F1101" s="7">
        <v>0.64509503641661103</v>
      </c>
      <c r="G1101" s="7">
        <v>0.21677213197311501</v>
      </c>
      <c r="H1101" s="9">
        <f t="shared" si="51"/>
        <v>0.1381328316102739</v>
      </c>
      <c r="I1101" s="9">
        <f t="shared" si="52"/>
        <v>0.11138780941807351</v>
      </c>
      <c r="J1101" s="8">
        <f t="shared" si="53"/>
        <v>0.72595789620459394</v>
      </c>
    </row>
    <row r="1102" spans="1:10" hidden="1" x14ac:dyDescent="0.25">
      <c r="A1102" s="3" t="s">
        <v>40</v>
      </c>
      <c r="B1102" s="2">
        <v>43800</v>
      </c>
      <c r="C1102" s="7">
        <v>1.1885591195959599</v>
      </c>
      <c r="D1102" s="7">
        <v>9.1410419517357705E-2</v>
      </c>
      <c r="E1102" s="7">
        <v>4.9483453406122098E-2</v>
      </c>
      <c r="F1102" s="7">
        <v>0.67428324456041699</v>
      </c>
      <c r="G1102" s="7">
        <v>0.18482288251610299</v>
      </c>
      <c r="H1102" s="9">
        <f t="shared" si="51"/>
        <v>0.1408938729234798</v>
      </c>
      <c r="I1102" s="9">
        <f t="shared" si="52"/>
        <v>0.11938249433924109</v>
      </c>
      <c r="J1102" s="8">
        <f t="shared" si="53"/>
        <v>0.76569366407777473</v>
      </c>
    </row>
    <row r="1103" spans="1:10" hidden="1" x14ac:dyDescent="0.25">
      <c r="A1103" s="3" t="s">
        <v>40</v>
      </c>
      <c r="B1103" s="2">
        <v>43831</v>
      </c>
      <c r="C1103" s="7">
        <v>0.91397471021412202</v>
      </c>
      <c r="D1103" s="7">
        <v>7.1257323429636907E-2</v>
      </c>
      <c r="E1103" s="7">
        <v>6.2180311794368802E-2</v>
      </c>
      <c r="F1103" s="7">
        <v>0.66998645894818099</v>
      </c>
      <c r="G1103" s="7">
        <v>0.19657590582781301</v>
      </c>
      <c r="H1103" s="9">
        <f t="shared" si="51"/>
        <v>0.1334376352240057</v>
      </c>
      <c r="I1103" s="9">
        <f t="shared" si="52"/>
        <v>9.613210272206571E-2</v>
      </c>
      <c r="J1103" s="8">
        <f t="shared" si="53"/>
        <v>0.74124378237781785</v>
      </c>
    </row>
    <row r="1104" spans="1:10" hidden="1" x14ac:dyDescent="0.25">
      <c r="A1104" s="3" t="s">
        <v>40</v>
      </c>
      <c r="B1104" s="2">
        <v>43862</v>
      </c>
      <c r="C1104" s="7">
        <v>0.906645437444346</v>
      </c>
      <c r="D1104" s="7">
        <v>7.6269472875050495E-2</v>
      </c>
      <c r="E1104" s="7">
        <v>5.8396880258024801E-2</v>
      </c>
      <c r="F1104" s="7">
        <v>0.68262920608882105</v>
      </c>
      <c r="G1104" s="7">
        <v>0.18270444077810399</v>
      </c>
      <c r="H1104" s="9">
        <f t="shared" si="51"/>
        <v>0.13466635313307529</v>
      </c>
      <c r="I1104" s="9">
        <f t="shared" si="52"/>
        <v>0.10050020508558748</v>
      </c>
      <c r="J1104" s="8">
        <f t="shared" si="53"/>
        <v>0.75889867896387153</v>
      </c>
    </row>
    <row r="1105" spans="1:10" hidden="1" x14ac:dyDescent="0.25">
      <c r="A1105" s="3" t="s">
        <v>40</v>
      </c>
      <c r="B1105" s="2">
        <v>43891</v>
      </c>
      <c r="C1105" s="7">
        <v>0.83691660304410898</v>
      </c>
      <c r="D1105" s="7">
        <v>5.0390288041857897E-2</v>
      </c>
      <c r="E1105" s="7">
        <v>5.47475773593065E-2</v>
      </c>
      <c r="F1105" s="7">
        <v>0.70107815504925997</v>
      </c>
      <c r="G1105" s="7">
        <v>0.19378397954957499</v>
      </c>
      <c r="H1105" s="9">
        <f t="shared" si="51"/>
        <v>0.1051378654011644</v>
      </c>
      <c r="I1105" s="9">
        <f t="shared" si="52"/>
        <v>6.7055760631252376E-2</v>
      </c>
      <c r="J1105" s="8">
        <f t="shared" si="53"/>
        <v>0.75146844309111782</v>
      </c>
    </row>
    <row r="1106" spans="1:10" hidden="1" x14ac:dyDescent="0.25">
      <c r="A1106" s="3" t="s">
        <v>40</v>
      </c>
      <c r="B1106" s="2">
        <v>43922</v>
      </c>
      <c r="C1106" s="7">
        <v>0.61875167411816101</v>
      </c>
      <c r="D1106" s="7">
        <v>9.5630051327815404E-3</v>
      </c>
      <c r="E1106" s="7">
        <v>7.6244335984400793E-2</v>
      </c>
      <c r="F1106" s="7">
        <v>0.58906716809138604</v>
      </c>
      <c r="G1106" s="7">
        <v>0.32512549079143099</v>
      </c>
      <c r="H1106" s="9">
        <f t="shared" si="51"/>
        <v>8.5807341117182329E-2</v>
      </c>
      <c r="I1106" s="9">
        <f t="shared" si="52"/>
        <v>1.5974813099172844E-2</v>
      </c>
      <c r="J1106" s="8">
        <f t="shared" si="53"/>
        <v>0.59863017322416756</v>
      </c>
    </row>
    <row r="1107" spans="1:10" hidden="1" x14ac:dyDescent="0.25">
      <c r="A1107" s="3" t="s">
        <v>40</v>
      </c>
      <c r="B1107" s="2">
        <v>43952</v>
      </c>
      <c r="C1107" s="7">
        <v>0.754502745401465</v>
      </c>
      <c r="D1107" s="7">
        <v>9.7620306434213194E-3</v>
      </c>
      <c r="E1107" s="7">
        <v>7.4102587122620994E-2</v>
      </c>
      <c r="F1107" s="7">
        <v>0.58729662170754604</v>
      </c>
      <c r="G1107" s="7">
        <v>0.32883876052641098</v>
      </c>
      <c r="H1107" s="9">
        <f t="shared" si="51"/>
        <v>8.3864617766042315E-2</v>
      </c>
      <c r="I1107" s="9">
        <f t="shared" si="52"/>
        <v>1.6350203794857548E-2</v>
      </c>
      <c r="J1107" s="8">
        <f t="shared" si="53"/>
        <v>0.59705865235096733</v>
      </c>
    </row>
    <row r="1108" spans="1:10" hidden="1" x14ac:dyDescent="0.25">
      <c r="A1108" s="3" t="s">
        <v>40</v>
      </c>
      <c r="B1108" s="2">
        <v>43983</v>
      </c>
      <c r="C1108" s="7">
        <v>0.85413657446107705</v>
      </c>
      <c r="D1108" s="7">
        <v>2.0000733011870098E-2</v>
      </c>
      <c r="E1108" s="7">
        <v>6.8143655714189094E-2</v>
      </c>
      <c r="F1108" s="7">
        <v>0.62823609702032701</v>
      </c>
      <c r="G1108" s="7">
        <v>0.28361951425361398</v>
      </c>
      <c r="H1108" s="9">
        <f t="shared" si="51"/>
        <v>8.8144388726059189E-2</v>
      </c>
      <c r="I1108" s="9">
        <f t="shared" si="52"/>
        <v>3.0854052230998179E-2</v>
      </c>
      <c r="J1108" s="8">
        <f t="shared" si="53"/>
        <v>0.64823683003219712</v>
      </c>
    </row>
    <row r="1109" spans="1:10" hidden="1" x14ac:dyDescent="0.25">
      <c r="A1109" s="3" t="s">
        <v>40</v>
      </c>
      <c r="B1109" s="2">
        <v>44013</v>
      </c>
      <c r="C1109" s="7">
        <v>0.99325346674201098</v>
      </c>
      <c r="D1109" s="7">
        <v>4.3583849795610703E-2</v>
      </c>
      <c r="E1109" s="7">
        <v>6.2308451334732201E-2</v>
      </c>
      <c r="F1109" s="7">
        <v>0.65086738646388198</v>
      </c>
      <c r="G1109" s="7">
        <v>0.24324031240577501</v>
      </c>
      <c r="H1109" s="9">
        <f t="shared" si="51"/>
        <v>0.1058923011303429</v>
      </c>
      <c r="I1109" s="9">
        <f t="shared" si="52"/>
        <v>6.2760129898199082E-2</v>
      </c>
      <c r="J1109" s="8">
        <f t="shared" si="53"/>
        <v>0.69445123625949268</v>
      </c>
    </row>
    <row r="1110" spans="1:10" hidden="1" x14ac:dyDescent="0.25">
      <c r="A1110" s="3" t="s">
        <v>40</v>
      </c>
      <c r="B1110" s="2">
        <v>44044</v>
      </c>
      <c r="C1110" s="7">
        <v>1.00447993253031</v>
      </c>
      <c r="D1110" s="7">
        <v>5.0991393253149803E-2</v>
      </c>
      <c r="E1110" s="7">
        <v>6.0955247816137703E-2</v>
      </c>
      <c r="F1110" s="7">
        <v>0.65188215106366798</v>
      </c>
      <c r="G1110" s="7">
        <v>0.23617120786704399</v>
      </c>
      <c r="H1110" s="9">
        <f t="shared" si="51"/>
        <v>0.11194664106928751</v>
      </c>
      <c r="I1110" s="9">
        <f t="shared" si="52"/>
        <v>7.2547037323353297E-2</v>
      </c>
      <c r="J1110" s="8">
        <f t="shared" si="53"/>
        <v>0.70287354431681781</v>
      </c>
    </row>
    <row r="1111" spans="1:10" hidden="1" x14ac:dyDescent="0.25">
      <c r="A1111" s="3" t="s">
        <v>40</v>
      </c>
      <c r="B1111" s="2">
        <v>44075</v>
      </c>
      <c r="C1111" s="7">
        <v>0.96558068181284196</v>
      </c>
      <c r="D1111" s="7">
        <v>4.97729835737174E-2</v>
      </c>
      <c r="E1111" s="7">
        <v>5.8585022106967401E-2</v>
      </c>
      <c r="F1111" s="7">
        <v>0.65798512325648895</v>
      </c>
      <c r="G1111" s="7">
        <v>0.23365687106282601</v>
      </c>
      <c r="H1111" s="9">
        <f t="shared" si="51"/>
        <v>0.10835800568068479</v>
      </c>
      <c r="I1111" s="9">
        <f t="shared" si="52"/>
        <v>7.0324851235731747E-2</v>
      </c>
      <c r="J1111" s="8">
        <f t="shared" si="53"/>
        <v>0.70775810683020635</v>
      </c>
    </row>
    <row r="1112" spans="1:10" hidden="1" x14ac:dyDescent="0.25">
      <c r="A1112" s="3" t="s">
        <v>40</v>
      </c>
      <c r="B1112" s="2">
        <v>44105</v>
      </c>
      <c r="C1112" s="7">
        <v>1.0179975540613899</v>
      </c>
      <c r="D1112" s="7">
        <v>4.5859350590997001E-2</v>
      </c>
      <c r="E1112" s="7">
        <v>6.2584551652546297E-2</v>
      </c>
      <c r="F1112" s="7">
        <v>0.64246981024814098</v>
      </c>
      <c r="G1112" s="7">
        <v>0.24908628750831599</v>
      </c>
      <c r="H1112" s="9">
        <f t="shared" si="51"/>
        <v>0.10844390224354331</v>
      </c>
      <c r="I1112" s="9">
        <f t="shared" si="52"/>
        <v>6.6624157743208415E-2</v>
      </c>
      <c r="J1112" s="8">
        <f t="shared" si="53"/>
        <v>0.68832916083913798</v>
      </c>
    </row>
    <row r="1113" spans="1:10" hidden="1" x14ac:dyDescent="0.25">
      <c r="A1113" s="3" t="s">
        <v>40</v>
      </c>
      <c r="B1113" s="2">
        <v>44136</v>
      </c>
      <c r="C1113" s="7">
        <v>1.0558887843414899</v>
      </c>
      <c r="D1113" s="7">
        <v>1.6973114747886601E-2</v>
      </c>
      <c r="E1113" s="7">
        <v>0.10925062155688001</v>
      </c>
      <c r="F1113" s="7">
        <v>0.48576023725572398</v>
      </c>
      <c r="G1113" s="7">
        <v>0.388016026439509</v>
      </c>
      <c r="H1113" s="9">
        <f t="shared" si="51"/>
        <v>0.1262237363047666</v>
      </c>
      <c r="I1113" s="9">
        <f t="shared" si="52"/>
        <v>3.3761664469328267E-2</v>
      </c>
      <c r="J1113" s="8">
        <f t="shared" si="53"/>
        <v>0.50273335200361058</v>
      </c>
    </row>
    <row r="1114" spans="1:10" hidden="1" x14ac:dyDescent="0.25">
      <c r="A1114" s="3" t="s">
        <v>40</v>
      </c>
      <c r="B1114" s="2">
        <v>44166</v>
      </c>
      <c r="C1114" s="7">
        <v>1.30489470151793</v>
      </c>
      <c r="D1114" s="7">
        <v>3.8391107574401499E-2</v>
      </c>
      <c r="E1114" s="7">
        <v>0.116150490149503</v>
      </c>
      <c r="F1114" s="7">
        <v>0.54843162799786804</v>
      </c>
      <c r="G1114" s="7">
        <v>0.29702677427822699</v>
      </c>
      <c r="H1114" s="9">
        <f t="shared" si="51"/>
        <v>0.15454159772390449</v>
      </c>
      <c r="I1114" s="9">
        <f t="shared" si="52"/>
        <v>6.5421983926649496E-2</v>
      </c>
      <c r="J1114" s="8">
        <f t="shared" si="53"/>
        <v>0.58682273557226949</v>
      </c>
    </row>
    <row r="1115" spans="1:10" hidden="1" x14ac:dyDescent="0.25">
      <c r="A1115" s="3" t="s">
        <v>40</v>
      </c>
      <c r="B1115" s="2">
        <v>44197</v>
      </c>
      <c r="C1115" s="7">
        <v>0.97983120694831805</v>
      </c>
      <c r="D1115" s="7">
        <v>9.87769948783929E-3</v>
      </c>
      <c r="E1115" s="7">
        <v>0.17691518083265301</v>
      </c>
      <c r="F1115" s="7">
        <v>0.42787147150633598</v>
      </c>
      <c r="G1115" s="7">
        <v>0.38533564817317201</v>
      </c>
      <c r="H1115" s="9">
        <f t="shared" si="51"/>
        <v>0.18679288032049229</v>
      </c>
      <c r="I1115" s="9">
        <f t="shared" si="52"/>
        <v>2.2564747445222973E-2</v>
      </c>
      <c r="J1115" s="8">
        <f t="shared" si="53"/>
        <v>0.43774917099417526</v>
      </c>
    </row>
    <row r="1116" spans="1:10" hidden="1" x14ac:dyDescent="0.25">
      <c r="A1116" s="3" t="s">
        <v>40</v>
      </c>
      <c r="B1116" s="2">
        <v>44228</v>
      </c>
      <c r="C1116" s="7">
        <v>0.95504285225994701</v>
      </c>
      <c r="D1116" s="7">
        <v>1.1091313896391199E-2</v>
      </c>
      <c r="E1116" s="7">
        <v>0.170544504726829</v>
      </c>
      <c r="F1116" s="7">
        <v>0.44728973674261102</v>
      </c>
      <c r="G1116" s="7">
        <v>0.371074444634168</v>
      </c>
      <c r="H1116" s="9">
        <f t="shared" si="51"/>
        <v>0.1816358186232202</v>
      </c>
      <c r="I1116" s="9">
        <f t="shared" si="52"/>
        <v>2.419671118805947E-2</v>
      </c>
      <c r="J1116" s="8">
        <f t="shared" si="53"/>
        <v>0.4583810506390022</v>
      </c>
    </row>
    <row r="1117" spans="1:10" hidden="1" x14ac:dyDescent="0.25">
      <c r="A1117" s="3" t="s">
        <v>40</v>
      </c>
      <c r="B1117" s="2">
        <v>44256</v>
      </c>
      <c r="C1117" s="7">
        <v>1.13011590235427</v>
      </c>
      <c r="D1117" s="7">
        <v>1.21746855932477E-2</v>
      </c>
      <c r="E1117" s="7">
        <v>0.161290620751085</v>
      </c>
      <c r="F1117" s="7">
        <v>0.46247611907209601</v>
      </c>
      <c r="G1117" s="7">
        <v>0.36405857458357099</v>
      </c>
      <c r="H1117" s="9">
        <f t="shared" si="51"/>
        <v>0.17346530634433269</v>
      </c>
      <c r="I1117" s="9">
        <f t="shared" si="52"/>
        <v>2.564977341991774E-2</v>
      </c>
      <c r="J1117" s="8">
        <f t="shared" si="53"/>
        <v>0.47465080466534371</v>
      </c>
    </row>
    <row r="1118" spans="1:10" hidden="1" x14ac:dyDescent="0.25">
      <c r="A1118" s="3" t="s">
        <v>40</v>
      </c>
      <c r="B1118" s="2">
        <v>44287</v>
      </c>
      <c r="C1118" s="7">
        <v>1.2071411578697999</v>
      </c>
      <c r="D1118" s="7">
        <v>3.1988207724616601E-2</v>
      </c>
      <c r="E1118" s="7">
        <v>0.14052571911225101</v>
      </c>
      <c r="F1118" s="7">
        <v>0.52527802399038603</v>
      </c>
      <c r="G1118" s="7">
        <v>0.30220804917274602</v>
      </c>
      <c r="H1118" s="9">
        <f t="shared" si="51"/>
        <v>0.17251392683686761</v>
      </c>
      <c r="I1118" s="9">
        <f t="shared" si="52"/>
        <v>5.7402020621583297E-2</v>
      </c>
      <c r="J1118" s="8">
        <f t="shared" si="53"/>
        <v>0.55726623171500267</v>
      </c>
    </row>
    <row r="1119" spans="1:10" hidden="1" x14ac:dyDescent="0.25">
      <c r="A1119" s="3" t="s">
        <v>40</v>
      </c>
      <c r="B1119" s="2">
        <v>44317</v>
      </c>
      <c r="C1119" s="7">
        <v>1.2988901797790799</v>
      </c>
      <c r="D1119" s="7">
        <v>4.4483950426887298E-2</v>
      </c>
      <c r="E1119" s="7">
        <v>0.130417736385747</v>
      </c>
      <c r="F1119" s="7">
        <v>0.54362076926427505</v>
      </c>
      <c r="G1119" s="7">
        <v>0.28147754392308999</v>
      </c>
      <c r="H1119" s="9">
        <f t="shared" si="51"/>
        <v>0.17490168681263429</v>
      </c>
      <c r="I1119" s="9">
        <f t="shared" si="52"/>
        <v>7.5639505920387137E-2</v>
      </c>
      <c r="J1119" s="8">
        <f t="shared" si="53"/>
        <v>0.5881047196911624</v>
      </c>
    </row>
    <row r="1120" spans="1:10" hidden="1" x14ac:dyDescent="0.25">
      <c r="A1120" s="3" t="s">
        <v>40</v>
      </c>
      <c r="B1120" s="2">
        <v>44348</v>
      </c>
      <c r="C1120" s="7">
        <v>1.27379553011822</v>
      </c>
      <c r="D1120" s="7">
        <v>4.5564712938815199E-2</v>
      </c>
      <c r="E1120" s="7">
        <v>0.12838061238187001</v>
      </c>
      <c r="F1120" s="7">
        <v>0.54051871757755998</v>
      </c>
      <c r="G1120" s="7">
        <v>0.285535957101754</v>
      </c>
      <c r="H1120" s="9">
        <f t="shared" si="51"/>
        <v>0.17394532532068521</v>
      </c>
      <c r="I1120" s="9">
        <f t="shared" si="52"/>
        <v>7.7744414133444989E-2</v>
      </c>
      <c r="J1120" s="8">
        <f t="shared" si="53"/>
        <v>0.58608343051637513</v>
      </c>
    </row>
    <row r="1121" spans="1:10" hidden="1" x14ac:dyDescent="0.25">
      <c r="A1121" s="3" t="s">
        <v>40</v>
      </c>
      <c r="B1121" s="2">
        <v>44378</v>
      </c>
      <c r="C1121" s="7">
        <v>1.3289035481639799</v>
      </c>
      <c r="D1121" s="7">
        <v>5.02781226336785E-2</v>
      </c>
      <c r="E1121" s="7">
        <v>0.12835248562675799</v>
      </c>
      <c r="F1121" s="7">
        <v>0.54816460677385803</v>
      </c>
      <c r="G1121" s="7">
        <v>0.27320478496570499</v>
      </c>
      <c r="H1121" s="9">
        <f t="shared" si="51"/>
        <v>0.1786306082604365</v>
      </c>
      <c r="I1121" s="9">
        <f t="shared" si="52"/>
        <v>8.4014927683145682E-2</v>
      </c>
      <c r="J1121" s="8">
        <f t="shared" si="53"/>
        <v>0.59844272940753651</v>
      </c>
    </row>
    <row r="1122" spans="1:10" hidden="1" x14ac:dyDescent="0.25">
      <c r="A1122" s="3" t="s">
        <v>40</v>
      </c>
      <c r="B1122" s="2">
        <v>44409</v>
      </c>
      <c r="C1122" s="7">
        <v>1.31200082802301</v>
      </c>
      <c r="D1122" s="7">
        <v>5.8979440553073303E-2</v>
      </c>
      <c r="E1122" s="7">
        <v>0.120933376669753</v>
      </c>
      <c r="F1122" s="7">
        <v>0.550023639859057</v>
      </c>
      <c r="G1122" s="7">
        <v>0.27006354291811702</v>
      </c>
      <c r="H1122" s="9">
        <f t="shared" si="51"/>
        <v>0.17991281722282632</v>
      </c>
      <c r="I1122" s="9">
        <f t="shared" si="52"/>
        <v>9.6845882147525736E-2</v>
      </c>
      <c r="J1122" s="8">
        <f t="shared" si="53"/>
        <v>0.60900308041213025</v>
      </c>
    </row>
    <row r="1123" spans="1:10" x14ac:dyDescent="0.25">
      <c r="A1123" s="3" t="s">
        <v>40</v>
      </c>
      <c r="B1123" s="2">
        <v>44440</v>
      </c>
      <c r="C1123" s="7">
        <v>1.27735392280969</v>
      </c>
      <c r="D1123" s="7">
        <v>5.7755526039034999E-2</v>
      </c>
      <c r="E1123" s="7">
        <v>0.11927803923440999</v>
      </c>
      <c r="F1123" s="7">
        <v>0.55585791661944794</v>
      </c>
      <c r="G1123" s="7">
        <v>0.26710851810710601</v>
      </c>
      <c r="H1123" s="9">
        <f t="shared" si="51"/>
        <v>0.17703356527344499</v>
      </c>
      <c r="I1123" s="9">
        <f t="shared" si="52"/>
        <v>9.4123632280298367E-2</v>
      </c>
      <c r="J1123" s="8">
        <f t="shared" si="53"/>
        <v>0.61361344265848294</v>
      </c>
    </row>
    <row r="1124" spans="1:10" hidden="1" x14ac:dyDescent="0.25">
      <c r="A1124" s="3" t="s">
        <v>41</v>
      </c>
      <c r="B1124" s="2">
        <v>43466</v>
      </c>
      <c r="C1124" s="7">
        <v>0.88042336222464701</v>
      </c>
      <c r="D1124" s="7">
        <v>0.105023699908581</v>
      </c>
      <c r="E1124" s="7">
        <v>7.3222544872883297E-3</v>
      </c>
      <c r="F1124" s="7">
        <v>0.76027149742338496</v>
      </c>
      <c r="G1124" s="7">
        <v>0.12738254818074601</v>
      </c>
      <c r="H1124" s="9">
        <f t="shared" si="51"/>
        <v>0.11234595439586934</v>
      </c>
      <c r="I1124" s="9">
        <f t="shared" si="52"/>
        <v>0.12137326109333439</v>
      </c>
      <c r="J1124" s="8">
        <f t="shared" si="53"/>
        <v>0.86529519733196592</v>
      </c>
    </row>
    <row r="1125" spans="1:10" hidden="1" x14ac:dyDescent="0.25">
      <c r="A1125" s="3" t="s">
        <v>41</v>
      </c>
      <c r="B1125" s="2">
        <v>43497</v>
      </c>
      <c r="C1125" s="7">
        <v>0.912245200621982</v>
      </c>
      <c r="D1125" s="7">
        <v>0.101335641966213</v>
      </c>
      <c r="E1125" s="7">
        <v>7.8593322687679507E-3</v>
      </c>
      <c r="F1125" s="7">
        <v>0.77586856373619695</v>
      </c>
      <c r="G1125" s="7">
        <v>0.114936462028823</v>
      </c>
      <c r="H1125" s="9">
        <f t="shared" si="51"/>
        <v>0.10919497423498095</v>
      </c>
      <c r="I1125" s="9">
        <f t="shared" si="52"/>
        <v>0.11552115380599412</v>
      </c>
      <c r="J1125" s="8">
        <f t="shared" si="53"/>
        <v>0.87720420570240998</v>
      </c>
    </row>
    <row r="1126" spans="1:10" hidden="1" x14ac:dyDescent="0.25">
      <c r="A1126" s="3" t="s">
        <v>41</v>
      </c>
      <c r="B1126" s="2">
        <v>43525</v>
      </c>
      <c r="C1126" s="7">
        <v>1.0935251881097201</v>
      </c>
      <c r="D1126" s="7">
        <v>0.101250399172369</v>
      </c>
      <c r="E1126" s="7">
        <v>5.92286989470211E-3</v>
      </c>
      <c r="F1126" s="7">
        <v>0.77407644438783596</v>
      </c>
      <c r="G1126" s="7">
        <v>0.118750286545093</v>
      </c>
      <c r="H1126" s="9">
        <f t="shared" si="51"/>
        <v>0.10717326906707111</v>
      </c>
      <c r="I1126" s="9">
        <f t="shared" si="52"/>
        <v>0.11567153448711184</v>
      </c>
      <c r="J1126" s="8">
        <f t="shared" si="53"/>
        <v>0.87532684356020496</v>
      </c>
    </row>
    <row r="1127" spans="1:10" hidden="1" x14ac:dyDescent="0.25">
      <c r="A1127" s="3" t="s">
        <v>41</v>
      </c>
      <c r="B1127" s="2">
        <v>43556</v>
      </c>
      <c r="C1127" s="7">
        <v>0.99406885109620602</v>
      </c>
      <c r="D1127" s="7">
        <v>0.10673733947295</v>
      </c>
      <c r="E1127" s="7">
        <v>6.3228384799146001E-3</v>
      </c>
      <c r="F1127" s="7">
        <v>0.77879452588781795</v>
      </c>
      <c r="G1127" s="7">
        <v>0.10814529615931701</v>
      </c>
      <c r="H1127" s="9">
        <f t="shared" si="51"/>
        <v>0.1130601779528646</v>
      </c>
      <c r="I1127" s="9">
        <f t="shared" si="52"/>
        <v>0.12053472455162856</v>
      </c>
      <c r="J1127" s="8">
        <f t="shared" si="53"/>
        <v>0.885531865360768</v>
      </c>
    </row>
    <row r="1128" spans="1:10" hidden="1" x14ac:dyDescent="0.25">
      <c r="A1128" s="3" t="s">
        <v>41</v>
      </c>
      <c r="B1128" s="2">
        <v>43586</v>
      </c>
      <c r="C1128" s="7">
        <v>1.05909506107141</v>
      </c>
      <c r="D1128" s="7">
        <v>0.106142272302573</v>
      </c>
      <c r="E1128" s="7">
        <v>5.7438420632323402E-3</v>
      </c>
      <c r="F1128" s="7">
        <v>0.78640044371072804</v>
      </c>
      <c r="G1128" s="7">
        <v>0.101713441923467</v>
      </c>
      <c r="H1128" s="9">
        <f t="shared" si="51"/>
        <v>0.11188611436580534</v>
      </c>
      <c r="I1128" s="9">
        <f t="shared" si="52"/>
        <v>0.11892122404704183</v>
      </c>
      <c r="J1128" s="8">
        <f t="shared" si="53"/>
        <v>0.89254271601330104</v>
      </c>
    </row>
    <row r="1129" spans="1:10" hidden="1" x14ac:dyDescent="0.25">
      <c r="A1129" s="3" t="s">
        <v>41</v>
      </c>
      <c r="B1129" s="2">
        <v>43617</v>
      </c>
      <c r="C1129" s="7">
        <v>0.997257179041668</v>
      </c>
      <c r="D1129" s="7">
        <v>0.111037918722977</v>
      </c>
      <c r="E1129" s="7">
        <v>5.85309539227887E-3</v>
      </c>
      <c r="F1129" s="7">
        <v>0.77930672500334097</v>
      </c>
      <c r="G1129" s="7">
        <v>0.103802260881403</v>
      </c>
      <c r="H1129" s="9">
        <f t="shared" si="51"/>
        <v>0.11689101411525586</v>
      </c>
      <c r="I1129" s="9">
        <f t="shared" si="52"/>
        <v>0.12471341239079642</v>
      </c>
      <c r="J1129" s="8">
        <f t="shared" si="53"/>
        <v>0.89034464372631794</v>
      </c>
    </row>
    <row r="1130" spans="1:10" hidden="1" x14ac:dyDescent="0.25">
      <c r="A1130" s="3" t="s">
        <v>41</v>
      </c>
      <c r="B1130" s="2">
        <v>43647</v>
      </c>
      <c r="C1130" s="7">
        <v>0.99882039336210704</v>
      </c>
      <c r="D1130" s="7">
        <v>0.11080491580877901</v>
      </c>
      <c r="E1130" s="7">
        <v>5.08083347201923E-3</v>
      </c>
      <c r="F1130" s="7">
        <v>0.771437110638996</v>
      </c>
      <c r="G1130" s="7">
        <v>0.112677140080205</v>
      </c>
      <c r="H1130" s="9">
        <f t="shared" si="51"/>
        <v>0.11588574928079824</v>
      </c>
      <c r="I1130" s="9">
        <f t="shared" si="52"/>
        <v>0.12559469225799591</v>
      </c>
      <c r="J1130" s="8">
        <f t="shared" si="53"/>
        <v>0.88224202644777505</v>
      </c>
    </row>
    <row r="1131" spans="1:10" hidden="1" x14ac:dyDescent="0.25">
      <c r="A1131" s="3" t="s">
        <v>41</v>
      </c>
      <c r="B1131" s="2">
        <v>43678</v>
      </c>
      <c r="C1131" s="7">
        <v>1.01120452327133</v>
      </c>
      <c r="D1131" s="7">
        <v>0.113998930049009</v>
      </c>
      <c r="E1131" s="7">
        <v>5.0326620721321902E-3</v>
      </c>
      <c r="F1131" s="7">
        <v>0.76419797401466705</v>
      </c>
      <c r="G1131" s="7">
        <v>0.116770433864192</v>
      </c>
      <c r="H1131" s="9">
        <f t="shared" si="51"/>
        <v>0.1190315921211412</v>
      </c>
      <c r="I1131" s="9">
        <f t="shared" si="52"/>
        <v>0.12981021627553269</v>
      </c>
      <c r="J1131" s="8">
        <f t="shared" si="53"/>
        <v>0.87819690406367601</v>
      </c>
    </row>
    <row r="1132" spans="1:10" hidden="1" x14ac:dyDescent="0.25">
      <c r="A1132" s="3" t="s">
        <v>41</v>
      </c>
      <c r="B1132" s="2">
        <v>43709</v>
      </c>
      <c r="C1132" s="7">
        <v>0.95310829898732397</v>
      </c>
      <c r="D1132" s="7">
        <v>0.112265573463049</v>
      </c>
      <c r="E1132" s="7">
        <v>7.18696297154558E-3</v>
      </c>
      <c r="F1132" s="7">
        <v>0.76613075891218396</v>
      </c>
      <c r="G1132" s="7">
        <v>0.114416704653222</v>
      </c>
      <c r="H1132" s="9">
        <f t="shared" si="51"/>
        <v>0.11945253643459458</v>
      </c>
      <c r="I1132" s="9">
        <f t="shared" si="52"/>
        <v>0.1278074251055632</v>
      </c>
      <c r="J1132" s="8">
        <f t="shared" si="53"/>
        <v>0.87839633237523296</v>
      </c>
    </row>
    <row r="1133" spans="1:10" hidden="1" x14ac:dyDescent="0.25">
      <c r="A1133" s="3" t="s">
        <v>41</v>
      </c>
      <c r="B1133" s="2">
        <v>43739</v>
      </c>
      <c r="C1133" s="7">
        <v>0.98514824513774801</v>
      </c>
      <c r="D1133" s="7">
        <v>0.116472988126605</v>
      </c>
      <c r="E1133" s="7">
        <v>8.0616980629860408E-3</v>
      </c>
      <c r="F1133" s="7">
        <v>0.76753379149635104</v>
      </c>
      <c r="G1133" s="7">
        <v>0.107931522314057</v>
      </c>
      <c r="H1133" s="9">
        <f t="shared" si="51"/>
        <v>0.12453468618959104</v>
      </c>
      <c r="I1133" s="9">
        <f t="shared" si="52"/>
        <v>0.13175576343009804</v>
      </c>
      <c r="J1133" s="8">
        <f t="shared" si="53"/>
        <v>0.88400677962295604</v>
      </c>
    </row>
    <row r="1134" spans="1:10" hidden="1" x14ac:dyDescent="0.25">
      <c r="A1134" s="3" t="s">
        <v>41</v>
      </c>
      <c r="B1134" s="2">
        <v>43770</v>
      </c>
      <c r="C1134" s="7">
        <v>1.0147472499881101</v>
      </c>
      <c r="D1134" s="7">
        <v>0.12821180257884601</v>
      </c>
      <c r="E1134" s="7">
        <v>7.2456214683776499E-3</v>
      </c>
      <c r="F1134" s="7">
        <v>0.76064111334553597</v>
      </c>
      <c r="G1134" s="7">
        <v>0.10390146260724099</v>
      </c>
      <c r="H1134" s="9">
        <f t="shared" si="51"/>
        <v>0.13545742404722366</v>
      </c>
      <c r="I1134" s="9">
        <f t="shared" si="52"/>
        <v>0.14424411540070087</v>
      </c>
      <c r="J1134" s="8">
        <f t="shared" si="53"/>
        <v>0.88885291592438198</v>
      </c>
    </row>
    <row r="1135" spans="1:10" hidden="1" x14ac:dyDescent="0.25">
      <c r="A1135" s="3" t="s">
        <v>41</v>
      </c>
      <c r="B1135" s="2">
        <v>43800</v>
      </c>
      <c r="C1135" s="7">
        <v>1.10035644708775</v>
      </c>
      <c r="D1135" s="7">
        <v>0.15533926429067099</v>
      </c>
      <c r="E1135" s="7">
        <v>7.0971526074964904E-3</v>
      </c>
      <c r="F1135" s="7">
        <v>0.75221748333528204</v>
      </c>
      <c r="G1135" s="7">
        <v>8.5346099766550595E-2</v>
      </c>
      <c r="H1135" s="9">
        <f t="shared" si="51"/>
        <v>0.16243641689816748</v>
      </c>
      <c r="I1135" s="9">
        <f t="shared" si="52"/>
        <v>0.17116203994628182</v>
      </c>
      <c r="J1135" s="8">
        <f t="shared" si="53"/>
        <v>0.90755674762595306</v>
      </c>
    </row>
    <row r="1136" spans="1:10" hidden="1" x14ac:dyDescent="0.25">
      <c r="A1136" s="3" t="s">
        <v>41</v>
      </c>
      <c r="B1136" s="2">
        <v>43831</v>
      </c>
      <c r="C1136" s="7">
        <v>0.92809198642443902</v>
      </c>
      <c r="D1136" s="7">
        <v>0.105918106589672</v>
      </c>
      <c r="E1136" s="7">
        <v>8.8284462629864401E-3</v>
      </c>
      <c r="F1136" s="7">
        <v>0.77304758329061296</v>
      </c>
      <c r="G1136" s="7">
        <v>0.11220586385673</v>
      </c>
      <c r="H1136" s="9">
        <f t="shared" si="51"/>
        <v>0.11474655285265845</v>
      </c>
      <c r="I1136" s="9">
        <f t="shared" si="52"/>
        <v>0.12050311839145625</v>
      </c>
      <c r="J1136" s="8">
        <f t="shared" si="53"/>
        <v>0.87896568988028501</v>
      </c>
    </row>
    <row r="1137" spans="1:10" hidden="1" x14ac:dyDescent="0.25">
      <c r="A1137" s="3" t="s">
        <v>41</v>
      </c>
      <c r="B1137" s="2">
        <v>43862</v>
      </c>
      <c r="C1137" s="7">
        <v>0.90742785360898404</v>
      </c>
      <c r="D1137" s="7">
        <v>0.11385555601437</v>
      </c>
      <c r="E1137" s="7">
        <v>9.5806924134780001E-3</v>
      </c>
      <c r="F1137" s="7">
        <v>0.77172141118509996</v>
      </c>
      <c r="G1137" s="7">
        <v>0.10484234038705199</v>
      </c>
      <c r="H1137" s="9">
        <f t="shared" si="51"/>
        <v>0.12343624842784801</v>
      </c>
      <c r="I1137" s="9">
        <f t="shared" si="52"/>
        <v>0.12856652807313229</v>
      </c>
      <c r="J1137" s="8">
        <f t="shared" si="53"/>
        <v>0.88557696719946999</v>
      </c>
    </row>
    <row r="1138" spans="1:10" hidden="1" x14ac:dyDescent="0.25">
      <c r="A1138" s="3" t="s">
        <v>41</v>
      </c>
      <c r="B1138" s="2">
        <v>43891</v>
      </c>
      <c r="C1138" s="7">
        <v>0.88286408093190205</v>
      </c>
      <c r="D1138" s="7">
        <v>9.9315165068045899E-2</v>
      </c>
      <c r="E1138" s="7">
        <v>8.5559510911318304E-3</v>
      </c>
      <c r="F1138" s="7">
        <v>0.77706154579394604</v>
      </c>
      <c r="G1138" s="7">
        <v>0.11506733804687599</v>
      </c>
      <c r="H1138" s="9">
        <f t="shared" si="51"/>
        <v>0.10787111615917773</v>
      </c>
      <c r="I1138" s="9">
        <f t="shared" si="52"/>
        <v>0.1133247424733148</v>
      </c>
      <c r="J1138" s="8">
        <f t="shared" si="53"/>
        <v>0.87637671086199198</v>
      </c>
    </row>
    <row r="1139" spans="1:10" hidden="1" x14ac:dyDescent="0.25">
      <c r="A1139" s="3" t="s">
        <v>41</v>
      </c>
      <c r="B1139" s="2">
        <v>43922</v>
      </c>
      <c r="C1139" s="7">
        <v>0.583097200665041</v>
      </c>
      <c r="D1139" s="7">
        <v>6.9816450921158305E-2</v>
      </c>
      <c r="E1139" s="7">
        <v>1.05838444715154E-2</v>
      </c>
      <c r="F1139" s="7">
        <v>0.77474002404218001</v>
      </c>
      <c r="G1139" s="7">
        <v>0.144859680565147</v>
      </c>
      <c r="H1139" s="9">
        <f t="shared" si="51"/>
        <v>8.040029539267371E-2</v>
      </c>
      <c r="I1139" s="9">
        <f t="shared" si="52"/>
        <v>8.2666408926873713E-2</v>
      </c>
      <c r="J1139" s="8">
        <f t="shared" si="53"/>
        <v>0.8445564749633383</v>
      </c>
    </row>
    <row r="1140" spans="1:10" hidden="1" x14ac:dyDescent="0.25">
      <c r="A1140" s="3" t="s">
        <v>41</v>
      </c>
      <c r="B1140" s="2">
        <v>43952</v>
      </c>
      <c r="C1140" s="7">
        <v>0.73532212012159504</v>
      </c>
      <c r="D1140" s="7">
        <v>7.2663876964037394E-2</v>
      </c>
      <c r="E1140" s="7">
        <v>1.2608324407215901E-2</v>
      </c>
      <c r="F1140" s="7">
        <v>0.75999269647890699</v>
      </c>
      <c r="G1140" s="7">
        <v>0.15473510214983999</v>
      </c>
      <c r="H1140" s="9">
        <f t="shared" si="51"/>
        <v>8.5272201371253298E-2</v>
      </c>
      <c r="I1140" s="9">
        <f t="shared" si="52"/>
        <v>8.7267523348287718E-2</v>
      </c>
      <c r="J1140" s="8">
        <f t="shared" si="53"/>
        <v>0.83265657344294441</v>
      </c>
    </row>
    <row r="1141" spans="1:10" hidden="1" x14ac:dyDescent="0.25">
      <c r="A1141" s="3" t="s">
        <v>41</v>
      </c>
      <c r="B1141" s="2">
        <v>43983</v>
      </c>
      <c r="C1141" s="7">
        <v>0.92800998573757798</v>
      </c>
      <c r="D1141" s="7">
        <v>8.5342259768431405E-2</v>
      </c>
      <c r="E1141" s="7">
        <v>1.11201625522271E-2</v>
      </c>
      <c r="F1141" s="7">
        <v>0.74298535962102497</v>
      </c>
      <c r="G1141" s="7">
        <v>0.16055221805831599</v>
      </c>
      <c r="H1141" s="9">
        <f t="shared" si="51"/>
        <v>9.6462422320658506E-2</v>
      </c>
      <c r="I1141" s="9">
        <f t="shared" si="52"/>
        <v>0.10302959574296879</v>
      </c>
      <c r="J1141" s="8">
        <f t="shared" si="53"/>
        <v>0.82832761938945643</v>
      </c>
    </row>
    <row r="1142" spans="1:10" hidden="1" x14ac:dyDescent="0.25">
      <c r="A1142" s="3" t="s">
        <v>41</v>
      </c>
      <c r="B1142" s="2">
        <v>44013</v>
      </c>
      <c r="C1142" s="7">
        <v>1.0719709159083699</v>
      </c>
      <c r="D1142" s="7">
        <v>9.9810604147510501E-2</v>
      </c>
      <c r="E1142" s="7">
        <v>9.5214863591840098E-3</v>
      </c>
      <c r="F1142" s="7">
        <v>0.71465781706482701</v>
      </c>
      <c r="G1142" s="7">
        <v>0.17601009242847901</v>
      </c>
      <c r="H1142" s="9">
        <f t="shared" si="51"/>
        <v>0.10933209050669451</v>
      </c>
      <c r="I1142" s="9">
        <f t="shared" si="52"/>
        <v>0.12254692944257096</v>
      </c>
      <c r="J1142" s="8">
        <f t="shared" si="53"/>
        <v>0.81446842121233753</v>
      </c>
    </row>
    <row r="1143" spans="1:10" hidden="1" x14ac:dyDescent="0.25">
      <c r="A1143" s="3" t="s">
        <v>41</v>
      </c>
      <c r="B1143" s="2">
        <v>44044</v>
      </c>
      <c r="C1143" s="7">
        <v>1.0542846704918301</v>
      </c>
      <c r="D1143" s="7">
        <v>0.106287708739068</v>
      </c>
      <c r="E1143" s="7">
        <v>1.0115778957331E-2</v>
      </c>
      <c r="F1143" s="7">
        <v>0.722399392692191</v>
      </c>
      <c r="G1143" s="7">
        <v>0.16119711961140901</v>
      </c>
      <c r="H1143" s="9">
        <f t="shared" si="51"/>
        <v>0.11640348769639899</v>
      </c>
      <c r="I1143" s="9">
        <f t="shared" si="52"/>
        <v>0.1282603633572843</v>
      </c>
      <c r="J1143" s="8">
        <f t="shared" si="53"/>
        <v>0.82868710143125901</v>
      </c>
    </row>
    <row r="1144" spans="1:10" hidden="1" x14ac:dyDescent="0.25">
      <c r="A1144" s="3" t="s">
        <v>41</v>
      </c>
      <c r="B1144" s="2">
        <v>44075</v>
      </c>
      <c r="C1144" s="7">
        <v>1.0326769341104101</v>
      </c>
      <c r="D1144" s="7">
        <v>0.100916569556254</v>
      </c>
      <c r="E1144" s="7">
        <v>1.1440375908986101E-2</v>
      </c>
      <c r="F1144" s="7">
        <v>0.72539216982102195</v>
      </c>
      <c r="G1144" s="7">
        <v>0.162250884713739</v>
      </c>
      <c r="H1144" s="9">
        <f t="shared" si="51"/>
        <v>0.1123569454652401</v>
      </c>
      <c r="I1144" s="9">
        <f t="shared" si="52"/>
        <v>0.12212937458740532</v>
      </c>
      <c r="J1144" s="8">
        <f t="shared" si="53"/>
        <v>0.82630873937727589</v>
      </c>
    </row>
    <row r="1145" spans="1:10" hidden="1" x14ac:dyDescent="0.25">
      <c r="A1145" s="3" t="s">
        <v>41</v>
      </c>
      <c r="B1145" s="2">
        <v>44105</v>
      </c>
      <c r="C1145" s="7">
        <v>1.07771209981062</v>
      </c>
      <c r="D1145" s="7">
        <v>0.110092200675041</v>
      </c>
      <c r="E1145" s="7">
        <v>1.20428673619246E-2</v>
      </c>
      <c r="F1145" s="7">
        <v>0.72648449250251901</v>
      </c>
      <c r="G1145" s="7">
        <v>0.15138043946051499</v>
      </c>
      <c r="H1145" s="9">
        <f t="shared" si="51"/>
        <v>0.1221350680369656</v>
      </c>
      <c r="I1145" s="9">
        <f t="shared" si="52"/>
        <v>0.13159845543494525</v>
      </c>
      <c r="J1145" s="8">
        <f t="shared" si="53"/>
        <v>0.83657669317756</v>
      </c>
    </row>
    <row r="1146" spans="1:10" hidden="1" x14ac:dyDescent="0.25">
      <c r="A1146" s="3" t="s">
        <v>41</v>
      </c>
      <c r="B1146" s="2">
        <v>44136</v>
      </c>
      <c r="C1146" s="7">
        <v>0.88355983312099695</v>
      </c>
      <c r="D1146" s="7">
        <v>8.90037764660042E-2</v>
      </c>
      <c r="E1146" s="7">
        <v>1.30568632335826E-2</v>
      </c>
      <c r="F1146" s="7">
        <v>0.71371524845620105</v>
      </c>
      <c r="G1146" s="7">
        <v>0.184224111844212</v>
      </c>
      <c r="H1146" s="9">
        <f t="shared" si="51"/>
        <v>0.1020606396995868</v>
      </c>
      <c r="I1146" s="9">
        <f t="shared" si="52"/>
        <v>0.11087787096441362</v>
      </c>
      <c r="J1146" s="8">
        <f t="shared" si="53"/>
        <v>0.80271902492220526</v>
      </c>
    </row>
    <row r="1147" spans="1:10" hidden="1" x14ac:dyDescent="0.25">
      <c r="A1147" s="3" t="s">
        <v>41</v>
      </c>
      <c r="B1147" s="2">
        <v>44166</v>
      </c>
      <c r="C1147" s="7">
        <v>1.14599200164666</v>
      </c>
      <c r="D1147" s="7">
        <v>0.13963944313402099</v>
      </c>
      <c r="E1147" s="7">
        <v>1.26803817496382E-2</v>
      </c>
      <c r="F1147" s="7">
        <v>0.71365452231795201</v>
      </c>
      <c r="G1147" s="7">
        <v>0.13402565279838799</v>
      </c>
      <c r="H1147" s="9">
        <f t="shared" si="51"/>
        <v>0.15231982488365919</v>
      </c>
      <c r="I1147" s="9">
        <f t="shared" si="52"/>
        <v>0.16364752217608469</v>
      </c>
      <c r="J1147" s="8">
        <f t="shared" si="53"/>
        <v>0.853293965451973</v>
      </c>
    </row>
    <row r="1148" spans="1:10" hidden="1" x14ac:dyDescent="0.25">
      <c r="A1148" s="3" t="s">
        <v>41</v>
      </c>
      <c r="B1148" s="2">
        <v>44197</v>
      </c>
      <c r="C1148" s="7">
        <v>0.72843213092924597</v>
      </c>
      <c r="D1148" s="7">
        <v>6.8680556398987305E-2</v>
      </c>
      <c r="E1148" s="7">
        <v>1.46603299649088E-2</v>
      </c>
      <c r="F1148" s="7">
        <v>0.70179304019453903</v>
      </c>
      <c r="G1148" s="7">
        <v>0.214866073441565</v>
      </c>
      <c r="H1148" s="9">
        <f t="shared" si="51"/>
        <v>8.3340886363896111E-2</v>
      </c>
      <c r="I1148" s="9">
        <f t="shared" si="52"/>
        <v>8.9140700865860636E-2</v>
      </c>
      <c r="J1148" s="8">
        <f t="shared" si="53"/>
        <v>0.77047359659352632</v>
      </c>
    </row>
    <row r="1149" spans="1:10" hidden="1" x14ac:dyDescent="0.25">
      <c r="A1149" s="3" t="s">
        <v>41</v>
      </c>
      <c r="B1149" s="2">
        <v>44228</v>
      </c>
      <c r="C1149" s="7">
        <v>0.75637148108435304</v>
      </c>
      <c r="D1149" s="7">
        <v>6.82563973774864E-2</v>
      </c>
      <c r="E1149" s="7">
        <v>1.5254024438339E-2</v>
      </c>
      <c r="F1149" s="7">
        <v>0.70984378948039195</v>
      </c>
      <c r="G1149" s="7">
        <v>0.206645788703783</v>
      </c>
      <c r="H1149" s="9">
        <f t="shared" si="51"/>
        <v>8.3510421815825395E-2</v>
      </c>
      <c r="I1149" s="9">
        <f t="shared" si="52"/>
        <v>8.7721862210468252E-2</v>
      </c>
      <c r="J1149" s="8">
        <f t="shared" si="53"/>
        <v>0.7781001868578783</v>
      </c>
    </row>
    <row r="1150" spans="1:10" hidden="1" x14ac:dyDescent="0.25">
      <c r="A1150" s="3" t="s">
        <v>41</v>
      </c>
      <c r="B1150" s="2">
        <v>44256</v>
      </c>
      <c r="C1150" s="7">
        <v>0.91713784278153898</v>
      </c>
      <c r="D1150" s="7">
        <v>6.7382852167916493E-2</v>
      </c>
      <c r="E1150" s="7">
        <v>1.43774304363952E-2</v>
      </c>
      <c r="F1150" s="7">
        <v>0.70334523145124705</v>
      </c>
      <c r="G1150" s="7">
        <v>0.21489448594444099</v>
      </c>
      <c r="H1150" s="9">
        <f t="shared" si="51"/>
        <v>8.1760282604311688E-2</v>
      </c>
      <c r="I1150" s="9">
        <f t="shared" si="52"/>
        <v>8.7427529371321158E-2</v>
      </c>
      <c r="J1150" s="8">
        <f t="shared" si="53"/>
        <v>0.77072808361916356</v>
      </c>
    </row>
    <row r="1151" spans="1:10" hidden="1" x14ac:dyDescent="0.25">
      <c r="A1151" s="3" t="s">
        <v>41</v>
      </c>
      <c r="B1151" s="2">
        <v>44287</v>
      </c>
      <c r="C1151" s="7">
        <v>1.0394087218594801</v>
      </c>
      <c r="D1151" s="7">
        <v>0.101092917699778</v>
      </c>
      <c r="E1151" s="7">
        <v>1.17962428679084E-2</v>
      </c>
      <c r="F1151" s="7">
        <v>0.72552493327545997</v>
      </c>
      <c r="G1151" s="7">
        <v>0.161585906156853</v>
      </c>
      <c r="H1151" s="9">
        <f t="shared" si="51"/>
        <v>0.1128891605676864</v>
      </c>
      <c r="I1151" s="9">
        <f t="shared" si="52"/>
        <v>0.1222970415900277</v>
      </c>
      <c r="J1151" s="8">
        <f t="shared" si="53"/>
        <v>0.82661785097523799</v>
      </c>
    </row>
    <row r="1152" spans="1:10" hidden="1" x14ac:dyDescent="0.25">
      <c r="A1152" s="3" t="s">
        <v>41</v>
      </c>
      <c r="B1152" s="2">
        <v>44317</v>
      </c>
      <c r="C1152" s="7">
        <v>1.1118206722178301</v>
      </c>
      <c r="D1152" s="7">
        <v>0.10933223028262901</v>
      </c>
      <c r="E1152" s="7">
        <v>1.12899993793037E-2</v>
      </c>
      <c r="F1152" s="7">
        <v>0.73363020969662796</v>
      </c>
      <c r="G1152" s="7">
        <v>0.14574756064144001</v>
      </c>
      <c r="H1152" s="9">
        <f t="shared" si="51"/>
        <v>0.1206222296619327</v>
      </c>
      <c r="I1152" s="9">
        <f t="shared" si="52"/>
        <v>0.1297000021558723</v>
      </c>
      <c r="J1152" s="8">
        <f t="shared" si="53"/>
        <v>0.84296243997925702</v>
      </c>
    </row>
    <row r="1153" spans="1:10" hidden="1" x14ac:dyDescent="0.25">
      <c r="A1153" s="3" t="s">
        <v>41</v>
      </c>
      <c r="B1153" s="2">
        <v>44348</v>
      </c>
      <c r="C1153" s="7">
        <v>1.0836301181878301</v>
      </c>
      <c r="D1153" s="7">
        <v>0.106264850365657</v>
      </c>
      <c r="E1153" s="7">
        <v>1.02384791161985E-2</v>
      </c>
      <c r="F1153" s="7">
        <v>0.72942986516919694</v>
      </c>
      <c r="G1153" s="7">
        <v>0.15406680534894701</v>
      </c>
      <c r="H1153" s="9">
        <f t="shared" si="51"/>
        <v>0.1165033294818555</v>
      </c>
      <c r="I1153" s="9">
        <f t="shared" si="52"/>
        <v>0.12715749949148153</v>
      </c>
      <c r="J1153" s="8">
        <f t="shared" si="53"/>
        <v>0.83569471553485397</v>
      </c>
    </row>
    <row r="1154" spans="1:10" hidden="1" x14ac:dyDescent="0.25">
      <c r="A1154" s="3" t="s">
        <v>41</v>
      </c>
      <c r="B1154" s="2">
        <v>44378</v>
      </c>
      <c r="C1154" s="7">
        <v>1.1374042448634001</v>
      </c>
      <c r="D1154" s="7">
        <v>0.105407926390091</v>
      </c>
      <c r="E1154" s="7">
        <v>1.15073222977017E-2</v>
      </c>
      <c r="F1154" s="7">
        <v>0.72473079405386098</v>
      </c>
      <c r="G1154" s="7">
        <v>0.158353957258347</v>
      </c>
      <c r="H1154" s="9">
        <f t="shared" si="51"/>
        <v>0.1169152486877927</v>
      </c>
      <c r="I1154" s="9">
        <f t="shared" si="52"/>
        <v>0.1269762797399929</v>
      </c>
      <c r="J1154" s="8">
        <f t="shared" si="53"/>
        <v>0.83013872044395198</v>
      </c>
    </row>
    <row r="1155" spans="1:10" hidden="1" x14ac:dyDescent="0.25">
      <c r="A1155" s="3" t="s">
        <v>41</v>
      </c>
      <c r="B1155" s="2">
        <v>44409</v>
      </c>
      <c r="C1155" s="7">
        <v>1.08476889537261</v>
      </c>
      <c r="D1155" s="7">
        <v>0.108811192161613</v>
      </c>
      <c r="E1155" s="7">
        <v>1.19941632312404E-2</v>
      </c>
      <c r="F1155" s="7">
        <v>0.71926229005049902</v>
      </c>
      <c r="G1155" s="7">
        <v>0.159932354556648</v>
      </c>
      <c r="H1155" s="9">
        <f t="shared" ref="H1155:H1218" si="54">D1155+E1155</f>
        <v>0.12080535539285341</v>
      </c>
      <c r="I1155" s="9">
        <f t="shared" ref="I1155:I1218" si="55">D1155/(D1155+F1155)</f>
        <v>0.13140282172897896</v>
      </c>
      <c r="J1155" s="8">
        <f t="shared" ref="J1155:J1218" si="56">+F1155+D1155</f>
        <v>0.82807348221211208</v>
      </c>
    </row>
    <row r="1156" spans="1:10" x14ac:dyDescent="0.25">
      <c r="A1156" s="3" t="s">
        <v>41</v>
      </c>
      <c r="B1156" s="2">
        <v>44440</v>
      </c>
      <c r="C1156" s="7">
        <v>1.0494587620914</v>
      </c>
      <c r="D1156" s="7">
        <v>0.106118130305943</v>
      </c>
      <c r="E1156" s="7">
        <v>1.24103879332088E-2</v>
      </c>
      <c r="F1156" s="7">
        <v>0.72499160030093202</v>
      </c>
      <c r="G1156" s="7">
        <v>0.15647988145991601</v>
      </c>
      <c r="H1156" s="9">
        <f t="shared" si="54"/>
        <v>0.11852851823915179</v>
      </c>
      <c r="I1156" s="9">
        <f t="shared" si="55"/>
        <v>0.12768245443168583</v>
      </c>
      <c r="J1156" s="8">
        <f t="shared" si="56"/>
        <v>0.83110973060687499</v>
      </c>
    </row>
    <row r="1157" spans="1:10" hidden="1" x14ac:dyDescent="0.25">
      <c r="A1157" s="3" t="s">
        <v>42</v>
      </c>
      <c r="B1157" s="2">
        <v>43466</v>
      </c>
      <c r="C1157" s="7">
        <v>0.84687887199594702</v>
      </c>
      <c r="D1157" s="7">
        <v>2.1606793825856702E-2</v>
      </c>
      <c r="E1157" s="7">
        <v>1.1063061988310699E-3</v>
      </c>
      <c r="F1157" s="7">
        <v>0.87549967237452597</v>
      </c>
      <c r="G1157" s="7">
        <v>0.101787227600786</v>
      </c>
      <c r="H1157" s="9">
        <f t="shared" si="54"/>
        <v>2.2713100024687773E-2</v>
      </c>
      <c r="I1157" s="9">
        <f t="shared" si="55"/>
        <v>2.4084982819676262E-2</v>
      </c>
      <c r="J1157" s="8">
        <f t="shared" si="56"/>
        <v>0.8971064662003827</v>
      </c>
    </row>
    <row r="1158" spans="1:10" hidden="1" x14ac:dyDescent="0.25">
      <c r="A1158" s="3" t="s">
        <v>42</v>
      </c>
      <c r="B1158" s="2">
        <v>43497</v>
      </c>
      <c r="C1158" s="7">
        <v>0.84946247066395097</v>
      </c>
      <c r="D1158" s="7">
        <v>2.2191038751644999E-2</v>
      </c>
      <c r="E1158" s="7">
        <v>1.02703190185629E-3</v>
      </c>
      <c r="F1158" s="7">
        <v>0.87478390408107098</v>
      </c>
      <c r="G1158" s="7">
        <v>0.10199802526542701</v>
      </c>
      <c r="H1158" s="9">
        <f t="shared" si="54"/>
        <v>2.3218070653501288E-2</v>
      </c>
      <c r="I1158" s="9">
        <f t="shared" si="55"/>
        <v>2.4739864729737032E-2</v>
      </c>
      <c r="J1158" s="8">
        <f t="shared" si="56"/>
        <v>0.89697494283271595</v>
      </c>
    </row>
    <row r="1159" spans="1:10" hidden="1" x14ac:dyDescent="0.25">
      <c r="A1159" s="3" t="s">
        <v>42</v>
      </c>
      <c r="B1159" s="2">
        <v>43525</v>
      </c>
      <c r="C1159" s="7">
        <v>1.0192158303193</v>
      </c>
      <c r="D1159" s="7">
        <v>2.3336500442675101E-2</v>
      </c>
      <c r="E1159" s="7">
        <v>8.3924751407491404E-4</v>
      </c>
      <c r="F1159" s="7">
        <v>0.88738641977507904</v>
      </c>
      <c r="G1159" s="7">
        <v>8.8437832268170799E-2</v>
      </c>
      <c r="H1159" s="9">
        <f t="shared" si="54"/>
        <v>2.4175747956750013E-2</v>
      </c>
      <c r="I1159" s="9">
        <f t="shared" si="55"/>
        <v>2.562414969977404E-2</v>
      </c>
      <c r="J1159" s="8">
        <f t="shared" si="56"/>
        <v>0.91072292021775414</v>
      </c>
    </row>
    <row r="1160" spans="1:10" hidden="1" x14ac:dyDescent="0.25">
      <c r="A1160" s="3" t="s">
        <v>42</v>
      </c>
      <c r="B1160" s="2">
        <v>43556</v>
      </c>
      <c r="C1160" s="7">
        <v>0.98198517597586898</v>
      </c>
      <c r="D1160" s="7">
        <v>2.13436107906812E-2</v>
      </c>
      <c r="E1160" s="7">
        <v>1.66577307452485E-3</v>
      </c>
      <c r="F1160" s="7">
        <v>0.87576877414839205</v>
      </c>
      <c r="G1160" s="7">
        <v>0.10122184198640199</v>
      </c>
      <c r="H1160" s="9">
        <f t="shared" si="54"/>
        <v>2.300938386520605E-2</v>
      </c>
      <c r="I1160" s="9">
        <f t="shared" si="55"/>
        <v>2.3791457067144087E-2</v>
      </c>
      <c r="J1160" s="8">
        <f t="shared" si="56"/>
        <v>0.89711238493907319</v>
      </c>
    </row>
    <row r="1161" spans="1:10" hidden="1" x14ac:dyDescent="0.25">
      <c r="A1161" s="3" t="s">
        <v>42</v>
      </c>
      <c r="B1161" s="2">
        <v>43586</v>
      </c>
      <c r="C1161" s="7">
        <v>1.0241106008662899</v>
      </c>
      <c r="D1161" s="7">
        <v>2.3495766035286501E-2</v>
      </c>
      <c r="E1161" s="7">
        <v>5.9239815659386304E-4</v>
      </c>
      <c r="F1161" s="7">
        <v>0.87644978912166704</v>
      </c>
      <c r="G1161" s="7">
        <v>9.9462046686452296E-2</v>
      </c>
      <c r="H1161" s="9">
        <f t="shared" si="54"/>
        <v>2.4088164191880364E-2</v>
      </c>
      <c r="I1161" s="9">
        <f t="shared" si="55"/>
        <v>2.610798608943489E-2</v>
      </c>
      <c r="J1161" s="8">
        <f t="shared" si="56"/>
        <v>0.89994555515695351</v>
      </c>
    </row>
    <row r="1162" spans="1:10" hidden="1" x14ac:dyDescent="0.25">
      <c r="A1162" s="3" t="s">
        <v>42</v>
      </c>
      <c r="B1162" s="2">
        <v>43617</v>
      </c>
      <c r="C1162" s="7">
        <v>0.99757892832637896</v>
      </c>
      <c r="D1162" s="7">
        <v>2.4166322580976E-2</v>
      </c>
      <c r="E1162" s="7">
        <v>5.5962933648689105E-4</v>
      </c>
      <c r="F1162" s="7">
        <v>0.87706485022001102</v>
      </c>
      <c r="G1162" s="7">
        <v>9.8209197862526104E-2</v>
      </c>
      <c r="H1162" s="9">
        <f t="shared" si="54"/>
        <v>2.472595191746289E-2</v>
      </c>
      <c r="I1162" s="9">
        <f t="shared" si="55"/>
        <v>2.6814787715196457E-2</v>
      </c>
      <c r="J1162" s="8">
        <f t="shared" si="56"/>
        <v>0.90123117280098697</v>
      </c>
    </row>
    <row r="1163" spans="1:10" hidden="1" x14ac:dyDescent="0.25">
      <c r="A1163" s="3" t="s">
        <v>42</v>
      </c>
      <c r="B1163" s="2">
        <v>43647</v>
      </c>
      <c r="C1163" s="7">
        <v>1.03313030457719</v>
      </c>
      <c r="D1163" s="7">
        <v>2.24674120687436E-2</v>
      </c>
      <c r="E1163" s="7">
        <v>1.3746683511099199E-3</v>
      </c>
      <c r="F1163" s="7">
        <v>0.86550322584947603</v>
      </c>
      <c r="G1163" s="7">
        <v>0.11065469373067</v>
      </c>
      <c r="H1163" s="9">
        <f t="shared" si="54"/>
        <v>2.3842080419853522E-2</v>
      </c>
      <c r="I1163" s="9">
        <f t="shared" si="55"/>
        <v>2.5301976337209479E-2</v>
      </c>
      <c r="J1163" s="8">
        <f t="shared" si="56"/>
        <v>0.88797063791821962</v>
      </c>
    </row>
    <row r="1164" spans="1:10" hidden="1" x14ac:dyDescent="0.25">
      <c r="A1164" s="3" t="s">
        <v>42</v>
      </c>
      <c r="B1164" s="2">
        <v>43678</v>
      </c>
      <c r="C1164" s="7">
        <v>1.0420423662889999</v>
      </c>
      <c r="D1164" s="7">
        <v>2.3854070775400801E-2</v>
      </c>
      <c r="E1164" s="7">
        <v>1.80263380081643E-3</v>
      </c>
      <c r="F1164" s="7">
        <v>0.86653517765019905</v>
      </c>
      <c r="G1164" s="7">
        <v>0.107808117773583</v>
      </c>
      <c r="H1164" s="9">
        <f t="shared" si="54"/>
        <v>2.5656704576217229E-2</v>
      </c>
      <c r="I1164" s="9">
        <f t="shared" si="55"/>
        <v>2.67906096323377E-2</v>
      </c>
      <c r="J1164" s="8">
        <f t="shared" si="56"/>
        <v>0.89038924842559986</v>
      </c>
    </row>
    <row r="1165" spans="1:10" hidden="1" x14ac:dyDescent="0.25">
      <c r="A1165" s="3" t="s">
        <v>42</v>
      </c>
      <c r="B1165" s="2">
        <v>43709</v>
      </c>
      <c r="C1165" s="7">
        <v>0.95859582683592504</v>
      </c>
      <c r="D1165" s="7">
        <v>2.2818446023389002E-2</v>
      </c>
      <c r="E1165" s="7">
        <v>1.3521966649608899E-3</v>
      </c>
      <c r="F1165" s="7">
        <v>0.86478851057391604</v>
      </c>
      <c r="G1165" s="7">
        <v>0.111040846737734</v>
      </c>
      <c r="H1165" s="9">
        <f t="shared" si="54"/>
        <v>2.417064268834989E-2</v>
      </c>
      <c r="I1165" s="9">
        <f t="shared" si="55"/>
        <v>2.5707826931488792E-2</v>
      </c>
      <c r="J1165" s="8">
        <f t="shared" si="56"/>
        <v>0.88760695659730504</v>
      </c>
    </row>
    <row r="1166" spans="1:10" hidden="1" x14ac:dyDescent="0.25">
      <c r="A1166" s="3" t="s">
        <v>42</v>
      </c>
      <c r="B1166" s="2">
        <v>43739</v>
      </c>
      <c r="C1166" s="7">
        <v>1.0205186736184599</v>
      </c>
      <c r="D1166" s="7">
        <v>2.3650031673431E-2</v>
      </c>
      <c r="E1166" s="7">
        <v>1.92735172922403E-3</v>
      </c>
      <c r="F1166" s="7">
        <v>0.87374006199426701</v>
      </c>
      <c r="G1166" s="7">
        <v>0.100682554603078</v>
      </c>
      <c r="H1166" s="9">
        <f t="shared" si="54"/>
        <v>2.557738340265503E-2</v>
      </c>
      <c r="I1166" s="9">
        <f t="shared" si="55"/>
        <v>2.6354237516453535E-2</v>
      </c>
      <c r="J1166" s="8">
        <f t="shared" si="56"/>
        <v>0.89739009366769806</v>
      </c>
    </row>
    <row r="1167" spans="1:10" hidden="1" x14ac:dyDescent="0.25">
      <c r="A1167" s="3" t="s">
        <v>42</v>
      </c>
      <c r="B1167" s="2">
        <v>43770</v>
      </c>
      <c r="C1167" s="7">
        <v>1.03970418377202</v>
      </c>
      <c r="D1167" s="7">
        <v>2.7012963361007999E-2</v>
      </c>
      <c r="E1167" s="7">
        <v>1.6598311836653499E-3</v>
      </c>
      <c r="F1167" s="7">
        <v>0.87851462740160602</v>
      </c>
      <c r="G1167" s="7">
        <v>9.2812578053720202E-2</v>
      </c>
      <c r="H1167" s="9">
        <f t="shared" si="54"/>
        <v>2.867279454467335E-2</v>
      </c>
      <c r="I1167" s="9">
        <f t="shared" si="55"/>
        <v>2.983118751606267E-2</v>
      </c>
      <c r="J1167" s="8">
        <f t="shared" si="56"/>
        <v>0.90552759076261402</v>
      </c>
    </row>
    <row r="1168" spans="1:10" hidden="1" x14ac:dyDescent="0.25">
      <c r="A1168" s="3" t="s">
        <v>42</v>
      </c>
      <c r="B1168" s="2">
        <v>43800</v>
      </c>
      <c r="C1168" s="7">
        <v>1.18677676675966</v>
      </c>
      <c r="D1168" s="7">
        <v>3.7807133005721298E-2</v>
      </c>
      <c r="E1168" s="7">
        <v>2.5569724384589499E-3</v>
      </c>
      <c r="F1168" s="7">
        <v>0.88572463642594901</v>
      </c>
      <c r="G1168" s="7">
        <v>7.39112581298704E-2</v>
      </c>
      <c r="H1168" s="9">
        <f t="shared" si="54"/>
        <v>4.0364105444180245E-2</v>
      </c>
      <c r="I1168" s="9">
        <f t="shared" si="55"/>
        <v>4.0937555433515113E-2</v>
      </c>
      <c r="J1168" s="8">
        <f t="shared" si="56"/>
        <v>0.92353176943167026</v>
      </c>
    </row>
    <row r="1169" spans="1:10" hidden="1" x14ac:dyDescent="0.25">
      <c r="A1169" s="3" t="s">
        <v>42</v>
      </c>
      <c r="B1169" s="2">
        <v>43831</v>
      </c>
      <c r="C1169" s="7">
        <v>0.92590669471741005</v>
      </c>
      <c r="D1169" s="7">
        <v>2.0034430089991399E-2</v>
      </c>
      <c r="E1169" s="7">
        <v>2.81084098243308E-3</v>
      </c>
      <c r="F1169" s="7">
        <v>0.85903034905740205</v>
      </c>
      <c r="G1169" s="7">
        <v>0.118124379870173</v>
      </c>
      <c r="H1169" s="9">
        <f t="shared" si="54"/>
        <v>2.284527107242448E-2</v>
      </c>
      <c r="I1169" s="9">
        <f t="shared" si="55"/>
        <v>2.2790618581514356E-2</v>
      </c>
      <c r="J1169" s="8">
        <f t="shared" si="56"/>
        <v>0.87906477914739345</v>
      </c>
    </row>
    <row r="1170" spans="1:10" hidden="1" x14ac:dyDescent="0.25">
      <c r="A1170" s="3" t="s">
        <v>42</v>
      </c>
      <c r="B1170" s="2">
        <v>43862</v>
      </c>
      <c r="C1170" s="7">
        <v>0.92865477504020399</v>
      </c>
      <c r="D1170" s="7">
        <v>2.0903756614737899E-2</v>
      </c>
      <c r="E1170" s="7">
        <v>1.5413074805655999E-3</v>
      </c>
      <c r="F1170" s="7">
        <v>0.86516648380480798</v>
      </c>
      <c r="G1170" s="7">
        <v>0.112388452099888</v>
      </c>
      <c r="H1170" s="9">
        <f t="shared" si="54"/>
        <v>2.2445064095303498E-2</v>
      </c>
      <c r="I1170" s="9">
        <f t="shared" si="55"/>
        <v>2.3591534464401116E-2</v>
      </c>
      <c r="J1170" s="8">
        <f t="shared" si="56"/>
        <v>0.88607024041954585</v>
      </c>
    </row>
    <row r="1171" spans="1:10" hidden="1" x14ac:dyDescent="0.25">
      <c r="A1171" s="3" t="s">
        <v>42</v>
      </c>
      <c r="B1171" s="2">
        <v>43891</v>
      </c>
      <c r="C1171" s="7">
        <v>0.91239603017137205</v>
      </c>
      <c r="D1171" s="7">
        <v>1.4601789791921499E-2</v>
      </c>
      <c r="E1171" s="7">
        <v>7.3158451625874503E-4</v>
      </c>
      <c r="F1171" s="7">
        <v>0.88439783626569901</v>
      </c>
      <c r="G1171" s="7">
        <v>0.100268789426121</v>
      </c>
      <c r="H1171" s="9">
        <f t="shared" si="54"/>
        <v>1.5333374308180244E-2</v>
      </c>
      <c r="I1171" s="9">
        <f t="shared" si="55"/>
        <v>1.624226458909073E-2</v>
      </c>
      <c r="J1171" s="8">
        <f t="shared" si="56"/>
        <v>0.89899962605762052</v>
      </c>
    </row>
    <row r="1172" spans="1:10" hidden="1" x14ac:dyDescent="0.25">
      <c r="A1172" s="3" t="s">
        <v>42</v>
      </c>
      <c r="B1172" s="2">
        <v>43922</v>
      </c>
      <c r="C1172" s="7">
        <v>0.64450627541676597</v>
      </c>
      <c r="D1172" s="7">
        <v>3.0301216977811E-3</v>
      </c>
      <c r="E1172" s="7">
        <v>1.46139660146276E-3</v>
      </c>
      <c r="F1172" s="7">
        <v>0.86772871476813596</v>
      </c>
      <c r="G1172" s="7">
        <v>0.127779766932621</v>
      </c>
      <c r="H1172" s="9">
        <f t="shared" si="54"/>
        <v>4.4915182992438605E-3</v>
      </c>
      <c r="I1172" s="9">
        <f t="shared" si="55"/>
        <v>3.4798632765866903E-3</v>
      </c>
      <c r="J1172" s="8">
        <f t="shared" si="56"/>
        <v>0.87075883646591701</v>
      </c>
    </row>
    <row r="1173" spans="1:10" hidden="1" x14ac:dyDescent="0.25">
      <c r="A1173" s="3" t="s">
        <v>42</v>
      </c>
      <c r="B1173" s="2">
        <v>43952</v>
      </c>
      <c r="C1173" s="7">
        <v>0.78702753170031203</v>
      </c>
      <c r="D1173" s="7">
        <v>2.8283487160059798E-3</v>
      </c>
      <c r="E1173" s="7">
        <v>2.3069457776306798E-3</v>
      </c>
      <c r="F1173" s="7">
        <v>0.86321513261767902</v>
      </c>
      <c r="G1173" s="7">
        <v>0.13164957288868501</v>
      </c>
      <c r="H1173" s="9">
        <f t="shared" si="54"/>
        <v>5.1352944936366596E-3</v>
      </c>
      <c r="I1173" s="9">
        <f t="shared" si="55"/>
        <v>3.2658276137017906E-3</v>
      </c>
      <c r="J1173" s="8">
        <f t="shared" si="56"/>
        <v>0.86604348133368503</v>
      </c>
    </row>
    <row r="1174" spans="1:10" hidden="1" x14ac:dyDescent="0.25">
      <c r="A1174" s="3" t="s">
        <v>42</v>
      </c>
      <c r="B1174" s="2">
        <v>43983</v>
      </c>
      <c r="C1174" s="7">
        <v>0.94562156694699995</v>
      </c>
      <c r="D1174" s="7">
        <v>9.6532593699014801E-3</v>
      </c>
      <c r="E1174" s="7">
        <v>1.78061869268317E-3</v>
      </c>
      <c r="F1174" s="7">
        <v>0.86172926488537605</v>
      </c>
      <c r="G1174" s="7">
        <v>0.12683685705203901</v>
      </c>
      <c r="H1174" s="9">
        <f t="shared" si="54"/>
        <v>1.1433878062584651E-2</v>
      </c>
      <c r="I1174" s="9">
        <f t="shared" si="55"/>
        <v>1.10780961302289E-2</v>
      </c>
      <c r="J1174" s="8">
        <f t="shared" si="56"/>
        <v>0.87138252425527751</v>
      </c>
    </row>
    <row r="1175" spans="1:10" hidden="1" x14ac:dyDescent="0.25">
      <c r="A1175" s="3" t="s">
        <v>42</v>
      </c>
      <c r="B1175" s="2">
        <v>44013</v>
      </c>
      <c r="C1175" s="7">
        <v>1.1050859281043</v>
      </c>
      <c r="D1175" s="7">
        <v>1.70392685708863E-2</v>
      </c>
      <c r="E1175" s="7">
        <v>1.34975189911595E-3</v>
      </c>
      <c r="F1175" s="7">
        <v>0.85976149313632799</v>
      </c>
      <c r="G1175" s="7">
        <v>0.12184948639366899</v>
      </c>
      <c r="H1175" s="9">
        <f t="shared" si="54"/>
        <v>1.8389020470002251E-2</v>
      </c>
      <c r="I1175" s="9">
        <f t="shared" si="55"/>
        <v>1.9433455483899475E-2</v>
      </c>
      <c r="J1175" s="8">
        <f t="shared" si="56"/>
        <v>0.87680076170721433</v>
      </c>
    </row>
    <row r="1176" spans="1:10" hidden="1" x14ac:dyDescent="0.25">
      <c r="A1176" s="3" t="s">
        <v>42</v>
      </c>
      <c r="B1176" s="2">
        <v>44044</v>
      </c>
      <c r="C1176" s="7">
        <v>1.1167948484721399</v>
      </c>
      <c r="D1176" s="7">
        <v>2.04404770779422E-2</v>
      </c>
      <c r="E1176" s="7">
        <v>1.2991542826569899E-3</v>
      </c>
      <c r="F1176" s="7">
        <v>0.87095512284535503</v>
      </c>
      <c r="G1176" s="7">
        <v>0.107305245794045</v>
      </c>
      <c r="H1176" s="9">
        <f t="shared" si="54"/>
        <v>2.1739631360599188E-2</v>
      </c>
      <c r="I1176" s="9">
        <f t="shared" si="55"/>
        <v>2.2930870513272739E-2</v>
      </c>
      <c r="J1176" s="8">
        <f t="shared" si="56"/>
        <v>0.8913955999232972</v>
      </c>
    </row>
    <row r="1177" spans="1:10" hidden="1" x14ac:dyDescent="0.25">
      <c r="A1177" s="3" t="s">
        <v>42</v>
      </c>
      <c r="B1177" s="2">
        <v>44075</v>
      </c>
      <c r="C1177" s="7">
        <v>1.04788656651374</v>
      </c>
      <c r="D1177" s="7">
        <v>1.7223120943294399E-2</v>
      </c>
      <c r="E1177" s="7">
        <v>1.0450082504779099E-3</v>
      </c>
      <c r="F1177" s="7">
        <v>0.86679238323334595</v>
      </c>
      <c r="G1177" s="7">
        <v>0.114939487572882</v>
      </c>
      <c r="H1177" s="9">
        <f t="shared" si="54"/>
        <v>1.8268129193772308E-2</v>
      </c>
      <c r="I1177" s="9">
        <f t="shared" si="55"/>
        <v>1.9482826785188312E-2</v>
      </c>
      <c r="J1177" s="8">
        <f t="shared" si="56"/>
        <v>0.88401550417664032</v>
      </c>
    </row>
    <row r="1178" spans="1:10" hidden="1" x14ac:dyDescent="0.25">
      <c r="A1178" s="3" t="s">
        <v>42</v>
      </c>
      <c r="B1178" s="2">
        <v>44105</v>
      </c>
      <c r="C1178" s="7">
        <v>1.1052546495058599</v>
      </c>
      <c r="D1178" s="7">
        <v>1.81196925869716E-2</v>
      </c>
      <c r="E1178" s="7">
        <v>1.67022944205488E-3</v>
      </c>
      <c r="F1178" s="7">
        <v>0.86292062067960396</v>
      </c>
      <c r="G1178" s="7">
        <v>0.117289457291369</v>
      </c>
      <c r="H1178" s="9">
        <f t="shared" si="54"/>
        <v>1.9789922029026481E-2</v>
      </c>
      <c r="I1178" s="9">
        <f t="shared" si="55"/>
        <v>2.0566246872166839E-2</v>
      </c>
      <c r="J1178" s="8">
        <f t="shared" si="56"/>
        <v>0.8810403132665755</v>
      </c>
    </row>
    <row r="1179" spans="1:10" hidden="1" x14ac:dyDescent="0.25">
      <c r="A1179" s="3" t="s">
        <v>42</v>
      </c>
      <c r="B1179" s="2">
        <v>44136</v>
      </c>
      <c r="C1179" s="7">
        <v>0.92928681028963001</v>
      </c>
      <c r="D1179" s="7">
        <v>8.95858640295699E-3</v>
      </c>
      <c r="E1179" s="7">
        <v>3.32472151854842E-3</v>
      </c>
      <c r="F1179" s="7">
        <v>0.84860980638467998</v>
      </c>
      <c r="G1179" s="7">
        <v>0.13910688569381399</v>
      </c>
      <c r="H1179" s="9">
        <f t="shared" si="54"/>
        <v>1.228330792150541E-2</v>
      </c>
      <c r="I1179" s="9">
        <f t="shared" si="55"/>
        <v>1.0446497886700263E-2</v>
      </c>
      <c r="J1179" s="8">
        <f t="shared" si="56"/>
        <v>0.85756839278763697</v>
      </c>
    </row>
    <row r="1180" spans="1:10" hidden="1" x14ac:dyDescent="0.25">
      <c r="A1180" s="3" t="s">
        <v>42</v>
      </c>
      <c r="B1180" s="2">
        <v>44166</v>
      </c>
      <c r="C1180" s="7">
        <v>1.2119268720590299</v>
      </c>
      <c r="D1180" s="7">
        <v>2.8488287610785101E-2</v>
      </c>
      <c r="E1180" s="7">
        <v>1.77528364883266E-3</v>
      </c>
      <c r="F1180" s="7">
        <v>0.88013130696016695</v>
      </c>
      <c r="G1180" s="7">
        <v>8.9605121780214902E-2</v>
      </c>
      <c r="H1180" s="9">
        <f t="shared" si="54"/>
        <v>3.0263571259617761E-2</v>
      </c>
      <c r="I1180" s="9">
        <f t="shared" si="55"/>
        <v>3.1353371400973586E-2</v>
      </c>
      <c r="J1180" s="8">
        <f t="shared" si="56"/>
        <v>0.90861959457095209</v>
      </c>
    </row>
    <row r="1181" spans="1:10" hidden="1" x14ac:dyDescent="0.25">
      <c r="A1181" s="3" t="s">
        <v>42</v>
      </c>
      <c r="B1181" s="2">
        <v>44197</v>
      </c>
      <c r="C1181" s="7">
        <v>0.74308265280215102</v>
      </c>
      <c r="D1181" s="7">
        <v>4.1975171924129098E-3</v>
      </c>
      <c r="E1181" s="7">
        <v>2.1647951083391898E-3</v>
      </c>
      <c r="F1181" s="7">
        <v>0.83736528586914805</v>
      </c>
      <c r="G1181" s="7">
        <v>0.15627240183009999</v>
      </c>
      <c r="H1181" s="9">
        <f t="shared" si="54"/>
        <v>6.3623123007520996E-3</v>
      </c>
      <c r="I1181" s="9">
        <f t="shared" si="55"/>
        <v>4.9877646411445042E-3</v>
      </c>
      <c r="J1181" s="8">
        <f t="shared" si="56"/>
        <v>0.84156280306156095</v>
      </c>
    </row>
    <row r="1182" spans="1:10" hidden="1" x14ac:dyDescent="0.25">
      <c r="A1182" s="3" t="s">
        <v>42</v>
      </c>
      <c r="B1182" s="2">
        <v>44228</v>
      </c>
      <c r="C1182" s="7">
        <v>0.76526129411278698</v>
      </c>
      <c r="D1182" s="7">
        <v>3.9906978447146902E-3</v>
      </c>
      <c r="E1182" s="7">
        <v>2.3085246291141099E-3</v>
      </c>
      <c r="F1182" s="7">
        <v>0.828702270687942</v>
      </c>
      <c r="G1182" s="7">
        <v>0.164998506838229</v>
      </c>
      <c r="H1182" s="9">
        <f t="shared" si="54"/>
        <v>6.2992224738288001E-3</v>
      </c>
      <c r="I1182" s="9">
        <f t="shared" si="55"/>
        <v>4.7925201671234988E-3</v>
      </c>
      <c r="J1182" s="8">
        <f t="shared" si="56"/>
        <v>0.83269296853265673</v>
      </c>
    </row>
    <row r="1183" spans="1:10" hidden="1" x14ac:dyDescent="0.25">
      <c r="A1183" s="3" t="s">
        <v>42</v>
      </c>
      <c r="B1183" s="2">
        <v>44256</v>
      </c>
      <c r="C1183" s="7">
        <v>0.93926016891601805</v>
      </c>
      <c r="D1183" s="7">
        <v>3.9215882848968901E-3</v>
      </c>
      <c r="E1183" s="7">
        <v>2.1058167008406398E-3</v>
      </c>
      <c r="F1183" s="7">
        <v>0.83649825036106396</v>
      </c>
      <c r="G1183" s="7">
        <v>0.15747434465319901</v>
      </c>
      <c r="H1183" s="9">
        <f t="shared" si="54"/>
        <v>6.0274049857375299E-3</v>
      </c>
      <c r="I1183" s="9">
        <f t="shared" si="55"/>
        <v>4.6662252657137917E-3</v>
      </c>
      <c r="J1183" s="8">
        <f t="shared" si="56"/>
        <v>0.84041983864596081</v>
      </c>
    </row>
    <row r="1184" spans="1:10" hidden="1" x14ac:dyDescent="0.25">
      <c r="A1184" s="3" t="s">
        <v>42</v>
      </c>
      <c r="B1184" s="2">
        <v>44287</v>
      </c>
      <c r="C1184" s="7">
        <v>1.10139261898704</v>
      </c>
      <c r="D1184" s="7">
        <v>1.50946111375088E-2</v>
      </c>
      <c r="E1184" s="7">
        <v>1.34685061507627E-3</v>
      </c>
      <c r="F1184" s="7">
        <v>0.86053908633822895</v>
      </c>
      <c r="G1184" s="7">
        <v>0.12301945190918601</v>
      </c>
      <c r="H1184" s="9">
        <f t="shared" si="54"/>
        <v>1.6441461752585072E-2</v>
      </c>
      <c r="I1184" s="9">
        <f t="shared" si="55"/>
        <v>1.7238499592949992E-2</v>
      </c>
      <c r="J1184" s="8">
        <f t="shared" si="56"/>
        <v>0.87563369747573772</v>
      </c>
    </row>
    <row r="1185" spans="1:10" hidden="1" x14ac:dyDescent="0.25">
      <c r="A1185" s="3" t="s">
        <v>42</v>
      </c>
      <c r="B1185" s="2">
        <v>44317</v>
      </c>
      <c r="C1185" s="7">
        <v>1.1777839534690699</v>
      </c>
      <c r="D1185" s="7">
        <v>1.9909935514765598E-2</v>
      </c>
      <c r="E1185" s="7">
        <v>1.8130915876240601E-3</v>
      </c>
      <c r="F1185" s="7">
        <v>0.86638964910385796</v>
      </c>
      <c r="G1185" s="7">
        <v>0.111887323793753</v>
      </c>
      <c r="H1185" s="9">
        <f t="shared" si="54"/>
        <v>2.1723027102389658E-2</v>
      </c>
      <c r="I1185" s="9">
        <f t="shared" si="55"/>
        <v>2.2464114685705153E-2</v>
      </c>
      <c r="J1185" s="8">
        <f t="shared" si="56"/>
        <v>0.88629958461862357</v>
      </c>
    </row>
    <row r="1186" spans="1:10" hidden="1" x14ac:dyDescent="0.25">
      <c r="A1186" s="3" t="s">
        <v>42</v>
      </c>
      <c r="B1186" s="2">
        <v>44348</v>
      </c>
      <c r="C1186" s="7">
        <v>1.1565020787093101</v>
      </c>
      <c r="D1186" s="7">
        <v>2.01301218496052E-2</v>
      </c>
      <c r="E1186" s="7">
        <v>1.77893322321328E-3</v>
      </c>
      <c r="F1186" s="7">
        <v>0.86868046864308002</v>
      </c>
      <c r="G1186" s="7">
        <v>0.109410476284101</v>
      </c>
      <c r="H1186" s="9">
        <f t="shared" si="54"/>
        <v>2.1909055072818481E-2</v>
      </c>
      <c r="I1186" s="9">
        <f t="shared" si="55"/>
        <v>2.2648382079298444E-2</v>
      </c>
      <c r="J1186" s="8">
        <f t="shared" si="56"/>
        <v>0.88881059049268518</v>
      </c>
    </row>
    <row r="1187" spans="1:10" hidden="1" x14ac:dyDescent="0.25">
      <c r="A1187" s="3" t="s">
        <v>42</v>
      </c>
      <c r="B1187" s="2">
        <v>44378</v>
      </c>
      <c r="C1187" s="7">
        <v>1.1955858018995</v>
      </c>
      <c r="D1187" s="7">
        <v>2.0154472156085401E-2</v>
      </c>
      <c r="E1187" s="7">
        <v>1.59749053502836E-3</v>
      </c>
      <c r="F1187" s="7">
        <v>0.86589758426305397</v>
      </c>
      <c r="G1187" s="7">
        <v>0.11235045304583299</v>
      </c>
      <c r="H1187" s="9">
        <f t="shared" si="54"/>
        <v>2.175196269111376E-2</v>
      </c>
      <c r="I1187" s="9">
        <f t="shared" si="55"/>
        <v>2.2746374786981476E-2</v>
      </c>
      <c r="J1187" s="8">
        <f t="shared" si="56"/>
        <v>0.88605205641913942</v>
      </c>
    </row>
    <row r="1188" spans="1:10" hidden="1" x14ac:dyDescent="0.25">
      <c r="A1188" s="3" t="s">
        <v>42</v>
      </c>
      <c r="B1188" s="2">
        <v>44409</v>
      </c>
      <c r="C1188" s="7">
        <v>1.19907383825151</v>
      </c>
      <c r="D1188" s="7">
        <v>2.2212322779753099E-2</v>
      </c>
      <c r="E1188" s="7">
        <v>1.23152032129467E-3</v>
      </c>
      <c r="F1188" s="7">
        <v>0.86545243344007505</v>
      </c>
      <c r="G1188" s="7">
        <v>0.11110372345887699</v>
      </c>
      <c r="H1188" s="9">
        <f t="shared" si="54"/>
        <v>2.344384310104777E-2</v>
      </c>
      <c r="I1188" s="9">
        <f t="shared" si="55"/>
        <v>2.5023323979140012E-2</v>
      </c>
      <c r="J1188" s="8">
        <f t="shared" si="56"/>
        <v>0.8876647562198281</v>
      </c>
    </row>
    <row r="1189" spans="1:10" x14ac:dyDescent="0.25">
      <c r="A1189" s="3" t="s">
        <v>42</v>
      </c>
      <c r="B1189" s="2">
        <v>44440</v>
      </c>
      <c r="C1189" s="7">
        <v>1.1487069166727</v>
      </c>
      <c r="D1189" s="7">
        <v>2.0518619705551501E-2</v>
      </c>
      <c r="E1189" s="7">
        <v>1.07931723057896E-3</v>
      </c>
      <c r="F1189" s="7">
        <v>0.86741955983233698</v>
      </c>
      <c r="G1189" s="7">
        <v>0.110982503231533</v>
      </c>
      <c r="H1189" s="9">
        <f t="shared" si="54"/>
        <v>2.1597936936130459E-2</v>
      </c>
      <c r="I1189" s="9">
        <f t="shared" si="55"/>
        <v>2.3108162458145509E-2</v>
      </c>
      <c r="J1189" s="8">
        <f t="shared" si="56"/>
        <v>0.88793817953788845</v>
      </c>
    </row>
    <row r="1190" spans="1:10" hidden="1" x14ac:dyDescent="0.25">
      <c r="A1190" s="3" t="s">
        <v>43</v>
      </c>
      <c r="B1190" s="2">
        <v>43466</v>
      </c>
      <c r="C1190" s="7">
        <v>0.89097938422805001</v>
      </c>
      <c r="D1190" s="7">
        <v>7.0011869321761594E-2</v>
      </c>
      <c r="E1190" s="7">
        <v>0.20866557323048199</v>
      </c>
      <c r="F1190" s="7">
        <v>0.28435973809751403</v>
      </c>
      <c r="G1190" s="7">
        <v>0.436962819350243</v>
      </c>
      <c r="H1190" s="9">
        <f t="shared" si="54"/>
        <v>0.27867744255224358</v>
      </c>
      <c r="I1190" s="9">
        <f t="shared" si="55"/>
        <v>0.19756624925914812</v>
      </c>
      <c r="J1190" s="8">
        <f t="shared" si="56"/>
        <v>0.35437160741927565</v>
      </c>
    </row>
    <row r="1191" spans="1:10" hidden="1" x14ac:dyDescent="0.25">
      <c r="A1191" s="3" t="s">
        <v>43</v>
      </c>
      <c r="B1191" s="2">
        <v>43497</v>
      </c>
      <c r="C1191" s="7">
        <v>0.84266580264352697</v>
      </c>
      <c r="D1191" s="7">
        <v>7.2884218871459197E-2</v>
      </c>
      <c r="E1191" s="7">
        <v>0.18855490080396101</v>
      </c>
      <c r="F1191" s="7">
        <v>0.30453796834706898</v>
      </c>
      <c r="G1191" s="7">
        <v>0.43402291197751097</v>
      </c>
      <c r="H1191" s="9">
        <f t="shared" si="54"/>
        <v>0.26143911967542022</v>
      </c>
      <c r="I1191" s="9">
        <f t="shared" si="55"/>
        <v>0.19311058369035178</v>
      </c>
      <c r="J1191" s="8">
        <f t="shared" si="56"/>
        <v>0.37742218721852816</v>
      </c>
    </row>
    <row r="1192" spans="1:10" hidden="1" x14ac:dyDescent="0.25">
      <c r="A1192" s="3" t="s">
        <v>43</v>
      </c>
      <c r="B1192" s="2">
        <v>43525</v>
      </c>
      <c r="C1192" s="7">
        <v>0.98352518225646701</v>
      </c>
      <c r="D1192" s="7">
        <v>7.6302084563999201E-2</v>
      </c>
      <c r="E1192" s="7">
        <v>0.17792696755964399</v>
      </c>
      <c r="F1192" s="7">
        <v>0.32135173762882302</v>
      </c>
      <c r="G1192" s="7">
        <v>0.42441921024753398</v>
      </c>
      <c r="H1192" s="9">
        <f t="shared" si="54"/>
        <v>0.25422905212364322</v>
      </c>
      <c r="I1192" s="9">
        <f t="shared" si="55"/>
        <v>0.19188067687426966</v>
      </c>
      <c r="J1192" s="8">
        <f t="shared" si="56"/>
        <v>0.39765382219282219</v>
      </c>
    </row>
    <row r="1193" spans="1:10" hidden="1" x14ac:dyDescent="0.25">
      <c r="A1193" s="3" t="s">
        <v>43</v>
      </c>
      <c r="B1193" s="2">
        <v>43556</v>
      </c>
      <c r="C1193" s="7">
        <v>0.94253018435783298</v>
      </c>
      <c r="D1193" s="7">
        <v>7.7988284361116697E-2</v>
      </c>
      <c r="E1193" s="7">
        <v>0.186824326856012</v>
      </c>
      <c r="F1193" s="7">
        <v>0.31933937536214502</v>
      </c>
      <c r="G1193" s="7">
        <v>0.41584801342072603</v>
      </c>
      <c r="H1193" s="9">
        <f t="shared" si="54"/>
        <v>0.26481261121712868</v>
      </c>
      <c r="I1193" s="9">
        <f t="shared" si="55"/>
        <v>0.19628204191833876</v>
      </c>
      <c r="J1193" s="8">
        <f t="shared" si="56"/>
        <v>0.39732765972326173</v>
      </c>
    </row>
    <row r="1194" spans="1:10" hidden="1" x14ac:dyDescent="0.25">
      <c r="A1194" s="3" t="s">
        <v>43</v>
      </c>
      <c r="B1194" s="2">
        <v>43586</v>
      </c>
      <c r="C1194" s="7">
        <v>0.98703332955777201</v>
      </c>
      <c r="D1194" s="7">
        <v>7.9614168099091095E-2</v>
      </c>
      <c r="E1194" s="7">
        <v>0.187043821820843</v>
      </c>
      <c r="F1194" s="7">
        <v>0.31462769236249599</v>
      </c>
      <c r="G1194" s="7">
        <v>0.41871431771757001</v>
      </c>
      <c r="H1194" s="9">
        <f t="shared" si="54"/>
        <v>0.26665798991993411</v>
      </c>
      <c r="I1194" s="9">
        <f t="shared" si="55"/>
        <v>0.20194245229534241</v>
      </c>
      <c r="J1194" s="8">
        <f t="shared" si="56"/>
        <v>0.3942418604615871</v>
      </c>
    </row>
    <row r="1195" spans="1:10" hidden="1" x14ac:dyDescent="0.25">
      <c r="A1195" s="3" t="s">
        <v>43</v>
      </c>
      <c r="B1195" s="2">
        <v>43617</v>
      </c>
      <c r="C1195" s="7">
        <v>0.95156887320013495</v>
      </c>
      <c r="D1195" s="7">
        <v>8.0502310330081595E-2</v>
      </c>
      <c r="E1195" s="7">
        <v>0.188445938200865</v>
      </c>
      <c r="F1195" s="7">
        <v>0.31262397259170199</v>
      </c>
      <c r="G1195" s="7">
        <v>0.418427778877352</v>
      </c>
      <c r="H1195" s="9">
        <f t="shared" si="54"/>
        <v>0.26894824853094657</v>
      </c>
      <c r="I1195" s="9">
        <f t="shared" si="55"/>
        <v>0.20477468393050266</v>
      </c>
      <c r="J1195" s="8">
        <f t="shared" si="56"/>
        <v>0.39312628292178359</v>
      </c>
    </row>
    <row r="1196" spans="1:10" hidden="1" x14ac:dyDescent="0.25">
      <c r="A1196" s="3" t="s">
        <v>43</v>
      </c>
      <c r="B1196" s="2">
        <v>43647</v>
      </c>
      <c r="C1196" s="7">
        <v>0.96712374141907997</v>
      </c>
      <c r="D1196" s="7">
        <v>8.0540399807260604E-2</v>
      </c>
      <c r="E1196" s="7">
        <v>0.19356685088171</v>
      </c>
      <c r="F1196" s="7">
        <v>0.32258979682482503</v>
      </c>
      <c r="G1196" s="7">
        <v>0.40330295248620401</v>
      </c>
      <c r="H1196" s="9">
        <f t="shared" si="54"/>
        <v>0.27410725068897057</v>
      </c>
      <c r="I1196" s="9">
        <f t="shared" si="55"/>
        <v>0.19978756362120231</v>
      </c>
      <c r="J1196" s="8">
        <f t="shared" si="56"/>
        <v>0.4031301966320856</v>
      </c>
    </row>
    <row r="1197" spans="1:10" hidden="1" x14ac:dyDescent="0.25">
      <c r="A1197" s="3" t="s">
        <v>43</v>
      </c>
      <c r="B1197" s="2">
        <v>43678</v>
      </c>
      <c r="C1197" s="7">
        <v>0.95609296244215003</v>
      </c>
      <c r="D1197" s="7">
        <v>8.3172828851771102E-2</v>
      </c>
      <c r="E1197" s="7">
        <v>0.18857835039947399</v>
      </c>
      <c r="F1197" s="7">
        <v>0.32214592548010701</v>
      </c>
      <c r="G1197" s="7">
        <v>0.40610289526864801</v>
      </c>
      <c r="H1197" s="9">
        <f t="shared" si="54"/>
        <v>0.27175117925124509</v>
      </c>
      <c r="I1197" s="9">
        <f t="shared" si="55"/>
        <v>0.20520350455747366</v>
      </c>
      <c r="J1197" s="8">
        <f t="shared" si="56"/>
        <v>0.40531875433187814</v>
      </c>
    </row>
    <row r="1198" spans="1:10" hidden="1" x14ac:dyDescent="0.25">
      <c r="A1198" s="3" t="s">
        <v>43</v>
      </c>
      <c r="B1198" s="2">
        <v>43709</v>
      </c>
      <c r="C1198" s="7">
        <v>0.92162406524382801</v>
      </c>
      <c r="D1198" s="7">
        <v>7.6668304086215E-2</v>
      </c>
      <c r="E1198" s="7">
        <v>0.19064360387756099</v>
      </c>
      <c r="F1198" s="7">
        <v>0.31613705744699699</v>
      </c>
      <c r="G1198" s="7">
        <v>0.41655103458922699</v>
      </c>
      <c r="H1198" s="9">
        <f t="shared" si="54"/>
        <v>0.26731190796377602</v>
      </c>
      <c r="I1198" s="9">
        <f t="shared" si="55"/>
        <v>0.19518140940582002</v>
      </c>
      <c r="J1198" s="8">
        <f t="shared" si="56"/>
        <v>0.39280536153321199</v>
      </c>
    </row>
    <row r="1199" spans="1:10" hidden="1" x14ac:dyDescent="0.25">
      <c r="A1199" s="3" t="s">
        <v>43</v>
      </c>
      <c r="B1199" s="2">
        <v>43739</v>
      </c>
      <c r="C1199" s="7">
        <v>0.99240205514723601</v>
      </c>
      <c r="D1199" s="7">
        <v>7.8335394494569499E-2</v>
      </c>
      <c r="E1199" s="7">
        <v>0.19162087807891701</v>
      </c>
      <c r="F1199" s="7">
        <v>0.30405618305017201</v>
      </c>
      <c r="G1199" s="7">
        <v>0.42598754437634201</v>
      </c>
      <c r="H1199" s="9">
        <f t="shared" si="54"/>
        <v>0.26995627257348653</v>
      </c>
      <c r="I1199" s="9">
        <f t="shared" si="55"/>
        <v>0.2048564850657672</v>
      </c>
      <c r="J1199" s="8">
        <f t="shared" si="56"/>
        <v>0.38239157754474151</v>
      </c>
    </row>
    <row r="1200" spans="1:10" hidden="1" x14ac:dyDescent="0.25">
      <c r="A1200" s="3" t="s">
        <v>43</v>
      </c>
      <c r="B1200" s="2">
        <v>43770</v>
      </c>
      <c r="C1200" s="7">
        <v>1.2397883649828401</v>
      </c>
      <c r="D1200" s="7">
        <v>7.5685114005635504E-2</v>
      </c>
      <c r="E1200" s="7">
        <v>0.234889874475918</v>
      </c>
      <c r="F1200" s="7">
        <v>0.26383566479777898</v>
      </c>
      <c r="G1200" s="7">
        <v>0.425589346720668</v>
      </c>
      <c r="H1200" s="9">
        <f t="shared" si="54"/>
        <v>0.31057498848155352</v>
      </c>
      <c r="I1200" s="9">
        <f t="shared" si="55"/>
        <v>0.22291747289333905</v>
      </c>
      <c r="J1200" s="8">
        <f t="shared" si="56"/>
        <v>0.33952077880341447</v>
      </c>
    </row>
    <row r="1201" spans="1:10" hidden="1" x14ac:dyDescent="0.25">
      <c r="A1201" s="3" t="s">
        <v>43</v>
      </c>
      <c r="B1201" s="2">
        <v>43800</v>
      </c>
      <c r="C1201" s="7">
        <v>1.32466605452108</v>
      </c>
      <c r="D1201" s="7">
        <v>9.83464776909376E-2</v>
      </c>
      <c r="E1201" s="7">
        <v>0.21842936533191001</v>
      </c>
      <c r="F1201" s="7">
        <v>0.28054044457007798</v>
      </c>
      <c r="G1201" s="7">
        <v>0.40268371240707401</v>
      </c>
      <c r="H1201" s="9">
        <f t="shared" si="54"/>
        <v>0.31677584302284761</v>
      </c>
      <c r="I1201" s="9">
        <f t="shared" si="55"/>
        <v>0.25956683092689753</v>
      </c>
      <c r="J1201" s="8">
        <f t="shared" si="56"/>
        <v>0.37888692226101561</v>
      </c>
    </row>
    <row r="1202" spans="1:10" hidden="1" x14ac:dyDescent="0.25">
      <c r="A1202" s="3" t="s">
        <v>43</v>
      </c>
      <c r="B1202" s="2">
        <v>43831</v>
      </c>
      <c r="C1202" s="7">
        <v>0.92566278891090004</v>
      </c>
      <c r="D1202" s="7">
        <v>7.0845118076955094E-2</v>
      </c>
      <c r="E1202" s="7">
        <v>0.19807443316296999</v>
      </c>
      <c r="F1202" s="7">
        <v>0.29271838265641498</v>
      </c>
      <c r="G1202" s="7">
        <v>0.43836206610366002</v>
      </c>
      <c r="H1202" s="9">
        <f t="shared" si="54"/>
        <v>0.26891955123992506</v>
      </c>
      <c r="I1202" s="9">
        <f t="shared" si="55"/>
        <v>0.19486312001630612</v>
      </c>
      <c r="J1202" s="8">
        <f t="shared" si="56"/>
        <v>0.36356350073337007</v>
      </c>
    </row>
    <row r="1203" spans="1:10" hidden="1" x14ac:dyDescent="0.25">
      <c r="A1203" s="3" t="s">
        <v>43</v>
      </c>
      <c r="B1203" s="2">
        <v>43862</v>
      </c>
      <c r="C1203" s="7">
        <v>0.89958091028866205</v>
      </c>
      <c r="D1203" s="7">
        <v>7.4740249906953493E-2</v>
      </c>
      <c r="E1203" s="7">
        <v>0.180189957011027</v>
      </c>
      <c r="F1203" s="7">
        <v>0.30556655278982903</v>
      </c>
      <c r="G1203" s="7">
        <v>0.43950324029219001</v>
      </c>
      <c r="H1203" s="9">
        <f t="shared" si="54"/>
        <v>0.25493020691798052</v>
      </c>
      <c r="I1203" s="9">
        <f t="shared" si="55"/>
        <v>0.19652619773552585</v>
      </c>
      <c r="J1203" s="8">
        <f t="shared" si="56"/>
        <v>0.38030680269678252</v>
      </c>
    </row>
    <row r="1204" spans="1:10" hidden="1" x14ac:dyDescent="0.25">
      <c r="A1204" s="3" t="s">
        <v>43</v>
      </c>
      <c r="B1204" s="2">
        <v>43891</v>
      </c>
      <c r="C1204" s="7">
        <v>1.09774419821035</v>
      </c>
      <c r="D1204" s="7">
        <v>4.0346277933687898E-2</v>
      </c>
      <c r="E1204" s="7">
        <v>0.25119138284595199</v>
      </c>
      <c r="F1204" s="7">
        <v>0.222172992111828</v>
      </c>
      <c r="G1204" s="7">
        <v>0.486289347108532</v>
      </c>
      <c r="H1204" s="9">
        <f t="shared" si="54"/>
        <v>0.29153766077963988</v>
      </c>
      <c r="I1204" s="9">
        <f t="shared" si="55"/>
        <v>0.1536888241640037</v>
      </c>
      <c r="J1204" s="8">
        <f t="shared" si="56"/>
        <v>0.2625192700455159</v>
      </c>
    </row>
    <row r="1205" spans="1:10" hidden="1" x14ac:dyDescent="0.25">
      <c r="A1205" s="3" t="s">
        <v>43</v>
      </c>
      <c r="B1205" s="2">
        <v>43922</v>
      </c>
      <c r="C1205" s="7">
        <v>1.49338401535753</v>
      </c>
      <c r="D1205" s="7">
        <v>7.8769570876210497E-3</v>
      </c>
      <c r="E1205" s="7">
        <v>0.35908950726570199</v>
      </c>
      <c r="F1205" s="7">
        <v>7.99423671588365E-2</v>
      </c>
      <c r="G1205" s="7">
        <v>0.55309116848784101</v>
      </c>
      <c r="H1205" s="9">
        <f t="shared" si="54"/>
        <v>0.36696646435332303</v>
      </c>
      <c r="I1205" s="9">
        <f t="shared" si="55"/>
        <v>8.9695031876071279E-2</v>
      </c>
      <c r="J1205" s="8">
        <f t="shared" si="56"/>
        <v>8.7819324246457553E-2</v>
      </c>
    </row>
    <row r="1206" spans="1:10" hidden="1" x14ac:dyDescent="0.25">
      <c r="A1206" s="3" t="s">
        <v>43</v>
      </c>
      <c r="B1206" s="2">
        <v>43952</v>
      </c>
      <c r="C1206" s="7">
        <v>1.7402817637977701</v>
      </c>
      <c r="D1206" s="7">
        <v>9.5204389226605894E-3</v>
      </c>
      <c r="E1206" s="7">
        <v>0.359854495314476</v>
      </c>
      <c r="F1206" s="7">
        <v>9.0589781753654203E-2</v>
      </c>
      <c r="G1206" s="7">
        <v>0.54003528400920997</v>
      </c>
      <c r="H1206" s="9">
        <f t="shared" si="54"/>
        <v>0.36937493423713658</v>
      </c>
      <c r="I1206" s="9">
        <f t="shared" si="55"/>
        <v>9.5099569837558476E-2</v>
      </c>
      <c r="J1206" s="8">
        <f t="shared" si="56"/>
        <v>0.1001102206763148</v>
      </c>
    </row>
    <row r="1207" spans="1:10" hidden="1" x14ac:dyDescent="0.25">
      <c r="A1207" s="3" t="s">
        <v>43</v>
      </c>
      <c r="B1207" s="2">
        <v>43983</v>
      </c>
      <c r="C1207" s="7">
        <v>1.70356664977106</v>
      </c>
      <c r="D1207" s="7">
        <v>1.6973579365581401E-2</v>
      </c>
      <c r="E1207" s="7">
        <v>0.34307424631043398</v>
      </c>
      <c r="F1207" s="7">
        <v>0.127060313777796</v>
      </c>
      <c r="G1207" s="7">
        <v>0.51289186054618896</v>
      </c>
      <c r="H1207" s="9">
        <f t="shared" si="54"/>
        <v>0.3600478256760154</v>
      </c>
      <c r="I1207" s="9">
        <f t="shared" si="55"/>
        <v>0.11784434201667511</v>
      </c>
      <c r="J1207" s="8">
        <f t="shared" si="56"/>
        <v>0.14403389314337739</v>
      </c>
    </row>
    <row r="1208" spans="1:10" hidden="1" x14ac:dyDescent="0.25">
      <c r="A1208" s="3" t="s">
        <v>43</v>
      </c>
      <c r="B1208" s="2">
        <v>44013</v>
      </c>
      <c r="C1208" s="7">
        <v>1.5574707710867499</v>
      </c>
      <c r="D1208" s="7">
        <v>3.04138382841883E-2</v>
      </c>
      <c r="E1208" s="7">
        <v>0.30118040376163102</v>
      </c>
      <c r="F1208" s="7">
        <v>0.169969737470232</v>
      </c>
      <c r="G1208" s="7">
        <v>0.49843602048394903</v>
      </c>
      <c r="H1208" s="9">
        <f t="shared" si="54"/>
        <v>0.33159424204581933</v>
      </c>
      <c r="I1208" s="9">
        <f t="shared" si="55"/>
        <v>0.1517780994259825</v>
      </c>
      <c r="J1208" s="8">
        <f t="shared" si="56"/>
        <v>0.20038357575442031</v>
      </c>
    </row>
    <row r="1209" spans="1:10" hidden="1" x14ac:dyDescent="0.25">
      <c r="A1209" s="3" t="s">
        <v>43</v>
      </c>
      <c r="B1209" s="2">
        <v>44044</v>
      </c>
      <c r="C1209" s="7">
        <v>1.5682183819222699</v>
      </c>
      <c r="D1209" s="7">
        <v>3.6017076551160702E-2</v>
      </c>
      <c r="E1209" s="7">
        <v>0.29341233662782201</v>
      </c>
      <c r="F1209" s="7">
        <v>0.18038928038336399</v>
      </c>
      <c r="G1209" s="7">
        <v>0.49018130643765301</v>
      </c>
      <c r="H1209" s="9">
        <f t="shared" si="54"/>
        <v>0.32942941317898272</v>
      </c>
      <c r="I1209" s="9">
        <f t="shared" si="55"/>
        <v>0.16643261806795226</v>
      </c>
      <c r="J1209" s="8">
        <f t="shared" si="56"/>
        <v>0.2164063569345247</v>
      </c>
    </row>
    <row r="1210" spans="1:10" hidden="1" x14ac:dyDescent="0.25">
      <c r="A1210" s="3" t="s">
        <v>43</v>
      </c>
      <c r="B1210" s="2">
        <v>44075</v>
      </c>
      <c r="C1210" s="7">
        <v>1.5480161409077799</v>
      </c>
      <c r="D1210" s="7">
        <v>3.30479594757081E-2</v>
      </c>
      <c r="E1210" s="7">
        <v>0.30007628522419799</v>
      </c>
      <c r="F1210" s="7">
        <v>0.174933399917925</v>
      </c>
      <c r="G1210" s="7">
        <v>0.49194235538216902</v>
      </c>
      <c r="H1210" s="9">
        <f t="shared" si="54"/>
        <v>0.33312424469990609</v>
      </c>
      <c r="I1210" s="9">
        <f t="shared" si="55"/>
        <v>0.15889866078411541</v>
      </c>
      <c r="J1210" s="8">
        <f t="shared" si="56"/>
        <v>0.2079813593936331</v>
      </c>
    </row>
    <row r="1211" spans="1:10" hidden="1" x14ac:dyDescent="0.25">
      <c r="A1211" s="3" t="s">
        <v>43</v>
      </c>
      <c r="B1211" s="2">
        <v>44105</v>
      </c>
      <c r="C1211" s="7">
        <v>1.63052524822657</v>
      </c>
      <c r="D1211" s="7">
        <v>3.72971364618618E-2</v>
      </c>
      <c r="E1211" s="7">
        <v>0.28792514899900401</v>
      </c>
      <c r="F1211" s="7">
        <v>0.17815494156865</v>
      </c>
      <c r="G1211" s="7">
        <v>0.49662277297048402</v>
      </c>
      <c r="H1211" s="9">
        <f t="shared" si="54"/>
        <v>0.32522228546086579</v>
      </c>
      <c r="I1211" s="9">
        <f t="shared" si="55"/>
        <v>0.17311105468465182</v>
      </c>
      <c r="J1211" s="8">
        <f t="shared" si="56"/>
        <v>0.21545207803051181</v>
      </c>
    </row>
    <row r="1212" spans="1:10" hidden="1" x14ac:dyDescent="0.25">
      <c r="A1212" s="3" t="s">
        <v>43</v>
      </c>
      <c r="B1212" s="2">
        <v>44136</v>
      </c>
      <c r="C1212" s="7">
        <v>2.13677803971783</v>
      </c>
      <c r="D1212" s="7">
        <v>1.23677131298549E-2</v>
      </c>
      <c r="E1212" s="7">
        <v>0.37456386681562898</v>
      </c>
      <c r="F1212" s="7">
        <v>9.0862331784602499E-2</v>
      </c>
      <c r="G1212" s="7">
        <v>0.52220608826991399</v>
      </c>
      <c r="H1212" s="9">
        <f t="shared" si="54"/>
        <v>0.38693157994548388</v>
      </c>
      <c r="I1212" s="9">
        <f t="shared" si="55"/>
        <v>0.11980730164462806</v>
      </c>
      <c r="J1212" s="8">
        <f t="shared" si="56"/>
        <v>0.10323004491445739</v>
      </c>
    </row>
    <row r="1213" spans="1:10" hidden="1" x14ac:dyDescent="0.25">
      <c r="A1213" s="3" t="s">
        <v>43</v>
      </c>
      <c r="B1213" s="2">
        <v>44166</v>
      </c>
      <c r="C1213" s="7">
        <v>2.28855810092811</v>
      </c>
      <c r="D1213" s="7">
        <v>3.0310080871777199E-2</v>
      </c>
      <c r="E1213" s="7">
        <v>0.34988319482220398</v>
      </c>
      <c r="F1213" s="7">
        <v>0.12204818748815301</v>
      </c>
      <c r="G1213" s="7">
        <v>0.49775853681786603</v>
      </c>
      <c r="H1213" s="9">
        <f t="shared" si="54"/>
        <v>0.3801932756939812</v>
      </c>
      <c r="I1213" s="9">
        <f t="shared" si="55"/>
        <v>0.19893952063154757</v>
      </c>
      <c r="J1213" s="8">
        <f t="shared" si="56"/>
        <v>0.15235826835993022</v>
      </c>
    </row>
    <row r="1214" spans="1:10" hidden="1" x14ac:dyDescent="0.25">
      <c r="A1214" s="3" t="s">
        <v>43</v>
      </c>
      <c r="B1214" s="2">
        <v>44197</v>
      </c>
      <c r="C1214" s="7">
        <v>1.6821476310043399</v>
      </c>
      <c r="D1214" s="7">
        <v>9.1550552440183303E-3</v>
      </c>
      <c r="E1214" s="7">
        <v>0.35717128598233</v>
      </c>
      <c r="F1214" s="7">
        <v>8.6219224424828697E-2</v>
      </c>
      <c r="G1214" s="7">
        <v>0.54745443434882302</v>
      </c>
      <c r="H1214" s="9">
        <f t="shared" si="54"/>
        <v>0.36632634122634833</v>
      </c>
      <c r="I1214" s="9">
        <f t="shared" si="55"/>
        <v>9.5990819283836015E-2</v>
      </c>
      <c r="J1214" s="8">
        <f t="shared" si="56"/>
        <v>9.5374279668847026E-2</v>
      </c>
    </row>
    <row r="1215" spans="1:10" hidden="1" x14ac:dyDescent="0.25">
      <c r="A1215" s="3" t="s">
        <v>43</v>
      </c>
      <c r="B1215" s="2">
        <v>44228</v>
      </c>
      <c r="C1215" s="7">
        <v>1.5625699970998299</v>
      </c>
      <c r="D1215" s="7">
        <v>1.04654942173552E-2</v>
      </c>
      <c r="E1215" s="7">
        <v>0.35059278456639997</v>
      </c>
      <c r="F1215" s="7">
        <v>9.8295182555931407E-2</v>
      </c>
      <c r="G1215" s="7">
        <v>0.54064653866031298</v>
      </c>
      <c r="H1215" s="9">
        <f t="shared" si="54"/>
        <v>0.36105827878375518</v>
      </c>
      <c r="I1215" s="9">
        <f t="shared" si="55"/>
        <v>9.622498248305951E-2</v>
      </c>
      <c r="J1215" s="8">
        <f t="shared" si="56"/>
        <v>0.1087606767732866</v>
      </c>
    </row>
    <row r="1216" spans="1:10" hidden="1" x14ac:dyDescent="0.25">
      <c r="A1216" s="3" t="s">
        <v>43</v>
      </c>
      <c r="B1216" s="2">
        <v>44256</v>
      </c>
      <c r="C1216" s="7">
        <v>1.7117171756726199</v>
      </c>
      <c r="D1216" s="7">
        <v>1.1470155538537599E-2</v>
      </c>
      <c r="E1216" s="7">
        <v>0.34161274218329901</v>
      </c>
      <c r="F1216" s="7">
        <v>0.111411505856626</v>
      </c>
      <c r="G1216" s="7">
        <v>0.53550559642153805</v>
      </c>
      <c r="H1216" s="9">
        <f t="shared" si="54"/>
        <v>0.3530828977218366</v>
      </c>
      <c r="I1216" s="9">
        <f t="shared" si="55"/>
        <v>9.3343102691717375E-2</v>
      </c>
      <c r="J1216" s="8">
        <f t="shared" si="56"/>
        <v>0.1228816613951636</v>
      </c>
    </row>
    <row r="1217" spans="1:10" hidden="1" x14ac:dyDescent="0.25">
      <c r="A1217" s="3" t="s">
        <v>43</v>
      </c>
      <c r="B1217" s="2">
        <v>44287</v>
      </c>
      <c r="C1217" s="7">
        <v>1.51552392399286</v>
      </c>
      <c r="D1217" s="7">
        <v>2.9900861961555E-2</v>
      </c>
      <c r="E1217" s="7">
        <v>0.29615368096661399</v>
      </c>
      <c r="F1217" s="7">
        <v>0.16767362285599299</v>
      </c>
      <c r="G1217" s="7">
        <v>0.50627183421583699</v>
      </c>
      <c r="H1217" s="9">
        <f t="shared" si="54"/>
        <v>0.32605454292816899</v>
      </c>
      <c r="I1217" s="9">
        <f t="shared" si="55"/>
        <v>0.15133969342836567</v>
      </c>
      <c r="J1217" s="8">
        <f t="shared" si="56"/>
        <v>0.197574484817548</v>
      </c>
    </row>
    <row r="1218" spans="1:10" hidden="1" x14ac:dyDescent="0.25">
      <c r="A1218" s="3" t="s">
        <v>43</v>
      </c>
      <c r="B1218" s="2">
        <v>44317</v>
      </c>
      <c r="C1218" s="7">
        <v>1.5964114628339501</v>
      </c>
      <c r="D1218" s="7">
        <v>3.9294960898254398E-2</v>
      </c>
      <c r="E1218" s="7">
        <v>0.281542502751221</v>
      </c>
      <c r="F1218" s="7">
        <v>0.18658408013616301</v>
      </c>
      <c r="G1218" s="7">
        <v>0.49257845621436303</v>
      </c>
      <c r="H1218" s="9">
        <f t="shared" si="54"/>
        <v>0.32083746364947541</v>
      </c>
      <c r="I1218" s="9">
        <f t="shared" si="55"/>
        <v>0.17396461716103614</v>
      </c>
      <c r="J1218" s="8">
        <f t="shared" si="56"/>
        <v>0.22587904103441742</v>
      </c>
    </row>
    <row r="1219" spans="1:10" hidden="1" x14ac:dyDescent="0.25">
      <c r="A1219" s="3" t="s">
        <v>43</v>
      </c>
      <c r="B1219" s="2">
        <v>44348</v>
      </c>
      <c r="C1219" s="7">
        <v>1.4276849102345801</v>
      </c>
      <c r="D1219" s="7">
        <v>4.1450821913269202E-2</v>
      </c>
      <c r="E1219" s="7">
        <v>0.27081910606632398</v>
      </c>
      <c r="F1219" s="7">
        <v>0.195990089180756</v>
      </c>
      <c r="G1219" s="7">
        <v>0.49173998283965098</v>
      </c>
      <c r="H1219" s="9">
        <f t="shared" ref="H1219:H1282" si="57">D1219+E1219</f>
        <v>0.31226992797959319</v>
      </c>
      <c r="I1219" s="9">
        <f t="shared" ref="I1219:I1282" si="58">D1219/(D1219+F1219)</f>
        <v>0.17457320948728552</v>
      </c>
      <c r="J1219" s="8">
        <f t="shared" ref="J1219:J1282" si="59">+F1219+D1219</f>
        <v>0.23744091109402521</v>
      </c>
    </row>
    <row r="1220" spans="1:10" hidden="1" x14ac:dyDescent="0.25">
      <c r="A1220" s="3" t="s">
        <v>43</v>
      </c>
      <c r="B1220" s="2">
        <v>44378</v>
      </c>
      <c r="C1220" s="7">
        <v>1.4732250078048299</v>
      </c>
      <c r="D1220" s="7">
        <v>4.4742880264089797E-2</v>
      </c>
      <c r="E1220" s="7">
        <v>0.26134060854317398</v>
      </c>
      <c r="F1220" s="7">
        <v>0.20620711449846599</v>
      </c>
      <c r="G1220" s="7">
        <v>0.48770939669426999</v>
      </c>
      <c r="H1220" s="9">
        <f t="shared" si="57"/>
        <v>0.30608348880726377</v>
      </c>
      <c r="I1220" s="9">
        <f t="shared" si="58"/>
        <v>0.17829400756284006</v>
      </c>
      <c r="J1220" s="8">
        <f t="shared" si="59"/>
        <v>0.25094999476255581</v>
      </c>
    </row>
    <row r="1221" spans="1:10" hidden="1" x14ac:dyDescent="0.25">
      <c r="A1221" s="3" t="s">
        <v>43</v>
      </c>
      <c r="B1221" s="2">
        <v>44409</v>
      </c>
      <c r="C1221" s="7">
        <v>1.3718672826895899</v>
      </c>
      <c r="D1221" s="7">
        <v>5.2184010780539802E-2</v>
      </c>
      <c r="E1221" s="7">
        <v>0.24895817727012101</v>
      </c>
      <c r="F1221" s="7">
        <v>0.22157625669122399</v>
      </c>
      <c r="G1221" s="7">
        <v>0.477281555258115</v>
      </c>
      <c r="H1221" s="9">
        <f t="shared" si="57"/>
        <v>0.30114218805066084</v>
      </c>
      <c r="I1221" s="9">
        <f t="shared" si="58"/>
        <v>0.19061937388676087</v>
      </c>
      <c r="J1221" s="8">
        <f t="shared" si="59"/>
        <v>0.2737602674717638</v>
      </c>
    </row>
    <row r="1222" spans="1:10" x14ac:dyDescent="0.25">
      <c r="A1222" s="3" t="s">
        <v>43</v>
      </c>
      <c r="B1222" s="2">
        <v>44440</v>
      </c>
      <c r="C1222" s="7">
        <v>1.3220104096987999</v>
      </c>
      <c r="D1222" s="7">
        <v>4.7958582540594097E-2</v>
      </c>
      <c r="E1222" s="7">
        <v>0.25078890809783599</v>
      </c>
      <c r="F1222" s="7">
        <v>0.21974070346484401</v>
      </c>
      <c r="G1222" s="7">
        <v>0.48151180589672499</v>
      </c>
      <c r="H1222" s="9">
        <f t="shared" si="57"/>
        <v>0.29874749063843009</v>
      </c>
      <c r="I1222" s="9">
        <f t="shared" si="58"/>
        <v>0.17915095425252592</v>
      </c>
      <c r="J1222" s="8">
        <f t="shared" si="59"/>
        <v>0.26769928600543813</v>
      </c>
    </row>
    <row r="1223" spans="1:10" hidden="1" x14ac:dyDescent="0.25">
      <c r="A1223" s="3" t="s">
        <v>44</v>
      </c>
      <c r="B1223" s="2">
        <v>43466</v>
      </c>
      <c r="C1223" s="7">
        <v>0.84271921352947399</v>
      </c>
      <c r="D1223" s="7">
        <v>0.129079679991431</v>
      </c>
      <c r="E1223" s="7">
        <v>3.2427406653197197E-2</v>
      </c>
      <c r="F1223" s="7">
        <v>0.67676164757520496</v>
      </c>
      <c r="G1223" s="7">
        <v>0.161731265780167</v>
      </c>
      <c r="H1223" s="9">
        <f t="shared" si="57"/>
        <v>0.16150708664462821</v>
      </c>
      <c r="I1223" s="9">
        <f t="shared" si="58"/>
        <v>0.16018002003099951</v>
      </c>
      <c r="J1223" s="8">
        <f t="shared" si="59"/>
        <v>0.80584132756663596</v>
      </c>
    </row>
    <row r="1224" spans="1:10" hidden="1" x14ac:dyDescent="0.25">
      <c r="A1224" s="3" t="s">
        <v>44</v>
      </c>
      <c r="B1224" s="2">
        <v>43497</v>
      </c>
      <c r="C1224" s="7">
        <v>0.85547097573389996</v>
      </c>
      <c r="D1224" s="7">
        <v>0.13920804571376399</v>
      </c>
      <c r="E1224" s="7">
        <v>1.8750791873023299E-2</v>
      </c>
      <c r="F1224" s="7">
        <v>0.69221404838270395</v>
      </c>
      <c r="G1224" s="7">
        <v>0.149827114030508</v>
      </c>
      <c r="H1224" s="9">
        <f t="shared" si="57"/>
        <v>0.1579588375867873</v>
      </c>
      <c r="I1224" s="9">
        <f t="shared" si="58"/>
        <v>0.1674336617973157</v>
      </c>
      <c r="J1224" s="8">
        <f t="shared" si="59"/>
        <v>0.83142209409646795</v>
      </c>
    </row>
    <row r="1225" spans="1:10" hidden="1" x14ac:dyDescent="0.25">
      <c r="A1225" s="3" t="s">
        <v>44</v>
      </c>
      <c r="B1225" s="2">
        <v>43525</v>
      </c>
      <c r="C1225" s="7">
        <v>1.03150396250607</v>
      </c>
      <c r="D1225" s="7">
        <v>0.13145414124888899</v>
      </c>
      <c r="E1225" s="7">
        <v>1.7282640356067601E-2</v>
      </c>
      <c r="F1225" s="7">
        <v>0.69917438575694602</v>
      </c>
      <c r="G1225" s="7">
        <v>0.152088832638097</v>
      </c>
      <c r="H1225" s="9">
        <f t="shared" si="57"/>
        <v>0.1487367816049566</v>
      </c>
      <c r="I1225" s="9">
        <f t="shared" si="58"/>
        <v>0.15825864026454939</v>
      </c>
      <c r="J1225" s="8">
        <f t="shared" si="59"/>
        <v>0.830628527005835</v>
      </c>
    </row>
    <row r="1226" spans="1:10" hidden="1" x14ac:dyDescent="0.25">
      <c r="A1226" s="3" t="s">
        <v>44</v>
      </c>
      <c r="B1226" s="2">
        <v>43556</v>
      </c>
      <c r="C1226" s="7">
        <v>0.97488909239451205</v>
      </c>
      <c r="D1226" s="7">
        <v>0.123051845113928</v>
      </c>
      <c r="E1226" s="7">
        <v>2.0653304604201599E-2</v>
      </c>
      <c r="F1226" s="7">
        <v>0.68860878579781004</v>
      </c>
      <c r="G1226" s="7">
        <v>0.16768606448406001</v>
      </c>
      <c r="H1226" s="9">
        <f t="shared" si="57"/>
        <v>0.14370514971812959</v>
      </c>
      <c r="I1226" s="9">
        <f t="shared" si="58"/>
        <v>0.15160504332420796</v>
      </c>
      <c r="J1226" s="8">
        <f t="shared" si="59"/>
        <v>0.81166063091173801</v>
      </c>
    </row>
    <row r="1227" spans="1:10" hidden="1" x14ac:dyDescent="0.25">
      <c r="A1227" s="3" t="s">
        <v>44</v>
      </c>
      <c r="B1227" s="2">
        <v>43586</v>
      </c>
      <c r="C1227" s="7">
        <v>1.03955261430664</v>
      </c>
      <c r="D1227" s="7">
        <v>0.135123673007645</v>
      </c>
      <c r="E1227" s="7">
        <v>1.6742822421101599E-2</v>
      </c>
      <c r="F1227" s="7">
        <v>0.68220491820248796</v>
      </c>
      <c r="G1227" s="7">
        <v>0.16592858636876601</v>
      </c>
      <c r="H1227" s="9">
        <f t="shared" si="57"/>
        <v>0.15186649542874658</v>
      </c>
      <c r="I1227" s="9">
        <f t="shared" si="58"/>
        <v>0.16532356075734669</v>
      </c>
      <c r="J1227" s="8">
        <f t="shared" si="59"/>
        <v>0.8173285912101329</v>
      </c>
    </row>
    <row r="1228" spans="1:10" hidden="1" x14ac:dyDescent="0.25">
      <c r="A1228" s="3" t="s">
        <v>44</v>
      </c>
      <c r="B1228" s="2">
        <v>43617</v>
      </c>
      <c r="C1228" s="7">
        <v>0.97781951793248101</v>
      </c>
      <c r="D1228" s="7">
        <v>0.129432095408267</v>
      </c>
      <c r="E1228" s="7">
        <v>1.53148506850776E-2</v>
      </c>
      <c r="F1228" s="7">
        <v>0.69695436815749101</v>
      </c>
      <c r="G1228" s="7">
        <v>0.158298685749164</v>
      </c>
      <c r="H1228" s="9">
        <f t="shared" si="57"/>
        <v>0.1447469460933446</v>
      </c>
      <c r="I1228" s="9">
        <f t="shared" si="58"/>
        <v>0.15662417175831159</v>
      </c>
      <c r="J1228" s="8">
        <f t="shared" si="59"/>
        <v>0.82638646356575807</v>
      </c>
    </row>
    <row r="1229" spans="1:10" hidden="1" x14ac:dyDescent="0.25">
      <c r="A1229" s="3" t="s">
        <v>44</v>
      </c>
      <c r="B1229" s="2">
        <v>43647</v>
      </c>
      <c r="C1229" s="7">
        <v>1.0134853045997501</v>
      </c>
      <c r="D1229" s="7">
        <v>0.12390256631331099</v>
      </c>
      <c r="E1229" s="7">
        <v>1.6203872776786001E-2</v>
      </c>
      <c r="F1229" s="7">
        <v>0.68866253165478197</v>
      </c>
      <c r="G1229" s="7">
        <v>0.17123102925512099</v>
      </c>
      <c r="H1229" s="9">
        <f t="shared" si="57"/>
        <v>0.14010643909009698</v>
      </c>
      <c r="I1229" s="9">
        <f t="shared" si="58"/>
        <v>0.15248324918599479</v>
      </c>
      <c r="J1229" s="8">
        <f t="shared" si="59"/>
        <v>0.81256509796809295</v>
      </c>
    </row>
    <row r="1230" spans="1:10" hidden="1" x14ac:dyDescent="0.25">
      <c r="A1230" s="3" t="s">
        <v>44</v>
      </c>
      <c r="B1230" s="2">
        <v>43678</v>
      </c>
      <c r="C1230" s="7">
        <v>1.0159166604266701</v>
      </c>
      <c r="D1230" s="7">
        <v>0.12616132885694101</v>
      </c>
      <c r="E1230" s="7">
        <v>2.1141849827514499E-2</v>
      </c>
      <c r="F1230" s="7">
        <v>0.69679199568607597</v>
      </c>
      <c r="G1230" s="7">
        <v>0.155904825629469</v>
      </c>
      <c r="H1230" s="9">
        <f t="shared" si="57"/>
        <v>0.1473031786844555</v>
      </c>
      <c r="I1230" s="9">
        <f t="shared" si="58"/>
        <v>0.15330314015925259</v>
      </c>
      <c r="J1230" s="8">
        <f t="shared" si="59"/>
        <v>0.82295332454301695</v>
      </c>
    </row>
    <row r="1231" spans="1:10" hidden="1" x14ac:dyDescent="0.25">
      <c r="A1231" s="3" t="s">
        <v>44</v>
      </c>
      <c r="B1231" s="2">
        <v>43709</v>
      </c>
      <c r="C1231" s="7">
        <v>0.96836524889914899</v>
      </c>
      <c r="D1231" s="7">
        <v>0.13169363090574901</v>
      </c>
      <c r="E1231" s="7">
        <v>2.5920191594202498E-2</v>
      </c>
      <c r="F1231" s="7">
        <v>0.69618880899715396</v>
      </c>
      <c r="G1231" s="7">
        <v>0.146197368502895</v>
      </c>
      <c r="H1231" s="9">
        <f t="shared" si="57"/>
        <v>0.15761382249995151</v>
      </c>
      <c r="I1231" s="9">
        <f t="shared" si="58"/>
        <v>0.15907286416317093</v>
      </c>
      <c r="J1231" s="8">
        <f t="shared" si="59"/>
        <v>0.827882439902903</v>
      </c>
    </row>
    <row r="1232" spans="1:10" hidden="1" x14ac:dyDescent="0.25">
      <c r="A1232" s="3" t="s">
        <v>44</v>
      </c>
      <c r="B1232" s="2">
        <v>43739</v>
      </c>
      <c r="C1232" s="7">
        <v>1.02193088523003</v>
      </c>
      <c r="D1232" s="7">
        <v>0.14163047125872599</v>
      </c>
      <c r="E1232" s="7">
        <v>2.2571250053399401E-2</v>
      </c>
      <c r="F1232" s="7">
        <v>0.70511634325405304</v>
      </c>
      <c r="G1232" s="7">
        <v>0.13068193543382201</v>
      </c>
      <c r="H1232" s="9">
        <f t="shared" si="57"/>
        <v>0.1642017213121254</v>
      </c>
      <c r="I1232" s="9">
        <f t="shared" si="58"/>
        <v>0.16726425045982682</v>
      </c>
      <c r="J1232" s="8">
        <f t="shared" si="59"/>
        <v>0.846746814512779</v>
      </c>
    </row>
    <row r="1233" spans="1:10" hidden="1" x14ac:dyDescent="0.25">
      <c r="A1233" s="3" t="s">
        <v>44</v>
      </c>
      <c r="B1233" s="2">
        <v>43770</v>
      </c>
      <c r="C1233" s="7">
        <v>1.0736655345764901</v>
      </c>
      <c r="D1233" s="7">
        <v>0.15251257071101501</v>
      </c>
      <c r="E1233" s="7">
        <v>1.7489535794259999E-2</v>
      </c>
      <c r="F1233" s="7">
        <v>0.69556543663359205</v>
      </c>
      <c r="G1233" s="7">
        <v>0.134432456861133</v>
      </c>
      <c r="H1233" s="9">
        <f t="shared" si="57"/>
        <v>0.170002106505275</v>
      </c>
      <c r="I1233" s="9">
        <f t="shared" si="58"/>
        <v>0.17983318679438792</v>
      </c>
      <c r="J1233" s="8">
        <f t="shared" si="59"/>
        <v>0.84807800734460703</v>
      </c>
    </row>
    <row r="1234" spans="1:10" hidden="1" x14ac:dyDescent="0.25">
      <c r="A1234" s="3" t="s">
        <v>44</v>
      </c>
      <c r="B1234" s="2">
        <v>43800</v>
      </c>
      <c r="C1234" s="7">
        <v>1.1846809898648401</v>
      </c>
      <c r="D1234" s="7">
        <v>0.16179892300107801</v>
      </c>
      <c r="E1234" s="7">
        <v>1.62328909003027E-2</v>
      </c>
      <c r="F1234" s="7">
        <v>0.70031105194316501</v>
      </c>
      <c r="G1234" s="7">
        <v>0.121657134155454</v>
      </c>
      <c r="H1234" s="9">
        <f t="shared" si="57"/>
        <v>0.1780318139013807</v>
      </c>
      <c r="I1234" s="9">
        <f t="shared" si="58"/>
        <v>0.18767782267168681</v>
      </c>
      <c r="J1234" s="8">
        <f t="shared" si="59"/>
        <v>0.86210997494424302</v>
      </c>
    </row>
    <row r="1235" spans="1:10" hidden="1" x14ac:dyDescent="0.25">
      <c r="A1235" s="3" t="s">
        <v>44</v>
      </c>
      <c r="B1235" s="2">
        <v>43831</v>
      </c>
      <c r="C1235" s="7">
        <v>0.91106911373743604</v>
      </c>
      <c r="D1235" s="7">
        <v>0.12712647143358999</v>
      </c>
      <c r="E1235" s="7">
        <v>3.0250362799076998E-2</v>
      </c>
      <c r="F1235" s="7">
        <v>0.68265806486534697</v>
      </c>
      <c r="G1235" s="7">
        <v>0.15996510090198501</v>
      </c>
      <c r="H1235" s="9">
        <f t="shared" si="57"/>
        <v>0.15737683423266699</v>
      </c>
      <c r="I1235" s="9">
        <f t="shared" si="58"/>
        <v>0.15698802055990418</v>
      </c>
      <c r="J1235" s="8">
        <f t="shared" si="59"/>
        <v>0.80978453629893699</v>
      </c>
    </row>
    <row r="1236" spans="1:10" hidden="1" x14ac:dyDescent="0.25">
      <c r="A1236" s="3" t="s">
        <v>44</v>
      </c>
      <c r="B1236" s="2">
        <v>43862</v>
      </c>
      <c r="C1236" s="7">
        <v>0.92131245791161798</v>
      </c>
      <c r="D1236" s="7">
        <v>0.138965724932372</v>
      </c>
      <c r="E1236" s="7">
        <v>1.86179451051088E-2</v>
      </c>
      <c r="F1236" s="7">
        <v>0.69952281172235597</v>
      </c>
      <c r="G1236" s="7">
        <v>0.142893518240163</v>
      </c>
      <c r="H1236" s="9">
        <f t="shared" si="57"/>
        <v>0.15758367003748081</v>
      </c>
      <c r="I1236" s="9">
        <f t="shared" si="58"/>
        <v>0.1657336014238143</v>
      </c>
      <c r="J1236" s="8">
        <f t="shared" si="59"/>
        <v>0.838488536654728</v>
      </c>
    </row>
    <row r="1237" spans="1:10" hidden="1" x14ac:dyDescent="0.25">
      <c r="A1237" s="3" t="s">
        <v>44</v>
      </c>
      <c r="B1237" s="2">
        <v>43891</v>
      </c>
      <c r="C1237" s="7">
        <v>0.78717543402243095</v>
      </c>
      <c r="D1237" s="7">
        <v>9.8399591171052306E-2</v>
      </c>
      <c r="E1237" s="7">
        <v>1.4814068662702099E-2</v>
      </c>
      <c r="F1237" s="7">
        <v>0.75099921348822896</v>
      </c>
      <c r="G1237" s="7">
        <v>0.13578712667801701</v>
      </c>
      <c r="H1237" s="9">
        <f t="shared" si="57"/>
        <v>0.11321365983375441</v>
      </c>
      <c r="I1237" s="9">
        <f t="shared" si="58"/>
        <v>0.11584616158074681</v>
      </c>
      <c r="J1237" s="8">
        <f t="shared" si="59"/>
        <v>0.8493988046592813</v>
      </c>
    </row>
    <row r="1238" spans="1:10" hidden="1" x14ac:dyDescent="0.25">
      <c r="A1238" s="3" t="s">
        <v>44</v>
      </c>
      <c r="B1238" s="2">
        <v>43922</v>
      </c>
      <c r="C1238" s="7">
        <v>0.44822173703111601</v>
      </c>
      <c r="D1238" s="7">
        <v>1.8082737278571199E-2</v>
      </c>
      <c r="E1238" s="7">
        <v>2.47998237634681E-2</v>
      </c>
      <c r="F1238" s="7">
        <v>0.76149307906049002</v>
      </c>
      <c r="G1238" s="7">
        <v>0.19562435989747101</v>
      </c>
      <c r="H1238" s="9">
        <f t="shared" si="57"/>
        <v>4.2882561042039302E-2</v>
      </c>
      <c r="I1238" s="9">
        <f t="shared" si="58"/>
        <v>2.3195610868855462E-2</v>
      </c>
      <c r="J1238" s="8">
        <f t="shared" si="59"/>
        <v>0.77957581633906126</v>
      </c>
    </row>
    <row r="1239" spans="1:10" hidden="1" x14ac:dyDescent="0.25">
      <c r="A1239" s="3" t="s">
        <v>44</v>
      </c>
      <c r="B1239" s="2">
        <v>43952</v>
      </c>
      <c r="C1239" s="7">
        <v>0.54804376194225102</v>
      </c>
      <c r="D1239" s="7">
        <v>1.9148189103098699E-2</v>
      </c>
      <c r="E1239" s="7">
        <v>2.3155726238083301E-2</v>
      </c>
      <c r="F1239" s="7">
        <v>0.75578589259093099</v>
      </c>
      <c r="G1239" s="7">
        <v>0.20191019206788699</v>
      </c>
      <c r="H1239" s="9">
        <f t="shared" si="57"/>
        <v>4.2303915341181997E-2</v>
      </c>
      <c r="I1239" s="9">
        <f t="shared" si="58"/>
        <v>2.4709442461531915E-2</v>
      </c>
      <c r="J1239" s="8">
        <f t="shared" si="59"/>
        <v>0.77493408169402966</v>
      </c>
    </row>
    <row r="1240" spans="1:10" hidden="1" x14ac:dyDescent="0.25">
      <c r="A1240" s="3" t="s">
        <v>44</v>
      </c>
      <c r="B1240" s="2">
        <v>43983</v>
      </c>
      <c r="C1240" s="7">
        <v>0.73201839769574595</v>
      </c>
      <c r="D1240" s="7">
        <v>4.4333597769690598E-2</v>
      </c>
      <c r="E1240" s="7">
        <v>1.8415105690133899E-2</v>
      </c>
      <c r="F1240" s="7">
        <v>0.74060208929705096</v>
      </c>
      <c r="G1240" s="7">
        <v>0.19664920724312501</v>
      </c>
      <c r="H1240" s="9">
        <f t="shared" si="57"/>
        <v>6.2748703459824501E-2</v>
      </c>
      <c r="I1240" s="9">
        <f t="shared" si="58"/>
        <v>5.6480548024721161E-2</v>
      </c>
      <c r="J1240" s="8">
        <f t="shared" si="59"/>
        <v>0.78493568706674155</v>
      </c>
    </row>
    <row r="1241" spans="1:10" hidden="1" x14ac:dyDescent="0.25">
      <c r="A1241" s="3" t="s">
        <v>44</v>
      </c>
      <c r="B1241" s="2">
        <v>44013</v>
      </c>
      <c r="C1241" s="7">
        <v>1.0112571510031501</v>
      </c>
      <c r="D1241" s="7">
        <v>7.5063627202370295E-2</v>
      </c>
      <c r="E1241" s="7">
        <v>1.6411576261278701E-2</v>
      </c>
      <c r="F1241" s="7">
        <v>0.66758205246672397</v>
      </c>
      <c r="G1241" s="7">
        <v>0.24094274406962701</v>
      </c>
      <c r="H1241" s="9">
        <f t="shared" si="57"/>
        <v>9.1475203463648999E-2</v>
      </c>
      <c r="I1241" s="9">
        <f t="shared" si="58"/>
        <v>0.10107596294886804</v>
      </c>
      <c r="J1241" s="8">
        <f t="shared" si="59"/>
        <v>0.74264567966909423</v>
      </c>
    </row>
    <row r="1242" spans="1:10" hidden="1" x14ac:dyDescent="0.25">
      <c r="A1242" s="3" t="s">
        <v>44</v>
      </c>
      <c r="B1242" s="2">
        <v>44044</v>
      </c>
      <c r="C1242" s="7">
        <v>1.0225217793927199</v>
      </c>
      <c r="D1242" s="7">
        <v>9.9504167372163999E-2</v>
      </c>
      <c r="E1242" s="7">
        <v>1.51659453447801E-2</v>
      </c>
      <c r="F1242" s="7">
        <v>0.69331065425505201</v>
      </c>
      <c r="G1242" s="7">
        <v>0.192019233028004</v>
      </c>
      <c r="H1242" s="9">
        <f t="shared" si="57"/>
        <v>0.11467011271694411</v>
      </c>
      <c r="I1242" s="9">
        <f t="shared" si="58"/>
        <v>0.12550745099333066</v>
      </c>
      <c r="J1242" s="8">
        <f t="shared" si="59"/>
        <v>0.79281482162721595</v>
      </c>
    </row>
    <row r="1243" spans="1:10" hidden="1" x14ac:dyDescent="0.25">
      <c r="A1243" s="3" t="s">
        <v>44</v>
      </c>
      <c r="B1243" s="2">
        <v>44075</v>
      </c>
      <c r="C1243" s="7">
        <v>0.94356404589041998</v>
      </c>
      <c r="D1243" s="7">
        <v>9.4332948633143399E-2</v>
      </c>
      <c r="E1243" s="7">
        <v>1.7795047872032899E-2</v>
      </c>
      <c r="F1243" s="7">
        <v>0.71527409416213505</v>
      </c>
      <c r="G1243" s="7">
        <v>0.17259790933268801</v>
      </c>
      <c r="H1243" s="9">
        <f t="shared" si="57"/>
        <v>0.1121279965051763</v>
      </c>
      <c r="I1243" s="9">
        <f t="shared" si="58"/>
        <v>0.11651695655641293</v>
      </c>
      <c r="J1243" s="8">
        <f t="shared" si="59"/>
        <v>0.8096070427952784</v>
      </c>
    </row>
    <row r="1244" spans="1:10" hidden="1" x14ac:dyDescent="0.25">
      <c r="A1244" s="3" t="s">
        <v>44</v>
      </c>
      <c r="B1244" s="2">
        <v>44105</v>
      </c>
      <c r="C1244" s="7">
        <v>0.966645689389938</v>
      </c>
      <c r="D1244" s="7">
        <v>9.3266725239972204E-2</v>
      </c>
      <c r="E1244" s="7">
        <v>1.4294246038669399E-2</v>
      </c>
      <c r="F1244" s="7">
        <v>0.71736781409516304</v>
      </c>
      <c r="G1244" s="7">
        <v>0.17507121462619499</v>
      </c>
      <c r="H1244" s="9">
        <f t="shared" si="57"/>
        <v>0.1075609712786416</v>
      </c>
      <c r="I1244" s="9">
        <f t="shared" si="58"/>
        <v>0.115053974034301</v>
      </c>
      <c r="J1244" s="8">
        <f t="shared" si="59"/>
        <v>0.8106345393351353</v>
      </c>
    </row>
    <row r="1245" spans="1:10" hidden="1" x14ac:dyDescent="0.25">
      <c r="A1245" s="3" t="s">
        <v>44</v>
      </c>
      <c r="B1245" s="2">
        <v>44136</v>
      </c>
      <c r="C1245" s="7">
        <v>0.72868446364968398</v>
      </c>
      <c r="D1245" s="7">
        <v>5.1325238560124699E-2</v>
      </c>
      <c r="E1245" s="7">
        <v>2.3904543217216599E-2</v>
      </c>
      <c r="F1245" s="7">
        <v>0.69932451553202002</v>
      </c>
      <c r="G1245" s="7">
        <v>0.22544570269063899</v>
      </c>
      <c r="H1245" s="9">
        <f t="shared" si="57"/>
        <v>7.5229781777341298E-2</v>
      </c>
      <c r="I1245" s="9">
        <f t="shared" si="58"/>
        <v>6.8374416004703509E-2</v>
      </c>
      <c r="J1245" s="8">
        <f t="shared" si="59"/>
        <v>0.75064975409214474</v>
      </c>
    </row>
    <row r="1246" spans="1:10" hidden="1" x14ac:dyDescent="0.25">
      <c r="A1246" s="3" t="s">
        <v>44</v>
      </c>
      <c r="B1246" s="2">
        <v>44166</v>
      </c>
      <c r="C1246" s="7">
        <v>1.0121451289038299</v>
      </c>
      <c r="D1246" s="7">
        <v>0.100353257276821</v>
      </c>
      <c r="E1246" s="7">
        <v>1.3603236547959301E-2</v>
      </c>
      <c r="F1246" s="7">
        <v>0.73250278204465002</v>
      </c>
      <c r="G1246" s="7">
        <v>0.15354072413056999</v>
      </c>
      <c r="H1246" s="9">
        <f t="shared" si="57"/>
        <v>0.11395649382478029</v>
      </c>
      <c r="I1246" s="9">
        <f t="shared" si="58"/>
        <v>0.12049292139200785</v>
      </c>
      <c r="J1246" s="8">
        <f t="shared" si="59"/>
        <v>0.83285603932147101</v>
      </c>
    </row>
    <row r="1247" spans="1:10" hidden="1" x14ac:dyDescent="0.25">
      <c r="A1247" s="3" t="s">
        <v>44</v>
      </c>
      <c r="B1247" s="2">
        <v>44197</v>
      </c>
      <c r="C1247" s="7">
        <v>0.55541581279557495</v>
      </c>
      <c r="D1247" s="7">
        <v>2.5105376039247101E-2</v>
      </c>
      <c r="E1247" s="7">
        <v>2.5655271490017801E-2</v>
      </c>
      <c r="F1247" s="7">
        <v>0.71032976271468096</v>
      </c>
      <c r="G1247" s="7">
        <v>0.238909589756055</v>
      </c>
      <c r="H1247" s="9">
        <f t="shared" si="57"/>
        <v>5.0760647529264902E-2</v>
      </c>
      <c r="I1247" s="9">
        <f t="shared" si="58"/>
        <v>3.4136764367533434E-2</v>
      </c>
      <c r="J1247" s="8">
        <f t="shared" si="59"/>
        <v>0.73543513875392807</v>
      </c>
    </row>
    <row r="1248" spans="1:10" hidden="1" x14ac:dyDescent="0.25">
      <c r="A1248" s="3" t="s">
        <v>44</v>
      </c>
      <c r="B1248" s="2">
        <v>44228</v>
      </c>
      <c r="C1248" s="7">
        <v>0.56246243505304805</v>
      </c>
      <c r="D1248" s="7">
        <v>2.77216014844082E-2</v>
      </c>
      <c r="E1248" s="7">
        <v>1.96774764009384E-2</v>
      </c>
      <c r="F1248" s="7">
        <v>0.72080420386302801</v>
      </c>
      <c r="G1248" s="7">
        <v>0.23179671825162501</v>
      </c>
      <c r="H1248" s="9">
        <f t="shared" si="57"/>
        <v>4.7399077885346599E-2</v>
      </c>
      <c r="I1248" s="9">
        <f t="shared" si="58"/>
        <v>3.7034930908682463E-2</v>
      </c>
      <c r="J1248" s="8">
        <f t="shared" si="59"/>
        <v>0.74852580534743618</v>
      </c>
    </row>
    <row r="1249" spans="1:10" hidden="1" x14ac:dyDescent="0.25">
      <c r="A1249" s="3" t="s">
        <v>44</v>
      </c>
      <c r="B1249" s="2">
        <v>44256</v>
      </c>
      <c r="C1249" s="7">
        <v>0.725647023878908</v>
      </c>
      <c r="D1249" s="7">
        <v>2.9238417787471899E-2</v>
      </c>
      <c r="E1249" s="7">
        <v>1.8295049781766399E-2</v>
      </c>
      <c r="F1249" s="7">
        <v>0.700247189944188</v>
      </c>
      <c r="G1249" s="7">
        <v>0.25221934248657302</v>
      </c>
      <c r="H1249" s="9">
        <f t="shared" si="57"/>
        <v>4.7533467569238298E-2</v>
      </c>
      <c r="I1249" s="9">
        <f t="shared" si="58"/>
        <v>4.0080869968619315E-2</v>
      </c>
      <c r="J1249" s="8">
        <f t="shared" si="59"/>
        <v>0.72948560773165994</v>
      </c>
    </row>
    <row r="1250" spans="1:10" hidden="1" x14ac:dyDescent="0.25">
      <c r="A1250" s="3" t="s">
        <v>44</v>
      </c>
      <c r="B1250" s="2">
        <v>44287</v>
      </c>
      <c r="C1250" s="7">
        <v>0.95408747711253405</v>
      </c>
      <c r="D1250" s="7">
        <v>7.2568982208815497E-2</v>
      </c>
      <c r="E1250" s="7">
        <v>1.87756240518956E-2</v>
      </c>
      <c r="F1250" s="7">
        <v>0.67156776057188505</v>
      </c>
      <c r="G1250" s="7">
        <v>0.237087633167404</v>
      </c>
      <c r="H1250" s="9">
        <f t="shared" si="57"/>
        <v>9.13446062607111E-2</v>
      </c>
      <c r="I1250" s="9">
        <f t="shared" si="58"/>
        <v>9.7521030795548025E-2</v>
      </c>
      <c r="J1250" s="8">
        <f t="shared" si="59"/>
        <v>0.74413674278070052</v>
      </c>
    </row>
    <row r="1251" spans="1:10" hidden="1" x14ac:dyDescent="0.25">
      <c r="A1251" s="3" t="s">
        <v>44</v>
      </c>
      <c r="B1251" s="2">
        <v>44317</v>
      </c>
      <c r="C1251" s="7">
        <v>1.1321552458911199</v>
      </c>
      <c r="D1251" s="7">
        <v>8.9267487829703701E-2</v>
      </c>
      <c r="E1251" s="7">
        <v>2.20265269867637E-2</v>
      </c>
      <c r="F1251" s="7">
        <v>0.65221184154142597</v>
      </c>
      <c r="G1251" s="7">
        <v>0.236494143642107</v>
      </c>
      <c r="H1251" s="9">
        <f t="shared" si="57"/>
        <v>0.1112940148164674</v>
      </c>
      <c r="I1251" s="9">
        <f t="shared" si="58"/>
        <v>0.12039106728088303</v>
      </c>
      <c r="J1251" s="8">
        <f t="shared" si="59"/>
        <v>0.7414793293711297</v>
      </c>
    </row>
    <row r="1252" spans="1:10" hidden="1" x14ac:dyDescent="0.25">
      <c r="A1252" s="3" t="s">
        <v>44</v>
      </c>
      <c r="B1252" s="2">
        <v>44348</v>
      </c>
      <c r="C1252" s="7">
        <v>1.12291686977565</v>
      </c>
      <c r="D1252" s="7">
        <v>9.4205892911277594E-2</v>
      </c>
      <c r="E1252" s="7">
        <v>2.6495625594086299E-2</v>
      </c>
      <c r="F1252" s="7">
        <v>0.64426046824756</v>
      </c>
      <c r="G1252" s="7">
        <v>0.23503801324707699</v>
      </c>
      <c r="H1252" s="9">
        <f t="shared" si="57"/>
        <v>0.1207015185053639</v>
      </c>
      <c r="I1252" s="9">
        <f t="shared" si="58"/>
        <v>0.12756964686034594</v>
      </c>
      <c r="J1252" s="8">
        <f t="shared" si="59"/>
        <v>0.73846636115883757</v>
      </c>
    </row>
    <row r="1253" spans="1:10" hidden="1" x14ac:dyDescent="0.25">
      <c r="A1253" s="3" t="s">
        <v>44</v>
      </c>
      <c r="B1253" s="2">
        <v>44378</v>
      </c>
      <c r="C1253" s="7">
        <v>1.16725065379058</v>
      </c>
      <c r="D1253" s="7">
        <v>0.10819530133233</v>
      </c>
      <c r="E1253" s="7">
        <v>2.40751186168187E-2</v>
      </c>
      <c r="F1253" s="7">
        <v>0.66321435468585599</v>
      </c>
      <c r="G1253" s="7">
        <v>0.204515225364995</v>
      </c>
      <c r="H1253" s="9">
        <f t="shared" si="57"/>
        <v>0.1322704199491487</v>
      </c>
      <c r="I1253" s="9">
        <f t="shared" si="58"/>
        <v>0.14025660748247012</v>
      </c>
      <c r="J1253" s="8">
        <f t="shared" si="59"/>
        <v>0.77140965601818601</v>
      </c>
    </row>
    <row r="1254" spans="1:10" hidden="1" x14ac:dyDescent="0.25">
      <c r="A1254" s="3" t="s">
        <v>44</v>
      </c>
      <c r="B1254" s="2">
        <v>44409</v>
      </c>
      <c r="C1254" s="7">
        <v>1.1853479152061099</v>
      </c>
      <c r="D1254" s="7">
        <v>0.12391091754338</v>
      </c>
      <c r="E1254" s="7">
        <v>2.5047084444702002E-2</v>
      </c>
      <c r="F1254" s="7">
        <v>0.66377628607269601</v>
      </c>
      <c r="G1254" s="7">
        <v>0.18726571193922301</v>
      </c>
      <c r="H1254" s="9">
        <f t="shared" si="57"/>
        <v>0.14895800198808201</v>
      </c>
      <c r="I1254" s="9">
        <f t="shared" si="58"/>
        <v>0.15730980137107192</v>
      </c>
      <c r="J1254" s="8">
        <f t="shared" si="59"/>
        <v>0.78768720361607603</v>
      </c>
    </row>
    <row r="1255" spans="1:10" x14ac:dyDescent="0.25">
      <c r="A1255" s="3" t="s">
        <v>44</v>
      </c>
      <c r="B1255" s="2">
        <v>44440</v>
      </c>
      <c r="C1255" s="7">
        <v>1.15979431809178</v>
      </c>
      <c r="D1255" s="7">
        <v>0.124230910754007</v>
      </c>
      <c r="E1255" s="7">
        <v>2.87997858800919E-2</v>
      </c>
      <c r="F1255" s="7">
        <v>0.66359091241093904</v>
      </c>
      <c r="G1255" s="7">
        <v>0.183378390954962</v>
      </c>
      <c r="H1255" s="9">
        <f t="shared" si="57"/>
        <v>0.15303069663409891</v>
      </c>
      <c r="I1255" s="9">
        <f t="shared" si="58"/>
        <v>0.15768909555580665</v>
      </c>
      <c r="J1255" s="8">
        <f t="shared" si="59"/>
        <v>0.78782182316494609</v>
      </c>
    </row>
    <row r="1256" spans="1:10" hidden="1" x14ac:dyDescent="0.25">
      <c r="A1256" s="3" t="s">
        <v>45</v>
      </c>
      <c r="B1256" s="2">
        <v>43466</v>
      </c>
      <c r="C1256" s="7">
        <v>0.88663277139042995</v>
      </c>
      <c r="D1256" s="7">
        <v>8.3784188639129301E-2</v>
      </c>
      <c r="E1256" s="7">
        <v>3.9706648440796799E-3</v>
      </c>
      <c r="F1256" s="7">
        <v>0.83480858373505296</v>
      </c>
      <c r="G1256" s="7">
        <v>7.74365627817383E-2</v>
      </c>
      <c r="H1256" s="9">
        <f t="shared" si="57"/>
        <v>8.775485348320898E-2</v>
      </c>
      <c r="I1256" s="9">
        <f t="shared" si="58"/>
        <v>9.120928354637696E-2</v>
      </c>
      <c r="J1256" s="8">
        <f t="shared" si="59"/>
        <v>0.91859277237418224</v>
      </c>
    </row>
    <row r="1257" spans="1:10" hidden="1" x14ac:dyDescent="0.25">
      <c r="A1257" s="3" t="s">
        <v>45</v>
      </c>
      <c r="B1257" s="2">
        <v>43497</v>
      </c>
      <c r="C1257" s="7">
        <v>0.87350250033983601</v>
      </c>
      <c r="D1257" s="7">
        <v>8.5770418267888601E-2</v>
      </c>
      <c r="E1257" s="7">
        <v>3.2629871291632601E-3</v>
      </c>
      <c r="F1257" s="7">
        <v>0.83717107717912798</v>
      </c>
      <c r="G1257" s="7">
        <v>7.37955174238204E-2</v>
      </c>
      <c r="H1257" s="9">
        <f t="shared" si="57"/>
        <v>8.903340539705186E-2</v>
      </c>
      <c r="I1257" s="9">
        <f t="shared" si="58"/>
        <v>9.2931587420226072E-2</v>
      </c>
      <c r="J1257" s="8">
        <f t="shared" si="59"/>
        <v>0.92294149544701654</v>
      </c>
    </row>
    <row r="1258" spans="1:10" hidden="1" x14ac:dyDescent="0.25">
      <c r="A1258" s="3" t="s">
        <v>45</v>
      </c>
      <c r="B1258" s="2">
        <v>43525</v>
      </c>
      <c r="C1258" s="7">
        <v>1.0297329755176901</v>
      </c>
      <c r="D1258" s="7">
        <v>8.3337933296592906E-2</v>
      </c>
      <c r="E1258" s="7">
        <v>3.3451447466254598E-3</v>
      </c>
      <c r="F1258" s="7">
        <v>0.84842604528993304</v>
      </c>
      <c r="G1258" s="7">
        <v>6.4890876666848396E-2</v>
      </c>
      <c r="H1258" s="9">
        <f t="shared" si="57"/>
        <v>8.668307804321837E-2</v>
      </c>
      <c r="I1258" s="9">
        <f t="shared" si="58"/>
        <v>8.9441033579142529E-2</v>
      </c>
      <c r="J1258" s="8">
        <f t="shared" si="59"/>
        <v>0.93176397858652593</v>
      </c>
    </row>
    <row r="1259" spans="1:10" hidden="1" x14ac:dyDescent="0.25">
      <c r="A1259" s="3" t="s">
        <v>45</v>
      </c>
      <c r="B1259" s="2">
        <v>43556</v>
      </c>
      <c r="C1259" s="7">
        <v>1.01630323092446</v>
      </c>
      <c r="D1259" s="7">
        <v>8.3374779910702398E-2</v>
      </c>
      <c r="E1259" s="7">
        <v>2.7573401427696898E-3</v>
      </c>
      <c r="F1259" s="7">
        <v>0.84414901651708196</v>
      </c>
      <c r="G1259" s="7">
        <v>6.9718863429446304E-2</v>
      </c>
      <c r="H1259" s="9">
        <f t="shared" si="57"/>
        <v>8.6132120053472094E-2</v>
      </c>
      <c r="I1259" s="9">
        <f t="shared" si="58"/>
        <v>8.9889639739495181E-2</v>
      </c>
      <c r="J1259" s="8">
        <f t="shared" si="59"/>
        <v>0.92752379642778437</v>
      </c>
    </row>
    <row r="1260" spans="1:10" hidden="1" x14ac:dyDescent="0.25">
      <c r="A1260" s="3" t="s">
        <v>45</v>
      </c>
      <c r="B1260" s="2">
        <v>43586</v>
      </c>
      <c r="C1260" s="7">
        <v>1.02842599696535</v>
      </c>
      <c r="D1260" s="7">
        <v>8.3484032223402796E-2</v>
      </c>
      <c r="E1260" s="7">
        <v>3.7442867766705498E-3</v>
      </c>
      <c r="F1260" s="7">
        <v>0.84229940443697304</v>
      </c>
      <c r="G1260" s="7">
        <v>7.0472276562953795E-2</v>
      </c>
      <c r="H1260" s="9">
        <f t="shared" si="57"/>
        <v>8.7228319000073343E-2</v>
      </c>
      <c r="I1260" s="9">
        <f t="shared" si="58"/>
        <v>9.0176631939494239E-2</v>
      </c>
      <c r="J1260" s="8">
        <f t="shared" si="59"/>
        <v>0.92578343666037588</v>
      </c>
    </row>
    <row r="1261" spans="1:10" hidden="1" x14ac:dyDescent="0.25">
      <c r="A1261" s="3" t="s">
        <v>45</v>
      </c>
      <c r="B1261" s="2">
        <v>43617</v>
      </c>
      <c r="C1261" s="7">
        <v>0.98231797697970602</v>
      </c>
      <c r="D1261" s="7">
        <v>8.7491987575072594E-2</v>
      </c>
      <c r="E1261" s="7">
        <v>3.2966318785809701E-3</v>
      </c>
      <c r="F1261" s="7">
        <v>0.840289623128185</v>
      </c>
      <c r="G1261" s="7">
        <v>6.8921757418161395E-2</v>
      </c>
      <c r="H1261" s="9">
        <f t="shared" si="57"/>
        <v>9.078861945365356E-2</v>
      </c>
      <c r="I1261" s="9">
        <f t="shared" si="58"/>
        <v>9.4302351507865895E-2</v>
      </c>
      <c r="J1261" s="8">
        <f t="shared" si="59"/>
        <v>0.9277816107032576</v>
      </c>
    </row>
    <row r="1262" spans="1:10" hidden="1" x14ac:dyDescent="0.25">
      <c r="A1262" s="3" t="s">
        <v>45</v>
      </c>
      <c r="B1262" s="2">
        <v>43647</v>
      </c>
      <c r="C1262" s="7">
        <v>1.0288360914201</v>
      </c>
      <c r="D1262" s="7">
        <v>8.5132037714500494E-2</v>
      </c>
      <c r="E1262" s="7">
        <v>3.1318704089191999E-3</v>
      </c>
      <c r="F1262" s="7">
        <v>0.83987730926038795</v>
      </c>
      <c r="G1262" s="7">
        <v>7.1858782616192801E-2</v>
      </c>
      <c r="H1262" s="9">
        <f t="shared" si="57"/>
        <v>8.8263908123419693E-2</v>
      </c>
      <c r="I1262" s="9">
        <f t="shared" si="58"/>
        <v>9.2033705381370165E-2</v>
      </c>
      <c r="J1262" s="8">
        <f t="shared" si="59"/>
        <v>0.92500934697488846</v>
      </c>
    </row>
    <row r="1263" spans="1:10" hidden="1" x14ac:dyDescent="0.25">
      <c r="A1263" s="3" t="s">
        <v>45</v>
      </c>
      <c r="B1263" s="2">
        <v>43678</v>
      </c>
      <c r="C1263" s="7">
        <v>1.03335268093527</v>
      </c>
      <c r="D1263" s="7">
        <v>8.7038865810586202E-2</v>
      </c>
      <c r="E1263" s="7">
        <v>3.5702911735758301E-3</v>
      </c>
      <c r="F1263" s="7">
        <v>0.84076206834213096</v>
      </c>
      <c r="G1263" s="7">
        <v>6.8628774673707205E-2</v>
      </c>
      <c r="H1263" s="9">
        <f t="shared" si="57"/>
        <v>9.0609156984162026E-2</v>
      </c>
      <c r="I1263" s="9">
        <f t="shared" si="58"/>
        <v>9.3812004931932411E-2</v>
      </c>
      <c r="J1263" s="8">
        <f t="shared" si="59"/>
        <v>0.92780093415271714</v>
      </c>
    </row>
    <row r="1264" spans="1:10" hidden="1" x14ac:dyDescent="0.25">
      <c r="A1264" s="3" t="s">
        <v>45</v>
      </c>
      <c r="B1264" s="2">
        <v>43709</v>
      </c>
      <c r="C1264" s="7">
        <v>0.94150619156743098</v>
      </c>
      <c r="D1264" s="7">
        <v>8.4105039572135706E-2</v>
      </c>
      <c r="E1264" s="7">
        <v>3.6266269346179802E-3</v>
      </c>
      <c r="F1264" s="7">
        <v>0.83698494188480399</v>
      </c>
      <c r="G1264" s="7">
        <v>7.5283391608442801E-2</v>
      </c>
      <c r="H1264" s="9">
        <f t="shared" si="57"/>
        <v>8.7731666506753681E-2</v>
      </c>
      <c r="I1264" s="9">
        <f t="shared" si="58"/>
        <v>9.1310340211389604E-2</v>
      </c>
      <c r="J1264" s="8">
        <f t="shared" si="59"/>
        <v>0.92108998145693965</v>
      </c>
    </row>
    <row r="1265" spans="1:10" hidden="1" x14ac:dyDescent="0.25">
      <c r="A1265" s="3" t="s">
        <v>45</v>
      </c>
      <c r="B1265" s="2">
        <v>43739</v>
      </c>
      <c r="C1265" s="7">
        <v>0.99824556750862603</v>
      </c>
      <c r="D1265" s="7">
        <v>8.5744075971218803E-2</v>
      </c>
      <c r="E1265" s="7">
        <v>3.9238715057135698E-3</v>
      </c>
      <c r="F1265" s="7">
        <v>0.83534438672218103</v>
      </c>
      <c r="G1265" s="7">
        <v>7.4987665800886893E-2</v>
      </c>
      <c r="H1265" s="9">
        <f t="shared" si="57"/>
        <v>8.9667947476932366E-2</v>
      </c>
      <c r="I1265" s="9">
        <f t="shared" si="58"/>
        <v>9.3089946779368354E-2</v>
      </c>
      <c r="J1265" s="8">
        <f t="shared" si="59"/>
        <v>0.92108846269339983</v>
      </c>
    </row>
    <row r="1266" spans="1:10" hidden="1" x14ac:dyDescent="0.25">
      <c r="A1266" s="3" t="s">
        <v>45</v>
      </c>
      <c r="B1266" s="2">
        <v>43770</v>
      </c>
      <c r="C1266" s="7">
        <v>1.03038299504731</v>
      </c>
      <c r="D1266" s="7">
        <v>8.9602310593863796E-2</v>
      </c>
      <c r="E1266" s="7">
        <v>3.1423581902823299E-3</v>
      </c>
      <c r="F1266" s="7">
        <v>0.83304983824025702</v>
      </c>
      <c r="G1266" s="7">
        <v>7.4205492975596393E-2</v>
      </c>
      <c r="H1266" s="9">
        <f t="shared" si="57"/>
        <v>9.2744668784146125E-2</v>
      </c>
      <c r="I1266" s="9">
        <f t="shared" si="58"/>
        <v>9.7113858898054725E-2</v>
      </c>
      <c r="J1266" s="8">
        <f t="shared" si="59"/>
        <v>0.92265214883412083</v>
      </c>
    </row>
    <row r="1267" spans="1:10" hidden="1" x14ac:dyDescent="0.25">
      <c r="A1267" s="3" t="s">
        <v>45</v>
      </c>
      <c r="B1267" s="2">
        <v>43800</v>
      </c>
      <c r="C1267" s="7">
        <v>1.15076102140379</v>
      </c>
      <c r="D1267" s="7">
        <v>9.7614550758515606E-2</v>
      </c>
      <c r="E1267" s="7">
        <v>2.5894608624296802E-3</v>
      </c>
      <c r="F1267" s="7">
        <v>0.83861533056287696</v>
      </c>
      <c r="G1267" s="7">
        <v>6.1180657816177403E-2</v>
      </c>
      <c r="H1267" s="9">
        <f t="shared" si="57"/>
        <v>0.10020401162094529</v>
      </c>
      <c r="I1267" s="9">
        <f t="shared" si="58"/>
        <v>0.10426344288514128</v>
      </c>
      <c r="J1267" s="8">
        <f t="shared" si="59"/>
        <v>0.93622988132139251</v>
      </c>
    </row>
    <row r="1268" spans="1:10" hidden="1" x14ac:dyDescent="0.25">
      <c r="A1268" s="3" t="s">
        <v>45</v>
      </c>
      <c r="B1268" s="2">
        <v>43831</v>
      </c>
      <c r="C1268" s="7">
        <v>0.91364526237854304</v>
      </c>
      <c r="D1268" s="7">
        <v>8.4368333539264803E-2</v>
      </c>
      <c r="E1268" s="7">
        <v>3.2294853830059202E-3</v>
      </c>
      <c r="F1268" s="7">
        <v>0.82851867074638896</v>
      </c>
      <c r="G1268" s="7">
        <v>8.3883510331340103E-2</v>
      </c>
      <c r="H1268" s="9">
        <f t="shared" si="57"/>
        <v>8.7597818922270726E-2</v>
      </c>
      <c r="I1268" s="9">
        <f t="shared" si="58"/>
        <v>9.2419251389479637E-2</v>
      </c>
      <c r="J1268" s="8">
        <f t="shared" si="59"/>
        <v>0.91288700428565372</v>
      </c>
    </row>
    <row r="1269" spans="1:10" hidden="1" x14ac:dyDescent="0.25">
      <c r="A1269" s="3" t="s">
        <v>45</v>
      </c>
      <c r="B1269" s="2">
        <v>43862</v>
      </c>
      <c r="C1269" s="7">
        <v>0.92714256640951898</v>
      </c>
      <c r="D1269" s="7">
        <v>8.58708730381193E-2</v>
      </c>
      <c r="E1269" s="7">
        <v>2.56940135364799E-3</v>
      </c>
      <c r="F1269" s="7">
        <v>0.83905738190542001</v>
      </c>
      <c r="G1269" s="7">
        <v>7.2502343702812402E-2</v>
      </c>
      <c r="H1269" s="9">
        <f t="shared" si="57"/>
        <v>8.8440274391767285E-2</v>
      </c>
      <c r="I1269" s="9">
        <f t="shared" si="58"/>
        <v>9.2840577178995506E-2</v>
      </c>
      <c r="J1269" s="8">
        <f t="shared" si="59"/>
        <v>0.92492825494353936</v>
      </c>
    </row>
    <row r="1270" spans="1:10" hidden="1" x14ac:dyDescent="0.25">
      <c r="A1270" s="3" t="s">
        <v>45</v>
      </c>
      <c r="B1270" s="2">
        <v>43891</v>
      </c>
      <c r="C1270" s="7">
        <v>0.88330755139269901</v>
      </c>
      <c r="D1270" s="7">
        <v>7.4896200322894402E-2</v>
      </c>
      <c r="E1270" s="7">
        <v>1.7217626586552299E-3</v>
      </c>
      <c r="F1270" s="7">
        <v>0.84840061862824601</v>
      </c>
      <c r="G1270" s="7">
        <v>7.4981418390204599E-2</v>
      </c>
      <c r="H1270" s="9">
        <f t="shared" si="57"/>
        <v>7.6617962981549631E-2</v>
      </c>
      <c r="I1270" s="9">
        <f t="shared" si="58"/>
        <v>8.1118226322902359E-2</v>
      </c>
      <c r="J1270" s="8">
        <f t="shared" si="59"/>
        <v>0.92329681895114035</v>
      </c>
    </row>
    <row r="1271" spans="1:10" hidden="1" x14ac:dyDescent="0.25">
      <c r="A1271" s="3" t="s">
        <v>45</v>
      </c>
      <c r="B1271" s="2">
        <v>43922</v>
      </c>
      <c r="C1271" s="7">
        <v>0.58719055960670496</v>
      </c>
      <c r="D1271" s="7">
        <v>5.68141228014283E-2</v>
      </c>
      <c r="E1271" s="7">
        <v>1.88683784883435E-3</v>
      </c>
      <c r="F1271" s="7">
        <v>0.82287883957988295</v>
      </c>
      <c r="G1271" s="7">
        <v>0.118420199769854</v>
      </c>
      <c r="H1271" s="9">
        <f t="shared" si="57"/>
        <v>5.8700960650262653E-2</v>
      </c>
      <c r="I1271" s="9">
        <f t="shared" si="58"/>
        <v>6.4584036966299704E-2</v>
      </c>
      <c r="J1271" s="8">
        <f t="shared" si="59"/>
        <v>0.87969296238131123</v>
      </c>
    </row>
    <row r="1272" spans="1:10" hidden="1" x14ac:dyDescent="0.25">
      <c r="A1272" s="3" t="s">
        <v>45</v>
      </c>
      <c r="B1272" s="2">
        <v>43952</v>
      </c>
      <c r="C1272" s="7">
        <v>0.71765437014199596</v>
      </c>
      <c r="D1272" s="7">
        <v>5.5559101896828403E-2</v>
      </c>
      <c r="E1272" s="7">
        <v>2.1649538860939498E-3</v>
      </c>
      <c r="F1272" s="7">
        <v>0.82327091963223498</v>
      </c>
      <c r="G1272" s="7">
        <v>0.11900502458484299</v>
      </c>
      <c r="H1272" s="9">
        <f t="shared" si="57"/>
        <v>5.7724055782922355E-2</v>
      </c>
      <c r="I1272" s="9">
        <f t="shared" si="58"/>
        <v>6.3219394576623525E-2</v>
      </c>
      <c r="J1272" s="8">
        <f t="shared" si="59"/>
        <v>0.87883002152906342</v>
      </c>
    </row>
    <row r="1273" spans="1:10" hidden="1" x14ac:dyDescent="0.25">
      <c r="A1273" s="3" t="s">
        <v>45</v>
      </c>
      <c r="B1273" s="2">
        <v>43983</v>
      </c>
      <c r="C1273" s="7">
        <v>0.78864463441319299</v>
      </c>
      <c r="D1273" s="7">
        <v>5.6163206474328098E-2</v>
      </c>
      <c r="E1273" s="7">
        <v>2.6806882824820799E-3</v>
      </c>
      <c r="F1273" s="7">
        <v>0.82648078028265204</v>
      </c>
      <c r="G1273" s="7">
        <v>0.11467532496053801</v>
      </c>
      <c r="H1273" s="9">
        <f t="shared" si="57"/>
        <v>5.8843894756810178E-2</v>
      </c>
      <c r="I1273" s="9">
        <f t="shared" si="58"/>
        <v>6.3630645330382346E-2</v>
      </c>
      <c r="J1273" s="8">
        <f t="shared" si="59"/>
        <v>0.88264398675698019</v>
      </c>
    </row>
    <row r="1274" spans="1:10" hidden="1" x14ac:dyDescent="0.25">
      <c r="A1274" s="3" t="s">
        <v>45</v>
      </c>
      <c r="B1274" s="2">
        <v>44013</v>
      </c>
      <c r="C1274" s="7">
        <v>0.96851394549980896</v>
      </c>
      <c r="D1274" s="7">
        <v>6.6628851701245606E-2</v>
      </c>
      <c r="E1274" s="7">
        <v>2.4714914859209698E-3</v>
      </c>
      <c r="F1274" s="7">
        <v>0.83556187340147503</v>
      </c>
      <c r="G1274" s="7">
        <v>9.5337783411357999E-2</v>
      </c>
      <c r="H1274" s="9">
        <f t="shared" si="57"/>
        <v>6.9100343187166582E-2</v>
      </c>
      <c r="I1274" s="9">
        <f t="shared" si="58"/>
        <v>7.3852290704561896E-2</v>
      </c>
      <c r="J1274" s="8">
        <f t="shared" si="59"/>
        <v>0.90219072510272058</v>
      </c>
    </row>
    <row r="1275" spans="1:10" hidden="1" x14ac:dyDescent="0.25">
      <c r="A1275" s="3" t="s">
        <v>45</v>
      </c>
      <c r="B1275" s="2">
        <v>44044</v>
      </c>
      <c r="C1275" s="7">
        <v>1.0512903752473099</v>
      </c>
      <c r="D1275" s="7">
        <v>7.8172087385227296E-2</v>
      </c>
      <c r="E1275" s="7">
        <v>2.6695477981324299E-3</v>
      </c>
      <c r="F1275" s="7">
        <v>0.83407594764045601</v>
      </c>
      <c r="G1275" s="7">
        <v>8.5082417176184796E-2</v>
      </c>
      <c r="H1275" s="9">
        <f t="shared" si="57"/>
        <v>8.0841635183359725E-2</v>
      </c>
      <c r="I1275" s="9">
        <f t="shared" si="58"/>
        <v>8.5691702677141365E-2</v>
      </c>
      <c r="J1275" s="8">
        <f t="shared" si="59"/>
        <v>0.9122480350256833</v>
      </c>
    </row>
    <row r="1276" spans="1:10" hidden="1" x14ac:dyDescent="0.25">
      <c r="A1276" s="3" t="s">
        <v>45</v>
      </c>
      <c r="B1276" s="2">
        <v>44075</v>
      </c>
      <c r="C1276" s="7">
        <v>0.97374489955167598</v>
      </c>
      <c r="D1276" s="7">
        <v>7.3425189988442802E-2</v>
      </c>
      <c r="E1276" s="7">
        <v>2.7128461048260199E-3</v>
      </c>
      <c r="F1276" s="7">
        <v>0.82872495303274796</v>
      </c>
      <c r="G1276" s="7">
        <v>9.5137010873982797E-2</v>
      </c>
      <c r="H1276" s="9">
        <f t="shared" si="57"/>
        <v>7.6138036093268815E-2</v>
      </c>
      <c r="I1276" s="9">
        <f t="shared" si="58"/>
        <v>8.1389101976474559E-2</v>
      </c>
      <c r="J1276" s="8">
        <f t="shared" si="59"/>
        <v>0.90215014302119079</v>
      </c>
    </row>
    <row r="1277" spans="1:10" hidden="1" x14ac:dyDescent="0.25">
      <c r="A1277" s="3" t="s">
        <v>45</v>
      </c>
      <c r="B1277" s="2">
        <v>44105</v>
      </c>
      <c r="C1277" s="7">
        <v>0.91128893868674199</v>
      </c>
      <c r="D1277" s="7">
        <v>7.0150529376526993E-2</v>
      </c>
      <c r="E1277" s="7">
        <v>3.1816501252543202E-3</v>
      </c>
      <c r="F1277" s="7">
        <v>0.81584854363274195</v>
      </c>
      <c r="G1277" s="7">
        <v>0.110819276865476</v>
      </c>
      <c r="H1277" s="9">
        <f t="shared" si="57"/>
        <v>7.3332179501781308E-2</v>
      </c>
      <c r="I1277" s="9">
        <f t="shared" si="58"/>
        <v>7.9176752565059516E-2</v>
      </c>
      <c r="J1277" s="8">
        <f t="shared" si="59"/>
        <v>0.88599907300926894</v>
      </c>
    </row>
    <row r="1278" spans="1:10" hidden="1" x14ac:dyDescent="0.25">
      <c r="A1278" s="3" t="s">
        <v>45</v>
      </c>
      <c r="B1278" s="2">
        <v>44136</v>
      </c>
      <c r="C1278" s="7">
        <v>0.97720027116000396</v>
      </c>
      <c r="D1278" s="7">
        <v>7.3574782753725004E-2</v>
      </c>
      <c r="E1278" s="7">
        <v>2.96811694887656E-3</v>
      </c>
      <c r="F1278" s="7">
        <v>0.81416773094496497</v>
      </c>
      <c r="G1278" s="7">
        <v>0.109289369352433</v>
      </c>
      <c r="H1278" s="9">
        <f t="shared" si="57"/>
        <v>7.6542899702601558E-2</v>
      </c>
      <c r="I1278" s="9">
        <f t="shared" si="58"/>
        <v>8.2878516707714123E-2</v>
      </c>
      <c r="J1278" s="8">
        <f t="shared" si="59"/>
        <v>0.88774251369868995</v>
      </c>
    </row>
    <row r="1279" spans="1:10" hidden="1" x14ac:dyDescent="0.25">
      <c r="A1279" s="3" t="s">
        <v>45</v>
      </c>
      <c r="B1279" s="2">
        <v>44166</v>
      </c>
      <c r="C1279" s="7">
        <v>1.00528903557995</v>
      </c>
      <c r="D1279" s="7">
        <v>7.64550195769957E-2</v>
      </c>
      <c r="E1279" s="7">
        <v>2.8073570325005898E-3</v>
      </c>
      <c r="F1279" s="7">
        <v>0.835698674171655</v>
      </c>
      <c r="G1279" s="7">
        <v>8.5038949218848595E-2</v>
      </c>
      <c r="H1279" s="9">
        <f t="shared" si="57"/>
        <v>7.9262376609496296E-2</v>
      </c>
      <c r="I1279" s="9">
        <f t="shared" si="58"/>
        <v>8.381813295387841E-2</v>
      </c>
      <c r="J1279" s="8">
        <f t="shared" si="59"/>
        <v>0.91215369374865074</v>
      </c>
    </row>
    <row r="1280" spans="1:10" hidden="1" x14ac:dyDescent="0.25">
      <c r="A1280" s="3" t="s">
        <v>45</v>
      </c>
      <c r="B1280" s="2">
        <v>44197</v>
      </c>
      <c r="C1280" s="7">
        <v>0.64064576617063895</v>
      </c>
      <c r="D1280" s="7">
        <v>5.2858687316515302E-2</v>
      </c>
      <c r="E1280" s="7">
        <v>5.4103961797424497E-3</v>
      </c>
      <c r="F1280" s="7">
        <v>0.817987282569279</v>
      </c>
      <c r="G1280" s="7">
        <v>0.123743633934464</v>
      </c>
      <c r="H1280" s="9">
        <f t="shared" si="57"/>
        <v>5.8269083496257749E-2</v>
      </c>
      <c r="I1280" s="9">
        <f t="shared" si="58"/>
        <v>6.0698090298847415E-2</v>
      </c>
      <c r="J1280" s="8">
        <f t="shared" si="59"/>
        <v>0.87084596988579432</v>
      </c>
    </row>
    <row r="1281" spans="1:10" hidden="1" x14ac:dyDescent="0.25">
      <c r="A1281" s="3" t="s">
        <v>45</v>
      </c>
      <c r="B1281" s="2">
        <v>44228</v>
      </c>
      <c r="C1281" s="7">
        <v>0.64829776050060395</v>
      </c>
      <c r="D1281" s="7">
        <v>5.2656772521740801E-2</v>
      </c>
      <c r="E1281" s="7">
        <v>5.7868408403225699E-3</v>
      </c>
      <c r="F1281" s="7">
        <v>0.81138486207187099</v>
      </c>
      <c r="G1281" s="7">
        <v>0.13017152456606601</v>
      </c>
      <c r="H1281" s="9">
        <f t="shared" si="57"/>
        <v>5.8443613362063371E-2</v>
      </c>
      <c r="I1281" s="9">
        <f t="shared" si="58"/>
        <v>6.0942401862969335E-2</v>
      </c>
      <c r="J1281" s="8">
        <f t="shared" si="59"/>
        <v>0.86404163459361183</v>
      </c>
    </row>
    <row r="1282" spans="1:10" hidden="1" x14ac:dyDescent="0.25">
      <c r="A1282" s="3" t="s">
        <v>45</v>
      </c>
      <c r="B1282" s="2">
        <v>44256</v>
      </c>
      <c r="C1282" s="7">
        <v>0.82576043792236498</v>
      </c>
      <c r="D1282" s="7">
        <v>5.1697480886154799E-2</v>
      </c>
      <c r="E1282" s="7">
        <v>5.3720350184249003E-3</v>
      </c>
      <c r="F1282" s="7">
        <v>0.824358600904876</v>
      </c>
      <c r="G1282" s="7">
        <v>0.118571883190544</v>
      </c>
      <c r="H1282" s="9">
        <f t="shared" si="57"/>
        <v>5.7069515904579697E-2</v>
      </c>
      <c r="I1282" s="9">
        <f t="shared" si="58"/>
        <v>5.9011611197839285E-2</v>
      </c>
      <c r="J1282" s="8">
        <f t="shared" si="59"/>
        <v>0.87605608179103078</v>
      </c>
    </row>
    <row r="1283" spans="1:10" hidden="1" x14ac:dyDescent="0.25">
      <c r="A1283" s="3" t="s">
        <v>45</v>
      </c>
      <c r="B1283" s="2">
        <v>44287</v>
      </c>
      <c r="C1283" s="7">
        <v>0.98185925663238505</v>
      </c>
      <c r="D1283" s="7">
        <v>7.0402974891549605E-2</v>
      </c>
      <c r="E1283" s="7">
        <v>3.82334914616294E-3</v>
      </c>
      <c r="F1283" s="7">
        <v>0.83978920594726103</v>
      </c>
      <c r="G1283" s="7">
        <v>8.5984470015026807E-2</v>
      </c>
      <c r="H1283" s="9">
        <f t="shared" ref="H1283:H1346" si="60">D1283+E1283</f>
        <v>7.4226324037712552E-2</v>
      </c>
      <c r="I1283" s="9">
        <f t="shared" ref="I1283:I1346" si="61">D1283/(D1283+F1283)</f>
        <v>7.7349571193490105E-2</v>
      </c>
      <c r="J1283" s="8">
        <f t="shared" ref="J1283:J1346" si="62">+F1283+D1283</f>
        <v>0.91019218083881059</v>
      </c>
    </row>
    <row r="1284" spans="1:10" hidden="1" x14ac:dyDescent="0.25">
      <c r="A1284" s="3" t="s">
        <v>45</v>
      </c>
      <c r="B1284" s="2">
        <v>44317</v>
      </c>
      <c r="C1284" s="7">
        <v>1.0569724882796401</v>
      </c>
      <c r="D1284" s="7">
        <v>6.9530066972668503E-2</v>
      </c>
      <c r="E1284" s="7">
        <v>4.4355421133941897E-3</v>
      </c>
      <c r="F1284" s="7">
        <v>0.83624693212972701</v>
      </c>
      <c r="G1284" s="7">
        <v>8.9787458784210003E-2</v>
      </c>
      <c r="H1284" s="9">
        <f t="shared" si="60"/>
        <v>7.3965609086062686E-2</v>
      </c>
      <c r="I1284" s="9">
        <f t="shared" si="61"/>
        <v>7.6762897536116759E-2</v>
      </c>
      <c r="J1284" s="8">
        <f t="shared" si="62"/>
        <v>0.90577699910239551</v>
      </c>
    </row>
    <row r="1285" spans="1:10" hidden="1" x14ac:dyDescent="0.25">
      <c r="A1285" s="3" t="s">
        <v>45</v>
      </c>
      <c r="B1285" s="2">
        <v>44348</v>
      </c>
      <c r="C1285" s="7">
        <v>1.0434922436749201</v>
      </c>
      <c r="D1285" s="7">
        <v>7.3726156821875596E-2</v>
      </c>
      <c r="E1285" s="7">
        <v>6.3099470262237504E-3</v>
      </c>
      <c r="F1285" s="7">
        <v>0.82624177143138999</v>
      </c>
      <c r="G1285" s="7">
        <v>9.3722124720510294E-2</v>
      </c>
      <c r="H1285" s="9">
        <f t="shared" si="60"/>
        <v>8.0036103848099352E-2</v>
      </c>
      <c r="I1285" s="9">
        <f t="shared" si="61"/>
        <v>8.1920871297013448E-2</v>
      </c>
      <c r="J1285" s="8">
        <f t="shared" si="62"/>
        <v>0.89996792825326555</v>
      </c>
    </row>
    <row r="1286" spans="1:10" hidden="1" x14ac:dyDescent="0.25">
      <c r="A1286" s="3" t="s">
        <v>45</v>
      </c>
      <c r="B1286" s="2">
        <v>44378</v>
      </c>
      <c r="C1286" s="7">
        <v>1.1173644061177199</v>
      </c>
      <c r="D1286" s="7">
        <v>7.2255794299901005E-2</v>
      </c>
      <c r="E1286" s="7">
        <v>5.4394467027455299E-3</v>
      </c>
      <c r="F1286" s="7">
        <v>0.83508323706116805</v>
      </c>
      <c r="G1286" s="7">
        <v>8.7221521936185903E-2</v>
      </c>
      <c r="H1286" s="9">
        <f t="shared" si="60"/>
        <v>7.7695241002646534E-2</v>
      </c>
      <c r="I1286" s="9">
        <f t="shared" si="61"/>
        <v>7.9634835273770258E-2</v>
      </c>
      <c r="J1286" s="8">
        <f t="shared" si="62"/>
        <v>0.90733903136106908</v>
      </c>
    </row>
    <row r="1287" spans="1:10" hidden="1" x14ac:dyDescent="0.25">
      <c r="A1287" s="3" t="s">
        <v>45</v>
      </c>
      <c r="B1287" s="2">
        <v>44409</v>
      </c>
      <c r="C1287" s="7">
        <v>1.08503293233702</v>
      </c>
      <c r="D1287" s="7">
        <v>7.4655179768963603E-2</v>
      </c>
      <c r="E1287" s="7">
        <v>4.6665804334652099E-3</v>
      </c>
      <c r="F1287" s="7">
        <v>0.83700398384546704</v>
      </c>
      <c r="G1287" s="7">
        <v>8.3674255952103996E-2</v>
      </c>
      <c r="H1287" s="9">
        <f t="shared" si="60"/>
        <v>7.9321760202428815E-2</v>
      </c>
      <c r="I1287" s="9">
        <f t="shared" si="61"/>
        <v>8.1889353772280654E-2</v>
      </c>
      <c r="J1287" s="8">
        <f t="shared" si="62"/>
        <v>0.91165916361443067</v>
      </c>
    </row>
    <row r="1288" spans="1:10" x14ac:dyDescent="0.25">
      <c r="A1288" s="3" t="s">
        <v>45</v>
      </c>
      <c r="B1288" s="2">
        <v>44440</v>
      </c>
      <c r="C1288" s="7">
        <v>1.0417830070496701</v>
      </c>
      <c r="D1288" s="7">
        <v>7.4742875987395596E-2</v>
      </c>
      <c r="E1288" s="7">
        <v>3.9085254996235001E-3</v>
      </c>
      <c r="F1288" s="7">
        <v>0.83603619520324202</v>
      </c>
      <c r="G1288" s="7">
        <v>8.5312403309739104E-2</v>
      </c>
      <c r="H1288" s="9">
        <f t="shared" si="60"/>
        <v>7.8651401487019101E-2</v>
      </c>
      <c r="I1288" s="9">
        <f t="shared" si="61"/>
        <v>8.2064771086237401E-2</v>
      </c>
      <c r="J1288" s="8">
        <f t="shared" si="62"/>
        <v>0.91077907119063761</v>
      </c>
    </row>
    <row r="1289" spans="1:10" hidden="1" x14ac:dyDescent="0.25">
      <c r="A1289" s="3" t="s">
        <v>46</v>
      </c>
      <c r="B1289" s="2">
        <v>43466</v>
      </c>
      <c r="C1289" s="7">
        <v>0.89768502286805896</v>
      </c>
      <c r="D1289" s="7">
        <v>0.13006900195190799</v>
      </c>
      <c r="E1289" s="7">
        <v>7.0256605802222196E-3</v>
      </c>
      <c r="F1289" s="7">
        <v>0.50567086267976402</v>
      </c>
      <c r="G1289" s="7">
        <v>0.35723447478810499</v>
      </c>
      <c r="H1289" s="9">
        <f t="shared" si="60"/>
        <v>0.13709466253213021</v>
      </c>
      <c r="I1289" s="9">
        <f t="shared" si="61"/>
        <v>0.20459469224454871</v>
      </c>
      <c r="J1289" s="8">
        <f t="shared" si="62"/>
        <v>0.63573986463167198</v>
      </c>
    </row>
    <row r="1290" spans="1:10" hidden="1" x14ac:dyDescent="0.25">
      <c r="A1290" s="3" t="s">
        <v>46</v>
      </c>
      <c r="B1290" s="2">
        <v>43497</v>
      </c>
      <c r="C1290" s="7">
        <v>0.89166446773643204</v>
      </c>
      <c r="D1290" s="7">
        <v>0.13316207748184</v>
      </c>
      <c r="E1290" s="7">
        <v>5.9900377869210597E-3</v>
      </c>
      <c r="F1290" s="7">
        <v>0.52490410024091305</v>
      </c>
      <c r="G1290" s="7">
        <v>0.33594378449032603</v>
      </c>
      <c r="H1290" s="9">
        <f t="shared" si="60"/>
        <v>0.13915211526876106</v>
      </c>
      <c r="I1290" s="9">
        <f t="shared" si="61"/>
        <v>0.20235362641284679</v>
      </c>
      <c r="J1290" s="8">
        <f t="shared" si="62"/>
        <v>0.658066177722753</v>
      </c>
    </row>
    <row r="1291" spans="1:10" hidden="1" x14ac:dyDescent="0.25">
      <c r="A1291" s="3" t="s">
        <v>46</v>
      </c>
      <c r="B1291" s="2">
        <v>43525</v>
      </c>
      <c r="C1291" s="7">
        <v>1.02548847497747</v>
      </c>
      <c r="D1291" s="7">
        <v>0.135910578317404</v>
      </c>
      <c r="E1291" s="7">
        <v>6.1691824501273803E-3</v>
      </c>
      <c r="F1291" s="7">
        <v>0.53837530069476802</v>
      </c>
      <c r="G1291" s="7">
        <v>0.319544938537701</v>
      </c>
      <c r="H1291" s="9">
        <f t="shared" si="60"/>
        <v>0.14207976076753137</v>
      </c>
      <c r="I1291" s="9">
        <f t="shared" si="61"/>
        <v>0.20156224911088577</v>
      </c>
      <c r="J1291" s="8">
        <f t="shared" si="62"/>
        <v>0.67428587901217196</v>
      </c>
    </row>
    <row r="1292" spans="1:10" hidden="1" x14ac:dyDescent="0.25">
      <c r="A1292" s="3" t="s">
        <v>46</v>
      </c>
      <c r="B1292" s="2">
        <v>43556</v>
      </c>
      <c r="C1292" s="7">
        <v>0.98751492199670199</v>
      </c>
      <c r="D1292" s="7">
        <v>0.13367964324895701</v>
      </c>
      <c r="E1292" s="7">
        <v>6.3111578965441796E-3</v>
      </c>
      <c r="F1292" s="7">
        <v>0.52118065279037096</v>
      </c>
      <c r="G1292" s="7">
        <v>0.33882854606412799</v>
      </c>
      <c r="H1292" s="9">
        <f t="shared" si="60"/>
        <v>0.13999080114550119</v>
      </c>
      <c r="I1292" s="9">
        <f t="shared" si="61"/>
        <v>0.20413459795542227</v>
      </c>
      <c r="J1292" s="8">
        <f t="shared" si="62"/>
        <v>0.65486029603932794</v>
      </c>
    </row>
    <row r="1293" spans="1:10" hidden="1" x14ac:dyDescent="0.25">
      <c r="A1293" s="3" t="s">
        <v>46</v>
      </c>
      <c r="B1293" s="2">
        <v>43586</v>
      </c>
      <c r="C1293" s="7">
        <v>1.0054787341059801</v>
      </c>
      <c r="D1293" s="7">
        <v>0.134588174049875</v>
      </c>
      <c r="E1293" s="7">
        <v>6.0621355987670704E-3</v>
      </c>
      <c r="F1293" s="7">
        <v>0.52921823927682099</v>
      </c>
      <c r="G1293" s="7">
        <v>0.33013145107453601</v>
      </c>
      <c r="H1293" s="9">
        <f t="shared" si="60"/>
        <v>0.14065030964864206</v>
      </c>
      <c r="I1293" s="9">
        <f t="shared" si="61"/>
        <v>0.20275214482394083</v>
      </c>
      <c r="J1293" s="8">
        <f t="shared" si="62"/>
        <v>0.66380641332669599</v>
      </c>
    </row>
    <row r="1294" spans="1:10" hidden="1" x14ac:dyDescent="0.25">
      <c r="A1294" s="3" t="s">
        <v>46</v>
      </c>
      <c r="B1294" s="2">
        <v>43617</v>
      </c>
      <c r="C1294" s="7">
        <v>0.96188539704217202</v>
      </c>
      <c r="D1294" s="7">
        <v>0.131637083752007</v>
      </c>
      <c r="E1294" s="7">
        <v>6.1285168272364604E-3</v>
      </c>
      <c r="F1294" s="7">
        <v>0.53653212913538295</v>
      </c>
      <c r="G1294" s="7">
        <v>0.32570227028537302</v>
      </c>
      <c r="H1294" s="9">
        <f t="shared" si="60"/>
        <v>0.13776560057924347</v>
      </c>
      <c r="I1294" s="9">
        <f t="shared" si="61"/>
        <v>0.19701159708205904</v>
      </c>
      <c r="J1294" s="8">
        <f t="shared" si="62"/>
        <v>0.66816921288738995</v>
      </c>
    </row>
    <row r="1295" spans="1:10" hidden="1" x14ac:dyDescent="0.25">
      <c r="A1295" s="3" t="s">
        <v>46</v>
      </c>
      <c r="B1295" s="2">
        <v>43647</v>
      </c>
      <c r="C1295" s="7">
        <v>1.0260514716628799</v>
      </c>
      <c r="D1295" s="7">
        <v>0.12869146757509001</v>
      </c>
      <c r="E1295" s="7">
        <v>5.2503341434132203E-3</v>
      </c>
      <c r="F1295" s="7">
        <v>0.53564681100736</v>
      </c>
      <c r="G1295" s="7">
        <v>0.33041138727413599</v>
      </c>
      <c r="H1295" s="9">
        <f t="shared" si="60"/>
        <v>0.13394180171850323</v>
      </c>
      <c r="I1295" s="9">
        <f t="shared" si="61"/>
        <v>0.19371376258747119</v>
      </c>
      <c r="J1295" s="8">
        <f t="shared" si="62"/>
        <v>0.66433827858244998</v>
      </c>
    </row>
    <row r="1296" spans="1:10" hidden="1" x14ac:dyDescent="0.25">
      <c r="A1296" s="3" t="s">
        <v>46</v>
      </c>
      <c r="B1296" s="2">
        <v>43678</v>
      </c>
      <c r="C1296" s="7">
        <v>0.99912320349148798</v>
      </c>
      <c r="D1296" s="7">
        <v>0.13548523874200299</v>
      </c>
      <c r="E1296" s="7">
        <v>5.0242102657079802E-3</v>
      </c>
      <c r="F1296" s="7">
        <v>0.53321425735391204</v>
      </c>
      <c r="G1296" s="7">
        <v>0.32627629363837801</v>
      </c>
      <c r="H1296" s="9">
        <f t="shared" si="60"/>
        <v>0.14050944900771098</v>
      </c>
      <c r="I1296" s="9">
        <f t="shared" si="61"/>
        <v>0.20261005060271445</v>
      </c>
      <c r="J1296" s="8">
        <f t="shared" si="62"/>
        <v>0.66869949609591506</v>
      </c>
    </row>
    <row r="1297" spans="1:10" hidden="1" x14ac:dyDescent="0.25">
      <c r="A1297" s="3" t="s">
        <v>46</v>
      </c>
      <c r="B1297" s="2">
        <v>43709</v>
      </c>
      <c r="C1297" s="7">
        <v>0.97007783250704804</v>
      </c>
      <c r="D1297" s="7">
        <v>0.12846438137628299</v>
      </c>
      <c r="E1297" s="7">
        <v>6.6068304366000696E-3</v>
      </c>
      <c r="F1297" s="7">
        <v>0.53827922291601404</v>
      </c>
      <c r="G1297" s="7">
        <v>0.326649565271103</v>
      </c>
      <c r="H1297" s="9">
        <f t="shared" si="60"/>
        <v>0.13507121181288306</v>
      </c>
      <c r="I1297" s="9">
        <f t="shared" si="61"/>
        <v>0.19267433620550314</v>
      </c>
      <c r="J1297" s="8">
        <f t="shared" si="62"/>
        <v>0.66674360429229707</v>
      </c>
    </row>
    <row r="1298" spans="1:10" hidden="1" x14ac:dyDescent="0.25">
      <c r="A1298" s="3" t="s">
        <v>46</v>
      </c>
      <c r="B1298" s="2">
        <v>43739</v>
      </c>
      <c r="C1298" s="7">
        <v>1.0266738315506301</v>
      </c>
      <c r="D1298" s="7">
        <v>0.133126063029121</v>
      </c>
      <c r="E1298" s="7">
        <v>5.9311975559644802E-3</v>
      </c>
      <c r="F1298" s="7">
        <v>0.51863027768675496</v>
      </c>
      <c r="G1298" s="7">
        <v>0.34231246172815899</v>
      </c>
      <c r="H1298" s="9">
        <f t="shared" si="60"/>
        <v>0.13905726058508547</v>
      </c>
      <c r="I1298" s="9">
        <f t="shared" si="61"/>
        <v>0.20425741141681572</v>
      </c>
      <c r="J1298" s="8">
        <f t="shared" si="62"/>
        <v>0.65175634071587596</v>
      </c>
    </row>
    <row r="1299" spans="1:10" hidden="1" x14ac:dyDescent="0.25">
      <c r="A1299" s="3" t="s">
        <v>46</v>
      </c>
      <c r="B1299" s="2">
        <v>43770</v>
      </c>
      <c r="C1299" s="7">
        <v>1.0650397029015599</v>
      </c>
      <c r="D1299" s="7">
        <v>0.13787993753921801</v>
      </c>
      <c r="E1299" s="7">
        <v>5.9901122365673201E-3</v>
      </c>
      <c r="F1299" s="7">
        <v>0.52976291770013795</v>
      </c>
      <c r="G1299" s="7">
        <v>0.32636703252407701</v>
      </c>
      <c r="H1299" s="9">
        <f t="shared" si="60"/>
        <v>0.14387004977578532</v>
      </c>
      <c r="I1299" s="9">
        <f t="shared" si="61"/>
        <v>0.20651750626431375</v>
      </c>
      <c r="J1299" s="8">
        <f t="shared" si="62"/>
        <v>0.66764285523935596</v>
      </c>
    </row>
    <row r="1300" spans="1:10" hidden="1" x14ac:dyDescent="0.25">
      <c r="A1300" s="3" t="s">
        <v>46</v>
      </c>
      <c r="B1300" s="2">
        <v>43800</v>
      </c>
      <c r="C1300" s="7">
        <v>1.1433169391595801</v>
      </c>
      <c r="D1300" s="7">
        <v>0.149050242082791</v>
      </c>
      <c r="E1300" s="7">
        <v>6.0754530552900804E-3</v>
      </c>
      <c r="F1300" s="7">
        <v>0.52033381933453304</v>
      </c>
      <c r="G1300" s="7">
        <v>0.32454048552738701</v>
      </c>
      <c r="H1300" s="9">
        <f t="shared" si="60"/>
        <v>0.15512569513808108</v>
      </c>
      <c r="I1300" s="9">
        <f t="shared" si="61"/>
        <v>0.22266774886632143</v>
      </c>
      <c r="J1300" s="8">
        <f t="shared" si="62"/>
        <v>0.66938406141732409</v>
      </c>
    </row>
    <row r="1301" spans="1:10" hidden="1" x14ac:dyDescent="0.25">
      <c r="A1301" s="3" t="s">
        <v>46</v>
      </c>
      <c r="B1301" s="2">
        <v>43831</v>
      </c>
      <c r="C1301" s="7">
        <v>0.91846065135645905</v>
      </c>
      <c r="D1301" s="7">
        <v>0.13094296597058699</v>
      </c>
      <c r="E1301" s="7">
        <v>6.5343417417913496E-3</v>
      </c>
      <c r="F1301" s="7">
        <v>0.52354302921097495</v>
      </c>
      <c r="G1301" s="7">
        <v>0.33897966307664701</v>
      </c>
      <c r="H1301" s="9">
        <f t="shared" si="60"/>
        <v>0.13747730771237834</v>
      </c>
      <c r="I1301" s="9">
        <f t="shared" si="61"/>
        <v>0.2000699280574551</v>
      </c>
      <c r="J1301" s="8">
        <f t="shared" si="62"/>
        <v>0.65448599518156192</v>
      </c>
    </row>
    <row r="1302" spans="1:10" hidden="1" x14ac:dyDescent="0.25">
      <c r="A1302" s="3" t="s">
        <v>46</v>
      </c>
      <c r="B1302" s="2">
        <v>43862</v>
      </c>
      <c r="C1302" s="7">
        <v>0.74347500689748702</v>
      </c>
      <c r="D1302" s="7">
        <v>0.163245468196835</v>
      </c>
      <c r="E1302" s="7">
        <v>7.0708184597462797E-3</v>
      </c>
      <c r="F1302" s="7">
        <v>0.64909973446315405</v>
      </c>
      <c r="G1302" s="7">
        <v>0.18058397888026501</v>
      </c>
      <c r="H1302" s="9">
        <f t="shared" si="60"/>
        <v>0.17031628665658127</v>
      </c>
      <c r="I1302" s="9">
        <f t="shared" si="61"/>
        <v>0.20095578537584119</v>
      </c>
      <c r="J1302" s="8">
        <f t="shared" si="62"/>
        <v>0.81234520265998911</v>
      </c>
    </row>
    <row r="1303" spans="1:10" hidden="1" x14ac:dyDescent="0.25">
      <c r="A1303" s="3" t="s">
        <v>46</v>
      </c>
      <c r="B1303" s="2">
        <v>43891</v>
      </c>
      <c r="C1303" s="7">
        <v>0.75262764165033802</v>
      </c>
      <c r="D1303" s="7">
        <v>0.15252622425460199</v>
      </c>
      <c r="E1303" s="7">
        <v>6.1248556249002897E-3</v>
      </c>
      <c r="F1303" s="7">
        <v>0.62786671592612597</v>
      </c>
      <c r="G1303" s="7">
        <v>0.213482204194371</v>
      </c>
      <c r="H1303" s="9">
        <f t="shared" si="60"/>
        <v>0.15865107987950228</v>
      </c>
      <c r="I1303" s="9">
        <f t="shared" si="61"/>
        <v>0.19544798062791174</v>
      </c>
      <c r="J1303" s="8">
        <f t="shared" si="62"/>
        <v>0.78039294018072791</v>
      </c>
    </row>
    <row r="1304" spans="1:10" hidden="1" x14ac:dyDescent="0.25">
      <c r="A1304" s="3" t="s">
        <v>46</v>
      </c>
      <c r="B1304" s="2">
        <v>43922</v>
      </c>
      <c r="C1304" s="7">
        <v>0.50079910718102305</v>
      </c>
      <c r="D1304" s="7">
        <v>0.13875799008762901</v>
      </c>
      <c r="E1304" s="7">
        <v>9.2670064164048997E-3</v>
      </c>
      <c r="F1304" s="7">
        <v>0.55324879175918096</v>
      </c>
      <c r="G1304" s="7">
        <v>0.29872621173678499</v>
      </c>
      <c r="H1304" s="9">
        <f t="shared" si="60"/>
        <v>0.14802499650403392</v>
      </c>
      <c r="I1304" s="9">
        <f t="shared" si="61"/>
        <v>0.20051536159416711</v>
      </c>
      <c r="J1304" s="8">
        <f t="shared" si="62"/>
        <v>0.69200678184680997</v>
      </c>
    </row>
    <row r="1305" spans="1:10" hidden="1" x14ac:dyDescent="0.25">
      <c r="A1305" s="3" t="s">
        <v>46</v>
      </c>
      <c r="B1305" s="2">
        <v>43952</v>
      </c>
      <c r="C1305" s="7">
        <v>0.61165304652589703</v>
      </c>
      <c r="D1305" s="7">
        <v>0.14357313630798399</v>
      </c>
      <c r="E1305" s="7">
        <v>1.1048313243793901E-2</v>
      </c>
      <c r="F1305" s="7">
        <v>0.55188602243131102</v>
      </c>
      <c r="G1305" s="7">
        <v>0.293492528016911</v>
      </c>
      <c r="H1305" s="9">
        <f t="shared" si="60"/>
        <v>0.1546214495517779</v>
      </c>
      <c r="I1305" s="9">
        <f t="shared" si="61"/>
        <v>0.20644366315952839</v>
      </c>
      <c r="J1305" s="8">
        <f t="shared" si="62"/>
        <v>0.69545915873929498</v>
      </c>
    </row>
    <row r="1306" spans="1:10" hidden="1" x14ac:dyDescent="0.25">
      <c r="A1306" s="3" t="s">
        <v>46</v>
      </c>
      <c r="B1306" s="2">
        <v>43983</v>
      </c>
      <c r="C1306" s="7">
        <v>0.72498394627041696</v>
      </c>
      <c r="D1306" s="7">
        <v>0.14739093752238799</v>
      </c>
      <c r="E1306" s="7">
        <v>9.6688664056479596E-3</v>
      </c>
      <c r="F1306" s="7">
        <v>0.59095045310389405</v>
      </c>
      <c r="G1306" s="7">
        <v>0.25198974296807097</v>
      </c>
      <c r="H1306" s="9">
        <f t="shared" si="60"/>
        <v>0.15705980392803595</v>
      </c>
      <c r="I1306" s="9">
        <f t="shared" si="61"/>
        <v>0.19962437348577577</v>
      </c>
      <c r="J1306" s="8">
        <f t="shared" si="62"/>
        <v>0.73834139062628201</v>
      </c>
    </row>
    <row r="1307" spans="1:10" hidden="1" x14ac:dyDescent="0.25">
      <c r="A1307" s="3" t="s">
        <v>46</v>
      </c>
      <c r="B1307" s="2">
        <v>44013</v>
      </c>
      <c r="C1307" s="7">
        <v>0.83142197571703202</v>
      </c>
      <c r="D1307" s="7">
        <v>0.149267903695738</v>
      </c>
      <c r="E1307" s="7">
        <v>9.2815472623330193E-3</v>
      </c>
      <c r="F1307" s="7">
        <v>0.59996884163157005</v>
      </c>
      <c r="G1307" s="7">
        <v>0.24148170741035899</v>
      </c>
      <c r="H1307" s="9">
        <f t="shared" si="60"/>
        <v>0.15854945095807102</v>
      </c>
      <c r="I1307" s="9">
        <f t="shared" si="61"/>
        <v>0.1992266191249463</v>
      </c>
      <c r="J1307" s="8">
        <f t="shared" si="62"/>
        <v>0.74923674532730811</v>
      </c>
    </row>
    <row r="1308" spans="1:10" hidden="1" x14ac:dyDescent="0.25">
      <c r="A1308" s="3" t="s">
        <v>46</v>
      </c>
      <c r="B1308" s="2">
        <v>44044</v>
      </c>
      <c r="C1308" s="7">
        <v>0.814804070688395</v>
      </c>
      <c r="D1308" s="7">
        <v>0.155498378677769</v>
      </c>
      <c r="E1308" s="7">
        <v>8.5280737312735094E-3</v>
      </c>
      <c r="F1308" s="7">
        <v>0.61012706095046598</v>
      </c>
      <c r="G1308" s="7">
        <v>0.22584648664049101</v>
      </c>
      <c r="H1308" s="9">
        <f t="shared" si="60"/>
        <v>0.16402645240904251</v>
      </c>
      <c r="I1308" s="9">
        <f t="shared" si="61"/>
        <v>0.20309980654936755</v>
      </c>
      <c r="J1308" s="8">
        <f t="shared" si="62"/>
        <v>0.76562543962823493</v>
      </c>
    </row>
    <row r="1309" spans="1:10" hidden="1" x14ac:dyDescent="0.25">
      <c r="A1309" s="3" t="s">
        <v>46</v>
      </c>
      <c r="B1309" s="2">
        <v>44075</v>
      </c>
      <c r="C1309" s="7">
        <v>0.80875657483026497</v>
      </c>
      <c r="D1309" s="7">
        <v>0.15593530013239401</v>
      </c>
      <c r="E1309" s="7">
        <v>7.5306322844253502E-3</v>
      </c>
      <c r="F1309" s="7">
        <v>0.61814651287672895</v>
      </c>
      <c r="G1309" s="7">
        <v>0.21838755470645199</v>
      </c>
      <c r="H1309" s="9">
        <f t="shared" si="60"/>
        <v>0.16346593241681937</v>
      </c>
      <c r="I1309" s="9">
        <f t="shared" si="61"/>
        <v>0.20144550293233182</v>
      </c>
      <c r="J1309" s="8">
        <f t="shared" si="62"/>
        <v>0.77408181300912293</v>
      </c>
    </row>
    <row r="1310" spans="1:10" hidden="1" x14ac:dyDescent="0.25">
      <c r="A1310" s="3" t="s">
        <v>46</v>
      </c>
      <c r="B1310" s="2">
        <v>44105</v>
      </c>
      <c r="C1310" s="7">
        <v>0.83212642235496004</v>
      </c>
      <c r="D1310" s="7">
        <v>0.160225327853522</v>
      </c>
      <c r="E1310" s="7">
        <v>6.8229001121613599E-3</v>
      </c>
      <c r="F1310" s="7">
        <v>0.62187522618742197</v>
      </c>
      <c r="G1310" s="7">
        <v>0.211076545846895</v>
      </c>
      <c r="H1310" s="9">
        <f t="shared" si="60"/>
        <v>0.16704822796568336</v>
      </c>
      <c r="I1310" s="9">
        <f t="shared" si="61"/>
        <v>0.20486538083328604</v>
      </c>
      <c r="J1310" s="8">
        <f t="shared" si="62"/>
        <v>0.78210055404094403</v>
      </c>
    </row>
    <row r="1311" spans="1:10" hidden="1" x14ac:dyDescent="0.25">
      <c r="A1311" s="3" t="s">
        <v>46</v>
      </c>
      <c r="B1311" s="2">
        <v>44136</v>
      </c>
      <c r="C1311" s="7">
        <v>0.77357777214592005</v>
      </c>
      <c r="D1311" s="7">
        <v>0.13053225380217001</v>
      </c>
      <c r="E1311" s="7">
        <v>7.5291827763325804E-3</v>
      </c>
      <c r="F1311" s="7">
        <v>0.51581331297322197</v>
      </c>
      <c r="G1311" s="7">
        <v>0.34612525044827602</v>
      </c>
      <c r="H1311" s="9">
        <f t="shared" si="60"/>
        <v>0.13806143657850259</v>
      </c>
      <c r="I1311" s="9">
        <f t="shared" si="61"/>
        <v>0.20195428036026208</v>
      </c>
      <c r="J1311" s="8">
        <f t="shared" si="62"/>
        <v>0.64634556677539201</v>
      </c>
    </row>
    <row r="1312" spans="1:10" hidden="1" x14ac:dyDescent="0.25">
      <c r="A1312" s="3" t="s">
        <v>46</v>
      </c>
      <c r="B1312" s="2">
        <v>44166</v>
      </c>
      <c r="C1312" s="7">
        <v>0.97564790484751396</v>
      </c>
      <c r="D1312" s="7">
        <v>0.16627466799912899</v>
      </c>
      <c r="E1312" s="7">
        <v>6.6205239887508396E-3</v>
      </c>
      <c r="F1312" s="7">
        <v>0.56703792249167095</v>
      </c>
      <c r="G1312" s="7">
        <v>0.26006688552044899</v>
      </c>
      <c r="H1312" s="9">
        <f t="shared" si="60"/>
        <v>0.17289519198787984</v>
      </c>
      <c r="I1312" s="9">
        <f t="shared" si="61"/>
        <v>0.2267445972635527</v>
      </c>
      <c r="J1312" s="8">
        <f t="shared" si="62"/>
        <v>0.7333125904908</v>
      </c>
    </row>
    <row r="1313" spans="1:10" hidden="1" x14ac:dyDescent="0.25">
      <c r="A1313" s="3" t="s">
        <v>46</v>
      </c>
      <c r="B1313" s="2">
        <v>44197</v>
      </c>
      <c r="C1313" s="7">
        <v>0.63483182104616698</v>
      </c>
      <c r="D1313" s="7">
        <v>0.116546276598831</v>
      </c>
      <c r="E1313" s="7">
        <v>9.0977315256694502E-3</v>
      </c>
      <c r="F1313" s="7">
        <v>0.50701414510259502</v>
      </c>
      <c r="G1313" s="7">
        <v>0.36734184677290499</v>
      </c>
      <c r="H1313" s="9">
        <f t="shared" si="60"/>
        <v>0.12564400812450044</v>
      </c>
      <c r="I1313" s="9">
        <f t="shared" si="61"/>
        <v>0.18690454452004307</v>
      </c>
      <c r="J1313" s="8">
        <f t="shared" si="62"/>
        <v>0.623560421701426</v>
      </c>
    </row>
    <row r="1314" spans="1:10" hidden="1" x14ac:dyDescent="0.25">
      <c r="A1314" s="3" t="s">
        <v>46</v>
      </c>
      <c r="B1314" s="2">
        <v>44228</v>
      </c>
      <c r="C1314" s="7">
        <v>0.65005763655714099</v>
      </c>
      <c r="D1314" s="7">
        <v>0.11880755017818501</v>
      </c>
      <c r="E1314" s="7">
        <v>9.7915011346444095E-3</v>
      </c>
      <c r="F1314" s="7">
        <v>0.50483356339394403</v>
      </c>
      <c r="G1314" s="7">
        <v>0.36656738529322702</v>
      </c>
      <c r="H1314" s="9">
        <f t="shared" si="60"/>
        <v>0.12859905131282942</v>
      </c>
      <c r="I1314" s="9">
        <f t="shared" si="61"/>
        <v>0.19050628252789811</v>
      </c>
      <c r="J1314" s="8">
        <f t="shared" si="62"/>
        <v>0.62364111357212904</v>
      </c>
    </row>
    <row r="1315" spans="1:10" hidden="1" x14ac:dyDescent="0.25">
      <c r="A1315" s="3" t="s">
        <v>46</v>
      </c>
      <c r="B1315" s="2">
        <v>44256</v>
      </c>
      <c r="C1315" s="7">
        <v>0.79722521728958995</v>
      </c>
      <c r="D1315" s="7">
        <v>0.115701617842809</v>
      </c>
      <c r="E1315" s="7">
        <v>9.3592805814630108E-3</v>
      </c>
      <c r="F1315" s="7">
        <v>0.50269829939990596</v>
      </c>
      <c r="G1315" s="7">
        <v>0.37224080217582201</v>
      </c>
      <c r="H1315" s="9">
        <f t="shared" si="60"/>
        <v>0.12506089842427201</v>
      </c>
      <c r="I1315" s="9">
        <f t="shared" si="61"/>
        <v>0.18709837213221592</v>
      </c>
      <c r="J1315" s="8">
        <f t="shared" si="62"/>
        <v>0.61839991724271492</v>
      </c>
    </row>
    <row r="1316" spans="1:10" hidden="1" x14ac:dyDescent="0.25">
      <c r="A1316" s="3" t="s">
        <v>46</v>
      </c>
      <c r="B1316" s="2">
        <v>44287</v>
      </c>
      <c r="C1316" s="7">
        <v>0.87820531739991403</v>
      </c>
      <c r="D1316" s="7">
        <v>0.13825184824322601</v>
      </c>
      <c r="E1316" s="7">
        <v>1.0859722334447401E-2</v>
      </c>
      <c r="F1316" s="7">
        <v>0.53706837630609205</v>
      </c>
      <c r="G1316" s="7">
        <v>0.31382005311623501</v>
      </c>
      <c r="H1316" s="9">
        <f t="shared" si="60"/>
        <v>0.14911157057767341</v>
      </c>
      <c r="I1316" s="9">
        <f t="shared" si="61"/>
        <v>0.20472043220013114</v>
      </c>
      <c r="J1316" s="8">
        <f t="shared" si="62"/>
        <v>0.67532022454931806</v>
      </c>
    </row>
    <row r="1317" spans="1:10" hidden="1" x14ac:dyDescent="0.25">
      <c r="A1317" s="3" t="s">
        <v>46</v>
      </c>
      <c r="B1317" s="2">
        <v>44317</v>
      </c>
      <c r="C1317" s="7">
        <v>0.93101978006247899</v>
      </c>
      <c r="D1317" s="7">
        <v>0.14463758866267401</v>
      </c>
      <c r="E1317" s="7">
        <v>8.4440384470917899E-3</v>
      </c>
      <c r="F1317" s="7">
        <v>0.57122383295100498</v>
      </c>
      <c r="G1317" s="7">
        <v>0.27569453993922999</v>
      </c>
      <c r="H1317" s="9">
        <f t="shared" si="60"/>
        <v>0.15308162710976581</v>
      </c>
      <c r="I1317" s="9">
        <f t="shared" si="61"/>
        <v>0.20204691061104418</v>
      </c>
      <c r="J1317" s="8">
        <f t="shared" si="62"/>
        <v>0.71586142161367894</v>
      </c>
    </row>
    <row r="1318" spans="1:10" hidden="1" x14ac:dyDescent="0.25">
      <c r="A1318" s="3" t="s">
        <v>46</v>
      </c>
      <c r="B1318" s="2">
        <v>44348</v>
      </c>
      <c r="C1318" s="7">
        <v>0.88759760557328804</v>
      </c>
      <c r="D1318" s="7">
        <v>0.14087568451461099</v>
      </c>
      <c r="E1318" s="7">
        <v>1.14286593305803E-2</v>
      </c>
      <c r="F1318" s="7">
        <v>0.56869275154818</v>
      </c>
      <c r="G1318" s="7">
        <v>0.27900290460662902</v>
      </c>
      <c r="H1318" s="9">
        <f t="shared" si="60"/>
        <v>0.15230434384519129</v>
      </c>
      <c r="I1318" s="9">
        <f t="shared" si="61"/>
        <v>0.19853713518641444</v>
      </c>
      <c r="J1318" s="8">
        <f t="shared" si="62"/>
        <v>0.70956843606279096</v>
      </c>
    </row>
    <row r="1319" spans="1:10" hidden="1" x14ac:dyDescent="0.25">
      <c r="A1319" s="3" t="s">
        <v>46</v>
      </c>
      <c r="B1319" s="2">
        <v>44378</v>
      </c>
      <c r="C1319" s="7">
        <v>0.90953870268999304</v>
      </c>
      <c r="D1319" s="7">
        <v>0.14331602840645699</v>
      </c>
      <c r="E1319" s="7">
        <v>9.6808782925914098E-3</v>
      </c>
      <c r="F1319" s="7">
        <v>0.57814742495858196</v>
      </c>
      <c r="G1319" s="7">
        <v>0.26885566834237001</v>
      </c>
      <c r="H1319" s="9">
        <f t="shared" si="60"/>
        <v>0.15299690669904839</v>
      </c>
      <c r="I1319" s="9">
        <f t="shared" si="61"/>
        <v>0.19864627617380276</v>
      </c>
      <c r="J1319" s="8">
        <f t="shared" si="62"/>
        <v>0.72146345336503892</v>
      </c>
    </row>
    <row r="1320" spans="1:10" hidden="1" x14ac:dyDescent="0.25">
      <c r="A1320" s="3" t="s">
        <v>46</v>
      </c>
      <c r="B1320" s="2">
        <v>44409</v>
      </c>
      <c r="C1320" s="7">
        <v>0.89207918445529599</v>
      </c>
      <c r="D1320" s="7">
        <v>0.14707712091825301</v>
      </c>
      <c r="E1320" s="7">
        <v>7.8843150544632302E-3</v>
      </c>
      <c r="F1320" s="7">
        <v>0.58213760339192</v>
      </c>
      <c r="G1320" s="7">
        <v>0.262900960635364</v>
      </c>
      <c r="H1320" s="9">
        <f t="shared" si="60"/>
        <v>0.15496143597271625</v>
      </c>
      <c r="I1320" s="9">
        <f t="shared" si="61"/>
        <v>0.20169247275881041</v>
      </c>
      <c r="J1320" s="8">
        <f t="shared" si="62"/>
        <v>0.72921472431017298</v>
      </c>
    </row>
    <row r="1321" spans="1:10" x14ac:dyDescent="0.25">
      <c r="A1321" s="3" t="s">
        <v>46</v>
      </c>
      <c r="B1321" s="2">
        <v>44440</v>
      </c>
      <c r="C1321" s="7">
        <v>0.87128053220325596</v>
      </c>
      <c r="D1321" s="7">
        <v>0.140537786648185</v>
      </c>
      <c r="E1321" s="7">
        <v>8.5498267812843306E-3</v>
      </c>
      <c r="F1321" s="7">
        <v>0.58928384806363199</v>
      </c>
      <c r="G1321" s="7">
        <v>0.26162853850689899</v>
      </c>
      <c r="H1321" s="9">
        <f t="shared" si="60"/>
        <v>0.14908761342946933</v>
      </c>
      <c r="I1321" s="9">
        <f t="shared" si="61"/>
        <v>0.19256456641447584</v>
      </c>
      <c r="J1321" s="8">
        <f t="shared" si="62"/>
        <v>0.72982163471181694</v>
      </c>
    </row>
    <row r="1322" spans="1:10" hidden="1" x14ac:dyDescent="0.25">
      <c r="A1322" s="3" t="s">
        <v>47</v>
      </c>
      <c r="B1322" s="2">
        <v>43466</v>
      </c>
      <c r="C1322" s="7">
        <v>0.80156574098301803</v>
      </c>
      <c r="D1322" s="7">
        <v>0.196260785601235</v>
      </c>
      <c r="E1322" s="7">
        <v>5.6971285103010201E-2</v>
      </c>
      <c r="F1322" s="7">
        <v>0.60463272839061299</v>
      </c>
      <c r="G1322" s="7">
        <v>0.14213520090514101</v>
      </c>
      <c r="H1322" s="9">
        <f t="shared" si="60"/>
        <v>0.25323207070424519</v>
      </c>
      <c r="I1322" s="9">
        <f t="shared" si="61"/>
        <v>0.24505228494487802</v>
      </c>
      <c r="J1322" s="8">
        <f t="shared" si="62"/>
        <v>0.80089351399184805</v>
      </c>
    </row>
    <row r="1323" spans="1:10" hidden="1" x14ac:dyDescent="0.25">
      <c r="A1323" s="3" t="s">
        <v>47</v>
      </c>
      <c r="B1323" s="2">
        <v>43497</v>
      </c>
      <c r="C1323" s="7">
        <v>0.81550550762000595</v>
      </c>
      <c r="D1323" s="7">
        <v>0.191582975339331</v>
      </c>
      <c r="E1323" s="7">
        <v>5.8856485411151002E-2</v>
      </c>
      <c r="F1323" s="7">
        <v>0.60322322343187396</v>
      </c>
      <c r="G1323" s="7">
        <v>0.146337315817644</v>
      </c>
      <c r="H1323" s="9">
        <f t="shared" si="60"/>
        <v>0.25043946075048201</v>
      </c>
      <c r="I1323" s="9">
        <f t="shared" si="61"/>
        <v>0.2410436350842812</v>
      </c>
      <c r="J1323" s="8">
        <f t="shared" si="62"/>
        <v>0.79480619877120495</v>
      </c>
    </row>
    <row r="1324" spans="1:10" hidden="1" x14ac:dyDescent="0.25">
      <c r="A1324" s="3" t="s">
        <v>47</v>
      </c>
      <c r="B1324" s="2">
        <v>43525</v>
      </c>
      <c r="C1324" s="7">
        <v>1.0097416061739399</v>
      </c>
      <c r="D1324" s="7">
        <v>0.19015249213511701</v>
      </c>
      <c r="E1324" s="7">
        <v>7.1505877172319099E-2</v>
      </c>
      <c r="F1324" s="7">
        <v>0.58296645697767402</v>
      </c>
      <c r="G1324" s="7">
        <v>0.15537517371489001</v>
      </c>
      <c r="H1324" s="9">
        <f t="shared" si="60"/>
        <v>0.26165836930743613</v>
      </c>
      <c r="I1324" s="9">
        <f t="shared" si="61"/>
        <v>0.24595502717056739</v>
      </c>
      <c r="J1324" s="8">
        <f t="shared" si="62"/>
        <v>0.773118949112791</v>
      </c>
    </row>
    <row r="1325" spans="1:10" hidden="1" x14ac:dyDescent="0.25">
      <c r="A1325" s="3" t="s">
        <v>47</v>
      </c>
      <c r="B1325" s="2">
        <v>43556</v>
      </c>
      <c r="C1325" s="7">
        <v>0.98198267747287304</v>
      </c>
      <c r="D1325" s="7">
        <v>0.185501409894307</v>
      </c>
      <c r="E1325" s="7">
        <v>7.4250260566267101E-2</v>
      </c>
      <c r="F1325" s="7">
        <v>0.57960868798965204</v>
      </c>
      <c r="G1325" s="7">
        <v>0.160639641549774</v>
      </c>
      <c r="H1325" s="9">
        <f t="shared" si="60"/>
        <v>0.25975167046057412</v>
      </c>
      <c r="I1325" s="9">
        <f t="shared" si="61"/>
        <v>0.24245060992835205</v>
      </c>
      <c r="J1325" s="8">
        <f t="shared" si="62"/>
        <v>0.76511009788395901</v>
      </c>
    </row>
    <row r="1326" spans="1:10" hidden="1" x14ac:dyDescent="0.25">
      <c r="A1326" s="3" t="s">
        <v>47</v>
      </c>
      <c r="B1326" s="2">
        <v>43586</v>
      </c>
      <c r="C1326" s="7">
        <v>1.0144923708745099</v>
      </c>
      <c r="D1326" s="7">
        <v>0.19077503219252501</v>
      </c>
      <c r="E1326" s="7">
        <v>6.5820912859605701E-2</v>
      </c>
      <c r="F1326" s="7">
        <v>0.58819104965187596</v>
      </c>
      <c r="G1326" s="7">
        <v>0.15521300529599399</v>
      </c>
      <c r="H1326" s="9">
        <f t="shared" si="60"/>
        <v>0.25659594505213068</v>
      </c>
      <c r="I1326" s="9">
        <f t="shared" si="61"/>
        <v>0.24490800901217219</v>
      </c>
      <c r="J1326" s="8">
        <f t="shared" si="62"/>
        <v>0.77896608184440097</v>
      </c>
    </row>
    <row r="1327" spans="1:10" hidden="1" x14ac:dyDescent="0.25">
      <c r="A1327" s="3" t="s">
        <v>47</v>
      </c>
      <c r="B1327" s="2">
        <v>43617</v>
      </c>
      <c r="C1327" s="7">
        <v>0.98444630346954198</v>
      </c>
      <c r="D1327" s="7">
        <v>0.18890609078291801</v>
      </c>
      <c r="E1327" s="7">
        <v>6.90804730153501E-2</v>
      </c>
      <c r="F1327" s="7">
        <v>0.57675444970220002</v>
      </c>
      <c r="G1327" s="7">
        <v>0.165258986499532</v>
      </c>
      <c r="H1327" s="9">
        <f t="shared" si="60"/>
        <v>0.25798656379826812</v>
      </c>
      <c r="I1327" s="9">
        <f t="shared" si="61"/>
        <v>0.24672303298172871</v>
      </c>
      <c r="J1327" s="8">
        <f t="shared" si="62"/>
        <v>0.765660540485118</v>
      </c>
    </row>
    <row r="1328" spans="1:10" hidden="1" x14ac:dyDescent="0.25">
      <c r="A1328" s="3" t="s">
        <v>47</v>
      </c>
      <c r="B1328" s="2">
        <v>43647</v>
      </c>
      <c r="C1328" s="7">
        <v>1.0109520988534699</v>
      </c>
      <c r="D1328" s="7">
        <v>0.19172865011645801</v>
      </c>
      <c r="E1328" s="7">
        <v>6.7495351789376101E-2</v>
      </c>
      <c r="F1328" s="7">
        <v>0.58340247196113904</v>
      </c>
      <c r="G1328" s="7">
        <v>0.15737352613302699</v>
      </c>
      <c r="H1328" s="9">
        <f t="shared" si="60"/>
        <v>0.25922400190583411</v>
      </c>
      <c r="I1328" s="9">
        <f t="shared" si="61"/>
        <v>0.24734995751759326</v>
      </c>
      <c r="J1328" s="8">
        <f t="shared" si="62"/>
        <v>0.77513112207759705</v>
      </c>
    </row>
    <row r="1329" spans="1:10" hidden="1" x14ac:dyDescent="0.25">
      <c r="A1329" s="3" t="s">
        <v>47</v>
      </c>
      <c r="B1329" s="2">
        <v>43678</v>
      </c>
      <c r="C1329" s="7">
        <v>1.0308036587385501</v>
      </c>
      <c r="D1329" s="7">
        <v>0.19471904161561901</v>
      </c>
      <c r="E1329" s="7">
        <v>6.5274800910679207E-2</v>
      </c>
      <c r="F1329" s="7">
        <v>0.59389134794258303</v>
      </c>
      <c r="G1329" s="7">
        <v>0.14611480953111899</v>
      </c>
      <c r="H1329" s="9">
        <f t="shared" si="60"/>
        <v>0.2599938425262982</v>
      </c>
      <c r="I1329" s="9">
        <f t="shared" si="61"/>
        <v>0.2469141215914048</v>
      </c>
      <c r="J1329" s="8">
        <f t="shared" si="62"/>
        <v>0.78861038955820206</v>
      </c>
    </row>
    <row r="1330" spans="1:10" hidden="1" x14ac:dyDescent="0.25">
      <c r="A1330" s="3" t="s">
        <v>47</v>
      </c>
      <c r="B1330" s="2">
        <v>43709</v>
      </c>
      <c r="C1330" s="7">
        <v>0.95768916925477698</v>
      </c>
      <c r="D1330" s="7">
        <v>0.19022295623277299</v>
      </c>
      <c r="E1330" s="7">
        <v>7.5990952222221506E-2</v>
      </c>
      <c r="F1330" s="7">
        <v>0.58829012508414003</v>
      </c>
      <c r="G1330" s="7">
        <v>0.14549596646086499</v>
      </c>
      <c r="H1330" s="9">
        <f t="shared" si="60"/>
        <v>0.26621390845499449</v>
      </c>
      <c r="I1330" s="9">
        <f t="shared" si="61"/>
        <v>0.24434137434273637</v>
      </c>
      <c r="J1330" s="8">
        <f t="shared" si="62"/>
        <v>0.77851308131691299</v>
      </c>
    </row>
    <row r="1331" spans="1:10" hidden="1" x14ac:dyDescent="0.25">
      <c r="A1331" s="3" t="s">
        <v>47</v>
      </c>
      <c r="B1331" s="2">
        <v>43739</v>
      </c>
      <c r="C1331" s="7">
        <v>1.01812507346282</v>
      </c>
      <c r="D1331" s="7">
        <v>0.19789228912043999</v>
      </c>
      <c r="E1331" s="7">
        <v>7.2329550663310802E-2</v>
      </c>
      <c r="F1331" s="7">
        <v>0.58556984592681804</v>
      </c>
      <c r="G1331" s="7">
        <v>0.14420831428943101</v>
      </c>
      <c r="H1331" s="9">
        <f t="shared" si="60"/>
        <v>0.27022183978375081</v>
      </c>
      <c r="I1331" s="9">
        <f t="shared" si="61"/>
        <v>0.25258692190466003</v>
      </c>
      <c r="J1331" s="8">
        <f t="shared" si="62"/>
        <v>0.78346213504725803</v>
      </c>
    </row>
    <row r="1332" spans="1:10" hidden="1" x14ac:dyDescent="0.25">
      <c r="A1332" s="3" t="s">
        <v>47</v>
      </c>
      <c r="B1332" s="2">
        <v>43770</v>
      </c>
      <c r="C1332" s="7">
        <v>1.1181611051323901</v>
      </c>
      <c r="D1332" s="7">
        <v>0.205558763951147</v>
      </c>
      <c r="E1332" s="7">
        <v>9.4704932064527597E-2</v>
      </c>
      <c r="F1332" s="7">
        <v>0.54288863982465496</v>
      </c>
      <c r="G1332" s="7">
        <v>0.156847664159671</v>
      </c>
      <c r="H1332" s="9">
        <f t="shared" si="60"/>
        <v>0.3002636960156746</v>
      </c>
      <c r="I1332" s="9">
        <f t="shared" si="61"/>
        <v>0.2746469062677413</v>
      </c>
      <c r="J1332" s="8">
        <f t="shared" si="62"/>
        <v>0.74844740377580199</v>
      </c>
    </row>
    <row r="1333" spans="1:10" hidden="1" x14ac:dyDescent="0.25">
      <c r="A1333" s="3" t="s">
        <v>47</v>
      </c>
      <c r="B1333" s="2">
        <v>43800</v>
      </c>
      <c r="C1333" s="7">
        <v>1.2565346879641099</v>
      </c>
      <c r="D1333" s="7">
        <v>0.242983751278778</v>
      </c>
      <c r="E1333" s="7">
        <v>7.4574142426956799E-2</v>
      </c>
      <c r="F1333" s="7">
        <v>0.55668004653138403</v>
      </c>
      <c r="G1333" s="7">
        <v>0.12576205976288099</v>
      </c>
      <c r="H1333" s="9">
        <f t="shared" si="60"/>
        <v>0.31755789370573478</v>
      </c>
      <c r="I1333" s="9">
        <f t="shared" si="61"/>
        <v>0.30385738599668566</v>
      </c>
      <c r="J1333" s="8">
        <f t="shared" si="62"/>
        <v>0.79966379781016206</v>
      </c>
    </row>
    <row r="1334" spans="1:10" hidden="1" x14ac:dyDescent="0.25">
      <c r="A1334" s="3" t="s">
        <v>47</v>
      </c>
      <c r="B1334" s="2">
        <v>43831</v>
      </c>
      <c r="C1334" s="7">
        <v>0.93536843030216499</v>
      </c>
      <c r="D1334" s="7">
        <v>0.18611560803229699</v>
      </c>
      <c r="E1334" s="7">
        <v>8.3165607377240297E-2</v>
      </c>
      <c r="F1334" s="7">
        <v>0.56723436876276401</v>
      </c>
      <c r="G1334" s="7">
        <v>0.16348441582769899</v>
      </c>
      <c r="H1334" s="9">
        <f t="shared" si="60"/>
        <v>0.26928121540953731</v>
      </c>
      <c r="I1334" s="9">
        <f t="shared" si="61"/>
        <v>0.2470506587443983</v>
      </c>
      <c r="J1334" s="8">
        <f t="shared" si="62"/>
        <v>0.75334997679506099</v>
      </c>
    </row>
    <row r="1335" spans="1:10" hidden="1" x14ac:dyDescent="0.25">
      <c r="A1335" s="3" t="s">
        <v>47</v>
      </c>
      <c r="B1335" s="2">
        <v>43862</v>
      </c>
      <c r="C1335" s="7">
        <v>0.92033461274483797</v>
      </c>
      <c r="D1335" s="7">
        <v>0.18729544010802701</v>
      </c>
      <c r="E1335" s="7">
        <v>7.9248568003541395E-2</v>
      </c>
      <c r="F1335" s="7">
        <v>0.56939439779920398</v>
      </c>
      <c r="G1335" s="7">
        <v>0.16406159408922799</v>
      </c>
      <c r="H1335" s="9">
        <f t="shared" si="60"/>
        <v>0.26654400811156842</v>
      </c>
      <c r="I1335" s="9">
        <f t="shared" si="61"/>
        <v>0.24751943362425483</v>
      </c>
      <c r="J1335" s="8">
        <f t="shared" si="62"/>
        <v>0.75668983790723099</v>
      </c>
    </row>
    <row r="1336" spans="1:10" hidden="1" x14ac:dyDescent="0.25">
      <c r="A1336" s="3" t="s">
        <v>47</v>
      </c>
      <c r="B1336" s="2">
        <v>43891</v>
      </c>
      <c r="C1336" s="7">
        <v>0.84070949055856004</v>
      </c>
      <c r="D1336" s="7">
        <v>0.13008832808982099</v>
      </c>
      <c r="E1336" s="7">
        <v>0.11098930006362499</v>
      </c>
      <c r="F1336" s="7">
        <v>0.55989773523075503</v>
      </c>
      <c r="G1336" s="7">
        <v>0.1990246366158</v>
      </c>
      <c r="H1336" s="9">
        <f t="shared" si="60"/>
        <v>0.24107762815344597</v>
      </c>
      <c r="I1336" s="9">
        <f t="shared" si="61"/>
        <v>0.18853761692485135</v>
      </c>
      <c r="J1336" s="8">
        <f t="shared" si="62"/>
        <v>0.68998606332057599</v>
      </c>
    </row>
    <row r="1337" spans="1:10" hidden="1" x14ac:dyDescent="0.25">
      <c r="A1337" s="3" t="s">
        <v>47</v>
      </c>
      <c r="B1337" s="2">
        <v>43922</v>
      </c>
      <c r="C1337" s="7">
        <v>0.50789538098831899</v>
      </c>
      <c r="D1337" s="7">
        <v>3.1359096286438001E-2</v>
      </c>
      <c r="E1337" s="7">
        <v>0.20813585188748501</v>
      </c>
      <c r="F1337" s="7">
        <v>0.42155190005325199</v>
      </c>
      <c r="G1337" s="7">
        <v>0.33895315177282498</v>
      </c>
      <c r="H1337" s="9">
        <f t="shared" si="60"/>
        <v>0.23949494817392303</v>
      </c>
      <c r="I1337" s="9">
        <f t="shared" si="61"/>
        <v>6.9238981918907108E-2</v>
      </c>
      <c r="J1337" s="8">
        <f t="shared" si="62"/>
        <v>0.45291099633969001</v>
      </c>
    </row>
    <row r="1338" spans="1:10" hidden="1" x14ac:dyDescent="0.25">
      <c r="A1338" s="3" t="s">
        <v>47</v>
      </c>
      <c r="B1338" s="2">
        <v>43952</v>
      </c>
      <c r="C1338" s="7">
        <v>0.64315657783939595</v>
      </c>
      <c r="D1338" s="7">
        <v>3.1663029632364503E-2</v>
      </c>
      <c r="E1338" s="7">
        <v>0.18409515962433701</v>
      </c>
      <c r="F1338" s="7">
        <v>0.44722778939466501</v>
      </c>
      <c r="G1338" s="7">
        <v>0.33701402134863301</v>
      </c>
      <c r="H1338" s="9">
        <f t="shared" si="60"/>
        <v>0.21575818925670151</v>
      </c>
      <c r="I1338" s="9">
        <f t="shared" si="61"/>
        <v>6.6117428804951431E-2</v>
      </c>
      <c r="J1338" s="8">
        <f t="shared" si="62"/>
        <v>0.47889081902702951</v>
      </c>
    </row>
    <row r="1339" spans="1:10" hidden="1" x14ac:dyDescent="0.25">
      <c r="A1339" s="3" t="s">
        <v>47</v>
      </c>
      <c r="B1339" s="2">
        <v>43983</v>
      </c>
      <c r="C1339" s="7">
        <v>0.823334762708685</v>
      </c>
      <c r="D1339" s="7">
        <v>7.3794179095618098E-2</v>
      </c>
      <c r="E1339" s="7">
        <v>0.14449608384437301</v>
      </c>
      <c r="F1339" s="7">
        <v>0.47244136112595397</v>
      </c>
      <c r="G1339" s="7">
        <v>0.30926837593405399</v>
      </c>
      <c r="H1339" s="9">
        <f t="shared" si="60"/>
        <v>0.2182902629399911</v>
      </c>
      <c r="I1339" s="9">
        <f t="shared" si="61"/>
        <v>0.13509589483262957</v>
      </c>
      <c r="J1339" s="8">
        <f t="shared" si="62"/>
        <v>0.54623554022157206</v>
      </c>
    </row>
    <row r="1340" spans="1:10" hidden="1" x14ac:dyDescent="0.25">
      <c r="A1340" s="3" t="s">
        <v>47</v>
      </c>
      <c r="B1340" s="2">
        <v>44013</v>
      </c>
      <c r="C1340" s="7">
        <v>1.01808554803102</v>
      </c>
      <c r="D1340" s="7">
        <v>0.13195087074192099</v>
      </c>
      <c r="E1340" s="7">
        <v>0.114036200039054</v>
      </c>
      <c r="F1340" s="7">
        <v>0.508951910123151</v>
      </c>
      <c r="G1340" s="7">
        <v>0.24506101909587399</v>
      </c>
      <c r="H1340" s="9">
        <f t="shared" si="60"/>
        <v>0.24598707078097498</v>
      </c>
      <c r="I1340" s="9">
        <f t="shared" si="61"/>
        <v>0.20588281823932411</v>
      </c>
      <c r="J1340" s="8">
        <f t="shared" si="62"/>
        <v>0.64090278086507202</v>
      </c>
    </row>
    <row r="1341" spans="1:10" hidden="1" x14ac:dyDescent="0.25">
      <c r="A1341" s="3" t="s">
        <v>47</v>
      </c>
      <c r="B1341" s="2">
        <v>44044</v>
      </c>
      <c r="C1341" s="7">
        <v>1.0743914916514199</v>
      </c>
      <c r="D1341" s="7">
        <v>0.15350948773550099</v>
      </c>
      <c r="E1341" s="7">
        <v>0.10662255485302401</v>
      </c>
      <c r="F1341" s="7">
        <v>0.52566346723095003</v>
      </c>
      <c r="G1341" s="7">
        <v>0.21420449018052401</v>
      </c>
      <c r="H1341" s="9">
        <f t="shared" si="60"/>
        <v>0.26013204258852501</v>
      </c>
      <c r="I1341" s="9">
        <f t="shared" si="61"/>
        <v>0.22602414688771563</v>
      </c>
      <c r="J1341" s="8">
        <f t="shared" si="62"/>
        <v>0.67917295496645103</v>
      </c>
    </row>
    <row r="1342" spans="1:10" hidden="1" x14ac:dyDescent="0.25">
      <c r="A1342" s="3" t="s">
        <v>47</v>
      </c>
      <c r="B1342" s="2">
        <v>44075</v>
      </c>
      <c r="C1342" s="7">
        <v>1.0353229961799999</v>
      </c>
      <c r="D1342" s="7">
        <v>0.14936697828571299</v>
      </c>
      <c r="E1342" s="7">
        <v>0.117063039531223</v>
      </c>
      <c r="F1342" s="7">
        <v>0.51983909138634699</v>
      </c>
      <c r="G1342" s="7">
        <v>0.213730890796718</v>
      </c>
      <c r="H1342" s="9">
        <f t="shared" si="60"/>
        <v>0.26643001781693598</v>
      </c>
      <c r="I1342" s="9">
        <f t="shared" si="61"/>
        <v>0.22320027425768763</v>
      </c>
      <c r="J1342" s="8">
        <f t="shared" si="62"/>
        <v>0.66920606967205998</v>
      </c>
    </row>
    <row r="1343" spans="1:10" hidden="1" x14ac:dyDescent="0.25">
      <c r="A1343" s="3" t="s">
        <v>47</v>
      </c>
      <c r="B1343" s="2">
        <v>44105</v>
      </c>
      <c r="C1343" s="7">
        <v>1.07993700269774</v>
      </c>
      <c r="D1343" s="7">
        <v>0.159480289641247</v>
      </c>
      <c r="E1343" s="7">
        <v>0.112370009930481</v>
      </c>
      <c r="F1343" s="7">
        <v>0.52338964339888205</v>
      </c>
      <c r="G1343" s="7">
        <v>0.20476005702938899</v>
      </c>
      <c r="H1343" s="9">
        <f t="shared" si="60"/>
        <v>0.27185029957172802</v>
      </c>
      <c r="I1343" s="9">
        <f t="shared" si="61"/>
        <v>0.23354416694148852</v>
      </c>
      <c r="J1343" s="8">
        <f t="shared" si="62"/>
        <v>0.68286993304012911</v>
      </c>
    </row>
    <row r="1344" spans="1:10" hidden="1" x14ac:dyDescent="0.25">
      <c r="A1344" s="3" t="s">
        <v>47</v>
      </c>
      <c r="B1344" s="2">
        <v>44136</v>
      </c>
      <c r="C1344" s="7">
        <v>0.87693902758522402</v>
      </c>
      <c r="D1344" s="7">
        <v>6.8290287614324194E-2</v>
      </c>
      <c r="E1344" s="7">
        <v>0.20287952767515899</v>
      </c>
      <c r="F1344" s="7">
        <v>0.413025929380756</v>
      </c>
      <c r="G1344" s="7">
        <v>0.31580425532976097</v>
      </c>
      <c r="H1344" s="9">
        <f t="shared" si="60"/>
        <v>0.2711698152894832</v>
      </c>
      <c r="I1344" s="9">
        <f t="shared" si="61"/>
        <v>0.14188237421267322</v>
      </c>
      <c r="J1344" s="8">
        <f t="shared" si="62"/>
        <v>0.4813162169950802</v>
      </c>
    </row>
    <row r="1345" spans="1:10" hidden="1" x14ac:dyDescent="0.25">
      <c r="A1345" s="3" t="s">
        <v>47</v>
      </c>
      <c r="B1345" s="2">
        <v>44166</v>
      </c>
      <c r="C1345" s="7">
        <v>1.16563789779161</v>
      </c>
      <c r="D1345" s="7">
        <v>0.17202850368025699</v>
      </c>
      <c r="E1345" s="7">
        <v>0.130168367004483</v>
      </c>
      <c r="F1345" s="7">
        <v>0.486936064472411</v>
      </c>
      <c r="G1345" s="7">
        <v>0.21086706484284901</v>
      </c>
      <c r="H1345" s="9">
        <f t="shared" si="60"/>
        <v>0.30219687068473999</v>
      </c>
      <c r="I1345" s="9">
        <f t="shared" si="61"/>
        <v>0.26105880648866947</v>
      </c>
      <c r="J1345" s="8">
        <f t="shared" si="62"/>
        <v>0.65896456815266802</v>
      </c>
    </row>
    <row r="1346" spans="1:10" hidden="1" x14ac:dyDescent="0.25">
      <c r="A1346" s="3" t="s">
        <v>47</v>
      </c>
      <c r="B1346" s="2">
        <v>44197</v>
      </c>
      <c r="C1346" s="7">
        <v>0.63058031221252298</v>
      </c>
      <c r="D1346" s="7">
        <v>3.8955647768881697E-2</v>
      </c>
      <c r="E1346" s="7">
        <v>0.20047530192226501</v>
      </c>
      <c r="F1346" s="7">
        <v>0.41455622288330202</v>
      </c>
      <c r="G1346" s="7">
        <v>0.34601282742555101</v>
      </c>
      <c r="H1346" s="9">
        <f t="shared" si="60"/>
        <v>0.2394309496911467</v>
      </c>
      <c r="I1346" s="9">
        <f t="shared" si="61"/>
        <v>8.5897746651836443E-2</v>
      </c>
      <c r="J1346" s="8">
        <f t="shared" si="62"/>
        <v>0.45351187065218374</v>
      </c>
    </row>
    <row r="1347" spans="1:10" hidden="1" x14ac:dyDescent="0.25">
      <c r="A1347" s="3" t="s">
        <v>47</v>
      </c>
      <c r="B1347" s="2">
        <v>44228</v>
      </c>
      <c r="C1347" s="7">
        <v>0.65629785941556096</v>
      </c>
      <c r="D1347" s="7">
        <v>4.0569041790778297E-2</v>
      </c>
      <c r="E1347" s="7">
        <v>0.190302495389579</v>
      </c>
      <c r="F1347" s="7">
        <v>0.41114430978896799</v>
      </c>
      <c r="G1347" s="7">
        <v>0.35798415303067399</v>
      </c>
      <c r="H1347" s="9">
        <f t="shared" ref="H1347:H1410" si="63">D1347+E1347</f>
        <v>0.2308715371803573</v>
      </c>
      <c r="I1347" s="9">
        <f t="shared" ref="I1347:I1410" si="64">D1347/(D1347+F1347)</f>
        <v>8.9811473689894172E-2</v>
      </c>
      <c r="J1347" s="8">
        <f t="shared" ref="J1347:J1410" si="65">+F1347+D1347</f>
        <v>0.45171335157974629</v>
      </c>
    </row>
    <row r="1348" spans="1:10" hidden="1" x14ac:dyDescent="0.25">
      <c r="A1348" s="3" t="s">
        <v>47</v>
      </c>
      <c r="B1348" s="2">
        <v>44256</v>
      </c>
      <c r="C1348" s="7">
        <v>0.80834942814566502</v>
      </c>
      <c r="D1348" s="7">
        <v>4.6299833630576097E-2</v>
      </c>
      <c r="E1348" s="7">
        <v>0.17338134813827399</v>
      </c>
      <c r="F1348" s="7">
        <v>0.42716632565639501</v>
      </c>
      <c r="G1348" s="7">
        <v>0.35315249257475401</v>
      </c>
      <c r="H1348" s="9">
        <f t="shared" si="63"/>
        <v>0.2196811817688501</v>
      </c>
      <c r="I1348" s="9">
        <f t="shared" si="64"/>
        <v>9.7789108518975376E-2</v>
      </c>
      <c r="J1348" s="8">
        <f t="shared" si="65"/>
        <v>0.47346615928697111</v>
      </c>
    </row>
    <row r="1349" spans="1:10" hidden="1" x14ac:dyDescent="0.25">
      <c r="A1349" s="3" t="s">
        <v>47</v>
      </c>
      <c r="B1349" s="2">
        <v>44287</v>
      </c>
      <c r="C1349" s="7">
        <v>1.0322418820911201</v>
      </c>
      <c r="D1349" s="7">
        <v>0.11834742130711801</v>
      </c>
      <c r="E1349" s="7">
        <v>0.127066446291035</v>
      </c>
      <c r="F1349" s="7">
        <v>0.47605708742845299</v>
      </c>
      <c r="G1349" s="7">
        <v>0.27852904497339398</v>
      </c>
      <c r="H1349" s="9">
        <f t="shared" si="63"/>
        <v>0.24541386759815301</v>
      </c>
      <c r="I1349" s="9">
        <f t="shared" si="64"/>
        <v>0.19910249597343901</v>
      </c>
      <c r="J1349" s="8">
        <f t="shared" si="65"/>
        <v>0.59440450873557094</v>
      </c>
    </row>
    <row r="1350" spans="1:10" hidden="1" x14ac:dyDescent="0.25">
      <c r="A1350" s="3" t="s">
        <v>47</v>
      </c>
      <c r="B1350" s="2">
        <v>44317</v>
      </c>
      <c r="C1350" s="7">
        <v>1.1667882325935499</v>
      </c>
      <c r="D1350" s="7">
        <v>0.143731542631092</v>
      </c>
      <c r="E1350" s="7">
        <v>0.110736056719669</v>
      </c>
      <c r="F1350" s="7">
        <v>0.50155497499607404</v>
      </c>
      <c r="G1350" s="7">
        <v>0.24397742565316499</v>
      </c>
      <c r="H1350" s="9">
        <f t="shared" si="63"/>
        <v>0.25446759935076102</v>
      </c>
      <c r="I1350" s="9">
        <f t="shared" si="64"/>
        <v>0.22274065659951892</v>
      </c>
      <c r="J1350" s="8">
        <f t="shared" si="65"/>
        <v>0.64528651762716605</v>
      </c>
    </row>
    <row r="1351" spans="1:10" hidden="1" x14ac:dyDescent="0.25">
      <c r="A1351" s="3" t="s">
        <v>47</v>
      </c>
      <c r="B1351" s="2">
        <v>44348</v>
      </c>
      <c r="C1351" s="7">
        <v>1.1514850669922501</v>
      </c>
      <c r="D1351" s="7">
        <v>0.15186560191142001</v>
      </c>
      <c r="E1351" s="7">
        <v>0.111304405987227</v>
      </c>
      <c r="F1351" s="7">
        <v>0.50556005105004798</v>
      </c>
      <c r="G1351" s="7">
        <v>0.23126994105130499</v>
      </c>
      <c r="H1351" s="9">
        <f t="shared" si="63"/>
        <v>0.26317000789864703</v>
      </c>
      <c r="I1351" s="9">
        <f t="shared" si="64"/>
        <v>0.23100041993694598</v>
      </c>
      <c r="J1351" s="8">
        <f t="shared" si="65"/>
        <v>0.65742565296146793</v>
      </c>
    </row>
    <row r="1352" spans="1:10" hidden="1" x14ac:dyDescent="0.25">
      <c r="A1352" s="3" t="s">
        <v>47</v>
      </c>
      <c r="B1352" s="2">
        <v>44378</v>
      </c>
      <c r="C1352" s="7">
        <v>1.22987854493027</v>
      </c>
      <c r="D1352" s="7">
        <v>0.150925811628316</v>
      </c>
      <c r="E1352" s="7">
        <v>0.11801501210061401</v>
      </c>
      <c r="F1352" s="7">
        <v>0.51016436335553506</v>
      </c>
      <c r="G1352" s="7">
        <v>0.22089481291553401</v>
      </c>
      <c r="H1352" s="9">
        <f t="shared" si="63"/>
        <v>0.26894082372893002</v>
      </c>
      <c r="I1352" s="9">
        <f t="shared" si="64"/>
        <v>0.22829837341328327</v>
      </c>
      <c r="J1352" s="8">
        <f t="shared" si="65"/>
        <v>0.66109017498385103</v>
      </c>
    </row>
    <row r="1353" spans="1:10" hidden="1" x14ac:dyDescent="0.25">
      <c r="A1353" s="3" t="s">
        <v>47</v>
      </c>
      <c r="B1353" s="2">
        <v>44409</v>
      </c>
      <c r="C1353" s="7">
        <v>1.2847009119207</v>
      </c>
      <c r="D1353" s="7">
        <v>0.15985971749297201</v>
      </c>
      <c r="E1353" s="7">
        <v>0.122251640489556</v>
      </c>
      <c r="F1353" s="7">
        <v>0.49981512283879698</v>
      </c>
      <c r="G1353" s="7">
        <v>0.21807351917867601</v>
      </c>
      <c r="H1353" s="9">
        <f t="shared" si="63"/>
        <v>0.28211135798252801</v>
      </c>
      <c r="I1353" s="9">
        <f t="shared" si="64"/>
        <v>0.24233108149550478</v>
      </c>
      <c r="J1353" s="8">
        <f t="shared" si="65"/>
        <v>0.65967484033176893</v>
      </c>
    </row>
    <row r="1354" spans="1:10" x14ac:dyDescent="0.25">
      <c r="A1354" s="3" t="s">
        <v>47</v>
      </c>
      <c r="B1354" s="2">
        <v>44440</v>
      </c>
      <c r="C1354" s="7">
        <v>1.17645044810226</v>
      </c>
      <c r="D1354" s="7">
        <v>0.152849580324524</v>
      </c>
      <c r="E1354" s="7">
        <v>0.12870213181573301</v>
      </c>
      <c r="F1354" s="7">
        <v>0.49935635502059</v>
      </c>
      <c r="G1354" s="7">
        <v>0.21909193283915299</v>
      </c>
      <c r="H1354" s="9">
        <f t="shared" si="63"/>
        <v>0.28155171214025698</v>
      </c>
      <c r="I1354" s="9">
        <f t="shared" si="64"/>
        <v>0.23435784932506606</v>
      </c>
      <c r="J1354" s="8">
        <f t="shared" si="65"/>
        <v>0.65220593534511395</v>
      </c>
    </row>
    <row r="1355" spans="1:10" hidden="1" x14ac:dyDescent="0.25">
      <c r="A1355" s="3" t="s">
        <v>48</v>
      </c>
      <c r="B1355" s="2">
        <v>43466</v>
      </c>
      <c r="C1355" s="7">
        <v>0.84149409970698397</v>
      </c>
      <c r="D1355" s="7">
        <v>0.116684888280102</v>
      </c>
      <c r="E1355" s="7">
        <v>7.8351342637426796E-2</v>
      </c>
      <c r="F1355" s="7">
        <v>0.65906882677078704</v>
      </c>
      <c r="G1355" s="7">
        <v>0.14589494231168401</v>
      </c>
      <c r="H1355" s="9">
        <f t="shared" si="63"/>
        <v>0.19503623091752881</v>
      </c>
      <c r="I1355" s="9">
        <f t="shared" si="64"/>
        <v>0.15041486236704329</v>
      </c>
      <c r="J1355" s="8">
        <f t="shared" si="65"/>
        <v>0.77575371505088908</v>
      </c>
    </row>
    <row r="1356" spans="1:10" hidden="1" x14ac:dyDescent="0.25">
      <c r="A1356" s="3" t="s">
        <v>48</v>
      </c>
      <c r="B1356" s="2">
        <v>43497</v>
      </c>
      <c r="C1356" s="7">
        <v>0.86123593181256497</v>
      </c>
      <c r="D1356" s="7">
        <v>0.124173401817681</v>
      </c>
      <c r="E1356" s="7">
        <v>7.5307678423559093E-2</v>
      </c>
      <c r="F1356" s="7">
        <v>0.66565279328895099</v>
      </c>
      <c r="G1356" s="7">
        <v>0.134866126469809</v>
      </c>
      <c r="H1356" s="9">
        <f t="shared" si="63"/>
        <v>0.19948108024124009</v>
      </c>
      <c r="I1356" s="9">
        <f t="shared" si="64"/>
        <v>0.15721610980617923</v>
      </c>
      <c r="J1356" s="8">
        <f t="shared" si="65"/>
        <v>0.78982619510663199</v>
      </c>
    </row>
    <row r="1357" spans="1:10" hidden="1" x14ac:dyDescent="0.25">
      <c r="A1357" s="3" t="s">
        <v>48</v>
      </c>
      <c r="B1357" s="2">
        <v>43525</v>
      </c>
      <c r="C1357" s="7">
        <v>1.0029991030193499</v>
      </c>
      <c r="D1357" s="7">
        <v>0.124797674198856</v>
      </c>
      <c r="E1357" s="7">
        <v>7.3659954700806607E-2</v>
      </c>
      <c r="F1357" s="7">
        <v>0.68038096719918495</v>
      </c>
      <c r="G1357" s="7">
        <v>0.121161403901153</v>
      </c>
      <c r="H1357" s="9">
        <f t="shared" si="63"/>
        <v>0.19845762889966262</v>
      </c>
      <c r="I1357" s="9">
        <f t="shared" si="64"/>
        <v>0.15499377129796732</v>
      </c>
      <c r="J1357" s="8">
        <f t="shared" si="65"/>
        <v>0.80517864139804096</v>
      </c>
    </row>
    <row r="1358" spans="1:10" hidden="1" x14ac:dyDescent="0.25">
      <c r="A1358" s="3" t="s">
        <v>48</v>
      </c>
      <c r="B1358" s="2">
        <v>43556</v>
      </c>
      <c r="C1358" s="7">
        <v>1.0369282160317801</v>
      </c>
      <c r="D1358" s="7">
        <v>0.108559324130903</v>
      </c>
      <c r="E1358" s="7">
        <v>0.120667495862132</v>
      </c>
      <c r="F1358" s="7">
        <v>0.61511536684019796</v>
      </c>
      <c r="G1358" s="7">
        <v>0.15565781316676799</v>
      </c>
      <c r="H1358" s="9">
        <f t="shared" si="63"/>
        <v>0.22922681999303501</v>
      </c>
      <c r="I1358" s="9">
        <f t="shared" si="64"/>
        <v>0.15001122118175358</v>
      </c>
      <c r="J1358" s="8">
        <f t="shared" si="65"/>
        <v>0.72367469097110093</v>
      </c>
    </row>
    <row r="1359" spans="1:10" hidden="1" x14ac:dyDescent="0.25">
      <c r="A1359" s="3" t="s">
        <v>48</v>
      </c>
      <c r="B1359" s="2">
        <v>43586</v>
      </c>
      <c r="C1359" s="7">
        <v>0.97419118482957801</v>
      </c>
      <c r="D1359" s="7">
        <v>0.12521608592856001</v>
      </c>
      <c r="E1359" s="7">
        <v>7.7267217381967193E-2</v>
      </c>
      <c r="F1359" s="7">
        <v>0.68160818193927997</v>
      </c>
      <c r="G1359" s="7">
        <v>0.115908514750193</v>
      </c>
      <c r="H1359" s="9">
        <f t="shared" si="63"/>
        <v>0.20248330331052722</v>
      </c>
      <c r="I1359" s="9">
        <f t="shared" si="64"/>
        <v>0.15519623159013698</v>
      </c>
      <c r="J1359" s="8">
        <f t="shared" si="65"/>
        <v>0.80682426786784001</v>
      </c>
    </row>
    <row r="1360" spans="1:10" hidden="1" x14ac:dyDescent="0.25">
      <c r="A1360" s="3" t="s">
        <v>48</v>
      </c>
      <c r="B1360" s="2">
        <v>43617</v>
      </c>
      <c r="C1360" s="7">
        <v>0.93872189436651798</v>
      </c>
      <c r="D1360" s="7">
        <v>0.124377230705047</v>
      </c>
      <c r="E1360" s="7">
        <v>8.23123043772237E-2</v>
      </c>
      <c r="F1360" s="7">
        <v>0.67422211884161598</v>
      </c>
      <c r="G1360" s="7">
        <v>0.119088346076112</v>
      </c>
      <c r="H1360" s="9">
        <f t="shared" si="63"/>
        <v>0.2066895350822707</v>
      </c>
      <c r="I1360" s="9">
        <f t="shared" si="64"/>
        <v>0.15574421739217745</v>
      </c>
      <c r="J1360" s="8">
        <f t="shared" si="65"/>
        <v>0.79859934954666301</v>
      </c>
    </row>
    <row r="1361" spans="1:10" hidden="1" x14ac:dyDescent="0.25">
      <c r="A1361" s="3" t="s">
        <v>48</v>
      </c>
      <c r="B1361" s="2">
        <v>43647</v>
      </c>
      <c r="C1361" s="7">
        <v>0.94586192100884603</v>
      </c>
      <c r="D1361" s="7">
        <v>0.11968282755918901</v>
      </c>
      <c r="E1361" s="7">
        <v>8.0605336994223606E-2</v>
      </c>
      <c r="F1361" s="7">
        <v>0.67712408421751102</v>
      </c>
      <c r="G1361" s="7">
        <v>0.122587751229076</v>
      </c>
      <c r="H1361" s="9">
        <f t="shared" si="63"/>
        <v>0.20028816455341261</v>
      </c>
      <c r="I1361" s="9">
        <f t="shared" si="64"/>
        <v>0.15020304893229811</v>
      </c>
      <c r="J1361" s="8">
        <f t="shared" si="65"/>
        <v>0.79680691177670004</v>
      </c>
    </row>
    <row r="1362" spans="1:10" hidden="1" x14ac:dyDescent="0.25">
      <c r="A1362" s="3" t="s">
        <v>48</v>
      </c>
      <c r="B1362" s="2">
        <v>43678</v>
      </c>
      <c r="C1362" s="7">
        <v>0.98645585150064496</v>
      </c>
      <c r="D1362" s="7">
        <v>0.114332277518673</v>
      </c>
      <c r="E1362" s="7">
        <v>0.100639576192201</v>
      </c>
      <c r="F1362" s="7">
        <v>0.64970402554366602</v>
      </c>
      <c r="G1362" s="7">
        <v>0.13532412074545999</v>
      </c>
      <c r="H1362" s="9">
        <f t="shared" si="63"/>
        <v>0.21497185371087402</v>
      </c>
      <c r="I1362" s="9">
        <f t="shared" si="64"/>
        <v>0.14964246732834163</v>
      </c>
      <c r="J1362" s="8">
        <f t="shared" si="65"/>
        <v>0.76403630306233905</v>
      </c>
    </row>
    <row r="1363" spans="1:10" hidden="1" x14ac:dyDescent="0.25">
      <c r="A1363" s="3" t="s">
        <v>48</v>
      </c>
      <c r="B1363" s="2">
        <v>43709</v>
      </c>
      <c r="C1363" s="7">
        <v>1.00676432165604</v>
      </c>
      <c r="D1363" s="7">
        <v>0.11186344780740699</v>
      </c>
      <c r="E1363" s="7">
        <v>0.118134023694835</v>
      </c>
      <c r="F1363" s="7">
        <v>0.61573185759176197</v>
      </c>
      <c r="G1363" s="7">
        <v>0.154270670905996</v>
      </c>
      <c r="H1363" s="9">
        <f t="shared" si="63"/>
        <v>0.22999747150224198</v>
      </c>
      <c r="I1363" s="9">
        <f t="shared" si="64"/>
        <v>0.15374404834296881</v>
      </c>
      <c r="J1363" s="8">
        <f t="shared" si="65"/>
        <v>0.72759530539916895</v>
      </c>
    </row>
    <row r="1364" spans="1:10" hidden="1" x14ac:dyDescent="0.25">
      <c r="A1364" s="3" t="s">
        <v>48</v>
      </c>
      <c r="B1364" s="2">
        <v>43739</v>
      </c>
      <c r="C1364" s="7">
        <v>1.1021935100356299</v>
      </c>
      <c r="D1364" s="7">
        <v>0.117035150183391</v>
      </c>
      <c r="E1364" s="7">
        <v>0.12502026802109301</v>
      </c>
      <c r="F1364" s="7">
        <v>0.59675584154447803</v>
      </c>
      <c r="G1364" s="7">
        <v>0.16118874025103899</v>
      </c>
      <c r="H1364" s="9">
        <f t="shared" si="63"/>
        <v>0.24205541820448401</v>
      </c>
      <c r="I1364" s="9">
        <f t="shared" si="64"/>
        <v>0.16396277277201943</v>
      </c>
      <c r="J1364" s="8">
        <f t="shared" si="65"/>
        <v>0.71379099172786908</v>
      </c>
    </row>
    <row r="1365" spans="1:10" hidden="1" x14ac:dyDescent="0.25">
      <c r="A1365" s="3" t="s">
        <v>48</v>
      </c>
      <c r="B1365" s="2">
        <v>43770</v>
      </c>
      <c r="C1365" s="7">
        <v>1.12285970560444</v>
      </c>
      <c r="D1365" s="7">
        <v>0.123794249851245</v>
      </c>
      <c r="E1365" s="7">
        <v>0.11611610339721699</v>
      </c>
      <c r="F1365" s="7">
        <v>0.60553461905847195</v>
      </c>
      <c r="G1365" s="7">
        <v>0.154555027693066</v>
      </c>
      <c r="H1365" s="9">
        <f t="shared" si="63"/>
        <v>0.23991035324846199</v>
      </c>
      <c r="I1365" s="9">
        <f t="shared" si="64"/>
        <v>0.16973721338674913</v>
      </c>
      <c r="J1365" s="8">
        <f t="shared" si="65"/>
        <v>0.72932886890971693</v>
      </c>
    </row>
    <row r="1366" spans="1:10" hidden="1" x14ac:dyDescent="0.25">
      <c r="A1366" s="3" t="s">
        <v>48</v>
      </c>
      <c r="B1366" s="2">
        <v>43800</v>
      </c>
      <c r="C1366" s="7">
        <v>1.1802942604276201</v>
      </c>
      <c r="D1366" s="7">
        <v>0.145935706257312</v>
      </c>
      <c r="E1366" s="7">
        <v>9.8448471774009394E-2</v>
      </c>
      <c r="F1366" s="7">
        <v>0.63045053108138505</v>
      </c>
      <c r="G1366" s="7">
        <v>0.125165290887294</v>
      </c>
      <c r="H1366" s="9">
        <f t="shared" si="63"/>
        <v>0.2443841780313214</v>
      </c>
      <c r="I1366" s="9">
        <f t="shared" si="64"/>
        <v>0.18796792013927446</v>
      </c>
      <c r="J1366" s="8">
        <f t="shared" si="65"/>
        <v>0.77638623733869705</v>
      </c>
    </row>
    <row r="1367" spans="1:10" hidden="1" x14ac:dyDescent="0.25">
      <c r="A1367" s="3" t="s">
        <v>48</v>
      </c>
      <c r="B1367" s="2">
        <v>43831</v>
      </c>
      <c r="C1367" s="7">
        <v>0.94332795447868001</v>
      </c>
      <c r="D1367" s="7">
        <v>0.107394847796607</v>
      </c>
      <c r="E1367" s="7">
        <v>0.113033137675446</v>
      </c>
      <c r="F1367" s="7">
        <v>0.62637982338244702</v>
      </c>
      <c r="G1367" s="7">
        <v>0.15319219114550001</v>
      </c>
      <c r="H1367" s="9">
        <f t="shared" si="63"/>
        <v>0.220427985472053</v>
      </c>
      <c r="I1367" s="9">
        <f t="shared" si="64"/>
        <v>0.14635943705176047</v>
      </c>
      <c r="J1367" s="8">
        <f t="shared" si="65"/>
        <v>0.73377467117905404</v>
      </c>
    </row>
    <row r="1368" spans="1:10" hidden="1" x14ac:dyDescent="0.25">
      <c r="A1368" s="3" t="s">
        <v>48</v>
      </c>
      <c r="B1368" s="2">
        <v>43862</v>
      </c>
      <c r="C1368" s="7">
        <v>0.98082043865539104</v>
      </c>
      <c r="D1368" s="7">
        <v>0.112248751689529</v>
      </c>
      <c r="E1368" s="7">
        <v>0.118575420182415</v>
      </c>
      <c r="F1368" s="7">
        <v>0.61777780379539804</v>
      </c>
      <c r="G1368" s="7">
        <v>0.151398024332658</v>
      </c>
      <c r="H1368" s="9">
        <f t="shared" si="63"/>
        <v>0.23082417187194398</v>
      </c>
      <c r="I1368" s="9">
        <f t="shared" si="64"/>
        <v>0.15375981989445126</v>
      </c>
      <c r="J1368" s="8">
        <f t="shared" si="65"/>
        <v>0.73002655548492701</v>
      </c>
    </row>
    <row r="1369" spans="1:10" hidden="1" x14ac:dyDescent="0.25">
      <c r="A1369" s="3" t="s">
        <v>48</v>
      </c>
      <c r="B1369" s="2">
        <v>43891</v>
      </c>
      <c r="C1369" s="7">
        <v>0.86572429670614504</v>
      </c>
      <c r="D1369" s="7">
        <v>8.0428645962122E-2</v>
      </c>
      <c r="E1369" s="7">
        <v>0.109995306227576</v>
      </c>
      <c r="F1369" s="7">
        <v>0.65695910228371901</v>
      </c>
      <c r="G1369" s="7">
        <v>0.152616945526583</v>
      </c>
      <c r="H1369" s="9">
        <f t="shared" si="63"/>
        <v>0.19042395218969799</v>
      </c>
      <c r="I1369" s="9">
        <f t="shared" si="64"/>
        <v>0.10907239258239959</v>
      </c>
      <c r="J1369" s="8">
        <f t="shared" si="65"/>
        <v>0.73738774824584097</v>
      </c>
    </row>
    <row r="1370" spans="1:10" hidden="1" x14ac:dyDescent="0.25">
      <c r="A1370" s="3" t="s">
        <v>48</v>
      </c>
      <c r="B1370" s="2">
        <v>43922</v>
      </c>
      <c r="C1370" s="7">
        <v>0.58015077168038298</v>
      </c>
      <c r="D1370" s="7">
        <v>2.15229305394091E-2</v>
      </c>
      <c r="E1370" s="7">
        <v>0.15047491830947701</v>
      </c>
      <c r="F1370" s="7">
        <v>0.59904424099827402</v>
      </c>
      <c r="G1370" s="7">
        <v>0.22895791015284001</v>
      </c>
      <c r="H1370" s="9">
        <f t="shared" si="63"/>
        <v>0.17199784884888611</v>
      </c>
      <c r="I1370" s="9">
        <f t="shared" si="64"/>
        <v>3.4682676632858504E-2</v>
      </c>
      <c r="J1370" s="8">
        <f t="shared" si="65"/>
        <v>0.62056717153768315</v>
      </c>
    </row>
    <row r="1371" spans="1:10" hidden="1" x14ac:dyDescent="0.25">
      <c r="A1371" s="3" t="s">
        <v>48</v>
      </c>
      <c r="B1371" s="2">
        <v>43952</v>
      </c>
      <c r="C1371" s="7">
        <v>0.699967495958565</v>
      </c>
      <c r="D1371" s="7">
        <v>2.2994092027328099E-2</v>
      </c>
      <c r="E1371" s="7">
        <v>0.126138485257521</v>
      </c>
      <c r="F1371" s="7">
        <v>0.61430688270858202</v>
      </c>
      <c r="G1371" s="7">
        <v>0.23656054000656901</v>
      </c>
      <c r="H1371" s="9">
        <f t="shared" si="63"/>
        <v>0.1491325772848491</v>
      </c>
      <c r="I1371" s="9">
        <f t="shared" si="64"/>
        <v>3.6080428147558657E-2</v>
      </c>
      <c r="J1371" s="8">
        <f t="shared" si="65"/>
        <v>0.63730097473591008</v>
      </c>
    </row>
    <row r="1372" spans="1:10" hidden="1" x14ac:dyDescent="0.25">
      <c r="A1372" s="3" t="s">
        <v>48</v>
      </c>
      <c r="B1372" s="2">
        <v>43983</v>
      </c>
      <c r="C1372" s="7">
        <v>0.86431627442873404</v>
      </c>
      <c r="D1372" s="7">
        <v>3.7758827596293301E-2</v>
      </c>
      <c r="E1372" s="7">
        <v>0.117122373495332</v>
      </c>
      <c r="F1372" s="7">
        <v>0.60640011966927398</v>
      </c>
      <c r="G1372" s="7">
        <v>0.23871867923910101</v>
      </c>
      <c r="H1372" s="9">
        <f t="shared" si="63"/>
        <v>0.15488120109162529</v>
      </c>
      <c r="I1372" s="9">
        <f t="shared" si="64"/>
        <v>5.8617252397996228E-2</v>
      </c>
      <c r="J1372" s="8">
        <f t="shared" si="65"/>
        <v>0.64415894726556733</v>
      </c>
    </row>
    <row r="1373" spans="1:10" hidden="1" x14ac:dyDescent="0.25">
      <c r="A1373" s="3" t="s">
        <v>48</v>
      </c>
      <c r="B1373" s="2">
        <v>44013</v>
      </c>
      <c r="C1373" s="7">
        <v>1.0253915921196799</v>
      </c>
      <c r="D1373" s="7">
        <v>6.5382680612697794E-2</v>
      </c>
      <c r="E1373" s="7">
        <v>0.11707114930681201</v>
      </c>
      <c r="F1373" s="7">
        <v>0.58979838600826395</v>
      </c>
      <c r="G1373" s="7">
        <v>0.22774778407222601</v>
      </c>
      <c r="H1373" s="9">
        <f t="shared" si="63"/>
        <v>0.18245382991950981</v>
      </c>
      <c r="I1373" s="9">
        <f t="shared" si="64"/>
        <v>9.9793299812375794E-2</v>
      </c>
      <c r="J1373" s="8">
        <f t="shared" si="65"/>
        <v>0.65518106662096176</v>
      </c>
    </row>
    <row r="1374" spans="1:10" hidden="1" x14ac:dyDescent="0.25">
      <c r="A1374" s="3" t="s">
        <v>48</v>
      </c>
      <c r="B1374" s="2">
        <v>44044</v>
      </c>
      <c r="C1374" s="7">
        <v>1.0490664145559701</v>
      </c>
      <c r="D1374" s="7">
        <v>7.8971998385032494E-2</v>
      </c>
      <c r="E1374" s="7">
        <v>0.112269150753369</v>
      </c>
      <c r="F1374" s="7">
        <v>0.59751870286741204</v>
      </c>
      <c r="G1374" s="7">
        <v>0.211240147994187</v>
      </c>
      <c r="H1374" s="9">
        <f t="shared" si="63"/>
        <v>0.19124114913840151</v>
      </c>
      <c r="I1374" s="9">
        <f t="shared" si="64"/>
        <v>0.11673774412393982</v>
      </c>
      <c r="J1374" s="8">
        <f t="shared" si="65"/>
        <v>0.67649070125244459</v>
      </c>
    </row>
    <row r="1375" spans="1:10" hidden="1" x14ac:dyDescent="0.25">
      <c r="A1375" s="3" t="s">
        <v>48</v>
      </c>
      <c r="B1375" s="2">
        <v>44075</v>
      </c>
      <c r="C1375" s="7">
        <v>1.03031677695401</v>
      </c>
      <c r="D1375" s="7">
        <v>7.8825559293128206E-2</v>
      </c>
      <c r="E1375" s="7">
        <v>0.11453137193826</v>
      </c>
      <c r="F1375" s="7">
        <v>0.59970012774617998</v>
      </c>
      <c r="G1375" s="7">
        <v>0.20694294102243199</v>
      </c>
      <c r="H1375" s="9">
        <f t="shared" si="63"/>
        <v>0.1933569312313882</v>
      </c>
      <c r="I1375" s="9">
        <f t="shared" si="64"/>
        <v>0.11617181309240796</v>
      </c>
      <c r="J1375" s="8">
        <f t="shared" si="65"/>
        <v>0.67852568703930816</v>
      </c>
    </row>
    <row r="1376" spans="1:10" hidden="1" x14ac:dyDescent="0.25">
      <c r="A1376" s="3" t="s">
        <v>48</v>
      </c>
      <c r="B1376" s="2">
        <v>44105</v>
      </c>
      <c r="C1376" s="7">
        <v>1.01950133658454</v>
      </c>
      <c r="D1376" s="7">
        <v>7.5622197243129297E-2</v>
      </c>
      <c r="E1376" s="7">
        <v>0.10907916636475599</v>
      </c>
      <c r="F1376" s="7">
        <v>0.61206703687866004</v>
      </c>
      <c r="G1376" s="7">
        <v>0.20323159951345399</v>
      </c>
      <c r="H1376" s="9">
        <f t="shared" si="63"/>
        <v>0.1847013636078853</v>
      </c>
      <c r="I1376" s="9">
        <f t="shared" si="64"/>
        <v>0.1099656552566252</v>
      </c>
      <c r="J1376" s="8">
        <f t="shared" si="65"/>
        <v>0.68768923412178928</v>
      </c>
    </row>
    <row r="1377" spans="1:10" hidden="1" x14ac:dyDescent="0.25">
      <c r="A1377" s="3" t="s">
        <v>48</v>
      </c>
      <c r="B1377" s="2">
        <v>44136</v>
      </c>
      <c r="C1377" s="7">
        <v>0.81386675683572696</v>
      </c>
      <c r="D1377" s="7">
        <v>4.02079201136838E-2</v>
      </c>
      <c r="E1377" s="7">
        <v>0.119748078500004</v>
      </c>
      <c r="F1377" s="7">
        <v>0.60057359392315801</v>
      </c>
      <c r="G1377" s="7">
        <v>0.23947040746315401</v>
      </c>
      <c r="H1377" s="9">
        <f t="shared" si="63"/>
        <v>0.15995599861368781</v>
      </c>
      <c r="I1377" s="9">
        <f t="shared" si="64"/>
        <v>6.2748252302690558E-2</v>
      </c>
      <c r="J1377" s="8">
        <f t="shared" si="65"/>
        <v>0.6407815140368418</v>
      </c>
    </row>
    <row r="1378" spans="1:10" hidden="1" x14ac:dyDescent="0.25">
      <c r="A1378" s="3" t="s">
        <v>48</v>
      </c>
      <c r="B1378" s="2">
        <v>44166</v>
      </c>
      <c r="C1378" s="7">
        <v>1.0462251766125199</v>
      </c>
      <c r="D1378" s="7">
        <v>8.9035373945064306E-2</v>
      </c>
      <c r="E1378" s="7">
        <v>0.100702153431625</v>
      </c>
      <c r="F1378" s="7">
        <v>0.63890023409391705</v>
      </c>
      <c r="G1378" s="7">
        <v>0.171362238529393</v>
      </c>
      <c r="H1378" s="9">
        <f t="shared" si="63"/>
        <v>0.18973752737668931</v>
      </c>
      <c r="I1378" s="9">
        <f t="shared" si="64"/>
        <v>0.12231215640751621</v>
      </c>
      <c r="J1378" s="8">
        <f t="shared" si="65"/>
        <v>0.72793560803898139</v>
      </c>
    </row>
    <row r="1379" spans="1:10" hidden="1" x14ac:dyDescent="0.25">
      <c r="A1379" s="3" t="s">
        <v>48</v>
      </c>
      <c r="B1379" s="2">
        <v>44197</v>
      </c>
      <c r="C1379" s="7">
        <v>0.676535966441419</v>
      </c>
      <c r="D1379" s="7">
        <v>2.73893259852666E-2</v>
      </c>
      <c r="E1379" s="7">
        <v>0.12997626791974601</v>
      </c>
      <c r="F1379" s="7">
        <v>0.58386920459882397</v>
      </c>
      <c r="G1379" s="7">
        <v>0.258765201496164</v>
      </c>
      <c r="H1379" s="9">
        <f t="shared" si="63"/>
        <v>0.15736559390501262</v>
      </c>
      <c r="I1379" s="9">
        <f t="shared" si="64"/>
        <v>4.4808087928187475E-2</v>
      </c>
      <c r="J1379" s="8">
        <f t="shared" si="65"/>
        <v>0.61125853058409052</v>
      </c>
    </row>
    <row r="1380" spans="1:10" hidden="1" x14ac:dyDescent="0.25">
      <c r="A1380" s="3" t="s">
        <v>48</v>
      </c>
      <c r="B1380" s="2">
        <v>44228</v>
      </c>
      <c r="C1380" s="7">
        <v>0.71288087675455403</v>
      </c>
      <c r="D1380" s="7">
        <v>2.98846681352819E-2</v>
      </c>
      <c r="E1380" s="7">
        <v>0.13609834222956799</v>
      </c>
      <c r="F1380" s="7">
        <v>0.57817859962572604</v>
      </c>
      <c r="G1380" s="7">
        <v>0.25583839000942399</v>
      </c>
      <c r="H1380" s="9">
        <f t="shared" si="63"/>
        <v>0.16598301036484989</v>
      </c>
      <c r="I1380" s="9">
        <f t="shared" si="64"/>
        <v>4.9147300486218015E-2</v>
      </c>
      <c r="J1380" s="8">
        <f t="shared" si="65"/>
        <v>0.60806326776100794</v>
      </c>
    </row>
    <row r="1381" spans="1:10" hidden="1" x14ac:dyDescent="0.25">
      <c r="A1381" s="3" t="s">
        <v>48</v>
      </c>
      <c r="B1381" s="2">
        <v>44256</v>
      </c>
      <c r="C1381" s="7">
        <v>0.87668499104407605</v>
      </c>
      <c r="D1381" s="7">
        <v>3.07320744535046E-2</v>
      </c>
      <c r="E1381" s="7">
        <v>0.13171314933011499</v>
      </c>
      <c r="F1381" s="7">
        <v>0.57842333492653497</v>
      </c>
      <c r="G1381" s="7">
        <v>0.259131441289846</v>
      </c>
      <c r="H1381" s="9">
        <f t="shared" si="63"/>
        <v>0.16244522378361959</v>
      </c>
      <c r="I1381" s="9">
        <f t="shared" si="64"/>
        <v>5.0450302140108698E-2</v>
      </c>
      <c r="J1381" s="8">
        <f t="shared" si="65"/>
        <v>0.60915540938003954</v>
      </c>
    </row>
    <row r="1382" spans="1:10" hidden="1" x14ac:dyDescent="0.25">
      <c r="A1382" s="3" t="s">
        <v>48</v>
      </c>
      <c r="B1382" s="2">
        <v>44287</v>
      </c>
      <c r="C1382" s="7">
        <v>1.00097121557649</v>
      </c>
      <c r="D1382" s="7">
        <v>6.4135639213201007E-2</v>
      </c>
      <c r="E1382" s="7">
        <v>0.107915658230591</v>
      </c>
      <c r="F1382" s="7">
        <v>0.60720186599500303</v>
      </c>
      <c r="G1382" s="7">
        <v>0.220746836561205</v>
      </c>
      <c r="H1382" s="9">
        <f t="shared" si="63"/>
        <v>0.172051297443792</v>
      </c>
      <c r="I1382" s="9">
        <f t="shared" si="64"/>
        <v>9.5534122130284407E-2</v>
      </c>
      <c r="J1382" s="8">
        <f t="shared" si="65"/>
        <v>0.67133750520820401</v>
      </c>
    </row>
    <row r="1383" spans="1:10" hidden="1" x14ac:dyDescent="0.25">
      <c r="A1383" s="3" t="s">
        <v>48</v>
      </c>
      <c r="B1383" s="2">
        <v>44317</v>
      </c>
      <c r="C1383" s="7">
        <v>1.09349611607737</v>
      </c>
      <c r="D1383" s="7">
        <v>8.2197804646765904E-2</v>
      </c>
      <c r="E1383" s="7">
        <v>0.10061440422211</v>
      </c>
      <c r="F1383" s="7">
        <v>0.61824148317276895</v>
      </c>
      <c r="G1383" s="7">
        <v>0.198946307958355</v>
      </c>
      <c r="H1383" s="9">
        <f t="shared" si="63"/>
        <v>0.18281220886887589</v>
      </c>
      <c r="I1383" s="9">
        <f t="shared" si="64"/>
        <v>0.11735179062077941</v>
      </c>
      <c r="J1383" s="8">
        <f t="shared" si="65"/>
        <v>0.70043928781953491</v>
      </c>
    </row>
    <row r="1384" spans="1:10" hidden="1" x14ac:dyDescent="0.25">
      <c r="A1384" s="3" t="s">
        <v>48</v>
      </c>
      <c r="B1384" s="2">
        <v>44348</v>
      </c>
      <c r="C1384" s="7">
        <v>1.0410711080169399</v>
      </c>
      <c r="D1384" s="7">
        <v>8.5945141971368405E-2</v>
      </c>
      <c r="E1384" s="7">
        <v>0.10152625866364599</v>
      </c>
      <c r="F1384" s="7">
        <v>0.62808369739377001</v>
      </c>
      <c r="G1384" s="7">
        <v>0.18444490197121599</v>
      </c>
      <c r="H1384" s="9">
        <f t="shared" si="63"/>
        <v>0.18747140063501438</v>
      </c>
      <c r="I1384" s="9">
        <f t="shared" si="64"/>
        <v>0.12036648554389549</v>
      </c>
      <c r="J1384" s="8">
        <f t="shared" si="65"/>
        <v>0.71402883936513839</v>
      </c>
    </row>
    <row r="1385" spans="1:10" hidden="1" x14ac:dyDescent="0.25">
      <c r="A1385" s="3" t="s">
        <v>48</v>
      </c>
      <c r="B1385" s="2">
        <v>44378</v>
      </c>
      <c r="C1385" s="7">
        <v>1.0860907206391499</v>
      </c>
      <c r="D1385" s="7">
        <v>8.9084388018684804E-2</v>
      </c>
      <c r="E1385" s="7">
        <v>0.102326007050779</v>
      </c>
      <c r="F1385" s="7">
        <v>0.62649720152720301</v>
      </c>
      <c r="G1385" s="7">
        <v>0.18209240340333299</v>
      </c>
      <c r="H1385" s="9">
        <f t="shared" si="63"/>
        <v>0.19141039506946381</v>
      </c>
      <c r="I1385" s="9">
        <f t="shared" si="64"/>
        <v>0.12449228616294931</v>
      </c>
      <c r="J1385" s="8">
        <f t="shared" si="65"/>
        <v>0.7155815895458878</v>
      </c>
    </row>
    <row r="1386" spans="1:10" hidden="1" x14ac:dyDescent="0.25">
      <c r="A1386" s="3" t="s">
        <v>48</v>
      </c>
      <c r="B1386" s="2">
        <v>44409</v>
      </c>
      <c r="C1386" s="7">
        <v>1.0836286559283399</v>
      </c>
      <c r="D1386" s="7">
        <v>9.8325567198825695E-2</v>
      </c>
      <c r="E1386" s="7">
        <v>0.10540095661367301</v>
      </c>
      <c r="F1386" s="7">
        <v>0.62010827450383399</v>
      </c>
      <c r="G1386" s="7">
        <v>0.17616520168366701</v>
      </c>
      <c r="H1386" s="9">
        <f t="shared" si="63"/>
        <v>0.2037265238124987</v>
      </c>
      <c r="I1386" s="9">
        <f t="shared" si="64"/>
        <v>0.13686099052043263</v>
      </c>
      <c r="J1386" s="8">
        <f t="shared" si="65"/>
        <v>0.71843384170265967</v>
      </c>
    </row>
    <row r="1387" spans="1:10" x14ac:dyDescent="0.25">
      <c r="A1387" s="3" t="s">
        <v>48</v>
      </c>
      <c r="B1387" s="2">
        <v>44440</v>
      </c>
      <c r="C1387" s="7">
        <v>1.06232947293294</v>
      </c>
      <c r="D1387" s="7">
        <v>0.102404113834693</v>
      </c>
      <c r="E1387" s="7">
        <v>9.5445410891694796E-2</v>
      </c>
      <c r="F1387" s="7">
        <v>0.62968230406873305</v>
      </c>
      <c r="G1387" s="7">
        <v>0.17246817120487901</v>
      </c>
      <c r="H1387" s="9">
        <f t="shared" si="63"/>
        <v>0.19784952472638778</v>
      </c>
      <c r="I1387" s="9">
        <f t="shared" si="64"/>
        <v>0.13987981654947426</v>
      </c>
      <c r="J1387" s="8">
        <f t="shared" si="65"/>
        <v>0.7320864179034261</v>
      </c>
    </row>
    <row r="1388" spans="1:10" hidden="1" x14ac:dyDescent="0.25">
      <c r="A1388" s="3" t="s">
        <v>49</v>
      </c>
      <c r="B1388" s="2">
        <v>43466</v>
      </c>
      <c r="C1388" s="7">
        <v>0.89740552500944704</v>
      </c>
      <c r="D1388" s="7">
        <v>0.17050072869278499</v>
      </c>
      <c r="E1388" s="7">
        <v>2.1806865060845899E-2</v>
      </c>
      <c r="F1388" s="7">
        <v>0.69437872617419305</v>
      </c>
      <c r="G1388" s="7">
        <v>0.113313680072177</v>
      </c>
      <c r="H1388" s="9">
        <f t="shared" si="63"/>
        <v>0.19230759375363088</v>
      </c>
      <c r="I1388" s="9">
        <f t="shared" si="64"/>
        <v>0.19713814189170292</v>
      </c>
      <c r="J1388" s="8">
        <f t="shared" si="65"/>
        <v>0.86487945486697804</v>
      </c>
    </row>
    <row r="1389" spans="1:10" hidden="1" x14ac:dyDescent="0.25">
      <c r="A1389" s="3" t="s">
        <v>49</v>
      </c>
      <c r="B1389" s="2">
        <v>43497</v>
      </c>
      <c r="C1389" s="7">
        <v>0.92929330380858799</v>
      </c>
      <c r="D1389" s="7">
        <v>0.18182355390009999</v>
      </c>
      <c r="E1389" s="7">
        <v>1.5810763425327199E-2</v>
      </c>
      <c r="F1389" s="7">
        <v>0.70322197173879397</v>
      </c>
      <c r="G1389" s="7">
        <v>9.9143710935778798E-2</v>
      </c>
      <c r="H1389" s="9">
        <f t="shared" si="63"/>
        <v>0.19763431732542719</v>
      </c>
      <c r="I1389" s="9">
        <f t="shared" si="64"/>
        <v>0.20543977528031201</v>
      </c>
      <c r="J1389" s="8">
        <f t="shared" si="65"/>
        <v>0.88504552563889394</v>
      </c>
    </row>
    <row r="1390" spans="1:10" hidden="1" x14ac:dyDescent="0.25">
      <c r="A1390" s="3" t="s">
        <v>49</v>
      </c>
      <c r="B1390" s="2">
        <v>43525</v>
      </c>
      <c r="C1390" s="7">
        <v>1.02232537481588</v>
      </c>
      <c r="D1390" s="7">
        <v>0.173671555871241</v>
      </c>
      <c r="E1390" s="7">
        <v>1.2484017519384299E-2</v>
      </c>
      <c r="F1390" s="7">
        <v>0.72068513095097497</v>
      </c>
      <c r="G1390" s="7">
        <v>9.3159295658400407E-2</v>
      </c>
      <c r="H1390" s="9">
        <f t="shared" si="63"/>
        <v>0.1861555733906253</v>
      </c>
      <c r="I1390" s="9">
        <f t="shared" si="64"/>
        <v>0.19418600926250376</v>
      </c>
      <c r="J1390" s="8">
        <f t="shared" si="65"/>
        <v>0.89435668682221592</v>
      </c>
    </row>
    <row r="1391" spans="1:10" hidden="1" x14ac:dyDescent="0.25">
      <c r="A1391" s="3" t="s">
        <v>49</v>
      </c>
      <c r="B1391" s="2">
        <v>43556</v>
      </c>
      <c r="C1391" s="7">
        <v>0.97057631141516798</v>
      </c>
      <c r="D1391" s="7">
        <v>0.170249325533878</v>
      </c>
      <c r="E1391" s="7">
        <v>1.45626645742662E-2</v>
      </c>
      <c r="F1391" s="7">
        <v>0.71453096069884203</v>
      </c>
      <c r="G1391" s="7">
        <v>0.10065704919301301</v>
      </c>
      <c r="H1391" s="9">
        <f t="shared" si="63"/>
        <v>0.1848119901081442</v>
      </c>
      <c r="I1391" s="9">
        <f t="shared" si="64"/>
        <v>0.19241989020661568</v>
      </c>
      <c r="J1391" s="8">
        <f t="shared" si="65"/>
        <v>0.88478028623272009</v>
      </c>
    </row>
    <row r="1392" spans="1:10" hidden="1" x14ac:dyDescent="0.25">
      <c r="A1392" s="3" t="s">
        <v>49</v>
      </c>
      <c r="B1392" s="2">
        <v>43586</v>
      </c>
      <c r="C1392" s="7">
        <v>1.04418965905107</v>
      </c>
      <c r="D1392" s="7">
        <v>0.17876315029105899</v>
      </c>
      <c r="E1392" s="7">
        <v>1.4487361605893499E-2</v>
      </c>
      <c r="F1392" s="7">
        <v>0.71183492271297699</v>
      </c>
      <c r="G1392" s="7">
        <v>9.4914565390071495E-2</v>
      </c>
      <c r="H1392" s="9">
        <f t="shared" si="63"/>
        <v>0.1932505118969525</v>
      </c>
      <c r="I1392" s="9">
        <f t="shared" si="64"/>
        <v>0.20072258823565733</v>
      </c>
      <c r="J1392" s="8">
        <f t="shared" si="65"/>
        <v>0.89059807300403593</v>
      </c>
    </row>
    <row r="1393" spans="1:10" hidden="1" x14ac:dyDescent="0.25">
      <c r="A1393" s="3" t="s">
        <v>49</v>
      </c>
      <c r="B1393" s="2">
        <v>43617</v>
      </c>
      <c r="C1393" s="7">
        <v>0.97843937347361198</v>
      </c>
      <c r="D1393" s="7">
        <v>0.18272750658886</v>
      </c>
      <c r="E1393" s="7">
        <v>9.7223074370795005E-3</v>
      </c>
      <c r="F1393" s="7">
        <v>0.72551039442046095</v>
      </c>
      <c r="G1393" s="7">
        <v>8.2039791553599195E-2</v>
      </c>
      <c r="H1393" s="9">
        <f t="shared" si="63"/>
        <v>0.1924498140259395</v>
      </c>
      <c r="I1393" s="9">
        <f t="shared" si="64"/>
        <v>0.20118903470753169</v>
      </c>
      <c r="J1393" s="8">
        <f t="shared" si="65"/>
        <v>0.90823790100932089</v>
      </c>
    </row>
    <row r="1394" spans="1:10" hidden="1" x14ac:dyDescent="0.25">
      <c r="A1394" s="3" t="s">
        <v>49</v>
      </c>
      <c r="B1394" s="2">
        <v>43647</v>
      </c>
      <c r="C1394" s="7">
        <v>0.97194953478928003</v>
      </c>
      <c r="D1394" s="7">
        <v>0.167403339814924</v>
      </c>
      <c r="E1394" s="7">
        <v>1.1295832064271301E-2</v>
      </c>
      <c r="F1394" s="7">
        <v>0.73607860580687401</v>
      </c>
      <c r="G1394" s="7">
        <v>8.5222222313930798E-2</v>
      </c>
      <c r="H1394" s="9">
        <f t="shared" si="63"/>
        <v>0.17869917187919529</v>
      </c>
      <c r="I1394" s="9">
        <f t="shared" si="64"/>
        <v>0.18528686779647047</v>
      </c>
      <c r="J1394" s="8">
        <f t="shared" si="65"/>
        <v>0.90348194562179795</v>
      </c>
    </row>
    <row r="1395" spans="1:10" hidden="1" x14ac:dyDescent="0.25">
      <c r="A1395" s="3" t="s">
        <v>49</v>
      </c>
      <c r="B1395" s="2">
        <v>43678</v>
      </c>
      <c r="C1395" s="7">
        <v>0.92808101506038998</v>
      </c>
      <c r="D1395" s="7">
        <v>0.172247937078846</v>
      </c>
      <c r="E1395" s="7">
        <v>1.09490669639003E-2</v>
      </c>
      <c r="F1395" s="7">
        <v>0.73883790975849895</v>
      </c>
      <c r="G1395" s="7">
        <v>7.7965086198754599E-2</v>
      </c>
      <c r="H1395" s="9">
        <f t="shared" si="63"/>
        <v>0.1831970040427463</v>
      </c>
      <c r="I1395" s="9">
        <f t="shared" si="64"/>
        <v>0.18905785626762922</v>
      </c>
      <c r="J1395" s="8">
        <f t="shared" si="65"/>
        <v>0.91108584683734495</v>
      </c>
    </row>
    <row r="1396" spans="1:10" hidden="1" x14ac:dyDescent="0.25">
      <c r="A1396" s="3" t="s">
        <v>49</v>
      </c>
      <c r="B1396" s="2">
        <v>43709</v>
      </c>
      <c r="C1396" s="7">
        <v>0.93848716157539602</v>
      </c>
      <c r="D1396" s="7">
        <v>0.16930836921842399</v>
      </c>
      <c r="E1396" s="7">
        <v>1.3234562342445201E-2</v>
      </c>
      <c r="F1396" s="7">
        <v>0.72884583384851798</v>
      </c>
      <c r="G1396" s="7">
        <v>8.8611234590612903E-2</v>
      </c>
      <c r="H1396" s="9">
        <f t="shared" si="63"/>
        <v>0.18254293156086918</v>
      </c>
      <c r="I1396" s="9">
        <f t="shared" si="64"/>
        <v>0.18850701654602731</v>
      </c>
      <c r="J1396" s="8">
        <f t="shared" si="65"/>
        <v>0.89815420306694194</v>
      </c>
    </row>
    <row r="1397" spans="1:10" hidden="1" x14ac:dyDescent="0.25">
      <c r="A1397" s="3" t="s">
        <v>49</v>
      </c>
      <c r="B1397" s="2">
        <v>43739</v>
      </c>
      <c r="C1397" s="7">
        <v>1.08543233740203</v>
      </c>
      <c r="D1397" s="7">
        <v>0.18048770040060999</v>
      </c>
      <c r="E1397" s="7">
        <v>2.6096821735391702E-2</v>
      </c>
      <c r="F1397" s="7">
        <v>0.69836217300040304</v>
      </c>
      <c r="G1397" s="7">
        <v>9.5053304863594701E-2</v>
      </c>
      <c r="H1397" s="9">
        <f t="shared" si="63"/>
        <v>0.2065845221360017</v>
      </c>
      <c r="I1397" s="9">
        <f t="shared" si="64"/>
        <v>0.20536806781589501</v>
      </c>
      <c r="J1397" s="8">
        <f t="shared" si="65"/>
        <v>0.87884987340101306</v>
      </c>
    </row>
    <row r="1398" spans="1:10" hidden="1" x14ac:dyDescent="0.25">
      <c r="A1398" s="3" t="s">
        <v>49</v>
      </c>
      <c r="B1398" s="2">
        <v>43770</v>
      </c>
      <c r="C1398" s="7">
        <v>1.0570929239045299</v>
      </c>
      <c r="D1398" s="7">
        <v>0.190136703839904</v>
      </c>
      <c r="E1398" s="7">
        <v>1.4601645853374E-2</v>
      </c>
      <c r="F1398" s="7">
        <v>0.71121261676352299</v>
      </c>
      <c r="G1398" s="7">
        <v>8.4049033543198995E-2</v>
      </c>
      <c r="H1398" s="9">
        <f t="shared" si="63"/>
        <v>0.204738349693278</v>
      </c>
      <c r="I1398" s="9">
        <f t="shared" si="64"/>
        <v>0.21094674339202146</v>
      </c>
      <c r="J1398" s="8">
        <f t="shared" si="65"/>
        <v>0.90134932060342698</v>
      </c>
    </row>
    <row r="1399" spans="1:10" hidden="1" x14ac:dyDescent="0.25">
      <c r="A1399" s="3" t="s">
        <v>49</v>
      </c>
      <c r="B1399" s="2">
        <v>43800</v>
      </c>
      <c r="C1399" s="7">
        <v>1.1767274796946099</v>
      </c>
      <c r="D1399" s="7">
        <v>0.20572159852240399</v>
      </c>
      <c r="E1399" s="7">
        <v>1.22815551730999E-2</v>
      </c>
      <c r="F1399" s="7">
        <v>0.724091663511231</v>
      </c>
      <c r="G1399" s="7">
        <v>5.7905182793264703E-2</v>
      </c>
      <c r="H1399" s="9">
        <f t="shared" si="63"/>
        <v>0.21800315369550388</v>
      </c>
      <c r="I1399" s="9">
        <f t="shared" si="64"/>
        <v>0.22125044557060988</v>
      </c>
      <c r="J1399" s="8">
        <f t="shared" si="65"/>
        <v>0.92981326203363501</v>
      </c>
    </row>
    <row r="1400" spans="1:10" hidden="1" x14ac:dyDescent="0.25">
      <c r="A1400" s="3" t="s">
        <v>49</v>
      </c>
      <c r="B1400" s="2">
        <v>43831</v>
      </c>
      <c r="C1400" s="7">
        <v>0.88646800144969695</v>
      </c>
      <c r="D1400" s="7">
        <v>0.173216369734457</v>
      </c>
      <c r="E1400" s="7">
        <v>1.9873426229458899E-2</v>
      </c>
      <c r="F1400" s="7">
        <v>0.71522752631820996</v>
      </c>
      <c r="G1400" s="7">
        <v>9.16826777178745E-2</v>
      </c>
      <c r="H1400" s="9">
        <f t="shared" si="63"/>
        <v>0.1930897959639159</v>
      </c>
      <c r="I1400" s="9">
        <f t="shared" si="64"/>
        <v>0.1949660192433679</v>
      </c>
      <c r="J1400" s="8">
        <f t="shared" si="65"/>
        <v>0.88844389605266694</v>
      </c>
    </row>
    <row r="1401" spans="1:10" hidden="1" x14ac:dyDescent="0.25">
      <c r="A1401" s="3" t="s">
        <v>49</v>
      </c>
      <c r="B1401" s="2">
        <v>43862</v>
      </c>
      <c r="C1401" s="7">
        <v>0.91491460194250196</v>
      </c>
      <c r="D1401" s="7">
        <v>0.18533972778933</v>
      </c>
      <c r="E1401" s="7">
        <v>1.4009485944450799E-2</v>
      </c>
      <c r="F1401" s="7">
        <v>0.72040456304926204</v>
      </c>
      <c r="G1401" s="7">
        <v>8.0246223216957902E-2</v>
      </c>
      <c r="H1401" s="9">
        <f t="shared" si="63"/>
        <v>0.19934921373378081</v>
      </c>
      <c r="I1401" s="9">
        <f t="shared" si="64"/>
        <v>0.20462698982925021</v>
      </c>
      <c r="J1401" s="8">
        <f t="shared" si="65"/>
        <v>0.90574429083859198</v>
      </c>
    </row>
    <row r="1402" spans="1:10" hidden="1" x14ac:dyDescent="0.25">
      <c r="A1402" s="3" t="s">
        <v>49</v>
      </c>
      <c r="B1402" s="2">
        <v>43891</v>
      </c>
      <c r="C1402" s="7">
        <v>0.75027069811876601</v>
      </c>
      <c r="D1402" s="7">
        <v>0.141284925446031</v>
      </c>
      <c r="E1402" s="7">
        <v>1.37909145548075E-2</v>
      </c>
      <c r="F1402" s="7">
        <v>0.76429363910209602</v>
      </c>
      <c r="G1402" s="7">
        <v>8.0630520897065502E-2</v>
      </c>
      <c r="H1402" s="9">
        <f t="shared" si="63"/>
        <v>0.15507584000083849</v>
      </c>
      <c r="I1402" s="9">
        <f t="shared" si="64"/>
        <v>0.15601619889990495</v>
      </c>
      <c r="J1402" s="8">
        <f t="shared" si="65"/>
        <v>0.90557856454812702</v>
      </c>
    </row>
    <row r="1403" spans="1:10" hidden="1" x14ac:dyDescent="0.25">
      <c r="A1403" s="3" t="s">
        <v>49</v>
      </c>
      <c r="B1403" s="2">
        <v>43922</v>
      </c>
      <c r="C1403" s="7">
        <v>0.33192937132114098</v>
      </c>
      <c r="D1403" s="7">
        <v>4.9951051377615303E-2</v>
      </c>
      <c r="E1403" s="7">
        <v>3.7376943437957499E-2</v>
      </c>
      <c r="F1403" s="7">
        <v>0.73753615142187001</v>
      </c>
      <c r="G1403" s="7">
        <v>0.175135853762557</v>
      </c>
      <c r="H1403" s="9">
        <f t="shared" si="63"/>
        <v>8.7327994815572796E-2</v>
      </c>
      <c r="I1403" s="9">
        <f t="shared" si="64"/>
        <v>6.3430937290207795E-2</v>
      </c>
      <c r="J1403" s="8">
        <f t="shared" si="65"/>
        <v>0.78748720279948536</v>
      </c>
    </row>
    <row r="1404" spans="1:10" hidden="1" x14ac:dyDescent="0.25">
      <c r="A1404" s="3" t="s">
        <v>49</v>
      </c>
      <c r="B1404" s="2">
        <v>43952</v>
      </c>
      <c r="C1404" s="7">
        <v>0.43653002585504402</v>
      </c>
      <c r="D1404" s="7">
        <v>4.63133151233057E-2</v>
      </c>
      <c r="E1404" s="7">
        <v>3.4297420672025798E-2</v>
      </c>
      <c r="F1404" s="7">
        <v>0.68816309277744703</v>
      </c>
      <c r="G1404" s="7">
        <v>0.23122617142722199</v>
      </c>
      <c r="H1404" s="9">
        <f t="shared" si="63"/>
        <v>8.0610735795331498E-2</v>
      </c>
      <c r="I1404" s="9">
        <f t="shared" si="64"/>
        <v>6.3056232474064514E-2</v>
      </c>
      <c r="J1404" s="8">
        <f t="shared" si="65"/>
        <v>0.73447640790075275</v>
      </c>
    </row>
    <row r="1405" spans="1:10" hidden="1" x14ac:dyDescent="0.25">
      <c r="A1405" s="3" t="s">
        <v>49</v>
      </c>
      <c r="B1405" s="2">
        <v>43983</v>
      </c>
      <c r="C1405" s="7">
        <v>0.57364927327618298</v>
      </c>
      <c r="D1405" s="7">
        <v>7.1482136124645407E-2</v>
      </c>
      <c r="E1405" s="7">
        <v>3.10941562360098E-2</v>
      </c>
      <c r="F1405" s="7">
        <v>0.70567248863835697</v>
      </c>
      <c r="G1405" s="7">
        <v>0.19175121900098799</v>
      </c>
      <c r="H1405" s="9">
        <f t="shared" si="63"/>
        <v>0.10257629236065521</v>
      </c>
      <c r="I1405" s="9">
        <f t="shared" si="64"/>
        <v>9.1979297101196927E-2</v>
      </c>
      <c r="J1405" s="8">
        <f t="shared" si="65"/>
        <v>0.77715462476300234</v>
      </c>
    </row>
    <row r="1406" spans="1:10" hidden="1" x14ac:dyDescent="0.25">
      <c r="A1406" s="3" t="s">
        <v>49</v>
      </c>
      <c r="B1406" s="2">
        <v>44013</v>
      </c>
      <c r="C1406" s="7">
        <v>0.74167531734532999</v>
      </c>
      <c r="D1406" s="7">
        <v>0.118535860215761</v>
      </c>
      <c r="E1406" s="7">
        <v>1.94864963869078E-2</v>
      </c>
      <c r="F1406" s="7">
        <v>0.720666679032126</v>
      </c>
      <c r="G1406" s="7">
        <v>0.14131096436520499</v>
      </c>
      <c r="H1406" s="9">
        <f t="shared" si="63"/>
        <v>0.13802235660266879</v>
      </c>
      <c r="I1406" s="9">
        <f t="shared" si="64"/>
        <v>0.14124821443223423</v>
      </c>
      <c r="J1406" s="8">
        <f t="shared" si="65"/>
        <v>0.83920253924788701</v>
      </c>
    </row>
    <row r="1407" spans="1:10" hidden="1" x14ac:dyDescent="0.25">
      <c r="A1407" s="3" t="s">
        <v>49</v>
      </c>
      <c r="B1407" s="2">
        <v>44044</v>
      </c>
      <c r="C1407" s="7">
        <v>0.82188479742367104</v>
      </c>
      <c r="D1407" s="7">
        <v>0.14550241559271901</v>
      </c>
      <c r="E1407" s="7">
        <v>1.9598700540079499E-2</v>
      </c>
      <c r="F1407" s="7">
        <v>0.71714754296495797</v>
      </c>
      <c r="G1407" s="7">
        <v>0.117751340902243</v>
      </c>
      <c r="H1407" s="9">
        <f t="shared" si="63"/>
        <v>0.16510111613279851</v>
      </c>
      <c r="I1407" s="9">
        <f t="shared" si="64"/>
        <v>0.1686691272042653</v>
      </c>
      <c r="J1407" s="8">
        <f t="shared" si="65"/>
        <v>0.86264995855767701</v>
      </c>
    </row>
    <row r="1408" spans="1:10" hidden="1" x14ac:dyDescent="0.25">
      <c r="A1408" s="3" t="s">
        <v>49</v>
      </c>
      <c r="B1408" s="2">
        <v>44075</v>
      </c>
      <c r="C1408" s="7">
        <v>0.84265661073494402</v>
      </c>
      <c r="D1408" s="7">
        <v>0.134680238442352</v>
      </c>
      <c r="E1408" s="7">
        <v>2.34427077436925E-2</v>
      </c>
      <c r="F1408" s="7">
        <v>0.71347649402870195</v>
      </c>
      <c r="G1408" s="7">
        <v>0.128400559785254</v>
      </c>
      <c r="H1408" s="9">
        <f t="shared" si="63"/>
        <v>0.1581229461860445</v>
      </c>
      <c r="I1408" s="9">
        <f t="shared" si="64"/>
        <v>0.15879168706233007</v>
      </c>
      <c r="J1408" s="8">
        <f t="shared" si="65"/>
        <v>0.84815673247105394</v>
      </c>
    </row>
    <row r="1409" spans="1:10" hidden="1" x14ac:dyDescent="0.25">
      <c r="A1409" s="3" t="s">
        <v>49</v>
      </c>
      <c r="B1409" s="2">
        <v>44105</v>
      </c>
      <c r="C1409" s="7">
        <v>0.89675782088495004</v>
      </c>
      <c r="D1409" s="7">
        <v>0.14284586543748101</v>
      </c>
      <c r="E1409" s="7">
        <v>3.2501870028764902E-2</v>
      </c>
      <c r="F1409" s="7">
        <v>0.69865747650062804</v>
      </c>
      <c r="G1409" s="7">
        <v>0.125994788033126</v>
      </c>
      <c r="H1409" s="9">
        <f t="shared" si="63"/>
        <v>0.17534773546624591</v>
      </c>
      <c r="I1409" s="9">
        <f t="shared" si="64"/>
        <v>0.16975079992966569</v>
      </c>
      <c r="J1409" s="8">
        <f t="shared" si="65"/>
        <v>0.84150334193810905</v>
      </c>
    </row>
    <row r="1410" spans="1:10" hidden="1" x14ac:dyDescent="0.25">
      <c r="A1410" s="3" t="s">
        <v>49</v>
      </c>
      <c r="B1410" s="2">
        <v>44136</v>
      </c>
      <c r="C1410" s="7">
        <v>0.57624710722758599</v>
      </c>
      <c r="D1410" s="7">
        <v>0.102096798549175</v>
      </c>
      <c r="E1410" s="7">
        <v>4.2730685208246799E-2</v>
      </c>
      <c r="F1410" s="7">
        <v>0.68126072542148097</v>
      </c>
      <c r="G1410" s="7">
        <v>0.17391179082109701</v>
      </c>
      <c r="H1410" s="9">
        <f t="shared" si="63"/>
        <v>0.1448274837574218</v>
      </c>
      <c r="I1410" s="9">
        <f t="shared" si="64"/>
        <v>0.13033231369460807</v>
      </c>
      <c r="J1410" s="8">
        <f t="shared" si="65"/>
        <v>0.78335752397065594</v>
      </c>
    </row>
    <row r="1411" spans="1:10" hidden="1" x14ac:dyDescent="0.25">
      <c r="A1411" s="3" t="s">
        <v>49</v>
      </c>
      <c r="B1411" s="2">
        <v>44166</v>
      </c>
      <c r="C1411" s="7">
        <v>0.90490289267815405</v>
      </c>
      <c r="D1411" s="7">
        <v>0.15136274293104299</v>
      </c>
      <c r="E1411" s="7">
        <v>2.8861084234173301E-2</v>
      </c>
      <c r="F1411" s="7">
        <v>0.71692525705426602</v>
      </c>
      <c r="G1411" s="7">
        <v>0.102850915780517</v>
      </c>
      <c r="H1411" s="9">
        <f t="shared" ref="H1411:H1474" si="66">D1411+E1411</f>
        <v>0.18022382716521629</v>
      </c>
      <c r="I1411" s="9">
        <f t="shared" ref="I1411:I1474" si="67">D1411/(D1411+F1411)</f>
        <v>0.17432320029023085</v>
      </c>
      <c r="J1411" s="8">
        <f t="shared" ref="J1411:J1474" si="68">+F1411+D1411</f>
        <v>0.86828799998530903</v>
      </c>
    </row>
    <row r="1412" spans="1:10" hidden="1" x14ac:dyDescent="0.25">
      <c r="A1412" s="3" t="s">
        <v>49</v>
      </c>
      <c r="B1412" s="2">
        <v>44197</v>
      </c>
      <c r="C1412" s="7">
        <v>0.43194324112221799</v>
      </c>
      <c r="D1412" s="7">
        <v>6.6719435481692901E-2</v>
      </c>
      <c r="E1412" s="7">
        <v>4.5551341350956502E-2</v>
      </c>
      <c r="F1412" s="7">
        <v>0.68467353131266195</v>
      </c>
      <c r="G1412" s="7">
        <v>0.203055691854689</v>
      </c>
      <c r="H1412" s="9">
        <f t="shared" si="66"/>
        <v>0.11227077683264941</v>
      </c>
      <c r="I1412" s="9">
        <f t="shared" si="67"/>
        <v>8.8794330570242108E-2</v>
      </c>
      <c r="J1412" s="8">
        <f t="shared" si="68"/>
        <v>0.75139296679435486</v>
      </c>
    </row>
    <row r="1413" spans="1:10" hidden="1" x14ac:dyDescent="0.25">
      <c r="A1413" s="3" t="s">
        <v>49</v>
      </c>
      <c r="B1413" s="2">
        <v>44228</v>
      </c>
      <c r="C1413" s="7">
        <v>0.44180103835183299</v>
      </c>
      <c r="D1413" s="7">
        <v>7.3391194840927598E-2</v>
      </c>
      <c r="E1413" s="7">
        <v>4.1267079721358298E-2</v>
      </c>
      <c r="F1413" s="7">
        <v>0.71424780851675196</v>
      </c>
      <c r="G1413" s="7">
        <v>0.17109391692096201</v>
      </c>
      <c r="H1413" s="9">
        <f t="shared" si="66"/>
        <v>0.11465827456228589</v>
      </c>
      <c r="I1413" s="9">
        <f t="shared" si="67"/>
        <v>9.3178720870936191E-2</v>
      </c>
      <c r="J1413" s="8">
        <f t="shared" si="68"/>
        <v>0.78763900335767956</v>
      </c>
    </row>
    <row r="1414" spans="1:10" hidden="1" x14ac:dyDescent="0.25">
      <c r="A1414" s="3" t="s">
        <v>49</v>
      </c>
      <c r="B1414" s="2">
        <v>44256</v>
      </c>
      <c r="C1414" s="7">
        <v>0.547294053723415</v>
      </c>
      <c r="D1414" s="7">
        <v>7.6425420916406694E-2</v>
      </c>
      <c r="E1414" s="7">
        <v>2.53694357369561E-2</v>
      </c>
      <c r="F1414" s="7">
        <v>0.72842788525203095</v>
      </c>
      <c r="G1414" s="7">
        <v>0.169777258094606</v>
      </c>
      <c r="H1414" s="9">
        <f t="shared" si="66"/>
        <v>0.1017948566533628</v>
      </c>
      <c r="I1414" s="9">
        <f t="shared" si="67"/>
        <v>9.4955714700652019E-2</v>
      </c>
      <c r="J1414" s="8">
        <f t="shared" si="68"/>
        <v>0.80485330616843764</v>
      </c>
    </row>
    <row r="1415" spans="1:10" hidden="1" x14ac:dyDescent="0.25">
      <c r="A1415" s="3" t="s">
        <v>49</v>
      </c>
      <c r="B1415" s="2">
        <v>44287</v>
      </c>
      <c r="C1415" s="7">
        <v>0.72429174207289804</v>
      </c>
      <c r="D1415" s="7">
        <v>0.11863940602577</v>
      </c>
      <c r="E1415" s="7">
        <v>1.4319025228720601E-2</v>
      </c>
      <c r="F1415" s="7">
        <v>0.746558236130477</v>
      </c>
      <c r="G1415" s="7">
        <v>0.120483332615032</v>
      </c>
      <c r="H1415" s="9">
        <f t="shared" si="66"/>
        <v>0.13295843125449061</v>
      </c>
      <c r="I1415" s="9">
        <f t="shared" si="67"/>
        <v>0.13712405148273019</v>
      </c>
      <c r="J1415" s="8">
        <f t="shared" si="68"/>
        <v>0.86519764215624706</v>
      </c>
    </row>
    <row r="1416" spans="1:10" hidden="1" x14ac:dyDescent="0.25">
      <c r="A1416" s="3" t="s">
        <v>49</v>
      </c>
      <c r="B1416" s="2">
        <v>44317</v>
      </c>
      <c r="C1416" s="7">
        <v>0.90580978458400097</v>
      </c>
      <c r="D1416" s="7">
        <v>0.13679523750978201</v>
      </c>
      <c r="E1416" s="7">
        <v>1.8278287816166701E-2</v>
      </c>
      <c r="F1416" s="7">
        <v>0.73612358052626703</v>
      </c>
      <c r="G1416" s="7">
        <v>0.108802894147784</v>
      </c>
      <c r="H1416" s="9">
        <f t="shared" si="66"/>
        <v>0.1550735253259487</v>
      </c>
      <c r="I1416" s="9">
        <f t="shared" si="67"/>
        <v>0.15671014839335581</v>
      </c>
      <c r="J1416" s="8">
        <f t="shared" si="68"/>
        <v>0.87291881803604898</v>
      </c>
    </row>
    <row r="1417" spans="1:10" hidden="1" x14ac:dyDescent="0.25">
      <c r="A1417" s="3" t="s">
        <v>49</v>
      </c>
      <c r="B1417" s="2">
        <v>44348</v>
      </c>
      <c r="C1417" s="7">
        <v>0.89590719191280599</v>
      </c>
      <c r="D1417" s="7">
        <v>0.15405426264682701</v>
      </c>
      <c r="E1417" s="7">
        <v>1.3444308751626799E-2</v>
      </c>
      <c r="F1417" s="7">
        <v>0.72335595177709699</v>
      </c>
      <c r="G1417" s="7">
        <v>0.109145476824449</v>
      </c>
      <c r="H1417" s="9">
        <f t="shared" si="66"/>
        <v>0.16749857139845381</v>
      </c>
      <c r="I1417" s="9">
        <f t="shared" si="67"/>
        <v>0.1755783784076112</v>
      </c>
      <c r="J1417" s="8">
        <f t="shared" si="68"/>
        <v>0.87741021442392397</v>
      </c>
    </row>
    <row r="1418" spans="1:10" hidden="1" x14ac:dyDescent="0.25">
      <c r="A1418" s="3" t="s">
        <v>49</v>
      </c>
      <c r="B1418" s="2">
        <v>44378</v>
      </c>
      <c r="C1418" s="7">
        <v>0.90592496080432805</v>
      </c>
      <c r="D1418" s="7">
        <v>0.145588599514996</v>
      </c>
      <c r="E1418" s="7">
        <v>1.3949886788690099E-2</v>
      </c>
      <c r="F1418" s="7">
        <v>0.732920470488857</v>
      </c>
      <c r="G1418" s="7">
        <v>0.107541043207457</v>
      </c>
      <c r="H1418" s="9">
        <f t="shared" si="66"/>
        <v>0.15953848630368611</v>
      </c>
      <c r="I1418" s="9">
        <f t="shared" si="67"/>
        <v>0.16572236358852557</v>
      </c>
      <c r="J1418" s="8">
        <f t="shared" si="68"/>
        <v>0.87850907000385303</v>
      </c>
    </row>
    <row r="1419" spans="1:10" hidden="1" x14ac:dyDescent="0.25">
      <c r="A1419" s="3" t="s">
        <v>49</v>
      </c>
      <c r="B1419" s="2">
        <v>44409</v>
      </c>
      <c r="C1419" s="7">
        <v>0.93781796030696796</v>
      </c>
      <c r="D1419" s="7">
        <v>0.162670484650911</v>
      </c>
      <c r="E1419" s="7">
        <v>1.34778034265285E-2</v>
      </c>
      <c r="F1419" s="7">
        <v>0.72881421353617104</v>
      </c>
      <c r="G1419" s="7">
        <v>9.50374983863886E-2</v>
      </c>
      <c r="H1419" s="9">
        <f t="shared" si="66"/>
        <v>0.17614828807743949</v>
      </c>
      <c r="I1419" s="9">
        <f t="shared" si="67"/>
        <v>0.18247142657828755</v>
      </c>
      <c r="J1419" s="8">
        <f t="shared" si="68"/>
        <v>0.89148469818708209</v>
      </c>
    </row>
    <row r="1420" spans="1:10" x14ac:dyDescent="0.25">
      <c r="A1420" s="3" t="s">
        <v>49</v>
      </c>
      <c r="B1420" s="2">
        <v>44440</v>
      </c>
      <c r="C1420" s="7">
        <v>0.90840795469204705</v>
      </c>
      <c r="D1420" s="7">
        <v>0.159688752980848</v>
      </c>
      <c r="E1420" s="7">
        <v>1.08710179827676E-2</v>
      </c>
      <c r="F1420" s="7">
        <v>0.73764999031777101</v>
      </c>
      <c r="G1420" s="7">
        <v>9.1790238718613207E-2</v>
      </c>
      <c r="H1420" s="9">
        <f t="shared" si="66"/>
        <v>0.1705597709636156</v>
      </c>
      <c r="I1420" s="9">
        <f t="shared" si="67"/>
        <v>0.17795816147849788</v>
      </c>
      <c r="J1420" s="8">
        <f t="shared" si="68"/>
        <v>0.89733874329861907</v>
      </c>
    </row>
    <row r="1421" spans="1:10" hidden="1" x14ac:dyDescent="0.25">
      <c r="A1421" s="3" t="s">
        <v>50</v>
      </c>
      <c r="B1421" s="2">
        <v>43466</v>
      </c>
      <c r="C1421" s="7">
        <v>0.92826150111814298</v>
      </c>
      <c r="D1421" s="7">
        <v>0.102382770804578</v>
      </c>
      <c r="E1421" s="7">
        <v>5.4549391019701804E-3</v>
      </c>
      <c r="F1421" s="7">
        <v>0.47092773283261902</v>
      </c>
      <c r="G1421" s="7">
        <v>0.42123455726083198</v>
      </c>
      <c r="H1421" s="9">
        <f t="shared" si="66"/>
        <v>0.10783770990654817</v>
      </c>
      <c r="I1421" s="9">
        <f t="shared" si="67"/>
        <v>0.17858171122810612</v>
      </c>
      <c r="J1421" s="8">
        <f t="shared" si="68"/>
        <v>0.57331050363719704</v>
      </c>
    </row>
    <row r="1422" spans="1:10" hidden="1" x14ac:dyDescent="0.25">
      <c r="A1422" s="3" t="s">
        <v>50</v>
      </c>
      <c r="B1422" s="2">
        <v>43497</v>
      </c>
      <c r="C1422" s="7">
        <v>0.93178610820155805</v>
      </c>
      <c r="D1422" s="7">
        <v>0.10540202347980999</v>
      </c>
      <c r="E1422" s="7">
        <v>4.9690503484368497E-3</v>
      </c>
      <c r="F1422" s="7">
        <v>0.48735899760948798</v>
      </c>
      <c r="G1422" s="7">
        <v>0.40226992856226501</v>
      </c>
      <c r="H1422" s="9">
        <f t="shared" si="66"/>
        <v>0.11037107382824685</v>
      </c>
      <c r="I1422" s="9">
        <f t="shared" si="67"/>
        <v>0.17781537538705913</v>
      </c>
      <c r="J1422" s="8">
        <f t="shared" si="68"/>
        <v>0.59276102108929796</v>
      </c>
    </row>
    <row r="1423" spans="1:10" hidden="1" x14ac:dyDescent="0.25">
      <c r="A1423" s="3" t="s">
        <v>50</v>
      </c>
      <c r="B1423" s="2">
        <v>43525</v>
      </c>
      <c r="C1423" s="7">
        <v>1.1019577229633499</v>
      </c>
      <c r="D1423" s="7">
        <v>0.10863715224685901</v>
      </c>
      <c r="E1423" s="7">
        <v>3.6730847994927802E-3</v>
      </c>
      <c r="F1423" s="7">
        <v>0.48879460719930801</v>
      </c>
      <c r="G1423" s="7">
        <v>0.39889515575434098</v>
      </c>
      <c r="H1423" s="9">
        <f t="shared" si="66"/>
        <v>0.11231023704635179</v>
      </c>
      <c r="I1423" s="9">
        <f t="shared" si="67"/>
        <v>0.1818402696695739</v>
      </c>
      <c r="J1423" s="8">
        <f t="shared" si="68"/>
        <v>0.597431759446167</v>
      </c>
    </row>
    <row r="1424" spans="1:10" hidden="1" x14ac:dyDescent="0.25">
      <c r="A1424" s="3" t="s">
        <v>50</v>
      </c>
      <c r="B1424" s="2">
        <v>43556</v>
      </c>
      <c r="C1424" s="7">
        <v>1.0567576000827399</v>
      </c>
      <c r="D1424" s="7">
        <v>0.102294288903665</v>
      </c>
      <c r="E1424" s="7">
        <v>4.3820604295615002E-3</v>
      </c>
      <c r="F1424" s="7">
        <v>0.46585127707158402</v>
      </c>
      <c r="G1424" s="7">
        <v>0.42747237359519002</v>
      </c>
      <c r="H1424" s="9">
        <f t="shared" si="66"/>
        <v>0.10667634933322651</v>
      </c>
      <c r="I1424" s="9">
        <f t="shared" si="67"/>
        <v>0.18004943632372095</v>
      </c>
      <c r="J1424" s="8">
        <f t="shared" si="68"/>
        <v>0.56814556597524901</v>
      </c>
    </row>
    <row r="1425" spans="1:10" hidden="1" x14ac:dyDescent="0.25">
      <c r="A1425" s="3" t="s">
        <v>50</v>
      </c>
      <c r="B1425" s="2">
        <v>43586</v>
      </c>
      <c r="C1425" s="7">
        <v>1.0437088838130699</v>
      </c>
      <c r="D1425" s="7">
        <v>0.109302655187536</v>
      </c>
      <c r="E1425" s="7">
        <v>4.5199584298224304E-3</v>
      </c>
      <c r="F1425" s="7">
        <v>0.49304232712282098</v>
      </c>
      <c r="G1425" s="7">
        <v>0.39313505925982101</v>
      </c>
      <c r="H1425" s="9">
        <f t="shared" si="66"/>
        <v>0.11382261361735843</v>
      </c>
      <c r="I1425" s="9">
        <f t="shared" si="67"/>
        <v>0.18146188380003478</v>
      </c>
      <c r="J1425" s="8">
        <f t="shared" si="68"/>
        <v>0.60234498231035694</v>
      </c>
    </row>
    <row r="1426" spans="1:10" hidden="1" x14ac:dyDescent="0.25">
      <c r="A1426" s="3" t="s">
        <v>50</v>
      </c>
      <c r="B1426" s="2">
        <v>43617</v>
      </c>
      <c r="C1426" s="7">
        <v>1.0225128846579401</v>
      </c>
      <c r="D1426" s="7">
        <v>0.110629366765108</v>
      </c>
      <c r="E1426" s="7">
        <v>3.74603124307781E-3</v>
      </c>
      <c r="F1426" s="7">
        <v>0.50170979426859996</v>
      </c>
      <c r="G1426" s="7">
        <v>0.38391480772321501</v>
      </c>
      <c r="H1426" s="9">
        <f t="shared" si="66"/>
        <v>0.1143753980081858</v>
      </c>
      <c r="I1426" s="9">
        <f t="shared" si="67"/>
        <v>0.1806668163740357</v>
      </c>
      <c r="J1426" s="8">
        <f t="shared" si="68"/>
        <v>0.612339161033708</v>
      </c>
    </row>
    <row r="1427" spans="1:10" hidden="1" x14ac:dyDescent="0.25">
      <c r="A1427" s="3" t="s">
        <v>50</v>
      </c>
      <c r="B1427" s="2">
        <v>43647</v>
      </c>
      <c r="C1427" s="7">
        <v>1.05230884141017</v>
      </c>
      <c r="D1427" s="7">
        <v>0.109422268010229</v>
      </c>
      <c r="E1427" s="7">
        <v>4.1114757858444198E-3</v>
      </c>
      <c r="F1427" s="7">
        <v>0.50918442424618604</v>
      </c>
      <c r="G1427" s="7">
        <v>0.37728183195774001</v>
      </c>
      <c r="H1427" s="9">
        <f t="shared" si="66"/>
        <v>0.11353374379607342</v>
      </c>
      <c r="I1427" s="9">
        <f t="shared" si="67"/>
        <v>0.17688503758519478</v>
      </c>
      <c r="J1427" s="8">
        <f t="shared" si="68"/>
        <v>0.61860669225641507</v>
      </c>
    </row>
    <row r="1428" spans="1:10" hidden="1" x14ac:dyDescent="0.25">
      <c r="A1428" s="3" t="s">
        <v>50</v>
      </c>
      <c r="B1428" s="2">
        <v>43678</v>
      </c>
      <c r="C1428" s="7">
        <v>1.01867116640324</v>
      </c>
      <c r="D1428" s="7">
        <v>0.113567671666118</v>
      </c>
      <c r="E1428" s="7">
        <v>4.31313997835211E-3</v>
      </c>
      <c r="F1428" s="7">
        <v>0.52040759067748898</v>
      </c>
      <c r="G1428" s="7">
        <v>0.36171159767804101</v>
      </c>
      <c r="H1428" s="9">
        <f t="shared" si="66"/>
        <v>0.11788081164447012</v>
      </c>
      <c r="I1428" s="9">
        <f t="shared" si="67"/>
        <v>0.179135809252705</v>
      </c>
      <c r="J1428" s="8">
        <f t="shared" si="68"/>
        <v>0.63397526234360702</v>
      </c>
    </row>
    <row r="1429" spans="1:10" hidden="1" x14ac:dyDescent="0.25">
      <c r="A1429" s="3" t="s">
        <v>50</v>
      </c>
      <c r="B1429" s="2">
        <v>43709</v>
      </c>
      <c r="C1429" s="7">
        <v>0.93812081480269705</v>
      </c>
      <c r="D1429" s="7">
        <v>0.11000339164426701</v>
      </c>
      <c r="E1429" s="7">
        <v>4.5950299375728098E-3</v>
      </c>
      <c r="F1429" s="7">
        <v>0.540143871666384</v>
      </c>
      <c r="G1429" s="7">
        <v>0.34525770675177597</v>
      </c>
      <c r="H1429" s="9">
        <f t="shared" si="66"/>
        <v>0.11459842158183982</v>
      </c>
      <c r="I1429" s="9">
        <f t="shared" si="67"/>
        <v>0.16919765390399805</v>
      </c>
      <c r="J1429" s="8">
        <f t="shared" si="68"/>
        <v>0.65014726331065098</v>
      </c>
    </row>
    <row r="1430" spans="1:10" hidden="1" x14ac:dyDescent="0.25">
      <c r="A1430" s="3" t="s">
        <v>50</v>
      </c>
      <c r="B1430" s="2">
        <v>43739</v>
      </c>
      <c r="C1430" s="7">
        <v>0.92046128201460697</v>
      </c>
      <c r="D1430" s="7">
        <v>0.122012623014203</v>
      </c>
      <c r="E1430" s="7">
        <v>5.2751963539735304E-3</v>
      </c>
      <c r="F1430" s="7">
        <v>0.56475647507594995</v>
      </c>
      <c r="G1430" s="7">
        <v>0.30795570555587398</v>
      </c>
      <c r="H1430" s="9">
        <f t="shared" si="66"/>
        <v>0.12728781936817654</v>
      </c>
      <c r="I1430" s="9">
        <f t="shared" si="67"/>
        <v>0.17766178378367611</v>
      </c>
      <c r="J1430" s="8">
        <f t="shared" si="68"/>
        <v>0.68676909809015296</v>
      </c>
    </row>
    <row r="1431" spans="1:10" hidden="1" x14ac:dyDescent="0.25">
      <c r="A1431" s="3" t="s">
        <v>50</v>
      </c>
      <c r="B1431" s="2">
        <v>43770</v>
      </c>
      <c r="C1431" s="7">
        <v>0.95029420852868896</v>
      </c>
      <c r="D1431" s="7">
        <v>0.136639833196565</v>
      </c>
      <c r="E1431" s="7">
        <v>5.0028642770751997E-3</v>
      </c>
      <c r="F1431" s="7">
        <v>0.55967909346647404</v>
      </c>
      <c r="G1431" s="7">
        <v>0.29867820905988601</v>
      </c>
      <c r="H1431" s="9">
        <f t="shared" si="66"/>
        <v>0.14164269747364019</v>
      </c>
      <c r="I1431" s="9">
        <f t="shared" si="67"/>
        <v>0.19623168057686219</v>
      </c>
      <c r="J1431" s="8">
        <f t="shared" si="68"/>
        <v>0.69631892666303907</v>
      </c>
    </row>
    <row r="1432" spans="1:10" hidden="1" x14ac:dyDescent="0.25">
      <c r="A1432" s="3" t="s">
        <v>50</v>
      </c>
      <c r="B1432" s="2">
        <v>43800</v>
      </c>
      <c r="C1432" s="7">
        <v>1.0351589860038</v>
      </c>
      <c r="D1432" s="7">
        <v>0.16765330278899199</v>
      </c>
      <c r="E1432" s="7">
        <v>4.3853685946901796E-3</v>
      </c>
      <c r="F1432" s="7">
        <v>0.58239630313800494</v>
      </c>
      <c r="G1432" s="7">
        <v>0.24556502547831199</v>
      </c>
      <c r="H1432" s="9">
        <f t="shared" si="66"/>
        <v>0.17203867138368217</v>
      </c>
      <c r="I1432" s="9">
        <f t="shared" si="67"/>
        <v>0.22352295296760658</v>
      </c>
      <c r="J1432" s="8">
        <f t="shared" si="68"/>
        <v>0.75004960592699699</v>
      </c>
    </row>
    <row r="1433" spans="1:10" hidden="1" x14ac:dyDescent="0.25">
      <c r="A1433" s="3" t="s">
        <v>50</v>
      </c>
      <c r="B1433" s="2">
        <v>43831</v>
      </c>
      <c r="C1433" s="7">
        <v>0.81979296252225298</v>
      </c>
      <c r="D1433" s="7">
        <v>0.113908286718254</v>
      </c>
      <c r="E1433" s="7">
        <v>5.9470747657937098E-3</v>
      </c>
      <c r="F1433" s="7">
        <v>0.57490288050767302</v>
      </c>
      <c r="G1433" s="7">
        <v>0.30524175800827902</v>
      </c>
      <c r="H1433" s="9">
        <f t="shared" si="66"/>
        <v>0.11985536148404771</v>
      </c>
      <c r="I1433" s="9">
        <f t="shared" si="67"/>
        <v>0.16536939605233283</v>
      </c>
      <c r="J1433" s="8">
        <f t="shared" si="68"/>
        <v>0.68881116722592706</v>
      </c>
    </row>
    <row r="1434" spans="1:10" hidden="1" x14ac:dyDescent="0.25">
      <c r="A1434" s="3" t="s">
        <v>50</v>
      </c>
      <c r="B1434" s="2">
        <v>43862</v>
      </c>
      <c r="C1434" s="7">
        <v>0.82058094378881596</v>
      </c>
      <c r="D1434" s="7">
        <v>0.12477495702250301</v>
      </c>
      <c r="E1434" s="7">
        <v>4.7251731550388299E-3</v>
      </c>
      <c r="F1434" s="7">
        <v>0.57261343159342204</v>
      </c>
      <c r="G1434" s="7">
        <v>0.29788643822903599</v>
      </c>
      <c r="H1434" s="9">
        <f t="shared" si="66"/>
        <v>0.12950013017754183</v>
      </c>
      <c r="I1434" s="9">
        <f t="shared" si="67"/>
        <v>0.17891745698568079</v>
      </c>
      <c r="J1434" s="8">
        <f t="shared" si="68"/>
        <v>0.697388388615925</v>
      </c>
    </row>
    <row r="1435" spans="1:10" hidden="1" x14ac:dyDescent="0.25">
      <c r="A1435" s="3" t="s">
        <v>50</v>
      </c>
      <c r="B1435" s="2">
        <v>43891</v>
      </c>
      <c r="C1435" s="7">
        <v>0.81755193684008598</v>
      </c>
      <c r="D1435" s="7">
        <v>9.2580115505280197E-2</v>
      </c>
      <c r="E1435" s="7">
        <v>5.30711007857674E-3</v>
      </c>
      <c r="F1435" s="7">
        <v>0.53909884462757895</v>
      </c>
      <c r="G1435" s="7">
        <v>0.363013929788564</v>
      </c>
      <c r="H1435" s="9">
        <f t="shared" si="66"/>
        <v>9.7887225583856943E-2</v>
      </c>
      <c r="I1435" s="9">
        <f t="shared" si="67"/>
        <v>0.14656197427536308</v>
      </c>
      <c r="J1435" s="8">
        <f t="shared" si="68"/>
        <v>0.63167896013285918</v>
      </c>
    </row>
    <row r="1436" spans="1:10" hidden="1" x14ac:dyDescent="0.25">
      <c r="A1436" s="3" t="s">
        <v>50</v>
      </c>
      <c r="B1436" s="2">
        <v>43922</v>
      </c>
      <c r="C1436" s="7">
        <v>0.58439274094916505</v>
      </c>
      <c r="D1436" s="7">
        <v>4.9617772815764398E-2</v>
      </c>
      <c r="E1436" s="7">
        <v>3.43445134429324E-3</v>
      </c>
      <c r="F1436" s="7">
        <v>0.38115459453084499</v>
      </c>
      <c r="G1436" s="7">
        <v>0.56579318130909795</v>
      </c>
      <c r="H1436" s="9">
        <f t="shared" si="66"/>
        <v>5.3052224160057636E-2</v>
      </c>
      <c r="I1436" s="9">
        <f t="shared" si="67"/>
        <v>0.11518327677652729</v>
      </c>
      <c r="J1436" s="8">
        <f t="shared" si="68"/>
        <v>0.4307723673466094</v>
      </c>
    </row>
    <row r="1437" spans="1:10" hidden="1" x14ac:dyDescent="0.25">
      <c r="A1437" s="3" t="s">
        <v>50</v>
      </c>
      <c r="B1437" s="2">
        <v>43952</v>
      </c>
      <c r="C1437" s="7">
        <v>0.71618226801416995</v>
      </c>
      <c r="D1437" s="7">
        <v>4.6150720510708197E-2</v>
      </c>
      <c r="E1437" s="7">
        <v>4.9844330903647798E-3</v>
      </c>
      <c r="F1437" s="7">
        <v>0.42300126027176999</v>
      </c>
      <c r="G1437" s="7">
        <v>0.525863586127157</v>
      </c>
      <c r="H1437" s="9">
        <f t="shared" si="66"/>
        <v>5.1135153601072979E-2</v>
      </c>
      <c r="I1437" s="9">
        <f t="shared" si="67"/>
        <v>9.8370511904767879E-2</v>
      </c>
      <c r="J1437" s="8">
        <f t="shared" si="68"/>
        <v>0.46915198078247816</v>
      </c>
    </row>
    <row r="1438" spans="1:10" hidden="1" x14ac:dyDescent="0.25">
      <c r="A1438" s="3" t="s">
        <v>50</v>
      </c>
      <c r="B1438" s="2">
        <v>43983</v>
      </c>
      <c r="C1438" s="7">
        <v>0.64166213655183602</v>
      </c>
      <c r="D1438" s="7">
        <v>7.6918677901057997E-2</v>
      </c>
      <c r="E1438" s="7">
        <v>4.3382859580904298E-3</v>
      </c>
      <c r="F1438" s="7">
        <v>0.65274448101468496</v>
      </c>
      <c r="G1438" s="7">
        <v>0.26599855512616699</v>
      </c>
      <c r="H1438" s="9">
        <f t="shared" si="66"/>
        <v>8.1256963859148421E-2</v>
      </c>
      <c r="I1438" s="9">
        <f t="shared" si="67"/>
        <v>0.10541669393772983</v>
      </c>
      <c r="J1438" s="8">
        <f t="shared" si="68"/>
        <v>0.72966315891574296</v>
      </c>
    </row>
    <row r="1439" spans="1:10" hidden="1" x14ac:dyDescent="0.25">
      <c r="A1439" s="3" t="s">
        <v>50</v>
      </c>
      <c r="B1439" s="2">
        <v>44013</v>
      </c>
      <c r="C1439" s="7">
        <v>0.71872340839676097</v>
      </c>
      <c r="D1439" s="7">
        <v>0.103166187158084</v>
      </c>
      <c r="E1439" s="7">
        <v>5.3532923071083604E-3</v>
      </c>
      <c r="F1439" s="7">
        <v>0.66556153895119097</v>
      </c>
      <c r="G1439" s="7">
        <v>0.22591898158361701</v>
      </c>
      <c r="H1439" s="9">
        <f t="shared" si="66"/>
        <v>0.10851947946519236</v>
      </c>
      <c r="I1439" s="9">
        <f t="shared" si="67"/>
        <v>0.13420380669789825</v>
      </c>
      <c r="J1439" s="8">
        <f t="shared" si="68"/>
        <v>0.76872772610927498</v>
      </c>
    </row>
    <row r="1440" spans="1:10" hidden="1" x14ac:dyDescent="0.25">
      <c r="A1440" s="3" t="s">
        <v>50</v>
      </c>
      <c r="B1440" s="2">
        <v>44044</v>
      </c>
      <c r="C1440" s="7">
        <v>0.75316933048990498</v>
      </c>
      <c r="D1440" s="7">
        <v>0.120211260161099</v>
      </c>
      <c r="E1440" s="7">
        <v>4.2711259607684099E-3</v>
      </c>
      <c r="F1440" s="7">
        <v>0.66980333303198503</v>
      </c>
      <c r="G1440" s="7">
        <v>0.20571428084614701</v>
      </c>
      <c r="H1440" s="9">
        <f t="shared" si="66"/>
        <v>0.12448238612186741</v>
      </c>
      <c r="I1440" s="9">
        <f t="shared" si="67"/>
        <v>0.15216334128111314</v>
      </c>
      <c r="J1440" s="8">
        <f t="shared" si="68"/>
        <v>0.79001459319308398</v>
      </c>
    </row>
    <row r="1441" spans="1:10" hidden="1" x14ac:dyDescent="0.25">
      <c r="A1441" s="3" t="s">
        <v>50</v>
      </c>
      <c r="B1441" s="2">
        <v>44075</v>
      </c>
      <c r="C1441" s="7">
        <v>0.74110689808825803</v>
      </c>
      <c r="D1441" s="7">
        <v>0.112143253905146</v>
      </c>
      <c r="E1441" s="7">
        <v>4.4187183404811601E-3</v>
      </c>
      <c r="F1441" s="7">
        <v>0.68285194279586503</v>
      </c>
      <c r="G1441" s="7">
        <v>0.20058608495850799</v>
      </c>
      <c r="H1441" s="9">
        <f t="shared" si="66"/>
        <v>0.11656197224562716</v>
      </c>
      <c r="I1441" s="9">
        <f t="shared" si="67"/>
        <v>0.14106154901376322</v>
      </c>
      <c r="J1441" s="8">
        <f t="shared" si="68"/>
        <v>0.79499519670101104</v>
      </c>
    </row>
    <row r="1442" spans="1:10" hidden="1" x14ac:dyDescent="0.25">
      <c r="A1442" s="3" t="s">
        <v>50</v>
      </c>
      <c r="B1442" s="2">
        <v>44105</v>
      </c>
      <c r="C1442" s="7">
        <v>0.75416999524869399</v>
      </c>
      <c r="D1442" s="7">
        <v>0.121624550957803</v>
      </c>
      <c r="E1442" s="7">
        <v>4.7026449496447601E-3</v>
      </c>
      <c r="F1442" s="7">
        <v>0.67180602899821995</v>
      </c>
      <c r="G1442" s="7">
        <v>0.20186677509433201</v>
      </c>
      <c r="H1442" s="9">
        <f t="shared" si="66"/>
        <v>0.12632719590744776</v>
      </c>
      <c r="I1442" s="9">
        <f t="shared" si="67"/>
        <v>0.15328946732119175</v>
      </c>
      <c r="J1442" s="8">
        <f t="shared" si="68"/>
        <v>0.79343057995602295</v>
      </c>
    </row>
    <row r="1443" spans="1:10" hidden="1" x14ac:dyDescent="0.25">
      <c r="A1443" s="3" t="s">
        <v>50</v>
      </c>
      <c r="B1443" s="2">
        <v>44136</v>
      </c>
      <c r="C1443" s="7">
        <v>0.58387084304376502</v>
      </c>
      <c r="D1443" s="7">
        <v>8.5743465022123502E-2</v>
      </c>
      <c r="E1443" s="7">
        <v>5.2888300505878104E-3</v>
      </c>
      <c r="F1443" s="7">
        <v>0.61930915552035304</v>
      </c>
      <c r="G1443" s="7">
        <v>0.28965854940693597</v>
      </c>
      <c r="H1443" s="9">
        <f t="shared" si="66"/>
        <v>9.1032295072711308E-2</v>
      </c>
      <c r="I1443" s="9">
        <f t="shared" si="67"/>
        <v>0.1216128591312112</v>
      </c>
      <c r="J1443" s="8">
        <f t="shared" si="68"/>
        <v>0.70505262054247653</v>
      </c>
    </row>
    <row r="1444" spans="1:10" hidden="1" x14ac:dyDescent="0.25">
      <c r="A1444" s="3" t="s">
        <v>50</v>
      </c>
      <c r="B1444" s="2">
        <v>44166</v>
      </c>
      <c r="C1444" s="7">
        <v>0.72994765726892596</v>
      </c>
      <c r="D1444" s="7">
        <v>0.141015278356452</v>
      </c>
      <c r="E1444" s="7">
        <v>5.6496617826303098E-3</v>
      </c>
      <c r="F1444" s="7">
        <v>0.64263779371452701</v>
      </c>
      <c r="G1444" s="7">
        <v>0.210697266146391</v>
      </c>
      <c r="H1444" s="9">
        <f t="shared" si="66"/>
        <v>0.14666494013908232</v>
      </c>
      <c r="I1444" s="9">
        <f t="shared" si="67"/>
        <v>0.17994605442404188</v>
      </c>
      <c r="J1444" s="8">
        <f t="shared" si="68"/>
        <v>0.78365307207097901</v>
      </c>
    </row>
    <row r="1445" spans="1:10" hidden="1" x14ac:dyDescent="0.25">
      <c r="A1445" s="3" t="s">
        <v>50</v>
      </c>
      <c r="B1445" s="2">
        <v>44197</v>
      </c>
      <c r="C1445" s="7">
        <v>0.47925909424391</v>
      </c>
      <c r="D1445" s="7">
        <v>7.4327564289183704E-2</v>
      </c>
      <c r="E1445" s="7">
        <v>6.3806698713953598E-3</v>
      </c>
      <c r="F1445" s="7">
        <v>0.60062832088165796</v>
      </c>
      <c r="G1445" s="7">
        <v>0.318663444957763</v>
      </c>
      <c r="H1445" s="9">
        <f t="shared" si="66"/>
        <v>8.0708234160579068E-2</v>
      </c>
      <c r="I1445" s="9">
        <f t="shared" si="67"/>
        <v>0.11012210712166803</v>
      </c>
      <c r="J1445" s="8">
        <f t="shared" si="68"/>
        <v>0.67495588517084171</v>
      </c>
    </row>
    <row r="1446" spans="1:10" hidden="1" x14ac:dyDescent="0.25">
      <c r="A1446" s="3" t="s">
        <v>50</v>
      </c>
      <c r="B1446" s="2">
        <v>44228</v>
      </c>
      <c r="C1446" s="7">
        <v>0.49150648761608501</v>
      </c>
      <c r="D1446" s="7">
        <v>8.0784514197895105E-2</v>
      </c>
      <c r="E1446" s="7">
        <v>5.4619801116791503E-3</v>
      </c>
      <c r="F1446" s="7">
        <v>0.60963567640140504</v>
      </c>
      <c r="G1446" s="7">
        <v>0.30411782928902098</v>
      </c>
      <c r="H1446" s="9">
        <f t="shared" si="66"/>
        <v>8.6246494309574262E-2</v>
      </c>
      <c r="I1446" s="9">
        <f t="shared" si="67"/>
        <v>0.11700775165305108</v>
      </c>
      <c r="J1446" s="8">
        <f t="shared" si="68"/>
        <v>0.69042019059930015</v>
      </c>
    </row>
    <row r="1447" spans="1:10" hidden="1" x14ac:dyDescent="0.25">
      <c r="A1447" s="3" t="s">
        <v>50</v>
      </c>
      <c r="B1447" s="2">
        <v>44256</v>
      </c>
      <c r="C1447" s="7">
        <v>0.60048218451270197</v>
      </c>
      <c r="D1447" s="7">
        <v>7.8256129791178006E-2</v>
      </c>
      <c r="E1447" s="7">
        <v>5.08088168415303E-3</v>
      </c>
      <c r="F1447" s="7">
        <v>0.61907145873406999</v>
      </c>
      <c r="G1447" s="7">
        <v>0.297591529790599</v>
      </c>
      <c r="H1447" s="9">
        <f t="shared" si="66"/>
        <v>8.3337011475331041E-2</v>
      </c>
      <c r="I1447" s="9">
        <f t="shared" si="67"/>
        <v>0.11222290796880555</v>
      </c>
      <c r="J1447" s="8">
        <f t="shared" si="68"/>
        <v>0.69732758852524801</v>
      </c>
    </row>
    <row r="1448" spans="1:10" hidden="1" x14ac:dyDescent="0.25">
      <c r="A1448" s="3" t="s">
        <v>50</v>
      </c>
      <c r="B1448" s="2">
        <v>44287</v>
      </c>
      <c r="C1448" s="7">
        <v>0.70780386576293997</v>
      </c>
      <c r="D1448" s="7">
        <v>0.102005097233165</v>
      </c>
      <c r="E1448" s="7">
        <v>5.6209643907336303E-3</v>
      </c>
      <c r="F1448" s="7">
        <v>0.65500713168202296</v>
      </c>
      <c r="G1448" s="7">
        <v>0.237366806694078</v>
      </c>
      <c r="H1448" s="9">
        <f t="shared" si="66"/>
        <v>0.10762606162389864</v>
      </c>
      <c r="I1448" s="9">
        <f t="shared" si="67"/>
        <v>0.1347469609299973</v>
      </c>
      <c r="J1448" s="8">
        <f t="shared" si="68"/>
        <v>0.75701222891518793</v>
      </c>
    </row>
    <row r="1449" spans="1:10" hidden="1" x14ac:dyDescent="0.25">
      <c r="A1449" s="3" t="s">
        <v>50</v>
      </c>
      <c r="B1449" s="2">
        <v>44317</v>
      </c>
      <c r="C1449" s="7">
        <v>0.82303208538005501</v>
      </c>
      <c r="D1449" s="7">
        <v>0.111532836782719</v>
      </c>
      <c r="E1449" s="7">
        <v>4.48300432832316E-3</v>
      </c>
      <c r="F1449" s="7">
        <v>0.679769652985176</v>
      </c>
      <c r="G1449" s="7">
        <v>0.20421450590378201</v>
      </c>
      <c r="H1449" s="9">
        <f t="shared" si="66"/>
        <v>0.11601584111104216</v>
      </c>
      <c r="I1449" s="9">
        <f t="shared" si="67"/>
        <v>0.14094842140005631</v>
      </c>
      <c r="J1449" s="8">
        <f t="shared" si="68"/>
        <v>0.79130248976789497</v>
      </c>
    </row>
    <row r="1450" spans="1:10" hidden="1" x14ac:dyDescent="0.25">
      <c r="A1450" s="3" t="s">
        <v>50</v>
      </c>
      <c r="B1450" s="2">
        <v>44348</v>
      </c>
      <c r="C1450" s="7">
        <v>0.778013887032591</v>
      </c>
      <c r="D1450" s="7">
        <v>0.11322928010137299</v>
      </c>
      <c r="E1450" s="7">
        <v>4.9466658714466503E-3</v>
      </c>
      <c r="F1450" s="7">
        <v>0.67056485091887996</v>
      </c>
      <c r="G1450" s="7">
        <v>0.21125920310829999</v>
      </c>
      <c r="H1450" s="9">
        <f t="shared" si="66"/>
        <v>0.11817594597281965</v>
      </c>
      <c r="I1450" s="9">
        <f t="shared" si="67"/>
        <v>0.1444630364276703</v>
      </c>
      <c r="J1450" s="8">
        <f t="shared" si="68"/>
        <v>0.78379413102025297</v>
      </c>
    </row>
    <row r="1451" spans="1:10" hidden="1" x14ac:dyDescent="0.25">
      <c r="A1451" s="3" t="s">
        <v>50</v>
      </c>
      <c r="B1451" s="2">
        <v>44378</v>
      </c>
      <c r="C1451" s="7">
        <v>0.80756303043331501</v>
      </c>
      <c r="D1451" s="7">
        <v>0.11950240969515399</v>
      </c>
      <c r="E1451" s="7">
        <v>4.5118785744220104E-3</v>
      </c>
      <c r="F1451" s="7">
        <v>0.68023139703587798</v>
      </c>
      <c r="G1451" s="7">
        <v>0.19575431469454599</v>
      </c>
      <c r="H1451" s="9">
        <f t="shared" si="66"/>
        <v>0.124014288269576</v>
      </c>
      <c r="I1451" s="9">
        <f t="shared" si="67"/>
        <v>0.14942773293982464</v>
      </c>
      <c r="J1451" s="8">
        <f t="shared" si="68"/>
        <v>0.799733806731032</v>
      </c>
    </row>
    <row r="1452" spans="1:10" hidden="1" x14ac:dyDescent="0.25">
      <c r="A1452" s="3" t="s">
        <v>50</v>
      </c>
      <c r="B1452" s="2">
        <v>44409</v>
      </c>
      <c r="C1452" s="7">
        <v>0.79115607302951196</v>
      </c>
      <c r="D1452" s="7">
        <v>0.12570398163673099</v>
      </c>
      <c r="E1452" s="7">
        <v>4.6637050138196101E-3</v>
      </c>
      <c r="F1452" s="7">
        <v>0.68002623895278302</v>
      </c>
      <c r="G1452" s="7">
        <v>0.18960607439666599</v>
      </c>
      <c r="H1452" s="9">
        <f t="shared" si="66"/>
        <v>0.1303676866505506</v>
      </c>
      <c r="I1452" s="9">
        <f t="shared" si="67"/>
        <v>0.15601249453540347</v>
      </c>
      <c r="J1452" s="8">
        <f t="shared" si="68"/>
        <v>0.80573022058951405</v>
      </c>
    </row>
    <row r="1453" spans="1:10" x14ac:dyDescent="0.25">
      <c r="A1453" s="3" t="s">
        <v>50</v>
      </c>
      <c r="B1453" s="2">
        <v>44440</v>
      </c>
      <c r="C1453" s="7">
        <v>0.74456762378362396</v>
      </c>
      <c r="D1453" s="7">
        <v>0.12209652341347001</v>
      </c>
      <c r="E1453" s="7">
        <v>4.5122774432093202E-3</v>
      </c>
      <c r="F1453" s="7">
        <v>0.68806415682048505</v>
      </c>
      <c r="G1453" s="7">
        <v>0.18532704232283501</v>
      </c>
      <c r="H1453" s="9">
        <f t="shared" si="66"/>
        <v>0.12660880085667933</v>
      </c>
      <c r="I1453" s="9">
        <f t="shared" si="67"/>
        <v>0.15070655290035978</v>
      </c>
      <c r="J1453" s="8">
        <f t="shared" si="68"/>
        <v>0.81016068023395504</v>
      </c>
    </row>
    <row r="1454" spans="1:10" hidden="1" x14ac:dyDescent="0.25">
      <c r="A1454" s="3" t="s">
        <v>51</v>
      </c>
      <c r="B1454" s="2">
        <v>43466</v>
      </c>
      <c r="C1454" s="7">
        <v>0.83837332797210595</v>
      </c>
      <c r="D1454" s="7">
        <v>0.17410114153202599</v>
      </c>
      <c r="E1454" s="7">
        <v>1.2415846433505901E-2</v>
      </c>
      <c r="F1454" s="7">
        <v>0.69570894533851402</v>
      </c>
      <c r="G1454" s="7">
        <v>0.117774066695954</v>
      </c>
      <c r="H1454" s="9">
        <f t="shared" si="66"/>
        <v>0.1865169879655319</v>
      </c>
      <c r="I1454" s="9">
        <f t="shared" si="67"/>
        <v>0.20015994774033782</v>
      </c>
      <c r="J1454" s="8">
        <f t="shared" si="68"/>
        <v>0.86981008687054007</v>
      </c>
    </row>
    <row r="1455" spans="1:10" hidden="1" x14ac:dyDescent="0.25">
      <c r="A1455" s="3" t="s">
        <v>51</v>
      </c>
      <c r="B1455" s="2">
        <v>43497</v>
      </c>
      <c r="C1455" s="7">
        <v>0.84259259294425004</v>
      </c>
      <c r="D1455" s="7">
        <v>0.17567439915292499</v>
      </c>
      <c r="E1455" s="7">
        <v>9.4430775841300996E-3</v>
      </c>
      <c r="F1455" s="7">
        <v>0.70214788628901803</v>
      </c>
      <c r="G1455" s="7">
        <v>0.11273463697392801</v>
      </c>
      <c r="H1455" s="9">
        <f t="shared" si="66"/>
        <v>0.18511747673705509</v>
      </c>
      <c r="I1455" s="9">
        <f t="shared" si="67"/>
        <v>0.20012524410277532</v>
      </c>
      <c r="J1455" s="8">
        <f t="shared" si="68"/>
        <v>0.87782228544194307</v>
      </c>
    </row>
    <row r="1456" spans="1:10" hidden="1" x14ac:dyDescent="0.25">
      <c r="A1456" s="3" t="s">
        <v>51</v>
      </c>
      <c r="B1456" s="2">
        <v>43525</v>
      </c>
      <c r="C1456" s="7">
        <v>1.0110275985388399</v>
      </c>
      <c r="D1456" s="7">
        <v>0.179521154389256</v>
      </c>
      <c r="E1456" s="7">
        <v>8.5464809948423703E-3</v>
      </c>
      <c r="F1456" s="7">
        <v>0.69631789734026095</v>
      </c>
      <c r="G1456" s="7">
        <v>0.11561446727564099</v>
      </c>
      <c r="H1456" s="9">
        <f t="shared" si="66"/>
        <v>0.18806763538409837</v>
      </c>
      <c r="I1456" s="9">
        <f t="shared" si="67"/>
        <v>0.20497048405726609</v>
      </c>
      <c r="J1456" s="8">
        <f t="shared" si="68"/>
        <v>0.87583905172951693</v>
      </c>
    </row>
    <row r="1457" spans="1:10" hidden="1" x14ac:dyDescent="0.25">
      <c r="A1457" s="3" t="s">
        <v>51</v>
      </c>
      <c r="B1457" s="2">
        <v>43556</v>
      </c>
      <c r="C1457" s="7">
        <v>0.97352696416439899</v>
      </c>
      <c r="D1457" s="7">
        <v>0.16687226656858201</v>
      </c>
      <c r="E1457" s="7">
        <v>9.0314518791749804E-3</v>
      </c>
      <c r="F1457" s="7">
        <v>0.69885796791445698</v>
      </c>
      <c r="G1457" s="7">
        <v>0.12523831363778601</v>
      </c>
      <c r="H1457" s="9">
        <f t="shared" si="66"/>
        <v>0.17590371844775698</v>
      </c>
      <c r="I1457" s="9">
        <f t="shared" si="67"/>
        <v>0.19275319253257672</v>
      </c>
      <c r="J1457" s="8">
        <f t="shared" si="68"/>
        <v>0.86573023448303899</v>
      </c>
    </row>
    <row r="1458" spans="1:10" hidden="1" x14ac:dyDescent="0.25">
      <c r="A1458" s="3" t="s">
        <v>51</v>
      </c>
      <c r="B1458" s="2">
        <v>43586</v>
      </c>
      <c r="C1458" s="7">
        <v>1.04887817724634</v>
      </c>
      <c r="D1458" s="7">
        <v>0.171885991441876</v>
      </c>
      <c r="E1458" s="7">
        <v>7.7128582098666496E-3</v>
      </c>
      <c r="F1458" s="7">
        <v>0.68212977101466699</v>
      </c>
      <c r="G1458" s="7">
        <v>0.13827137933359099</v>
      </c>
      <c r="H1458" s="9">
        <f t="shared" si="66"/>
        <v>0.17959884965174264</v>
      </c>
      <c r="I1458" s="9">
        <f t="shared" si="67"/>
        <v>0.20126793789783534</v>
      </c>
      <c r="J1458" s="8">
        <f t="shared" si="68"/>
        <v>0.85401576245654298</v>
      </c>
    </row>
    <row r="1459" spans="1:10" hidden="1" x14ac:dyDescent="0.25">
      <c r="A1459" s="3" t="s">
        <v>51</v>
      </c>
      <c r="B1459" s="2">
        <v>43617</v>
      </c>
      <c r="C1459" s="7">
        <v>0.99388622424337003</v>
      </c>
      <c r="D1459" s="7">
        <v>0.17485563927997499</v>
      </c>
      <c r="E1459" s="7">
        <v>1.03313924957053E-2</v>
      </c>
      <c r="F1459" s="7">
        <v>0.67825585305327996</v>
      </c>
      <c r="G1459" s="7">
        <v>0.136557115171039</v>
      </c>
      <c r="H1459" s="9">
        <f t="shared" si="66"/>
        <v>0.1851870317756803</v>
      </c>
      <c r="I1459" s="9">
        <f t="shared" si="67"/>
        <v>0.20496223629779717</v>
      </c>
      <c r="J1459" s="8">
        <f t="shared" si="68"/>
        <v>0.85311149233325501</v>
      </c>
    </row>
    <row r="1460" spans="1:10" hidden="1" x14ac:dyDescent="0.25">
      <c r="A1460" s="3" t="s">
        <v>51</v>
      </c>
      <c r="B1460" s="2">
        <v>43647</v>
      </c>
      <c r="C1460" s="7">
        <v>1.01664055412768</v>
      </c>
      <c r="D1460" s="7">
        <v>0.16927559501904699</v>
      </c>
      <c r="E1460" s="7">
        <v>9.6005686626000706E-3</v>
      </c>
      <c r="F1460" s="7">
        <v>0.70260738223727404</v>
      </c>
      <c r="G1460" s="7">
        <v>0.118516454081079</v>
      </c>
      <c r="H1460" s="9">
        <f t="shared" si="66"/>
        <v>0.17887616368164705</v>
      </c>
      <c r="I1460" s="9">
        <f t="shared" si="67"/>
        <v>0.19414944371517692</v>
      </c>
      <c r="J1460" s="8">
        <f t="shared" si="68"/>
        <v>0.87188297725632102</v>
      </c>
    </row>
    <row r="1461" spans="1:10" hidden="1" x14ac:dyDescent="0.25">
      <c r="A1461" s="3" t="s">
        <v>51</v>
      </c>
      <c r="B1461" s="2">
        <v>43678</v>
      </c>
      <c r="C1461" s="7">
        <v>1.0231945816944501</v>
      </c>
      <c r="D1461" s="7">
        <v>0.17751407017406201</v>
      </c>
      <c r="E1461" s="7">
        <v>9.8216532730806792E-3</v>
      </c>
      <c r="F1461" s="7">
        <v>0.71023920896048698</v>
      </c>
      <c r="G1461" s="7">
        <v>0.10242506759236999</v>
      </c>
      <c r="H1461" s="9">
        <f t="shared" si="66"/>
        <v>0.18733572344714269</v>
      </c>
      <c r="I1461" s="9">
        <f t="shared" si="67"/>
        <v>0.1999587884903298</v>
      </c>
      <c r="J1461" s="8">
        <f t="shared" si="68"/>
        <v>0.88775327913454904</v>
      </c>
    </row>
    <row r="1462" spans="1:10" hidden="1" x14ac:dyDescent="0.25">
      <c r="A1462" s="3" t="s">
        <v>51</v>
      </c>
      <c r="B1462" s="2">
        <v>43709</v>
      </c>
      <c r="C1462" s="7">
        <v>0.95763421062799503</v>
      </c>
      <c r="D1462" s="7">
        <v>0.17421136421571301</v>
      </c>
      <c r="E1462" s="7">
        <v>1.12423708447422E-2</v>
      </c>
      <c r="F1462" s="7">
        <v>0.71290175595275795</v>
      </c>
      <c r="G1462" s="7">
        <v>0.10164450898678699</v>
      </c>
      <c r="H1462" s="9">
        <f t="shared" si="66"/>
        <v>0.1854537350604552</v>
      </c>
      <c r="I1462" s="9">
        <f t="shared" si="67"/>
        <v>0.19638010108860599</v>
      </c>
      <c r="J1462" s="8">
        <f t="shared" si="68"/>
        <v>0.88711312016847099</v>
      </c>
    </row>
    <row r="1463" spans="1:10" hidden="1" x14ac:dyDescent="0.25">
      <c r="A1463" s="3" t="s">
        <v>51</v>
      </c>
      <c r="B1463" s="2">
        <v>43739</v>
      </c>
      <c r="C1463" s="7">
        <v>1.0090418508306001</v>
      </c>
      <c r="D1463" s="7">
        <v>0.17650463114166601</v>
      </c>
      <c r="E1463" s="7">
        <v>9.87520214408724E-3</v>
      </c>
      <c r="F1463" s="7">
        <v>0.70294731260326704</v>
      </c>
      <c r="G1463" s="7">
        <v>0.11067285411098</v>
      </c>
      <c r="H1463" s="9">
        <f t="shared" si="66"/>
        <v>0.18637983328575325</v>
      </c>
      <c r="I1463" s="9">
        <f t="shared" si="67"/>
        <v>0.2006984376998063</v>
      </c>
      <c r="J1463" s="8">
        <f t="shared" si="68"/>
        <v>0.87945194374493307</v>
      </c>
    </row>
    <row r="1464" spans="1:10" hidden="1" x14ac:dyDescent="0.25">
      <c r="A1464" s="3" t="s">
        <v>51</v>
      </c>
      <c r="B1464" s="2">
        <v>43770</v>
      </c>
      <c r="C1464" s="7">
        <v>1.0806093749508101</v>
      </c>
      <c r="D1464" s="7">
        <v>0.18890037643410601</v>
      </c>
      <c r="E1464" s="7">
        <v>1.1967469622409001E-2</v>
      </c>
      <c r="F1464" s="7">
        <v>0.69890877538737095</v>
      </c>
      <c r="G1464" s="7">
        <v>0.100223378556114</v>
      </c>
      <c r="H1464" s="9">
        <f t="shared" si="66"/>
        <v>0.200867846056515</v>
      </c>
      <c r="I1464" s="9">
        <f t="shared" si="67"/>
        <v>0.21277137777477043</v>
      </c>
      <c r="J1464" s="8">
        <f t="shared" si="68"/>
        <v>0.88780915182147702</v>
      </c>
    </row>
    <row r="1465" spans="1:10" hidden="1" x14ac:dyDescent="0.25">
      <c r="A1465" s="3" t="s">
        <v>51</v>
      </c>
      <c r="B1465" s="2">
        <v>43800</v>
      </c>
      <c r="C1465" s="7">
        <v>1.20459454265915</v>
      </c>
      <c r="D1465" s="7">
        <v>0.22035137114973599</v>
      </c>
      <c r="E1465" s="7">
        <v>1.0598863416907399E-2</v>
      </c>
      <c r="F1465" s="7">
        <v>0.688826151548946</v>
      </c>
      <c r="G1465" s="7">
        <v>8.0223613884411196E-2</v>
      </c>
      <c r="H1465" s="9">
        <f t="shared" si="66"/>
        <v>0.2309502345666434</v>
      </c>
      <c r="I1465" s="9">
        <f t="shared" si="67"/>
        <v>0.24236341709776787</v>
      </c>
      <c r="J1465" s="8">
        <f t="shared" si="68"/>
        <v>0.90917752269868202</v>
      </c>
    </row>
    <row r="1466" spans="1:10" hidden="1" x14ac:dyDescent="0.25">
      <c r="A1466" s="3" t="s">
        <v>51</v>
      </c>
      <c r="B1466" s="2">
        <v>43831</v>
      </c>
      <c r="C1466" s="7">
        <v>0.90906902454806904</v>
      </c>
      <c r="D1466" s="7">
        <v>0.164842615368647</v>
      </c>
      <c r="E1466" s="7">
        <v>1.40356274433264E-2</v>
      </c>
      <c r="F1466" s="7">
        <v>0.69335039587432701</v>
      </c>
      <c r="G1466" s="7">
        <v>0.12777136131370001</v>
      </c>
      <c r="H1466" s="9">
        <f t="shared" si="66"/>
        <v>0.1788782428119734</v>
      </c>
      <c r="I1466" s="9">
        <f t="shared" si="67"/>
        <v>0.1920810507765558</v>
      </c>
      <c r="J1466" s="8">
        <f t="shared" si="68"/>
        <v>0.85819301124297398</v>
      </c>
    </row>
    <row r="1467" spans="1:10" hidden="1" x14ac:dyDescent="0.25">
      <c r="A1467" s="3" t="s">
        <v>51</v>
      </c>
      <c r="B1467" s="2">
        <v>43862</v>
      </c>
      <c r="C1467" s="7">
        <v>0.912006233197724</v>
      </c>
      <c r="D1467" s="7">
        <v>0.17015315738980599</v>
      </c>
      <c r="E1467" s="7">
        <v>8.8308360794878103E-3</v>
      </c>
      <c r="F1467" s="7">
        <v>0.70199089745694998</v>
      </c>
      <c r="G1467" s="7">
        <v>0.11902510907375601</v>
      </c>
      <c r="H1467" s="9">
        <f t="shared" si="66"/>
        <v>0.17898399346929381</v>
      </c>
      <c r="I1467" s="9">
        <f t="shared" si="67"/>
        <v>0.19509753743572045</v>
      </c>
      <c r="J1467" s="8">
        <f t="shared" si="68"/>
        <v>0.87214405484675595</v>
      </c>
    </row>
    <row r="1468" spans="1:10" hidden="1" x14ac:dyDescent="0.25">
      <c r="A1468" s="3" t="s">
        <v>51</v>
      </c>
      <c r="B1468" s="2">
        <v>43891</v>
      </c>
      <c r="C1468" s="7">
        <v>0.81371750999574599</v>
      </c>
      <c r="D1468" s="7">
        <v>0.13425744421135799</v>
      </c>
      <c r="E1468" s="7">
        <v>7.07388247849371E-3</v>
      </c>
      <c r="F1468" s="7">
        <v>0.74497467590694499</v>
      </c>
      <c r="G1468" s="7">
        <v>0.113693997403203</v>
      </c>
      <c r="H1468" s="9">
        <f t="shared" si="66"/>
        <v>0.14133132668985171</v>
      </c>
      <c r="I1468" s="9">
        <f t="shared" si="67"/>
        <v>0.15269852083348967</v>
      </c>
      <c r="J1468" s="8">
        <f t="shared" si="68"/>
        <v>0.87923212011830298</v>
      </c>
    </row>
    <row r="1469" spans="1:10" hidden="1" x14ac:dyDescent="0.25">
      <c r="A1469" s="3" t="s">
        <v>51</v>
      </c>
      <c r="B1469" s="2">
        <v>43922</v>
      </c>
      <c r="C1469" s="7">
        <v>0.528414032799014</v>
      </c>
      <c r="D1469" s="7">
        <v>5.5309168998937203E-2</v>
      </c>
      <c r="E1469" s="7">
        <v>1.2536425155429401E-2</v>
      </c>
      <c r="F1469" s="7">
        <v>0.73967309203644105</v>
      </c>
      <c r="G1469" s="7">
        <v>0.19248131380919201</v>
      </c>
      <c r="H1469" s="9">
        <f t="shared" si="66"/>
        <v>6.7845594154366598E-2</v>
      </c>
      <c r="I1469" s="9">
        <f t="shared" si="67"/>
        <v>6.9572834149661408E-2</v>
      </c>
      <c r="J1469" s="8">
        <f t="shared" si="68"/>
        <v>0.79498226103537828</v>
      </c>
    </row>
    <row r="1470" spans="1:10" hidden="1" x14ac:dyDescent="0.25">
      <c r="A1470" s="3" t="s">
        <v>51</v>
      </c>
      <c r="B1470" s="2">
        <v>43952</v>
      </c>
      <c r="C1470" s="7">
        <v>0.65122391847554295</v>
      </c>
      <c r="D1470" s="7">
        <v>5.87300705463926E-2</v>
      </c>
      <c r="E1470" s="7">
        <v>1.14938499670924E-2</v>
      </c>
      <c r="F1470" s="7">
        <v>0.76425352477222896</v>
      </c>
      <c r="G1470" s="7">
        <v>0.16552255471428601</v>
      </c>
      <c r="H1470" s="9">
        <f t="shared" si="66"/>
        <v>7.0223920513485E-2</v>
      </c>
      <c r="I1470" s="9">
        <f t="shared" si="67"/>
        <v>7.1362383017677292E-2</v>
      </c>
      <c r="J1470" s="8">
        <f t="shared" si="68"/>
        <v>0.82298359531862153</v>
      </c>
    </row>
    <row r="1471" spans="1:10" hidden="1" x14ac:dyDescent="0.25">
      <c r="A1471" s="3" t="s">
        <v>51</v>
      </c>
      <c r="B1471" s="2">
        <v>43983</v>
      </c>
      <c r="C1471" s="7">
        <v>0.80970912215720103</v>
      </c>
      <c r="D1471" s="7">
        <v>9.37670637419145E-2</v>
      </c>
      <c r="E1471" s="7">
        <v>1.00844351408006E-2</v>
      </c>
      <c r="F1471" s="7">
        <v>0.72618283103275205</v>
      </c>
      <c r="G1471" s="7">
        <v>0.169965670084533</v>
      </c>
      <c r="H1471" s="9">
        <f t="shared" si="66"/>
        <v>0.1038514988827151</v>
      </c>
      <c r="I1471" s="9">
        <f t="shared" si="67"/>
        <v>0.11435706540054252</v>
      </c>
      <c r="J1471" s="8">
        <f t="shared" si="68"/>
        <v>0.81994989477466651</v>
      </c>
    </row>
    <row r="1472" spans="1:10" hidden="1" x14ac:dyDescent="0.25">
      <c r="A1472" s="3" t="s">
        <v>51</v>
      </c>
      <c r="B1472" s="2">
        <v>44013</v>
      </c>
      <c r="C1472" s="7">
        <v>0.999809201300493</v>
      </c>
      <c r="D1472" s="7">
        <v>0.13747966055503699</v>
      </c>
      <c r="E1472" s="7">
        <v>9.2433902195842299E-3</v>
      </c>
      <c r="F1472" s="7">
        <v>0.70526702159727195</v>
      </c>
      <c r="G1472" s="7">
        <v>0.148009927628107</v>
      </c>
      <c r="H1472" s="9">
        <f t="shared" si="66"/>
        <v>0.14672305077462122</v>
      </c>
      <c r="I1472" s="9">
        <f t="shared" si="67"/>
        <v>0.16313284106194842</v>
      </c>
      <c r="J1472" s="8">
        <f t="shared" si="68"/>
        <v>0.84274668215230897</v>
      </c>
    </row>
    <row r="1473" spans="1:10" hidden="1" x14ac:dyDescent="0.25">
      <c r="A1473" s="3" t="s">
        <v>51</v>
      </c>
      <c r="B1473" s="2">
        <v>44044</v>
      </c>
      <c r="C1473" s="7">
        <v>1.02468111628453</v>
      </c>
      <c r="D1473" s="7">
        <v>0.160253014773309</v>
      </c>
      <c r="E1473" s="7">
        <v>8.11905991858064E-3</v>
      </c>
      <c r="F1473" s="7">
        <v>0.71339322786471804</v>
      </c>
      <c r="G1473" s="7">
        <v>0.118234697443392</v>
      </c>
      <c r="H1473" s="9">
        <f t="shared" si="66"/>
        <v>0.16837207469188964</v>
      </c>
      <c r="I1473" s="9">
        <f t="shared" si="67"/>
        <v>0.18343009670529281</v>
      </c>
      <c r="J1473" s="8">
        <f t="shared" si="68"/>
        <v>0.87364624263802704</v>
      </c>
    </row>
    <row r="1474" spans="1:10" hidden="1" x14ac:dyDescent="0.25">
      <c r="A1474" s="3" t="s">
        <v>51</v>
      </c>
      <c r="B1474" s="2">
        <v>44075</v>
      </c>
      <c r="C1474" s="7">
        <v>1.0038954691523601</v>
      </c>
      <c r="D1474" s="7">
        <v>0.15808200610406101</v>
      </c>
      <c r="E1474" s="7">
        <v>1.0579820661364399E-2</v>
      </c>
      <c r="F1474" s="7">
        <v>0.71248534356543702</v>
      </c>
      <c r="G1474" s="7">
        <v>0.118852829669138</v>
      </c>
      <c r="H1474" s="9">
        <f t="shared" si="66"/>
        <v>0.1686618267654254</v>
      </c>
      <c r="I1474" s="9">
        <f t="shared" si="67"/>
        <v>0.1815850389565784</v>
      </c>
      <c r="J1474" s="8">
        <f t="shared" si="68"/>
        <v>0.870567349669498</v>
      </c>
    </row>
    <row r="1475" spans="1:10" hidden="1" x14ac:dyDescent="0.25">
      <c r="A1475" s="3" t="s">
        <v>51</v>
      </c>
      <c r="B1475" s="2">
        <v>44105</v>
      </c>
      <c r="C1475" s="7">
        <v>1.0458318647790501</v>
      </c>
      <c r="D1475" s="7">
        <v>0.15973003260295399</v>
      </c>
      <c r="E1475" s="7">
        <v>9.3875111754470799E-3</v>
      </c>
      <c r="F1475" s="7">
        <v>0.71057144600605804</v>
      </c>
      <c r="G1475" s="7">
        <v>0.12031101021554</v>
      </c>
      <c r="H1475" s="9">
        <f t="shared" ref="H1475:H1538" si="69">D1475+E1475</f>
        <v>0.16911754377840107</v>
      </c>
      <c r="I1475" s="9">
        <f t="shared" ref="I1475:I1538" si="70">D1475/(D1475+F1475)</f>
        <v>0.18353413906437085</v>
      </c>
      <c r="J1475" s="8">
        <f t="shared" ref="J1475:J1538" si="71">+F1475+D1475</f>
        <v>0.87030147860901197</v>
      </c>
    </row>
    <row r="1476" spans="1:10" hidden="1" x14ac:dyDescent="0.25">
      <c r="A1476" s="3" t="s">
        <v>51</v>
      </c>
      <c r="B1476" s="2">
        <v>44136</v>
      </c>
      <c r="C1476" s="7">
        <v>0.81195806394541803</v>
      </c>
      <c r="D1476" s="7">
        <v>8.9096585370874198E-2</v>
      </c>
      <c r="E1476" s="7">
        <v>1.9594945243660199E-2</v>
      </c>
      <c r="F1476" s="7">
        <v>0.72049265754117797</v>
      </c>
      <c r="G1476" s="7">
        <v>0.17081581184428801</v>
      </c>
      <c r="H1476" s="9">
        <f t="shared" si="69"/>
        <v>0.1086915306145344</v>
      </c>
      <c r="I1476" s="9">
        <f t="shared" si="70"/>
        <v>0.11005159239813787</v>
      </c>
      <c r="J1476" s="8">
        <f t="shared" si="71"/>
        <v>0.80958924291205214</v>
      </c>
    </row>
    <row r="1477" spans="1:10" hidden="1" x14ac:dyDescent="0.25">
      <c r="A1477" s="3" t="s">
        <v>51</v>
      </c>
      <c r="B1477" s="2">
        <v>44166</v>
      </c>
      <c r="C1477" s="7">
        <v>1.13895204142946</v>
      </c>
      <c r="D1477" s="7">
        <v>0.19566370204787001</v>
      </c>
      <c r="E1477" s="7">
        <v>1.2848765559037899E-2</v>
      </c>
      <c r="F1477" s="7">
        <v>0.69784400742645403</v>
      </c>
      <c r="G1477" s="7">
        <v>9.3643524966638803E-2</v>
      </c>
      <c r="H1477" s="9">
        <f t="shared" si="69"/>
        <v>0.20851246760690792</v>
      </c>
      <c r="I1477" s="9">
        <f t="shared" si="70"/>
        <v>0.21898378712701264</v>
      </c>
      <c r="J1477" s="8">
        <f t="shared" si="71"/>
        <v>0.89350770947432401</v>
      </c>
    </row>
    <row r="1478" spans="1:10" hidden="1" x14ac:dyDescent="0.25">
      <c r="A1478" s="3" t="s">
        <v>51</v>
      </c>
      <c r="B1478" s="2">
        <v>44197</v>
      </c>
      <c r="C1478" s="7">
        <v>0.63599641540875995</v>
      </c>
      <c r="D1478" s="7">
        <v>7.4202594674963401E-2</v>
      </c>
      <c r="E1478" s="7">
        <v>1.86984003723667E-2</v>
      </c>
      <c r="F1478" s="7">
        <v>0.71308525105406595</v>
      </c>
      <c r="G1478" s="7">
        <v>0.19401375389860401</v>
      </c>
      <c r="H1478" s="9">
        <f t="shared" si="69"/>
        <v>9.2900995047330098E-2</v>
      </c>
      <c r="I1478" s="9">
        <f t="shared" si="70"/>
        <v>9.4250908454266466E-2</v>
      </c>
      <c r="J1478" s="8">
        <f t="shared" si="71"/>
        <v>0.78728784572902932</v>
      </c>
    </row>
    <row r="1479" spans="1:10" hidden="1" x14ac:dyDescent="0.25">
      <c r="A1479" s="3" t="s">
        <v>51</v>
      </c>
      <c r="B1479" s="2">
        <v>44228</v>
      </c>
      <c r="C1479" s="7">
        <v>0.64475132190746998</v>
      </c>
      <c r="D1479" s="7">
        <v>6.9515487509428001E-2</v>
      </c>
      <c r="E1479" s="7">
        <v>1.35831738019478E-2</v>
      </c>
      <c r="F1479" s="7">
        <v>0.73364511531796495</v>
      </c>
      <c r="G1479" s="7">
        <v>0.183256223370659</v>
      </c>
      <c r="H1479" s="9">
        <f t="shared" si="69"/>
        <v>8.3098661311375804E-2</v>
      </c>
      <c r="I1479" s="9">
        <f t="shared" si="70"/>
        <v>8.6552412138631199E-2</v>
      </c>
      <c r="J1479" s="8">
        <f t="shared" si="71"/>
        <v>0.80316060282739299</v>
      </c>
    </row>
    <row r="1480" spans="1:10" hidden="1" x14ac:dyDescent="0.25">
      <c r="A1480" s="3" t="s">
        <v>51</v>
      </c>
      <c r="B1480" s="2">
        <v>44256</v>
      </c>
      <c r="C1480" s="7">
        <v>0.80375900727116201</v>
      </c>
      <c r="D1480" s="7">
        <v>6.9799639353767207E-2</v>
      </c>
      <c r="E1480" s="7">
        <v>1.22640036050135E-2</v>
      </c>
      <c r="F1480" s="7">
        <v>0.73105749256446395</v>
      </c>
      <c r="G1480" s="7">
        <v>0.186878864476756</v>
      </c>
      <c r="H1480" s="9">
        <f t="shared" si="69"/>
        <v>8.2063642958780714E-2</v>
      </c>
      <c r="I1480" s="9">
        <f t="shared" si="70"/>
        <v>8.715616877454975E-2</v>
      </c>
      <c r="J1480" s="8">
        <f t="shared" si="71"/>
        <v>0.80085713191823116</v>
      </c>
    </row>
    <row r="1481" spans="1:10" hidden="1" x14ac:dyDescent="0.25">
      <c r="A1481" s="3" t="s">
        <v>51</v>
      </c>
      <c r="B1481" s="2">
        <v>44287</v>
      </c>
      <c r="C1481" s="7">
        <v>0.98975863694883104</v>
      </c>
      <c r="D1481" s="7">
        <v>0.13330361992810399</v>
      </c>
      <c r="E1481" s="7">
        <v>1.26344103198606E-2</v>
      </c>
      <c r="F1481" s="7">
        <v>0.70180497719312596</v>
      </c>
      <c r="G1481" s="7">
        <v>0.15225699255890901</v>
      </c>
      <c r="H1481" s="9">
        <f t="shared" si="69"/>
        <v>0.14593803024796459</v>
      </c>
      <c r="I1481" s="9">
        <f t="shared" si="70"/>
        <v>0.15962429363992375</v>
      </c>
      <c r="J1481" s="8">
        <f t="shared" si="71"/>
        <v>0.83510859712122998</v>
      </c>
    </row>
    <row r="1482" spans="1:10" hidden="1" x14ac:dyDescent="0.25">
      <c r="A1482" s="3" t="s">
        <v>51</v>
      </c>
      <c r="B1482" s="2">
        <v>44317</v>
      </c>
      <c r="C1482" s="7">
        <v>1.05250156533316</v>
      </c>
      <c r="D1482" s="7">
        <v>0.157516352710216</v>
      </c>
      <c r="E1482" s="7">
        <v>8.8857865914976093E-3</v>
      </c>
      <c r="F1482" s="7">
        <v>0.71468284832200402</v>
      </c>
      <c r="G1482" s="7">
        <v>0.11891501237628301</v>
      </c>
      <c r="H1482" s="9">
        <f t="shared" si="69"/>
        <v>0.1664021393017136</v>
      </c>
      <c r="I1482" s="9">
        <f t="shared" si="70"/>
        <v>0.18059676335841673</v>
      </c>
      <c r="J1482" s="8">
        <f t="shared" si="71"/>
        <v>0.87219920103222004</v>
      </c>
    </row>
    <row r="1483" spans="1:10" hidden="1" x14ac:dyDescent="0.25">
      <c r="A1483" s="3" t="s">
        <v>51</v>
      </c>
      <c r="B1483" s="2">
        <v>44348</v>
      </c>
      <c r="C1483" s="7">
        <v>1.0153597245171899</v>
      </c>
      <c r="D1483" s="7">
        <v>0.16094929722988599</v>
      </c>
      <c r="E1483" s="7">
        <v>9.2371483518880401E-3</v>
      </c>
      <c r="F1483" s="7">
        <v>0.72360978925314201</v>
      </c>
      <c r="G1483" s="7">
        <v>0.10620376516508399</v>
      </c>
      <c r="H1483" s="9">
        <f t="shared" si="69"/>
        <v>0.17018644558177404</v>
      </c>
      <c r="I1483" s="9">
        <f t="shared" si="70"/>
        <v>0.18195426364316039</v>
      </c>
      <c r="J1483" s="8">
        <f t="shared" si="71"/>
        <v>0.88455908648302795</v>
      </c>
    </row>
    <row r="1484" spans="1:10" hidden="1" x14ac:dyDescent="0.25">
      <c r="A1484" s="3" t="s">
        <v>51</v>
      </c>
      <c r="B1484" s="2">
        <v>44378</v>
      </c>
      <c r="C1484" s="7">
        <v>1.07789154592359</v>
      </c>
      <c r="D1484" s="7">
        <v>0.163341832901166</v>
      </c>
      <c r="E1484" s="7">
        <v>8.5313098083112902E-3</v>
      </c>
      <c r="F1484" s="7">
        <v>0.72754795450335397</v>
      </c>
      <c r="G1484" s="7">
        <v>0.10057890278716899</v>
      </c>
      <c r="H1484" s="9">
        <f t="shared" si="69"/>
        <v>0.17187314270947729</v>
      </c>
      <c r="I1484" s="9">
        <f t="shared" si="70"/>
        <v>0.1833468462771799</v>
      </c>
      <c r="J1484" s="8">
        <f t="shared" si="71"/>
        <v>0.89088978740451996</v>
      </c>
    </row>
    <row r="1485" spans="1:10" hidden="1" x14ac:dyDescent="0.25">
      <c r="A1485" s="3" t="s">
        <v>51</v>
      </c>
      <c r="B1485" s="2">
        <v>44409</v>
      </c>
      <c r="C1485" s="7">
        <v>1.0851623436749001</v>
      </c>
      <c r="D1485" s="7">
        <v>0.17395221248864301</v>
      </c>
      <c r="E1485" s="7">
        <v>8.9500390262160293E-3</v>
      </c>
      <c r="F1485" s="7">
        <v>0.71864547385875399</v>
      </c>
      <c r="G1485" s="7">
        <v>9.8452274626386602E-2</v>
      </c>
      <c r="H1485" s="9">
        <f t="shared" si="69"/>
        <v>0.18290225151485903</v>
      </c>
      <c r="I1485" s="9">
        <f t="shared" si="70"/>
        <v>0.19488310932159553</v>
      </c>
      <c r="J1485" s="8">
        <f t="shared" si="71"/>
        <v>0.892597686347397</v>
      </c>
    </row>
    <row r="1486" spans="1:10" x14ac:dyDescent="0.25">
      <c r="A1486" s="3" t="s">
        <v>51</v>
      </c>
      <c r="B1486" s="2">
        <v>44440</v>
      </c>
      <c r="C1486" s="7">
        <v>1.05729363257158</v>
      </c>
      <c r="D1486" s="7">
        <v>0.16975000521330599</v>
      </c>
      <c r="E1486" s="7">
        <v>1.54764640943942E-2</v>
      </c>
      <c r="F1486" s="7">
        <v>0.70996124503186298</v>
      </c>
      <c r="G1486" s="7">
        <v>0.104812285660437</v>
      </c>
      <c r="H1486" s="9">
        <f t="shared" si="69"/>
        <v>0.1852264693077002</v>
      </c>
      <c r="I1486" s="9">
        <f t="shared" si="70"/>
        <v>0.19296104848721435</v>
      </c>
      <c r="J1486" s="8">
        <f t="shared" si="71"/>
        <v>0.87971125024516894</v>
      </c>
    </row>
    <row r="1487" spans="1:10" hidden="1" x14ac:dyDescent="0.25">
      <c r="A1487" s="3" t="s">
        <v>52</v>
      </c>
      <c r="B1487" s="2">
        <v>43466</v>
      </c>
      <c r="C1487" s="7">
        <v>0.872852449189782</v>
      </c>
      <c r="D1487" s="7">
        <v>5.9508581101081398E-2</v>
      </c>
      <c r="E1487" s="7">
        <v>2.6062517926456401E-3</v>
      </c>
      <c r="F1487" s="7">
        <v>0.81314722215267499</v>
      </c>
      <c r="G1487" s="7">
        <v>0.124737944953598</v>
      </c>
      <c r="H1487" s="9">
        <f t="shared" si="69"/>
        <v>6.2114832893727039E-2</v>
      </c>
      <c r="I1487" s="9">
        <f t="shared" si="70"/>
        <v>6.819250027238645E-2</v>
      </c>
      <c r="J1487" s="8">
        <f t="shared" si="71"/>
        <v>0.87265580325375636</v>
      </c>
    </row>
    <row r="1488" spans="1:10" hidden="1" x14ac:dyDescent="0.25">
      <c r="A1488" s="3" t="s">
        <v>52</v>
      </c>
      <c r="B1488" s="2">
        <v>43497</v>
      </c>
      <c r="C1488" s="7">
        <v>0.88054458066667796</v>
      </c>
      <c r="D1488" s="7">
        <v>6.0025135171500897E-2</v>
      </c>
      <c r="E1488" s="7">
        <v>1.2058502943295901E-3</v>
      </c>
      <c r="F1488" s="7">
        <v>0.82293554341821096</v>
      </c>
      <c r="G1488" s="7">
        <v>0.115833471115958</v>
      </c>
      <c r="H1488" s="9">
        <f t="shared" si="69"/>
        <v>6.1230985465830487E-2</v>
      </c>
      <c r="I1488" s="9">
        <f t="shared" si="70"/>
        <v>6.7981662861107961E-2</v>
      </c>
      <c r="J1488" s="8">
        <f t="shared" si="71"/>
        <v>0.88296067858971183</v>
      </c>
    </row>
    <row r="1489" spans="1:10" hidden="1" x14ac:dyDescent="0.25">
      <c r="A1489" s="3" t="s">
        <v>52</v>
      </c>
      <c r="B1489" s="2">
        <v>43525</v>
      </c>
      <c r="C1489" s="7">
        <v>1.0460414743851001</v>
      </c>
      <c r="D1489" s="7">
        <v>5.9692828413784697E-2</v>
      </c>
      <c r="E1489" s="7">
        <v>1.1844187758081499E-3</v>
      </c>
      <c r="F1489" s="7">
        <v>0.83161490717262099</v>
      </c>
      <c r="G1489" s="7">
        <v>0.107507845637786</v>
      </c>
      <c r="H1489" s="9">
        <f t="shared" si="69"/>
        <v>6.0877247189592851E-2</v>
      </c>
      <c r="I1489" s="9">
        <f t="shared" si="70"/>
        <v>6.6972187080270126E-2</v>
      </c>
      <c r="J1489" s="8">
        <f t="shared" si="71"/>
        <v>0.89130773558640564</v>
      </c>
    </row>
    <row r="1490" spans="1:10" hidden="1" x14ac:dyDescent="0.25">
      <c r="A1490" s="3" t="s">
        <v>52</v>
      </c>
      <c r="B1490" s="2">
        <v>43556</v>
      </c>
      <c r="C1490" s="7">
        <v>0.990172792725452</v>
      </c>
      <c r="D1490" s="7">
        <v>5.8149648531976399E-2</v>
      </c>
      <c r="E1490" s="7">
        <v>1.8174761533520599E-3</v>
      </c>
      <c r="F1490" s="7">
        <v>0.84125819363792398</v>
      </c>
      <c r="G1490" s="7">
        <v>9.8774681676747397E-2</v>
      </c>
      <c r="H1490" s="9">
        <f t="shared" si="69"/>
        <v>5.9967124685328457E-2</v>
      </c>
      <c r="I1490" s="9">
        <f t="shared" si="70"/>
        <v>6.4653259406417085E-2</v>
      </c>
      <c r="J1490" s="8">
        <f t="shared" si="71"/>
        <v>0.89940784216990033</v>
      </c>
    </row>
    <row r="1491" spans="1:10" hidden="1" x14ac:dyDescent="0.25">
      <c r="A1491" s="3" t="s">
        <v>52</v>
      </c>
      <c r="B1491" s="2">
        <v>43586</v>
      </c>
      <c r="C1491" s="7">
        <v>1.03153108757429</v>
      </c>
      <c r="D1491" s="7">
        <v>6.1813870973263803E-2</v>
      </c>
      <c r="E1491" s="7">
        <v>1.5236549033275999E-3</v>
      </c>
      <c r="F1491" s="7">
        <v>0.83579739088945804</v>
      </c>
      <c r="G1491" s="7">
        <v>0.10086508323395001</v>
      </c>
      <c r="H1491" s="9">
        <f t="shared" si="69"/>
        <v>6.3337525876591402E-2</v>
      </c>
      <c r="I1491" s="9">
        <f t="shared" si="70"/>
        <v>6.886485675880194E-2</v>
      </c>
      <c r="J1491" s="8">
        <f t="shared" si="71"/>
        <v>0.89761126186272189</v>
      </c>
    </row>
    <row r="1492" spans="1:10" hidden="1" x14ac:dyDescent="0.25">
      <c r="A1492" s="3" t="s">
        <v>52</v>
      </c>
      <c r="B1492" s="2">
        <v>43617</v>
      </c>
      <c r="C1492" s="7">
        <v>0.99797698130577694</v>
      </c>
      <c r="D1492" s="7">
        <v>6.0431064930573999E-2</v>
      </c>
      <c r="E1492" s="7">
        <v>1.7748847059538E-3</v>
      </c>
      <c r="F1492" s="7">
        <v>0.83933974181184401</v>
      </c>
      <c r="G1492" s="7">
        <v>9.8454308551627803E-2</v>
      </c>
      <c r="H1492" s="9">
        <f t="shared" si="69"/>
        <v>6.2205949636527799E-2</v>
      </c>
      <c r="I1492" s="9">
        <f t="shared" si="70"/>
        <v>6.7162731306389126E-2</v>
      </c>
      <c r="J1492" s="8">
        <f t="shared" si="71"/>
        <v>0.89977080674241805</v>
      </c>
    </row>
    <row r="1493" spans="1:10" hidden="1" x14ac:dyDescent="0.25">
      <c r="A1493" s="3" t="s">
        <v>52</v>
      </c>
      <c r="B1493" s="2">
        <v>43647</v>
      </c>
      <c r="C1493" s="7">
        <v>1.01865476449461</v>
      </c>
      <c r="D1493" s="7">
        <v>5.6590694450013801E-2</v>
      </c>
      <c r="E1493" s="7">
        <v>1.5356597645724199E-3</v>
      </c>
      <c r="F1493" s="7">
        <v>0.84209427169709306</v>
      </c>
      <c r="G1493" s="7">
        <v>9.9779374088321299E-2</v>
      </c>
      <c r="H1493" s="9">
        <f t="shared" si="69"/>
        <v>5.8126354214586222E-2</v>
      </c>
      <c r="I1493" s="9">
        <f t="shared" si="70"/>
        <v>6.2970558740548022E-2</v>
      </c>
      <c r="J1493" s="8">
        <f t="shared" si="71"/>
        <v>0.8986849661471068</v>
      </c>
    </row>
    <row r="1494" spans="1:10" hidden="1" x14ac:dyDescent="0.25">
      <c r="A1494" s="3" t="s">
        <v>52</v>
      </c>
      <c r="B1494" s="2">
        <v>43678</v>
      </c>
      <c r="C1494" s="7">
        <v>1.0229749138756501</v>
      </c>
      <c r="D1494" s="7">
        <v>5.6813520712087499E-2</v>
      </c>
      <c r="E1494" s="7">
        <v>2.1357702595134801E-3</v>
      </c>
      <c r="F1494" s="7">
        <v>0.846634314787862</v>
      </c>
      <c r="G1494" s="7">
        <v>9.44163942405368E-2</v>
      </c>
      <c r="H1494" s="9">
        <f t="shared" si="69"/>
        <v>5.8949290971600982E-2</v>
      </c>
      <c r="I1494" s="9">
        <f t="shared" si="70"/>
        <v>6.2885225333068701E-2</v>
      </c>
      <c r="J1494" s="8">
        <f t="shared" si="71"/>
        <v>0.90344783549994945</v>
      </c>
    </row>
    <row r="1495" spans="1:10" hidden="1" x14ac:dyDescent="0.25">
      <c r="A1495" s="3" t="s">
        <v>52</v>
      </c>
      <c r="B1495" s="2">
        <v>43709</v>
      </c>
      <c r="C1495" s="7">
        <v>0.961257275605229</v>
      </c>
      <c r="D1495" s="7">
        <v>6.3477270596439206E-2</v>
      </c>
      <c r="E1495" s="7">
        <v>3.4767871603562802E-3</v>
      </c>
      <c r="F1495" s="7">
        <v>0.83252942470180402</v>
      </c>
      <c r="G1495" s="7">
        <v>0.10051651754140099</v>
      </c>
      <c r="H1495" s="9">
        <f t="shared" si="69"/>
        <v>6.6954057756795485E-2</v>
      </c>
      <c r="I1495" s="9">
        <f t="shared" si="70"/>
        <v>7.0844638694703352E-2</v>
      </c>
      <c r="J1495" s="8">
        <f t="shared" si="71"/>
        <v>0.89600669529824328</v>
      </c>
    </row>
    <row r="1496" spans="1:10" hidden="1" x14ac:dyDescent="0.25">
      <c r="A1496" s="3" t="s">
        <v>52</v>
      </c>
      <c r="B1496" s="2">
        <v>43739</v>
      </c>
      <c r="C1496" s="7">
        <v>0.99792141476398999</v>
      </c>
      <c r="D1496" s="7">
        <v>6.4444018921139198E-2</v>
      </c>
      <c r="E1496" s="7">
        <v>2.09946753603022E-3</v>
      </c>
      <c r="F1496" s="7">
        <v>0.83112475007810205</v>
      </c>
      <c r="G1496" s="7">
        <v>0.102331763464729</v>
      </c>
      <c r="H1496" s="9">
        <f t="shared" si="69"/>
        <v>6.6543486457169412E-2</v>
      </c>
      <c r="I1496" s="9">
        <f t="shared" si="70"/>
        <v>7.1958760903590421E-2</v>
      </c>
      <c r="J1496" s="8">
        <f t="shared" si="71"/>
        <v>0.8955687689992412</v>
      </c>
    </row>
    <row r="1497" spans="1:10" hidden="1" x14ac:dyDescent="0.25">
      <c r="A1497" s="3" t="s">
        <v>52</v>
      </c>
      <c r="B1497" s="2">
        <v>43770</v>
      </c>
      <c r="C1497" s="7">
        <v>1.04698852299169</v>
      </c>
      <c r="D1497" s="7">
        <v>6.6305802357493906E-2</v>
      </c>
      <c r="E1497" s="7">
        <v>1.6962362634841399E-3</v>
      </c>
      <c r="F1497" s="7">
        <v>0.82984674893266497</v>
      </c>
      <c r="G1497" s="7">
        <v>0.102151212446358</v>
      </c>
      <c r="H1497" s="9">
        <f t="shared" si="69"/>
        <v>6.8002038620978048E-2</v>
      </c>
      <c r="I1497" s="9">
        <f t="shared" si="70"/>
        <v>7.3989414259922379E-2</v>
      </c>
      <c r="J1497" s="8">
        <f t="shared" si="71"/>
        <v>0.89615255129015892</v>
      </c>
    </row>
    <row r="1498" spans="1:10" hidden="1" x14ac:dyDescent="0.25">
      <c r="A1498" s="3" t="s">
        <v>52</v>
      </c>
      <c r="B1498" s="2">
        <v>43800</v>
      </c>
      <c r="C1498" s="7">
        <v>1.1330837424217599</v>
      </c>
      <c r="D1498" s="7">
        <v>7.3876938044775797E-2</v>
      </c>
      <c r="E1498" s="7">
        <v>1.2244795555756E-3</v>
      </c>
      <c r="F1498" s="7">
        <v>0.82557668531589601</v>
      </c>
      <c r="G1498" s="7">
        <v>9.9321897083752803E-2</v>
      </c>
      <c r="H1498" s="9">
        <f t="shared" si="69"/>
        <v>7.5101417600351397E-2</v>
      </c>
      <c r="I1498" s="9">
        <f t="shared" si="70"/>
        <v>8.2135349868007468E-2</v>
      </c>
      <c r="J1498" s="8">
        <f t="shared" si="71"/>
        <v>0.89945362336067181</v>
      </c>
    </row>
    <row r="1499" spans="1:10" hidden="1" x14ac:dyDescent="0.25">
      <c r="A1499" s="3" t="s">
        <v>52</v>
      </c>
      <c r="B1499" s="2">
        <v>43831</v>
      </c>
      <c r="C1499" s="7">
        <v>0.90440173830372905</v>
      </c>
      <c r="D1499" s="7">
        <v>5.7520536524146001E-2</v>
      </c>
      <c r="E1499" s="7">
        <v>4.4236648301061304E-3</v>
      </c>
      <c r="F1499" s="7">
        <v>0.8319867998471</v>
      </c>
      <c r="G1499" s="7">
        <v>0.10606899879864801</v>
      </c>
      <c r="H1499" s="9">
        <f t="shared" si="69"/>
        <v>6.1944201354252132E-2</v>
      </c>
      <c r="I1499" s="9">
        <f t="shared" si="70"/>
        <v>6.4665612268923603E-2</v>
      </c>
      <c r="J1499" s="8">
        <f t="shared" si="71"/>
        <v>0.88950733637124602</v>
      </c>
    </row>
    <row r="1500" spans="1:10" hidden="1" x14ac:dyDescent="0.25">
      <c r="A1500" s="3" t="s">
        <v>52</v>
      </c>
      <c r="B1500" s="2">
        <v>43862</v>
      </c>
      <c r="C1500" s="7">
        <v>0.92209496822445702</v>
      </c>
      <c r="D1500" s="7">
        <v>5.9315049771273401E-2</v>
      </c>
      <c r="E1500" s="7">
        <v>1.88804973420761E-3</v>
      </c>
      <c r="F1500" s="7">
        <v>0.83138886340020202</v>
      </c>
      <c r="G1500" s="7">
        <v>0.107408037094317</v>
      </c>
      <c r="H1500" s="9">
        <f t="shared" si="69"/>
        <v>6.1203099505481008E-2</v>
      </c>
      <c r="I1500" s="9">
        <f t="shared" si="70"/>
        <v>6.6593453665285809E-2</v>
      </c>
      <c r="J1500" s="8">
        <f t="shared" si="71"/>
        <v>0.89070391317147546</v>
      </c>
    </row>
    <row r="1501" spans="1:10" hidden="1" x14ac:dyDescent="0.25">
      <c r="A1501" s="3" t="s">
        <v>52</v>
      </c>
      <c r="B1501" s="2">
        <v>43891</v>
      </c>
      <c r="C1501" s="7">
        <v>0.88233589671205204</v>
      </c>
      <c r="D1501" s="7">
        <v>5.2336829721291202E-2</v>
      </c>
      <c r="E1501" s="7">
        <v>1.4841325780885501E-3</v>
      </c>
      <c r="F1501" s="7">
        <v>0.84337607718622598</v>
      </c>
      <c r="G1501" s="7">
        <v>0.102802960514394</v>
      </c>
      <c r="H1501" s="9">
        <f t="shared" si="69"/>
        <v>5.382096229937975E-2</v>
      </c>
      <c r="I1501" s="9">
        <f t="shared" si="70"/>
        <v>5.8430362360174196E-2</v>
      </c>
      <c r="J1501" s="8">
        <f t="shared" si="71"/>
        <v>0.89571290690751715</v>
      </c>
    </row>
    <row r="1502" spans="1:10" hidden="1" x14ac:dyDescent="0.25">
      <c r="A1502" s="3" t="s">
        <v>52</v>
      </c>
      <c r="B1502" s="2">
        <v>43922</v>
      </c>
      <c r="C1502" s="7">
        <v>0.57573133368065499</v>
      </c>
      <c r="D1502" s="7">
        <v>3.9716005417631303E-2</v>
      </c>
      <c r="E1502" s="7">
        <v>1.5676502955643799E-3</v>
      </c>
      <c r="F1502" s="7">
        <v>0.79524030979017402</v>
      </c>
      <c r="G1502" s="7">
        <v>0.16347603449663101</v>
      </c>
      <c r="H1502" s="9">
        <f t="shared" si="69"/>
        <v>4.1283655713195685E-2</v>
      </c>
      <c r="I1502" s="9">
        <f t="shared" si="70"/>
        <v>4.7566566890085399E-2</v>
      </c>
      <c r="J1502" s="8">
        <f t="shared" si="71"/>
        <v>0.83495631520780533</v>
      </c>
    </row>
    <row r="1503" spans="1:10" hidden="1" x14ac:dyDescent="0.25">
      <c r="A1503" s="3" t="s">
        <v>52</v>
      </c>
      <c r="B1503" s="2">
        <v>43952</v>
      </c>
      <c r="C1503" s="7">
        <v>0.72242985348753597</v>
      </c>
      <c r="D1503" s="7">
        <v>3.6005638252548398E-2</v>
      </c>
      <c r="E1503" s="7">
        <v>1.29035754858233E-3</v>
      </c>
      <c r="F1503" s="7">
        <v>0.79425177256871604</v>
      </c>
      <c r="G1503" s="7">
        <v>0.16845223163015399</v>
      </c>
      <c r="H1503" s="9">
        <f t="shared" si="69"/>
        <v>3.729599580113073E-2</v>
      </c>
      <c r="I1503" s="9">
        <f t="shared" si="70"/>
        <v>4.3366837541302709E-2</v>
      </c>
      <c r="J1503" s="8">
        <f t="shared" si="71"/>
        <v>0.83025741082126447</v>
      </c>
    </row>
    <row r="1504" spans="1:10" hidden="1" x14ac:dyDescent="0.25">
      <c r="A1504" s="3" t="s">
        <v>52</v>
      </c>
      <c r="B1504" s="2">
        <v>43983</v>
      </c>
      <c r="C1504" s="7">
        <v>0.84869221899643998</v>
      </c>
      <c r="D1504" s="7">
        <v>4.6015856745002498E-2</v>
      </c>
      <c r="E1504" s="7">
        <v>1.2710589201669099E-3</v>
      </c>
      <c r="F1504" s="7">
        <v>0.80274645337458705</v>
      </c>
      <c r="G1504" s="7">
        <v>0.14996663096024401</v>
      </c>
      <c r="H1504" s="9">
        <f t="shared" si="69"/>
        <v>4.7286915665169404E-2</v>
      </c>
      <c r="I1504" s="9">
        <f t="shared" si="70"/>
        <v>5.4215245182740172E-2</v>
      </c>
      <c r="J1504" s="8">
        <f t="shared" si="71"/>
        <v>0.84876231011958958</v>
      </c>
    </row>
    <row r="1505" spans="1:10" hidden="1" x14ac:dyDescent="0.25">
      <c r="A1505" s="3" t="s">
        <v>52</v>
      </c>
      <c r="B1505" s="2">
        <v>44013</v>
      </c>
      <c r="C1505" s="7">
        <v>1.01423360238927</v>
      </c>
      <c r="D1505" s="7">
        <v>5.20888009706841E-2</v>
      </c>
      <c r="E1505" s="7">
        <v>1.39846394414884E-3</v>
      </c>
      <c r="F1505" s="7">
        <v>0.81563624582016703</v>
      </c>
      <c r="G1505" s="7">
        <v>0.13087648926500101</v>
      </c>
      <c r="H1505" s="9">
        <f t="shared" si="69"/>
        <v>5.3487264914832938E-2</v>
      </c>
      <c r="I1505" s="9">
        <f t="shared" si="70"/>
        <v>6.0029154584538724E-2</v>
      </c>
      <c r="J1505" s="8">
        <f t="shared" si="71"/>
        <v>0.86772504679085116</v>
      </c>
    </row>
    <row r="1506" spans="1:10" hidden="1" x14ac:dyDescent="0.25">
      <c r="A1506" s="3" t="s">
        <v>52</v>
      </c>
      <c r="B1506" s="2">
        <v>44044</v>
      </c>
      <c r="C1506" s="7">
        <v>1.0556632324914199</v>
      </c>
      <c r="D1506" s="7">
        <v>5.2876923339478903E-2</v>
      </c>
      <c r="E1506" s="7">
        <v>2.3472831320573099E-3</v>
      </c>
      <c r="F1506" s="7">
        <v>0.82178580571232596</v>
      </c>
      <c r="G1506" s="7">
        <v>0.122989987816137</v>
      </c>
      <c r="H1506" s="9">
        <f t="shared" si="69"/>
        <v>5.5224206471536211E-2</v>
      </c>
      <c r="I1506" s="9">
        <f t="shared" si="70"/>
        <v>6.0454071704645694E-2</v>
      </c>
      <c r="J1506" s="8">
        <f t="shared" si="71"/>
        <v>0.87466272905180487</v>
      </c>
    </row>
    <row r="1507" spans="1:10" hidden="1" x14ac:dyDescent="0.25">
      <c r="A1507" s="3" t="s">
        <v>52</v>
      </c>
      <c r="B1507" s="2">
        <v>44075</v>
      </c>
      <c r="C1507" s="7">
        <v>1.0007458099150099</v>
      </c>
      <c r="D1507" s="7">
        <v>5.4583226424085099E-2</v>
      </c>
      <c r="E1507" s="7">
        <v>3.9270445726015697E-3</v>
      </c>
      <c r="F1507" s="7">
        <v>0.81727188530571604</v>
      </c>
      <c r="G1507" s="7">
        <v>0.124217843697597</v>
      </c>
      <c r="H1507" s="9">
        <f t="shared" si="69"/>
        <v>5.8510270996686667E-2</v>
      </c>
      <c r="I1507" s="9">
        <f t="shared" si="70"/>
        <v>6.2605845500853269E-2</v>
      </c>
      <c r="J1507" s="8">
        <f t="shared" si="71"/>
        <v>0.87185511172980112</v>
      </c>
    </row>
    <row r="1508" spans="1:10" hidden="1" x14ac:dyDescent="0.25">
      <c r="A1508" s="3" t="s">
        <v>52</v>
      </c>
      <c r="B1508" s="2">
        <v>44105</v>
      </c>
      <c r="C1508" s="7">
        <v>1.04865746718636</v>
      </c>
      <c r="D1508" s="7">
        <v>5.8881850597931301E-2</v>
      </c>
      <c r="E1508" s="7">
        <v>2.6044540115559901E-3</v>
      </c>
      <c r="F1508" s="7">
        <v>0.80913621450706297</v>
      </c>
      <c r="G1508" s="7">
        <v>0.12937748088345</v>
      </c>
      <c r="H1508" s="9">
        <f t="shared" si="69"/>
        <v>6.1486304609487293E-2</v>
      </c>
      <c r="I1508" s="9">
        <f t="shared" si="70"/>
        <v>6.7834821606862564E-2</v>
      </c>
      <c r="J1508" s="8">
        <f t="shared" si="71"/>
        <v>0.86801806510499424</v>
      </c>
    </row>
    <row r="1509" spans="1:10" hidden="1" x14ac:dyDescent="0.25">
      <c r="A1509" s="3" t="s">
        <v>52</v>
      </c>
      <c r="B1509" s="2">
        <v>44136</v>
      </c>
      <c r="C1509" s="7">
        <v>0.85534328548615901</v>
      </c>
      <c r="D1509" s="7">
        <v>4.31648930556148E-2</v>
      </c>
      <c r="E1509" s="7">
        <v>1.27851597344798E-3</v>
      </c>
      <c r="F1509" s="7">
        <v>0.759802716663731</v>
      </c>
      <c r="G1509" s="7">
        <v>0.19575387430720601</v>
      </c>
      <c r="H1509" s="9">
        <f t="shared" si="69"/>
        <v>4.4443409029062783E-2</v>
      </c>
      <c r="I1509" s="9">
        <f t="shared" si="70"/>
        <v>5.3756705168595591E-2</v>
      </c>
      <c r="J1509" s="8">
        <f t="shared" si="71"/>
        <v>0.80296760971934578</v>
      </c>
    </row>
    <row r="1510" spans="1:10" hidden="1" x14ac:dyDescent="0.25">
      <c r="A1510" s="3" t="s">
        <v>52</v>
      </c>
      <c r="B1510" s="2">
        <v>44166</v>
      </c>
      <c r="C1510" s="7">
        <v>1.0337481707432301</v>
      </c>
      <c r="D1510" s="7">
        <v>6.1805090384570403E-2</v>
      </c>
      <c r="E1510" s="7">
        <v>1.04713480863987E-3</v>
      </c>
      <c r="F1510" s="7">
        <v>0.79626542138433898</v>
      </c>
      <c r="G1510" s="7">
        <v>0.14088235342245001</v>
      </c>
      <c r="H1510" s="9">
        <f t="shared" si="69"/>
        <v>6.2852225193210279E-2</v>
      </c>
      <c r="I1510" s="9">
        <f t="shared" si="70"/>
        <v>7.2027985505712613E-2</v>
      </c>
      <c r="J1510" s="8">
        <f t="shared" si="71"/>
        <v>0.85807051176890936</v>
      </c>
    </row>
    <row r="1511" spans="1:10" hidden="1" x14ac:dyDescent="0.25">
      <c r="A1511" s="3" t="s">
        <v>52</v>
      </c>
      <c r="B1511" s="2">
        <v>44197</v>
      </c>
      <c r="C1511" s="7">
        <v>0.66846344145928105</v>
      </c>
      <c r="D1511" s="7">
        <v>3.99233528697178E-2</v>
      </c>
      <c r="E1511" s="7">
        <v>5.7319268696088702E-3</v>
      </c>
      <c r="F1511" s="7">
        <v>0.77611791410839703</v>
      </c>
      <c r="G1511" s="7">
        <v>0.17822680615227601</v>
      </c>
      <c r="H1511" s="9">
        <f t="shared" si="69"/>
        <v>4.5655279739326669E-2</v>
      </c>
      <c r="I1511" s="9">
        <f t="shared" si="70"/>
        <v>4.8923203378620911E-2</v>
      </c>
      <c r="J1511" s="8">
        <f t="shared" si="71"/>
        <v>0.81604126697811485</v>
      </c>
    </row>
    <row r="1512" spans="1:10" hidden="1" x14ac:dyDescent="0.25">
      <c r="A1512" s="3" t="s">
        <v>52</v>
      </c>
      <c r="B1512" s="2">
        <v>44228</v>
      </c>
      <c r="C1512" s="7">
        <v>0.67556108135733195</v>
      </c>
      <c r="D1512" s="7">
        <v>3.8919512485837401E-2</v>
      </c>
      <c r="E1512" s="7">
        <v>1.05127723473556E-3</v>
      </c>
      <c r="F1512" s="7">
        <v>0.79283631962397705</v>
      </c>
      <c r="G1512" s="7">
        <v>0.16719289065545001</v>
      </c>
      <c r="H1512" s="9">
        <f t="shared" si="69"/>
        <v>3.9970789720572962E-2</v>
      </c>
      <c r="I1512" s="9">
        <f t="shared" si="70"/>
        <v>4.679199229311682E-2</v>
      </c>
      <c r="J1512" s="8">
        <f t="shared" si="71"/>
        <v>0.83175583210981441</v>
      </c>
    </row>
    <row r="1513" spans="1:10" hidden="1" x14ac:dyDescent="0.25">
      <c r="A1513" s="3" t="s">
        <v>52</v>
      </c>
      <c r="B1513" s="2">
        <v>44256</v>
      </c>
      <c r="C1513" s="7">
        <v>0.84161939172531497</v>
      </c>
      <c r="D1513" s="7">
        <v>3.7674830300452697E-2</v>
      </c>
      <c r="E1513" s="7">
        <v>1.48228934500249E-3</v>
      </c>
      <c r="F1513" s="7">
        <v>0.79470007093367301</v>
      </c>
      <c r="G1513" s="7">
        <v>0.16614280942087201</v>
      </c>
      <c r="H1513" s="9">
        <f t="shared" si="69"/>
        <v>3.9157119645455186E-2</v>
      </c>
      <c r="I1513" s="9">
        <f t="shared" si="70"/>
        <v>4.5261852855719077E-2</v>
      </c>
      <c r="J1513" s="8">
        <f t="shared" si="71"/>
        <v>0.83237490123412572</v>
      </c>
    </row>
    <row r="1514" spans="1:10" hidden="1" x14ac:dyDescent="0.25">
      <c r="A1514" s="3" t="s">
        <v>52</v>
      </c>
      <c r="B1514" s="2">
        <v>44287</v>
      </c>
      <c r="C1514" s="7">
        <v>0.951594315634961</v>
      </c>
      <c r="D1514" s="7">
        <v>5.23659840414782E-2</v>
      </c>
      <c r="E1514" s="7">
        <v>3.1088559364046801E-3</v>
      </c>
      <c r="F1514" s="7">
        <v>0.81461570065664402</v>
      </c>
      <c r="G1514" s="7">
        <v>0.12990945936547299</v>
      </c>
      <c r="H1514" s="9">
        <f t="shared" si="69"/>
        <v>5.5474839977882884E-2</v>
      </c>
      <c r="I1514" s="9">
        <f t="shared" si="70"/>
        <v>6.0400334823349493E-2</v>
      </c>
      <c r="J1514" s="8">
        <f t="shared" si="71"/>
        <v>0.8669816846981222</v>
      </c>
    </row>
    <row r="1515" spans="1:10" hidden="1" x14ac:dyDescent="0.25">
      <c r="A1515" s="3" t="s">
        <v>52</v>
      </c>
      <c r="B1515" s="2">
        <v>44317</v>
      </c>
      <c r="C1515" s="7">
        <v>1.04692429995683</v>
      </c>
      <c r="D1515" s="7">
        <v>5.3966374793969499E-2</v>
      </c>
      <c r="E1515" s="7">
        <v>1.67651365939505E-3</v>
      </c>
      <c r="F1515" s="7">
        <v>0.82548105068769295</v>
      </c>
      <c r="G1515" s="7">
        <v>0.11887606085894201</v>
      </c>
      <c r="H1515" s="9">
        <f t="shared" si="69"/>
        <v>5.5642888453364549E-2</v>
      </c>
      <c r="I1515" s="9">
        <f t="shared" si="70"/>
        <v>6.1363957901648052E-2</v>
      </c>
      <c r="J1515" s="8">
        <f t="shared" si="71"/>
        <v>0.87944742548166244</v>
      </c>
    </row>
    <row r="1516" spans="1:10" hidden="1" x14ac:dyDescent="0.25">
      <c r="A1516" s="3" t="s">
        <v>52</v>
      </c>
      <c r="B1516" s="2">
        <v>44348</v>
      </c>
      <c r="C1516" s="7">
        <v>1.0226633486212</v>
      </c>
      <c r="D1516" s="7">
        <v>5.0586070766756502E-2</v>
      </c>
      <c r="E1516" s="7">
        <v>8.1470682297249397E-4</v>
      </c>
      <c r="F1516" s="7">
        <v>0.82940268822139895</v>
      </c>
      <c r="G1516" s="7">
        <v>0.11919653418887199</v>
      </c>
      <c r="H1516" s="9">
        <f t="shared" si="69"/>
        <v>5.1400777589728996E-2</v>
      </c>
      <c r="I1516" s="9">
        <f t="shared" si="70"/>
        <v>5.748490563097907E-2</v>
      </c>
      <c r="J1516" s="8">
        <f t="shared" si="71"/>
        <v>0.87998875898815543</v>
      </c>
    </row>
    <row r="1517" spans="1:10" hidden="1" x14ac:dyDescent="0.25">
      <c r="A1517" s="3" t="s">
        <v>52</v>
      </c>
      <c r="B1517" s="2">
        <v>44378</v>
      </c>
      <c r="C1517" s="7">
        <v>1.0849419080954299</v>
      </c>
      <c r="D1517" s="7">
        <v>4.9735375969855999E-2</v>
      </c>
      <c r="E1517" s="7">
        <v>7.8538725093033502E-4</v>
      </c>
      <c r="F1517" s="7">
        <v>0.83671016818084798</v>
      </c>
      <c r="G1517" s="7">
        <v>0.112769068598366</v>
      </c>
      <c r="H1517" s="9">
        <f t="shared" si="69"/>
        <v>5.0520763220786337E-2</v>
      </c>
      <c r="I1517" s="9">
        <f t="shared" si="70"/>
        <v>5.610652148689748E-2</v>
      </c>
      <c r="J1517" s="8">
        <f t="shared" si="71"/>
        <v>0.88644554415070398</v>
      </c>
    </row>
    <row r="1518" spans="1:10" hidden="1" x14ac:dyDescent="0.25">
      <c r="A1518" s="3" t="s">
        <v>52</v>
      </c>
      <c r="B1518" s="2">
        <v>44409</v>
      </c>
      <c r="C1518" s="7">
        <v>1.0780772755200301</v>
      </c>
      <c r="D1518" s="7">
        <v>5.0725092384783503E-2</v>
      </c>
      <c r="E1518" s="7">
        <v>1.0166311518907899E-3</v>
      </c>
      <c r="F1518" s="7">
        <v>0.83728451489623801</v>
      </c>
      <c r="G1518" s="7">
        <v>0.11097376156708701</v>
      </c>
      <c r="H1518" s="9">
        <f t="shared" si="69"/>
        <v>5.1741723536674292E-2</v>
      </c>
      <c r="I1518" s="9">
        <f t="shared" si="70"/>
        <v>5.712223377863853E-2</v>
      </c>
      <c r="J1518" s="8">
        <f t="shared" si="71"/>
        <v>0.88800960728102152</v>
      </c>
    </row>
    <row r="1519" spans="1:10" x14ac:dyDescent="0.25">
      <c r="A1519" s="3" t="s">
        <v>52</v>
      </c>
      <c r="B1519" s="2">
        <v>44440</v>
      </c>
      <c r="C1519" s="7">
        <v>1.01244778091845</v>
      </c>
      <c r="D1519" s="7">
        <v>5.3149638491196499E-2</v>
      </c>
      <c r="E1519" s="7">
        <v>1.5454204126832899E-3</v>
      </c>
      <c r="F1519" s="7">
        <v>0.84011534547814304</v>
      </c>
      <c r="G1519" s="7">
        <v>0.105189595617978</v>
      </c>
      <c r="H1519" s="9">
        <f t="shared" si="69"/>
        <v>5.4695058903879788E-2</v>
      </c>
      <c r="I1519" s="9">
        <f t="shared" si="70"/>
        <v>5.9500416388224626E-2</v>
      </c>
      <c r="J1519" s="8">
        <f t="shared" si="71"/>
        <v>0.89326498396933951</v>
      </c>
    </row>
    <row r="1520" spans="1:10" hidden="1" x14ac:dyDescent="0.25">
      <c r="A1520" s="3" t="s">
        <v>53</v>
      </c>
      <c r="B1520" s="2">
        <v>43466</v>
      </c>
      <c r="C1520" s="7">
        <v>0.88006680745244903</v>
      </c>
      <c r="D1520" s="7">
        <v>7.9059421653740303E-2</v>
      </c>
      <c r="E1520" s="7">
        <v>2.9099410944630399E-3</v>
      </c>
      <c r="F1520" s="7">
        <v>0.78842329470310302</v>
      </c>
      <c r="G1520" s="7">
        <v>0.12960734254869399</v>
      </c>
      <c r="H1520" s="9">
        <f t="shared" si="69"/>
        <v>8.1969362748203337E-2</v>
      </c>
      <c r="I1520" s="9">
        <f t="shared" si="70"/>
        <v>9.1136595765002909E-2</v>
      </c>
      <c r="J1520" s="8">
        <f t="shared" si="71"/>
        <v>0.86748271635684326</v>
      </c>
    </row>
    <row r="1521" spans="1:10" hidden="1" x14ac:dyDescent="0.25">
      <c r="A1521" s="3" t="s">
        <v>53</v>
      </c>
      <c r="B1521" s="2">
        <v>43497</v>
      </c>
      <c r="C1521" s="7">
        <v>0.89718703103445596</v>
      </c>
      <c r="D1521" s="7">
        <v>8.0379910067354093E-2</v>
      </c>
      <c r="E1521" s="7">
        <v>2.5700850354339602E-3</v>
      </c>
      <c r="F1521" s="7">
        <v>0.80010008553545597</v>
      </c>
      <c r="G1521" s="7">
        <v>0.116949919361756</v>
      </c>
      <c r="H1521" s="9">
        <f t="shared" si="69"/>
        <v>8.2949995102788054E-2</v>
      </c>
      <c r="I1521" s="9">
        <f t="shared" si="70"/>
        <v>9.1291012253291393E-2</v>
      </c>
      <c r="J1521" s="8">
        <f t="shared" si="71"/>
        <v>0.88047999560281009</v>
      </c>
    </row>
    <row r="1522" spans="1:10" hidden="1" x14ac:dyDescent="0.25">
      <c r="A1522" s="3" t="s">
        <v>53</v>
      </c>
      <c r="B1522" s="2">
        <v>43525</v>
      </c>
      <c r="C1522" s="7">
        <v>1.0553924454483199</v>
      </c>
      <c r="D1522" s="7">
        <v>7.9989646578992393E-2</v>
      </c>
      <c r="E1522" s="7">
        <v>2.0735231410219201E-3</v>
      </c>
      <c r="F1522" s="7">
        <v>0.80347041018231402</v>
      </c>
      <c r="G1522" s="7">
        <v>0.114466420097671</v>
      </c>
      <c r="H1522" s="9">
        <f t="shared" si="69"/>
        <v>8.2063169720014317E-2</v>
      </c>
      <c r="I1522" s="9">
        <f t="shared" si="70"/>
        <v>9.0541327779127906E-2</v>
      </c>
      <c r="J1522" s="8">
        <f t="shared" si="71"/>
        <v>0.88346005676130646</v>
      </c>
    </row>
    <row r="1523" spans="1:10" hidden="1" x14ac:dyDescent="0.25">
      <c r="A1523" s="3" t="s">
        <v>53</v>
      </c>
      <c r="B1523" s="2">
        <v>43556</v>
      </c>
      <c r="C1523" s="7">
        <v>1.0006723641113</v>
      </c>
      <c r="D1523" s="7">
        <v>8.0481351444027502E-2</v>
      </c>
      <c r="E1523" s="7">
        <v>2.99450116599925E-3</v>
      </c>
      <c r="F1523" s="7">
        <v>0.79959566581015795</v>
      </c>
      <c r="G1523" s="7">
        <v>0.116928481579815</v>
      </c>
      <c r="H1523" s="9">
        <f t="shared" si="69"/>
        <v>8.3475852610026754E-2</v>
      </c>
      <c r="I1523" s="9">
        <f t="shared" si="70"/>
        <v>9.1448077686572218E-2</v>
      </c>
      <c r="J1523" s="8">
        <f t="shared" si="71"/>
        <v>0.88007701725418541</v>
      </c>
    </row>
    <row r="1524" spans="1:10" hidden="1" x14ac:dyDescent="0.25">
      <c r="A1524" s="3" t="s">
        <v>53</v>
      </c>
      <c r="B1524" s="2">
        <v>43586</v>
      </c>
      <c r="C1524" s="7">
        <v>1.0406224363693899</v>
      </c>
      <c r="D1524" s="7">
        <v>8.2965264681217704E-2</v>
      </c>
      <c r="E1524" s="7">
        <v>2.5713115305838899E-3</v>
      </c>
      <c r="F1524" s="7">
        <v>0.79824567438095095</v>
      </c>
      <c r="G1524" s="7">
        <v>0.116217749407247</v>
      </c>
      <c r="H1524" s="9">
        <f t="shared" si="69"/>
        <v>8.5536576211801593E-2</v>
      </c>
      <c r="I1524" s="9">
        <f t="shared" si="70"/>
        <v>9.4149154309765754E-2</v>
      </c>
      <c r="J1524" s="8">
        <f t="shared" si="71"/>
        <v>0.88121093906216863</v>
      </c>
    </row>
    <row r="1525" spans="1:10" hidden="1" x14ac:dyDescent="0.25">
      <c r="A1525" s="3" t="s">
        <v>53</v>
      </c>
      <c r="B1525" s="2">
        <v>43617</v>
      </c>
      <c r="C1525" s="7">
        <v>0.98614015536912003</v>
      </c>
      <c r="D1525" s="7">
        <v>8.1976554316145797E-2</v>
      </c>
      <c r="E1525" s="7">
        <v>1.8415032283979999E-3</v>
      </c>
      <c r="F1525" s="7">
        <v>0.80188295533789999</v>
      </c>
      <c r="G1525" s="7">
        <v>0.114298987117556</v>
      </c>
      <c r="H1525" s="9">
        <f t="shared" si="69"/>
        <v>8.38180575445438E-2</v>
      </c>
      <c r="I1525" s="9">
        <f t="shared" si="70"/>
        <v>9.2748398835729551E-2</v>
      </c>
      <c r="J1525" s="8">
        <f t="shared" si="71"/>
        <v>0.88385950965404581</v>
      </c>
    </row>
    <row r="1526" spans="1:10" hidden="1" x14ac:dyDescent="0.25">
      <c r="A1526" s="3" t="s">
        <v>53</v>
      </c>
      <c r="B1526" s="2">
        <v>43647</v>
      </c>
      <c r="C1526" s="7">
        <v>1.00899058035878</v>
      </c>
      <c r="D1526" s="7">
        <v>8.1945692995596703E-2</v>
      </c>
      <c r="E1526" s="7">
        <v>2.66939397162021E-3</v>
      </c>
      <c r="F1526" s="7">
        <v>0.79911978272941897</v>
      </c>
      <c r="G1526" s="7">
        <v>0.11626513030336399</v>
      </c>
      <c r="H1526" s="9">
        <f t="shared" si="69"/>
        <v>8.461508696721691E-2</v>
      </c>
      <c r="I1526" s="9">
        <f t="shared" si="70"/>
        <v>9.3007495190030917E-2</v>
      </c>
      <c r="J1526" s="8">
        <f t="shared" si="71"/>
        <v>0.8810654757250157</v>
      </c>
    </row>
    <row r="1527" spans="1:10" hidden="1" x14ac:dyDescent="0.25">
      <c r="A1527" s="3" t="s">
        <v>53</v>
      </c>
      <c r="B1527" s="2">
        <v>43678</v>
      </c>
      <c r="C1527" s="7">
        <v>1.00187841930929</v>
      </c>
      <c r="D1527" s="7">
        <v>8.5177688289682807E-2</v>
      </c>
      <c r="E1527" s="7">
        <v>2.2586920620392401E-3</v>
      </c>
      <c r="F1527" s="7">
        <v>0.80318098969759699</v>
      </c>
      <c r="G1527" s="7">
        <v>0.109382629950681</v>
      </c>
      <c r="H1527" s="9">
        <f t="shared" si="69"/>
        <v>8.7436380351722048E-2</v>
      </c>
      <c r="I1527" s="9">
        <f t="shared" si="70"/>
        <v>9.5882091772510877E-2</v>
      </c>
      <c r="J1527" s="8">
        <f t="shared" si="71"/>
        <v>0.88835867798727985</v>
      </c>
    </row>
    <row r="1528" spans="1:10" hidden="1" x14ac:dyDescent="0.25">
      <c r="A1528" s="3" t="s">
        <v>53</v>
      </c>
      <c r="B1528" s="2">
        <v>43709</v>
      </c>
      <c r="C1528" s="7">
        <v>0.95730832259218301</v>
      </c>
      <c r="D1528" s="7">
        <v>8.1759036415234201E-2</v>
      </c>
      <c r="E1528" s="7">
        <v>3.07767275357286E-3</v>
      </c>
      <c r="F1528" s="7">
        <v>0.80341789407252395</v>
      </c>
      <c r="G1528" s="7">
        <v>0.111745396758669</v>
      </c>
      <c r="H1528" s="9">
        <f t="shared" si="69"/>
        <v>8.4836709168807062E-2</v>
      </c>
      <c r="I1528" s="9">
        <f t="shared" si="70"/>
        <v>9.2364626324120985E-2</v>
      </c>
      <c r="J1528" s="8">
        <f t="shared" si="71"/>
        <v>0.88517693048775814</v>
      </c>
    </row>
    <row r="1529" spans="1:10" hidden="1" x14ac:dyDescent="0.25">
      <c r="A1529" s="3" t="s">
        <v>53</v>
      </c>
      <c r="B1529" s="2">
        <v>43739</v>
      </c>
      <c r="C1529" s="7">
        <v>0.99157656512520398</v>
      </c>
      <c r="D1529" s="7">
        <v>8.5821063650088805E-2</v>
      </c>
      <c r="E1529" s="7">
        <v>2.3907289488832601E-3</v>
      </c>
      <c r="F1529" s="7">
        <v>0.80446224915002396</v>
      </c>
      <c r="G1529" s="7">
        <v>0.10732595825100399</v>
      </c>
      <c r="H1529" s="9">
        <f t="shared" si="69"/>
        <v>8.8211792598972064E-2</v>
      </c>
      <c r="I1529" s="9">
        <f t="shared" si="70"/>
        <v>9.6397475293752283E-2</v>
      </c>
      <c r="J1529" s="8">
        <f t="shared" si="71"/>
        <v>0.89028331280011275</v>
      </c>
    </row>
    <row r="1530" spans="1:10" hidden="1" x14ac:dyDescent="0.25">
      <c r="A1530" s="3" t="s">
        <v>53</v>
      </c>
      <c r="B1530" s="2">
        <v>43770</v>
      </c>
      <c r="C1530" s="7">
        <v>1.0412252090681899</v>
      </c>
      <c r="D1530" s="7">
        <v>9.64087948850747E-2</v>
      </c>
      <c r="E1530" s="7">
        <v>2.1798344338692199E-3</v>
      </c>
      <c r="F1530" s="7">
        <v>0.79990704211802399</v>
      </c>
      <c r="G1530" s="7">
        <v>0.101504328563032</v>
      </c>
      <c r="H1530" s="9">
        <f t="shared" si="69"/>
        <v>9.8588629318943924E-2</v>
      </c>
      <c r="I1530" s="9">
        <f t="shared" si="70"/>
        <v>0.10756118647576836</v>
      </c>
      <c r="J1530" s="8">
        <f t="shared" si="71"/>
        <v>0.89631583700309869</v>
      </c>
    </row>
    <row r="1531" spans="1:10" hidden="1" x14ac:dyDescent="0.25">
      <c r="A1531" s="3" t="s">
        <v>53</v>
      </c>
      <c r="B1531" s="2">
        <v>43800</v>
      </c>
      <c r="C1531" s="7">
        <v>1.1389396637613101</v>
      </c>
      <c r="D1531" s="7">
        <v>0.11312123861881999</v>
      </c>
      <c r="E1531" s="7">
        <v>1.83122036798931E-3</v>
      </c>
      <c r="F1531" s="7">
        <v>0.80124656419818097</v>
      </c>
      <c r="G1531" s="7">
        <v>8.3800976815010295E-2</v>
      </c>
      <c r="H1531" s="9">
        <f t="shared" si="69"/>
        <v>0.11495245898680931</v>
      </c>
      <c r="I1531" s="9">
        <f t="shared" si="70"/>
        <v>0.12371524704863189</v>
      </c>
      <c r="J1531" s="8">
        <f t="shared" si="71"/>
        <v>0.91436780281700092</v>
      </c>
    </row>
    <row r="1532" spans="1:10" hidden="1" x14ac:dyDescent="0.25">
      <c r="A1532" s="3" t="s">
        <v>53</v>
      </c>
      <c r="B1532" s="2">
        <v>43831</v>
      </c>
      <c r="C1532" s="7">
        <v>0.94167682456823398</v>
      </c>
      <c r="D1532" s="7">
        <v>7.6272414136142094E-2</v>
      </c>
      <c r="E1532" s="7">
        <v>3.3109784978165601E-3</v>
      </c>
      <c r="F1532" s="7">
        <v>0.79012409458948896</v>
      </c>
      <c r="G1532" s="7">
        <v>0.13029251277655199</v>
      </c>
      <c r="H1532" s="9">
        <f t="shared" si="69"/>
        <v>7.9583392633958652E-2</v>
      </c>
      <c r="I1532" s="9">
        <f t="shared" si="70"/>
        <v>8.803407373874346E-2</v>
      </c>
      <c r="J1532" s="8">
        <f t="shared" si="71"/>
        <v>0.86639650872563101</v>
      </c>
    </row>
    <row r="1533" spans="1:10" hidden="1" x14ac:dyDescent="0.25">
      <c r="A1533" s="3" t="s">
        <v>53</v>
      </c>
      <c r="B1533" s="2">
        <v>43862</v>
      </c>
      <c r="C1533" s="7">
        <v>0.93725791487361398</v>
      </c>
      <c r="D1533" s="7">
        <v>8.0509818721165097E-2</v>
      </c>
      <c r="E1533" s="7">
        <v>1.92715754409776E-3</v>
      </c>
      <c r="F1533" s="7">
        <v>0.79706292030551296</v>
      </c>
      <c r="G1533" s="7">
        <v>0.120500103429224</v>
      </c>
      <c r="H1533" s="9">
        <f t="shared" si="69"/>
        <v>8.2436976265262862E-2</v>
      </c>
      <c r="I1533" s="9">
        <f t="shared" si="70"/>
        <v>9.1741476393693691E-2</v>
      </c>
      <c r="J1533" s="8">
        <f t="shared" si="71"/>
        <v>0.87757273902667809</v>
      </c>
    </row>
    <row r="1534" spans="1:10" hidden="1" x14ac:dyDescent="0.25">
      <c r="A1534" s="3" t="s">
        <v>53</v>
      </c>
      <c r="B1534" s="2">
        <v>43891</v>
      </c>
      <c r="C1534" s="7">
        <v>0.90001838246442101</v>
      </c>
      <c r="D1534" s="7">
        <v>6.7514852901525493E-2</v>
      </c>
      <c r="E1534" s="7">
        <v>2.5026062625045798E-3</v>
      </c>
      <c r="F1534" s="7">
        <v>0.82853801667205096</v>
      </c>
      <c r="G1534" s="7">
        <v>0.101444524163919</v>
      </c>
      <c r="H1534" s="9">
        <f t="shared" si="69"/>
        <v>7.0017459164030071E-2</v>
      </c>
      <c r="I1534" s="9">
        <f t="shared" si="70"/>
        <v>7.5346952388708061E-2</v>
      </c>
      <c r="J1534" s="8">
        <f t="shared" si="71"/>
        <v>0.89605286957357644</v>
      </c>
    </row>
    <row r="1535" spans="1:10" hidden="1" x14ac:dyDescent="0.25">
      <c r="A1535" s="3" t="s">
        <v>53</v>
      </c>
      <c r="B1535" s="2">
        <v>43922</v>
      </c>
      <c r="C1535" s="7">
        <v>0.56983912182652696</v>
      </c>
      <c r="D1535" s="7">
        <v>3.2609215917218298E-2</v>
      </c>
      <c r="E1535" s="7">
        <v>3.6858605434195199E-3</v>
      </c>
      <c r="F1535" s="7">
        <v>0.81814988326932803</v>
      </c>
      <c r="G1535" s="7">
        <v>0.14555504027003399</v>
      </c>
      <c r="H1535" s="9">
        <f t="shared" si="69"/>
        <v>3.6295076460637815E-2</v>
      </c>
      <c r="I1535" s="9">
        <f t="shared" si="70"/>
        <v>3.8329552923263017E-2</v>
      </c>
      <c r="J1535" s="8">
        <f t="shared" si="71"/>
        <v>0.85075909918654635</v>
      </c>
    </row>
    <row r="1536" spans="1:10" hidden="1" x14ac:dyDescent="0.25">
      <c r="A1536" s="3" t="s">
        <v>53</v>
      </c>
      <c r="B1536" s="2">
        <v>43952</v>
      </c>
      <c r="C1536" s="7">
        <v>0.71694956002713806</v>
      </c>
      <c r="D1536" s="7">
        <v>3.2053133067535898E-2</v>
      </c>
      <c r="E1536" s="7">
        <v>2.8312842894476298E-3</v>
      </c>
      <c r="F1536" s="7">
        <v>0.81330074427976895</v>
      </c>
      <c r="G1536" s="7">
        <v>0.15181483836324799</v>
      </c>
      <c r="H1536" s="9">
        <f t="shared" si="69"/>
        <v>3.4884417356983527E-2</v>
      </c>
      <c r="I1536" s="9">
        <f t="shared" si="70"/>
        <v>3.7916822677998084E-2</v>
      </c>
      <c r="J1536" s="8">
        <f t="shared" si="71"/>
        <v>0.84535387734730483</v>
      </c>
    </row>
    <row r="1537" spans="1:10" hidden="1" x14ac:dyDescent="0.25">
      <c r="A1537" s="3" t="s">
        <v>53</v>
      </c>
      <c r="B1537" s="2">
        <v>43983</v>
      </c>
      <c r="C1537" s="7">
        <v>0.895428417798808</v>
      </c>
      <c r="D1537" s="7">
        <v>4.5468497701873598E-2</v>
      </c>
      <c r="E1537" s="7">
        <v>1.6052411567827501E-3</v>
      </c>
      <c r="F1537" s="7">
        <v>0.81548827520786005</v>
      </c>
      <c r="G1537" s="7">
        <v>0.137437985933483</v>
      </c>
      <c r="H1537" s="9">
        <f t="shared" si="69"/>
        <v>4.7073738858656344E-2</v>
      </c>
      <c r="I1537" s="9">
        <f t="shared" si="70"/>
        <v>5.2811591862162756E-2</v>
      </c>
      <c r="J1537" s="8">
        <f t="shared" si="71"/>
        <v>0.8609567729097336</v>
      </c>
    </row>
    <row r="1538" spans="1:10" hidden="1" x14ac:dyDescent="0.25">
      <c r="A1538" s="3" t="s">
        <v>53</v>
      </c>
      <c r="B1538" s="2">
        <v>44013</v>
      </c>
      <c r="C1538" s="7">
        <v>1.0498338931012099</v>
      </c>
      <c r="D1538" s="7">
        <v>6.4050056606568498E-2</v>
      </c>
      <c r="E1538" s="7">
        <v>2.80868058352229E-3</v>
      </c>
      <c r="F1538" s="7">
        <v>0.80920491798357597</v>
      </c>
      <c r="G1538" s="7">
        <v>0.12393634482633401</v>
      </c>
      <c r="H1538" s="9">
        <f t="shared" si="69"/>
        <v>6.6858737190090792E-2</v>
      </c>
      <c r="I1538" s="9">
        <f t="shared" si="70"/>
        <v>7.3346340382005729E-2</v>
      </c>
      <c r="J1538" s="8">
        <f t="shared" si="71"/>
        <v>0.87325497459014445</v>
      </c>
    </row>
    <row r="1539" spans="1:10" hidden="1" x14ac:dyDescent="0.25">
      <c r="A1539" s="3" t="s">
        <v>53</v>
      </c>
      <c r="B1539" s="2">
        <v>44044</v>
      </c>
      <c r="C1539" s="7">
        <v>1.0384107455554501</v>
      </c>
      <c r="D1539" s="7">
        <v>6.7775283878276305E-2</v>
      </c>
      <c r="E1539" s="7">
        <v>3.1817456662451798E-3</v>
      </c>
      <c r="F1539" s="7">
        <v>0.81279497134146195</v>
      </c>
      <c r="G1539" s="7">
        <v>0.116247999114016</v>
      </c>
      <c r="H1539" s="9">
        <f t="shared" ref="H1539:H1602" si="72">D1539+E1539</f>
        <v>7.0957029544521488E-2</v>
      </c>
      <c r="I1539" s="9">
        <f t="shared" ref="I1539:I1602" si="73">D1539/(D1539+F1539)</f>
        <v>7.6967491777659006E-2</v>
      </c>
      <c r="J1539" s="8">
        <f t="shared" ref="J1539:J1602" si="74">+F1539+D1539</f>
        <v>0.88057025521973831</v>
      </c>
    </row>
    <row r="1540" spans="1:10" hidden="1" x14ac:dyDescent="0.25">
      <c r="A1540" s="3" t="s">
        <v>53</v>
      </c>
      <c r="B1540" s="2">
        <v>44075</v>
      </c>
      <c r="C1540" s="7">
        <v>1.02597406062315</v>
      </c>
      <c r="D1540" s="7">
        <v>6.3614239904255701E-2</v>
      </c>
      <c r="E1540" s="7">
        <v>4.1797846736502699E-3</v>
      </c>
      <c r="F1540" s="7">
        <v>0.806974993264722</v>
      </c>
      <c r="G1540" s="7">
        <v>0.12523098215737299</v>
      </c>
      <c r="H1540" s="9">
        <f t="shared" si="72"/>
        <v>6.7794024577905967E-2</v>
      </c>
      <c r="I1540" s="9">
        <f t="shared" si="73"/>
        <v>7.3070326947069469E-2</v>
      </c>
      <c r="J1540" s="8">
        <f t="shared" si="74"/>
        <v>0.87058923316897774</v>
      </c>
    </row>
    <row r="1541" spans="1:10" hidden="1" x14ac:dyDescent="0.25">
      <c r="A1541" s="3" t="s">
        <v>53</v>
      </c>
      <c r="B1541" s="2">
        <v>44105</v>
      </c>
      <c r="C1541" s="7">
        <v>1.0391587503853399</v>
      </c>
      <c r="D1541" s="7">
        <v>6.7926643689373095E-2</v>
      </c>
      <c r="E1541" s="7">
        <v>4.3621996942645102E-3</v>
      </c>
      <c r="F1541" s="7">
        <v>0.80229656784995595</v>
      </c>
      <c r="G1541" s="7">
        <v>0.12541458876640699</v>
      </c>
      <c r="H1541" s="9">
        <f t="shared" si="72"/>
        <v>7.2288843383637599E-2</v>
      </c>
      <c r="I1541" s="9">
        <f t="shared" si="73"/>
        <v>7.8056575357508956E-2</v>
      </c>
      <c r="J1541" s="8">
        <f t="shared" si="74"/>
        <v>0.87022321153932902</v>
      </c>
    </row>
    <row r="1542" spans="1:10" hidden="1" x14ac:dyDescent="0.25">
      <c r="A1542" s="3" t="s">
        <v>53</v>
      </c>
      <c r="B1542" s="2">
        <v>44136</v>
      </c>
      <c r="C1542" s="7">
        <v>0.83691047070121205</v>
      </c>
      <c r="D1542" s="7">
        <v>5.37251620406025E-2</v>
      </c>
      <c r="E1542" s="7">
        <v>3.5558773488390798E-3</v>
      </c>
      <c r="F1542" s="7">
        <v>0.79151607067321705</v>
      </c>
      <c r="G1542" s="7">
        <v>0.15120288993734099</v>
      </c>
      <c r="H1542" s="9">
        <f t="shared" si="72"/>
        <v>5.7281039389441582E-2</v>
      </c>
      <c r="I1542" s="9">
        <f t="shared" si="73"/>
        <v>6.3561927602735255E-2</v>
      </c>
      <c r="J1542" s="8">
        <f t="shared" si="74"/>
        <v>0.84524123271381957</v>
      </c>
    </row>
    <row r="1543" spans="1:10" hidden="1" x14ac:dyDescent="0.25">
      <c r="A1543" s="3" t="s">
        <v>53</v>
      </c>
      <c r="B1543" s="2">
        <v>44166</v>
      </c>
      <c r="C1543" s="7">
        <v>1.0939031874971199</v>
      </c>
      <c r="D1543" s="7">
        <v>9.1111732770877404E-2</v>
      </c>
      <c r="E1543" s="7">
        <v>2.6959388285818699E-3</v>
      </c>
      <c r="F1543" s="7">
        <v>0.80459643334065201</v>
      </c>
      <c r="G1543" s="7">
        <v>0.101595895059889</v>
      </c>
      <c r="H1543" s="9">
        <f t="shared" si="72"/>
        <v>9.3807671599459269E-2</v>
      </c>
      <c r="I1543" s="9">
        <f t="shared" si="73"/>
        <v>0.10172033282493553</v>
      </c>
      <c r="J1543" s="8">
        <f t="shared" si="74"/>
        <v>0.89570816611152937</v>
      </c>
    </row>
    <row r="1544" spans="1:10" hidden="1" x14ac:dyDescent="0.25">
      <c r="A1544" s="3" t="s">
        <v>53</v>
      </c>
      <c r="B1544" s="2">
        <v>44197</v>
      </c>
      <c r="C1544" s="7">
        <v>0.68954292967369601</v>
      </c>
      <c r="D1544" s="7">
        <v>3.4484880681575798E-2</v>
      </c>
      <c r="E1544" s="7">
        <v>4.1112206292114603E-3</v>
      </c>
      <c r="F1544" s="7">
        <v>0.79032468171120995</v>
      </c>
      <c r="G1544" s="7">
        <v>0.17107921697800299</v>
      </c>
      <c r="H1544" s="9">
        <f t="shared" si="72"/>
        <v>3.8596101310787258E-2</v>
      </c>
      <c r="I1544" s="9">
        <f t="shared" si="73"/>
        <v>4.1809506404768881E-2</v>
      </c>
      <c r="J1544" s="8">
        <f t="shared" si="74"/>
        <v>0.8248095623927858</v>
      </c>
    </row>
    <row r="1545" spans="1:10" hidden="1" x14ac:dyDescent="0.25">
      <c r="A1545" s="3" t="s">
        <v>53</v>
      </c>
      <c r="B1545" s="2">
        <v>44228</v>
      </c>
      <c r="C1545" s="7">
        <v>0.71385603134562203</v>
      </c>
      <c r="D1545" s="7">
        <v>3.6192349850296998E-2</v>
      </c>
      <c r="E1545" s="7">
        <v>3.1956377907609501E-3</v>
      </c>
      <c r="F1545" s="7">
        <v>0.779924413618999</v>
      </c>
      <c r="G1545" s="7">
        <v>0.180687598739943</v>
      </c>
      <c r="H1545" s="9">
        <f t="shared" si="72"/>
        <v>3.9387987641057949E-2</v>
      </c>
      <c r="I1545" s="9">
        <f t="shared" si="73"/>
        <v>4.4347024188602681E-2</v>
      </c>
      <c r="J1545" s="8">
        <f t="shared" si="74"/>
        <v>0.81611676346929596</v>
      </c>
    </row>
    <row r="1546" spans="1:10" hidden="1" x14ac:dyDescent="0.25">
      <c r="A1546" s="3" t="s">
        <v>53</v>
      </c>
      <c r="B1546" s="2">
        <v>44256</v>
      </c>
      <c r="C1546" s="7">
        <v>0.87869394589109895</v>
      </c>
      <c r="D1546" s="7">
        <v>3.6579104865238098E-2</v>
      </c>
      <c r="E1546" s="7">
        <v>3.53185520322078E-3</v>
      </c>
      <c r="F1546" s="7">
        <v>0.78832997964120999</v>
      </c>
      <c r="G1546" s="7">
        <v>0.17155906029033099</v>
      </c>
      <c r="H1546" s="9">
        <f t="shared" si="72"/>
        <v>4.0110960068458879E-2</v>
      </c>
      <c r="I1546" s="9">
        <f t="shared" si="73"/>
        <v>4.4343195574241698E-2</v>
      </c>
      <c r="J1546" s="8">
        <f t="shared" si="74"/>
        <v>0.82490908450644806</v>
      </c>
    </row>
    <row r="1547" spans="1:10" hidden="1" x14ac:dyDescent="0.25">
      <c r="A1547" s="3" t="s">
        <v>53</v>
      </c>
      <c r="B1547" s="2">
        <v>44287</v>
      </c>
      <c r="C1547" s="7">
        <v>1.0374643175229299</v>
      </c>
      <c r="D1547" s="7">
        <v>6.1531235238553299E-2</v>
      </c>
      <c r="E1547" s="7">
        <v>3.6894541414569E-3</v>
      </c>
      <c r="F1547" s="7">
        <v>0.80405450701443504</v>
      </c>
      <c r="G1547" s="7">
        <v>0.130724803605555</v>
      </c>
      <c r="H1547" s="9">
        <f t="shared" si="72"/>
        <v>6.5220689380010202E-2</v>
      </c>
      <c r="I1547" s="9">
        <f t="shared" si="73"/>
        <v>7.1086239334761714E-2</v>
      </c>
      <c r="J1547" s="8">
        <f t="shared" si="74"/>
        <v>0.86558574225298834</v>
      </c>
    </row>
    <row r="1548" spans="1:10" hidden="1" x14ac:dyDescent="0.25">
      <c r="A1548" s="3" t="s">
        <v>53</v>
      </c>
      <c r="B1548" s="2">
        <v>44317</v>
      </c>
      <c r="C1548" s="7">
        <v>1.12803889764748</v>
      </c>
      <c r="D1548" s="7">
        <v>6.4978181642846397E-2</v>
      </c>
      <c r="E1548" s="7">
        <v>3.2480082031822199E-3</v>
      </c>
      <c r="F1548" s="7">
        <v>0.80731465398672997</v>
      </c>
      <c r="G1548" s="7">
        <v>0.124459156167241</v>
      </c>
      <c r="H1548" s="9">
        <f t="shared" si="72"/>
        <v>6.8226189846028615E-2</v>
      </c>
      <c r="I1548" s="9">
        <f t="shared" si="73"/>
        <v>7.4491247650737002E-2</v>
      </c>
      <c r="J1548" s="8">
        <f t="shared" si="74"/>
        <v>0.87229283562957638</v>
      </c>
    </row>
    <row r="1549" spans="1:10" hidden="1" x14ac:dyDescent="0.25">
      <c r="A1549" s="3" t="s">
        <v>53</v>
      </c>
      <c r="B1549" s="2">
        <v>44348</v>
      </c>
      <c r="C1549" s="7">
        <v>1.09579764695349</v>
      </c>
      <c r="D1549" s="7">
        <v>6.3838154788997306E-2</v>
      </c>
      <c r="E1549" s="7">
        <v>3.2986256834120898E-3</v>
      </c>
      <c r="F1549" s="7">
        <v>0.80544719786512897</v>
      </c>
      <c r="G1549" s="7">
        <v>0.12741602166246199</v>
      </c>
      <c r="H1549" s="9">
        <f t="shared" si="72"/>
        <v>6.7136780472409396E-2</v>
      </c>
      <c r="I1549" s="9">
        <f t="shared" si="73"/>
        <v>7.3437513463311982E-2</v>
      </c>
      <c r="J1549" s="8">
        <f t="shared" si="74"/>
        <v>0.86928535265412632</v>
      </c>
    </row>
    <row r="1550" spans="1:10" hidden="1" x14ac:dyDescent="0.25">
      <c r="A1550" s="3" t="s">
        <v>53</v>
      </c>
      <c r="B1550" s="2">
        <v>44378</v>
      </c>
      <c r="C1550" s="7">
        <v>1.1387599370341399</v>
      </c>
      <c r="D1550" s="7">
        <v>6.7734529797093102E-2</v>
      </c>
      <c r="E1550" s="7">
        <v>3.659161005087E-3</v>
      </c>
      <c r="F1550" s="7">
        <v>0.80574596968435697</v>
      </c>
      <c r="G1550" s="7">
        <v>0.12286033951346299</v>
      </c>
      <c r="H1550" s="9">
        <f t="shared" si="72"/>
        <v>7.1393690802180096E-2</v>
      </c>
      <c r="I1550" s="9">
        <f t="shared" si="73"/>
        <v>7.7545554637229272E-2</v>
      </c>
      <c r="J1550" s="8">
        <f t="shared" si="74"/>
        <v>0.87348049948145001</v>
      </c>
    </row>
    <row r="1551" spans="1:10" hidden="1" x14ac:dyDescent="0.25">
      <c r="A1551" s="3" t="s">
        <v>53</v>
      </c>
      <c r="B1551" s="2">
        <v>44409</v>
      </c>
      <c r="C1551" s="7">
        <v>1.1113896507599601</v>
      </c>
      <c r="D1551" s="7">
        <v>7.4575192463564394E-2</v>
      </c>
      <c r="E1551" s="7">
        <v>4.2281487498100397E-3</v>
      </c>
      <c r="F1551" s="7">
        <v>0.80003787340699695</v>
      </c>
      <c r="G1551" s="7">
        <v>0.121158785379628</v>
      </c>
      <c r="H1551" s="9">
        <f t="shared" si="72"/>
        <v>7.8803341213374428E-2</v>
      </c>
      <c r="I1551" s="9">
        <f t="shared" si="73"/>
        <v>8.52664971215982E-2</v>
      </c>
      <c r="J1551" s="8">
        <f t="shared" si="74"/>
        <v>0.87461306587056131</v>
      </c>
    </row>
    <row r="1552" spans="1:10" x14ac:dyDescent="0.25">
      <c r="A1552" s="3" t="s">
        <v>53</v>
      </c>
      <c r="B1552" s="2">
        <v>44440</v>
      </c>
      <c r="C1552" s="7">
        <v>1.0854527500051201</v>
      </c>
      <c r="D1552" s="7">
        <v>7.2585086732455298E-2</v>
      </c>
      <c r="E1552" s="7">
        <v>3.76310286668491E-3</v>
      </c>
      <c r="F1552" s="7">
        <v>0.80067929447929398</v>
      </c>
      <c r="G1552" s="7">
        <v>0.12297251592156599</v>
      </c>
      <c r="H1552" s="9">
        <f t="shared" si="72"/>
        <v>7.6348189599140207E-2</v>
      </c>
      <c r="I1552" s="9">
        <f t="shared" si="73"/>
        <v>8.3119257230823487E-2</v>
      </c>
      <c r="J1552" s="8">
        <f t="shared" si="74"/>
        <v>0.87326438121174932</v>
      </c>
    </row>
    <row r="1553" spans="1:10" hidden="1" x14ac:dyDescent="0.25">
      <c r="A1553" s="3" t="s">
        <v>54</v>
      </c>
      <c r="B1553" s="2">
        <v>43466</v>
      </c>
      <c r="C1553" s="7">
        <v>0.89874467883278397</v>
      </c>
      <c r="D1553" s="7">
        <v>0.16161040808904001</v>
      </c>
      <c r="E1553" s="7">
        <v>2.3660249091267301E-2</v>
      </c>
      <c r="F1553" s="7">
        <v>0.61307866246077203</v>
      </c>
      <c r="G1553" s="7">
        <v>0.201650680358921</v>
      </c>
      <c r="H1553" s="9">
        <f t="shared" si="72"/>
        <v>0.1852706571803073</v>
      </c>
      <c r="I1553" s="9">
        <f t="shared" si="73"/>
        <v>0.20861325431420108</v>
      </c>
      <c r="J1553" s="8">
        <f t="shared" si="74"/>
        <v>0.77468907054981206</v>
      </c>
    </row>
    <row r="1554" spans="1:10" hidden="1" x14ac:dyDescent="0.25">
      <c r="A1554" s="3" t="s">
        <v>54</v>
      </c>
      <c r="B1554" s="2">
        <v>43497</v>
      </c>
      <c r="C1554" s="7">
        <v>0.88386379101254497</v>
      </c>
      <c r="D1554" s="7">
        <v>0.16411042981462801</v>
      </c>
      <c r="E1554" s="7">
        <v>1.8846536070654001E-2</v>
      </c>
      <c r="F1554" s="7">
        <v>0.63394305212579705</v>
      </c>
      <c r="G1554" s="7">
        <v>0.183099981988921</v>
      </c>
      <c r="H1554" s="9">
        <f t="shared" si="72"/>
        <v>0.18295696588528201</v>
      </c>
      <c r="I1554" s="9">
        <f t="shared" si="73"/>
        <v>0.20563838580793123</v>
      </c>
      <c r="J1554" s="8">
        <f t="shared" si="74"/>
        <v>0.79805348194042502</v>
      </c>
    </row>
    <row r="1555" spans="1:10" hidden="1" x14ac:dyDescent="0.25">
      <c r="A1555" s="3" t="s">
        <v>54</v>
      </c>
      <c r="B1555" s="2">
        <v>43525</v>
      </c>
      <c r="C1555" s="7">
        <v>1.05757427481491</v>
      </c>
      <c r="D1555" s="7">
        <v>0.16641584438756099</v>
      </c>
      <c r="E1555" s="7">
        <v>1.57744970062626E-2</v>
      </c>
      <c r="F1555" s="7">
        <v>0.64705245597136096</v>
      </c>
      <c r="G1555" s="7">
        <v>0.170757202634816</v>
      </c>
      <c r="H1555" s="9">
        <f t="shared" si="72"/>
        <v>0.18219034139382359</v>
      </c>
      <c r="I1555" s="9">
        <f t="shared" si="73"/>
        <v>0.20457569682080332</v>
      </c>
      <c r="J1555" s="8">
        <f t="shared" si="74"/>
        <v>0.81346830035892193</v>
      </c>
    </row>
    <row r="1556" spans="1:10" hidden="1" x14ac:dyDescent="0.25">
      <c r="A1556" s="3" t="s">
        <v>54</v>
      </c>
      <c r="B1556" s="2">
        <v>43556</v>
      </c>
      <c r="C1556" s="7">
        <v>0.97895767639129005</v>
      </c>
      <c r="D1556" s="7">
        <v>0.16525562713042799</v>
      </c>
      <c r="E1556" s="7">
        <v>1.6667849819904101E-2</v>
      </c>
      <c r="F1556" s="7">
        <v>0.64526004499230405</v>
      </c>
      <c r="G1556" s="7">
        <v>0.172816478057365</v>
      </c>
      <c r="H1556" s="9">
        <f t="shared" si="72"/>
        <v>0.18192347695033209</v>
      </c>
      <c r="I1556" s="9">
        <f t="shared" si="73"/>
        <v>0.20388949012870441</v>
      </c>
      <c r="J1556" s="8">
        <f t="shared" si="74"/>
        <v>0.81051567212273201</v>
      </c>
    </row>
    <row r="1557" spans="1:10" hidden="1" x14ac:dyDescent="0.25">
      <c r="A1557" s="3" t="s">
        <v>54</v>
      </c>
      <c r="B1557" s="2">
        <v>43586</v>
      </c>
      <c r="C1557" s="7">
        <v>1.0068070004465901</v>
      </c>
      <c r="D1557" s="7">
        <v>0.168196306677797</v>
      </c>
      <c r="E1557" s="7">
        <v>1.8740938245774E-2</v>
      </c>
      <c r="F1557" s="7">
        <v>0.63921559500757597</v>
      </c>
      <c r="G1557" s="7">
        <v>0.17384716006885301</v>
      </c>
      <c r="H1557" s="9">
        <f t="shared" si="72"/>
        <v>0.186937244923571</v>
      </c>
      <c r="I1557" s="9">
        <f t="shared" si="73"/>
        <v>0.20831536707188478</v>
      </c>
      <c r="J1557" s="8">
        <f t="shared" si="74"/>
        <v>0.80741190168537291</v>
      </c>
    </row>
    <row r="1558" spans="1:10" hidden="1" x14ac:dyDescent="0.25">
      <c r="A1558" s="3" t="s">
        <v>54</v>
      </c>
      <c r="B1558" s="2">
        <v>43617</v>
      </c>
      <c r="C1558" s="7">
        <v>0.98385306729102295</v>
      </c>
      <c r="D1558" s="7">
        <v>0.17099237430109801</v>
      </c>
      <c r="E1558" s="7">
        <v>1.74540470714355E-2</v>
      </c>
      <c r="F1558" s="7">
        <v>0.64412924501776003</v>
      </c>
      <c r="G1558" s="7">
        <v>0.16742433360970699</v>
      </c>
      <c r="H1558" s="9">
        <f t="shared" si="72"/>
        <v>0.18844642137253351</v>
      </c>
      <c r="I1558" s="9">
        <f t="shared" si="73"/>
        <v>0.20977529027384251</v>
      </c>
      <c r="J1558" s="8">
        <f t="shared" si="74"/>
        <v>0.81512161931885807</v>
      </c>
    </row>
    <row r="1559" spans="1:10" hidden="1" x14ac:dyDescent="0.25">
      <c r="A1559" s="3" t="s">
        <v>54</v>
      </c>
      <c r="B1559" s="2">
        <v>43647</v>
      </c>
      <c r="C1559" s="7">
        <v>1.00093262092166</v>
      </c>
      <c r="D1559" s="7">
        <v>0.170176927404007</v>
      </c>
      <c r="E1559" s="7">
        <v>1.69224645509615E-2</v>
      </c>
      <c r="F1559" s="7">
        <v>0.64858116826844503</v>
      </c>
      <c r="G1559" s="7">
        <v>0.164319439776586</v>
      </c>
      <c r="H1559" s="9">
        <f t="shared" si="72"/>
        <v>0.1870993919549685</v>
      </c>
      <c r="I1559" s="9">
        <f t="shared" si="73"/>
        <v>0.20784762716054664</v>
      </c>
      <c r="J1559" s="8">
        <f t="shared" si="74"/>
        <v>0.81875809567245206</v>
      </c>
    </row>
    <row r="1560" spans="1:10" hidden="1" x14ac:dyDescent="0.25">
      <c r="A1560" s="3" t="s">
        <v>54</v>
      </c>
      <c r="B1560" s="2">
        <v>43678</v>
      </c>
      <c r="C1560" s="7">
        <v>0.98997171923527805</v>
      </c>
      <c r="D1560" s="7">
        <v>0.17385289462979001</v>
      </c>
      <c r="E1560" s="7">
        <v>1.55420095134722E-2</v>
      </c>
      <c r="F1560" s="7">
        <v>0.64543068595243602</v>
      </c>
      <c r="G1560" s="7">
        <v>0.16517440990430199</v>
      </c>
      <c r="H1560" s="9">
        <f t="shared" si="72"/>
        <v>0.18939490414326221</v>
      </c>
      <c r="I1560" s="9">
        <f t="shared" si="73"/>
        <v>0.21220112150452347</v>
      </c>
      <c r="J1560" s="8">
        <f t="shared" si="74"/>
        <v>0.81928358058222606</v>
      </c>
    </row>
    <row r="1561" spans="1:10" hidden="1" x14ac:dyDescent="0.25">
      <c r="A1561" s="3" t="s">
        <v>54</v>
      </c>
      <c r="B1561" s="2">
        <v>43709</v>
      </c>
      <c r="C1561" s="7">
        <v>0.96758052111392101</v>
      </c>
      <c r="D1561" s="7">
        <v>0.16485357167978401</v>
      </c>
      <c r="E1561" s="7">
        <v>1.44460164722451E-2</v>
      </c>
      <c r="F1561" s="7">
        <v>0.61879495034696697</v>
      </c>
      <c r="G1561" s="7">
        <v>0.201905461501003</v>
      </c>
      <c r="H1561" s="9">
        <f t="shared" si="72"/>
        <v>0.17929958815202912</v>
      </c>
      <c r="I1561" s="9">
        <f t="shared" si="73"/>
        <v>0.21036672314958632</v>
      </c>
      <c r="J1561" s="8">
        <f t="shared" si="74"/>
        <v>0.78364852202675095</v>
      </c>
    </row>
    <row r="1562" spans="1:10" hidden="1" x14ac:dyDescent="0.25">
      <c r="A1562" s="3" t="s">
        <v>54</v>
      </c>
      <c r="B1562" s="2">
        <v>43739</v>
      </c>
      <c r="C1562" s="7">
        <v>1.01184235185515</v>
      </c>
      <c r="D1562" s="7">
        <v>0.16669549539294601</v>
      </c>
      <c r="E1562" s="7">
        <v>1.5191675206909E-2</v>
      </c>
      <c r="F1562" s="7">
        <v>0.621501655268622</v>
      </c>
      <c r="G1562" s="7">
        <v>0.19661117413152299</v>
      </c>
      <c r="H1562" s="9">
        <f t="shared" si="72"/>
        <v>0.18188717059985501</v>
      </c>
      <c r="I1562" s="9">
        <f t="shared" si="73"/>
        <v>0.21148959400960946</v>
      </c>
      <c r="J1562" s="8">
        <f t="shared" si="74"/>
        <v>0.78819715066156804</v>
      </c>
    </row>
    <row r="1563" spans="1:10" hidden="1" x14ac:dyDescent="0.25">
      <c r="A1563" s="3" t="s">
        <v>54</v>
      </c>
      <c r="B1563" s="2">
        <v>43770</v>
      </c>
      <c r="C1563" s="7">
        <v>1.04378104739725</v>
      </c>
      <c r="D1563" s="7">
        <v>0.176525734435621</v>
      </c>
      <c r="E1563" s="7">
        <v>1.7539912273905701E-2</v>
      </c>
      <c r="F1563" s="7">
        <v>0.63170588862600596</v>
      </c>
      <c r="G1563" s="7">
        <v>0.17422846466446701</v>
      </c>
      <c r="H1563" s="9">
        <f t="shared" si="72"/>
        <v>0.1940656467095267</v>
      </c>
      <c r="I1563" s="9">
        <f t="shared" si="73"/>
        <v>0.21840983376390491</v>
      </c>
      <c r="J1563" s="8">
        <f t="shared" si="74"/>
        <v>0.80823162306162699</v>
      </c>
    </row>
    <row r="1564" spans="1:10" hidden="1" x14ac:dyDescent="0.25">
      <c r="A1564" s="3" t="s">
        <v>54</v>
      </c>
      <c r="B1564" s="2">
        <v>43800</v>
      </c>
      <c r="C1564" s="7">
        <v>1.1760912506876</v>
      </c>
      <c r="D1564" s="7">
        <v>0.20548112115009701</v>
      </c>
      <c r="E1564" s="7">
        <v>1.55002601733145E-2</v>
      </c>
      <c r="F1564" s="7">
        <v>0.62511828774044997</v>
      </c>
      <c r="G1564" s="7">
        <v>0.153900330936138</v>
      </c>
      <c r="H1564" s="9">
        <f t="shared" si="72"/>
        <v>0.2209813813234115</v>
      </c>
      <c r="I1564" s="9">
        <f t="shared" si="73"/>
        <v>0.24738895663863214</v>
      </c>
      <c r="J1564" s="8">
        <f t="shared" si="74"/>
        <v>0.83059940889054695</v>
      </c>
    </row>
    <row r="1565" spans="1:10" hidden="1" x14ac:dyDescent="0.25">
      <c r="A1565" s="3" t="s">
        <v>54</v>
      </c>
      <c r="B1565" s="2">
        <v>43831</v>
      </c>
      <c r="C1565" s="7">
        <v>0.99553002260228896</v>
      </c>
      <c r="D1565" s="7">
        <v>0.14388008970643301</v>
      </c>
      <c r="E1565" s="7">
        <v>1.5891507370552602E-2</v>
      </c>
      <c r="F1565" s="7">
        <v>0.57369255337182701</v>
      </c>
      <c r="G1565" s="7">
        <v>0.26653584955118698</v>
      </c>
      <c r="H1565" s="9">
        <f t="shared" si="72"/>
        <v>0.15977159707698563</v>
      </c>
      <c r="I1565" s="9">
        <f t="shared" si="73"/>
        <v>0.20050944123122197</v>
      </c>
      <c r="J1565" s="8">
        <f t="shared" si="74"/>
        <v>0.71757264307826008</v>
      </c>
    </row>
    <row r="1566" spans="1:10" hidden="1" x14ac:dyDescent="0.25">
      <c r="A1566" s="3" t="s">
        <v>54</v>
      </c>
      <c r="B1566" s="2">
        <v>43862</v>
      </c>
      <c r="C1566" s="7">
        <v>1.07161566938172</v>
      </c>
      <c r="D1566" s="7">
        <v>0.136665178079763</v>
      </c>
      <c r="E1566" s="7">
        <v>1.3262326817903399E-2</v>
      </c>
      <c r="F1566" s="7">
        <v>0.53564796299697703</v>
      </c>
      <c r="G1566" s="7">
        <v>0.31442453210535598</v>
      </c>
      <c r="H1566" s="9">
        <f t="shared" si="72"/>
        <v>0.1499275048976664</v>
      </c>
      <c r="I1566" s="9">
        <f t="shared" si="73"/>
        <v>0.20327607736610281</v>
      </c>
      <c r="J1566" s="8">
        <f t="shared" si="74"/>
        <v>0.67231314107674001</v>
      </c>
    </row>
    <row r="1567" spans="1:10" hidden="1" x14ac:dyDescent="0.25">
      <c r="A1567" s="3" t="s">
        <v>54</v>
      </c>
      <c r="B1567" s="2">
        <v>43891</v>
      </c>
      <c r="C1567" s="7">
        <v>0.89905319526134697</v>
      </c>
      <c r="D1567" s="7">
        <v>0.112155802152458</v>
      </c>
      <c r="E1567" s="7">
        <v>1.2447285594781801E-2</v>
      </c>
      <c r="F1567" s="7">
        <v>0.58787025679796001</v>
      </c>
      <c r="G1567" s="7">
        <v>0.2875266554548</v>
      </c>
      <c r="H1567" s="9">
        <f t="shared" si="72"/>
        <v>0.1246030877472398</v>
      </c>
      <c r="I1567" s="9">
        <f t="shared" si="73"/>
        <v>0.16021661010822721</v>
      </c>
      <c r="J1567" s="8">
        <f t="shared" si="74"/>
        <v>0.70002605895041803</v>
      </c>
    </row>
    <row r="1568" spans="1:10" hidden="1" x14ac:dyDescent="0.25">
      <c r="A1568" s="3" t="s">
        <v>54</v>
      </c>
      <c r="B1568" s="2">
        <v>43922</v>
      </c>
      <c r="C1568" s="7">
        <v>0.53308487276606897</v>
      </c>
      <c r="D1568" s="7">
        <v>5.5960398093414902E-2</v>
      </c>
      <c r="E1568" s="7">
        <v>1.70214071506673E-2</v>
      </c>
      <c r="F1568" s="7">
        <v>0.53399602168559601</v>
      </c>
      <c r="G1568" s="7">
        <v>0.393022173070321</v>
      </c>
      <c r="H1568" s="9">
        <f t="shared" si="72"/>
        <v>7.298180524408221E-2</v>
      </c>
      <c r="I1568" s="9">
        <f t="shared" si="73"/>
        <v>9.4855138815807538E-2</v>
      </c>
      <c r="J1568" s="8">
        <f t="shared" si="74"/>
        <v>0.58995641977901092</v>
      </c>
    </row>
    <row r="1569" spans="1:10" hidden="1" x14ac:dyDescent="0.25">
      <c r="A1569" s="3" t="s">
        <v>54</v>
      </c>
      <c r="B1569" s="2">
        <v>43952</v>
      </c>
      <c r="C1569" s="7">
        <v>0.61411690289000997</v>
      </c>
      <c r="D1569" s="7">
        <v>5.6576005162266803E-2</v>
      </c>
      <c r="E1569" s="7">
        <v>2.0781507466303299E-2</v>
      </c>
      <c r="F1569" s="7">
        <v>0.58407302340109701</v>
      </c>
      <c r="G1569" s="7">
        <v>0.338569463970333</v>
      </c>
      <c r="H1569" s="9">
        <f t="shared" si="72"/>
        <v>7.7357512628570102E-2</v>
      </c>
      <c r="I1569" s="9">
        <f t="shared" si="73"/>
        <v>8.8310451807188078E-2</v>
      </c>
      <c r="J1569" s="8">
        <f t="shared" si="74"/>
        <v>0.64064902856336381</v>
      </c>
    </row>
    <row r="1570" spans="1:10" hidden="1" x14ac:dyDescent="0.25">
      <c r="A1570" s="3" t="s">
        <v>54</v>
      </c>
      <c r="B1570" s="2">
        <v>43983</v>
      </c>
      <c r="C1570" s="7">
        <v>0.70861500279231304</v>
      </c>
      <c r="D1570" s="7">
        <v>7.7064133624241998E-2</v>
      </c>
      <c r="E1570" s="7">
        <v>2.61546820914293E-2</v>
      </c>
      <c r="F1570" s="7">
        <v>0.62562776836283596</v>
      </c>
      <c r="G1570" s="7">
        <v>0.271153415921492</v>
      </c>
      <c r="H1570" s="9">
        <f t="shared" si="72"/>
        <v>0.10321881571567129</v>
      </c>
      <c r="I1570" s="9">
        <f t="shared" si="73"/>
        <v>0.10966987581089152</v>
      </c>
      <c r="J1570" s="8">
        <f t="shared" si="74"/>
        <v>0.70269190198707798</v>
      </c>
    </row>
    <row r="1571" spans="1:10" hidden="1" x14ac:dyDescent="0.25">
      <c r="A1571" s="3" t="s">
        <v>54</v>
      </c>
      <c r="B1571" s="2">
        <v>44013</v>
      </c>
      <c r="C1571" s="7">
        <v>0.84491376437116406</v>
      </c>
      <c r="D1571" s="7">
        <v>0.10773281648110999</v>
      </c>
      <c r="E1571" s="7">
        <v>2.07039133999068E-2</v>
      </c>
      <c r="F1571" s="7">
        <v>0.64125737106061198</v>
      </c>
      <c r="G1571" s="7">
        <v>0.23030589905837101</v>
      </c>
      <c r="H1571" s="9">
        <f t="shared" si="72"/>
        <v>0.12843672988101679</v>
      </c>
      <c r="I1571" s="9">
        <f t="shared" si="73"/>
        <v>0.14383742040026234</v>
      </c>
      <c r="J1571" s="8">
        <f t="shared" si="74"/>
        <v>0.74899018754172197</v>
      </c>
    </row>
    <row r="1572" spans="1:10" hidden="1" x14ac:dyDescent="0.25">
      <c r="A1572" s="3" t="s">
        <v>54</v>
      </c>
      <c r="B1572" s="2">
        <v>44044</v>
      </c>
      <c r="C1572" s="7">
        <v>0.90111888129180195</v>
      </c>
      <c r="D1572" s="7">
        <v>0.130700351811919</v>
      </c>
      <c r="E1572" s="7">
        <v>1.8699937924480499E-2</v>
      </c>
      <c r="F1572" s="7">
        <v>0.62377754180255696</v>
      </c>
      <c r="G1572" s="7">
        <v>0.226822168461043</v>
      </c>
      <c r="H1572" s="9">
        <f t="shared" si="72"/>
        <v>0.14940028973639949</v>
      </c>
      <c r="I1572" s="9">
        <f t="shared" si="73"/>
        <v>0.17323284475012654</v>
      </c>
      <c r="J1572" s="8">
        <f t="shared" si="74"/>
        <v>0.75447789361447593</v>
      </c>
    </row>
    <row r="1573" spans="1:10" hidden="1" x14ac:dyDescent="0.25">
      <c r="A1573" s="3" t="s">
        <v>54</v>
      </c>
      <c r="B1573" s="2">
        <v>44075</v>
      </c>
      <c r="C1573" s="7">
        <v>0.86781214920971805</v>
      </c>
      <c r="D1573" s="7">
        <v>0.12515656857436999</v>
      </c>
      <c r="E1573" s="7">
        <v>1.8609708305579901E-2</v>
      </c>
      <c r="F1573" s="7">
        <v>0.64871743791362202</v>
      </c>
      <c r="G1573" s="7">
        <v>0.20751628520642801</v>
      </c>
      <c r="H1573" s="9">
        <f t="shared" si="72"/>
        <v>0.14376627687994989</v>
      </c>
      <c r="I1573" s="9">
        <f t="shared" si="73"/>
        <v>0.16172731933762402</v>
      </c>
      <c r="J1573" s="8">
        <f t="shared" si="74"/>
        <v>0.77387400648799198</v>
      </c>
    </row>
    <row r="1574" spans="1:10" hidden="1" x14ac:dyDescent="0.25">
      <c r="A1574" s="3" t="s">
        <v>54</v>
      </c>
      <c r="B1574" s="2">
        <v>44105</v>
      </c>
      <c r="C1574" s="7">
        <v>0.92131602523802003</v>
      </c>
      <c r="D1574" s="7">
        <v>0.129007448963597</v>
      </c>
      <c r="E1574" s="7">
        <v>1.8282581520811001E-2</v>
      </c>
      <c r="F1574" s="7">
        <v>0.635316397253751</v>
      </c>
      <c r="G1574" s="7">
        <v>0.217393572261841</v>
      </c>
      <c r="H1574" s="9">
        <f t="shared" si="72"/>
        <v>0.147290030484408</v>
      </c>
      <c r="I1574" s="9">
        <f t="shared" si="73"/>
        <v>0.16878637190512516</v>
      </c>
      <c r="J1574" s="8">
        <f t="shared" si="74"/>
        <v>0.76432384621734806</v>
      </c>
    </row>
    <row r="1575" spans="1:10" hidden="1" x14ac:dyDescent="0.25">
      <c r="A1575" s="3" t="s">
        <v>54</v>
      </c>
      <c r="B1575" s="2">
        <v>44136</v>
      </c>
      <c r="C1575" s="7">
        <v>0.71470309459740999</v>
      </c>
      <c r="D1575" s="7">
        <v>7.9484215321720397E-2</v>
      </c>
      <c r="E1575" s="7">
        <v>2.4659680083540799E-2</v>
      </c>
      <c r="F1575" s="7">
        <v>0.59750008037032598</v>
      </c>
      <c r="G1575" s="7">
        <v>0.29835602422441299</v>
      </c>
      <c r="H1575" s="9">
        <f t="shared" si="72"/>
        <v>0.1041438954052612</v>
      </c>
      <c r="I1575" s="9">
        <f t="shared" si="73"/>
        <v>0.11740924542491454</v>
      </c>
      <c r="J1575" s="8">
        <f t="shared" si="74"/>
        <v>0.67698429569204643</v>
      </c>
    </row>
    <row r="1576" spans="1:10" hidden="1" x14ac:dyDescent="0.25">
      <c r="A1576" s="3" t="s">
        <v>54</v>
      </c>
      <c r="B1576" s="2">
        <v>44166</v>
      </c>
      <c r="C1576" s="7">
        <v>0.90374911482161802</v>
      </c>
      <c r="D1576" s="7">
        <v>0.13809213963854899</v>
      </c>
      <c r="E1576" s="7">
        <v>1.9973212183301201E-2</v>
      </c>
      <c r="F1576" s="7">
        <v>0.61937058024592195</v>
      </c>
      <c r="G1576" s="7">
        <v>0.22256406793222799</v>
      </c>
      <c r="H1576" s="9">
        <f t="shared" si="72"/>
        <v>0.15806535182185019</v>
      </c>
      <c r="I1576" s="9">
        <f t="shared" si="73"/>
        <v>0.18230882657777658</v>
      </c>
      <c r="J1576" s="8">
        <f t="shared" si="74"/>
        <v>0.757462719884471</v>
      </c>
    </row>
    <row r="1577" spans="1:10" hidden="1" x14ac:dyDescent="0.25">
      <c r="A1577" s="3" t="s">
        <v>54</v>
      </c>
      <c r="B1577" s="2">
        <v>44197</v>
      </c>
      <c r="C1577" s="7">
        <v>0.58509863564771802</v>
      </c>
      <c r="D1577" s="7">
        <v>6.2794192302456794E-2</v>
      </c>
      <c r="E1577" s="7">
        <v>2.8708379141623701E-2</v>
      </c>
      <c r="F1577" s="7">
        <v>0.57911464478232799</v>
      </c>
      <c r="G1577" s="7">
        <v>0.32938278377359198</v>
      </c>
      <c r="H1577" s="9">
        <f t="shared" si="72"/>
        <v>9.1502571444080499E-2</v>
      </c>
      <c r="I1577" s="9">
        <f t="shared" si="73"/>
        <v>9.7824159249209397E-2</v>
      </c>
      <c r="J1577" s="8">
        <f t="shared" si="74"/>
        <v>0.64190883708478474</v>
      </c>
    </row>
    <row r="1578" spans="1:10" hidden="1" x14ac:dyDescent="0.25">
      <c r="A1578" s="3" t="s">
        <v>54</v>
      </c>
      <c r="B1578" s="2">
        <v>44228</v>
      </c>
      <c r="C1578" s="7">
        <v>0.59144370382369305</v>
      </c>
      <c r="D1578" s="7">
        <v>6.36742559501631E-2</v>
      </c>
      <c r="E1578" s="7">
        <v>2.3217966601160399E-2</v>
      </c>
      <c r="F1578" s="7">
        <v>0.606167099465308</v>
      </c>
      <c r="G1578" s="7">
        <v>0.30694067798336899</v>
      </c>
      <c r="H1578" s="9">
        <f t="shared" si="72"/>
        <v>8.6892222551323506E-2</v>
      </c>
      <c r="I1578" s="9">
        <f t="shared" si="73"/>
        <v>9.5058711193890019E-2</v>
      </c>
      <c r="J1578" s="8">
        <f t="shared" si="74"/>
        <v>0.66984135541547107</v>
      </c>
    </row>
    <row r="1579" spans="1:10" hidden="1" x14ac:dyDescent="0.25">
      <c r="A1579" s="3" t="s">
        <v>54</v>
      </c>
      <c r="B1579" s="2">
        <v>44256</v>
      </c>
      <c r="C1579" s="7">
        <v>0.70445841582844504</v>
      </c>
      <c r="D1579" s="7">
        <v>6.8317834714528597E-2</v>
      </c>
      <c r="E1579" s="7">
        <v>2.1570196488499099E-2</v>
      </c>
      <c r="F1579" s="7">
        <v>0.61760124080336798</v>
      </c>
      <c r="G1579" s="7">
        <v>0.292510727993604</v>
      </c>
      <c r="H1579" s="9">
        <f t="shared" si="72"/>
        <v>8.9888031203027699E-2</v>
      </c>
      <c r="I1579" s="9">
        <f t="shared" si="73"/>
        <v>9.9600429778025745E-2</v>
      </c>
      <c r="J1579" s="8">
        <f t="shared" si="74"/>
        <v>0.68591907551789655</v>
      </c>
    </row>
    <row r="1580" spans="1:10" hidden="1" x14ac:dyDescent="0.25">
      <c r="A1580" s="3" t="s">
        <v>54</v>
      </c>
      <c r="B1580" s="2">
        <v>44287</v>
      </c>
      <c r="C1580" s="7">
        <v>0.82680269635441594</v>
      </c>
      <c r="D1580" s="7">
        <v>0.11624658912117</v>
      </c>
      <c r="E1580" s="7">
        <v>1.7791136289653901E-2</v>
      </c>
      <c r="F1580" s="7">
        <v>0.64690813306148598</v>
      </c>
      <c r="G1580" s="7">
        <v>0.21905414152769001</v>
      </c>
      <c r="H1580" s="9">
        <f t="shared" si="72"/>
        <v>0.1340377254108239</v>
      </c>
      <c r="I1580" s="9">
        <f t="shared" si="73"/>
        <v>0.15232375001061338</v>
      </c>
      <c r="J1580" s="8">
        <f t="shared" si="74"/>
        <v>0.76315472218265601</v>
      </c>
    </row>
    <row r="1581" spans="1:10" hidden="1" x14ac:dyDescent="0.25">
      <c r="A1581" s="3" t="s">
        <v>54</v>
      </c>
      <c r="B1581" s="2">
        <v>44317</v>
      </c>
      <c r="C1581" s="7">
        <v>0.92501085732112298</v>
      </c>
      <c r="D1581" s="7">
        <v>0.13267179626438899</v>
      </c>
      <c r="E1581" s="7">
        <v>1.7863801169689299E-2</v>
      </c>
      <c r="F1581" s="7">
        <v>0.646554313166533</v>
      </c>
      <c r="G1581" s="7">
        <v>0.20291008939938901</v>
      </c>
      <c r="H1581" s="9">
        <f t="shared" si="72"/>
        <v>0.15053559743407829</v>
      </c>
      <c r="I1581" s="9">
        <f t="shared" si="73"/>
        <v>0.17026097387994452</v>
      </c>
      <c r="J1581" s="8">
        <f t="shared" si="74"/>
        <v>0.77922610943092196</v>
      </c>
    </row>
    <row r="1582" spans="1:10" hidden="1" x14ac:dyDescent="0.25">
      <c r="A1582" s="3" t="s">
        <v>54</v>
      </c>
      <c r="B1582" s="2">
        <v>44348</v>
      </c>
      <c r="C1582" s="7">
        <v>0.90187733685099103</v>
      </c>
      <c r="D1582" s="7">
        <v>0.13035595114191401</v>
      </c>
      <c r="E1582" s="7">
        <v>2.20253025114584E-2</v>
      </c>
      <c r="F1582" s="7">
        <v>0.64143053822573004</v>
      </c>
      <c r="G1582" s="7">
        <v>0.206188208120898</v>
      </c>
      <c r="H1582" s="9">
        <f t="shared" si="72"/>
        <v>0.15238125365337241</v>
      </c>
      <c r="I1582" s="9">
        <f t="shared" si="73"/>
        <v>0.16890157179185647</v>
      </c>
      <c r="J1582" s="8">
        <f t="shared" si="74"/>
        <v>0.77178648936764405</v>
      </c>
    </row>
    <row r="1583" spans="1:10" hidden="1" x14ac:dyDescent="0.25">
      <c r="A1583" s="3" t="s">
        <v>54</v>
      </c>
      <c r="B1583" s="2">
        <v>44378</v>
      </c>
      <c r="C1583" s="7">
        <v>0.96881709382675996</v>
      </c>
      <c r="D1583" s="7">
        <v>0.13804571286766601</v>
      </c>
      <c r="E1583" s="7">
        <v>2.0627532935163399E-2</v>
      </c>
      <c r="F1583" s="7">
        <v>0.64781459647665296</v>
      </c>
      <c r="G1583" s="7">
        <v>0.193512157720517</v>
      </c>
      <c r="H1583" s="9">
        <f t="shared" si="72"/>
        <v>0.1586732458028294</v>
      </c>
      <c r="I1583" s="9">
        <f t="shared" si="73"/>
        <v>0.17566189719244657</v>
      </c>
      <c r="J1583" s="8">
        <f t="shared" si="74"/>
        <v>0.78586030934431894</v>
      </c>
    </row>
    <row r="1584" spans="1:10" hidden="1" x14ac:dyDescent="0.25">
      <c r="A1584" s="3" t="s">
        <v>54</v>
      </c>
      <c r="B1584" s="2">
        <v>44409</v>
      </c>
      <c r="C1584" s="7">
        <v>0.95292547787095505</v>
      </c>
      <c r="D1584" s="7">
        <v>0.14964537367791</v>
      </c>
      <c r="E1584" s="7">
        <v>1.8282803517867999E-2</v>
      </c>
      <c r="F1584" s="7">
        <v>0.64628274255011797</v>
      </c>
      <c r="G1584" s="7">
        <v>0.18578908025410401</v>
      </c>
      <c r="H1584" s="9">
        <f t="shared" si="72"/>
        <v>0.16792817719577802</v>
      </c>
      <c r="I1584" s="9">
        <f t="shared" si="73"/>
        <v>0.18801367941001049</v>
      </c>
      <c r="J1584" s="8">
        <f t="shared" si="74"/>
        <v>0.79592811622802795</v>
      </c>
    </row>
    <row r="1585" spans="1:10" x14ac:dyDescent="0.25">
      <c r="A1585" s="3" t="s">
        <v>54</v>
      </c>
      <c r="B1585" s="2">
        <v>44440</v>
      </c>
      <c r="C1585" s="7">
        <v>0.94040510986706605</v>
      </c>
      <c r="D1585" s="7">
        <v>0.141562109140496</v>
      </c>
      <c r="E1585" s="7">
        <v>1.78408355311124E-2</v>
      </c>
      <c r="F1585" s="7">
        <v>0.62797567738528104</v>
      </c>
      <c r="G1585" s="7">
        <v>0.21262137794311101</v>
      </c>
      <c r="H1585" s="9">
        <f t="shared" si="72"/>
        <v>0.1594029446716084</v>
      </c>
      <c r="I1585" s="9">
        <f t="shared" si="73"/>
        <v>0.18395732038007481</v>
      </c>
      <c r="J1585" s="8">
        <f t="shared" si="74"/>
        <v>0.76953778652577709</v>
      </c>
    </row>
    <row r="1586" spans="1:10" hidden="1" x14ac:dyDescent="0.25">
      <c r="A1586" s="3" t="s">
        <v>55</v>
      </c>
      <c r="B1586" s="2">
        <v>43466</v>
      </c>
      <c r="C1586" s="7">
        <v>0.86445020019741903</v>
      </c>
      <c r="D1586" s="7">
        <v>9.5989347769654607E-2</v>
      </c>
      <c r="E1586" s="7">
        <v>1.42225774486837E-2</v>
      </c>
      <c r="F1586" s="7">
        <v>0.81792385661726796</v>
      </c>
      <c r="G1586" s="7">
        <v>7.1864218164393798E-2</v>
      </c>
      <c r="H1586" s="9">
        <f t="shared" si="72"/>
        <v>0.11021192521833831</v>
      </c>
      <c r="I1586" s="9">
        <f t="shared" si="73"/>
        <v>0.10503114224511816</v>
      </c>
      <c r="J1586" s="8">
        <f t="shared" si="74"/>
        <v>0.91391320438692258</v>
      </c>
    </row>
    <row r="1587" spans="1:10" hidden="1" x14ac:dyDescent="0.25">
      <c r="A1587" s="3" t="s">
        <v>55</v>
      </c>
      <c r="B1587" s="2">
        <v>43497</v>
      </c>
      <c r="C1587" s="7">
        <v>0.87441130676853196</v>
      </c>
      <c r="D1587" s="7">
        <v>9.8957756134247898E-2</v>
      </c>
      <c r="E1587" s="7">
        <v>8.5687831467921496E-3</v>
      </c>
      <c r="F1587" s="7">
        <v>0.82831287079272298</v>
      </c>
      <c r="G1587" s="7">
        <v>6.4160589926237105E-2</v>
      </c>
      <c r="H1587" s="9">
        <f t="shared" si="72"/>
        <v>0.10752653928104004</v>
      </c>
      <c r="I1587" s="9">
        <f t="shared" si="73"/>
        <v>0.1067193905000525</v>
      </c>
      <c r="J1587" s="8">
        <f t="shared" si="74"/>
        <v>0.92727062692697082</v>
      </c>
    </row>
    <row r="1588" spans="1:10" hidden="1" x14ac:dyDescent="0.25">
      <c r="A1588" s="3" t="s">
        <v>55</v>
      </c>
      <c r="B1588" s="2">
        <v>43525</v>
      </c>
      <c r="C1588" s="7">
        <v>1.04411124751817</v>
      </c>
      <c r="D1588" s="7">
        <v>9.6758574383916801E-2</v>
      </c>
      <c r="E1588" s="7">
        <v>8.7723581923901603E-3</v>
      </c>
      <c r="F1588" s="7">
        <v>0.82603006053231398</v>
      </c>
      <c r="G1588" s="7">
        <v>6.8439006891379106E-2</v>
      </c>
      <c r="H1588" s="9">
        <f t="shared" si="72"/>
        <v>0.10553093257630697</v>
      </c>
      <c r="I1588" s="9">
        <f t="shared" si="73"/>
        <v>0.10485453626409301</v>
      </c>
      <c r="J1588" s="8">
        <f t="shared" si="74"/>
        <v>0.92278863491623075</v>
      </c>
    </row>
    <row r="1589" spans="1:10" hidden="1" x14ac:dyDescent="0.25">
      <c r="A1589" s="3" t="s">
        <v>55</v>
      </c>
      <c r="B1589" s="2">
        <v>43556</v>
      </c>
      <c r="C1589" s="7">
        <v>0.998980668489865</v>
      </c>
      <c r="D1589" s="7">
        <v>9.5789321688535004E-2</v>
      </c>
      <c r="E1589" s="7">
        <v>1.0923179378153699E-2</v>
      </c>
      <c r="F1589" s="7">
        <v>0.82097191249711299</v>
      </c>
      <c r="G1589" s="7">
        <v>7.2315586436197996E-2</v>
      </c>
      <c r="H1589" s="9">
        <f t="shared" si="72"/>
        <v>0.1067125010666887</v>
      </c>
      <c r="I1589" s="9">
        <f t="shared" si="73"/>
        <v>0.10448666252082957</v>
      </c>
      <c r="J1589" s="8">
        <f t="shared" si="74"/>
        <v>0.91676123418564803</v>
      </c>
    </row>
    <row r="1590" spans="1:10" hidden="1" x14ac:dyDescent="0.25">
      <c r="A1590" s="3" t="s">
        <v>55</v>
      </c>
      <c r="B1590" s="2">
        <v>43586</v>
      </c>
      <c r="C1590" s="7">
        <v>1.0188946991154599</v>
      </c>
      <c r="D1590" s="7">
        <v>9.5469084666134005E-2</v>
      </c>
      <c r="E1590" s="7">
        <v>9.2053111700051704E-3</v>
      </c>
      <c r="F1590" s="7">
        <v>0.83253244514962699</v>
      </c>
      <c r="G1590" s="7">
        <v>6.2793159014234198E-2</v>
      </c>
      <c r="H1590" s="9">
        <f t="shared" si="72"/>
        <v>0.10467439583613918</v>
      </c>
      <c r="I1590" s="9">
        <f t="shared" si="73"/>
        <v>0.10287599922931999</v>
      </c>
      <c r="J1590" s="8">
        <f t="shared" si="74"/>
        <v>0.92800152981576101</v>
      </c>
    </row>
    <row r="1591" spans="1:10" hidden="1" x14ac:dyDescent="0.25">
      <c r="A1591" s="3" t="s">
        <v>55</v>
      </c>
      <c r="B1591" s="2">
        <v>43617</v>
      </c>
      <c r="C1591" s="7">
        <v>0.96823889967931698</v>
      </c>
      <c r="D1591" s="7">
        <v>9.3161935956790495E-2</v>
      </c>
      <c r="E1591" s="7">
        <v>8.6805747018815407E-3</v>
      </c>
      <c r="F1591" s="7">
        <v>0.83458969749726697</v>
      </c>
      <c r="G1591" s="7">
        <v>6.3567791844061194E-2</v>
      </c>
      <c r="H1591" s="9">
        <f t="shared" si="72"/>
        <v>0.10184251065867203</v>
      </c>
      <c r="I1591" s="9">
        <f t="shared" si="73"/>
        <v>0.10041689240680157</v>
      </c>
      <c r="J1591" s="8">
        <f t="shared" si="74"/>
        <v>0.92775163345405742</v>
      </c>
    </row>
    <row r="1592" spans="1:10" hidden="1" x14ac:dyDescent="0.25">
      <c r="A1592" s="3" t="s">
        <v>55</v>
      </c>
      <c r="B1592" s="2">
        <v>43647</v>
      </c>
      <c r="C1592" s="7">
        <v>0.99854113120461396</v>
      </c>
      <c r="D1592" s="7">
        <v>9.4316416157930794E-2</v>
      </c>
      <c r="E1592" s="7">
        <v>7.9953805517103908E-3</v>
      </c>
      <c r="F1592" s="7">
        <v>0.83096942040336097</v>
      </c>
      <c r="G1592" s="7">
        <v>6.6718782886997702E-2</v>
      </c>
      <c r="H1592" s="9">
        <f t="shared" si="72"/>
        <v>0.10231179670964119</v>
      </c>
      <c r="I1592" s="9">
        <f t="shared" si="73"/>
        <v>0.10193219482148984</v>
      </c>
      <c r="J1592" s="8">
        <f t="shared" si="74"/>
        <v>0.92528583656129171</v>
      </c>
    </row>
    <row r="1593" spans="1:10" hidden="1" x14ac:dyDescent="0.25">
      <c r="A1593" s="3" t="s">
        <v>55</v>
      </c>
      <c r="B1593" s="2">
        <v>43678</v>
      </c>
      <c r="C1593" s="7">
        <v>0.99265172497621801</v>
      </c>
      <c r="D1593" s="7">
        <v>9.2964176148830097E-2</v>
      </c>
      <c r="E1593" s="7">
        <v>7.5069002605043901E-3</v>
      </c>
      <c r="F1593" s="7">
        <v>0.83468437774443505</v>
      </c>
      <c r="G1593" s="7">
        <v>6.4844545846230894E-2</v>
      </c>
      <c r="H1593" s="9">
        <f t="shared" si="72"/>
        <v>0.10047107640933449</v>
      </c>
      <c r="I1593" s="9">
        <f t="shared" si="73"/>
        <v>0.10021486667409446</v>
      </c>
      <c r="J1593" s="8">
        <f t="shared" si="74"/>
        <v>0.92764855389326517</v>
      </c>
    </row>
    <row r="1594" spans="1:10" hidden="1" x14ac:dyDescent="0.25">
      <c r="A1594" s="3" t="s">
        <v>55</v>
      </c>
      <c r="B1594" s="2">
        <v>43709</v>
      </c>
      <c r="C1594" s="7">
        <v>0.95013047016910901</v>
      </c>
      <c r="D1594" s="7">
        <v>9.4933660637034303E-2</v>
      </c>
      <c r="E1594" s="7">
        <v>8.7714554972119895E-3</v>
      </c>
      <c r="F1594" s="7">
        <v>0.83031154003911201</v>
      </c>
      <c r="G1594" s="7">
        <v>6.5983343826641297E-2</v>
      </c>
      <c r="H1594" s="9">
        <f t="shared" si="72"/>
        <v>0.10370511613424629</v>
      </c>
      <c r="I1594" s="9">
        <f t="shared" si="73"/>
        <v>0.10260378607493358</v>
      </c>
      <c r="J1594" s="8">
        <f t="shared" si="74"/>
        <v>0.92524520067614635</v>
      </c>
    </row>
    <row r="1595" spans="1:10" hidden="1" x14ac:dyDescent="0.25">
      <c r="A1595" s="3" t="s">
        <v>55</v>
      </c>
      <c r="B1595" s="2">
        <v>43739</v>
      </c>
      <c r="C1595" s="7">
        <v>1.0415514290010499</v>
      </c>
      <c r="D1595" s="7">
        <v>9.91851105805997E-2</v>
      </c>
      <c r="E1595" s="7">
        <v>1.1539949098498301E-2</v>
      </c>
      <c r="F1595" s="7">
        <v>0.81821160448996599</v>
      </c>
      <c r="G1595" s="7">
        <v>7.1063335830935895E-2</v>
      </c>
      <c r="H1595" s="9">
        <f t="shared" si="72"/>
        <v>0.110725059679098</v>
      </c>
      <c r="I1595" s="9">
        <f t="shared" si="73"/>
        <v>0.10811583358783929</v>
      </c>
      <c r="J1595" s="8">
        <f t="shared" si="74"/>
        <v>0.91739671507056575</v>
      </c>
    </row>
    <row r="1596" spans="1:10" hidden="1" x14ac:dyDescent="0.25">
      <c r="A1596" s="3" t="s">
        <v>55</v>
      </c>
      <c r="B1596" s="2">
        <v>43770</v>
      </c>
      <c r="C1596" s="7">
        <v>1.05304115921668</v>
      </c>
      <c r="D1596" s="7">
        <v>0.10151713312520801</v>
      </c>
      <c r="E1596" s="7">
        <v>7.6565108527127303E-3</v>
      </c>
      <c r="F1596" s="7">
        <v>0.83128739164452203</v>
      </c>
      <c r="G1596" s="7">
        <v>5.9538964377557298E-2</v>
      </c>
      <c r="H1596" s="9">
        <f t="shared" si="72"/>
        <v>0.10917364397792073</v>
      </c>
      <c r="I1596" s="9">
        <f t="shared" si="73"/>
        <v>0.10883001789712404</v>
      </c>
      <c r="J1596" s="8">
        <f t="shared" si="74"/>
        <v>0.93280452476973008</v>
      </c>
    </row>
    <row r="1597" spans="1:10" hidden="1" x14ac:dyDescent="0.25">
      <c r="A1597" s="3" t="s">
        <v>55</v>
      </c>
      <c r="B1597" s="2">
        <v>43800</v>
      </c>
      <c r="C1597" s="7">
        <v>1.1949970636635601</v>
      </c>
      <c r="D1597" s="7">
        <v>0.104276324503439</v>
      </c>
      <c r="E1597" s="7">
        <v>6.6571566569392504E-3</v>
      </c>
      <c r="F1597" s="7">
        <v>0.84297399612142498</v>
      </c>
      <c r="G1597" s="7">
        <v>4.6092522718197401E-2</v>
      </c>
      <c r="H1597" s="9">
        <f t="shared" si="72"/>
        <v>0.11093348116037825</v>
      </c>
      <c r="I1597" s="9">
        <f t="shared" si="73"/>
        <v>0.11008317678335752</v>
      </c>
      <c r="J1597" s="8">
        <f t="shared" si="74"/>
        <v>0.94725032062486403</v>
      </c>
    </row>
    <row r="1598" spans="1:10" hidden="1" x14ac:dyDescent="0.25">
      <c r="A1598" s="3" t="s">
        <v>55</v>
      </c>
      <c r="B1598" s="2">
        <v>43831</v>
      </c>
      <c r="C1598" s="7">
        <v>0.918803440451324</v>
      </c>
      <c r="D1598" s="7">
        <v>9.6131703318339201E-2</v>
      </c>
      <c r="E1598" s="7">
        <v>1.12868123416977E-2</v>
      </c>
      <c r="F1598" s="7">
        <v>0.82260079194855196</v>
      </c>
      <c r="G1598" s="7">
        <v>6.9980692391411498E-2</v>
      </c>
      <c r="H1598" s="9">
        <f t="shared" si="72"/>
        <v>0.10741851566003691</v>
      </c>
      <c r="I1598" s="9">
        <f t="shared" si="73"/>
        <v>0.10463514005827454</v>
      </c>
      <c r="J1598" s="8">
        <f t="shared" si="74"/>
        <v>0.91873249526689116</v>
      </c>
    </row>
    <row r="1599" spans="1:10" hidden="1" x14ac:dyDescent="0.25">
      <c r="A1599" s="3" t="s">
        <v>55</v>
      </c>
      <c r="B1599" s="2">
        <v>43862</v>
      </c>
      <c r="C1599" s="7">
        <v>0.93638095312527203</v>
      </c>
      <c r="D1599" s="7">
        <v>9.8054787409002295E-2</v>
      </c>
      <c r="E1599" s="7">
        <v>8.4921127523661499E-3</v>
      </c>
      <c r="F1599" s="7">
        <v>0.82850947386891005</v>
      </c>
      <c r="G1599" s="7">
        <v>6.4943625969721294E-2</v>
      </c>
      <c r="H1599" s="9">
        <f t="shared" si="72"/>
        <v>0.10654690016136845</v>
      </c>
      <c r="I1599" s="9">
        <f t="shared" si="73"/>
        <v>0.10582621357936434</v>
      </c>
      <c r="J1599" s="8">
        <f t="shared" si="74"/>
        <v>0.92656426127791236</v>
      </c>
    </row>
    <row r="1600" spans="1:10" hidden="1" x14ac:dyDescent="0.25">
      <c r="A1600" s="3" t="s">
        <v>55</v>
      </c>
      <c r="B1600" s="2">
        <v>43891</v>
      </c>
      <c r="C1600" s="7">
        <v>0.84893963694168495</v>
      </c>
      <c r="D1600" s="7">
        <v>8.2708460444978704E-2</v>
      </c>
      <c r="E1600" s="7">
        <v>5.7997550183929401E-3</v>
      </c>
      <c r="F1600" s="7">
        <v>0.84568329000787601</v>
      </c>
      <c r="G1600" s="7">
        <v>6.5808494528752606E-2</v>
      </c>
      <c r="H1600" s="9">
        <f t="shared" si="72"/>
        <v>8.8508215463371648E-2</v>
      </c>
      <c r="I1600" s="9">
        <f t="shared" si="73"/>
        <v>8.9087888172891275E-2</v>
      </c>
      <c r="J1600" s="8">
        <f t="shared" si="74"/>
        <v>0.92839175045285471</v>
      </c>
    </row>
    <row r="1601" spans="1:10" hidden="1" x14ac:dyDescent="0.25">
      <c r="A1601" s="3" t="s">
        <v>55</v>
      </c>
      <c r="B1601" s="2">
        <v>43922</v>
      </c>
      <c r="C1601" s="7">
        <v>0.51985465240997797</v>
      </c>
      <c r="D1601" s="7">
        <v>4.67342731382345E-2</v>
      </c>
      <c r="E1601" s="7">
        <v>6.8160524089278304E-3</v>
      </c>
      <c r="F1601" s="7">
        <v>0.83716916621052895</v>
      </c>
      <c r="G1601" s="7">
        <v>0.109280508242309</v>
      </c>
      <c r="H1601" s="9">
        <f t="shared" si="72"/>
        <v>5.3550325547162332E-2</v>
      </c>
      <c r="I1601" s="9">
        <f t="shared" si="73"/>
        <v>5.2872600170746104E-2</v>
      </c>
      <c r="J1601" s="8">
        <f t="shared" si="74"/>
        <v>0.88390343934876348</v>
      </c>
    </row>
    <row r="1602" spans="1:10" hidden="1" x14ac:dyDescent="0.25">
      <c r="A1602" s="3" t="s">
        <v>55</v>
      </c>
      <c r="B1602" s="2">
        <v>43952</v>
      </c>
      <c r="C1602" s="7">
        <v>0.63834444836238002</v>
      </c>
      <c r="D1602" s="7">
        <v>4.5042201366874902E-2</v>
      </c>
      <c r="E1602" s="7">
        <v>7.1749481216055299E-3</v>
      </c>
      <c r="F1602" s="7">
        <v>0.83822589401444902</v>
      </c>
      <c r="G1602" s="7">
        <v>0.10955695649706999</v>
      </c>
      <c r="H1602" s="9">
        <f t="shared" si="72"/>
        <v>5.2217149488480434E-2</v>
      </c>
      <c r="I1602" s="9">
        <f t="shared" si="73"/>
        <v>5.0994937553392905E-2</v>
      </c>
      <c r="J1602" s="8">
        <f t="shared" si="74"/>
        <v>0.88326809538132389</v>
      </c>
    </row>
    <row r="1603" spans="1:10" hidden="1" x14ac:dyDescent="0.25">
      <c r="A1603" s="3" t="s">
        <v>55</v>
      </c>
      <c r="B1603" s="2">
        <v>43983</v>
      </c>
      <c r="C1603" s="7">
        <v>0.79872007986399696</v>
      </c>
      <c r="D1603" s="7">
        <v>5.16409488337237E-2</v>
      </c>
      <c r="E1603" s="7">
        <v>8.2531964480330403E-3</v>
      </c>
      <c r="F1603" s="7">
        <v>0.84365893179161699</v>
      </c>
      <c r="G1603" s="7">
        <v>9.6446922926626405E-2</v>
      </c>
      <c r="H1603" s="9">
        <f t="shared" ref="H1603:H1666" si="75">D1603+E1603</f>
        <v>5.9894145281756739E-2</v>
      </c>
      <c r="I1603" s="9">
        <f t="shared" ref="I1603:I1666" si="76">D1603/(D1603+F1603)</f>
        <v>5.7680057767520318E-2</v>
      </c>
      <c r="J1603" s="8">
        <f t="shared" ref="J1603:J1666" si="77">+F1603+D1603</f>
        <v>0.89529988062534072</v>
      </c>
    </row>
    <row r="1604" spans="1:10" hidden="1" x14ac:dyDescent="0.25">
      <c r="A1604" s="3" t="s">
        <v>55</v>
      </c>
      <c r="B1604" s="2">
        <v>44013</v>
      </c>
      <c r="C1604" s="7">
        <v>0.96033993479105895</v>
      </c>
      <c r="D1604" s="7">
        <v>6.7296622621766999E-2</v>
      </c>
      <c r="E1604" s="7">
        <v>6.5522267687818598E-3</v>
      </c>
      <c r="F1604" s="7">
        <v>0.84388970500294003</v>
      </c>
      <c r="G1604" s="7">
        <v>8.2261445606510802E-2</v>
      </c>
      <c r="H1604" s="9">
        <f t="shared" si="75"/>
        <v>7.3848849390548865E-2</v>
      </c>
      <c r="I1604" s="9">
        <f t="shared" si="76"/>
        <v>7.3856049615227168E-2</v>
      </c>
      <c r="J1604" s="8">
        <f t="shared" si="77"/>
        <v>0.91118632762470697</v>
      </c>
    </row>
    <row r="1605" spans="1:10" hidden="1" x14ac:dyDescent="0.25">
      <c r="A1605" s="3" t="s">
        <v>55</v>
      </c>
      <c r="B1605" s="2">
        <v>44044</v>
      </c>
      <c r="C1605" s="7">
        <v>0.99262207877986197</v>
      </c>
      <c r="D1605" s="7">
        <v>7.4098268519642005E-2</v>
      </c>
      <c r="E1605" s="7">
        <v>6.8267985938043297E-3</v>
      </c>
      <c r="F1605" s="7">
        <v>0.84076269269039305</v>
      </c>
      <c r="G1605" s="7">
        <v>7.8312240196160399E-2</v>
      </c>
      <c r="H1605" s="9">
        <f t="shared" si="75"/>
        <v>8.0925067113446339E-2</v>
      </c>
      <c r="I1605" s="9">
        <f t="shared" si="76"/>
        <v>8.0994021672578964E-2</v>
      </c>
      <c r="J1605" s="8">
        <f t="shared" si="77"/>
        <v>0.91486096121003502</v>
      </c>
    </row>
    <row r="1606" spans="1:10" hidden="1" x14ac:dyDescent="0.25">
      <c r="A1606" s="3" t="s">
        <v>55</v>
      </c>
      <c r="B1606" s="2">
        <v>44075</v>
      </c>
      <c r="C1606" s="7">
        <v>0.96491805098716699</v>
      </c>
      <c r="D1606" s="7">
        <v>7.5713305915617604E-2</v>
      </c>
      <c r="E1606" s="7">
        <v>7.4104617751263799E-3</v>
      </c>
      <c r="F1606" s="7">
        <v>0.83569563294895999</v>
      </c>
      <c r="G1606" s="7">
        <v>8.1180599360295799E-2</v>
      </c>
      <c r="H1606" s="9">
        <f t="shared" si="75"/>
        <v>8.3123767690743977E-2</v>
      </c>
      <c r="I1606" s="9">
        <f t="shared" si="76"/>
        <v>8.3072814723476746E-2</v>
      </c>
      <c r="J1606" s="8">
        <f t="shared" si="77"/>
        <v>0.91140893886457763</v>
      </c>
    </row>
    <row r="1607" spans="1:10" hidden="1" x14ac:dyDescent="0.25">
      <c r="A1607" s="3" t="s">
        <v>55</v>
      </c>
      <c r="B1607" s="2">
        <v>44105</v>
      </c>
      <c r="C1607" s="7">
        <v>0.99770495849678698</v>
      </c>
      <c r="D1607" s="7">
        <v>7.3176863347003906E-2</v>
      </c>
      <c r="E1607" s="7">
        <v>8.5605767905970707E-3</v>
      </c>
      <c r="F1607" s="7">
        <v>0.83025452652613296</v>
      </c>
      <c r="G1607" s="7">
        <v>8.8008033336265903E-2</v>
      </c>
      <c r="H1607" s="9">
        <f t="shared" si="75"/>
        <v>8.1737440137600981E-2</v>
      </c>
      <c r="I1607" s="9">
        <f t="shared" si="76"/>
        <v>8.0998805407104205E-2</v>
      </c>
      <c r="J1607" s="8">
        <f t="shared" si="77"/>
        <v>0.90343138987313687</v>
      </c>
    </row>
    <row r="1608" spans="1:10" hidden="1" x14ac:dyDescent="0.25">
      <c r="A1608" s="3" t="s">
        <v>55</v>
      </c>
      <c r="B1608" s="2">
        <v>44136</v>
      </c>
      <c r="C1608" s="7">
        <v>0.77098041891381197</v>
      </c>
      <c r="D1608" s="7">
        <v>5.54951176961717E-2</v>
      </c>
      <c r="E1608" s="7">
        <v>8.0065714504459796E-3</v>
      </c>
      <c r="F1608" s="7">
        <v>0.82055341767096701</v>
      </c>
      <c r="G1608" s="7">
        <v>0.11594489318241601</v>
      </c>
      <c r="H1608" s="9">
        <f t="shared" si="75"/>
        <v>6.3501689146617676E-2</v>
      </c>
      <c r="I1608" s="9">
        <f t="shared" si="76"/>
        <v>6.3347081189873269E-2</v>
      </c>
      <c r="J1608" s="8">
        <f t="shared" si="77"/>
        <v>0.87604853536713867</v>
      </c>
    </row>
    <row r="1609" spans="1:10" hidden="1" x14ac:dyDescent="0.25">
      <c r="A1609" s="3" t="s">
        <v>55</v>
      </c>
      <c r="B1609" s="2">
        <v>44166</v>
      </c>
      <c r="C1609" s="7">
        <v>1.0738687985530899</v>
      </c>
      <c r="D1609" s="7">
        <v>7.2792419083738E-2</v>
      </c>
      <c r="E1609" s="7">
        <v>5.5001201725285703E-3</v>
      </c>
      <c r="F1609" s="7">
        <v>0.85103514447178796</v>
      </c>
      <c r="G1609" s="7">
        <v>7.0672316271944993E-2</v>
      </c>
      <c r="H1609" s="9">
        <f t="shared" si="75"/>
        <v>7.8292539256266572E-2</v>
      </c>
      <c r="I1609" s="9">
        <f t="shared" si="76"/>
        <v>7.879437890290103E-2</v>
      </c>
      <c r="J1609" s="8">
        <f t="shared" si="77"/>
        <v>0.92382756355552598</v>
      </c>
    </row>
    <row r="1610" spans="1:10" hidden="1" x14ac:dyDescent="0.25">
      <c r="A1610" s="3" t="s">
        <v>55</v>
      </c>
      <c r="B1610" s="2">
        <v>44197</v>
      </c>
      <c r="C1610" s="7">
        <v>0.64185606444522803</v>
      </c>
      <c r="D1610" s="7">
        <v>5.0643193844401302E-2</v>
      </c>
      <c r="E1610" s="7">
        <v>1.2975361736491E-2</v>
      </c>
      <c r="F1610" s="7">
        <v>0.81166915574204102</v>
      </c>
      <c r="G1610" s="7">
        <v>0.124712288677066</v>
      </c>
      <c r="H1610" s="9">
        <f t="shared" si="75"/>
        <v>6.36185555808923E-2</v>
      </c>
      <c r="I1610" s="9">
        <f t="shared" si="76"/>
        <v>5.872952401608228E-2</v>
      </c>
      <c r="J1610" s="8">
        <f t="shared" si="77"/>
        <v>0.86231234958644232</v>
      </c>
    </row>
    <row r="1611" spans="1:10" hidden="1" x14ac:dyDescent="0.25">
      <c r="A1611" s="3" t="s">
        <v>55</v>
      </c>
      <c r="B1611" s="2">
        <v>44228</v>
      </c>
      <c r="C1611" s="7">
        <v>0.63634830897313399</v>
      </c>
      <c r="D1611" s="7">
        <v>5.11488518957494E-2</v>
      </c>
      <c r="E1611" s="7">
        <v>1.12221394266227E-2</v>
      </c>
      <c r="F1611" s="7">
        <v>0.81419376446880798</v>
      </c>
      <c r="G1611" s="7">
        <v>0.12343524420882</v>
      </c>
      <c r="H1611" s="9">
        <f t="shared" si="75"/>
        <v>6.2370991322372102E-2</v>
      </c>
      <c r="I1611" s="9">
        <f t="shared" si="76"/>
        <v>5.9108208619880413E-2</v>
      </c>
      <c r="J1611" s="8">
        <f t="shared" si="77"/>
        <v>0.86534261636455734</v>
      </c>
    </row>
    <row r="1612" spans="1:10" hidden="1" x14ac:dyDescent="0.25">
      <c r="A1612" s="3" t="s">
        <v>55</v>
      </c>
      <c r="B1612" s="2">
        <v>44256</v>
      </c>
      <c r="C1612" s="7">
        <v>0.77659519479098604</v>
      </c>
      <c r="D1612" s="7">
        <v>5.1767643905964902E-2</v>
      </c>
      <c r="E1612" s="7">
        <v>1.02012015888054E-2</v>
      </c>
      <c r="F1612" s="7">
        <v>0.81494881672369601</v>
      </c>
      <c r="G1612" s="7">
        <v>0.123082337781533</v>
      </c>
      <c r="H1612" s="9">
        <f t="shared" si="75"/>
        <v>6.1968845494770303E-2</v>
      </c>
      <c r="I1612" s="9">
        <f t="shared" si="76"/>
        <v>5.972846514113303E-2</v>
      </c>
      <c r="J1612" s="8">
        <f t="shared" si="77"/>
        <v>0.8667164606296609</v>
      </c>
    </row>
    <row r="1613" spans="1:10" hidden="1" x14ac:dyDescent="0.25">
      <c r="A1613" s="3" t="s">
        <v>55</v>
      </c>
      <c r="B1613" s="2">
        <v>44287</v>
      </c>
      <c r="C1613" s="7">
        <v>0.94824541827444297</v>
      </c>
      <c r="D1613" s="7">
        <v>6.4139335408631995E-2</v>
      </c>
      <c r="E1613" s="7">
        <v>8.5331899868526205E-3</v>
      </c>
      <c r="F1613" s="7">
        <v>0.83596452364613605</v>
      </c>
      <c r="G1613" s="7">
        <v>9.1362950958379097E-2</v>
      </c>
      <c r="H1613" s="9">
        <f t="shared" si="75"/>
        <v>7.2672525395484619E-2</v>
      </c>
      <c r="I1613" s="9">
        <f t="shared" si="76"/>
        <v>7.1257705167475954E-2</v>
      </c>
      <c r="J1613" s="8">
        <f t="shared" si="77"/>
        <v>0.90010385905476809</v>
      </c>
    </row>
    <row r="1614" spans="1:10" hidden="1" x14ac:dyDescent="0.25">
      <c r="A1614" s="3" t="s">
        <v>55</v>
      </c>
      <c r="B1614" s="2">
        <v>44317</v>
      </c>
      <c r="C1614" s="7">
        <v>1.06737905344007</v>
      </c>
      <c r="D1614" s="7">
        <v>6.9936313904217506E-2</v>
      </c>
      <c r="E1614" s="7">
        <v>9.3510635203521205E-3</v>
      </c>
      <c r="F1614" s="7">
        <v>0.82889131596656396</v>
      </c>
      <c r="G1614" s="7">
        <v>9.1821306608866393E-2</v>
      </c>
      <c r="H1614" s="9">
        <f t="shared" si="75"/>
        <v>7.9287377424569622E-2</v>
      </c>
      <c r="I1614" s="9">
        <f t="shared" si="76"/>
        <v>7.7808371238289362E-2</v>
      </c>
      <c r="J1614" s="8">
        <f t="shared" si="77"/>
        <v>0.89882762987078146</v>
      </c>
    </row>
    <row r="1615" spans="1:10" hidden="1" x14ac:dyDescent="0.25">
      <c r="A1615" s="3" t="s">
        <v>55</v>
      </c>
      <c r="B1615" s="2">
        <v>44348</v>
      </c>
      <c r="C1615" s="7">
        <v>1.04622962180385</v>
      </c>
      <c r="D1615" s="7">
        <v>7.2413713989745804E-2</v>
      </c>
      <c r="E1615" s="7">
        <v>1.0629963052159E-2</v>
      </c>
      <c r="F1615" s="7">
        <v>0.82456604343047502</v>
      </c>
      <c r="G1615" s="7">
        <v>9.2390279527620203E-2</v>
      </c>
      <c r="H1615" s="9">
        <f t="shared" si="75"/>
        <v>8.3043677041904809E-2</v>
      </c>
      <c r="I1615" s="9">
        <f t="shared" si="76"/>
        <v>8.0730599983675128E-2</v>
      </c>
      <c r="J1615" s="8">
        <f t="shared" si="77"/>
        <v>0.89697975742022085</v>
      </c>
    </row>
    <row r="1616" spans="1:10" hidden="1" x14ac:dyDescent="0.25">
      <c r="A1616" s="3" t="s">
        <v>55</v>
      </c>
      <c r="B1616" s="2">
        <v>44378</v>
      </c>
      <c r="C1616" s="7">
        <v>1.09088107892071</v>
      </c>
      <c r="D1616" s="7">
        <v>7.5332386772689899E-2</v>
      </c>
      <c r="E1616" s="7">
        <v>8.9043364995575903E-3</v>
      </c>
      <c r="F1616" s="7">
        <v>0.82163718570030497</v>
      </c>
      <c r="G1616" s="7">
        <v>9.4126091027447498E-2</v>
      </c>
      <c r="H1616" s="9">
        <f t="shared" si="75"/>
        <v>8.4236723272247488E-2</v>
      </c>
      <c r="I1616" s="9">
        <f t="shared" si="76"/>
        <v>8.3985442856210082E-2</v>
      </c>
      <c r="J1616" s="8">
        <f t="shared" si="77"/>
        <v>0.89696957247299491</v>
      </c>
    </row>
    <row r="1617" spans="1:10" hidden="1" x14ac:dyDescent="0.25">
      <c r="A1617" s="3" t="s">
        <v>55</v>
      </c>
      <c r="B1617" s="2">
        <v>44409</v>
      </c>
      <c r="C1617" s="7">
        <v>1.0989034432351199</v>
      </c>
      <c r="D1617" s="7">
        <v>7.9786022599490997E-2</v>
      </c>
      <c r="E1617" s="7">
        <v>9.55392505411563E-3</v>
      </c>
      <c r="F1617" s="7">
        <v>0.81917864077542202</v>
      </c>
      <c r="G1617" s="7">
        <v>9.1481411570971505E-2</v>
      </c>
      <c r="H1617" s="9">
        <f t="shared" si="75"/>
        <v>8.933994765360663E-2</v>
      </c>
      <c r="I1617" s="9">
        <f t="shared" si="76"/>
        <v>8.8753235638825395E-2</v>
      </c>
      <c r="J1617" s="8">
        <f t="shared" si="77"/>
        <v>0.89896466337491299</v>
      </c>
    </row>
    <row r="1618" spans="1:10" x14ac:dyDescent="0.25">
      <c r="A1618" s="3" t="s">
        <v>55</v>
      </c>
      <c r="B1618" s="2">
        <v>44440</v>
      </c>
      <c r="C1618" s="7">
        <v>1.0698619407549099</v>
      </c>
      <c r="D1618" s="7">
        <v>8.2879563218861696E-2</v>
      </c>
      <c r="E1618" s="7">
        <v>1.0658937269882899E-2</v>
      </c>
      <c r="F1618" s="7">
        <v>0.81678071231449001</v>
      </c>
      <c r="G1618" s="7">
        <v>8.9680787196764894E-2</v>
      </c>
      <c r="H1618" s="9">
        <f t="shared" si="75"/>
        <v>9.3538500488744597E-2</v>
      </c>
      <c r="I1618" s="9">
        <f t="shared" si="76"/>
        <v>9.2123177462434522E-2</v>
      </c>
      <c r="J1618" s="8">
        <f t="shared" si="77"/>
        <v>0.89966027553335171</v>
      </c>
    </row>
    <row r="1619" spans="1:10" hidden="1" x14ac:dyDescent="0.25">
      <c r="A1619" s="3" t="s">
        <v>56</v>
      </c>
      <c r="B1619" s="2">
        <v>43466</v>
      </c>
      <c r="C1619" s="7">
        <v>0.90569692662272205</v>
      </c>
      <c r="D1619" s="7">
        <v>0.12631838996585101</v>
      </c>
      <c r="E1619" s="7">
        <v>0.11470536555015599</v>
      </c>
      <c r="F1619" s="7">
        <v>0.50720029407147105</v>
      </c>
      <c r="G1619" s="7">
        <v>0.25177595041252199</v>
      </c>
      <c r="H1619" s="9">
        <f t="shared" si="75"/>
        <v>0.24102375551600702</v>
      </c>
      <c r="I1619" s="9">
        <f t="shared" si="76"/>
        <v>0.19939173563255053</v>
      </c>
      <c r="J1619" s="8">
        <f t="shared" si="77"/>
        <v>0.63351868403732203</v>
      </c>
    </row>
    <row r="1620" spans="1:10" hidden="1" x14ac:dyDescent="0.25">
      <c r="A1620" s="3" t="s">
        <v>56</v>
      </c>
      <c r="B1620" s="2">
        <v>43497</v>
      </c>
      <c r="C1620" s="7">
        <v>0.910489292530406</v>
      </c>
      <c r="D1620" s="7">
        <v>0.12859898657119401</v>
      </c>
      <c r="E1620" s="7">
        <v>0.116558885852936</v>
      </c>
      <c r="F1620" s="7">
        <v>0.50749026379740603</v>
      </c>
      <c r="G1620" s="7">
        <v>0.24735186377846399</v>
      </c>
      <c r="H1620" s="9">
        <f t="shared" si="75"/>
        <v>0.24515787242413001</v>
      </c>
      <c r="I1620" s="9">
        <f t="shared" si="76"/>
        <v>0.20217129356717423</v>
      </c>
      <c r="J1620" s="8">
        <f t="shared" si="77"/>
        <v>0.63608925036859998</v>
      </c>
    </row>
    <row r="1621" spans="1:10" hidden="1" x14ac:dyDescent="0.25">
      <c r="A1621" s="3" t="s">
        <v>56</v>
      </c>
      <c r="B1621" s="2">
        <v>43525</v>
      </c>
      <c r="C1621" s="7">
        <v>1.0987378559854699</v>
      </c>
      <c r="D1621" s="7">
        <v>0.128677096131906</v>
      </c>
      <c r="E1621" s="7">
        <v>0.12032663925664</v>
      </c>
      <c r="F1621" s="7">
        <v>0.51664995382803702</v>
      </c>
      <c r="G1621" s="7">
        <v>0.234346310783417</v>
      </c>
      <c r="H1621" s="9">
        <f t="shared" si="75"/>
        <v>0.249003735388546</v>
      </c>
      <c r="I1621" s="9">
        <f t="shared" si="76"/>
        <v>0.19939826811830264</v>
      </c>
      <c r="J1621" s="8">
        <f t="shared" si="77"/>
        <v>0.64532704995994306</v>
      </c>
    </row>
    <row r="1622" spans="1:10" hidden="1" x14ac:dyDescent="0.25">
      <c r="A1622" s="3" t="s">
        <v>56</v>
      </c>
      <c r="B1622" s="2">
        <v>43556</v>
      </c>
      <c r="C1622" s="7">
        <v>1.0650631274237401</v>
      </c>
      <c r="D1622" s="7">
        <v>0.123765902660348</v>
      </c>
      <c r="E1622" s="7">
        <v>0.12839383729792</v>
      </c>
      <c r="F1622" s="7">
        <v>0.50935354564758195</v>
      </c>
      <c r="G1622" s="7">
        <v>0.23848671439415101</v>
      </c>
      <c r="H1622" s="9">
        <f t="shared" si="75"/>
        <v>0.25215973995826801</v>
      </c>
      <c r="I1622" s="9">
        <f t="shared" si="76"/>
        <v>0.19548586446226501</v>
      </c>
      <c r="J1622" s="8">
        <f t="shared" si="77"/>
        <v>0.63311944830792999</v>
      </c>
    </row>
    <row r="1623" spans="1:10" hidden="1" x14ac:dyDescent="0.25">
      <c r="A1623" s="3" t="s">
        <v>56</v>
      </c>
      <c r="B1623" s="2">
        <v>43586</v>
      </c>
      <c r="C1623" s="7">
        <v>1.06112157102046</v>
      </c>
      <c r="D1623" s="7">
        <v>0.12670830495068899</v>
      </c>
      <c r="E1623" s="7">
        <v>0.121196160585597</v>
      </c>
      <c r="F1623" s="7">
        <v>0.51958930262260095</v>
      </c>
      <c r="G1623" s="7">
        <v>0.23250623184111299</v>
      </c>
      <c r="H1623" s="9">
        <f t="shared" si="75"/>
        <v>0.24790446553628598</v>
      </c>
      <c r="I1623" s="9">
        <f t="shared" si="76"/>
        <v>0.19605256690714318</v>
      </c>
      <c r="J1623" s="8">
        <f t="shared" si="77"/>
        <v>0.64629760757328991</v>
      </c>
    </row>
    <row r="1624" spans="1:10" hidden="1" x14ac:dyDescent="0.25">
      <c r="A1624" s="3" t="s">
        <v>56</v>
      </c>
      <c r="B1624" s="2">
        <v>43617</v>
      </c>
      <c r="C1624" s="7">
        <v>1.0002337697343799</v>
      </c>
      <c r="D1624" s="7">
        <v>0.134063699096719</v>
      </c>
      <c r="E1624" s="7">
        <v>0.112808862500446</v>
      </c>
      <c r="F1624" s="7">
        <v>0.53758787999414703</v>
      </c>
      <c r="G1624" s="7">
        <v>0.21553955840868799</v>
      </c>
      <c r="H1624" s="9">
        <f t="shared" si="75"/>
        <v>0.246872561597165</v>
      </c>
      <c r="I1624" s="9">
        <f t="shared" si="76"/>
        <v>0.19960304311081187</v>
      </c>
      <c r="J1624" s="8">
        <f t="shared" si="77"/>
        <v>0.67165157909086604</v>
      </c>
    </row>
    <row r="1625" spans="1:10" hidden="1" x14ac:dyDescent="0.25">
      <c r="A1625" s="3" t="s">
        <v>56</v>
      </c>
      <c r="B1625" s="2">
        <v>43647</v>
      </c>
      <c r="C1625" s="7">
        <v>1.027304984216</v>
      </c>
      <c r="D1625" s="7">
        <v>0.13290159164361601</v>
      </c>
      <c r="E1625" s="7">
        <v>0.10399782076439899</v>
      </c>
      <c r="F1625" s="7">
        <v>0.54082585624688995</v>
      </c>
      <c r="G1625" s="7">
        <v>0.22227473134509501</v>
      </c>
      <c r="H1625" s="9">
        <f t="shared" si="75"/>
        <v>0.23689941240801499</v>
      </c>
      <c r="I1625" s="9">
        <f t="shared" si="76"/>
        <v>0.19726313965646111</v>
      </c>
      <c r="J1625" s="8">
        <f t="shared" si="77"/>
        <v>0.67372744789050598</v>
      </c>
    </row>
    <row r="1626" spans="1:10" hidden="1" x14ac:dyDescent="0.25">
      <c r="A1626" s="3" t="s">
        <v>56</v>
      </c>
      <c r="B1626" s="2">
        <v>43678</v>
      </c>
      <c r="C1626" s="7">
        <v>0.970384426954637</v>
      </c>
      <c r="D1626" s="7">
        <v>0.143645715514268</v>
      </c>
      <c r="E1626" s="7">
        <v>9.1876104723836297E-2</v>
      </c>
      <c r="F1626" s="7">
        <v>0.55491646472231804</v>
      </c>
      <c r="G1626" s="7">
        <v>0.20956171503957799</v>
      </c>
      <c r="H1626" s="9">
        <f t="shared" si="75"/>
        <v>0.23552182023810431</v>
      </c>
      <c r="I1626" s="9">
        <f t="shared" si="76"/>
        <v>0.20563053594687689</v>
      </c>
      <c r="J1626" s="8">
        <f t="shared" si="77"/>
        <v>0.69856218023658601</v>
      </c>
    </row>
    <row r="1627" spans="1:10" hidden="1" x14ac:dyDescent="0.25">
      <c r="A1627" s="3" t="s">
        <v>56</v>
      </c>
      <c r="B1627" s="2">
        <v>43709</v>
      </c>
      <c r="C1627" s="7">
        <v>0.95748993860419995</v>
      </c>
      <c r="D1627" s="7">
        <v>0.139516714479897</v>
      </c>
      <c r="E1627" s="7">
        <v>0.100565370547016</v>
      </c>
      <c r="F1627" s="7">
        <v>0.54712688153153799</v>
      </c>
      <c r="G1627" s="7">
        <v>0.21279103344154901</v>
      </c>
      <c r="H1627" s="9">
        <f t="shared" si="75"/>
        <v>0.240082085026913</v>
      </c>
      <c r="I1627" s="9">
        <f t="shared" si="76"/>
        <v>0.20318650795014997</v>
      </c>
      <c r="J1627" s="8">
        <f t="shared" si="77"/>
        <v>0.68664359601143499</v>
      </c>
    </row>
    <row r="1628" spans="1:10" hidden="1" x14ac:dyDescent="0.25">
      <c r="A1628" s="3" t="s">
        <v>56</v>
      </c>
      <c r="B1628" s="2">
        <v>43739</v>
      </c>
      <c r="C1628" s="7">
        <v>0.99628741239468899</v>
      </c>
      <c r="D1628" s="7">
        <v>0.143762433992492</v>
      </c>
      <c r="E1628" s="7">
        <v>9.61102240459418E-2</v>
      </c>
      <c r="F1628" s="7">
        <v>0.54011870521653405</v>
      </c>
      <c r="G1628" s="7">
        <v>0.22000863674503199</v>
      </c>
      <c r="H1628" s="9">
        <f t="shared" si="75"/>
        <v>0.2398726580384338</v>
      </c>
      <c r="I1628" s="9">
        <f t="shared" si="76"/>
        <v>0.21021552686592149</v>
      </c>
      <c r="J1628" s="8">
        <f t="shared" si="77"/>
        <v>0.68388113920902605</v>
      </c>
    </row>
    <row r="1629" spans="1:10" hidden="1" x14ac:dyDescent="0.25">
      <c r="A1629" s="3" t="s">
        <v>56</v>
      </c>
      <c r="B1629" s="2">
        <v>43770</v>
      </c>
      <c r="C1629" s="7">
        <v>0.97642185459236996</v>
      </c>
      <c r="D1629" s="7">
        <v>0.14643422067058401</v>
      </c>
      <c r="E1629" s="7">
        <v>9.9181920005219207E-2</v>
      </c>
      <c r="F1629" s="7">
        <v>0.56432111975647004</v>
      </c>
      <c r="G1629" s="7">
        <v>0.19006273956772701</v>
      </c>
      <c r="H1629" s="9">
        <f t="shared" si="75"/>
        <v>0.24561614067580323</v>
      </c>
      <c r="I1629" s="9">
        <f t="shared" si="76"/>
        <v>0.20602619824509472</v>
      </c>
      <c r="J1629" s="8">
        <f t="shared" si="77"/>
        <v>0.71075534042705402</v>
      </c>
    </row>
    <row r="1630" spans="1:10" hidden="1" x14ac:dyDescent="0.25">
      <c r="A1630" s="3" t="s">
        <v>56</v>
      </c>
      <c r="B1630" s="2">
        <v>43800</v>
      </c>
      <c r="C1630" s="7">
        <v>1.03076883992093</v>
      </c>
      <c r="D1630" s="7">
        <v>0.15308399973144701</v>
      </c>
      <c r="E1630" s="7">
        <v>9.7872599097493504E-2</v>
      </c>
      <c r="F1630" s="7">
        <v>0.560454083333079</v>
      </c>
      <c r="G1630" s="7">
        <v>0.188589317837981</v>
      </c>
      <c r="H1630" s="9">
        <f t="shared" si="75"/>
        <v>0.2509565988289405</v>
      </c>
      <c r="I1630" s="9">
        <f t="shared" si="76"/>
        <v>0.21454215740521793</v>
      </c>
      <c r="J1630" s="8">
        <f t="shared" si="77"/>
        <v>0.71353808306452604</v>
      </c>
    </row>
    <row r="1631" spans="1:10" hidden="1" x14ac:dyDescent="0.25">
      <c r="A1631" s="3" t="s">
        <v>56</v>
      </c>
      <c r="B1631" s="2">
        <v>43831</v>
      </c>
      <c r="C1631" s="7">
        <v>0.94466410461832895</v>
      </c>
      <c r="D1631" s="7">
        <v>0.13258113480897099</v>
      </c>
      <c r="E1631" s="7">
        <v>0.11343387373788499</v>
      </c>
      <c r="F1631" s="7">
        <v>0.51663422734168296</v>
      </c>
      <c r="G1631" s="7">
        <v>0.237350764111461</v>
      </c>
      <c r="H1631" s="9">
        <f t="shared" si="75"/>
        <v>0.24601500854685598</v>
      </c>
      <c r="I1631" s="9">
        <f t="shared" si="76"/>
        <v>0.20421749474591885</v>
      </c>
      <c r="J1631" s="8">
        <f t="shared" si="77"/>
        <v>0.64921536215065401</v>
      </c>
    </row>
    <row r="1632" spans="1:10" hidden="1" x14ac:dyDescent="0.25">
      <c r="A1632" s="3" t="s">
        <v>56</v>
      </c>
      <c r="B1632" s="2">
        <v>43862</v>
      </c>
      <c r="C1632" s="7">
        <v>0.92647360353527197</v>
      </c>
      <c r="D1632" s="7">
        <v>0.13194811523522801</v>
      </c>
      <c r="E1632" s="7">
        <v>0.101054020576111</v>
      </c>
      <c r="F1632" s="7">
        <v>0.53068344132964496</v>
      </c>
      <c r="G1632" s="7">
        <v>0.23631442285901599</v>
      </c>
      <c r="H1632" s="9">
        <f t="shared" si="75"/>
        <v>0.233002135811339</v>
      </c>
      <c r="I1632" s="9">
        <f t="shared" si="76"/>
        <v>0.19912742447591239</v>
      </c>
      <c r="J1632" s="8">
        <f t="shared" si="77"/>
        <v>0.66263155656487294</v>
      </c>
    </row>
    <row r="1633" spans="1:10" hidden="1" x14ac:dyDescent="0.25">
      <c r="A1633" s="3" t="s">
        <v>56</v>
      </c>
      <c r="B1633" s="2">
        <v>43891</v>
      </c>
      <c r="C1633" s="7">
        <v>0.82915334870513502</v>
      </c>
      <c r="D1633" s="7">
        <v>0.133712347369947</v>
      </c>
      <c r="E1633" s="7">
        <v>7.7071929446428794E-2</v>
      </c>
      <c r="F1633" s="7">
        <v>0.58873340386823803</v>
      </c>
      <c r="G1633" s="7">
        <v>0.20048231931538599</v>
      </c>
      <c r="H1633" s="9">
        <f t="shared" si="75"/>
        <v>0.21078427681637579</v>
      </c>
      <c r="I1633" s="9">
        <f t="shared" si="76"/>
        <v>0.18508288980976101</v>
      </c>
      <c r="J1633" s="8">
        <f t="shared" si="77"/>
        <v>0.722445751238185</v>
      </c>
    </row>
    <row r="1634" spans="1:10" hidden="1" x14ac:dyDescent="0.25">
      <c r="A1634" s="3" t="s">
        <v>56</v>
      </c>
      <c r="B1634" s="2">
        <v>43922</v>
      </c>
      <c r="C1634" s="7">
        <v>0.56434413713961096</v>
      </c>
      <c r="D1634" s="7">
        <v>0.109304998281778</v>
      </c>
      <c r="E1634" s="7">
        <v>0.15295676618788501</v>
      </c>
      <c r="F1634" s="7">
        <v>0.50780667933051804</v>
      </c>
      <c r="G1634" s="7">
        <v>0.229931556199819</v>
      </c>
      <c r="H1634" s="9">
        <f t="shared" si="75"/>
        <v>0.26226176446966298</v>
      </c>
      <c r="I1634" s="9">
        <f t="shared" si="76"/>
        <v>0.17712352925275465</v>
      </c>
      <c r="J1634" s="8">
        <f t="shared" si="77"/>
        <v>0.61711167761229602</v>
      </c>
    </row>
    <row r="1635" spans="1:10" hidden="1" x14ac:dyDescent="0.25">
      <c r="A1635" s="3" t="s">
        <v>56</v>
      </c>
      <c r="B1635" s="2">
        <v>43952</v>
      </c>
      <c r="C1635" s="7">
        <v>0.62315738678385002</v>
      </c>
      <c r="D1635" s="7">
        <v>0.11845206984671</v>
      </c>
      <c r="E1635" s="7">
        <v>0.102244162987415</v>
      </c>
      <c r="F1635" s="7">
        <v>0.58723152912444698</v>
      </c>
      <c r="G1635" s="7">
        <v>0.19207223804142801</v>
      </c>
      <c r="H1635" s="9">
        <f t="shared" si="75"/>
        <v>0.22069623283412498</v>
      </c>
      <c r="I1635" s="9">
        <f t="shared" si="76"/>
        <v>0.16785436138717946</v>
      </c>
      <c r="J1635" s="8">
        <f t="shared" si="77"/>
        <v>0.70568359897115696</v>
      </c>
    </row>
    <row r="1636" spans="1:10" hidden="1" x14ac:dyDescent="0.25">
      <c r="A1636" s="3" t="s">
        <v>56</v>
      </c>
      <c r="B1636" s="2">
        <v>43983</v>
      </c>
      <c r="C1636" s="7">
        <v>0.79636094337334995</v>
      </c>
      <c r="D1636" s="7">
        <v>0.11195485678901</v>
      </c>
      <c r="E1636" s="7">
        <v>9.2913583648243495E-2</v>
      </c>
      <c r="F1636" s="7">
        <v>0.58805680175268105</v>
      </c>
      <c r="G1636" s="7">
        <v>0.20707475781006601</v>
      </c>
      <c r="H1636" s="9">
        <f t="shared" si="75"/>
        <v>0.2048684404372535</v>
      </c>
      <c r="I1636" s="9">
        <f t="shared" si="76"/>
        <v>0.15993284600751009</v>
      </c>
      <c r="J1636" s="8">
        <f t="shared" si="77"/>
        <v>0.70001165854169101</v>
      </c>
    </row>
    <row r="1637" spans="1:10" hidden="1" x14ac:dyDescent="0.25">
      <c r="A1637" s="3" t="s">
        <v>56</v>
      </c>
      <c r="B1637" s="2">
        <v>44013</v>
      </c>
      <c r="C1637" s="7">
        <v>0.88143420771213599</v>
      </c>
      <c r="D1637" s="7">
        <v>0.12707525005860901</v>
      </c>
      <c r="E1637" s="7">
        <v>7.0890304226037898E-2</v>
      </c>
      <c r="F1637" s="7">
        <v>0.58890289493846604</v>
      </c>
      <c r="G1637" s="7">
        <v>0.213131550776887</v>
      </c>
      <c r="H1637" s="9">
        <f t="shared" si="75"/>
        <v>0.19796555428464691</v>
      </c>
      <c r="I1637" s="9">
        <f t="shared" si="76"/>
        <v>0.17748481702486624</v>
      </c>
      <c r="J1637" s="8">
        <f t="shared" si="77"/>
        <v>0.71597814499707502</v>
      </c>
    </row>
    <row r="1638" spans="1:10" hidden="1" x14ac:dyDescent="0.25">
      <c r="A1638" s="3" t="s">
        <v>56</v>
      </c>
      <c r="B1638" s="2">
        <v>44044</v>
      </c>
      <c r="C1638" s="7">
        <v>0.87033403725527803</v>
      </c>
      <c r="D1638" s="7">
        <v>0.135122602936051</v>
      </c>
      <c r="E1638" s="7">
        <v>7.3832423640822195E-2</v>
      </c>
      <c r="F1638" s="7">
        <v>0.599903279646961</v>
      </c>
      <c r="G1638" s="7">
        <v>0.19114169377616599</v>
      </c>
      <c r="H1638" s="9">
        <f t="shared" si="75"/>
        <v>0.2089550265768732</v>
      </c>
      <c r="I1638" s="9">
        <f t="shared" si="76"/>
        <v>0.18383380250666284</v>
      </c>
      <c r="J1638" s="8">
        <f t="shared" si="77"/>
        <v>0.73502588258301205</v>
      </c>
    </row>
    <row r="1639" spans="1:10" hidden="1" x14ac:dyDescent="0.25">
      <c r="A1639" s="3" t="s">
        <v>56</v>
      </c>
      <c r="B1639" s="2">
        <v>44075</v>
      </c>
      <c r="C1639" s="7">
        <v>0.879150910505061</v>
      </c>
      <c r="D1639" s="7">
        <v>0.13044092736135299</v>
      </c>
      <c r="E1639" s="7">
        <v>7.4074069486698799E-2</v>
      </c>
      <c r="F1639" s="7">
        <v>0.58234136392541902</v>
      </c>
      <c r="G1639" s="7">
        <v>0.21314363922652901</v>
      </c>
      <c r="H1639" s="9">
        <f t="shared" si="75"/>
        <v>0.2045149968480518</v>
      </c>
      <c r="I1639" s="9">
        <f t="shared" si="76"/>
        <v>0.18300248049915846</v>
      </c>
      <c r="J1639" s="8">
        <f t="shared" si="77"/>
        <v>0.71278229128677206</v>
      </c>
    </row>
    <row r="1640" spans="1:10" hidden="1" x14ac:dyDescent="0.25">
      <c r="A1640" s="3" t="s">
        <v>56</v>
      </c>
      <c r="B1640" s="2">
        <v>44105</v>
      </c>
      <c r="C1640" s="7">
        <v>0.84554757628543997</v>
      </c>
      <c r="D1640" s="7">
        <v>0.13088536428915101</v>
      </c>
      <c r="E1640" s="7">
        <v>5.1234326669596403E-2</v>
      </c>
      <c r="F1640" s="7">
        <v>0.61868768348592895</v>
      </c>
      <c r="G1640" s="7">
        <v>0.19919262555532299</v>
      </c>
      <c r="H1640" s="9">
        <f t="shared" si="75"/>
        <v>0.18211969095874742</v>
      </c>
      <c r="I1640" s="9">
        <f t="shared" si="76"/>
        <v>0.17461322105650873</v>
      </c>
      <c r="J1640" s="8">
        <f t="shared" si="77"/>
        <v>0.74957304777507994</v>
      </c>
    </row>
    <row r="1641" spans="1:10" hidden="1" x14ac:dyDescent="0.25">
      <c r="A1641" s="3" t="s">
        <v>56</v>
      </c>
      <c r="B1641" s="2">
        <v>44136</v>
      </c>
      <c r="C1641" s="7">
        <v>0.70458496271749604</v>
      </c>
      <c r="D1641" s="7">
        <v>0.119879694670253</v>
      </c>
      <c r="E1641" s="7">
        <v>6.7031148055713002E-2</v>
      </c>
      <c r="F1641" s="7">
        <v>0.58386646570377798</v>
      </c>
      <c r="G1641" s="7">
        <v>0.22922269157025599</v>
      </c>
      <c r="H1641" s="9">
        <f t="shared" si="75"/>
        <v>0.186910842725966</v>
      </c>
      <c r="I1641" s="9">
        <f t="shared" si="76"/>
        <v>0.17034507812666241</v>
      </c>
      <c r="J1641" s="8">
        <f t="shared" si="77"/>
        <v>0.70374616037403093</v>
      </c>
    </row>
    <row r="1642" spans="1:10" hidden="1" x14ac:dyDescent="0.25">
      <c r="A1642" s="3" t="s">
        <v>56</v>
      </c>
      <c r="B1642" s="2">
        <v>44166</v>
      </c>
      <c r="C1642" s="7">
        <v>0.786525060524494</v>
      </c>
      <c r="D1642" s="7">
        <v>0.14163131345027699</v>
      </c>
      <c r="E1642" s="7">
        <v>6.0347658956155202E-2</v>
      </c>
      <c r="F1642" s="7">
        <v>0.61584214353045796</v>
      </c>
      <c r="G1642" s="7">
        <v>0.18217888406311</v>
      </c>
      <c r="H1642" s="9">
        <f t="shared" si="75"/>
        <v>0.2019789724064322</v>
      </c>
      <c r="I1642" s="9">
        <f t="shared" si="76"/>
        <v>0.18697858274112322</v>
      </c>
      <c r="J1642" s="8">
        <f t="shared" si="77"/>
        <v>0.75747345698073498</v>
      </c>
    </row>
    <row r="1643" spans="1:10" hidden="1" x14ac:dyDescent="0.25">
      <c r="A1643" s="3" t="s">
        <v>56</v>
      </c>
      <c r="B1643" s="2">
        <v>44197</v>
      </c>
      <c r="C1643" s="7">
        <v>0.60554005890253404</v>
      </c>
      <c r="D1643" s="7">
        <v>0.12018800016590001</v>
      </c>
      <c r="E1643" s="7">
        <v>6.7485992078841095E-2</v>
      </c>
      <c r="F1643" s="7">
        <v>0.56389267470793802</v>
      </c>
      <c r="G1643" s="7">
        <v>0.24843333304731999</v>
      </c>
      <c r="H1643" s="9">
        <f t="shared" si="75"/>
        <v>0.1876739922447411</v>
      </c>
      <c r="I1643" s="9">
        <f t="shared" si="76"/>
        <v>0.17569272832925115</v>
      </c>
      <c r="J1643" s="8">
        <f t="shared" si="77"/>
        <v>0.68408067487383806</v>
      </c>
    </row>
    <row r="1644" spans="1:10" hidden="1" x14ac:dyDescent="0.25">
      <c r="A1644" s="3" t="s">
        <v>56</v>
      </c>
      <c r="B1644" s="2">
        <v>44228</v>
      </c>
      <c r="C1644" s="7">
        <v>0.61164456331517902</v>
      </c>
      <c r="D1644" s="7">
        <v>0.11582891504506999</v>
      </c>
      <c r="E1644" s="7">
        <v>6.8170886858587298E-2</v>
      </c>
      <c r="F1644" s="7">
        <v>0.55809105787080204</v>
      </c>
      <c r="G1644" s="7">
        <v>0.25790914022554101</v>
      </c>
      <c r="H1644" s="9">
        <f t="shared" si="75"/>
        <v>0.18399980190365728</v>
      </c>
      <c r="I1644" s="9">
        <f t="shared" si="76"/>
        <v>0.17187339699090556</v>
      </c>
      <c r="J1644" s="8">
        <f t="shared" si="77"/>
        <v>0.67391997291587202</v>
      </c>
    </row>
    <row r="1645" spans="1:10" hidden="1" x14ac:dyDescent="0.25">
      <c r="A1645" s="3" t="s">
        <v>56</v>
      </c>
      <c r="B1645" s="2">
        <v>44256</v>
      </c>
      <c r="C1645" s="7">
        <v>0.746912793548279</v>
      </c>
      <c r="D1645" s="7">
        <v>0.115108883959906</v>
      </c>
      <c r="E1645" s="7">
        <v>6.6760589887207997E-2</v>
      </c>
      <c r="F1645" s="7">
        <v>0.56016983236321505</v>
      </c>
      <c r="G1645" s="7">
        <v>0.25796069378967101</v>
      </c>
      <c r="H1645" s="9">
        <f t="shared" si="75"/>
        <v>0.18186947384711399</v>
      </c>
      <c r="I1645" s="9">
        <f t="shared" si="76"/>
        <v>0.17046129424405901</v>
      </c>
      <c r="J1645" s="8">
        <f t="shared" si="77"/>
        <v>0.67527871632312109</v>
      </c>
    </row>
    <row r="1646" spans="1:10" hidden="1" x14ac:dyDescent="0.25">
      <c r="A1646" s="3" t="s">
        <v>56</v>
      </c>
      <c r="B1646" s="2">
        <v>44287</v>
      </c>
      <c r="C1646" s="7">
        <v>0.80682342854335698</v>
      </c>
      <c r="D1646" s="7">
        <v>0.122884853225552</v>
      </c>
      <c r="E1646" s="7">
        <v>6.09187547423597E-2</v>
      </c>
      <c r="F1646" s="7">
        <v>0.61200056103562195</v>
      </c>
      <c r="G1646" s="7">
        <v>0.20419583099646699</v>
      </c>
      <c r="H1646" s="9">
        <f t="shared" si="75"/>
        <v>0.1838036079679117</v>
      </c>
      <c r="I1646" s="9">
        <f t="shared" si="76"/>
        <v>0.16721634535241905</v>
      </c>
      <c r="J1646" s="8">
        <f t="shared" si="77"/>
        <v>0.73488541426117393</v>
      </c>
    </row>
    <row r="1647" spans="1:10" hidden="1" x14ac:dyDescent="0.25">
      <c r="A1647" s="3" t="s">
        <v>56</v>
      </c>
      <c r="B1647" s="2">
        <v>44317</v>
      </c>
      <c r="C1647" s="7">
        <v>0.89506022580153899</v>
      </c>
      <c r="D1647" s="7">
        <v>0.13012213150879701</v>
      </c>
      <c r="E1647" s="7">
        <v>6.1664284015989598E-2</v>
      </c>
      <c r="F1647" s="7">
        <v>0.618540070466152</v>
      </c>
      <c r="G1647" s="7">
        <v>0.18967351400906199</v>
      </c>
      <c r="H1647" s="9">
        <f t="shared" si="75"/>
        <v>0.19178641552478659</v>
      </c>
      <c r="I1647" s="9">
        <f t="shared" si="76"/>
        <v>0.17380619879772027</v>
      </c>
      <c r="J1647" s="8">
        <f t="shared" si="77"/>
        <v>0.74866220197494904</v>
      </c>
    </row>
    <row r="1648" spans="1:10" hidden="1" x14ac:dyDescent="0.25">
      <c r="A1648" s="3" t="s">
        <v>56</v>
      </c>
      <c r="B1648" s="2">
        <v>44348</v>
      </c>
      <c r="C1648" s="7">
        <v>0.82181163509904598</v>
      </c>
      <c r="D1648" s="7">
        <v>0.12919362896511799</v>
      </c>
      <c r="E1648" s="7">
        <v>6.5188337215348904E-2</v>
      </c>
      <c r="F1648" s="7">
        <v>0.61098435881749003</v>
      </c>
      <c r="G1648" s="7">
        <v>0.19463367500204301</v>
      </c>
      <c r="H1648" s="9">
        <f t="shared" si="75"/>
        <v>0.19438196618046688</v>
      </c>
      <c r="I1648" s="9">
        <f t="shared" si="76"/>
        <v>0.1745440030608725</v>
      </c>
      <c r="J1648" s="8">
        <f t="shared" si="77"/>
        <v>0.74017798778260802</v>
      </c>
    </row>
    <row r="1649" spans="1:10" hidden="1" x14ac:dyDescent="0.25">
      <c r="A1649" s="3" t="s">
        <v>56</v>
      </c>
      <c r="B1649" s="2">
        <v>44378</v>
      </c>
      <c r="C1649" s="7">
        <v>0.91409001431866199</v>
      </c>
      <c r="D1649" s="7">
        <v>0.12990243261229201</v>
      </c>
      <c r="E1649" s="7">
        <v>5.8811739067518E-2</v>
      </c>
      <c r="F1649" s="7">
        <v>0.62148700518728295</v>
      </c>
      <c r="G1649" s="7">
        <v>0.189798823132908</v>
      </c>
      <c r="H1649" s="9">
        <f t="shared" si="75"/>
        <v>0.18871417167981</v>
      </c>
      <c r="I1649" s="9">
        <f t="shared" si="76"/>
        <v>0.17288296331754147</v>
      </c>
      <c r="J1649" s="8">
        <f t="shared" si="77"/>
        <v>0.7513894377995749</v>
      </c>
    </row>
    <row r="1650" spans="1:10" hidden="1" x14ac:dyDescent="0.25">
      <c r="A1650" s="3" t="s">
        <v>56</v>
      </c>
      <c r="B1650" s="2">
        <v>44409</v>
      </c>
      <c r="C1650" s="7">
        <v>0.84699284051666401</v>
      </c>
      <c r="D1650" s="7">
        <v>0.13902362396702</v>
      </c>
      <c r="E1650" s="7">
        <v>6.1338398350698903E-2</v>
      </c>
      <c r="F1650" s="7">
        <v>0.62067159529431704</v>
      </c>
      <c r="G1650" s="7">
        <v>0.178966382387964</v>
      </c>
      <c r="H1650" s="9">
        <f t="shared" si="75"/>
        <v>0.20036202231771891</v>
      </c>
      <c r="I1650" s="9">
        <f t="shared" si="76"/>
        <v>0.18299920868554989</v>
      </c>
      <c r="J1650" s="8">
        <f t="shared" si="77"/>
        <v>0.7596952192613371</v>
      </c>
    </row>
    <row r="1651" spans="1:10" x14ac:dyDescent="0.25">
      <c r="A1651" s="3" t="s">
        <v>56</v>
      </c>
      <c r="B1651" s="2">
        <v>44440</v>
      </c>
      <c r="C1651" s="7">
        <v>0.89215995116372604</v>
      </c>
      <c r="D1651" s="7">
        <v>0.12523626325399401</v>
      </c>
      <c r="E1651" s="7">
        <v>7.7379884345638694E-2</v>
      </c>
      <c r="F1651" s="7">
        <v>0.59240535853975895</v>
      </c>
      <c r="G1651" s="7">
        <v>0.20497849386060801</v>
      </c>
      <c r="H1651" s="9">
        <f t="shared" si="75"/>
        <v>0.2026161475996327</v>
      </c>
      <c r="I1651" s="9">
        <f t="shared" si="76"/>
        <v>0.17451086928453874</v>
      </c>
      <c r="J1651" s="8">
        <f t="shared" si="77"/>
        <v>0.7176416217937529</v>
      </c>
    </row>
    <row r="1652" spans="1:10" hidden="1" x14ac:dyDescent="0.25">
      <c r="A1652" s="3" t="s">
        <v>57</v>
      </c>
      <c r="B1652" s="2">
        <v>43466</v>
      </c>
      <c r="C1652" s="7">
        <v>0.89225504127297295</v>
      </c>
      <c r="D1652" s="7">
        <v>0.122594531979208</v>
      </c>
      <c r="E1652" s="7">
        <v>0.16602742121534</v>
      </c>
      <c r="F1652" s="7">
        <v>0.46097048715130601</v>
      </c>
      <c r="G1652" s="7">
        <v>0.25040755965414502</v>
      </c>
      <c r="H1652" s="9">
        <f t="shared" si="75"/>
        <v>0.28862195319454798</v>
      </c>
      <c r="I1652" s="9">
        <f t="shared" si="76"/>
        <v>0.21007861670987138</v>
      </c>
      <c r="J1652" s="8">
        <f t="shared" si="77"/>
        <v>0.58356501913051395</v>
      </c>
    </row>
    <row r="1653" spans="1:10" hidden="1" x14ac:dyDescent="0.25">
      <c r="A1653" s="3" t="s">
        <v>57</v>
      </c>
      <c r="B1653" s="2">
        <v>43497</v>
      </c>
      <c r="C1653" s="7">
        <v>0.83641565841974697</v>
      </c>
      <c r="D1653" s="7">
        <v>0.12978318257763299</v>
      </c>
      <c r="E1653" s="7">
        <v>0.14910925968636199</v>
      </c>
      <c r="F1653" s="7">
        <v>0.49409334346757</v>
      </c>
      <c r="G1653" s="7">
        <v>0.22701421426843499</v>
      </c>
      <c r="H1653" s="9">
        <f t="shared" si="75"/>
        <v>0.27889244226399501</v>
      </c>
      <c r="I1653" s="9">
        <f t="shared" si="76"/>
        <v>0.20802703284949295</v>
      </c>
      <c r="J1653" s="8">
        <f t="shared" si="77"/>
        <v>0.62387652604520305</v>
      </c>
    </row>
    <row r="1654" spans="1:10" hidden="1" x14ac:dyDescent="0.25">
      <c r="A1654" s="3" t="s">
        <v>57</v>
      </c>
      <c r="B1654" s="2">
        <v>43525</v>
      </c>
      <c r="C1654" s="7">
        <v>1.00774754944286</v>
      </c>
      <c r="D1654" s="7">
        <v>0.12684481299258399</v>
      </c>
      <c r="E1654" s="7">
        <v>0.15398472496577401</v>
      </c>
      <c r="F1654" s="7">
        <v>0.48696893642842598</v>
      </c>
      <c r="G1654" s="7">
        <v>0.232201525613216</v>
      </c>
      <c r="H1654" s="9">
        <f t="shared" si="75"/>
        <v>0.28082953795835797</v>
      </c>
      <c r="I1654" s="9">
        <f t="shared" si="76"/>
        <v>0.20665032856014137</v>
      </c>
      <c r="J1654" s="8">
        <f t="shared" si="77"/>
        <v>0.61381374942100997</v>
      </c>
    </row>
    <row r="1655" spans="1:10" hidden="1" x14ac:dyDescent="0.25">
      <c r="A1655" s="3" t="s">
        <v>57</v>
      </c>
      <c r="B1655" s="2">
        <v>43556</v>
      </c>
      <c r="C1655" s="7">
        <v>0.97820424481170598</v>
      </c>
      <c r="D1655" s="7">
        <v>0.12706887582576101</v>
      </c>
      <c r="E1655" s="7">
        <v>0.15455404286657801</v>
      </c>
      <c r="F1655" s="7">
        <v>0.48063471129788099</v>
      </c>
      <c r="G1655" s="7">
        <v>0.23774237000977999</v>
      </c>
      <c r="H1655" s="9">
        <f t="shared" si="75"/>
        <v>0.28162291869233902</v>
      </c>
      <c r="I1655" s="9">
        <f t="shared" si="76"/>
        <v>0.20909680067415476</v>
      </c>
      <c r="J1655" s="8">
        <f t="shared" si="77"/>
        <v>0.60770358712364203</v>
      </c>
    </row>
    <row r="1656" spans="1:10" hidden="1" x14ac:dyDescent="0.25">
      <c r="A1656" s="3" t="s">
        <v>57</v>
      </c>
      <c r="B1656" s="2">
        <v>43586</v>
      </c>
      <c r="C1656" s="7">
        <v>1.02594050885195</v>
      </c>
      <c r="D1656" s="7">
        <v>0.130002478677752</v>
      </c>
      <c r="E1656" s="7">
        <v>0.148733966950793</v>
      </c>
      <c r="F1656" s="7">
        <v>0.480222429061895</v>
      </c>
      <c r="G1656" s="7">
        <v>0.24104112530956001</v>
      </c>
      <c r="H1656" s="9">
        <f t="shared" si="75"/>
        <v>0.27873644562854499</v>
      </c>
      <c r="I1656" s="9">
        <f t="shared" si="76"/>
        <v>0.21304026929890196</v>
      </c>
      <c r="J1656" s="8">
        <f t="shared" si="77"/>
        <v>0.61022490773964699</v>
      </c>
    </row>
    <row r="1657" spans="1:10" hidden="1" x14ac:dyDescent="0.25">
      <c r="A1657" s="3" t="s">
        <v>57</v>
      </c>
      <c r="B1657" s="2">
        <v>43617</v>
      </c>
      <c r="C1657" s="7">
        <v>1.0017013568559101</v>
      </c>
      <c r="D1657" s="7">
        <v>0.123980281206508</v>
      </c>
      <c r="E1657" s="7">
        <v>0.16068353705796101</v>
      </c>
      <c r="F1657" s="7">
        <v>0.468346861840921</v>
      </c>
      <c r="G1657" s="7">
        <v>0.24698931989461001</v>
      </c>
      <c r="H1657" s="9">
        <f t="shared" si="75"/>
        <v>0.28466381826446902</v>
      </c>
      <c r="I1657" s="9">
        <f t="shared" si="76"/>
        <v>0.20931048435269933</v>
      </c>
      <c r="J1657" s="8">
        <f t="shared" si="77"/>
        <v>0.59232714304742906</v>
      </c>
    </row>
    <row r="1658" spans="1:10" hidden="1" x14ac:dyDescent="0.25">
      <c r="A1658" s="3" t="s">
        <v>57</v>
      </c>
      <c r="B1658" s="2">
        <v>43647</v>
      </c>
      <c r="C1658" s="7">
        <v>0.98660841057150295</v>
      </c>
      <c r="D1658" s="7">
        <v>0.126644664731797</v>
      </c>
      <c r="E1658" s="7">
        <v>0.14427105206110299</v>
      </c>
      <c r="F1658" s="7">
        <v>0.48643550857082601</v>
      </c>
      <c r="G1658" s="7">
        <v>0.24264877463627399</v>
      </c>
      <c r="H1658" s="9">
        <f t="shared" si="75"/>
        <v>0.2709157167929</v>
      </c>
      <c r="I1658" s="9">
        <f t="shared" si="76"/>
        <v>0.20657113090049942</v>
      </c>
      <c r="J1658" s="8">
        <f t="shared" si="77"/>
        <v>0.61308017330262299</v>
      </c>
    </row>
    <row r="1659" spans="1:10" hidden="1" x14ac:dyDescent="0.25">
      <c r="A1659" s="3" t="s">
        <v>57</v>
      </c>
      <c r="B1659" s="2">
        <v>43678</v>
      </c>
      <c r="C1659" s="7">
        <v>0.956178141261669</v>
      </c>
      <c r="D1659" s="7">
        <v>0.14322977513038301</v>
      </c>
      <c r="E1659" s="7">
        <v>0.129711294067441</v>
      </c>
      <c r="F1659" s="7">
        <v>0.50775153799061801</v>
      </c>
      <c r="G1659" s="7">
        <v>0.21930739281155801</v>
      </c>
      <c r="H1659" s="9">
        <f t="shared" si="75"/>
        <v>0.27294106919782402</v>
      </c>
      <c r="I1659" s="9">
        <f t="shared" si="76"/>
        <v>0.22002133124789131</v>
      </c>
      <c r="J1659" s="8">
        <f t="shared" si="77"/>
        <v>0.65098131312100105</v>
      </c>
    </row>
    <row r="1660" spans="1:10" hidden="1" x14ac:dyDescent="0.25">
      <c r="A1660" s="3" t="s">
        <v>57</v>
      </c>
      <c r="B1660" s="2">
        <v>43709</v>
      </c>
      <c r="C1660" s="7">
        <v>0.97061508058245805</v>
      </c>
      <c r="D1660" s="7">
        <v>0.12832187154173699</v>
      </c>
      <c r="E1660" s="7">
        <v>0.14138212969653699</v>
      </c>
      <c r="F1660" s="7">
        <v>0.48807041480020702</v>
      </c>
      <c r="G1660" s="7">
        <v>0.242225583961519</v>
      </c>
      <c r="H1660" s="9">
        <f t="shared" si="75"/>
        <v>0.26970400123827398</v>
      </c>
      <c r="I1660" s="9">
        <f t="shared" si="76"/>
        <v>0.20818215020710101</v>
      </c>
      <c r="J1660" s="8">
        <f t="shared" si="77"/>
        <v>0.61639228634194398</v>
      </c>
    </row>
    <row r="1661" spans="1:10" hidden="1" x14ac:dyDescent="0.25">
      <c r="A1661" s="3" t="s">
        <v>57</v>
      </c>
      <c r="B1661" s="2">
        <v>43739</v>
      </c>
      <c r="C1661" s="7">
        <v>1.0094002685347401</v>
      </c>
      <c r="D1661" s="7">
        <v>0.133479899688633</v>
      </c>
      <c r="E1661" s="7">
        <v>0.14315058575130199</v>
      </c>
      <c r="F1661" s="7">
        <v>0.47477976983276798</v>
      </c>
      <c r="G1661" s="7">
        <v>0.248589744727298</v>
      </c>
      <c r="H1661" s="9">
        <f t="shared" si="75"/>
        <v>0.27663048543993496</v>
      </c>
      <c r="I1661" s="9">
        <f t="shared" si="76"/>
        <v>0.21944558611564605</v>
      </c>
      <c r="J1661" s="8">
        <f t="shared" si="77"/>
        <v>0.60825966952140098</v>
      </c>
    </row>
    <row r="1662" spans="1:10" hidden="1" x14ac:dyDescent="0.25">
      <c r="A1662" s="3" t="s">
        <v>57</v>
      </c>
      <c r="B1662" s="2">
        <v>43770</v>
      </c>
      <c r="C1662" s="7">
        <v>1.1452094683510201</v>
      </c>
      <c r="D1662" s="7">
        <v>0.13233844640592499</v>
      </c>
      <c r="E1662" s="7">
        <v>0.164544514785818</v>
      </c>
      <c r="F1662" s="7">
        <v>0.44933982273888501</v>
      </c>
      <c r="G1662" s="7">
        <v>0.25377721606937198</v>
      </c>
      <c r="H1662" s="9">
        <f t="shared" si="75"/>
        <v>0.29688296119174296</v>
      </c>
      <c r="I1662" s="9">
        <f t="shared" si="76"/>
        <v>0.22751141554676002</v>
      </c>
      <c r="J1662" s="8">
        <f t="shared" si="77"/>
        <v>0.58167826914481002</v>
      </c>
    </row>
    <row r="1663" spans="1:10" hidden="1" x14ac:dyDescent="0.25">
      <c r="A1663" s="3" t="s">
        <v>57</v>
      </c>
      <c r="B1663" s="2">
        <v>43800</v>
      </c>
      <c r="C1663" s="7">
        <v>1.1897242710434599</v>
      </c>
      <c r="D1663" s="7">
        <v>0.15176560887693299</v>
      </c>
      <c r="E1663" s="7">
        <v>0.154999675753417</v>
      </c>
      <c r="F1663" s="7">
        <v>0.46981637317861102</v>
      </c>
      <c r="G1663" s="7">
        <v>0.22341834219103801</v>
      </c>
      <c r="H1663" s="9">
        <f t="shared" si="75"/>
        <v>0.30676528463035002</v>
      </c>
      <c r="I1663" s="9">
        <f t="shared" si="76"/>
        <v>0.24416024475975134</v>
      </c>
      <c r="J1663" s="8">
        <f t="shared" si="77"/>
        <v>0.62158198205554405</v>
      </c>
    </row>
    <row r="1664" spans="1:10" hidden="1" x14ac:dyDescent="0.25">
      <c r="A1664" s="3" t="s">
        <v>57</v>
      </c>
      <c r="B1664" s="2">
        <v>43831</v>
      </c>
      <c r="C1664" s="7">
        <v>0.90499347389195794</v>
      </c>
      <c r="D1664" s="7">
        <v>0.12054303252179201</v>
      </c>
      <c r="E1664" s="7">
        <v>0.15158607953675399</v>
      </c>
      <c r="F1664" s="7">
        <v>0.47682200234182198</v>
      </c>
      <c r="G1664" s="7">
        <v>0.25104888559963301</v>
      </c>
      <c r="H1664" s="9">
        <f t="shared" si="75"/>
        <v>0.27212911205854601</v>
      </c>
      <c r="I1664" s="9">
        <f t="shared" si="76"/>
        <v>0.20179124235035534</v>
      </c>
      <c r="J1664" s="8">
        <f t="shared" si="77"/>
        <v>0.59736503486361403</v>
      </c>
    </row>
    <row r="1665" spans="1:10" hidden="1" x14ac:dyDescent="0.25">
      <c r="A1665" s="3" t="s">
        <v>57</v>
      </c>
      <c r="B1665" s="2">
        <v>43862</v>
      </c>
      <c r="C1665" s="7">
        <v>0.86828286148353295</v>
      </c>
      <c r="D1665" s="7">
        <v>0.125692928550907</v>
      </c>
      <c r="E1665" s="7">
        <v>0.13822103283849299</v>
      </c>
      <c r="F1665" s="7">
        <v>0.49736995030238101</v>
      </c>
      <c r="G1665" s="7">
        <v>0.238716088308219</v>
      </c>
      <c r="H1665" s="9">
        <f t="shared" si="75"/>
        <v>0.26391396138939999</v>
      </c>
      <c r="I1665" s="9">
        <f t="shared" si="76"/>
        <v>0.20173393860702746</v>
      </c>
      <c r="J1665" s="8">
        <f t="shared" si="77"/>
        <v>0.62306287885328804</v>
      </c>
    </row>
    <row r="1666" spans="1:10" hidden="1" x14ac:dyDescent="0.25">
      <c r="A1666" s="3" t="s">
        <v>57</v>
      </c>
      <c r="B1666" s="2">
        <v>43891</v>
      </c>
      <c r="C1666" s="7">
        <v>0.72721869190092803</v>
      </c>
      <c r="D1666" s="7">
        <v>9.5041456603340596E-2</v>
      </c>
      <c r="E1666" s="7">
        <v>0.10765960759441801</v>
      </c>
      <c r="F1666" s="7">
        <v>0.55445393911956597</v>
      </c>
      <c r="G1666" s="7">
        <v>0.24284499668267501</v>
      </c>
      <c r="H1666" s="9">
        <f t="shared" si="75"/>
        <v>0.2027010641977586</v>
      </c>
      <c r="I1666" s="9">
        <f t="shared" si="76"/>
        <v>0.14633122456173348</v>
      </c>
      <c r="J1666" s="8">
        <f t="shared" si="77"/>
        <v>0.6494953957229066</v>
      </c>
    </row>
    <row r="1667" spans="1:10" hidden="1" x14ac:dyDescent="0.25">
      <c r="A1667" s="3" t="s">
        <v>57</v>
      </c>
      <c r="B1667" s="2">
        <v>43922</v>
      </c>
      <c r="C1667" s="7">
        <v>0.62522921171124102</v>
      </c>
      <c r="D1667" s="7">
        <v>1.7054065940459301E-2</v>
      </c>
      <c r="E1667" s="7">
        <v>0.13880393967805901</v>
      </c>
      <c r="F1667" s="7">
        <v>0.34495634686481103</v>
      </c>
      <c r="G1667" s="7">
        <v>0.49918564751667099</v>
      </c>
      <c r="H1667" s="9">
        <f t="shared" ref="H1667:H1730" si="78">D1667+E1667</f>
        <v>0.15585800561851831</v>
      </c>
      <c r="I1667" s="9">
        <f t="shared" ref="I1667:I1730" si="79">D1667/(D1667+F1667)</f>
        <v>4.7109324310052048E-2</v>
      </c>
      <c r="J1667" s="8">
        <f t="shared" ref="J1667:J1730" si="80">+F1667+D1667</f>
        <v>0.36201041280527035</v>
      </c>
    </row>
    <row r="1668" spans="1:10" hidden="1" x14ac:dyDescent="0.25">
      <c r="A1668" s="3" t="s">
        <v>57</v>
      </c>
      <c r="B1668" s="2">
        <v>43952</v>
      </c>
      <c r="C1668" s="7">
        <v>0.63323179877726798</v>
      </c>
      <c r="D1668" s="7">
        <v>2.1529607763597001E-2</v>
      </c>
      <c r="E1668" s="7">
        <v>0.126404741656271</v>
      </c>
      <c r="F1668" s="7">
        <v>0.42646050826621501</v>
      </c>
      <c r="G1668" s="7">
        <v>0.425605142313917</v>
      </c>
      <c r="H1668" s="9">
        <f t="shared" si="78"/>
        <v>0.14793434941986799</v>
      </c>
      <c r="I1668" s="9">
        <f t="shared" si="79"/>
        <v>4.8058220467891502E-2</v>
      </c>
      <c r="J1668" s="8">
        <f t="shared" si="80"/>
        <v>0.44799011602981204</v>
      </c>
    </row>
    <row r="1669" spans="1:10" hidden="1" x14ac:dyDescent="0.25">
      <c r="A1669" s="3" t="s">
        <v>57</v>
      </c>
      <c r="B1669" s="2">
        <v>43983</v>
      </c>
      <c r="C1669" s="7">
        <v>0.72552840802351704</v>
      </c>
      <c r="D1669" s="7">
        <v>6.9247344326970703E-2</v>
      </c>
      <c r="E1669" s="7">
        <v>0.100967055829301</v>
      </c>
      <c r="F1669" s="7">
        <v>0.48876878567022702</v>
      </c>
      <c r="G1669" s="7">
        <v>0.34101681417350099</v>
      </c>
      <c r="H1669" s="9">
        <f t="shared" si="78"/>
        <v>0.17021440015627171</v>
      </c>
      <c r="I1669" s="9">
        <f t="shared" si="79"/>
        <v>0.12409559617446624</v>
      </c>
      <c r="J1669" s="8">
        <f t="shared" si="80"/>
        <v>0.55801612999719774</v>
      </c>
    </row>
    <row r="1670" spans="1:10" hidden="1" x14ac:dyDescent="0.25">
      <c r="A1670" s="3" t="s">
        <v>57</v>
      </c>
      <c r="B1670" s="2">
        <v>44013</v>
      </c>
      <c r="C1670" s="7">
        <v>0.82465420410231105</v>
      </c>
      <c r="D1670" s="7">
        <v>0.10123700219521201</v>
      </c>
      <c r="E1670" s="7">
        <v>9.2612947628308406E-2</v>
      </c>
      <c r="F1670" s="7">
        <v>0.52876308307022202</v>
      </c>
      <c r="G1670" s="7">
        <v>0.27738696710625799</v>
      </c>
      <c r="H1670" s="9">
        <f t="shared" si="78"/>
        <v>0.19384994982352041</v>
      </c>
      <c r="I1670" s="9">
        <f t="shared" si="79"/>
        <v>0.16069363252952329</v>
      </c>
      <c r="J1670" s="8">
        <f t="shared" si="80"/>
        <v>0.63000008526543405</v>
      </c>
    </row>
    <row r="1671" spans="1:10" hidden="1" x14ac:dyDescent="0.25">
      <c r="A1671" s="3" t="s">
        <v>57</v>
      </c>
      <c r="B1671" s="2">
        <v>44044</v>
      </c>
      <c r="C1671" s="7">
        <v>0.85140801882183503</v>
      </c>
      <c r="D1671" s="7">
        <v>0.117777995380294</v>
      </c>
      <c r="E1671" s="7">
        <v>8.9395567366597303E-2</v>
      </c>
      <c r="F1671" s="7">
        <v>0.533574455969693</v>
      </c>
      <c r="G1671" s="7">
        <v>0.25925198128341498</v>
      </c>
      <c r="H1671" s="9">
        <f t="shared" si="78"/>
        <v>0.2071735627468913</v>
      </c>
      <c r="I1671" s="9">
        <f t="shared" si="79"/>
        <v>0.18082068338913659</v>
      </c>
      <c r="J1671" s="8">
        <f t="shared" si="80"/>
        <v>0.65135245134998698</v>
      </c>
    </row>
    <row r="1672" spans="1:10" hidden="1" x14ac:dyDescent="0.25">
      <c r="A1672" s="3" t="s">
        <v>57</v>
      </c>
      <c r="B1672" s="2">
        <v>44075</v>
      </c>
      <c r="C1672" s="7">
        <v>0.77502980571371904</v>
      </c>
      <c r="D1672" s="7">
        <v>0.11654507312771099</v>
      </c>
      <c r="E1672" s="7">
        <v>7.4200163591834498E-2</v>
      </c>
      <c r="F1672" s="7">
        <v>0.56499343998672402</v>
      </c>
      <c r="G1672" s="7">
        <v>0.24426132329372999</v>
      </c>
      <c r="H1672" s="9">
        <f t="shared" si="78"/>
        <v>0.19074523671954549</v>
      </c>
      <c r="I1672" s="9">
        <f t="shared" si="79"/>
        <v>0.17100291602764092</v>
      </c>
      <c r="J1672" s="8">
        <f t="shared" si="80"/>
        <v>0.68153851311443503</v>
      </c>
    </row>
    <row r="1673" spans="1:10" hidden="1" x14ac:dyDescent="0.25">
      <c r="A1673" s="3" t="s">
        <v>57</v>
      </c>
      <c r="B1673" s="2">
        <v>44105</v>
      </c>
      <c r="C1673" s="7">
        <v>0.85301428243602195</v>
      </c>
      <c r="D1673" s="7">
        <v>0.124825220997431</v>
      </c>
      <c r="E1673" s="7">
        <v>8.1272642082631893E-2</v>
      </c>
      <c r="F1673" s="7">
        <v>0.54254593454401501</v>
      </c>
      <c r="G1673" s="7">
        <v>0.25135620237592199</v>
      </c>
      <c r="H1673" s="9">
        <f t="shared" si="78"/>
        <v>0.20609786308006289</v>
      </c>
      <c r="I1673" s="9">
        <f t="shared" si="79"/>
        <v>0.18704017990732436</v>
      </c>
      <c r="J1673" s="8">
        <f t="shared" si="80"/>
        <v>0.66737115554144599</v>
      </c>
    </row>
    <row r="1674" spans="1:10" hidden="1" x14ac:dyDescent="0.25">
      <c r="A1674" s="3" t="s">
        <v>57</v>
      </c>
      <c r="B1674" s="2">
        <v>44136</v>
      </c>
      <c r="C1674" s="7">
        <v>0.89832371907179898</v>
      </c>
      <c r="D1674" s="7">
        <v>3.6878222275696398E-2</v>
      </c>
      <c r="E1674" s="7">
        <v>0.212544261772108</v>
      </c>
      <c r="F1674" s="7">
        <v>0.36565637515419103</v>
      </c>
      <c r="G1674" s="7">
        <v>0.38492114079800499</v>
      </c>
      <c r="H1674" s="9">
        <f t="shared" si="78"/>
        <v>0.2494224840478044</v>
      </c>
      <c r="I1674" s="9">
        <f t="shared" si="79"/>
        <v>9.1615037592190487E-2</v>
      </c>
      <c r="J1674" s="8">
        <f t="shared" si="80"/>
        <v>0.4025345974298874</v>
      </c>
    </row>
    <row r="1675" spans="1:10" hidden="1" x14ac:dyDescent="0.25">
      <c r="A1675" s="3" t="s">
        <v>57</v>
      </c>
      <c r="B1675" s="2">
        <v>44166</v>
      </c>
      <c r="C1675" s="7">
        <v>1.05863199954471</v>
      </c>
      <c r="D1675" s="7">
        <v>0.106991454168094</v>
      </c>
      <c r="E1675" s="7">
        <v>0.17095443216916401</v>
      </c>
      <c r="F1675" s="7">
        <v>0.448422437885026</v>
      </c>
      <c r="G1675" s="7">
        <v>0.27363167577771502</v>
      </c>
      <c r="H1675" s="9">
        <f t="shared" si="78"/>
        <v>0.27794588633725803</v>
      </c>
      <c r="I1675" s="9">
        <f t="shared" si="79"/>
        <v>0.1926337380085936</v>
      </c>
      <c r="J1675" s="8">
        <f t="shared" si="80"/>
        <v>0.55541389205311997</v>
      </c>
    </row>
    <row r="1676" spans="1:10" hidden="1" x14ac:dyDescent="0.25">
      <c r="A1676" s="3" t="s">
        <v>57</v>
      </c>
      <c r="B1676" s="2">
        <v>44197</v>
      </c>
      <c r="C1676" s="7">
        <v>0.60894438758465896</v>
      </c>
      <c r="D1676" s="7">
        <v>2.4221604797613198E-2</v>
      </c>
      <c r="E1676" s="7">
        <v>0.15732531876050801</v>
      </c>
      <c r="F1676" s="7">
        <v>0.41833017677159801</v>
      </c>
      <c r="G1676" s="7">
        <v>0.40012289967028097</v>
      </c>
      <c r="H1676" s="9">
        <f t="shared" si="78"/>
        <v>0.18154692355812121</v>
      </c>
      <c r="I1676" s="9">
        <f t="shared" si="79"/>
        <v>5.4731685209192076E-2</v>
      </c>
      <c r="J1676" s="8">
        <f t="shared" si="80"/>
        <v>0.44255178156921121</v>
      </c>
    </row>
    <row r="1677" spans="1:10" hidden="1" x14ac:dyDescent="0.25">
      <c r="A1677" s="3" t="s">
        <v>57</v>
      </c>
      <c r="B1677" s="2">
        <v>44228</v>
      </c>
      <c r="C1677" s="7">
        <v>0.58699214350680895</v>
      </c>
      <c r="D1677" s="7">
        <v>2.6194748055647098E-2</v>
      </c>
      <c r="E1677" s="7">
        <v>0.14623705740843901</v>
      </c>
      <c r="F1677" s="7">
        <v>0.45037664370414798</v>
      </c>
      <c r="G1677" s="7">
        <v>0.37719155083176598</v>
      </c>
      <c r="H1677" s="9">
        <f t="shared" si="78"/>
        <v>0.1724318054640861</v>
      </c>
      <c r="I1677" s="9">
        <f t="shared" si="79"/>
        <v>5.4965003163366472E-2</v>
      </c>
      <c r="J1677" s="8">
        <f t="shared" si="80"/>
        <v>0.47657139175979507</v>
      </c>
    </row>
    <row r="1678" spans="1:10" hidden="1" x14ac:dyDescent="0.25">
      <c r="A1678" s="3" t="s">
        <v>57</v>
      </c>
      <c r="B1678" s="2">
        <v>44256</v>
      </c>
      <c r="C1678" s="7">
        <v>0.67025971995902001</v>
      </c>
      <c r="D1678" s="7">
        <v>3.0113321596218798E-2</v>
      </c>
      <c r="E1678" s="7">
        <v>0.111999590163783</v>
      </c>
      <c r="F1678" s="7">
        <v>0.49114425011044999</v>
      </c>
      <c r="G1678" s="7">
        <v>0.366742838129548</v>
      </c>
      <c r="H1678" s="9">
        <f t="shared" si="78"/>
        <v>0.14211291176000179</v>
      </c>
      <c r="I1678" s="9">
        <f t="shared" si="79"/>
        <v>5.777052119861522E-2</v>
      </c>
      <c r="J1678" s="8">
        <f t="shared" si="80"/>
        <v>0.52125757170666875</v>
      </c>
    </row>
    <row r="1679" spans="1:10" hidden="1" x14ac:dyDescent="0.25">
      <c r="A1679" s="3" t="s">
        <v>57</v>
      </c>
      <c r="B1679" s="2">
        <v>44287</v>
      </c>
      <c r="C1679" s="7">
        <v>0.712750547014116</v>
      </c>
      <c r="D1679" s="7">
        <v>0.101031776699429</v>
      </c>
      <c r="E1679" s="7">
        <v>4.1972308531475801E-2</v>
      </c>
      <c r="F1679" s="7">
        <v>0.59203194274743598</v>
      </c>
      <c r="G1679" s="7">
        <v>0.26496397202166</v>
      </c>
      <c r="H1679" s="9">
        <f t="shared" si="78"/>
        <v>0.1430040852309048</v>
      </c>
      <c r="I1679" s="9">
        <f t="shared" si="79"/>
        <v>0.14577559590056538</v>
      </c>
      <c r="J1679" s="8">
        <f t="shared" si="80"/>
        <v>0.69306371944686496</v>
      </c>
    </row>
    <row r="1680" spans="1:10" hidden="1" x14ac:dyDescent="0.25">
      <c r="A1680" s="3" t="s">
        <v>57</v>
      </c>
      <c r="B1680" s="2">
        <v>44317</v>
      </c>
      <c r="C1680" s="7">
        <v>0.77922126368604305</v>
      </c>
      <c r="D1680" s="7">
        <v>0.12951288732470501</v>
      </c>
      <c r="E1680" s="7">
        <v>2.8593765029367502E-2</v>
      </c>
      <c r="F1680" s="7">
        <v>0.62039170261181598</v>
      </c>
      <c r="G1680" s="7">
        <v>0.22150164503411099</v>
      </c>
      <c r="H1680" s="9">
        <f t="shared" si="78"/>
        <v>0.15810665235407251</v>
      </c>
      <c r="I1680" s="9">
        <f t="shared" si="79"/>
        <v>0.17270582026397277</v>
      </c>
      <c r="J1680" s="8">
        <f t="shared" si="80"/>
        <v>0.74990458993652098</v>
      </c>
    </row>
    <row r="1681" spans="1:10" hidden="1" x14ac:dyDescent="0.25">
      <c r="A1681" s="3" t="s">
        <v>57</v>
      </c>
      <c r="B1681" s="2">
        <v>44348</v>
      </c>
      <c r="C1681" s="7">
        <v>0.74450311815125503</v>
      </c>
      <c r="D1681" s="7">
        <v>0.127405782603672</v>
      </c>
      <c r="E1681" s="7">
        <v>3.9993707098982E-2</v>
      </c>
      <c r="F1681" s="7">
        <v>0.60613995296343004</v>
      </c>
      <c r="G1681" s="7">
        <v>0.22646055733391601</v>
      </c>
      <c r="H1681" s="9">
        <f t="shared" si="78"/>
        <v>0.167399489702654</v>
      </c>
      <c r="I1681" s="9">
        <f t="shared" si="79"/>
        <v>0.17368485211787779</v>
      </c>
      <c r="J1681" s="8">
        <f t="shared" si="80"/>
        <v>0.73354573556710201</v>
      </c>
    </row>
    <row r="1682" spans="1:10" hidden="1" x14ac:dyDescent="0.25">
      <c r="A1682" s="3" t="s">
        <v>57</v>
      </c>
      <c r="B1682" s="2">
        <v>44378</v>
      </c>
      <c r="C1682" s="7">
        <v>0.81521645527352404</v>
      </c>
      <c r="D1682" s="7">
        <v>0.13004303989611099</v>
      </c>
      <c r="E1682" s="7">
        <v>5.4571073969209002E-2</v>
      </c>
      <c r="F1682" s="7">
        <v>0.60229015171739897</v>
      </c>
      <c r="G1682" s="7">
        <v>0.213095734417281</v>
      </c>
      <c r="H1682" s="9">
        <f t="shared" si="78"/>
        <v>0.18461411386532001</v>
      </c>
      <c r="I1682" s="9">
        <f t="shared" si="79"/>
        <v>0.17757359817270363</v>
      </c>
      <c r="J1682" s="8">
        <f t="shared" si="80"/>
        <v>0.73233319161350996</v>
      </c>
    </row>
    <row r="1683" spans="1:10" hidden="1" x14ac:dyDescent="0.25">
      <c r="A1683" s="3" t="s">
        <v>57</v>
      </c>
      <c r="B1683" s="2">
        <v>44409</v>
      </c>
      <c r="C1683" s="7">
        <v>0.83202968515104503</v>
      </c>
      <c r="D1683" s="7">
        <v>0.138130314163773</v>
      </c>
      <c r="E1683" s="7">
        <v>6.4629648681811896E-2</v>
      </c>
      <c r="F1683" s="7">
        <v>0.58903879295527395</v>
      </c>
      <c r="G1683" s="7">
        <v>0.20820124419914099</v>
      </c>
      <c r="H1683" s="9">
        <f t="shared" si="78"/>
        <v>0.2027599628455849</v>
      </c>
      <c r="I1683" s="9">
        <f t="shared" si="79"/>
        <v>0.18995624650643925</v>
      </c>
      <c r="J1683" s="8">
        <f t="shared" si="80"/>
        <v>0.72716910711904692</v>
      </c>
    </row>
    <row r="1684" spans="1:10" x14ac:dyDescent="0.25">
      <c r="A1684" s="3" t="s">
        <v>57</v>
      </c>
      <c r="B1684" s="2">
        <v>44440</v>
      </c>
      <c r="C1684" s="7">
        <v>0.80347528664621803</v>
      </c>
      <c r="D1684" s="7">
        <v>0.12643004171979799</v>
      </c>
      <c r="E1684" s="7">
        <v>7.3969532190352405E-2</v>
      </c>
      <c r="F1684" s="7">
        <v>0.59113264200185101</v>
      </c>
      <c r="G1684" s="7">
        <v>0.20846778408799899</v>
      </c>
      <c r="H1684" s="9">
        <f t="shared" si="78"/>
        <v>0.2003995739101504</v>
      </c>
      <c r="I1684" s="9">
        <f t="shared" si="79"/>
        <v>0.17619372437828956</v>
      </c>
      <c r="J1684" s="8">
        <f t="shared" si="80"/>
        <v>0.717562683721649</v>
      </c>
    </row>
    <row r="1685" spans="1:10" hidden="1" x14ac:dyDescent="0.25">
      <c r="A1685" s="3" t="s">
        <v>58</v>
      </c>
      <c r="B1685" s="2">
        <v>43466</v>
      </c>
      <c r="C1685" s="7">
        <v>0.87300023832110096</v>
      </c>
      <c r="D1685" s="7">
        <v>0.104899993322235</v>
      </c>
      <c r="E1685" s="7">
        <v>1.9829111149156899E-2</v>
      </c>
      <c r="F1685" s="7">
        <v>0.79403701632042201</v>
      </c>
      <c r="G1685" s="7">
        <v>8.1233879208186602E-2</v>
      </c>
      <c r="H1685" s="9">
        <f t="shared" si="78"/>
        <v>0.12472910447139191</v>
      </c>
      <c r="I1685" s="9">
        <f t="shared" si="79"/>
        <v>0.11669337472703963</v>
      </c>
      <c r="J1685" s="8">
        <f t="shared" si="80"/>
        <v>0.89893700964265699</v>
      </c>
    </row>
    <row r="1686" spans="1:10" hidden="1" x14ac:dyDescent="0.25">
      <c r="A1686" s="3" t="s">
        <v>58</v>
      </c>
      <c r="B1686" s="2">
        <v>43497</v>
      </c>
      <c r="C1686" s="7">
        <v>0.88235969721468499</v>
      </c>
      <c r="D1686" s="7">
        <v>0.105487814625325</v>
      </c>
      <c r="E1686" s="7">
        <v>1.8809317037367101E-2</v>
      </c>
      <c r="F1686" s="7">
        <v>0.799510231251776</v>
      </c>
      <c r="G1686" s="7">
        <v>7.6192637085532006E-2</v>
      </c>
      <c r="H1686" s="9">
        <f t="shared" si="78"/>
        <v>0.1242971316626921</v>
      </c>
      <c r="I1686" s="9">
        <f t="shared" si="79"/>
        <v>0.11656137281831244</v>
      </c>
      <c r="J1686" s="8">
        <f t="shared" si="80"/>
        <v>0.90499804587710098</v>
      </c>
    </row>
    <row r="1687" spans="1:10" hidden="1" x14ac:dyDescent="0.25">
      <c r="A1687" s="3" t="s">
        <v>58</v>
      </c>
      <c r="B1687" s="2">
        <v>43525</v>
      </c>
      <c r="C1687" s="7">
        <v>1.06474750936394</v>
      </c>
      <c r="D1687" s="7">
        <v>0.100801769606778</v>
      </c>
      <c r="E1687" s="7">
        <v>1.79669264502576E-2</v>
      </c>
      <c r="F1687" s="7">
        <v>0.806160122536563</v>
      </c>
      <c r="G1687" s="7">
        <v>7.5071181406401302E-2</v>
      </c>
      <c r="H1687" s="9">
        <f t="shared" si="78"/>
        <v>0.11876869605703561</v>
      </c>
      <c r="I1687" s="9">
        <f t="shared" si="79"/>
        <v>0.111142232634011</v>
      </c>
      <c r="J1687" s="8">
        <f t="shared" si="80"/>
        <v>0.906961892143341</v>
      </c>
    </row>
    <row r="1688" spans="1:10" hidden="1" x14ac:dyDescent="0.25">
      <c r="A1688" s="3" t="s">
        <v>58</v>
      </c>
      <c r="B1688" s="2">
        <v>43556</v>
      </c>
      <c r="C1688" s="7">
        <v>1.0068622133379601</v>
      </c>
      <c r="D1688" s="7">
        <v>0.10025845875103701</v>
      </c>
      <c r="E1688" s="7">
        <v>1.8773516438271999E-2</v>
      </c>
      <c r="F1688" s="7">
        <v>0.79840407965253202</v>
      </c>
      <c r="G1688" s="7">
        <v>8.2563945158159194E-2</v>
      </c>
      <c r="H1688" s="9">
        <f t="shared" si="78"/>
        <v>0.119031975189309</v>
      </c>
      <c r="I1688" s="9">
        <f t="shared" si="79"/>
        <v>0.11156407935857809</v>
      </c>
      <c r="J1688" s="8">
        <f t="shared" si="80"/>
        <v>0.89866253840356902</v>
      </c>
    </row>
    <row r="1689" spans="1:10" hidden="1" x14ac:dyDescent="0.25">
      <c r="A1689" s="3" t="s">
        <v>58</v>
      </c>
      <c r="B1689" s="2">
        <v>43586</v>
      </c>
      <c r="C1689" s="7">
        <v>1.0280995165515401</v>
      </c>
      <c r="D1689" s="7">
        <v>9.9141840673345194E-2</v>
      </c>
      <c r="E1689" s="7">
        <v>1.7808219095936301E-2</v>
      </c>
      <c r="F1689" s="7">
        <v>0.801259665629664</v>
      </c>
      <c r="G1689" s="7">
        <v>8.1790274601054799E-2</v>
      </c>
      <c r="H1689" s="9">
        <f t="shared" si="78"/>
        <v>0.11695005976928149</v>
      </c>
      <c r="I1689" s="9">
        <f t="shared" si="79"/>
        <v>0.11010847936096334</v>
      </c>
      <c r="J1689" s="8">
        <f t="shared" si="80"/>
        <v>0.90040150630300919</v>
      </c>
    </row>
    <row r="1690" spans="1:10" hidden="1" x14ac:dyDescent="0.25">
      <c r="A1690" s="3" t="s">
        <v>58</v>
      </c>
      <c r="B1690" s="2">
        <v>43617</v>
      </c>
      <c r="C1690" s="7">
        <v>1.01794188215292</v>
      </c>
      <c r="D1690" s="7">
        <v>9.9370043947708098E-2</v>
      </c>
      <c r="E1690" s="7">
        <v>1.9340364461605201E-2</v>
      </c>
      <c r="F1690" s="7">
        <v>0.80267854266540095</v>
      </c>
      <c r="G1690" s="7">
        <v>7.8611048925286198E-2</v>
      </c>
      <c r="H1690" s="9">
        <f t="shared" si="78"/>
        <v>0.11871040840931329</v>
      </c>
      <c r="I1690" s="9">
        <f t="shared" si="79"/>
        <v>0.11016041200264988</v>
      </c>
      <c r="J1690" s="8">
        <f t="shared" si="80"/>
        <v>0.90204858661310905</v>
      </c>
    </row>
    <row r="1691" spans="1:10" hidden="1" x14ac:dyDescent="0.25">
      <c r="A1691" s="3" t="s">
        <v>58</v>
      </c>
      <c r="B1691" s="2">
        <v>43647</v>
      </c>
      <c r="C1691" s="7">
        <v>1.01727787408717</v>
      </c>
      <c r="D1691" s="7">
        <v>0.103549462917218</v>
      </c>
      <c r="E1691" s="7">
        <v>1.9512707601176502E-2</v>
      </c>
      <c r="F1691" s="7">
        <v>0.79637890924914301</v>
      </c>
      <c r="G1691" s="7">
        <v>8.0558920232462403E-2</v>
      </c>
      <c r="H1691" s="9">
        <f t="shared" si="78"/>
        <v>0.12306217051839451</v>
      </c>
      <c r="I1691" s="9">
        <f t="shared" si="79"/>
        <v>0.11506411634511265</v>
      </c>
      <c r="J1691" s="8">
        <f t="shared" si="80"/>
        <v>0.89992837216636101</v>
      </c>
    </row>
    <row r="1692" spans="1:10" hidden="1" x14ac:dyDescent="0.25">
      <c r="A1692" s="3" t="s">
        <v>58</v>
      </c>
      <c r="B1692" s="2">
        <v>43678</v>
      </c>
      <c r="C1692" s="7">
        <v>1.0275424807482201</v>
      </c>
      <c r="D1692" s="7">
        <v>0.102793216279047</v>
      </c>
      <c r="E1692" s="7">
        <v>1.6461311053485299E-2</v>
      </c>
      <c r="F1692" s="7">
        <v>0.80514477420600805</v>
      </c>
      <c r="G1692" s="7">
        <v>7.5600698461460003E-2</v>
      </c>
      <c r="H1692" s="9">
        <f t="shared" si="78"/>
        <v>0.11925452733253231</v>
      </c>
      <c r="I1692" s="9">
        <f t="shared" si="79"/>
        <v>0.11321611977502004</v>
      </c>
      <c r="J1692" s="8">
        <f t="shared" si="80"/>
        <v>0.90793799048505508</v>
      </c>
    </row>
    <row r="1693" spans="1:10" hidden="1" x14ac:dyDescent="0.25">
      <c r="A1693" s="3" t="s">
        <v>58</v>
      </c>
      <c r="B1693" s="2">
        <v>43709</v>
      </c>
      <c r="C1693" s="7">
        <v>0.95256483453649898</v>
      </c>
      <c r="D1693" s="7">
        <v>0.10329594608428901</v>
      </c>
      <c r="E1693" s="7">
        <v>1.8351687559761101E-2</v>
      </c>
      <c r="F1693" s="7">
        <v>0.80095040065098999</v>
      </c>
      <c r="G1693" s="7">
        <v>7.7401965704959302E-2</v>
      </c>
      <c r="H1693" s="9">
        <f t="shared" si="78"/>
        <v>0.12164763364405011</v>
      </c>
      <c r="I1693" s="9">
        <f t="shared" si="79"/>
        <v>0.11423429738724641</v>
      </c>
      <c r="J1693" s="8">
        <f t="shared" si="80"/>
        <v>0.90424634673527904</v>
      </c>
    </row>
    <row r="1694" spans="1:10" hidden="1" x14ac:dyDescent="0.25">
      <c r="A1694" s="3" t="s">
        <v>58</v>
      </c>
      <c r="B1694" s="2">
        <v>43739</v>
      </c>
      <c r="C1694" s="7">
        <v>0.98834526450973703</v>
      </c>
      <c r="D1694" s="7">
        <v>0.10561692027358401</v>
      </c>
      <c r="E1694" s="7">
        <v>1.7190947831456801E-2</v>
      </c>
      <c r="F1694" s="7">
        <v>0.79945788028905496</v>
      </c>
      <c r="G1694" s="7">
        <v>7.7734251605903804E-2</v>
      </c>
      <c r="H1694" s="9">
        <f t="shared" si="78"/>
        <v>0.12280786810504081</v>
      </c>
      <c r="I1694" s="9">
        <f t="shared" si="79"/>
        <v>0.1166941342394323</v>
      </c>
      <c r="J1694" s="8">
        <f t="shared" si="80"/>
        <v>0.905074800562639</v>
      </c>
    </row>
    <row r="1695" spans="1:10" hidden="1" x14ac:dyDescent="0.25">
      <c r="A1695" s="3" t="s">
        <v>58</v>
      </c>
      <c r="B1695" s="2">
        <v>43770</v>
      </c>
      <c r="C1695" s="7">
        <v>1.0085758177377899</v>
      </c>
      <c r="D1695" s="7">
        <v>0.109880680033744</v>
      </c>
      <c r="E1695" s="7">
        <v>1.7974997166009001E-2</v>
      </c>
      <c r="F1695" s="7">
        <v>0.79817656726143105</v>
      </c>
      <c r="G1695" s="7">
        <v>7.3967755538816002E-2</v>
      </c>
      <c r="H1695" s="9">
        <f t="shared" si="78"/>
        <v>0.12785567719975299</v>
      </c>
      <c r="I1695" s="9">
        <f t="shared" si="79"/>
        <v>0.12100633562591452</v>
      </c>
      <c r="J1695" s="8">
        <f t="shared" si="80"/>
        <v>0.90805724729517501</v>
      </c>
    </row>
    <row r="1696" spans="1:10" hidden="1" x14ac:dyDescent="0.25">
      <c r="A1696" s="3" t="s">
        <v>58</v>
      </c>
      <c r="B1696" s="2">
        <v>43800</v>
      </c>
      <c r="C1696" s="7">
        <v>1.1326826714384399</v>
      </c>
      <c r="D1696" s="7">
        <v>0.12881484225126799</v>
      </c>
      <c r="E1696" s="7">
        <v>1.8225698298927801E-2</v>
      </c>
      <c r="F1696" s="7">
        <v>0.783843631123054</v>
      </c>
      <c r="G1696" s="7">
        <v>6.9115828326749798E-2</v>
      </c>
      <c r="H1696" s="9">
        <f t="shared" si="78"/>
        <v>0.1470405405501958</v>
      </c>
      <c r="I1696" s="9">
        <f t="shared" si="79"/>
        <v>0.14114243828253517</v>
      </c>
      <c r="J1696" s="8">
        <f t="shared" si="80"/>
        <v>0.91265847337432193</v>
      </c>
    </row>
    <row r="1697" spans="1:10" hidden="1" x14ac:dyDescent="0.25">
      <c r="A1697" s="3" t="s">
        <v>58</v>
      </c>
      <c r="B1697" s="2">
        <v>43831</v>
      </c>
      <c r="C1697" s="7">
        <v>0.91990842726334998</v>
      </c>
      <c r="D1697" s="7">
        <v>9.7340974031566899E-2</v>
      </c>
      <c r="E1697" s="7">
        <v>2.0694628870711902E-2</v>
      </c>
      <c r="F1697" s="7">
        <v>0.79497822902562398</v>
      </c>
      <c r="G1697" s="7">
        <v>8.6986168072096998E-2</v>
      </c>
      <c r="H1697" s="9">
        <f t="shared" si="78"/>
        <v>0.1180356029022788</v>
      </c>
      <c r="I1697" s="9">
        <f t="shared" si="79"/>
        <v>0.10908761539375733</v>
      </c>
      <c r="J1697" s="8">
        <f t="shared" si="80"/>
        <v>0.89231920305719092</v>
      </c>
    </row>
    <row r="1698" spans="1:10" hidden="1" x14ac:dyDescent="0.25">
      <c r="A1698" s="3" t="s">
        <v>58</v>
      </c>
      <c r="B1698" s="2">
        <v>43862</v>
      </c>
      <c r="C1698" s="7">
        <v>0.91064116041075904</v>
      </c>
      <c r="D1698" s="7">
        <v>9.8853209096173095E-2</v>
      </c>
      <c r="E1698" s="7">
        <v>1.8896998601152199E-2</v>
      </c>
      <c r="F1698" s="7">
        <v>0.80006484736269801</v>
      </c>
      <c r="G1698" s="7">
        <v>8.2184944939976995E-2</v>
      </c>
      <c r="H1698" s="9">
        <f t="shared" si="78"/>
        <v>0.11775020769732529</v>
      </c>
      <c r="I1698" s="9">
        <f t="shared" si="79"/>
        <v>0.10996909939220473</v>
      </c>
      <c r="J1698" s="8">
        <f t="shared" si="80"/>
        <v>0.89891805645887113</v>
      </c>
    </row>
    <row r="1699" spans="1:10" hidden="1" x14ac:dyDescent="0.25">
      <c r="A1699" s="3" t="s">
        <v>58</v>
      </c>
      <c r="B1699" s="2">
        <v>43891</v>
      </c>
      <c r="C1699" s="7">
        <v>0.90898296263637801</v>
      </c>
      <c r="D1699" s="7">
        <v>7.9076831630289904E-2</v>
      </c>
      <c r="E1699" s="7">
        <v>2.0584032819940201E-2</v>
      </c>
      <c r="F1699" s="7">
        <v>0.809221785052887</v>
      </c>
      <c r="G1699" s="7">
        <v>9.1117350496883007E-2</v>
      </c>
      <c r="H1699" s="9">
        <f t="shared" si="78"/>
        <v>9.9660864450230105E-2</v>
      </c>
      <c r="I1699" s="9">
        <f t="shared" si="79"/>
        <v>8.9020550235184792E-2</v>
      </c>
      <c r="J1699" s="8">
        <f t="shared" si="80"/>
        <v>0.88829861668317689</v>
      </c>
    </row>
    <row r="1700" spans="1:10" hidden="1" x14ac:dyDescent="0.25">
      <c r="A1700" s="3" t="s">
        <v>58</v>
      </c>
      <c r="B1700" s="2">
        <v>43922</v>
      </c>
      <c r="C1700" s="7">
        <v>0.59511598623664197</v>
      </c>
      <c r="D1700" s="7">
        <v>4.8714691719028001E-2</v>
      </c>
      <c r="E1700" s="7">
        <v>1.9586311858009301E-2</v>
      </c>
      <c r="F1700" s="7">
        <v>0.778911456359763</v>
      </c>
      <c r="G1700" s="7">
        <v>0.1527875400632</v>
      </c>
      <c r="H1700" s="9">
        <f t="shared" si="78"/>
        <v>6.8301003577037306E-2</v>
      </c>
      <c r="I1700" s="9">
        <f t="shared" si="79"/>
        <v>5.8860745074466043E-2</v>
      </c>
      <c r="J1700" s="8">
        <f t="shared" si="80"/>
        <v>0.82762614807879098</v>
      </c>
    </row>
    <row r="1701" spans="1:10" hidden="1" x14ac:dyDescent="0.25">
      <c r="A1701" s="3" t="s">
        <v>58</v>
      </c>
      <c r="B1701" s="2">
        <v>43952</v>
      </c>
      <c r="C1701" s="7">
        <v>0.72938312877698797</v>
      </c>
      <c r="D1701" s="7">
        <v>4.7567252347698402E-2</v>
      </c>
      <c r="E1701" s="7">
        <v>1.9553872736760201E-2</v>
      </c>
      <c r="F1701" s="7">
        <v>0.79918205357751804</v>
      </c>
      <c r="G1701" s="7">
        <v>0.13369682133802399</v>
      </c>
      <c r="H1701" s="9">
        <f t="shared" si="78"/>
        <v>6.712112508445861E-2</v>
      </c>
      <c r="I1701" s="9">
        <f t="shared" si="79"/>
        <v>5.6176310998829998E-2</v>
      </c>
      <c r="J1701" s="8">
        <f t="shared" si="80"/>
        <v>0.84674930592521647</v>
      </c>
    </row>
    <row r="1702" spans="1:10" hidden="1" x14ac:dyDescent="0.25">
      <c r="A1702" s="3" t="s">
        <v>58</v>
      </c>
      <c r="B1702" s="2">
        <v>43983</v>
      </c>
      <c r="C1702" s="7">
        <v>0.86567274158664798</v>
      </c>
      <c r="D1702" s="7">
        <v>6.1955292790752799E-2</v>
      </c>
      <c r="E1702" s="7">
        <v>1.72543083412861E-2</v>
      </c>
      <c r="F1702" s="7">
        <v>0.80871087021047905</v>
      </c>
      <c r="G1702" s="7">
        <v>0.112079528657482</v>
      </c>
      <c r="H1702" s="9">
        <f t="shared" si="78"/>
        <v>7.9209601132038898E-2</v>
      </c>
      <c r="I1702" s="9">
        <f t="shared" si="79"/>
        <v>7.1158493833261713E-2</v>
      </c>
      <c r="J1702" s="8">
        <f t="shared" si="80"/>
        <v>0.8706661630012319</v>
      </c>
    </row>
    <row r="1703" spans="1:10" hidden="1" x14ac:dyDescent="0.25">
      <c r="A1703" s="3" t="s">
        <v>58</v>
      </c>
      <c r="B1703" s="2">
        <v>44013</v>
      </c>
      <c r="C1703" s="7">
        <v>1.02822188604005</v>
      </c>
      <c r="D1703" s="7">
        <v>7.8401591404617901E-2</v>
      </c>
      <c r="E1703" s="7">
        <v>1.54014378382074E-2</v>
      </c>
      <c r="F1703" s="7">
        <v>0.80252330329878496</v>
      </c>
      <c r="G1703" s="7">
        <v>0.10367366745839</v>
      </c>
      <c r="H1703" s="9">
        <f t="shared" si="78"/>
        <v>9.3803029242825298E-2</v>
      </c>
      <c r="I1703" s="9">
        <f t="shared" si="79"/>
        <v>8.8999177882258404E-2</v>
      </c>
      <c r="J1703" s="8">
        <f t="shared" si="80"/>
        <v>0.88092489470340285</v>
      </c>
    </row>
    <row r="1704" spans="1:10" hidden="1" x14ac:dyDescent="0.25">
      <c r="A1704" s="3" t="s">
        <v>58</v>
      </c>
      <c r="B1704" s="2">
        <v>44044</v>
      </c>
      <c r="C1704" s="7">
        <v>1.03416159401246</v>
      </c>
      <c r="D1704" s="7">
        <v>8.9872352574588005E-2</v>
      </c>
      <c r="E1704" s="7">
        <v>1.4016646949789E-2</v>
      </c>
      <c r="F1704" s="7">
        <v>0.80161118134537801</v>
      </c>
      <c r="G1704" s="7">
        <v>9.4499819130245494E-2</v>
      </c>
      <c r="H1704" s="9">
        <f t="shared" si="78"/>
        <v>0.10388899952437701</v>
      </c>
      <c r="I1704" s="9">
        <f t="shared" si="79"/>
        <v>0.10081212849709953</v>
      </c>
      <c r="J1704" s="8">
        <f t="shared" si="80"/>
        <v>0.89148353391996604</v>
      </c>
    </row>
    <row r="1705" spans="1:10" hidden="1" x14ac:dyDescent="0.25">
      <c r="A1705" s="3" t="s">
        <v>58</v>
      </c>
      <c r="B1705" s="2">
        <v>44075</v>
      </c>
      <c r="C1705" s="7">
        <v>1.00750004103069</v>
      </c>
      <c r="D1705" s="7">
        <v>8.5850468000083793E-2</v>
      </c>
      <c r="E1705" s="7">
        <v>1.45741103578069E-2</v>
      </c>
      <c r="F1705" s="7">
        <v>0.80438655294987205</v>
      </c>
      <c r="G1705" s="7">
        <v>9.5188868692237597E-2</v>
      </c>
      <c r="H1705" s="9">
        <f t="shared" si="78"/>
        <v>0.10042457835789069</v>
      </c>
      <c r="I1705" s="9">
        <f t="shared" si="79"/>
        <v>9.6435517710187241E-2</v>
      </c>
      <c r="J1705" s="8">
        <f t="shared" si="80"/>
        <v>0.89023702094995583</v>
      </c>
    </row>
    <row r="1706" spans="1:10" hidden="1" x14ac:dyDescent="0.25">
      <c r="A1706" s="3" t="s">
        <v>58</v>
      </c>
      <c r="B1706" s="2">
        <v>44105</v>
      </c>
      <c r="C1706" s="7">
        <v>1.01814790543419</v>
      </c>
      <c r="D1706" s="7">
        <v>9.1548446829603794E-2</v>
      </c>
      <c r="E1706" s="7">
        <v>1.32874809652264E-2</v>
      </c>
      <c r="F1706" s="7">
        <v>0.79441183787519998</v>
      </c>
      <c r="G1706" s="7">
        <v>0.10075223432997001</v>
      </c>
      <c r="H1706" s="9">
        <f t="shared" si="78"/>
        <v>0.1048359277948302</v>
      </c>
      <c r="I1706" s="9">
        <f t="shared" si="79"/>
        <v>0.10333245000943483</v>
      </c>
      <c r="J1706" s="8">
        <f t="shared" si="80"/>
        <v>0.88596028470480381</v>
      </c>
    </row>
    <row r="1707" spans="1:10" hidden="1" x14ac:dyDescent="0.25">
      <c r="A1707" s="3" t="s">
        <v>58</v>
      </c>
      <c r="B1707" s="2">
        <v>44136</v>
      </c>
      <c r="C1707" s="7">
        <v>0.82369143599795003</v>
      </c>
      <c r="D1707" s="7">
        <v>6.46421100963782E-2</v>
      </c>
      <c r="E1707" s="7">
        <v>1.5673336174581502E-2</v>
      </c>
      <c r="F1707" s="7">
        <v>0.80573677953039602</v>
      </c>
      <c r="G1707" s="7">
        <v>0.113947774198645</v>
      </c>
      <c r="H1707" s="9">
        <f t="shared" si="78"/>
        <v>8.0315446270959698E-2</v>
      </c>
      <c r="I1707" s="9">
        <f t="shared" si="79"/>
        <v>7.4268931458226523E-2</v>
      </c>
      <c r="J1707" s="8">
        <f t="shared" si="80"/>
        <v>0.87037888962677423</v>
      </c>
    </row>
    <row r="1708" spans="1:10" hidden="1" x14ac:dyDescent="0.25">
      <c r="A1708" s="3" t="s">
        <v>58</v>
      </c>
      <c r="B1708" s="2">
        <v>44166</v>
      </c>
      <c r="C1708" s="7">
        <v>0.99256760342434203</v>
      </c>
      <c r="D1708" s="7">
        <v>9.8651736172863699E-2</v>
      </c>
      <c r="E1708" s="7">
        <v>1.16745614356036E-2</v>
      </c>
      <c r="F1708" s="7">
        <v>0.80367649377085004</v>
      </c>
      <c r="G1708" s="7">
        <v>8.5997208620682303E-2</v>
      </c>
      <c r="H1708" s="9">
        <f t="shared" si="78"/>
        <v>0.11032629760846729</v>
      </c>
      <c r="I1708" s="9">
        <f t="shared" si="79"/>
        <v>0.10933021144536006</v>
      </c>
      <c r="J1708" s="8">
        <f t="shared" si="80"/>
        <v>0.90232822994371376</v>
      </c>
    </row>
    <row r="1709" spans="1:10" hidden="1" x14ac:dyDescent="0.25">
      <c r="A1709" s="3" t="s">
        <v>58</v>
      </c>
      <c r="B1709" s="2">
        <v>44197</v>
      </c>
      <c r="C1709" s="7">
        <v>0.63785501903080699</v>
      </c>
      <c r="D1709" s="7">
        <v>5.4206181772765101E-2</v>
      </c>
      <c r="E1709" s="7">
        <v>1.0745380441356299E-2</v>
      </c>
      <c r="F1709" s="7">
        <v>0.81595666353849905</v>
      </c>
      <c r="G1709" s="7">
        <v>0.11909177424738</v>
      </c>
      <c r="H1709" s="9">
        <f t="shared" si="78"/>
        <v>6.4951562214121406E-2</v>
      </c>
      <c r="I1709" s="9">
        <f t="shared" si="79"/>
        <v>6.2294295906618627E-2</v>
      </c>
      <c r="J1709" s="8">
        <f t="shared" si="80"/>
        <v>0.8701628453112642</v>
      </c>
    </row>
    <row r="1710" spans="1:10" hidden="1" x14ac:dyDescent="0.25">
      <c r="A1710" s="3" t="s">
        <v>58</v>
      </c>
      <c r="B1710" s="2">
        <v>44228</v>
      </c>
      <c r="C1710" s="7">
        <v>0.648991936677768</v>
      </c>
      <c r="D1710" s="7">
        <v>5.3738247473686503E-2</v>
      </c>
      <c r="E1710" s="7">
        <v>1.4792318001531199E-2</v>
      </c>
      <c r="F1710" s="7">
        <v>0.80951833214837998</v>
      </c>
      <c r="G1710" s="7">
        <v>0.121951102376403</v>
      </c>
      <c r="H1710" s="9">
        <f t="shared" si="78"/>
        <v>6.85305654752177E-2</v>
      </c>
      <c r="I1710" s="9">
        <f t="shared" si="79"/>
        <v>6.2250608616517114E-2</v>
      </c>
      <c r="J1710" s="8">
        <f t="shared" si="80"/>
        <v>0.86325657962206648</v>
      </c>
    </row>
    <row r="1711" spans="1:10" hidden="1" x14ac:dyDescent="0.25">
      <c r="A1711" s="3" t="s">
        <v>58</v>
      </c>
      <c r="B1711" s="2">
        <v>44256</v>
      </c>
      <c r="C1711" s="7">
        <v>0.84205601990897305</v>
      </c>
      <c r="D1711" s="7">
        <v>5.3423751249523803E-2</v>
      </c>
      <c r="E1711" s="7">
        <v>1.37486791491868E-2</v>
      </c>
      <c r="F1711" s="7">
        <v>0.80724821639133604</v>
      </c>
      <c r="G1711" s="7">
        <v>0.125579353209954</v>
      </c>
      <c r="H1711" s="9">
        <f t="shared" si="78"/>
        <v>6.7172430398710598E-2</v>
      </c>
      <c r="I1711" s="9">
        <f t="shared" si="79"/>
        <v>6.2072140441567628E-2</v>
      </c>
      <c r="J1711" s="8">
        <f t="shared" si="80"/>
        <v>0.86067196764085985</v>
      </c>
    </row>
    <row r="1712" spans="1:10" hidden="1" x14ac:dyDescent="0.25">
      <c r="A1712" s="3" t="s">
        <v>58</v>
      </c>
      <c r="B1712" s="2">
        <v>44287</v>
      </c>
      <c r="C1712" s="7">
        <v>0.97886508359365199</v>
      </c>
      <c r="D1712" s="7">
        <v>8.1132893120275107E-2</v>
      </c>
      <c r="E1712" s="7">
        <v>1.0758342422507099E-2</v>
      </c>
      <c r="F1712" s="7">
        <v>0.80688944540040997</v>
      </c>
      <c r="G1712" s="7">
        <v>0.101219319056808</v>
      </c>
      <c r="H1712" s="9">
        <f t="shared" si="78"/>
        <v>9.189123554278221E-2</v>
      </c>
      <c r="I1712" s="9">
        <f t="shared" si="79"/>
        <v>9.1363572289668515E-2</v>
      </c>
      <c r="J1712" s="8">
        <f t="shared" si="80"/>
        <v>0.88802233852068513</v>
      </c>
    </row>
    <row r="1713" spans="1:10" hidden="1" x14ac:dyDescent="0.25">
      <c r="A1713" s="3" t="s">
        <v>58</v>
      </c>
      <c r="B1713" s="2">
        <v>44317</v>
      </c>
      <c r="C1713" s="7">
        <v>1.07284112574131</v>
      </c>
      <c r="D1713" s="7">
        <v>8.2108074444738194E-2</v>
      </c>
      <c r="E1713" s="7">
        <v>9.3399172895056396E-3</v>
      </c>
      <c r="F1713" s="7">
        <v>0.81447023442259603</v>
      </c>
      <c r="G1713" s="7">
        <v>9.4081773843160299E-2</v>
      </c>
      <c r="H1713" s="9">
        <f t="shared" si="78"/>
        <v>9.1447991734243839E-2</v>
      </c>
      <c r="I1713" s="9">
        <f t="shared" si="79"/>
        <v>9.1579367504961179E-2</v>
      </c>
      <c r="J1713" s="8">
        <f t="shared" si="80"/>
        <v>0.89657830886733425</v>
      </c>
    </row>
    <row r="1714" spans="1:10" hidden="1" x14ac:dyDescent="0.25">
      <c r="A1714" s="3" t="s">
        <v>58</v>
      </c>
      <c r="B1714" s="2">
        <v>44348</v>
      </c>
      <c r="C1714" s="7">
        <v>1.0749899190261001</v>
      </c>
      <c r="D1714" s="7">
        <v>8.2924502903931899E-2</v>
      </c>
      <c r="E1714" s="7">
        <v>1.1115779860904E-2</v>
      </c>
      <c r="F1714" s="7">
        <v>0.80185662171404304</v>
      </c>
      <c r="G1714" s="7">
        <v>0.104103095521121</v>
      </c>
      <c r="H1714" s="9">
        <f t="shared" si="78"/>
        <v>9.4040282764835892E-2</v>
      </c>
      <c r="I1714" s="9">
        <f t="shared" si="79"/>
        <v>9.3723182600370797E-2</v>
      </c>
      <c r="J1714" s="8">
        <f t="shared" si="80"/>
        <v>0.88478112461797498</v>
      </c>
    </row>
    <row r="1715" spans="1:10" hidden="1" x14ac:dyDescent="0.25">
      <c r="A1715" s="3" t="s">
        <v>58</v>
      </c>
      <c r="B1715" s="2">
        <v>44378</v>
      </c>
      <c r="C1715" s="7">
        <v>1.0942699881011699</v>
      </c>
      <c r="D1715" s="7">
        <v>8.5733964996214995E-2</v>
      </c>
      <c r="E1715" s="7">
        <v>1.05236402544135E-2</v>
      </c>
      <c r="F1715" s="7">
        <v>0.80915192049172202</v>
      </c>
      <c r="G1715" s="7">
        <v>9.4590474257649396E-2</v>
      </c>
      <c r="H1715" s="9">
        <f t="shared" si="78"/>
        <v>9.62576052506285E-2</v>
      </c>
      <c r="I1715" s="9">
        <f t="shared" si="79"/>
        <v>9.5804354931208355E-2</v>
      </c>
      <c r="J1715" s="8">
        <f t="shared" si="80"/>
        <v>0.89488588548793702</v>
      </c>
    </row>
    <row r="1716" spans="1:10" hidden="1" x14ac:dyDescent="0.25">
      <c r="A1716" s="3" t="s">
        <v>58</v>
      </c>
      <c r="B1716" s="2">
        <v>44409</v>
      </c>
      <c r="C1716" s="7">
        <v>1.0951683923650799</v>
      </c>
      <c r="D1716" s="7">
        <v>9.1514217421419505E-2</v>
      </c>
      <c r="E1716" s="7">
        <v>9.0696515033116404E-3</v>
      </c>
      <c r="F1716" s="7">
        <v>0.80569789454048801</v>
      </c>
      <c r="G1716" s="7">
        <v>9.3718236534781299E-2</v>
      </c>
      <c r="H1716" s="9">
        <f t="shared" si="78"/>
        <v>0.10058386892473115</v>
      </c>
      <c r="I1716" s="9">
        <f t="shared" si="79"/>
        <v>0.10199841955020875</v>
      </c>
      <c r="J1716" s="8">
        <f t="shared" si="80"/>
        <v>0.89721211196190753</v>
      </c>
    </row>
    <row r="1717" spans="1:10" x14ac:dyDescent="0.25">
      <c r="A1717" s="3" t="s">
        <v>58</v>
      </c>
      <c r="B1717" s="2">
        <v>44440</v>
      </c>
      <c r="C1717" s="7">
        <v>1.05268106908571</v>
      </c>
      <c r="D1717" s="7">
        <v>8.7877049937242394E-2</v>
      </c>
      <c r="E1717" s="7">
        <v>1.0091076903747101E-2</v>
      </c>
      <c r="F1717" s="7">
        <v>0.82020587646683296</v>
      </c>
      <c r="G1717" s="7">
        <v>8.1825996692177994E-2</v>
      </c>
      <c r="H1717" s="9">
        <f t="shared" si="78"/>
        <v>9.7968126840989489E-2</v>
      </c>
      <c r="I1717" s="9">
        <f t="shared" si="79"/>
        <v>9.6772053941403133E-2</v>
      </c>
      <c r="J1717" s="8">
        <f t="shared" si="80"/>
        <v>0.9080829264040754</v>
      </c>
    </row>
    <row r="1718" spans="1:10" hidden="1" x14ac:dyDescent="0.25">
      <c r="A1718" s="3" t="s">
        <v>59</v>
      </c>
      <c r="B1718" s="2">
        <v>43466</v>
      </c>
      <c r="C1718" s="7">
        <v>0.86935039107076595</v>
      </c>
      <c r="D1718" s="7">
        <v>6.20731265453974E-2</v>
      </c>
      <c r="E1718" s="7">
        <v>1.11116483646589E-2</v>
      </c>
      <c r="F1718" s="7">
        <v>0.79492017635458501</v>
      </c>
      <c r="G1718" s="7">
        <v>0.13189504873535901</v>
      </c>
      <c r="H1718" s="9">
        <f t="shared" si="78"/>
        <v>7.3184774910056302E-2</v>
      </c>
      <c r="I1718" s="9">
        <f t="shared" si="79"/>
        <v>7.243128544336104E-2</v>
      </c>
      <c r="J1718" s="8">
        <f t="shared" si="80"/>
        <v>0.85699330289998243</v>
      </c>
    </row>
    <row r="1719" spans="1:10" hidden="1" x14ac:dyDescent="0.25">
      <c r="A1719" s="3" t="s">
        <v>59</v>
      </c>
      <c r="B1719" s="2">
        <v>43497</v>
      </c>
      <c r="C1719" s="7">
        <v>0.86860711082362196</v>
      </c>
      <c r="D1719" s="7">
        <v>6.3206168379910402E-2</v>
      </c>
      <c r="E1719" s="7">
        <v>1.0305456206024801E-2</v>
      </c>
      <c r="F1719" s="7">
        <v>0.80414715066045495</v>
      </c>
      <c r="G1719" s="7">
        <v>0.12234122475361001</v>
      </c>
      <c r="H1719" s="9">
        <f t="shared" si="78"/>
        <v>7.3511624585935201E-2</v>
      </c>
      <c r="I1719" s="9">
        <f t="shared" si="79"/>
        <v>7.2872458077224325E-2</v>
      </c>
      <c r="J1719" s="8">
        <f t="shared" si="80"/>
        <v>0.86735331904036539</v>
      </c>
    </row>
    <row r="1720" spans="1:10" hidden="1" x14ac:dyDescent="0.25">
      <c r="A1720" s="3" t="s">
        <v>59</v>
      </c>
      <c r="B1720" s="2">
        <v>43525</v>
      </c>
      <c r="C1720" s="7">
        <v>1.0592627056791399</v>
      </c>
      <c r="D1720" s="7">
        <v>5.9833313423492102E-2</v>
      </c>
      <c r="E1720" s="7">
        <v>1.00595481772216E-2</v>
      </c>
      <c r="F1720" s="7">
        <v>0.79917993873392001</v>
      </c>
      <c r="G1720" s="7">
        <v>0.13092719966536601</v>
      </c>
      <c r="H1720" s="9">
        <f t="shared" si="78"/>
        <v>6.9892861600713702E-2</v>
      </c>
      <c r="I1720" s="9">
        <f t="shared" si="79"/>
        <v>6.9653539422378771E-2</v>
      </c>
      <c r="J1720" s="8">
        <f t="shared" si="80"/>
        <v>0.85901325215741209</v>
      </c>
    </row>
    <row r="1721" spans="1:10" hidden="1" x14ac:dyDescent="0.25">
      <c r="A1721" s="3" t="s">
        <v>59</v>
      </c>
      <c r="B1721" s="2">
        <v>43556</v>
      </c>
      <c r="C1721" s="7">
        <v>0.98347013105978998</v>
      </c>
      <c r="D1721" s="7">
        <v>6.17541600876262E-2</v>
      </c>
      <c r="E1721" s="7">
        <v>8.9359209730933906E-3</v>
      </c>
      <c r="F1721" s="7">
        <v>0.79577632090930395</v>
      </c>
      <c r="G1721" s="7">
        <v>0.133533598029977</v>
      </c>
      <c r="H1721" s="9">
        <f t="shared" si="78"/>
        <v>7.0690081060719584E-2</v>
      </c>
      <c r="I1721" s="9">
        <f t="shared" si="79"/>
        <v>7.2013953388377891E-2</v>
      </c>
      <c r="J1721" s="8">
        <f t="shared" si="80"/>
        <v>0.85753048099693019</v>
      </c>
    </row>
    <row r="1722" spans="1:10" hidden="1" x14ac:dyDescent="0.25">
      <c r="A1722" s="3" t="s">
        <v>59</v>
      </c>
      <c r="B1722" s="2">
        <v>43586</v>
      </c>
      <c r="C1722" s="7">
        <v>1.0195293146097599</v>
      </c>
      <c r="D1722" s="7">
        <v>6.9648126019630496E-2</v>
      </c>
      <c r="E1722" s="7">
        <v>8.3871923969585493E-3</v>
      </c>
      <c r="F1722" s="7">
        <v>0.80592898811713898</v>
      </c>
      <c r="G1722" s="7">
        <v>0.116035693466272</v>
      </c>
      <c r="H1722" s="9">
        <f t="shared" si="78"/>
        <v>7.8035318416589047E-2</v>
      </c>
      <c r="I1722" s="9">
        <f t="shared" si="79"/>
        <v>7.9545393426935909E-2</v>
      </c>
      <c r="J1722" s="8">
        <f t="shared" si="80"/>
        <v>0.87557711413676942</v>
      </c>
    </row>
    <row r="1723" spans="1:10" hidden="1" x14ac:dyDescent="0.25">
      <c r="A1723" s="3" t="s">
        <v>59</v>
      </c>
      <c r="B1723" s="2">
        <v>43617</v>
      </c>
      <c r="C1723" s="7">
        <v>0.97458655869432298</v>
      </c>
      <c r="D1723" s="7">
        <v>6.9308548209460197E-2</v>
      </c>
      <c r="E1723" s="7">
        <v>7.8820115730545998E-3</v>
      </c>
      <c r="F1723" s="7">
        <v>0.80480527766253096</v>
      </c>
      <c r="G1723" s="7">
        <v>0.118004162554954</v>
      </c>
      <c r="H1723" s="9">
        <f t="shared" si="78"/>
        <v>7.7190559782514795E-2</v>
      </c>
      <c r="I1723" s="9">
        <f t="shared" si="79"/>
        <v>7.9290072022736802E-2</v>
      </c>
      <c r="J1723" s="8">
        <f t="shared" si="80"/>
        <v>0.87411382587199116</v>
      </c>
    </row>
    <row r="1724" spans="1:10" hidden="1" x14ac:dyDescent="0.25">
      <c r="A1724" s="3" t="s">
        <v>59</v>
      </c>
      <c r="B1724" s="2">
        <v>43647</v>
      </c>
      <c r="C1724" s="7">
        <v>1.00057930305395</v>
      </c>
      <c r="D1724" s="7">
        <v>7.3904534072708902E-2</v>
      </c>
      <c r="E1724" s="7">
        <v>8.2685778254561696E-3</v>
      </c>
      <c r="F1724" s="7">
        <v>0.79777667309783096</v>
      </c>
      <c r="G1724" s="7">
        <v>0.12005021500400399</v>
      </c>
      <c r="H1724" s="9">
        <f t="shared" si="78"/>
        <v>8.2173111898165077E-2</v>
      </c>
      <c r="I1724" s="9">
        <f t="shared" si="79"/>
        <v>8.4783902032948E-2</v>
      </c>
      <c r="J1724" s="8">
        <f t="shared" si="80"/>
        <v>0.87168120717053987</v>
      </c>
    </row>
    <row r="1725" spans="1:10" hidden="1" x14ac:dyDescent="0.25">
      <c r="A1725" s="3" t="s">
        <v>59</v>
      </c>
      <c r="B1725" s="2">
        <v>43678</v>
      </c>
      <c r="C1725" s="7">
        <v>1.02034998325475</v>
      </c>
      <c r="D1725" s="7">
        <v>6.8639600383120197E-2</v>
      </c>
      <c r="E1725" s="7">
        <v>8.5782837497365896E-3</v>
      </c>
      <c r="F1725" s="7">
        <v>0.79153085903448905</v>
      </c>
      <c r="G1725" s="7">
        <v>0.13125125683265401</v>
      </c>
      <c r="H1725" s="9">
        <f t="shared" si="78"/>
        <v>7.7217884132856782E-2</v>
      </c>
      <c r="I1725" s="9">
        <f t="shared" si="79"/>
        <v>7.9797672230680447E-2</v>
      </c>
      <c r="J1725" s="8">
        <f t="shared" si="80"/>
        <v>0.86017045941760928</v>
      </c>
    </row>
    <row r="1726" spans="1:10" hidden="1" x14ac:dyDescent="0.25">
      <c r="A1726" s="3" t="s">
        <v>59</v>
      </c>
      <c r="B1726" s="2">
        <v>43709</v>
      </c>
      <c r="C1726" s="7">
        <v>0.96497620238853499</v>
      </c>
      <c r="D1726" s="7">
        <v>7.1082661193605998E-2</v>
      </c>
      <c r="E1726" s="7">
        <v>8.3291806853923803E-3</v>
      </c>
      <c r="F1726" s="7">
        <v>0.798211890986951</v>
      </c>
      <c r="G1726" s="7">
        <v>0.12237626713405</v>
      </c>
      <c r="H1726" s="9">
        <f t="shared" si="78"/>
        <v>7.9411841878998385E-2</v>
      </c>
      <c r="I1726" s="9">
        <f t="shared" si="79"/>
        <v>8.1770512670648554E-2</v>
      </c>
      <c r="J1726" s="8">
        <f t="shared" si="80"/>
        <v>0.86929455218055696</v>
      </c>
    </row>
    <row r="1727" spans="1:10" hidden="1" x14ac:dyDescent="0.25">
      <c r="A1727" s="3" t="s">
        <v>59</v>
      </c>
      <c r="B1727" s="2">
        <v>43739</v>
      </c>
      <c r="C1727" s="7">
        <v>0.99343971994653302</v>
      </c>
      <c r="D1727" s="7">
        <v>6.6759185485727804E-2</v>
      </c>
      <c r="E1727" s="7">
        <v>8.2039916385796205E-3</v>
      </c>
      <c r="F1727" s="7">
        <v>0.80547939565201598</v>
      </c>
      <c r="G1727" s="7">
        <v>0.119557427223676</v>
      </c>
      <c r="H1727" s="9">
        <f t="shared" si="78"/>
        <v>7.4963177124307417E-2</v>
      </c>
      <c r="I1727" s="9">
        <f t="shared" si="79"/>
        <v>7.653775805083908E-2</v>
      </c>
      <c r="J1727" s="8">
        <f t="shared" si="80"/>
        <v>0.87223858113774377</v>
      </c>
    </row>
    <row r="1728" spans="1:10" hidden="1" x14ac:dyDescent="0.25">
      <c r="A1728" s="3" t="s">
        <v>59</v>
      </c>
      <c r="B1728" s="2">
        <v>43770</v>
      </c>
      <c r="C1728" s="7">
        <v>1.05386481277458</v>
      </c>
      <c r="D1728" s="7">
        <v>7.1336710065426204E-2</v>
      </c>
      <c r="E1728" s="7">
        <v>1.01979838861018E-2</v>
      </c>
      <c r="F1728" s="7">
        <v>0.78654386096070705</v>
      </c>
      <c r="G1728" s="7">
        <v>0.13192144508776499</v>
      </c>
      <c r="H1728" s="9">
        <f t="shared" si="78"/>
        <v>8.1534693951528001E-2</v>
      </c>
      <c r="I1728" s="9">
        <f t="shared" si="79"/>
        <v>8.3154593395323675E-2</v>
      </c>
      <c r="J1728" s="8">
        <f t="shared" si="80"/>
        <v>0.85788057102613324</v>
      </c>
    </row>
    <row r="1729" spans="1:10" hidden="1" x14ac:dyDescent="0.25">
      <c r="A1729" s="3" t="s">
        <v>59</v>
      </c>
      <c r="B1729" s="2">
        <v>43800</v>
      </c>
      <c r="C1729" s="7">
        <v>1.1919837666442501</v>
      </c>
      <c r="D1729" s="7">
        <v>8.9183876535785397E-2</v>
      </c>
      <c r="E1729" s="7">
        <v>9.0990149676907096E-3</v>
      </c>
      <c r="F1729" s="7">
        <v>0.78259510566181401</v>
      </c>
      <c r="G1729" s="7">
        <v>0.119122002834709</v>
      </c>
      <c r="H1729" s="9">
        <f t="shared" si="78"/>
        <v>9.8282891503476105E-2</v>
      </c>
      <c r="I1729" s="9">
        <f t="shared" si="79"/>
        <v>0.10230101706623936</v>
      </c>
      <c r="J1729" s="8">
        <f t="shared" si="80"/>
        <v>0.87177898219759942</v>
      </c>
    </row>
    <row r="1730" spans="1:10" hidden="1" x14ac:dyDescent="0.25">
      <c r="A1730" s="3" t="s">
        <v>59</v>
      </c>
      <c r="B1730" s="2">
        <v>43831</v>
      </c>
      <c r="C1730" s="7">
        <v>0.92427302043467696</v>
      </c>
      <c r="D1730" s="7">
        <v>5.7961752949167999E-2</v>
      </c>
      <c r="E1730" s="7">
        <v>8.8139516133815803E-3</v>
      </c>
      <c r="F1730" s="7">
        <v>0.77945882899735297</v>
      </c>
      <c r="G1730" s="7">
        <v>0.153765466440098</v>
      </c>
      <c r="H1730" s="9">
        <f t="shared" si="78"/>
        <v>6.6775704562549582E-2</v>
      </c>
      <c r="I1730" s="9">
        <f t="shared" si="79"/>
        <v>6.9214626674735255E-2</v>
      </c>
      <c r="J1730" s="8">
        <f t="shared" si="80"/>
        <v>0.83742058194652103</v>
      </c>
    </row>
    <row r="1731" spans="1:10" hidden="1" x14ac:dyDescent="0.25">
      <c r="A1731" s="3" t="s">
        <v>59</v>
      </c>
      <c r="B1731" s="2">
        <v>43862</v>
      </c>
      <c r="C1731" s="7">
        <v>0.92641262163256299</v>
      </c>
      <c r="D1731" s="7">
        <v>6.0333222112081801E-2</v>
      </c>
      <c r="E1731" s="7">
        <v>8.5596464803426708E-3</v>
      </c>
      <c r="F1731" s="7">
        <v>0.78721567093042499</v>
      </c>
      <c r="G1731" s="7">
        <v>0.14389146047715101</v>
      </c>
      <c r="H1731" s="9">
        <f t="shared" ref="H1731:H1794" si="81">D1731+E1731</f>
        <v>6.8892868592424467E-2</v>
      </c>
      <c r="I1731" s="9">
        <f t="shared" ref="I1731:I1794" si="82">D1731/(D1731+F1731)</f>
        <v>7.118553585209618E-2</v>
      </c>
      <c r="J1731" s="8">
        <f t="shared" ref="J1731:J1794" si="83">+F1731+D1731</f>
        <v>0.8475488930425068</v>
      </c>
    </row>
    <row r="1732" spans="1:10" hidden="1" x14ac:dyDescent="0.25">
      <c r="A1732" s="3" t="s">
        <v>59</v>
      </c>
      <c r="B1732" s="2">
        <v>43891</v>
      </c>
      <c r="C1732" s="7">
        <v>0.89037580798072502</v>
      </c>
      <c r="D1732" s="7">
        <v>4.2278353102846097E-2</v>
      </c>
      <c r="E1732" s="7">
        <v>4.72397860176638E-3</v>
      </c>
      <c r="F1732" s="7">
        <v>0.80404732484530494</v>
      </c>
      <c r="G1732" s="7">
        <v>0.14895034345008301</v>
      </c>
      <c r="H1732" s="9">
        <f t="shared" si="81"/>
        <v>4.7002331704612474E-2</v>
      </c>
      <c r="I1732" s="9">
        <f t="shared" si="82"/>
        <v>4.995518179874512E-2</v>
      </c>
      <c r="J1732" s="8">
        <f t="shared" si="83"/>
        <v>0.84632567794815106</v>
      </c>
    </row>
    <row r="1733" spans="1:10" hidden="1" x14ac:dyDescent="0.25">
      <c r="A1733" s="3" t="s">
        <v>59</v>
      </c>
      <c r="B1733" s="2">
        <v>43922</v>
      </c>
      <c r="C1733" s="7">
        <v>0.60144595662149503</v>
      </c>
      <c r="D1733" s="7">
        <v>1.24639423844652E-2</v>
      </c>
      <c r="E1733" s="7">
        <v>3.28197443284734E-3</v>
      </c>
      <c r="F1733" s="7">
        <v>0.74650730876860605</v>
      </c>
      <c r="G1733" s="7">
        <v>0.23774677441408201</v>
      </c>
      <c r="H1733" s="9">
        <f t="shared" si="81"/>
        <v>1.5745916817312539E-2</v>
      </c>
      <c r="I1733" s="9">
        <f t="shared" si="82"/>
        <v>1.642215349465383E-2</v>
      </c>
      <c r="J1733" s="8">
        <f t="shared" si="83"/>
        <v>0.75897125115307129</v>
      </c>
    </row>
    <row r="1734" spans="1:10" hidden="1" x14ac:dyDescent="0.25">
      <c r="A1734" s="3" t="s">
        <v>59</v>
      </c>
      <c r="B1734" s="2">
        <v>43952</v>
      </c>
      <c r="C1734" s="7">
        <v>0.77496052272744298</v>
      </c>
      <c r="D1734" s="7">
        <v>1.26865548540192E-2</v>
      </c>
      <c r="E1734" s="7">
        <v>3.9591880679413103E-3</v>
      </c>
      <c r="F1734" s="7">
        <v>0.73675943621560203</v>
      </c>
      <c r="G1734" s="7">
        <v>0.246594820862438</v>
      </c>
      <c r="H1734" s="9">
        <f t="shared" si="81"/>
        <v>1.664574292196051E-2</v>
      </c>
      <c r="I1734" s="9">
        <f t="shared" si="82"/>
        <v>1.6927910757001646E-2</v>
      </c>
      <c r="J1734" s="8">
        <f t="shared" si="83"/>
        <v>0.74944599106962118</v>
      </c>
    </row>
    <row r="1735" spans="1:10" hidden="1" x14ac:dyDescent="0.25">
      <c r="A1735" s="3" t="s">
        <v>59</v>
      </c>
      <c r="B1735" s="2">
        <v>43983</v>
      </c>
      <c r="C1735" s="7">
        <v>0.93077864851156</v>
      </c>
      <c r="D1735" s="7">
        <v>3.0807201790623798E-2</v>
      </c>
      <c r="E1735" s="7">
        <v>3.9690965140763198E-3</v>
      </c>
      <c r="F1735" s="7">
        <v>0.73160038491274704</v>
      </c>
      <c r="G1735" s="7">
        <v>0.23362331678255299</v>
      </c>
      <c r="H1735" s="9">
        <f t="shared" si="81"/>
        <v>3.4776298304700116E-2</v>
      </c>
      <c r="I1735" s="9">
        <f t="shared" si="82"/>
        <v>4.0407784927525815E-2</v>
      </c>
      <c r="J1735" s="8">
        <f t="shared" si="83"/>
        <v>0.76240758670337083</v>
      </c>
    </row>
    <row r="1736" spans="1:10" hidden="1" x14ac:dyDescent="0.25">
      <c r="A1736" s="3" t="s">
        <v>59</v>
      </c>
      <c r="B1736" s="2">
        <v>44013</v>
      </c>
      <c r="C1736" s="7">
        <v>1.05769270809778</v>
      </c>
      <c r="D1736" s="7">
        <v>4.4592927780372098E-2</v>
      </c>
      <c r="E1736" s="7">
        <v>2.99138552180802E-3</v>
      </c>
      <c r="F1736" s="7">
        <v>0.76442706562728602</v>
      </c>
      <c r="G1736" s="7">
        <v>0.18798862107053399</v>
      </c>
      <c r="H1736" s="9">
        <f t="shared" si="81"/>
        <v>4.7584313302180117E-2</v>
      </c>
      <c r="I1736" s="9">
        <f t="shared" si="82"/>
        <v>5.5119685723146412E-2</v>
      </c>
      <c r="J1736" s="8">
        <f t="shared" si="83"/>
        <v>0.80901999340765807</v>
      </c>
    </row>
    <row r="1737" spans="1:10" hidden="1" x14ac:dyDescent="0.25">
      <c r="A1737" s="3" t="s">
        <v>59</v>
      </c>
      <c r="B1737" s="2">
        <v>44044</v>
      </c>
      <c r="C1737" s="7">
        <v>1.07901538529323</v>
      </c>
      <c r="D1737" s="7">
        <v>4.9386111173300003E-2</v>
      </c>
      <c r="E1737" s="7">
        <v>3.61133107537973E-3</v>
      </c>
      <c r="F1737" s="7">
        <v>0.758588015648478</v>
      </c>
      <c r="G1737" s="7">
        <v>0.188414542102842</v>
      </c>
      <c r="H1737" s="9">
        <f t="shared" si="81"/>
        <v>5.2997442248679735E-2</v>
      </c>
      <c r="I1737" s="9">
        <f t="shared" si="82"/>
        <v>6.1123381967147485E-2</v>
      </c>
      <c r="J1737" s="8">
        <f t="shared" si="83"/>
        <v>0.80797412682177805</v>
      </c>
    </row>
    <row r="1738" spans="1:10" hidden="1" x14ac:dyDescent="0.25">
      <c r="A1738" s="3" t="s">
        <v>59</v>
      </c>
      <c r="B1738" s="2">
        <v>44075</v>
      </c>
      <c r="C1738" s="7">
        <v>1.04440371117084</v>
      </c>
      <c r="D1738" s="7">
        <v>4.8488851404825201E-2</v>
      </c>
      <c r="E1738" s="7">
        <v>3.2089854806921598E-3</v>
      </c>
      <c r="F1738" s="7">
        <v>0.75195845045145604</v>
      </c>
      <c r="G1738" s="7">
        <v>0.196343712663026</v>
      </c>
      <c r="H1738" s="9">
        <f t="shared" si="81"/>
        <v>5.1697836885517358E-2</v>
      </c>
      <c r="I1738" s="9">
        <f t="shared" si="82"/>
        <v>6.057719389193629E-2</v>
      </c>
      <c r="J1738" s="8">
        <f t="shared" si="83"/>
        <v>0.80044730185628121</v>
      </c>
    </row>
    <row r="1739" spans="1:10" hidden="1" x14ac:dyDescent="0.25">
      <c r="A1739" s="3" t="s">
        <v>59</v>
      </c>
      <c r="B1739" s="2">
        <v>44105</v>
      </c>
      <c r="C1739" s="7">
        <v>1.1110753747061</v>
      </c>
      <c r="D1739" s="7">
        <v>5.1170926606103298E-2</v>
      </c>
      <c r="E1739" s="7">
        <v>3.8696039411238899E-3</v>
      </c>
      <c r="F1739" s="7">
        <v>0.74812610897093601</v>
      </c>
      <c r="G1739" s="7">
        <v>0.196833360481837</v>
      </c>
      <c r="H1739" s="9">
        <f t="shared" si="81"/>
        <v>5.5040530547227184E-2</v>
      </c>
      <c r="I1739" s="9">
        <f t="shared" si="82"/>
        <v>6.4019912909049251E-2</v>
      </c>
      <c r="J1739" s="8">
        <f t="shared" si="83"/>
        <v>0.79929703557703935</v>
      </c>
    </row>
    <row r="1740" spans="1:10" hidden="1" x14ac:dyDescent="0.25">
      <c r="A1740" s="3" t="s">
        <v>59</v>
      </c>
      <c r="B1740" s="2">
        <v>44136</v>
      </c>
      <c r="C1740" s="7">
        <v>0.91743325182922497</v>
      </c>
      <c r="D1740" s="7">
        <v>2.5753016347898401E-2</v>
      </c>
      <c r="E1740" s="7">
        <v>5.6231336038484398E-3</v>
      </c>
      <c r="F1740" s="7">
        <v>0.69378016881843696</v>
      </c>
      <c r="G1740" s="7">
        <v>0.27484368122981601</v>
      </c>
      <c r="H1740" s="9">
        <f t="shared" si="81"/>
        <v>3.137614995174684E-2</v>
      </c>
      <c r="I1740" s="9">
        <f t="shared" si="82"/>
        <v>3.579128368060612E-2</v>
      </c>
      <c r="J1740" s="8">
        <f t="shared" si="83"/>
        <v>0.71953318516633535</v>
      </c>
    </row>
    <row r="1741" spans="1:10" hidden="1" x14ac:dyDescent="0.25">
      <c r="A1741" s="3" t="s">
        <v>59</v>
      </c>
      <c r="B1741" s="2">
        <v>44166</v>
      </c>
      <c r="C1741" s="7">
        <v>1.16428397413082</v>
      </c>
      <c r="D1741" s="7">
        <v>6.7837775848172105E-2</v>
      </c>
      <c r="E1741" s="7">
        <v>4.31422039675846E-3</v>
      </c>
      <c r="F1741" s="7">
        <v>0.72978709735178104</v>
      </c>
      <c r="G1741" s="7">
        <v>0.19806090640328899</v>
      </c>
      <c r="H1741" s="9">
        <f t="shared" si="81"/>
        <v>7.2151996244930572E-2</v>
      </c>
      <c r="I1741" s="9">
        <f t="shared" si="82"/>
        <v>8.5049724660687887E-2</v>
      </c>
      <c r="J1741" s="8">
        <f t="shared" si="83"/>
        <v>0.79762487319995312</v>
      </c>
    </row>
    <row r="1742" spans="1:10" hidden="1" x14ac:dyDescent="0.25">
      <c r="A1742" s="3" t="s">
        <v>59</v>
      </c>
      <c r="B1742" s="2">
        <v>44197</v>
      </c>
      <c r="C1742" s="7">
        <v>0.81282215578328199</v>
      </c>
      <c r="D1742" s="7">
        <v>1.45744639370458E-2</v>
      </c>
      <c r="E1742" s="7">
        <v>3.9914750810600801E-3</v>
      </c>
      <c r="F1742" s="7">
        <v>0.64038276455841503</v>
      </c>
      <c r="G1742" s="7">
        <v>0.34105129642347898</v>
      </c>
      <c r="H1742" s="9">
        <f t="shared" si="81"/>
        <v>1.8565939018105881E-2</v>
      </c>
      <c r="I1742" s="9">
        <f t="shared" si="82"/>
        <v>2.2252543071439371E-2</v>
      </c>
      <c r="J1742" s="8">
        <f t="shared" si="83"/>
        <v>0.65495722849546079</v>
      </c>
    </row>
    <row r="1743" spans="1:10" hidden="1" x14ac:dyDescent="0.25">
      <c r="A1743" s="3" t="s">
        <v>59</v>
      </c>
      <c r="B1743" s="2">
        <v>44228</v>
      </c>
      <c r="C1743" s="7">
        <v>0.81253381637870103</v>
      </c>
      <c r="D1743" s="7">
        <v>1.5401599939149699E-2</v>
      </c>
      <c r="E1743" s="7">
        <v>4.5398311844252401E-3</v>
      </c>
      <c r="F1743" s="7">
        <v>0.66380537954025398</v>
      </c>
      <c r="G1743" s="7">
        <v>0.31625318933617103</v>
      </c>
      <c r="H1743" s="9">
        <f t="shared" si="81"/>
        <v>1.9941431123574938E-2</v>
      </c>
      <c r="I1743" s="9">
        <f t="shared" si="82"/>
        <v>2.2675856409712789E-2</v>
      </c>
      <c r="J1743" s="8">
        <f t="shared" si="83"/>
        <v>0.67920697947940367</v>
      </c>
    </row>
    <row r="1744" spans="1:10" hidden="1" x14ac:dyDescent="0.25">
      <c r="A1744" s="3" t="s">
        <v>59</v>
      </c>
      <c r="B1744" s="2">
        <v>44256</v>
      </c>
      <c r="C1744" s="7">
        <v>0.99048562572260901</v>
      </c>
      <c r="D1744" s="7">
        <v>1.6308802390528E-2</v>
      </c>
      <c r="E1744" s="7">
        <v>4.21876512717528E-3</v>
      </c>
      <c r="F1744" s="7">
        <v>0.68722484930304095</v>
      </c>
      <c r="G1744" s="7">
        <v>0.29224758317925598</v>
      </c>
      <c r="H1744" s="9">
        <f t="shared" si="81"/>
        <v>2.052756751770328E-2</v>
      </c>
      <c r="I1744" s="9">
        <f t="shared" si="82"/>
        <v>2.3181268374681045E-2</v>
      </c>
      <c r="J1744" s="8">
        <f t="shared" si="83"/>
        <v>0.70353365169356896</v>
      </c>
    </row>
    <row r="1745" spans="1:10" hidden="1" x14ac:dyDescent="0.25">
      <c r="A1745" s="3" t="s">
        <v>59</v>
      </c>
      <c r="B1745" s="2">
        <v>44287</v>
      </c>
      <c r="C1745" s="7">
        <v>1.1046022500752599</v>
      </c>
      <c r="D1745" s="7">
        <v>4.5576888294811498E-2</v>
      </c>
      <c r="E1745" s="7">
        <v>3.8412606704788799E-3</v>
      </c>
      <c r="F1745" s="7">
        <v>0.72040427644055105</v>
      </c>
      <c r="G1745" s="7">
        <v>0.230177574594158</v>
      </c>
      <c r="H1745" s="9">
        <f t="shared" si="81"/>
        <v>4.9418148965290377E-2</v>
      </c>
      <c r="I1745" s="9">
        <f t="shared" si="82"/>
        <v>5.9501317255702721E-2</v>
      </c>
      <c r="J1745" s="8">
        <f t="shared" si="83"/>
        <v>0.7659811647353626</v>
      </c>
    </row>
    <row r="1746" spans="1:10" hidden="1" x14ac:dyDescent="0.25">
      <c r="A1746" s="3" t="s">
        <v>59</v>
      </c>
      <c r="B1746" s="2">
        <v>44317</v>
      </c>
      <c r="C1746" s="7">
        <v>1.1728624917497501</v>
      </c>
      <c r="D1746" s="7">
        <v>4.5677378637381701E-2</v>
      </c>
      <c r="E1746" s="7">
        <v>4.0876618723763997E-3</v>
      </c>
      <c r="F1746" s="7">
        <v>0.74109823476798997</v>
      </c>
      <c r="G1746" s="7">
        <v>0.209136724722252</v>
      </c>
      <c r="H1746" s="9">
        <f t="shared" si="81"/>
        <v>4.97650405097581E-2</v>
      </c>
      <c r="I1746" s="9">
        <f t="shared" si="82"/>
        <v>5.8056424041510381E-2</v>
      </c>
      <c r="J1746" s="8">
        <f t="shared" si="83"/>
        <v>0.78677561340537172</v>
      </c>
    </row>
    <row r="1747" spans="1:10" hidden="1" x14ac:dyDescent="0.25">
      <c r="A1747" s="3" t="s">
        <v>59</v>
      </c>
      <c r="B1747" s="2">
        <v>44348</v>
      </c>
      <c r="C1747" s="7">
        <v>1.12017510122034</v>
      </c>
      <c r="D1747" s="7">
        <v>4.5158586237214499E-2</v>
      </c>
      <c r="E1747" s="7">
        <v>4.3844465555691898E-3</v>
      </c>
      <c r="F1747" s="7">
        <v>0.76194515916904104</v>
      </c>
      <c r="G1747" s="7">
        <v>0.18851180803817599</v>
      </c>
      <c r="H1747" s="9">
        <f t="shared" si="81"/>
        <v>4.9543032792783687E-2</v>
      </c>
      <c r="I1747" s="9">
        <f t="shared" si="82"/>
        <v>5.5951402151508955E-2</v>
      </c>
      <c r="J1747" s="8">
        <f t="shared" si="83"/>
        <v>0.80710374540625551</v>
      </c>
    </row>
    <row r="1748" spans="1:10" hidden="1" x14ac:dyDescent="0.25">
      <c r="A1748" s="3" t="s">
        <v>59</v>
      </c>
      <c r="B1748" s="2">
        <v>44378</v>
      </c>
      <c r="C1748" s="7">
        <v>1.18443795669254</v>
      </c>
      <c r="D1748" s="7">
        <v>4.8830850173508702E-2</v>
      </c>
      <c r="E1748" s="7">
        <v>3.4323046096826201E-3</v>
      </c>
      <c r="F1748" s="7">
        <v>0.75443493435622699</v>
      </c>
      <c r="G1748" s="7">
        <v>0.19330191086058099</v>
      </c>
      <c r="H1748" s="9">
        <f t="shared" si="81"/>
        <v>5.2263154783191323E-2</v>
      </c>
      <c r="I1748" s="9">
        <f t="shared" si="82"/>
        <v>6.0790402272762376E-2</v>
      </c>
      <c r="J1748" s="8">
        <f t="shared" si="83"/>
        <v>0.80326578452973574</v>
      </c>
    </row>
    <row r="1749" spans="1:10" hidden="1" x14ac:dyDescent="0.25">
      <c r="A1749" s="3" t="s">
        <v>59</v>
      </c>
      <c r="B1749" s="2">
        <v>44409</v>
      </c>
      <c r="C1749" s="7">
        <v>1.14141826410791</v>
      </c>
      <c r="D1749" s="7">
        <v>4.9242430364233598E-2</v>
      </c>
      <c r="E1749" s="7">
        <v>4.2869828529947104E-3</v>
      </c>
      <c r="F1749" s="7">
        <v>0.75904216983664996</v>
      </c>
      <c r="G1749" s="7">
        <v>0.187428416946122</v>
      </c>
      <c r="H1749" s="9">
        <f t="shared" si="81"/>
        <v>5.352941321722831E-2</v>
      </c>
      <c r="I1749" s="9">
        <f t="shared" si="82"/>
        <v>6.0922143452931482E-2</v>
      </c>
      <c r="J1749" s="8">
        <f t="shared" si="83"/>
        <v>0.80828460020088355</v>
      </c>
    </row>
    <row r="1750" spans="1:10" x14ac:dyDescent="0.25">
      <c r="A1750" s="3" t="s">
        <v>59</v>
      </c>
      <c r="B1750" s="2">
        <v>44440</v>
      </c>
      <c r="C1750" s="7">
        <v>1.11344375174859</v>
      </c>
      <c r="D1750" s="7">
        <v>4.6692754869568698E-2</v>
      </c>
      <c r="E1750" s="7">
        <v>3.9039761830271802E-3</v>
      </c>
      <c r="F1750" s="7">
        <v>0.767401542377523</v>
      </c>
      <c r="G1750" s="7">
        <v>0.18200172656988101</v>
      </c>
      <c r="H1750" s="9">
        <f t="shared" si="81"/>
        <v>5.0596731052595878E-2</v>
      </c>
      <c r="I1750" s="9">
        <f t="shared" si="82"/>
        <v>5.7355462416900628E-2</v>
      </c>
      <c r="J1750" s="8">
        <f t="shared" si="83"/>
        <v>0.8140942972470917</v>
      </c>
    </row>
    <row r="1751" spans="1:10" hidden="1" x14ac:dyDescent="0.25">
      <c r="A1751" s="3" t="s">
        <v>60</v>
      </c>
      <c r="B1751" s="2">
        <v>43466</v>
      </c>
      <c r="C1751" s="7">
        <v>0.84687131351262201</v>
      </c>
      <c r="D1751" s="7">
        <v>9.6203755905424904E-2</v>
      </c>
      <c r="E1751" s="7">
        <v>4.2441646454223901E-2</v>
      </c>
      <c r="F1751" s="7">
        <v>0.71173985588747801</v>
      </c>
      <c r="G1751" s="7">
        <v>0.14961474175287301</v>
      </c>
      <c r="H1751" s="9">
        <f t="shared" si="81"/>
        <v>0.13864540235964881</v>
      </c>
      <c r="I1751" s="9">
        <f t="shared" si="82"/>
        <v>0.1190723640873151</v>
      </c>
      <c r="J1751" s="8">
        <f t="shared" si="83"/>
        <v>0.80794361179290286</v>
      </c>
    </row>
    <row r="1752" spans="1:10" hidden="1" x14ac:dyDescent="0.25">
      <c r="A1752" s="3" t="s">
        <v>60</v>
      </c>
      <c r="B1752" s="2">
        <v>43497</v>
      </c>
      <c r="C1752" s="7">
        <v>0.858327601672907</v>
      </c>
      <c r="D1752" s="7">
        <v>9.6072514351530997E-2</v>
      </c>
      <c r="E1752" s="7">
        <v>4.32792764802023E-2</v>
      </c>
      <c r="F1752" s="7">
        <v>0.72008165718283401</v>
      </c>
      <c r="G1752" s="7">
        <v>0.140566551985432</v>
      </c>
      <c r="H1752" s="9">
        <f t="shared" si="81"/>
        <v>0.1393517908317333</v>
      </c>
      <c r="I1752" s="9">
        <f t="shared" si="82"/>
        <v>0.11771368413263789</v>
      </c>
      <c r="J1752" s="8">
        <f t="shared" si="83"/>
        <v>0.81615417153436498</v>
      </c>
    </row>
    <row r="1753" spans="1:10" hidden="1" x14ac:dyDescent="0.25">
      <c r="A1753" s="3" t="s">
        <v>60</v>
      </c>
      <c r="B1753" s="2">
        <v>43525</v>
      </c>
      <c r="C1753" s="7">
        <v>1.0175341938896501</v>
      </c>
      <c r="D1753" s="7">
        <v>9.6692985531250705E-2</v>
      </c>
      <c r="E1753" s="7">
        <v>4.2670080645645703E-2</v>
      </c>
      <c r="F1753" s="7">
        <v>0.71955761710100996</v>
      </c>
      <c r="G1753" s="7">
        <v>0.14107931672209301</v>
      </c>
      <c r="H1753" s="9">
        <f t="shared" si="81"/>
        <v>0.13936306617689642</v>
      </c>
      <c r="I1753" s="9">
        <f t="shared" si="82"/>
        <v>0.11845992544377094</v>
      </c>
      <c r="J1753" s="8">
        <f t="shared" si="83"/>
        <v>0.81625060263226068</v>
      </c>
    </row>
    <row r="1754" spans="1:10" hidden="1" x14ac:dyDescent="0.25">
      <c r="A1754" s="3" t="s">
        <v>60</v>
      </c>
      <c r="B1754" s="2">
        <v>43556</v>
      </c>
      <c r="C1754" s="7">
        <v>0.98192191356070602</v>
      </c>
      <c r="D1754" s="7">
        <v>9.5916103204214898E-2</v>
      </c>
      <c r="E1754" s="7">
        <v>4.5338114383214001E-2</v>
      </c>
      <c r="F1754" s="7">
        <v>0.71699136437810895</v>
      </c>
      <c r="G1754" s="7">
        <v>0.14175441803446201</v>
      </c>
      <c r="H1754" s="9">
        <f t="shared" si="81"/>
        <v>0.1412542175874289</v>
      </c>
      <c r="I1754" s="9">
        <f t="shared" si="82"/>
        <v>0.11799141603346311</v>
      </c>
      <c r="J1754" s="8">
        <f t="shared" si="83"/>
        <v>0.81290746758232379</v>
      </c>
    </row>
    <row r="1755" spans="1:10" hidden="1" x14ac:dyDescent="0.25">
      <c r="A1755" s="3" t="s">
        <v>60</v>
      </c>
      <c r="B1755" s="2">
        <v>43586</v>
      </c>
      <c r="C1755" s="7">
        <v>0.99630589737865505</v>
      </c>
      <c r="D1755" s="7">
        <v>9.8263666370592695E-2</v>
      </c>
      <c r="E1755" s="7">
        <v>4.4206448916493897E-2</v>
      </c>
      <c r="F1755" s="7">
        <v>0.71184364955017798</v>
      </c>
      <c r="G1755" s="7">
        <v>0.14568623516273599</v>
      </c>
      <c r="H1755" s="9">
        <f t="shared" si="81"/>
        <v>0.14247011528708659</v>
      </c>
      <c r="I1755" s="9">
        <f t="shared" si="82"/>
        <v>0.12129709785290099</v>
      </c>
      <c r="J1755" s="8">
        <f t="shared" si="83"/>
        <v>0.81010731592077068</v>
      </c>
    </row>
    <row r="1756" spans="1:10" hidden="1" x14ac:dyDescent="0.25">
      <c r="A1756" s="3" t="s">
        <v>60</v>
      </c>
      <c r="B1756" s="2">
        <v>43617</v>
      </c>
      <c r="C1756" s="7">
        <v>0.94164967891836404</v>
      </c>
      <c r="D1756" s="7">
        <v>0.10455263264168201</v>
      </c>
      <c r="E1756" s="7">
        <v>3.7606770827043799E-2</v>
      </c>
      <c r="F1756" s="7">
        <v>0.73482359881822801</v>
      </c>
      <c r="G1756" s="7">
        <v>0.123016997713047</v>
      </c>
      <c r="H1756" s="9">
        <f t="shared" si="81"/>
        <v>0.1421594034687258</v>
      </c>
      <c r="I1756" s="9">
        <f t="shared" si="82"/>
        <v>0.12455991571245201</v>
      </c>
      <c r="J1756" s="8">
        <f t="shared" si="83"/>
        <v>0.83937623145991003</v>
      </c>
    </row>
    <row r="1757" spans="1:10" hidden="1" x14ac:dyDescent="0.25">
      <c r="A1757" s="3" t="s">
        <v>60</v>
      </c>
      <c r="B1757" s="2">
        <v>43647</v>
      </c>
      <c r="C1757" s="7">
        <v>0.97397892100026895</v>
      </c>
      <c r="D1757" s="7">
        <v>0.100708308953546</v>
      </c>
      <c r="E1757" s="7">
        <v>3.6480987504162198E-2</v>
      </c>
      <c r="F1757" s="7">
        <v>0.73225070004809401</v>
      </c>
      <c r="G1757" s="7">
        <v>0.130560003494198</v>
      </c>
      <c r="H1757" s="9">
        <f t="shared" si="81"/>
        <v>0.13718929645770819</v>
      </c>
      <c r="I1757" s="9">
        <f t="shared" si="82"/>
        <v>0.12090427964066564</v>
      </c>
      <c r="J1757" s="8">
        <f t="shared" si="83"/>
        <v>0.83295900900163999</v>
      </c>
    </row>
    <row r="1758" spans="1:10" hidden="1" x14ac:dyDescent="0.25">
      <c r="A1758" s="3" t="s">
        <v>60</v>
      </c>
      <c r="B1758" s="2">
        <v>43678</v>
      </c>
      <c r="C1758" s="7">
        <v>0.99970437356498798</v>
      </c>
      <c r="D1758" s="7">
        <v>0.100318429560666</v>
      </c>
      <c r="E1758" s="7">
        <v>3.4567526481428398E-2</v>
      </c>
      <c r="F1758" s="7">
        <v>0.73661600501147595</v>
      </c>
      <c r="G1758" s="7">
        <v>0.128498038946429</v>
      </c>
      <c r="H1758" s="9">
        <f t="shared" si="81"/>
        <v>0.13488595604209441</v>
      </c>
      <c r="I1758" s="9">
        <f t="shared" si="82"/>
        <v>0.11986414397198371</v>
      </c>
      <c r="J1758" s="8">
        <f t="shared" si="83"/>
        <v>0.83693443457214189</v>
      </c>
    </row>
    <row r="1759" spans="1:10" hidden="1" x14ac:dyDescent="0.25">
      <c r="A1759" s="3" t="s">
        <v>60</v>
      </c>
      <c r="B1759" s="2">
        <v>43709</v>
      </c>
      <c r="C1759" s="7">
        <v>0.95974520863725499</v>
      </c>
      <c r="D1759" s="7">
        <v>9.9239398093240005E-2</v>
      </c>
      <c r="E1759" s="7">
        <v>4.39074755477038E-2</v>
      </c>
      <c r="F1759" s="7">
        <v>0.70647059295807002</v>
      </c>
      <c r="G1759" s="7">
        <v>0.15038253340098601</v>
      </c>
      <c r="H1759" s="9">
        <f t="shared" si="81"/>
        <v>0.14314687364094381</v>
      </c>
      <c r="I1759" s="9">
        <f t="shared" si="82"/>
        <v>0.12317012224677767</v>
      </c>
      <c r="J1759" s="8">
        <f t="shared" si="83"/>
        <v>0.80570999105131003</v>
      </c>
    </row>
    <row r="1760" spans="1:10" hidden="1" x14ac:dyDescent="0.25">
      <c r="A1760" s="3" t="s">
        <v>60</v>
      </c>
      <c r="B1760" s="2">
        <v>43739</v>
      </c>
      <c r="C1760" s="7">
        <v>1.03579197817173</v>
      </c>
      <c r="D1760" s="7">
        <v>9.5597001100072895E-2</v>
      </c>
      <c r="E1760" s="7">
        <v>5.5307152048569001E-2</v>
      </c>
      <c r="F1760" s="7">
        <v>0.69841416456371996</v>
      </c>
      <c r="G1760" s="7">
        <v>0.15068168228763801</v>
      </c>
      <c r="H1760" s="9">
        <f t="shared" si="81"/>
        <v>0.15090415314864189</v>
      </c>
      <c r="I1760" s="9">
        <f t="shared" si="82"/>
        <v>0.12039755262150988</v>
      </c>
      <c r="J1760" s="8">
        <f t="shared" si="83"/>
        <v>0.79401116566379282</v>
      </c>
    </row>
    <row r="1761" spans="1:10" hidden="1" x14ac:dyDescent="0.25">
      <c r="A1761" s="3" t="s">
        <v>60</v>
      </c>
      <c r="B1761" s="2">
        <v>43770</v>
      </c>
      <c r="C1761" s="7">
        <v>1.11520862299507</v>
      </c>
      <c r="D1761" s="7">
        <v>9.8141509613352093E-2</v>
      </c>
      <c r="E1761" s="7">
        <v>6.8248930007325098E-2</v>
      </c>
      <c r="F1761" s="7">
        <v>0.67576418403193494</v>
      </c>
      <c r="G1761" s="7">
        <v>0.15784537634738799</v>
      </c>
      <c r="H1761" s="9">
        <f t="shared" si="81"/>
        <v>0.16639043962067718</v>
      </c>
      <c r="I1761" s="9">
        <f t="shared" si="82"/>
        <v>0.12681326732599851</v>
      </c>
      <c r="J1761" s="8">
        <f t="shared" si="83"/>
        <v>0.77390569364528705</v>
      </c>
    </row>
    <row r="1762" spans="1:10" hidden="1" x14ac:dyDescent="0.25">
      <c r="A1762" s="3" t="s">
        <v>60</v>
      </c>
      <c r="B1762" s="2">
        <v>43800</v>
      </c>
      <c r="C1762" s="7">
        <v>1.27296029669778</v>
      </c>
      <c r="D1762" s="7">
        <v>0.12779254710602</v>
      </c>
      <c r="E1762" s="7">
        <v>5.9775187751931698E-2</v>
      </c>
      <c r="F1762" s="7">
        <v>0.68341329898484604</v>
      </c>
      <c r="G1762" s="7">
        <v>0.12901896615720199</v>
      </c>
      <c r="H1762" s="9">
        <f t="shared" si="81"/>
        <v>0.1875677348579517</v>
      </c>
      <c r="I1762" s="9">
        <f t="shared" si="82"/>
        <v>0.1575340559018919</v>
      </c>
      <c r="J1762" s="8">
        <f t="shared" si="83"/>
        <v>0.81120584609086599</v>
      </c>
    </row>
    <row r="1763" spans="1:10" hidden="1" x14ac:dyDescent="0.25">
      <c r="A1763" s="3" t="s">
        <v>60</v>
      </c>
      <c r="B1763" s="2">
        <v>43831</v>
      </c>
      <c r="C1763" s="7">
        <v>1.1241565333550401</v>
      </c>
      <c r="D1763" s="7">
        <v>7.2679487379505803E-2</v>
      </c>
      <c r="E1763" s="7">
        <v>0.13046069893714901</v>
      </c>
      <c r="F1763" s="7">
        <v>0.57624899352689396</v>
      </c>
      <c r="G1763" s="7">
        <v>0.220610820156451</v>
      </c>
      <c r="H1763" s="9">
        <f t="shared" si="81"/>
        <v>0.20314018631665481</v>
      </c>
      <c r="I1763" s="9">
        <f t="shared" si="82"/>
        <v>0.11199922567428344</v>
      </c>
      <c r="J1763" s="8">
        <f t="shared" si="83"/>
        <v>0.64892848090639976</v>
      </c>
    </row>
    <row r="1764" spans="1:10" hidden="1" x14ac:dyDescent="0.25">
      <c r="A1764" s="3" t="s">
        <v>60</v>
      </c>
      <c r="B1764" s="2">
        <v>43862</v>
      </c>
      <c r="C1764" s="7">
        <v>1.1212147821014899</v>
      </c>
      <c r="D1764" s="7">
        <v>7.5466024794044406E-2</v>
      </c>
      <c r="E1764" s="7">
        <v>0.122716552701956</v>
      </c>
      <c r="F1764" s="7">
        <v>0.59772771642394096</v>
      </c>
      <c r="G1764" s="7">
        <v>0.204089706080058</v>
      </c>
      <c r="H1764" s="9">
        <f t="shared" si="81"/>
        <v>0.19818257749600041</v>
      </c>
      <c r="I1764" s="9">
        <f t="shared" si="82"/>
        <v>0.11210149496860507</v>
      </c>
      <c r="J1764" s="8">
        <f t="shared" si="83"/>
        <v>0.67319374121798536</v>
      </c>
    </row>
    <row r="1765" spans="1:10" hidden="1" x14ac:dyDescent="0.25">
      <c r="A1765" s="3" t="s">
        <v>60</v>
      </c>
      <c r="B1765" s="2">
        <v>43891</v>
      </c>
      <c r="C1765" s="7">
        <v>0.98760726995940495</v>
      </c>
      <c r="D1765" s="7">
        <v>6.1850100377963901E-2</v>
      </c>
      <c r="E1765" s="7">
        <v>7.3413362612576097E-2</v>
      </c>
      <c r="F1765" s="7">
        <v>0.703241267073211</v>
      </c>
      <c r="G1765" s="7">
        <v>0.16149526993624899</v>
      </c>
      <c r="H1765" s="9">
        <f t="shared" si="81"/>
        <v>0.13526346299053998</v>
      </c>
      <c r="I1765" s="9">
        <f t="shared" si="82"/>
        <v>8.0840149306626349E-2</v>
      </c>
      <c r="J1765" s="8">
        <f t="shared" si="83"/>
        <v>0.7650913674511749</v>
      </c>
    </row>
    <row r="1766" spans="1:10" hidden="1" x14ac:dyDescent="0.25">
      <c r="A1766" s="3" t="s">
        <v>60</v>
      </c>
      <c r="B1766" s="2">
        <v>43922</v>
      </c>
      <c r="C1766" s="7">
        <v>0.68145104820970304</v>
      </c>
      <c r="D1766" s="7">
        <v>1.9716816424548599E-2</v>
      </c>
      <c r="E1766" s="7">
        <v>4.9979653893104201E-2</v>
      </c>
      <c r="F1766" s="7">
        <v>0.749767995251446</v>
      </c>
      <c r="G1766" s="7">
        <v>0.18053553443090101</v>
      </c>
      <c r="H1766" s="9">
        <f t="shared" si="81"/>
        <v>6.9696470317652803E-2</v>
      </c>
      <c r="I1766" s="9">
        <f t="shared" si="82"/>
        <v>2.5623399091664879E-2</v>
      </c>
      <c r="J1766" s="8">
        <f t="shared" si="83"/>
        <v>0.76948481167599458</v>
      </c>
    </row>
    <row r="1767" spans="1:10" hidden="1" x14ac:dyDescent="0.25">
      <c r="A1767" s="3" t="s">
        <v>60</v>
      </c>
      <c r="B1767" s="2">
        <v>43952</v>
      </c>
      <c r="C1767" s="7">
        <v>0.836667286213855</v>
      </c>
      <c r="D1767" s="7">
        <v>2.1408429773110599E-2</v>
      </c>
      <c r="E1767" s="7">
        <v>5.8819993539702402E-2</v>
      </c>
      <c r="F1767" s="7">
        <v>0.74618899152343199</v>
      </c>
      <c r="G1767" s="7">
        <v>0.17358258516375499</v>
      </c>
      <c r="H1767" s="9">
        <f t="shared" si="81"/>
        <v>8.0228423312813005E-2</v>
      </c>
      <c r="I1767" s="9">
        <f t="shared" si="82"/>
        <v>2.789017938198619E-2</v>
      </c>
      <c r="J1767" s="8">
        <f t="shared" si="83"/>
        <v>0.76759742129654263</v>
      </c>
    </row>
    <row r="1768" spans="1:10" hidden="1" x14ac:dyDescent="0.25">
      <c r="A1768" s="3" t="s">
        <v>60</v>
      </c>
      <c r="B1768" s="2">
        <v>43983</v>
      </c>
      <c r="C1768" s="7">
        <v>1.0204095478684401</v>
      </c>
      <c r="D1768" s="7">
        <v>4.7667370191361698E-2</v>
      </c>
      <c r="E1768" s="7">
        <v>8.7816085107084302E-2</v>
      </c>
      <c r="F1768" s="7">
        <v>0.67940027502406097</v>
      </c>
      <c r="G1768" s="7">
        <v>0.18511626967749301</v>
      </c>
      <c r="H1768" s="9">
        <f t="shared" si="81"/>
        <v>0.13548345529844599</v>
      </c>
      <c r="I1768" s="9">
        <f t="shared" si="82"/>
        <v>6.5561121451413712E-2</v>
      </c>
      <c r="J1768" s="8">
        <f t="shared" si="83"/>
        <v>0.72706764521542266</v>
      </c>
    </row>
    <row r="1769" spans="1:10" hidden="1" x14ac:dyDescent="0.25">
      <c r="A1769" s="3" t="s">
        <v>60</v>
      </c>
      <c r="B1769" s="2">
        <v>44013</v>
      </c>
      <c r="C1769" s="7">
        <v>1.2034565505478301</v>
      </c>
      <c r="D1769" s="7">
        <v>6.66074682871933E-2</v>
      </c>
      <c r="E1769" s="7">
        <v>9.1585338058802798E-2</v>
      </c>
      <c r="F1769" s="7">
        <v>0.65649923262452603</v>
      </c>
      <c r="G1769" s="7">
        <v>0.185307961029478</v>
      </c>
      <c r="H1769" s="9">
        <f t="shared" si="81"/>
        <v>0.15819280634599608</v>
      </c>
      <c r="I1769" s="9">
        <f t="shared" si="82"/>
        <v>9.2112918056508356E-2</v>
      </c>
      <c r="J1769" s="8">
        <f t="shared" si="83"/>
        <v>0.72310670091171936</v>
      </c>
    </row>
    <row r="1770" spans="1:10" hidden="1" x14ac:dyDescent="0.25">
      <c r="A1770" s="3" t="s">
        <v>60</v>
      </c>
      <c r="B1770" s="2">
        <v>44044</v>
      </c>
      <c r="C1770" s="7">
        <v>1.17297250917208</v>
      </c>
      <c r="D1770" s="7">
        <v>7.7751607207110898E-2</v>
      </c>
      <c r="E1770" s="7">
        <v>6.9863916696908002E-2</v>
      </c>
      <c r="F1770" s="7">
        <v>0.68942927937276599</v>
      </c>
      <c r="G1770" s="7">
        <v>0.16295519672321501</v>
      </c>
      <c r="H1770" s="9">
        <f t="shared" si="81"/>
        <v>0.14761552390401889</v>
      </c>
      <c r="I1770" s="9">
        <f t="shared" si="82"/>
        <v>0.1013471641006734</v>
      </c>
      <c r="J1770" s="8">
        <f t="shared" si="83"/>
        <v>0.76718088657987693</v>
      </c>
    </row>
    <row r="1771" spans="1:10" hidden="1" x14ac:dyDescent="0.25">
      <c r="A1771" s="3" t="s">
        <v>60</v>
      </c>
      <c r="B1771" s="2">
        <v>44075</v>
      </c>
      <c r="C1771" s="7">
        <v>1.15059897570435</v>
      </c>
      <c r="D1771" s="7">
        <v>6.4794779716099593E-2</v>
      </c>
      <c r="E1771" s="7">
        <v>8.2366741167049701E-2</v>
      </c>
      <c r="F1771" s="7">
        <v>0.66295522585160405</v>
      </c>
      <c r="G1771" s="7">
        <v>0.18988325326524699</v>
      </c>
      <c r="H1771" s="9">
        <f t="shared" si="81"/>
        <v>0.14716152088314929</v>
      </c>
      <c r="I1771" s="9">
        <f t="shared" si="82"/>
        <v>8.9034392607876989E-2</v>
      </c>
      <c r="J1771" s="8">
        <f t="shared" si="83"/>
        <v>0.72775000556770364</v>
      </c>
    </row>
    <row r="1772" spans="1:10" hidden="1" x14ac:dyDescent="0.25">
      <c r="A1772" s="3" t="s">
        <v>60</v>
      </c>
      <c r="B1772" s="2">
        <v>44105</v>
      </c>
      <c r="C1772" s="7">
        <v>1.18599574952586</v>
      </c>
      <c r="D1772" s="7">
        <v>6.54817916490021E-2</v>
      </c>
      <c r="E1772" s="7">
        <v>7.4857497895838496E-2</v>
      </c>
      <c r="F1772" s="7">
        <v>0.67845945692345799</v>
      </c>
      <c r="G1772" s="7">
        <v>0.18120125353170199</v>
      </c>
      <c r="H1772" s="9">
        <f t="shared" si="81"/>
        <v>0.1403392895448406</v>
      </c>
      <c r="I1772" s="9">
        <f t="shared" si="82"/>
        <v>8.8020111500275486E-2</v>
      </c>
      <c r="J1772" s="8">
        <f t="shared" si="83"/>
        <v>0.74394124857246013</v>
      </c>
    </row>
    <row r="1773" spans="1:10" hidden="1" x14ac:dyDescent="0.25">
      <c r="A1773" s="3" t="s">
        <v>60</v>
      </c>
      <c r="B1773" s="2">
        <v>44136</v>
      </c>
      <c r="C1773" s="7">
        <v>1.02781982680925</v>
      </c>
      <c r="D1773" s="7">
        <v>3.6669531617411398E-2</v>
      </c>
      <c r="E1773" s="7">
        <v>8.6119648401662793E-2</v>
      </c>
      <c r="F1773" s="7">
        <v>0.66690335833460601</v>
      </c>
      <c r="G1773" s="7">
        <v>0.21030746164632</v>
      </c>
      <c r="H1773" s="9">
        <f t="shared" si="81"/>
        <v>0.12278918001907418</v>
      </c>
      <c r="I1773" s="9">
        <f t="shared" si="82"/>
        <v>5.2119022977011244E-2</v>
      </c>
      <c r="J1773" s="8">
        <f t="shared" si="83"/>
        <v>0.70357288995201739</v>
      </c>
    </row>
    <row r="1774" spans="1:10" hidden="1" x14ac:dyDescent="0.25">
      <c r="A1774" s="3" t="s">
        <v>60</v>
      </c>
      <c r="B1774" s="2">
        <v>44166</v>
      </c>
      <c r="C1774" s="7">
        <v>1.2705206122005499</v>
      </c>
      <c r="D1774" s="7">
        <v>9.5014819264192502E-2</v>
      </c>
      <c r="E1774" s="7">
        <v>6.5578924155560298E-2</v>
      </c>
      <c r="F1774" s="7">
        <v>0.69340593435487596</v>
      </c>
      <c r="G1774" s="7">
        <v>0.14600032222537099</v>
      </c>
      <c r="H1774" s="9">
        <f t="shared" si="81"/>
        <v>0.1605937434197528</v>
      </c>
      <c r="I1774" s="9">
        <f t="shared" si="82"/>
        <v>0.12051283382387933</v>
      </c>
      <c r="J1774" s="8">
        <f t="shared" si="83"/>
        <v>0.78842075361906849</v>
      </c>
    </row>
    <row r="1775" spans="1:10" hidden="1" x14ac:dyDescent="0.25">
      <c r="A1775" s="3" t="s">
        <v>60</v>
      </c>
      <c r="B1775" s="2">
        <v>44197</v>
      </c>
      <c r="C1775" s="7">
        <v>0.87318520290271595</v>
      </c>
      <c r="D1775" s="7">
        <v>2.2508629688003001E-2</v>
      </c>
      <c r="E1775" s="7">
        <v>0.109073950523022</v>
      </c>
      <c r="F1775" s="7">
        <v>0.63656386496321105</v>
      </c>
      <c r="G1775" s="7">
        <v>0.231853554825764</v>
      </c>
      <c r="H1775" s="9">
        <f t="shared" si="81"/>
        <v>0.13158258021102501</v>
      </c>
      <c r="I1775" s="9">
        <f t="shared" si="82"/>
        <v>3.4151978531458412E-2</v>
      </c>
      <c r="J1775" s="8">
        <f t="shared" si="83"/>
        <v>0.65907249465121409</v>
      </c>
    </row>
    <row r="1776" spans="1:10" hidden="1" x14ac:dyDescent="0.25">
      <c r="A1776" s="3" t="s">
        <v>60</v>
      </c>
      <c r="B1776" s="2">
        <v>44228</v>
      </c>
      <c r="C1776" s="7">
        <v>0.87703575323837701</v>
      </c>
      <c r="D1776" s="7">
        <v>2.3092446534810799E-2</v>
      </c>
      <c r="E1776" s="7">
        <v>0.109583248579186</v>
      </c>
      <c r="F1776" s="7">
        <v>0.64328365094092499</v>
      </c>
      <c r="G1776" s="7">
        <v>0.22404065394507899</v>
      </c>
      <c r="H1776" s="9">
        <f t="shared" si="81"/>
        <v>0.13267569511399679</v>
      </c>
      <c r="I1776" s="9">
        <f t="shared" si="82"/>
        <v>3.4653773780731451E-2</v>
      </c>
      <c r="J1776" s="8">
        <f t="shared" si="83"/>
        <v>0.66637609747573578</v>
      </c>
    </row>
    <row r="1777" spans="1:10" hidden="1" x14ac:dyDescent="0.25">
      <c r="A1777" s="3" t="s">
        <v>60</v>
      </c>
      <c r="B1777" s="2">
        <v>44256</v>
      </c>
      <c r="C1777" s="7">
        <v>1.05162941991143</v>
      </c>
      <c r="D1777" s="7">
        <v>2.6837679801065301E-2</v>
      </c>
      <c r="E1777" s="7">
        <v>9.0164840504522906E-2</v>
      </c>
      <c r="F1777" s="7">
        <v>0.66485025103654205</v>
      </c>
      <c r="G1777" s="7">
        <v>0.21814722865787001</v>
      </c>
      <c r="H1777" s="9">
        <f t="shared" si="81"/>
        <v>0.11700252030558821</v>
      </c>
      <c r="I1777" s="9">
        <f t="shared" si="82"/>
        <v>3.8800271921133431E-2</v>
      </c>
      <c r="J1777" s="8">
        <f t="shared" si="83"/>
        <v>0.69168793083760738</v>
      </c>
    </row>
    <row r="1778" spans="1:10" hidden="1" x14ac:dyDescent="0.25">
      <c r="A1778" s="3" t="s">
        <v>60</v>
      </c>
      <c r="B1778" s="2">
        <v>44287</v>
      </c>
      <c r="C1778" s="7">
        <v>1.1320142962829201</v>
      </c>
      <c r="D1778" s="7">
        <v>6.1377617674768799E-2</v>
      </c>
      <c r="E1778" s="7">
        <v>6.8808193258726794E-2</v>
      </c>
      <c r="F1778" s="7">
        <v>0.69182886646362396</v>
      </c>
      <c r="G1778" s="7">
        <v>0.177985322602881</v>
      </c>
      <c r="H1778" s="9">
        <f t="shared" si="81"/>
        <v>0.1301858109334956</v>
      </c>
      <c r="I1778" s="9">
        <f t="shared" si="82"/>
        <v>8.1488435067018611E-2</v>
      </c>
      <c r="J1778" s="8">
        <f t="shared" si="83"/>
        <v>0.75320648413839275</v>
      </c>
    </row>
    <row r="1779" spans="1:10" hidden="1" x14ac:dyDescent="0.25">
      <c r="A1779" s="3" t="s">
        <v>60</v>
      </c>
      <c r="B1779" s="2">
        <v>44317</v>
      </c>
      <c r="C1779" s="7">
        <v>1.2174482137854601</v>
      </c>
      <c r="D1779" s="7">
        <v>6.84293496936835E-2</v>
      </c>
      <c r="E1779" s="7">
        <v>7.0651159422062099E-2</v>
      </c>
      <c r="F1779" s="7">
        <v>0.69303694419052198</v>
      </c>
      <c r="G1779" s="7">
        <v>0.16788254669373201</v>
      </c>
      <c r="H1779" s="9">
        <f t="shared" si="81"/>
        <v>0.1390805091157456</v>
      </c>
      <c r="I1779" s="9">
        <f t="shared" si="82"/>
        <v>8.9865237953775268E-2</v>
      </c>
      <c r="J1779" s="8">
        <f t="shared" si="83"/>
        <v>0.7614662938842055</v>
      </c>
    </row>
    <row r="1780" spans="1:10" hidden="1" x14ac:dyDescent="0.25">
      <c r="A1780" s="3" t="s">
        <v>60</v>
      </c>
      <c r="B1780" s="2">
        <v>44348</v>
      </c>
      <c r="C1780" s="7">
        <v>1.17688424714725</v>
      </c>
      <c r="D1780" s="7">
        <v>6.9648806117184506E-2</v>
      </c>
      <c r="E1780" s="7">
        <v>6.8596197740574294E-2</v>
      </c>
      <c r="F1780" s="7">
        <v>0.69286962792399698</v>
      </c>
      <c r="G1780" s="7">
        <v>0.16888536821824399</v>
      </c>
      <c r="H1780" s="9">
        <f t="shared" si="81"/>
        <v>0.13824500385775879</v>
      </c>
      <c r="I1780" s="9">
        <f t="shared" si="82"/>
        <v>9.1340488318506635E-2</v>
      </c>
      <c r="J1780" s="8">
        <f t="shared" si="83"/>
        <v>0.76251843404118147</v>
      </c>
    </row>
    <row r="1781" spans="1:10" hidden="1" x14ac:dyDescent="0.25">
      <c r="A1781" s="3" t="s">
        <v>60</v>
      </c>
      <c r="B1781" s="2">
        <v>44378</v>
      </c>
      <c r="C1781" s="7">
        <v>1.22358360310368</v>
      </c>
      <c r="D1781" s="7">
        <v>7.0712975277489307E-2</v>
      </c>
      <c r="E1781" s="7">
        <v>7.2794750905618197E-2</v>
      </c>
      <c r="F1781" s="7">
        <v>0.68841220712963302</v>
      </c>
      <c r="G1781" s="7">
        <v>0.168080066687259</v>
      </c>
      <c r="H1781" s="9">
        <f t="shared" si="81"/>
        <v>0.1435077261831075</v>
      </c>
      <c r="I1781" s="9">
        <f t="shared" si="82"/>
        <v>9.315061193631384E-2</v>
      </c>
      <c r="J1781" s="8">
        <f t="shared" si="83"/>
        <v>0.75912518240712235</v>
      </c>
    </row>
    <row r="1782" spans="1:10" hidden="1" x14ac:dyDescent="0.25">
      <c r="A1782" s="3" t="s">
        <v>60</v>
      </c>
      <c r="B1782" s="2">
        <v>44409</v>
      </c>
      <c r="C1782" s="7">
        <v>1.4237082172944899</v>
      </c>
      <c r="D1782" s="7">
        <v>6.7216543613497395E-2</v>
      </c>
      <c r="E1782" s="7">
        <v>0.126549748095479</v>
      </c>
      <c r="F1782" s="7">
        <v>0.59887107792371197</v>
      </c>
      <c r="G1782" s="7">
        <v>0.20736263036731201</v>
      </c>
      <c r="H1782" s="9">
        <f t="shared" si="81"/>
        <v>0.19376629170897641</v>
      </c>
      <c r="I1782" s="9">
        <f t="shared" si="82"/>
        <v>0.10091246472704869</v>
      </c>
      <c r="J1782" s="8">
        <f t="shared" si="83"/>
        <v>0.66608762153720935</v>
      </c>
    </row>
    <row r="1783" spans="1:10" x14ac:dyDescent="0.25">
      <c r="A1783" s="3" t="s">
        <v>60</v>
      </c>
      <c r="B1783" s="2">
        <v>44440</v>
      </c>
      <c r="C1783" s="7">
        <v>1.6265857552470899</v>
      </c>
      <c r="D1783" s="7">
        <v>5.9005792453749498E-2</v>
      </c>
      <c r="E1783" s="7">
        <v>0.175049300353189</v>
      </c>
      <c r="F1783" s="7">
        <v>0.50966553523910496</v>
      </c>
      <c r="G1783" s="7">
        <v>0.256279371953956</v>
      </c>
      <c r="H1783" s="9">
        <f t="shared" si="81"/>
        <v>0.23405509280693848</v>
      </c>
      <c r="I1783" s="9">
        <f t="shared" si="82"/>
        <v>0.10376080097644587</v>
      </c>
      <c r="J1783" s="8">
        <f t="shared" si="83"/>
        <v>0.56867132769285444</v>
      </c>
    </row>
    <row r="1784" spans="1:10" hidden="1" x14ac:dyDescent="0.25">
      <c r="A1784" s="3" t="s">
        <v>61</v>
      </c>
      <c r="B1784" s="2">
        <v>43466</v>
      </c>
      <c r="C1784" s="7">
        <v>0.86041016131506298</v>
      </c>
      <c r="D1784" s="7">
        <v>0.13415663357865301</v>
      </c>
      <c r="E1784" s="7">
        <v>1.07944732395774E-2</v>
      </c>
      <c r="F1784" s="7">
        <v>0.736078561687177</v>
      </c>
      <c r="G1784" s="7">
        <v>0.118970331494593</v>
      </c>
      <c r="H1784" s="9">
        <f t="shared" si="81"/>
        <v>0.14495110681823042</v>
      </c>
      <c r="I1784" s="9">
        <f t="shared" si="82"/>
        <v>0.15416135121686533</v>
      </c>
      <c r="J1784" s="8">
        <f t="shared" si="83"/>
        <v>0.87023519526583004</v>
      </c>
    </row>
    <row r="1785" spans="1:10" hidden="1" x14ac:dyDescent="0.25">
      <c r="A1785" s="3" t="s">
        <v>61</v>
      </c>
      <c r="B1785" s="2">
        <v>43497</v>
      </c>
      <c r="C1785" s="7">
        <v>0.88667100669559795</v>
      </c>
      <c r="D1785" s="7">
        <v>0.14264930021064001</v>
      </c>
      <c r="E1785" s="7">
        <v>1.19093702466241E-2</v>
      </c>
      <c r="F1785" s="7">
        <v>0.74193669971126996</v>
      </c>
      <c r="G1785" s="7">
        <v>0.10350462983146599</v>
      </c>
      <c r="H1785" s="9">
        <f t="shared" si="81"/>
        <v>0.15455867045726412</v>
      </c>
      <c r="I1785" s="9">
        <f t="shared" si="82"/>
        <v>0.16126108735977382</v>
      </c>
      <c r="J1785" s="8">
        <f t="shared" si="83"/>
        <v>0.88458599992191</v>
      </c>
    </row>
    <row r="1786" spans="1:10" hidden="1" x14ac:dyDescent="0.25">
      <c r="A1786" s="3" t="s">
        <v>61</v>
      </c>
      <c r="B1786" s="2">
        <v>43525</v>
      </c>
      <c r="C1786" s="7">
        <v>1.0190669274902899</v>
      </c>
      <c r="D1786" s="7">
        <v>0.137194032208245</v>
      </c>
      <c r="E1786" s="7">
        <v>9.2712364920939597E-3</v>
      </c>
      <c r="F1786" s="7">
        <v>0.74973153851747898</v>
      </c>
      <c r="G1786" s="7">
        <v>0.103803192782181</v>
      </c>
      <c r="H1786" s="9">
        <f t="shared" si="81"/>
        <v>0.14646526870033896</v>
      </c>
      <c r="I1786" s="9">
        <f t="shared" si="82"/>
        <v>0.1546849439643356</v>
      </c>
      <c r="J1786" s="8">
        <f t="shared" si="83"/>
        <v>0.88692557072572398</v>
      </c>
    </row>
    <row r="1787" spans="1:10" hidden="1" x14ac:dyDescent="0.25">
      <c r="A1787" s="3" t="s">
        <v>61</v>
      </c>
      <c r="B1787" s="2">
        <v>43556</v>
      </c>
      <c r="C1787" s="7">
        <v>0.98714387752267196</v>
      </c>
      <c r="D1787" s="7">
        <v>0.13157632752867299</v>
      </c>
      <c r="E1787" s="7">
        <v>9.7518808821022394E-3</v>
      </c>
      <c r="F1787" s="7">
        <v>0.75941140464633705</v>
      </c>
      <c r="G1787" s="7">
        <v>9.9260386942887899E-2</v>
      </c>
      <c r="H1787" s="9">
        <f t="shared" si="81"/>
        <v>0.14132820841077523</v>
      </c>
      <c r="I1787" s="9">
        <f t="shared" si="82"/>
        <v>0.14767467920964419</v>
      </c>
      <c r="J1787" s="8">
        <f t="shared" si="83"/>
        <v>0.89098773217501004</v>
      </c>
    </row>
    <row r="1788" spans="1:10" hidden="1" x14ac:dyDescent="0.25">
      <c r="A1788" s="3" t="s">
        <v>61</v>
      </c>
      <c r="B1788" s="2">
        <v>43586</v>
      </c>
      <c r="C1788" s="7">
        <v>1.0205099069457</v>
      </c>
      <c r="D1788" s="7">
        <v>0.13349799698189299</v>
      </c>
      <c r="E1788" s="7">
        <v>9.9131171468782205E-3</v>
      </c>
      <c r="F1788" s="7">
        <v>0.75651870342569605</v>
      </c>
      <c r="G1788" s="7">
        <v>0.10007018244553301</v>
      </c>
      <c r="H1788" s="9">
        <f t="shared" si="81"/>
        <v>0.14341111412877122</v>
      </c>
      <c r="I1788" s="9">
        <f t="shared" si="82"/>
        <v>0.1499949348374662</v>
      </c>
      <c r="J1788" s="8">
        <f t="shared" si="83"/>
        <v>0.89001670040758907</v>
      </c>
    </row>
    <row r="1789" spans="1:10" hidden="1" x14ac:dyDescent="0.25">
      <c r="A1789" s="3" t="s">
        <v>61</v>
      </c>
      <c r="B1789" s="2">
        <v>43617</v>
      </c>
      <c r="C1789" s="7">
        <v>0.97411079962122804</v>
      </c>
      <c r="D1789" s="7">
        <v>0.138717071231203</v>
      </c>
      <c r="E1789" s="7">
        <v>8.1366839365265408E-3</v>
      </c>
      <c r="F1789" s="7">
        <v>0.74801801690624703</v>
      </c>
      <c r="G1789" s="7">
        <v>0.105128227926023</v>
      </c>
      <c r="H1789" s="9">
        <f t="shared" si="81"/>
        <v>0.14685375516772953</v>
      </c>
      <c r="I1789" s="9">
        <f t="shared" si="82"/>
        <v>0.15643575300778093</v>
      </c>
      <c r="J1789" s="8">
        <f t="shared" si="83"/>
        <v>0.88673508813745006</v>
      </c>
    </row>
    <row r="1790" spans="1:10" hidden="1" x14ac:dyDescent="0.25">
      <c r="A1790" s="3" t="s">
        <v>61</v>
      </c>
      <c r="B1790" s="2">
        <v>43647</v>
      </c>
      <c r="C1790" s="7">
        <v>1.0074029663278601</v>
      </c>
      <c r="D1790" s="7">
        <v>0.13320184514764499</v>
      </c>
      <c r="E1790" s="7">
        <v>8.21144382595714E-3</v>
      </c>
      <c r="F1790" s="7">
        <v>0.75542416505765797</v>
      </c>
      <c r="G1790" s="7">
        <v>0.10316254596874</v>
      </c>
      <c r="H1790" s="9">
        <f t="shared" si="81"/>
        <v>0.14141328897360214</v>
      </c>
      <c r="I1790" s="9">
        <f t="shared" si="82"/>
        <v>0.14989640593219955</v>
      </c>
      <c r="J1790" s="8">
        <f t="shared" si="83"/>
        <v>0.88862601020530296</v>
      </c>
    </row>
    <row r="1791" spans="1:10" hidden="1" x14ac:dyDescent="0.25">
      <c r="A1791" s="3" t="s">
        <v>61</v>
      </c>
      <c r="B1791" s="2">
        <v>43678</v>
      </c>
      <c r="C1791" s="7">
        <v>1.02872005950874</v>
      </c>
      <c r="D1791" s="7">
        <v>0.134098531615675</v>
      </c>
      <c r="E1791" s="7">
        <v>1.0477414885795599E-2</v>
      </c>
      <c r="F1791" s="7">
        <v>0.76224075859262996</v>
      </c>
      <c r="G1791" s="7">
        <v>9.3183294905899605E-2</v>
      </c>
      <c r="H1791" s="9">
        <f t="shared" si="81"/>
        <v>0.1445759465014706</v>
      </c>
      <c r="I1791" s="9">
        <f t="shared" si="82"/>
        <v>0.14960688779414227</v>
      </c>
      <c r="J1791" s="8">
        <f t="shared" si="83"/>
        <v>0.89633929020830494</v>
      </c>
    </row>
    <row r="1792" spans="1:10" hidden="1" x14ac:dyDescent="0.25">
      <c r="A1792" s="3" t="s">
        <v>61</v>
      </c>
      <c r="B1792" s="2">
        <v>43709</v>
      </c>
      <c r="C1792" s="7">
        <v>0.949997886944143</v>
      </c>
      <c r="D1792" s="7">
        <v>0.133297959567725</v>
      </c>
      <c r="E1792" s="7">
        <v>1.2418905284996199E-2</v>
      </c>
      <c r="F1792" s="7">
        <v>0.74808661969966095</v>
      </c>
      <c r="G1792" s="7">
        <v>0.106196515447617</v>
      </c>
      <c r="H1792" s="9">
        <f t="shared" si="81"/>
        <v>0.1457168648527212</v>
      </c>
      <c r="I1792" s="9">
        <f t="shared" si="82"/>
        <v>0.15123699994674666</v>
      </c>
      <c r="J1792" s="8">
        <f t="shared" si="83"/>
        <v>0.881384579267386</v>
      </c>
    </row>
    <row r="1793" spans="1:10" hidden="1" x14ac:dyDescent="0.25">
      <c r="A1793" s="3" t="s">
        <v>61</v>
      </c>
      <c r="B1793" s="2">
        <v>43739</v>
      </c>
      <c r="C1793" s="7">
        <v>1.02308305779182</v>
      </c>
      <c r="D1793" s="7">
        <v>0.141689552550088</v>
      </c>
      <c r="E1793" s="7">
        <v>1.0038628123291701E-2</v>
      </c>
      <c r="F1793" s="7">
        <v>0.75591858585333604</v>
      </c>
      <c r="G1793" s="7">
        <v>9.2353233473283503E-2</v>
      </c>
      <c r="H1793" s="9">
        <f t="shared" si="81"/>
        <v>0.1517281806733797</v>
      </c>
      <c r="I1793" s="9">
        <f t="shared" si="82"/>
        <v>0.15785234835561013</v>
      </c>
      <c r="J1793" s="8">
        <f t="shared" si="83"/>
        <v>0.89760813840342402</v>
      </c>
    </row>
    <row r="1794" spans="1:10" hidden="1" x14ac:dyDescent="0.25">
      <c r="A1794" s="3" t="s">
        <v>61</v>
      </c>
      <c r="B1794" s="2">
        <v>43770</v>
      </c>
      <c r="C1794" s="7">
        <v>1.0749796723348299</v>
      </c>
      <c r="D1794" s="7">
        <v>0.14780883652272001</v>
      </c>
      <c r="E1794" s="7">
        <v>8.7475697497827205E-3</v>
      </c>
      <c r="F1794" s="7">
        <v>0.75301028790269398</v>
      </c>
      <c r="G1794" s="7">
        <v>9.0433305824803897E-2</v>
      </c>
      <c r="H1794" s="9">
        <f t="shared" si="81"/>
        <v>0.15655640627250272</v>
      </c>
      <c r="I1794" s="9">
        <f t="shared" si="82"/>
        <v>0.16408270263689131</v>
      </c>
      <c r="J1794" s="8">
        <f t="shared" si="83"/>
        <v>0.90081912442541401</v>
      </c>
    </row>
    <row r="1795" spans="1:10" hidden="1" x14ac:dyDescent="0.25">
      <c r="A1795" s="3" t="s">
        <v>61</v>
      </c>
      <c r="B1795" s="2">
        <v>43800</v>
      </c>
      <c r="C1795" s="7">
        <v>1.1679036775020499</v>
      </c>
      <c r="D1795" s="7">
        <v>0.16456216508493601</v>
      </c>
      <c r="E1795" s="7">
        <v>7.6608407153020601E-3</v>
      </c>
      <c r="F1795" s="7">
        <v>0.74473717719896304</v>
      </c>
      <c r="G1795" s="7">
        <v>8.3039817000799099E-2</v>
      </c>
      <c r="H1795" s="9">
        <f t="shared" ref="H1795:H1858" si="84">D1795+E1795</f>
        <v>0.17222300580023808</v>
      </c>
      <c r="I1795" s="9">
        <f t="shared" ref="I1795:I1858" si="85">D1795/(D1795+F1795)</f>
        <v>0.18097688784377988</v>
      </c>
      <c r="J1795" s="8">
        <f t="shared" ref="J1795:J1858" si="86">+F1795+D1795</f>
        <v>0.90929934228389908</v>
      </c>
    </row>
    <row r="1796" spans="1:10" hidden="1" x14ac:dyDescent="0.25">
      <c r="A1796" s="3" t="s">
        <v>61</v>
      </c>
      <c r="B1796" s="2">
        <v>43831</v>
      </c>
      <c r="C1796" s="7">
        <v>0.92100241585979203</v>
      </c>
      <c r="D1796" s="7">
        <v>0.13014652169038601</v>
      </c>
      <c r="E1796" s="7">
        <v>1.2967468932973E-2</v>
      </c>
      <c r="F1796" s="7">
        <v>0.73905023548314197</v>
      </c>
      <c r="G1796" s="7">
        <v>0.117835773893498</v>
      </c>
      <c r="H1796" s="9">
        <f t="shared" si="84"/>
        <v>0.143113990623359</v>
      </c>
      <c r="I1796" s="9">
        <f t="shared" si="85"/>
        <v>0.14973194574908352</v>
      </c>
      <c r="J1796" s="8">
        <f t="shared" si="86"/>
        <v>0.86919675717352796</v>
      </c>
    </row>
    <row r="1797" spans="1:10" hidden="1" x14ac:dyDescent="0.25">
      <c r="A1797" s="3" t="s">
        <v>61</v>
      </c>
      <c r="B1797" s="2">
        <v>43862</v>
      </c>
      <c r="C1797" s="7">
        <v>0.92080640295680405</v>
      </c>
      <c r="D1797" s="7">
        <v>0.135647484789814</v>
      </c>
      <c r="E1797" s="7">
        <v>1.21208663805423E-2</v>
      </c>
      <c r="F1797" s="7">
        <v>0.76414853782445302</v>
      </c>
      <c r="G1797" s="7">
        <v>8.8083111005190701E-2</v>
      </c>
      <c r="H1797" s="9">
        <f t="shared" si="84"/>
        <v>0.1477683511703563</v>
      </c>
      <c r="I1797" s="9">
        <f t="shared" si="85"/>
        <v>0.15075359457102716</v>
      </c>
      <c r="J1797" s="8">
        <f t="shared" si="86"/>
        <v>0.89979602261426705</v>
      </c>
    </row>
    <row r="1798" spans="1:10" hidden="1" x14ac:dyDescent="0.25">
      <c r="A1798" s="3" t="s">
        <v>61</v>
      </c>
      <c r="B1798" s="2">
        <v>43891</v>
      </c>
      <c r="C1798" s="7">
        <v>0.87948894294485302</v>
      </c>
      <c r="D1798" s="7">
        <v>0.10955270985684699</v>
      </c>
      <c r="E1798" s="7">
        <v>1.1438272805510699E-2</v>
      </c>
      <c r="F1798" s="7">
        <v>0.77860066217486701</v>
      </c>
      <c r="G1798" s="7">
        <v>0.10040835516277601</v>
      </c>
      <c r="H1798" s="9">
        <f t="shared" si="84"/>
        <v>0.12099098266235769</v>
      </c>
      <c r="I1798" s="9">
        <f t="shared" si="85"/>
        <v>0.12334886440417085</v>
      </c>
      <c r="J1798" s="8">
        <f t="shared" si="86"/>
        <v>0.88815337203171396</v>
      </c>
    </row>
    <row r="1799" spans="1:10" hidden="1" x14ac:dyDescent="0.25">
      <c r="A1799" s="3" t="s">
        <v>61</v>
      </c>
      <c r="B1799" s="2">
        <v>43922</v>
      </c>
      <c r="C1799" s="7">
        <v>0.57856587951590599</v>
      </c>
      <c r="D1799" s="7">
        <v>7.21564511424551E-2</v>
      </c>
      <c r="E1799" s="7">
        <v>2.0485785741395899E-2</v>
      </c>
      <c r="F1799" s="7">
        <v>0.73747058540800403</v>
      </c>
      <c r="G1799" s="7">
        <v>0.16988717770814399</v>
      </c>
      <c r="H1799" s="9">
        <f t="shared" si="84"/>
        <v>9.2642236883850995E-2</v>
      </c>
      <c r="I1799" s="9">
        <f t="shared" si="85"/>
        <v>8.9123075051802614E-2</v>
      </c>
      <c r="J1799" s="8">
        <f t="shared" si="86"/>
        <v>0.80962703655045909</v>
      </c>
    </row>
    <row r="1800" spans="1:10" hidden="1" x14ac:dyDescent="0.25">
      <c r="A1800" s="3" t="s">
        <v>61</v>
      </c>
      <c r="B1800" s="2">
        <v>43952</v>
      </c>
      <c r="C1800" s="7">
        <v>0.71107245432025801</v>
      </c>
      <c r="D1800" s="7">
        <v>6.6575730373735695E-2</v>
      </c>
      <c r="E1800" s="7">
        <v>2.1160400776024602E-2</v>
      </c>
      <c r="F1800" s="7">
        <v>0.724717506695991</v>
      </c>
      <c r="G1800" s="7">
        <v>0.187546362154249</v>
      </c>
      <c r="H1800" s="9">
        <f t="shared" si="84"/>
        <v>8.7736131149760296E-2</v>
      </c>
      <c r="I1800" s="9">
        <f t="shared" si="85"/>
        <v>8.4135346107942557E-2</v>
      </c>
      <c r="J1800" s="8">
        <f t="shared" si="86"/>
        <v>0.79129323706972665</v>
      </c>
    </row>
    <row r="1801" spans="1:10" hidden="1" x14ac:dyDescent="0.25">
      <c r="A1801" s="3" t="s">
        <v>61</v>
      </c>
      <c r="B1801" s="2">
        <v>43983</v>
      </c>
      <c r="C1801" s="7">
        <v>0.80523294592721095</v>
      </c>
      <c r="D1801" s="7">
        <v>7.2596582085724407E-2</v>
      </c>
      <c r="E1801" s="7">
        <v>2.1285348274688601E-2</v>
      </c>
      <c r="F1801" s="7">
        <v>0.72591763475319604</v>
      </c>
      <c r="G1801" s="7">
        <v>0.18020043488639101</v>
      </c>
      <c r="H1801" s="9">
        <f t="shared" si="84"/>
        <v>9.3881930360413007E-2</v>
      </c>
      <c r="I1801" s="9">
        <f t="shared" si="85"/>
        <v>9.0914576791271948E-2</v>
      </c>
      <c r="J1801" s="8">
        <f t="shared" si="86"/>
        <v>0.79851421683892043</v>
      </c>
    </row>
    <row r="1802" spans="1:10" hidden="1" x14ac:dyDescent="0.25">
      <c r="A1802" s="3" t="s">
        <v>61</v>
      </c>
      <c r="B1802" s="2">
        <v>44013</v>
      </c>
      <c r="C1802" s="7">
        <v>1.0245414464246301</v>
      </c>
      <c r="D1802" s="7">
        <v>9.6907986034150906E-2</v>
      </c>
      <c r="E1802" s="7">
        <v>1.51576712285498E-2</v>
      </c>
      <c r="F1802" s="7">
        <v>0.75082445272996601</v>
      </c>
      <c r="G1802" s="7">
        <v>0.13710989000733301</v>
      </c>
      <c r="H1802" s="9">
        <f t="shared" si="84"/>
        <v>0.11206565726270071</v>
      </c>
      <c r="I1802" s="9">
        <f t="shared" si="85"/>
        <v>0.11431435391976986</v>
      </c>
      <c r="J1802" s="8">
        <f t="shared" si="86"/>
        <v>0.84773243876411697</v>
      </c>
    </row>
    <row r="1803" spans="1:10" hidden="1" x14ac:dyDescent="0.25">
      <c r="A1803" s="3" t="s">
        <v>61</v>
      </c>
      <c r="B1803" s="2">
        <v>44044</v>
      </c>
      <c r="C1803" s="7">
        <v>1.1218742941192701</v>
      </c>
      <c r="D1803" s="7">
        <v>0.11339074937488899</v>
      </c>
      <c r="E1803" s="7">
        <v>1.4204428740064501E-2</v>
      </c>
      <c r="F1803" s="7">
        <v>0.75648749365428303</v>
      </c>
      <c r="G1803" s="7">
        <v>0.11591732823076401</v>
      </c>
      <c r="H1803" s="9">
        <f t="shared" si="84"/>
        <v>0.12759517811495349</v>
      </c>
      <c r="I1803" s="9">
        <f t="shared" si="85"/>
        <v>0.13035243757796383</v>
      </c>
      <c r="J1803" s="8">
        <f t="shared" si="86"/>
        <v>0.86987824302917205</v>
      </c>
    </row>
    <row r="1804" spans="1:10" hidden="1" x14ac:dyDescent="0.25">
      <c r="A1804" s="3" t="s">
        <v>61</v>
      </c>
      <c r="B1804" s="2">
        <v>44075</v>
      </c>
      <c r="C1804" s="7">
        <v>1.0664447502297101</v>
      </c>
      <c r="D1804" s="7">
        <v>0.10982182023331701</v>
      </c>
      <c r="E1804" s="7">
        <v>1.33821794319304E-2</v>
      </c>
      <c r="F1804" s="7">
        <v>0.75532358573957703</v>
      </c>
      <c r="G1804" s="7">
        <v>0.12147241459517601</v>
      </c>
      <c r="H1804" s="9">
        <f t="shared" si="84"/>
        <v>0.12320399966524741</v>
      </c>
      <c r="I1804" s="9">
        <f t="shared" si="85"/>
        <v>0.12694030330059666</v>
      </c>
      <c r="J1804" s="8">
        <f t="shared" si="86"/>
        <v>0.86514540597289402</v>
      </c>
    </row>
    <row r="1805" spans="1:10" hidden="1" x14ac:dyDescent="0.25">
      <c r="A1805" s="3" t="s">
        <v>61</v>
      </c>
      <c r="B1805" s="2">
        <v>44105</v>
      </c>
      <c r="C1805" s="7">
        <v>0.95234463045782503</v>
      </c>
      <c r="D1805" s="7">
        <v>9.8261245602809799E-2</v>
      </c>
      <c r="E1805" s="7">
        <v>1.9221443714407298E-2</v>
      </c>
      <c r="F1805" s="7">
        <v>0.73814580015752596</v>
      </c>
      <c r="G1805" s="7">
        <v>0.14437151052525701</v>
      </c>
      <c r="H1805" s="9">
        <f t="shared" si="84"/>
        <v>0.1174826893172171</v>
      </c>
      <c r="I1805" s="9">
        <f t="shared" si="85"/>
        <v>0.11748017439700717</v>
      </c>
      <c r="J1805" s="8">
        <f t="shared" si="86"/>
        <v>0.83640704576033575</v>
      </c>
    </row>
    <row r="1806" spans="1:10" hidden="1" x14ac:dyDescent="0.25">
      <c r="A1806" s="3" t="s">
        <v>61</v>
      </c>
      <c r="B1806" s="2">
        <v>44136</v>
      </c>
      <c r="C1806" s="7">
        <v>1.01307126390908</v>
      </c>
      <c r="D1806" s="7">
        <v>0.114512794308316</v>
      </c>
      <c r="E1806" s="7">
        <v>2.0231597630961499E-2</v>
      </c>
      <c r="F1806" s="7">
        <v>0.71837572998783705</v>
      </c>
      <c r="G1806" s="7">
        <v>0.14687987807288599</v>
      </c>
      <c r="H1806" s="9">
        <f t="shared" si="84"/>
        <v>0.13474439193927751</v>
      </c>
      <c r="I1806" s="9">
        <f t="shared" si="85"/>
        <v>0.13748874065120184</v>
      </c>
      <c r="J1806" s="8">
        <f t="shared" si="86"/>
        <v>0.83288852429615301</v>
      </c>
    </row>
    <row r="1807" spans="1:10" hidden="1" x14ac:dyDescent="0.25">
      <c r="A1807" s="3" t="s">
        <v>61</v>
      </c>
      <c r="B1807" s="2">
        <v>44166</v>
      </c>
      <c r="C1807" s="7">
        <v>1.0257982297313599</v>
      </c>
      <c r="D1807" s="7">
        <v>0.11892581491585601</v>
      </c>
      <c r="E1807" s="7">
        <v>9.6303572478249801E-3</v>
      </c>
      <c r="F1807" s="7">
        <v>0.74218288605876803</v>
      </c>
      <c r="G1807" s="7">
        <v>0.12926094177755099</v>
      </c>
      <c r="H1807" s="9">
        <f t="shared" si="84"/>
        <v>0.12855617216368098</v>
      </c>
      <c r="I1807" s="9">
        <f t="shared" si="85"/>
        <v>0.13810778451228381</v>
      </c>
      <c r="J1807" s="8">
        <f t="shared" si="86"/>
        <v>0.861108700974624</v>
      </c>
    </row>
    <row r="1808" spans="1:10" hidden="1" x14ac:dyDescent="0.25">
      <c r="A1808" s="3" t="s">
        <v>61</v>
      </c>
      <c r="B1808" s="2">
        <v>44197</v>
      </c>
      <c r="C1808" s="7">
        <v>0.65703430461589596</v>
      </c>
      <c r="D1808" s="7">
        <v>7.1150224508687104E-2</v>
      </c>
      <c r="E1808" s="7">
        <v>1.14357269958053E-2</v>
      </c>
      <c r="F1808" s="7">
        <v>0.71607793243011297</v>
      </c>
      <c r="G1808" s="7">
        <v>0.201336116065395</v>
      </c>
      <c r="H1808" s="9">
        <f t="shared" si="84"/>
        <v>8.2585951504492411E-2</v>
      </c>
      <c r="I1808" s="9">
        <f t="shared" si="85"/>
        <v>9.0380690631494259E-2</v>
      </c>
      <c r="J1808" s="8">
        <f t="shared" si="86"/>
        <v>0.78722815693880011</v>
      </c>
    </row>
    <row r="1809" spans="1:10" hidden="1" x14ac:dyDescent="0.25">
      <c r="A1809" s="3" t="s">
        <v>61</v>
      </c>
      <c r="B1809" s="2">
        <v>44228</v>
      </c>
      <c r="C1809" s="7">
        <v>0.65613161156260003</v>
      </c>
      <c r="D1809" s="7">
        <v>7.4212221203661596E-2</v>
      </c>
      <c r="E1809" s="7">
        <v>1.0131617197731899E-2</v>
      </c>
      <c r="F1809" s="7">
        <v>0.72660205148838897</v>
      </c>
      <c r="G1809" s="7">
        <v>0.189054110110217</v>
      </c>
      <c r="H1809" s="9">
        <f t="shared" si="84"/>
        <v>8.4343838401393492E-2</v>
      </c>
      <c r="I1809" s="9">
        <f t="shared" si="85"/>
        <v>9.2670952222400724E-2</v>
      </c>
      <c r="J1809" s="8">
        <f t="shared" si="86"/>
        <v>0.80081427269205052</v>
      </c>
    </row>
    <row r="1810" spans="1:10" hidden="1" x14ac:dyDescent="0.25">
      <c r="A1810" s="3" t="s">
        <v>61</v>
      </c>
      <c r="B1810" s="2">
        <v>44256</v>
      </c>
      <c r="C1810" s="7">
        <v>0.83637673023039705</v>
      </c>
      <c r="D1810" s="7">
        <v>7.4894257184165203E-2</v>
      </c>
      <c r="E1810" s="7">
        <v>7.8705204270104103E-3</v>
      </c>
      <c r="F1810" s="7">
        <v>0.743786262793808</v>
      </c>
      <c r="G1810" s="7">
        <v>0.17344895959501599</v>
      </c>
      <c r="H1810" s="9">
        <f t="shared" si="84"/>
        <v>8.2764777611175608E-2</v>
      </c>
      <c r="I1810" s="9">
        <f t="shared" si="85"/>
        <v>9.1481665138655369E-2</v>
      </c>
      <c r="J1810" s="8">
        <f t="shared" si="86"/>
        <v>0.8186805199779732</v>
      </c>
    </row>
    <row r="1811" spans="1:10" hidden="1" x14ac:dyDescent="0.25">
      <c r="A1811" s="3" t="s">
        <v>61</v>
      </c>
      <c r="B1811" s="2">
        <v>44287</v>
      </c>
      <c r="C1811" s="7">
        <v>1.02610239785848</v>
      </c>
      <c r="D1811" s="7">
        <v>0.101924829759831</v>
      </c>
      <c r="E1811" s="7">
        <v>6.7965719846198496E-3</v>
      </c>
      <c r="F1811" s="7">
        <v>0.76339538361145998</v>
      </c>
      <c r="G1811" s="7">
        <v>0.127883214644089</v>
      </c>
      <c r="H1811" s="9">
        <f t="shared" si="84"/>
        <v>0.10872140174445084</v>
      </c>
      <c r="I1811" s="9">
        <f t="shared" si="85"/>
        <v>0.11778856911562421</v>
      </c>
      <c r="J1811" s="8">
        <f t="shared" si="86"/>
        <v>0.86532021337129095</v>
      </c>
    </row>
    <row r="1812" spans="1:10" hidden="1" x14ac:dyDescent="0.25">
      <c r="A1812" s="3" t="s">
        <v>61</v>
      </c>
      <c r="B1812" s="2">
        <v>44317</v>
      </c>
      <c r="C1812" s="7">
        <v>1.1510996609329001</v>
      </c>
      <c r="D1812" s="7">
        <v>0.109261041867223</v>
      </c>
      <c r="E1812" s="7">
        <v>8.3226166822127808E-3</v>
      </c>
      <c r="F1812" s="7">
        <v>0.74911130786051805</v>
      </c>
      <c r="G1812" s="7">
        <v>0.133305033590046</v>
      </c>
      <c r="H1812" s="9">
        <f t="shared" si="84"/>
        <v>0.11758365854943578</v>
      </c>
      <c r="I1812" s="9">
        <f t="shared" si="85"/>
        <v>0.12728863167817378</v>
      </c>
      <c r="J1812" s="8">
        <f t="shared" si="86"/>
        <v>0.85837234972774101</v>
      </c>
    </row>
    <row r="1813" spans="1:10" hidden="1" x14ac:dyDescent="0.25">
      <c r="A1813" s="3" t="s">
        <v>61</v>
      </c>
      <c r="B1813" s="2">
        <v>44348</v>
      </c>
      <c r="C1813" s="7">
        <v>1.1510231400350499</v>
      </c>
      <c r="D1813" s="7">
        <v>0.11161589758915</v>
      </c>
      <c r="E1813" s="7">
        <v>7.7851163363164702E-3</v>
      </c>
      <c r="F1813" s="7">
        <v>0.74857301069360205</v>
      </c>
      <c r="G1813" s="7">
        <v>0.132025975380931</v>
      </c>
      <c r="H1813" s="9">
        <f t="shared" si="84"/>
        <v>0.11940101392546647</v>
      </c>
      <c r="I1813" s="9">
        <f t="shared" si="85"/>
        <v>0.12975742481029623</v>
      </c>
      <c r="J1813" s="8">
        <f t="shared" si="86"/>
        <v>0.86018890828275207</v>
      </c>
    </row>
    <row r="1814" spans="1:10" hidden="1" x14ac:dyDescent="0.25">
      <c r="A1814" s="3" t="s">
        <v>61</v>
      </c>
      <c r="B1814" s="2">
        <v>44378</v>
      </c>
      <c r="C1814" s="7">
        <v>1.2181454584445499</v>
      </c>
      <c r="D1814" s="7">
        <v>0.11113473345355</v>
      </c>
      <c r="E1814" s="7">
        <v>7.8668703458423597E-3</v>
      </c>
      <c r="F1814" s="7">
        <v>0.76083934519835605</v>
      </c>
      <c r="G1814" s="7">
        <v>0.12015905100225099</v>
      </c>
      <c r="H1814" s="9">
        <f t="shared" si="84"/>
        <v>0.11900160379939237</v>
      </c>
      <c r="I1814" s="9">
        <f t="shared" si="85"/>
        <v>0.12745187749774295</v>
      </c>
      <c r="J1814" s="8">
        <f t="shared" si="86"/>
        <v>0.87197407865190601</v>
      </c>
    </row>
    <row r="1815" spans="1:10" hidden="1" x14ac:dyDescent="0.25">
      <c r="A1815" s="3" t="s">
        <v>61</v>
      </c>
      <c r="B1815" s="2">
        <v>44409</v>
      </c>
      <c r="C1815" s="7">
        <v>1.2159468500451001</v>
      </c>
      <c r="D1815" s="7">
        <v>0.118409965603928</v>
      </c>
      <c r="E1815" s="7">
        <v>8.6940478810574092E-3</v>
      </c>
      <c r="F1815" s="7">
        <v>0.75253864143784099</v>
      </c>
      <c r="G1815" s="7">
        <v>0.12035734507717399</v>
      </c>
      <c r="H1815" s="9">
        <f t="shared" si="84"/>
        <v>0.1271040134849854</v>
      </c>
      <c r="I1815" s="9">
        <f t="shared" si="85"/>
        <v>0.13595516962374485</v>
      </c>
      <c r="J1815" s="8">
        <f t="shared" si="86"/>
        <v>0.87094860704176902</v>
      </c>
    </row>
    <row r="1816" spans="1:10" x14ac:dyDescent="0.25">
      <c r="A1816" s="3" t="s">
        <v>61</v>
      </c>
      <c r="B1816" s="2">
        <v>44440</v>
      </c>
      <c r="C1816" s="7">
        <v>1.1762946026825301</v>
      </c>
      <c r="D1816" s="7">
        <v>0.11875752487689201</v>
      </c>
      <c r="E1816" s="7">
        <v>1.17902081348775E-2</v>
      </c>
      <c r="F1816" s="7">
        <v>0.74043039599958005</v>
      </c>
      <c r="G1816" s="7">
        <v>0.12902187098865101</v>
      </c>
      <c r="H1816" s="9">
        <f t="shared" si="84"/>
        <v>0.1305477330117695</v>
      </c>
      <c r="I1816" s="9">
        <f t="shared" si="85"/>
        <v>0.13822066394479271</v>
      </c>
      <c r="J1816" s="8">
        <f t="shared" si="86"/>
        <v>0.85918792087647211</v>
      </c>
    </row>
    <row r="1817" spans="1:10" hidden="1" x14ac:dyDescent="0.25">
      <c r="A1817" s="3" t="s">
        <v>62</v>
      </c>
      <c r="B1817" s="2">
        <v>43466</v>
      </c>
      <c r="C1817" s="7">
        <v>0.85047664861486305</v>
      </c>
      <c r="D1817" s="7">
        <v>9.9925773429588693E-2</v>
      </c>
      <c r="E1817" s="7">
        <v>4.4142680185867499E-2</v>
      </c>
      <c r="F1817" s="7">
        <v>0.709709648449102</v>
      </c>
      <c r="G1817" s="7">
        <v>0.14622189793544199</v>
      </c>
      <c r="H1817" s="9">
        <f t="shared" si="84"/>
        <v>0.1440684536154562</v>
      </c>
      <c r="I1817" s="9">
        <f t="shared" si="85"/>
        <v>0.12342070360226996</v>
      </c>
      <c r="J1817" s="8">
        <f t="shared" si="86"/>
        <v>0.80963542187869075</v>
      </c>
    </row>
    <row r="1818" spans="1:10" hidden="1" x14ac:dyDescent="0.25">
      <c r="A1818" s="3" t="s">
        <v>62</v>
      </c>
      <c r="B1818" s="2">
        <v>43497</v>
      </c>
      <c r="C1818" s="7">
        <v>0.85880868399046195</v>
      </c>
      <c r="D1818" s="7">
        <v>0.10232388850891901</v>
      </c>
      <c r="E1818" s="7">
        <v>4.1021551668392303E-2</v>
      </c>
      <c r="F1818" s="7">
        <v>0.71337137843921306</v>
      </c>
      <c r="G1818" s="7">
        <v>0.14328318138347601</v>
      </c>
      <c r="H1818" s="9">
        <f t="shared" si="84"/>
        <v>0.14334544017731132</v>
      </c>
      <c r="I1818" s="9">
        <f t="shared" si="85"/>
        <v>0.12544376883754249</v>
      </c>
      <c r="J1818" s="8">
        <f t="shared" si="86"/>
        <v>0.8156952669481321</v>
      </c>
    </row>
    <row r="1819" spans="1:10" hidden="1" x14ac:dyDescent="0.25">
      <c r="A1819" s="3" t="s">
        <v>62</v>
      </c>
      <c r="B1819" s="2">
        <v>43525</v>
      </c>
      <c r="C1819" s="7">
        <v>1.05444197664104</v>
      </c>
      <c r="D1819" s="7">
        <v>9.9211658174295503E-2</v>
      </c>
      <c r="E1819" s="7">
        <v>4.2583276319638402E-2</v>
      </c>
      <c r="F1819" s="7">
        <v>0.720487995235923</v>
      </c>
      <c r="G1819" s="7">
        <v>0.13771707027014299</v>
      </c>
      <c r="H1819" s="9">
        <f t="shared" si="84"/>
        <v>0.14179493449393391</v>
      </c>
      <c r="I1819" s="9">
        <f t="shared" si="85"/>
        <v>0.12103415898926219</v>
      </c>
      <c r="J1819" s="8">
        <f t="shared" si="86"/>
        <v>0.81969965341021855</v>
      </c>
    </row>
    <row r="1820" spans="1:10" hidden="1" x14ac:dyDescent="0.25">
      <c r="A1820" s="3" t="s">
        <v>62</v>
      </c>
      <c r="B1820" s="2">
        <v>43556</v>
      </c>
      <c r="C1820" s="7">
        <v>0.98806073569785602</v>
      </c>
      <c r="D1820" s="7">
        <v>9.9989664374546997E-2</v>
      </c>
      <c r="E1820" s="7">
        <v>4.2676903658238702E-2</v>
      </c>
      <c r="F1820" s="7">
        <v>0.72282323815329297</v>
      </c>
      <c r="G1820" s="7">
        <v>0.13451019381392201</v>
      </c>
      <c r="H1820" s="9">
        <f t="shared" si="84"/>
        <v>0.14266656803278571</v>
      </c>
      <c r="I1820" s="9">
        <f t="shared" si="85"/>
        <v>0.12152175065237729</v>
      </c>
      <c r="J1820" s="8">
        <f t="shared" si="86"/>
        <v>0.82281290252784001</v>
      </c>
    </row>
    <row r="1821" spans="1:10" hidden="1" x14ac:dyDescent="0.25">
      <c r="A1821" s="3" t="s">
        <v>62</v>
      </c>
      <c r="B1821" s="2">
        <v>43586</v>
      </c>
      <c r="C1821" s="7">
        <v>1.0308960396195801</v>
      </c>
      <c r="D1821" s="7">
        <v>0.10191919097571001</v>
      </c>
      <c r="E1821" s="7">
        <v>4.4263073959926902E-2</v>
      </c>
      <c r="F1821" s="7">
        <v>0.71725684761091502</v>
      </c>
      <c r="G1821" s="7">
        <v>0.13656088745344799</v>
      </c>
      <c r="H1821" s="9">
        <f t="shared" si="84"/>
        <v>0.14618226493563691</v>
      </c>
      <c r="I1821" s="9">
        <f t="shared" si="85"/>
        <v>0.12441671408206406</v>
      </c>
      <c r="J1821" s="8">
        <f t="shared" si="86"/>
        <v>0.81917603858662502</v>
      </c>
    </row>
    <row r="1822" spans="1:10" hidden="1" x14ac:dyDescent="0.25">
      <c r="A1822" s="3" t="s">
        <v>62</v>
      </c>
      <c r="B1822" s="2">
        <v>43617</v>
      </c>
      <c r="C1822" s="7">
        <v>0.99955986941185004</v>
      </c>
      <c r="D1822" s="7">
        <v>0.10334626635401099</v>
      </c>
      <c r="E1822" s="7">
        <v>4.3396783961240297E-2</v>
      </c>
      <c r="F1822" s="7">
        <v>0.72307463806692196</v>
      </c>
      <c r="G1822" s="7">
        <v>0.13018231161782701</v>
      </c>
      <c r="H1822" s="9">
        <f t="shared" si="84"/>
        <v>0.14674305031525128</v>
      </c>
      <c r="I1822" s="9">
        <f t="shared" si="85"/>
        <v>0.12505282211662466</v>
      </c>
      <c r="J1822" s="8">
        <f t="shared" si="86"/>
        <v>0.82642090442093297</v>
      </c>
    </row>
    <row r="1823" spans="1:10" hidden="1" x14ac:dyDescent="0.25">
      <c r="A1823" s="3" t="s">
        <v>62</v>
      </c>
      <c r="B1823" s="2">
        <v>43647</v>
      </c>
      <c r="C1823" s="7">
        <v>1.0362971803899499</v>
      </c>
      <c r="D1823" s="7">
        <v>0.103715855812063</v>
      </c>
      <c r="E1823" s="7">
        <v>4.2966590977748402E-2</v>
      </c>
      <c r="F1823" s="7">
        <v>0.719736547748553</v>
      </c>
      <c r="G1823" s="7">
        <v>0.13358100546163601</v>
      </c>
      <c r="H1823" s="9">
        <f t="shared" si="84"/>
        <v>0.1466824467898114</v>
      </c>
      <c r="I1823" s="9">
        <f t="shared" si="85"/>
        <v>0.12595245986725481</v>
      </c>
      <c r="J1823" s="8">
        <f t="shared" si="86"/>
        <v>0.823452403560616</v>
      </c>
    </row>
    <row r="1824" spans="1:10" hidden="1" x14ac:dyDescent="0.25">
      <c r="A1824" s="3" t="s">
        <v>62</v>
      </c>
      <c r="B1824" s="2">
        <v>43678</v>
      </c>
      <c r="C1824" s="7">
        <v>1.0339271402363099</v>
      </c>
      <c r="D1824" s="7">
        <v>0.10109165036746</v>
      </c>
      <c r="E1824" s="7">
        <v>3.6856340500834597E-2</v>
      </c>
      <c r="F1824" s="7">
        <v>0.73810291024685604</v>
      </c>
      <c r="G1824" s="7">
        <v>0.12394909888485001</v>
      </c>
      <c r="H1824" s="9">
        <f t="shared" si="84"/>
        <v>0.1379479908682946</v>
      </c>
      <c r="I1824" s="9">
        <f t="shared" si="85"/>
        <v>0.12046270925952834</v>
      </c>
      <c r="J1824" s="8">
        <f t="shared" si="86"/>
        <v>0.83919456061431608</v>
      </c>
    </row>
    <row r="1825" spans="1:10" hidden="1" x14ac:dyDescent="0.25">
      <c r="A1825" s="3" t="s">
        <v>62</v>
      </c>
      <c r="B1825" s="2">
        <v>43709</v>
      </c>
      <c r="C1825" s="7">
        <v>0.93594439236775395</v>
      </c>
      <c r="D1825" s="7">
        <v>0.102778576778305</v>
      </c>
      <c r="E1825" s="7">
        <v>3.7388034694157302E-2</v>
      </c>
      <c r="F1825" s="7">
        <v>0.72150932667302203</v>
      </c>
      <c r="G1825" s="7">
        <v>0.13832406185451601</v>
      </c>
      <c r="H1825" s="9">
        <f t="shared" si="84"/>
        <v>0.14016661147246229</v>
      </c>
      <c r="I1825" s="9">
        <f t="shared" si="85"/>
        <v>0.12468771693478323</v>
      </c>
      <c r="J1825" s="8">
        <f t="shared" si="86"/>
        <v>0.82428790345132708</v>
      </c>
    </row>
    <row r="1826" spans="1:10" hidden="1" x14ac:dyDescent="0.25">
      <c r="A1826" s="3" t="s">
        <v>62</v>
      </c>
      <c r="B1826" s="2">
        <v>43739</v>
      </c>
      <c r="C1826" s="7">
        <v>1.0173138230455701</v>
      </c>
      <c r="D1826" s="7">
        <v>9.9569765121654802E-2</v>
      </c>
      <c r="E1826" s="7">
        <v>3.8167729008821302E-2</v>
      </c>
      <c r="F1826" s="7">
        <v>0.71549793532094197</v>
      </c>
      <c r="G1826" s="7">
        <v>0.146764570548582</v>
      </c>
      <c r="H1826" s="9">
        <f t="shared" si="84"/>
        <v>0.13773749413047609</v>
      </c>
      <c r="I1826" s="9">
        <f t="shared" si="85"/>
        <v>0.12216134324496797</v>
      </c>
      <c r="J1826" s="8">
        <f t="shared" si="86"/>
        <v>0.8150677004425968</v>
      </c>
    </row>
    <row r="1827" spans="1:10" hidden="1" x14ac:dyDescent="0.25">
      <c r="A1827" s="3" t="s">
        <v>62</v>
      </c>
      <c r="B1827" s="2">
        <v>43770</v>
      </c>
      <c r="C1827" s="7">
        <v>1.0654193660783899</v>
      </c>
      <c r="D1827" s="7">
        <v>0.100754678813362</v>
      </c>
      <c r="E1827" s="7">
        <v>3.44751863276525E-2</v>
      </c>
      <c r="F1827" s="7">
        <v>0.71672746745512295</v>
      </c>
      <c r="G1827" s="7">
        <v>0.14804266740386299</v>
      </c>
      <c r="H1827" s="9">
        <f t="shared" si="84"/>
        <v>0.13522986514101451</v>
      </c>
      <c r="I1827" s="9">
        <f t="shared" si="85"/>
        <v>0.12325000524264812</v>
      </c>
      <c r="J1827" s="8">
        <f t="shared" si="86"/>
        <v>0.81748214626848492</v>
      </c>
    </row>
    <row r="1828" spans="1:10" hidden="1" x14ac:dyDescent="0.25">
      <c r="A1828" s="3" t="s">
        <v>62</v>
      </c>
      <c r="B1828" s="2">
        <v>43800</v>
      </c>
      <c r="C1828" s="7">
        <v>1.1288541439063799</v>
      </c>
      <c r="D1828" s="7">
        <v>0.11860339334622499</v>
      </c>
      <c r="E1828" s="7">
        <v>2.5972330480287999E-2</v>
      </c>
      <c r="F1828" s="7">
        <v>0.72682324358345596</v>
      </c>
      <c r="G1828" s="7">
        <v>0.128601032590032</v>
      </c>
      <c r="H1828" s="9">
        <f t="shared" si="84"/>
        <v>0.14457572382651299</v>
      </c>
      <c r="I1828" s="9">
        <f t="shared" si="85"/>
        <v>0.1402882144534203</v>
      </c>
      <c r="J1828" s="8">
        <f t="shared" si="86"/>
        <v>0.84542663692968101</v>
      </c>
    </row>
    <row r="1829" spans="1:10" hidden="1" x14ac:dyDescent="0.25">
      <c r="A1829" s="3" t="s">
        <v>62</v>
      </c>
      <c r="B1829" s="2">
        <v>43831</v>
      </c>
      <c r="C1829" s="7">
        <v>0.90956579904401802</v>
      </c>
      <c r="D1829" s="7">
        <v>9.0923365383714996E-2</v>
      </c>
      <c r="E1829" s="7">
        <v>3.8452076816532003E-2</v>
      </c>
      <c r="F1829" s="7">
        <v>0.71701923660054501</v>
      </c>
      <c r="G1829" s="7">
        <v>0.153605321199208</v>
      </c>
      <c r="H1829" s="9">
        <f t="shared" si="84"/>
        <v>0.12937544220024699</v>
      </c>
      <c r="I1829" s="9">
        <f t="shared" si="85"/>
        <v>0.11253691185538738</v>
      </c>
      <c r="J1829" s="8">
        <f t="shared" si="86"/>
        <v>0.80794260198426004</v>
      </c>
    </row>
    <row r="1830" spans="1:10" hidden="1" x14ac:dyDescent="0.25">
      <c r="A1830" s="3" t="s">
        <v>62</v>
      </c>
      <c r="B1830" s="2">
        <v>43862</v>
      </c>
      <c r="C1830" s="7">
        <v>0.89839337215251103</v>
      </c>
      <c r="D1830" s="7">
        <v>9.4614120474600993E-2</v>
      </c>
      <c r="E1830" s="7">
        <v>3.3167153511888703E-2</v>
      </c>
      <c r="F1830" s="7">
        <v>0.73379037604471398</v>
      </c>
      <c r="G1830" s="7">
        <v>0.13842834996879599</v>
      </c>
      <c r="H1830" s="9">
        <f t="shared" si="84"/>
        <v>0.1277812739864897</v>
      </c>
      <c r="I1830" s="9">
        <f t="shared" si="85"/>
        <v>0.11421246609855285</v>
      </c>
      <c r="J1830" s="8">
        <f t="shared" si="86"/>
        <v>0.82840449651931491</v>
      </c>
    </row>
    <row r="1831" spans="1:10" hidden="1" x14ac:dyDescent="0.25">
      <c r="A1831" s="3" t="s">
        <v>62</v>
      </c>
      <c r="B1831" s="2">
        <v>43891</v>
      </c>
      <c r="C1831" s="7">
        <v>0.81128195968003103</v>
      </c>
      <c r="D1831" s="7">
        <v>7.9285316784201101E-2</v>
      </c>
      <c r="E1831" s="7">
        <v>2.00578686231184E-2</v>
      </c>
      <c r="F1831" s="7">
        <v>0.75804704865533201</v>
      </c>
      <c r="G1831" s="7">
        <v>0.142609765937349</v>
      </c>
      <c r="H1831" s="9">
        <f t="shared" si="84"/>
        <v>9.9343185407319498E-2</v>
      </c>
      <c r="I1831" s="9">
        <f t="shared" si="85"/>
        <v>9.4687987777210297E-2</v>
      </c>
      <c r="J1831" s="8">
        <f t="shared" si="86"/>
        <v>0.83733236543953316</v>
      </c>
    </row>
    <row r="1832" spans="1:10" hidden="1" x14ac:dyDescent="0.25">
      <c r="A1832" s="3" t="s">
        <v>62</v>
      </c>
      <c r="B1832" s="2">
        <v>43922</v>
      </c>
      <c r="C1832" s="7">
        <v>0.46597878028841799</v>
      </c>
      <c r="D1832" s="7">
        <v>4.2960297373292003E-2</v>
      </c>
      <c r="E1832" s="7">
        <v>7.1950924805945097E-3</v>
      </c>
      <c r="F1832" s="7">
        <v>0.70861389599230395</v>
      </c>
      <c r="G1832" s="7">
        <v>0.24123071415381001</v>
      </c>
      <c r="H1832" s="9">
        <f t="shared" si="84"/>
        <v>5.0155389853886512E-2</v>
      </c>
      <c r="I1832" s="9">
        <f t="shared" si="85"/>
        <v>5.7160421090182892E-2</v>
      </c>
      <c r="J1832" s="8">
        <f t="shared" si="86"/>
        <v>0.75157419336559594</v>
      </c>
    </row>
    <row r="1833" spans="1:10" hidden="1" x14ac:dyDescent="0.25">
      <c r="A1833" s="3" t="s">
        <v>62</v>
      </c>
      <c r="B1833" s="2">
        <v>43952</v>
      </c>
      <c r="C1833" s="7">
        <v>0.60742363988240999</v>
      </c>
      <c r="D1833" s="7">
        <v>4.2962366964772999E-2</v>
      </c>
      <c r="E1833" s="7">
        <v>5.0345921221047899E-3</v>
      </c>
      <c r="F1833" s="7">
        <v>0.70103274408604499</v>
      </c>
      <c r="G1833" s="7">
        <v>0.250970296827077</v>
      </c>
      <c r="H1833" s="9">
        <f t="shared" si="84"/>
        <v>4.7996959086877788E-2</v>
      </c>
      <c r="I1833" s="9">
        <f t="shared" si="85"/>
        <v>5.7745496343508222E-2</v>
      </c>
      <c r="J1833" s="8">
        <f t="shared" si="86"/>
        <v>0.74399511105081795</v>
      </c>
    </row>
    <row r="1834" spans="1:10" hidden="1" x14ac:dyDescent="0.25">
      <c r="A1834" s="3" t="s">
        <v>62</v>
      </c>
      <c r="B1834" s="2">
        <v>43983</v>
      </c>
      <c r="C1834" s="7">
        <v>0.778704146009079</v>
      </c>
      <c r="D1834" s="7">
        <v>6.0664492648794303E-2</v>
      </c>
      <c r="E1834" s="7">
        <v>8.2331156945357094E-3</v>
      </c>
      <c r="F1834" s="7">
        <v>0.74267534595745799</v>
      </c>
      <c r="G1834" s="7">
        <v>0.18842704569921201</v>
      </c>
      <c r="H1834" s="9">
        <f t="shared" si="84"/>
        <v>6.8897608343330016E-2</v>
      </c>
      <c r="I1834" s="9">
        <f t="shared" si="85"/>
        <v>7.5515354440834973E-2</v>
      </c>
      <c r="J1834" s="8">
        <f t="shared" si="86"/>
        <v>0.80333983860625224</v>
      </c>
    </row>
    <row r="1835" spans="1:10" hidden="1" x14ac:dyDescent="0.25">
      <c r="A1835" s="3" t="s">
        <v>62</v>
      </c>
      <c r="B1835" s="2">
        <v>44013</v>
      </c>
      <c r="C1835" s="7">
        <v>0.87937650442897097</v>
      </c>
      <c r="D1835" s="7">
        <v>8.5991942828426704E-2</v>
      </c>
      <c r="E1835" s="7">
        <v>1.4676573174061999E-2</v>
      </c>
      <c r="F1835" s="7">
        <v>0.74576746515980696</v>
      </c>
      <c r="G1835" s="7">
        <v>0.15356401883770401</v>
      </c>
      <c r="H1835" s="9">
        <f t="shared" si="84"/>
        <v>0.1006685160024887</v>
      </c>
      <c r="I1835" s="9">
        <f t="shared" si="85"/>
        <v>0.10338559684754797</v>
      </c>
      <c r="J1835" s="8">
        <f t="shared" si="86"/>
        <v>0.83175940798823367</v>
      </c>
    </row>
    <row r="1836" spans="1:10" hidden="1" x14ac:dyDescent="0.25">
      <c r="A1836" s="3" t="s">
        <v>62</v>
      </c>
      <c r="B1836" s="2">
        <v>44044</v>
      </c>
      <c r="C1836" s="7">
        <v>0.90394586845834202</v>
      </c>
      <c r="D1836" s="7">
        <v>9.1740756758509096E-2</v>
      </c>
      <c r="E1836" s="7">
        <v>1.8021978169183401E-2</v>
      </c>
      <c r="F1836" s="7">
        <v>0.74350002769558199</v>
      </c>
      <c r="G1836" s="7">
        <v>0.146737237376725</v>
      </c>
      <c r="H1836" s="9">
        <f t="shared" si="84"/>
        <v>0.10976273492769249</v>
      </c>
      <c r="I1836" s="9">
        <f t="shared" si="85"/>
        <v>0.10983749652319763</v>
      </c>
      <c r="J1836" s="8">
        <f t="shared" si="86"/>
        <v>0.83524078445409111</v>
      </c>
    </row>
    <row r="1837" spans="1:10" hidden="1" x14ac:dyDescent="0.25">
      <c r="A1837" s="3" t="s">
        <v>62</v>
      </c>
      <c r="B1837" s="2">
        <v>44075</v>
      </c>
      <c r="C1837" s="7">
        <v>0.90147678051672298</v>
      </c>
      <c r="D1837" s="7">
        <v>8.8070768245196496E-2</v>
      </c>
      <c r="E1837" s="7">
        <v>1.6817427542610602E-2</v>
      </c>
      <c r="F1837" s="7">
        <v>0.74188529576724604</v>
      </c>
      <c r="G1837" s="7">
        <v>0.15322650844494701</v>
      </c>
      <c r="H1837" s="9">
        <f t="shared" si="84"/>
        <v>0.1048881957878071</v>
      </c>
      <c r="I1837" s="9">
        <f t="shared" si="85"/>
        <v>0.10611497651986088</v>
      </c>
      <c r="J1837" s="8">
        <f t="shared" si="86"/>
        <v>0.8299560640124426</v>
      </c>
    </row>
    <row r="1838" spans="1:10" hidden="1" x14ac:dyDescent="0.25">
      <c r="A1838" s="3" t="s">
        <v>62</v>
      </c>
      <c r="B1838" s="2">
        <v>44105</v>
      </c>
      <c r="C1838" s="7">
        <v>0.94041426693829799</v>
      </c>
      <c r="D1838" s="7">
        <v>9.0085382975349099E-2</v>
      </c>
      <c r="E1838" s="7">
        <v>1.3841148142568401E-2</v>
      </c>
      <c r="F1838" s="7">
        <v>0.72899320834033299</v>
      </c>
      <c r="G1838" s="7">
        <v>0.16708026054174999</v>
      </c>
      <c r="H1838" s="9">
        <f t="shared" si="84"/>
        <v>0.1039265311179175</v>
      </c>
      <c r="I1838" s="9">
        <f t="shared" si="85"/>
        <v>0.10998380855083195</v>
      </c>
      <c r="J1838" s="8">
        <f t="shared" si="86"/>
        <v>0.81907859131568206</v>
      </c>
    </row>
    <row r="1839" spans="1:10" hidden="1" x14ac:dyDescent="0.25">
      <c r="A1839" s="3" t="s">
        <v>62</v>
      </c>
      <c r="B1839" s="2">
        <v>44136</v>
      </c>
      <c r="C1839" s="7">
        <v>0.77481117149373302</v>
      </c>
      <c r="D1839" s="7">
        <v>6.2394015269157499E-2</v>
      </c>
      <c r="E1839" s="7">
        <v>1.41871881267761E-2</v>
      </c>
      <c r="F1839" s="7">
        <v>0.66956068652507195</v>
      </c>
      <c r="G1839" s="7">
        <v>0.253858110078994</v>
      </c>
      <c r="H1839" s="9">
        <f t="shared" si="84"/>
        <v>7.6581203395933606E-2</v>
      </c>
      <c r="I1839" s="9">
        <f t="shared" si="85"/>
        <v>8.5243000852664785E-2</v>
      </c>
      <c r="J1839" s="8">
        <f t="shared" si="86"/>
        <v>0.73195470179422939</v>
      </c>
    </row>
    <row r="1840" spans="1:10" hidden="1" x14ac:dyDescent="0.25">
      <c r="A1840" s="3" t="s">
        <v>62</v>
      </c>
      <c r="B1840" s="2">
        <v>44166</v>
      </c>
      <c r="C1840" s="7">
        <v>1.03061644337224</v>
      </c>
      <c r="D1840" s="7">
        <v>0.105815349917412</v>
      </c>
      <c r="E1840" s="7">
        <v>9.3734571245203194E-3</v>
      </c>
      <c r="F1840" s="7">
        <v>0.70985286891751398</v>
      </c>
      <c r="G1840" s="7">
        <v>0.174958324040554</v>
      </c>
      <c r="H1840" s="9">
        <f t="shared" si="84"/>
        <v>0.11518880704193232</v>
      </c>
      <c r="I1840" s="9">
        <f t="shared" si="85"/>
        <v>0.12972842078922139</v>
      </c>
      <c r="J1840" s="8">
        <f t="shared" si="86"/>
        <v>0.81566821883492602</v>
      </c>
    </row>
    <row r="1841" spans="1:10" hidden="1" x14ac:dyDescent="0.25">
      <c r="A1841" s="3" t="s">
        <v>62</v>
      </c>
      <c r="B1841" s="2">
        <v>44197</v>
      </c>
      <c r="C1841" s="7">
        <v>0.578086061551773</v>
      </c>
      <c r="D1841" s="7">
        <v>5.0137198148489E-2</v>
      </c>
      <c r="E1841" s="7">
        <v>1.11281666080383E-2</v>
      </c>
      <c r="F1841" s="7">
        <v>0.674824882311576</v>
      </c>
      <c r="G1841" s="7">
        <v>0.263909752931896</v>
      </c>
      <c r="H1841" s="9">
        <f t="shared" si="84"/>
        <v>6.1265364756527302E-2</v>
      </c>
      <c r="I1841" s="9">
        <f t="shared" si="85"/>
        <v>6.9158373244393209E-2</v>
      </c>
      <c r="J1841" s="8">
        <f t="shared" si="86"/>
        <v>0.72496208046006505</v>
      </c>
    </row>
    <row r="1842" spans="1:10" hidden="1" x14ac:dyDescent="0.25">
      <c r="A1842" s="3" t="s">
        <v>62</v>
      </c>
      <c r="B1842" s="2">
        <v>44228</v>
      </c>
      <c r="C1842" s="7">
        <v>0.59913932658522495</v>
      </c>
      <c r="D1842" s="7">
        <v>5.28231160843117E-2</v>
      </c>
      <c r="E1842" s="7">
        <v>1.1072617082402401E-2</v>
      </c>
      <c r="F1842" s="7">
        <v>0.668823080246845</v>
      </c>
      <c r="G1842" s="7">
        <v>0.26728118658644101</v>
      </c>
      <c r="H1842" s="9">
        <f t="shared" si="84"/>
        <v>6.3895733166714097E-2</v>
      </c>
      <c r="I1842" s="9">
        <f t="shared" si="85"/>
        <v>7.3198080101944674E-2</v>
      </c>
      <c r="J1842" s="8">
        <f t="shared" si="86"/>
        <v>0.72164619633115668</v>
      </c>
    </row>
    <row r="1843" spans="1:10" hidden="1" x14ac:dyDescent="0.25">
      <c r="A1843" s="3" t="s">
        <v>62</v>
      </c>
      <c r="B1843" s="2">
        <v>44256</v>
      </c>
      <c r="C1843" s="7">
        <v>0.71794699145200702</v>
      </c>
      <c r="D1843" s="7">
        <v>5.2357718132634901E-2</v>
      </c>
      <c r="E1843" s="7">
        <v>1.40491531497717E-2</v>
      </c>
      <c r="F1843" s="7">
        <v>0.68457618006697496</v>
      </c>
      <c r="G1843" s="7">
        <v>0.24901694865061799</v>
      </c>
      <c r="H1843" s="9">
        <f t="shared" si="84"/>
        <v>6.6406871282406604E-2</v>
      </c>
      <c r="I1843" s="9">
        <f t="shared" si="85"/>
        <v>7.1048052288745459E-2</v>
      </c>
      <c r="J1843" s="8">
        <f t="shared" si="86"/>
        <v>0.73693389819960986</v>
      </c>
    </row>
    <row r="1844" spans="1:10" hidden="1" x14ac:dyDescent="0.25">
      <c r="A1844" s="3" t="s">
        <v>62</v>
      </c>
      <c r="B1844" s="2">
        <v>44287</v>
      </c>
      <c r="C1844" s="7">
        <v>0.87553289215278896</v>
      </c>
      <c r="D1844" s="7">
        <v>8.3633029824467603E-2</v>
      </c>
      <c r="E1844" s="7">
        <v>1.9045963857522E-2</v>
      </c>
      <c r="F1844" s="7">
        <v>0.74252348600419704</v>
      </c>
      <c r="G1844" s="7">
        <v>0.154797520313814</v>
      </c>
      <c r="H1844" s="9">
        <f t="shared" si="84"/>
        <v>0.1026789936819896</v>
      </c>
      <c r="I1844" s="9">
        <f t="shared" si="85"/>
        <v>0.1012314594415329</v>
      </c>
      <c r="J1844" s="8">
        <f t="shared" si="86"/>
        <v>0.82615651582866467</v>
      </c>
    </row>
    <row r="1845" spans="1:10" hidden="1" x14ac:dyDescent="0.25">
      <c r="A1845" s="3" t="s">
        <v>62</v>
      </c>
      <c r="B1845" s="2">
        <v>44317</v>
      </c>
      <c r="C1845" s="7">
        <v>0.99159060441541402</v>
      </c>
      <c r="D1845" s="7">
        <v>8.5667268558023799E-2</v>
      </c>
      <c r="E1845" s="7">
        <v>2.5768438603704098E-2</v>
      </c>
      <c r="F1845" s="7">
        <v>0.73930042359572701</v>
      </c>
      <c r="G1845" s="7">
        <v>0.14926386924254501</v>
      </c>
      <c r="H1845" s="9">
        <f t="shared" si="84"/>
        <v>0.1114357071617279</v>
      </c>
      <c r="I1845" s="9">
        <f t="shared" si="85"/>
        <v>0.1038431800091122</v>
      </c>
      <c r="J1845" s="8">
        <f t="shared" si="86"/>
        <v>0.82496769215375076</v>
      </c>
    </row>
    <row r="1846" spans="1:10" hidden="1" x14ac:dyDescent="0.25">
      <c r="A1846" s="3" t="s">
        <v>62</v>
      </c>
      <c r="B1846" s="2">
        <v>44348</v>
      </c>
      <c r="C1846" s="7">
        <v>0.953471916633442</v>
      </c>
      <c r="D1846" s="7">
        <v>8.90057824049202E-2</v>
      </c>
      <c r="E1846" s="7">
        <v>2.9206903034660801E-2</v>
      </c>
      <c r="F1846" s="7">
        <v>0.72198526390398698</v>
      </c>
      <c r="G1846" s="7">
        <v>0.15980205065643199</v>
      </c>
      <c r="H1846" s="9">
        <f t="shared" si="84"/>
        <v>0.11821268543958099</v>
      </c>
      <c r="I1846" s="9">
        <f t="shared" si="85"/>
        <v>0.10974940205568906</v>
      </c>
      <c r="J1846" s="8">
        <f t="shared" si="86"/>
        <v>0.81099104630890717</v>
      </c>
    </row>
    <row r="1847" spans="1:10" hidden="1" x14ac:dyDescent="0.25">
      <c r="A1847" s="3" t="s">
        <v>62</v>
      </c>
      <c r="B1847" s="2">
        <v>44378</v>
      </c>
      <c r="C1847" s="7">
        <v>1.04067916135542</v>
      </c>
      <c r="D1847" s="7">
        <v>8.9689064257692699E-2</v>
      </c>
      <c r="E1847" s="7">
        <v>3.1051464823298201E-2</v>
      </c>
      <c r="F1847" s="7">
        <v>0.72122648932894595</v>
      </c>
      <c r="G1847" s="7">
        <v>0.15803298159006299</v>
      </c>
      <c r="H1847" s="9">
        <f t="shared" si="84"/>
        <v>0.12074052908099089</v>
      </c>
      <c r="I1847" s="9">
        <f t="shared" si="85"/>
        <v>0.11060222468418873</v>
      </c>
      <c r="J1847" s="8">
        <f t="shared" si="86"/>
        <v>0.81091555358663869</v>
      </c>
    </row>
    <row r="1848" spans="1:10" hidden="1" x14ac:dyDescent="0.25">
      <c r="A1848" s="3" t="s">
        <v>62</v>
      </c>
      <c r="B1848" s="2">
        <v>44409</v>
      </c>
      <c r="C1848" s="7">
        <v>1.0033574827168501</v>
      </c>
      <c r="D1848" s="7">
        <v>9.3083898542373103E-2</v>
      </c>
      <c r="E1848" s="7">
        <v>3.54263564048461E-2</v>
      </c>
      <c r="F1848" s="7">
        <v>0.70782352866423004</v>
      </c>
      <c r="G1848" s="7">
        <v>0.163666216388551</v>
      </c>
      <c r="H1848" s="9">
        <f t="shared" si="84"/>
        <v>0.12851025494721921</v>
      </c>
      <c r="I1848" s="9">
        <f t="shared" si="85"/>
        <v>0.1162230432386302</v>
      </c>
      <c r="J1848" s="8">
        <f t="shared" si="86"/>
        <v>0.80090742720660313</v>
      </c>
    </row>
    <row r="1849" spans="1:10" x14ac:dyDescent="0.25">
      <c r="A1849" s="3" t="s">
        <v>62</v>
      </c>
      <c r="B1849" s="2">
        <v>44440</v>
      </c>
      <c r="C1849" s="7">
        <v>0.99025208369809703</v>
      </c>
      <c r="D1849" s="7">
        <v>8.8208803862802193E-2</v>
      </c>
      <c r="E1849" s="7">
        <v>3.7682555798109599E-2</v>
      </c>
      <c r="F1849" s="7">
        <v>0.717581540802124</v>
      </c>
      <c r="G1849" s="7">
        <v>0.156527099536964</v>
      </c>
      <c r="H1849" s="9">
        <f t="shared" si="84"/>
        <v>0.12589135966091181</v>
      </c>
      <c r="I1849" s="9">
        <f t="shared" si="85"/>
        <v>0.10946867810817748</v>
      </c>
      <c r="J1849" s="8">
        <f t="shared" si="86"/>
        <v>0.80579034466492616</v>
      </c>
    </row>
    <row r="1850" spans="1:10" hidden="1" x14ac:dyDescent="0.25">
      <c r="A1850" s="3" t="s">
        <v>63</v>
      </c>
      <c r="B1850" s="2">
        <v>43466</v>
      </c>
      <c r="C1850" s="7">
        <v>0.82820879703261097</v>
      </c>
      <c r="D1850" s="7">
        <v>0.247903591949485</v>
      </c>
      <c r="E1850" s="7">
        <v>4.8659793223088397E-3</v>
      </c>
      <c r="F1850" s="7">
        <v>0.67785310384319097</v>
      </c>
      <c r="G1850" s="7">
        <v>6.9377324885014496E-2</v>
      </c>
      <c r="H1850" s="9">
        <f t="shared" si="84"/>
        <v>0.25276957127179384</v>
      </c>
      <c r="I1850" s="9">
        <f t="shared" si="85"/>
        <v>0.26778482194743231</v>
      </c>
      <c r="J1850" s="8">
        <f t="shared" si="86"/>
        <v>0.92575669579267594</v>
      </c>
    </row>
    <row r="1851" spans="1:10" hidden="1" x14ac:dyDescent="0.25">
      <c r="A1851" s="3" t="s">
        <v>63</v>
      </c>
      <c r="B1851" s="2">
        <v>43497</v>
      </c>
      <c r="C1851" s="7">
        <v>0.86291714675746201</v>
      </c>
      <c r="D1851" s="7">
        <v>0.24063027724314501</v>
      </c>
      <c r="E1851" s="7">
        <v>7.2358809830050802E-3</v>
      </c>
      <c r="F1851" s="7">
        <v>0.68232333553464797</v>
      </c>
      <c r="G1851" s="7">
        <v>6.9810506239201195E-2</v>
      </c>
      <c r="H1851" s="9">
        <f t="shared" si="84"/>
        <v>0.2478661582261501</v>
      </c>
      <c r="I1851" s="9">
        <f t="shared" si="85"/>
        <v>0.26071762861291092</v>
      </c>
      <c r="J1851" s="8">
        <f t="shared" si="86"/>
        <v>0.92295361277779298</v>
      </c>
    </row>
    <row r="1852" spans="1:10" hidden="1" x14ac:dyDescent="0.25">
      <c r="A1852" s="3" t="s">
        <v>63</v>
      </c>
      <c r="B1852" s="2">
        <v>43525</v>
      </c>
      <c r="C1852" s="7">
        <v>1.0066680873239</v>
      </c>
      <c r="D1852" s="7">
        <v>0.24381680866892699</v>
      </c>
      <c r="E1852" s="7">
        <v>6.3484706565833998E-3</v>
      </c>
      <c r="F1852" s="7">
        <v>0.68821682300383102</v>
      </c>
      <c r="G1852" s="7">
        <v>6.1617897670658499E-2</v>
      </c>
      <c r="H1852" s="9">
        <f t="shared" si="84"/>
        <v>0.25016527932551041</v>
      </c>
      <c r="I1852" s="9">
        <f t="shared" si="85"/>
        <v>0.26159657804551456</v>
      </c>
      <c r="J1852" s="8">
        <f t="shared" si="86"/>
        <v>0.93203363167275799</v>
      </c>
    </row>
    <row r="1853" spans="1:10" hidden="1" x14ac:dyDescent="0.25">
      <c r="A1853" s="3" t="s">
        <v>63</v>
      </c>
      <c r="B1853" s="2">
        <v>43556</v>
      </c>
      <c r="C1853" s="7">
        <v>0.97625144819186205</v>
      </c>
      <c r="D1853" s="7">
        <v>0.24411385688524501</v>
      </c>
      <c r="E1853" s="7">
        <v>8.0112458540610807E-3</v>
      </c>
      <c r="F1853" s="7">
        <v>0.68034840785971895</v>
      </c>
      <c r="G1853" s="7">
        <v>6.7526489400974901E-2</v>
      </c>
      <c r="H1853" s="9">
        <f t="shared" si="84"/>
        <v>0.25212510273930611</v>
      </c>
      <c r="I1853" s="9">
        <f t="shared" si="85"/>
        <v>0.26406037995784493</v>
      </c>
      <c r="J1853" s="8">
        <f t="shared" si="86"/>
        <v>0.92446226474496396</v>
      </c>
    </row>
    <row r="1854" spans="1:10" hidden="1" x14ac:dyDescent="0.25">
      <c r="A1854" s="3" t="s">
        <v>63</v>
      </c>
      <c r="B1854" s="2">
        <v>43586</v>
      </c>
      <c r="C1854" s="7">
        <v>1.01953798754269</v>
      </c>
      <c r="D1854" s="7">
        <v>0.24672675313936401</v>
      </c>
      <c r="E1854" s="7">
        <v>8.5333539214442096E-3</v>
      </c>
      <c r="F1854" s="7">
        <v>0.68355397232554505</v>
      </c>
      <c r="G1854" s="7">
        <v>6.1185920613646597E-2</v>
      </c>
      <c r="H1854" s="9">
        <f t="shared" si="84"/>
        <v>0.25526010706080821</v>
      </c>
      <c r="I1854" s="9">
        <f t="shared" si="85"/>
        <v>0.26521752669449533</v>
      </c>
      <c r="J1854" s="8">
        <f t="shared" si="86"/>
        <v>0.93028072546490903</v>
      </c>
    </row>
    <row r="1855" spans="1:10" hidden="1" x14ac:dyDescent="0.25">
      <c r="A1855" s="3" t="s">
        <v>63</v>
      </c>
      <c r="B1855" s="2">
        <v>43617</v>
      </c>
      <c r="C1855" s="7">
        <v>0.96881254463827704</v>
      </c>
      <c r="D1855" s="7">
        <v>0.243629811263427</v>
      </c>
      <c r="E1855" s="7">
        <v>8.3068507326858002E-3</v>
      </c>
      <c r="F1855" s="7">
        <v>0.68441113760165195</v>
      </c>
      <c r="G1855" s="7">
        <v>6.3652200402235001E-2</v>
      </c>
      <c r="H1855" s="9">
        <f t="shared" si="84"/>
        <v>0.25193666199611281</v>
      </c>
      <c r="I1855" s="9">
        <f t="shared" si="85"/>
        <v>0.26252054024271998</v>
      </c>
      <c r="J1855" s="8">
        <f t="shared" si="86"/>
        <v>0.92804094886507893</v>
      </c>
    </row>
    <row r="1856" spans="1:10" hidden="1" x14ac:dyDescent="0.25">
      <c r="A1856" s="3" t="s">
        <v>63</v>
      </c>
      <c r="B1856" s="2">
        <v>43647</v>
      </c>
      <c r="C1856" s="7">
        <v>1.02262802853697</v>
      </c>
      <c r="D1856" s="7">
        <v>0.245733640452903</v>
      </c>
      <c r="E1856" s="7">
        <v>9.0700656107484696E-3</v>
      </c>
      <c r="F1856" s="7">
        <v>0.68161201945042005</v>
      </c>
      <c r="G1856" s="7">
        <v>6.3584274485928696E-2</v>
      </c>
      <c r="H1856" s="9">
        <f t="shared" si="84"/>
        <v>0.25480370606365149</v>
      </c>
      <c r="I1856" s="9">
        <f t="shared" si="85"/>
        <v>0.26498602525246201</v>
      </c>
      <c r="J1856" s="8">
        <f t="shared" si="86"/>
        <v>0.92734565990332307</v>
      </c>
    </row>
    <row r="1857" spans="1:10" hidden="1" x14ac:dyDescent="0.25">
      <c r="A1857" s="3" t="s">
        <v>63</v>
      </c>
      <c r="B1857" s="2">
        <v>43678</v>
      </c>
      <c r="C1857" s="7">
        <v>1.0147433624362101</v>
      </c>
      <c r="D1857" s="7">
        <v>0.244875457954771</v>
      </c>
      <c r="E1857" s="7">
        <v>6.7304225713403403E-3</v>
      </c>
      <c r="F1857" s="7">
        <v>0.69013589781273899</v>
      </c>
      <c r="G1857" s="7">
        <v>5.8258221661149703E-2</v>
      </c>
      <c r="H1857" s="9">
        <f t="shared" si="84"/>
        <v>0.25160588052611133</v>
      </c>
      <c r="I1857" s="9">
        <f t="shared" si="85"/>
        <v>0.26189570473586754</v>
      </c>
      <c r="J1857" s="8">
        <f t="shared" si="86"/>
        <v>0.93501135576750993</v>
      </c>
    </row>
    <row r="1858" spans="1:10" hidden="1" x14ac:dyDescent="0.25">
      <c r="A1858" s="3" t="s">
        <v>63</v>
      </c>
      <c r="B1858" s="2">
        <v>43709</v>
      </c>
      <c r="C1858" s="7">
        <v>0.94692543660911199</v>
      </c>
      <c r="D1858" s="7">
        <v>0.24800142578322101</v>
      </c>
      <c r="E1858" s="7">
        <v>5.69739170086969E-3</v>
      </c>
      <c r="F1858" s="7">
        <v>0.68675746200716203</v>
      </c>
      <c r="G1858" s="7">
        <v>5.9543720508746997E-2</v>
      </c>
      <c r="H1858" s="9">
        <f t="shared" si="84"/>
        <v>0.25369881748409068</v>
      </c>
      <c r="I1858" s="9">
        <f t="shared" si="85"/>
        <v>0.26531058332000007</v>
      </c>
      <c r="J1858" s="8">
        <f t="shared" si="86"/>
        <v>0.93475888779038308</v>
      </c>
    </row>
    <row r="1859" spans="1:10" hidden="1" x14ac:dyDescent="0.25">
      <c r="A1859" s="3" t="s">
        <v>63</v>
      </c>
      <c r="B1859" s="2">
        <v>43739</v>
      </c>
      <c r="C1859" s="7">
        <v>0.99143250802835803</v>
      </c>
      <c r="D1859" s="7">
        <v>0.24978625582024</v>
      </c>
      <c r="E1859" s="7">
        <v>6.4171703392476897E-3</v>
      </c>
      <c r="F1859" s="7">
        <v>0.67871380644805102</v>
      </c>
      <c r="G1859" s="7">
        <v>6.5082767392460703E-2</v>
      </c>
      <c r="H1859" s="9">
        <f t="shared" ref="H1859:H1922" si="87">D1859+E1859</f>
        <v>0.25620342615948771</v>
      </c>
      <c r="I1859" s="9">
        <f t="shared" ref="I1859:I1922" si="88">D1859/(D1859+F1859)</f>
        <v>0.2690212590939644</v>
      </c>
      <c r="J1859" s="8">
        <f t="shared" ref="J1859:J1922" si="89">+F1859+D1859</f>
        <v>0.92850006226829107</v>
      </c>
    </row>
    <row r="1860" spans="1:10" hidden="1" x14ac:dyDescent="0.25">
      <c r="A1860" s="3" t="s">
        <v>63</v>
      </c>
      <c r="B1860" s="2">
        <v>43770</v>
      </c>
      <c r="C1860" s="7">
        <v>1.08374599502101</v>
      </c>
      <c r="D1860" s="7">
        <v>0.26112732271713701</v>
      </c>
      <c r="E1860" s="7">
        <v>6.6053866942759496E-3</v>
      </c>
      <c r="F1860" s="7">
        <v>0.663305990492571</v>
      </c>
      <c r="G1860" s="7">
        <v>6.8961300096016406E-2</v>
      </c>
      <c r="H1860" s="9">
        <f t="shared" si="87"/>
        <v>0.26773270941141297</v>
      </c>
      <c r="I1860" s="9">
        <f t="shared" si="88"/>
        <v>0.28247286092544804</v>
      </c>
      <c r="J1860" s="8">
        <f t="shared" si="89"/>
        <v>0.92443331320970801</v>
      </c>
    </row>
    <row r="1861" spans="1:10" hidden="1" x14ac:dyDescent="0.25">
      <c r="A1861" s="3" t="s">
        <v>63</v>
      </c>
      <c r="B1861" s="2">
        <v>43800</v>
      </c>
      <c r="C1861" s="7">
        <v>1.2781286578815401</v>
      </c>
      <c r="D1861" s="7">
        <v>0.286623905355058</v>
      </c>
      <c r="E1861" s="7">
        <v>5.35591062513429E-3</v>
      </c>
      <c r="F1861" s="7">
        <v>0.65742001888712598</v>
      </c>
      <c r="G1861" s="7">
        <v>5.0600165132682097E-2</v>
      </c>
      <c r="H1861" s="9">
        <f t="shared" si="87"/>
        <v>0.29197981598019229</v>
      </c>
      <c r="I1861" s="9">
        <f t="shared" si="88"/>
        <v>0.30361289130179053</v>
      </c>
      <c r="J1861" s="8">
        <f t="shared" si="89"/>
        <v>0.94404392424218397</v>
      </c>
    </row>
    <row r="1862" spans="1:10" hidden="1" x14ac:dyDescent="0.25">
      <c r="A1862" s="3" t="s">
        <v>63</v>
      </c>
      <c r="B1862" s="2">
        <v>43831</v>
      </c>
      <c r="C1862" s="7">
        <v>0.89434757098577</v>
      </c>
      <c r="D1862" s="7">
        <v>0.24653355615768299</v>
      </c>
      <c r="E1862" s="7">
        <v>7.7644565323237496E-3</v>
      </c>
      <c r="F1862" s="7">
        <v>0.680697508814195</v>
      </c>
      <c r="G1862" s="7">
        <v>6.5004478495798296E-2</v>
      </c>
      <c r="H1862" s="9">
        <f t="shared" si="87"/>
        <v>0.25429801269000674</v>
      </c>
      <c r="I1862" s="9">
        <f t="shared" si="88"/>
        <v>0.26588146738284713</v>
      </c>
      <c r="J1862" s="8">
        <f t="shared" si="89"/>
        <v>0.92723106497187802</v>
      </c>
    </row>
    <row r="1863" spans="1:10" hidden="1" x14ac:dyDescent="0.25">
      <c r="A1863" s="3" t="s">
        <v>63</v>
      </c>
      <c r="B1863" s="2">
        <v>43862</v>
      </c>
      <c r="C1863" s="7">
        <v>0.91383353008916002</v>
      </c>
      <c r="D1863" s="7">
        <v>0.250247876899027</v>
      </c>
      <c r="E1863" s="7">
        <v>8.1423677693704694E-3</v>
      </c>
      <c r="F1863" s="7">
        <v>0.68200806083785503</v>
      </c>
      <c r="G1863" s="7">
        <v>5.9601694493747602E-2</v>
      </c>
      <c r="H1863" s="9">
        <f t="shared" si="87"/>
        <v>0.2583902446683975</v>
      </c>
      <c r="I1863" s="9">
        <f t="shared" si="88"/>
        <v>0.26843259106133627</v>
      </c>
      <c r="J1863" s="8">
        <f t="shared" si="89"/>
        <v>0.93225593773688198</v>
      </c>
    </row>
    <row r="1864" spans="1:10" hidden="1" x14ac:dyDescent="0.25">
      <c r="A1864" s="3" t="s">
        <v>63</v>
      </c>
      <c r="B1864" s="2">
        <v>43891</v>
      </c>
      <c r="C1864" s="7">
        <v>0.83547370940854104</v>
      </c>
      <c r="D1864" s="7">
        <v>0.211258035240803</v>
      </c>
      <c r="E1864" s="7">
        <v>4.1313488520966102E-3</v>
      </c>
      <c r="F1864" s="7">
        <v>0.69968926149911903</v>
      </c>
      <c r="G1864" s="7">
        <v>8.4921354407982305E-2</v>
      </c>
      <c r="H1864" s="9">
        <f t="shared" si="87"/>
        <v>0.21538938409289962</v>
      </c>
      <c r="I1864" s="9">
        <f t="shared" si="88"/>
        <v>0.23191027186407881</v>
      </c>
      <c r="J1864" s="8">
        <f t="shared" si="89"/>
        <v>0.91094729673992203</v>
      </c>
    </row>
    <row r="1865" spans="1:10" hidden="1" x14ac:dyDescent="0.25">
      <c r="A1865" s="3" t="s">
        <v>63</v>
      </c>
      <c r="B1865" s="2">
        <v>43922</v>
      </c>
      <c r="C1865" s="7">
        <v>0.52149773390281795</v>
      </c>
      <c r="D1865" s="7">
        <v>0.15905483683827701</v>
      </c>
      <c r="E1865" s="7">
        <v>2.15303744835321E-3</v>
      </c>
      <c r="F1865" s="7">
        <v>0.70234787384041097</v>
      </c>
      <c r="G1865" s="7">
        <v>0.136444251872959</v>
      </c>
      <c r="H1865" s="9">
        <f t="shared" si="87"/>
        <v>0.16120787428663022</v>
      </c>
      <c r="I1865" s="9">
        <f t="shared" si="88"/>
        <v>0.18464631567383827</v>
      </c>
      <c r="J1865" s="8">
        <f t="shared" si="89"/>
        <v>0.86140271067868801</v>
      </c>
    </row>
    <row r="1866" spans="1:10" hidden="1" x14ac:dyDescent="0.25">
      <c r="A1866" s="3" t="s">
        <v>63</v>
      </c>
      <c r="B1866" s="2">
        <v>43952</v>
      </c>
      <c r="C1866" s="7">
        <v>0.64937814127983795</v>
      </c>
      <c r="D1866" s="7">
        <v>0.15625082867875401</v>
      </c>
      <c r="E1866" s="7">
        <v>2.9700007532539401E-3</v>
      </c>
      <c r="F1866" s="7">
        <v>0.71496050961510105</v>
      </c>
      <c r="G1866" s="7">
        <v>0.12581866095289099</v>
      </c>
      <c r="H1866" s="9">
        <f t="shared" si="87"/>
        <v>0.15922082943200794</v>
      </c>
      <c r="I1866" s="9">
        <f t="shared" si="88"/>
        <v>0.17934893843869076</v>
      </c>
      <c r="J1866" s="8">
        <f t="shared" si="89"/>
        <v>0.87121133829385511</v>
      </c>
    </row>
    <row r="1867" spans="1:10" hidden="1" x14ac:dyDescent="0.25">
      <c r="A1867" s="3" t="s">
        <v>63</v>
      </c>
      <c r="B1867" s="2">
        <v>43983</v>
      </c>
      <c r="C1867" s="7">
        <v>0.79982283315550995</v>
      </c>
      <c r="D1867" s="7">
        <v>0.19846794729086001</v>
      </c>
      <c r="E1867" s="7">
        <v>3.2682582988010798E-3</v>
      </c>
      <c r="F1867" s="7">
        <v>0.69849328346753403</v>
      </c>
      <c r="G1867" s="7">
        <v>9.9770510942804896E-2</v>
      </c>
      <c r="H1867" s="9">
        <f t="shared" si="87"/>
        <v>0.2017362055896611</v>
      </c>
      <c r="I1867" s="9">
        <f t="shared" si="88"/>
        <v>0.22126702970545606</v>
      </c>
      <c r="J1867" s="8">
        <f t="shared" si="89"/>
        <v>0.89696123075839407</v>
      </c>
    </row>
    <row r="1868" spans="1:10" hidden="1" x14ac:dyDescent="0.25">
      <c r="A1868" s="3" t="s">
        <v>63</v>
      </c>
      <c r="B1868" s="2">
        <v>44013</v>
      </c>
      <c r="C1868" s="7">
        <v>0.95750549759310899</v>
      </c>
      <c r="D1868" s="7">
        <v>0.21389598226784101</v>
      </c>
      <c r="E1868" s="7">
        <v>7.1933884414035398E-3</v>
      </c>
      <c r="F1868" s="7">
        <v>0.67722386293427095</v>
      </c>
      <c r="G1868" s="7">
        <v>0.10168676635648501</v>
      </c>
      <c r="H1868" s="9">
        <f t="shared" si="87"/>
        <v>0.22108937070924456</v>
      </c>
      <c r="I1868" s="9">
        <f t="shared" si="88"/>
        <v>0.24003054518365929</v>
      </c>
      <c r="J1868" s="8">
        <f t="shared" si="89"/>
        <v>0.89111984520211196</v>
      </c>
    </row>
    <row r="1869" spans="1:10" hidden="1" x14ac:dyDescent="0.25">
      <c r="A1869" s="3" t="s">
        <v>63</v>
      </c>
      <c r="B1869" s="2">
        <v>44044</v>
      </c>
      <c r="C1869" s="7">
        <v>0.99935371977249399</v>
      </c>
      <c r="D1869" s="7">
        <v>0.22544353357089</v>
      </c>
      <c r="E1869" s="7">
        <v>5.2517388630711698E-3</v>
      </c>
      <c r="F1869" s="7">
        <v>0.68159666662270002</v>
      </c>
      <c r="G1869" s="7">
        <v>8.7708060943338897E-2</v>
      </c>
      <c r="H1869" s="9">
        <f t="shared" si="87"/>
        <v>0.23069527243396118</v>
      </c>
      <c r="I1869" s="9">
        <f t="shared" si="88"/>
        <v>0.248548557740631</v>
      </c>
      <c r="J1869" s="8">
        <f t="shared" si="89"/>
        <v>0.90704020019359</v>
      </c>
    </row>
    <row r="1870" spans="1:10" hidden="1" x14ac:dyDescent="0.25">
      <c r="A1870" s="3" t="s">
        <v>63</v>
      </c>
      <c r="B1870" s="2">
        <v>44075</v>
      </c>
      <c r="C1870" s="7">
        <v>0.94406819583770796</v>
      </c>
      <c r="D1870" s="7">
        <v>0.215457526482599</v>
      </c>
      <c r="E1870" s="7">
        <v>5.4172042628015697E-3</v>
      </c>
      <c r="F1870" s="7">
        <v>0.69057412704094701</v>
      </c>
      <c r="G1870" s="7">
        <v>8.8551142213651998E-2</v>
      </c>
      <c r="H1870" s="9">
        <f t="shared" si="87"/>
        <v>0.22087473074540057</v>
      </c>
      <c r="I1870" s="9">
        <f t="shared" si="88"/>
        <v>0.23780353108491004</v>
      </c>
      <c r="J1870" s="8">
        <f t="shared" si="89"/>
        <v>0.90603165352354598</v>
      </c>
    </row>
    <row r="1871" spans="1:10" hidden="1" x14ac:dyDescent="0.25">
      <c r="A1871" s="3" t="s">
        <v>63</v>
      </c>
      <c r="B1871" s="2">
        <v>44105</v>
      </c>
      <c r="C1871" s="7">
        <v>1.01447501709006</v>
      </c>
      <c r="D1871" s="7">
        <v>0.230953075138841</v>
      </c>
      <c r="E1871" s="7">
        <v>4.0264712848956698E-3</v>
      </c>
      <c r="F1871" s="7">
        <v>0.67895247213038001</v>
      </c>
      <c r="G1871" s="7">
        <v>8.6067981445883707E-2</v>
      </c>
      <c r="H1871" s="9">
        <f t="shared" si="87"/>
        <v>0.23497954642373667</v>
      </c>
      <c r="I1871" s="9">
        <f t="shared" si="88"/>
        <v>0.25382093320781468</v>
      </c>
      <c r="J1871" s="8">
        <f t="shared" si="89"/>
        <v>0.90990554726922102</v>
      </c>
    </row>
    <row r="1872" spans="1:10" hidden="1" x14ac:dyDescent="0.25">
      <c r="A1872" s="3" t="s">
        <v>63</v>
      </c>
      <c r="B1872" s="2">
        <v>44136</v>
      </c>
      <c r="C1872" s="7">
        <v>0.75795058908438595</v>
      </c>
      <c r="D1872" s="7">
        <v>0.18487560089951999</v>
      </c>
      <c r="E1872" s="7">
        <v>5.0239492337826102E-3</v>
      </c>
      <c r="F1872" s="7">
        <v>0.68374216462408699</v>
      </c>
      <c r="G1872" s="7">
        <v>0.12635828524261</v>
      </c>
      <c r="H1872" s="9">
        <f t="shared" si="87"/>
        <v>0.18989955013330259</v>
      </c>
      <c r="I1872" s="9">
        <f t="shared" si="88"/>
        <v>0.21283884377851298</v>
      </c>
      <c r="J1872" s="8">
        <f t="shared" si="89"/>
        <v>0.86861776552360692</v>
      </c>
    </row>
    <row r="1873" spans="1:10" hidden="1" x14ac:dyDescent="0.25">
      <c r="A1873" s="3" t="s">
        <v>63</v>
      </c>
      <c r="B1873" s="2">
        <v>44166</v>
      </c>
      <c r="C1873" s="7">
        <v>1.2217812203834899</v>
      </c>
      <c r="D1873" s="7">
        <v>0.271471650888438</v>
      </c>
      <c r="E1873" s="7">
        <v>3.7015409210747101E-3</v>
      </c>
      <c r="F1873" s="7">
        <v>0.65942798035259897</v>
      </c>
      <c r="G1873" s="7">
        <v>6.5398827837887599E-2</v>
      </c>
      <c r="H1873" s="9">
        <f t="shared" si="87"/>
        <v>0.27517319180951272</v>
      </c>
      <c r="I1873" s="9">
        <f t="shared" si="88"/>
        <v>0.29162290087764159</v>
      </c>
      <c r="J1873" s="8">
        <f t="shared" si="89"/>
        <v>0.93089963124103692</v>
      </c>
    </row>
    <row r="1874" spans="1:10" hidden="1" x14ac:dyDescent="0.25">
      <c r="A1874" s="3" t="s">
        <v>63</v>
      </c>
      <c r="B1874" s="2">
        <v>44197</v>
      </c>
      <c r="C1874" s="7">
        <v>0.60729935828620096</v>
      </c>
      <c r="D1874" s="7">
        <v>0.17291520760655599</v>
      </c>
      <c r="E1874" s="7">
        <v>6.93907112682054E-3</v>
      </c>
      <c r="F1874" s="7">
        <v>0.69616751997651904</v>
      </c>
      <c r="G1874" s="7">
        <v>0.12397820129010501</v>
      </c>
      <c r="H1874" s="9">
        <f t="shared" si="87"/>
        <v>0.17985427873337653</v>
      </c>
      <c r="I1874" s="9">
        <f t="shared" si="88"/>
        <v>0.19896288594692746</v>
      </c>
      <c r="J1874" s="8">
        <f t="shared" si="89"/>
        <v>0.86908272758307503</v>
      </c>
    </row>
    <row r="1875" spans="1:10" hidden="1" x14ac:dyDescent="0.25">
      <c r="A1875" s="3" t="s">
        <v>63</v>
      </c>
      <c r="B1875" s="2">
        <v>44228</v>
      </c>
      <c r="C1875" s="7">
        <v>0.60872029338112599</v>
      </c>
      <c r="D1875" s="7">
        <v>0.16622012448610399</v>
      </c>
      <c r="E1875" s="7">
        <v>3.1754380964584199E-3</v>
      </c>
      <c r="F1875" s="7">
        <v>0.70334470176382402</v>
      </c>
      <c r="G1875" s="7">
        <v>0.12725973565361301</v>
      </c>
      <c r="H1875" s="9">
        <f t="shared" si="87"/>
        <v>0.16939556258256241</v>
      </c>
      <c r="I1875" s="9">
        <f t="shared" si="88"/>
        <v>0.1911532291421473</v>
      </c>
      <c r="J1875" s="8">
        <f t="shared" si="89"/>
        <v>0.86956482624992804</v>
      </c>
    </row>
    <row r="1876" spans="1:10" hidden="1" x14ac:dyDescent="0.25">
      <c r="A1876" s="3" t="s">
        <v>63</v>
      </c>
      <c r="B1876" s="2">
        <v>44256</v>
      </c>
      <c r="C1876" s="7">
        <v>0.76170807944363195</v>
      </c>
      <c r="D1876" s="7">
        <v>0.171246934728257</v>
      </c>
      <c r="E1876" s="7">
        <v>7.4305813587540199E-3</v>
      </c>
      <c r="F1876" s="7">
        <v>0.69384913384799696</v>
      </c>
      <c r="G1876" s="7">
        <v>0.127473350064992</v>
      </c>
      <c r="H1876" s="9">
        <f t="shared" si="87"/>
        <v>0.17867751608701102</v>
      </c>
      <c r="I1876" s="9">
        <f t="shared" si="88"/>
        <v>0.1979513500854182</v>
      </c>
      <c r="J1876" s="8">
        <f t="shared" si="89"/>
        <v>0.86509606857625398</v>
      </c>
    </row>
    <row r="1877" spans="1:10" hidden="1" x14ac:dyDescent="0.25">
      <c r="A1877" s="3" t="s">
        <v>63</v>
      </c>
      <c r="B1877" s="2">
        <v>44287</v>
      </c>
      <c r="C1877" s="7">
        <v>0.94257639109159397</v>
      </c>
      <c r="D1877" s="7">
        <v>0.21897418413080699</v>
      </c>
      <c r="E1877" s="7">
        <v>5.5966375723549896E-3</v>
      </c>
      <c r="F1877" s="7">
        <v>0.68440706942231599</v>
      </c>
      <c r="G1877" s="7">
        <v>9.1022108874522403E-2</v>
      </c>
      <c r="H1877" s="9">
        <f t="shared" si="87"/>
        <v>0.22457082170316198</v>
      </c>
      <c r="I1877" s="9">
        <f t="shared" si="88"/>
        <v>0.24239398733320108</v>
      </c>
      <c r="J1877" s="8">
        <f t="shared" si="89"/>
        <v>0.90338125355312293</v>
      </c>
    </row>
    <row r="1878" spans="1:10" hidden="1" x14ac:dyDescent="0.25">
      <c r="A1878" s="3" t="s">
        <v>63</v>
      </c>
      <c r="B1878" s="2">
        <v>44317</v>
      </c>
      <c r="C1878" s="7">
        <v>1.0557531414513801</v>
      </c>
      <c r="D1878" s="7">
        <v>0.227126446158851</v>
      </c>
      <c r="E1878" s="7">
        <v>3.7098580879621102E-3</v>
      </c>
      <c r="F1878" s="7">
        <v>0.68471287203820097</v>
      </c>
      <c r="G1878" s="7">
        <v>8.4450823714986106E-2</v>
      </c>
      <c r="H1878" s="9">
        <f t="shared" si="87"/>
        <v>0.23083630424681312</v>
      </c>
      <c r="I1878" s="9">
        <f t="shared" si="88"/>
        <v>0.24908604139591192</v>
      </c>
      <c r="J1878" s="8">
        <f t="shared" si="89"/>
        <v>0.911839318197052</v>
      </c>
    </row>
    <row r="1879" spans="1:10" hidden="1" x14ac:dyDescent="0.25">
      <c r="A1879" s="3" t="s">
        <v>63</v>
      </c>
      <c r="B1879" s="2">
        <v>44348</v>
      </c>
      <c r="C1879" s="7">
        <v>1.01007937263627</v>
      </c>
      <c r="D1879" s="7">
        <v>0.21954267918218301</v>
      </c>
      <c r="E1879" s="7">
        <v>7.3079312218833599E-3</v>
      </c>
      <c r="F1879" s="7">
        <v>0.67784908561395796</v>
      </c>
      <c r="G1879" s="7">
        <v>9.5300303981976101E-2</v>
      </c>
      <c r="H1879" s="9">
        <f t="shared" si="87"/>
        <v>0.22685061040406637</v>
      </c>
      <c r="I1879" s="9">
        <f t="shared" si="88"/>
        <v>0.2446453018566046</v>
      </c>
      <c r="J1879" s="8">
        <f t="shared" si="89"/>
        <v>0.89739176479614091</v>
      </c>
    </row>
    <row r="1880" spans="1:10" hidden="1" x14ac:dyDescent="0.25">
      <c r="A1880" s="3" t="s">
        <v>63</v>
      </c>
      <c r="B1880" s="2">
        <v>44378</v>
      </c>
      <c r="C1880" s="7">
        <v>1.0854554531402201</v>
      </c>
      <c r="D1880" s="7">
        <v>0.23029625041434401</v>
      </c>
      <c r="E1880" s="7">
        <v>7.0611176677837497E-3</v>
      </c>
      <c r="F1880" s="7">
        <v>0.679717196301451</v>
      </c>
      <c r="G1880" s="7">
        <v>8.2925435616421003E-2</v>
      </c>
      <c r="H1880" s="9">
        <f t="shared" si="87"/>
        <v>0.23735736808212776</v>
      </c>
      <c r="I1880" s="9">
        <f t="shared" si="88"/>
        <v>0.25306906315008276</v>
      </c>
      <c r="J1880" s="8">
        <f t="shared" si="89"/>
        <v>0.91001344671579498</v>
      </c>
    </row>
    <row r="1881" spans="1:10" hidden="1" x14ac:dyDescent="0.25">
      <c r="A1881" s="3" t="s">
        <v>63</v>
      </c>
      <c r="B1881" s="2">
        <v>44409</v>
      </c>
      <c r="C1881" s="7">
        <v>1.10546956453708</v>
      </c>
      <c r="D1881" s="7">
        <v>0.23761978147162499</v>
      </c>
      <c r="E1881" s="7">
        <v>6.7511141938751398E-3</v>
      </c>
      <c r="F1881" s="7">
        <v>0.67452518415901597</v>
      </c>
      <c r="G1881" s="7">
        <v>8.1103920175483998E-2</v>
      </c>
      <c r="H1881" s="9">
        <f t="shared" si="87"/>
        <v>0.24437089566550013</v>
      </c>
      <c r="I1881" s="9">
        <f t="shared" si="88"/>
        <v>0.26050659755309713</v>
      </c>
      <c r="J1881" s="8">
        <f t="shared" si="89"/>
        <v>0.91214496563064096</v>
      </c>
    </row>
    <row r="1882" spans="1:10" x14ac:dyDescent="0.25">
      <c r="A1882" s="3" t="s">
        <v>63</v>
      </c>
      <c r="B1882" s="2">
        <v>44440</v>
      </c>
      <c r="C1882" s="7">
        <v>1.0095300902364399</v>
      </c>
      <c r="D1882" s="7">
        <v>0.22403918316872901</v>
      </c>
      <c r="E1882" s="7">
        <v>7.3483742448085696E-3</v>
      </c>
      <c r="F1882" s="7">
        <v>0.67511486601458404</v>
      </c>
      <c r="G1882" s="7">
        <v>9.3497576571878502E-2</v>
      </c>
      <c r="H1882" s="9">
        <f t="shared" si="87"/>
        <v>0.23138755741353759</v>
      </c>
      <c r="I1882" s="9">
        <f t="shared" si="88"/>
        <v>0.24916662875757514</v>
      </c>
      <c r="J1882" s="8">
        <f t="shared" si="89"/>
        <v>0.89915404918331299</v>
      </c>
    </row>
    <row r="1883" spans="1:10" hidden="1" x14ac:dyDescent="0.25">
      <c r="A1883" s="3" t="s">
        <v>64</v>
      </c>
      <c r="B1883" s="2">
        <v>43466</v>
      </c>
      <c r="C1883" s="7">
        <v>0.88628213203490203</v>
      </c>
      <c r="D1883" s="7">
        <v>0.107789092748106</v>
      </c>
      <c r="E1883" s="7">
        <v>1.0297786136512801E-2</v>
      </c>
      <c r="F1883" s="7">
        <v>0.71696349002608795</v>
      </c>
      <c r="G1883" s="7">
        <v>0.164949631089293</v>
      </c>
      <c r="H1883" s="9">
        <f t="shared" si="87"/>
        <v>0.1180868788846188</v>
      </c>
      <c r="I1883" s="9">
        <f t="shared" si="88"/>
        <v>0.13069264043470985</v>
      </c>
      <c r="J1883" s="8">
        <f t="shared" si="89"/>
        <v>0.82475258277419394</v>
      </c>
    </row>
    <row r="1884" spans="1:10" hidden="1" x14ac:dyDescent="0.25">
      <c r="A1884" s="3" t="s">
        <v>64</v>
      </c>
      <c r="B1884" s="2">
        <v>43497</v>
      </c>
      <c r="C1884" s="7">
        <v>0.89327308730408395</v>
      </c>
      <c r="D1884" s="7">
        <v>0.10876833372583</v>
      </c>
      <c r="E1884" s="7">
        <v>9.8686668200592895E-3</v>
      </c>
      <c r="F1884" s="7">
        <v>0.733636196421381</v>
      </c>
      <c r="G1884" s="7">
        <v>0.14772680303273</v>
      </c>
      <c r="H1884" s="9">
        <f t="shared" si="87"/>
        <v>0.1186370005458893</v>
      </c>
      <c r="I1884" s="9">
        <f t="shared" si="88"/>
        <v>0.12911651093189472</v>
      </c>
      <c r="J1884" s="8">
        <f t="shared" si="89"/>
        <v>0.84240453014721095</v>
      </c>
    </row>
    <row r="1885" spans="1:10" hidden="1" x14ac:dyDescent="0.25">
      <c r="A1885" s="3" t="s">
        <v>64</v>
      </c>
      <c r="B1885" s="2">
        <v>43525</v>
      </c>
      <c r="C1885" s="7">
        <v>1.0289464970451301</v>
      </c>
      <c r="D1885" s="7">
        <v>0.11329594497244801</v>
      </c>
      <c r="E1885" s="7">
        <v>1.0889222569438599E-2</v>
      </c>
      <c r="F1885" s="7">
        <v>0.74265912724786798</v>
      </c>
      <c r="G1885" s="7">
        <v>0.133155705210245</v>
      </c>
      <c r="H1885" s="9">
        <f t="shared" si="87"/>
        <v>0.1241851675418866</v>
      </c>
      <c r="I1885" s="9">
        <f t="shared" si="88"/>
        <v>0.13236202301899153</v>
      </c>
      <c r="J1885" s="8">
        <f t="shared" si="89"/>
        <v>0.85595507222031597</v>
      </c>
    </row>
    <row r="1886" spans="1:10" hidden="1" x14ac:dyDescent="0.25">
      <c r="A1886" s="3" t="s">
        <v>64</v>
      </c>
      <c r="B1886" s="2">
        <v>43556</v>
      </c>
      <c r="C1886" s="7">
        <v>1.01354229761796</v>
      </c>
      <c r="D1886" s="7">
        <v>0.10977020216819</v>
      </c>
      <c r="E1886" s="7">
        <v>9.4069790079142398E-3</v>
      </c>
      <c r="F1886" s="7">
        <v>0.72878690049940997</v>
      </c>
      <c r="G1886" s="7">
        <v>0.15203591832448601</v>
      </c>
      <c r="H1886" s="9">
        <f t="shared" si="87"/>
        <v>0.11917718117610424</v>
      </c>
      <c r="I1886" s="9">
        <f t="shared" si="88"/>
        <v>0.13090366990988614</v>
      </c>
      <c r="J1886" s="8">
        <f t="shared" si="89"/>
        <v>0.83855710266759997</v>
      </c>
    </row>
    <row r="1887" spans="1:10" hidden="1" x14ac:dyDescent="0.25">
      <c r="A1887" s="3" t="s">
        <v>64</v>
      </c>
      <c r="B1887" s="2">
        <v>43586</v>
      </c>
      <c r="C1887" s="7">
        <v>1.02832102046573</v>
      </c>
      <c r="D1887" s="7">
        <v>0.113162939141342</v>
      </c>
      <c r="E1887" s="7">
        <v>1.24115084626043E-2</v>
      </c>
      <c r="F1887" s="7">
        <v>0.733617950824627</v>
      </c>
      <c r="G1887" s="7">
        <v>0.14080760157142699</v>
      </c>
      <c r="H1887" s="9">
        <f t="shared" si="87"/>
        <v>0.12557444760394629</v>
      </c>
      <c r="I1887" s="9">
        <f t="shared" si="88"/>
        <v>0.13363898557735504</v>
      </c>
      <c r="J1887" s="8">
        <f t="shared" si="89"/>
        <v>0.84678088996596901</v>
      </c>
    </row>
    <row r="1888" spans="1:10" hidden="1" x14ac:dyDescent="0.25">
      <c r="A1888" s="3" t="s">
        <v>64</v>
      </c>
      <c r="B1888" s="2">
        <v>43617</v>
      </c>
      <c r="C1888" s="7">
        <v>0.99762279476997295</v>
      </c>
      <c r="D1888" s="7">
        <v>0.112311048144938</v>
      </c>
      <c r="E1888" s="7">
        <v>1.17492416520719E-2</v>
      </c>
      <c r="F1888" s="7">
        <v>0.73238774794211403</v>
      </c>
      <c r="G1888" s="7">
        <v>0.14355196226087699</v>
      </c>
      <c r="H1888" s="9">
        <f t="shared" si="87"/>
        <v>0.12406028979700991</v>
      </c>
      <c r="I1888" s="9">
        <f t="shared" si="88"/>
        <v>0.13295987713632729</v>
      </c>
      <c r="J1888" s="8">
        <f t="shared" si="89"/>
        <v>0.84469879608705201</v>
      </c>
    </row>
    <row r="1889" spans="1:10" hidden="1" x14ac:dyDescent="0.25">
      <c r="A1889" s="3" t="s">
        <v>64</v>
      </c>
      <c r="B1889" s="2">
        <v>43647</v>
      </c>
      <c r="C1889" s="7">
        <v>1.0138939091947501</v>
      </c>
      <c r="D1889" s="7">
        <v>0.11087390836097701</v>
      </c>
      <c r="E1889" s="7">
        <v>1.1183260495280199E-2</v>
      </c>
      <c r="F1889" s="7">
        <v>0.733593715050743</v>
      </c>
      <c r="G1889" s="7">
        <v>0.144349116093001</v>
      </c>
      <c r="H1889" s="9">
        <f t="shared" si="87"/>
        <v>0.1220571688562572</v>
      </c>
      <c r="I1889" s="9">
        <f t="shared" si="88"/>
        <v>0.13129444550288041</v>
      </c>
      <c r="J1889" s="8">
        <f t="shared" si="89"/>
        <v>0.84446762341171999</v>
      </c>
    </row>
    <row r="1890" spans="1:10" hidden="1" x14ac:dyDescent="0.25">
      <c r="A1890" s="3" t="s">
        <v>64</v>
      </c>
      <c r="B1890" s="2">
        <v>43678</v>
      </c>
      <c r="C1890" s="7">
        <v>1.05078685634532</v>
      </c>
      <c r="D1890" s="7">
        <v>0.11062093467706099</v>
      </c>
      <c r="E1890" s="7">
        <v>1.0559320306706499E-2</v>
      </c>
      <c r="F1890" s="7">
        <v>0.74230955439357604</v>
      </c>
      <c r="G1890" s="7">
        <v>0.13651019062265701</v>
      </c>
      <c r="H1890" s="9">
        <f t="shared" si="87"/>
        <v>0.1211802549837675</v>
      </c>
      <c r="I1890" s="9">
        <f t="shared" si="88"/>
        <v>0.12969513470856792</v>
      </c>
      <c r="J1890" s="8">
        <f t="shared" si="89"/>
        <v>0.85293048907063707</v>
      </c>
    </row>
    <row r="1891" spans="1:10" hidden="1" x14ac:dyDescent="0.25">
      <c r="A1891" s="3" t="s">
        <v>64</v>
      </c>
      <c r="B1891" s="2">
        <v>43709</v>
      </c>
      <c r="C1891" s="7">
        <v>0.949010133288124</v>
      </c>
      <c r="D1891" s="7">
        <v>0.108841209124187</v>
      </c>
      <c r="E1891" s="7">
        <v>1.3507924318047201E-2</v>
      </c>
      <c r="F1891" s="7">
        <v>0.74114636737286599</v>
      </c>
      <c r="G1891" s="7">
        <v>0.13650449918489899</v>
      </c>
      <c r="H1891" s="9">
        <f t="shared" si="87"/>
        <v>0.12234913344223421</v>
      </c>
      <c r="I1891" s="9">
        <f t="shared" si="88"/>
        <v>0.12805035289191002</v>
      </c>
      <c r="J1891" s="8">
        <f t="shared" si="89"/>
        <v>0.84998757649705303</v>
      </c>
    </row>
    <row r="1892" spans="1:10" hidden="1" x14ac:dyDescent="0.25">
      <c r="A1892" s="3" t="s">
        <v>64</v>
      </c>
      <c r="B1892" s="2">
        <v>43739</v>
      </c>
      <c r="C1892" s="7">
        <v>1.0308303424292899</v>
      </c>
      <c r="D1892" s="7">
        <v>0.10599922360236599</v>
      </c>
      <c r="E1892" s="7">
        <v>1.12375063368971E-2</v>
      </c>
      <c r="F1892" s="7">
        <v>0.740263576469815</v>
      </c>
      <c r="G1892" s="7">
        <v>0.14249969359092199</v>
      </c>
      <c r="H1892" s="9">
        <f t="shared" si="87"/>
        <v>0.1172367299392631</v>
      </c>
      <c r="I1892" s="9">
        <f t="shared" si="88"/>
        <v>0.12525568132419965</v>
      </c>
      <c r="J1892" s="8">
        <f t="shared" si="89"/>
        <v>0.84626280007218102</v>
      </c>
    </row>
    <row r="1893" spans="1:10" hidden="1" x14ac:dyDescent="0.25">
      <c r="A1893" s="3" t="s">
        <v>64</v>
      </c>
      <c r="B1893" s="2">
        <v>43770</v>
      </c>
      <c r="C1893" s="7">
        <v>1.0243875750807501</v>
      </c>
      <c r="D1893" s="7">
        <v>0.114076570864081</v>
      </c>
      <c r="E1893" s="7">
        <v>9.8508642725296802E-3</v>
      </c>
      <c r="F1893" s="7">
        <v>0.74221626224012205</v>
      </c>
      <c r="G1893" s="7">
        <v>0.133856302623268</v>
      </c>
      <c r="H1893" s="9">
        <f t="shared" si="87"/>
        <v>0.12392743513661068</v>
      </c>
      <c r="I1893" s="9">
        <f t="shared" si="88"/>
        <v>0.13322144767991878</v>
      </c>
      <c r="J1893" s="8">
        <f t="shared" si="89"/>
        <v>0.85629283310420301</v>
      </c>
    </row>
    <row r="1894" spans="1:10" hidden="1" x14ac:dyDescent="0.25">
      <c r="A1894" s="3" t="s">
        <v>64</v>
      </c>
      <c r="B1894" s="2">
        <v>43800</v>
      </c>
      <c r="C1894" s="7">
        <v>1.0831033544239901</v>
      </c>
      <c r="D1894" s="7">
        <v>0.13589741345004999</v>
      </c>
      <c r="E1894" s="7">
        <v>1.05035934465558E-2</v>
      </c>
      <c r="F1894" s="7">
        <v>0.74783179477539796</v>
      </c>
      <c r="G1894" s="7">
        <v>0.105767198327997</v>
      </c>
      <c r="H1894" s="9">
        <f t="shared" si="87"/>
        <v>0.14640100689660579</v>
      </c>
      <c r="I1894" s="9">
        <f t="shared" si="88"/>
        <v>0.15377721159962071</v>
      </c>
      <c r="J1894" s="8">
        <f t="shared" si="89"/>
        <v>0.88372920822544798</v>
      </c>
    </row>
    <row r="1895" spans="1:10" hidden="1" x14ac:dyDescent="0.25">
      <c r="A1895" s="3" t="s">
        <v>64</v>
      </c>
      <c r="B1895" s="2">
        <v>43831</v>
      </c>
      <c r="C1895" s="7">
        <v>0.95149504434037702</v>
      </c>
      <c r="D1895" s="7">
        <v>0.100661368481825</v>
      </c>
      <c r="E1895" s="7">
        <v>1.24292930878725E-2</v>
      </c>
      <c r="F1895" s="7">
        <v>0.71940054305687495</v>
      </c>
      <c r="G1895" s="7">
        <v>0.167508795373428</v>
      </c>
      <c r="H1895" s="9">
        <f t="shared" si="87"/>
        <v>0.11309066156969749</v>
      </c>
      <c r="I1895" s="9">
        <f t="shared" si="88"/>
        <v>0.12274849869926513</v>
      </c>
      <c r="J1895" s="8">
        <f t="shared" si="89"/>
        <v>0.82006191153870001</v>
      </c>
    </row>
    <row r="1896" spans="1:10" hidden="1" x14ac:dyDescent="0.25">
      <c r="A1896" s="3" t="s">
        <v>64</v>
      </c>
      <c r="B1896" s="2">
        <v>43862</v>
      </c>
      <c r="C1896" s="7">
        <v>0.94447192733130303</v>
      </c>
      <c r="D1896" s="7">
        <v>0.102341482196036</v>
      </c>
      <c r="E1896" s="7">
        <v>9.4383524137894807E-3</v>
      </c>
      <c r="F1896" s="7">
        <v>0.76517905390622099</v>
      </c>
      <c r="G1896" s="7">
        <v>0.123041111483953</v>
      </c>
      <c r="H1896" s="9">
        <f t="shared" si="87"/>
        <v>0.11177983460982549</v>
      </c>
      <c r="I1896" s="9">
        <f t="shared" si="88"/>
        <v>0.11797009746403599</v>
      </c>
      <c r="J1896" s="8">
        <f t="shared" si="89"/>
        <v>0.86752053610225699</v>
      </c>
    </row>
    <row r="1897" spans="1:10" hidden="1" x14ac:dyDescent="0.25">
      <c r="A1897" s="3" t="s">
        <v>64</v>
      </c>
      <c r="B1897" s="2">
        <v>43891</v>
      </c>
      <c r="C1897" s="7">
        <v>0.94041513546542199</v>
      </c>
      <c r="D1897" s="7">
        <v>9.5272438489542297E-2</v>
      </c>
      <c r="E1897" s="7">
        <v>1.02066130966081E-2</v>
      </c>
      <c r="F1897" s="7">
        <v>0.73569727548238195</v>
      </c>
      <c r="G1897" s="7">
        <v>0.15882367293146701</v>
      </c>
      <c r="H1897" s="9">
        <f t="shared" si="87"/>
        <v>0.1054790515861504</v>
      </c>
      <c r="I1897" s="9">
        <f t="shared" si="88"/>
        <v>0.11465211894926082</v>
      </c>
      <c r="J1897" s="8">
        <f t="shared" si="89"/>
        <v>0.83096971397192421</v>
      </c>
    </row>
    <row r="1898" spans="1:10" hidden="1" x14ac:dyDescent="0.25">
      <c r="A1898" s="3" t="s">
        <v>64</v>
      </c>
      <c r="B1898" s="2">
        <v>43922</v>
      </c>
      <c r="C1898" s="7">
        <v>0.65336815103371004</v>
      </c>
      <c r="D1898" s="7">
        <v>9.0498328782180795E-2</v>
      </c>
      <c r="E1898" s="7">
        <v>1.2263561586122299E-2</v>
      </c>
      <c r="F1898" s="7">
        <v>0.67415193399436402</v>
      </c>
      <c r="G1898" s="7">
        <v>0.22308617563733299</v>
      </c>
      <c r="H1898" s="9">
        <f t="shared" si="87"/>
        <v>0.10276189036830309</v>
      </c>
      <c r="I1898" s="9">
        <f t="shared" si="88"/>
        <v>0.11835257658000348</v>
      </c>
      <c r="J1898" s="8">
        <f t="shared" si="89"/>
        <v>0.7646502627765448</v>
      </c>
    </row>
    <row r="1899" spans="1:10" hidden="1" x14ac:dyDescent="0.25">
      <c r="A1899" s="3" t="s">
        <v>64</v>
      </c>
      <c r="B1899" s="2">
        <v>43952</v>
      </c>
      <c r="C1899" s="7">
        <v>0.80654905832216295</v>
      </c>
      <c r="D1899" s="7">
        <v>8.5112181960545902E-2</v>
      </c>
      <c r="E1899" s="7">
        <v>1.384870272821E-2</v>
      </c>
      <c r="F1899" s="7">
        <v>0.68800658807367598</v>
      </c>
      <c r="G1899" s="7">
        <v>0.21303252723756799</v>
      </c>
      <c r="H1899" s="9">
        <f t="shared" si="87"/>
        <v>9.8960884688755898E-2</v>
      </c>
      <c r="I1899" s="9">
        <f t="shared" si="88"/>
        <v>0.11008940056749422</v>
      </c>
      <c r="J1899" s="8">
        <f t="shared" si="89"/>
        <v>0.77311877003422191</v>
      </c>
    </row>
    <row r="1900" spans="1:10" hidden="1" x14ac:dyDescent="0.25">
      <c r="A1900" s="3" t="s">
        <v>64</v>
      </c>
      <c r="B1900" s="2">
        <v>43983</v>
      </c>
      <c r="C1900" s="7">
        <v>0.97739097607337599</v>
      </c>
      <c r="D1900" s="7">
        <v>8.4676207157492606E-2</v>
      </c>
      <c r="E1900" s="7">
        <v>1.40424846074033E-2</v>
      </c>
      <c r="F1900" s="7">
        <v>0.70888747791467899</v>
      </c>
      <c r="G1900" s="7">
        <v>0.19239383032042501</v>
      </c>
      <c r="H1900" s="9">
        <f t="shared" si="87"/>
        <v>9.8718691764895908E-2</v>
      </c>
      <c r="I1900" s="9">
        <f t="shared" si="88"/>
        <v>0.10670373247963284</v>
      </c>
      <c r="J1900" s="8">
        <f t="shared" si="89"/>
        <v>0.79356368507217157</v>
      </c>
    </row>
    <row r="1901" spans="1:10" hidden="1" x14ac:dyDescent="0.25">
      <c r="A1901" s="3" t="s">
        <v>64</v>
      </c>
      <c r="B1901" s="2">
        <v>44013</v>
      </c>
      <c r="C1901" s="7">
        <v>1.07760412539075</v>
      </c>
      <c r="D1901" s="7">
        <v>9.4233781513558296E-2</v>
      </c>
      <c r="E1901" s="7">
        <v>1.57580023615441E-2</v>
      </c>
      <c r="F1901" s="7">
        <v>0.71548011473103601</v>
      </c>
      <c r="G1901" s="7">
        <v>0.17452810139386199</v>
      </c>
      <c r="H1901" s="9">
        <f t="shared" si="87"/>
        <v>0.10999178387510239</v>
      </c>
      <c r="I1901" s="9">
        <f t="shared" si="88"/>
        <v>0.1163791086587609</v>
      </c>
      <c r="J1901" s="8">
        <f t="shared" si="89"/>
        <v>0.80971389624459433</v>
      </c>
    </row>
    <row r="1902" spans="1:10" hidden="1" x14ac:dyDescent="0.25">
      <c r="A1902" s="3" t="s">
        <v>64</v>
      </c>
      <c r="B1902" s="2">
        <v>44044</v>
      </c>
      <c r="C1902" s="7">
        <v>1.08916739629153</v>
      </c>
      <c r="D1902" s="7">
        <v>9.9360603161023395E-2</v>
      </c>
      <c r="E1902" s="7">
        <v>1.3550234919307401E-2</v>
      </c>
      <c r="F1902" s="7">
        <v>0.72610673195238695</v>
      </c>
      <c r="G1902" s="7">
        <v>0.16098242996728199</v>
      </c>
      <c r="H1902" s="9">
        <f t="shared" si="87"/>
        <v>0.1129108380803308</v>
      </c>
      <c r="I1902" s="9">
        <f t="shared" si="88"/>
        <v>0.12036890974901183</v>
      </c>
      <c r="J1902" s="8">
        <f t="shared" si="89"/>
        <v>0.82546733511341031</v>
      </c>
    </row>
    <row r="1903" spans="1:10" hidden="1" x14ac:dyDescent="0.25">
      <c r="A1903" s="3" t="s">
        <v>64</v>
      </c>
      <c r="B1903" s="2">
        <v>44075</v>
      </c>
      <c r="C1903" s="7">
        <v>1.08865784767611</v>
      </c>
      <c r="D1903" s="7">
        <v>9.4159366116159604E-2</v>
      </c>
      <c r="E1903" s="7">
        <v>1.2380292735559999E-2</v>
      </c>
      <c r="F1903" s="7">
        <v>0.70685348984343899</v>
      </c>
      <c r="G1903" s="7">
        <v>0.186606851304841</v>
      </c>
      <c r="H1903" s="9">
        <f t="shared" si="87"/>
        <v>0.10653965885171961</v>
      </c>
      <c r="I1903" s="9">
        <f t="shared" si="88"/>
        <v>0.11755038064071821</v>
      </c>
      <c r="J1903" s="8">
        <f t="shared" si="89"/>
        <v>0.80101285595959859</v>
      </c>
    </row>
    <row r="1904" spans="1:10" hidden="1" x14ac:dyDescent="0.25">
      <c r="A1904" s="3" t="s">
        <v>64</v>
      </c>
      <c r="B1904" s="2">
        <v>44105</v>
      </c>
      <c r="C1904" s="7">
        <v>1.11660056875665</v>
      </c>
      <c r="D1904" s="7">
        <v>9.7040875527560799E-2</v>
      </c>
      <c r="E1904" s="7">
        <v>1.32187166670607E-2</v>
      </c>
      <c r="F1904" s="7">
        <v>0.70434660664271498</v>
      </c>
      <c r="G1904" s="7">
        <v>0.18539380116266399</v>
      </c>
      <c r="H1904" s="9">
        <f t="shared" si="87"/>
        <v>0.1102595921946215</v>
      </c>
      <c r="I1904" s="9">
        <f t="shared" si="88"/>
        <v>0.12109107976675623</v>
      </c>
      <c r="J1904" s="8">
        <f t="shared" si="89"/>
        <v>0.80138748217027578</v>
      </c>
    </row>
    <row r="1905" spans="1:10" hidden="1" x14ac:dyDescent="0.25">
      <c r="A1905" s="3" t="s">
        <v>64</v>
      </c>
      <c r="B1905" s="2">
        <v>44136</v>
      </c>
      <c r="C1905" s="7">
        <v>0.90833858506777398</v>
      </c>
      <c r="D1905" s="7">
        <v>8.6685809403941202E-2</v>
      </c>
      <c r="E1905" s="7">
        <v>1.7726369907571898E-2</v>
      </c>
      <c r="F1905" s="7">
        <v>0.65936167034594895</v>
      </c>
      <c r="G1905" s="7">
        <v>0.23622615034253799</v>
      </c>
      <c r="H1905" s="9">
        <f t="shared" si="87"/>
        <v>0.1044121793115131</v>
      </c>
      <c r="I1905" s="9">
        <f t="shared" si="88"/>
        <v>0.11619342167472012</v>
      </c>
      <c r="J1905" s="8">
        <f t="shared" si="89"/>
        <v>0.74604747974989016</v>
      </c>
    </row>
    <row r="1906" spans="1:10" hidden="1" x14ac:dyDescent="0.25">
      <c r="A1906" s="3" t="s">
        <v>64</v>
      </c>
      <c r="B1906" s="2">
        <v>44166</v>
      </c>
      <c r="C1906" s="7">
        <v>1.1197927409439099</v>
      </c>
      <c r="D1906" s="7">
        <v>0.122408359621548</v>
      </c>
      <c r="E1906" s="7">
        <v>8.4623480344170592E-3</v>
      </c>
      <c r="F1906" s="7">
        <v>0.72559280248980296</v>
      </c>
      <c r="G1906" s="7">
        <v>0.14353648985423201</v>
      </c>
      <c r="H1906" s="9">
        <f t="shared" si="87"/>
        <v>0.13087070765596506</v>
      </c>
      <c r="I1906" s="9">
        <f t="shared" si="88"/>
        <v>0.14434928286746213</v>
      </c>
      <c r="J1906" s="8">
        <f t="shared" si="89"/>
        <v>0.84800116211135101</v>
      </c>
    </row>
    <row r="1907" spans="1:10" hidden="1" x14ac:dyDescent="0.25">
      <c r="A1907" s="3" t="s">
        <v>64</v>
      </c>
      <c r="B1907" s="2">
        <v>44197</v>
      </c>
      <c r="C1907" s="7">
        <v>0.79162591340032096</v>
      </c>
      <c r="D1907" s="7">
        <v>8.0520441277940294E-2</v>
      </c>
      <c r="E1907" s="7">
        <v>7.8057765190415697E-3</v>
      </c>
      <c r="F1907" s="7">
        <v>0.65290505177579605</v>
      </c>
      <c r="G1907" s="7">
        <v>0.25876873042722198</v>
      </c>
      <c r="H1907" s="9">
        <f t="shared" si="87"/>
        <v>8.8326217796981868E-2</v>
      </c>
      <c r="I1907" s="9">
        <f t="shared" si="88"/>
        <v>0.10978680457735432</v>
      </c>
      <c r="J1907" s="8">
        <f t="shared" si="89"/>
        <v>0.73342549305373639</v>
      </c>
    </row>
    <row r="1908" spans="1:10" hidden="1" x14ac:dyDescent="0.25">
      <c r="A1908" s="3" t="s">
        <v>64</v>
      </c>
      <c r="B1908" s="2">
        <v>44228</v>
      </c>
      <c r="C1908" s="7">
        <v>0.78477072072313803</v>
      </c>
      <c r="D1908" s="7">
        <v>7.8792513697468897E-2</v>
      </c>
      <c r="E1908" s="7">
        <v>9.6843352835283801E-3</v>
      </c>
      <c r="F1908" s="7">
        <v>0.66051776374006299</v>
      </c>
      <c r="G1908" s="7">
        <v>0.25100538727894001</v>
      </c>
      <c r="H1908" s="9">
        <f t="shared" si="87"/>
        <v>8.847684898099728E-2</v>
      </c>
      <c r="I1908" s="9">
        <f t="shared" si="88"/>
        <v>0.10657570454798186</v>
      </c>
      <c r="J1908" s="8">
        <f t="shared" si="89"/>
        <v>0.73931027743753186</v>
      </c>
    </row>
    <row r="1909" spans="1:10" hidden="1" x14ac:dyDescent="0.25">
      <c r="A1909" s="3" t="s">
        <v>64</v>
      </c>
      <c r="B1909" s="2">
        <v>44256</v>
      </c>
      <c r="C1909" s="7">
        <v>0.97493199537905195</v>
      </c>
      <c r="D1909" s="7">
        <v>7.6808696348642194E-2</v>
      </c>
      <c r="E1909" s="7">
        <v>1.17536466106298E-2</v>
      </c>
      <c r="F1909" s="7">
        <v>0.66162087960516702</v>
      </c>
      <c r="G1909" s="7">
        <v>0.24981677743556099</v>
      </c>
      <c r="H1909" s="9">
        <f t="shared" si="87"/>
        <v>8.8562342959271997E-2</v>
      </c>
      <c r="I1909" s="9">
        <f t="shared" si="88"/>
        <v>0.1040162783965289</v>
      </c>
      <c r="J1909" s="8">
        <f t="shared" si="89"/>
        <v>0.7384295759538092</v>
      </c>
    </row>
    <row r="1910" spans="1:10" hidden="1" x14ac:dyDescent="0.25">
      <c r="A1910" s="3" t="s">
        <v>64</v>
      </c>
      <c r="B1910" s="2">
        <v>44287</v>
      </c>
      <c r="C1910" s="7">
        <v>1.07789962725591</v>
      </c>
      <c r="D1910" s="7">
        <v>9.1341175934512006E-2</v>
      </c>
      <c r="E1910" s="7">
        <v>9.8090782370601308E-3</v>
      </c>
      <c r="F1910" s="7">
        <v>0.72120585753187905</v>
      </c>
      <c r="G1910" s="7">
        <v>0.17764388829654901</v>
      </c>
      <c r="H1910" s="9">
        <f t="shared" si="87"/>
        <v>0.10115025417157214</v>
      </c>
      <c r="I1910" s="9">
        <f t="shared" si="88"/>
        <v>0.11241340152931603</v>
      </c>
      <c r="J1910" s="8">
        <f t="shared" si="89"/>
        <v>0.81254703346639101</v>
      </c>
    </row>
    <row r="1911" spans="1:10" hidden="1" x14ac:dyDescent="0.25">
      <c r="A1911" s="3" t="s">
        <v>64</v>
      </c>
      <c r="B1911" s="2">
        <v>44317</v>
      </c>
      <c r="C1911" s="7">
        <v>1.1789195438778399</v>
      </c>
      <c r="D1911" s="7">
        <v>9.0456208080970907E-2</v>
      </c>
      <c r="E1911" s="7">
        <v>1.3496615082045599E-2</v>
      </c>
      <c r="F1911" s="7">
        <v>0.72522943096209802</v>
      </c>
      <c r="G1911" s="7">
        <v>0.17081774587488599</v>
      </c>
      <c r="H1911" s="9">
        <f t="shared" si="87"/>
        <v>0.1039528231630165</v>
      </c>
      <c r="I1911" s="9">
        <f t="shared" si="88"/>
        <v>0.11089591841667172</v>
      </c>
      <c r="J1911" s="8">
        <f t="shared" si="89"/>
        <v>0.8156856390430689</v>
      </c>
    </row>
    <row r="1912" spans="1:10" hidden="1" x14ac:dyDescent="0.25">
      <c r="A1912" s="3" t="s">
        <v>64</v>
      </c>
      <c r="B1912" s="2">
        <v>44348</v>
      </c>
      <c r="C1912" s="7">
        <v>1.1522454473285</v>
      </c>
      <c r="D1912" s="7">
        <v>9.1286317072063902E-2</v>
      </c>
      <c r="E1912" s="7">
        <v>1.2447793135765099E-2</v>
      </c>
      <c r="F1912" s="7">
        <v>0.73186731532737304</v>
      </c>
      <c r="G1912" s="7">
        <v>0.164398574464798</v>
      </c>
      <c r="H1912" s="9">
        <f t="shared" si="87"/>
        <v>0.10373411020782899</v>
      </c>
      <c r="I1912" s="9">
        <f t="shared" si="88"/>
        <v>0.11089827400259473</v>
      </c>
      <c r="J1912" s="8">
        <f t="shared" si="89"/>
        <v>0.82315363239943695</v>
      </c>
    </row>
    <row r="1913" spans="1:10" hidden="1" x14ac:dyDescent="0.25">
      <c r="A1913" s="3" t="s">
        <v>64</v>
      </c>
      <c r="B1913" s="2">
        <v>44378</v>
      </c>
      <c r="C1913" s="7">
        <v>1.1475511926958499</v>
      </c>
      <c r="D1913" s="7">
        <v>9.3885330899726102E-2</v>
      </c>
      <c r="E1913" s="7">
        <v>1.00128817534902E-2</v>
      </c>
      <c r="F1913" s="7">
        <v>0.73179649820386905</v>
      </c>
      <c r="G1913" s="7">
        <v>0.16430528914291501</v>
      </c>
      <c r="H1913" s="9">
        <f t="shared" si="87"/>
        <v>0.1038982126532163</v>
      </c>
      <c r="I1913" s="9">
        <f t="shared" si="88"/>
        <v>0.11370642733127978</v>
      </c>
      <c r="J1913" s="8">
        <f t="shared" si="89"/>
        <v>0.82568182910359511</v>
      </c>
    </row>
    <row r="1914" spans="1:10" hidden="1" x14ac:dyDescent="0.25">
      <c r="A1914" s="3" t="s">
        <v>64</v>
      </c>
      <c r="B1914" s="2">
        <v>44409</v>
      </c>
      <c r="C1914" s="7">
        <v>1.18724542882647</v>
      </c>
      <c r="D1914" s="7">
        <v>9.3552077251510601E-2</v>
      </c>
      <c r="E1914" s="7">
        <v>1.0437029430803201E-2</v>
      </c>
      <c r="F1914" s="7">
        <v>0.71462447642402105</v>
      </c>
      <c r="G1914" s="7">
        <v>0.181386416893665</v>
      </c>
      <c r="H1914" s="9">
        <f t="shared" si="87"/>
        <v>0.1039891066823138</v>
      </c>
      <c r="I1914" s="9">
        <f t="shared" si="88"/>
        <v>0.11575698011287529</v>
      </c>
      <c r="J1914" s="8">
        <f t="shared" si="89"/>
        <v>0.80817655367553165</v>
      </c>
    </row>
    <row r="1915" spans="1:10" x14ac:dyDescent="0.25">
      <c r="A1915" s="3" t="s">
        <v>64</v>
      </c>
      <c r="B1915" s="2">
        <v>44440</v>
      </c>
      <c r="C1915" s="7">
        <v>1.13580525445271</v>
      </c>
      <c r="D1915" s="7">
        <v>9.3867266008355293E-2</v>
      </c>
      <c r="E1915" s="7">
        <v>1.3562747080802099E-2</v>
      </c>
      <c r="F1915" s="7">
        <v>0.71267202594374202</v>
      </c>
      <c r="G1915" s="7">
        <v>0.17989796096710101</v>
      </c>
      <c r="H1915" s="9">
        <f t="shared" si="87"/>
        <v>0.10743001308915739</v>
      </c>
      <c r="I1915" s="9">
        <f t="shared" si="88"/>
        <v>0.11638275648191278</v>
      </c>
      <c r="J1915" s="8">
        <f t="shared" si="89"/>
        <v>0.80653929195209728</v>
      </c>
    </row>
    <row r="1916" spans="1:10" hidden="1" x14ac:dyDescent="0.25">
      <c r="A1916" s="3" t="s">
        <v>65</v>
      </c>
      <c r="B1916" s="2">
        <v>43466</v>
      </c>
      <c r="C1916" s="7">
        <v>0.87412757533553398</v>
      </c>
      <c r="D1916" s="7">
        <v>0.17901458414881399</v>
      </c>
      <c r="E1916" s="7">
        <v>2.7252941609893399E-2</v>
      </c>
      <c r="F1916" s="7">
        <v>0.71569541990111796</v>
      </c>
      <c r="G1916" s="7">
        <v>7.8037054340174605E-2</v>
      </c>
      <c r="H1916" s="9">
        <f t="shared" si="87"/>
        <v>0.20626752575870738</v>
      </c>
      <c r="I1916" s="9">
        <f t="shared" si="88"/>
        <v>0.20008112498854272</v>
      </c>
      <c r="J1916" s="8">
        <f t="shared" si="89"/>
        <v>0.89471000404993195</v>
      </c>
    </row>
    <row r="1917" spans="1:10" hidden="1" x14ac:dyDescent="0.25">
      <c r="A1917" s="3" t="s">
        <v>65</v>
      </c>
      <c r="B1917" s="2">
        <v>43497</v>
      </c>
      <c r="C1917" s="7">
        <v>0.88299670505369598</v>
      </c>
      <c r="D1917" s="7">
        <v>0.17605607815278701</v>
      </c>
      <c r="E1917" s="7">
        <v>2.32569085039716E-2</v>
      </c>
      <c r="F1917" s="7">
        <v>0.72330155701108201</v>
      </c>
      <c r="G1917" s="7">
        <v>7.7385456332159194E-2</v>
      </c>
      <c r="H1917" s="9">
        <f t="shared" si="87"/>
        <v>0.19931298665675862</v>
      </c>
      <c r="I1917" s="9">
        <f t="shared" si="88"/>
        <v>0.19575758437933138</v>
      </c>
      <c r="J1917" s="8">
        <f t="shared" si="89"/>
        <v>0.89935763516386902</v>
      </c>
    </row>
    <row r="1918" spans="1:10" hidden="1" x14ac:dyDescent="0.25">
      <c r="A1918" s="3" t="s">
        <v>65</v>
      </c>
      <c r="B1918" s="2">
        <v>43525</v>
      </c>
      <c r="C1918" s="7">
        <v>1.0600807662248299</v>
      </c>
      <c r="D1918" s="7">
        <v>0.17806113832630599</v>
      </c>
      <c r="E1918" s="7">
        <v>2.4100714677447201E-2</v>
      </c>
      <c r="F1918" s="7">
        <v>0.71737081468689801</v>
      </c>
      <c r="G1918" s="7">
        <v>8.0467332309348702E-2</v>
      </c>
      <c r="H1918" s="9">
        <f t="shared" si="87"/>
        <v>0.20216185300375319</v>
      </c>
      <c r="I1918" s="9">
        <f t="shared" si="88"/>
        <v>0.19885501933130179</v>
      </c>
      <c r="J1918" s="8">
        <f t="shared" si="89"/>
        <v>0.895431953013204</v>
      </c>
    </row>
    <row r="1919" spans="1:10" hidden="1" x14ac:dyDescent="0.25">
      <c r="A1919" s="3" t="s">
        <v>65</v>
      </c>
      <c r="B1919" s="2">
        <v>43556</v>
      </c>
      <c r="C1919" s="7">
        <v>0.99272192597406805</v>
      </c>
      <c r="D1919" s="7">
        <v>0.177942633131176</v>
      </c>
      <c r="E1919" s="7">
        <v>2.2536664813390801E-2</v>
      </c>
      <c r="F1919" s="7">
        <v>0.717078209505292</v>
      </c>
      <c r="G1919" s="7">
        <v>8.2442492550141203E-2</v>
      </c>
      <c r="H1919" s="9">
        <f t="shared" si="87"/>
        <v>0.20047929794456681</v>
      </c>
      <c r="I1919" s="9">
        <f t="shared" si="88"/>
        <v>0.19881395455217488</v>
      </c>
      <c r="J1919" s="8">
        <f t="shared" si="89"/>
        <v>0.89502084263646797</v>
      </c>
    </row>
    <row r="1920" spans="1:10" hidden="1" x14ac:dyDescent="0.25">
      <c r="A1920" s="3" t="s">
        <v>65</v>
      </c>
      <c r="B1920" s="2">
        <v>43586</v>
      </c>
      <c r="C1920" s="7">
        <v>1.01622896269649</v>
      </c>
      <c r="D1920" s="7">
        <v>0.17543667702201801</v>
      </c>
      <c r="E1920" s="7">
        <v>2.1489670538590001E-2</v>
      </c>
      <c r="F1920" s="7">
        <v>0.72195804216395199</v>
      </c>
      <c r="G1920" s="7">
        <v>8.1115610275440606E-2</v>
      </c>
      <c r="H1920" s="9">
        <f t="shared" si="87"/>
        <v>0.19692634756060801</v>
      </c>
      <c r="I1920" s="9">
        <f t="shared" si="88"/>
        <v>0.19549555315096712</v>
      </c>
      <c r="J1920" s="8">
        <f t="shared" si="89"/>
        <v>0.89739471918597002</v>
      </c>
    </row>
    <row r="1921" spans="1:10" hidden="1" x14ac:dyDescent="0.25">
      <c r="A1921" s="3" t="s">
        <v>65</v>
      </c>
      <c r="B1921" s="2">
        <v>43617</v>
      </c>
      <c r="C1921" s="7">
        <v>0.94963236724271605</v>
      </c>
      <c r="D1921" s="7">
        <v>0.18636665650217599</v>
      </c>
      <c r="E1921" s="7">
        <v>2.1680178560692698E-2</v>
      </c>
      <c r="F1921" s="7">
        <v>0.71661841786939695</v>
      </c>
      <c r="G1921" s="7">
        <v>7.5334747067734895E-2</v>
      </c>
      <c r="H1921" s="9">
        <f t="shared" si="87"/>
        <v>0.2080468350628687</v>
      </c>
      <c r="I1921" s="9">
        <f t="shared" si="88"/>
        <v>0.20638952048224801</v>
      </c>
      <c r="J1921" s="8">
        <f t="shared" si="89"/>
        <v>0.90298507437157294</v>
      </c>
    </row>
    <row r="1922" spans="1:10" hidden="1" x14ac:dyDescent="0.25">
      <c r="A1922" s="3" t="s">
        <v>65</v>
      </c>
      <c r="B1922" s="2">
        <v>43647</v>
      </c>
      <c r="C1922" s="7">
        <v>1.0233786091377099</v>
      </c>
      <c r="D1922" s="7">
        <v>0.18607086163119599</v>
      </c>
      <c r="E1922" s="7">
        <v>2.0979727624227701E-2</v>
      </c>
      <c r="F1922" s="7">
        <v>0.718484024953287</v>
      </c>
      <c r="G1922" s="7">
        <v>7.4465385791288904E-2</v>
      </c>
      <c r="H1922" s="9">
        <f t="shared" si="87"/>
        <v>0.20705058925542369</v>
      </c>
      <c r="I1922" s="9">
        <f t="shared" si="88"/>
        <v>0.20570433523805576</v>
      </c>
      <c r="J1922" s="8">
        <f t="shared" si="89"/>
        <v>0.90455488658448302</v>
      </c>
    </row>
    <row r="1923" spans="1:10" hidden="1" x14ac:dyDescent="0.25">
      <c r="A1923" s="3" t="s">
        <v>65</v>
      </c>
      <c r="B1923" s="2">
        <v>43678</v>
      </c>
      <c r="C1923" s="7">
        <v>1.0132670636072001</v>
      </c>
      <c r="D1923" s="7">
        <v>0.18080223011122601</v>
      </c>
      <c r="E1923" s="7">
        <v>2.08853209224409E-2</v>
      </c>
      <c r="F1923" s="7">
        <v>0.72489138345606896</v>
      </c>
      <c r="G1923" s="7">
        <v>7.3421065510263894E-2</v>
      </c>
      <c r="H1923" s="9">
        <f t="shared" ref="H1923:H1986" si="90">D1923+E1923</f>
        <v>0.20168755103366692</v>
      </c>
      <c r="I1923" s="9">
        <f t="shared" ref="I1923:I1986" si="91">D1923/(D1923+F1923)</f>
        <v>0.19962846971956927</v>
      </c>
      <c r="J1923" s="8">
        <f t="shared" ref="J1923:J1986" si="92">+F1923+D1923</f>
        <v>0.90569361356729494</v>
      </c>
    </row>
    <row r="1924" spans="1:10" hidden="1" x14ac:dyDescent="0.25">
      <c r="A1924" s="3" t="s">
        <v>65</v>
      </c>
      <c r="B1924" s="2">
        <v>43709</v>
      </c>
      <c r="C1924" s="7">
        <v>0.95760879578232005</v>
      </c>
      <c r="D1924" s="7">
        <v>0.183625489305314</v>
      </c>
      <c r="E1924" s="7">
        <v>1.7589871939068899E-2</v>
      </c>
      <c r="F1924" s="7">
        <v>0.73096874596337902</v>
      </c>
      <c r="G1924" s="7">
        <v>6.7815892792238305E-2</v>
      </c>
      <c r="H1924" s="9">
        <f t="shared" si="90"/>
        <v>0.20121536124438288</v>
      </c>
      <c r="I1924" s="9">
        <f t="shared" si="91"/>
        <v>0.20077262924292083</v>
      </c>
      <c r="J1924" s="8">
        <f t="shared" si="92"/>
        <v>0.91459423526869299</v>
      </c>
    </row>
    <row r="1925" spans="1:10" hidden="1" x14ac:dyDescent="0.25">
      <c r="A1925" s="3" t="s">
        <v>65</v>
      </c>
      <c r="B1925" s="2">
        <v>43739</v>
      </c>
      <c r="C1925" s="7">
        <v>1.02229041496674</v>
      </c>
      <c r="D1925" s="7">
        <v>0.17846760800429001</v>
      </c>
      <c r="E1925" s="7">
        <v>2.1213334267314001E-2</v>
      </c>
      <c r="F1925" s="7">
        <v>0.72547962443555603</v>
      </c>
      <c r="G1925" s="7">
        <v>7.4839433292840304E-2</v>
      </c>
      <c r="H1925" s="9">
        <f t="shared" si="90"/>
        <v>0.19968094227160402</v>
      </c>
      <c r="I1925" s="9">
        <f t="shared" si="91"/>
        <v>0.19743144466805621</v>
      </c>
      <c r="J1925" s="8">
        <f t="shared" si="92"/>
        <v>0.90394723243984609</v>
      </c>
    </row>
    <row r="1926" spans="1:10" hidden="1" x14ac:dyDescent="0.25">
      <c r="A1926" s="3" t="s">
        <v>65</v>
      </c>
      <c r="B1926" s="2">
        <v>43770</v>
      </c>
      <c r="C1926" s="7">
        <v>1.0599979930037899</v>
      </c>
      <c r="D1926" s="7">
        <v>0.184948732824812</v>
      </c>
      <c r="E1926" s="7">
        <v>1.95835522745712E-2</v>
      </c>
      <c r="F1926" s="7">
        <v>0.72402346419879404</v>
      </c>
      <c r="G1926" s="7">
        <v>7.1444250701823406E-2</v>
      </c>
      <c r="H1926" s="9">
        <f t="shared" si="90"/>
        <v>0.2045322850993832</v>
      </c>
      <c r="I1926" s="9">
        <f t="shared" si="91"/>
        <v>0.20347017590903155</v>
      </c>
      <c r="J1926" s="8">
        <f t="shared" si="92"/>
        <v>0.90897219702360599</v>
      </c>
    </row>
    <row r="1927" spans="1:10" hidden="1" x14ac:dyDescent="0.25">
      <c r="A1927" s="3" t="s">
        <v>65</v>
      </c>
      <c r="B1927" s="2">
        <v>43800</v>
      </c>
      <c r="C1927" s="7">
        <v>1.14766882097489</v>
      </c>
      <c r="D1927" s="7">
        <v>0.207996809071292</v>
      </c>
      <c r="E1927" s="7">
        <v>1.5607463601567499E-2</v>
      </c>
      <c r="F1927" s="7">
        <v>0.70962349489237797</v>
      </c>
      <c r="G1927" s="7">
        <v>6.6772232434762394E-2</v>
      </c>
      <c r="H1927" s="9">
        <f t="shared" si="90"/>
        <v>0.22360427267285951</v>
      </c>
      <c r="I1927" s="9">
        <f t="shared" si="91"/>
        <v>0.22666979814292221</v>
      </c>
      <c r="J1927" s="8">
        <f t="shared" si="92"/>
        <v>0.91762030396367</v>
      </c>
    </row>
    <row r="1928" spans="1:10" hidden="1" x14ac:dyDescent="0.25">
      <c r="A1928" s="3" t="s">
        <v>65</v>
      </c>
      <c r="B1928" s="2">
        <v>43831</v>
      </c>
      <c r="C1928" s="7">
        <v>0.90739788347573602</v>
      </c>
      <c r="D1928" s="7">
        <v>0.17701692571160299</v>
      </c>
      <c r="E1928" s="7">
        <v>2.3166295613526899E-2</v>
      </c>
      <c r="F1928" s="7">
        <v>0.72685891481853204</v>
      </c>
      <c r="G1928" s="7">
        <v>7.2957863856337901E-2</v>
      </c>
      <c r="H1928" s="9">
        <f t="shared" si="90"/>
        <v>0.20018322132512989</v>
      </c>
      <c r="I1928" s="9">
        <f t="shared" si="91"/>
        <v>0.19584208115107959</v>
      </c>
      <c r="J1928" s="8">
        <f t="shared" si="92"/>
        <v>0.90387584053013503</v>
      </c>
    </row>
    <row r="1929" spans="1:10" hidden="1" x14ac:dyDescent="0.25">
      <c r="A1929" s="3" t="s">
        <v>65</v>
      </c>
      <c r="B1929" s="2">
        <v>43862</v>
      </c>
      <c r="C1929" s="7">
        <v>0.93542435186224804</v>
      </c>
      <c r="D1929" s="7">
        <v>0.17933774398207</v>
      </c>
      <c r="E1929" s="7">
        <v>2.3929122356616799E-2</v>
      </c>
      <c r="F1929" s="7">
        <v>0.72130781237986497</v>
      </c>
      <c r="G1929" s="7">
        <v>7.5425321281448396E-2</v>
      </c>
      <c r="H1929" s="9">
        <f t="shared" si="90"/>
        <v>0.20326686633868679</v>
      </c>
      <c r="I1929" s="9">
        <f t="shared" si="91"/>
        <v>0.19912133326509304</v>
      </c>
      <c r="J1929" s="8">
        <f t="shared" si="92"/>
        <v>0.900645556361935</v>
      </c>
    </row>
    <row r="1930" spans="1:10" hidden="1" x14ac:dyDescent="0.25">
      <c r="A1930" s="3" t="s">
        <v>65</v>
      </c>
      <c r="B1930" s="2">
        <v>43891</v>
      </c>
      <c r="C1930" s="7">
        <v>0.856298512340681</v>
      </c>
      <c r="D1930" s="7">
        <v>0.182846427787272</v>
      </c>
      <c r="E1930" s="7">
        <v>2.2533957963420701E-2</v>
      </c>
      <c r="F1930" s="7">
        <v>0.71754378905123095</v>
      </c>
      <c r="G1930" s="7">
        <v>7.7075825198076903E-2</v>
      </c>
      <c r="H1930" s="9">
        <f t="shared" si="90"/>
        <v>0.2053803857506927</v>
      </c>
      <c r="I1930" s="9">
        <f t="shared" si="91"/>
        <v>0.20307464959947244</v>
      </c>
      <c r="J1930" s="8">
        <f t="shared" si="92"/>
        <v>0.90039021683850295</v>
      </c>
    </row>
    <row r="1931" spans="1:10" hidden="1" x14ac:dyDescent="0.25">
      <c r="A1931" s="3" t="s">
        <v>65</v>
      </c>
      <c r="B1931" s="2">
        <v>43922</v>
      </c>
      <c r="C1931" s="7">
        <v>0.49230160936141698</v>
      </c>
      <c r="D1931" s="7">
        <v>0.161450373715291</v>
      </c>
      <c r="E1931" s="7">
        <v>3.88346676678532E-2</v>
      </c>
      <c r="F1931" s="7">
        <v>0.66943838268648903</v>
      </c>
      <c r="G1931" s="7">
        <v>0.13027657593036701</v>
      </c>
      <c r="H1931" s="9">
        <f t="shared" si="90"/>
        <v>0.20028504138314421</v>
      </c>
      <c r="I1931" s="9">
        <f t="shared" si="91"/>
        <v>0.19431045669033092</v>
      </c>
      <c r="J1931" s="8">
        <f t="shared" si="92"/>
        <v>0.83088875640178006</v>
      </c>
    </row>
    <row r="1932" spans="1:10" hidden="1" x14ac:dyDescent="0.25">
      <c r="A1932" s="3" t="s">
        <v>65</v>
      </c>
      <c r="B1932" s="2">
        <v>43952</v>
      </c>
      <c r="C1932" s="7">
        <v>0.64015898065063703</v>
      </c>
      <c r="D1932" s="7">
        <v>0.150850944003282</v>
      </c>
      <c r="E1932" s="7">
        <v>4.2036327242178498E-2</v>
      </c>
      <c r="F1932" s="7">
        <v>0.66199330424026104</v>
      </c>
      <c r="G1932" s="7">
        <v>0.14511942451427901</v>
      </c>
      <c r="H1932" s="9">
        <f t="shared" si="90"/>
        <v>0.19288727124546051</v>
      </c>
      <c r="I1932" s="9">
        <f t="shared" si="91"/>
        <v>0.18558407016996481</v>
      </c>
      <c r="J1932" s="8">
        <f t="shared" si="92"/>
        <v>0.81284424824354307</v>
      </c>
    </row>
    <row r="1933" spans="1:10" hidden="1" x14ac:dyDescent="0.25">
      <c r="A1933" s="3" t="s">
        <v>65</v>
      </c>
      <c r="B1933" s="2">
        <v>43983</v>
      </c>
      <c r="C1933" s="7">
        <v>0.92431974351270896</v>
      </c>
      <c r="D1933" s="7">
        <v>0.15350714565889501</v>
      </c>
      <c r="E1933" s="7">
        <v>3.05409679713824E-2</v>
      </c>
      <c r="F1933" s="7">
        <v>0.70097445107747203</v>
      </c>
      <c r="G1933" s="7">
        <v>0.114977435292251</v>
      </c>
      <c r="H1933" s="9">
        <f t="shared" si="90"/>
        <v>0.1840481136302774</v>
      </c>
      <c r="I1933" s="9">
        <f t="shared" si="91"/>
        <v>0.17964944622002962</v>
      </c>
      <c r="J1933" s="8">
        <f t="shared" si="92"/>
        <v>0.85448159673636703</v>
      </c>
    </row>
    <row r="1934" spans="1:10" hidden="1" x14ac:dyDescent="0.25">
      <c r="A1934" s="3" t="s">
        <v>65</v>
      </c>
      <c r="B1934" s="2">
        <v>44013</v>
      </c>
      <c r="C1934" s="7">
        <v>1.08317894506696</v>
      </c>
      <c r="D1934" s="7">
        <v>0.168010239449328</v>
      </c>
      <c r="E1934" s="7">
        <v>2.4398948018431201E-2</v>
      </c>
      <c r="F1934" s="7">
        <v>0.70768444826369903</v>
      </c>
      <c r="G1934" s="7">
        <v>9.9906364268541603E-2</v>
      </c>
      <c r="H1934" s="9">
        <f t="shared" si="90"/>
        <v>0.1924091874677592</v>
      </c>
      <c r="I1934" s="9">
        <f t="shared" si="91"/>
        <v>0.19185937953798168</v>
      </c>
      <c r="J1934" s="8">
        <f t="shared" si="92"/>
        <v>0.87569468771302705</v>
      </c>
    </row>
    <row r="1935" spans="1:10" hidden="1" x14ac:dyDescent="0.25">
      <c r="A1935" s="3" t="s">
        <v>65</v>
      </c>
      <c r="B1935" s="2">
        <v>44044</v>
      </c>
      <c r="C1935" s="7">
        <v>1.09934696935418</v>
      </c>
      <c r="D1935" s="7">
        <v>0.17580400491616399</v>
      </c>
      <c r="E1935" s="7">
        <v>2.26185489194855E-2</v>
      </c>
      <c r="F1935" s="7">
        <v>0.70471713499827704</v>
      </c>
      <c r="G1935" s="7">
        <v>9.6860311166074103E-2</v>
      </c>
      <c r="H1935" s="9">
        <f t="shared" si="90"/>
        <v>0.1984225538356495</v>
      </c>
      <c r="I1935" s="9">
        <f t="shared" si="91"/>
        <v>0.19965903934259502</v>
      </c>
      <c r="J1935" s="8">
        <f t="shared" si="92"/>
        <v>0.88052113991444103</v>
      </c>
    </row>
    <row r="1936" spans="1:10" hidden="1" x14ac:dyDescent="0.25">
      <c r="A1936" s="3" t="s">
        <v>65</v>
      </c>
      <c r="B1936" s="2">
        <v>44075</v>
      </c>
      <c r="C1936" s="7">
        <v>1.0165669591342801</v>
      </c>
      <c r="D1936" s="7">
        <v>0.16701783691451599</v>
      </c>
      <c r="E1936" s="7">
        <v>2.4396451397823302E-2</v>
      </c>
      <c r="F1936" s="7">
        <v>0.70739333588161202</v>
      </c>
      <c r="G1936" s="7">
        <v>0.10119237580604901</v>
      </c>
      <c r="H1936" s="9">
        <f t="shared" si="90"/>
        <v>0.19141428831233931</v>
      </c>
      <c r="I1936" s="9">
        <f t="shared" si="91"/>
        <v>0.19100606455020305</v>
      </c>
      <c r="J1936" s="8">
        <f t="shared" si="92"/>
        <v>0.87441117279612801</v>
      </c>
    </row>
    <row r="1937" spans="1:10" hidden="1" x14ac:dyDescent="0.25">
      <c r="A1937" s="3" t="s">
        <v>65</v>
      </c>
      <c r="B1937" s="2">
        <v>44105</v>
      </c>
      <c r="C1937" s="7">
        <v>1.06488404372949</v>
      </c>
      <c r="D1937" s="7">
        <v>0.17223125009243501</v>
      </c>
      <c r="E1937" s="7">
        <v>2.46346940857942E-2</v>
      </c>
      <c r="F1937" s="7">
        <v>0.69840309814590895</v>
      </c>
      <c r="G1937" s="7">
        <v>0.104730957675862</v>
      </c>
      <c r="H1937" s="9">
        <f t="shared" si="90"/>
        <v>0.1968659441782292</v>
      </c>
      <c r="I1937" s="9">
        <f t="shared" si="91"/>
        <v>0.19782271448505401</v>
      </c>
      <c r="J1937" s="8">
        <f t="shared" si="92"/>
        <v>0.87063434823834396</v>
      </c>
    </row>
    <row r="1938" spans="1:10" hidden="1" x14ac:dyDescent="0.25">
      <c r="A1938" s="3" t="s">
        <v>65</v>
      </c>
      <c r="B1938" s="2">
        <v>44136</v>
      </c>
      <c r="C1938" s="7">
        <v>0.80869193126899797</v>
      </c>
      <c r="D1938" s="7">
        <v>0.162127275341093</v>
      </c>
      <c r="E1938" s="7">
        <v>3.6366899579711197E-2</v>
      </c>
      <c r="F1938" s="7">
        <v>0.64962085178054796</v>
      </c>
      <c r="G1938" s="7">
        <v>0.151884973298648</v>
      </c>
      <c r="H1938" s="9">
        <f t="shared" si="90"/>
        <v>0.19849417492080421</v>
      </c>
      <c r="I1938" s="9">
        <f t="shared" si="91"/>
        <v>0.19972608488297522</v>
      </c>
      <c r="J1938" s="8">
        <f t="shared" si="92"/>
        <v>0.81174812712164091</v>
      </c>
    </row>
    <row r="1939" spans="1:10" hidden="1" x14ac:dyDescent="0.25">
      <c r="A1939" s="3" t="s">
        <v>65</v>
      </c>
      <c r="B1939" s="2">
        <v>44166</v>
      </c>
      <c r="C1939" s="7">
        <v>1.1827969322296099</v>
      </c>
      <c r="D1939" s="7">
        <v>0.201742398038741</v>
      </c>
      <c r="E1939" s="7">
        <v>1.8343150840385701E-2</v>
      </c>
      <c r="F1939" s="7">
        <v>0.68853046293017905</v>
      </c>
      <c r="G1939" s="7">
        <v>9.1383988190693599E-2</v>
      </c>
      <c r="H1939" s="9">
        <f t="shared" si="90"/>
        <v>0.22008554887912671</v>
      </c>
      <c r="I1939" s="9">
        <f t="shared" si="91"/>
        <v>0.22660737722497409</v>
      </c>
      <c r="J1939" s="8">
        <f t="shared" si="92"/>
        <v>0.89027286096892011</v>
      </c>
    </row>
    <row r="1940" spans="1:10" hidden="1" x14ac:dyDescent="0.25">
      <c r="A1940" s="3" t="s">
        <v>65</v>
      </c>
      <c r="B1940" s="2">
        <v>44197</v>
      </c>
      <c r="C1940" s="7">
        <v>0.61372407709325105</v>
      </c>
      <c r="D1940" s="7">
        <v>0.155716342489152</v>
      </c>
      <c r="E1940" s="7">
        <v>3.68726346471012E-2</v>
      </c>
      <c r="F1940" s="7">
        <v>0.63239865696881803</v>
      </c>
      <c r="G1940" s="7">
        <v>0.175012365894929</v>
      </c>
      <c r="H1940" s="9">
        <f t="shared" si="90"/>
        <v>0.1925889771362532</v>
      </c>
      <c r="I1940" s="9">
        <f t="shared" si="91"/>
        <v>0.19758073707041066</v>
      </c>
      <c r="J1940" s="8">
        <f t="shared" si="92"/>
        <v>0.78811499945797003</v>
      </c>
    </row>
    <row r="1941" spans="1:10" hidden="1" x14ac:dyDescent="0.25">
      <c r="A1941" s="3" t="s">
        <v>65</v>
      </c>
      <c r="B1941" s="2">
        <v>44228</v>
      </c>
      <c r="C1941" s="7">
        <v>0.64734982590506596</v>
      </c>
      <c r="D1941" s="7">
        <v>0.156616994313238</v>
      </c>
      <c r="E1941" s="7">
        <v>3.5820909174838003E-2</v>
      </c>
      <c r="F1941" s="7">
        <v>0.64956421312580803</v>
      </c>
      <c r="G1941" s="7">
        <v>0.15799788338611601</v>
      </c>
      <c r="H1941" s="9">
        <f t="shared" si="90"/>
        <v>0.19243790348807599</v>
      </c>
      <c r="I1941" s="9">
        <f t="shared" si="91"/>
        <v>0.19427021228980898</v>
      </c>
      <c r="J1941" s="8">
        <f t="shared" si="92"/>
        <v>0.80618120743904598</v>
      </c>
    </row>
    <row r="1942" spans="1:10" hidden="1" x14ac:dyDescent="0.25">
      <c r="A1942" s="3" t="s">
        <v>65</v>
      </c>
      <c r="B1942" s="2">
        <v>44256</v>
      </c>
      <c r="C1942" s="7">
        <v>0.80425794782504201</v>
      </c>
      <c r="D1942" s="7">
        <v>0.15891158269230299</v>
      </c>
      <c r="E1942" s="7">
        <v>3.1043810225219001E-2</v>
      </c>
      <c r="F1942" s="7">
        <v>0.65382260058422303</v>
      </c>
      <c r="G1942" s="7">
        <v>0.15622200649825499</v>
      </c>
      <c r="H1942" s="9">
        <f t="shared" si="90"/>
        <v>0.189955392917522</v>
      </c>
      <c r="I1942" s="9">
        <f t="shared" si="91"/>
        <v>0.19552713047167927</v>
      </c>
      <c r="J1942" s="8">
        <f t="shared" si="92"/>
        <v>0.81273418327652602</v>
      </c>
    </row>
    <row r="1943" spans="1:10" hidden="1" x14ac:dyDescent="0.25">
      <c r="A1943" s="3" t="s">
        <v>65</v>
      </c>
      <c r="B1943" s="2">
        <v>44287</v>
      </c>
      <c r="C1943" s="7">
        <v>1.01527201792796</v>
      </c>
      <c r="D1943" s="7">
        <v>0.16483411830231101</v>
      </c>
      <c r="E1943" s="7">
        <v>2.2814076208990699E-2</v>
      </c>
      <c r="F1943" s="7">
        <v>0.69010871805763796</v>
      </c>
      <c r="G1943" s="7">
        <v>0.12224308743106101</v>
      </c>
      <c r="H1943" s="9">
        <f t="shared" si="90"/>
        <v>0.18764819451130171</v>
      </c>
      <c r="I1943" s="9">
        <f t="shared" si="91"/>
        <v>0.19280133278163686</v>
      </c>
      <c r="J1943" s="8">
        <f t="shared" si="92"/>
        <v>0.85494283635994894</v>
      </c>
    </row>
    <row r="1944" spans="1:10" hidden="1" x14ac:dyDescent="0.25">
      <c r="A1944" s="3" t="s">
        <v>65</v>
      </c>
      <c r="B1944" s="2">
        <v>44317</v>
      </c>
      <c r="C1944" s="7">
        <v>1.13408914824074</v>
      </c>
      <c r="D1944" s="7">
        <v>0.169425622612701</v>
      </c>
      <c r="E1944" s="7">
        <v>2.13826894754101E-2</v>
      </c>
      <c r="F1944" s="7">
        <v>0.69957251131698905</v>
      </c>
      <c r="G1944" s="7">
        <v>0.1096191765949</v>
      </c>
      <c r="H1944" s="9">
        <f t="shared" si="90"/>
        <v>0.19080831208811111</v>
      </c>
      <c r="I1944" s="9">
        <f t="shared" si="91"/>
        <v>0.194966612697478</v>
      </c>
      <c r="J1944" s="8">
        <f t="shared" si="92"/>
        <v>0.86899813392969005</v>
      </c>
    </row>
    <row r="1945" spans="1:10" hidden="1" x14ac:dyDescent="0.25">
      <c r="A1945" s="3" t="s">
        <v>65</v>
      </c>
      <c r="B1945" s="2">
        <v>44348</v>
      </c>
      <c r="C1945" s="7">
        <v>1.0602689177665501</v>
      </c>
      <c r="D1945" s="7">
        <v>0.166350753170176</v>
      </c>
      <c r="E1945" s="7">
        <v>2.2300549571491898E-2</v>
      </c>
      <c r="F1945" s="7">
        <v>0.70426740601682303</v>
      </c>
      <c r="G1945" s="7">
        <v>0.107081291241509</v>
      </c>
      <c r="H1945" s="9">
        <f t="shared" si="90"/>
        <v>0.18865130274166791</v>
      </c>
      <c r="I1945" s="9">
        <f t="shared" si="91"/>
        <v>0.19107200029633856</v>
      </c>
      <c r="J1945" s="8">
        <f t="shared" si="92"/>
        <v>0.87061815918699903</v>
      </c>
    </row>
    <row r="1946" spans="1:10" hidden="1" x14ac:dyDescent="0.25">
      <c r="A1946" s="3" t="s">
        <v>65</v>
      </c>
      <c r="B1946" s="2">
        <v>44378</v>
      </c>
      <c r="C1946" s="7">
        <v>1.08037874212991</v>
      </c>
      <c r="D1946" s="7">
        <v>0.172822058974653</v>
      </c>
      <c r="E1946" s="7">
        <v>2.1251645536837699E-2</v>
      </c>
      <c r="F1946" s="7">
        <v>0.70318677989563405</v>
      </c>
      <c r="G1946" s="7">
        <v>0.102739515592875</v>
      </c>
      <c r="H1946" s="9">
        <f t="shared" si="90"/>
        <v>0.1940737045114907</v>
      </c>
      <c r="I1946" s="9">
        <f t="shared" si="91"/>
        <v>0.19728346485353582</v>
      </c>
      <c r="J1946" s="8">
        <f t="shared" si="92"/>
        <v>0.87600883887028702</v>
      </c>
    </row>
    <row r="1947" spans="1:10" hidden="1" x14ac:dyDescent="0.25">
      <c r="A1947" s="3" t="s">
        <v>65</v>
      </c>
      <c r="B1947" s="2">
        <v>44409</v>
      </c>
      <c r="C1947" s="7">
        <v>1.10525246975573</v>
      </c>
      <c r="D1947" s="7">
        <v>0.170134296532716</v>
      </c>
      <c r="E1947" s="7">
        <v>1.9159419717944898E-2</v>
      </c>
      <c r="F1947" s="7">
        <v>0.71022202320744199</v>
      </c>
      <c r="G1947" s="7">
        <v>0.10048426054189701</v>
      </c>
      <c r="H1947" s="9">
        <f t="shared" si="90"/>
        <v>0.18929371625066091</v>
      </c>
      <c r="I1947" s="9">
        <f t="shared" si="91"/>
        <v>0.19325617675230872</v>
      </c>
      <c r="J1947" s="8">
        <f t="shared" si="92"/>
        <v>0.88035631974015804</v>
      </c>
    </row>
    <row r="1948" spans="1:10" x14ac:dyDescent="0.25">
      <c r="A1948" s="3" t="s">
        <v>65</v>
      </c>
      <c r="B1948" s="2">
        <v>44440</v>
      </c>
      <c r="C1948" s="7">
        <v>1.0297811689618199</v>
      </c>
      <c r="D1948" s="7">
        <v>0.17819323066196799</v>
      </c>
      <c r="E1948" s="7">
        <v>1.8820623037063298E-2</v>
      </c>
      <c r="F1948" s="7">
        <v>0.711148925022279</v>
      </c>
      <c r="G1948" s="7">
        <v>9.1837221278689499E-2</v>
      </c>
      <c r="H1948" s="9">
        <f t="shared" si="90"/>
        <v>0.19701385369903129</v>
      </c>
      <c r="I1948" s="9">
        <f t="shared" si="91"/>
        <v>0.200365213234347</v>
      </c>
      <c r="J1948" s="8">
        <f t="shared" si="92"/>
        <v>0.88934215568424702</v>
      </c>
    </row>
    <row r="1949" spans="1:10" hidden="1" x14ac:dyDescent="0.25">
      <c r="A1949" s="3" t="s">
        <v>66</v>
      </c>
      <c r="B1949" s="2">
        <v>43466</v>
      </c>
      <c r="C1949" s="7">
        <v>0.85746965501643402</v>
      </c>
      <c r="D1949" s="7">
        <v>7.6770288587375501E-2</v>
      </c>
      <c r="E1949" s="7">
        <v>7.3454312631856004E-3</v>
      </c>
      <c r="F1949" s="7">
        <v>0.80709067880847696</v>
      </c>
      <c r="G1949" s="7">
        <v>0.108793601340962</v>
      </c>
      <c r="H1949" s="9">
        <f t="shared" si="90"/>
        <v>8.4115719850561099E-2</v>
      </c>
      <c r="I1949" s="9">
        <f t="shared" si="91"/>
        <v>8.6857878579666481E-2</v>
      </c>
      <c r="J1949" s="8">
        <f t="shared" si="92"/>
        <v>0.8838609673958524</v>
      </c>
    </row>
    <row r="1950" spans="1:10" hidden="1" x14ac:dyDescent="0.25">
      <c r="A1950" s="3" t="s">
        <v>66</v>
      </c>
      <c r="B1950" s="2">
        <v>43497</v>
      </c>
      <c r="C1950" s="7">
        <v>0.87156639692200699</v>
      </c>
      <c r="D1950" s="7">
        <v>7.7414805338914802E-2</v>
      </c>
      <c r="E1950" s="7">
        <v>7.5479785284257098E-3</v>
      </c>
      <c r="F1950" s="7">
        <v>0.81288204206283499</v>
      </c>
      <c r="G1950" s="7">
        <v>0.102155174069824</v>
      </c>
      <c r="H1950" s="9">
        <f t="shared" si="90"/>
        <v>8.4962783867340519E-2</v>
      </c>
      <c r="I1950" s="9">
        <f t="shared" si="91"/>
        <v>8.6953925047407343E-2</v>
      </c>
      <c r="J1950" s="8">
        <f t="shared" si="92"/>
        <v>0.89029684740174975</v>
      </c>
    </row>
    <row r="1951" spans="1:10" hidden="1" x14ac:dyDescent="0.25">
      <c r="A1951" s="3" t="s">
        <v>66</v>
      </c>
      <c r="B1951" s="2">
        <v>43525</v>
      </c>
      <c r="C1951" s="7">
        <v>1.0310735605118699</v>
      </c>
      <c r="D1951" s="7">
        <v>7.9893202475791597E-2</v>
      </c>
      <c r="E1951" s="7">
        <v>6.0650573895923996E-3</v>
      </c>
      <c r="F1951" s="7">
        <v>0.81700379123120503</v>
      </c>
      <c r="G1951" s="7">
        <v>9.7037948903410803E-2</v>
      </c>
      <c r="H1951" s="9">
        <f t="shared" si="90"/>
        <v>8.5958259865383996E-2</v>
      </c>
      <c r="I1951" s="9">
        <f t="shared" si="91"/>
        <v>8.9077344484768742E-2</v>
      </c>
      <c r="J1951" s="8">
        <f t="shared" si="92"/>
        <v>0.8968969937069966</v>
      </c>
    </row>
    <row r="1952" spans="1:10" hidden="1" x14ac:dyDescent="0.25">
      <c r="A1952" s="3" t="s">
        <v>66</v>
      </c>
      <c r="B1952" s="2">
        <v>43556</v>
      </c>
      <c r="C1952" s="7">
        <v>0.99833637322277702</v>
      </c>
      <c r="D1952" s="7">
        <v>7.8855633309192402E-2</v>
      </c>
      <c r="E1952" s="7">
        <v>7.3906931575586201E-3</v>
      </c>
      <c r="F1952" s="7">
        <v>0.80536547405654502</v>
      </c>
      <c r="G1952" s="7">
        <v>0.108388199476705</v>
      </c>
      <c r="H1952" s="9">
        <f t="shared" si="90"/>
        <v>8.6246326466751025E-2</v>
      </c>
      <c r="I1952" s="9">
        <f t="shared" si="91"/>
        <v>8.9180899044717793E-2</v>
      </c>
      <c r="J1952" s="8">
        <f t="shared" si="92"/>
        <v>0.88422110736573745</v>
      </c>
    </row>
    <row r="1953" spans="1:10" hidden="1" x14ac:dyDescent="0.25">
      <c r="A1953" s="3" t="s">
        <v>66</v>
      </c>
      <c r="B1953" s="2">
        <v>43586</v>
      </c>
      <c r="C1953" s="7">
        <v>1.02674057233392</v>
      </c>
      <c r="D1953" s="7">
        <v>8.1865401397526794E-2</v>
      </c>
      <c r="E1953" s="7">
        <v>7.2980756867964403E-3</v>
      </c>
      <c r="F1953" s="7">
        <v>0.80765188155932499</v>
      </c>
      <c r="G1953" s="7">
        <v>0.103184641356351</v>
      </c>
      <c r="H1953" s="9">
        <f t="shared" si="90"/>
        <v>8.9163477084323234E-2</v>
      </c>
      <c r="I1953" s="9">
        <f t="shared" si="91"/>
        <v>9.2033514093618651E-2</v>
      </c>
      <c r="J1953" s="8">
        <f t="shared" si="92"/>
        <v>0.88951728295685184</v>
      </c>
    </row>
    <row r="1954" spans="1:10" hidden="1" x14ac:dyDescent="0.25">
      <c r="A1954" s="3" t="s">
        <v>66</v>
      </c>
      <c r="B1954" s="2">
        <v>43617</v>
      </c>
      <c r="C1954" s="7">
        <v>1.0236798968927601</v>
      </c>
      <c r="D1954" s="7">
        <v>8.1861331587423203E-2</v>
      </c>
      <c r="E1954" s="7">
        <v>8.0861661761261906E-3</v>
      </c>
      <c r="F1954" s="7">
        <v>0.80629005325375003</v>
      </c>
      <c r="G1954" s="7">
        <v>0.1037624489827</v>
      </c>
      <c r="H1954" s="9">
        <f t="shared" si="90"/>
        <v>8.9947497763549392E-2</v>
      </c>
      <c r="I1954" s="9">
        <f t="shared" si="91"/>
        <v>9.2170471143342675E-2</v>
      </c>
      <c r="J1954" s="8">
        <f t="shared" si="92"/>
        <v>0.88815138484117329</v>
      </c>
    </row>
    <row r="1955" spans="1:10" hidden="1" x14ac:dyDescent="0.25">
      <c r="A1955" s="3" t="s">
        <v>66</v>
      </c>
      <c r="B1955" s="2">
        <v>43647</v>
      </c>
      <c r="C1955" s="7">
        <v>1.03870900417365</v>
      </c>
      <c r="D1955" s="7">
        <v>7.9710354674030107E-2</v>
      </c>
      <c r="E1955" s="7">
        <v>6.2285906853545301E-3</v>
      </c>
      <c r="F1955" s="7">
        <v>0.81071159667510995</v>
      </c>
      <c r="G1955" s="7">
        <v>0.103349457965506</v>
      </c>
      <c r="H1955" s="9">
        <f t="shared" si="90"/>
        <v>8.5938945359384636E-2</v>
      </c>
      <c r="I1955" s="9">
        <f t="shared" si="91"/>
        <v>8.9519754710960825E-2</v>
      </c>
      <c r="J1955" s="8">
        <f t="shared" si="92"/>
        <v>0.89042195134914004</v>
      </c>
    </row>
    <row r="1956" spans="1:10" hidden="1" x14ac:dyDescent="0.25">
      <c r="A1956" s="3" t="s">
        <v>66</v>
      </c>
      <c r="B1956" s="2">
        <v>43678</v>
      </c>
      <c r="C1956" s="7">
        <v>1.0308781486165901</v>
      </c>
      <c r="D1956" s="7">
        <v>8.4613490621554599E-2</v>
      </c>
      <c r="E1956" s="7">
        <v>6.0226200376484696E-3</v>
      </c>
      <c r="F1956" s="7">
        <v>0.82261316033869003</v>
      </c>
      <c r="G1956" s="7">
        <v>8.6750729002106702E-2</v>
      </c>
      <c r="H1956" s="9">
        <f t="shared" si="90"/>
        <v>9.0636110659203073E-2</v>
      </c>
      <c r="I1956" s="9">
        <f t="shared" si="91"/>
        <v>9.3266098975373274E-2</v>
      </c>
      <c r="J1956" s="8">
        <f t="shared" si="92"/>
        <v>0.90722665096024468</v>
      </c>
    </row>
    <row r="1957" spans="1:10" hidden="1" x14ac:dyDescent="0.25">
      <c r="A1957" s="3" t="s">
        <v>66</v>
      </c>
      <c r="B1957" s="2">
        <v>43709</v>
      </c>
      <c r="C1957" s="7">
        <v>0.95500183968491903</v>
      </c>
      <c r="D1957" s="7">
        <v>7.8445977383754903E-2</v>
      </c>
      <c r="E1957" s="7">
        <v>7.3283759779961101E-3</v>
      </c>
      <c r="F1957" s="7">
        <v>0.82471307830111595</v>
      </c>
      <c r="G1957" s="7">
        <v>8.9512568337133197E-2</v>
      </c>
      <c r="H1957" s="9">
        <f t="shared" si="90"/>
        <v>8.5774353361751016E-2</v>
      </c>
      <c r="I1957" s="9">
        <f t="shared" si="91"/>
        <v>8.685732251698329E-2</v>
      </c>
      <c r="J1957" s="8">
        <f t="shared" si="92"/>
        <v>0.90315905568487087</v>
      </c>
    </row>
    <row r="1958" spans="1:10" hidden="1" x14ac:dyDescent="0.25">
      <c r="A1958" s="3" t="s">
        <v>66</v>
      </c>
      <c r="B1958" s="2">
        <v>43739</v>
      </c>
      <c r="C1958" s="7">
        <v>0.99255991987319703</v>
      </c>
      <c r="D1958" s="7">
        <v>7.9969079787790304E-2</v>
      </c>
      <c r="E1958" s="7">
        <v>5.2476873046577504E-3</v>
      </c>
      <c r="F1958" s="7">
        <v>0.830059268727807</v>
      </c>
      <c r="G1958" s="7">
        <v>8.4723964179744496E-2</v>
      </c>
      <c r="H1958" s="9">
        <f t="shared" si="90"/>
        <v>8.5216767092448048E-2</v>
      </c>
      <c r="I1958" s="9">
        <f t="shared" si="91"/>
        <v>8.7875372144431266E-2</v>
      </c>
      <c r="J1958" s="8">
        <f t="shared" si="92"/>
        <v>0.91002834851559733</v>
      </c>
    </row>
    <row r="1959" spans="1:10" hidden="1" x14ac:dyDescent="0.25">
      <c r="A1959" s="3" t="s">
        <v>66</v>
      </c>
      <c r="B1959" s="2">
        <v>43770</v>
      </c>
      <c r="C1959" s="7">
        <v>1.0255794979534001</v>
      </c>
      <c r="D1959" s="7">
        <v>8.2704330018045405E-2</v>
      </c>
      <c r="E1959" s="7">
        <v>7.0295713179167902E-3</v>
      </c>
      <c r="F1959" s="7">
        <v>0.83896421986943803</v>
      </c>
      <c r="G1959" s="7">
        <v>7.1301878794599996E-2</v>
      </c>
      <c r="H1959" s="9">
        <f t="shared" si="90"/>
        <v>8.9733901335962193E-2</v>
      </c>
      <c r="I1959" s="9">
        <f t="shared" si="91"/>
        <v>8.9733266940856204E-2</v>
      </c>
      <c r="J1959" s="8">
        <f t="shared" si="92"/>
        <v>0.92166854988748348</v>
      </c>
    </row>
    <row r="1960" spans="1:10" hidden="1" x14ac:dyDescent="0.25">
      <c r="A1960" s="3" t="s">
        <v>66</v>
      </c>
      <c r="B1960" s="2">
        <v>43800</v>
      </c>
      <c r="C1960" s="7">
        <v>1.1484051347984801</v>
      </c>
      <c r="D1960" s="7">
        <v>9.88854369411412E-2</v>
      </c>
      <c r="E1960" s="7">
        <v>6.4080405141511403E-3</v>
      </c>
      <c r="F1960" s="7">
        <v>0.84534827325204298</v>
      </c>
      <c r="G1960" s="7">
        <v>4.9358249292664899E-2</v>
      </c>
      <c r="H1960" s="9">
        <f t="shared" si="90"/>
        <v>0.10529347745529234</v>
      </c>
      <c r="I1960" s="9">
        <f t="shared" si="91"/>
        <v>0.10472559481159582</v>
      </c>
      <c r="J1960" s="8">
        <f t="shared" si="92"/>
        <v>0.94423371019318414</v>
      </c>
    </row>
    <row r="1961" spans="1:10" hidden="1" x14ac:dyDescent="0.25">
      <c r="A1961" s="3" t="s">
        <v>66</v>
      </c>
      <c r="B1961" s="2">
        <v>43831</v>
      </c>
      <c r="C1961" s="7">
        <v>0.91510353864541805</v>
      </c>
      <c r="D1961" s="7">
        <v>6.7907080819523999E-2</v>
      </c>
      <c r="E1961" s="7">
        <v>1.04100277476342E-2</v>
      </c>
      <c r="F1961" s="7">
        <v>0.819552747133522</v>
      </c>
      <c r="G1961" s="7">
        <v>0.10213014429932001</v>
      </c>
      <c r="H1961" s="9">
        <f t="shared" si="90"/>
        <v>7.8317108567158206E-2</v>
      </c>
      <c r="I1961" s="9">
        <f t="shared" si="91"/>
        <v>7.6518484195677694E-2</v>
      </c>
      <c r="J1961" s="8">
        <f t="shared" si="92"/>
        <v>0.88745982795304601</v>
      </c>
    </row>
    <row r="1962" spans="1:10" hidden="1" x14ac:dyDescent="0.25">
      <c r="A1962" s="3" t="s">
        <v>66</v>
      </c>
      <c r="B1962" s="2">
        <v>43862</v>
      </c>
      <c r="C1962" s="7">
        <v>0.91896654200630501</v>
      </c>
      <c r="D1962" s="7">
        <v>7.1363393646201298E-2</v>
      </c>
      <c r="E1962" s="7">
        <v>1.01020454837826E-2</v>
      </c>
      <c r="F1962" s="7">
        <v>0.82581559245734204</v>
      </c>
      <c r="G1962" s="7">
        <v>9.2718968412673602E-2</v>
      </c>
      <c r="H1962" s="9">
        <f t="shared" si="90"/>
        <v>8.1465439129983899E-2</v>
      </c>
      <c r="I1962" s="9">
        <f t="shared" si="91"/>
        <v>7.9541980754735661E-2</v>
      </c>
      <c r="J1962" s="8">
        <f t="shared" si="92"/>
        <v>0.8971789861035433</v>
      </c>
    </row>
    <row r="1963" spans="1:10" hidden="1" x14ac:dyDescent="0.25">
      <c r="A1963" s="3" t="s">
        <v>66</v>
      </c>
      <c r="B1963" s="2">
        <v>43891</v>
      </c>
      <c r="C1963" s="7">
        <v>0.90013579166868996</v>
      </c>
      <c r="D1963" s="7">
        <v>5.2755852043260602E-2</v>
      </c>
      <c r="E1963" s="7">
        <v>7.4832180690652603E-3</v>
      </c>
      <c r="F1963" s="7">
        <v>0.87115676915836304</v>
      </c>
      <c r="G1963" s="7">
        <v>6.8604160729311095E-2</v>
      </c>
      <c r="H1963" s="9">
        <f t="shared" si="90"/>
        <v>6.0239070112325863E-2</v>
      </c>
      <c r="I1963" s="9">
        <f t="shared" si="91"/>
        <v>5.7100477721201942E-2</v>
      </c>
      <c r="J1963" s="8">
        <f t="shared" si="92"/>
        <v>0.92391262120162365</v>
      </c>
    </row>
    <row r="1964" spans="1:10" hidden="1" x14ac:dyDescent="0.25">
      <c r="A1964" s="3" t="s">
        <v>66</v>
      </c>
      <c r="B1964" s="2">
        <v>43922</v>
      </c>
      <c r="C1964" s="7">
        <v>0.64701338663161001</v>
      </c>
      <c r="D1964" s="7">
        <v>2.0148548732321199E-2</v>
      </c>
      <c r="E1964" s="7">
        <v>8.2376734714923305E-3</v>
      </c>
      <c r="F1964" s="7">
        <v>0.91200125780628805</v>
      </c>
      <c r="G1964" s="7">
        <v>5.9612519989898603E-2</v>
      </c>
      <c r="H1964" s="9">
        <f t="shared" si="90"/>
        <v>2.8386222203813531E-2</v>
      </c>
      <c r="I1964" s="9">
        <f t="shared" si="91"/>
        <v>2.1615140174882023E-2</v>
      </c>
      <c r="J1964" s="8">
        <f t="shared" si="92"/>
        <v>0.93214980653860924</v>
      </c>
    </row>
    <row r="1965" spans="1:10" hidden="1" x14ac:dyDescent="0.25">
      <c r="A1965" s="3" t="s">
        <v>66</v>
      </c>
      <c r="B1965" s="2">
        <v>43952</v>
      </c>
      <c r="C1965" s="7">
        <v>0.79473269397340296</v>
      </c>
      <c r="D1965" s="7">
        <v>2.06637285565766E-2</v>
      </c>
      <c r="E1965" s="7">
        <v>1.23025620980245E-2</v>
      </c>
      <c r="F1965" s="7">
        <v>0.89306222699818905</v>
      </c>
      <c r="G1965" s="7">
        <v>7.3971482347209599E-2</v>
      </c>
      <c r="H1965" s="9">
        <f t="shared" si="90"/>
        <v>3.2966290654601098E-2</v>
      </c>
      <c r="I1965" s="9">
        <f t="shared" si="91"/>
        <v>2.2614798705188021E-2</v>
      </c>
      <c r="J1965" s="8">
        <f t="shared" si="92"/>
        <v>0.91372595555476566</v>
      </c>
    </row>
    <row r="1966" spans="1:10" hidden="1" x14ac:dyDescent="0.25">
      <c r="A1966" s="3" t="s">
        <v>66</v>
      </c>
      <c r="B1966" s="2">
        <v>43983</v>
      </c>
      <c r="C1966" s="7">
        <v>0.90458049722217804</v>
      </c>
      <c r="D1966" s="7">
        <v>3.7891587481740298E-2</v>
      </c>
      <c r="E1966" s="7">
        <v>8.0400215719720301E-3</v>
      </c>
      <c r="F1966" s="7">
        <v>0.87568791734446805</v>
      </c>
      <c r="G1966" s="7">
        <v>7.83804736018196E-2</v>
      </c>
      <c r="H1966" s="9">
        <f t="shared" si="90"/>
        <v>4.5931609053712324E-2</v>
      </c>
      <c r="I1966" s="9">
        <f t="shared" si="91"/>
        <v>4.147596052841452E-2</v>
      </c>
      <c r="J1966" s="8">
        <f t="shared" si="92"/>
        <v>0.91357950482620831</v>
      </c>
    </row>
    <row r="1967" spans="1:10" hidden="1" x14ac:dyDescent="0.25">
      <c r="A1967" s="3" t="s">
        <v>66</v>
      </c>
      <c r="B1967" s="2">
        <v>44013</v>
      </c>
      <c r="C1967" s="7">
        <v>1.0110768314616401</v>
      </c>
      <c r="D1967" s="7">
        <v>5.9208796077922399E-2</v>
      </c>
      <c r="E1967" s="7">
        <v>1.03007557613623E-2</v>
      </c>
      <c r="F1967" s="7">
        <v>0.85809200850773304</v>
      </c>
      <c r="G1967" s="7">
        <v>7.2398439652981997E-2</v>
      </c>
      <c r="H1967" s="9">
        <f t="shared" si="90"/>
        <v>6.95095518392847E-2</v>
      </c>
      <c r="I1967" s="9">
        <f t="shared" si="91"/>
        <v>6.4546761304397848E-2</v>
      </c>
      <c r="J1967" s="8">
        <f t="shared" si="92"/>
        <v>0.91730080458565544</v>
      </c>
    </row>
    <row r="1968" spans="1:10" hidden="1" x14ac:dyDescent="0.25">
      <c r="A1968" s="3" t="s">
        <v>66</v>
      </c>
      <c r="B1968" s="2">
        <v>44044</v>
      </c>
      <c r="C1968" s="7">
        <v>1.0260845676077599</v>
      </c>
      <c r="D1968" s="7">
        <v>6.8438804255023605E-2</v>
      </c>
      <c r="E1968" s="7">
        <v>1.0199653618418099E-2</v>
      </c>
      <c r="F1968" s="7">
        <v>0.85169316479023605</v>
      </c>
      <c r="G1968" s="7">
        <v>6.9668377336322695E-2</v>
      </c>
      <c r="H1968" s="9">
        <f t="shared" si="90"/>
        <v>7.8638457873441703E-2</v>
      </c>
      <c r="I1968" s="9">
        <f t="shared" si="91"/>
        <v>7.4379335309951861E-2</v>
      </c>
      <c r="J1968" s="8">
        <f t="shared" si="92"/>
        <v>0.92013196904525962</v>
      </c>
    </row>
    <row r="1969" spans="1:10" hidden="1" x14ac:dyDescent="0.25">
      <c r="A1969" s="3" t="s">
        <v>66</v>
      </c>
      <c r="B1969" s="2">
        <v>44075</v>
      </c>
      <c r="C1969" s="7">
        <v>0.98743064491886101</v>
      </c>
      <c r="D1969" s="7">
        <v>6.2182125492104501E-2</v>
      </c>
      <c r="E1969" s="7">
        <v>1.1395591965236601E-2</v>
      </c>
      <c r="F1969" s="7">
        <v>0.85087187380004103</v>
      </c>
      <c r="G1969" s="7">
        <v>7.5550408742618105E-2</v>
      </c>
      <c r="H1969" s="9">
        <f t="shared" si="90"/>
        <v>7.3577717457341096E-2</v>
      </c>
      <c r="I1969" s="9">
        <f t="shared" si="91"/>
        <v>6.8103447923465454E-2</v>
      </c>
      <c r="J1969" s="8">
        <f t="shared" si="92"/>
        <v>0.91305399929214559</v>
      </c>
    </row>
    <row r="1970" spans="1:10" hidden="1" x14ac:dyDescent="0.25">
      <c r="A1970" s="3" t="s">
        <v>66</v>
      </c>
      <c r="B1970" s="2">
        <v>44105</v>
      </c>
      <c r="C1970" s="7">
        <v>1.03023294818125</v>
      </c>
      <c r="D1970" s="7">
        <v>5.8362154145251401E-2</v>
      </c>
      <c r="E1970" s="7">
        <v>1.07945962090671E-2</v>
      </c>
      <c r="F1970" s="7">
        <v>0.85380472412617803</v>
      </c>
      <c r="G1970" s="7">
        <v>7.7038525519503104E-2</v>
      </c>
      <c r="H1970" s="9">
        <f t="shared" si="90"/>
        <v>6.9156750354318508E-2</v>
      </c>
      <c r="I1970" s="9">
        <f t="shared" si="91"/>
        <v>6.3981882630784179E-2</v>
      </c>
      <c r="J1970" s="8">
        <f t="shared" si="92"/>
        <v>0.91216687827142939</v>
      </c>
    </row>
    <row r="1971" spans="1:10" hidden="1" x14ac:dyDescent="0.25">
      <c r="A1971" s="3" t="s">
        <v>66</v>
      </c>
      <c r="B1971" s="2">
        <v>44136</v>
      </c>
      <c r="C1971" s="7">
        <v>0.90484203669462104</v>
      </c>
      <c r="D1971" s="7">
        <v>4.0452616048071301E-2</v>
      </c>
      <c r="E1971" s="7">
        <v>1.9064337696095401E-2</v>
      </c>
      <c r="F1971" s="7">
        <v>0.84649363791266197</v>
      </c>
      <c r="G1971" s="7">
        <v>9.3989408343171099E-2</v>
      </c>
      <c r="H1971" s="9">
        <f t="shared" si="90"/>
        <v>5.9516953744166698E-2</v>
      </c>
      <c r="I1971" s="9">
        <f t="shared" si="91"/>
        <v>4.5608869610110798E-2</v>
      </c>
      <c r="J1971" s="8">
        <f t="shared" si="92"/>
        <v>0.88694625396073323</v>
      </c>
    </row>
    <row r="1972" spans="1:10" hidden="1" x14ac:dyDescent="0.25">
      <c r="A1972" s="3" t="s">
        <v>66</v>
      </c>
      <c r="B1972" s="2">
        <v>44166</v>
      </c>
      <c r="C1972" s="7">
        <v>1.17394868270038</v>
      </c>
      <c r="D1972" s="7">
        <v>8.1363272533360301E-2</v>
      </c>
      <c r="E1972" s="7">
        <v>1.5768649693839901E-2</v>
      </c>
      <c r="F1972" s="7">
        <v>0.84125329252914505</v>
      </c>
      <c r="G1972" s="7">
        <v>6.1614785243655198E-2</v>
      </c>
      <c r="H1972" s="9">
        <f t="shared" si="90"/>
        <v>9.7131922227200199E-2</v>
      </c>
      <c r="I1972" s="9">
        <f t="shared" si="91"/>
        <v>8.8187526231818858E-2</v>
      </c>
      <c r="J1972" s="8">
        <f t="shared" si="92"/>
        <v>0.92261656506250533</v>
      </c>
    </row>
    <row r="1973" spans="1:10" hidden="1" x14ac:dyDescent="0.25">
      <c r="A1973" s="3" t="s">
        <v>66</v>
      </c>
      <c r="B1973" s="2">
        <v>44197</v>
      </c>
      <c r="C1973" s="7">
        <v>0.760727451489009</v>
      </c>
      <c r="D1973" s="7">
        <v>3.0932777598816501E-2</v>
      </c>
      <c r="E1973" s="7">
        <v>1.9999871218713199E-2</v>
      </c>
      <c r="F1973" s="7">
        <v>0.85310132894032698</v>
      </c>
      <c r="G1973" s="7">
        <v>9.5966022242143095E-2</v>
      </c>
      <c r="H1973" s="9">
        <f t="shared" si="90"/>
        <v>5.0932648817529701E-2</v>
      </c>
      <c r="I1973" s="9">
        <f t="shared" si="91"/>
        <v>3.4990479858196345E-2</v>
      </c>
      <c r="J1973" s="8">
        <f t="shared" si="92"/>
        <v>0.88403410653914349</v>
      </c>
    </row>
    <row r="1974" spans="1:10" hidden="1" x14ac:dyDescent="0.25">
      <c r="A1974" s="3" t="s">
        <v>66</v>
      </c>
      <c r="B1974" s="2">
        <v>44228</v>
      </c>
      <c r="C1974" s="7">
        <v>0.77022318637843301</v>
      </c>
      <c r="D1974" s="7">
        <v>3.2800512684241299E-2</v>
      </c>
      <c r="E1974" s="7">
        <v>1.1767007167759301E-2</v>
      </c>
      <c r="F1974" s="7">
        <v>0.87139240113746796</v>
      </c>
      <c r="G1974" s="7">
        <v>8.4040079010531496E-2</v>
      </c>
      <c r="H1974" s="9">
        <f t="shared" si="90"/>
        <v>4.4567519852000602E-2</v>
      </c>
      <c r="I1974" s="9">
        <f t="shared" si="91"/>
        <v>3.6276011659508507E-2</v>
      </c>
      <c r="J1974" s="8">
        <f t="shared" si="92"/>
        <v>0.9041929138217093</v>
      </c>
    </row>
    <row r="1975" spans="1:10" hidden="1" x14ac:dyDescent="0.25">
      <c r="A1975" s="3" t="s">
        <v>66</v>
      </c>
      <c r="B1975" s="2">
        <v>44256</v>
      </c>
      <c r="C1975" s="7">
        <v>0.94422879513149505</v>
      </c>
      <c r="D1975" s="7">
        <v>3.1929979654726701E-2</v>
      </c>
      <c r="E1975" s="7">
        <v>1.18420430231335E-2</v>
      </c>
      <c r="F1975" s="7">
        <v>0.85768007826527104</v>
      </c>
      <c r="G1975" s="7">
        <v>9.8547899056869004E-2</v>
      </c>
      <c r="H1975" s="9">
        <f t="shared" si="90"/>
        <v>4.3772022677860199E-2</v>
      </c>
      <c r="I1975" s="9">
        <f t="shared" si="91"/>
        <v>3.5892107300790156E-2</v>
      </c>
      <c r="J1975" s="8">
        <f t="shared" si="92"/>
        <v>0.8896100579199977</v>
      </c>
    </row>
    <row r="1976" spans="1:10" hidden="1" x14ac:dyDescent="0.25">
      <c r="A1976" s="3" t="s">
        <v>66</v>
      </c>
      <c r="B1976" s="2">
        <v>44287</v>
      </c>
      <c r="C1976" s="7">
        <v>1.04163052795836</v>
      </c>
      <c r="D1976" s="7">
        <v>5.5477373135366201E-2</v>
      </c>
      <c r="E1976" s="7">
        <v>1.404787083291E-2</v>
      </c>
      <c r="F1976" s="7">
        <v>0.85709457912787501</v>
      </c>
      <c r="G1976" s="7">
        <v>7.3380176903849001E-2</v>
      </c>
      <c r="H1976" s="9">
        <f t="shared" si="90"/>
        <v>6.9525243968276196E-2</v>
      </c>
      <c r="I1976" s="9">
        <f t="shared" si="91"/>
        <v>6.079232766005848E-2</v>
      </c>
      <c r="J1976" s="8">
        <f t="shared" si="92"/>
        <v>0.91257195226324117</v>
      </c>
    </row>
    <row r="1977" spans="1:10" hidden="1" x14ac:dyDescent="0.25">
      <c r="A1977" s="3" t="s">
        <v>66</v>
      </c>
      <c r="B1977" s="2">
        <v>44317</v>
      </c>
      <c r="C1977" s="7">
        <v>1.09943982614758</v>
      </c>
      <c r="D1977" s="7">
        <v>6.0339386091793901E-2</v>
      </c>
      <c r="E1977" s="7">
        <v>1.11380341607989E-2</v>
      </c>
      <c r="F1977" s="7">
        <v>0.85815021605299002</v>
      </c>
      <c r="G1977" s="7">
        <v>7.0372363694417503E-2</v>
      </c>
      <c r="H1977" s="9">
        <f t="shared" si="90"/>
        <v>7.1477420252592794E-2</v>
      </c>
      <c r="I1977" s="9">
        <f t="shared" si="91"/>
        <v>6.5694141720161192E-2</v>
      </c>
      <c r="J1977" s="8">
        <f t="shared" si="92"/>
        <v>0.91848960214478392</v>
      </c>
    </row>
    <row r="1978" spans="1:10" hidden="1" x14ac:dyDescent="0.25">
      <c r="A1978" s="3" t="s">
        <v>66</v>
      </c>
      <c r="B1978" s="2">
        <v>44348</v>
      </c>
      <c r="C1978" s="7">
        <v>1.0644850143914499</v>
      </c>
      <c r="D1978" s="7">
        <v>6.1967225369576197E-2</v>
      </c>
      <c r="E1978" s="7">
        <v>1.2021290248140099E-2</v>
      </c>
      <c r="F1978" s="7">
        <v>0.85268026296149901</v>
      </c>
      <c r="G1978" s="7">
        <v>7.3331221420784798E-2</v>
      </c>
      <c r="H1978" s="9">
        <f t="shared" si="90"/>
        <v>7.3988515617716299E-2</v>
      </c>
      <c r="I1978" s="9">
        <f t="shared" si="91"/>
        <v>6.7749844787356919E-2</v>
      </c>
      <c r="J1978" s="8">
        <f t="shared" si="92"/>
        <v>0.91464748833107523</v>
      </c>
    </row>
    <row r="1979" spans="1:10" hidden="1" x14ac:dyDescent="0.25">
      <c r="A1979" s="3" t="s">
        <v>66</v>
      </c>
      <c r="B1979" s="2">
        <v>44378</v>
      </c>
      <c r="C1979" s="7">
        <v>1.1197945801501801</v>
      </c>
      <c r="D1979" s="7">
        <v>6.4914309929382796E-2</v>
      </c>
      <c r="E1979" s="7">
        <v>1.20482446504533E-2</v>
      </c>
      <c r="F1979" s="7">
        <v>0.84432750108712395</v>
      </c>
      <c r="G1979" s="7">
        <v>7.8709944333040197E-2</v>
      </c>
      <c r="H1979" s="9">
        <f t="shared" si="90"/>
        <v>7.6962554579836098E-2</v>
      </c>
      <c r="I1979" s="9">
        <f t="shared" si="91"/>
        <v>7.1393890099279989E-2</v>
      </c>
      <c r="J1979" s="8">
        <f t="shared" si="92"/>
        <v>0.90924181101650681</v>
      </c>
    </row>
    <row r="1980" spans="1:10" hidden="1" x14ac:dyDescent="0.25">
      <c r="A1980" s="3" t="s">
        <v>66</v>
      </c>
      <c r="B1980" s="2">
        <v>44409</v>
      </c>
      <c r="C1980" s="7">
        <v>1.09501921824231</v>
      </c>
      <c r="D1980" s="7">
        <v>6.8833544239460004E-2</v>
      </c>
      <c r="E1980" s="7">
        <v>1.2889365169857199E-2</v>
      </c>
      <c r="F1980" s="7">
        <v>0.84698666389585897</v>
      </c>
      <c r="G1980" s="7">
        <v>7.1290426694824202E-2</v>
      </c>
      <c r="H1980" s="9">
        <f t="shared" si="90"/>
        <v>8.1722909409317201E-2</v>
      </c>
      <c r="I1980" s="9">
        <f t="shared" si="91"/>
        <v>7.5160543115346243E-2</v>
      </c>
      <c r="J1980" s="8">
        <f t="shared" si="92"/>
        <v>0.91582020813531895</v>
      </c>
    </row>
    <row r="1981" spans="1:10" x14ac:dyDescent="0.25">
      <c r="A1981" s="3" t="s">
        <v>66</v>
      </c>
      <c r="B1981" s="2">
        <v>44440</v>
      </c>
      <c r="C1981" s="7">
        <v>1.0780982250903799</v>
      </c>
      <c r="D1981" s="7">
        <v>6.4170767630599604E-2</v>
      </c>
      <c r="E1981" s="7">
        <v>9.8171769029824895E-3</v>
      </c>
      <c r="F1981" s="7">
        <v>0.85577980936175302</v>
      </c>
      <c r="G1981" s="7">
        <v>7.0232246104665094E-2</v>
      </c>
      <c r="H1981" s="9">
        <f t="shared" si="90"/>
        <v>7.3987944533582095E-2</v>
      </c>
      <c r="I1981" s="9">
        <f t="shared" si="91"/>
        <v>6.9754581643284352E-2</v>
      </c>
      <c r="J1981" s="8">
        <f t="shared" si="92"/>
        <v>0.91995057699235261</v>
      </c>
    </row>
    <row r="1982" spans="1:10" hidden="1" x14ac:dyDescent="0.25">
      <c r="A1982" s="3" t="s">
        <v>67</v>
      </c>
      <c r="B1982" s="2">
        <v>43466</v>
      </c>
      <c r="C1982" s="7">
        <v>0.87509277990108703</v>
      </c>
      <c r="D1982" s="7">
        <v>0.192537173840749</v>
      </c>
      <c r="E1982" s="7">
        <v>2.8592975562867801E-2</v>
      </c>
      <c r="F1982" s="7">
        <v>0.57933089153784001</v>
      </c>
      <c r="G1982" s="7">
        <v>0.19953895905854299</v>
      </c>
      <c r="H1982" s="9">
        <f t="shared" si="90"/>
        <v>0.2211301494036168</v>
      </c>
      <c r="I1982" s="9">
        <f t="shared" si="91"/>
        <v>0.24944311402015654</v>
      </c>
      <c r="J1982" s="8">
        <f t="shared" si="92"/>
        <v>0.77186806537858899</v>
      </c>
    </row>
    <row r="1983" spans="1:10" hidden="1" x14ac:dyDescent="0.25">
      <c r="A1983" s="3" t="s">
        <v>67</v>
      </c>
      <c r="B1983" s="2">
        <v>43497</v>
      </c>
      <c r="C1983" s="7">
        <v>0.857573320286529</v>
      </c>
      <c r="D1983" s="7">
        <v>0.19971445920546901</v>
      </c>
      <c r="E1983" s="7">
        <v>2.3396038213213E-2</v>
      </c>
      <c r="F1983" s="7">
        <v>0.59259453557789998</v>
      </c>
      <c r="G1983" s="7">
        <v>0.18429496700341799</v>
      </c>
      <c r="H1983" s="9">
        <f t="shared" si="90"/>
        <v>0.22311049741868202</v>
      </c>
      <c r="I1983" s="9">
        <f t="shared" si="91"/>
        <v>0.2520663787996934</v>
      </c>
      <c r="J1983" s="8">
        <f t="shared" si="92"/>
        <v>0.79230899478336902</v>
      </c>
    </row>
    <row r="1984" spans="1:10" hidden="1" x14ac:dyDescent="0.25">
      <c r="A1984" s="3" t="s">
        <v>67</v>
      </c>
      <c r="B1984" s="2">
        <v>43525</v>
      </c>
      <c r="C1984" s="7">
        <v>1.03493370567901</v>
      </c>
      <c r="D1984" s="7">
        <v>0.19549200898277799</v>
      </c>
      <c r="E1984" s="7">
        <v>1.9708242684187801E-2</v>
      </c>
      <c r="F1984" s="7">
        <v>0.61325718002447405</v>
      </c>
      <c r="G1984" s="7">
        <v>0.17154256830855999</v>
      </c>
      <c r="H1984" s="9">
        <f t="shared" si="90"/>
        <v>0.2152002516669658</v>
      </c>
      <c r="I1984" s="9">
        <f t="shared" si="91"/>
        <v>0.24172142815097775</v>
      </c>
      <c r="J1984" s="8">
        <f t="shared" si="92"/>
        <v>0.80874918900725201</v>
      </c>
    </row>
    <row r="1985" spans="1:10" hidden="1" x14ac:dyDescent="0.25">
      <c r="A1985" s="3" t="s">
        <v>67</v>
      </c>
      <c r="B1985" s="2">
        <v>43556</v>
      </c>
      <c r="C1985" s="7">
        <v>0.99897918658626095</v>
      </c>
      <c r="D1985" s="7">
        <v>0.195743969571471</v>
      </c>
      <c r="E1985" s="7">
        <v>2.3719986023374599E-2</v>
      </c>
      <c r="F1985" s="7">
        <v>0.60157598643237098</v>
      </c>
      <c r="G1985" s="7">
        <v>0.178960057972783</v>
      </c>
      <c r="H1985" s="9">
        <f t="shared" si="90"/>
        <v>0.21946395559484561</v>
      </c>
      <c r="I1985" s="9">
        <f t="shared" si="91"/>
        <v>0.24550240853438238</v>
      </c>
      <c r="J1985" s="8">
        <f t="shared" si="92"/>
        <v>0.79731995600384198</v>
      </c>
    </row>
    <row r="1986" spans="1:10" hidden="1" x14ac:dyDescent="0.25">
      <c r="A1986" s="3" t="s">
        <v>67</v>
      </c>
      <c r="B1986" s="2">
        <v>43586</v>
      </c>
      <c r="C1986" s="7">
        <v>1.0354698277054799</v>
      </c>
      <c r="D1986" s="7">
        <v>0.19223776021442099</v>
      </c>
      <c r="E1986" s="7">
        <v>2.24723858200482E-2</v>
      </c>
      <c r="F1986" s="7">
        <v>0.60257770102413999</v>
      </c>
      <c r="G1986" s="7">
        <v>0.18271215294139101</v>
      </c>
      <c r="H1986" s="9">
        <f t="shared" si="90"/>
        <v>0.2147101460344692</v>
      </c>
      <c r="I1986" s="9">
        <f t="shared" si="91"/>
        <v>0.24186464605866737</v>
      </c>
      <c r="J1986" s="8">
        <f t="shared" si="92"/>
        <v>0.79481546123856095</v>
      </c>
    </row>
    <row r="1987" spans="1:10" hidden="1" x14ac:dyDescent="0.25">
      <c r="A1987" s="3" t="s">
        <v>67</v>
      </c>
      <c r="B1987" s="2">
        <v>43617</v>
      </c>
      <c r="C1987" s="7">
        <v>0.98952319857285498</v>
      </c>
      <c r="D1987" s="7">
        <v>0.201979862691165</v>
      </c>
      <c r="E1987" s="7">
        <v>2.1735666257581599E-2</v>
      </c>
      <c r="F1987" s="7">
        <v>0.61719102969188999</v>
      </c>
      <c r="G1987" s="7">
        <v>0.15909344135936401</v>
      </c>
      <c r="H1987" s="9">
        <f t="shared" ref="H1987:H2047" si="93">D1987+E1987</f>
        <v>0.22371552894874661</v>
      </c>
      <c r="I1987" s="9">
        <f t="shared" ref="I1987:I2047" si="94">D1987/(D1987+F1987)</f>
        <v>0.24656621050533689</v>
      </c>
      <c r="J1987" s="8">
        <f t="shared" ref="J1987:J2047" si="95">+F1987+D1987</f>
        <v>0.81917089238305496</v>
      </c>
    </row>
    <row r="1988" spans="1:10" hidden="1" x14ac:dyDescent="0.25">
      <c r="A1988" s="3" t="s">
        <v>67</v>
      </c>
      <c r="B1988" s="2">
        <v>43647</v>
      </c>
      <c r="C1988" s="7">
        <v>1.0464571164141301</v>
      </c>
      <c r="D1988" s="7">
        <v>0.19697181115957199</v>
      </c>
      <c r="E1988" s="7">
        <v>2.4107598886160399E-2</v>
      </c>
      <c r="F1988" s="7">
        <v>0.60604856976577903</v>
      </c>
      <c r="G1988" s="7">
        <v>0.17287202018848799</v>
      </c>
      <c r="H1988" s="9">
        <f t="shared" si="93"/>
        <v>0.22107941004573239</v>
      </c>
      <c r="I1988" s="9">
        <f t="shared" si="94"/>
        <v>0.24528868237764259</v>
      </c>
      <c r="J1988" s="8">
        <f t="shared" si="95"/>
        <v>0.803020380925351</v>
      </c>
    </row>
    <row r="1989" spans="1:10" hidden="1" x14ac:dyDescent="0.25">
      <c r="A1989" s="3" t="s">
        <v>67</v>
      </c>
      <c r="B1989" s="2">
        <v>43678</v>
      </c>
      <c r="C1989" s="7">
        <v>1.0633498063998299</v>
      </c>
      <c r="D1989" s="7">
        <v>0.20260984970499399</v>
      </c>
      <c r="E1989" s="7">
        <v>2.157661178528E-2</v>
      </c>
      <c r="F1989" s="7">
        <v>0.59973994723289603</v>
      </c>
      <c r="G1989" s="7">
        <v>0.17607359127682901</v>
      </c>
      <c r="H1989" s="9">
        <f t="shared" si="93"/>
        <v>0.22418646149027399</v>
      </c>
      <c r="I1989" s="9">
        <f t="shared" si="94"/>
        <v>0.25252059697433693</v>
      </c>
      <c r="J1989" s="8">
        <f t="shared" si="95"/>
        <v>0.80234979693788999</v>
      </c>
    </row>
    <row r="1990" spans="1:10" hidden="1" x14ac:dyDescent="0.25">
      <c r="A1990" s="3" t="s">
        <v>67</v>
      </c>
      <c r="B1990" s="2">
        <v>43709</v>
      </c>
      <c r="C1990" s="7">
        <v>0.97190258493153503</v>
      </c>
      <c r="D1990" s="7">
        <v>0.19015045699395799</v>
      </c>
      <c r="E1990" s="7">
        <v>2.5446881103814999E-2</v>
      </c>
      <c r="F1990" s="7">
        <v>0.59560429088062805</v>
      </c>
      <c r="G1990" s="7">
        <v>0.18879837102159799</v>
      </c>
      <c r="H1990" s="9">
        <f t="shared" si="93"/>
        <v>0.21559733809777298</v>
      </c>
      <c r="I1990" s="9">
        <f t="shared" si="94"/>
        <v>0.24199721033605234</v>
      </c>
      <c r="J1990" s="8">
        <f t="shared" si="95"/>
        <v>0.7857547478745861</v>
      </c>
    </row>
    <row r="1991" spans="1:10" hidden="1" x14ac:dyDescent="0.25">
      <c r="A1991" s="3" t="s">
        <v>67</v>
      </c>
      <c r="B1991" s="2">
        <v>43739</v>
      </c>
      <c r="C1991" s="7">
        <v>0.98161995654179302</v>
      </c>
      <c r="D1991" s="7">
        <v>0.19294356068562701</v>
      </c>
      <c r="E1991" s="7">
        <v>2.5431839579560599E-2</v>
      </c>
      <c r="F1991" s="7">
        <v>0.61030378932126395</v>
      </c>
      <c r="G1991" s="7">
        <v>0.17132081041354899</v>
      </c>
      <c r="H1991" s="9">
        <f t="shared" si="93"/>
        <v>0.21837540026518762</v>
      </c>
      <c r="I1991" s="9">
        <f t="shared" si="94"/>
        <v>0.24020441609172041</v>
      </c>
      <c r="J1991" s="8">
        <f t="shared" si="95"/>
        <v>0.80324735000689096</v>
      </c>
    </row>
    <row r="1992" spans="1:10" hidden="1" x14ac:dyDescent="0.25">
      <c r="A1992" s="3" t="s">
        <v>67</v>
      </c>
      <c r="B1992" s="2">
        <v>43770</v>
      </c>
      <c r="C1992" s="7">
        <v>1.0142037923823799</v>
      </c>
      <c r="D1992" s="7">
        <v>0.20256862502451201</v>
      </c>
      <c r="E1992" s="7">
        <v>2.5116699853356302E-2</v>
      </c>
      <c r="F1992" s="7">
        <v>0.60462720117841895</v>
      </c>
      <c r="G1992" s="7">
        <v>0.167687473943713</v>
      </c>
      <c r="H1992" s="9">
        <f t="shared" si="93"/>
        <v>0.2276853248778683</v>
      </c>
      <c r="I1992" s="9">
        <f t="shared" si="94"/>
        <v>0.25095350898604096</v>
      </c>
      <c r="J1992" s="8">
        <f t="shared" si="95"/>
        <v>0.80719582620293095</v>
      </c>
    </row>
    <row r="1993" spans="1:10" hidden="1" x14ac:dyDescent="0.25">
      <c r="A1993" s="3" t="s">
        <v>67</v>
      </c>
      <c r="B1993" s="2">
        <v>43800</v>
      </c>
      <c r="C1993" s="7">
        <v>1.1308947245991099</v>
      </c>
      <c r="D1993" s="7">
        <v>0.23256490055314499</v>
      </c>
      <c r="E1993" s="7">
        <v>1.6944689820279201E-2</v>
      </c>
      <c r="F1993" s="7">
        <v>0.615182467959144</v>
      </c>
      <c r="G1993" s="7">
        <v>0.13530794166743201</v>
      </c>
      <c r="H1993" s="9">
        <f t="shared" si="93"/>
        <v>0.24950959037342418</v>
      </c>
      <c r="I1993" s="9">
        <f t="shared" si="94"/>
        <v>0.27433278968623981</v>
      </c>
      <c r="J1993" s="8">
        <f t="shared" si="95"/>
        <v>0.84774736851228893</v>
      </c>
    </row>
    <row r="1994" spans="1:10" hidden="1" x14ac:dyDescent="0.25">
      <c r="A1994" s="3" t="s">
        <v>67</v>
      </c>
      <c r="B1994" s="2">
        <v>43831</v>
      </c>
      <c r="C1994" s="7">
        <v>0.93882088567592803</v>
      </c>
      <c r="D1994" s="7">
        <v>0.189909909678461</v>
      </c>
      <c r="E1994" s="7">
        <v>3.2910780776302703E-2</v>
      </c>
      <c r="F1994" s="7">
        <v>0.59039890516717497</v>
      </c>
      <c r="G1994" s="7">
        <v>0.18678040437806201</v>
      </c>
      <c r="H1994" s="9">
        <f t="shared" si="93"/>
        <v>0.22282069045476371</v>
      </c>
      <c r="I1994" s="9">
        <f t="shared" si="94"/>
        <v>0.24337788586436743</v>
      </c>
      <c r="J1994" s="8">
        <f t="shared" si="95"/>
        <v>0.78030881484563597</v>
      </c>
    </row>
    <row r="1995" spans="1:10" hidden="1" x14ac:dyDescent="0.25">
      <c r="A1995" s="3" t="s">
        <v>67</v>
      </c>
      <c r="B1995" s="2">
        <v>43862</v>
      </c>
      <c r="C1995" s="7">
        <v>0.92564849112621905</v>
      </c>
      <c r="D1995" s="7">
        <v>0.19529216024864299</v>
      </c>
      <c r="E1995" s="7">
        <v>2.5487879828670498E-2</v>
      </c>
      <c r="F1995" s="7">
        <v>0.605783428383871</v>
      </c>
      <c r="G1995" s="7">
        <v>0.173436531538816</v>
      </c>
      <c r="H1995" s="9">
        <f t="shared" si="93"/>
        <v>0.2207800400773135</v>
      </c>
      <c r="I1995" s="9">
        <f t="shared" si="94"/>
        <v>0.24378743157311644</v>
      </c>
      <c r="J1995" s="8">
        <f t="shared" si="95"/>
        <v>0.80107558863251405</v>
      </c>
    </row>
    <row r="1996" spans="1:10" hidden="1" x14ac:dyDescent="0.25">
      <c r="A1996" s="3" t="s">
        <v>67</v>
      </c>
      <c r="B1996" s="2">
        <v>43891</v>
      </c>
      <c r="C1996" s="7">
        <v>0.88635194746472001</v>
      </c>
      <c r="D1996" s="7">
        <v>0.177904692673656</v>
      </c>
      <c r="E1996" s="7">
        <v>1.69525168448224E-2</v>
      </c>
      <c r="F1996" s="7">
        <v>0.63341217533819905</v>
      </c>
      <c r="G1996" s="7">
        <v>0.171730615143323</v>
      </c>
      <c r="H1996" s="9">
        <f t="shared" si="93"/>
        <v>0.1948572095184784</v>
      </c>
      <c r="I1996" s="9">
        <f t="shared" si="94"/>
        <v>0.21927892749181255</v>
      </c>
      <c r="J1996" s="8">
        <f t="shared" si="95"/>
        <v>0.81131686801185499</v>
      </c>
    </row>
    <row r="1997" spans="1:10" hidden="1" x14ac:dyDescent="0.25">
      <c r="A1997" s="3" t="s">
        <v>67</v>
      </c>
      <c r="B1997" s="2">
        <v>43922</v>
      </c>
      <c r="C1997" s="7">
        <v>0.56081387992464304</v>
      </c>
      <c r="D1997" s="7">
        <v>0.14296282494162599</v>
      </c>
      <c r="E1997" s="7">
        <v>2.06244864034003E-2</v>
      </c>
      <c r="F1997" s="7">
        <v>0.58091330184399503</v>
      </c>
      <c r="G1997" s="7">
        <v>0.25549938681098</v>
      </c>
      <c r="H1997" s="9">
        <f t="shared" si="93"/>
        <v>0.1635873113450263</v>
      </c>
      <c r="I1997" s="9">
        <f t="shared" si="94"/>
        <v>0.19749625612942065</v>
      </c>
      <c r="J1997" s="8">
        <f t="shared" si="95"/>
        <v>0.72387612678562108</v>
      </c>
    </row>
    <row r="1998" spans="1:10" hidden="1" x14ac:dyDescent="0.25">
      <c r="A1998" s="3" t="s">
        <v>67</v>
      </c>
      <c r="B1998" s="2">
        <v>43952</v>
      </c>
      <c r="C1998" s="7">
        <v>0.69349863133338296</v>
      </c>
      <c r="D1998" s="7">
        <v>0.13513340390622999</v>
      </c>
      <c r="E1998" s="7">
        <v>2.2211759905310501E-2</v>
      </c>
      <c r="F1998" s="7">
        <v>0.59078905358788103</v>
      </c>
      <c r="G1998" s="7">
        <v>0.25186578260057901</v>
      </c>
      <c r="H1998" s="9">
        <f t="shared" si="93"/>
        <v>0.15734516381154048</v>
      </c>
      <c r="I1998" s="9">
        <f t="shared" si="94"/>
        <v>0.18615404787545956</v>
      </c>
      <c r="J1998" s="8">
        <f t="shared" si="95"/>
        <v>0.725922457494111</v>
      </c>
    </row>
    <row r="1999" spans="1:10" hidden="1" x14ac:dyDescent="0.25">
      <c r="A1999" s="3" t="s">
        <v>67</v>
      </c>
      <c r="B1999" s="2">
        <v>43983</v>
      </c>
      <c r="C1999" s="7">
        <v>0.82052553820138296</v>
      </c>
      <c r="D1999" s="7">
        <v>0.14647783588711499</v>
      </c>
      <c r="E1999" s="7">
        <v>1.96214583651198E-2</v>
      </c>
      <c r="F1999" s="7">
        <v>0.59179696515733304</v>
      </c>
      <c r="G1999" s="7">
        <v>0.24210374059043199</v>
      </c>
      <c r="H1999" s="9">
        <f t="shared" si="93"/>
        <v>0.1660992942522348</v>
      </c>
      <c r="I1999" s="9">
        <f t="shared" si="94"/>
        <v>0.1984055742927846</v>
      </c>
      <c r="J1999" s="8">
        <f t="shared" si="95"/>
        <v>0.73827480104444798</v>
      </c>
    </row>
    <row r="2000" spans="1:10" hidden="1" x14ac:dyDescent="0.25">
      <c r="A2000" s="3" t="s">
        <v>67</v>
      </c>
      <c r="B2000" s="2">
        <v>44013</v>
      </c>
      <c r="C2000" s="7">
        <v>1.02256493585661</v>
      </c>
      <c r="D2000" s="7">
        <v>0.17732666862381999</v>
      </c>
      <c r="E2000" s="7">
        <v>1.6321951259763101E-2</v>
      </c>
      <c r="F2000" s="7">
        <v>0.59814665473282702</v>
      </c>
      <c r="G2000" s="7">
        <v>0.208204725383589</v>
      </c>
      <c r="H2000" s="9">
        <f t="shared" si="93"/>
        <v>0.19364861988358309</v>
      </c>
      <c r="I2000" s="9">
        <f t="shared" si="94"/>
        <v>0.22866894744523134</v>
      </c>
      <c r="J2000" s="8">
        <f t="shared" si="95"/>
        <v>0.77547332335664698</v>
      </c>
    </row>
    <row r="2001" spans="1:10" hidden="1" x14ac:dyDescent="0.25">
      <c r="A2001" s="3" t="s">
        <v>67</v>
      </c>
      <c r="B2001" s="2">
        <v>44044</v>
      </c>
      <c r="C2001" s="7">
        <v>1.0485005621557499</v>
      </c>
      <c r="D2001" s="7">
        <v>0.18975453391279901</v>
      </c>
      <c r="E2001" s="7">
        <v>1.36843689280593E-2</v>
      </c>
      <c r="F2001" s="7">
        <v>0.59862921048496998</v>
      </c>
      <c r="G2001" s="7">
        <v>0.197931886674172</v>
      </c>
      <c r="H2001" s="9">
        <f t="shared" si="93"/>
        <v>0.2034389028408583</v>
      </c>
      <c r="I2001" s="9">
        <f t="shared" si="94"/>
        <v>0.24068803455320961</v>
      </c>
      <c r="J2001" s="8">
        <f t="shared" si="95"/>
        <v>0.78838374439776904</v>
      </c>
    </row>
    <row r="2002" spans="1:10" hidden="1" x14ac:dyDescent="0.25">
      <c r="A2002" s="3" t="s">
        <v>67</v>
      </c>
      <c r="B2002" s="2">
        <v>44075</v>
      </c>
      <c r="C2002" s="7">
        <v>1.03431930114729</v>
      </c>
      <c r="D2002" s="7">
        <v>0.17495901485931201</v>
      </c>
      <c r="E2002" s="7">
        <v>1.20438163318647E-2</v>
      </c>
      <c r="F2002" s="7">
        <v>0.60099907717082601</v>
      </c>
      <c r="G2002" s="7">
        <v>0.21199809163799699</v>
      </c>
      <c r="H2002" s="9">
        <f t="shared" si="93"/>
        <v>0.18700283119117669</v>
      </c>
      <c r="I2002" s="9">
        <f t="shared" si="94"/>
        <v>0.22547482480860145</v>
      </c>
      <c r="J2002" s="8">
        <f t="shared" si="95"/>
        <v>0.77595809203013799</v>
      </c>
    </row>
    <row r="2003" spans="1:10" hidden="1" x14ac:dyDescent="0.25">
      <c r="A2003" s="3" t="s">
        <v>67</v>
      </c>
      <c r="B2003" s="2">
        <v>44105</v>
      </c>
      <c r="C2003" s="7">
        <v>1.05140332784017</v>
      </c>
      <c r="D2003" s="7">
        <v>0.176191796619067</v>
      </c>
      <c r="E2003" s="7">
        <v>2.0628151634814001E-2</v>
      </c>
      <c r="F2003" s="7">
        <v>0.58353356231835296</v>
      </c>
      <c r="G2003" s="7">
        <v>0.21964648942776599</v>
      </c>
      <c r="H2003" s="9">
        <f t="shared" si="93"/>
        <v>0.19681994825388099</v>
      </c>
      <c r="I2003" s="9">
        <f t="shared" si="94"/>
        <v>0.23191511846530352</v>
      </c>
      <c r="J2003" s="8">
        <f t="shared" si="95"/>
        <v>0.75972535893741999</v>
      </c>
    </row>
    <row r="2004" spans="1:10" hidden="1" x14ac:dyDescent="0.25">
      <c r="A2004" s="3" t="s">
        <v>67</v>
      </c>
      <c r="B2004" s="2">
        <v>44136</v>
      </c>
      <c r="C2004" s="7">
        <v>0.84739269860025201</v>
      </c>
      <c r="D2004" s="7">
        <v>0.14599778292229401</v>
      </c>
      <c r="E2004" s="7">
        <v>2.78036475816048E-2</v>
      </c>
      <c r="F2004" s="7">
        <v>0.567975882507469</v>
      </c>
      <c r="G2004" s="7">
        <v>0.25822268698863199</v>
      </c>
      <c r="H2004" s="9">
        <f t="shared" si="93"/>
        <v>0.17380143050389882</v>
      </c>
      <c r="I2004" s="9">
        <f t="shared" si="94"/>
        <v>0.20448622966284533</v>
      </c>
      <c r="J2004" s="8">
        <f t="shared" si="95"/>
        <v>0.71397366542976304</v>
      </c>
    </row>
    <row r="2005" spans="1:10" hidden="1" x14ac:dyDescent="0.25">
      <c r="A2005" s="3" t="s">
        <v>67</v>
      </c>
      <c r="B2005" s="2">
        <v>44166</v>
      </c>
      <c r="C2005" s="7">
        <v>1.06956648511576</v>
      </c>
      <c r="D2005" s="7">
        <v>0.20368894700893</v>
      </c>
      <c r="E2005" s="7">
        <v>1.9793047469126E-2</v>
      </c>
      <c r="F2005" s="7">
        <v>0.59061260142254901</v>
      </c>
      <c r="G2005" s="7">
        <v>0.18590540409939499</v>
      </c>
      <c r="H2005" s="9">
        <f t="shared" si="93"/>
        <v>0.223481994478056</v>
      </c>
      <c r="I2005" s="9">
        <f t="shared" si="94"/>
        <v>0.25643780678906908</v>
      </c>
      <c r="J2005" s="8">
        <f t="shared" si="95"/>
        <v>0.79430154843147904</v>
      </c>
    </row>
    <row r="2006" spans="1:10" hidden="1" x14ac:dyDescent="0.25">
      <c r="A2006" s="3" t="s">
        <v>67</v>
      </c>
      <c r="B2006" s="2">
        <v>44197</v>
      </c>
      <c r="C2006" s="7">
        <v>0.675809731009135</v>
      </c>
      <c r="D2006" s="7">
        <v>0.12766281491228201</v>
      </c>
      <c r="E2006" s="7">
        <v>2.3950031685488999E-2</v>
      </c>
      <c r="F2006" s="7">
        <v>0.54990575254791096</v>
      </c>
      <c r="G2006" s="7">
        <v>0.29848140085431801</v>
      </c>
      <c r="H2006" s="9">
        <f t="shared" si="93"/>
        <v>0.15161284659777102</v>
      </c>
      <c r="I2006" s="9">
        <f t="shared" si="94"/>
        <v>0.1884131304833325</v>
      </c>
      <c r="J2006" s="8">
        <f t="shared" si="95"/>
        <v>0.67756856746019301</v>
      </c>
    </row>
    <row r="2007" spans="1:10" hidden="1" x14ac:dyDescent="0.25">
      <c r="A2007" s="3" t="s">
        <v>67</v>
      </c>
      <c r="B2007" s="2">
        <v>44228</v>
      </c>
      <c r="C2007" s="7">
        <v>0.67262176818104502</v>
      </c>
      <c r="D2007" s="7">
        <v>0.135799334903969</v>
      </c>
      <c r="E2007" s="7">
        <v>2.5579809640299399E-2</v>
      </c>
      <c r="F2007" s="7">
        <v>0.57274045952805097</v>
      </c>
      <c r="G2007" s="7">
        <v>0.26588039592768098</v>
      </c>
      <c r="H2007" s="9">
        <f t="shared" si="93"/>
        <v>0.16137914454426841</v>
      </c>
      <c r="I2007" s="9">
        <f t="shared" si="94"/>
        <v>0.19166084385257223</v>
      </c>
      <c r="J2007" s="8">
        <f t="shared" si="95"/>
        <v>0.70853979443201998</v>
      </c>
    </row>
    <row r="2008" spans="1:10" hidden="1" x14ac:dyDescent="0.25">
      <c r="A2008" s="3" t="s">
        <v>67</v>
      </c>
      <c r="B2008" s="2">
        <v>44256</v>
      </c>
      <c r="C2008" s="7">
        <v>0.87936579040828999</v>
      </c>
      <c r="D2008" s="7">
        <v>0.128883921075651</v>
      </c>
      <c r="E2008" s="7">
        <v>3.8599968733196599E-2</v>
      </c>
      <c r="F2008" s="7">
        <v>0.55805222950653799</v>
      </c>
      <c r="G2008" s="7">
        <v>0.27446388068461502</v>
      </c>
      <c r="H2008" s="9">
        <f t="shared" si="93"/>
        <v>0.1674838898088476</v>
      </c>
      <c r="I2008" s="9">
        <f t="shared" si="94"/>
        <v>0.18762139824264584</v>
      </c>
      <c r="J2008" s="8">
        <f t="shared" si="95"/>
        <v>0.68693615058218893</v>
      </c>
    </row>
    <row r="2009" spans="1:10" hidden="1" x14ac:dyDescent="0.25">
      <c r="A2009" s="3" t="s">
        <v>67</v>
      </c>
      <c r="B2009" s="2">
        <v>44287</v>
      </c>
      <c r="C2009" s="7">
        <v>0.99144021294727502</v>
      </c>
      <c r="D2009" s="7">
        <v>0.163967954210685</v>
      </c>
      <c r="E2009" s="7">
        <v>2.4677384243762399E-2</v>
      </c>
      <c r="F2009" s="7">
        <v>0.59803255726943905</v>
      </c>
      <c r="G2009" s="7">
        <v>0.21332210427611401</v>
      </c>
      <c r="H2009" s="9">
        <f t="shared" si="93"/>
        <v>0.18864533845444739</v>
      </c>
      <c r="I2009" s="9">
        <f t="shared" si="94"/>
        <v>0.21518089783455732</v>
      </c>
      <c r="J2009" s="8">
        <f t="shared" si="95"/>
        <v>0.76200051148012404</v>
      </c>
    </row>
    <row r="2010" spans="1:10" hidden="1" x14ac:dyDescent="0.25">
      <c r="A2010" s="3" t="s">
        <v>67</v>
      </c>
      <c r="B2010" s="2">
        <v>44317</v>
      </c>
      <c r="C2010" s="7">
        <v>1.07670629177678</v>
      </c>
      <c r="D2010" s="7">
        <v>0.17441308689871199</v>
      </c>
      <c r="E2010" s="7">
        <v>2.7193986059093699E-2</v>
      </c>
      <c r="F2010" s="7">
        <v>0.60198333288461003</v>
      </c>
      <c r="G2010" s="7">
        <v>0.19640959415758399</v>
      </c>
      <c r="H2010" s="9">
        <f t="shared" si="93"/>
        <v>0.20160707295780569</v>
      </c>
      <c r="I2010" s="9">
        <f t="shared" si="94"/>
        <v>0.22464437297043113</v>
      </c>
      <c r="J2010" s="8">
        <f t="shared" si="95"/>
        <v>0.77639641978332197</v>
      </c>
    </row>
    <row r="2011" spans="1:10" hidden="1" x14ac:dyDescent="0.25">
      <c r="A2011" s="3" t="s">
        <v>67</v>
      </c>
      <c r="B2011" s="2">
        <v>44348</v>
      </c>
      <c r="C2011" s="7">
        <v>1.07685507188208</v>
      </c>
      <c r="D2011" s="7">
        <v>0.17914596706543101</v>
      </c>
      <c r="E2011" s="7">
        <v>2.6266767029557998E-2</v>
      </c>
      <c r="F2011" s="7">
        <v>0.59880468225572003</v>
      </c>
      <c r="G2011" s="7">
        <v>0.19578258364929199</v>
      </c>
      <c r="H2011" s="9">
        <f t="shared" si="93"/>
        <v>0.205412734094989</v>
      </c>
      <c r="I2011" s="9">
        <f t="shared" si="94"/>
        <v>0.23027934641067002</v>
      </c>
      <c r="J2011" s="8">
        <f t="shared" si="95"/>
        <v>0.77795064932115099</v>
      </c>
    </row>
    <row r="2012" spans="1:10" hidden="1" x14ac:dyDescent="0.25">
      <c r="A2012" s="3" t="s">
        <v>67</v>
      </c>
      <c r="B2012" s="2">
        <v>44378</v>
      </c>
      <c r="C2012" s="7">
        <v>1.14807390295282</v>
      </c>
      <c r="D2012" s="7">
        <v>0.17811439428063</v>
      </c>
      <c r="E2012" s="7">
        <v>2.96319594394975E-2</v>
      </c>
      <c r="F2012" s="7">
        <v>0.58948143155182897</v>
      </c>
      <c r="G2012" s="7">
        <v>0.20277221472804399</v>
      </c>
      <c r="H2012" s="9">
        <f t="shared" si="93"/>
        <v>0.20774635372012751</v>
      </c>
      <c r="I2012" s="9">
        <f t="shared" si="94"/>
        <v>0.23204190055028587</v>
      </c>
      <c r="J2012" s="8">
        <f t="shared" si="95"/>
        <v>0.767595825832459</v>
      </c>
    </row>
    <row r="2013" spans="1:10" hidden="1" x14ac:dyDescent="0.25">
      <c r="A2013" s="3" t="s">
        <v>67</v>
      </c>
      <c r="B2013" s="2">
        <v>44409</v>
      </c>
      <c r="C2013" s="7">
        <v>1.1259640728322899</v>
      </c>
      <c r="D2013" s="7">
        <v>0.18538736359347199</v>
      </c>
      <c r="E2013" s="7">
        <v>3.07870703868924E-2</v>
      </c>
      <c r="F2013" s="7">
        <v>0.58249478949793099</v>
      </c>
      <c r="G2013" s="7">
        <v>0.201330776521705</v>
      </c>
      <c r="H2013" s="9">
        <f t="shared" si="93"/>
        <v>0.2161744339803644</v>
      </c>
      <c r="I2013" s="9">
        <f t="shared" si="94"/>
        <v>0.24142684244857671</v>
      </c>
      <c r="J2013" s="8">
        <f t="shared" si="95"/>
        <v>0.76788215309140295</v>
      </c>
    </row>
    <row r="2014" spans="1:10" x14ac:dyDescent="0.25">
      <c r="A2014" s="3" t="s">
        <v>67</v>
      </c>
      <c r="B2014" s="2">
        <v>44440</v>
      </c>
      <c r="C2014" s="7">
        <v>1.1064791850367299</v>
      </c>
      <c r="D2014" s="7">
        <v>0.17383026343545999</v>
      </c>
      <c r="E2014" s="7">
        <v>4.0985929075523599E-2</v>
      </c>
      <c r="F2014" s="7">
        <v>0.58354423840004699</v>
      </c>
      <c r="G2014" s="7">
        <v>0.20163956908896999</v>
      </c>
      <c r="H2014" s="9">
        <f t="shared" si="93"/>
        <v>0.21481619251098358</v>
      </c>
      <c r="I2014" s="9">
        <f t="shared" si="94"/>
        <v>0.22951692064385595</v>
      </c>
      <c r="J2014" s="8">
        <f t="shared" si="95"/>
        <v>0.75737450183550692</v>
      </c>
    </row>
    <row r="2015" spans="1:10" hidden="1" x14ac:dyDescent="0.25">
      <c r="A2015" s="3" t="s">
        <v>68</v>
      </c>
      <c r="B2015" s="2">
        <v>43466</v>
      </c>
      <c r="C2015" s="7">
        <v>0.84903134710501005</v>
      </c>
      <c r="D2015" s="7">
        <v>0.19492803308287099</v>
      </c>
      <c r="E2015" s="7">
        <v>8.0910180463721698E-2</v>
      </c>
      <c r="F2015" s="7">
        <v>0.57501656501796194</v>
      </c>
      <c r="G2015" s="7">
        <v>0.14914522143544601</v>
      </c>
      <c r="H2015" s="9">
        <f t="shared" si="93"/>
        <v>0.27583821354659266</v>
      </c>
      <c r="I2015" s="9">
        <f t="shared" si="94"/>
        <v>0.25317150553908163</v>
      </c>
      <c r="J2015" s="8">
        <f t="shared" si="95"/>
        <v>0.76994459810083293</v>
      </c>
    </row>
    <row r="2016" spans="1:10" hidden="1" x14ac:dyDescent="0.25">
      <c r="A2016" s="3" t="s">
        <v>68</v>
      </c>
      <c r="B2016" s="2">
        <v>43497</v>
      </c>
      <c r="C2016" s="7">
        <v>0.89667668188848204</v>
      </c>
      <c r="D2016" s="7">
        <v>0.21047934850484701</v>
      </c>
      <c r="E2016" s="7">
        <v>8.2742728934689702E-2</v>
      </c>
      <c r="F2016" s="7">
        <v>0.56546548905837901</v>
      </c>
      <c r="G2016" s="7">
        <v>0.141312433502084</v>
      </c>
      <c r="H2016" s="9">
        <f t="shared" si="93"/>
        <v>0.29322207743953671</v>
      </c>
      <c r="I2016" s="9">
        <f t="shared" si="94"/>
        <v>0.27125555621432507</v>
      </c>
      <c r="J2016" s="8">
        <f t="shared" si="95"/>
        <v>0.77594483756322608</v>
      </c>
    </row>
    <row r="2017" spans="1:10" hidden="1" x14ac:dyDescent="0.25">
      <c r="A2017" s="3" t="s">
        <v>68</v>
      </c>
      <c r="B2017" s="2">
        <v>43525</v>
      </c>
      <c r="C2017" s="7">
        <v>1.03281623992704</v>
      </c>
      <c r="D2017" s="7">
        <v>0.19730600850299401</v>
      </c>
      <c r="E2017" s="7">
        <v>8.6738278729105903E-2</v>
      </c>
      <c r="F2017" s="7">
        <v>0.57369789148598305</v>
      </c>
      <c r="G2017" s="7">
        <v>0.142257821281917</v>
      </c>
      <c r="H2017" s="9">
        <f t="shared" si="93"/>
        <v>0.2840442872320999</v>
      </c>
      <c r="I2017" s="9">
        <f t="shared" si="94"/>
        <v>0.25590792537601287</v>
      </c>
      <c r="J2017" s="8">
        <f t="shared" si="95"/>
        <v>0.771003899988977</v>
      </c>
    </row>
    <row r="2018" spans="1:10" hidden="1" x14ac:dyDescent="0.25">
      <c r="A2018" s="3" t="s">
        <v>68</v>
      </c>
      <c r="B2018" s="2">
        <v>43556</v>
      </c>
      <c r="C2018" s="7">
        <v>0.998225216298401</v>
      </c>
      <c r="D2018" s="7">
        <v>0.20573928042331299</v>
      </c>
      <c r="E2018" s="7">
        <v>8.3124430482294204E-2</v>
      </c>
      <c r="F2018" s="7">
        <v>0.57152370903849503</v>
      </c>
      <c r="G2018" s="7">
        <v>0.13961258005589799</v>
      </c>
      <c r="H2018" s="9">
        <f t="shared" si="93"/>
        <v>0.2888637109056072</v>
      </c>
      <c r="I2018" s="9">
        <f t="shared" si="94"/>
        <v>0.26469712724359984</v>
      </c>
      <c r="J2018" s="8">
        <f t="shared" si="95"/>
        <v>0.77726298946180805</v>
      </c>
    </row>
    <row r="2019" spans="1:10" hidden="1" x14ac:dyDescent="0.25">
      <c r="A2019" s="3" t="s">
        <v>68</v>
      </c>
      <c r="B2019" s="2">
        <v>43586</v>
      </c>
      <c r="C2019" s="7">
        <v>1.01596127638564</v>
      </c>
      <c r="D2019" s="7">
        <v>0.207714577637228</v>
      </c>
      <c r="E2019" s="7">
        <v>7.5420241482968095E-2</v>
      </c>
      <c r="F2019" s="7">
        <v>0.58529799848465502</v>
      </c>
      <c r="G2019" s="7">
        <v>0.131567182395149</v>
      </c>
      <c r="H2019" s="9">
        <f t="shared" si="93"/>
        <v>0.28313481912019611</v>
      </c>
      <c r="I2019" s="9">
        <f t="shared" si="94"/>
        <v>0.2619310007074882</v>
      </c>
      <c r="J2019" s="8">
        <f t="shared" si="95"/>
        <v>0.79301257612188303</v>
      </c>
    </row>
    <row r="2020" spans="1:10" hidden="1" x14ac:dyDescent="0.25">
      <c r="A2020" s="3" t="s">
        <v>68</v>
      </c>
      <c r="B2020" s="2">
        <v>43617</v>
      </c>
      <c r="C2020" s="7">
        <v>0.95348162979852003</v>
      </c>
      <c r="D2020" s="7">
        <v>0.203455238660189</v>
      </c>
      <c r="E2020" s="7">
        <v>8.0276405483976299E-2</v>
      </c>
      <c r="F2020" s="7">
        <v>0.58493617849147606</v>
      </c>
      <c r="G2020" s="7">
        <v>0.13133217736436001</v>
      </c>
      <c r="H2020" s="9">
        <f t="shared" si="93"/>
        <v>0.2837316441441653</v>
      </c>
      <c r="I2020" s="9">
        <f t="shared" si="94"/>
        <v>0.25806374122544479</v>
      </c>
      <c r="J2020" s="8">
        <f t="shared" si="95"/>
        <v>0.78839141715166505</v>
      </c>
    </row>
    <row r="2021" spans="1:10" hidden="1" x14ac:dyDescent="0.25">
      <c r="A2021" s="3" t="s">
        <v>68</v>
      </c>
      <c r="B2021" s="2">
        <v>43647</v>
      </c>
      <c r="C2021" s="7">
        <v>1.02559879951776</v>
      </c>
      <c r="D2021" s="7">
        <v>0.19759007800181</v>
      </c>
      <c r="E2021" s="7">
        <v>9.2817020386369603E-2</v>
      </c>
      <c r="F2021" s="7">
        <v>0.56204207009020402</v>
      </c>
      <c r="G2021" s="7">
        <v>0.14755083152161599</v>
      </c>
      <c r="H2021" s="9">
        <f t="shared" si="93"/>
        <v>0.29040709838817957</v>
      </c>
      <c r="I2021" s="9">
        <f t="shared" si="94"/>
        <v>0.260112843430997</v>
      </c>
      <c r="J2021" s="8">
        <f t="shared" si="95"/>
        <v>0.75963214809201407</v>
      </c>
    </row>
    <row r="2022" spans="1:10" hidden="1" x14ac:dyDescent="0.25">
      <c r="A2022" s="3" t="s">
        <v>68</v>
      </c>
      <c r="B2022" s="2">
        <v>43678</v>
      </c>
      <c r="C2022" s="7">
        <v>1.01786058250168</v>
      </c>
      <c r="D2022" s="7">
        <v>0.21773549017733199</v>
      </c>
      <c r="E2022" s="7">
        <v>6.9865438390540005E-2</v>
      </c>
      <c r="F2022" s="7">
        <v>0.59684215958129005</v>
      </c>
      <c r="G2022" s="7">
        <v>0.115556911850838</v>
      </c>
      <c r="H2022" s="9">
        <f t="shared" si="93"/>
        <v>0.28760092856787201</v>
      </c>
      <c r="I2022" s="9">
        <f t="shared" si="94"/>
        <v>0.26729863045205327</v>
      </c>
      <c r="J2022" s="8">
        <f t="shared" si="95"/>
        <v>0.81457764975862201</v>
      </c>
    </row>
    <row r="2023" spans="1:10" hidden="1" x14ac:dyDescent="0.25">
      <c r="A2023" s="3" t="s">
        <v>68</v>
      </c>
      <c r="B2023" s="2">
        <v>43709</v>
      </c>
      <c r="C2023" s="7">
        <v>0.91721925070949395</v>
      </c>
      <c r="D2023" s="7">
        <v>0.20640008025437501</v>
      </c>
      <c r="E2023" s="7">
        <v>6.9926242419192403E-2</v>
      </c>
      <c r="F2023" s="7">
        <v>0.59913759651319498</v>
      </c>
      <c r="G2023" s="7">
        <v>0.124536080813237</v>
      </c>
      <c r="H2023" s="9">
        <f t="shared" si="93"/>
        <v>0.27632632267356738</v>
      </c>
      <c r="I2023" s="9">
        <f t="shared" si="94"/>
        <v>0.25622647606330368</v>
      </c>
      <c r="J2023" s="8">
        <f t="shared" si="95"/>
        <v>0.80553767676756993</v>
      </c>
    </row>
    <row r="2024" spans="1:10" hidden="1" x14ac:dyDescent="0.25">
      <c r="A2024" s="3" t="s">
        <v>68</v>
      </c>
      <c r="B2024" s="2">
        <v>43739</v>
      </c>
      <c r="C2024" s="7">
        <v>1.01935161741236</v>
      </c>
      <c r="D2024" s="7">
        <v>0.217612553033773</v>
      </c>
      <c r="E2024" s="7">
        <v>6.8520925881939004E-2</v>
      </c>
      <c r="F2024" s="7">
        <v>0.59219851511617505</v>
      </c>
      <c r="G2024" s="7">
        <v>0.121668005968113</v>
      </c>
      <c r="H2024" s="9">
        <f t="shared" si="93"/>
        <v>0.286133478915712</v>
      </c>
      <c r="I2024" s="9">
        <f t="shared" si="94"/>
        <v>0.26872015164094909</v>
      </c>
      <c r="J2024" s="8">
        <f t="shared" si="95"/>
        <v>0.80981106814994808</v>
      </c>
    </row>
    <row r="2025" spans="1:10" hidden="1" x14ac:dyDescent="0.25">
      <c r="A2025" s="3" t="s">
        <v>68</v>
      </c>
      <c r="B2025" s="2">
        <v>43770</v>
      </c>
      <c r="C2025" s="7">
        <v>1.0865578055970799</v>
      </c>
      <c r="D2025" s="7">
        <v>0.227795810592374</v>
      </c>
      <c r="E2025" s="7">
        <v>6.5743811009188302E-2</v>
      </c>
      <c r="F2025" s="7">
        <v>0.58417641140244703</v>
      </c>
      <c r="G2025" s="7">
        <v>0.12228396699599001</v>
      </c>
      <c r="H2025" s="9">
        <f t="shared" si="93"/>
        <v>0.29353962160156233</v>
      </c>
      <c r="I2025" s="9">
        <f t="shared" si="94"/>
        <v>0.28054630986357432</v>
      </c>
      <c r="J2025" s="8">
        <f t="shared" si="95"/>
        <v>0.811972221994821</v>
      </c>
    </row>
    <row r="2026" spans="1:10" hidden="1" x14ac:dyDescent="0.25">
      <c r="A2026" s="3" t="s">
        <v>68</v>
      </c>
      <c r="B2026" s="2">
        <v>43800</v>
      </c>
      <c r="C2026" s="7">
        <v>1.1872195528585301</v>
      </c>
      <c r="D2026" s="7">
        <v>0.246356948750309</v>
      </c>
      <c r="E2026" s="7">
        <v>4.6973184493346899E-2</v>
      </c>
      <c r="F2026" s="7">
        <v>0.608387645232352</v>
      </c>
      <c r="G2026" s="7">
        <v>9.8282221523992394E-2</v>
      </c>
      <c r="H2026" s="9">
        <f t="shared" si="93"/>
        <v>0.29333013324365592</v>
      </c>
      <c r="I2026" s="9">
        <f t="shared" si="94"/>
        <v>0.28822288024357662</v>
      </c>
      <c r="J2026" s="8">
        <f t="shared" si="95"/>
        <v>0.85474459398266101</v>
      </c>
    </row>
    <row r="2027" spans="1:10" hidden="1" x14ac:dyDescent="0.25">
      <c r="A2027" s="3" t="s">
        <v>68</v>
      </c>
      <c r="B2027" s="2">
        <v>43831</v>
      </c>
      <c r="C2027" s="7">
        <v>0.86562867354207595</v>
      </c>
      <c r="D2027" s="7">
        <v>0.201752860710808</v>
      </c>
      <c r="E2027" s="7">
        <v>7.8053525695856996E-2</v>
      </c>
      <c r="F2027" s="7">
        <v>0.57702019636143198</v>
      </c>
      <c r="G2027" s="7">
        <v>0.14317341723190299</v>
      </c>
      <c r="H2027" s="9">
        <f t="shared" si="93"/>
        <v>0.279806386406665</v>
      </c>
      <c r="I2027" s="9">
        <f t="shared" si="94"/>
        <v>0.25906502398694714</v>
      </c>
      <c r="J2027" s="8">
        <f t="shared" si="95"/>
        <v>0.77877305707223998</v>
      </c>
    </row>
    <row r="2028" spans="1:10" hidden="1" x14ac:dyDescent="0.25">
      <c r="A2028" s="3" t="s">
        <v>68</v>
      </c>
      <c r="B2028" s="2">
        <v>43862</v>
      </c>
      <c r="C2028" s="7">
        <v>0.90029391980546003</v>
      </c>
      <c r="D2028" s="7">
        <v>0.21372082611034099</v>
      </c>
      <c r="E2028" s="7">
        <v>7.2879909716410299E-2</v>
      </c>
      <c r="F2028" s="7">
        <v>0.58656262546236504</v>
      </c>
      <c r="G2028" s="7">
        <v>0.12683663871088399</v>
      </c>
      <c r="H2028" s="9">
        <f t="shared" si="93"/>
        <v>0.28660073582675127</v>
      </c>
      <c r="I2028" s="9">
        <f t="shared" si="94"/>
        <v>0.26705641068841268</v>
      </c>
      <c r="J2028" s="8">
        <f t="shared" si="95"/>
        <v>0.80028345157270597</v>
      </c>
    </row>
    <row r="2029" spans="1:10" hidden="1" x14ac:dyDescent="0.25">
      <c r="A2029" s="3" t="s">
        <v>68</v>
      </c>
      <c r="B2029" s="2">
        <v>43891</v>
      </c>
      <c r="C2029" s="7">
        <v>0.70697280996353196</v>
      </c>
      <c r="D2029" s="7">
        <v>0.19356864995374101</v>
      </c>
      <c r="E2029" s="7">
        <v>5.2217118303207903E-2</v>
      </c>
      <c r="F2029" s="7">
        <v>0.62698302735922595</v>
      </c>
      <c r="G2029" s="7">
        <v>0.12723120438382499</v>
      </c>
      <c r="H2029" s="9">
        <f t="shared" si="93"/>
        <v>0.24578576825694892</v>
      </c>
      <c r="I2029" s="9">
        <f t="shared" si="94"/>
        <v>0.2359006206502603</v>
      </c>
      <c r="J2029" s="8">
        <f t="shared" si="95"/>
        <v>0.82055167731296696</v>
      </c>
    </row>
    <row r="2030" spans="1:10" hidden="1" x14ac:dyDescent="0.25">
      <c r="A2030" s="3" t="s">
        <v>68</v>
      </c>
      <c r="B2030" s="2">
        <v>43922</v>
      </c>
      <c r="C2030" s="7">
        <v>0.34827839029507002</v>
      </c>
      <c r="D2030" s="7">
        <v>0.13677901598404599</v>
      </c>
      <c r="E2030" s="7">
        <v>3.73443241261898E-2</v>
      </c>
      <c r="F2030" s="7">
        <v>0.60638684503067397</v>
      </c>
      <c r="G2030" s="7">
        <v>0.21948981485909</v>
      </c>
      <c r="H2030" s="9">
        <f t="shared" si="93"/>
        <v>0.17412334011023578</v>
      </c>
      <c r="I2030" s="9">
        <f t="shared" si="94"/>
        <v>0.18404911091756515</v>
      </c>
      <c r="J2030" s="8">
        <f t="shared" si="95"/>
        <v>0.74316586101471993</v>
      </c>
    </row>
    <row r="2031" spans="1:10" hidden="1" x14ac:dyDescent="0.25">
      <c r="A2031" s="3" t="s">
        <v>68</v>
      </c>
      <c r="B2031" s="2">
        <v>43952</v>
      </c>
      <c r="C2031" s="7">
        <v>0.43399028931608402</v>
      </c>
      <c r="D2031" s="7">
        <v>0.12907003691459501</v>
      </c>
      <c r="E2031" s="7">
        <v>3.8888700888810003E-2</v>
      </c>
      <c r="F2031" s="7">
        <v>0.62714162806038798</v>
      </c>
      <c r="G2031" s="7">
        <v>0.20489963413620699</v>
      </c>
      <c r="H2031" s="9">
        <f t="shared" si="93"/>
        <v>0.16795873780340501</v>
      </c>
      <c r="I2031" s="9">
        <f t="shared" si="94"/>
        <v>0.17067977511146287</v>
      </c>
      <c r="J2031" s="8">
        <f t="shared" si="95"/>
        <v>0.75621166497498304</v>
      </c>
    </row>
    <row r="2032" spans="1:10" hidden="1" x14ac:dyDescent="0.25">
      <c r="A2032" s="3" t="s">
        <v>68</v>
      </c>
      <c r="B2032" s="2">
        <v>43983</v>
      </c>
      <c r="C2032" s="7">
        <v>0.55882495384591202</v>
      </c>
      <c r="D2032" s="7">
        <v>0.139225393148357</v>
      </c>
      <c r="E2032" s="7">
        <v>3.7336522370271803E-2</v>
      </c>
      <c r="F2032" s="7">
        <v>0.66074174344104297</v>
      </c>
      <c r="G2032" s="7">
        <v>0.16269634104032801</v>
      </c>
      <c r="H2032" s="9">
        <f t="shared" si="93"/>
        <v>0.17656191551862879</v>
      </c>
      <c r="I2032" s="9">
        <f t="shared" si="94"/>
        <v>0.17403889082485818</v>
      </c>
      <c r="J2032" s="8">
        <f t="shared" si="95"/>
        <v>0.7999671365894</v>
      </c>
    </row>
    <row r="2033" spans="1:10" hidden="1" x14ac:dyDescent="0.25">
      <c r="A2033" s="3" t="s">
        <v>68</v>
      </c>
      <c r="B2033" s="2">
        <v>44013</v>
      </c>
      <c r="C2033" s="7">
        <v>0.82527998315736095</v>
      </c>
      <c r="D2033" s="7">
        <v>0.19211604538827601</v>
      </c>
      <c r="E2033" s="7">
        <v>4.83156812197598E-2</v>
      </c>
      <c r="F2033" s="7">
        <v>0.62943030019811896</v>
      </c>
      <c r="G2033" s="7">
        <v>0.13013797319384601</v>
      </c>
      <c r="H2033" s="9">
        <f t="shared" si="93"/>
        <v>0.2404317266080358</v>
      </c>
      <c r="I2033" s="9">
        <f t="shared" si="94"/>
        <v>0.23384687476291965</v>
      </c>
      <c r="J2033" s="8">
        <f t="shared" si="95"/>
        <v>0.82154634558639494</v>
      </c>
    </row>
    <row r="2034" spans="1:10" hidden="1" x14ac:dyDescent="0.25">
      <c r="A2034" s="3" t="s">
        <v>68</v>
      </c>
      <c r="B2034" s="2">
        <v>44044</v>
      </c>
      <c r="C2034" s="7">
        <v>0.97196706081650996</v>
      </c>
      <c r="D2034" s="7">
        <v>0.231635089731034</v>
      </c>
      <c r="E2034" s="7">
        <v>4.1787108721920603E-2</v>
      </c>
      <c r="F2034" s="7">
        <v>0.61512035279017896</v>
      </c>
      <c r="G2034" s="7">
        <v>0.111457448756866</v>
      </c>
      <c r="H2034" s="9">
        <f t="shared" si="93"/>
        <v>0.27342219845295462</v>
      </c>
      <c r="I2034" s="9">
        <f t="shared" si="94"/>
        <v>0.2735560683747611</v>
      </c>
      <c r="J2034" s="8">
        <f t="shared" si="95"/>
        <v>0.84675544252121293</v>
      </c>
    </row>
    <row r="2035" spans="1:10" hidden="1" x14ac:dyDescent="0.25">
      <c r="A2035" s="3" t="s">
        <v>68</v>
      </c>
      <c r="B2035" s="2">
        <v>44075</v>
      </c>
      <c r="C2035" s="7">
        <v>0.901952702398364</v>
      </c>
      <c r="D2035" s="7">
        <v>0.22560810667745901</v>
      </c>
      <c r="E2035" s="7">
        <v>4.07736016443664E-2</v>
      </c>
      <c r="F2035" s="7">
        <v>0.61737896125981195</v>
      </c>
      <c r="G2035" s="7">
        <v>0.116239330418362</v>
      </c>
      <c r="H2035" s="9">
        <f t="shared" si="93"/>
        <v>0.26638170832182539</v>
      </c>
      <c r="I2035" s="9">
        <f t="shared" si="94"/>
        <v>0.26762938040023071</v>
      </c>
      <c r="J2035" s="8">
        <f t="shared" si="95"/>
        <v>0.84298706793727096</v>
      </c>
    </row>
    <row r="2036" spans="1:10" hidden="1" x14ac:dyDescent="0.25">
      <c r="A2036" s="3" t="s">
        <v>68</v>
      </c>
      <c r="B2036" s="2">
        <v>44105</v>
      </c>
      <c r="C2036" s="7">
        <v>0.91420928664912604</v>
      </c>
      <c r="D2036" s="7">
        <v>0.21226137901533901</v>
      </c>
      <c r="E2036" s="7">
        <v>3.6086955183835402E-2</v>
      </c>
      <c r="F2036" s="7">
        <v>0.63108642956507299</v>
      </c>
      <c r="G2036" s="7">
        <v>0.12056523623575199</v>
      </c>
      <c r="H2036" s="9">
        <f t="shared" si="93"/>
        <v>0.2483483341991744</v>
      </c>
      <c r="I2036" s="9">
        <f t="shared" si="94"/>
        <v>0.25168901472885036</v>
      </c>
      <c r="J2036" s="8">
        <f t="shared" si="95"/>
        <v>0.84334780858041203</v>
      </c>
    </row>
    <row r="2037" spans="1:10" hidden="1" x14ac:dyDescent="0.25">
      <c r="A2037" s="3" t="s">
        <v>68</v>
      </c>
      <c r="B2037" s="2">
        <v>44136</v>
      </c>
      <c r="C2037" s="7">
        <v>0.59231292586575501</v>
      </c>
      <c r="D2037" s="7">
        <v>0.15632097387404201</v>
      </c>
      <c r="E2037" s="7">
        <v>4.6947750170067498E-2</v>
      </c>
      <c r="F2037" s="7">
        <v>0.60309225347148698</v>
      </c>
      <c r="G2037" s="7">
        <v>0.19363902248440301</v>
      </c>
      <c r="H2037" s="9">
        <f t="shared" si="93"/>
        <v>0.20326872404410951</v>
      </c>
      <c r="I2037" s="9">
        <f t="shared" si="94"/>
        <v>0.20584441809164961</v>
      </c>
      <c r="J2037" s="8">
        <f t="shared" si="95"/>
        <v>0.75941322734552896</v>
      </c>
    </row>
    <row r="2038" spans="1:10" hidden="1" x14ac:dyDescent="0.25">
      <c r="A2038" s="3" t="s">
        <v>68</v>
      </c>
      <c r="B2038" s="2">
        <v>44166</v>
      </c>
      <c r="C2038" s="7">
        <v>0.95656465986708505</v>
      </c>
      <c r="D2038" s="7">
        <v>0.21791055734793399</v>
      </c>
      <c r="E2038" s="7">
        <v>2.4904417659790901E-2</v>
      </c>
      <c r="F2038" s="7">
        <v>0.63824953458564704</v>
      </c>
      <c r="G2038" s="7">
        <v>0.118935490406628</v>
      </c>
      <c r="H2038" s="9">
        <f t="shared" si="93"/>
        <v>0.24281497500772489</v>
      </c>
      <c r="I2038" s="9">
        <f t="shared" si="94"/>
        <v>0.25452080679887495</v>
      </c>
      <c r="J2038" s="8">
        <f t="shared" si="95"/>
        <v>0.856160091933581</v>
      </c>
    </row>
    <row r="2039" spans="1:10" hidden="1" x14ac:dyDescent="0.25">
      <c r="A2039" s="3" t="s">
        <v>68</v>
      </c>
      <c r="B2039" s="2">
        <v>44197</v>
      </c>
      <c r="C2039" s="7">
        <v>0.44772838551073502</v>
      </c>
      <c r="D2039" s="7">
        <v>0.14116942231822499</v>
      </c>
      <c r="E2039" s="7">
        <v>2.9982659168227201E-2</v>
      </c>
      <c r="F2039" s="7">
        <v>0.60470677701618702</v>
      </c>
      <c r="G2039" s="7">
        <v>0.224141141497361</v>
      </c>
      <c r="H2039" s="9">
        <f t="shared" si="93"/>
        <v>0.1711520814864522</v>
      </c>
      <c r="I2039" s="9">
        <f t="shared" si="94"/>
        <v>0.189266559844916</v>
      </c>
      <c r="J2039" s="8">
        <f t="shared" si="95"/>
        <v>0.74587619933441207</v>
      </c>
    </row>
    <row r="2040" spans="1:10" hidden="1" x14ac:dyDescent="0.25">
      <c r="A2040" s="3" t="s">
        <v>68</v>
      </c>
      <c r="B2040" s="2">
        <v>44228</v>
      </c>
      <c r="C2040" s="7">
        <v>0.43903153619660701</v>
      </c>
      <c r="D2040" s="7">
        <v>0.14386815227051</v>
      </c>
      <c r="E2040" s="7">
        <v>3.5222354980099603E-2</v>
      </c>
      <c r="F2040" s="7">
        <v>0.61514585140345601</v>
      </c>
      <c r="G2040" s="7">
        <v>0.205763641345935</v>
      </c>
      <c r="H2040" s="9">
        <f t="shared" si="93"/>
        <v>0.1790905072506096</v>
      </c>
      <c r="I2040" s="9">
        <f t="shared" si="94"/>
        <v>0.18954611057783394</v>
      </c>
      <c r="J2040" s="8">
        <f t="shared" si="95"/>
        <v>0.75901400367396599</v>
      </c>
    </row>
    <row r="2041" spans="1:10" hidden="1" x14ac:dyDescent="0.25">
      <c r="A2041" s="3" t="s">
        <v>68</v>
      </c>
      <c r="B2041" s="2">
        <v>44256</v>
      </c>
      <c r="C2041" s="7">
        <v>0.55798470530725897</v>
      </c>
      <c r="D2041" s="7">
        <v>0.139298062185709</v>
      </c>
      <c r="E2041" s="7">
        <v>4.5991111764152298E-2</v>
      </c>
      <c r="F2041" s="7">
        <v>0.61523066723953201</v>
      </c>
      <c r="G2041" s="7">
        <v>0.19948015881060699</v>
      </c>
      <c r="H2041" s="9">
        <f t="shared" si="93"/>
        <v>0.1852891739498613</v>
      </c>
      <c r="I2041" s="9">
        <f t="shared" si="94"/>
        <v>0.18461598180869629</v>
      </c>
      <c r="J2041" s="8">
        <f t="shared" si="95"/>
        <v>0.75452872942524096</v>
      </c>
    </row>
    <row r="2042" spans="1:10" hidden="1" x14ac:dyDescent="0.25">
      <c r="A2042" s="3" t="s">
        <v>68</v>
      </c>
      <c r="B2042" s="2">
        <v>44287</v>
      </c>
      <c r="C2042" s="7">
        <v>0.76158827639016202</v>
      </c>
      <c r="D2042" s="7">
        <v>0.171441541179156</v>
      </c>
      <c r="E2042" s="7">
        <v>5.5211720463530803E-2</v>
      </c>
      <c r="F2042" s="7">
        <v>0.61091573402410304</v>
      </c>
      <c r="G2042" s="7">
        <v>0.162431004333211</v>
      </c>
      <c r="H2042" s="9">
        <f t="shared" si="93"/>
        <v>0.22665326164268679</v>
      </c>
      <c r="I2042" s="9">
        <f t="shared" si="94"/>
        <v>0.21913459056748072</v>
      </c>
      <c r="J2042" s="8">
        <f t="shared" si="95"/>
        <v>0.78235727520325904</v>
      </c>
    </row>
    <row r="2043" spans="1:10" hidden="1" x14ac:dyDescent="0.25">
      <c r="A2043" s="3" t="s">
        <v>68</v>
      </c>
      <c r="B2043" s="2">
        <v>44317</v>
      </c>
      <c r="C2043" s="7">
        <v>0.98364194321305198</v>
      </c>
      <c r="D2043" s="7">
        <v>0.201315491309012</v>
      </c>
      <c r="E2043" s="7">
        <v>5.6296233364500903E-2</v>
      </c>
      <c r="F2043" s="7">
        <v>0.60217057942342</v>
      </c>
      <c r="G2043" s="7">
        <v>0.14021769590306701</v>
      </c>
      <c r="H2043" s="9">
        <f t="shared" si="93"/>
        <v>0.2576117246735129</v>
      </c>
      <c r="I2043" s="9">
        <f t="shared" si="94"/>
        <v>0.2505525592067816</v>
      </c>
      <c r="J2043" s="8">
        <f t="shared" si="95"/>
        <v>0.80348607073243206</v>
      </c>
    </row>
    <row r="2044" spans="1:10" hidden="1" x14ac:dyDescent="0.25">
      <c r="A2044" s="3" t="s">
        <v>68</v>
      </c>
      <c r="B2044" s="2">
        <v>44348</v>
      </c>
      <c r="C2044" s="7">
        <v>1.0645603874323399</v>
      </c>
      <c r="D2044" s="7">
        <v>0.219638127920567</v>
      </c>
      <c r="E2044" s="7">
        <v>6.0757498331404002E-2</v>
      </c>
      <c r="F2044" s="7">
        <v>0.57915489829460498</v>
      </c>
      <c r="G2044" s="7">
        <v>0.14044947545342501</v>
      </c>
      <c r="H2044" s="9">
        <f t="shared" si="93"/>
        <v>0.28039562625197101</v>
      </c>
      <c r="I2044" s="9">
        <f t="shared" si="94"/>
        <v>0.27496250056319693</v>
      </c>
      <c r="J2044" s="8">
        <f t="shared" si="95"/>
        <v>0.79879302621517201</v>
      </c>
    </row>
    <row r="2045" spans="1:10" hidden="1" x14ac:dyDescent="0.25">
      <c r="A2045" s="3" t="s">
        <v>68</v>
      </c>
      <c r="B2045" s="2">
        <v>44378</v>
      </c>
      <c r="C2045" s="7">
        <v>1.16923043500975</v>
      </c>
      <c r="D2045" s="7">
        <v>0.22375046143432201</v>
      </c>
      <c r="E2045" s="7">
        <v>6.6194621519167801E-2</v>
      </c>
      <c r="F2045" s="7">
        <v>0.56908822072419596</v>
      </c>
      <c r="G2045" s="7">
        <v>0.14096669632231501</v>
      </c>
      <c r="H2045" s="9">
        <f t="shared" si="93"/>
        <v>0.28994508295348981</v>
      </c>
      <c r="I2045" s="9">
        <f t="shared" si="94"/>
        <v>0.28221436020901158</v>
      </c>
      <c r="J2045" s="8">
        <f t="shared" si="95"/>
        <v>0.79283868215851794</v>
      </c>
    </row>
    <row r="2046" spans="1:10" hidden="1" x14ac:dyDescent="0.25">
      <c r="A2046" s="3" t="s">
        <v>68</v>
      </c>
      <c r="B2046" s="2">
        <v>44409</v>
      </c>
      <c r="C2046" s="7">
        <v>1.22420730837978</v>
      </c>
      <c r="D2046" s="7">
        <v>0.23483639673698301</v>
      </c>
      <c r="E2046" s="7">
        <v>6.7756040028155606E-2</v>
      </c>
      <c r="F2046" s="7">
        <v>0.55936168219704396</v>
      </c>
      <c r="G2046" s="7">
        <v>0.13804588103781801</v>
      </c>
      <c r="H2046" s="9">
        <f t="shared" si="93"/>
        <v>0.30259243676513858</v>
      </c>
      <c r="I2046" s="9">
        <f t="shared" si="94"/>
        <v>0.2956899581678421</v>
      </c>
      <c r="J2046" s="8">
        <f t="shared" si="95"/>
        <v>0.79419807893402694</v>
      </c>
    </row>
    <row r="2047" spans="1:10" x14ac:dyDescent="0.25">
      <c r="A2047" s="3" t="s">
        <v>68</v>
      </c>
      <c r="B2047" s="2">
        <v>44440</v>
      </c>
      <c r="C2047" s="7">
        <v>1.0926755798322501</v>
      </c>
      <c r="D2047" s="7">
        <v>0.22874075085972601</v>
      </c>
      <c r="E2047" s="7">
        <v>6.4948025837492707E-2</v>
      </c>
      <c r="F2047" s="7">
        <v>0.56681000105439105</v>
      </c>
      <c r="G2047" s="7">
        <v>0.13950122224839001</v>
      </c>
      <c r="H2047" s="9">
        <f t="shared" si="93"/>
        <v>0.29368877669721871</v>
      </c>
      <c r="I2047" s="9">
        <f t="shared" si="94"/>
        <v>0.28752502629074189</v>
      </c>
      <c r="J2047" s="8">
        <f t="shared" si="95"/>
        <v>0.79555075191411706</v>
      </c>
    </row>
  </sheetData>
  <autoFilter ref="A1:G2047" xr:uid="{E673F3B2-269D-45F7-8B0F-5FAD863CBF12}">
    <filterColumn colId="1">
      <filters>
        <dateGroupItem year="2021" month="9" dateTimeGrouping="month"/>
      </filters>
    </filterColumn>
  </autoFilter>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566FE-EAD9-4801-99C7-997B53B9F95B}">
  <sheetPr>
    <tabColor rgb="FFFF0000"/>
  </sheetPr>
  <dimension ref="A1:F64"/>
  <sheetViews>
    <sheetView workbookViewId="0">
      <selection activeCell="C64" sqref="C64"/>
    </sheetView>
  </sheetViews>
  <sheetFormatPr defaultRowHeight="15" x14ac:dyDescent="0.25"/>
  <cols>
    <col min="1" max="1" width="14.5703125" bestFit="1" customWidth="1"/>
    <col min="2" max="2" width="15.7109375" bestFit="1" customWidth="1"/>
    <col min="3" max="3" width="20.5703125" bestFit="1" customWidth="1"/>
    <col min="5" max="5" width="16.28515625" customWidth="1"/>
  </cols>
  <sheetData>
    <row r="1" spans="1:6" x14ac:dyDescent="0.25">
      <c r="B1" t="s">
        <v>153</v>
      </c>
    </row>
    <row r="2" spans="1:6" x14ac:dyDescent="0.25">
      <c r="B2" t="s">
        <v>154</v>
      </c>
      <c r="C2" t="s">
        <v>155</v>
      </c>
      <c r="D2" t="s">
        <v>156</v>
      </c>
    </row>
    <row r="3" spans="1:6" x14ac:dyDescent="0.25">
      <c r="A3" s="5" t="s">
        <v>7</v>
      </c>
      <c r="B3" s="8" t="e">
        <f>+#REF!</f>
        <v>#REF!</v>
      </c>
      <c r="C3" s="8" t="e">
        <f>+#REF!</f>
        <v>#REF!</v>
      </c>
      <c r="D3" s="8" t="e">
        <f>+B3+C3</f>
        <v>#REF!</v>
      </c>
      <c r="E3" s="37" t="e">
        <f>+IF(C3&lt;0,"no",IF(C3&lt;B3,"no",IF(B3&gt;0,"no","yes")))</f>
        <v>#REF!</v>
      </c>
    </row>
    <row r="4" spans="1:6" x14ac:dyDescent="0.25">
      <c r="A4" s="5" t="s">
        <v>8</v>
      </c>
      <c r="B4" s="8" t="e">
        <f>+#REF!</f>
        <v>#REF!</v>
      </c>
      <c r="C4" s="8" t="e">
        <f>+#REF!</f>
        <v>#REF!</v>
      </c>
      <c r="D4" s="8" t="e">
        <f t="shared" ref="D4:D64" si="0">+B4+C4</f>
        <v>#REF!</v>
      </c>
      <c r="E4" s="37" t="e">
        <f t="shared" ref="E4:E64" si="1">+IF(C4&lt;0,"no",IF(C4&lt;B4,"no",IF(B4&gt;0,"no","yes")))</f>
        <v>#REF!</v>
      </c>
    </row>
    <row r="5" spans="1:6" x14ac:dyDescent="0.25">
      <c r="A5" s="40" t="s">
        <v>9</v>
      </c>
      <c r="B5" s="41" t="e">
        <f>+#REF!</f>
        <v>#REF!</v>
      </c>
      <c r="C5" s="41" t="e">
        <f>+#REF!</f>
        <v>#REF!</v>
      </c>
      <c r="D5" s="41" t="e">
        <f t="shared" si="0"/>
        <v>#REF!</v>
      </c>
      <c r="E5" s="37" t="e">
        <f t="shared" si="1"/>
        <v>#REF!</v>
      </c>
    </row>
    <row r="6" spans="1:6" x14ac:dyDescent="0.25">
      <c r="A6" s="5" t="s">
        <v>10</v>
      </c>
      <c r="B6" s="8" t="e">
        <f>+#REF!</f>
        <v>#REF!</v>
      </c>
      <c r="C6" s="8" t="e">
        <f>+#REF!</f>
        <v>#REF!</v>
      </c>
      <c r="D6" s="8" t="e">
        <f t="shared" si="0"/>
        <v>#REF!</v>
      </c>
      <c r="E6" s="37" t="e">
        <f t="shared" si="1"/>
        <v>#REF!</v>
      </c>
      <c r="F6">
        <f>+COUNTIF(E3:E64,"yes")</f>
        <v>0</v>
      </c>
    </row>
    <row r="7" spans="1:6" x14ac:dyDescent="0.25">
      <c r="A7" s="5" t="s">
        <v>11</v>
      </c>
      <c r="B7" s="8" t="e">
        <f>+#REF!</f>
        <v>#REF!</v>
      </c>
      <c r="C7" s="8" t="e">
        <f>+#REF!</f>
        <v>#REF!</v>
      </c>
      <c r="D7" s="8" t="e">
        <f t="shared" si="0"/>
        <v>#REF!</v>
      </c>
      <c r="E7" s="37" t="e">
        <f t="shared" si="1"/>
        <v>#REF!</v>
      </c>
    </row>
    <row r="8" spans="1:6" x14ac:dyDescent="0.25">
      <c r="A8" s="5" t="s">
        <v>12</v>
      </c>
      <c r="B8" s="8" t="e">
        <f>+#REF!</f>
        <v>#REF!</v>
      </c>
      <c r="C8" s="8" t="e">
        <f>+#REF!</f>
        <v>#REF!</v>
      </c>
      <c r="D8" s="8" t="e">
        <f t="shared" si="0"/>
        <v>#REF!</v>
      </c>
      <c r="E8" s="37" t="e">
        <f t="shared" si="1"/>
        <v>#REF!</v>
      </c>
    </row>
    <row r="9" spans="1:6" x14ac:dyDescent="0.25">
      <c r="A9" s="40" t="s">
        <v>13</v>
      </c>
      <c r="B9" s="41" t="e">
        <f>+#REF!</f>
        <v>#REF!</v>
      </c>
      <c r="C9" s="41" t="e">
        <f>+#REF!</f>
        <v>#REF!</v>
      </c>
      <c r="D9" s="41" t="e">
        <f t="shared" si="0"/>
        <v>#REF!</v>
      </c>
      <c r="E9" s="37" t="e">
        <f t="shared" si="1"/>
        <v>#REF!</v>
      </c>
    </row>
    <row r="10" spans="1:6" x14ac:dyDescent="0.25">
      <c r="A10" s="40" t="s">
        <v>14</v>
      </c>
      <c r="B10" s="41" t="e">
        <f>+#REF!</f>
        <v>#REF!</v>
      </c>
      <c r="C10" s="41" t="e">
        <f>+#REF!</f>
        <v>#REF!</v>
      </c>
      <c r="D10" s="41" t="e">
        <f t="shared" si="0"/>
        <v>#REF!</v>
      </c>
      <c r="E10" s="37" t="e">
        <f t="shared" si="1"/>
        <v>#REF!</v>
      </c>
    </row>
    <row r="11" spans="1:6" x14ac:dyDescent="0.25">
      <c r="A11" s="40" t="s">
        <v>15</v>
      </c>
      <c r="B11" s="41" t="e">
        <f>+#REF!</f>
        <v>#REF!</v>
      </c>
      <c r="C11" s="41" t="e">
        <f>+#REF!</f>
        <v>#REF!</v>
      </c>
      <c r="D11" s="41" t="e">
        <f t="shared" si="0"/>
        <v>#REF!</v>
      </c>
      <c r="E11" s="37" t="e">
        <f t="shared" si="1"/>
        <v>#REF!</v>
      </c>
    </row>
    <row r="12" spans="1:6" x14ac:dyDescent="0.25">
      <c r="A12" s="5" t="s">
        <v>16</v>
      </c>
      <c r="B12" s="8" t="e">
        <f>+#REF!</f>
        <v>#REF!</v>
      </c>
      <c r="C12" s="8" t="e">
        <f>+#REF!</f>
        <v>#REF!</v>
      </c>
      <c r="D12" s="8" t="e">
        <f t="shared" si="0"/>
        <v>#REF!</v>
      </c>
      <c r="E12" s="37" t="e">
        <f t="shared" si="1"/>
        <v>#REF!</v>
      </c>
    </row>
    <row r="13" spans="1:6" x14ac:dyDescent="0.25">
      <c r="A13" s="40" t="s">
        <v>17</v>
      </c>
      <c r="B13" s="41" t="e">
        <f>+#REF!</f>
        <v>#REF!</v>
      </c>
      <c r="C13" s="41" t="e">
        <f>+#REF!</f>
        <v>#REF!</v>
      </c>
      <c r="D13" s="41" t="e">
        <f t="shared" si="0"/>
        <v>#REF!</v>
      </c>
      <c r="E13" s="37" t="e">
        <f t="shared" si="1"/>
        <v>#REF!</v>
      </c>
    </row>
    <row r="14" spans="1:6" x14ac:dyDescent="0.25">
      <c r="A14" s="5" t="s">
        <v>18</v>
      </c>
      <c r="B14" s="8" t="e">
        <f>+#REF!</f>
        <v>#REF!</v>
      </c>
      <c r="C14" s="8" t="e">
        <f>+#REF!</f>
        <v>#REF!</v>
      </c>
      <c r="D14" s="8" t="e">
        <f t="shared" si="0"/>
        <v>#REF!</v>
      </c>
      <c r="E14" s="37" t="e">
        <f t="shared" si="1"/>
        <v>#REF!</v>
      </c>
    </row>
    <row r="15" spans="1:6" x14ac:dyDescent="0.25">
      <c r="A15" s="40" t="s">
        <v>19</v>
      </c>
      <c r="B15" s="41" t="e">
        <f>+#REF!</f>
        <v>#REF!</v>
      </c>
      <c r="C15" s="41" t="e">
        <f>+#REF!</f>
        <v>#REF!</v>
      </c>
      <c r="D15" s="41" t="e">
        <f t="shared" si="0"/>
        <v>#REF!</v>
      </c>
      <c r="E15" s="37" t="e">
        <f t="shared" si="1"/>
        <v>#REF!</v>
      </c>
    </row>
    <row r="16" spans="1:6" x14ac:dyDescent="0.25">
      <c r="A16" s="5" t="s">
        <v>20</v>
      </c>
      <c r="B16" s="8" t="e">
        <f>+#REF!</f>
        <v>#REF!</v>
      </c>
      <c r="C16" s="8" t="e">
        <f>+#REF!</f>
        <v>#REF!</v>
      </c>
      <c r="D16" s="8" t="e">
        <f t="shared" si="0"/>
        <v>#REF!</v>
      </c>
      <c r="E16" s="37" t="e">
        <f t="shared" si="1"/>
        <v>#REF!</v>
      </c>
    </row>
    <row r="17" spans="1:5" x14ac:dyDescent="0.25">
      <c r="A17" s="5" t="s">
        <v>21</v>
      </c>
      <c r="B17" s="8" t="e">
        <f>+#REF!</f>
        <v>#REF!</v>
      </c>
      <c r="C17" s="8" t="e">
        <f>+#REF!</f>
        <v>#REF!</v>
      </c>
      <c r="D17" s="8" t="e">
        <f t="shared" si="0"/>
        <v>#REF!</v>
      </c>
      <c r="E17" s="37" t="e">
        <f t="shared" si="1"/>
        <v>#REF!</v>
      </c>
    </row>
    <row r="18" spans="1:5" x14ac:dyDescent="0.25">
      <c r="A18" s="5" t="s">
        <v>22</v>
      </c>
      <c r="B18" s="8" t="e">
        <f>+#REF!</f>
        <v>#REF!</v>
      </c>
      <c r="C18" s="8" t="e">
        <f>+#REF!</f>
        <v>#REF!</v>
      </c>
      <c r="D18" s="8" t="e">
        <f t="shared" si="0"/>
        <v>#REF!</v>
      </c>
      <c r="E18" s="37" t="e">
        <f t="shared" si="1"/>
        <v>#REF!</v>
      </c>
    </row>
    <row r="19" spans="1:5" x14ac:dyDescent="0.25">
      <c r="A19" s="5" t="s">
        <v>23</v>
      </c>
      <c r="B19" s="8" t="e">
        <f>+#REF!</f>
        <v>#REF!</v>
      </c>
      <c r="C19" s="8" t="e">
        <f>+#REF!</f>
        <v>#REF!</v>
      </c>
      <c r="D19" s="8" t="e">
        <f t="shared" si="0"/>
        <v>#REF!</v>
      </c>
      <c r="E19" s="37" t="e">
        <f t="shared" si="1"/>
        <v>#REF!</v>
      </c>
    </row>
    <row r="20" spans="1:5" x14ac:dyDescent="0.25">
      <c r="A20" s="5" t="s">
        <v>24</v>
      </c>
      <c r="B20" s="8" t="e">
        <f>+#REF!</f>
        <v>#REF!</v>
      </c>
      <c r="C20" s="8" t="e">
        <f>+#REF!</f>
        <v>#REF!</v>
      </c>
      <c r="D20" s="8" t="e">
        <f t="shared" si="0"/>
        <v>#REF!</v>
      </c>
      <c r="E20" s="37" t="e">
        <f t="shared" si="1"/>
        <v>#REF!</v>
      </c>
    </row>
    <row r="21" spans="1:5" x14ac:dyDescent="0.25">
      <c r="A21" s="5" t="s">
        <v>25</v>
      </c>
      <c r="B21" s="8" t="e">
        <f>+#REF!</f>
        <v>#REF!</v>
      </c>
      <c r="C21" s="8" t="e">
        <f>+#REF!</f>
        <v>#REF!</v>
      </c>
      <c r="D21" s="8" t="e">
        <f t="shared" si="0"/>
        <v>#REF!</v>
      </c>
      <c r="E21" s="37" t="e">
        <f t="shared" si="1"/>
        <v>#REF!</v>
      </c>
    </row>
    <row r="22" spans="1:5" x14ac:dyDescent="0.25">
      <c r="A22" s="5" t="s">
        <v>26</v>
      </c>
      <c r="B22" s="8" t="e">
        <f>+#REF!</f>
        <v>#REF!</v>
      </c>
      <c r="C22" s="8" t="e">
        <f>+#REF!</f>
        <v>#REF!</v>
      </c>
      <c r="D22" s="8" t="e">
        <f t="shared" si="0"/>
        <v>#REF!</v>
      </c>
      <c r="E22" s="37" t="e">
        <f t="shared" si="1"/>
        <v>#REF!</v>
      </c>
    </row>
    <row r="23" spans="1:5" x14ac:dyDescent="0.25">
      <c r="A23" s="5" t="s">
        <v>27</v>
      </c>
      <c r="B23" s="8" t="e">
        <f>+#REF!</f>
        <v>#REF!</v>
      </c>
      <c r="C23" s="8" t="e">
        <f>+#REF!</f>
        <v>#REF!</v>
      </c>
      <c r="D23" s="8" t="e">
        <f t="shared" si="0"/>
        <v>#REF!</v>
      </c>
      <c r="E23" s="37" t="e">
        <f t="shared" si="1"/>
        <v>#REF!</v>
      </c>
    </row>
    <row r="24" spans="1:5" x14ac:dyDescent="0.25">
      <c r="A24" s="40" t="s">
        <v>28</v>
      </c>
      <c r="B24" s="41" t="e">
        <f>+#REF!</f>
        <v>#REF!</v>
      </c>
      <c r="C24" s="41" t="e">
        <f>+#REF!</f>
        <v>#REF!</v>
      </c>
      <c r="D24" s="41" t="e">
        <f t="shared" si="0"/>
        <v>#REF!</v>
      </c>
      <c r="E24" s="37" t="e">
        <f t="shared" si="1"/>
        <v>#REF!</v>
      </c>
    </row>
    <row r="25" spans="1:5" x14ac:dyDescent="0.25">
      <c r="A25" s="5" t="s">
        <v>29</v>
      </c>
      <c r="B25" s="8" t="e">
        <f>+#REF!</f>
        <v>#REF!</v>
      </c>
      <c r="C25" s="8" t="e">
        <f>+#REF!</f>
        <v>#REF!</v>
      </c>
      <c r="D25" s="8" t="e">
        <f t="shared" si="0"/>
        <v>#REF!</v>
      </c>
      <c r="E25" s="37" t="e">
        <f t="shared" si="1"/>
        <v>#REF!</v>
      </c>
    </row>
    <row r="26" spans="1:5" x14ac:dyDescent="0.25">
      <c r="A26" s="5" t="s">
        <v>30</v>
      </c>
      <c r="B26" s="8" t="e">
        <f>+#REF!</f>
        <v>#REF!</v>
      </c>
      <c r="C26" s="8" t="e">
        <f>+#REF!</f>
        <v>#REF!</v>
      </c>
      <c r="D26" s="8" t="e">
        <f t="shared" si="0"/>
        <v>#REF!</v>
      </c>
      <c r="E26" s="37" t="e">
        <f t="shared" si="1"/>
        <v>#REF!</v>
      </c>
    </row>
    <row r="27" spans="1:5" x14ac:dyDescent="0.25">
      <c r="A27" s="5" t="s">
        <v>31</v>
      </c>
      <c r="B27" s="8" t="e">
        <f>+#REF!</f>
        <v>#REF!</v>
      </c>
      <c r="C27" s="8" t="e">
        <f>+#REF!</f>
        <v>#REF!</v>
      </c>
      <c r="D27" s="8" t="e">
        <f t="shared" si="0"/>
        <v>#REF!</v>
      </c>
      <c r="E27" s="37" t="e">
        <f t="shared" si="1"/>
        <v>#REF!</v>
      </c>
    </row>
    <row r="28" spans="1:5" x14ac:dyDescent="0.25">
      <c r="A28" s="40" t="s">
        <v>32</v>
      </c>
      <c r="B28" s="41" t="e">
        <f>+#REF!</f>
        <v>#REF!</v>
      </c>
      <c r="C28" s="41" t="e">
        <f>+#REF!</f>
        <v>#REF!</v>
      </c>
      <c r="D28" s="41" t="e">
        <f t="shared" si="0"/>
        <v>#REF!</v>
      </c>
      <c r="E28" s="37" t="e">
        <f t="shared" si="1"/>
        <v>#REF!</v>
      </c>
    </row>
    <row r="29" spans="1:5" x14ac:dyDescent="0.25">
      <c r="A29" s="40" t="s">
        <v>33</v>
      </c>
      <c r="B29" s="41" t="e">
        <f>+#REF!</f>
        <v>#REF!</v>
      </c>
      <c r="C29" s="41" t="e">
        <f>+#REF!</f>
        <v>#REF!</v>
      </c>
      <c r="D29" s="41" t="e">
        <f t="shared" si="0"/>
        <v>#REF!</v>
      </c>
      <c r="E29" s="37" t="e">
        <f t="shared" si="1"/>
        <v>#REF!</v>
      </c>
    </row>
    <row r="30" spans="1:5" x14ac:dyDescent="0.25">
      <c r="A30" s="5" t="s">
        <v>34</v>
      </c>
      <c r="B30" s="8" t="e">
        <f>+#REF!</f>
        <v>#REF!</v>
      </c>
      <c r="C30" s="8" t="e">
        <f>+#REF!</f>
        <v>#REF!</v>
      </c>
      <c r="D30" s="8" t="e">
        <f t="shared" si="0"/>
        <v>#REF!</v>
      </c>
      <c r="E30" s="37" t="e">
        <f t="shared" si="1"/>
        <v>#REF!</v>
      </c>
    </row>
    <row r="31" spans="1:5" x14ac:dyDescent="0.25">
      <c r="A31" s="5" t="s">
        <v>35</v>
      </c>
      <c r="B31" s="8" t="e">
        <f>+#REF!</f>
        <v>#REF!</v>
      </c>
      <c r="C31" s="8" t="e">
        <f>+#REF!</f>
        <v>#REF!</v>
      </c>
      <c r="D31" s="8" t="e">
        <f t="shared" si="0"/>
        <v>#REF!</v>
      </c>
      <c r="E31" s="37" t="e">
        <f t="shared" si="1"/>
        <v>#REF!</v>
      </c>
    </row>
    <row r="32" spans="1:5" x14ac:dyDescent="0.25">
      <c r="A32" s="5" t="s">
        <v>36</v>
      </c>
      <c r="B32" s="8" t="e">
        <f>+#REF!</f>
        <v>#REF!</v>
      </c>
      <c r="C32" s="8" t="e">
        <f>+#REF!</f>
        <v>#REF!</v>
      </c>
      <c r="D32" s="8" t="e">
        <f t="shared" si="0"/>
        <v>#REF!</v>
      </c>
      <c r="E32" s="37" t="e">
        <f t="shared" si="1"/>
        <v>#REF!</v>
      </c>
    </row>
    <row r="33" spans="1:5" x14ac:dyDescent="0.25">
      <c r="A33" s="40" t="s">
        <v>37</v>
      </c>
      <c r="B33" s="41" t="e">
        <f>+#REF!</f>
        <v>#REF!</v>
      </c>
      <c r="C33" s="41" t="e">
        <f>+#REF!</f>
        <v>#REF!</v>
      </c>
      <c r="D33" s="41" t="e">
        <f t="shared" si="0"/>
        <v>#REF!</v>
      </c>
      <c r="E33" s="37" t="e">
        <f t="shared" si="1"/>
        <v>#REF!</v>
      </c>
    </row>
    <row r="34" spans="1:5" x14ac:dyDescent="0.25">
      <c r="A34" s="5" t="s">
        <v>38</v>
      </c>
      <c r="B34" s="8" t="e">
        <f>+#REF!</f>
        <v>#REF!</v>
      </c>
      <c r="C34" s="8" t="e">
        <f>+#REF!</f>
        <v>#REF!</v>
      </c>
      <c r="D34" s="8" t="e">
        <f t="shared" si="0"/>
        <v>#REF!</v>
      </c>
      <c r="E34" s="37" t="e">
        <f t="shared" si="1"/>
        <v>#REF!</v>
      </c>
    </row>
    <row r="35" spans="1:5" x14ac:dyDescent="0.25">
      <c r="A35" s="40" t="s">
        <v>39</v>
      </c>
      <c r="B35" s="41" t="e">
        <f>+#REF!</f>
        <v>#REF!</v>
      </c>
      <c r="C35" s="41" t="e">
        <f>+#REF!</f>
        <v>#REF!</v>
      </c>
      <c r="D35" s="41" t="e">
        <f t="shared" si="0"/>
        <v>#REF!</v>
      </c>
      <c r="E35" s="37" t="e">
        <f t="shared" si="1"/>
        <v>#REF!</v>
      </c>
    </row>
    <row r="36" spans="1:5" x14ac:dyDescent="0.25">
      <c r="A36" s="5" t="s">
        <v>40</v>
      </c>
      <c r="B36" s="8" t="e">
        <f>+#REF!</f>
        <v>#REF!</v>
      </c>
      <c r="C36" s="8" t="e">
        <f>+#REF!</f>
        <v>#REF!</v>
      </c>
      <c r="D36" s="8" t="e">
        <f t="shared" si="0"/>
        <v>#REF!</v>
      </c>
      <c r="E36" s="37" t="e">
        <f t="shared" si="1"/>
        <v>#REF!</v>
      </c>
    </row>
    <row r="37" spans="1:5" x14ac:dyDescent="0.25">
      <c r="A37" s="5" t="s">
        <v>41</v>
      </c>
      <c r="B37" s="8" t="e">
        <f>+#REF!</f>
        <v>#REF!</v>
      </c>
      <c r="C37" s="8" t="e">
        <f>+#REF!</f>
        <v>#REF!</v>
      </c>
      <c r="D37" s="8" t="e">
        <f t="shared" si="0"/>
        <v>#REF!</v>
      </c>
      <c r="E37" s="37" t="e">
        <f t="shared" si="1"/>
        <v>#REF!</v>
      </c>
    </row>
    <row r="38" spans="1:5" x14ac:dyDescent="0.25">
      <c r="A38" s="5" t="s">
        <v>42</v>
      </c>
      <c r="B38" s="8" t="e">
        <f>+#REF!</f>
        <v>#REF!</v>
      </c>
      <c r="C38" s="8" t="e">
        <f>+#REF!</f>
        <v>#REF!</v>
      </c>
      <c r="D38" s="8" t="e">
        <f t="shared" si="0"/>
        <v>#REF!</v>
      </c>
      <c r="E38" s="37" t="e">
        <f t="shared" si="1"/>
        <v>#REF!</v>
      </c>
    </row>
    <row r="39" spans="1:5" x14ac:dyDescent="0.25">
      <c r="A39" s="5" t="s">
        <v>43</v>
      </c>
      <c r="B39" s="8" t="e">
        <f>+#REF!</f>
        <v>#REF!</v>
      </c>
      <c r="C39" s="8" t="e">
        <f>+#REF!</f>
        <v>#REF!</v>
      </c>
      <c r="D39" s="8" t="e">
        <f t="shared" si="0"/>
        <v>#REF!</v>
      </c>
      <c r="E39" s="37" t="e">
        <f t="shared" si="1"/>
        <v>#REF!</v>
      </c>
    </row>
    <row r="40" spans="1:5" x14ac:dyDescent="0.25">
      <c r="A40" s="40" t="s">
        <v>44</v>
      </c>
      <c r="B40" s="41" t="e">
        <f>+#REF!</f>
        <v>#REF!</v>
      </c>
      <c r="C40" s="41" t="e">
        <f>+#REF!</f>
        <v>#REF!</v>
      </c>
      <c r="D40" s="41" t="e">
        <f t="shared" si="0"/>
        <v>#REF!</v>
      </c>
      <c r="E40" s="37" t="e">
        <f t="shared" si="1"/>
        <v>#REF!</v>
      </c>
    </row>
    <row r="41" spans="1:5" x14ac:dyDescent="0.25">
      <c r="A41" s="5" t="s">
        <v>45</v>
      </c>
      <c r="B41" s="8" t="e">
        <f>+#REF!</f>
        <v>#REF!</v>
      </c>
      <c r="C41" s="8" t="e">
        <f>+#REF!</f>
        <v>#REF!</v>
      </c>
      <c r="D41" s="8" t="e">
        <f t="shared" si="0"/>
        <v>#REF!</v>
      </c>
      <c r="E41" s="37" t="e">
        <f t="shared" si="1"/>
        <v>#REF!</v>
      </c>
    </row>
    <row r="42" spans="1:5" x14ac:dyDescent="0.25">
      <c r="A42" s="5" t="s">
        <v>46</v>
      </c>
      <c r="B42" s="8" t="e">
        <f>+#REF!</f>
        <v>#REF!</v>
      </c>
      <c r="C42" s="8" t="e">
        <f>+#REF!</f>
        <v>#REF!</v>
      </c>
      <c r="D42" s="8" t="e">
        <f t="shared" si="0"/>
        <v>#REF!</v>
      </c>
      <c r="E42" s="37" t="e">
        <f t="shared" si="1"/>
        <v>#REF!</v>
      </c>
    </row>
    <row r="43" spans="1:5" x14ac:dyDescent="0.25">
      <c r="A43" s="5" t="s">
        <v>47</v>
      </c>
      <c r="B43" s="8" t="e">
        <f>+#REF!</f>
        <v>#REF!</v>
      </c>
      <c r="C43" s="8" t="e">
        <f>+#REF!</f>
        <v>#REF!</v>
      </c>
      <c r="D43" s="8" t="e">
        <f t="shared" si="0"/>
        <v>#REF!</v>
      </c>
      <c r="E43" s="37" t="e">
        <f t="shared" si="1"/>
        <v>#REF!</v>
      </c>
    </row>
    <row r="44" spans="1:5" x14ac:dyDescent="0.25">
      <c r="A44" s="5" t="s">
        <v>48</v>
      </c>
      <c r="B44" s="8" t="e">
        <f>+#REF!</f>
        <v>#REF!</v>
      </c>
      <c r="C44" s="8" t="e">
        <f>+#REF!</f>
        <v>#REF!</v>
      </c>
      <c r="D44" s="8" t="e">
        <f t="shared" si="0"/>
        <v>#REF!</v>
      </c>
      <c r="E44" s="37" t="e">
        <f t="shared" si="1"/>
        <v>#REF!</v>
      </c>
    </row>
    <row r="45" spans="1:5" x14ac:dyDescent="0.25">
      <c r="A45" s="5" t="s">
        <v>49</v>
      </c>
      <c r="B45" s="8" t="e">
        <f>+#REF!</f>
        <v>#REF!</v>
      </c>
      <c r="C45" s="8" t="e">
        <f>+#REF!</f>
        <v>#REF!</v>
      </c>
      <c r="D45" s="8" t="e">
        <f t="shared" si="0"/>
        <v>#REF!</v>
      </c>
      <c r="E45" s="37" t="e">
        <f t="shared" si="1"/>
        <v>#REF!</v>
      </c>
    </row>
    <row r="46" spans="1:5" x14ac:dyDescent="0.25">
      <c r="A46" s="5" t="s">
        <v>50</v>
      </c>
      <c r="B46" s="8" t="e">
        <f>+#REF!</f>
        <v>#REF!</v>
      </c>
      <c r="C46" s="8" t="e">
        <f>+#REF!</f>
        <v>#REF!</v>
      </c>
      <c r="D46" s="8" t="e">
        <f t="shared" si="0"/>
        <v>#REF!</v>
      </c>
      <c r="E46" s="37" t="e">
        <f t="shared" si="1"/>
        <v>#REF!</v>
      </c>
    </row>
    <row r="47" spans="1:5" x14ac:dyDescent="0.25">
      <c r="A47" s="5" t="s">
        <v>51</v>
      </c>
      <c r="B47" s="8" t="e">
        <f>+#REF!</f>
        <v>#REF!</v>
      </c>
      <c r="C47" s="8" t="e">
        <f>+#REF!</f>
        <v>#REF!</v>
      </c>
      <c r="D47" s="8" t="e">
        <f t="shared" si="0"/>
        <v>#REF!</v>
      </c>
      <c r="E47" s="37" t="e">
        <f t="shared" si="1"/>
        <v>#REF!</v>
      </c>
    </row>
    <row r="48" spans="1:5" x14ac:dyDescent="0.25">
      <c r="A48" s="5" t="s">
        <v>52</v>
      </c>
      <c r="B48" s="8" t="e">
        <f>+#REF!</f>
        <v>#REF!</v>
      </c>
      <c r="C48" s="8" t="e">
        <f>+#REF!</f>
        <v>#REF!</v>
      </c>
      <c r="D48" s="8" t="e">
        <f t="shared" si="0"/>
        <v>#REF!</v>
      </c>
      <c r="E48" s="37" t="e">
        <f t="shared" si="1"/>
        <v>#REF!</v>
      </c>
    </row>
    <row r="49" spans="1:5" x14ac:dyDescent="0.25">
      <c r="A49" s="5" t="s">
        <v>53</v>
      </c>
      <c r="B49" s="8" t="e">
        <f>+#REF!</f>
        <v>#REF!</v>
      </c>
      <c r="C49" s="8" t="e">
        <f>+#REF!</f>
        <v>#REF!</v>
      </c>
      <c r="D49" s="8" t="e">
        <f t="shared" si="0"/>
        <v>#REF!</v>
      </c>
      <c r="E49" s="37" t="e">
        <f t="shared" si="1"/>
        <v>#REF!</v>
      </c>
    </row>
    <row r="50" spans="1:5" x14ac:dyDescent="0.25">
      <c r="A50" s="5" t="s">
        <v>54</v>
      </c>
      <c r="B50" s="8" t="e">
        <f>+#REF!</f>
        <v>#REF!</v>
      </c>
      <c r="C50" s="8" t="e">
        <f>+#REF!</f>
        <v>#REF!</v>
      </c>
      <c r="D50" s="8" t="e">
        <f t="shared" si="0"/>
        <v>#REF!</v>
      </c>
      <c r="E50" s="37" t="e">
        <f t="shared" si="1"/>
        <v>#REF!</v>
      </c>
    </row>
    <row r="51" spans="1:5" x14ac:dyDescent="0.25">
      <c r="A51" s="5" t="s">
        <v>55</v>
      </c>
      <c r="B51" s="8" t="e">
        <f>+#REF!</f>
        <v>#REF!</v>
      </c>
      <c r="C51" s="8" t="e">
        <f>+#REF!</f>
        <v>#REF!</v>
      </c>
      <c r="D51" s="8" t="e">
        <f t="shared" si="0"/>
        <v>#REF!</v>
      </c>
      <c r="E51" s="37" t="e">
        <f t="shared" si="1"/>
        <v>#REF!</v>
      </c>
    </row>
    <row r="52" spans="1:5" x14ac:dyDescent="0.25">
      <c r="A52" s="5" t="s">
        <v>56</v>
      </c>
      <c r="B52" s="8" t="e">
        <f>+#REF!</f>
        <v>#REF!</v>
      </c>
      <c r="C52" s="8" t="e">
        <f>+#REF!</f>
        <v>#REF!</v>
      </c>
      <c r="D52" s="8" t="e">
        <f t="shared" si="0"/>
        <v>#REF!</v>
      </c>
      <c r="E52" s="37" t="e">
        <f t="shared" si="1"/>
        <v>#REF!</v>
      </c>
    </row>
    <row r="53" spans="1:5" x14ac:dyDescent="0.25">
      <c r="A53" s="5" t="s">
        <v>57</v>
      </c>
      <c r="B53" s="8" t="e">
        <f>+#REF!</f>
        <v>#REF!</v>
      </c>
      <c r="C53" s="8" t="e">
        <f>+#REF!</f>
        <v>#REF!</v>
      </c>
      <c r="D53" s="8" t="e">
        <f t="shared" si="0"/>
        <v>#REF!</v>
      </c>
      <c r="E53" s="37" t="e">
        <f t="shared" si="1"/>
        <v>#REF!</v>
      </c>
    </row>
    <row r="54" spans="1:5" x14ac:dyDescent="0.25">
      <c r="A54" s="5" t="s">
        <v>58</v>
      </c>
      <c r="B54" s="8" t="e">
        <f>+#REF!</f>
        <v>#REF!</v>
      </c>
      <c r="C54" s="8" t="e">
        <f>+#REF!</f>
        <v>#REF!</v>
      </c>
      <c r="D54" s="8" t="e">
        <f t="shared" si="0"/>
        <v>#REF!</v>
      </c>
      <c r="E54" s="37" t="e">
        <f t="shared" si="1"/>
        <v>#REF!</v>
      </c>
    </row>
    <row r="55" spans="1:5" x14ac:dyDescent="0.25">
      <c r="A55" s="5" t="s">
        <v>59</v>
      </c>
      <c r="B55" s="8" t="e">
        <f>+#REF!</f>
        <v>#REF!</v>
      </c>
      <c r="C55" s="8" t="e">
        <f>+#REF!</f>
        <v>#REF!</v>
      </c>
      <c r="D55" s="8" t="e">
        <f t="shared" si="0"/>
        <v>#REF!</v>
      </c>
      <c r="E55" s="37" t="e">
        <f t="shared" si="1"/>
        <v>#REF!</v>
      </c>
    </row>
    <row r="56" spans="1:5" x14ac:dyDescent="0.25">
      <c r="A56" s="5" t="s">
        <v>60</v>
      </c>
      <c r="B56" s="8" t="e">
        <f>+#REF!</f>
        <v>#REF!</v>
      </c>
      <c r="C56" s="8" t="e">
        <f>+#REF!</f>
        <v>#REF!</v>
      </c>
      <c r="D56" s="8" t="e">
        <f t="shared" si="0"/>
        <v>#REF!</v>
      </c>
      <c r="E56" s="37" t="e">
        <f t="shared" si="1"/>
        <v>#REF!</v>
      </c>
    </row>
    <row r="57" spans="1:5" x14ac:dyDescent="0.25">
      <c r="A57" s="5" t="s">
        <v>61</v>
      </c>
      <c r="B57" s="8" t="e">
        <f>+#REF!</f>
        <v>#REF!</v>
      </c>
      <c r="C57" s="8" t="e">
        <f>+#REF!</f>
        <v>#REF!</v>
      </c>
      <c r="D57" s="8" t="e">
        <f t="shared" si="0"/>
        <v>#REF!</v>
      </c>
      <c r="E57" s="37" t="e">
        <f t="shared" si="1"/>
        <v>#REF!</v>
      </c>
    </row>
    <row r="58" spans="1:5" x14ac:dyDescent="0.25">
      <c r="A58" s="5" t="s">
        <v>62</v>
      </c>
      <c r="B58" s="8" t="e">
        <f>+#REF!</f>
        <v>#REF!</v>
      </c>
      <c r="C58" s="8" t="e">
        <f>+#REF!</f>
        <v>#REF!</v>
      </c>
      <c r="D58" s="8" t="e">
        <f t="shared" si="0"/>
        <v>#REF!</v>
      </c>
      <c r="E58" s="37" t="e">
        <f t="shared" si="1"/>
        <v>#REF!</v>
      </c>
    </row>
    <row r="59" spans="1:5" x14ac:dyDescent="0.25">
      <c r="A59" s="5" t="s">
        <v>63</v>
      </c>
      <c r="B59" s="8" t="e">
        <f>+#REF!</f>
        <v>#REF!</v>
      </c>
      <c r="C59" s="8" t="e">
        <f>+#REF!</f>
        <v>#REF!</v>
      </c>
      <c r="D59" s="8" t="e">
        <f t="shared" si="0"/>
        <v>#REF!</v>
      </c>
      <c r="E59" s="37" t="e">
        <f t="shared" si="1"/>
        <v>#REF!</v>
      </c>
    </row>
    <row r="60" spans="1:5" x14ac:dyDescent="0.25">
      <c r="A60" s="5" t="s">
        <v>64</v>
      </c>
      <c r="B60" s="8" t="e">
        <f>+#REF!</f>
        <v>#REF!</v>
      </c>
      <c r="C60" s="8" t="e">
        <f>+#REF!</f>
        <v>#REF!</v>
      </c>
      <c r="D60" s="8" t="e">
        <f t="shared" si="0"/>
        <v>#REF!</v>
      </c>
      <c r="E60" s="37" t="e">
        <f t="shared" si="1"/>
        <v>#REF!</v>
      </c>
    </row>
    <row r="61" spans="1:5" x14ac:dyDescent="0.25">
      <c r="A61" s="5" t="s">
        <v>65</v>
      </c>
      <c r="B61" s="8" t="e">
        <f>+#REF!</f>
        <v>#REF!</v>
      </c>
      <c r="C61" s="8" t="e">
        <f>+#REF!</f>
        <v>#REF!</v>
      </c>
      <c r="D61" s="8" t="e">
        <f t="shared" si="0"/>
        <v>#REF!</v>
      </c>
      <c r="E61" s="37" t="e">
        <f t="shared" si="1"/>
        <v>#REF!</v>
      </c>
    </row>
    <row r="62" spans="1:5" x14ac:dyDescent="0.25">
      <c r="A62" s="5" t="s">
        <v>66</v>
      </c>
      <c r="B62" s="8" t="e">
        <f>+#REF!</f>
        <v>#REF!</v>
      </c>
      <c r="C62" s="8" t="e">
        <f>+#REF!</f>
        <v>#REF!</v>
      </c>
      <c r="D62" s="8" t="e">
        <f t="shared" si="0"/>
        <v>#REF!</v>
      </c>
      <c r="E62" s="37" t="e">
        <f t="shared" si="1"/>
        <v>#REF!</v>
      </c>
    </row>
    <row r="63" spans="1:5" x14ac:dyDescent="0.25">
      <c r="A63" s="5" t="s">
        <v>67</v>
      </c>
      <c r="B63" s="8" t="e">
        <f>+#REF!</f>
        <v>#REF!</v>
      </c>
      <c r="C63" s="8" t="e">
        <f>+#REF!</f>
        <v>#REF!</v>
      </c>
      <c r="D63" s="8" t="e">
        <f t="shared" si="0"/>
        <v>#REF!</v>
      </c>
      <c r="E63" s="37" t="e">
        <f t="shared" si="1"/>
        <v>#REF!</v>
      </c>
    </row>
    <row r="64" spans="1:5" x14ac:dyDescent="0.25">
      <c r="A64" s="5" t="s">
        <v>68</v>
      </c>
      <c r="B64" s="8" t="e">
        <f>+#REF!</f>
        <v>#REF!</v>
      </c>
      <c r="C64" s="8" t="e">
        <f>+#REF!</f>
        <v>#REF!</v>
      </c>
      <c r="D64" s="8" t="e">
        <f t="shared" si="0"/>
        <v>#REF!</v>
      </c>
      <c r="E64" s="37" t="e">
        <f t="shared" si="1"/>
        <v>#REF!</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36DFA-3A15-42A3-9ED4-1041B8F57ABC}">
  <dimension ref="A1"/>
  <sheetViews>
    <sheetView workbookViewId="0">
      <selection activeCell="A2" sqref="A2"/>
    </sheetView>
  </sheetViews>
  <sheetFormatPr defaultRowHeight="15" x14ac:dyDescent="0.25"/>
  <sheetData>
    <row r="1" spans="1:1" x14ac:dyDescent="0.25">
      <c r="A1" t="s">
        <v>150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8E0FE-C8DE-40BF-956F-0B9A04E0C02C}">
  <dimension ref="A1"/>
  <sheetViews>
    <sheetView workbookViewId="0">
      <selection activeCell="G18" sqref="G18"/>
    </sheetView>
  </sheetViews>
  <sheetFormatPr defaultColWidth="8.7109375" defaultRowHeight="15" x14ac:dyDescent="0.2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BA155-11CF-4750-A764-D98CCDE99BF5}">
  <dimension ref="A1:L66"/>
  <sheetViews>
    <sheetView workbookViewId="0">
      <selection activeCell="B3" sqref="B3"/>
    </sheetView>
  </sheetViews>
  <sheetFormatPr defaultRowHeight="15" x14ac:dyDescent="0.25"/>
  <cols>
    <col min="1" max="1" width="13.140625" bestFit="1" customWidth="1"/>
    <col min="2" max="2" width="26.7109375" bestFit="1" customWidth="1"/>
    <col min="3" max="3" width="23" bestFit="1" customWidth="1"/>
    <col min="4" max="4" width="17.28515625" bestFit="1" customWidth="1"/>
    <col min="5" max="5" width="23.7109375" bestFit="1" customWidth="1"/>
    <col min="6" max="6" width="22.42578125" bestFit="1" customWidth="1"/>
    <col min="7" max="7" width="17.28515625" bestFit="1" customWidth="1"/>
    <col min="8" max="8" width="26.42578125" bestFit="1" customWidth="1"/>
    <col min="9" max="9" width="19.7109375" bestFit="1" customWidth="1"/>
    <col min="10" max="10" width="34.42578125" bestFit="1" customWidth="1"/>
    <col min="11" max="11" width="17.7109375" bestFit="1" customWidth="1"/>
    <col min="12" max="12" width="16.28515625" bestFit="1" customWidth="1"/>
    <col min="13" max="17" width="12" bestFit="1" customWidth="1"/>
    <col min="18" max="18" width="11" bestFit="1" customWidth="1"/>
    <col min="19" max="20" width="12" bestFit="1" customWidth="1"/>
    <col min="21" max="21" width="11" bestFit="1" customWidth="1"/>
    <col min="22" max="30" width="12" bestFit="1" customWidth="1"/>
    <col min="31" max="32" width="11" bestFit="1" customWidth="1"/>
    <col min="33" max="49" width="12" bestFit="1" customWidth="1"/>
    <col min="50" max="50" width="11" bestFit="1" customWidth="1"/>
    <col min="51" max="58" width="12" bestFit="1" customWidth="1"/>
    <col min="59" max="59" width="11" bestFit="1" customWidth="1"/>
    <col min="60" max="67" width="12" bestFit="1" customWidth="1"/>
    <col min="68" max="68" width="11" bestFit="1" customWidth="1"/>
    <col min="69" max="76" width="12" bestFit="1" customWidth="1"/>
    <col min="77" max="77" width="11" bestFit="1" customWidth="1"/>
    <col min="78" max="111" width="12" bestFit="1" customWidth="1"/>
    <col min="112" max="112" width="11" bestFit="1" customWidth="1"/>
    <col min="113" max="114" width="12" bestFit="1" customWidth="1"/>
    <col min="115" max="115" width="11" bestFit="1" customWidth="1"/>
    <col min="116" max="130" width="12" bestFit="1" customWidth="1"/>
    <col min="131" max="131" width="11" bestFit="1" customWidth="1"/>
    <col min="132" max="134" width="12" bestFit="1" customWidth="1"/>
    <col min="135" max="135" width="11" bestFit="1" customWidth="1"/>
    <col min="136" max="136" width="12" bestFit="1" customWidth="1"/>
    <col min="137" max="138" width="11" bestFit="1" customWidth="1"/>
    <col min="139" max="157" width="12" bestFit="1" customWidth="1"/>
    <col min="158" max="158" width="11" bestFit="1" customWidth="1"/>
    <col min="159" max="161" width="12" bestFit="1" customWidth="1"/>
    <col min="162" max="162" width="11" bestFit="1" customWidth="1"/>
    <col min="163" max="169" width="12" bestFit="1" customWidth="1"/>
    <col min="170" max="170" width="11" bestFit="1" customWidth="1"/>
    <col min="171" max="172" width="12" bestFit="1" customWidth="1"/>
    <col min="173" max="173" width="11" bestFit="1" customWidth="1"/>
    <col min="174" max="174" width="12" bestFit="1" customWidth="1"/>
    <col min="175" max="175" width="11" bestFit="1" customWidth="1"/>
    <col min="176" max="180" width="12" bestFit="1" customWidth="1"/>
    <col min="181" max="181" width="11" bestFit="1" customWidth="1"/>
    <col min="182" max="186" width="12" bestFit="1" customWidth="1"/>
    <col min="187" max="187" width="11" bestFit="1" customWidth="1"/>
    <col min="188" max="189" width="12" bestFit="1" customWidth="1"/>
    <col min="190" max="190" width="10" bestFit="1" customWidth="1"/>
    <col min="191" max="191" width="11" bestFit="1" customWidth="1"/>
    <col min="192" max="209" width="12" bestFit="1" customWidth="1"/>
    <col min="210" max="210" width="11" bestFit="1" customWidth="1"/>
    <col min="211" max="213" width="12" bestFit="1" customWidth="1"/>
    <col min="214" max="214" width="11" bestFit="1" customWidth="1"/>
    <col min="215" max="215" width="10" bestFit="1" customWidth="1"/>
    <col min="216" max="261" width="12" bestFit="1" customWidth="1"/>
    <col min="262" max="262" width="11" bestFit="1" customWidth="1"/>
    <col min="263" max="268" width="12" bestFit="1" customWidth="1"/>
    <col min="269" max="269" width="10" bestFit="1" customWidth="1"/>
    <col min="270" max="290" width="12" bestFit="1" customWidth="1"/>
    <col min="291" max="291" width="11" bestFit="1" customWidth="1"/>
    <col min="292" max="313" width="12" bestFit="1" customWidth="1"/>
    <col min="314" max="314" width="11" bestFit="1" customWidth="1"/>
    <col min="315" max="346" width="12" bestFit="1" customWidth="1"/>
    <col min="347" max="347" width="11" bestFit="1" customWidth="1"/>
    <col min="348" max="360" width="12" bestFit="1" customWidth="1"/>
    <col min="361" max="361" width="11" bestFit="1" customWidth="1"/>
    <col min="362" max="364" width="12" bestFit="1" customWidth="1"/>
    <col min="365" max="365" width="10" bestFit="1" customWidth="1"/>
    <col min="366" max="376" width="12" bestFit="1" customWidth="1"/>
    <col min="377" max="377" width="11" bestFit="1" customWidth="1"/>
    <col min="378" max="382" width="12" bestFit="1" customWidth="1"/>
    <col min="383" max="383" width="11" bestFit="1" customWidth="1"/>
    <col min="384" max="396" width="12" bestFit="1" customWidth="1"/>
    <col min="397" max="397" width="11" bestFit="1" customWidth="1"/>
    <col min="398" max="407" width="12" bestFit="1" customWidth="1"/>
    <col min="408" max="408" width="11" bestFit="1" customWidth="1"/>
    <col min="409" max="413" width="12" bestFit="1" customWidth="1"/>
    <col min="414" max="414" width="11" bestFit="1" customWidth="1"/>
    <col min="415" max="420" width="12" bestFit="1" customWidth="1"/>
    <col min="421" max="421" width="11" bestFit="1" customWidth="1"/>
    <col min="422" max="426" width="12" bestFit="1" customWidth="1"/>
    <col min="427" max="427" width="11" bestFit="1" customWidth="1"/>
    <col min="428" max="455" width="12" bestFit="1" customWidth="1"/>
    <col min="456" max="457" width="11" bestFit="1" customWidth="1"/>
    <col min="458" max="468" width="12" bestFit="1" customWidth="1"/>
    <col min="469" max="469" width="11" bestFit="1" customWidth="1"/>
    <col min="470" max="493" width="12" bestFit="1" customWidth="1"/>
    <col min="494" max="494" width="11" bestFit="1" customWidth="1"/>
    <col min="495" max="507" width="12" bestFit="1" customWidth="1"/>
    <col min="508" max="508" width="11" bestFit="1" customWidth="1"/>
    <col min="509" max="513" width="12" bestFit="1" customWidth="1"/>
    <col min="514" max="514" width="11" bestFit="1" customWidth="1"/>
    <col min="515" max="515" width="10" bestFit="1" customWidth="1"/>
    <col min="516" max="524" width="12" bestFit="1" customWidth="1"/>
    <col min="525" max="525" width="11" bestFit="1" customWidth="1"/>
    <col min="526" max="551" width="12" bestFit="1" customWidth="1"/>
    <col min="552" max="552" width="11" bestFit="1" customWidth="1"/>
    <col min="553" max="564" width="12" bestFit="1" customWidth="1"/>
    <col min="565" max="566" width="11" bestFit="1" customWidth="1"/>
    <col min="567" max="567" width="12" bestFit="1" customWidth="1"/>
    <col min="568" max="568" width="11" bestFit="1" customWidth="1"/>
    <col min="569" max="570" width="12" bestFit="1" customWidth="1"/>
    <col min="571" max="571" width="11" bestFit="1" customWidth="1"/>
    <col min="572" max="581" width="12" bestFit="1" customWidth="1"/>
    <col min="582" max="582" width="10" bestFit="1" customWidth="1"/>
    <col min="583" max="591" width="12" bestFit="1" customWidth="1"/>
    <col min="592" max="592" width="11" bestFit="1" customWidth="1"/>
    <col min="593" max="596" width="12" bestFit="1" customWidth="1"/>
    <col min="597" max="597" width="11" bestFit="1" customWidth="1"/>
    <col min="598" max="608" width="12" bestFit="1" customWidth="1"/>
    <col min="609" max="609" width="10" bestFit="1" customWidth="1"/>
    <col min="610" max="612" width="12" bestFit="1" customWidth="1"/>
    <col min="613" max="613" width="11" bestFit="1" customWidth="1"/>
    <col min="614" max="628" width="12" bestFit="1" customWidth="1"/>
    <col min="629" max="629" width="11" bestFit="1" customWidth="1"/>
    <col min="630" max="662" width="12" bestFit="1" customWidth="1"/>
    <col min="663" max="663" width="11" bestFit="1" customWidth="1"/>
    <col min="664" max="667" width="12" bestFit="1" customWidth="1"/>
    <col min="668" max="668" width="11" bestFit="1" customWidth="1"/>
    <col min="669" max="674" width="12" bestFit="1" customWidth="1"/>
    <col min="675" max="676" width="11" bestFit="1" customWidth="1"/>
    <col min="677" max="715" width="12" bestFit="1" customWidth="1"/>
    <col min="716" max="716" width="11" bestFit="1" customWidth="1"/>
    <col min="717" max="768" width="12" bestFit="1" customWidth="1"/>
    <col min="769" max="769" width="11" bestFit="1" customWidth="1"/>
    <col min="770" max="771" width="12" bestFit="1" customWidth="1"/>
    <col min="772" max="772" width="11" bestFit="1" customWidth="1"/>
    <col min="773" max="783" width="12" bestFit="1" customWidth="1"/>
    <col min="784" max="784" width="11" bestFit="1" customWidth="1"/>
    <col min="785" max="800" width="12" bestFit="1" customWidth="1"/>
    <col min="801" max="801" width="11" bestFit="1" customWidth="1"/>
    <col min="802" max="835" width="12" bestFit="1" customWidth="1"/>
    <col min="836" max="836" width="11" bestFit="1" customWidth="1"/>
    <col min="837" max="860" width="12" bestFit="1" customWidth="1"/>
    <col min="861" max="861" width="11" bestFit="1" customWidth="1"/>
    <col min="862" max="881" width="12" bestFit="1" customWidth="1"/>
    <col min="882" max="882" width="11" bestFit="1" customWidth="1"/>
    <col min="883" max="884" width="12" bestFit="1" customWidth="1"/>
    <col min="885" max="885" width="11" bestFit="1" customWidth="1"/>
    <col min="886" max="898" width="12" bestFit="1" customWidth="1"/>
    <col min="899" max="899" width="11" bestFit="1" customWidth="1"/>
    <col min="900" max="946" width="12" bestFit="1" customWidth="1"/>
    <col min="947" max="947" width="11" bestFit="1" customWidth="1"/>
    <col min="948" max="953" width="12" bestFit="1" customWidth="1"/>
    <col min="954" max="954" width="11" bestFit="1" customWidth="1"/>
    <col min="955" max="965" width="12" bestFit="1" customWidth="1"/>
    <col min="966" max="966" width="10" bestFit="1" customWidth="1"/>
    <col min="967" max="967" width="11" bestFit="1" customWidth="1"/>
    <col min="968" max="975" width="12" bestFit="1" customWidth="1"/>
    <col min="976" max="976" width="11" bestFit="1" customWidth="1"/>
    <col min="977" max="999" width="12" bestFit="1" customWidth="1"/>
    <col min="1000" max="1000" width="11" bestFit="1" customWidth="1"/>
    <col min="1001" max="1024" width="12" bestFit="1" customWidth="1"/>
    <col min="1025" max="1025" width="11" bestFit="1" customWidth="1"/>
    <col min="1026" max="1031" width="12" bestFit="1" customWidth="1"/>
    <col min="1032" max="1032" width="11" bestFit="1" customWidth="1"/>
    <col min="1033" max="1041" width="12" bestFit="1" customWidth="1"/>
    <col min="1042" max="1042" width="11" bestFit="1" customWidth="1"/>
    <col min="1043" max="1077" width="12" bestFit="1" customWidth="1"/>
    <col min="1078" max="1078" width="11" bestFit="1" customWidth="1"/>
    <col min="1079" max="1080" width="12" bestFit="1" customWidth="1"/>
    <col min="1081" max="1081" width="11" bestFit="1" customWidth="1"/>
    <col min="1082" max="1087" width="12" bestFit="1" customWidth="1"/>
    <col min="1088" max="1088" width="10" bestFit="1" customWidth="1"/>
    <col min="1089" max="1110" width="12" bestFit="1" customWidth="1"/>
    <col min="1111" max="1111" width="11" bestFit="1" customWidth="1"/>
    <col min="1112" max="1115" width="12" bestFit="1" customWidth="1"/>
    <col min="1116" max="1116" width="11" bestFit="1" customWidth="1"/>
    <col min="1117" max="1119" width="12" bestFit="1" customWidth="1"/>
    <col min="1120" max="1120" width="10" bestFit="1" customWidth="1"/>
    <col min="1121" max="1133" width="12" bestFit="1" customWidth="1"/>
    <col min="1134" max="1134" width="10" bestFit="1" customWidth="1"/>
    <col min="1135" max="1135" width="11" bestFit="1" customWidth="1"/>
    <col min="1136" max="1144" width="12" bestFit="1" customWidth="1"/>
    <col min="1145" max="1145" width="11" bestFit="1" customWidth="1"/>
    <col min="1146" max="1149" width="12" bestFit="1" customWidth="1"/>
    <col min="1150" max="1150" width="11" bestFit="1" customWidth="1"/>
    <col min="1151" max="1173" width="12" bestFit="1" customWidth="1"/>
    <col min="1174" max="1174" width="11" bestFit="1" customWidth="1"/>
    <col min="1175" max="1189" width="12" bestFit="1" customWidth="1"/>
    <col min="1190" max="1190" width="11" bestFit="1" customWidth="1"/>
    <col min="1191" max="1201" width="12" bestFit="1" customWidth="1"/>
    <col min="1202" max="1202" width="11" bestFit="1" customWidth="1"/>
    <col min="1203" max="1204" width="12" bestFit="1" customWidth="1"/>
    <col min="1205" max="1205" width="11" bestFit="1" customWidth="1"/>
    <col min="1206" max="1208" width="12" bestFit="1" customWidth="1"/>
    <col min="1209" max="1209" width="10" bestFit="1" customWidth="1"/>
    <col min="1210" max="1213" width="12" bestFit="1" customWidth="1"/>
    <col min="1214" max="1214" width="11" bestFit="1" customWidth="1"/>
    <col min="1215" max="1245" width="12" bestFit="1" customWidth="1"/>
    <col min="1246" max="1246" width="11" bestFit="1" customWidth="1"/>
    <col min="1247" max="1247" width="12" bestFit="1" customWidth="1"/>
    <col min="1248" max="1248" width="10" bestFit="1" customWidth="1"/>
    <col min="1249" max="1275" width="12" bestFit="1" customWidth="1"/>
    <col min="1276" max="1277" width="11" bestFit="1" customWidth="1"/>
    <col min="1278" max="1287" width="12" bestFit="1" customWidth="1"/>
    <col min="1288" max="1288" width="11" bestFit="1" customWidth="1"/>
    <col min="1289" max="1320" width="12" bestFit="1" customWidth="1"/>
    <col min="1321" max="1321" width="11" bestFit="1" customWidth="1"/>
    <col min="1322" max="1337" width="12" bestFit="1" customWidth="1"/>
    <col min="1338" max="1339" width="11" bestFit="1" customWidth="1"/>
    <col min="1340" max="1347" width="12" bestFit="1" customWidth="1"/>
    <col min="1348" max="1348" width="11" bestFit="1" customWidth="1"/>
    <col min="1349" max="1354" width="12" bestFit="1" customWidth="1"/>
    <col min="1355" max="1355" width="11" bestFit="1" customWidth="1"/>
    <col min="1356" max="1373" width="12" bestFit="1" customWidth="1"/>
    <col min="1374" max="1374" width="11" bestFit="1" customWidth="1"/>
    <col min="1375" max="1383" width="12" bestFit="1" customWidth="1"/>
    <col min="1384" max="1384" width="10" bestFit="1" customWidth="1"/>
    <col min="1385" max="1385" width="12" bestFit="1" customWidth="1"/>
    <col min="1386" max="1386" width="11" bestFit="1" customWidth="1"/>
    <col min="1387" max="1392" width="12" bestFit="1" customWidth="1"/>
    <col min="1393" max="1393" width="11" bestFit="1" customWidth="1"/>
    <col min="1394" max="1407" width="12" bestFit="1" customWidth="1"/>
    <col min="1408" max="1409" width="11" bestFit="1" customWidth="1"/>
    <col min="1410" max="1411" width="12" bestFit="1" customWidth="1"/>
    <col min="1412" max="1412" width="10" bestFit="1" customWidth="1"/>
    <col min="1413" max="1435" width="12" bestFit="1" customWidth="1"/>
    <col min="1436" max="1436" width="11" bestFit="1" customWidth="1"/>
    <col min="1437" max="1437" width="12" bestFit="1" customWidth="1"/>
    <col min="1438" max="1438" width="11" bestFit="1" customWidth="1"/>
    <col min="1439" max="1460" width="12" bestFit="1" customWidth="1"/>
    <col min="1461" max="1461" width="11" bestFit="1" customWidth="1"/>
    <col min="1462" max="1465" width="12" bestFit="1" customWidth="1"/>
    <col min="1466" max="1466" width="11" bestFit="1" customWidth="1"/>
    <col min="1467" max="1481" width="12" bestFit="1" customWidth="1"/>
    <col min="1482" max="1482" width="11" bestFit="1" customWidth="1"/>
    <col min="1483" max="1495" width="12" bestFit="1" customWidth="1"/>
    <col min="1496" max="1496" width="11" bestFit="1" customWidth="1"/>
    <col min="1497" max="1499" width="12" bestFit="1" customWidth="1"/>
    <col min="1500" max="1500" width="11" bestFit="1" customWidth="1"/>
    <col min="1501" max="1502" width="12" bestFit="1" customWidth="1"/>
    <col min="1503" max="1503" width="11" bestFit="1" customWidth="1"/>
    <col min="1504" max="1523" width="12" bestFit="1" customWidth="1"/>
    <col min="1524" max="1524" width="11" bestFit="1" customWidth="1"/>
    <col min="1525" max="1534" width="12" bestFit="1" customWidth="1"/>
    <col min="1535" max="1535" width="11" bestFit="1" customWidth="1"/>
    <col min="1536" max="1536" width="12" bestFit="1" customWidth="1"/>
    <col min="1537" max="1537" width="11" bestFit="1" customWidth="1"/>
    <col min="1538" max="1545" width="12" bestFit="1" customWidth="1"/>
    <col min="1546" max="1549" width="11" bestFit="1" customWidth="1"/>
    <col min="1550" max="1556" width="12" bestFit="1" customWidth="1"/>
    <col min="1557" max="1557" width="11" bestFit="1" customWidth="1"/>
    <col min="1558" max="1568" width="12" bestFit="1" customWidth="1"/>
    <col min="1569" max="1569" width="11" bestFit="1" customWidth="1"/>
    <col min="1570" max="1576" width="12" bestFit="1" customWidth="1"/>
    <col min="1577" max="1577" width="11" bestFit="1" customWidth="1"/>
    <col min="1578" max="1612" width="12" bestFit="1" customWidth="1"/>
    <col min="1613" max="1613" width="11" bestFit="1" customWidth="1"/>
    <col min="1614" max="1615" width="12" bestFit="1" customWidth="1"/>
    <col min="1616" max="1616" width="11" bestFit="1" customWidth="1"/>
    <col min="1617" max="1617" width="12" bestFit="1" customWidth="1"/>
    <col min="1618" max="1618" width="11" bestFit="1" customWidth="1"/>
    <col min="1619" max="1629" width="12" bestFit="1" customWidth="1"/>
    <col min="1630" max="1630" width="11" bestFit="1" customWidth="1"/>
    <col min="1631" max="1636" width="12" bestFit="1" customWidth="1"/>
    <col min="1637" max="1637" width="11" bestFit="1" customWidth="1"/>
    <col min="1638" max="1665" width="12" bestFit="1" customWidth="1"/>
    <col min="1666" max="1666" width="11" bestFit="1" customWidth="1"/>
    <col min="1667" max="1667" width="12" bestFit="1" customWidth="1"/>
    <col min="1668" max="1668" width="11" bestFit="1" customWidth="1"/>
    <col min="1669" max="1669" width="12" bestFit="1" customWidth="1"/>
    <col min="1670" max="1670" width="10" bestFit="1" customWidth="1"/>
    <col min="1671" max="1682" width="12" bestFit="1" customWidth="1"/>
    <col min="1683" max="1683" width="11" bestFit="1" customWidth="1"/>
    <col min="1684" max="1684" width="12" bestFit="1" customWidth="1"/>
    <col min="1685" max="1685" width="11" bestFit="1" customWidth="1"/>
    <col min="1686" max="1701" width="12" bestFit="1" customWidth="1"/>
    <col min="1702" max="1702" width="10" bestFit="1" customWidth="1"/>
    <col min="1703" max="1735" width="12" bestFit="1" customWidth="1"/>
    <col min="1736" max="1736" width="11" bestFit="1" customWidth="1"/>
    <col min="1737" max="1747" width="12" bestFit="1" customWidth="1"/>
    <col min="1748" max="1748" width="11" bestFit="1" customWidth="1"/>
    <col min="1749" max="1756" width="12" bestFit="1" customWidth="1"/>
    <col min="1757" max="1757" width="11" bestFit="1" customWidth="1"/>
    <col min="1758" max="1769" width="12" bestFit="1" customWidth="1"/>
    <col min="1770" max="1770" width="11" bestFit="1" customWidth="1"/>
    <col min="1771" max="1774" width="12" bestFit="1" customWidth="1"/>
    <col min="1775" max="1776" width="11" bestFit="1" customWidth="1"/>
    <col min="1777" max="1803" width="12" bestFit="1" customWidth="1"/>
    <col min="1804" max="1804" width="11" bestFit="1" customWidth="1"/>
    <col min="1805" max="1815" width="12" bestFit="1" customWidth="1"/>
    <col min="1816" max="1816" width="11" bestFit="1" customWidth="1"/>
    <col min="1817" max="1820" width="12" bestFit="1" customWidth="1"/>
    <col min="1821" max="1821" width="11" bestFit="1" customWidth="1"/>
    <col min="1822" max="1885" width="12" bestFit="1" customWidth="1"/>
    <col min="1886" max="1886" width="11" bestFit="1" customWidth="1"/>
    <col min="1887" max="1901" width="12" bestFit="1" customWidth="1"/>
    <col min="1902" max="1903" width="11" bestFit="1" customWidth="1"/>
    <col min="1904" max="1924" width="12" bestFit="1" customWidth="1"/>
    <col min="1925" max="1925" width="11" bestFit="1" customWidth="1"/>
    <col min="1926" max="1957" width="12" bestFit="1" customWidth="1"/>
    <col min="1958" max="1958" width="11" bestFit="1" customWidth="1"/>
    <col min="1959" max="1966" width="12" bestFit="1" customWidth="1"/>
    <col min="1967" max="1967" width="11" bestFit="1" customWidth="1"/>
    <col min="1968" max="1977" width="12" bestFit="1" customWidth="1"/>
    <col min="1978" max="1978" width="11" bestFit="1" customWidth="1"/>
    <col min="1979" max="2007" width="12" bestFit="1" customWidth="1"/>
    <col min="2008" max="2009" width="11" bestFit="1" customWidth="1"/>
    <col min="2010" max="2013" width="12" bestFit="1" customWidth="1"/>
    <col min="2014" max="2014" width="11" bestFit="1" customWidth="1"/>
    <col min="2015" max="2025" width="12" bestFit="1" customWidth="1"/>
    <col min="2026" max="2026" width="10" bestFit="1" customWidth="1"/>
    <col min="2027" max="2039" width="12" bestFit="1" customWidth="1"/>
    <col min="2040" max="2040" width="11" bestFit="1" customWidth="1"/>
    <col min="2041" max="2042" width="12" bestFit="1" customWidth="1"/>
    <col min="2043" max="2043" width="7" bestFit="1" customWidth="1"/>
    <col min="2044" max="2044" width="10.7109375" bestFit="1" customWidth="1"/>
  </cols>
  <sheetData>
    <row r="1" spans="1:12" x14ac:dyDescent="0.25">
      <c r="A1" s="15" t="s">
        <v>1</v>
      </c>
      <c r="B1" t="s">
        <v>124</v>
      </c>
    </row>
    <row r="3" spans="1:12" x14ac:dyDescent="0.25">
      <c r="A3" s="15" t="s">
        <v>85</v>
      </c>
      <c r="B3" t="s">
        <v>114</v>
      </c>
      <c r="C3" t="s">
        <v>115</v>
      </c>
      <c r="D3" t="s">
        <v>116</v>
      </c>
      <c r="E3" t="s">
        <v>117</v>
      </c>
      <c r="F3" t="s">
        <v>118</v>
      </c>
      <c r="G3" t="s">
        <v>119</v>
      </c>
      <c r="H3" t="s">
        <v>120</v>
      </c>
      <c r="I3" t="s">
        <v>121</v>
      </c>
      <c r="J3" t="s">
        <v>122</v>
      </c>
      <c r="K3" t="s">
        <v>123</v>
      </c>
      <c r="L3" t="s">
        <v>125</v>
      </c>
    </row>
    <row r="4" spans="1:12" x14ac:dyDescent="0.25">
      <c r="A4" s="16" t="s">
        <v>7</v>
      </c>
      <c r="B4" s="19">
        <v>1.2589299726242544E-2</v>
      </c>
      <c r="C4" s="19">
        <v>3.9666639231808888E-2</v>
      </c>
      <c r="D4" s="19">
        <v>0.29897970074210872</v>
      </c>
      <c r="E4" s="19">
        <v>0.21692625138930346</v>
      </c>
      <c r="F4" s="19">
        <v>0.13884241081532425</v>
      </c>
      <c r="G4" s="19">
        <v>6.8863231353708129E-2</v>
      </c>
      <c r="H4" s="19">
        <v>0.13876998427655948</v>
      </c>
      <c r="I4" s="19">
        <v>8.2798076546541956E-3</v>
      </c>
      <c r="J4" s="19">
        <v>6.0598915142248654E-2</v>
      </c>
      <c r="K4" s="19">
        <v>1.6483759668042049E-2</v>
      </c>
      <c r="L4" s="19">
        <v>3.7931997921632838</v>
      </c>
    </row>
    <row r="5" spans="1:12" x14ac:dyDescent="0.25">
      <c r="A5" s="16" t="s">
        <v>8</v>
      </c>
      <c r="B5" s="19">
        <v>8.3436242324733036E-3</v>
      </c>
      <c r="C5" s="19">
        <v>9.2596913714129044E-3</v>
      </c>
      <c r="D5" s="19">
        <v>9.8300500555260142E-3</v>
      </c>
      <c r="E5" s="19">
        <v>8.9543672034077371E-2</v>
      </c>
      <c r="F5" s="19">
        <v>8.6497611738580282E-2</v>
      </c>
      <c r="G5" s="19">
        <v>0.12188091771146224</v>
      </c>
      <c r="H5" s="19">
        <v>0.10339369395575465</v>
      </c>
      <c r="I5" s="19">
        <v>1.3295911150046717E-2</v>
      </c>
      <c r="J5" s="19">
        <v>0.2701920559963748</v>
      </c>
      <c r="K5" s="19">
        <v>0.28776277175429182</v>
      </c>
      <c r="L5" s="19">
        <v>5.397288122315099</v>
      </c>
    </row>
    <row r="6" spans="1:12" x14ac:dyDescent="0.25">
      <c r="A6" s="16" t="s">
        <v>9</v>
      </c>
      <c r="B6" s="19">
        <v>1.364810103876892E-2</v>
      </c>
      <c r="C6" s="19">
        <v>2.5192430078226673E-2</v>
      </c>
      <c r="D6" s="19">
        <v>0.22641096680695436</v>
      </c>
      <c r="E6" s="19">
        <v>0.12439268411480366</v>
      </c>
      <c r="F6" s="19">
        <v>0.10471841882531034</v>
      </c>
      <c r="G6" s="19">
        <v>8.6550666041358401E-2</v>
      </c>
      <c r="H6" s="19">
        <v>0.12769947970255169</v>
      </c>
      <c r="I6" s="19">
        <v>1.7371475320288533E-2</v>
      </c>
      <c r="J6" s="19">
        <v>0.11856624957139422</v>
      </c>
      <c r="K6" s="19">
        <v>0.15544952850034324</v>
      </c>
      <c r="L6" s="19">
        <v>7.1483546351509979</v>
      </c>
    </row>
    <row r="7" spans="1:12" x14ac:dyDescent="0.25">
      <c r="A7" s="16" t="s">
        <v>10</v>
      </c>
      <c r="B7" s="19">
        <v>1.2410540933875976E-2</v>
      </c>
      <c r="C7" s="19">
        <v>3.7178502297916825E-2</v>
      </c>
      <c r="D7" s="19">
        <v>0.18886461961043763</v>
      </c>
      <c r="E7" s="19">
        <v>7.4502604186440696E-2</v>
      </c>
      <c r="F7" s="19">
        <v>0.13053269047407615</v>
      </c>
      <c r="G7" s="19">
        <v>0.25694503123759954</v>
      </c>
      <c r="H7" s="19">
        <v>8.9515090056454083E-2</v>
      </c>
      <c r="I7" s="19">
        <v>5.098508132552005E-2</v>
      </c>
      <c r="J7" s="19">
        <v>8.7406679633628415E-2</v>
      </c>
      <c r="K7" s="19">
        <v>7.1659160244050987E-2</v>
      </c>
      <c r="L7" s="19">
        <v>6.767482321132853</v>
      </c>
    </row>
    <row r="8" spans="1:12" x14ac:dyDescent="0.25">
      <c r="A8" s="16" t="s">
        <v>11</v>
      </c>
      <c r="B8" s="19">
        <v>1.8313161753012331E-2</v>
      </c>
      <c r="C8" s="19">
        <v>2.7197153411130617E-2</v>
      </c>
      <c r="D8" s="19">
        <v>0.30584432455973759</v>
      </c>
      <c r="E8" s="19">
        <v>3.5363784647964129E-2</v>
      </c>
      <c r="F8" s="19">
        <v>0.11377691972898722</v>
      </c>
      <c r="G8" s="19">
        <v>0.28258040236814019</v>
      </c>
      <c r="H8" s="19">
        <v>9.6682399864593885E-2</v>
      </c>
      <c r="I8" s="19">
        <v>4.1447153539782601E-2</v>
      </c>
      <c r="J8" s="19">
        <v>2.6620424056030465E-2</v>
      </c>
      <c r="K8" s="19">
        <v>5.2174276070621278E-2</v>
      </c>
      <c r="L8" s="19">
        <v>7.063963510115709</v>
      </c>
    </row>
    <row r="9" spans="1:12" x14ac:dyDescent="0.25">
      <c r="A9" s="16" t="s">
        <v>12</v>
      </c>
      <c r="B9" s="19">
        <v>8.6253956085427363E-3</v>
      </c>
      <c r="C9" s="19">
        <v>2.5906950803903327E-2</v>
      </c>
      <c r="D9" s="19">
        <v>0.25102165640352847</v>
      </c>
      <c r="E9" s="19">
        <v>0.25538177844841636</v>
      </c>
      <c r="F9" s="19">
        <v>0.16915056314144075</v>
      </c>
      <c r="G9" s="19">
        <v>6.5594153856279758E-2</v>
      </c>
      <c r="H9" s="19">
        <v>6.1551508175799026E-2</v>
      </c>
      <c r="I9" s="19">
        <v>3.5069032307270057E-3</v>
      </c>
      <c r="J9" s="19">
        <v>0.12702963315914814</v>
      </c>
      <c r="K9" s="19">
        <v>3.2231457172214033E-2</v>
      </c>
      <c r="L9" s="19">
        <v>5.9403319114786113</v>
      </c>
    </row>
    <row r="10" spans="1:12" x14ac:dyDescent="0.25">
      <c r="A10" s="16" t="s">
        <v>13</v>
      </c>
      <c r="B10" s="19">
        <v>1.0971699076043813E-2</v>
      </c>
      <c r="C10" s="19">
        <v>1.7961308633267805E-2</v>
      </c>
      <c r="D10" s="19">
        <v>0.23089031731191748</v>
      </c>
      <c r="E10" s="19">
        <v>5.8917423649559597E-2</v>
      </c>
      <c r="F10" s="19">
        <v>8.4228697118815865E-2</v>
      </c>
      <c r="G10" s="19">
        <v>0.28641547214055929</v>
      </c>
      <c r="H10" s="19">
        <v>7.190381980493453E-2</v>
      </c>
      <c r="I10" s="19">
        <v>8.4824476423055684E-2</v>
      </c>
      <c r="J10" s="19">
        <v>3.2145518883876019E-2</v>
      </c>
      <c r="K10" s="19">
        <v>0.12174126695797001</v>
      </c>
      <c r="L10" s="19">
        <v>7.3588425385712162</v>
      </c>
    </row>
    <row r="11" spans="1:12" x14ac:dyDescent="0.25">
      <c r="A11" s="16" t="s">
        <v>14</v>
      </c>
      <c r="B11" s="19">
        <v>7.4288674619733689E-3</v>
      </c>
      <c r="C11" s="19">
        <v>6.1926696723170492E-2</v>
      </c>
      <c r="D11" s="19">
        <v>0.30588048963549092</v>
      </c>
      <c r="E11" s="19">
        <v>0.16603535661357735</v>
      </c>
      <c r="F11" s="19">
        <v>9.5547182418398255E-2</v>
      </c>
      <c r="G11" s="19">
        <v>0.15264423163882881</v>
      </c>
      <c r="H11" s="19">
        <v>6.5437577393908888E-2</v>
      </c>
      <c r="I11" s="19">
        <v>1.4832143159813698E-2</v>
      </c>
      <c r="J11" s="19">
        <v>7.7007538050605825E-2</v>
      </c>
      <c r="K11" s="19">
        <v>5.3259916904232318E-2</v>
      </c>
      <c r="L11" s="19">
        <v>6.629226137268792</v>
      </c>
    </row>
    <row r="12" spans="1:12" x14ac:dyDescent="0.25">
      <c r="A12" s="16" t="s">
        <v>15</v>
      </c>
      <c r="B12" s="19">
        <v>5.3145645254551134E-3</v>
      </c>
      <c r="C12" s="19">
        <v>5.8953325547948687E-2</v>
      </c>
      <c r="D12" s="19">
        <v>0.22861410705159599</v>
      </c>
      <c r="E12" s="19">
        <v>0.31906665608392698</v>
      </c>
      <c r="F12" s="19">
        <v>0.10191205060104003</v>
      </c>
      <c r="G12" s="19">
        <v>7.5942039165119643E-2</v>
      </c>
      <c r="H12" s="19">
        <v>9.4224656718089064E-2</v>
      </c>
      <c r="I12" s="19">
        <v>1.7154126793156619E-2</v>
      </c>
      <c r="J12" s="19">
        <v>6.0158123966846139E-2</v>
      </c>
      <c r="K12" s="19">
        <v>3.8660349546821758E-2</v>
      </c>
      <c r="L12" s="19">
        <v>4.5968899029101875</v>
      </c>
    </row>
    <row r="13" spans="1:12" x14ac:dyDescent="0.25">
      <c r="A13" s="16" t="s">
        <v>16</v>
      </c>
      <c r="B13" s="19">
        <v>1.7123501667558331E-2</v>
      </c>
      <c r="C13" s="19">
        <v>3.9973287076707477E-2</v>
      </c>
      <c r="D13" s="19">
        <v>0.39715542467924986</v>
      </c>
      <c r="E13" s="19">
        <v>0.13262153182360251</v>
      </c>
      <c r="F13" s="19">
        <v>0.12842376341774489</v>
      </c>
      <c r="G13" s="19">
        <v>8.6988832151952911E-2</v>
      </c>
      <c r="H13" s="19">
        <v>9.5992861787021933E-2</v>
      </c>
      <c r="I13" s="19">
        <v>1.6590689013304159E-2</v>
      </c>
      <c r="J13" s="19">
        <v>7.7504298931233589E-2</v>
      </c>
      <c r="K13" s="19">
        <v>7.6258094516243975E-3</v>
      </c>
      <c r="L13" s="19">
        <v>7.1134106801729233</v>
      </c>
    </row>
    <row r="14" spans="1:12" x14ac:dyDescent="0.25">
      <c r="A14" s="16" t="s">
        <v>17</v>
      </c>
      <c r="B14" s="19">
        <v>7.4963479179345665E-3</v>
      </c>
      <c r="C14" s="19">
        <v>3.2455712757905174E-2</v>
      </c>
      <c r="D14" s="19">
        <v>0.24103260309233454</v>
      </c>
      <c r="E14" s="19">
        <v>0.29187489440470349</v>
      </c>
      <c r="F14" s="19">
        <v>7.7090593018973225E-2</v>
      </c>
      <c r="G14" s="19">
        <v>0.13783489699061358</v>
      </c>
      <c r="H14" s="19">
        <v>8.0691247363575705E-2</v>
      </c>
      <c r="I14" s="19">
        <v>2.229756491502485E-2</v>
      </c>
      <c r="J14" s="19">
        <v>9.5245349337428398E-2</v>
      </c>
      <c r="K14" s="19">
        <v>1.3980790201506483E-2</v>
      </c>
      <c r="L14" s="19">
        <v>4.9134966874678403</v>
      </c>
    </row>
    <row r="15" spans="1:12" x14ac:dyDescent="0.25">
      <c r="A15" s="16" t="s">
        <v>18</v>
      </c>
      <c r="B15" s="19">
        <v>9.4628676376407733E-3</v>
      </c>
      <c r="C15" s="19">
        <v>3.5012167729025122E-2</v>
      </c>
      <c r="D15" s="19">
        <v>0.2358721953135364</v>
      </c>
      <c r="E15" s="19">
        <v>0.313900939386347</v>
      </c>
      <c r="F15" s="19">
        <v>0.10277104995346371</v>
      </c>
      <c r="G15" s="19">
        <v>9.400315268114369E-2</v>
      </c>
      <c r="H15" s="19">
        <v>6.4433629519170546E-2</v>
      </c>
      <c r="I15" s="19">
        <v>2.1891301253777851E-2</v>
      </c>
      <c r="J15" s="19">
        <v>6.6187524802212072E-2</v>
      </c>
      <c r="K15" s="19">
        <v>5.6465171723682796E-2</v>
      </c>
      <c r="L15" s="19">
        <v>5.7180218462214567</v>
      </c>
    </row>
    <row r="16" spans="1:12" x14ac:dyDescent="0.25">
      <c r="A16" s="16" t="s">
        <v>19</v>
      </c>
      <c r="B16" s="19">
        <v>9.0490920432359425E-3</v>
      </c>
      <c r="C16" s="19">
        <v>1.5291856265028636E-2</v>
      </c>
      <c r="D16" s="19">
        <v>0.18031099375456741</v>
      </c>
      <c r="E16" s="19">
        <v>7.8580348617912327E-2</v>
      </c>
      <c r="F16" s="19">
        <v>0.10961992150236717</v>
      </c>
      <c r="G16" s="19">
        <v>0.26996608000845718</v>
      </c>
      <c r="H16" s="19">
        <v>6.7506558959774782E-2</v>
      </c>
      <c r="I16" s="19">
        <v>4.5720312749911972E-2</v>
      </c>
      <c r="J16" s="19">
        <v>4.5079047809859718E-2</v>
      </c>
      <c r="K16" s="19">
        <v>0.17887578828888498</v>
      </c>
      <c r="L16" s="19">
        <v>6.9310965785423244</v>
      </c>
    </row>
    <row r="17" spans="1:12" x14ac:dyDescent="0.25">
      <c r="A17" s="16" t="s">
        <v>20</v>
      </c>
      <c r="B17" s="19">
        <v>1.2026163952936824E-2</v>
      </c>
      <c r="C17" s="19">
        <v>1.9651102089586047E-2</v>
      </c>
      <c r="D17" s="19">
        <v>0.26527484795711737</v>
      </c>
      <c r="E17" s="19">
        <v>0.24855633639907435</v>
      </c>
      <c r="F17" s="19">
        <v>0.2062427345583033</v>
      </c>
      <c r="G17" s="19">
        <v>0.10323491562521854</v>
      </c>
      <c r="H17" s="19">
        <v>8.8346057733219588E-2</v>
      </c>
      <c r="I17" s="19">
        <v>1.203924928127993E-2</v>
      </c>
      <c r="J17" s="19">
        <v>3.2717016017298671E-2</v>
      </c>
      <c r="K17" s="19">
        <v>1.1911576385965373E-2</v>
      </c>
      <c r="L17" s="19">
        <v>4.0177620370017975</v>
      </c>
    </row>
    <row r="18" spans="1:12" x14ac:dyDescent="0.25">
      <c r="A18" s="16" t="s">
        <v>21</v>
      </c>
      <c r="B18" s="19">
        <v>5.487875193994571E-3</v>
      </c>
      <c r="C18" s="19">
        <v>4.2803846627348326E-2</v>
      </c>
      <c r="D18" s="19">
        <v>0.31463438354271883</v>
      </c>
      <c r="E18" s="19">
        <v>0.26977414019460416</v>
      </c>
      <c r="F18" s="19">
        <v>0.13293638969125701</v>
      </c>
      <c r="G18" s="19">
        <v>6.5482265699914638E-2</v>
      </c>
      <c r="H18" s="19">
        <v>7.3923058150392226E-2</v>
      </c>
      <c r="I18" s="19">
        <v>8.3217715073476556E-3</v>
      </c>
      <c r="J18" s="19">
        <v>6.7706618301655044E-2</v>
      </c>
      <c r="K18" s="19">
        <v>1.8929651090767368E-2</v>
      </c>
      <c r="L18" s="19">
        <v>4.3213230453181284</v>
      </c>
    </row>
    <row r="19" spans="1:12" x14ac:dyDescent="0.25">
      <c r="A19" s="16" t="s">
        <v>22</v>
      </c>
      <c r="B19" s="19">
        <v>1.3011699420180801E-2</v>
      </c>
      <c r="C19" s="19">
        <v>2.7126103903966126E-2</v>
      </c>
      <c r="D19" s="19">
        <v>0.22807701952601134</v>
      </c>
      <c r="E19" s="19">
        <v>9.076986722703749E-2</v>
      </c>
      <c r="F19" s="19">
        <v>0.1188558331992917</v>
      </c>
      <c r="G19" s="19">
        <v>0.11048240620029549</v>
      </c>
      <c r="H19" s="19">
        <v>0.11544552446580332</v>
      </c>
      <c r="I19" s="19">
        <v>7.4628425670911561E-2</v>
      </c>
      <c r="J19" s="19">
        <v>0.16568863601933123</v>
      </c>
      <c r="K19" s="19">
        <v>5.5914484367171037E-2</v>
      </c>
      <c r="L19" s="19">
        <v>6.0588946023444912</v>
      </c>
    </row>
    <row r="20" spans="1:12" x14ac:dyDescent="0.25">
      <c r="A20" s="16" t="s">
        <v>23</v>
      </c>
      <c r="B20" s="19">
        <v>1.9654651026623275E-2</v>
      </c>
      <c r="C20" s="19">
        <v>4.004292102297332E-2</v>
      </c>
      <c r="D20" s="19">
        <v>0.28736696832641878</v>
      </c>
      <c r="E20" s="19">
        <v>0.17916205007291316</v>
      </c>
      <c r="F20" s="19">
        <v>0.10644702601469384</v>
      </c>
      <c r="G20" s="19">
        <v>6.6310867555645803E-2</v>
      </c>
      <c r="H20" s="19">
        <v>8.082957555645838E-2</v>
      </c>
      <c r="I20" s="19">
        <v>0.1769143771744344</v>
      </c>
      <c r="J20" s="19">
        <v>3.1740194875857657E-2</v>
      </c>
      <c r="K20" s="19">
        <v>1.1531368373981027E-2</v>
      </c>
      <c r="L20" s="19">
        <v>6.7703201123001087</v>
      </c>
    </row>
    <row r="21" spans="1:12" x14ac:dyDescent="0.25">
      <c r="A21" s="16" t="s">
        <v>24</v>
      </c>
      <c r="B21" s="19">
        <v>9.9387511490308163E-3</v>
      </c>
      <c r="C21" s="19">
        <v>3.2379084336828297E-2</v>
      </c>
      <c r="D21" s="19">
        <v>0.30427116912926305</v>
      </c>
      <c r="E21" s="19">
        <v>0.10810246271556755</v>
      </c>
      <c r="F21" s="19">
        <v>0.11820771280557235</v>
      </c>
      <c r="G21" s="19">
        <v>0.25734354135516174</v>
      </c>
      <c r="H21" s="19">
        <v>0.10193735798930458</v>
      </c>
      <c r="I21" s="19">
        <v>2.0848047862284693E-2</v>
      </c>
      <c r="J21" s="19">
        <v>4.1389286372998851E-2</v>
      </c>
      <c r="K21" s="19">
        <v>5.5825862839880532E-3</v>
      </c>
      <c r="L21" s="19">
        <v>6.161350748294403</v>
      </c>
    </row>
    <row r="22" spans="1:12" x14ac:dyDescent="0.25">
      <c r="A22" s="16" t="s">
        <v>25</v>
      </c>
      <c r="B22" s="19">
        <v>8.5073641184895687E-3</v>
      </c>
      <c r="C22" s="19">
        <v>4.6458290350744259E-2</v>
      </c>
      <c r="D22" s="19">
        <v>0.37284714459557255</v>
      </c>
      <c r="E22" s="19">
        <v>0.1884050659532025</v>
      </c>
      <c r="F22" s="19">
        <v>6.1460874154767392E-2</v>
      </c>
      <c r="G22" s="19">
        <v>0.10367705520915137</v>
      </c>
      <c r="H22" s="19">
        <v>0.1295608399770885</v>
      </c>
      <c r="I22" s="19">
        <v>2.7145422319578297E-2</v>
      </c>
      <c r="J22" s="19">
        <v>3.2867800832262824E-2</v>
      </c>
      <c r="K22" s="19">
        <v>2.907014248914257E-2</v>
      </c>
      <c r="L22" s="19">
        <v>6.8375344836034939</v>
      </c>
    </row>
    <row r="23" spans="1:12" x14ac:dyDescent="0.25">
      <c r="A23" s="16" t="s">
        <v>26</v>
      </c>
      <c r="B23" s="19">
        <v>1.6786842514643571E-2</v>
      </c>
      <c r="C23" s="19">
        <v>2.6367778901562802E-2</v>
      </c>
      <c r="D23" s="19">
        <v>0.28147243040395364</v>
      </c>
      <c r="E23" s="19">
        <v>0.14962909231879737</v>
      </c>
      <c r="F23" s="19">
        <v>0.10129472865050339</v>
      </c>
      <c r="G23" s="19">
        <v>0.1113533625686899</v>
      </c>
      <c r="H23" s="19">
        <v>0.11786466966729535</v>
      </c>
      <c r="I23" s="19">
        <v>2.8575313798117629E-2</v>
      </c>
      <c r="J23" s="19">
        <v>0.11880952140685817</v>
      </c>
      <c r="K23" s="19">
        <v>4.7846259769578403E-2</v>
      </c>
      <c r="L23" s="19">
        <v>6.791558672166345</v>
      </c>
    </row>
    <row r="24" spans="1:12" x14ac:dyDescent="0.25">
      <c r="A24" s="16" t="s">
        <v>27</v>
      </c>
      <c r="B24" s="19">
        <v>9.5920812458415265E-3</v>
      </c>
      <c r="C24" s="19">
        <v>3.7749382599874481E-2</v>
      </c>
      <c r="D24" s="19">
        <v>0.31573131928862525</v>
      </c>
      <c r="E24" s="19">
        <v>0.15756777605050357</v>
      </c>
      <c r="F24" s="19">
        <v>0.10750348300230035</v>
      </c>
      <c r="G24" s="19">
        <v>0.10522053808700323</v>
      </c>
      <c r="H24" s="19">
        <v>9.4933504865979693E-2</v>
      </c>
      <c r="I24" s="19">
        <v>6.042584932230935E-3</v>
      </c>
      <c r="J24" s="19">
        <v>9.5939625367902945E-2</v>
      </c>
      <c r="K24" s="19">
        <v>6.9719704559738166E-2</v>
      </c>
      <c r="L24" s="19">
        <v>5.2234537446931162</v>
      </c>
    </row>
    <row r="25" spans="1:12" x14ac:dyDescent="0.25">
      <c r="A25" s="16" t="s">
        <v>28</v>
      </c>
      <c r="B25" s="19">
        <v>1.4544190063523803E-2</v>
      </c>
      <c r="C25" s="19">
        <v>6.0444409857372955E-2</v>
      </c>
      <c r="D25" s="19">
        <v>4.6550032032928505E-2</v>
      </c>
      <c r="E25" s="19">
        <v>0.4749930711683778</v>
      </c>
      <c r="F25" s="19">
        <v>5.6899054773911821E-2</v>
      </c>
      <c r="G25" s="19">
        <v>8.8689381453434135E-2</v>
      </c>
      <c r="H25" s="19">
        <v>3.0439022094461834E-2</v>
      </c>
      <c r="I25" s="19">
        <v>2.6438456135368053E-3</v>
      </c>
      <c r="J25" s="19">
        <v>0.21222127077999695</v>
      </c>
      <c r="K25" s="19">
        <v>1.2575722162455401E-2</v>
      </c>
      <c r="L25" s="19">
        <v>3.2395240660184377</v>
      </c>
    </row>
    <row r="26" spans="1:12" x14ac:dyDescent="0.25">
      <c r="A26" s="16" t="s">
        <v>29</v>
      </c>
      <c r="B26" s="19">
        <v>1.3586509836065734E-2</v>
      </c>
      <c r="C26" s="19">
        <v>2.3794275925596142E-2</v>
      </c>
      <c r="D26" s="19">
        <v>0.24851485187015221</v>
      </c>
      <c r="E26" s="19">
        <v>0.22488539099795227</v>
      </c>
      <c r="F26" s="19">
        <v>0.16445470639311618</v>
      </c>
      <c r="G26" s="19">
        <v>8.4353350796992729E-2</v>
      </c>
      <c r="H26" s="19">
        <v>0.11426875682324157</v>
      </c>
      <c r="I26" s="19">
        <v>3.0758962726105576E-2</v>
      </c>
      <c r="J26" s="19">
        <v>7.0627269260145689E-2</v>
      </c>
      <c r="K26" s="19">
        <v>2.4755925370632096E-2</v>
      </c>
      <c r="L26" s="19">
        <v>5.5957597008935318</v>
      </c>
    </row>
    <row r="27" spans="1:12" x14ac:dyDescent="0.25">
      <c r="A27" s="16" t="s">
        <v>30</v>
      </c>
      <c r="B27" s="19">
        <v>8.932672701332774E-3</v>
      </c>
      <c r="C27" s="19">
        <v>2.4919943544627537E-2</v>
      </c>
      <c r="D27" s="19">
        <v>0.32239286797983135</v>
      </c>
      <c r="E27" s="19">
        <v>0.22274258042275533</v>
      </c>
      <c r="F27" s="19">
        <v>0.17343751182582534</v>
      </c>
      <c r="G27" s="19">
        <v>7.8691575633020802E-2</v>
      </c>
      <c r="H27" s="19">
        <v>6.8143026119955027E-2</v>
      </c>
      <c r="I27" s="19">
        <v>8.333089816226635E-3</v>
      </c>
      <c r="J27" s="19">
        <v>8.569231240472526E-2</v>
      </c>
      <c r="K27" s="19">
        <v>6.7144195516997346E-3</v>
      </c>
      <c r="L27" s="19">
        <v>3.8508005671211269</v>
      </c>
    </row>
    <row r="28" spans="1:12" x14ac:dyDescent="0.25">
      <c r="A28" s="16" t="s">
        <v>31</v>
      </c>
      <c r="B28" s="19">
        <v>9.6970173321207481E-3</v>
      </c>
      <c r="C28" s="19">
        <v>1.6292471973751669E-2</v>
      </c>
      <c r="D28" s="19">
        <v>0.15796758249571793</v>
      </c>
      <c r="E28" s="19">
        <v>0.11867276557490351</v>
      </c>
      <c r="F28" s="19">
        <v>5.3454232049551346E-2</v>
      </c>
      <c r="G28" s="19">
        <v>0.36433929250067099</v>
      </c>
      <c r="H28" s="19">
        <v>8.7685667707858198E-2</v>
      </c>
      <c r="I28" s="19">
        <v>7.1307373424272527E-2</v>
      </c>
      <c r="J28" s="19">
        <v>5.5049416935344785E-2</v>
      </c>
      <c r="K28" s="19">
        <v>6.5534180005808268E-2</v>
      </c>
      <c r="L28" s="19">
        <v>6.3257075774387852</v>
      </c>
    </row>
    <row r="29" spans="1:12" x14ac:dyDescent="0.25">
      <c r="A29" s="16" t="s">
        <v>32</v>
      </c>
      <c r="B29" s="19">
        <v>9.0658871343988912E-3</v>
      </c>
      <c r="C29" s="19">
        <v>2.1732001772662161E-2</v>
      </c>
      <c r="D29" s="19">
        <v>0.15181408934264942</v>
      </c>
      <c r="E29" s="19">
        <v>9.9054062598283643E-2</v>
      </c>
      <c r="F29" s="19">
        <v>0.11741502247762066</v>
      </c>
      <c r="G29" s="19">
        <v>0.25056297707029024</v>
      </c>
      <c r="H29" s="19">
        <v>7.0500206752912659E-2</v>
      </c>
      <c r="I29" s="19">
        <v>9.1985668973330673E-2</v>
      </c>
      <c r="J29" s="19">
        <v>4.7733421749391707E-2</v>
      </c>
      <c r="K29" s="19">
        <v>0.1401366621284601</v>
      </c>
      <c r="L29" s="19">
        <v>6.285054639048691</v>
      </c>
    </row>
    <row r="30" spans="1:12" x14ac:dyDescent="0.25">
      <c r="A30" s="16" t="s">
        <v>33</v>
      </c>
      <c r="B30" s="19">
        <v>6.2193732487122594E-3</v>
      </c>
      <c r="C30" s="19">
        <v>3.8589132954101456E-2</v>
      </c>
      <c r="D30" s="19">
        <v>0.31375172545032204</v>
      </c>
      <c r="E30" s="19">
        <v>0.16051204023032198</v>
      </c>
      <c r="F30" s="19">
        <v>7.9970329012525501E-2</v>
      </c>
      <c r="G30" s="19">
        <v>0.16695289182623574</v>
      </c>
      <c r="H30" s="19">
        <v>8.5644260277463413E-2</v>
      </c>
      <c r="I30" s="19">
        <v>2.670604036430425E-2</v>
      </c>
      <c r="J30" s="19">
        <v>7.7208532530692334E-2</v>
      </c>
      <c r="K30" s="19">
        <v>4.4445674105321305E-2</v>
      </c>
      <c r="L30" s="19">
        <v>7.7478353501852864</v>
      </c>
    </row>
    <row r="31" spans="1:12" x14ac:dyDescent="0.25">
      <c r="A31" s="16" t="s">
        <v>34</v>
      </c>
      <c r="B31" s="19">
        <v>1.1545133603065963E-2</v>
      </c>
      <c r="C31" s="19">
        <v>4.8847203436252991E-2</v>
      </c>
      <c r="D31" s="19">
        <v>0.25999369474070028</v>
      </c>
      <c r="E31" s="19">
        <v>0.21768670558165679</v>
      </c>
      <c r="F31" s="19">
        <v>0.10546905140649483</v>
      </c>
      <c r="G31" s="19">
        <v>0.11149557999676002</v>
      </c>
      <c r="H31" s="19">
        <v>0.14612767535197668</v>
      </c>
      <c r="I31" s="19">
        <v>2.5543456109404342E-2</v>
      </c>
      <c r="J31" s="19">
        <v>5.0615227048778133E-2</v>
      </c>
      <c r="K31" s="19">
        <v>2.2676272724910202E-2</v>
      </c>
      <c r="L31" s="19">
        <v>6.471787585504071</v>
      </c>
    </row>
    <row r="32" spans="1:12" x14ac:dyDescent="0.25">
      <c r="A32" s="16" t="s">
        <v>35</v>
      </c>
      <c r="B32" s="19">
        <v>6.9567698521430139E-3</v>
      </c>
      <c r="C32" s="19">
        <v>2.9242461292209209E-2</v>
      </c>
      <c r="D32" s="19">
        <v>0.22718698239609483</v>
      </c>
      <c r="E32" s="19">
        <v>0.28846511197386815</v>
      </c>
      <c r="F32" s="19">
        <v>0.12498868668136459</v>
      </c>
      <c r="G32" s="19">
        <v>0.10995386576308419</v>
      </c>
      <c r="H32" s="19">
        <v>6.8345623866891983E-2</v>
      </c>
      <c r="I32" s="19">
        <v>2.081808216886245E-2</v>
      </c>
      <c r="J32" s="19">
        <v>7.0526914258820697E-2</v>
      </c>
      <c r="K32" s="19">
        <v>5.35155017466609E-2</v>
      </c>
      <c r="L32" s="19">
        <v>5.5849476055142846</v>
      </c>
    </row>
    <row r="33" spans="1:12" x14ac:dyDescent="0.25">
      <c r="A33" s="16" t="s">
        <v>36</v>
      </c>
      <c r="B33" s="19">
        <v>8.1352101031730139E-3</v>
      </c>
      <c r="C33" s="19">
        <v>3.862475762149755E-2</v>
      </c>
      <c r="D33" s="19">
        <v>0.31501694584791362</v>
      </c>
      <c r="E33" s="19">
        <v>0.21759436728660553</v>
      </c>
      <c r="F33" s="19">
        <v>0.17206478143750567</v>
      </c>
      <c r="G33" s="19">
        <v>8.5411266559374241E-2</v>
      </c>
      <c r="H33" s="19">
        <v>8.5538673296964574E-2</v>
      </c>
      <c r="I33" s="19">
        <v>1.68528981887399E-2</v>
      </c>
      <c r="J33" s="19">
        <v>2.2224244280108291E-2</v>
      </c>
      <c r="K33" s="19">
        <v>3.8536855378117865E-2</v>
      </c>
      <c r="L33" s="19">
        <v>6.4178221410996761</v>
      </c>
    </row>
    <row r="34" spans="1:12" x14ac:dyDescent="0.25">
      <c r="A34" s="16" t="s">
        <v>37</v>
      </c>
      <c r="B34" s="19">
        <v>4.9202982983386533E-3</v>
      </c>
      <c r="C34" s="19">
        <v>2.9467340176793446E-2</v>
      </c>
      <c r="D34" s="19">
        <v>0.26938838800963244</v>
      </c>
      <c r="E34" s="19">
        <v>0.2773278204132294</v>
      </c>
      <c r="F34" s="19">
        <v>0.12728781852814267</v>
      </c>
      <c r="G34" s="19">
        <v>0.1362782861283405</v>
      </c>
      <c r="H34" s="19">
        <v>5.4590753961557853E-2</v>
      </c>
      <c r="I34" s="19">
        <v>7.0146029326912272E-3</v>
      </c>
      <c r="J34" s="19">
        <v>6.4777655780484791E-2</v>
      </c>
      <c r="K34" s="19">
        <v>2.8947035770789165E-2</v>
      </c>
      <c r="L34" s="19">
        <v>6.6015897061377364</v>
      </c>
    </row>
    <row r="35" spans="1:12" x14ac:dyDescent="0.25">
      <c r="A35" s="16" t="s">
        <v>38</v>
      </c>
      <c r="B35" s="19">
        <v>1.6739495043158414E-2</v>
      </c>
      <c r="C35" s="19">
        <v>1.7548559220787709E-2</v>
      </c>
      <c r="D35" s="19">
        <v>0.12527637244369952</v>
      </c>
      <c r="E35" s="19">
        <v>0.33077549349252139</v>
      </c>
      <c r="F35" s="19">
        <v>8.1166325829448133E-2</v>
      </c>
      <c r="G35" s="19">
        <v>9.1475894964310481E-2</v>
      </c>
      <c r="H35" s="19">
        <v>7.9041726383980423E-2</v>
      </c>
      <c r="I35" s="19">
        <v>5.6370052823035699E-3</v>
      </c>
      <c r="J35" s="19">
        <v>0.24262189503822965</v>
      </c>
      <c r="K35" s="19">
        <v>9.7172323015607114E-3</v>
      </c>
      <c r="L35" s="19">
        <v>4.5674175233074878</v>
      </c>
    </row>
    <row r="36" spans="1:12" x14ac:dyDescent="0.25">
      <c r="A36" s="16" t="s">
        <v>39</v>
      </c>
      <c r="B36" s="19">
        <v>1.7601804728540768E-2</v>
      </c>
      <c r="C36" s="19">
        <v>2.825074049432226E-2</v>
      </c>
      <c r="D36" s="19">
        <v>0.23153479417985248</v>
      </c>
      <c r="E36" s="19">
        <v>0.1499162475814613</v>
      </c>
      <c r="F36" s="19">
        <v>9.540853625829783E-2</v>
      </c>
      <c r="G36" s="19">
        <v>0.18454889899535246</v>
      </c>
      <c r="H36" s="19">
        <v>0.13687197710214566</v>
      </c>
      <c r="I36" s="19">
        <v>5.0194232233588314E-2</v>
      </c>
      <c r="J36" s="19">
        <v>2.3127598469821504E-2</v>
      </c>
      <c r="K36" s="19">
        <v>8.2545169956617301E-2</v>
      </c>
      <c r="L36" s="19">
        <v>6.4189580315346619</v>
      </c>
    </row>
    <row r="37" spans="1:12" x14ac:dyDescent="0.25">
      <c r="A37" s="16" t="s">
        <v>40</v>
      </c>
      <c r="B37" s="19">
        <v>8.2836756676894236E-3</v>
      </c>
      <c r="C37" s="19">
        <v>2.4047676737366162E-2</v>
      </c>
      <c r="D37" s="19">
        <v>0.21809945480475332</v>
      </c>
      <c r="E37" s="19">
        <v>0.33645614004015822</v>
      </c>
      <c r="F37" s="19">
        <v>0.11725844209873017</v>
      </c>
      <c r="G37" s="19">
        <v>0.101106826790844</v>
      </c>
      <c r="H37" s="19">
        <v>6.3483376202675232E-2</v>
      </c>
      <c r="I37" s="19">
        <v>9.704705877194221E-3</v>
      </c>
      <c r="J37" s="19">
        <v>9.63171730571597E-2</v>
      </c>
      <c r="K37" s="19">
        <v>2.5242528723429376E-2</v>
      </c>
      <c r="L37" s="19">
        <v>5.7580620464142873</v>
      </c>
    </row>
    <row r="38" spans="1:12" x14ac:dyDescent="0.25">
      <c r="A38" s="16" t="s">
        <v>41</v>
      </c>
      <c r="B38" s="19">
        <v>8.3792787879162552E-3</v>
      </c>
      <c r="C38" s="19">
        <v>5.8502333916676814E-2</v>
      </c>
      <c r="D38" s="19">
        <v>0.2321976666629447</v>
      </c>
      <c r="E38" s="19">
        <v>8.0516968744200279E-2</v>
      </c>
      <c r="F38" s="19">
        <v>9.5265633171710176E-2</v>
      </c>
      <c r="G38" s="19">
        <v>0.1999156280583507</v>
      </c>
      <c r="H38" s="19">
        <v>0.11966456228477167</v>
      </c>
      <c r="I38" s="19">
        <v>9.2968688189794799E-2</v>
      </c>
      <c r="J38" s="19">
        <v>4.6740568636006057E-2</v>
      </c>
      <c r="K38" s="19">
        <v>6.5848671547628704E-2</v>
      </c>
      <c r="L38" s="19">
        <v>7.0687846636154177</v>
      </c>
    </row>
    <row r="39" spans="1:12" x14ac:dyDescent="0.25">
      <c r="A39" s="16" t="s">
        <v>42</v>
      </c>
      <c r="B39" s="19">
        <v>1.82554609262125E-2</v>
      </c>
      <c r="C39" s="19">
        <v>5.277297947449363E-2</v>
      </c>
      <c r="D39" s="19">
        <v>0.41749804995682499</v>
      </c>
      <c r="E39" s="19">
        <v>0.18906849887290367</v>
      </c>
      <c r="F39" s="19">
        <v>0.12399627223008235</v>
      </c>
      <c r="G39" s="19">
        <v>3.6605289553786925E-2</v>
      </c>
      <c r="H39" s="19">
        <v>0.14758119299518799</v>
      </c>
      <c r="I39" s="19">
        <v>4.6216543807674577E-3</v>
      </c>
      <c r="J39" s="19">
        <v>5.2458849624016967E-3</v>
      </c>
      <c r="K39" s="19">
        <v>4.3547166473386157E-3</v>
      </c>
      <c r="L39" s="19">
        <v>6.5880367336703847</v>
      </c>
    </row>
    <row r="40" spans="1:12" x14ac:dyDescent="0.25">
      <c r="A40" s="16" t="s">
        <v>43</v>
      </c>
      <c r="B40" s="19">
        <v>9.0197643644192547E-3</v>
      </c>
      <c r="C40" s="19">
        <v>4.7526291774560754E-2</v>
      </c>
      <c r="D40" s="19">
        <v>0.30419209280816101</v>
      </c>
      <c r="E40" s="19">
        <v>0.16434161025690844</v>
      </c>
      <c r="F40" s="19">
        <v>0.20157385921588325</v>
      </c>
      <c r="G40" s="19">
        <v>0.10482346141585804</v>
      </c>
      <c r="H40" s="19">
        <v>7.3424516414046612E-2</v>
      </c>
      <c r="I40" s="19">
        <v>1.8538406829765836E-2</v>
      </c>
      <c r="J40" s="19">
        <v>5.4342179812457786E-2</v>
      </c>
      <c r="K40" s="19">
        <v>2.2217817107939006E-2</v>
      </c>
      <c r="L40" s="19">
        <v>5.5231890752562895</v>
      </c>
    </row>
    <row r="41" spans="1:12" x14ac:dyDescent="0.25">
      <c r="A41" s="16" t="s">
        <v>44</v>
      </c>
      <c r="B41" s="19">
        <v>9.4363801906436531E-3</v>
      </c>
      <c r="C41" s="19">
        <v>2.8012574707735327E-2</v>
      </c>
      <c r="D41" s="19">
        <v>0.20376400589182173</v>
      </c>
      <c r="E41" s="19">
        <v>0.29496933807155407</v>
      </c>
      <c r="F41" s="19">
        <v>0.18017361440476132</v>
      </c>
      <c r="G41" s="19">
        <v>7.575905562077237E-2</v>
      </c>
      <c r="H41" s="19">
        <v>7.0721511588880265E-2</v>
      </c>
      <c r="I41" s="19">
        <v>1.4751201720429256E-2</v>
      </c>
      <c r="J41" s="19">
        <v>0.10122352356294699</v>
      </c>
      <c r="K41" s="19">
        <v>2.1188794240454899E-2</v>
      </c>
      <c r="L41" s="19">
        <v>6.38709923008253</v>
      </c>
    </row>
    <row r="42" spans="1:12" x14ac:dyDescent="0.25">
      <c r="A42" s="16" t="s">
        <v>45</v>
      </c>
      <c r="B42" s="19">
        <v>1.3273113643650712E-2</v>
      </c>
      <c r="C42" s="19">
        <v>3.2218524949426654E-2</v>
      </c>
      <c r="D42" s="19">
        <v>0.1986710305741852</v>
      </c>
      <c r="E42" s="19">
        <v>0.19057079825427581</v>
      </c>
      <c r="F42" s="19">
        <v>9.2666379627256545E-2</v>
      </c>
      <c r="G42" s="19">
        <v>0.24036740094173936</v>
      </c>
      <c r="H42" s="19">
        <v>6.5894140715044028E-2</v>
      </c>
      <c r="I42" s="19">
        <v>3.0944848339673786E-2</v>
      </c>
      <c r="J42" s="19">
        <v>8.3287628521613935E-2</v>
      </c>
      <c r="K42" s="19">
        <v>5.2106134433133784E-2</v>
      </c>
      <c r="L42" s="19">
        <v>5.5058476629006989</v>
      </c>
    </row>
    <row r="43" spans="1:12" x14ac:dyDescent="0.25">
      <c r="A43" s="16" t="s">
        <v>46</v>
      </c>
      <c r="B43" s="19">
        <v>8.8313614762877326E-3</v>
      </c>
      <c r="C43" s="19">
        <v>3.546712556871072E-2</v>
      </c>
      <c r="D43" s="19">
        <v>0.12442028243459374</v>
      </c>
      <c r="E43" s="19">
        <v>0.11314531238144017</v>
      </c>
      <c r="F43" s="19">
        <v>8.9614769644545289E-2</v>
      </c>
      <c r="G43" s="19">
        <v>0.3550137111473059</v>
      </c>
      <c r="H43" s="19">
        <v>6.6173174784871489E-2</v>
      </c>
      <c r="I43" s="19">
        <v>9.4467870246915733E-2</v>
      </c>
      <c r="J43" s="19">
        <v>3.7434638545610383E-2</v>
      </c>
      <c r="K43" s="19">
        <v>7.5431753769718918E-2</v>
      </c>
      <c r="L43" s="19">
        <v>6.2632948334378726</v>
      </c>
    </row>
    <row r="44" spans="1:12" x14ac:dyDescent="0.25">
      <c r="A44" s="16" t="s">
        <v>47</v>
      </c>
      <c r="B44" s="19">
        <v>1.2379343691085391E-2</v>
      </c>
      <c r="C44" s="19">
        <v>3.1517544413621736E-2</v>
      </c>
      <c r="D44" s="19">
        <v>0.29024019601240719</v>
      </c>
      <c r="E44" s="19">
        <v>0.20572062444455608</v>
      </c>
      <c r="F44" s="19">
        <v>0.19354862955851193</v>
      </c>
      <c r="G44" s="19">
        <v>4.5118241970319578E-2</v>
      </c>
      <c r="H44" s="19">
        <v>0.10135511302594351</v>
      </c>
      <c r="I44" s="19">
        <v>2.4656264626731438E-2</v>
      </c>
      <c r="J44" s="19">
        <v>5.7452442198277609E-2</v>
      </c>
      <c r="K44" s="19">
        <v>3.8011600058545564E-2</v>
      </c>
      <c r="L44" s="19">
        <v>5.6942910536037239</v>
      </c>
    </row>
    <row r="45" spans="1:12" x14ac:dyDescent="0.25">
      <c r="A45" s="16" t="s">
        <v>48</v>
      </c>
      <c r="B45" s="19">
        <v>7.453606997229606E-3</v>
      </c>
      <c r="C45" s="19">
        <v>4.7588852574622809E-2</v>
      </c>
      <c r="D45" s="19">
        <v>0.24508191927075074</v>
      </c>
      <c r="E45" s="19">
        <v>0.26653007633206294</v>
      </c>
      <c r="F45" s="19">
        <v>0.12241565308106177</v>
      </c>
      <c r="G45" s="19">
        <v>9.7214806231816095E-2</v>
      </c>
      <c r="H45" s="19">
        <v>9.8341962125115492E-2</v>
      </c>
      <c r="I45" s="19">
        <v>3.0587892808400633E-2</v>
      </c>
      <c r="J45" s="19">
        <v>4.9171873060589281E-2</v>
      </c>
      <c r="K45" s="19">
        <v>3.5613357518351034E-2</v>
      </c>
      <c r="L45" s="19">
        <v>6.4267980167905492</v>
      </c>
    </row>
    <row r="46" spans="1:12" x14ac:dyDescent="0.25">
      <c r="A46" s="16" t="s">
        <v>49</v>
      </c>
      <c r="B46" s="19">
        <v>1.2777356201889167E-2</v>
      </c>
      <c r="C46" s="19">
        <v>2.1752827206964392E-2</v>
      </c>
      <c r="D46" s="19">
        <v>0.2120079632335525</v>
      </c>
      <c r="E46" s="19">
        <v>0.31177456754648614</v>
      </c>
      <c r="F46" s="19">
        <v>0.12196186615540165</v>
      </c>
      <c r="G46" s="19">
        <v>0.11734287929952074</v>
      </c>
      <c r="H46" s="19">
        <v>0.10379713565948334</v>
      </c>
      <c r="I46" s="19">
        <v>1.2287362904030647E-2</v>
      </c>
      <c r="J46" s="19">
        <v>7.9863509206851716E-2</v>
      </c>
      <c r="K46" s="19">
        <v>6.4345325858198897E-3</v>
      </c>
      <c r="L46" s="19">
        <v>4.4926075294877732</v>
      </c>
    </row>
    <row r="47" spans="1:12" x14ac:dyDescent="0.25">
      <c r="A47" s="16" t="s">
        <v>50</v>
      </c>
      <c r="B47" s="19">
        <v>8.8723217622852027E-3</v>
      </c>
      <c r="C47" s="19">
        <v>1.5223189749826166E-2</v>
      </c>
      <c r="D47" s="19">
        <v>0.26654509055189196</v>
      </c>
      <c r="E47" s="19">
        <v>0.13832811302106543</v>
      </c>
      <c r="F47" s="19">
        <v>0.13429934442649208</v>
      </c>
      <c r="G47" s="19">
        <v>0.19950252242930241</v>
      </c>
      <c r="H47" s="19">
        <v>9.552519513062617E-2</v>
      </c>
      <c r="I47" s="19">
        <v>1.433519714637535E-2</v>
      </c>
      <c r="J47" s="19">
        <v>7.6675081723117225E-2</v>
      </c>
      <c r="K47" s="19">
        <v>5.0693944059017927E-2</v>
      </c>
      <c r="L47" s="19">
        <v>6.2632750767142609</v>
      </c>
    </row>
    <row r="48" spans="1:12" x14ac:dyDescent="0.25">
      <c r="A48" s="16" t="s">
        <v>51</v>
      </c>
      <c r="B48" s="19">
        <v>8.6520768965092903E-3</v>
      </c>
      <c r="C48" s="19">
        <v>5.1524872185921944E-2</v>
      </c>
      <c r="D48" s="19">
        <v>0.31689482153207488</v>
      </c>
      <c r="E48" s="19">
        <v>0.16672256948669464</v>
      </c>
      <c r="F48" s="19">
        <v>0.12106376347362524</v>
      </c>
      <c r="G48" s="19">
        <v>0.10994860574048997</v>
      </c>
      <c r="H48" s="19">
        <v>8.7988310087396868E-2</v>
      </c>
      <c r="I48" s="19">
        <v>4.1053071095429682E-2</v>
      </c>
      <c r="J48" s="19">
        <v>6.5476207659770677E-2</v>
      </c>
      <c r="K48" s="19">
        <v>3.0675701842086799E-2</v>
      </c>
      <c r="L48" s="19">
        <v>6.6134353945671878</v>
      </c>
    </row>
    <row r="49" spans="1:12" x14ac:dyDescent="0.25">
      <c r="A49" s="16" t="s">
        <v>52</v>
      </c>
      <c r="B49" s="19">
        <v>1.235511414853069E-2</v>
      </c>
      <c r="C49" s="19">
        <v>1.7375648489964535E-2</v>
      </c>
      <c r="D49" s="19">
        <v>0.26626293570898968</v>
      </c>
      <c r="E49" s="19">
        <v>0.11617494055887158</v>
      </c>
      <c r="F49" s="19">
        <v>8.8182578017800009E-2</v>
      </c>
      <c r="G49" s="19">
        <v>0.31984185675057503</v>
      </c>
      <c r="H49" s="19">
        <v>6.2627753683648632E-2</v>
      </c>
      <c r="I49" s="19">
        <v>2.4773125917276363E-2</v>
      </c>
      <c r="J49" s="19">
        <v>3.9346449163618707E-2</v>
      </c>
      <c r="K49" s="19">
        <v>5.3059597560724876E-2</v>
      </c>
      <c r="L49" s="19">
        <v>6.6649925017670411</v>
      </c>
    </row>
    <row r="50" spans="1:12" x14ac:dyDescent="0.25">
      <c r="A50" s="16" t="s">
        <v>53</v>
      </c>
      <c r="B50" s="19">
        <v>6.7632577638241445E-3</v>
      </c>
      <c r="C50" s="19">
        <v>4.8156880677953325E-2</v>
      </c>
      <c r="D50" s="19">
        <v>0.31169048663607707</v>
      </c>
      <c r="E50" s="19">
        <v>0.17751540504943</v>
      </c>
      <c r="F50" s="19">
        <v>0.15786175956270573</v>
      </c>
      <c r="G50" s="19">
        <v>9.9916506782517178E-2</v>
      </c>
      <c r="H50" s="19">
        <v>9.6300130794111705E-2</v>
      </c>
      <c r="I50" s="19">
        <v>4.1996163467603181E-2</v>
      </c>
      <c r="J50" s="19">
        <v>4.5931833417514722E-2</v>
      </c>
      <c r="K50" s="19">
        <v>1.3867575848262982E-2</v>
      </c>
      <c r="L50" s="19">
        <v>5.8973604702603737</v>
      </c>
    </row>
    <row r="51" spans="1:12" x14ac:dyDescent="0.25">
      <c r="A51" s="16" t="s">
        <v>54</v>
      </c>
      <c r="B51" s="19">
        <v>9.7810786859223939E-3</v>
      </c>
      <c r="C51" s="19">
        <v>1.6105629581934351E-2</v>
      </c>
      <c r="D51" s="19">
        <v>0.23269512332943318</v>
      </c>
      <c r="E51" s="19">
        <v>0.20564716393526272</v>
      </c>
      <c r="F51" s="19">
        <v>0.14613945221934102</v>
      </c>
      <c r="G51" s="19">
        <v>0.14482088859274747</v>
      </c>
      <c r="H51" s="19">
        <v>8.7808140429879014E-2</v>
      </c>
      <c r="I51" s="19">
        <v>3.3714242524486883E-2</v>
      </c>
      <c r="J51" s="19">
        <v>8.6306259703895841E-2</v>
      </c>
      <c r="K51" s="19">
        <v>3.6982020997097069E-2</v>
      </c>
      <c r="L51" s="19">
        <v>4.4618279780469736</v>
      </c>
    </row>
    <row r="52" spans="1:12" x14ac:dyDescent="0.25">
      <c r="A52" s="16" t="s">
        <v>55</v>
      </c>
      <c r="B52" s="19">
        <v>1.4141179511922569E-2</v>
      </c>
      <c r="C52" s="19">
        <v>2.594088935136046E-2</v>
      </c>
      <c r="D52" s="19">
        <v>0.17093932558896555</v>
      </c>
      <c r="E52" s="19">
        <v>0.2334214091340634</v>
      </c>
      <c r="F52" s="19">
        <v>0.12138858385072225</v>
      </c>
      <c r="G52" s="19">
        <v>0.20618386632354499</v>
      </c>
      <c r="H52" s="19">
        <v>7.2822601464856515E-2</v>
      </c>
      <c r="I52" s="19">
        <v>2.7030046835763336E-2</v>
      </c>
      <c r="J52" s="19">
        <v>5.6061110894036405E-2</v>
      </c>
      <c r="K52" s="19">
        <v>7.2070987044764431E-2</v>
      </c>
      <c r="L52" s="19">
        <v>6.1283979326457398</v>
      </c>
    </row>
    <row r="53" spans="1:12" x14ac:dyDescent="0.25">
      <c r="A53" s="16" t="s">
        <v>56</v>
      </c>
      <c r="B53" s="19">
        <v>1.0095043124927398E-2</v>
      </c>
      <c r="C53" s="19">
        <v>7.9094457205697646E-3</v>
      </c>
      <c r="D53" s="19">
        <v>0.14135428918567841</v>
      </c>
      <c r="E53" s="19">
        <v>9.1168017801411275E-2</v>
      </c>
      <c r="F53" s="19">
        <v>5.6170500023317894E-2</v>
      </c>
      <c r="G53" s="19">
        <v>0.30403639700793378</v>
      </c>
      <c r="H53" s="19">
        <v>6.2471024073062542E-2</v>
      </c>
      <c r="I53" s="19">
        <v>2.6837982717211346E-2</v>
      </c>
      <c r="J53" s="19">
        <v>0.10305748167421176</v>
      </c>
      <c r="K53" s="19">
        <v>0.19689981867167575</v>
      </c>
      <c r="L53" s="19">
        <v>6.135362910851395</v>
      </c>
    </row>
    <row r="54" spans="1:12" x14ac:dyDescent="0.25">
      <c r="A54" s="16" t="s">
        <v>57</v>
      </c>
      <c r="B54" s="19">
        <v>5.4822177909112021E-3</v>
      </c>
      <c r="C54" s="19">
        <v>2.6972229309503281E-2</v>
      </c>
      <c r="D54" s="19">
        <v>0.24626186804481967</v>
      </c>
      <c r="E54" s="19">
        <v>0.15319593212737545</v>
      </c>
      <c r="F54" s="19">
        <v>0.15331752381938737</v>
      </c>
      <c r="G54" s="19">
        <v>7.613056550808428E-2</v>
      </c>
      <c r="H54" s="19">
        <v>5.0982032181204368E-2</v>
      </c>
      <c r="I54" s="19">
        <v>0.1197300851290435</v>
      </c>
      <c r="J54" s="19">
        <v>0.11890197963584531</v>
      </c>
      <c r="K54" s="19">
        <v>4.9025566453825296E-2</v>
      </c>
      <c r="L54" s="19">
        <v>5.8890730656481969</v>
      </c>
    </row>
    <row r="55" spans="1:12" x14ac:dyDescent="0.25">
      <c r="A55" s="16" t="s">
        <v>58</v>
      </c>
      <c r="B55" s="19">
        <v>1.2896725475496333E-2</v>
      </c>
      <c r="C55" s="19">
        <v>3.4220497921337682E-2</v>
      </c>
      <c r="D55" s="19">
        <v>0.26263224642114641</v>
      </c>
      <c r="E55" s="19">
        <v>0.1895999475092707</v>
      </c>
      <c r="F55" s="19">
        <v>9.3310279573873167E-2</v>
      </c>
      <c r="G55" s="19">
        <v>0.14286984804030869</v>
      </c>
      <c r="H55" s="19">
        <v>0.10198492900656048</v>
      </c>
      <c r="I55" s="19">
        <v>2.8410210383063631E-2</v>
      </c>
      <c r="J55" s="19">
        <v>8.9300425407902687E-2</v>
      </c>
      <c r="K55" s="19">
        <v>4.4774890261040416E-2</v>
      </c>
      <c r="L55" s="19">
        <v>5.5075941703784679</v>
      </c>
    </row>
    <row r="56" spans="1:12" x14ac:dyDescent="0.25">
      <c r="A56" s="16" t="s">
        <v>59</v>
      </c>
      <c r="B56" s="19">
        <v>1.3029232740474501E-2</v>
      </c>
      <c r="C56" s="19">
        <v>4.9784457468511456E-2</v>
      </c>
      <c r="D56" s="19">
        <v>0.42123468245509271</v>
      </c>
      <c r="E56" s="19">
        <v>0.12599967274526044</v>
      </c>
      <c r="F56" s="19">
        <v>0.10043871069826094</v>
      </c>
      <c r="G56" s="19">
        <v>2.3001242963718447E-2</v>
      </c>
      <c r="H56" s="19">
        <v>9.7582566825667946E-2</v>
      </c>
      <c r="I56" s="19">
        <v>1.6554624372976178E-2</v>
      </c>
      <c r="J56" s="19">
        <v>3.6321460918722834E-2</v>
      </c>
      <c r="K56" s="19">
        <v>0.11605334881131474</v>
      </c>
      <c r="L56" s="19">
        <v>7.3990993002018817</v>
      </c>
    </row>
    <row r="57" spans="1:12" x14ac:dyDescent="0.25">
      <c r="A57" s="16" t="s">
        <v>60</v>
      </c>
      <c r="B57" s="19">
        <v>1.0371732455763616E-2</v>
      </c>
      <c r="C57" s="19">
        <v>5.0073786046347012E-2</v>
      </c>
      <c r="D57" s="19">
        <v>0.33303861152117559</v>
      </c>
      <c r="E57" s="19">
        <v>0.16822080230934491</v>
      </c>
      <c r="F57" s="19">
        <v>0.1114431013268135</v>
      </c>
      <c r="G57" s="19">
        <v>5.6445933071241711E-2</v>
      </c>
      <c r="H57" s="19">
        <v>0.10329507579785542</v>
      </c>
      <c r="I57" s="19">
        <v>6.8550834258612303E-2</v>
      </c>
      <c r="J57" s="19">
        <v>9.0724169556328671E-2</v>
      </c>
      <c r="K57" s="19">
        <v>7.8359536565167521E-3</v>
      </c>
      <c r="L57" s="19">
        <v>7.4879032790394353</v>
      </c>
    </row>
    <row r="58" spans="1:12" x14ac:dyDescent="0.25">
      <c r="A58" s="16" t="s">
        <v>61</v>
      </c>
      <c r="B58" s="19">
        <v>1.1234255105471977E-2</v>
      </c>
      <c r="C58" s="19">
        <v>3.2694585806924435E-2</v>
      </c>
      <c r="D58" s="19">
        <v>0.24747031555654644</v>
      </c>
      <c r="E58" s="19">
        <v>0.17535249883726775</v>
      </c>
      <c r="F58" s="19">
        <v>0.1037750937796809</v>
      </c>
      <c r="G58" s="19">
        <v>0.2088097482008936</v>
      </c>
      <c r="H58" s="19">
        <v>6.9136779510953109E-2</v>
      </c>
      <c r="I58" s="19">
        <v>2.2894839745611111E-2</v>
      </c>
      <c r="J58" s="19">
        <v>6.5108129057371303E-2</v>
      </c>
      <c r="K58" s="19">
        <v>6.3523754399279472E-2</v>
      </c>
      <c r="L58" s="19">
        <v>5.2731735519454475</v>
      </c>
    </row>
    <row r="59" spans="1:12" x14ac:dyDescent="0.25">
      <c r="A59" s="16" t="s">
        <v>62</v>
      </c>
      <c r="B59" s="19">
        <v>1.5703287031266718E-2</v>
      </c>
      <c r="C59" s="19">
        <v>3.2246832163201435E-2</v>
      </c>
      <c r="D59" s="19">
        <v>0.28365270869243936</v>
      </c>
      <c r="E59" s="19">
        <v>0.17093409834222539</v>
      </c>
      <c r="F59" s="19">
        <v>7.3205250200164398E-2</v>
      </c>
      <c r="G59" s="19">
        <v>0.11478384708446532</v>
      </c>
      <c r="H59" s="19">
        <v>0.10058649509945139</v>
      </c>
      <c r="I59" s="19">
        <v>5.6967854188163018E-2</v>
      </c>
      <c r="J59" s="19">
        <v>0.10068270791403429</v>
      </c>
      <c r="K59" s="19">
        <v>5.1236919284588844E-2</v>
      </c>
      <c r="L59" s="19">
        <v>5.8087557357479831</v>
      </c>
    </row>
    <row r="60" spans="1:12" x14ac:dyDescent="0.25">
      <c r="A60" s="16" t="s">
        <v>63</v>
      </c>
      <c r="B60" s="19">
        <v>8.8948594745868782E-3</v>
      </c>
      <c r="C60" s="19">
        <v>2.55086186334606E-2</v>
      </c>
      <c r="D60" s="19">
        <v>0.22257481675350319</v>
      </c>
      <c r="E60" s="19">
        <v>0.11422086308311069</v>
      </c>
      <c r="F60" s="19">
        <v>0.10998643486919168</v>
      </c>
      <c r="G60" s="19">
        <v>0.22858832715202013</v>
      </c>
      <c r="H60" s="19">
        <v>5.3845145287417136E-2</v>
      </c>
      <c r="I60" s="19">
        <v>4.2299038743451513E-2</v>
      </c>
      <c r="J60" s="19">
        <v>6.0101978571963505E-2</v>
      </c>
      <c r="K60" s="19">
        <v>0.13397991743129464</v>
      </c>
      <c r="L60" s="19">
        <v>6.5415761081921735</v>
      </c>
    </row>
    <row r="61" spans="1:12" x14ac:dyDescent="0.25">
      <c r="A61" s="16" t="s">
        <v>64</v>
      </c>
      <c r="B61" s="19">
        <v>9.9269038292973261E-3</v>
      </c>
      <c r="C61" s="19">
        <v>1.566542875673323E-2</v>
      </c>
      <c r="D61" s="19">
        <v>0.19133098911175339</v>
      </c>
      <c r="E61" s="19">
        <v>9.6119938777820157E-2</v>
      </c>
      <c r="F61" s="19">
        <v>0.11546753584190332</v>
      </c>
      <c r="G61" s="19">
        <v>0.29551701201855862</v>
      </c>
      <c r="H61" s="19">
        <v>7.0036295298721726E-2</v>
      </c>
      <c r="I61" s="19">
        <v>2.3486527950816277E-2</v>
      </c>
      <c r="J61" s="19">
        <v>7.8684842729345519E-2</v>
      </c>
      <c r="K61" s="19">
        <v>0.10376452568505029</v>
      </c>
      <c r="L61" s="19">
        <v>6.3701801298997154</v>
      </c>
    </row>
    <row r="62" spans="1:12" x14ac:dyDescent="0.25">
      <c r="A62" s="16" t="s">
        <v>65</v>
      </c>
      <c r="B62" s="19">
        <v>1.4713275705525943E-2</v>
      </c>
      <c r="C62" s="19">
        <v>2.2905544569588484E-2</v>
      </c>
      <c r="D62" s="19">
        <v>0.16732028862481582</v>
      </c>
      <c r="E62" s="19">
        <v>8.5012931318122709E-2</v>
      </c>
      <c r="F62" s="19">
        <v>8.7397397353320153E-2</v>
      </c>
      <c r="G62" s="19">
        <v>0.32502074918772217</v>
      </c>
      <c r="H62" s="19">
        <v>5.9883999581624568E-2</v>
      </c>
      <c r="I62" s="19">
        <v>4.656798708750795E-2</v>
      </c>
      <c r="J62" s="19">
        <v>3.901654019178296E-2</v>
      </c>
      <c r="K62" s="19">
        <v>0.1521612863799893</v>
      </c>
      <c r="L62" s="19">
        <v>6.0726255432080514</v>
      </c>
    </row>
    <row r="63" spans="1:12" x14ac:dyDescent="0.25">
      <c r="A63" s="16" t="s">
        <v>66</v>
      </c>
      <c r="B63" s="19">
        <v>1.4007113421684377E-2</v>
      </c>
      <c r="C63" s="19">
        <v>2.8520062143837187E-2</v>
      </c>
      <c r="D63" s="19">
        <v>0.28351466103201378</v>
      </c>
      <c r="E63" s="19">
        <v>0.13483972694042209</v>
      </c>
      <c r="F63" s="19">
        <v>0.14110776457832311</v>
      </c>
      <c r="G63" s="19">
        <v>6.9039531036891102E-2</v>
      </c>
      <c r="H63" s="19">
        <v>0.14132660829068849</v>
      </c>
      <c r="I63" s="19">
        <v>2.9075375753436439E-2</v>
      </c>
      <c r="J63" s="19">
        <v>0.10737197286772752</v>
      </c>
      <c r="K63" s="19">
        <v>5.1197183934975882E-2</v>
      </c>
      <c r="L63" s="19">
        <v>7.0017694239984083</v>
      </c>
    </row>
    <row r="64" spans="1:12" x14ac:dyDescent="0.25">
      <c r="A64" s="16" t="s">
        <v>67</v>
      </c>
      <c r="B64" s="19">
        <v>1.0537315326605186E-2</v>
      </c>
      <c r="C64" s="19">
        <v>2.9411013771037369E-2</v>
      </c>
      <c r="D64" s="19">
        <v>0.2097951492042941</v>
      </c>
      <c r="E64" s="19">
        <v>0.17229901751634477</v>
      </c>
      <c r="F64" s="19">
        <v>7.9868119485460243E-2</v>
      </c>
      <c r="G64" s="19">
        <v>0.2826231610893673</v>
      </c>
      <c r="H64" s="19">
        <v>0.11868567218431476</v>
      </c>
      <c r="I64" s="19">
        <v>4.7193732449430571E-2</v>
      </c>
      <c r="J64" s="19">
        <v>3.1992343858536304E-2</v>
      </c>
      <c r="K64" s="19">
        <v>1.7594475114609504E-2</v>
      </c>
      <c r="L64" s="19">
        <v>5.1424272334745647</v>
      </c>
    </row>
    <row r="65" spans="1:12" x14ac:dyDescent="0.25">
      <c r="A65" s="16" t="s">
        <v>68</v>
      </c>
      <c r="B65" s="19">
        <v>9.8037586679142839E-3</v>
      </c>
      <c r="C65" s="19">
        <v>3.7255665188826198E-2</v>
      </c>
      <c r="D65" s="19">
        <v>0.18382639755684024</v>
      </c>
      <c r="E65" s="19">
        <v>0.28705278526327549</v>
      </c>
      <c r="F65" s="19">
        <v>0.1062214861006973</v>
      </c>
      <c r="G65" s="19">
        <v>0.15056616160948472</v>
      </c>
      <c r="H65" s="19">
        <v>7.2100545573835592E-2</v>
      </c>
      <c r="I65" s="19">
        <v>2.0397915052212827E-2</v>
      </c>
      <c r="J65" s="19">
        <v>8.6028310519632237E-2</v>
      </c>
      <c r="K65" s="19">
        <v>4.6746974467281079E-2</v>
      </c>
      <c r="L65" s="19">
        <v>5.1856940396948366</v>
      </c>
    </row>
    <row r="66" spans="1:12" x14ac:dyDescent="0.25">
      <c r="A66" s="16" t="s">
        <v>86</v>
      </c>
      <c r="B66" s="19">
        <v>1.0952853952500265E-2</v>
      </c>
      <c r="C66" s="19">
        <v>3.2632411917602064E-2</v>
      </c>
      <c r="D66" s="19">
        <v>0.24749965367312432</v>
      </c>
      <c r="E66" s="19">
        <v>0.18526806681218466</v>
      </c>
      <c r="F66" s="19">
        <v>0.11592252435312961</v>
      </c>
      <c r="G66" s="19">
        <v>0.15149969988636044</v>
      </c>
      <c r="H66" s="19">
        <v>8.8762362126145786E-2</v>
      </c>
      <c r="I66" s="19">
        <v>3.4450083026625659E-2</v>
      </c>
      <c r="J66" s="19">
        <v>7.6470879420981713E-2</v>
      </c>
      <c r="K66" s="19">
        <v>5.6541464831345305E-2</v>
      </c>
      <c r="L66" s="19">
        <v>5.9711861499125627</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F9C8F-2B78-41B4-8DB6-9E44BFE8E753}">
  <dimension ref="A1:Z64"/>
  <sheetViews>
    <sheetView topLeftCell="A27" workbookViewId="0">
      <selection activeCell="A3" sqref="A3:A64"/>
    </sheetView>
  </sheetViews>
  <sheetFormatPr defaultRowHeight="15" x14ac:dyDescent="0.25"/>
  <sheetData>
    <row r="1" spans="1:26" x14ac:dyDescent="0.25">
      <c r="B1" s="1" t="s">
        <v>72</v>
      </c>
      <c r="C1" s="1" t="s">
        <v>73</v>
      </c>
      <c r="D1" s="1" t="s">
        <v>74</v>
      </c>
      <c r="E1" s="1" t="s">
        <v>75</v>
      </c>
      <c r="F1" s="1" t="s">
        <v>76</v>
      </c>
      <c r="G1" s="1" t="s">
        <v>77</v>
      </c>
      <c r="H1" s="1" t="s">
        <v>78</v>
      </c>
      <c r="I1" s="1" t="s">
        <v>79</v>
      </c>
      <c r="J1" s="1" t="s">
        <v>80</v>
      </c>
      <c r="K1" s="1" t="s">
        <v>81</v>
      </c>
      <c r="L1" s="26" t="s">
        <v>127</v>
      </c>
      <c r="M1" s="26" t="s">
        <v>142</v>
      </c>
      <c r="Q1" t="s">
        <v>72</v>
      </c>
      <c r="R1" t="s">
        <v>73</v>
      </c>
      <c r="S1" t="s">
        <v>74</v>
      </c>
      <c r="T1" t="s">
        <v>75</v>
      </c>
      <c r="U1" t="s">
        <v>76</v>
      </c>
      <c r="V1" t="s">
        <v>77</v>
      </c>
      <c r="W1" t="s">
        <v>78</v>
      </c>
      <c r="X1" t="s">
        <v>79</v>
      </c>
      <c r="Y1" t="s">
        <v>80</v>
      </c>
      <c r="Z1" t="s">
        <v>81</v>
      </c>
    </row>
    <row r="2" spans="1:26" x14ac:dyDescent="0.25">
      <c r="A2" s="5" t="s">
        <v>7</v>
      </c>
      <c r="B2" s="6">
        <v>1.2589299726242544E-2</v>
      </c>
      <c r="C2" s="6">
        <v>3.9666639231808888E-2</v>
      </c>
      <c r="D2" s="6">
        <v>0.29897970074210872</v>
      </c>
      <c r="E2" s="6">
        <v>0.21692625138930346</v>
      </c>
      <c r="F2" s="6">
        <v>0.13884241081532425</v>
      </c>
      <c r="G2" s="6">
        <v>6.8863231353708129E-2</v>
      </c>
      <c r="H2" s="6">
        <v>0.13876998427655948</v>
      </c>
      <c r="I2" s="6">
        <v>8.2798076546541956E-3</v>
      </c>
      <c r="J2" s="6">
        <v>6.0598915142248654E-2</v>
      </c>
      <c r="K2" s="6">
        <v>1.6483759668042049E-2</v>
      </c>
      <c r="L2" s="8">
        <v>3.7931997921632838</v>
      </c>
      <c r="M2" t="e">
        <f>VLOOKUP(A2,'[1]Figure 6 - vacancy rates'!$A$2:$B$59,2,FALSE)</f>
        <v>#N/A</v>
      </c>
      <c r="P2" t="s">
        <v>143</v>
      </c>
      <c r="Q2" s="6">
        <f>AVERAGEIF($M$2:$M$64,$P$2,B$2:B$64)</f>
        <v>1.0044148445207219E-2</v>
      </c>
      <c r="R2" s="6">
        <f>AVERAGEIF($M$2:$M$64,$P$2,C$2:C$64)</f>
        <v>2.9063907548485955E-2</v>
      </c>
      <c r="S2" s="6">
        <f t="shared" ref="S2:Z2" si="0">AVERAGEIF($M$2:$M$64,$P$2,D$2:D$64)</f>
        <v>0.23120183457096571</v>
      </c>
      <c r="T2" s="6">
        <f t="shared" si="0"/>
        <v>0.22942770760327999</v>
      </c>
      <c r="U2" s="6">
        <f t="shared" si="0"/>
        <v>0.11682836788685419</v>
      </c>
      <c r="V2" s="6">
        <f t="shared" si="0"/>
        <v>0.14604299103408624</v>
      </c>
      <c r="W2" s="6">
        <f t="shared" si="0"/>
        <v>7.9523779085104274E-2</v>
      </c>
      <c r="X2" s="6">
        <f t="shared" si="0"/>
        <v>2.4656560093586414E-2</v>
      </c>
      <c r="Y2" s="6">
        <f t="shared" si="0"/>
        <v>8.4449978066976239E-2</v>
      </c>
      <c r="Z2" s="6">
        <f t="shared" si="0"/>
        <v>4.8760725665453607E-2</v>
      </c>
    </row>
    <row r="3" spans="1:26" x14ac:dyDescent="0.25">
      <c r="A3" s="5" t="s">
        <v>8</v>
      </c>
      <c r="B3" s="6">
        <v>8.3436242324733036E-3</v>
      </c>
      <c r="C3" s="6">
        <v>9.2596913714129044E-3</v>
      </c>
      <c r="D3" s="6">
        <v>9.8300500555260142E-3</v>
      </c>
      <c r="E3" s="6">
        <v>8.9543672034077371E-2</v>
      </c>
      <c r="F3" s="6">
        <v>8.6497611738580282E-2</v>
      </c>
      <c r="G3" s="6">
        <v>0.12188091771146224</v>
      </c>
      <c r="H3" s="6">
        <v>0.10339369395575465</v>
      </c>
      <c r="I3" s="6">
        <v>1.3295911150046717E-2</v>
      </c>
      <c r="J3" s="6">
        <v>0.2701920559963748</v>
      </c>
      <c r="K3" s="6">
        <v>0.28776277175429182</v>
      </c>
      <c r="L3" s="8">
        <v>5.397288122315099</v>
      </c>
      <c r="M3" t="str">
        <f>VLOOKUP(A3,'[1]Figure 6 - vacancy rates'!$A$2:$B$59,2,FALSE)</f>
        <v>Moderately Strong</v>
      </c>
      <c r="P3" t="s">
        <v>144</v>
      </c>
      <c r="Q3" s="6">
        <f>AVERAGEIF($M$2:$M$64,$P$3,B$2:B$64)</f>
        <v>1.145263606662107E-2</v>
      </c>
      <c r="R3" s="6">
        <f t="shared" ref="R3:Z3" si="1">AVERAGEIF($M$2:$M$64,$P$3,C$2:C$64)</f>
        <v>3.4592863503371339E-2</v>
      </c>
      <c r="S3" s="6">
        <f t="shared" si="1"/>
        <v>0.26043816547621951</v>
      </c>
      <c r="T3" s="6">
        <f t="shared" si="1"/>
        <v>0.13525754672461066</v>
      </c>
      <c r="U3" s="6">
        <f t="shared" si="1"/>
        <v>0.10895208631508331</v>
      </c>
      <c r="V3" s="6">
        <f t="shared" si="1"/>
        <v>0.17506661419704492</v>
      </c>
      <c r="W3" s="6">
        <f t="shared" si="1"/>
        <v>9.5850891686327863E-2</v>
      </c>
      <c r="X3" s="6">
        <f t="shared" si="1"/>
        <v>3.933528980925842E-2</v>
      </c>
      <c r="Y3" s="6">
        <f t="shared" si="1"/>
        <v>6.9182763662332059E-2</v>
      </c>
      <c r="Z3" s="6">
        <f t="shared" si="1"/>
        <v>6.9871142559130878E-2</v>
      </c>
    </row>
    <row r="4" spans="1:26" x14ac:dyDescent="0.25">
      <c r="A4" s="5" t="s">
        <v>9</v>
      </c>
      <c r="B4" s="6">
        <v>1.364810103876892E-2</v>
      </c>
      <c r="C4" s="6">
        <v>2.5192430078226673E-2</v>
      </c>
      <c r="D4" s="6">
        <v>0.22641096680695436</v>
      </c>
      <c r="E4" s="6">
        <v>0.12439268411480366</v>
      </c>
      <c r="F4" s="6">
        <v>0.10471841882531034</v>
      </c>
      <c r="G4" s="6">
        <v>8.6550666041358401E-2</v>
      </c>
      <c r="H4" s="6">
        <v>0.12769947970255169</v>
      </c>
      <c r="I4" s="6">
        <v>1.7371475320288533E-2</v>
      </c>
      <c r="J4" s="6">
        <v>0.11856624957139422</v>
      </c>
      <c r="K4" s="6">
        <v>0.15544952850034324</v>
      </c>
      <c r="L4" s="8">
        <v>7.1483546351509979</v>
      </c>
      <c r="M4" t="str">
        <f>VLOOKUP(A4,'[1]Figure 6 - vacancy rates'!$A$2:$B$59,2,FALSE)</f>
        <v>Weak</v>
      </c>
    </row>
    <row r="5" spans="1:26" x14ac:dyDescent="0.25">
      <c r="A5" s="5" t="s">
        <v>10</v>
      </c>
      <c r="B5" s="6">
        <v>1.2410540933875976E-2</v>
      </c>
      <c r="C5" s="6">
        <v>3.7178502297916825E-2</v>
      </c>
      <c r="D5" s="6">
        <v>0.18886461961043763</v>
      </c>
      <c r="E5" s="6">
        <v>7.4502604186440696E-2</v>
      </c>
      <c r="F5" s="6">
        <v>0.13053269047407615</v>
      </c>
      <c r="G5" s="6">
        <v>0.25694503123759954</v>
      </c>
      <c r="H5" s="6">
        <v>8.9515090056454083E-2</v>
      </c>
      <c r="I5" s="6">
        <v>5.098508132552005E-2</v>
      </c>
      <c r="J5" s="6">
        <v>8.7406679633628415E-2</v>
      </c>
      <c r="K5" s="6">
        <v>7.1659160244050987E-2</v>
      </c>
      <c r="L5" s="8">
        <v>6.767482321132853</v>
      </c>
      <c r="M5" t="str">
        <f>VLOOKUP(A5,'[1]Figure 6 - vacancy rates'!$A$2:$B$59,2,FALSE)</f>
        <v>Weak</v>
      </c>
    </row>
    <row r="6" spans="1:26" x14ac:dyDescent="0.25">
      <c r="A6" s="5" t="s">
        <v>11</v>
      </c>
      <c r="B6" s="6">
        <v>1.8313161753012331E-2</v>
      </c>
      <c r="C6" s="6">
        <v>2.7197153411130617E-2</v>
      </c>
      <c r="D6" s="6">
        <v>0.30584432455973759</v>
      </c>
      <c r="E6" s="6">
        <v>3.5363784647964129E-2</v>
      </c>
      <c r="F6" s="6">
        <v>0.11377691972898722</v>
      </c>
      <c r="G6" s="6">
        <v>0.28258040236814019</v>
      </c>
      <c r="H6" s="6">
        <v>9.6682399864593885E-2</v>
      </c>
      <c r="I6" s="6">
        <v>4.1447153539782601E-2</v>
      </c>
      <c r="J6" s="6">
        <v>2.6620424056030465E-2</v>
      </c>
      <c r="K6" s="6">
        <v>5.2174276070621278E-2</v>
      </c>
      <c r="L6" s="8">
        <v>7.063963510115709</v>
      </c>
      <c r="M6" t="str">
        <f>VLOOKUP(A6,'[1]Figure 6 - vacancy rates'!$A$2:$B$59,2,FALSE)</f>
        <v>Weak</v>
      </c>
    </row>
    <row r="7" spans="1:26" x14ac:dyDescent="0.25">
      <c r="A7" s="5" t="s">
        <v>12</v>
      </c>
      <c r="B7" s="6">
        <v>8.6253956085427363E-3</v>
      </c>
      <c r="C7" s="6">
        <v>2.5906950803903327E-2</v>
      </c>
      <c r="D7" s="6">
        <v>0.25102165640352847</v>
      </c>
      <c r="E7" s="6">
        <v>0.25538177844841636</v>
      </c>
      <c r="F7" s="6">
        <v>0.16915056314144075</v>
      </c>
      <c r="G7" s="6">
        <v>6.5594153856279758E-2</v>
      </c>
      <c r="H7" s="6">
        <v>6.1551508175799026E-2</v>
      </c>
      <c r="I7" s="6">
        <v>3.5069032307270057E-3</v>
      </c>
      <c r="J7" s="6">
        <v>0.12702963315914814</v>
      </c>
      <c r="K7" s="6">
        <v>3.2231457172214033E-2</v>
      </c>
      <c r="L7" s="8">
        <v>5.9403319114786113</v>
      </c>
      <c r="M7" t="str">
        <f>VLOOKUP(A7,'[1]Figure 6 - vacancy rates'!$A$2:$B$59,2,FALSE)</f>
        <v>Strong</v>
      </c>
    </row>
    <row r="8" spans="1:26" x14ac:dyDescent="0.25">
      <c r="A8" s="5" t="s">
        <v>13</v>
      </c>
      <c r="B8" s="6">
        <v>1.0971699076043813E-2</v>
      </c>
      <c r="C8" s="6">
        <v>1.7961308633267805E-2</v>
      </c>
      <c r="D8" s="6">
        <v>0.23089031731191748</v>
      </c>
      <c r="E8" s="6">
        <v>5.8917423649559597E-2</v>
      </c>
      <c r="F8" s="6">
        <v>8.4228697118815865E-2</v>
      </c>
      <c r="G8" s="6">
        <v>0.28641547214055929</v>
      </c>
      <c r="H8" s="6">
        <v>7.190381980493453E-2</v>
      </c>
      <c r="I8" s="6">
        <v>8.4824476423055684E-2</v>
      </c>
      <c r="J8" s="6">
        <v>3.2145518883876019E-2</v>
      </c>
      <c r="K8" s="6">
        <v>0.12174126695797001</v>
      </c>
      <c r="L8" s="8">
        <v>7.3588425385712162</v>
      </c>
      <c r="M8" t="str">
        <f>VLOOKUP(A8,'[1]Figure 6 - vacancy rates'!$A$2:$B$59,2,FALSE)</f>
        <v>Moderately Weak</v>
      </c>
    </row>
    <row r="9" spans="1:26" x14ac:dyDescent="0.25">
      <c r="A9" s="5" t="s">
        <v>14</v>
      </c>
      <c r="B9" s="6">
        <v>7.4288674619733689E-3</v>
      </c>
      <c r="C9" s="6">
        <v>6.1926696723170492E-2</v>
      </c>
      <c r="D9" s="6">
        <v>0.30588048963549092</v>
      </c>
      <c r="E9" s="6">
        <v>0.16603535661357735</v>
      </c>
      <c r="F9" s="6">
        <v>9.5547182418398255E-2</v>
      </c>
      <c r="G9" s="6">
        <v>0.15264423163882881</v>
      </c>
      <c r="H9" s="6">
        <v>6.5437577393908888E-2</v>
      </c>
      <c r="I9" s="6">
        <v>1.4832143159813698E-2</v>
      </c>
      <c r="J9" s="6">
        <v>7.7007538050605825E-2</v>
      </c>
      <c r="K9" s="6">
        <v>5.3259916904232318E-2</v>
      </c>
      <c r="L9" s="8">
        <v>6.629226137268792</v>
      </c>
      <c r="M9" t="str">
        <f>VLOOKUP(A9,'[1]Figure 6 - vacancy rates'!$A$2:$B$59,2,FALSE)</f>
        <v>Weak</v>
      </c>
    </row>
    <row r="10" spans="1:26" x14ac:dyDescent="0.25">
      <c r="A10" s="5" t="s">
        <v>15</v>
      </c>
      <c r="B10" s="6">
        <v>5.3145645254551134E-3</v>
      </c>
      <c r="C10" s="6">
        <v>5.8953325547948687E-2</v>
      </c>
      <c r="D10" s="6">
        <v>0.22861410705159599</v>
      </c>
      <c r="E10" s="6">
        <v>0.31906665608392698</v>
      </c>
      <c r="F10" s="6">
        <v>0.10191205060104003</v>
      </c>
      <c r="G10" s="6">
        <v>7.5942039165119643E-2</v>
      </c>
      <c r="H10" s="6">
        <v>9.4224656718089064E-2</v>
      </c>
      <c r="I10" s="6">
        <v>1.7154126793156619E-2</v>
      </c>
      <c r="J10" s="6">
        <v>6.0158123966846139E-2</v>
      </c>
      <c r="K10" s="6">
        <v>3.8660349546821758E-2</v>
      </c>
      <c r="L10" s="8">
        <v>4.5968899029101875</v>
      </c>
      <c r="M10" t="str">
        <f>VLOOKUP(A10,'[1]Figure 6 - vacancy rates'!$A$2:$B$59,2,FALSE)</f>
        <v>Strong</v>
      </c>
    </row>
    <row r="11" spans="1:26" x14ac:dyDescent="0.25">
      <c r="A11" s="5" t="s">
        <v>16</v>
      </c>
      <c r="B11" s="6">
        <v>1.7123501667558331E-2</v>
      </c>
      <c r="C11" s="6">
        <v>3.9973287076707477E-2</v>
      </c>
      <c r="D11" s="6">
        <v>0.39715542467924986</v>
      </c>
      <c r="E11" s="6">
        <v>0.13262153182360251</v>
      </c>
      <c r="F11" s="6">
        <v>0.12842376341774489</v>
      </c>
      <c r="G11" s="6">
        <v>8.6988832151952911E-2</v>
      </c>
      <c r="H11" s="6">
        <v>9.5992861787021933E-2</v>
      </c>
      <c r="I11" s="6">
        <v>1.6590689013304159E-2</v>
      </c>
      <c r="J11" s="6">
        <v>7.7504298931233589E-2</v>
      </c>
      <c r="K11" s="6">
        <v>7.6258094516243975E-3</v>
      </c>
      <c r="L11" s="8">
        <v>7.1134106801729233</v>
      </c>
      <c r="M11" t="str">
        <f>VLOOKUP(A11,'[1]Figure 6 - vacancy rates'!$A$2:$B$59,2,FALSE)</f>
        <v>Moderately Weak</v>
      </c>
    </row>
    <row r="12" spans="1:26" x14ac:dyDescent="0.25">
      <c r="A12" s="5" t="s">
        <v>17</v>
      </c>
      <c r="B12" s="6">
        <v>7.4963479179345665E-3</v>
      </c>
      <c r="C12" s="6">
        <v>3.2455712757905174E-2</v>
      </c>
      <c r="D12" s="6">
        <v>0.24103260309233454</v>
      </c>
      <c r="E12" s="6">
        <v>0.29187489440470349</v>
      </c>
      <c r="F12" s="6">
        <v>7.7090593018973225E-2</v>
      </c>
      <c r="G12" s="6">
        <v>0.13783489699061358</v>
      </c>
      <c r="H12" s="6">
        <v>8.0691247363575705E-2</v>
      </c>
      <c r="I12" s="6">
        <v>2.229756491502485E-2</v>
      </c>
      <c r="J12" s="6">
        <v>9.5245349337428398E-2</v>
      </c>
      <c r="K12" s="6">
        <v>1.3980790201506483E-2</v>
      </c>
      <c r="L12" s="8">
        <v>4.9134966874678403</v>
      </c>
      <c r="M12" t="str">
        <f>VLOOKUP(A12,'[1]Figure 6 - vacancy rates'!$A$2:$B$59,2,FALSE)</f>
        <v>Strong</v>
      </c>
    </row>
    <row r="13" spans="1:26" x14ac:dyDescent="0.25">
      <c r="A13" s="5" t="s">
        <v>18</v>
      </c>
      <c r="B13" s="6">
        <v>9.4628676376407733E-3</v>
      </c>
      <c r="C13" s="6">
        <v>3.5012167729025122E-2</v>
      </c>
      <c r="D13" s="6">
        <v>0.2358721953135364</v>
      </c>
      <c r="E13" s="6">
        <v>0.313900939386347</v>
      </c>
      <c r="F13" s="6">
        <v>0.10277104995346371</v>
      </c>
      <c r="G13" s="6">
        <v>9.400315268114369E-2</v>
      </c>
      <c r="H13" s="6">
        <v>6.4433629519170546E-2</v>
      </c>
      <c r="I13" s="6">
        <v>2.1891301253777851E-2</v>
      </c>
      <c r="J13" s="6">
        <v>6.6187524802212072E-2</v>
      </c>
      <c r="K13" s="6">
        <v>5.6465171723682796E-2</v>
      </c>
      <c r="L13" s="8">
        <v>5.7180218462214567</v>
      </c>
      <c r="M13" t="str">
        <f>VLOOKUP(A13,'[1]Figure 6 - vacancy rates'!$A$2:$B$59,2,FALSE)</f>
        <v>Strong</v>
      </c>
    </row>
    <row r="14" spans="1:26" x14ac:dyDescent="0.25">
      <c r="A14" s="5" t="s">
        <v>19</v>
      </c>
      <c r="B14" s="6">
        <v>9.0490920432359425E-3</v>
      </c>
      <c r="C14" s="6">
        <v>1.5291856265028636E-2</v>
      </c>
      <c r="D14" s="6">
        <v>0.18031099375456741</v>
      </c>
      <c r="E14" s="6">
        <v>7.8580348617912327E-2</v>
      </c>
      <c r="F14" s="6">
        <v>0.10961992150236717</v>
      </c>
      <c r="G14" s="6">
        <v>0.26996608000845718</v>
      </c>
      <c r="H14" s="6">
        <v>6.7506558959774782E-2</v>
      </c>
      <c r="I14" s="6">
        <v>4.5720312749911972E-2</v>
      </c>
      <c r="J14" s="6">
        <v>4.5079047809859718E-2</v>
      </c>
      <c r="K14" s="6">
        <v>0.17887578828888498</v>
      </c>
      <c r="L14" s="8">
        <v>6.9310965785423244</v>
      </c>
      <c r="M14" t="str">
        <f>VLOOKUP(A14,'[1]Figure 6 - vacancy rates'!$A$2:$B$59,2,FALSE)</f>
        <v>Weak</v>
      </c>
    </row>
    <row r="15" spans="1:26" x14ac:dyDescent="0.25">
      <c r="A15" s="5" t="s">
        <v>20</v>
      </c>
      <c r="B15" s="6">
        <v>1.2026163952936824E-2</v>
      </c>
      <c r="C15" s="6">
        <v>1.9651102089586047E-2</v>
      </c>
      <c r="D15" s="6">
        <v>0.26527484795711737</v>
      </c>
      <c r="E15" s="6">
        <v>0.24855633639907435</v>
      </c>
      <c r="F15" s="6">
        <v>0.2062427345583033</v>
      </c>
      <c r="G15" s="6">
        <v>0.10323491562521854</v>
      </c>
      <c r="H15" s="6">
        <v>8.8346057733219588E-2</v>
      </c>
      <c r="I15" s="6">
        <v>1.203924928127993E-2</v>
      </c>
      <c r="J15" s="6">
        <v>3.2717016017298671E-2</v>
      </c>
      <c r="K15" s="6">
        <v>1.1911576385965373E-2</v>
      </c>
      <c r="L15" s="8">
        <v>4.0177620370017975</v>
      </c>
      <c r="M15" t="str">
        <f>VLOOKUP(A15,'[1]Figure 6 - vacancy rates'!$A$2:$B$59,2,FALSE)</f>
        <v>Moderately Strong</v>
      </c>
    </row>
    <row r="16" spans="1:26" x14ac:dyDescent="0.25">
      <c r="A16" s="5" t="s">
        <v>21</v>
      </c>
      <c r="B16" s="6">
        <v>5.487875193994571E-3</v>
      </c>
      <c r="C16" s="6">
        <v>4.2803846627348326E-2</v>
      </c>
      <c r="D16" s="6">
        <v>0.31463438354271883</v>
      </c>
      <c r="E16" s="6">
        <v>0.26977414019460416</v>
      </c>
      <c r="F16" s="6">
        <v>0.13293638969125701</v>
      </c>
      <c r="G16" s="6">
        <v>6.5482265699914638E-2</v>
      </c>
      <c r="H16" s="6">
        <v>7.3923058150392226E-2</v>
      </c>
      <c r="I16" s="6">
        <v>8.3217715073476556E-3</v>
      </c>
      <c r="J16" s="6">
        <v>6.7706618301655044E-2</v>
      </c>
      <c r="K16" s="6">
        <v>1.8929651090767368E-2</v>
      </c>
      <c r="L16" s="8">
        <v>4.3213230453181284</v>
      </c>
      <c r="M16" t="str">
        <f>VLOOKUP(A16,'[1]Figure 6 - vacancy rates'!$A$2:$B$59,2,FALSE)</f>
        <v>Strong</v>
      </c>
    </row>
    <row r="17" spans="1:13" x14ac:dyDescent="0.25">
      <c r="A17" s="5" t="s">
        <v>22</v>
      </c>
      <c r="B17" s="6">
        <v>1.3011699420180801E-2</v>
      </c>
      <c r="C17" s="6">
        <v>2.7126103903966126E-2</v>
      </c>
      <c r="D17" s="6">
        <v>0.22807701952601134</v>
      </c>
      <c r="E17" s="6">
        <v>9.076986722703749E-2</v>
      </c>
      <c r="F17" s="6">
        <v>0.1188558331992917</v>
      </c>
      <c r="G17" s="6">
        <v>0.11048240620029549</v>
      </c>
      <c r="H17" s="6">
        <v>0.11544552446580332</v>
      </c>
      <c r="I17" s="6">
        <v>7.4628425670911561E-2</v>
      </c>
      <c r="J17" s="6">
        <v>0.16568863601933123</v>
      </c>
      <c r="K17" s="6">
        <v>5.5914484367171037E-2</v>
      </c>
      <c r="L17" s="8">
        <v>6.0588946023444912</v>
      </c>
      <c r="M17" t="str">
        <f>VLOOKUP(A17,'[1]Figure 6 - vacancy rates'!$A$2:$B$59,2,FALSE)</f>
        <v>Weak</v>
      </c>
    </row>
    <row r="18" spans="1:13" x14ac:dyDescent="0.25">
      <c r="A18" s="5" t="s">
        <v>23</v>
      </c>
      <c r="B18" s="6">
        <v>1.9654651026623275E-2</v>
      </c>
      <c r="C18" s="6">
        <v>4.004292102297332E-2</v>
      </c>
      <c r="D18" s="6">
        <v>0.28736696832641878</v>
      </c>
      <c r="E18" s="6">
        <v>0.17916205007291316</v>
      </c>
      <c r="F18" s="6">
        <v>0.10644702601469384</v>
      </c>
      <c r="G18" s="6">
        <v>6.6310867555645803E-2</v>
      </c>
      <c r="H18" s="6">
        <v>8.082957555645838E-2</v>
      </c>
      <c r="I18" s="6">
        <v>0.1769143771744344</v>
      </c>
      <c r="J18" s="6">
        <v>3.1740194875857657E-2</v>
      </c>
      <c r="K18" s="6">
        <v>1.1531368373981027E-2</v>
      </c>
      <c r="L18" s="8">
        <v>6.7703201123001087</v>
      </c>
      <c r="M18" t="str">
        <f>VLOOKUP(A18,'[1]Figure 6 - vacancy rates'!$A$2:$B$59,2,FALSE)</f>
        <v>Moderately Strong</v>
      </c>
    </row>
    <row r="19" spans="1:13" x14ac:dyDescent="0.25">
      <c r="A19" s="5" t="s">
        <v>24</v>
      </c>
      <c r="B19" s="6">
        <v>9.9387511490308163E-3</v>
      </c>
      <c r="C19" s="6">
        <v>3.2379084336828297E-2</v>
      </c>
      <c r="D19" s="6">
        <v>0.30427116912926305</v>
      </c>
      <c r="E19" s="6">
        <v>0.10810246271556755</v>
      </c>
      <c r="F19" s="6">
        <v>0.11820771280557235</v>
      </c>
      <c r="G19" s="6">
        <v>0.25734354135516174</v>
      </c>
      <c r="H19" s="6">
        <v>0.10193735798930458</v>
      </c>
      <c r="I19" s="6">
        <v>2.0848047862284693E-2</v>
      </c>
      <c r="J19" s="6">
        <v>4.1389286372998851E-2</v>
      </c>
      <c r="K19" s="6">
        <v>5.5825862839880532E-3</v>
      </c>
      <c r="L19" s="8">
        <v>6.161350748294403</v>
      </c>
      <c r="M19" t="str">
        <f>VLOOKUP(A19,'[1]Figure 6 - vacancy rates'!$A$2:$B$59,2,FALSE)</f>
        <v>Strong</v>
      </c>
    </row>
    <row r="20" spans="1:13" x14ac:dyDescent="0.25">
      <c r="A20" s="5" t="s">
        <v>25</v>
      </c>
      <c r="B20" s="6">
        <v>8.5073641184895687E-3</v>
      </c>
      <c r="C20" s="6">
        <v>4.6458290350744259E-2</v>
      </c>
      <c r="D20" s="6">
        <v>0.37284714459557255</v>
      </c>
      <c r="E20" s="6">
        <v>0.1884050659532025</v>
      </c>
      <c r="F20" s="6">
        <v>6.1460874154767392E-2</v>
      </c>
      <c r="G20" s="6">
        <v>0.10367705520915137</v>
      </c>
      <c r="H20" s="6">
        <v>0.1295608399770885</v>
      </c>
      <c r="I20" s="6">
        <v>2.7145422319578297E-2</v>
      </c>
      <c r="J20" s="6">
        <v>3.2867800832262824E-2</v>
      </c>
      <c r="K20" s="6">
        <v>2.907014248914257E-2</v>
      </c>
      <c r="L20" s="8">
        <v>6.8375344836034939</v>
      </c>
      <c r="M20" t="str">
        <f>VLOOKUP(A20,'[1]Figure 6 - vacancy rates'!$A$2:$B$59,2,FALSE)</f>
        <v>Weak</v>
      </c>
    </row>
    <row r="21" spans="1:13" x14ac:dyDescent="0.25">
      <c r="A21" s="5" t="s">
        <v>26</v>
      </c>
      <c r="B21" s="6">
        <v>1.6786842514643571E-2</v>
      </c>
      <c r="C21" s="6">
        <v>2.6367778901562802E-2</v>
      </c>
      <c r="D21" s="6">
        <v>0.28147243040395364</v>
      </c>
      <c r="E21" s="6">
        <v>0.14962909231879737</v>
      </c>
      <c r="F21" s="6">
        <v>0.10129472865050339</v>
      </c>
      <c r="G21" s="6">
        <v>0.1113533625686899</v>
      </c>
      <c r="H21" s="6">
        <v>0.11786466966729535</v>
      </c>
      <c r="I21" s="6">
        <v>2.8575313798117629E-2</v>
      </c>
      <c r="J21" s="6">
        <v>0.11880952140685817</v>
      </c>
      <c r="K21" s="6">
        <v>4.7846259769578403E-2</v>
      </c>
      <c r="L21" s="8">
        <v>6.791558672166345</v>
      </c>
      <c r="M21" t="str">
        <f>VLOOKUP(A21,'[1]Figure 6 - vacancy rates'!$A$2:$B$59,2,FALSE)</f>
        <v>Weak</v>
      </c>
    </row>
    <row r="22" spans="1:13" x14ac:dyDescent="0.25">
      <c r="A22" s="5" t="s">
        <v>27</v>
      </c>
      <c r="B22" s="6">
        <v>9.5920812458415265E-3</v>
      </c>
      <c r="C22" s="6">
        <v>3.7749382599874481E-2</v>
      </c>
      <c r="D22" s="6">
        <v>0.31573131928862525</v>
      </c>
      <c r="E22" s="6">
        <v>0.15756777605050357</v>
      </c>
      <c r="F22" s="6">
        <v>0.10750348300230035</v>
      </c>
      <c r="G22" s="6">
        <v>0.10522053808700323</v>
      </c>
      <c r="H22" s="6">
        <v>9.4933504865979693E-2</v>
      </c>
      <c r="I22" s="6">
        <v>6.042584932230935E-3</v>
      </c>
      <c r="J22" s="6">
        <v>9.5939625367902945E-2</v>
      </c>
      <c r="K22" s="6">
        <v>6.9719704559738166E-2</v>
      </c>
      <c r="L22" s="8">
        <v>5.2234537446931162</v>
      </c>
      <c r="M22" t="e">
        <f>VLOOKUP(A22,'[1]Figure 6 - vacancy rates'!$A$2:$B$59,2,FALSE)</f>
        <v>#N/A</v>
      </c>
    </row>
    <row r="23" spans="1:13" x14ac:dyDescent="0.25">
      <c r="A23" s="5" t="s">
        <v>28</v>
      </c>
      <c r="B23" s="6">
        <v>1.4544190063523803E-2</v>
      </c>
      <c r="C23" s="6">
        <v>6.0444409857372955E-2</v>
      </c>
      <c r="D23" s="6">
        <v>4.6550032032928505E-2</v>
      </c>
      <c r="E23" s="6">
        <v>0.4749930711683778</v>
      </c>
      <c r="F23" s="6">
        <v>5.6899054773911821E-2</v>
      </c>
      <c r="G23" s="6">
        <v>8.8689381453434135E-2</v>
      </c>
      <c r="H23" s="6">
        <v>3.0439022094461834E-2</v>
      </c>
      <c r="I23" s="6">
        <v>2.6438456135368053E-3</v>
      </c>
      <c r="J23" s="6">
        <v>0.21222127077999695</v>
      </c>
      <c r="K23" s="6">
        <v>1.2575722162455401E-2</v>
      </c>
      <c r="L23" s="8">
        <v>3.2395240660184377</v>
      </c>
      <c r="M23" t="e">
        <f>VLOOKUP(A23,'[1]Figure 6 - vacancy rates'!$A$2:$B$59,2,FALSE)</f>
        <v>#N/A</v>
      </c>
    </row>
    <row r="24" spans="1:13" x14ac:dyDescent="0.25">
      <c r="A24" s="5" t="s">
        <v>29</v>
      </c>
      <c r="B24" s="6">
        <v>1.3586509836065734E-2</v>
      </c>
      <c r="C24" s="6">
        <v>2.3794275925596142E-2</v>
      </c>
      <c r="D24" s="6">
        <v>0.24851485187015221</v>
      </c>
      <c r="E24" s="6">
        <v>0.22488539099795227</v>
      </c>
      <c r="F24" s="6">
        <v>0.16445470639311618</v>
      </c>
      <c r="G24" s="6">
        <v>8.4353350796992729E-2</v>
      </c>
      <c r="H24" s="6">
        <v>0.11426875682324157</v>
      </c>
      <c r="I24" s="6">
        <v>3.0758962726105576E-2</v>
      </c>
      <c r="J24" s="6">
        <v>7.0627269260145689E-2</v>
      </c>
      <c r="K24" s="6">
        <v>2.4755925370632096E-2</v>
      </c>
      <c r="L24" s="8">
        <v>5.5957597008935318</v>
      </c>
      <c r="M24" t="str">
        <f>VLOOKUP(A24,'[1]Figure 6 - vacancy rates'!$A$2:$B$59,2,FALSE)</f>
        <v>Moderately Strong</v>
      </c>
    </row>
    <row r="25" spans="1:13" x14ac:dyDescent="0.25">
      <c r="A25" s="5" t="s">
        <v>30</v>
      </c>
      <c r="B25" s="6">
        <v>8.932672701332774E-3</v>
      </c>
      <c r="C25" s="6">
        <v>2.4919943544627537E-2</v>
      </c>
      <c r="D25" s="6">
        <v>0.32239286797983135</v>
      </c>
      <c r="E25" s="6">
        <v>0.22274258042275533</v>
      </c>
      <c r="F25" s="6">
        <v>0.17343751182582534</v>
      </c>
      <c r="G25" s="6">
        <v>7.8691575633020802E-2</v>
      </c>
      <c r="H25" s="6">
        <v>6.8143026119955027E-2</v>
      </c>
      <c r="I25" s="6">
        <v>8.333089816226635E-3</v>
      </c>
      <c r="J25" s="6">
        <v>8.569231240472526E-2</v>
      </c>
      <c r="K25" s="6">
        <v>6.7144195516997346E-3</v>
      </c>
      <c r="L25" s="8">
        <v>3.8508005671211269</v>
      </c>
      <c r="M25" t="e">
        <f>VLOOKUP(A25,'[1]Figure 6 - vacancy rates'!$A$2:$B$59,2,FALSE)</f>
        <v>#N/A</v>
      </c>
    </row>
    <row r="26" spans="1:13" x14ac:dyDescent="0.25">
      <c r="A26" s="5" t="s">
        <v>31</v>
      </c>
      <c r="B26" s="6">
        <v>9.6970173321207481E-3</v>
      </c>
      <c r="C26" s="6">
        <v>1.6292471973751669E-2</v>
      </c>
      <c r="D26" s="6">
        <v>0.15796758249571793</v>
      </c>
      <c r="E26" s="6">
        <v>0.11867276557490351</v>
      </c>
      <c r="F26" s="6">
        <v>5.3454232049551346E-2</v>
      </c>
      <c r="G26" s="6">
        <v>0.36433929250067099</v>
      </c>
      <c r="H26" s="6">
        <v>8.7685667707858198E-2</v>
      </c>
      <c r="I26" s="6">
        <v>7.1307373424272527E-2</v>
      </c>
      <c r="J26" s="6">
        <v>5.5049416935344785E-2</v>
      </c>
      <c r="K26" s="6">
        <v>6.5534180005808268E-2</v>
      </c>
      <c r="L26" s="8">
        <v>6.3257075774387852</v>
      </c>
      <c r="M26" t="str">
        <f>VLOOKUP(A26,'[1]Figure 6 - vacancy rates'!$A$2:$B$59,2,FALSE)</f>
        <v>Strong</v>
      </c>
    </row>
    <row r="27" spans="1:13" x14ac:dyDescent="0.25">
      <c r="A27" s="5" t="s">
        <v>32</v>
      </c>
      <c r="B27" s="6">
        <v>9.0658871343988912E-3</v>
      </c>
      <c r="C27" s="6">
        <v>2.1732001772662161E-2</v>
      </c>
      <c r="D27" s="6">
        <v>0.15181408934264942</v>
      </c>
      <c r="E27" s="6">
        <v>9.9054062598283643E-2</v>
      </c>
      <c r="F27" s="6">
        <v>0.11741502247762066</v>
      </c>
      <c r="G27" s="6">
        <v>0.25056297707029024</v>
      </c>
      <c r="H27" s="6">
        <v>7.0500206752912659E-2</v>
      </c>
      <c r="I27" s="6">
        <v>9.1985668973330673E-2</v>
      </c>
      <c r="J27" s="6">
        <v>4.7733421749391707E-2</v>
      </c>
      <c r="K27" s="6">
        <v>0.1401366621284601</v>
      </c>
      <c r="L27" s="8">
        <v>6.285054639048691</v>
      </c>
      <c r="M27" t="str">
        <f>VLOOKUP(A27,'[1]Figure 6 - vacancy rates'!$A$2:$B$59,2,FALSE)</f>
        <v>Moderately Weak</v>
      </c>
    </row>
    <row r="28" spans="1:13" x14ac:dyDescent="0.25">
      <c r="A28" s="5" t="s">
        <v>33</v>
      </c>
      <c r="B28" s="6">
        <v>6.2193732487122594E-3</v>
      </c>
      <c r="C28" s="6">
        <v>3.8589132954101456E-2</v>
      </c>
      <c r="D28" s="6">
        <v>0.31375172545032204</v>
      </c>
      <c r="E28" s="6">
        <v>0.16051204023032198</v>
      </c>
      <c r="F28" s="6">
        <v>7.9970329012525501E-2</v>
      </c>
      <c r="G28" s="6">
        <v>0.16695289182623574</v>
      </c>
      <c r="H28" s="6">
        <v>8.5644260277463413E-2</v>
      </c>
      <c r="I28" s="6">
        <v>2.670604036430425E-2</v>
      </c>
      <c r="J28" s="6">
        <v>7.7208532530692334E-2</v>
      </c>
      <c r="K28" s="6">
        <v>4.4445674105321305E-2</v>
      </c>
      <c r="L28" s="8">
        <v>7.7478353501852864</v>
      </c>
      <c r="M28" t="str">
        <f>VLOOKUP(A28,'[1]Figure 6 - vacancy rates'!$A$2:$B$59,2,FALSE)</f>
        <v>Weak</v>
      </c>
    </row>
    <row r="29" spans="1:13" x14ac:dyDescent="0.25">
      <c r="A29" s="5" t="s">
        <v>34</v>
      </c>
      <c r="B29" s="6">
        <v>1.1545133603065963E-2</v>
      </c>
      <c r="C29" s="6">
        <v>4.8847203436252991E-2</v>
      </c>
      <c r="D29" s="6">
        <v>0.25999369474070028</v>
      </c>
      <c r="E29" s="6">
        <v>0.21768670558165679</v>
      </c>
      <c r="F29" s="6">
        <v>0.10546905140649483</v>
      </c>
      <c r="G29" s="6">
        <v>0.11149557999676002</v>
      </c>
      <c r="H29" s="6">
        <v>0.14612767535197668</v>
      </c>
      <c r="I29" s="6">
        <v>2.5543456109404342E-2</v>
      </c>
      <c r="J29" s="6">
        <v>5.0615227048778133E-2</v>
      </c>
      <c r="K29" s="6">
        <v>2.2676272724910202E-2</v>
      </c>
      <c r="L29" s="8">
        <v>6.471787585504071</v>
      </c>
      <c r="M29" t="str">
        <f>VLOOKUP(A29,'[1]Figure 6 - vacancy rates'!$A$2:$B$59,2,FALSE)</f>
        <v>Moderately Weak</v>
      </c>
    </row>
    <row r="30" spans="1:13" x14ac:dyDescent="0.25">
      <c r="A30" s="5" t="s">
        <v>35</v>
      </c>
      <c r="B30" s="6">
        <v>6.9567698521430139E-3</v>
      </c>
      <c r="C30" s="6">
        <v>2.9242461292209209E-2</v>
      </c>
      <c r="D30" s="6">
        <v>0.22718698239609483</v>
      </c>
      <c r="E30" s="6">
        <v>0.28846511197386815</v>
      </c>
      <c r="F30" s="6">
        <v>0.12498868668136459</v>
      </c>
      <c r="G30" s="6">
        <v>0.10995386576308419</v>
      </c>
      <c r="H30" s="6">
        <v>6.8345623866891983E-2</v>
      </c>
      <c r="I30" s="6">
        <v>2.081808216886245E-2</v>
      </c>
      <c r="J30" s="6">
        <v>7.0526914258820697E-2</v>
      </c>
      <c r="K30" s="6">
        <v>5.35155017466609E-2</v>
      </c>
      <c r="L30" s="8">
        <v>5.5849476055142846</v>
      </c>
      <c r="M30" t="str">
        <f>VLOOKUP(A30,'[1]Figure 6 - vacancy rates'!$A$2:$B$59,2,FALSE)</f>
        <v>Strong</v>
      </c>
    </row>
    <row r="31" spans="1:13" x14ac:dyDescent="0.25">
      <c r="A31" s="5" t="s">
        <v>36</v>
      </c>
      <c r="B31" s="6">
        <v>8.1352101031730139E-3</v>
      </c>
      <c r="C31" s="6">
        <v>3.862475762149755E-2</v>
      </c>
      <c r="D31" s="6">
        <v>0.31501694584791362</v>
      </c>
      <c r="E31" s="6">
        <v>0.21759436728660553</v>
      </c>
      <c r="F31" s="6">
        <v>0.17206478143750567</v>
      </c>
      <c r="G31" s="6">
        <v>8.5411266559374241E-2</v>
      </c>
      <c r="H31" s="6">
        <v>8.5538673296964574E-2</v>
      </c>
      <c r="I31" s="6">
        <v>1.68528981887399E-2</v>
      </c>
      <c r="J31" s="6">
        <v>2.2224244280108291E-2</v>
      </c>
      <c r="K31" s="6">
        <v>3.8536855378117865E-2</v>
      </c>
      <c r="L31" s="8">
        <v>6.4178221410996761</v>
      </c>
      <c r="M31" t="str">
        <f>VLOOKUP(A31,'[1]Figure 6 - vacancy rates'!$A$2:$B$59,2,FALSE)</f>
        <v>Weak</v>
      </c>
    </row>
    <row r="32" spans="1:13" x14ac:dyDescent="0.25">
      <c r="A32" s="5" t="s">
        <v>37</v>
      </c>
      <c r="B32" s="6">
        <v>4.9202982983386533E-3</v>
      </c>
      <c r="C32" s="6">
        <v>2.9467340176793446E-2</v>
      </c>
      <c r="D32" s="6">
        <v>0.26938838800963244</v>
      </c>
      <c r="E32" s="6">
        <v>0.2773278204132294</v>
      </c>
      <c r="F32" s="6">
        <v>0.12728781852814267</v>
      </c>
      <c r="G32" s="6">
        <v>0.1362782861283405</v>
      </c>
      <c r="H32" s="6">
        <v>5.4590753961557853E-2</v>
      </c>
      <c r="I32" s="6">
        <v>7.0146029326912272E-3</v>
      </c>
      <c r="J32" s="6">
        <v>6.4777655780484791E-2</v>
      </c>
      <c r="K32" s="6">
        <v>2.8947035770789165E-2</v>
      </c>
      <c r="L32" s="8">
        <v>6.6015897061377364</v>
      </c>
      <c r="M32" t="str">
        <f>VLOOKUP(A32,'[1]Figure 6 - vacancy rates'!$A$2:$B$59,2,FALSE)</f>
        <v>Moderately Strong</v>
      </c>
    </row>
    <row r="33" spans="1:13" x14ac:dyDescent="0.25">
      <c r="A33" s="5" t="s">
        <v>38</v>
      </c>
      <c r="B33" s="6">
        <v>1.6739495043158414E-2</v>
      </c>
      <c r="C33" s="6">
        <v>1.7548559220787709E-2</v>
      </c>
      <c r="D33" s="6">
        <v>0.12527637244369952</v>
      </c>
      <c r="E33" s="6">
        <v>0.33077549349252139</v>
      </c>
      <c r="F33" s="6">
        <v>8.1166325829448133E-2</v>
      </c>
      <c r="G33" s="6">
        <v>9.1475894964310481E-2</v>
      </c>
      <c r="H33" s="6">
        <v>7.9041726383980423E-2</v>
      </c>
      <c r="I33" s="6">
        <v>5.6370052823035699E-3</v>
      </c>
      <c r="J33" s="6">
        <v>0.24262189503822965</v>
      </c>
      <c r="K33" s="6">
        <v>9.7172323015607114E-3</v>
      </c>
      <c r="L33" s="8">
        <v>4.5674175233074878</v>
      </c>
      <c r="M33" t="str">
        <f>VLOOKUP(A33,'[1]Figure 6 - vacancy rates'!$A$2:$B$59,2,FALSE)</f>
        <v>Strong</v>
      </c>
    </row>
    <row r="34" spans="1:13" x14ac:dyDescent="0.25">
      <c r="A34" s="5" t="s">
        <v>39</v>
      </c>
      <c r="B34" s="6">
        <v>1.7601804728540768E-2</v>
      </c>
      <c r="C34" s="6">
        <v>2.825074049432226E-2</v>
      </c>
      <c r="D34" s="6">
        <v>0.23153479417985248</v>
      </c>
      <c r="E34" s="6">
        <v>0.1499162475814613</v>
      </c>
      <c r="F34" s="6">
        <v>9.540853625829783E-2</v>
      </c>
      <c r="G34" s="6">
        <v>0.18454889899535246</v>
      </c>
      <c r="H34" s="6">
        <v>0.13687197710214566</v>
      </c>
      <c r="I34" s="6">
        <v>5.0194232233588314E-2</v>
      </c>
      <c r="J34" s="6">
        <v>2.3127598469821504E-2</v>
      </c>
      <c r="K34" s="6">
        <v>8.2545169956617301E-2</v>
      </c>
      <c r="L34" s="8">
        <v>6.4189580315346619</v>
      </c>
      <c r="M34" t="str">
        <f>VLOOKUP(A34,'[1]Figure 6 - vacancy rates'!$A$2:$B$59,2,FALSE)</f>
        <v>Weak</v>
      </c>
    </row>
    <row r="35" spans="1:13" x14ac:dyDescent="0.25">
      <c r="A35" s="5" t="s">
        <v>40</v>
      </c>
      <c r="B35" s="6">
        <v>8.2836756676894236E-3</v>
      </c>
      <c r="C35" s="6">
        <v>2.4047676737366162E-2</v>
      </c>
      <c r="D35" s="6">
        <v>0.21809945480475332</v>
      </c>
      <c r="E35" s="6">
        <v>0.33645614004015822</v>
      </c>
      <c r="F35" s="6">
        <v>0.11725844209873017</v>
      </c>
      <c r="G35" s="6">
        <v>0.101106826790844</v>
      </c>
      <c r="H35" s="6">
        <v>6.3483376202675232E-2</v>
      </c>
      <c r="I35" s="6">
        <v>9.704705877194221E-3</v>
      </c>
      <c r="J35" s="6">
        <v>9.63171730571597E-2</v>
      </c>
      <c r="K35" s="6">
        <v>2.5242528723429376E-2</v>
      </c>
      <c r="L35" s="8">
        <v>5.7580620464142873</v>
      </c>
      <c r="M35" t="str">
        <f>VLOOKUP(A35,'[1]Figure 6 - vacancy rates'!$A$2:$B$59,2,FALSE)</f>
        <v>Strong</v>
      </c>
    </row>
    <row r="36" spans="1:13" x14ac:dyDescent="0.25">
      <c r="A36" s="5" t="s">
        <v>41</v>
      </c>
      <c r="B36" s="6">
        <v>8.3792787879162552E-3</v>
      </c>
      <c r="C36" s="6">
        <v>5.8502333916676814E-2</v>
      </c>
      <c r="D36" s="6">
        <v>0.2321976666629447</v>
      </c>
      <c r="E36" s="6">
        <v>8.0516968744200279E-2</v>
      </c>
      <c r="F36" s="6">
        <v>9.5265633171710176E-2</v>
      </c>
      <c r="G36" s="6">
        <v>0.1999156280583507</v>
      </c>
      <c r="H36" s="6">
        <v>0.11966456228477167</v>
      </c>
      <c r="I36" s="6">
        <v>9.2968688189794799E-2</v>
      </c>
      <c r="J36" s="6">
        <v>4.6740568636006057E-2</v>
      </c>
      <c r="K36" s="6">
        <v>6.5848671547628704E-2</v>
      </c>
      <c r="L36" s="8">
        <v>7.0687846636154177</v>
      </c>
      <c r="M36" t="str">
        <f>VLOOKUP(A36,'[1]Figure 6 - vacancy rates'!$A$2:$B$59,2,FALSE)</f>
        <v>Weak</v>
      </c>
    </row>
    <row r="37" spans="1:13" x14ac:dyDescent="0.25">
      <c r="A37" s="5" t="s">
        <v>42</v>
      </c>
      <c r="B37" s="6">
        <v>1.82554609262125E-2</v>
      </c>
      <c r="C37" s="6">
        <v>5.277297947449363E-2</v>
      </c>
      <c r="D37" s="6">
        <v>0.41749804995682499</v>
      </c>
      <c r="E37" s="6">
        <v>0.18906849887290367</v>
      </c>
      <c r="F37" s="6">
        <v>0.12399627223008235</v>
      </c>
      <c r="G37" s="6">
        <v>3.6605289553786925E-2</v>
      </c>
      <c r="H37" s="6">
        <v>0.14758119299518799</v>
      </c>
      <c r="I37" s="6">
        <v>4.6216543807674577E-3</v>
      </c>
      <c r="J37" s="6">
        <v>5.2458849624016967E-3</v>
      </c>
      <c r="K37" s="6">
        <v>4.3547166473386157E-3</v>
      </c>
      <c r="L37" s="8">
        <v>6.5880367336703847</v>
      </c>
      <c r="M37" t="str">
        <f>VLOOKUP(A37,'[1]Figure 6 - vacancy rates'!$A$2:$B$59,2,FALSE)</f>
        <v>Moderately Weak</v>
      </c>
    </row>
    <row r="38" spans="1:13" x14ac:dyDescent="0.25">
      <c r="A38" s="5" t="s">
        <v>43</v>
      </c>
      <c r="B38" s="6">
        <v>9.0197643644192547E-3</v>
      </c>
      <c r="C38" s="6">
        <v>4.7526291774560754E-2</v>
      </c>
      <c r="D38" s="6">
        <v>0.30419209280816101</v>
      </c>
      <c r="E38" s="6">
        <v>0.16434161025690844</v>
      </c>
      <c r="F38" s="6">
        <v>0.20157385921588325</v>
      </c>
      <c r="G38" s="6">
        <v>0.10482346141585804</v>
      </c>
      <c r="H38" s="6">
        <v>7.3424516414046612E-2</v>
      </c>
      <c r="I38" s="6">
        <v>1.8538406829765836E-2</v>
      </c>
      <c r="J38" s="6">
        <v>5.4342179812457786E-2</v>
      </c>
      <c r="K38" s="6">
        <v>2.2217817107939006E-2</v>
      </c>
      <c r="L38" s="8">
        <v>5.5231890752562895</v>
      </c>
      <c r="M38" t="str">
        <f>VLOOKUP(A38,'[1]Figure 6 - vacancy rates'!$A$2:$B$59,2,FALSE)</f>
        <v>Strong</v>
      </c>
    </row>
    <row r="39" spans="1:13" x14ac:dyDescent="0.25">
      <c r="A39" s="5" t="s">
        <v>44</v>
      </c>
      <c r="B39" s="6">
        <v>9.4363801906436531E-3</v>
      </c>
      <c r="C39" s="6">
        <v>2.8012574707735327E-2</v>
      </c>
      <c r="D39" s="6">
        <v>0.20376400589182173</v>
      </c>
      <c r="E39" s="6">
        <v>0.29496933807155407</v>
      </c>
      <c r="F39" s="6">
        <v>0.18017361440476132</v>
      </c>
      <c r="G39" s="6">
        <v>7.575905562077237E-2</v>
      </c>
      <c r="H39" s="6">
        <v>7.0721511588880265E-2</v>
      </c>
      <c r="I39" s="6">
        <v>1.4751201720429256E-2</v>
      </c>
      <c r="J39" s="6">
        <v>0.10122352356294699</v>
      </c>
      <c r="K39" s="6">
        <v>2.1188794240454899E-2</v>
      </c>
      <c r="L39" s="8">
        <v>6.38709923008253</v>
      </c>
      <c r="M39" t="str">
        <f>VLOOKUP(A39,'[1]Figure 6 - vacancy rates'!$A$2:$B$59,2,FALSE)</f>
        <v>Moderately Strong</v>
      </c>
    </row>
    <row r="40" spans="1:13" x14ac:dyDescent="0.25">
      <c r="A40" s="5" t="s">
        <v>45</v>
      </c>
      <c r="B40" s="6">
        <v>1.3273113643650712E-2</v>
      </c>
      <c r="C40" s="6">
        <v>3.2218524949426654E-2</v>
      </c>
      <c r="D40" s="6">
        <v>0.1986710305741852</v>
      </c>
      <c r="E40" s="6">
        <v>0.19057079825427581</v>
      </c>
      <c r="F40" s="6">
        <v>9.2666379627256545E-2</v>
      </c>
      <c r="G40" s="6">
        <v>0.24036740094173936</v>
      </c>
      <c r="H40" s="6">
        <v>6.5894140715044028E-2</v>
      </c>
      <c r="I40" s="6">
        <v>3.0944848339673786E-2</v>
      </c>
      <c r="J40" s="6">
        <v>8.3287628521613935E-2</v>
      </c>
      <c r="K40" s="6">
        <v>5.2106134433133784E-2</v>
      </c>
      <c r="L40" s="8">
        <v>5.5058476629006989</v>
      </c>
      <c r="M40" t="str">
        <f>VLOOKUP(A40,'[1]Figure 6 - vacancy rates'!$A$2:$B$59,2,FALSE)</f>
        <v>Weak</v>
      </c>
    </row>
    <row r="41" spans="1:13" x14ac:dyDescent="0.25">
      <c r="A41" s="5" t="s">
        <v>46</v>
      </c>
      <c r="B41" s="6">
        <v>8.8313614762877326E-3</v>
      </c>
      <c r="C41" s="6">
        <v>3.546712556871072E-2</v>
      </c>
      <c r="D41" s="6">
        <v>0.12442028243459374</v>
      </c>
      <c r="E41" s="6">
        <v>0.11314531238144017</v>
      </c>
      <c r="F41" s="6">
        <v>8.9614769644545289E-2</v>
      </c>
      <c r="G41" s="6">
        <v>0.3550137111473059</v>
      </c>
      <c r="H41" s="6">
        <v>6.6173174784871489E-2</v>
      </c>
      <c r="I41" s="6">
        <v>9.4467870246915733E-2</v>
      </c>
      <c r="J41" s="6">
        <v>3.7434638545610383E-2</v>
      </c>
      <c r="K41" s="6">
        <v>7.5431753769718918E-2</v>
      </c>
      <c r="L41" s="8">
        <v>6.2632948334378726</v>
      </c>
      <c r="M41" t="str">
        <f>VLOOKUP(A41,'[1]Figure 6 - vacancy rates'!$A$2:$B$59,2,FALSE)</f>
        <v>Weak</v>
      </c>
    </row>
    <row r="42" spans="1:13" x14ac:dyDescent="0.25">
      <c r="A42" s="5" t="s">
        <v>47</v>
      </c>
      <c r="B42" s="6">
        <v>1.2379343691085391E-2</v>
      </c>
      <c r="C42" s="6">
        <v>3.1517544413621736E-2</v>
      </c>
      <c r="D42" s="6">
        <v>0.29024019601240719</v>
      </c>
      <c r="E42" s="6">
        <v>0.20572062444455608</v>
      </c>
      <c r="F42" s="6">
        <v>0.19354862955851193</v>
      </c>
      <c r="G42" s="6">
        <v>4.5118241970319578E-2</v>
      </c>
      <c r="H42" s="6">
        <v>0.10135511302594351</v>
      </c>
      <c r="I42" s="6">
        <v>2.4656264626731438E-2</v>
      </c>
      <c r="J42" s="6">
        <v>5.7452442198277609E-2</v>
      </c>
      <c r="K42" s="6">
        <v>3.8011600058545564E-2</v>
      </c>
      <c r="L42" s="8">
        <v>5.6942910536037239</v>
      </c>
      <c r="M42" t="str">
        <f>VLOOKUP(A42,'[1]Figure 6 - vacancy rates'!$A$2:$B$59,2,FALSE)</f>
        <v>Strong</v>
      </c>
    </row>
    <row r="43" spans="1:13" x14ac:dyDescent="0.25">
      <c r="A43" s="5" t="s">
        <v>48</v>
      </c>
      <c r="B43" s="6">
        <v>7.453606997229606E-3</v>
      </c>
      <c r="C43" s="6">
        <v>4.7588852574622809E-2</v>
      </c>
      <c r="D43" s="6">
        <v>0.24508191927075074</v>
      </c>
      <c r="E43" s="6">
        <v>0.26653007633206294</v>
      </c>
      <c r="F43" s="6">
        <v>0.12241565308106177</v>
      </c>
      <c r="G43" s="6">
        <v>9.7214806231816095E-2</v>
      </c>
      <c r="H43" s="6">
        <v>9.8341962125115492E-2</v>
      </c>
      <c r="I43" s="6">
        <v>3.0587892808400633E-2</v>
      </c>
      <c r="J43" s="6">
        <v>4.9171873060589281E-2</v>
      </c>
      <c r="K43" s="6">
        <v>3.5613357518351034E-2</v>
      </c>
      <c r="L43" s="8">
        <v>6.4267980167905492</v>
      </c>
      <c r="M43" t="str">
        <f>VLOOKUP(A43,'[1]Figure 6 - vacancy rates'!$A$2:$B$59,2,FALSE)</f>
        <v>Moderately Strong</v>
      </c>
    </row>
    <row r="44" spans="1:13" x14ac:dyDescent="0.25">
      <c r="A44" s="5" t="s">
        <v>49</v>
      </c>
      <c r="B44" s="6">
        <v>1.2777356201889167E-2</v>
      </c>
      <c r="C44" s="6">
        <v>2.1752827206964392E-2</v>
      </c>
      <c r="D44" s="6">
        <v>0.2120079632335525</v>
      </c>
      <c r="E44" s="6">
        <v>0.31177456754648614</v>
      </c>
      <c r="F44" s="6">
        <v>0.12196186615540165</v>
      </c>
      <c r="G44" s="6">
        <v>0.11734287929952074</v>
      </c>
      <c r="H44" s="6">
        <v>0.10379713565948334</v>
      </c>
      <c r="I44" s="6">
        <v>1.2287362904030647E-2</v>
      </c>
      <c r="J44" s="6">
        <v>7.9863509206851716E-2</v>
      </c>
      <c r="K44" s="6">
        <v>6.4345325858198897E-3</v>
      </c>
      <c r="L44" s="8">
        <v>4.4926075294877732</v>
      </c>
      <c r="M44" t="str">
        <f>VLOOKUP(A44,'[1]Figure 6 - vacancy rates'!$A$2:$B$59,2,FALSE)</f>
        <v>Strong</v>
      </c>
    </row>
    <row r="45" spans="1:13" x14ac:dyDescent="0.25">
      <c r="A45" s="5" t="s">
        <v>50</v>
      </c>
      <c r="B45" s="6">
        <v>8.8723217622852027E-3</v>
      </c>
      <c r="C45" s="6">
        <v>1.5223189749826166E-2</v>
      </c>
      <c r="D45" s="6">
        <v>0.26654509055189196</v>
      </c>
      <c r="E45" s="6">
        <v>0.13832811302106543</v>
      </c>
      <c r="F45" s="6">
        <v>0.13429934442649208</v>
      </c>
      <c r="G45" s="6">
        <v>0.19950252242930241</v>
      </c>
      <c r="H45" s="6">
        <v>9.552519513062617E-2</v>
      </c>
      <c r="I45" s="6">
        <v>1.433519714637535E-2</v>
      </c>
      <c r="J45" s="6">
        <v>7.6675081723117225E-2</v>
      </c>
      <c r="K45" s="6">
        <v>5.0693944059017927E-2</v>
      </c>
      <c r="L45" s="8">
        <v>6.2632750767142609</v>
      </c>
      <c r="M45" t="str">
        <f>VLOOKUP(A45,'[1]Figure 6 - vacancy rates'!$A$2:$B$59,2,FALSE)</f>
        <v>Weak</v>
      </c>
    </row>
    <row r="46" spans="1:13" x14ac:dyDescent="0.25">
      <c r="A46" s="5" t="s">
        <v>51</v>
      </c>
      <c r="B46" s="6">
        <v>8.6520768965092903E-3</v>
      </c>
      <c r="C46" s="6">
        <v>5.1524872185921944E-2</v>
      </c>
      <c r="D46" s="6">
        <v>0.31689482153207488</v>
      </c>
      <c r="E46" s="6">
        <v>0.16672256948669464</v>
      </c>
      <c r="F46" s="6">
        <v>0.12106376347362524</v>
      </c>
      <c r="G46" s="6">
        <v>0.10994860574048997</v>
      </c>
      <c r="H46" s="6">
        <v>8.7988310087396868E-2</v>
      </c>
      <c r="I46" s="6">
        <v>4.1053071095429682E-2</v>
      </c>
      <c r="J46" s="6">
        <v>6.5476207659770677E-2</v>
      </c>
      <c r="K46" s="6">
        <v>3.0675701842086799E-2</v>
      </c>
      <c r="L46" s="8">
        <v>6.6134353945671878</v>
      </c>
      <c r="M46" t="str">
        <f>VLOOKUP(A46,'[1]Figure 6 - vacancy rates'!$A$2:$B$59,2,FALSE)</f>
        <v>Moderately Strong</v>
      </c>
    </row>
    <row r="47" spans="1:13" x14ac:dyDescent="0.25">
      <c r="A47" s="5" t="s">
        <v>52</v>
      </c>
      <c r="B47" s="6">
        <v>1.235511414853069E-2</v>
      </c>
      <c r="C47" s="6">
        <v>1.7375648489964535E-2</v>
      </c>
      <c r="D47" s="6">
        <v>0.26626293570898968</v>
      </c>
      <c r="E47" s="6">
        <v>0.11617494055887158</v>
      </c>
      <c r="F47" s="6">
        <v>8.8182578017800009E-2</v>
      </c>
      <c r="G47" s="6">
        <v>0.31984185675057503</v>
      </c>
      <c r="H47" s="6">
        <v>6.2627753683648632E-2</v>
      </c>
      <c r="I47" s="6">
        <v>2.4773125917276363E-2</v>
      </c>
      <c r="J47" s="6">
        <v>3.9346449163618707E-2</v>
      </c>
      <c r="K47" s="6">
        <v>5.3059597560724876E-2</v>
      </c>
      <c r="L47" s="8">
        <v>6.6649925017670411</v>
      </c>
      <c r="M47" t="str">
        <f>VLOOKUP(A47,'[1]Figure 6 - vacancy rates'!$A$2:$B$59,2,FALSE)</f>
        <v>Moderately Weak</v>
      </c>
    </row>
    <row r="48" spans="1:13" x14ac:dyDescent="0.25">
      <c r="A48" s="5" t="s">
        <v>53</v>
      </c>
      <c r="B48" s="6">
        <v>6.7632577638241445E-3</v>
      </c>
      <c r="C48" s="6">
        <v>4.8156880677953325E-2</v>
      </c>
      <c r="D48" s="6">
        <v>0.31169048663607707</v>
      </c>
      <c r="E48" s="6">
        <v>0.17751540504943</v>
      </c>
      <c r="F48" s="6">
        <v>0.15786175956270573</v>
      </c>
      <c r="G48" s="6">
        <v>9.9916506782517178E-2</v>
      </c>
      <c r="H48" s="6">
        <v>9.6300130794111705E-2</v>
      </c>
      <c r="I48" s="6">
        <v>4.1996163467603181E-2</v>
      </c>
      <c r="J48" s="6">
        <v>4.5931833417514722E-2</v>
      </c>
      <c r="K48" s="6">
        <v>1.3867575848262982E-2</v>
      </c>
      <c r="L48" s="8">
        <v>5.8973604702603737</v>
      </c>
      <c r="M48" t="str">
        <f>VLOOKUP(A48,'[1]Figure 6 - vacancy rates'!$A$2:$B$59,2,FALSE)</f>
        <v>Weak</v>
      </c>
    </row>
    <row r="49" spans="1:13" x14ac:dyDescent="0.25">
      <c r="A49" s="5" t="s">
        <v>54</v>
      </c>
      <c r="B49" s="6">
        <v>9.7810786859223939E-3</v>
      </c>
      <c r="C49" s="6">
        <v>1.6105629581934351E-2</v>
      </c>
      <c r="D49" s="6">
        <v>0.23269512332943318</v>
      </c>
      <c r="E49" s="6">
        <v>0.20564716393526272</v>
      </c>
      <c r="F49" s="6">
        <v>0.14613945221934102</v>
      </c>
      <c r="G49" s="6">
        <v>0.14482088859274747</v>
      </c>
      <c r="H49" s="6">
        <v>8.7808140429879014E-2</v>
      </c>
      <c r="I49" s="6">
        <v>3.3714242524486883E-2</v>
      </c>
      <c r="J49" s="6">
        <v>8.6306259703895841E-2</v>
      </c>
      <c r="K49" s="6">
        <v>3.6982020997097069E-2</v>
      </c>
      <c r="L49" s="8">
        <v>4.4618279780469736</v>
      </c>
      <c r="M49" t="str">
        <f>VLOOKUP(A49,'[1]Figure 6 - vacancy rates'!$A$2:$B$59,2,FALSE)</f>
        <v>Strong</v>
      </c>
    </row>
    <row r="50" spans="1:13" x14ac:dyDescent="0.25">
      <c r="A50" s="5" t="s">
        <v>55</v>
      </c>
      <c r="B50" s="6">
        <v>1.4141179511922569E-2</v>
      </c>
      <c r="C50" s="6">
        <v>2.594088935136046E-2</v>
      </c>
      <c r="D50" s="6">
        <v>0.17093932558896555</v>
      </c>
      <c r="E50" s="6">
        <v>0.2334214091340634</v>
      </c>
      <c r="F50" s="6">
        <v>0.12138858385072225</v>
      </c>
      <c r="G50" s="6">
        <v>0.20618386632354499</v>
      </c>
      <c r="H50" s="6">
        <v>7.2822601464856515E-2</v>
      </c>
      <c r="I50" s="6">
        <v>2.7030046835763336E-2</v>
      </c>
      <c r="J50" s="6">
        <v>5.6061110894036405E-2</v>
      </c>
      <c r="K50" s="6">
        <v>7.2070987044764431E-2</v>
      </c>
      <c r="L50" s="8">
        <v>6.1283979326457398</v>
      </c>
      <c r="M50" t="str">
        <f>VLOOKUP(A50,'[1]Figure 6 - vacancy rates'!$A$2:$B$59,2,FALSE)</f>
        <v>Strong</v>
      </c>
    </row>
    <row r="51" spans="1:13" x14ac:dyDescent="0.25">
      <c r="A51" s="5" t="s">
        <v>56</v>
      </c>
      <c r="B51" s="6">
        <v>1.0095043124927398E-2</v>
      </c>
      <c r="C51" s="6">
        <v>7.9094457205697646E-3</v>
      </c>
      <c r="D51" s="6">
        <v>0.14135428918567841</v>
      </c>
      <c r="E51" s="6">
        <v>9.1168017801411275E-2</v>
      </c>
      <c r="F51" s="6">
        <v>5.6170500023317894E-2</v>
      </c>
      <c r="G51" s="6">
        <v>0.30403639700793378</v>
      </c>
      <c r="H51" s="6">
        <v>6.2471024073062542E-2</v>
      </c>
      <c r="I51" s="6">
        <v>2.6837982717211346E-2</v>
      </c>
      <c r="J51" s="6">
        <v>0.10305748167421176</v>
      </c>
      <c r="K51" s="6">
        <v>0.19689981867167575</v>
      </c>
      <c r="L51" s="8">
        <v>6.135362910851395</v>
      </c>
      <c r="M51" t="str">
        <f>VLOOKUP(A51,'[1]Figure 6 - vacancy rates'!$A$2:$B$59,2,FALSE)</f>
        <v>Strong</v>
      </c>
    </row>
    <row r="52" spans="1:13" x14ac:dyDescent="0.25">
      <c r="A52" s="5" t="s">
        <v>57</v>
      </c>
      <c r="B52" s="6">
        <v>5.4822177909112021E-3</v>
      </c>
      <c r="C52" s="6">
        <v>2.6972229309503281E-2</v>
      </c>
      <c r="D52" s="6">
        <v>0.24626186804481967</v>
      </c>
      <c r="E52" s="6">
        <v>0.15319593212737545</v>
      </c>
      <c r="F52" s="6">
        <v>0.15331752381938737</v>
      </c>
      <c r="G52" s="6">
        <v>7.613056550808428E-2</v>
      </c>
      <c r="H52" s="6">
        <v>5.0982032181204368E-2</v>
      </c>
      <c r="I52" s="6">
        <v>0.1197300851290435</v>
      </c>
      <c r="J52" s="6">
        <v>0.11890197963584531</v>
      </c>
      <c r="K52" s="6">
        <v>4.9025566453825296E-2</v>
      </c>
      <c r="L52" s="8">
        <v>5.8890730656481969</v>
      </c>
      <c r="M52" t="str">
        <f>VLOOKUP(A52,'[1]Figure 6 - vacancy rates'!$A$2:$B$59,2,FALSE)</f>
        <v>Moderately Strong</v>
      </c>
    </row>
    <row r="53" spans="1:13" x14ac:dyDescent="0.25">
      <c r="A53" s="5" t="s">
        <v>58</v>
      </c>
      <c r="B53" s="6">
        <v>1.2896725475496333E-2</v>
      </c>
      <c r="C53" s="6">
        <v>3.4220497921337682E-2</v>
      </c>
      <c r="D53" s="6">
        <v>0.26263224642114641</v>
      </c>
      <c r="E53" s="6">
        <v>0.1895999475092707</v>
      </c>
      <c r="F53" s="6">
        <v>9.3310279573873167E-2</v>
      </c>
      <c r="G53" s="6">
        <v>0.14286984804030869</v>
      </c>
      <c r="H53" s="6">
        <v>0.10198492900656048</v>
      </c>
      <c r="I53" s="6">
        <v>2.8410210383063631E-2</v>
      </c>
      <c r="J53" s="6">
        <v>8.9300425407902687E-2</v>
      </c>
      <c r="K53" s="6">
        <v>4.4774890261040416E-2</v>
      </c>
      <c r="L53" s="8">
        <v>5.5075941703784679</v>
      </c>
      <c r="M53" t="str">
        <f>VLOOKUP(A53,'[1]Figure 6 - vacancy rates'!$A$2:$B$59,2,FALSE)</f>
        <v>Weak</v>
      </c>
    </row>
    <row r="54" spans="1:13" x14ac:dyDescent="0.25">
      <c r="A54" s="5" t="s">
        <v>59</v>
      </c>
      <c r="B54" s="6">
        <v>1.3029232740474501E-2</v>
      </c>
      <c r="C54" s="6">
        <v>4.9784457468511456E-2</v>
      </c>
      <c r="D54" s="6">
        <v>0.42123468245509271</v>
      </c>
      <c r="E54" s="6">
        <v>0.12599967274526044</v>
      </c>
      <c r="F54" s="6">
        <v>0.10043871069826094</v>
      </c>
      <c r="G54" s="6">
        <v>2.3001242963718447E-2</v>
      </c>
      <c r="H54" s="6">
        <v>9.7582566825667946E-2</v>
      </c>
      <c r="I54" s="6">
        <v>1.6554624372976178E-2</v>
      </c>
      <c r="J54" s="6">
        <v>3.6321460918722834E-2</v>
      </c>
      <c r="K54" s="6">
        <v>0.11605334881131474</v>
      </c>
      <c r="L54" s="8">
        <v>7.3990993002018817</v>
      </c>
      <c r="M54" t="str">
        <f>VLOOKUP(A54,'[1]Figure 6 - vacancy rates'!$A$2:$B$59,2,FALSE)</f>
        <v>Weak</v>
      </c>
    </row>
    <row r="55" spans="1:13" x14ac:dyDescent="0.25">
      <c r="A55" s="5" t="s">
        <v>60</v>
      </c>
      <c r="B55" s="6">
        <v>1.0371732455763616E-2</v>
      </c>
      <c r="C55" s="6">
        <v>5.0073786046347012E-2</v>
      </c>
      <c r="D55" s="6">
        <v>0.33303861152117559</v>
      </c>
      <c r="E55" s="6">
        <v>0.16822080230934491</v>
      </c>
      <c r="F55" s="6">
        <v>0.1114431013268135</v>
      </c>
      <c r="G55" s="6">
        <v>5.6445933071241711E-2</v>
      </c>
      <c r="H55" s="6">
        <v>0.10329507579785542</v>
      </c>
      <c r="I55" s="6">
        <v>6.8550834258612303E-2</v>
      </c>
      <c r="J55" s="6">
        <v>9.0724169556328671E-2</v>
      </c>
      <c r="K55" s="6">
        <v>7.8359536565167521E-3</v>
      </c>
      <c r="L55" s="8">
        <v>7.4879032790394353</v>
      </c>
      <c r="M55" t="str">
        <f>VLOOKUP(A55,'[1]Figure 6 - vacancy rates'!$A$2:$B$59,2,FALSE)</f>
        <v>Weak</v>
      </c>
    </row>
    <row r="56" spans="1:13" x14ac:dyDescent="0.25">
      <c r="A56" s="5" t="s">
        <v>61</v>
      </c>
      <c r="B56" s="6">
        <v>1.1234255105471977E-2</v>
      </c>
      <c r="C56" s="6">
        <v>3.2694585806924435E-2</v>
      </c>
      <c r="D56" s="6">
        <v>0.24747031555654644</v>
      </c>
      <c r="E56" s="6">
        <v>0.17535249883726775</v>
      </c>
      <c r="F56" s="6">
        <v>0.1037750937796809</v>
      </c>
      <c r="G56" s="6">
        <v>0.2088097482008936</v>
      </c>
      <c r="H56" s="6">
        <v>6.9136779510953109E-2</v>
      </c>
      <c r="I56" s="6">
        <v>2.2894839745611111E-2</v>
      </c>
      <c r="J56" s="6">
        <v>6.5108129057371303E-2</v>
      </c>
      <c r="K56" s="6">
        <v>6.3523754399279472E-2</v>
      </c>
      <c r="L56" s="8">
        <v>5.2731735519454475</v>
      </c>
      <c r="M56" t="str">
        <f>VLOOKUP(A56,'[1]Figure 6 - vacancy rates'!$A$2:$B$59,2,FALSE)</f>
        <v>Weak</v>
      </c>
    </row>
    <row r="57" spans="1:13" x14ac:dyDescent="0.25">
      <c r="A57" s="5" t="s">
        <v>62</v>
      </c>
      <c r="B57" s="6">
        <v>1.5703287031266718E-2</v>
      </c>
      <c r="C57" s="6">
        <v>3.2246832163201435E-2</v>
      </c>
      <c r="D57" s="6">
        <v>0.28365270869243936</v>
      </c>
      <c r="E57" s="6">
        <v>0.17093409834222539</v>
      </c>
      <c r="F57" s="6">
        <v>7.3205250200164398E-2</v>
      </c>
      <c r="G57" s="6">
        <v>0.11478384708446532</v>
      </c>
      <c r="H57" s="6">
        <v>0.10058649509945139</v>
      </c>
      <c r="I57" s="6">
        <v>5.6967854188163018E-2</v>
      </c>
      <c r="J57" s="6">
        <v>0.10068270791403429</v>
      </c>
      <c r="K57" s="6">
        <v>5.1236919284588844E-2</v>
      </c>
      <c r="L57" s="8">
        <v>5.8087557357479831</v>
      </c>
      <c r="M57" t="str">
        <f>VLOOKUP(A57,'[1]Figure 6 - vacancy rates'!$A$2:$B$59,2,FALSE)</f>
        <v>Strong</v>
      </c>
    </row>
    <row r="58" spans="1:13" x14ac:dyDescent="0.25">
      <c r="A58" s="5" t="s">
        <v>63</v>
      </c>
      <c r="B58" s="6">
        <v>8.8948594745868782E-3</v>
      </c>
      <c r="C58" s="6">
        <v>2.55086186334606E-2</v>
      </c>
      <c r="D58" s="6">
        <v>0.22257481675350319</v>
      </c>
      <c r="E58" s="6">
        <v>0.11422086308311069</v>
      </c>
      <c r="F58" s="6">
        <v>0.10998643486919168</v>
      </c>
      <c r="G58" s="6">
        <v>0.22858832715202013</v>
      </c>
      <c r="H58" s="6">
        <v>5.3845145287417136E-2</v>
      </c>
      <c r="I58" s="6">
        <v>4.2299038743451513E-2</v>
      </c>
      <c r="J58" s="6">
        <v>6.0101978571963505E-2</v>
      </c>
      <c r="K58" s="6">
        <v>0.13397991743129464</v>
      </c>
      <c r="L58" s="8">
        <v>6.5415761081921735</v>
      </c>
      <c r="M58" t="str">
        <f>VLOOKUP(A58,'[1]Figure 6 - vacancy rates'!$A$2:$B$59,2,FALSE)</f>
        <v>Strong</v>
      </c>
    </row>
    <row r="59" spans="1:13" x14ac:dyDescent="0.25">
      <c r="A59" s="5" t="s">
        <v>64</v>
      </c>
      <c r="B59" s="6">
        <v>9.9269038292973261E-3</v>
      </c>
      <c r="C59" s="6">
        <v>1.566542875673323E-2</v>
      </c>
      <c r="D59" s="6">
        <v>0.19133098911175339</v>
      </c>
      <c r="E59" s="6">
        <v>9.6119938777820157E-2</v>
      </c>
      <c r="F59" s="6">
        <v>0.11546753584190332</v>
      </c>
      <c r="G59" s="6">
        <v>0.29551701201855862</v>
      </c>
      <c r="H59" s="6">
        <v>7.0036295298721726E-2</v>
      </c>
      <c r="I59" s="6">
        <v>2.3486527950816277E-2</v>
      </c>
      <c r="J59" s="6">
        <v>7.8684842729345519E-2</v>
      </c>
      <c r="K59" s="6">
        <v>0.10376452568505029</v>
      </c>
      <c r="L59" s="8">
        <v>6.3701801298997154</v>
      </c>
      <c r="M59" t="str">
        <f>VLOOKUP(A59,'[1]Figure 6 - vacancy rates'!$A$2:$B$59,2,FALSE)</f>
        <v>Weak</v>
      </c>
    </row>
    <row r="60" spans="1:13" x14ac:dyDescent="0.25">
      <c r="A60" s="5" t="s">
        <v>65</v>
      </c>
      <c r="B60" s="6">
        <v>1.4713275705525943E-2</v>
      </c>
      <c r="C60" s="6">
        <v>2.2905544569588484E-2</v>
      </c>
      <c r="D60" s="6">
        <v>0.16732028862481582</v>
      </c>
      <c r="E60" s="6">
        <v>8.5012931318122709E-2</v>
      </c>
      <c r="F60" s="6">
        <v>8.7397397353320153E-2</v>
      </c>
      <c r="G60" s="6">
        <v>0.32502074918772217</v>
      </c>
      <c r="H60" s="6">
        <v>5.9883999581624568E-2</v>
      </c>
      <c r="I60" s="6">
        <v>4.656798708750795E-2</v>
      </c>
      <c r="J60" s="6">
        <v>3.901654019178296E-2</v>
      </c>
      <c r="K60" s="6">
        <v>0.1521612863799893</v>
      </c>
      <c r="L60" s="8">
        <v>6.0726255432080514</v>
      </c>
      <c r="M60" t="str">
        <f>VLOOKUP(A60,'[1]Figure 6 - vacancy rates'!$A$2:$B$59,2,FALSE)</f>
        <v>Weak</v>
      </c>
    </row>
    <row r="61" spans="1:13" x14ac:dyDescent="0.25">
      <c r="A61" s="5" t="s">
        <v>66</v>
      </c>
      <c r="B61" s="6">
        <v>1.4007113421684377E-2</v>
      </c>
      <c r="C61" s="6">
        <v>2.8520062143837187E-2</v>
      </c>
      <c r="D61" s="6">
        <v>0.28351466103201378</v>
      </c>
      <c r="E61" s="6">
        <v>0.13483972694042209</v>
      </c>
      <c r="F61" s="6">
        <v>0.14110776457832311</v>
      </c>
      <c r="G61" s="6">
        <v>6.9039531036891102E-2</v>
      </c>
      <c r="H61" s="6">
        <v>0.14132660829068849</v>
      </c>
      <c r="I61" s="6">
        <v>2.9075375753436439E-2</v>
      </c>
      <c r="J61" s="6">
        <v>0.10737197286772752</v>
      </c>
      <c r="K61" s="6">
        <v>5.1197183934975882E-2</v>
      </c>
      <c r="L61" s="8">
        <v>7.0017694239984083</v>
      </c>
      <c r="M61" t="str">
        <f>VLOOKUP(A61,'[1]Figure 6 - vacancy rates'!$A$2:$B$59,2,FALSE)</f>
        <v>Weak</v>
      </c>
    </row>
    <row r="62" spans="1:13" x14ac:dyDescent="0.25">
      <c r="A62" s="5" t="s">
        <v>67</v>
      </c>
      <c r="B62" s="6">
        <v>1.0537315326605186E-2</v>
      </c>
      <c r="C62" s="6">
        <v>2.9411013771037369E-2</v>
      </c>
      <c r="D62" s="6">
        <v>0.2097951492042941</v>
      </c>
      <c r="E62" s="6">
        <v>0.17229901751634477</v>
      </c>
      <c r="F62" s="6">
        <v>7.9868119485460243E-2</v>
      </c>
      <c r="G62" s="6">
        <v>0.2826231610893673</v>
      </c>
      <c r="H62" s="6">
        <v>0.11868567218431476</v>
      </c>
      <c r="I62" s="6">
        <v>4.7193732449430571E-2</v>
      </c>
      <c r="J62" s="6">
        <v>3.1992343858536304E-2</v>
      </c>
      <c r="K62" s="6">
        <v>1.7594475114609504E-2</v>
      </c>
      <c r="L62" s="8">
        <v>5.1424272334745647</v>
      </c>
      <c r="M62" t="str">
        <f>VLOOKUP(A62,'[1]Figure 6 - vacancy rates'!$A$2:$B$59,2,FALSE)</f>
        <v>Moderately Strong</v>
      </c>
    </row>
    <row r="63" spans="1:13" x14ac:dyDescent="0.25">
      <c r="A63" s="5" t="s">
        <v>68</v>
      </c>
      <c r="B63" s="6">
        <v>9.8037586679142839E-3</v>
      </c>
      <c r="C63" s="6">
        <v>3.7255665188826198E-2</v>
      </c>
      <c r="D63" s="6">
        <v>0.18382639755684024</v>
      </c>
      <c r="E63" s="6">
        <v>0.28705278526327549</v>
      </c>
      <c r="F63" s="6">
        <v>0.1062214861006973</v>
      </c>
      <c r="G63" s="6">
        <v>0.15056616160948472</v>
      </c>
      <c r="H63" s="6">
        <v>7.2100545573835592E-2</v>
      </c>
      <c r="I63" s="6">
        <v>2.0397915052212827E-2</v>
      </c>
      <c r="J63" s="6">
        <v>8.6028310519632237E-2</v>
      </c>
      <c r="K63" s="6">
        <v>4.6746974467281079E-2</v>
      </c>
      <c r="L63" s="8">
        <v>5.1856940396948366</v>
      </c>
      <c r="M63" t="str">
        <f>VLOOKUP(A63,'[1]Figure 6 - vacancy rates'!$A$2:$B$59,2,FALSE)</f>
        <v>Moderately Strong</v>
      </c>
    </row>
    <row r="64" spans="1:13" x14ac:dyDescent="0.25">
      <c r="A64" s="5" t="s">
        <v>129</v>
      </c>
      <c r="B64" s="8">
        <f>AVERAGE(B2:B63)</f>
        <v>1.0952853952500265E-2</v>
      </c>
      <c r="C64" s="8">
        <f t="shared" ref="C64:L64" si="2">AVERAGE(C2:C63)</f>
        <v>3.2632411917602085E-2</v>
      </c>
      <c r="D64" s="8">
        <f t="shared" si="2"/>
        <v>0.2474996536731244</v>
      </c>
      <c r="E64" s="8">
        <f t="shared" si="2"/>
        <v>0.18526806681218477</v>
      </c>
      <c r="F64" s="8">
        <f t="shared" si="2"/>
        <v>0.11592252435312962</v>
      </c>
      <c r="G64" s="8">
        <f t="shared" si="2"/>
        <v>0.15149969988636047</v>
      </c>
      <c r="H64" s="8">
        <f t="shared" si="2"/>
        <v>8.8762362126145758E-2</v>
      </c>
      <c r="I64" s="8">
        <f t="shared" si="2"/>
        <v>3.4450083026625652E-2</v>
      </c>
      <c r="J64" s="8">
        <f t="shared" si="2"/>
        <v>7.6470879420981686E-2</v>
      </c>
      <c r="K64" s="8">
        <f t="shared" si="2"/>
        <v>5.6541464831345284E-2</v>
      </c>
      <c r="L64" s="8">
        <f t="shared" si="2"/>
        <v>5.9711861499125565</v>
      </c>
    </row>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6A788-F961-4E7C-BD6B-57DABF1FFD67}">
  <dimension ref="A1:Z63"/>
  <sheetViews>
    <sheetView workbookViewId="0">
      <selection activeCell="H21" sqref="H21"/>
    </sheetView>
  </sheetViews>
  <sheetFormatPr defaultRowHeight="15" x14ac:dyDescent="0.25"/>
  <cols>
    <col min="23" max="26" width="10.140625" customWidth="1"/>
  </cols>
  <sheetData>
    <row r="1" spans="1:26" x14ac:dyDescent="0.25">
      <c r="B1" t="s">
        <v>130</v>
      </c>
      <c r="C1" t="s">
        <v>128</v>
      </c>
      <c r="D1" t="s">
        <v>138</v>
      </c>
      <c r="G1" t="s">
        <v>137</v>
      </c>
      <c r="H1" t="s">
        <v>126</v>
      </c>
      <c r="I1" t="s">
        <v>138</v>
      </c>
      <c r="W1" t="s">
        <v>133</v>
      </c>
      <c r="X1" t="s">
        <v>134</v>
      </c>
      <c r="Y1" t="s">
        <v>135</v>
      </c>
      <c r="Z1" t="s">
        <v>136</v>
      </c>
    </row>
    <row r="2" spans="1:26" x14ac:dyDescent="0.25">
      <c r="A2" t="s">
        <v>59</v>
      </c>
      <c r="B2" s="6">
        <v>0.42123468245509271</v>
      </c>
      <c r="C2">
        <f>VLOOKUP(A2,'Pre-Covid make up of sales CCof'!$A$2:$L$63,12,FALSE)</f>
        <v>7.3990993002018817</v>
      </c>
      <c r="D2">
        <f>VLOOKUP(A2,[2]Correlations!$A$2:$AK$63,37,FALSE)</f>
        <v>19.067968749999999</v>
      </c>
      <c r="F2" t="s">
        <v>28</v>
      </c>
      <c r="G2" s="6">
        <v>0.4749930711683778</v>
      </c>
      <c r="H2">
        <f>VLOOKUP(F2,'Pre-Covid make up of sales CCof'!$A$2:$L$63,12,FALSE)</f>
        <v>3.2395240660184377</v>
      </c>
      <c r="I2" t="e">
        <f>VLOOKUP(F2,$A$2:$D$63,4,FALSE)</f>
        <v>#N/A</v>
      </c>
      <c r="W2" t="s">
        <v>130</v>
      </c>
      <c r="X2" t="s">
        <v>131</v>
      </c>
      <c r="Z2" t="s">
        <v>132</v>
      </c>
    </row>
    <row r="3" spans="1:26" x14ac:dyDescent="0.25">
      <c r="A3" t="s">
        <v>42</v>
      </c>
      <c r="B3" s="6">
        <v>0.41749804995682499</v>
      </c>
      <c r="C3">
        <f>VLOOKUP(A3,'Pre-Covid make up of sales CCof'!$A$2:$L$63,12,FALSE)</f>
        <v>6.5880367336703847</v>
      </c>
      <c r="D3">
        <f>VLOOKUP(A3,[2]Correlations!$A$2:$AK$63,37,FALSE)</f>
        <v>15.22477226257325</v>
      </c>
      <c r="F3" t="s">
        <v>40</v>
      </c>
      <c r="G3" s="6">
        <v>0.33645614004015822</v>
      </c>
      <c r="H3">
        <f>VLOOKUP(F3,'Pre-Covid make up of sales CCof'!$A$2:$L$63,12,FALSE)</f>
        <v>5.7580620464142873</v>
      </c>
      <c r="I3">
        <f t="shared" ref="I3:I63" si="0">VLOOKUP(F3,$A$2:$D$63,4,FALSE)</f>
        <v>13.514661979675299</v>
      </c>
      <c r="W3" t="s">
        <v>59</v>
      </c>
      <c r="X3" s="6">
        <v>0.42123468245509271</v>
      </c>
      <c r="Y3" t="s">
        <v>19</v>
      </c>
      <c r="Z3" s="6">
        <v>0.18031099375456741</v>
      </c>
    </row>
    <row r="4" spans="1:26" x14ac:dyDescent="0.25">
      <c r="A4" t="s">
        <v>16</v>
      </c>
      <c r="B4" s="6">
        <v>0.39715542467924986</v>
      </c>
      <c r="C4">
        <f>VLOOKUP(A4,'Pre-Covid make up of sales CCof'!$A$2:$L$63,12,FALSE)</f>
        <v>7.1134106801729233</v>
      </c>
      <c r="D4">
        <f>VLOOKUP(A4,[2]Correlations!$A$2:$AK$63,37,FALSE)</f>
        <v>21.21946182250975</v>
      </c>
      <c r="F4" t="s">
        <v>38</v>
      </c>
      <c r="G4" s="6">
        <v>0.33077549349252139</v>
      </c>
      <c r="H4">
        <f>VLOOKUP(F4,'Pre-Covid make up of sales CCof'!$A$2:$L$63,12,FALSE)</f>
        <v>4.5674175233074878</v>
      </c>
      <c r="I4">
        <f t="shared" si="0"/>
        <v>7.4187530517578146</v>
      </c>
      <c r="W4" t="s">
        <v>42</v>
      </c>
      <c r="X4" s="6">
        <v>0.41749804995682499</v>
      </c>
      <c r="Y4" t="s">
        <v>55</v>
      </c>
      <c r="Z4" s="6">
        <v>0.17093932558896555</v>
      </c>
    </row>
    <row r="5" spans="1:26" x14ac:dyDescent="0.25">
      <c r="A5" t="s">
        <v>25</v>
      </c>
      <c r="B5" s="6">
        <v>0.37284714459557255</v>
      </c>
      <c r="C5">
        <f>VLOOKUP(A5,'Pre-Covid make up of sales CCof'!$A$2:$L$63,12,FALSE)</f>
        <v>6.8375344836034939</v>
      </c>
      <c r="D5">
        <f>VLOOKUP(A5,[2]Correlations!$A$2:$AK$63,37,FALSE)</f>
        <v>14.8968083381653</v>
      </c>
      <c r="F5" t="s">
        <v>15</v>
      </c>
      <c r="G5" s="6">
        <v>0.31906665608392698</v>
      </c>
      <c r="H5">
        <f>VLOOKUP(F5,'Pre-Covid make up of sales CCof'!$A$2:$L$63,12,FALSE)</f>
        <v>4.5968899029101875</v>
      </c>
      <c r="I5">
        <f t="shared" si="0"/>
        <v>12.232380199432349</v>
      </c>
      <c r="W5" t="s">
        <v>16</v>
      </c>
      <c r="X5" s="6">
        <v>0.39715542467924986</v>
      </c>
      <c r="Y5" t="s">
        <v>65</v>
      </c>
      <c r="Z5" s="6">
        <v>0.16732028862481582</v>
      </c>
    </row>
    <row r="6" spans="1:26" x14ac:dyDescent="0.25">
      <c r="A6" t="s">
        <v>60</v>
      </c>
      <c r="B6" s="6">
        <v>0.33303861152117559</v>
      </c>
      <c r="C6">
        <f>VLOOKUP(A6,'Pre-Covid make up of sales CCof'!$A$2:$L$63,12,FALSE)</f>
        <v>7.4879032790394353</v>
      </c>
      <c r="D6">
        <f>VLOOKUP(A6,[2]Correlations!$A$2:$AK$63,37,FALSE)</f>
        <v>18.697779464721698</v>
      </c>
      <c r="F6" t="s">
        <v>18</v>
      </c>
      <c r="G6" s="6">
        <v>0.313900939386347</v>
      </c>
      <c r="H6">
        <f>VLOOKUP(F6,'Pre-Covid make up of sales CCof'!$A$2:$L$63,12,FALSE)</f>
        <v>5.7180218462214567</v>
      </c>
      <c r="I6">
        <f t="shared" si="0"/>
        <v>11.911270999908449</v>
      </c>
      <c r="W6" t="s">
        <v>25</v>
      </c>
      <c r="X6" s="6">
        <v>0.37284714459557255</v>
      </c>
      <c r="Y6" t="s">
        <v>31</v>
      </c>
      <c r="Z6" s="6">
        <v>0.15796758249571793</v>
      </c>
    </row>
    <row r="7" spans="1:26" x14ac:dyDescent="0.25">
      <c r="A7" t="s">
        <v>30</v>
      </c>
      <c r="B7" s="6">
        <v>0.32239286797983135</v>
      </c>
      <c r="C7">
        <f>VLOOKUP(A7,'Pre-Covid make up of sales CCof'!$A$2:$L$63,12,FALSE)</f>
        <v>3.8508005671211269</v>
      </c>
      <c r="D7" t="e">
        <f>VLOOKUP(A7,[2]Correlations!$A$2:$AK$63,37,FALSE)</f>
        <v>#N/A</v>
      </c>
      <c r="F7" t="s">
        <v>49</v>
      </c>
      <c r="G7" s="6">
        <v>0.31177456754648614</v>
      </c>
      <c r="H7">
        <f>VLOOKUP(F7,'Pre-Covid make up of sales CCof'!$A$2:$L$63,12,FALSE)</f>
        <v>4.4926075294877732</v>
      </c>
      <c r="I7">
        <f t="shared" si="0"/>
        <v>8.1166665077209448</v>
      </c>
      <c r="W7" t="s">
        <v>60</v>
      </c>
      <c r="X7" s="6">
        <v>0.33303861152117559</v>
      </c>
      <c r="Y7" t="s">
        <v>32</v>
      </c>
      <c r="Z7" s="6">
        <v>0.15181408934264942</v>
      </c>
    </row>
    <row r="8" spans="1:26" x14ac:dyDescent="0.25">
      <c r="A8" t="s">
        <v>51</v>
      </c>
      <c r="B8" s="6">
        <v>0.31689482153207488</v>
      </c>
      <c r="C8">
        <f>VLOOKUP(A8,'Pre-Covid make up of sales CCof'!$A$2:$L$63,12,FALSE)</f>
        <v>6.6134353945671878</v>
      </c>
      <c r="D8">
        <f>VLOOKUP(A8,[2]Correlations!$A$2:$AK$63,37,FALSE)</f>
        <v>11.184596538543701</v>
      </c>
      <c r="F8" t="s">
        <v>44</v>
      </c>
      <c r="G8" s="6">
        <v>0.29496933807155407</v>
      </c>
      <c r="H8">
        <f>VLOOKUP(F8,'Pre-Covid make up of sales CCof'!$A$2:$L$63,12,FALSE)</f>
        <v>6.38709923008253</v>
      </c>
      <c r="I8">
        <f t="shared" si="0"/>
        <v>13.3972701072693</v>
      </c>
      <c r="W8" t="s">
        <v>30</v>
      </c>
      <c r="X8" s="6">
        <v>0.32239286797983135</v>
      </c>
      <c r="Y8" t="s">
        <v>56</v>
      </c>
      <c r="Z8" s="6">
        <v>0.14135428918567841</v>
      </c>
    </row>
    <row r="9" spans="1:26" x14ac:dyDescent="0.25">
      <c r="A9" t="s">
        <v>27</v>
      </c>
      <c r="B9" s="6">
        <v>0.31573131928862525</v>
      </c>
      <c r="C9">
        <f>VLOOKUP(A9,'Pre-Covid make up of sales CCof'!$A$2:$L$63,12,FALSE)</f>
        <v>5.2234537446931162</v>
      </c>
      <c r="D9" t="e">
        <f>VLOOKUP(A9,[2]Correlations!$A$2:$AK$63,37,FALSE)</f>
        <v>#N/A</v>
      </c>
      <c r="F9" t="s">
        <v>17</v>
      </c>
      <c r="G9" s="6">
        <v>0.29187489440470349</v>
      </c>
      <c r="H9">
        <f>VLOOKUP(F9,'Pre-Covid make up of sales CCof'!$A$2:$L$63,12,FALSE)</f>
        <v>4.9134966874678403</v>
      </c>
      <c r="I9">
        <f t="shared" si="0"/>
        <v>7.9035063743591305</v>
      </c>
      <c r="W9" t="s">
        <v>51</v>
      </c>
      <c r="X9" s="6">
        <v>0.31689482153207488</v>
      </c>
      <c r="Y9" t="s">
        <v>38</v>
      </c>
      <c r="Z9" s="6">
        <v>0.12527637244369952</v>
      </c>
    </row>
    <row r="10" spans="1:26" x14ac:dyDescent="0.25">
      <c r="A10" t="s">
        <v>36</v>
      </c>
      <c r="B10" s="6">
        <v>0.31501694584791362</v>
      </c>
      <c r="C10">
        <f>VLOOKUP(A10,'Pre-Covid make up of sales CCof'!$A$2:$L$63,12,FALSE)</f>
        <v>6.4178221410996761</v>
      </c>
      <c r="D10">
        <f>VLOOKUP(A10,[2]Correlations!$A$2:$AK$63,37,FALSE)</f>
        <v>14.79923391342165</v>
      </c>
      <c r="F10" t="s">
        <v>35</v>
      </c>
      <c r="G10" s="6">
        <v>0.28846511197386815</v>
      </c>
      <c r="H10">
        <f>VLOOKUP(F10,'Pre-Covid make up of sales CCof'!$A$2:$L$63,12,FALSE)</f>
        <v>5.5849476055142846</v>
      </c>
      <c r="I10">
        <f t="shared" si="0"/>
        <v>14.04221115112305</v>
      </c>
      <c r="W10" t="s">
        <v>27</v>
      </c>
      <c r="X10" s="6">
        <v>0.31573131928862525</v>
      </c>
      <c r="Y10" t="s">
        <v>46</v>
      </c>
      <c r="Z10" s="6">
        <v>0.12442028243459374</v>
      </c>
    </row>
    <row r="11" spans="1:26" x14ac:dyDescent="0.25">
      <c r="A11" t="s">
        <v>21</v>
      </c>
      <c r="B11" s="6">
        <v>0.31463438354271883</v>
      </c>
      <c r="C11">
        <f>VLOOKUP(A11,'Pre-Covid make up of sales CCof'!$A$2:$L$63,12,FALSE)</f>
        <v>4.3213230453181284</v>
      </c>
      <c r="D11">
        <f>VLOOKUP(A11,[2]Correlations!$A$2:$AK$63,37,FALSE)</f>
        <v>14.63034076690675</v>
      </c>
      <c r="F11" t="s">
        <v>68</v>
      </c>
      <c r="G11" s="6">
        <v>0.28705278526327549</v>
      </c>
      <c r="H11">
        <f>VLOOKUP(F11,'Pre-Covid make up of sales CCof'!$A$2:$L$63,12,FALSE)</f>
        <v>5.1856940396948366</v>
      </c>
      <c r="I11">
        <f t="shared" si="0"/>
        <v>7.0304501056671151</v>
      </c>
      <c r="W11" t="s">
        <v>36</v>
      </c>
      <c r="X11" s="6">
        <v>0.31501694584791362</v>
      </c>
      <c r="Y11" t="s">
        <v>28</v>
      </c>
      <c r="Z11" s="6">
        <v>4.6550032032928505E-2</v>
      </c>
    </row>
    <row r="12" spans="1:26" x14ac:dyDescent="0.25">
      <c r="A12" t="s">
        <v>33</v>
      </c>
      <c r="B12" s="6">
        <v>0.31375172545032204</v>
      </c>
      <c r="C12">
        <f>VLOOKUP(A12,'Pre-Covid make up of sales CCof'!$A$2:$L$63,12,FALSE)</f>
        <v>7.7478353501852864</v>
      </c>
      <c r="D12">
        <f>VLOOKUP(A12,[2]Correlations!$A$2:$AK$63,37,FALSE)</f>
        <v>18.735451889038099</v>
      </c>
      <c r="F12" t="s">
        <v>37</v>
      </c>
      <c r="G12" s="6">
        <v>0.2773278204132294</v>
      </c>
      <c r="H12">
        <f>VLOOKUP(F12,'Pre-Covid make up of sales CCof'!$A$2:$L$63,12,FALSE)</f>
        <v>6.6015897061377364</v>
      </c>
      <c r="I12">
        <f t="shared" si="0"/>
        <v>9.735787010192869</v>
      </c>
      <c r="W12" t="s">
        <v>21</v>
      </c>
      <c r="X12" s="6">
        <v>0.31463438354271883</v>
      </c>
      <c r="Y12" t="s">
        <v>8</v>
      </c>
      <c r="Z12" s="6">
        <v>9.8300500555260142E-3</v>
      </c>
    </row>
    <row r="13" spans="1:26" x14ac:dyDescent="0.25">
      <c r="A13" t="s">
        <v>53</v>
      </c>
      <c r="B13" s="6">
        <v>0.31169048663607707</v>
      </c>
      <c r="C13">
        <f>VLOOKUP(A13,'Pre-Covid make up of sales CCof'!$A$2:$L$63,12,FALSE)</f>
        <v>5.8973604702603737</v>
      </c>
      <c r="D13">
        <f>VLOOKUP(A13,[2]Correlations!$A$2:$AK$63,37,FALSE)</f>
        <v>16.7934169769287</v>
      </c>
      <c r="F13" t="s">
        <v>21</v>
      </c>
      <c r="G13" s="6">
        <v>0.26977414019460416</v>
      </c>
      <c r="H13">
        <f>VLOOKUP(F13,'Pre-Covid make up of sales CCof'!$A$2:$L$63,12,FALSE)</f>
        <v>4.3213230453181284</v>
      </c>
      <c r="I13">
        <f t="shared" si="0"/>
        <v>14.63034076690675</v>
      </c>
    </row>
    <row r="14" spans="1:26" x14ac:dyDescent="0.25">
      <c r="A14" t="s">
        <v>14</v>
      </c>
      <c r="B14" s="6">
        <v>0.30588048963549092</v>
      </c>
      <c r="C14">
        <f>VLOOKUP(A14,'Pre-Covid make up of sales CCof'!$A$2:$L$63,12,FALSE)</f>
        <v>6.629226137268792</v>
      </c>
      <c r="D14">
        <f>VLOOKUP(A14,[2]Correlations!$A$2:$AK$63,37,FALSE)</f>
        <v>19.126007270812998</v>
      </c>
      <c r="F14" t="s">
        <v>48</v>
      </c>
      <c r="G14" s="6">
        <v>0.26653007633206294</v>
      </c>
      <c r="H14">
        <f>VLOOKUP(F14,'Pre-Covid make up of sales CCof'!$A$2:$L$63,12,FALSE)</f>
        <v>6.4267980167905492</v>
      </c>
      <c r="I14">
        <f t="shared" si="0"/>
        <v>14.0520927429199</v>
      </c>
    </row>
    <row r="15" spans="1:26" x14ac:dyDescent="0.25">
      <c r="A15" t="s">
        <v>11</v>
      </c>
      <c r="B15" s="6">
        <v>0.30584432455973759</v>
      </c>
      <c r="C15">
        <f>VLOOKUP(A15,'Pre-Covid make up of sales CCof'!$A$2:$L$63,12,FALSE)</f>
        <v>7.063963510115709</v>
      </c>
      <c r="D15">
        <f>VLOOKUP(A15,[2]Correlations!$A$2:$AK$63,37,FALSE)</f>
        <v>18.7797031402588</v>
      </c>
      <c r="F15" t="s">
        <v>12</v>
      </c>
      <c r="G15" s="6">
        <v>0.25538177844841636</v>
      </c>
      <c r="H15">
        <f>VLOOKUP(F15,'Pre-Covid make up of sales CCof'!$A$2:$L$63,12,FALSE)</f>
        <v>5.9403319114786113</v>
      </c>
      <c r="I15">
        <f t="shared" si="0"/>
        <v>10.473704433441149</v>
      </c>
      <c r="W15" t="s">
        <v>133</v>
      </c>
      <c r="X15" t="s">
        <v>134</v>
      </c>
      <c r="Y15" t="s">
        <v>135</v>
      </c>
      <c r="Z15" t="s">
        <v>136</v>
      </c>
    </row>
    <row r="16" spans="1:26" x14ac:dyDescent="0.25">
      <c r="A16" t="s">
        <v>24</v>
      </c>
      <c r="B16" s="6">
        <v>0.30427116912926305</v>
      </c>
      <c r="C16">
        <f>VLOOKUP(A16,'Pre-Covid make up of sales CCof'!$A$2:$L$63,12,FALSE)</f>
        <v>6.161350748294403</v>
      </c>
      <c r="D16">
        <f>VLOOKUP(A16,[2]Correlations!$A$2:$AK$63,37,FALSE)</f>
        <v>12.13449211120605</v>
      </c>
      <c r="F16" t="s">
        <v>20</v>
      </c>
      <c r="G16" s="6">
        <v>0.24855633639907435</v>
      </c>
      <c r="H16">
        <f>VLOOKUP(F16,'Pre-Covid make up of sales CCof'!$A$2:$L$63,12,FALSE)</f>
        <v>4.0177620370017975</v>
      </c>
      <c r="I16">
        <f t="shared" si="0"/>
        <v>6.9223367214202902</v>
      </c>
      <c r="W16" t="s">
        <v>137</v>
      </c>
      <c r="X16" t="s">
        <v>131</v>
      </c>
      <c r="Z16" t="s">
        <v>132</v>
      </c>
    </row>
    <row r="17" spans="1:26" x14ac:dyDescent="0.25">
      <c r="A17" t="s">
        <v>43</v>
      </c>
      <c r="B17" s="6">
        <v>0.30419209280816101</v>
      </c>
      <c r="C17">
        <f>VLOOKUP(A17,'Pre-Covid make up of sales CCof'!$A$2:$L$63,12,FALSE)</f>
        <v>5.5231890752562895</v>
      </c>
      <c r="D17">
        <f>VLOOKUP(A17,[2]Correlations!$A$2:$AK$63,37,FALSE)</f>
        <v>13.0217390060425</v>
      </c>
      <c r="F17" t="s">
        <v>55</v>
      </c>
      <c r="G17" s="6">
        <v>0.2334214091340634</v>
      </c>
      <c r="H17">
        <f>VLOOKUP(F17,'Pre-Covid make up of sales CCof'!$A$2:$L$63,12,FALSE)</f>
        <v>6.1283979326457398</v>
      </c>
      <c r="I17">
        <f t="shared" si="0"/>
        <v>15.728720474243151</v>
      </c>
      <c r="W17" t="s">
        <v>28</v>
      </c>
      <c r="X17" s="6">
        <v>0.4749930711683778</v>
      </c>
      <c r="Y17" t="s">
        <v>64</v>
      </c>
      <c r="Z17" s="6">
        <v>9.6119938777820157E-2</v>
      </c>
    </row>
    <row r="18" spans="1:26" x14ac:dyDescent="0.25">
      <c r="A18" t="s">
        <v>7</v>
      </c>
      <c r="B18" s="6">
        <v>0.29897970074210872</v>
      </c>
      <c r="C18">
        <f>VLOOKUP(A18,'Pre-Covid make up of sales CCof'!$A$2:$L$63,12,FALSE)</f>
        <v>3.7931997921632838</v>
      </c>
      <c r="D18" t="e">
        <f>VLOOKUP(A18,[2]Correlations!$A$2:$AK$63,37,FALSE)</f>
        <v>#N/A</v>
      </c>
      <c r="F18" t="s">
        <v>29</v>
      </c>
      <c r="G18" s="6">
        <v>0.22488539099795227</v>
      </c>
      <c r="H18">
        <f>VLOOKUP(F18,'Pre-Covid make up of sales CCof'!$A$2:$L$63,12,FALSE)</f>
        <v>5.5957597008935318</v>
      </c>
      <c r="I18">
        <f t="shared" si="0"/>
        <v>7.5811688899993896</v>
      </c>
      <c r="W18" t="s">
        <v>40</v>
      </c>
      <c r="X18" s="6">
        <v>0.33645614004015822</v>
      </c>
      <c r="Y18" t="s">
        <v>56</v>
      </c>
      <c r="Z18" s="6">
        <v>9.1168017801411275E-2</v>
      </c>
    </row>
    <row r="19" spans="1:26" x14ac:dyDescent="0.25">
      <c r="A19" t="s">
        <v>47</v>
      </c>
      <c r="B19" s="6">
        <v>0.29024019601240719</v>
      </c>
      <c r="C19">
        <f>VLOOKUP(A19,'Pre-Covid make up of sales CCof'!$A$2:$L$63,12,FALSE)</f>
        <v>5.6942910536037239</v>
      </c>
      <c r="D19">
        <f>VLOOKUP(A19,[2]Correlations!$A$2:$AK$63,37,FALSE)</f>
        <v>10.890780067443849</v>
      </c>
      <c r="F19" t="s">
        <v>30</v>
      </c>
      <c r="G19" s="6">
        <v>0.22274258042275533</v>
      </c>
      <c r="H19">
        <f>VLOOKUP(F19,'Pre-Covid make up of sales CCof'!$A$2:$L$63,12,FALSE)</f>
        <v>3.8508005671211269</v>
      </c>
      <c r="I19" t="e">
        <f t="shared" si="0"/>
        <v>#N/A</v>
      </c>
      <c r="W19" t="s">
        <v>38</v>
      </c>
      <c r="X19" s="6">
        <v>0.33077549349252139</v>
      </c>
      <c r="Y19" t="s">
        <v>22</v>
      </c>
      <c r="Z19" s="6">
        <v>9.076986722703749E-2</v>
      </c>
    </row>
    <row r="20" spans="1:26" x14ac:dyDescent="0.25">
      <c r="A20" t="s">
        <v>23</v>
      </c>
      <c r="B20" s="6">
        <v>0.28736696832641878</v>
      </c>
      <c r="C20">
        <f>VLOOKUP(A20,'Pre-Covid make up of sales CCof'!$A$2:$L$63,12,FALSE)</f>
        <v>6.7703201123001087</v>
      </c>
      <c r="D20">
        <f>VLOOKUP(A20,[2]Correlations!$A$2:$AK$63,37,FALSE)</f>
        <v>13.2501676559448</v>
      </c>
      <c r="F20" t="s">
        <v>34</v>
      </c>
      <c r="G20" s="6">
        <v>0.21768670558165679</v>
      </c>
      <c r="H20">
        <f>VLOOKUP(F20,'Pre-Covid make up of sales CCof'!$A$2:$L$63,12,FALSE)</f>
        <v>6.471787585504071</v>
      </c>
      <c r="I20">
        <f t="shared" si="0"/>
        <v>16.398082160949699</v>
      </c>
      <c r="W20" t="s">
        <v>15</v>
      </c>
      <c r="X20" s="6">
        <v>0.31906665608392698</v>
      </c>
      <c r="Y20" t="s">
        <v>8</v>
      </c>
      <c r="Z20" s="6">
        <v>8.9543672034077371E-2</v>
      </c>
    </row>
    <row r="21" spans="1:26" x14ac:dyDescent="0.25">
      <c r="A21" t="s">
        <v>62</v>
      </c>
      <c r="B21" s="6">
        <v>0.28365270869243936</v>
      </c>
      <c r="C21">
        <f>VLOOKUP(A21,'Pre-Covid make up of sales CCof'!$A$2:$L$63,12,FALSE)</f>
        <v>5.8087557357479831</v>
      </c>
      <c r="D21">
        <f>VLOOKUP(A21,[2]Correlations!$A$2:$AK$63,37,FALSE)</f>
        <v>11.573293209075949</v>
      </c>
      <c r="F21" t="s">
        <v>36</v>
      </c>
      <c r="G21" s="6">
        <v>0.21759436728660553</v>
      </c>
      <c r="H21">
        <f>VLOOKUP(F21,'Pre-Covid make up of sales CCof'!$A$2:$L$63,12,FALSE)</f>
        <v>6.4178221410996761</v>
      </c>
      <c r="I21">
        <f t="shared" si="0"/>
        <v>14.79923391342165</v>
      </c>
      <c r="W21" t="s">
        <v>18</v>
      </c>
      <c r="X21" s="6">
        <v>0.313900939386347</v>
      </c>
      <c r="Y21" t="s">
        <v>65</v>
      </c>
      <c r="Z21" s="6">
        <v>8.5012931318122709E-2</v>
      </c>
    </row>
    <row r="22" spans="1:26" x14ac:dyDescent="0.25">
      <c r="A22" t="s">
        <v>66</v>
      </c>
      <c r="B22" s="6">
        <v>0.28351466103201378</v>
      </c>
      <c r="C22">
        <f>VLOOKUP(A22,'Pre-Covid make up of sales CCof'!$A$2:$L$63,12,FALSE)</f>
        <v>7.0017694239984083</v>
      </c>
      <c r="D22">
        <f>VLOOKUP(A22,[2]Correlations!$A$2:$AK$63,37,FALSE)</f>
        <v>20.814853668212898</v>
      </c>
      <c r="F22" t="s">
        <v>7</v>
      </c>
      <c r="G22" s="6">
        <v>0.21692625138930346</v>
      </c>
      <c r="H22">
        <f>VLOOKUP(F22,'Pre-Covid make up of sales CCof'!$A$2:$L$63,12,FALSE)</f>
        <v>3.7931997921632838</v>
      </c>
      <c r="I22" t="e">
        <f t="shared" si="0"/>
        <v>#N/A</v>
      </c>
      <c r="W22" t="s">
        <v>49</v>
      </c>
      <c r="X22" s="6">
        <v>0.31177456754648614</v>
      </c>
      <c r="Y22" t="s">
        <v>41</v>
      </c>
      <c r="Z22" s="6">
        <v>8.0516968744200279E-2</v>
      </c>
    </row>
    <row r="23" spans="1:26" x14ac:dyDescent="0.25">
      <c r="A23" t="s">
        <v>26</v>
      </c>
      <c r="B23" s="6">
        <v>0.28147243040395364</v>
      </c>
      <c r="C23">
        <f>VLOOKUP(A23,'Pre-Covid make up of sales CCof'!$A$2:$L$63,12,FALSE)</f>
        <v>6.791558672166345</v>
      </c>
      <c r="D23">
        <f>VLOOKUP(A23,[2]Correlations!$A$2:$AK$63,37,FALSE)</f>
        <v>17.760526466369651</v>
      </c>
      <c r="F23" t="s">
        <v>47</v>
      </c>
      <c r="G23" s="6">
        <v>0.20572062444455608</v>
      </c>
      <c r="H23">
        <f>VLOOKUP(F23,'Pre-Covid make up of sales CCof'!$A$2:$L$63,12,FALSE)</f>
        <v>5.6942910536037239</v>
      </c>
      <c r="I23">
        <f t="shared" si="0"/>
        <v>10.890780067443849</v>
      </c>
      <c r="W23" t="s">
        <v>44</v>
      </c>
      <c r="X23" s="6">
        <v>0.29496933807155407</v>
      </c>
      <c r="Y23" t="s">
        <v>19</v>
      </c>
      <c r="Z23" s="6">
        <v>7.8580348617912327E-2</v>
      </c>
    </row>
    <row r="24" spans="1:26" x14ac:dyDescent="0.25">
      <c r="A24" t="s">
        <v>37</v>
      </c>
      <c r="B24" s="6">
        <v>0.26938838800963244</v>
      </c>
      <c r="C24">
        <f>VLOOKUP(A24,'Pre-Covid make up of sales CCof'!$A$2:$L$63,12,FALSE)</f>
        <v>6.6015897061377364</v>
      </c>
      <c r="D24">
        <f>VLOOKUP(A24,[2]Correlations!$A$2:$AK$63,37,FALSE)</f>
        <v>9.735787010192869</v>
      </c>
      <c r="F24" t="s">
        <v>54</v>
      </c>
      <c r="G24" s="6">
        <v>0.20564716393526272</v>
      </c>
      <c r="H24">
        <f>VLOOKUP(F24,'Pre-Covid make up of sales CCof'!$A$2:$L$63,12,FALSE)</f>
        <v>4.4618279780469736</v>
      </c>
      <c r="I24">
        <f t="shared" si="0"/>
        <v>11.632352828979499</v>
      </c>
      <c r="W24" t="s">
        <v>17</v>
      </c>
      <c r="X24" s="6">
        <v>0.29187489440470349</v>
      </c>
      <c r="Y24" t="s">
        <v>10</v>
      </c>
      <c r="Z24" s="6">
        <v>7.4502604186440696E-2</v>
      </c>
    </row>
    <row r="25" spans="1:26" x14ac:dyDescent="0.25">
      <c r="A25" t="s">
        <v>50</v>
      </c>
      <c r="B25" s="6">
        <v>0.26654509055189196</v>
      </c>
      <c r="C25">
        <f>VLOOKUP(A25,'Pre-Covid make up of sales CCof'!$A$2:$L$63,12,FALSE)</f>
        <v>6.2632750767142609</v>
      </c>
      <c r="D25">
        <f>VLOOKUP(A25,[2]Correlations!$A$2:$AK$63,37,FALSE)</f>
        <v>9.7632122993469252</v>
      </c>
      <c r="F25" t="s">
        <v>45</v>
      </c>
      <c r="G25" s="6">
        <v>0.19057079825427581</v>
      </c>
      <c r="H25">
        <f>VLOOKUP(F25,'Pre-Covid make up of sales CCof'!$A$2:$L$63,12,FALSE)</f>
        <v>5.5058476629006989</v>
      </c>
      <c r="I25">
        <f t="shared" si="0"/>
        <v>24.325249862670901</v>
      </c>
      <c r="W25" t="s">
        <v>35</v>
      </c>
      <c r="X25" s="6">
        <v>0.28846511197386815</v>
      </c>
      <c r="Y25" t="s">
        <v>13</v>
      </c>
      <c r="Z25" s="6">
        <v>5.8917423649559597E-2</v>
      </c>
    </row>
    <row r="26" spans="1:26" x14ac:dyDescent="0.25">
      <c r="A26" t="s">
        <v>52</v>
      </c>
      <c r="B26" s="6">
        <v>0.26626293570898968</v>
      </c>
      <c r="C26">
        <f>VLOOKUP(A26,'Pre-Covid make up of sales CCof'!$A$2:$L$63,12,FALSE)</f>
        <v>6.6649925017670411</v>
      </c>
      <c r="D26">
        <f>VLOOKUP(A26,[2]Correlations!$A$2:$AK$63,37,FALSE)</f>
        <v>13.68069314956665</v>
      </c>
      <c r="F26" t="s">
        <v>58</v>
      </c>
      <c r="G26" s="6">
        <v>0.1895999475092707</v>
      </c>
      <c r="H26">
        <f>VLOOKUP(F26,'Pre-Covid make up of sales CCof'!$A$2:$L$63,12,FALSE)</f>
        <v>5.5075941703784679</v>
      </c>
      <c r="I26">
        <f t="shared" si="0"/>
        <v>18.451845359802249</v>
      </c>
      <c r="W26" t="s">
        <v>68</v>
      </c>
      <c r="X26" s="6">
        <v>0.28705278526327549</v>
      </c>
      <c r="Y26" t="s">
        <v>11</v>
      </c>
      <c r="Z26" s="6">
        <v>3.5363784647964129E-2</v>
      </c>
    </row>
    <row r="27" spans="1:26" x14ac:dyDescent="0.25">
      <c r="A27" t="s">
        <v>20</v>
      </c>
      <c r="B27" s="6">
        <v>0.26527484795711737</v>
      </c>
      <c r="C27">
        <f>VLOOKUP(A27,'Pre-Covid make up of sales CCof'!$A$2:$L$63,12,FALSE)</f>
        <v>4.0177620370017975</v>
      </c>
      <c r="D27">
        <f>VLOOKUP(A27,[2]Correlations!$A$2:$AK$63,37,FALSE)</f>
        <v>6.9223367214202902</v>
      </c>
      <c r="F27" t="s">
        <v>42</v>
      </c>
      <c r="G27" s="6">
        <v>0.18906849887290367</v>
      </c>
      <c r="H27">
        <f>VLOOKUP(F27,'Pre-Covid make up of sales CCof'!$A$2:$L$63,12,FALSE)</f>
        <v>6.5880367336703847</v>
      </c>
      <c r="I27">
        <f t="shared" si="0"/>
        <v>15.22477226257325</v>
      </c>
    </row>
    <row r="28" spans="1:26" x14ac:dyDescent="0.25">
      <c r="A28" t="s">
        <v>58</v>
      </c>
      <c r="B28" s="6">
        <v>0.26263224642114641</v>
      </c>
      <c r="C28">
        <f>VLOOKUP(A28,'Pre-Covid make up of sales CCof'!$A$2:$L$63,12,FALSE)</f>
        <v>5.5075941703784679</v>
      </c>
      <c r="D28">
        <f>VLOOKUP(A28,[2]Correlations!$A$2:$AK$63,37,FALSE)</f>
        <v>18.451845359802249</v>
      </c>
      <c r="F28" t="s">
        <v>25</v>
      </c>
      <c r="G28" s="6">
        <v>0.1884050659532025</v>
      </c>
      <c r="H28">
        <f>VLOOKUP(F28,'Pre-Covid make up of sales CCof'!$A$2:$L$63,12,FALSE)</f>
        <v>6.8375344836034939</v>
      </c>
      <c r="I28">
        <f t="shared" si="0"/>
        <v>14.8968083381653</v>
      </c>
    </row>
    <row r="29" spans="1:26" x14ac:dyDescent="0.25">
      <c r="A29" t="s">
        <v>34</v>
      </c>
      <c r="B29" s="6">
        <v>0.25999369474070028</v>
      </c>
      <c r="C29">
        <f>VLOOKUP(A29,'Pre-Covid make up of sales CCof'!$A$2:$L$63,12,FALSE)</f>
        <v>6.471787585504071</v>
      </c>
      <c r="D29">
        <f>VLOOKUP(A29,[2]Correlations!$A$2:$AK$63,37,FALSE)</f>
        <v>16.398082160949699</v>
      </c>
      <c r="F29" t="s">
        <v>23</v>
      </c>
      <c r="G29" s="6">
        <v>0.17916205007291316</v>
      </c>
      <c r="H29">
        <f>VLOOKUP(F29,'Pre-Covid make up of sales CCof'!$A$2:$L$63,12,FALSE)</f>
        <v>6.7703201123001087</v>
      </c>
      <c r="I29">
        <f t="shared" si="0"/>
        <v>13.2501676559448</v>
      </c>
    </row>
    <row r="30" spans="1:26" x14ac:dyDescent="0.25">
      <c r="A30" t="s">
        <v>12</v>
      </c>
      <c r="B30" s="6">
        <v>0.25102165640352847</v>
      </c>
      <c r="C30">
        <f>VLOOKUP(A30,'Pre-Covid make up of sales CCof'!$A$2:$L$63,12,FALSE)</f>
        <v>5.9403319114786113</v>
      </c>
      <c r="D30">
        <f>VLOOKUP(A30,[2]Correlations!$A$2:$AK$63,37,FALSE)</f>
        <v>10.473704433441149</v>
      </c>
      <c r="F30" t="s">
        <v>53</v>
      </c>
      <c r="G30" s="6">
        <v>0.17751540504943</v>
      </c>
      <c r="H30">
        <f>VLOOKUP(F30,'Pre-Covid make up of sales CCof'!$A$2:$L$63,12,FALSE)</f>
        <v>5.8973604702603737</v>
      </c>
      <c r="I30">
        <f t="shared" si="0"/>
        <v>16.7934169769287</v>
      </c>
    </row>
    <row r="31" spans="1:26" x14ac:dyDescent="0.25">
      <c r="A31" t="s">
        <v>29</v>
      </c>
      <c r="B31" s="6">
        <v>0.24851485187015221</v>
      </c>
      <c r="C31">
        <f>VLOOKUP(A31,'Pre-Covid make up of sales CCof'!$A$2:$L$63,12,FALSE)</f>
        <v>5.5957597008935318</v>
      </c>
      <c r="D31">
        <f>VLOOKUP(A31,[2]Correlations!$A$2:$AK$63,37,FALSE)</f>
        <v>7.5811688899993896</v>
      </c>
      <c r="F31" t="s">
        <v>61</v>
      </c>
      <c r="G31" s="6">
        <v>0.17535249883726775</v>
      </c>
      <c r="H31">
        <f>VLOOKUP(F31,'Pre-Covid make up of sales CCof'!$A$2:$L$63,12,FALSE)</f>
        <v>5.2731735519454475</v>
      </c>
      <c r="I31">
        <f t="shared" si="0"/>
        <v>16.276798248291001</v>
      </c>
    </row>
    <row r="32" spans="1:26" x14ac:dyDescent="0.25">
      <c r="A32" t="s">
        <v>61</v>
      </c>
      <c r="B32" s="6">
        <v>0.24747031555654644</v>
      </c>
      <c r="C32">
        <f>VLOOKUP(A32,'Pre-Covid make up of sales CCof'!$A$2:$L$63,12,FALSE)</f>
        <v>5.2731735519454475</v>
      </c>
      <c r="D32">
        <f>VLOOKUP(A32,[2]Correlations!$A$2:$AK$63,37,FALSE)</f>
        <v>16.276798248291001</v>
      </c>
      <c r="F32" t="s">
        <v>67</v>
      </c>
      <c r="G32" s="6">
        <v>0.17229901751634477</v>
      </c>
      <c r="H32">
        <f>VLOOKUP(F32,'Pre-Covid make up of sales CCof'!$A$2:$L$63,12,FALSE)</f>
        <v>5.1424272334745647</v>
      </c>
      <c r="I32">
        <f t="shared" si="0"/>
        <v>8.8198894500732408</v>
      </c>
    </row>
    <row r="33" spans="1:9" x14ac:dyDescent="0.25">
      <c r="A33" t="s">
        <v>57</v>
      </c>
      <c r="B33" s="6">
        <v>0.24626186804481967</v>
      </c>
      <c r="C33">
        <f>VLOOKUP(A33,'Pre-Covid make up of sales CCof'!$A$2:$L$63,12,FALSE)</f>
        <v>5.8890730656481969</v>
      </c>
      <c r="D33">
        <f>VLOOKUP(A33,[2]Correlations!$A$2:$AK$63,37,FALSE)</f>
        <v>13.62954273223875</v>
      </c>
      <c r="F33" t="s">
        <v>62</v>
      </c>
      <c r="G33" s="6">
        <v>0.17093409834222539</v>
      </c>
      <c r="H33">
        <f>VLOOKUP(F33,'Pre-Covid make up of sales CCof'!$A$2:$L$63,12,FALSE)</f>
        <v>5.8087557357479831</v>
      </c>
      <c r="I33">
        <f t="shared" si="0"/>
        <v>11.573293209075949</v>
      </c>
    </row>
    <row r="34" spans="1:9" x14ac:dyDescent="0.25">
      <c r="A34" t="s">
        <v>48</v>
      </c>
      <c r="B34" s="6">
        <v>0.24508191927075074</v>
      </c>
      <c r="C34">
        <f>VLOOKUP(A34,'Pre-Covid make up of sales CCof'!$A$2:$L$63,12,FALSE)</f>
        <v>6.4267980167905492</v>
      </c>
      <c r="D34">
        <f>VLOOKUP(A34,[2]Correlations!$A$2:$AK$63,37,FALSE)</f>
        <v>14.0520927429199</v>
      </c>
      <c r="F34" t="s">
        <v>60</v>
      </c>
      <c r="G34" s="6">
        <v>0.16822080230934491</v>
      </c>
      <c r="H34">
        <f>VLOOKUP(F34,'Pre-Covid make up of sales CCof'!$A$2:$L$63,12,FALSE)</f>
        <v>7.4879032790394353</v>
      </c>
      <c r="I34">
        <f t="shared" si="0"/>
        <v>18.697779464721698</v>
      </c>
    </row>
    <row r="35" spans="1:9" x14ac:dyDescent="0.25">
      <c r="A35" t="s">
        <v>17</v>
      </c>
      <c r="B35" s="6">
        <v>0.24103260309233454</v>
      </c>
      <c r="C35">
        <f>VLOOKUP(A35,'Pre-Covid make up of sales CCof'!$A$2:$L$63,12,FALSE)</f>
        <v>4.9134966874678403</v>
      </c>
      <c r="D35">
        <f>VLOOKUP(A35,[2]Correlations!$A$2:$AK$63,37,FALSE)</f>
        <v>7.9035063743591305</v>
      </c>
      <c r="F35" t="s">
        <v>51</v>
      </c>
      <c r="G35" s="6">
        <v>0.16672256948669464</v>
      </c>
      <c r="H35">
        <f>VLOOKUP(F35,'Pre-Covid make up of sales CCof'!$A$2:$L$63,12,FALSE)</f>
        <v>6.6134353945671878</v>
      </c>
      <c r="I35">
        <f t="shared" si="0"/>
        <v>11.184596538543701</v>
      </c>
    </row>
    <row r="36" spans="1:9" x14ac:dyDescent="0.25">
      <c r="A36" t="s">
        <v>18</v>
      </c>
      <c r="B36" s="6">
        <v>0.2358721953135364</v>
      </c>
      <c r="C36">
        <f>VLOOKUP(A36,'Pre-Covid make up of sales CCof'!$A$2:$L$63,12,FALSE)</f>
        <v>5.7180218462214567</v>
      </c>
      <c r="D36">
        <f>VLOOKUP(A36,[2]Correlations!$A$2:$AK$63,37,FALSE)</f>
        <v>11.911270999908449</v>
      </c>
      <c r="F36" t="s">
        <v>14</v>
      </c>
      <c r="G36" s="6">
        <v>0.16603535661357735</v>
      </c>
      <c r="H36">
        <f>VLOOKUP(F36,'Pre-Covid make up of sales CCof'!$A$2:$L$63,12,FALSE)</f>
        <v>6.629226137268792</v>
      </c>
      <c r="I36">
        <f t="shared" si="0"/>
        <v>19.126007270812998</v>
      </c>
    </row>
    <row r="37" spans="1:9" x14ac:dyDescent="0.25">
      <c r="A37" t="s">
        <v>54</v>
      </c>
      <c r="B37" s="6">
        <v>0.23269512332943318</v>
      </c>
      <c r="C37">
        <f>VLOOKUP(A37,'Pre-Covid make up of sales CCof'!$A$2:$L$63,12,FALSE)</f>
        <v>4.4618279780469736</v>
      </c>
      <c r="D37">
        <f>VLOOKUP(A37,[2]Correlations!$A$2:$AK$63,37,FALSE)</f>
        <v>11.632352828979499</v>
      </c>
      <c r="F37" t="s">
        <v>43</v>
      </c>
      <c r="G37" s="6">
        <v>0.16434161025690844</v>
      </c>
      <c r="H37">
        <f>VLOOKUP(F37,'Pre-Covid make up of sales CCof'!$A$2:$L$63,12,FALSE)</f>
        <v>5.5231890752562895</v>
      </c>
      <c r="I37">
        <f t="shared" si="0"/>
        <v>13.0217390060425</v>
      </c>
    </row>
    <row r="38" spans="1:9" x14ac:dyDescent="0.25">
      <c r="A38" t="s">
        <v>41</v>
      </c>
      <c r="B38" s="6">
        <v>0.2321976666629447</v>
      </c>
      <c r="C38">
        <f>VLOOKUP(A38,'Pre-Covid make up of sales CCof'!$A$2:$L$63,12,FALSE)</f>
        <v>7.0687846636154177</v>
      </c>
      <c r="D38">
        <f>VLOOKUP(A38,[2]Correlations!$A$2:$AK$63,37,FALSE)</f>
        <v>14.1533896446228</v>
      </c>
      <c r="F38" t="s">
        <v>33</v>
      </c>
      <c r="G38" s="6">
        <v>0.16051204023032198</v>
      </c>
      <c r="H38">
        <f>VLOOKUP(F38,'Pre-Covid make up of sales CCof'!$A$2:$L$63,12,FALSE)</f>
        <v>7.7478353501852864</v>
      </c>
      <c r="I38">
        <f t="shared" si="0"/>
        <v>18.735451889038099</v>
      </c>
    </row>
    <row r="39" spans="1:9" x14ac:dyDescent="0.25">
      <c r="A39" t="s">
        <v>39</v>
      </c>
      <c r="B39" s="6">
        <v>0.23153479417985248</v>
      </c>
      <c r="C39">
        <f>VLOOKUP(A39,'Pre-Covid make up of sales CCof'!$A$2:$L$63,12,FALSE)</f>
        <v>6.4189580315346619</v>
      </c>
      <c r="D39">
        <f>VLOOKUP(A39,[2]Correlations!$A$2:$AK$63,37,FALSE)</f>
        <v>12.96666650772095</v>
      </c>
      <c r="F39" t="s">
        <v>27</v>
      </c>
      <c r="G39" s="6">
        <v>0.15756777605050357</v>
      </c>
      <c r="H39">
        <f>VLOOKUP(F39,'Pre-Covid make up of sales CCof'!$A$2:$L$63,12,FALSE)</f>
        <v>5.2234537446931162</v>
      </c>
      <c r="I39" t="e">
        <f t="shared" si="0"/>
        <v>#N/A</v>
      </c>
    </row>
    <row r="40" spans="1:9" x14ac:dyDescent="0.25">
      <c r="A40" t="s">
        <v>13</v>
      </c>
      <c r="B40" s="6">
        <v>0.23089031731191748</v>
      </c>
      <c r="C40">
        <f>VLOOKUP(A40,'Pre-Covid make up of sales CCof'!$A$2:$L$63,12,FALSE)</f>
        <v>7.3588425385712162</v>
      </c>
      <c r="D40">
        <f>VLOOKUP(A40,[2]Correlations!$A$2:$AK$63,37,FALSE)</f>
        <v>15.39090900421145</v>
      </c>
      <c r="F40" t="s">
        <v>57</v>
      </c>
      <c r="G40" s="6">
        <v>0.15319593212737545</v>
      </c>
      <c r="H40">
        <f>VLOOKUP(F40,'Pre-Covid make up of sales CCof'!$A$2:$L$63,12,FALSE)</f>
        <v>5.8890730656481969</v>
      </c>
      <c r="I40">
        <f t="shared" si="0"/>
        <v>13.62954273223875</v>
      </c>
    </row>
    <row r="41" spans="1:9" x14ac:dyDescent="0.25">
      <c r="A41" t="s">
        <v>15</v>
      </c>
      <c r="B41" s="6">
        <v>0.22861410705159599</v>
      </c>
      <c r="C41">
        <f>VLOOKUP(A41,'Pre-Covid make up of sales CCof'!$A$2:$L$63,12,FALSE)</f>
        <v>4.5968899029101875</v>
      </c>
      <c r="D41">
        <f>VLOOKUP(A41,[2]Correlations!$A$2:$AK$63,37,FALSE)</f>
        <v>12.232380199432349</v>
      </c>
      <c r="F41" t="s">
        <v>39</v>
      </c>
      <c r="G41" s="6">
        <v>0.1499162475814613</v>
      </c>
      <c r="H41">
        <f>VLOOKUP(F41,'Pre-Covid make up of sales CCof'!$A$2:$L$63,12,FALSE)</f>
        <v>6.4189580315346619</v>
      </c>
      <c r="I41">
        <f t="shared" si="0"/>
        <v>12.96666650772095</v>
      </c>
    </row>
    <row r="42" spans="1:9" x14ac:dyDescent="0.25">
      <c r="A42" t="s">
        <v>22</v>
      </c>
      <c r="B42" s="6">
        <v>0.22807701952601134</v>
      </c>
      <c r="C42">
        <f>VLOOKUP(A42,'Pre-Covid make up of sales CCof'!$A$2:$L$63,12,FALSE)</f>
        <v>6.0588946023444912</v>
      </c>
      <c r="D42">
        <f>VLOOKUP(A42,[2]Correlations!$A$2:$AK$63,37,FALSE)</f>
        <v>12.89038457870485</v>
      </c>
      <c r="F42" t="s">
        <v>26</v>
      </c>
      <c r="G42" s="6">
        <v>0.14962909231879737</v>
      </c>
      <c r="H42">
        <f>VLOOKUP(F42,'Pre-Covid make up of sales CCof'!$A$2:$L$63,12,FALSE)</f>
        <v>6.791558672166345</v>
      </c>
      <c r="I42">
        <f t="shared" si="0"/>
        <v>17.760526466369651</v>
      </c>
    </row>
    <row r="43" spans="1:9" x14ac:dyDescent="0.25">
      <c r="A43" t="s">
        <v>35</v>
      </c>
      <c r="B43" s="6">
        <v>0.22718698239609483</v>
      </c>
      <c r="C43">
        <f>VLOOKUP(A43,'Pre-Covid make up of sales CCof'!$A$2:$L$63,12,FALSE)</f>
        <v>5.5849476055142846</v>
      </c>
      <c r="D43">
        <f>VLOOKUP(A43,[2]Correlations!$A$2:$AK$63,37,FALSE)</f>
        <v>14.04221115112305</v>
      </c>
      <c r="F43" t="s">
        <v>50</v>
      </c>
      <c r="G43" s="6">
        <v>0.13832811302106543</v>
      </c>
      <c r="H43">
        <f>VLOOKUP(F43,'Pre-Covid make up of sales CCof'!$A$2:$L$63,12,FALSE)</f>
        <v>6.2632750767142609</v>
      </c>
      <c r="I43">
        <f t="shared" si="0"/>
        <v>9.7632122993469252</v>
      </c>
    </row>
    <row r="44" spans="1:9" x14ac:dyDescent="0.25">
      <c r="A44" t="s">
        <v>9</v>
      </c>
      <c r="B44" s="6">
        <v>0.22641096680695436</v>
      </c>
      <c r="C44">
        <f>VLOOKUP(A44,'Pre-Covid make up of sales CCof'!$A$2:$L$63,12,FALSE)</f>
        <v>7.1483546351509979</v>
      </c>
      <c r="D44">
        <f>VLOOKUP(A44,[2]Correlations!$A$2:$AK$63,37,FALSE)</f>
        <v>12.22234020233155</v>
      </c>
      <c r="F44" t="s">
        <v>66</v>
      </c>
      <c r="G44" s="6">
        <v>0.13483972694042209</v>
      </c>
      <c r="H44">
        <f>VLOOKUP(F44,'Pre-Covid make up of sales CCof'!$A$2:$L$63,12,FALSE)</f>
        <v>7.0017694239984083</v>
      </c>
      <c r="I44">
        <f t="shared" si="0"/>
        <v>20.814853668212898</v>
      </c>
    </row>
    <row r="45" spans="1:9" x14ac:dyDescent="0.25">
      <c r="A45" t="s">
        <v>63</v>
      </c>
      <c r="B45" s="6">
        <v>0.22257481675350319</v>
      </c>
      <c r="C45">
        <f>VLOOKUP(A45,'Pre-Covid make up of sales CCof'!$A$2:$L$63,12,FALSE)</f>
        <v>6.5415761081921735</v>
      </c>
      <c r="D45">
        <f>VLOOKUP(A45,[2]Correlations!$A$2:$AK$63,37,FALSE)</f>
        <v>12.09795331954955</v>
      </c>
      <c r="F45" t="s">
        <v>16</v>
      </c>
      <c r="G45" s="6">
        <v>0.13262153182360251</v>
      </c>
      <c r="H45">
        <f>VLOOKUP(F45,'Pre-Covid make up of sales CCof'!$A$2:$L$63,12,FALSE)</f>
        <v>7.1134106801729233</v>
      </c>
      <c r="I45">
        <f t="shared" si="0"/>
        <v>21.21946182250975</v>
      </c>
    </row>
    <row r="46" spans="1:9" x14ac:dyDescent="0.25">
      <c r="A46" t="s">
        <v>40</v>
      </c>
      <c r="B46" s="6">
        <v>0.21809945480475332</v>
      </c>
      <c r="C46">
        <f>VLOOKUP(A46,'Pre-Covid make up of sales CCof'!$A$2:$L$63,12,FALSE)</f>
        <v>5.7580620464142873</v>
      </c>
      <c r="D46">
        <f>VLOOKUP(A46,[2]Correlations!$A$2:$AK$63,37,FALSE)</f>
        <v>13.514661979675299</v>
      </c>
      <c r="F46" t="s">
        <v>59</v>
      </c>
      <c r="G46" s="6">
        <v>0.12599967274526044</v>
      </c>
      <c r="H46">
        <f>VLOOKUP(F46,'Pre-Covid make up of sales CCof'!$A$2:$L$63,12,FALSE)</f>
        <v>7.3990993002018817</v>
      </c>
      <c r="I46">
        <f t="shared" si="0"/>
        <v>19.067968749999999</v>
      </c>
    </row>
    <row r="47" spans="1:9" x14ac:dyDescent="0.25">
      <c r="A47" t="s">
        <v>49</v>
      </c>
      <c r="B47" s="6">
        <v>0.2120079632335525</v>
      </c>
      <c r="C47">
        <f>VLOOKUP(A47,'Pre-Covid make up of sales CCof'!$A$2:$L$63,12,FALSE)</f>
        <v>4.4926075294877732</v>
      </c>
      <c r="D47">
        <f>VLOOKUP(A47,[2]Correlations!$A$2:$AK$63,37,FALSE)</f>
        <v>8.1166665077209448</v>
      </c>
      <c r="F47" t="s">
        <v>9</v>
      </c>
      <c r="G47" s="6">
        <v>0.12439268411480366</v>
      </c>
      <c r="H47">
        <f>VLOOKUP(F47,'Pre-Covid make up of sales CCof'!$A$2:$L$63,12,FALSE)</f>
        <v>7.1483546351509979</v>
      </c>
      <c r="I47">
        <f t="shared" si="0"/>
        <v>12.22234020233155</v>
      </c>
    </row>
    <row r="48" spans="1:9" x14ac:dyDescent="0.25">
      <c r="A48" t="s">
        <v>67</v>
      </c>
      <c r="B48" s="6">
        <v>0.2097951492042941</v>
      </c>
      <c r="C48">
        <f>VLOOKUP(A48,'Pre-Covid make up of sales CCof'!$A$2:$L$63,12,FALSE)</f>
        <v>5.1424272334745647</v>
      </c>
      <c r="D48">
        <f>VLOOKUP(A48,[2]Correlations!$A$2:$AK$63,37,FALSE)</f>
        <v>8.8198894500732408</v>
      </c>
      <c r="F48" t="s">
        <v>31</v>
      </c>
      <c r="G48" s="6">
        <v>0.11867276557490351</v>
      </c>
      <c r="H48">
        <f>VLOOKUP(F48,'Pre-Covid make up of sales CCof'!$A$2:$L$63,12,FALSE)</f>
        <v>6.3257075774387852</v>
      </c>
      <c r="I48">
        <f t="shared" si="0"/>
        <v>13.3414496421814</v>
      </c>
    </row>
    <row r="49" spans="1:9" x14ac:dyDescent="0.25">
      <c r="A49" t="s">
        <v>44</v>
      </c>
      <c r="B49" s="6">
        <v>0.20376400589182173</v>
      </c>
      <c r="C49">
        <f>VLOOKUP(A49,'Pre-Covid make up of sales CCof'!$A$2:$L$63,12,FALSE)</f>
        <v>6.38709923008253</v>
      </c>
      <c r="D49">
        <f>VLOOKUP(A49,[2]Correlations!$A$2:$AK$63,37,FALSE)</f>
        <v>13.3972701072693</v>
      </c>
      <c r="F49" t="s">
        <v>52</v>
      </c>
      <c r="G49" s="6">
        <v>0.11617494055887158</v>
      </c>
      <c r="H49">
        <f>VLOOKUP(F49,'Pre-Covid make up of sales CCof'!$A$2:$L$63,12,FALSE)</f>
        <v>6.6649925017670411</v>
      </c>
      <c r="I49">
        <f t="shared" si="0"/>
        <v>13.68069314956665</v>
      </c>
    </row>
    <row r="50" spans="1:9" x14ac:dyDescent="0.25">
      <c r="A50" t="s">
        <v>45</v>
      </c>
      <c r="B50" s="6">
        <v>0.1986710305741852</v>
      </c>
      <c r="C50">
        <f>VLOOKUP(A50,'Pre-Covid make up of sales CCof'!$A$2:$L$63,12,FALSE)</f>
        <v>5.5058476629006989</v>
      </c>
      <c r="D50">
        <f>VLOOKUP(A50,[2]Correlations!$A$2:$AK$63,37,FALSE)</f>
        <v>24.325249862670901</v>
      </c>
      <c r="F50" t="s">
        <v>63</v>
      </c>
      <c r="G50" s="6">
        <v>0.11422086308311069</v>
      </c>
      <c r="H50">
        <f>VLOOKUP(F50,'Pre-Covid make up of sales CCof'!$A$2:$L$63,12,FALSE)</f>
        <v>6.5415761081921735</v>
      </c>
      <c r="I50">
        <f t="shared" si="0"/>
        <v>12.09795331954955</v>
      </c>
    </row>
    <row r="51" spans="1:9" x14ac:dyDescent="0.25">
      <c r="A51" t="s">
        <v>64</v>
      </c>
      <c r="B51" s="6">
        <v>0.19133098911175339</v>
      </c>
      <c r="C51">
        <f>VLOOKUP(A51,'Pre-Covid make up of sales CCof'!$A$2:$L$63,12,FALSE)</f>
        <v>6.3701801298997154</v>
      </c>
      <c r="D51">
        <f>VLOOKUP(A51,[2]Correlations!$A$2:$AK$63,37,FALSE)</f>
        <v>13.902145862579349</v>
      </c>
      <c r="F51" t="s">
        <v>46</v>
      </c>
      <c r="G51" s="6">
        <v>0.11314531238144017</v>
      </c>
      <c r="H51">
        <f>VLOOKUP(F51,'Pre-Covid make up of sales CCof'!$A$2:$L$63,12,FALSE)</f>
        <v>6.2632948334378726</v>
      </c>
      <c r="I51">
        <f t="shared" si="0"/>
        <v>15.31388483047485</v>
      </c>
    </row>
    <row r="52" spans="1:9" x14ac:dyDescent="0.25">
      <c r="A52" t="s">
        <v>10</v>
      </c>
      <c r="B52" s="6">
        <v>0.18886461961043763</v>
      </c>
      <c r="C52">
        <f>VLOOKUP(A52,'Pre-Covid make up of sales CCof'!$A$2:$L$63,12,FALSE)</f>
        <v>6.767482321132853</v>
      </c>
      <c r="D52">
        <f>VLOOKUP(A52,[2]Correlations!$A$2:$AK$63,37,FALSE)</f>
        <v>18.811128616333001</v>
      </c>
      <c r="F52" t="s">
        <v>24</v>
      </c>
      <c r="G52" s="6">
        <v>0.10810246271556755</v>
      </c>
      <c r="H52">
        <f>VLOOKUP(F52,'Pre-Covid make up of sales CCof'!$A$2:$L$63,12,FALSE)</f>
        <v>6.161350748294403</v>
      </c>
      <c r="I52">
        <f t="shared" si="0"/>
        <v>12.13449211120605</v>
      </c>
    </row>
    <row r="53" spans="1:9" x14ac:dyDescent="0.25">
      <c r="A53" t="s">
        <v>68</v>
      </c>
      <c r="B53" s="6">
        <v>0.18382639755684024</v>
      </c>
      <c r="C53">
        <f>VLOOKUP(A53,'Pre-Covid make up of sales CCof'!$A$2:$L$63,12,FALSE)</f>
        <v>5.1856940396948366</v>
      </c>
      <c r="D53">
        <f>VLOOKUP(A53,[2]Correlations!$A$2:$AK$63,37,FALSE)</f>
        <v>7.0304501056671151</v>
      </c>
      <c r="F53" t="s">
        <v>32</v>
      </c>
      <c r="G53" s="6">
        <v>9.9054062598283643E-2</v>
      </c>
      <c r="H53">
        <f>VLOOKUP(F53,'Pre-Covid make up of sales CCof'!$A$2:$L$63,12,FALSE)</f>
        <v>6.285054639048691</v>
      </c>
      <c r="I53">
        <f t="shared" si="0"/>
        <v>17.6988639831543</v>
      </c>
    </row>
    <row r="54" spans="1:9" x14ac:dyDescent="0.25">
      <c r="A54" t="s">
        <v>19</v>
      </c>
      <c r="B54" s="6">
        <v>0.18031099375456741</v>
      </c>
      <c r="C54">
        <f>VLOOKUP(A54,'Pre-Covid make up of sales CCof'!$A$2:$L$63,12,FALSE)</f>
        <v>6.9310965785423244</v>
      </c>
      <c r="D54">
        <f>VLOOKUP(A54,[2]Correlations!$A$2:$AK$63,37,FALSE)</f>
        <v>17.271929740905748</v>
      </c>
      <c r="F54" t="s">
        <v>64</v>
      </c>
      <c r="G54" s="6">
        <v>9.6119938777820157E-2</v>
      </c>
      <c r="H54">
        <f>VLOOKUP(F54,'Pre-Covid make up of sales CCof'!$A$2:$L$63,12,FALSE)</f>
        <v>6.3701801298997154</v>
      </c>
      <c r="I54">
        <f t="shared" si="0"/>
        <v>13.902145862579349</v>
      </c>
    </row>
    <row r="55" spans="1:9" x14ac:dyDescent="0.25">
      <c r="A55" t="s">
        <v>55</v>
      </c>
      <c r="B55" s="6">
        <v>0.17093932558896555</v>
      </c>
      <c r="C55">
        <f>VLOOKUP(A55,'Pre-Covid make up of sales CCof'!$A$2:$L$63,12,FALSE)</f>
        <v>6.1283979326457398</v>
      </c>
      <c r="D55">
        <f>VLOOKUP(A55,[2]Correlations!$A$2:$AK$63,37,FALSE)</f>
        <v>15.728720474243151</v>
      </c>
      <c r="F55" t="s">
        <v>56</v>
      </c>
      <c r="G55" s="6">
        <v>9.1168017801411275E-2</v>
      </c>
      <c r="H55">
        <f>VLOOKUP(F55,'Pre-Covid make up of sales CCof'!$A$2:$L$63,12,FALSE)</f>
        <v>6.135362910851395</v>
      </c>
      <c r="I55">
        <f t="shared" si="0"/>
        <v>12.3224489212036</v>
      </c>
    </row>
    <row r="56" spans="1:9" x14ac:dyDescent="0.25">
      <c r="A56" t="s">
        <v>65</v>
      </c>
      <c r="B56" s="6">
        <v>0.16732028862481582</v>
      </c>
      <c r="C56">
        <f>VLOOKUP(A56,'Pre-Covid make up of sales CCof'!$A$2:$L$63,12,FALSE)</f>
        <v>6.0726255432080514</v>
      </c>
      <c r="D56">
        <f>VLOOKUP(A56,[2]Correlations!$A$2:$AK$63,37,FALSE)</f>
        <v>15.067391490936298</v>
      </c>
      <c r="F56" t="s">
        <v>22</v>
      </c>
      <c r="G56" s="6">
        <v>9.076986722703749E-2</v>
      </c>
      <c r="H56">
        <f>VLOOKUP(F56,'Pre-Covid make up of sales CCof'!$A$2:$L$63,12,FALSE)</f>
        <v>6.0588946023444912</v>
      </c>
      <c r="I56">
        <f t="shared" si="0"/>
        <v>12.89038457870485</v>
      </c>
    </row>
    <row r="57" spans="1:9" x14ac:dyDescent="0.25">
      <c r="A57" t="s">
        <v>31</v>
      </c>
      <c r="B57" s="6">
        <v>0.15796758249571793</v>
      </c>
      <c r="C57">
        <f>VLOOKUP(A57,'Pre-Covid make up of sales CCof'!$A$2:$L$63,12,FALSE)</f>
        <v>6.3257075774387852</v>
      </c>
      <c r="D57">
        <f>VLOOKUP(A57,[2]Correlations!$A$2:$AK$63,37,FALSE)</f>
        <v>13.3414496421814</v>
      </c>
      <c r="F57" t="s">
        <v>8</v>
      </c>
      <c r="G57" s="6">
        <v>8.9543672034077371E-2</v>
      </c>
      <c r="H57">
        <f>VLOOKUP(F57,'Pre-Covid make up of sales CCof'!$A$2:$L$63,12,FALSE)</f>
        <v>5.397288122315099</v>
      </c>
      <c r="I57">
        <f t="shared" si="0"/>
        <v>10.72367486953735</v>
      </c>
    </row>
    <row r="58" spans="1:9" x14ac:dyDescent="0.25">
      <c r="A58" t="s">
        <v>32</v>
      </c>
      <c r="B58" s="6">
        <v>0.15181408934264942</v>
      </c>
      <c r="C58">
        <f>VLOOKUP(A58,'Pre-Covid make up of sales CCof'!$A$2:$L$63,12,FALSE)</f>
        <v>6.285054639048691</v>
      </c>
      <c r="D58">
        <f>VLOOKUP(A58,[2]Correlations!$A$2:$AK$63,37,FALSE)</f>
        <v>17.6988639831543</v>
      </c>
      <c r="F58" t="s">
        <v>65</v>
      </c>
      <c r="G58" s="6">
        <v>8.5012931318122709E-2</v>
      </c>
      <c r="H58">
        <f>VLOOKUP(F58,'Pre-Covid make up of sales CCof'!$A$2:$L$63,12,FALSE)</f>
        <v>6.0726255432080514</v>
      </c>
      <c r="I58">
        <f t="shared" si="0"/>
        <v>15.067391490936298</v>
      </c>
    </row>
    <row r="59" spans="1:9" x14ac:dyDescent="0.25">
      <c r="A59" t="s">
        <v>56</v>
      </c>
      <c r="B59" s="6">
        <v>0.14135428918567841</v>
      </c>
      <c r="C59">
        <f>VLOOKUP(A59,'Pre-Covid make up of sales CCof'!$A$2:$L$63,12,FALSE)</f>
        <v>6.135362910851395</v>
      </c>
      <c r="D59">
        <f>VLOOKUP(A59,[2]Correlations!$A$2:$AK$63,37,FALSE)</f>
        <v>12.3224489212036</v>
      </c>
      <c r="F59" t="s">
        <v>41</v>
      </c>
      <c r="G59" s="6">
        <v>8.0516968744200279E-2</v>
      </c>
      <c r="H59">
        <f>VLOOKUP(F59,'Pre-Covid make up of sales CCof'!$A$2:$L$63,12,FALSE)</f>
        <v>7.0687846636154177</v>
      </c>
      <c r="I59">
        <f t="shared" si="0"/>
        <v>14.1533896446228</v>
      </c>
    </row>
    <row r="60" spans="1:9" x14ac:dyDescent="0.25">
      <c r="A60" t="s">
        <v>38</v>
      </c>
      <c r="B60" s="6">
        <v>0.12527637244369952</v>
      </c>
      <c r="C60">
        <f>VLOOKUP(A60,'Pre-Covid make up of sales CCof'!$A$2:$L$63,12,FALSE)</f>
        <v>4.5674175233074878</v>
      </c>
      <c r="D60">
        <f>VLOOKUP(A60,[2]Correlations!$A$2:$AK$63,37,FALSE)</f>
        <v>7.4187530517578146</v>
      </c>
      <c r="F60" t="s">
        <v>19</v>
      </c>
      <c r="G60" s="6">
        <v>7.8580348617912327E-2</v>
      </c>
      <c r="H60">
        <f>VLOOKUP(F60,'Pre-Covid make up of sales CCof'!$A$2:$L$63,12,FALSE)</f>
        <v>6.9310965785423244</v>
      </c>
      <c r="I60">
        <f t="shared" si="0"/>
        <v>17.271929740905748</v>
      </c>
    </row>
    <row r="61" spans="1:9" x14ac:dyDescent="0.25">
      <c r="A61" t="s">
        <v>46</v>
      </c>
      <c r="B61" s="6">
        <v>0.12442028243459374</v>
      </c>
      <c r="C61">
        <f>VLOOKUP(A61,'Pre-Covid make up of sales CCof'!$A$2:$L$63,12,FALSE)</f>
        <v>6.2632948334378726</v>
      </c>
      <c r="D61">
        <f>VLOOKUP(A61,[2]Correlations!$A$2:$AK$63,37,FALSE)</f>
        <v>15.31388483047485</v>
      </c>
      <c r="F61" t="s">
        <v>10</v>
      </c>
      <c r="G61" s="6">
        <v>7.4502604186440696E-2</v>
      </c>
      <c r="H61">
        <f>VLOOKUP(F61,'Pre-Covid make up of sales CCof'!$A$2:$L$63,12,FALSE)</f>
        <v>6.767482321132853</v>
      </c>
      <c r="I61">
        <f t="shared" si="0"/>
        <v>18.811128616333001</v>
      </c>
    </row>
    <row r="62" spans="1:9" x14ac:dyDescent="0.25">
      <c r="A62" t="s">
        <v>28</v>
      </c>
      <c r="B62" s="6">
        <v>4.6550032032928505E-2</v>
      </c>
      <c r="C62">
        <f>VLOOKUP(A62,'Pre-Covid make up of sales CCof'!$A$2:$L$63,12,FALSE)</f>
        <v>3.2395240660184377</v>
      </c>
      <c r="D62" t="e">
        <f>VLOOKUP(A62,[2]Correlations!$A$2:$AK$63,37,FALSE)</f>
        <v>#N/A</v>
      </c>
      <c r="F62" t="s">
        <v>13</v>
      </c>
      <c r="G62" s="6">
        <v>5.8917423649559597E-2</v>
      </c>
      <c r="H62">
        <f>VLOOKUP(F62,'Pre-Covid make up of sales CCof'!$A$2:$L$63,12,FALSE)</f>
        <v>7.3588425385712162</v>
      </c>
      <c r="I62">
        <f t="shared" si="0"/>
        <v>15.39090900421145</v>
      </c>
    </row>
    <row r="63" spans="1:9" x14ac:dyDescent="0.25">
      <c r="A63" t="s">
        <v>8</v>
      </c>
      <c r="B63" s="6">
        <v>9.8300500555260142E-3</v>
      </c>
      <c r="C63">
        <f>VLOOKUP(A63,'Pre-Covid make up of sales CCof'!$A$2:$L$63,12,FALSE)</f>
        <v>5.397288122315099</v>
      </c>
      <c r="D63">
        <f>VLOOKUP(A63,[2]Correlations!$A$2:$AK$63,37,FALSE)</f>
        <v>10.72367486953735</v>
      </c>
      <c r="F63" t="s">
        <v>11</v>
      </c>
      <c r="G63" s="6">
        <v>3.5363784647964129E-2</v>
      </c>
      <c r="H63">
        <f>VLOOKUP(F63,'Pre-Covid make up of sales CCof'!$A$2:$L$63,12,FALSE)</f>
        <v>7.063963510115709</v>
      </c>
      <c r="I63">
        <f t="shared" si="0"/>
        <v>18.7797031402588</v>
      </c>
    </row>
  </sheetData>
  <sortState ref="F2:G64">
    <sortCondition descending="1" ref="G1"/>
  </sortState>
  <pageMargins left="0.7" right="0.7" top="0.75" bottom="0.75" header="0.3" footer="0.3"/>
  <drawing r:id="rId1"/>
  <tableParts count="2">
    <tablePart r:id="rId2"/>
    <tablePart r:id="rId3"/>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6AF3C-850F-40B3-8C17-E071F89075EE}">
  <dimension ref="A1:AL63"/>
  <sheetViews>
    <sheetView workbookViewId="0">
      <selection activeCell="A2" sqref="A2:A63"/>
    </sheetView>
  </sheetViews>
  <sheetFormatPr defaultColWidth="8.7109375" defaultRowHeight="15" x14ac:dyDescent="0.25"/>
  <cols>
    <col min="2" max="34" width="10.42578125" bestFit="1" customWidth="1"/>
  </cols>
  <sheetData>
    <row r="1" spans="1:38" x14ac:dyDescent="0.25">
      <c r="B1" s="4">
        <v>43466</v>
      </c>
      <c r="C1" s="4">
        <v>43497</v>
      </c>
      <c r="D1" s="4">
        <v>43525</v>
      </c>
      <c r="E1" s="4">
        <v>43556</v>
      </c>
      <c r="F1" s="4">
        <v>43586</v>
      </c>
      <c r="G1" s="4">
        <v>43617</v>
      </c>
      <c r="H1" s="4">
        <v>43647</v>
      </c>
      <c r="I1" s="4">
        <v>43678</v>
      </c>
      <c r="J1" s="4">
        <v>43709</v>
      </c>
      <c r="K1" s="4">
        <v>43739</v>
      </c>
      <c r="L1" s="4">
        <v>43770</v>
      </c>
      <c r="M1" s="4">
        <v>43800</v>
      </c>
      <c r="N1" s="4">
        <v>43831</v>
      </c>
      <c r="O1" s="4">
        <v>43862</v>
      </c>
      <c r="P1" s="4">
        <v>43891</v>
      </c>
      <c r="Q1" s="4">
        <v>43922</v>
      </c>
      <c r="R1" s="4">
        <v>43952</v>
      </c>
      <c r="S1" s="4">
        <v>43983</v>
      </c>
      <c r="T1" s="4">
        <v>44013</v>
      </c>
      <c r="U1" s="4">
        <v>44044</v>
      </c>
      <c r="V1" s="4">
        <v>44075</v>
      </c>
      <c r="W1" s="4">
        <v>44105</v>
      </c>
      <c r="X1" s="4">
        <v>44136</v>
      </c>
      <c r="Y1" s="4">
        <v>44166</v>
      </c>
      <c r="Z1" s="4">
        <v>44197</v>
      </c>
      <c r="AA1" s="4">
        <v>44228</v>
      </c>
      <c r="AB1" s="4">
        <v>44256</v>
      </c>
      <c r="AC1" s="4">
        <v>44287</v>
      </c>
      <c r="AD1" s="4">
        <v>44317</v>
      </c>
      <c r="AE1" s="4">
        <v>44348</v>
      </c>
      <c r="AF1" s="4">
        <v>44378</v>
      </c>
      <c r="AG1" s="4">
        <v>44409</v>
      </c>
      <c r="AH1" s="4">
        <v>44440</v>
      </c>
      <c r="AJ1" s="21" t="s">
        <v>97</v>
      </c>
      <c r="AL1" t="s">
        <v>98</v>
      </c>
    </row>
    <row r="2" spans="1:38" x14ac:dyDescent="0.25">
      <c r="A2" s="5" t="s">
        <v>7</v>
      </c>
      <c r="B2" s="6">
        <f>SUMIFS('all sales summary'!$C$2:$C$2047,'all sales summary'!$A$2:$A$2047,'Overall sales (all sales)'!$A2,'all sales summary'!$B$2:$B$2047,'Overall sales (all sales)'!B$1)</f>
        <v>0.88202242866858205</v>
      </c>
      <c r="C2" s="6">
        <f>SUMIFS('all sales summary'!$C$2:$C$2047,'all sales summary'!$A$2:$A$2047,'Overall sales (all sales)'!$A2,'all sales summary'!$B$2:$B$2047,'Overall sales (all sales)'!C$1)</f>
        <v>0.908172403673142</v>
      </c>
      <c r="D2" s="6">
        <f>SUMIFS('all sales summary'!$C$2:$C$2047,'all sales summary'!$A$2:$A$2047,'Overall sales (all sales)'!$A2,'all sales summary'!$B$2:$B$2047,'Overall sales (all sales)'!D$1)</f>
        <v>1.09117953752139</v>
      </c>
      <c r="E2" s="6">
        <f>SUMIFS('all sales summary'!$C$2:$C$2047,'all sales summary'!$A$2:$A$2047,'Overall sales (all sales)'!$A2,'all sales summary'!$B$2:$B$2047,'Overall sales (all sales)'!E$1)</f>
        <v>0.959400816151743</v>
      </c>
      <c r="F2" s="6">
        <f>SUMIFS('all sales summary'!$C$2:$C$2047,'all sales summary'!$A$2:$A$2047,'Overall sales (all sales)'!$A2,'all sales summary'!$B$2:$B$2047,'Overall sales (all sales)'!F$1)</f>
        <v>1.0044633327949199</v>
      </c>
      <c r="G2" s="6">
        <f>SUMIFS('all sales summary'!$C$2:$C$2047,'all sales summary'!$A$2:$A$2047,'Overall sales (all sales)'!$A2,'all sales summary'!$B$2:$B$2047,'Overall sales (all sales)'!G$1)</f>
        <v>0.95535369554891902</v>
      </c>
      <c r="H2" s="6">
        <f>SUMIFS('all sales summary'!$C$2:$C$2047,'all sales summary'!$A$2:$A$2047,'Overall sales (all sales)'!$A2,'all sales summary'!$B$2:$B$2047,'Overall sales (all sales)'!H$1)</f>
        <v>0.95557622280462795</v>
      </c>
      <c r="I2" s="6">
        <f>SUMIFS('all sales summary'!$C$2:$C$2047,'all sales summary'!$A$2:$A$2047,'Overall sales (all sales)'!$A2,'all sales summary'!$B$2:$B$2047,'Overall sales (all sales)'!I$1)</f>
        <v>0.98794525713928105</v>
      </c>
      <c r="J2" s="6">
        <f>SUMIFS('all sales summary'!$C$2:$C$2047,'all sales summary'!$A$2:$A$2047,'Overall sales (all sales)'!$A2,'all sales summary'!$B$2:$B$2047,'Overall sales (all sales)'!J$1)</f>
        <v>0.95108510359229304</v>
      </c>
      <c r="K2" s="6">
        <f>SUMIFS('all sales summary'!$C$2:$C$2047,'all sales summary'!$A$2:$A$2047,'Overall sales (all sales)'!$A2,'all sales summary'!$B$2:$B$2047,'Overall sales (all sales)'!K$1)</f>
        <v>0.98825105980008499</v>
      </c>
      <c r="L2" s="6">
        <f>SUMIFS('all sales summary'!$C$2:$C$2047,'all sales summary'!$A$2:$A$2047,'Overall sales (all sales)'!$A2,'all sales summary'!$B$2:$B$2047,'Overall sales (all sales)'!L$1)</f>
        <v>1.0614989051480099</v>
      </c>
      <c r="M2" s="6">
        <f>SUMIFS('all sales summary'!$C$2:$C$2047,'all sales summary'!$A$2:$A$2047,'Overall sales (all sales)'!$A2,'all sales summary'!$B$2:$B$2047,'Overall sales (all sales)'!M$1)</f>
        <v>1.2550512371570099</v>
      </c>
      <c r="N2" s="6">
        <f>SUMIFS('all sales summary'!$C$2:$C$2047,'all sales summary'!$A$2:$A$2047,'Overall sales (all sales)'!$A2,'all sales summary'!$B$2:$B$2047,'Overall sales (all sales)'!N$1)</f>
        <v>0.89607348832909794</v>
      </c>
      <c r="O2" s="6">
        <f>SUMIFS('all sales summary'!$C$2:$C$2047,'all sales summary'!$A$2:$A$2047,'Overall sales (all sales)'!$A2,'all sales summary'!$B$2:$B$2047,'Overall sales (all sales)'!O$1)</f>
        <v>0.92464555882324195</v>
      </c>
      <c r="P2" s="6">
        <f>SUMIFS('all sales summary'!$C$2:$C$2047,'all sales summary'!$A$2:$A$2047,'Overall sales (all sales)'!$A2,'all sales summary'!$B$2:$B$2047,'Overall sales (all sales)'!P$1)</f>
        <v>0.78074700037496803</v>
      </c>
      <c r="Q2" s="6">
        <f>SUMIFS('all sales summary'!$C$2:$C$2047,'all sales summary'!$A$2:$A$2047,'Overall sales (all sales)'!$A2,'all sales summary'!$B$2:$B$2047,'Overall sales (all sales)'!Q$1)</f>
        <v>0.36355166368999398</v>
      </c>
      <c r="R2" s="6">
        <f>SUMIFS('all sales summary'!$C$2:$C$2047,'all sales summary'!$A$2:$A$2047,'Overall sales (all sales)'!$A2,'all sales summary'!$B$2:$B$2047,'Overall sales (all sales)'!R$1)</f>
        <v>0.44037989722988602</v>
      </c>
      <c r="S2" s="6">
        <f>SUMIFS('all sales summary'!$C$2:$C$2047,'all sales summary'!$A$2:$A$2047,'Overall sales (all sales)'!$A2,'all sales summary'!$B$2:$B$2047,'Overall sales (all sales)'!S$1)</f>
        <v>0.50407166746124998</v>
      </c>
      <c r="T2" s="6">
        <f>SUMIFS('all sales summary'!$C$2:$C$2047,'all sales summary'!$A$2:$A$2047,'Overall sales (all sales)'!$A2,'all sales summary'!$B$2:$B$2047,'Overall sales (all sales)'!T$1)</f>
        <v>0.796315387995715</v>
      </c>
      <c r="U2" s="6">
        <f>SUMIFS('all sales summary'!$C$2:$C$2047,'all sales summary'!$A$2:$A$2047,'Overall sales (all sales)'!$A2,'all sales summary'!$B$2:$B$2047,'Overall sales (all sales)'!U$1)</f>
        <v>0.75118807181004199</v>
      </c>
      <c r="V2" s="6">
        <f>SUMIFS('all sales summary'!$C$2:$C$2047,'all sales summary'!$A$2:$A$2047,'Overall sales (all sales)'!$A2,'all sales summary'!$B$2:$B$2047,'Overall sales (all sales)'!V$1)</f>
        <v>0.84392698388660803</v>
      </c>
      <c r="W2" s="6">
        <f>SUMIFS('all sales summary'!$C$2:$C$2047,'all sales summary'!$A$2:$A$2047,'Overall sales (all sales)'!$A2,'all sales summary'!$B$2:$B$2047,'Overall sales (all sales)'!W$1)</f>
        <v>0.88927280618591997</v>
      </c>
      <c r="X2" s="6">
        <f>SUMIFS('all sales summary'!$C$2:$C$2047,'all sales summary'!$A$2:$A$2047,'Overall sales (all sales)'!$A2,'all sales summary'!$B$2:$B$2047,'Overall sales (all sales)'!X$1)</f>
        <v>0.90983028322485304</v>
      </c>
      <c r="Y2" s="6">
        <f>SUMIFS('all sales summary'!$C$2:$C$2047,'all sales summary'!$A$2:$A$2047,'Overall sales (all sales)'!$A2,'all sales summary'!$B$2:$B$2047,'Overall sales (all sales)'!Y$1)</f>
        <v>0.99969385468824401</v>
      </c>
      <c r="Z2" s="6">
        <f>SUMIFS('all sales summary'!$C$2:$C$2047,'all sales summary'!$A$2:$A$2047,'Overall sales (all sales)'!$A2,'all sales summary'!$B$2:$B$2047,'Overall sales (all sales)'!Z$1)</f>
        <v>0.46474749440941898</v>
      </c>
      <c r="AA2" s="6">
        <f>SUMIFS('all sales summary'!$C$2:$C$2047,'all sales summary'!$A$2:$A$2047,'Overall sales (all sales)'!$A2,'all sales summary'!$B$2:$B$2047,'Overall sales (all sales)'!AA$1)</f>
        <v>0.48112209372652798</v>
      </c>
      <c r="AB2" s="6">
        <f>SUMIFS('all sales summary'!$C$2:$C$2047,'all sales summary'!$A$2:$A$2047,'Overall sales (all sales)'!$A2,'all sales summary'!$B$2:$B$2047,'Overall sales (all sales)'!AB$1)</f>
        <v>0.60807910395611298</v>
      </c>
      <c r="AC2" s="6">
        <f>SUMIFS('all sales summary'!$C$2:$C$2047,'all sales summary'!$A$2:$A$2047,'Overall sales (all sales)'!$A2,'all sales summary'!$B$2:$B$2047,'Overall sales (all sales)'!AC$1)</f>
        <v>0.71821099598777305</v>
      </c>
      <c r="AD2" s="6">
        <f>SUMIFS('all sales summary'!$C$2:$C$2047,'all sales summary'!$A$2:$A$2047,'Overall sales (all sales)'!$A2,'all sales summary'!$B$2:$B$2047,'Overall sales (all sales)'!AD$1)</f>
        <v>0.97285028681399899</v>
      </c>
      <c r="AE2" s="6">
        <f>SUMIFS('all sales summary'!$C$2:$C$2047,'all sales summary'!$A$2:$A$2047,'Overall sales (all sales)'!$A2,'all sales summary'!$B$2:$B$2047,'Overall sales (all sales)'!AE$1)</f>
        <v>0.91998744425677204</v>
      </c>
      <c r="AF2" s="6">
        <f>SUMIFS('all sales summary'!$C$2:$C$2047,'all sales summary'!$A$2:$A$2047,'Overall sales (all sales)'!$A2,'all sales summary'!$B$2:$B$2047,'Overall sales (all sales)'!AF$1)</f>
        <v>0.95333461787901097</v>
      </c>
      <c r="AG2" s="6">
        <f>SUMIFS('all sales summary'!$C$2:$C$2047,'all sales summary'!$A$2:$A$2047,'Overall sales (all sales)'!$A2,'all sales summary'!$B$2:$B$2047,'Overall sales (all sales)'!AG$1)</f>
        <v>0.96253687782802</v>
      </c>
      <c r="AH2" s="6">
        <f>SUMIFS('all sales summary'!$C$2:$C$2047,'all sales summary'!$A$2:$A$2047,'Overall sales (all sales)'!$A2,'all sales summary'!$B$2:$B$2047,'Overall sales (all sales)'!AH$1)</f>
        <v>0.96030750270248799</v>
      </c>
      <c r="AK2" t="s">
        <v>60</v>
      </c>
      <c r="AL2" s="6">
        <v>1.6265857552470899</v>
      </c>
    </row>
    <row r="3" spans="1:38" x14ac:dyDescent="0.25">
      <c r="A3" s="5" t="s">
        <v>8</v>
      </c>
      <c r="B3" s="6">
        <f>SUMIFS('all sales summary'!$C$2:$C$2047,'all sales summary'!$A$2:$A$2047,'Overall sales (all sales)'!$A3,'all sales summary'!$B$2:$B$2047,'Overall sales (all sales)'!B$1)</f>
        <v>0.88966620935329499</v>
      </c>
      <c r="C3" s="6">
        <f>SUMIFS('all sales summary'!$C$2:$C$2047,'all sales summary'!$A$2:$A$2047,'Overall sales (all sales)'!$A3,'all sales summary'!$B$2:$B$2047,'Overall sales (all sales)'!C$1)</f>
        <v>0.87495333940171605</v>
      </c>
      <c r="D3" s="6">
        <f>SUMIFS('all sales summary'!$C$2:$C$2047,'all sales summary'!$A$2:$A$2047,'Overall sales (all sales)'!$A3,'all sales summary'!$B$2:$B$2047,'Overall sales (all sales)'!D$1)</f>
        <v>1.1074997476977999</v>
      </c>
      <c r="E3" s="6">
        <f>SUMIFS('all sales summary'!$C$2:$C$2047,'all sales summary'!$A$2:$A$2047,'Overall sales (all sales)'!$A3,'all sales summary'!$B$2:$B$2047,'Overall sales (all sales)'!E$1)</f>
        <v>1.04460586596991</v>
      </c>
      <c r="F3" s="6">
        <f>SUMIFS('all sales summary'!$C$2:$C$2047,'all sales summary'!$A$2:$A$2047,'Overall sales (all sales)'!$A3,'all sales summary'!$B$2:$B$2047,'Overall sales (all sales)'!F$1)</f>
        <v>1.0680692955969699</v>
      </c>
      <c r="G3" s="6">
        <f>SUMIFS('all sales summary'!$C$2:$C$2047,'all sales summary'!$A$2:$A$2047,'Overall sales (all sales)'!$A3,'all sales summary'!$B$2:$B$2047,'Overall sales (all sales)'!G$1)</f>
        <v>1.0029320515775799</v>
      </c>
      <c r="H3" s="6">
        <f>SUMIFS('all sales summary'!$C$2:$C$2047,'all sales summary'!$A$2:$A$2047,'Overall sales (all sales)'!$A3,'all sales summary'!$B$2:$B$2047,'Overall sales (all sales)'!H$1)</f>
        <v>1.0359226668850501</v>
      </c>
      <c r="I3" s="6">
        <f>SUMIFS('all sales summary'!$C$2:$C$2047,'all sales summary'!$A$2:$A$2047,'Overall sales (all sales)'!$A3,'all sales summary'!$B$2:$B$2047,'Overall sales (all sales)'!I$1)</f>
        <v>0.99849470947005303</v>
      </c>
      <c r="J3" s="6">
        <f>SUMIFS('all sales summary'!$C$2:$C$2047,'all sales summary'!$A$2:$A$2047,'Overall sales (all sales)'!$A3,'all sales summary'!$B$2:$B$2047,'Overall sales (all sales)'!J$1)</f>
        <v>0.97250688618275005</v>
      </c>
      <c r="K3" s="6">
        <f>SUMIFS('all sales summary'!$C$2:$C$2047,'all sales summary'!$A$2:$A$2047,'Overall sales (all sales)'!$A3,'all sales summary'!$B$2:$B$2047,'Overall sales (all sales)'!K$1)</f>
        <v>1.03115555257334</v>
      </c>
      <c r="L3" s="6">
        <f>SUMIFS('all sales summary'!$C$2:$C$2047,'all sales summary'!$A$2:$A$2047,'Overall sales (all sales)'!$A3,'all sales summary'!$B$2:$B$2047,'Overall sales (all sales)'!L$1)</f>
        <v>0.98573334675770796</v>
      </c>
      <c r="M3" s="6">
        <f>SUMIFS('all sales summary'!$C$2:$C$2047,'all sales summary'!$A$2:$A$2047,'Overall sales (all sales)'!$A3,'all sales summary'!$B$2:$B$2047,'Overall sales (all sales)'!M$1)</f>
        <v>0.98846032853381904</v>
      </c>
      <c r="N3" s="6">
        <f>SUMIFS('all sales summary'!$C$2:$C$2047,'all sales summary'!$A$2:$A$2047,'Overall sales (all sales)'!$A3,'all sales summary'!$B$2:$B$2047,'Overall sales (all sales)'!N$1)</f>
        <v>0.92374148666033296</v>
      </c>
      <c r="O3" s="6">
        <f>SUMIFS('all sales summary'!$C$2:$C$2047,'all sales summary'!$A$2:$A$2047,'Overall sales (all sales)'!$A3,'all sales summary'!$B$2:$B$2047,'Overall sales (all sales)'!O$1)</f>
        <v>0.90639826824508596</v>
      </c>
      <c r="P3" s="6">
        <f>SUMIFS('all sales summary'!$C$2:$C$2047,'all sales summary'!$A$2:$A$2047,'Overall sales (all sales)'!$A3,'all sales summary'!$B$2:$B$2047,'Overall sales (all sales)'!P$1)</f>
        <v>0.93748684995396303</v>
      </c>
      <c r="Q3" s="6">
        <f>SUMIFS('all sales summary'!$C$2:$C$2047,'all sales summary'!$A$2:$A$2047,'Overall sales (all sales)'!$A3,'all sales summary'!$B$2:$B$2047,'Overall sales (all sales)'!Q$1)</f>
        <v>0.53353033527748095</v>
      </c>
      <c r="R3" s="6">
        <f>SUMIFS('all sales summary'!$C$2:$C$2047,'all sales summary'!$A$2:$A$2047,'Overall sales (all sales)'!$A3,'all sales summary'!$B$2:$B$2047,'Overall sales (all sales)'!R$1)</f>
        <v>0.65153659552319498</v>
      </c>
      <c r="S3" s="6">
        <f>SUMIFS('all sales summary'!$C$2:$C$2047,'all sales summary'!$A$2:$A$2047,'Overall sales (all sales)'!$A3,'all sales summary'!$B$2:$B$2047,'Overall sales (all sales)'!S$1)</f>
        <v>0.78340992279005595</v>
      </c>
      <c r="T3" s="6">
        <f>SUMIFS('all sales summary'!$C$2:$C$2047,'all sales summary'!$A$2:$A$2047,'Overall sales (all sales)'!$A3,'all sales summary'!$B$2:$B$2047,'Overall sales (all sales)'!T$1)</f>
        <v>0.89910196626394401</v>
      </c>
      <c r="U3" s="6">
        <f>SUMIFS('all sales summary'!$C$2:$C$2047,'all sales summary'!$A$2:$A$2047,'Overall sales (all sales)'!$A3,'all sales summary'!$B$2:$B$2047,'Overall sales (all sales)'!U$1)</f>
        <v>0.89535439068159395</v>
      </c>
      <c r="V3" s="6">
        <f>SUMIFS('all sales summary'!$C$2:$C$2047,'all sales summary'!$A$2:$A$2047,'Overall sales (all sales)'!$A3,'all sales summary'!$B$2:$B$2047,'Overall sales (all sales)'!V$1)</f>
        <v>0.88005354560638804</v>
      </c>
      <c r="W3" s="6">
        <f>SUMIFS('all sales summary'!$C$2:$C$2047,'all sales summary'!$A$2:$A$2047,'Overall sales (all sales)'!$A3,'all sales summary'!$B$2:$B$2047,'Overall sales (all sales)'!W$1)</f>
        <v>0.90520346249075201</v>
      </c>
      <c r="X3" s="6">
        <f>SUMIFS('all sales summary'!$C$2:$C$2047,'all sales summary'!$A$2:$A$2047,'Overall sales (all sales)'!$A3,'all sales summary'!$B$2:$B$2047,'Overall sales (all sales)'!X$1)</f>
        <v>0.74261086177828195</v>
      </c>
      <c r="Y3" s="6">
        <f>SUMIFS('all sales summary'!$C$2:$C$2047,'all sales summary'!$A$2:$A$2047,'Overall sales (all sales)'!$A3,'all sales summary'!$B$2:$B$2047,'Overall sales (all sales)'!Y$1)</f>
        <v>0.87200089751021403</v>
      </c>
      <c r="Z3" s="6">
        <f>SUMIFS('all sales summary'!$C$2:$C$2047,'all sales summary'!$A$2:$A$2047,'Overall sales (all sales)'!$A3,'all sales summary'!$B$2:$B$2047,'Overall sales (all sales)'!Z$1)</f>
        <v>0.59789082438326802</v>
      </c>
      <c r="AA3" s="6">
        <f>SUMIFS('all sales summary'!$C$2:$C$2047,'all sales summary'!$A$2:$A$2047,'Overall sales (all sales)'!$A3,'all sales summary'!$B$2:$B$2047,'Overall sales (all sales)'!AA$1)</f>
        <v>0.60686071578593803</v>
      </c>
      <c r="AB3" s="6">
        <f>SUMIFS('all sales summary'!$C$2:$C$2047,'all sales summary'!$A$2:$A$2047,'Overall sales (all sales)'!$A3,'all sales summary'!$B$2:$B$2047,'Overall sales (all sales)'!AB$1)</f>
        <v>0.76925228341604202</v>
      </c>
      <c r="AC3" s="6">
        <f>SUMIFS('all sales summary'!$C$2:$C$2047,'all sales summary'!$A$2:$A$2047,'Overall sales (all sales)'!$A3,'all sales summary'!$B$2:$B$2047,'Overall sales (all sales)'!AC$1)</f>
        <v>0.86541435102861697</v>
      </c>
      <c r="AD3" s="6">
        <f>SUMIFS('all sales summary'!$C$2:$C$2047,'all sales summary'!$A$2:$A$2047,'Overall sales (all sales)'!$A3,'all sales summary'!$B$2:$B$2047,'Overall sales (all sales)'!AD$1)</f>
        <v>0.94426134412583396</v>
      </c>
      <c r="AE3" s="6">
        <f>SUMIFS('all sales summary'!$C$2:$C$2047,'all sales summary'!$A$2:$A$2047,'Overall sales (all sales)'!$A3,'all sales summary'!$B$2:$B$2047,'Overall sales (all sales)'!AE$1)</f>
        <v>0.89237710832022998</v>
      </c>
      <c r="AF3" s="6">
        <f>SUMIFS('all sales summary'!$C$2:$C$2047,'all sales summary'!$A$2:$A$2047,'Overall sales (all sales)'!$A3,'all sales summary'!$B$2:$B$2047,'Overall sales (all sales)'!AF$1)</f>
        <v>0.97140858018682497</v>
      </c>
      <c r="AG3" s="6">
        <f>SUMIFS('all sales summary'!$C$2:$C$2047,'all sales summary'!$A$2:$A$2047,'Overall sales (all sales)'!$A3,'all sales summary'!$B$2:$B$2047,'Overall sales (all sales)'!AG$1)</f>
        <v>0.90425081459021495</v>
      </c>
      <c r="AH3" s="6">
        <f>SUMIFS('all sales summary'!$C$2:$C$2047,'all sales summary'!$A$2:$A$2047,'Overall sales (all sales)'!$A3,'all sales summary'!$B$2:$B$2047,'Overall sales (all sales)'!AH$1)</f>
        <v>0.87174262723308404</v>
      </c>
      <c r="AK3" t="s">
        <v>16</v>
      </c>
      <c r="AL3" s="6">
        <v>1.4802063998983299</v>
      </c>
    </row>
    <row r="4" spans="1:38" x14ac:dyDescent="0.25">
      <c r="A4" s="5" t="s">
        <v>9</v>
      </c>
      <c r="B4" s="6">
        <f>SUMIFS('all sales summary'!$C$2:$C$2047,'all sales summary'!$A$2:$A$2047,'Overall sales (all sales)'!$A4,'all sales summary'!$B$2:$B$2047,'Overall sales (all sales)'!B$1)</f>
        <v>0.86200694593859495</v>
      </c>
      <c r="C4" s="6">
        <f>SUMIFS('all sales summary'!$C$2:$C$2047,'all sales summary'!$A$2:$A$2047,'Overall sales (all sales)'!$A4,'all sales summary'!$B$2:$B$2047,'Overall sales (all sales)'!C$1)</f>
        <v>0.88661771828274905</v>
      </c>
      <c r="D4" s="6">
        <f>SUMIFS('all sales summary'!$C$2:$C$2047,'all sales summary'!$A$2:$A$2047,'Overall sales (all sales)'!$A4,'all sales summary'!$B$2:$B$2047,'Overall sales (all sales)'!D$1)</f>
        <v>1.0407369944381799</v>
      </c>
      <c r="E4" s="6">
        <f>SUMIFS('all sales summary'!$C$2:$C$2047,'all sales summary'!$A$2:$A$2047,'Overall sales (all sales)'!$A4,'all sales summary'!$B$2:$B$2047,'Overall sales (all sales)'!E$1)</f>
        <v>1.0100771971525999</v>
      </c>
      <c r="F4" s="6">
        <f>SUMIFS('all sales summary'!$C$2:$C$2047,'all sales summary'!$A$2:$A$2047,'Overall sales (all sales)'!$A4,'all sales summary'!$B$2:$B$2047,'Overall sales (all sales)'!F$1)</f>
        <v>1.03165125540216</v>
      </c>
      <c r="G4" s="6">
        <f>SUMIFS('all sales summary'!$C$2:$C$2047,'all sales summary'!$A$2:$A$2047,'Overall sales (all sales)'!$A4,'all sales summary'!$B$2:$B$2047,'Overall sales (all sales)'!G$1)</f>
        <v>1.00208112686314</v>
      </c>
      <c r="H4" s="6">
        <f>SUMIFS('all sales summary'!$C$2:$C$2047,'all sales summary'!$A$2:$A$2047,'Overall sales (all sales)'!$A4,'all sales summary'!$B$2:$B$2047,'Overall sales (all sales)'!H$1)</f>
        <v>1.01614525271102</v>
      </c>
      <c r="I4" s="6">
        <f>SUMIFS('all sales summary'!$C$2:$C$2047,'all sales summary'!$A$2:$A$2047,'Overall sales (all sales)'!$A4,'all sales summary'!$B$2:$B$2047,'Overall sales (all sales)'!I$1)</f>
        <v>1.0288966905625101</v>
      </c>
      <c r="J4" s="6">
        <f>SUMIFS('all sales summary'!$C$2:$C$2047,'all sales summary'!$A$2:$A$2047,'Overall sales (all sales)'!$A4,'all sales summary'!$B$2:$B$2047,'Overall sales (all sales)'!J$1)</f>
        <v>0.94393334540973906</v>
      </c>
      <c r="K4" s="6">
        <f>SUMIFS('all sales summary'!$C$2:$C$2047,'all sales summary'!$A$2:$A$2047,'Overall sales (all sales)'!$A4,'all sales summary'!$B$2:$B$2047,'Overall sales (all sales)'!K$1)</f>
        <v>1.01178755773331</v>
      </c>
      <c r="L4" s="6">
        <f>SUMIFS('all sales summary'!$C$2:$C$2047,'all sales summary'!$A$2:$A$2047,'Overall sales (all sales)'!$A4,'all sales summary'!$B$2:$B$2047,'Overall sales (all sales)'!L$1)</f>
        <v>1.0392047553489201</v>
      </c>
      <c r="M4" s="6">
        <f>SUMIFS('all sales summary'!$C$2:$C$2047,'all sales summary'!$A$2:$A$2047,'Overall sales (all sales)'!$A4,'all sales summary'!$B$2:$B$2047,'Overall sales (all sales)'!M$1)</f>
        <v>1.1268611601570699</v>
      </c>
      <c r="N4" s="6">
        <f>SUMIFS('all sales summary'!$C$2:$C$2047,'all sales summary'!$A$2:$A$2047,'Overall sales (all sales)'!$A4,'all sales summary'!$B$2:$B$2047,'Overall sales (all sales)'!N$1)</f>
        <v>0.94040592758553598</v>
      </c>
      <c r="O4" s="6">
        <f>SUMIFS('all sales summary'!$C$2:$C$2047,'all sales summary'!$A$2:$A$2047,'Overall sales (all sales)'!$A4,'all sales summary'!$B$2:$B$2047,'Overall sales (all sales)'!O$1)</f>
        <v>0.938020989764491</v>
      </c>
      <c r="P4" s="6">
        <f>SUMIFS('all sales summary'!$C$2:$C$2047,'all sales summary'!$A$2:$A$2047,'Overall sales (all sales)'!$A4,'all sales summary'!$B$2:$B$2047,'Overall sales (all sales)'!P$1)</f>
        <v>0.96090205083130997</v>
      </c>
      <c r="Q4" s="6">
        <f>SUMIFS('all sales summary'!$C$2:$C$2047,'all sales summary'!$A$2:$A$2047,'Overall sales (all sales)'!$A4,'all sales summary'!$B$2:$B$2047,'Overall sales (all sales)'!Q$1)</f>
        <v>0.70887527172468101</v>
      </c>
      <c r="R4" s="6">
        <f>SUMIFS('all sales summary'!$C$2:$C$2047,'all sales summary'!$A$2:$A$2047,'Overall sales (all sales)'!$A4,'all sales summary'!$B$2:$B$2047,'Overall sales (all sales)'!R$1)</f>
        <v>0.87982461551576796</v>
      </c>
      <c r="S4" s="6">
        <f>SUMIFS('all sales summary'!$C$2:$C$2047,'all sales summary'!$A$2:$A$2047,'Overall sales (all sales)'!$A4,'all sales summary'!$B$2:$B$2047,'Overall sales (all sales)'!S$1)</f>
        <v>1.0246586724181099</v>
      </c>
      <c r="T4" s="6">
        <f>SUMIFS('all sales summary'!$C$2:$C$2047,'all sales summary'!$A$2:$A$2047,'Overall sales (all sales)'!$A4,'all sales summary'!$B$2:$B$2047,'Overall sales (all sales)'!T$1)</f>
        <v>1.14295044772879</v>
      </c>
      <c r="U4" s="6">
        <f>SUMIFS('all sales summary'!$C$2:$C$2047,'all sales summary'!$A$2:$A$2047,'Overall sales (all sales)'!$A4,'all sales summary'!$B$2:$B$2047,'Overall sales (all sales)'!U$1)</f>
        <v>1.1427782580660699</v>
      </c>
      <c r="V4" s="6">
        <f>SUMIFS('all sales summary'!$C$2:$C$2047,'all sales summary'!$A$2:$A$2047,'Overall sales (all sales)'!$A4,'all sales summary'!$B$2:$B$2047,'Overall sales (all sales)'!V$1)</f>
        <v>1.09604699505444</v>
      </c>
      <c r="W4" s="6">
        <f>SUMIFS('all sales summary'!$C$2:$C$2047,'all sales summary'!$A$2:$A$2047,'Overall sales (all sales)'!$A4,'all sales summary'!$B$2:$B$2047,'Overall sales (all sales)'!W$1)</f>
        <v>1.14246540752587</v>
      </c>
      <c r="X4" s="6">
        <f>SUMIFS('all sales summary'!$C$2:$C$2047,'all sales summary'!$A$2:$A$2047,'Overall sales (all sales)'!$A4,'all sales summary'!$B$2:$B$2047,'Overall sales (all sales)'!X$1)</f>
        <v>0.98680179891952302</v>
      </c>
      <c r="Y4" s="6">
        <f>SUMIFS('all sales summary'!$C$2:$C$2047,'all sales summary'!$A$2:$A$2047,'Overall sales (all sales)'!$A4,'all sales summary'!$B$2:$B$2047,'Overall sales (all sales)'!Y$1)</f>
        <v>1.2379938489415201</v>
      </c>
      <c r="Z4" s="6">
        <f>SUMIFS('all sales summary'!$C$2:$C$2047,'all sales summary'!$A$2:$A$2047,'Overall sales (all sales)'!$A4,'all sales summary'!$B$2:$B$2047,'Overall sales (all sales)'!Z$1)</f>
        <v>0.85093771201563995</v>
      </c>
      <c r="AA4" s="6">
        <f>SUMIFS('all sales summary'!$C$2:$C$2047,'all sales summary'!$A$2:$A$2047,'Overall sales (all sales)'!$A4,'all sales summary'!$B$2:$B$2047,'Overall sales (all sales)'!AA$1)</f>
        <v>0.85141292389101497</v>
      </c>
      <c r="AB4" s="6">
        <f>SUMIFS('all sales summary'!$C$2:$C$2047,'all sales summary'!$A$2:$A$2047,'Overall sales (all sales)'!$A4,'all sales summary'!$B$2:$B$2047,'Overall sales (all sales)'!AB$1)</f>
        <v>1.04473648547453</v>
      </c>
      <c r="AC4" s="6">
        <f>SUMIFS('all sales summary'!$C$2:$C$2047,'all sales summary'!$A$2:$A$2047,'Overall sales (all sales)'!$A4,'all sales summary'!$B$2:$B$2047,'Overall sales (all sales)'!AC$1)</f>
        <v>1.16521739648074</v>
      </c>
      <c r="AD4" s="6">
        <f>SUMIFS('all sales summary'!$C$2:$C$2047,'all sales summary'!$A$2:$A$2047,'Overall sales (all sales)'!$A4,'all sales summary'!$B$2:$B$2047,'Overall sales (all sales)'!AD$1)</f>
        <v>1.23646307751152</v>
      </c>
      <c r="AE4" s="6">
        <f>SUMIFS('all sales summary'!$C$2:$C$2047,'all sales summary'!$A$2:$A$2047,'Overall sales (all sales)'!$A4,'all sales summary'!$B$2:$B$2047,'Overall sales (all sales)'!AE$1)</f>
        <v>1.2033904051014099</v>
      </c>
      <c r="AF4" s="6">
        <f>SUMIFS('all sales summary'!$C$2:$C$2047,'all sales summary'!$A$2:$A$2047,'Overall sales (all sales)'!$A4,'all sales summary'!$B$2:$B$2047,'Overall sales (all sales)'!AF$1)</f>
        <v>1.2592285587643199</v>
      </c>
      <c r="AG4" s="6">
        <f>SUMIFS('all sales summary'!$C$2:$C$2047,'all sales summary'!$A$2:$A$2047,'Overall sales (all sales)'!$A4,'all sales summary'!$B$2:$B$2047,'Overall sales (all sales)'!AG$1)</f>
        <v>1.2356542711114999</v>
      </c>
      <c r="AH4" s="6">
        <f>SUMIFS('all sales summary'!$C$2:$C$2047,'all sales summary'!$A$2:$A$2047,'Overall sales (all sales)'!$A4,'all sales summary'!$B$2:$B$2047,'Overall sales (all sales)'!AH$1)</f>
        <v>1.21875994654814</v>
      </c>
      <c r="AK4" t="s">
        <v>43</v>
      </c>
      <c r="AL4" s="6">
        <v>1.3220104096987999</v>
      </c>
    </row>
    <row r="5" spans="1:38" x14ac:dyDescent="0.25">
      <c r="A5" s="5" t="s">
        <v>10</v>
      </c>
      <c r="B5" s="6">
        <f>SUMIFS('all sales summary'!$C$2:$C$2047,'all sales summary'!$A$2:$A$2047,'Overall sales (all sales)'!$A5,'all sales summary'!$B$2:$B$2047,'Overall sales (all sales)'!B$1)</f>
        <v>0.90764452194687395</v>
      </c>
      <c r="C5" s="6">
        <f>SUMIFS('all sales summary'!$C$2:$C$2047,'all sales summary'!$A$2:$A$2047,'Overall sales (all sales)'!$A5,'all sales summary'!$B$2:$B$2047,'Overall sales (all sales)'!C$1)</f>
        <v>0.89157755461868005</v>
      </c>
      <c r="D5" s="6">
        <f>SUMIFS('all sales summary'!$C$2:$C$2047,'all sales summary'!$A$2:$A$2047,'Overall sales (all sales)'!$A5,'all sales summary'!$B$2:$B$2047,'Overall sales (all sales)'!D$1)</f>
        <v>1.0910072720550701</v>
      </c>
      <c r="E5" s="6">
        <f>SUMIFS('all sales summary'!$C$2:$C$2047,'all sales summary'!$A$2:$A$2047,'Overall sales (all sales)'!$A5,'all sales summary'!$B$2:$B$2047,'Overall sales (all sales)'!E$1)</f>
        <v>1.06415734727064</v>
      </c>
      <c r="F5" s="6">
        <f>SUMIFS('all sales summary'!$C$2:$C$2047,'all sales summary'!$A$2:$A$2047,'Overall sales (all sales)'!$A5,'all sales summary'!$B$2:$B$2047,'Overall sales (all sales)'!F$1)</f>
        <v>1.0109649139687999</v>
      </c>
      <c r="G5" s="6">
        <f>SUMIFS('all sales summary'!$C$2:$C$2047,'all sales summary'!$A$2:$A$2047,'Overall sales (all sales)'!$A5,'all sales summary'!$B$2:$B$2047,'Overall sales (all sales)'!G$1)</f>
        <v>0.98297738790891498</v>
      </c>
      <c r="H5" s="6">
        <f>SUMIFS('all sales summary'!$C$2:$C$2047,'all sales summary'!$A$2:$A$2047,'Overall sales (all sales)'!$A5,'all sales summary'!$B$2:$B$2047,'Overall sales (all sales)'!H$1)</f>
        <v>1.0032044069052199</v>
      </c>
      <c r="I5" s="6">
        <f>SUMIFS('all sales summary'!$C$2:$C$2047,'all sales summary'!$A$2:$A$2047,'Overall sales (all sales)'!$A5,'all sales summary'!$B$2:$B$2047,'Overall sales (all sales)'!I$1)</f>
        <v>0.98293503606764299</v>
      </c>
      <c r="J5" s="6">
        <f>SUMIFS('all sales summary'!$C$2:$C$2047,'all sales summary'!$A$2:$A$2047,'Overall sales (all sales)'!$A5,'all sales summary'!$B$2:$B$2047,'Overall sales (all sales)'!J$1)</f>
        <v>0.94809771560509104</v>
      </c>
      <c r="K5" s="6">
        <f>SUMIFS('all sales summary'!$C$2:$C$2047,'all sales summary'!$A$2:$A$2047,'Overall sales (all sales)'!$A5,'all sales summary'!$B$2:$B$2047,'Overall sales (all sales)'!K$1)</f>
        <v>1.0017710575546299</v>
      </c>
      <c r="L5" s="6">
        <f>SUMIFS('all sales summary'!$C$2:$C$2047,'all sales summary'!$A$2:$A$2047,'Overall sales (all sales)'!$A5,'all sales summary'!$B$2:$B$2047,'Overall sales (all sales)'!L$1)</f>
        <v>1.00477084393978</v>
      </c>
      <c r="M5" s="6">
        <f>SUMIFS('all sales summary'!$C$2:$C$2047,'all sales summary'!$A$2:$A$2047,'Overall sales (all sales)'!$A5,'all sales summary'!$B$2:$B$2047,'Overall sales (all sales)'!M$1)</f>
        <v>1.1108919421586501</v>
      </c>
      <c r="N5" s="6">
        <f>SUMIFS('all sales summary'!$C$2:$C$2047,'all sales summary'!$A$2:$A$2047,'Overall sales (all sales)'!$A5,'all sales summary'!$B$2:$B$2047,'Overall sales (all sales)'!N$1)</f>
        <v>0.88724004010326496</v>
      </c>
      <c r="O5" s="6">
        <f>SUMIFS('all sales summary'!$C$2:$C$2047,'all sales summary'!$A$2:$A$2047,'Overall sales (all sales)'!$A5,'all sales summary'!$B$2:$B$2047,'Overall sales (all sales)'!O$1)</f>
        <v>0.88191368189058295</v>
      </c>
      <c r="P5" s="6">
        <f>SUMIFS('all sales summary'!$C$2:$C$2047,'all sales summary'!$A$2:$A$2047,'Overall sales (all sales)'!$A5,'all sales summary'!$B$2:$B$2047,'Overall sales (all sales)'!P$1)</f>
        <v>0.89879436704072502</v>
      </c>
      <c r="Q5" s="6">
        <f>SUMIFS('all sales summary'!$C$2:$C$2047,'all sales summary'!$A$2:$A$2047,'Overall sales (all sales)'!$A5,'all sales summary'!$B$2:$B$2047,'Overall sales (all sales)'!Q$1)</f>
        <v>0.62681398939447497</v>
      </c>
      <c r="R5" s="6">
        <f>SUMIFS('all sales summary'!$C$2:$C$2047,'all sales summary'!$A$2:$A$2047,'Overall sales (all sales)'!$A5,'all sales summary'!$B$2:$B$2047,'Overall sales (all sales)'!R$1)</f>
        <v>0.77614243495860702</v>
      </c>
      <c r="S5" s="6">
        <f>SUMIFS('all sales summary'!$C$2:$C$2047,'all sales summary'!$A$2:$A$2047,'Overall sales (all sales)'!$A5,'all sales summary'!$B$2:$B$2047,'Overall sales (all sales)'!S$1)</f>
        <v>0.96749567663771197</v>
      </c>
      <c r="T5" s="6">
        <f>SUMIFS('all sales summary'!$C$2:$C$2047,'all sales summary'!$A$2:$A$2047,'Overall sales (all sales)'!$A5,'all sales summary'!$B$2:$B$2047,'Overall sales (all sales)'!T$1)</f>
        <v>1.0536639398029699</v>
      </c>
      <c r="U5" s="6">
        <f>SUMIFS('all sales summary'!$C$2:$C$2047,'all sales summary'!$A$2:$A$2047,'Overall sales (all sales)'!$A5,'all sales summary'!$B$2:$B$2047,'Overall sales (all sales)'!U$1)</f>
        <v>1.0349866342792899</v>
      </c>
      <c r="V5" s="6">
        <f>SUMIFS('all sales summary'!$C$2:$C$2047,'all sales summary'!$A$2:$A$2047,'Overall sales (all sales)'!$A5,'all sales summary'!$B$2:$B$2047,'Overall sales (all sales)'!V$1)</f>
        <v>1.03881740113413</v>
      </c>
      <c r="W5" s="6">
        <f>SUMIFS('all sales summary'!$C$2:$C$2047,'all sales summary'!$A$2:$A$2047,'Overall sales (all sales)'!$A5,'all sales summary'!$B$2:$B$2047,'Overall sales (all sales)'!W$1)</f>
        <v>1.0092054772138801</v>
      </c>
      <c r="X5" s="6">
        <f>SUMIFS('all sales summary'!$C$2:$C$2047,'all sales summary'!$A$2:$A$2047,'Overall sales (all sales)'!$A5,'all sales summary'!$B$2:$B$2047,'Overall sales (all sales)'!X$1)</f>
        <v>0.87088754492673304</v>
      </c>
      <c r="Y5" s="6">
        <f>SUMIFS('all sales summary'!$C$2:$C$2047,'all sales summary'!$A$2:$A$2047,'Overall sales (all sales)'!$A5,'all sales summary'!$B$2:$B$2047,'Overall sales (all sales)'!Y$1)</f>
        <v>0.99734573156199702</v>
      </c>
      <c r="Z5" s="6">
        <f>SUMIFS('all sales summary'!$C$2:$C$2047,'all sales summary'!$A$2:$A$2047,'Overall sales (all sales)'!$A5,'all sales summary'!$B$2:$B$2047,'Overall sales (all sales)'!Z$1)</f>
        <v>0.72833177649027603</v>
      </c>
      <c r="AA5" s="6">
        <f>SUMIFS('all sales summary'!$C$2:$C$2047,'all sales summary'!$A$2:$A$2047,'Overall sales (all sales)'!$A5,'all sales summary'!$B$2:$B$2047,'Overall sales (all sales)'!AA$1)</f>
        <v>0.75430976918660597</v>
      </c>
      <c r="AB5" s="6">
        <f>SUMIFS('all sales summary'!$C$2:$C$2047,'all sales summary'!$A$2:$A$2047,'Overall sales (all sales)'!$A5,'all sales summary'!$B$2:$B$2047,'Overall sales (all sales)'!AB$1)</f>
        <v>0.94839804800991601</v>
      </c>
      <c r="AC5" s="6">
        <f>SUMIFS('all sales summary'!$C$2:$C$2047,'all sales summary'!$A$2:$A$2047,'Overall sales (all sales)'!$A5,'all sales summary'!$B$2:$B$2047,'Overall sales (all sales)'!AC$1)</f>
        <v>1.0288280325958701</v>
      </c>
      <c r="AD5" s="6">
        <f>SUMIFS('all sales summary'!$C$2:$C$2047,'all sales summary'!$A$2:$A$2047,'Overall sales (all sales)'!$A5,'all sales summary'!$B$2:$B$2047,'Overall sales (all sales)'!AD$1)</f>
        <v>1.09340288607225</v>
      </c>
      <c r="AE5" s="6">
        <f>SUMIFS('all sales summary'!$C$2:$C$2047,'all sales summary'!$A$2:$A$2047,'Overall sales (all sales)'!$A5,'all sales summary'!$B$2:$B$2047,'Overall sales (all sales)'!AE$1)</f>
        <v>1.09935043076108</v>
      </c>
      <c r="AF5" s="6">
        <f>SUMIFS('all sales summary'!$C$2:$C$2047,'all sales summary'!$A$2:$A$2047,'Overall sales (all sales)'!$A5,'all sales summary'!$B$2:$B$2047,'Overall sales (all sales)'!AF$1)</f>
        <v>1.04384703181579</v>
      </c>
      <c r="AG5" s="6">
        <f>SUMIFS('all sales summary'!$C$2:$C$2047,'all sales summary'!$A$2:$A$2047,'Overall sales (all sales)'!$A5,'all sales summary'!$B$2:$B$2047,'Overall sales (all sales)'!AG$1)</f>
        <v>1.0544797803628001</v>
      </c>
      <c r="AH5" s="6">
        <f>SUMIFS('all sales summary'!$C$2:$C$2047,'all sales summary'!$A$2:$A$2047,'Overall sales (all sales)'!$A5,'all sales summary'!$B$2:$B$2047,'Overall sales (all sales)'!AH$1)</f>
        <v>1.0428549459024501</v>
      </c>
      <c r="AK5" t="s">
        <v>35</v>
      </c>
      <c r="AL5" s="6">
        <v>1.2950714013751801</v>
      </c>
    </row>
    <row r="6" spans="1:38" x14ac:dyDescent="0.25">
      <c r="A6" s="5" t="s">
        <v>11</v>
      </c>
      <c r="B6" s="6">
        <f>SUMIFS('all sales summary'!$C$2:$C$2047,'all sales summary'!$A$2:$A$2047,'Overall sales (all sales)'!$A6,'all sales summary'!$B$2:$B$2047,'Overall sales (all sales)'!B$1)</f>
        <v>0.85607234136819399</v>
      </c>
      <c r="C6" s="6">
        <f>SUMIFS('all sales summary'!$C$2:$C$2047,'all sales summary'!$A$2:$A$2047,'Overall sales (all sales)'!$A6,'all sales summary'!$B$2:$B$2047,'Overall sales (all sales)'!C$1)</f>
        <v>0.89564338345113303</v>
      </c>
      <c r="D6" s="6">
        <f>SUMIFS('all sales summary'!$C$2:$C$2047,'all sales summary'!$A$2:$A$2047,'Overall sales (all sales)'!$A6,'all sales summary'!$B$2:$B$2047,'Overall sales (all sales)'!D$1)</f>
        <v>1.03258866093048</v>
      </c>
      <c r="E6" s="6">
        <f>SUMIFS('all sales summary'!$C$2:$C$2047,'all sales summary'!$A$2:$A$2047,'Overall sales (all sales)'!$A6,'all sales summary'!$B$2:$B$2047,'Overall sales (all sales)'!E$1)</f>
        <v>1.0030142637761901</v>
      </c>
      <c r="F6" s="6">
        <f>SUMIFS('all sales summary'!$C$2:$C$2047,'all sales summary'!$A$2:$A$2047,'Overall sales (all sales)'!$A6,'all sales summary'!$B$2:$B$2047,'Overall sales (all sales)'!F$1)</f>
        <v>1.01888088331562</v>
      </c>
      <c r="G6" s="6">
        <f>SUMIFS('all sales summary'!$C$2:$C$2047,'all sales summary'!$A$2:$A$2047,'Overall sales (all sales)'!$A6,'all sales summary'!$B$2:$B$2047,'Overall sales (all sales)'!G$1)</f>
        <v>0.97507009244991405</v>
      </c>
      <c r="H6" s="6">
        <f>SUMIFS('all sales summary'!$C$2:$C$2047,'all sales summary'!$A$2:$A$2047,'Overall sales (all sales)'!$A6,'all sales summary'!$B$2:$B$2047,'Overall sales (all sales)'!H$1)</f>
        <v>1.02715814550535</v>
      </c>
      <c r="I6" s="6">
        <f>SUMIFS('all sales summary'!$C$2:$C$2047,'all sales summary'!$A$2:$A$2047,'Overall sales (all sales)'!$A6,'all sales summary'!$B$2:$B$2047,'Overall sales (all sales)'!I$1)</f>
        <v>1.03460158868804</v>
      </c>
      <c r="J6" s="6">
        <f>SUMIFS('all sales summary'!$C$2:$C$2047,'all sales summary'!$A$2:$A$2047,'Overall sales (all sales)'!$A6,'all sales summary'!$B$2:$B$2047,'Overall sales (all sales)'!J$1)</f>
        <v>0.95493423659788701</v>
      </c>
      <c r="K6" s="6">
        <f>SUMIFS('all sales summary'!$C$2:$C$2047,'all sales summary'!$A$2:$A$2047,'Overall sales (all sales)'!$A6,'all sales summary'!$B$2:$B$2047,'Overall sales (all sales)'!K$1)</f>
        <v>1.0094742130447301</v>
      </c>
      <c r="L6" s="6">
        <f>SUMIFS('all sales summary'!$C$2:$C$2047,'all sales summary'!$A$2:$A$2047,'Overall sales (all sales)'!$A6,'all sales summary'!$B$2:$B$2047,'Overall sales (all sales)'!L$1)</f>
        <v>1.0320361896932999</v>
      </c>
      <c r="M6" s="6">
        <f>SUMIFS('all sales summary'!$C$2:$C$2047,'all sales summary'!$A$2:$A$2047,'Overall sales (all sales)'!$A6,'all sales summary'!$B$2:$B$2047,'Overall sales (all sales)'!M$1)</f>
        <v>1.1605260011791501</v>
      </c>
      <c r="N6" s="6">
        <f>SUMIFS('all sales summary'!$C$2:$C$2047,'all sales summary'!$A$2:$A$2047,'Overall sales (all sales)'!$A6,'all sales summary'!$B$2:$B$2047,'Overall sales (all sales)'!N$1)</f>
        <v>0.93079838082211197</v>
      </c>
      <c r="O6" s="6">
        <f>SUMIFS('all sales summary'!$C$2:$C$2047,'all sales summary'!$A$2:$A$2047,'Overall sales (all sales)'!$A6,'all sales summary'!$B$2:$B$2047,'Overall sales (all sales)'!O$1)</f>
        <v>0.92761692282111796</v>
      </c>
      <c r="P6" s="6">
        <f>SUMIFS('all sales summary'!$C$2:$C$2047,'all sales summary'!$A$2:$A$2047,'Overall sales (all sales)'!$A6,'all sales summary'!$B$2:$B$2047,'Overall sales (all sales)'!P$1)</f>
        <v>0.94632424819316696</v>
      </c>
      <c r="Q6" s="6">
        <f>SUMIFS('all sales summary'!$C$2:$C$2047,'all sales summary'!$A$2:$A$2047,'Overall sales (all sales)'!$A6,'all sales summary'!$B$2:$B$2047,'Overall sales (all sales)'!Q$1)</f>
        <v>0.66533946354998197</v>
      </c>
      <c r="R6" s="6">
        <f>SUMIFS('all sales summary'!$C$2:$C$2047,'all sales summary'!$A$2:$A$2047,'Overall sales (all sales)'!$A6,'all sales summary'!$B$2:$B$2047,'Overall sales (all sales)'!R$1)</f>
        <v>0.81039302416327996</v>
      </c>
      <c r="S6" s="6">
        <f>SUMIFS('all sales summary'!$C$2:$C$2047,'all sales summary'!$A$2:$A$2047,'Overall sales (all sales)'!$A6,'all sales summary'!$B$2:$B$2047,'Overall sales (all sales)'!S$1)</f>
        <v>0.96183816048939597</v>
      </c>
      <c r="T6" s="6">
        <f>SUMIFS('all sales summary'!$C$2:$C$2047,'all sales summary'!$A$2:$A$2047,'Overall sales (all sales)'!$A6,'all sales summary'!$B$2:$B$2047,'Overall sales (all sales)'!T$1)</f>
        <v>1.0743679430576201</v>
      </c>
      <c r="U6" s="6">
        <f>SUMIFS('all sales summary'!$C$2:$C$2047,'all sales summary'!$A$2:$A$2047,'Overall sales (all sales)'!$A6,'all sales summary'!$B$2:$B$2047,'Overall sales (all sales)'!U$1)</f>
        <v>1.08943051555684</v>
      </c>
      <c r="V6" s="6">
        <f>SUMIFS('all sales summary'!$C$2:$C$2047,'all sales summary'!$A$2:$A$2047,'Overall sales (all sales)'!$A6,'all sales summary'!$B$2:$B$2047,'Overall sales (all sales)'!V$1)</f>
        <v>1.04526330635012</v>
      </c>
      <c r="W6" s="6">
        <f>SUMIFS('all sales summary'!$C$2:$C$2047,'all sales summary'!$A$2:$A$2047,'Overall sales (all sales)'!$A6,'all sales summary'!$B$2:$B$2047,'Overall sales (all sales)'!W$1)</f>
        <v>1.06776537613954</v>
      </c>
      <c r="X6" s="6">
        <f>SUMIFS('all sales summary'!$C$2:$C$2047,'all sales summary'!$A$2:$A$2047,'Overall sales (all sales)'!$A6,'all sales summary'!$B$2:$B$2047,'Overall sales (all sales)'!X$1)</f>
        <v>0.92835641809234304</v>
      </c>
      <c r="Y6" s="6">
        <f>SUMIFS('all sales summary'!$C$2:$C$2047,'all sales summary'!$A$2:$A$2047,'Overall sales (all sales)'!$A6,'all sales summary'!$B$2:$B$2047,'Overall sales (all sales)'!Y$1)</f>
        <v>1.2163791353615301</v>
      </c>
      <c r="Z6" s="6">
        <f>SUMIFS('all sales summary'!$C$2:$C$2047,'all sales summary'!$A$2:$A$2047,'Overall sales (all sales)'!$A6,'all sales summary'!$B$2:$B$2047,'Overall sales (all sales)'!Z$1)</f>
        <v>0.76915781567348396</v>
      </c>
      <c r="AA6" s="6">
        <f>SUMIFS('all sales summary'!$C$2:$C$2047,'all sales summary'!$A$2:$A$2047,'Overall sales (all sales)'!$A6,'all sales summary'!$B$2:$B$2047,'Overall sales (all sales)'!AA$1)</f>
        <v>0.77926257550726097</v>
      </c>
      <c r="AB6" s="6">
        <f>SUMIFS('all sales summary'!$C$2:$C$2047,'all sales summary'!$A$2:$A$2047,'Overall sales (all sales)'!$A6,'all sales summary'!$B$2:$B$2047,'Overall sales (all sales)'!AB$1)</f>
        <v>0.96933784706322101</v>
      </c>
      <c r="AC6" s="6">
        <f>SUMIFS('all sales summary'!$C$2:$C$2047,'all sales summary'!$A$2:$A$2047,'Overall sales (all sales)'!$A6,'all sales summary'!$B$2:$B$2047,'Overall sales (all sales)'!AC$1)</f>
        <v>1.04463431954818</v>
      </c>
      <c r="AD6" s="6">
        <f>SUMIFS('all sales summary'!$C$2:$C$2047,'all sales summary'!$A$2:$A$2047,'Overall sales (all sales)'!$A6,'all sales summary'!$B$2:$B$2047,'Overall sales (all sales)'!AD$1)</f>
        <v>1.1227961774711599</v>
      </c>
      <c r="AE6" s="6">
        <f>SUMIFS('all sales summary'!$C$2:$C$2047,'all sales summary'!$A$2:$A$2047,'Overall sales (all sales)'!$A6,'all sales summary'!$B$2:$B$2047,'Overall sales (all sales)'!AE$1)</f>
        <v>1.1187132681878</v>
      </c>
      <c r="AF6" s="6">
        <f>SUMIFS('all sales summary'!$C$2:$C$2047,'all sales summary'!$A$2:$A$2047,'Overall sales (all sales)'!$A6,'all sales summary'!$B$2:$B$2047,'Overall sales (all sales)'!AF$1)</f>
        <v>1.1609624147422299</v>
      </c>
      <c r="AG6" s="6">
        <f>SUMIFS('all sales summary'!$C$2:$C$2047,'all sales summary'!$A$2:$A$2047,'Overall sales (all sales)'!$A6,'all sales summary'!$B$2:$B$2047,'Overall sales (all sales)'!AG$1)</f>
        <v>1.1455272948484201</v>
      </c>
      <c r="AH6" s="6">
        <f>SUMIFS('all sales summary'!$C$2:$C$2047,'all sales summary'!$A$2:$A$2047,'Overall sales (all sales)'!$A6,'all sales summary'!$B$2:$B$2047,'Overall sales (all sales)'!AH$1)</f>
        <v>1.10376111627757</v>
      </c>
      <c r="AK6" t="s">
        <v>40</v>
      </c>
      <c r="AL6" s="6">
        <v>1.27735392280969</v>
      </c>
    </row>
    <row r="7" spans="1:38" x14ac:dyDescent="0.25">
      <c r="A7" s="5" t="s">
        <v>12</v>
      </c>
      <c r="B7" s="6">
        <f>SUMIFS('all sales summary'!$C$2:$C$2047,'all sales summary'!$A$2:$A$2047,'Overall sales (all sales)'!$A7,'all sales summary'!$B$2:$B$2047,'Overall sales (all sales)'!B$1)</f>
        <v>0.87303285988948298</v>
      </c>
      <c r="C7" s="6">
        <f>SUMIFS('all sales summary'!$C$2:$C$2047,'all sales summary'!$A$2:$A$2047,'Overall sales (all sales)'!$A7,'all sales summary'!$B$2:$B$2047,'Overall sales (all sales)'!C$1)</f>
        <v>0.86803287105607596</v>
      </c>
      <c r="D7" s="6">
        <f>SUMIFS('all sales summary'!$C$2:$C$2047,'all sales summary'!$A$2:$A$2047,'Overall sales (all sales)'!$A7,'all sales summary'!$B$2:$B$2047,'Overall sales (all sales)'!D$1)</f>
        <v>1.03097469242336</v>
      </c>
      <c r="E7" s="6">
        <f>SUMIFS('all sales summary'!$C$2:$C$2047,'all sales summary'!$A$2:$A$2047,'Overall sales (all sales)'!$A7,'all sales summary'!$B$2:$B$2047,'Overall sales (all sales)'!E$1)</f>
        <v>0.99333818620731495</v>
      </c>
      <c r="F7" s="6">
        <f>SUMIFS('all sales summary'!$C$2:$C$2047,'all sales summary'!$A$2:$A$2047,'Overall sales (all sales)'!$A7,'all sales summary'!$B$2:$B$2047,'Overall sales (all sales)'!F$1)</f>
        <v>1.0175192974249201</v>
      </c>
      <c r="G7" s="6">
        <f>SUMIFS('all sales summary'!$C$2:$C$2047,'all sales summary'!$A$2:$A$2047,'Overall sales (all sales)'!$A7,'all sales summary'!$B$2:$B$2047,'Overall sales (all sales)'!G$1)</f>
        <v>0.97791126634477699</v>
      </c>
      <c r="H7" s="6">
        <f>SUMIFS('all sales summary'!$C$2:$C$2047,'all sales summary'!$A$2:$A$2047,'Overall sales (all sales)'!$A7,'all sales summary'!$B$2:$B$2047,'Overall sales (all sales)'!H$1)</f>
        <v>1.0106945549194</v>
      </c>
      <c r="I7" s="6">
        <f>SUMIFS('all sales summary'!$C$2:$C$2047,'all sales summary'!$A$2:$A$2047,'Overall sales (all sales)'!$A7,'all sales summary'!$B$2:$B$2047,'Overall sales (all sales)'!I$1)</f>
        <v>1.0106225962106901</v>
      </c>
      <c r="J7" s="6">
        <f>SUMIFS('all sales summary'!$C$2:$C$2047,'all sales summary'!$A$2:$A$2047,'Overall sales (all sales)'!$A7,'all sales summary'!$B$2:$B$2047,'Overall sales (all sales)'!J$1)</f>
        <v>0.95587269575129197</v>
      </c>
      <c r="K7" s="6">
        <f>SUMIFS('all sales summary'!$C$2:$C$2047,'all sales summary'!$A$2:$A$2047,'Overall sales (all sales)'!$A7,'all sales summary'!$B$2:$B$2047,'Overall sales (all sales)'!K$1)</f>
        <v>1.0182729979029901</v>
      </c>
      <c r="L7" s="6">
        <f>SUMIFS('all sales summary'!$C$2:$C$2047,'all sales summary'!$A$2:$A$2047,'Overall sales (all sales)'!$A7,'all sales summary'!$B$2:$B$2047,'Overall sales (all sales)'!L$1)</f>
        <v>1.0697066065005401</v>
      </c>
      <c r="M7" s="6">
        <f>SUMIFS('all sales summary'!$C$2:$C$2047,'all sales summary'!$A$2:$A$2047,'Overall sales (all sales)'!$A7,'all sales summary'!$B$2:$B$2047,'Overall sales (all sales)'!M$1)</f>
        <v>1.17402137536917</v>
      </c>
      <c r="N7" s="6">
        <f>SUMIFS('all sales summary'!$C$2:$C$2047,'all sales summary'!$A$2:$A$2047,'Overall sales (all sales)'!$A7,'all sales summary'!$B$2:$B$2047,'Overall sales (all sales)'!N$1)</f>
        <v>0.91693729706618399</v>
      </c>
      <c r="O7" s="6">
        <f>SUMIFS('all sales summary'!$C$2:$C$2047,'all sales summary'!$A$2:$A$2047,'Overall sales (all sales)'!$A7,'all sales summary'!$B$2:$B$2047,'Overall sales (all sales)'!O$1)</f>
        <v>0.91821102574788505</v>
      </c>
      <c r="P7" s="6">
        <f>SUMIFS('all sales summary'!$C$2:$C$2047,'all sales summary'!$A$2:$A$2047,'Overall sales (all sales)'!$A7,'all sales summary'!$B$2:$B$2047,'Overall sales (all sales)'!P$1)</f>
        <v>0.85287306550913899</v>
      </c>
      <c r="Q7" s="6">
        <f>SUMIFS('all sales summary'!$C$2:$C$2047,'all sales summary'!$A$2:$A$2047,'Overall sales (all sales)'!$A7,'all sales summary'!$B$2:$B$2047,'Overall sales (all sales)'!Q$1)</f>
        <v>0.52595056709201904</v>
      </c>
      <c r="R7" s="6">
        <f>SUMIFS('all sales summary'!$C$2:$C$2047,'all sales summary'!$A$2:$A$2047,'Overall sales (all sales)'!$A7,'all sales summary'!$B$2:$B$2047,'Overall sales (all sales)'!R$1)</f>
        <v>0.62503705005148602</v>
      </c>
      <c r="S7" s="6">
        <f>SUMIFS('all sales summary'!$C$2:$C$2047,'all sales summary'!$A$2:$A$2047,'Overall sales (all sales)'!$A7,'all sales summary'!$B$2:$B$2047,'Overall sales (all sales)'!S$1)</f>
        <v>0.74803248178464299</v>
      </c>
      <c r="T7" s="6">
        <f>SUMIFS('all sales summary'!$C$2:$C$2047,'all sales summary'!$A$2:$A$2047,'Overall sales (all sales)'!$A7,'all sales summary'!$B$2:$B$2047,'Overall sales (all sales)'!T$1)</f>
        <v>0.91526412423165404</v>
      </c>
      <c r="U7" s="6">
        <f>SUMIFS('all sales summary'!$C$2:$C$2047,'all sales summary'!$A$2:$A$2047,'Overall sales (all sales)'!$A7,'all sales summary'!$B$2:$B$2047,'Overall sales (all sales)'!U$1)</f>
        <v>0.95222431609095104</v>
      </c>
      <c r="V7" s="6">
        <f>SUMIFS('all sales summary'!$C$2:$C$2047,'all sales summary'!$A$2:$A$2047,'Overall sales (all sales)'!$A7,'all sales summary'!$B$2:$B$2047,'Overall sales (all sales)'!V$1)</f>
        <v>0.92060938918188095</v>
      </c>
      <c r="W7" s="6">
        <f>SUMIFS('all sales summary'!$C$2:$C$2047,'all sales summary'!$A$2:$A$2047,'Overall sales (all sales)'!$A7,'all sales summary'!$B$2:$B$2047,'Overall sales (all sales)'!W$1)</f>
        <v>0.98317891920668099</v>
      </c>
      <c r="X7" s="6">
        <f>SUMIFS('all sales summary'!$C$2:$C$2047,'all sales summary'!$A$2:$A$2047,'Overall sales (all sales)'!$A7,'all sales summary'!$B$2:$B$2047,'Overall sales (all sales)'!X$1)</f>
        <v>0.78909975713303404</v>
      </c>
      <c r="Y7" s="6">
        <f>SUMIFS('all sales summary'!$C$2:$C$2047,'all sales summary'!$A$2:$A$2047,'Overall sales (all sales)'!$A7,'all sales summary'!$B$2:$B$2047,'Overall sales (all sales)'!Y$1)</f>
        <v>1.00766820238734</v>
      </c>
      <c r="Z7" s="6">
        <f>SUMIFS('all sales summary'!$C$2:$C$2047,'all sales summary'!$A$2:$A$2047,'Overall sales (all sales)'!$A7,'all sales summary'!$B$2:$B$2047,'Overall sales (all sales)'!Z$1)</f>
        <v>0.64540160016528103</v>
      </c>
      <c r="AA7" s="6">
        <f>SUMIFS('all sales summary'!$C$2:$C$2047,'all sales summary'!$A$2:$A$2047,'Overall sales (all sales)'!$A7,'all sales summary'!$B$2:$B$2047,'Overall sales (all sales)'!AA$1)</f>
        <v>0.65407596679361801</v>
      </c>
      <c r="AB7" s="6">
        <f>SUMIFS('all sales summary'!$C$2:$C$2047,'all sales summary'!$A$2:$A$2047,'Overall sales (all sales)'!$A7,'all sales summary'!$B$2:$B$2047,'Overall sales (all sales)'!AB$1)</f>
        <v>0.77398863021768305</v>
      </c>
      <c r="AC7" s="6">
        <f>SUMIFS('all sales summary'!$C$2:$C$2047,'all sales summary'!$A$2:$A$2047,'Overall sales (all sales)'!$A7,'all sales summary'!$B$2:$B$2047,'Overall sales (all sales)'!AC$1)</f>
        <v>0.92330677423524699</v>
      </c>
      <c r="AD7" s="6">
        <f>SUMIFS('all sales summary'!$C$2:$C$2047,'all sales summary'!$A$2:$A$2047,'Overall sales (all sales)'!$A7,'all sales summary'!$B$2:$B$2047,'Overall sales (all sales)'!AD$1)</f>
        <v>1.08039583349734</v>
      </c>
      <c r="AE7" s="6">
        <f>SUMIFS('all sales summary'!$C$2:$C$2047,'all sales summary'!$A$2:$A$2047,'Overall sales (all sales)'!$A7,'all sales summary'!$B$2:$B$2047,'Overall sales (all sales)'!AE$1)</f>
        <v>1.1031208670159001</v>
      </c>
      <c r="AF7" s="6">
        <f>SUMIFS('all sales summary'!$C$2:$C$2047,'all sales summary'!$A$2:$A$2047,'Overall sales (all sales)'!$A7,'all sales summary'!$B$2:$B$2047,'Overall sales (all sales)'!AF$1)</f>
        <v>1.13751267233243</v>
      </c>
      <c r="AG7" s="6">
        <f>SUMIFS('all sales summary'!$C$2:$C$2047,'all sales summary'!$A$2:$A$2047,'Overall sales (all sales)'!$A7,'all sales summary'!$B$2:$B$2047,'Overall sales (all sales)'!AG$1)</f>
        <v>1.10493287198356</v>
      </c>
      <c r="AH7" s="6">
        <f>SUMIFS('all sales summary'!$C$2:$C$2047,'all sales summary'!$A$2:$A$2047,'Overall sales (all sales)'!$A7,'all sales summary'!$B$2:$B$2047,'Overall sales (all sales)'!AH$1)</f>
        <v>1.08887181409996</v>
      </c>
      <c r="AK7" t="s">
        <v>9</v>
      </c>
      <c r="AL7" s="6">
        <v>1.21875994654814</v>
      </c>
    </row>
    <row r="8" spans="1:38" x14ac:dyDescent="0.25">
      <c r="A8" s="5" t="s">
        <v>13</v>
      </c>
      <c r="B8" s="6">
        <f>SUMIFS('all sales summary'!$C$2:$C$2047,'all sales summary'!$A$2:$A$2047,'Overall sales (all sales)'!$A8,'all sales summary'!$B$2:$B$2047,'Overall sales (all sales)'!B$1)</f>
        <v>0.89102220079900196</v>
      </c>
      <c r="C8" s="6">
        <f>SUMIFS('all sales summary'!$C$2:$C$2047,'all sales summary'!$A$2:$A$2047,'Overall sales (all sales)'!$A8,'all sales summary'!$B$2:$B$2047,'Overall sales (all sales)'!C$1)</f>
        <v>0.90489113786905195</v>
      </c>
      <c r="D8" s="6">
        <f>SUMIFS('all sales summary'!$C$2:$C$2047,'all sales summary'!$A$2:$A$2047,'Overall sales (all sales)'!$A8,'all sales summary'!$B$2:$B$2047,'Overall sales (all sales)'!D$1)</f>
        <v>1.05054081341785</v>
      </c>
      <c r="E8" s="6">
        <f>SUMIFS('all sales summary'!$C$2:$C$2047,'all sales summary'!$A$2:$A$2047,'Overall sales (all sales)'!$A8,'all sales summary'!$B$2:$B$2047,'Overall sales (all sales)'!E$1)</f>
        <v>0.98862811195217204</v>
      </c>
      <c r="F8" s="6">
        <f>SUMIFS('all sales summary'!$C$2:$C$2047,'all sales summary'!$A$2:$A$2047,'Overall sales (all sales)'!$A8,'all sales summary'!$B$2:$B$2047,'Overall sales (all sales)'!F$1)</f>
        <v>1.0168152099227901</v>
      </c>
      <c r="G8" s="6">
        <f>SUMIFS('all sales summary'!$C$2:$C$2047,'all sales summary'!$A$2:$A$2047,'Overall sales (all sales)'!$A8,'all sales summary'!$B$2:$B$2047,'Overall sales (all sales)'!G$1)</f>
        <v>0.98556872100045501</v>
      </c>
      <c r="H8" s="6">
        <f>SUMIFS('all sales summary'!$C$2:$C$2047,'all sales summary'!$A$2:$A$2047,'Overall sales (all sales)'!$A8,'all sales summary'!$B$2:$B$2047,'Overall sales (all sales)'!H$1)</f>
        <v>1.0278665069392099</v>
      </c>
      <c r="I8" s="6">
        <f>SUMIFS('all sales summary'!$C$2:$C$2047,'all sales summary'!$A$2:$A$2047,'Overall sales (all sales)'!$A8,'all sales summary'!$B$2:$B$2047,'Overall sales (all sales)'!I$1)</f>
        <v>1.0091340792881001</v>
      </c>
      <c r="J8" s="6">
        <f>SUMIFS('all sales summary'!$C$2:$C$2047,'all sales summary'!$A$2:$A$2047,'Overall sales (all sales)'!$A8,'all sales summary'!$B$2:$B$2047,'Overall sales (all sales)'!J$1)</f>
        <v>0.95867954247337805</v>
      </c>
      <c r="K8" s="6">
        <f>SUMIFS('all sales summary'!$C$2:$C$2047,'all sales summary'!$A$2:$A$2047,'Overall sales (all sales)'!$A8,'all sales summary'!$B$2:$B$2047,'Overall sales (all sales)'!K$1)</f>
        <v>0.99055532442757799</v>
      </c>
      <c r="L8" s="6">
        <f>SUMIFS('all sales summary'!$C$2:$C$2047,'all sales summary'!$A$2:$A$2047,'Overall sales (all sales)'!$A8,'all sales summary'!$B$2:$B$2047,'Overall sales (all sales)'!L$1)</f>
        <v>1.02082233967893</v>
      </c>
      <c r="M8" s="6">
        <f>SUMIFS('all sales summary'!$C$2:$C$2047,'all sales summary'!$A$2:$A$2047,'Overall sales (all sales)'!$A8,'all sales summary'!$B$2:$B$2047,'Overall sales (all sales)'!M$1)</f>
        <v>1.15547601223148</v>
      </c>
      <c r="N8" s="6">
        <f>SUMIFS('all sales summary'!$C$2:$C$2047,'all sales summary'!$A$2:$A$2047,'Overall sales (all sales)'!$A8,'all sales summary'!$B$2:$B$2047,'Overall sales (all sales)'!N$1)</f>
        <v>0.94797684072093502</v>
      </c>
      <c r="O8" s="6">
        <f>SUMIFS('all sales summary'!$C$2:$C$2047,'all sales summary'!$A$2:$A$2047,'Overall sales (all sales)'!$A8,'all sales summary'!$B$2:$B$2047,'Overall sales (all sales)'!O$1)</f>
        <v>0.93442426551878599</v>
      </c>
      <c r="P8" s="6">
        <f>SUMIFS('all sales summary'!$C$2:$C$2047,'all sales summary'!$A$2:$A$2047,'Overall sales (all sales)'!$A8,'all sales summary'!$B$2:$B$2047,'Overall sales (all sales)'!P$1)</f>
        <v>0.91156768878398597</v>
      </c>
      <c r="Q8" s="6">
        <f>SUMIFS('all sales summary'!$C$2:$C$2047,'all sales summary'!$A$2:$A$2047,'Overall sales (all sales)'!$A8,'all sales summary'!$B$2:$B$2047,'Overall sales (all sales)'!Q$1)</f>
        <v>0.60342150598542499</v>
      </c>
      <c r="R8" s="6">
        <f>SUMIFS('all sales summary'!$C$2:$C$2047,'all sales summary'!$A$2:$A$2047,'Overall sales (all sales)'!$A8,'all sales summary'!$B$2:$B$2047,'Overall sales (all sales)'!R$1)</f>
        <v>0.73445540450148705</v>
      </c>
      <c r="S8" s="6">
        <f>SUMIFS('all sales summary'!$C$2:$C$2047,'all sales summary'!$A$2:$A$2047,'Overall sales (all sales)'!$A8,'all sales summary'!$B$2:$B$2047,'Overall sales (all sales)'!S$1)</f>
        <v>0.96789957898077605</v>
      </c>
      <c r="T8" s="6">
        <f>SUMIFS('all sales summary'!$C$2:$C$2047,'all sales summary'!$A$2:$A$2047,'Overall sales (all sales)'!$A8,'all sales summary'!$B$2:$B$2047,'Overall sales (all sales)'!T$1)</f>
        <v>1.0646511353986201</v>
      </c>
      <c r="U8" s="6">
        <f>SUMIFS('all sales summary'!$C$2:$C$2047,'all sales summary'!$A$2:$A$2047,'Overall sales (all sales)'!$A8,'all sales summary'!$B$2:$B$2047,'Overall sales (all sales)'!U$1)</f>
        <v>1.0438790687438699</v>
      </c>
      <c r="V8" s="6">
        <f>SUMIFS('all sales summary'!$C$2:$C$2047,'all sales summary'!$A$2:$A$2047,'Overall sales (all sales)'!$A8,'all sales summary'!$B$2:$B$2047,'Overall sales (all sales)'!V$1)</f>
        <v>1.00423556251958</v>
      </c>
      <c r="W8" s="6">
        <f>SUMIFS('all sales summary'!$C$2:$C$2047,'all sales summary'!$A$2:$A$2047,'Overall sales (all sales)'!$A8,'all sales summary'!$B$2:$B$2047,'Overall sales (all sales)'!W$1)</f>
        <v>1.01952183951144</v>
      </c>
      <c r="X8" s="6">
        <f>SUMIFS('all sales summary'!$C$2:$C$2047,'all sales summary'!$A$2:$A$2047,'Overall sales (all sales)'!$A8,'all sales summary'!$B$2:$B$2047,'Overall sales (all sales)'!X$1)</f>
        <v>0.84272015023059399</v>
      </c>
      <c r="Y8" s="6">
        <f>SUMIFS('all sales summary'!$C$2:$C$2047,'all sales summary'!$A$2:$A$2047,'Overall sales (all sales)'!$A8,'all sales summary'!$B$2:$B$2047,'Overall sales (all sales)'!Y$1)</f>
        <v>1.16456838071836</v>
      </c>
      <c r="Z8" s="6">
        <f>SUMIFS('all sales summary'!$C$2:$C$2047,'all sales summary'!$A$2:$A$2047,'Overall sales (all sales)'!$A8,'all sales summary'!$B$2:$B$2047,'Overall sales (all sales)'!Z$1)</f>
        <v>0.71967165124226995</v>
      </c>
      <c r="AA8" s="6">
        <f>SUMIFS('all sales summary'!$C$2:$C$2047,'all sales summary'!$A$2:$A$2047,'Overall sales (all sales)'!$A8,'all sales summary'!$B$2:$B$2047,'Overall sales (all sales)'!AA$1)</f>
        <v>0.74258784714691795</v>
      </c>
      <c r="AB8" s="6">
        <f>SUMIFS('all sales summary'!$C$2:$C$2047,'all sales summary'!$A$2:$A$2047,'Overall sales (all sales)'!$A8,'all sales summary'!$B$2:$B$2047,'Overall sales (all sales)'!AB$1)</f>
        <v>0.90375957079685798</v>
      </c>
      <c r="AC8" s="6">
        <f>SUMIFS('all sales summary'!$C$2:$C$2047,'all sales summary'!$A$2:$A$2047,'Overall sales (all sales)'!$A8,'all sales summary'!$B$2:$B$2047,'Overall sales (all sales)'!AC$1)</f>
        <v>1.06727464139089</v>
      </c>
      <c r="AD8" s="6">
        <f>SUMIFS('all sales summary'!$C$2:$C$2047,'all sales summary'!$A$2:$A$2047,'Overall sales (all sales)'!$A8,'all sales summary'!$B$2:$B$2047,'Overall sales (all sales)'!AD$1)</f>
        <v>1.15564898315929</v>
      </c>
      <c r="AE8" s="6">
        <f>SUMIFS('all sales summary'!$C$2:$C$2047,'all sales summary'!$A$2:$A$2047,'Overall sales (all sales)'!$A8,'all sales summary'!$B$2:$B$2047,'Overall sales (all sales)'!AE$1)</f>
        <v>1.0913637472575899</v>
      </c>
      <c r="AF8" s="6">
        <f>SUMIFS('all sales summary'!$C$2:$C$2047,'all sales summary'!$A$2:$A$2047,'Overall sales (all sales)'!$A8,'all sales summary'!$B$2:$B$2047,'Overall sales (all sales)'!AF$1)</f>
        <v>1.1876575851756901</v>
      </c>
      <c r="AG8" s="6">
        <f>SUMIFS('all sales summary'!$C$2:$C$2047,'all sales summary'!$A$2:$A$2047,'Overall sales (all sales)'!$A8,'all sales summary'!$B$2:$B$2047,'Overall sales (all sales)'!AG$1)</f>
        <v>1.15069169976624</v>
      </c>
      <c r="AH8" s="6">
        <f>SUMIFS('all sales summary'!$C$2:$C$2047,'all sales summary'!$A$2:$A$2047,'Overall sales (all sales)'!$A8,'all sales summary'!$B$2:$B$2047,'Overall sales (all sales)'!AH$1)</f>
        <v>1.0928746961425999</v>
      </c>
      <c r="AK8" t="s">
        <v>14</v>
      </c>
      <c r="AL8" s="6">
        <v>1.21846427541466</v>
      </c>
    </row>
    <row r="9" spans="1:38" x14ac:dyDescent="0.25">
      <c r="A9" s="5" t="s">
        <v>14</v>
      </c>
      <c r="B9" s="6">
        <f>SUMIFS('all sales summary'!$C$2:$C$2047,'all sales summary'!$A$2:$A$2047,'Overall sales (all sales)'!$A9,'all sales summary'!$B$2:$B$2047,'Overall sales (all sales)'!B$1)</f>
        <v>0.79830658555213696</v>
      </c>
      <c r="C9" s="6">
        <f>SUMIFS('all sales summary'!$C$2:$C$2047,'all sales summary'!$A$2:$A$2047,'Overall sales (all sales)'!$A9,'all sales summary'!$B$2:$B$2047,'Overall sales (all sales)'!C$1)</f>
        <v>0.82438487795085702</v>
      </c>
      <c r="D9" s="6">
        <f>SUMIFS('all sales summary'!$C$2:$C$2047,'all sales summary'!$A$2:$A$2047,'Overall sales (all sales)'!$A9,'all sales summary'!$B$2:$B$2047,'Overall sales (all sales)'!D$1)</f>
        <v>0.99198285263098895</v>
      </c>
      <c r="E9" s="6">
        <f>SUMIFS('all sales summary'!$C$2:$C$2047,'all sales summary'!$A$2:$A$2047,'Overall sales (all sales)'!$A9,'all sales summary'!$B$2:$B$2047,'Overall sales (all sales)'!E$1)</f>
        <v>1.0260031065686499</v>
      </c>
      <c r="F9" s="6">
        <f>SUMIFS('all sales summary'!$C$2:$C$2047,'all sales summary'!$A$2:$A$2047,'Overall sales (all sales)'!$A9,'all sales summary'!$B$2:$B$2047,'Overall sales (all sales)'!F$1)</f>
        <v>1.0400967810769599</v>
      </c>
      <c r="G9" s="6">
        <f>SUMIFS('all sales summary'!$C$2:$C$2047,'all sales summary'!$A$2:$A$2047,'Overall sales (all sales)'!$A9,'all sales summary'!$B$2:$B$2047,'Overall sales (all sales)'!G$1)</f>
        <v>0.96434501379010296</v>
      </c>
      <c r="H9" s="6">
        <f>SUMIFS('all sales summary'!$C$2:$C$2047,'all sales summary'!$A$2:$A$2047,'Overall sales (all sales)'!$A9,'all sales summary'!$B$2:$B$2047,'Overall sales (all sales)'!H$1)</f>
        <v>1.0697969401552301</v>
      </c>
      <c r="I9" s="6">
        <f>SUMIFS('all sales summary'!$C$2:$C$2047,'all sales summary'!$A$2:$A$2047,'Overall sales (all sales)'!$A9,'all sales summary'!$B$2:$B$2047,'Overall sales (all sales)'!I$1)</f>
        <v>1.15816932351822</v>
      </c>
      <c r="J9" s="6">
        <f>SUMIFS('all sales summary'!$C$2:$C$2047,'all sales summary'!$A$2:$A$2047,'Overall sales (all sales)'!$A9,'all sales summary'!$B$2:$B$2047,'Overall sales (all sales)'!J$1)</f>
        <v>0.98082404515722499</v>
      </c>
      <c r="K9" s="6">
        <f>SUMIFS('all sales summary'!$C$2:$C$2047,'all sales summary'!$A$2:$A$2047,'Overall sales (all sales)'!$A9,'all sales summary'!$B$2:$B$2047,'Overall sales (all sales)'!K$1)</f>
        <v>1.0662622748672601</v>
      </c>
      <c r="L9" s="6">
        <f>SUMIFS('all sales summary'!$C$2:$C$2047,'all sales summary'!$A$2:$A$2047,'Overall sales (all sales)'!$A9,'all sales summary'!$B$2:$B$2047,'Overall sales (all sales)'!L$1)</f>
        <v>1.0071052066471999</v>
      </c>
      <c r="M9" s="6">
        <f>SUMIFS('all sales summary'!$C$2:$C$2047,'all sales summary'!$A$2:$A$2047,'Overall sales (all sales)'!$A9,'all sales summary'!$B$2:$B$2047,'Overall sales (all sales)'!M$1)</f>
        <v>1.07272299208518</v>
      </c>
      <c r="N9" s="6">
        <f>SUMIFS('all sales summary'!$C$2:$C$2047,'all sales summary'!$A$2:$A$2047,'Overall sales (all sales)'!$A9,'all sales summary'!$B$2:$B$2047,'Overall sales (all sales)'!N$1)</f>
        <v>0.86079174160155703</v>
      </c>
      <c r="O9" s="6">
        <f>SUMIFS('all sales summary'!$C$2:$C$2047,'all sales summary'!$A$2:$A$2047,'Overall sales (all sales)'!$A9,'all sales summary'!$B$2:$B$2047,'Overall sales (all sales)'!O$1)</f>
        <v>0.86210000686044197</v>
      </c>
      <c r="P9" s="6">
        <f>SUMIFS('all sales summary'!$C$2:$C$2047,'all sales summary'!$A$2:$A$2047,'Overall sales (all sales)'!$A9,'all sales summary'!$B$2:$B$2047,'Overall sales (all sales)'!P$1)</f>
        <v>0.832382830563973</v>
      </c>
      <c r="Q9" s="6">
        <f>SUMIFS('all sales summary'!$C$2:$C$2047,'all sales summary'!$A$2:$A$2047,'Overall sales (all sales)'!$A9,'all sales summary'!$B$2:$B$2047,'Overall sales (all sales)'!Q$1)</f>
        <v>0.51815913099395805</v>
      </c>
      <c r="R9" s="6">
        <f>SUMIFS('all sales summary'!$C$2:$C$2047,'all sales summary'!$A$2:$A$2047,'Overall sales (all sales)'!$A9,'all sales summary'!$B$2:$B$2047,'Overall sales (all sales)'!R$1)</f>
        <v>0.64716259428115996</v>
      </c>
      <c r="S9" s="6">
        <f>SUMIFS('all sales summary'!$C$2:$C$2047,'all sales summary'!$A$2:$A$2047,'Overall sales (all sales)'!$A9,'all sales summary'!$B$2:$B$2047,'Overall sales (all sales)'!S$1)</f>
        <v>0.79668020737369305</v>
      </c>
      <c r="T9" s="6">
        <f>SUMIFS('all sales summary'!$C$2:$C$2047,'all sales summary'!$A$2:$A$2047,'Overall sales (all sales)'!$A9,'all sales summary'!$B$2:$B$2047,'Overall sales (all sales)'!T$1)</f>
        <v>1.1083963985731</v>
      </c>
      <c r="U9" s="6">
        <f>SUMIFS('all sales summary'!$C$2:$C$2047,'all sales summary'!$A$2:$A$2047,'Overall sales (all sales)'!$A9,'all sales summary'!$B$2:$B$2047,'Overall sales (all sales)'!U$1)</f>
        <v>1.21797856751185</v>
      </c>
      <c r="V9" s="6">
        <f>SUMIFS('all sales summary'!$C$2:$C$2047,'all sales summary'!$A$2:$A$2047,'Overall sales (all sales)'!$A9,'all sales summary'!$B$2:$B$2047,'Overall sales (all sales)'!V$1)</f>
        <v>1.1038226136634099</v>
      </c>
      <c r="W9" s="6">
        <f>SUMIFS('all sales summary'!$C$2:$C$2047,'all sales summary'!$A$2:$A$2047,'Overall sales (all sales)'!$A9,'all sales summary'!$B$2:$B$2047,'Overall sales (all sales)'!W$1)</f>
        <v>1.0444797077669401</v>
      </c>
      <c r="X9" s="6">
        <f>SUMIFS('all sales summary'!$C$2:$C$2047,'all sales summary'!$A$2:$A$2047,'Overall sales (all sales)'!$A9,'all sales summary'!$B$2:$B$2047,'Overall sales (all sales)'!X$1)</f>
        <v>0.76808346656572002</v>
      </c>
      <c r="Y9" s="6">
        <f>SUMIFS('all sales summary'!$C$2:$C$2047,'all sales summary'!$A$2:$A$2047,'Overall sales (all sales)'!$A9,'all sales summary'!$B$2:$B$2047,'Overall sales (all sales)'!Y$1)</f>
        <v>1.04185633598573</v>
      </c>
      <c r="Z9" s="6">
        <f>SUMIFS('all sales summary'!$C$2:$C$2047,'all sales summary'!$A$2:$A$2047,'Overall sales (all sales)'!$A9,'all sales summary'!$B$2:$B$2047,'Overall sales (all sales)'!Z$1)</f>
        <v>0.61732219361190099</v>
      </c>
      <c r="AA9" s="6">
        <f>SUMIFS('all sales summary'!$C$2:$C$2047,'all sales summary'!$A$2:$A$2047,'Overall sales (all sales)'!$A9,'all sales summary'!$B$2:$B$2047,'Overall sales (all sales)'!AA$1)</f>
        <v>0.64050481389415503</v>
      </c>
      <c r="AB9" s="6">
        <f>SUMIFS('all sales summary'!$C$2:$C$2047,'all sales summary'!$A$2:$A$2047,'Overall sales (all sales)'!$A9,'all sales summary'!$B$2:$B$2047,'Overall sales (all sales)'!AB$1)</f>
        <v>0.78470550330705202</v>
      </c>
      <c r="AC9" s="6">
        <f>SUMIFS('all sales summary'!$C$2:$C$2047,'all sales summary'!$A$2:$A$2047,'Overall sales (all sales)'!$A9,'all sales summary'!$B$2:$B$2047,'Overall sales (all sales)'!AC$1)</f>
        <v>0.98747711225696999</v>
      </c>
      <c r="AD9" s="6">
        <f>SUMIFS('all sales summary'!$C$2:$C$2047,'all sales summary'!$A$2:$A$2047,'Overall sales (all sales)'!$A9,'all sales summary'!$B$2:$B$2047,'Overall sales (all sales)'!AD$1)</f>
        <v>1.15652161741071</v>
      </c>
      <c r="AE9" s="6">
        <f>SUMIFS('all sales summary'!$C$2:$C$2047,'all sales summary'!$A$2:$A$2047,'Overall sales (all sales)'!$A9,'all sales summary'!$B$2:$B$2047,'Overall sales (all sales)'!AE$1)</f>
        <v>1.2437498609386</v>
      </c>
      <c r="AF9" s="6">
        <f>SUMIFS('all sales summary'!$C$2:$C$2047,'all sales summary'!$A$2:$A$2047,'Overall sales (all sales)'!$A9,'all sales summary'!$B$2:$B$2047,'Overall sales (all sales)'!AF$1)</f>
        <v>1.4063952014855901</v>
      </c>
      <c r="AG9" s="6">
        <f>SUMIFS('all sales summary'!$C$2:$C$2047,'all sales summary'!$A$2:$A$2047,'Overall sales (all sales)'!$A9,'all sales summary'!$B$2:$B$2047,'Overall sales (all sales)'!AG$1)</f>
        <v>1.41572566976814</v>
      </c>
      <c r="AH9" s="6">
        <f>SUMIFS('all sales summary'!$C$2:$C$2047,'all sales summary'!$A$2:$A$2047,'Overall sales (all sales)'!$A9,'all sales summary'!$B$2:$B$2047,'Overall sales (all sales)'!AH$1)</f>
        <v>1.21846427541466</v>
      </c>
      <c r="AK9" t="s">
        <v>38</v>
      </c>
      <c r="AL9" s="6">
        <v>1.21136591668183</v>
      </c>
    </row>
    <row r="10" spans="1:38" x14ac:dyDescent="0.25">
      <c r="A10" s="5" t="s">
        <v>15</v>
      </c>
      <c r="B10" s="6">
        <f>SUMIFS('all sales summary'!$C$2:$C$2047,'all sales summary'!$A$2:$A$2047,'Overall sales (all sales)'!$A10,'all sales summary'!$B$2:$B$2047,'Overall sales (all sales)'!B$1)</f>
        <v>0.85928709880284004</v>
      </c>
      <c r="C10" s="6">
        <f>SUMIFS('all sales summary'!$C$2:$C$2047,'all sales summary'!$A$2:$A$2047,'Overall sales (all sales)'!$A10,'all sales summary'!$B$2:$B$2047,'Overall sales (all sales)'!C$1)</f>
        <v>0.85997759061916701</v>
      </c>
      <c r="D10" s="6">
        <f>SUMIFS('all sales summary'!$C$2:$C$2047,'all sales summary'!$A$2:$A$2047,'Overall sales (all sales)'!$A10,'all sales summary'!$B$2:$B$2047,'Overall sales (all sales)'!D$1)</f>
        <v>1.03932443786547</v>
      </c>
      <c r="E10" s="6">
        <f>SUMIFS('all sales summary'!$C$2:$C$2047,'all sales summary'!$A$2:$A$2047,'Overall sales (all sales)'!$A10,'all sales summary'!$B$2:$B$2047,'Overall sales (all sales)'!E$1)</f>
        <v>0.996596098834863</v>
      </c>
      <c r="F10" s="6">
        <f>SUMIFS('all sales summary'!$C$2:$C$2047,'all sales summary'!$A$2:$A$2047,'Overall sales (all sales)'!$A10,'all sales summary'!$B$2:$B$2047,'Overall sales (all sales)'!F$1)</f>
        <v>1.0251638867975901</v>
      </c>
      <c r="G10" s="6">
        <f>SUMIFS('all sales summary'!$C$2:$C$2047,'all sales summary'!$A$2:$A$2047,'Overall sales (all sales)'!$A10,'all sales summary'!$B$2:$B$2047,'Overall sales (all sales)'!G$1)</f>
        <v>1.0018288795683601</v>
      </c>
      <c r="H10" s="6">
        <f>SUMIFS('all sales summary'!$C$2:$C$2047,'all sales summary'!$A$2:$A$2047,'Overall sales (all sales)'!$A10,'all sales summary'!$B$2:$B$2047,'Overall sales (all sales)'!H$1)</f>
        <v>1.0493524341907801</v>
      </c>
      <c r="I10" s="6">
        <f>SUMIFS('all sales summary'!$C$2:$C$2047,'all sales summary'!$A$2:$A$2047,'Overall sales (all sales)'!$A10,'all sales summary'!$B$2:$B$2047,'Overall sales (all sales)'!I$1)</f>
        <v>1.0969842141086299</v>
      </c>
      <c r="J10" s="6">
        <f>SUMIFS('all sales summary'!$C$2:$C$2047,'all sales summary'!$A$2:$A$2047,'Overall sales (all sales)'!$A10,'all sales summary'!$B$2:$B$2047,'Overall sales (all sales)'!J$1)</f>
        <v>0.97064907292097302</v>
      </c>
      <c r="K10" s="6">
        <f>SUMIFS('all sales summary'!$C$2:$C$2047,'all sales summary'!$A$2:$A$2047,'Overall sales (all sales)'!$A10,'all sales summary'!$B$2:$B$2047,'Overall sales (all sales)'!K$1)</f>
        <v>1.00604778164498</v>
      </c>
      <c r="L10" s="6">
        <f>SUMIFS('all sales summary'!$C$2:$C$2047,'all sales summary'!$A$2:$A$2047,'Overall sales (all sales)'!$A10,'all sales summary'!$B$2:$B$2047,'Overall sales (all sales)'!L$1)</f>
        <v>1.00895475324648</v>
      </c>
      <c r="M10" s="6">
        <f>SUMIFS('all sales summary'!$C$2:$C$2047,'all sales summary'!$A$2:$A$2047,'Overall sales (all sales)'!$A10,'all sales summary'!$B$2:$B$2047,'Overall sales (all sales)'!M$1)</f>
        <v>1.0858337513998599</v>
      </c>
      <c r="N10" s="6">
        <f>SUMIFS('all sales summary'!$C$2:$C$2047,'all sales summary'!$A$2:$A$2047,'Overall sales (all sales)'!$A10,'all sales summary'!$B$2:$B$2047,'Overall sales (all sales)'!N$1)</f>
        <v>0.88679153543413403</v>
      </c>
      <c r="O10" s="6">
        <f>SUMIFS('all sales summary'!$C$2:$C$2047,'all sales summary'!$A$2:$A$2047,'Overall sales (all sales)'!$A10,'all sales summary'!$B$2:$B$2047,'Overall sales (all sales)'!O$1)</f>
        <v>0.904381330274317</v>
      </c>
      <c r="P10" s="6">
        <f>SUMIFS('all sales summary'!$C$2:$C$2047,'all sales summary'!$A$2:$A$2047,'Overall sales (all sales)'!$A10,'all sales summary'!$B$2:$B$2047,'Overall sales (all sales)'!P$1)</f>
        <v>0.82638942399674498</v>
      </c>
      <c r="Q10" s="6">
        <f>SUMIFS('all sales summary'!$C$2:$C$2047,'all sales summary'!$A$2:$A$2047,'Overall sales (all sales)'!$A10,'all sales summary'!$B$2:$B$2047,'Overall sales (all sales)'!Q$1)</f>
        <v>0.46308065534141901</v>
      </c>
      <c r="R10" s="6">
        <f>SUMIFS('all sales summary'!$C$2:$C$2047,'all sales summary'!$A$2:$A$2047,'Overall sales (all sales)'!$A10,'all sales summary'!$B$2:$B$2047,'Overall sales (all sales)'!R$1)</f>
        <v>0.61651603304339098</v>
      </c>
      <c r="S10" s="6">
        <f>SUMIFS('all sales summary'!$C$2:$C$2047,'all sales summary'!$A$2:$A$2047,'Overall sales (all sales)'!$A10,'all sales summary'!$B$2:$B$2047,'Overall sales (all sales)'!S$1)</f>
        <v>0.79022597599991895</v>
      </c>
      <c r="T10" s="6">
        <f>SUMIFS('all sales summary'!$C$2:$C$2047,'all sales summary'!$A$2:$A$2047,'Overall sales (all sales)'!$A10,'all sales summary'!$B$2:$B$2047,'Overall sales (all sales)'!T$1)</f>
        <v>1.02119980865537</v>
      </c>
      <c r="U10" s="6">
        <f>SUMIFS('all sales summary'!$C$2:$C$2047,'all sales summary'!$A$2:$A$2047,'Overall sales (all sales)'!$A10,'all sales summary'!$B$2:$B$2047,'Overall sales (all sales)'!U$1)</f>
        <v>1.1170397841967401</v>
      </c>
      <c r="V10" s="6">
        <f>SUMIFS('all sales summary'!$C$2:$C$2047,'all sales summary'!$A$2:$A$2047,'Overall sales (all sales)'!$A10,'all sales summary'!$B$2:$B$2047,'Overall sales (all sales)'!V$1)</f>
        <v>1.04341003000746</v>
      </c>
      <c r="W10" s="6">
        <f>SUMIFS('all sales summary'!$C$2:$C$2047,'all sales summary'!$A$2:$A$2047,'Overall sales (all sales)'!$A10,'all sales summary'!$B$2:$B$2047,'Overall sales (all sales)'!W$1)</f>
        <v>1.0084844848537799</v>
      </c>
      <c r="X10" s="6">
        <f>SUMIFS('all sales summary'!$C$2:$C$2047,'all sales summary'!$A$2:$A$2047,'Overall sales (all sales)'!$A10,'all sales summary'!$B$2:$B$2047,'Overall sales (all sales)'!X$1)</f>
        <v>0.73735000320301303</v>
      </c>
      <c r="Y10" s="6">
        <f>SUMIFS('all sales summary'!$C$2:$C$2047,'all sales summary'!$A$2:$A$2047,'Overall sales (all sales)'!$A10,'all sales summary'!$B$2:$B$2047,'Overall sales (all sales)'!Y$1)</f>
        <v>1.02381923237048</v>
      </c>
      <c r="Z10" s="6">
        <f>SUMIFS('all sales summary'!$C$2:$C$2047,'all sales summary'!$A$2:$A$2047,'Overall sales (all sales)'!$A10,'all sales summary'!$B$2:$B$2047,'Overall sales (all sales)'!Z$1)</f>
        <v>0.59524349338664895</v>
      </c>
      <c r="AA10" s="6">
        <f>SUMIFS('all sales summary'!$C$2:$C$2047,'all sales summary'!$A$2:$A$2047,'Overall sales (all sales)'!$A10,'all sales summary'!$B$2:$B$2047,'Overall sales (all sales)'!AA$1)</f>
        <v>0.61007216115777996</v>
      </c>
      <c r="AB10" s="6">
        <f>SUMIFS('all sales summary'!$C$2:$C$2047,'all sales summary'!$A$2:$A$2047,'Overall sales (all sales)'!$A10,'all sales summary'!$B$2:$B$2047,'Overall sales (all sales)'!AB$1)</f>
        <v>0.75855432792695898</v>
      </c>
      <c r="AC10" s="6">
        <f>SUMIFS('all sales summary'!$C$2:$C$2047,'all sales summary'!$A$2:$A$2047,'Overall sales (all sales)'!$A10,'all sales summary'!$B$2:$B$2047,'Overall sales (all sales)'!AC$1)</f>
        <v>0.94016574756874605</v>
      </c>
      <c r="AD10" s="6">
        <f>SUMIFS('all sales summary'!$C$2:$C$2047,'all sales summary'!$A$2:$A$2047,'Overall sales (all sales)'!$A10,'all sales summary'!$B$2:$B$2047,'Overall sales (all sales)'!AD$1)</f>
        <v>1.0490793612068201</v>
      </c>
      <c r="AE10" s="6">
        <f>SUMIFS('all sales summary'!$C$2:$C$2047,'all sales summary'!$A$2:$A$2047,'Overall sales (all sales)'!$A10,'all sales summary'!$B$2:$B$2047,'Overall sales (all sales)'!AE$1)</f>
        <v>1.0901398423211599</v>
      </c>
      <c r="AF10" s="6">
        <f>SUMIFS('all sales summary'!$C$2:$C$2047,'all sales summary'!$A$2:$A$2047,'Overall sales (all sales)'!$A10,'all sales summary'!$B$2:$B$2047,'Overall sales (all sales)'!AF$1)</f>
        <v>1.18811031865935</v>
      </c>
      <c r="AG10" s="6">
        <f>SUMIFS('all sales summary'!$C$2:$C$2047,'all sales summary'!$A$2:$A$2047,'Overall sales (all sales)'!$A10,'all sales summary'!$B$2:$B$2047,'Overall sales (all sales)'!AG$1)</f>
        <v>1.1931379577713299</v>
      </c>
      <c r="AH10" s="6">
        <f>SUMIFS('all sales summary'!$C$2:$C$2047,'all sales summary'!$A$2:$A$2047,'Overall sales (all sales)'!$A10,'all sales summary'!$B$2:$B$2047,'Overall sales (all sales)'!AH$1)</f>
        <v>1.09278569328083</v>
      </c>
      <c r="AK10" t="s">
        <v>33</v>
      </c>
      <c r="AL10" s="6">
        <v>1.2093323028860701</v>
      </c>
    </row>
    <row r="11" spans="1:38" x14ac:dyDescent="0.25">
      <c r="A11" s="5" t="s">
        <v>16</v>
      </c>
      <c r="B11" s="6">
        <f>SUMIFS('all sales summary'!$C$2:$C$2047,'all sales summary'!$A$2:$A$2047,'Overall sales (all sales)'!$A11,'all sales summary'!$B$2:$B$2047,'Overall sales (all sales)'!B$1)</f>
        <v>0.88252449482114503</v>
      </c>
      <c r="C11" s="6">
        <f>SUMIFS('all sales summary'!$C$2:$C$2047,'all sales summary'!$A$2:$A$2047,'Overall sales (all sales)'!$A11,'all sales summary'!$B$2:$B$2047,'Overall sales (all sales)'!C$1)</f>
        <v>0.877245212576377</v>
      </c>
      <c r="D11" s="6">
        <f>SUMIFS('all sales summary'!$C$2:$C$2047,'all sales summary'!$A$2:$A$2047,'Overall sales (all sales)'!$A11,'all sales summary'!$B$2:$B$2047,'Overall sales (all sales)'!D$1)</f>
        <v>1.01577979897854</v>
      </c>
      <c r="E11" s="6">
        <f>SUMIFS('all sales summary'!$C$2:$C$2047,'all sales summary'!$A$2:$A$2047,'Overall sales (all sales)'!$A11,'all sales summary'!$B$2:$B$2047,'Overall sales (all sales)'!E$1)</f>
        <v>0.99759077254245598</v>
      </c>
      <c r="F11" s="6">
        <f>SUMIFS('all sales summary'!$C$2:$C$2047,'all sales summary'!$A$2:$A$2047,'Overall sales (all sales)'!$A11,'all sales summary'!$B$2:$B$2047,'Overall sales (all sales)'!F$1)</f>
        <v>1.0243543593805999</v>
      </c>
      <c r="G11" s="6">
        <f>SUMIFS('all sales summary'!$C$2:$C$2047,'all sales summary'!$A$2:$A$2047,'Overall sales (all sales)'!$A11,'all sales summary'!$B$2:$B$2047,'Overall sales (all sales)'!G$1)</f>
        <v>0.97603260983724205</v>
      </c>
      <c r="H11" s="6">
        <f>SUMIFS('all sales summary'!$C$2:$C$2047,'all sales summary'!$A$2:$A$2047,'Overall sales (all sales)'!$A11,'all sales summary'!$B$2:$B$2047,'Overall sales (all sales)'!H$1)</f>
        <v>1.0147202888668101</v>
      </c>
      <c r="I11" s="6">
        <f>SUMIFS('all sales summary'!$C$2:$C$2047,'all sales summary'!$A$2:$A$2047,'Overall sales (all sales)'!$A11,'all sales summary'!$B$2:$B$2047,'Overall sales (all sales)'!I$1)</f>
        <v>1.02650471221717</v>
      </c>
      <c r="J11" s="6">
        <f>SUMIFS('all sales summary'!$C$2:$C$2047,'all sales summary'!$A$2:$A$2047,'Overall sales (all sales)'!$A11,'all sales summary'!$B$2:$B$2047,'Overall sales (all sales)'!J$1)</f>
        <v>0.966184233591592</v>
      </c>
      <c r="K11" s="6">
        <f>SUMIFS('all sales summary'!$C$2:$C$2047,'all sales summary'!$A$2:$A$2047,'Overall sales (all sales)'!$A11,'all sales summary'!$B$2:$B$2047,'Overall sales (all sales)'!K$1)</f>
        <v>1.0329927748824499</v>
      </c>
      <c r="L11" s="6">
        <f>SUMIFS('all sales summary'!$C$2:$C$2047,'all sales summary'!$A$2:$A$2047,'Overall sales (all sales)'!$A11,'all sales summary'!$B$2:$B$2047,'Overall sales (all sales)'!L$1)</f>
        <v>1.06064044384019</v>
      </c>
      <c r="M11" s="6">
        <f>SUMIFS('all sales summary'!$C$2:$C$2047,'all sales summary'!$A$2:$A$2047,'Overall sales (all sales)'!$A11,'all sales summary'!$B$2:$B$2047,'Overall sales (all sales)'!M$1)</f>
        <v>1.1254302984654301</v>
      </c>
      <c r="N11" s="6">
        <f>SUMIFS('all sales summary'!$C$2:$C$2047,'all sales summary'!$A$2:$A$2047,'Overall sales (all sales)'!$A11,'all sales summary'!$B$2:$B$2047,'Overall sales (all sales)'!N$1)</f>
        <v>0.97208877246085901</v>
      </c>
      <c r="O11" s="6">
        <f>SUMIFS('all sales summary'!$C$2:$C$2047,'all sales summary'!$A$2:$A$2047,'Overall sales (all sales)'!$A11,'all sales summary'!$B$2:$B$2047,'Overall sales (all sales)'!O$1)</f>
        <v>0.97474920468079396</v>
      </c>
      <c r="P11" s="6">
        <f>SUMIFS('all sales summary'!$C$2:$C$2047,'all sales summary'!$A$2:$A$2047,'Overall sales (all sales)'!$A11,'all sales summary'!$B$2:$B$2047,'Overall sales (all sales)'!P$1)</f>
        <v>1.0401015877595099</v>
      </c>
      <c r="Q11" s="6">
        <f>SUMIFS('all sales summary'!$C$2:$C$2047,'all sales summary'!$A$2:$A$2047,'Overall sales (all sales)'!$A11,'all sales summary'!$B$2:$B$2047,'Overall sales (all sales)'!Q$1)</f>
        <v>0.98719913242125101</v>
      </c>
      <c r="R11" s="6">
        <f>SUMIFS('all sales summary'!$C$2:$C$2047,'all sales summary'!$A$2:$A$2047,'Overall sales (all sales)'!$A11,'all sales summary'!$B$2:$B$2047,'Overall sales (all sales)'!R$1)</f>
        <v>1.23035083921273</v>
      </c>
      <c r="S11" s="6">
        <f>SUMIFS('all sales summary'!$C$2:$C$2047,'all sales summary'!$A$2:$A$2047,'Overall sales (all sales)'!$A11,'all sales summary'!$B$2:$B$2047,'Overall sales (all sales)'!S$1)</f>
        <v>1.3271988624112601</v>
      </c>
      <c r="T11" s="6">
        <f>SUMIFS('all sales summary'!$C$2:$C$2047,'all sales summary'!$A$2:$A$2047,'Overall sales (all sales)'!$A11,'all sales summary'!$B$2:$B$2047,'Overall sales (all sales)'!T$1)</f>
        <v>1.4520519142677499</v>
      </c>
      <c r="U11" s="6">
        <f>SUMIFS('all sales summary'!$C$2:$C$2047,'all sales summary'!$A$2:$A$2047,'Overall sales (all sales)'!$A11,'all sales summary'!$B$2:$B$2047,'Overall sales (all sales)'!U$1)</f>
        <v>1.4269783672026499</v>
      </c>
      <c r="V11" s="6">
        <f>SUMIFS('all sales summary'!$C$2:$C$2047,'all sales summary'!$A$2:$A$2047,'Overall sales (all sales)'!$A11,'all sales summary'!$B$2:$B$2047,'Overall sales (all sales)'!V$1)</f>
        <v>1.39250364968007</v>
      </c>
      <c r="W11" s="6">
        <f>SUMIFS('all sales summary'!$C$2:$C$2047,'all sales summary'!$A$2:$A$2047,'Overall sales (all sales)'!$A11,'all sales summary'!$B$2:$B$2047,'Overall sales (all sales)'!W$1)</f>
        <v>1.5128124581379401</v>
      </c>
      <c r="X11" s="6">
        <f>SUMIFS('all sales summary'!$C$2:$C$2047,'all sales summary'!$A$2:$A$2047,'Overall sales (all sales)'!$A11,'all sales summary'!$B$2:$B$2047,'Overall sales (all sales)'!X$1)</f>
        <v>1.39323826918371</v>
      </c>
      <c r="Y11" s="6">
        <f>SUMIFS('all sales summary'!$C$2:$C$2047,'all sales summary'!$A$2:$A$2047,'Overall sales (all sales)'!$A11,'all sales summary'!$B$2:$B$2047,'Overall sales (all sales)'!Y$1)</f>
        <v>1.5496849431874</v>
      </c>
      <c r="Z11" s="6">
        <f>SUMIFS('all sales summary'!$C$2:$C$2047,'all sales summary'!$A$2:$A$2047,'Overall sales (all sales)'!$A11,'all sales summary'!$B$2:$B$2047,'Overall sales (all sales)'!Z$1)</f>
        <v>1.45159855551803</v>
      </c>
      <c r="AA11" s="6">
        <f>SUMIFS('all sales summary'!$C$2:$C$2047,'all sales summary'!$A$2:$A$2047,'Overall sales (all sales)'!$A11,'all sales summary'!$B$2:$B$2047,'Overall sales (all sales)'!AA$1)</f>
        <v>1.3353398009444899</v>
      </c>
      <c r="AB11" s="6">
        <f>SUMIFS('all sales summary'!$C$2:$C$2047,'all sales summary'!$A$2:$A$2047,'Overall sales (all sales)'!$A11,'all sales summary'!$B$2:$B$2047,'Overall sales (all sales)'!AB$1)</f>
        <v>1.50254285710796</v>
      </c>
      <c r="AC11" s="6">
        <f>SUMIFS('all sales summary'!$C$2:$C$2047,'all sales summary'!$A$2:$A$2047,'Overall sales (all sales)'!$A11,'all sales summary'!$B$2:$B$2047,'Overall sales (all sales)'!AC$1)</f>
        <v>1.5054408568487501</v>
      </c>
      <c r="AD11" s="6">
        <f>SUMIFS('all sales summary'!$C$2:$C$2047,'all sales summary'!$A$2:$A$2047,'Overall sales (all sales)'!$A11,'all sales summary'!$B$2:$B$2047,'Overall sales (all sales)'!AD$1)</f>
        <v>1.54035922746886</v>
      </c>
      <c r="AE11" s="6">
        <f>SUMIFS('all sales summary'!$C$2:$C$2047,'all sales summary'!$A$2:$A$2047,'Overall sales (all sales)'!$A11,'all sales summary'!$B$2:$B$2047,'Overall sales (all sales)'!AE$1)</f>
        <v>1.4993060186281699</v>
      </c>
      <c r="AF11" s="6">
        <f>SUMIFS('all sales summary'!$C$2:$C$2047,'all sales summary'!$A$2:$A$2047,'Overall sales (all sales)'!$A11,'all sales summary'!$B$2:$B$2047,'Overall sales (all sales)'!AF$1)</f>
        <v>1.56031406270676</v>
      </c>
      <c r="AG11" s="6">
        <f>SUMIFS('all sales summary'!$C$2:$C$2047,'all sales summary'!$A$2:$A$2047,'Overall sales (all sales)'!$A11,'all sales summary'!$B$2:$B$2047,'Overall sales (all sales)'!AG$1)</f>
        <v>1.5232764765173099</v>
      </c>
      <c r="AH11" s="6">
        <f>SUMIFS('all sales summary'!$C$2:$C$2047,'all sales summary'!$A$2:$A$2047,'Overall sales (all sales)'!$A11,'all sales summary'!$B$2:$B$2047,'Overall sales (all sales)'!AH$1)</f>
        <v>1.4802063998983299</v>
      </c>
      <c r="AK11" t="s">
        <v>47</v>
      </c>
      <c r="AL11" s="6">
        <v>1.17645044810226</v>
      </c>
    </row>
    <row r="12" spans="1:38" x14ac:dyDescent="0.25">
      <c r="A12" s="5" t="s">
        <v>17</v>
      </c>
      <c r="B12" s="6">
        <f>SUMIFS('all sales summary'!$C$2:$C$2047,'all sales summary'!$A$2:$A$2047,'Overall sales (all sales)'!$A12,'all sales summary'!$B$2:$B$2047,'Overall sales (all sales)'!B$1)</f>
        <v>0.84193523552772698</v>
      </c>
      <c r="C12" s="6">
        <f>SUMIFS('all sales summary'!$C$2:$C$2047,'all sales summary'!$A$2:$A$2047,'Overall sales (all sales)'!$A12,'all sales summary'!$B$2:$B$2047,'Overall sales (all sales)'!C$1)</f>
        <v>0.88446868677088797</v>
      </c>
      <c r="D12" s="6">
        <f>SUMIFS('all sales summary'!$C$2:$C$2047,'all sales summary'!$A$2:$A$2047,'Overall sales (all sales)'!$A12,'all sales summary'!$B$2:$B$2047,'Overall sales (all sales)'!D$1)</f>
        <v>1.0412365507017001</v>
      </c>
      <c r="E12" s="6">
        <f>SUMIFS('all sales summary'!$C$2:$C$2047,'all sales summary'!$A$2:$A$2047,'Overall sales (all sales)'!$A12,'all sales summary'!$B$2:$B$2047,'Overall sales (all sales)'!E$1)</f>
        <v>1.0198419664954199</v>
      </c>
      <c r="F12" s="6">
        <f>SUMIFS('all sales summary'!$C$2:$C$2047,'all sales summary'!$A$2:$A$2047,'Overall sales (all sales)'!$A12,'all sales summary'!$B$2:$B$2047,'Overall sales (all sales)'!F$1)</f>
        <v>1.05312027864971</v>
      </c>
      <c r="G12" s="6">
        <f>SUMIFS('all sales summary'!$C$2:$C$2047,'all sales summary'!$A$2:$A$2047,'Overall sales (all sales)'!$A12,'all sales summary'!$B$2:$B$2047,'Overall sales (all sales)'!G$1)</f>
        <v>0.98231424246681698</v>
      </c>
      <c r="H12" s="6">
        <f>SUMIFS('all sales summary'!$C$2:$C$2047,'all sales summary'!$A$2:$A$2047,'Overall sales (all sales)'!$A12,'all sales summary'!$B$2:$B$2047,'Overall sales (all sales)'!H$1)</f>
        <v>1.0303574104416799</v>
      </c>
      <c r="I12" s="6">
        <f>SUMIFS('all sales summary'!$C$2:$C$2047,'all sales summary'!$A$2:$A$2047,'Overall sales (all sales)'!$A12,'all sales summary'!$B$2:$B$2047,'Overall sales (all sales)'!I$1)</f>
        <v>1.0470690578962201</v>
      </c>
      <c r="J12" s="6">
        <f>SUMIFS('all sales summary'!$C$2:$C$2047,'all sales summary'!$A$2:$A$2047,'Overall sales (all sales)'!$A12,'all sales summary'!$B$2:$B$2047,'Overall sales (all sales)'!J$1)</f>
        <v>0.94224606137280598</v>
      </c>
      <c r="K12" s="6">
        <f>SUMIFS('all sales summary'!$C$2:$C$2047,'all sales summary'!$A$2:$A$2047,'Overall sales (all sales)'!$A12,'all sales summary'!$B$2:$B$2047,'Overall sales (all sales)'!K$1)</f>
        <v>1.0112729665971201</v>
      </c>
      <c r="L12" s="6">
        <f>SUMIFS('all sales summary'!$C$2:$C$2047,'all sales summary'!$A$2:$A$2047,'Overall sales (all sales)'!$A12,'all sales summary'!$B$2:$B$2047,'Overall sales (all sales)'!L$1)</f>
        <v>1.0068028620842</v>
      </c>
      <c r="M12" s="6">
        <f>SUMIFS('all sales summary'!$C$2:$C$2047,'all sales summary'!$A$2:$A$2047,'Overall sales (all sales)'!$A12,'all sales summary'!$B$2:$B$2047,'Overall sales (all sales)'!M$1)</f>
        <v>1.1393346809957201</v>
      </c>
      <c r="N12" s="6">
        <f>SUMIFS('all sales summary'!$C$2:$C$2047,'all sales summary'!$A$2:$A$2047,'Overall sales (all sales)'!$A12,'all sales summary'!$B$2:$B$2047,'Overall sales (all sales)'!N$1)</f>
        <v>0.88493477861273295</v>
      </c>
      <c r="O12" s="6">
        <f>SUMIFS('all sales summary'!$C$2:$C$2047,'all sales summary'!$A$2:$A$2047,'Overall sales (all sales)'!$A12,'all sales summary'!$B$2:$B$2047,'Overall sales (all sales)'!O$1)</f>
        <v>0.90490337731903803</v>
      </c>
      <c r="P12" s="6">
        <f>SUMIFS('all sales summary'!$C$2:$C$2047,'all sales summary'!$A$2:$A$2047,'Overall sales (all sales)'!$A12,'all sales summary'!$B$2:$B$2047,'Overall sales (all sales)'!P$1)</f>
        <v>0.76004924175619704</v>
      </c>
      <c r="Q12" s="6">
        <f>SUMIFS('all sales summary'!$C$2:$C$2047,'all sales summary'!$A$2:$A$2047,'Overall sales (all sales)'!$A12,'all sales summary'!$B$2:$B$2047,'Overall sales (all sales)'!Q$1)</f>
        <v>0.40328043591713097</v>
      </c>
      <c r="R12" s="6">
        <f>SUMIFS('all sales summary'!$C$2:$C$2047,'all sales summary'!$A$2:$A$2047,'Overall sales (all sales)'!$A12,'all sales summary'!$B$2:$B$2047,'Overall sales (all sales)'!R$1)</f>
        <v>0.50149551364590805</v>
      </c>
      <c r="S12" s="6">
        <f>SUMIFS('all sales summary'!$C$2:$C$2047,'all sales summary'!$A$2:$A$2047,'Overall sales (all sales)'!$A12,'all sales summary'!$B$2:$B$2047,'Overall sales (all sales)'!S$1)</f>
        <v>0.63160491334278801</v>
      </c>
      <c r="T12" s="6">
        <f>SUMIFS('all sales summary'!$C$2:$C$2047,'all sales summary'!$A$2:$A$2047,'Overall sales (all sales)'!$A12,'all sales summary'!$B$2:$B$2047,'Overall sales (all sales)'!T$1)</f>
        <v>0.891913749898815</v>
      </c>
      <c r="U12" s="6">
        <f>SUMIFS('all sales summary'!$C$2:$C$2047,'all sales summary'!$A$2:$A$2047,'Overall sales (all sales)'!$A12,'all sales summary'!$B$2:$B$2047,'Overall sales (all sales)'!U$1)</f>
        <v>1.02581209645436</v>
      </c>
      <c r="V12" s="6">
        <f>SUMIFS('all sales summary'!$C$2:$C$2047,'all sales summary'!$A$2:$A$2047,'Overall sales (all sales)'!$A12,'all sales summary'!$B$2:$B$2047,'Overall sales (all sales)'!V$1)</f>
        <v>0.96003751615678601</v>
      </c>
      <c r="W12" s="6">
        <f>SUMIFS('all sales summary'!$C$2:$C$2047,'all sales summary'!$A$2:$A$2047,'Overall sales (all sales)'!$A12,'all sales summary'!$B$2:$B$2047,'Overall sales (all sales)'!W$1)</f>
        <v>0.97515523561807405</v>
      </c>
      <c r="X12" s="6">
        <f>SUMIFS('all sales summary'!$C$2:$C$2047,'all sales summary'!$A$2:$A$2047,'Overall sales (all sales)'!$A12,'all sales summary'!$B$2:$B$2047,'Overall sales (all sales)'!X$1)</f>
        <v>0.63573009468029895</v>
      </c>
      <c r="Y12" s="6">
        <f>SUMIFS('all sales summary'!$C$2:$C$2047,'all sales summary'!$A$2:$A$2047,'Overall sales (all sales)'!$A12,'all sales summary'!$B$2:$B$2047,'Overall sales (all sales)'!Y$1)</f>
        <v>0.94695414218999596</v>
      </c>
      <c r="Z12" s="6">
        <f>SUMIFS('all sales summary'!$C$2:$C$2047,'all sales summary'!$A$2:$A$2047,'Overall sales (all sales)'!$A12,'all sales summary'!$B$2:$B$2047,'Overall sales (all sales)'!Z$1)</f>
        <v>0.50679520360888297</v>
      </c>
      <c r="AA12" s="6">
        <f>SUMIFS('all sales summary'!$C$2:$C$2047,'all sales summary'!$A$2:$A$2047,'Overall sales (all sales)'!$A12,'all sales summary'!$B$2:$B$2047,'Overall sales (all sales)'!AA$1)</f>
        <v>0.503441879534688</v>
      </c>
      <c r="AB12" s="6">
        <f>SUMIFS('all sales summary'!$C$2:$C$2047,'all sales summary'!$A$2:$A$2047,'Overall sales (all sales)'!$A12,'all sales summary'!$B$2:$B$2047,'Overall sales (all sales)'!AB$1)</f>
        <v>0.631331968108784</v>
      </c>
      <c r="AC12" s="6">
        <f>SUMIFS('all sales summary'!$C$2:$C$2047,'all sales summary'!$A$2:$A$2047,'Overall sales (all sales)'!$A12,'all sales summary'!$B$2:$B$2047,'Overall sales (all sales)'!AC$1)</f>
        <v>0.82643889230065803</v>
      </c>
      <c r="AD12" s="6">
        <f>SUMIFS('all sales summary'!$C$2:$C$2047,'all sales summary'!$A$2:$A$2047,'Overall sales (all sales)'!$A12,'all sales summary'!$B$2:$B$2047,'Overall sales (all sales)'!AD$1)</f>
        <v>1.00612185693567</v>
      </c>
      <c r="AE12" s="6">
        <f>SUMIFS('all sales summary'!$C$2:$C$2047,'all sales summary'!$A$2:$A$2047,'Overall sales (all sales)'!$A12,'all sales summary'!$B$2:$B$2047,'Overall sales (all sales)'!AE$1)</f>
        <v>1.0476877015431201</v>
      </c>
      <c r="AF12" s="6">
        <f>SUMIFS('all sales summary'!$C$2:$C$2047,'all sales summary'!$A$2:$A$2047,'Overall sales (all sales)'!$A12,'all sales summary'!$B$2:$B$2047,'Overall sales (all sales)'!AF$1)</f>
        <v>1.12840017003346</v>
      </c>
      <c r="AG12" s="6">
        <f>SUMIFS('all sales summary'!$C$2:$C$2047,'all sales summary'!$A$2:$A$2047,'Overall sales (all sales)'!$A12,'all sales summary'!$B$2:$B$2047,'Overall sales (all sales)'!AG$1)</f>
        <v>1.17867847446067</v>
      </c>
      <c r="AH12" s="6">
        <f>SUMIFS('all sales summary'!$C$2:$C$2047,'all sales summary'!$A$2:$A$2047,'Overall sales (all sales)'!$A12,'all sales summary'!$B$2:$B$2047,'Overall sales (all sales)'!AH$1)</f>
        <v>1.04296607154448</v>
      </c>
      <c r="AK12" t="s">
        <v>61</v>
      </c>
      <c r="AL12" s="6">
        <v>1.1762946026825301</v>
      </c>
    </row>
    <row r="13" spans="1:38" x14ac:dyDescent="0.25">
      <c r="A13" s="5" t="s">
        <v>18</v>
      </c>
      <c r="B13" s="6">
        <f>SUMIFS('all sales summary'!$C$2:$C$2047,'all sales summary'!$A$2:$A$2047,'Overall sales (all sales)'!$A13,'all sales summary'!$B$2:$B$2047,'Overall sales (all sales)'!B$1)</f>
        <v>0.93447504863294995</v>
      </c>
      <c r="C13" s="6">
        <f>SUMIFS('all sales summary'!$C$2:$C$2047,'all sales summary'!$A$2:$A$2047,'Overall sales (all sales)'!$A13,'all sales summary'!$B$2:$B$2047,'Overall sales (all sales)'!C$1)</f>
        <v>0.870463097762053</v>
      </c>
      <c r="D13" s="6">
        <f>SUMIFS('all sales summary'!$C$2:$C$2047,'all sales summary'!$A$2:$A$2047,'Overall sales (all sales)'!$A13,'all sales summary'!$B$2:$B$2047,'Overall sales (all sales)'!D$1)</f>
        <v>1.0397482208253399</v>
      </c>
      <c r="E13" s="6">
        <f>SUMIFS('all sales summary'!$C$2:$C$2047,'all sales summary'!$A$2:$A$2047,'Overall sales (all sales)'!$A13,'all sales summary'!$B$2:$B$2047,'Overall sales (all sales)'!E$1)</f>
        <v>0.99413167538013603</v>
      </c>
      <c r="F13" s="6">
        <f>SUMIFS('all sales summary'!$C$2:$C$2047,'all sales summary'!$A$2:$A$2047,'Overall sales (all sales)'!$A13,'all sales summary'!$B$2:$B$2047,'Overall sales (all sales)'!F$1)</f>
        <v>1.0165497705805</v>
      </c>
      <c r="G13" s="6">
        <f>SUMIFS('all sales summary'!$C$2:$C$2047,'all sales summary'!$A$2:$A$2047,'Overall sales (all sales)'!$A13,'all sales summary'!$B$2:$B$2047,'Overall sales (all sales)'!G$1)</f>
        <v>0.95223198348284099</v>
      </c>
      <c r="H13" s="6">
        <f>SUMIFS('all sales summary'!$C$2:$C$2047,'all sales summary'!$A$2:$A$2047,'Overall sales (all sales)'!$A13,'all sales summary'!$B$2:$B$2047,'Overall sales (all sales)'!H$1)</f>
        <v>0.97716678760359699</v>
      </c>
      <c r="I13" s="6">
        <f>SUMIFS('all sales summary'!$C$2:$C$2047,'all sales summary'!$A$2:$A$2047,'Overall sales (all sales)'!$A13,'all sales summary'!$B$2:$B$2047,'Overall sales (all sales)'!I$1)</f>
        <v>0.99835482959449295</v>
      </c>
      <c r="J13" s="6">
        <f>SUMIFS('all sales summary'!$C$2:$C$2047,'all sales summary'!$A$2:$A$2047,'Overall sales (all sales)'!$A13,'all sales summary'!$B$2:$B$2047,'Overall sales (all sales)'!J$1)</f>
        <v>0.97209076128465499</v>
      </c>
      <c r="K13" s="6">
        <f>SUMIFS('all sales summary'!$C$2:$C$2047,'all sales summary'!$A$2:$A$2047,'Overall sales (all sales)'!$A13,'all sales summary'!$B$2:$B$2047,'Overall sales (all sales)'!K$1)</f>
        <v>1.05936828236542</v>
      </c>
      <c r="L13" s="6">
        <f>SUMIFS('all sales summary'!$C$2:$C$2047,'all sales summary'!$A$2:$A$2047,'Overall sales (all sales)'!$A13,'all sales summary'!$B$2:$B$2047,'Overall sales (all sales)'!L$1)</f>
        <v>1.04495982396825</v>
      </c>
      <c r="M13" s="6">
        <f>SUMIFS('all sales summary'!$C$2:$C$2047,'all sales summary'!$A$2:$A$2047,'Overall sales (all sales)'!$A13,'all sales summary'!$B$2:$B$2047,'Overall sales (all sales)'!M$1)</f>
        <v>1.14045971851976</v>
      </c>
      <c r="N13" s="6">
        <f>SUMIFS('all sales summary'!$C$2:$C$2047,'all sales summary'!$A$2:$A$2047,'Overall sales (all sales)'!$A13,'all sales summary'!$B$2:$B$2047,'Overall sales (all sales)'!N$1)</f>
        <v>0.98512087002381599</v>
      </c>
      <c r="O13" s="6">
        <f>SUMIFS('all sales summary'!$C$2:$C$2047,'all sales summary'!$A$2:$A$2047,'Overall sales (all sales)'!$A13,'all sales summary'!$B$2:$B$2047,'Overall sales (all sales)'!O$1)</f>
        <v>0.94181211248049501</v>
      </c>
      <c r="P13" s="6">
        <f>SUMIFS('all sales summary'!$C$2:$C$2047,'all sales summary'!$A$2:$A$2047,'Overall sales (all sales)'!$A13,'all sales summary'!$B$2:$B$2047,'Overall sales (all sales)'!P$1)</f>
        <v>0.83045754446827602</v>
      </c>
      <c r="Q13" s="6">
        <f>SUMIFS('all sales summary'!$C$2:$C$2047,'all sales summary'!$A$2:$A$2047,'Overall sales (all sales)'!$A13,'all sales summary'!$B$2:$B$2047,'Overall sales (all sales)'!Q$1)</f>
        <v>0.46766898143348101</v>
      </c>
      <c r="R13" s="6">
        <f>SUMIFS('all sales summary'!$C$2:$C$2047,'all sales summary'!$A$2:$A$2047,'Overall sales (all sales)'!$A13,'all sales summary'!$B$2:$B$2047,'Overall sales (all sales)'!R$1)</f>
        <v>0.57767818678730898</v>
      </c>
      <c r="S13" s="6">
        <f>SUMIFS('all sales summary'!$C$2:$C$2047,'all sales summary'!$A$2:$A$2047,'Overall sales (all sales)'!$A13,'all sales summary'!$B$2:$B$2047,'Overall sales (all sales)'!S$1)</f>
        <v>0.74009626808007001</v>
      </c>
      <c r="T13" s="6">
        <f>SUMIFS('all sales summary'!$C$2:$C$2047,'all sales summary'!$A$2:$A$2047,'Overall sales (all sales)'!$A13,'all sales summary'!$B$2:$B$2047,'Overall sales (all sales)'!T$1)</f>
        <v>0.92791499143828704</v>
      </c>
      <c r="U13" s="6">
        <f>SUMIFS('all sales summary'!$C$2:$C$2047,'all sales summary'!$A$2:$A$2047,'Overall sales (all sales)'!$A13,'all sales summary'!$B$2:$B$2047,'Overall sales (all sales)'!U$1)</f>
        <v>1.0054213758680099</v>
      </c>
      <c r="V13" s="6">
        <f>SUMIFS('all sales summary'!$C$2:$C$2047,'all sales summary'!$A$2:$A$2047,'Overall sales (all sales)'!$A13,'all sales summary'!$B$2:$B$2047,'Overall sales (all sales)'!V$1)</f>
        <v>1.0145690864682699</v>
      </c>
      <c r="W13" s="6">
        <f>SUMIFS('all sales summary'!$C$2:$C$2047,'all sales summary'!$A$2:$A$2047,'Overall sales (all sales)'!$A13,'all sales summary'!$B$2:$B$2047,'Overall sales (all sales)'!W$1)</f>
        <v>1.0902432736327801</v>
      </c>
      <c r="X13" s="6">
        <f>SUMIFS('all sales summary'!$C$2:$C$2047,'all sales summary'!$A$2:$A$2047,'Overall sales (all sales)'!$A13,'all sales summary'!$B$2:$B$2047,'Overall sales (all sales)'!X$1)</f>
        <v>0.73146310049369101</v>
      </c>
      <c r="Y13" s="6">
        <f>SUMIFS('all sales summary'!$C$2:$C$2047,'all sales summary'!$A$2:$A$2047,'Overall sales (all sales)'!$A13,'all sales summary'!$B$2:$B$2047,'Overall sales (all sales)'!Y$1)</f>
        <v>0.98672396720964795</v>
      </c>
      <c r="Z13" s="6">
        <f>SUMIFS('all sales summary'!$C$2:$C$2047,'all sales summary'!$A$2:$A$2047,'Overall sales (all sales)'!$A13,'all sales summary'!$B$2:$B$2047,'Overall sales (all sales)'!Z$1)</f>
        <v>0.67649527087290395</v>
      </c>
      <c r="AA13" s="6">
        <f>SUMIFS('all sales summary'!$C$2:$C$2047,'all sales summary'!$A$2:$A$2047,'Overall sales (all sales)'!$A13,'all sales summary'!$B$2:$B$2047,'Overall sales (all sales)'!AA$1)</f>
        <v>0.597093797436139</v>
      </c>
      <c r="AB13" s="6">
        <f>SUMIFS('all sales summary'!$C$2:$C$2047,'all sales summary'!$A$2:$A$2047,'Overall sales (all sales)'!$A13,'all sales summary'!$B$2:$B$2047,'Overall sales (all sales)'!AB$1)</f>
        <v>0.73690403476281996</v>
      </c>
      <c r="AC13" s="6">
        <f>SUMIFS('all sales summary'!$C$2:$C$2047,'all sales summary'!$A$2:$A$2047,'Overall sales (all sales)'!$A13,'all sales summary'!$B$2:$B$2047,'Overall sales (all sales)'!AC$1)</f>
        <v>0.95534741815752</v>
      </c>
      <c r="AD13" s="6">
        <f>SUMIFS('all sales summary'!$C$2:$C$2047,'all sales summary'!$A$2:$A$2047,'Overall sales (all sales)'!$A13,'all sales summary'!$B$2:$B$2047,'Overall sales (all sales)'!AD$1)</f>
        <v>1.06345352902952</v>
      </c>
      <c r="AE13" s="6">
        <f>SUMIFS('all sales summary'!$C$2:$C$2047,'all sales summary'!$A$2:$A$2047,'Overall sales (all sales)'!$A13,'all sales summary'!$B$2:$B$2047,'Overall sales (all sales)'!AE$1)</f>
        <v>1.0586358174370001</v>
      </c>
      <c r="AF13" s="6">
        <f>SUMIFS('all sales summary'!$C$2:$C$2047,'all sales summary'!$A$2:$A$2047,'Overall sales (all sales)'!$A13,'all sales summary'!$B$2:$B$2047,'Overall sales (all sales)'!AF$1)</f>
        <v>1.0908481804525201</v>
      </c>
      <c r="AG13" s="6">
        <f>SUMIFS('all sales summary'!$C$2:$C$2047,'all sales summary'!$A$2:$A$2047,'Overall sales (all sales)'!$A13,'all sales summary'!$B$2:$B$2047,'Overall sales (all sales)'!AG$1)</f>
        <v>1.0860204844591701</v>
      </c>
      <c r="AH13" s="6">
        <f>SUMIFS('all sales summary'!$C$2:$C$2047,'all sales summary'!$A$2:$A$2047,'Overall sales (all sales)'!$A13,'all sales summary'!$B$2:$B$2047,'Overall sales (all sales)'!AH$1)</f>
        <v>1.0919823378403</v>
      </c>
      <c r="AK13" t="s">
        <v>37</v>
      </c>
      <c r="AL13" s="6">
        <v>1.1757937113305299</v>
      </c>
    </row>
    <row r="14" spans="1:38" x14ac:dyDescent="0.25">
      <c r="A14" s="5" t="s">
        <v>19</v>
      </c>
      <c r="B14" s="6">
        <f>SUMIFS('all sales summary'!$C$2:$C$2047,'all sales summary'!$A$2:$A$2047,'Overall sales (all sales)'!$A14,'all sales summary'!$B$2:$B$2047,'Overall sales (all sales)'!B$1)</f>
        <v>0.88222330967779905</v>
      </c>
      <c r="C14" s="6">
        <f>SUMIFS('all sales summary'!$C$2:$C$2047,'all sales summary'!$A$2:$A$2047,'Overall sales (all sales)'!$A14,'all sales summary'!$B$2:$B$2047,'Overall sales (all sales)'!C$1)</f>
        <v>0.91780497064518196</v>
      </c>
      <c r="D14" s="6">
        <f>SUMIFS('all sales summary'!$C$2:$C$2047,'all sales summary'!$A$2:$A$2047,'Overall sales (all sales)'!$A14,'all sales summary'!$B$2:$B$2047,'Overall sales (all sales)'!D$1)</f>
        <v>1.04311446818857</v>
      </c>
      <c r="E14" s="6">
        <f>SUMIFS('all sales summary'!$C$2:$C$2047,'all sales summary'!$A$2:$A$2047,'Overall sales (all sales)'!$A14,'all sales summary'!$B$2:$B$2047,'Overall sales (all sales)'!E$1)</f>
        <v>1.01115220723151</v>
      </c>
      <c r="F14" s="6">
        <f>SUMIFS('all sales summary'!$C$2:$C$2047,'all sales summary'!$A$2:$A$2047,'Overall sales (all sales)'!$A14,'all sales summary'!$B$2:$B$2047,'Overall sales (all sales)'!F$1)</f>
        <v>0.99804473747270195</v>
      </c>
      <c r="G14" s="6">
        <f>SUMIFS('all sales summary'!$C$2:$C$2047,'all sales summary'!$A$2:$A$2047,'Overall sales (all sales)'!$A14,'all sales summary'!$B$2:$B$2047,'Overall sales (all sales)'!G$1)</f>
        <v>0.99925732983212201</v>
      </c>
      <c r="H14" s="6">
        <f>SUMIFS('all sales summary'!$C$2:$C$2047,'all sales summary'!$A$2:$A$2047,'Overall sales (all sales)'!$A14,'all sales summary'!$B$2:$B$2047,'Overall sales (all sales)'!H$1)</f>
        <v>0.98079780916852899</v>
      </c>
      <c r="I14" s="6">
        <f>SUMIFS('all sales summary'!$C$2:$C$2047,'all sales summary'!$A$2:$A$2047,'Overall sales (all sales)'!$A14,'all sales summary'!$B$2:$B$2047,'Overall sales (all sales)'!I$1)</f>
        <v>1.04155672091171</v>
      </c>
      <c r="J14" s="6">
        <f>SUMIFS('all sales summary'!$C$2:$C$2047,'all sales summary'!$A$2:$A$2047,'Overall sales (all sales)'!$A14,'all sales summary'!$B$2:$B$2047,'Overall sales (all sales)'!J$1)</f>
        <v>0.96882918200621504</v>
      </c>
      <c r="K14" s="6">
        <f>SUMIFS('all sales summary'!$C$2:$C$2047,'all sales summary'!$A$2:$A$2047,'Overall sales (all sales)'!$A14,'all sales summary'!$B$2:$B$2047,'Overall sales (all sales)'!K$1)</f>
        <v>0.99890587240702999</v>
      </c>
      <c r="L14" s="6">
        <f>SUMIFS('all sales summary'!$C$2:$C$2047,'all sales summary'!$A$2:$A$2047,'Overall sales (all sales)'!$A14,'all sales summary'!$B$2:$B$2047,'Overall sales (all sales)'!L$1)</f>
        <v>1.04575730666045</v>
      </c>
      <c r="M14" s="6">
        <f>SUMIFS('all sales summary'!$C$2:$C$2047,'all sales summary'!$A$2:$A$2047,'Overall sales (all sales)'!$A14,'all sales summary'!$B$2:$B$2047,'Overall sales (all sales)'!M$1)</f>
        <v>1.11255608579818</v>
      </c>
      <c r="N14" s="6">
        <f>SUMIFS('all sales summary'!$C$2:$C$2047,'all sales summary'!$A$2:$A$2047,'Overall sales (all sales)'!$A14,'all sales summary'!$B$2:$B$2047,'Overall sales (all sales)'!N$1)</f>
        <v>0.96650998406219701</v>
      </c>
      <c r="O14" s="6">
        <f>SUMIFS('all sales summary'!$C$2:$C$2047,'all sales summary'!$A$2:$A$2047,'Overall sales (all sales)'!$A14,'all sales summary'!$B$2:$B$2047,'Overall sales (all sales)'!O$1)</f>
        <v>0.95030789119471304</v>
      </c>
      <c r="P14" s="6">
        <f>SUMIFS('all sales summary'!$C$2:$C$2047,'all sales summary'!$A$2:$A$2047,'Overall sales (all sales)'!$A14,'all sales summary'!$B$2:$B$2047,'Overall sales (all sales)'!P$1)</f>
        <v>0.90886964330555997</v>
      </c>
      <c r="Q14" s="6">
        <f>SUMIFS('all sales summary'!$C$2:$C$2047,'all sales summary'!$A$2:$A$2047,'Overall sales (all sales)'!$A14,'all sales summary'!$B$2:$B$2047,'Overall sales (all sales)'!Q$1)</f>
        <v>0.57794760863141603</v>
      </c>
      <c r="R14" s="6">
        <f>SUMIFS('all sales summary'!$C$2:$C$2047,'all sales summary'!$A$2:$A$2047,'Overall sales (all sales)'!$A14,'all sales summary'!$B$2:$B$2047,'Overall sales (all sales)'!R$1)</f>
        <v>0.70647388255288102</v>
      </c>
      <c r="S14" s="6">
        <f>SUMIFS('all sales summary'!$C$2:$C$2047,'all sales summary'!$A$2:$A$2047,'Overall sales (all sales)'!$A14,'all sales summary'!$B$2:$B$2047,'Overall sales (all sales)'!S$1)</f>
        <v>0.88035735460592801</v>
      </c>
      <c r="T14" s="6">
        <f>SUMIFS('all sales summary'!$C$2:$C$2047,'all sales summary'!$A$2:$A$2047,'Overall sales (all sales)'!$A14,'all sales summary'!$B$2:$B$2047,'Overall sales (all sales)'!T$1)</f>
        <v>1.02173325069565</v>
      </c>
      <c r="U14" s="6">
        <f>SUMIFS('all sales summary'!$C$2:$C$2047,'all sales summary'!$A$2:$A$2047,'Overall sales (all sales)'!$A14,'all sales summary'!$B$2:$B$2047,'Overall sales (all sales)'!U$1)</f>
        <v>1.04290080626451</v>
      </c>
      <c r="V14" s="6">
        <f>SUMIFS('all sales summary'!$C$2:$C$2047,'all sales summary'!$A$2:$A$2047,'Overall sales (all sales)'!$A14,'all sales summary'!$B$2:$B$2047,'Overall sales (all sales)'!V$1)</f>
        <v>1.02364220152223</v>
      </c>
      <c r="W14" s="6">
        <f>SUMIFS('all sales summary'!$C$2:$C$2047,'all sales summary'!$A$2:$A$2047,'Overall sales (all sales)'!$A14,'all sales summary'!$B$2:$B$2047,'Overall sales (all sales)'!W$1)</f>
        <v>1.0359033178789201</v>
      </c>
      <c r="X14" s="6">
        <f>SUMIFS('all sales summary'!$C$2:$C$2047,'all sales summary'!$A$2:$A$2047,'Overall sales (all sales)'!$A14,'all sales summary'!$B$2:$B$2047,'Overall sales (all sales)'!X$1)</f>
        <v>0.81547341909298798</v>
      </c>
      <c r="Y14" s="6">
        <f>SUMIFS('all sales summary'!$C$2:$C$2047,'all sales summary'!$A$2:$A$2047,'Overall sales (all sales)'!$A14,'all sales summary'!$B$2:$B$2047,'Overall sales (all sales)'!Y$1)</f>
        <v>1.0977565955242301</v>
      </c>
      <c r="Z14" s="6">
        <f>SUMIFS('all sales summary'!$C$2:$C$2047,'all sales summary'!$A$2:$A$2047,'Overall sales (all sales)'!$A14,'all sales summary'!$B$2:$B$2047,'Overall sales (all sales)'!Z$1)</f>
        <v>0.64867966958581202</v>
      </c>
      <c r="AA14" s="6">
        <f>SUMIFS('all sales summary'!$C$2:$C$2047,'all sales summary'!$A$2:$A$2047,'Overall sales (all sales)'!$A14,'all sales summary'!$B$2:$B$2047,'Overall sales (all sales)'!AA$1)</f>
        <v>0.68901110239158603</v>
      </c>
      <c r="AB14" s="6">
        <f>SUMIFS('all sales summary'!$C$2:$C$2047,'all sales summary'!$A$2:$A$2047,'Overall sales (all sales)'!$A14,'all sales summary'!$B$2:$B$2047,'Overall sales (all sales)'!AB$1)</f>
        <v>0.83027696311674704</v>
      </c>
      <c r="AC14" s="6">
        <f>SUMIFS('all sales summary'!$C$2:$C$2047,'all sales summary'!$A$2:$A$2047,'Overall sales (all sales)'!$A14,'all sales summary'!$B$2:$B$2047,'Overall sales (all sales)'!AC$1)</f>
        <v>1.0500744273960201</v>
      </c>
      <c r="AD14" s="6">
        <f>SUMIFS('all sales summary'!$C$2:$C$2047,'all sales summary'!$A$2:$A$2047,'Overall sales (all sales)'!$A14,'all sales summary'!$B$2:$B$2047,'Overall sales (all sales)'!AD$1)</f>
        <v>1.1452172140476899</v>
      </c>
      <c r="AE14" s="6">
        <f>SUMIFS('all sales summary'!$C$2:$C$2047,'all sales summary'!$A$2:$A$2047,'Overall sales (all sales)'!$A14,'all sales summary'!$B$2:$B$2047,'Overall sales (all sales)'!AE$1)</f>
        <v>1.08711980680816</v>
      </c>
      <c r="AF14" s="6">
        <f>SUMIFS('all sales summary'!$C$2:$C$2047,'all sales summary'!$A$2:$A$2047,'Overall sales (all sales)'!$A14,'all sales summary'!$B$2:$B$2047,'Overall sales (all sales)'!AF$1)</f>
        <v>1.16102952978945</v>
      </c>
      <c r="AG14" s="6">
        <f>SUMIFS('all sales summary'!$C$2:$C$2047,'all sales summary'!$A$2:$A$2047,'Overall sales (all sales)'!$A14,'all sales summary'!$B$2:$B$2047,'Overall sales (all sales)'!AG$1)</f>
        <v>1.1248960490334501</v>
      </c>
      <c r="AH14" s="6">
        <f>SUMIFS('all sales summary'!$C$2:$C$2047,'all sales summary'!$A$2:$A$2047,'Overall sales (all sales)'!$A14,'all sales summary'!$B$2:$B$2047,'Overall sales (all sales)'!AH$1)</f>
        <v>1.10647042176374</v>
      </c>
      <c r="AK14" t="s">
        <v>44</v>
      </c>
      <c r="AL14" s="6">
        <v>1.15979431809178</v>
      </c>
    </row>
    <row r="15" spans="1:38" x14ac:dyDescent="0.25">
      <c r="A15" s="5" t="s">
        <v>20</v>
      </c>
      <c r="B15" s="6">
        <f>SUMIFS('all sales summary'!$C$2:$C$2047,'all sales summary'!$A$2:$A$2047,'Overall sales (all sales)'!$A15,'all sales summary'!$B$2:$B$2047,'Overall sales (all sales)'!B$1)</f>
        <v>0.87981573858930495</v>
      </c>
      <c r="C15" s="6">
        <f>SUMIFS('all sales summary'!$C$2:$C$2047,'all sales summary'!$A$2:$A$2047,'Overall sales (all sales)'!$A15,'all sales summary'!$B$2:$B$2047,'Overall sales (all sales)'!C$1)</f>
        <v>0.89236965623391595</v>
      </c>
      <c r="D15" s="6">
        <f>SUMIFS('all sales summary'!$C$2:$C$2047,'all sales summary'!$A$2:$A$2047,'Overall sales (all sales)'!$A15,'all sales summary'!$B$2:$B$2047,'Overall sales (all sales)'!D$1)</f>
        <v>1.02697773597785</v>
      </c>
      <c r="E15" s="6">
        <f>SUMIFS('all sales summary'!$C$2:$C$2047,'all sales summary'!$A$2:$A$2047,'Overall sales (all sales)'!$A15,'all sales summary'!$B$2:$B$2047,'Overall sales (all sales)'!E$1)</f>
        <v>0.97300833793799602</v>
      </c>
      <c r="F15" s="6">
        <f>SUMIFS('all sales summary'!$C$2:$C$2047,'all sales summary'!$A$2:$A$2047,'Overall sales (all sales)'!$A15,'all sales summary'!$B$2:$B$2047,'Overall sales (all sales)'!F$1)</f>
        <v>1.0255377856322001</v>
      </c>
      <c r="G15" s="6">
        <f>SUMIFS('all sales summary'!$C$2:$C$2047,'all sales summary'!$A$2:$A$2047,'Overall sales (all sales)'!$A15,'all sales summary'!$B$2:$B$2047,'Overall sales (all sales)'!G$1)</f>
        <v>0.99694716892686297</v>
      </c>
      <c r="H15" s="6">
        <f>SUMIFS('all sales summary'!$C$2:$C$2047,'all sales summary'!$A$2:$A$2047,'Overall sales (all sales)'!$A15,'all sales summary'!$B$2:$B$2047,'Overall sales (all sales)'!H$1)</f>
        <v>0.97400724541948802</v>
      </c>
      <c r="I15" s="6">
        <f>SUMIFS('all sales summary'!$C$2:$C$2047,'all sales summary'!$A$2:$A$2047,'Overall sales (all sales)'!$A15,'all sales summary'!$B$2:$B$2047,'Overall sales (all sales)'!I$1)</f>
        <v>0.97167432336869097</v>
      </c>
      <c r="J15" s="6">
        <f>SUMIFS('all sales summary'!$C$2:$C$2047,'all sales summary'!$A$2:$A$2047,'Overall sales (all sales)'!$A15,'all sales summary'!$B$2:$B$2047,'Overall sales (all sales)'!J$1)</f>
        <v>0.93154567395134902</v>
      </c>
      <c r="K15" s="6">
        <f>SUMIFS('all sales summary'!$C$2:$C$2047,'all sales summary'!$A$2:$A$2047,'Overall sales (all sales)'!$A15,'all sales summary'!$B$2:$B$2047,'Overall sales (all sales)'!K$1)</f>
        <v>1.0174223127661901</v>
      </c>
      <c r="L15" s="6">
        <f>SUMIFS('all sales summary'!$C$2:$C$2047,'all sales summary'!$A$2:$A$2047,'Overall sales (all sales)'!$A15,'all sales summary'!$B$2:$B$2047,'Overall sales (all sales)'!L$1)</f>
        <v>1.0727578604355701</v>
      </c>
      <c r="M15" s="6">
        <f>SUMIFS('all sales summary'!$C$2:$C$2047,'all sales summary'!$A$2:$A$2047,'Overall sales (all sales)'!$A15,'all sales summary'!$B$2:$B$2047,'Overall sales (all sales)'!M$1)</f>
        <v>1.2379361607605801</v>
      </c>
      <c r="N15" s="6">
        <f>SUMIFS('all sales summary'!$C$2:$C$2047,'all sales summary'!$A$2:$A$2047,'Overall sales (all sales)'!$A15,'all sales summary'!$B$2:$B$2047,'Overall sales (all sales)'!N$1)</f>
        <v>0.899982132085968</v>
      </c>
      <c r="O15" s="6">
        <f>SUMIFS('all sales summary'!$C$2:$C$2047,'all sales summary'!$A$2:$A$2047,'Overall sales (all sales)'!$A15,'all sales summary'!$B$2:$B$2047,'Overall sales (all sales)'!O$1)</f>
        <v>0.91015567456034496</v>
      </c>
      <c r="P15" s="6">
        <f>SUMIFS('all sales summary'!$C$2:$C$2047,'all sales summary'!$A$2:$A$2047,'Overall sales (all sales)'!$A15,'all sales summary'!$B$2:$B$2047,'Overall sales (all sales)'!P$1)</f>
        <v>0.75122222051673604</v>
      </c>
      <c r="Q15" s="6">
        <f>SUMIFS('all sales summary'!$C$2:$C$2047,'all sales summary'!$A$2:$A$2047,'Overall sales (all sales)'!$A15,'all sales summary'!$B$2:$B$2047,'Overall sales (all sales)'!Q$1)</f>
        <v>0.346858939998684</v>
      </c>
      <c r="R15" s="6">
        <f>SUMIFS('all sales summary'!$C$2:$C$2047,'all sales summary'!$A$2:$A$2047,'Overall sales (all sales)'!$A15,'all sales summary'!$B$2:$B$2047,'Overall sales (all sales)'!R$1)</f>
        <v>0.41547208878306302</v>
      </c>
      <c r="S15" s="6">
        <f>SUMIFS('all sales summary'!$C$2:$C$2047,'all sales summary'!$A$2:$A$2047,'Overall sales (all sales)'!$A15,'all sales summary'!$B$2:$B$2047,'Overall sales (all sales)'!S$1)</f>
        <v>0.57473869566031899</v>
      </c>
      <c r="T15" s="6">
        <f>SUMIFS('all sales summary'!$C$2:$C$2047,'all sales summary'!$A$2:$A$2047,'Overall sales (all sales)'!$A15,'all sales summary'!$B$2:$B$2047,'Overall sales (all sales)'!T$1)</f>
        <v>0.78536893945156006</v>
      </c>
      <c r="U15" s="6">
        <f>SUMIFS('all sales summary'!$C$2:$C$2047,'all sales summary'!$A$2:$A$2047,'Overall sales (all sales)'!$A15,'all sales summary'!$B$2:$B$2047,'Overall sales (all sales)'!U$1)</f>
        <v>0.85870784426711</v>
      </c>
      <c r="V15" s="6">
        <f>SUMIFS('all sales summary'!$C$2:$C$2047,'all sales summary'!$A$2:$A$2047,'Overall sales (all sales)'!$A15,'all sales summary'!$B$2:$B$2047,'Overall sales (all sales)'!V$1)</f>
        <v>0.85061391253181895</v>
      </c>
      <c r="W15" s="6">
        <f>SUMIFS('all sales summary'!$C$2:$C$2047,'all sales summary'!$A$2:$A$2047,'Overall sales (all sales)'!$A15,'all sales summary'!$B$2:$B$2047,'Overall sales (all sales)'!W$1)</f>
        <v>0.93431065577143901</v>
      </c>
      <c r="X15" s="6">
        <f>SUMIFS('all sales summary'!$C$2:$C$2047,'all sales summary'!$A$2:$A$2047,'Overall sales (all sales)'!$A15,'all sales summary'!$B$2:$B$2047,'Overall sales (all sales)'!X$1)</f>
        <v>0.56235550115297595</v>
      </c>
      <c r="Y15" s="6">
        <f>SUMIFS('all sales summary'!$C$2:$C$2047,'all sales summary'!$A$2:$A$2047,'Overall sales (all sales)'!$A15,'all sales summary'!$B$2:$B$2047,'Overall sales (all sales)'!Y$1)</f>
        <v>0.96266862404257303</v>
      </c>
      <c r="Z15" s="6">
        <f>SUMIFS('all sales summary'!$C$2:$C$2047,'all sales summary'!$A$2:$A$2047,'Overall sales (all sales)'!$A15,'all sales summary'!$B$2:$B$2047,'Overall sales (all sales)'!Z$1)</f>
        <v>0.432939942286371</v>
      </c>
      <c r="AA15" s="6">
        <f>SUMIFS('all sales summary'!$C$2:$C$2047,'all sales summary'!$A$2:$A$2047,'Overall sales (all sales)'!$A15,'all sales summary'!$B$2:$B$2047,'Overall sales (all sales)'!AA$1)</f>
        <v>0.41544715005092803</v>
      </c>
      <c r="AB15" s="6">
        <f>SUMIFS('all sales summary'!$C$2:$C$2047,'all sales summary'!$A$2:$A$2047,'Overall sales (all sales)'!$A15,'all sales summary'!$B$2:$B$2047,'Overall sales (all sales)'!AB$1)</f>
        <v>0.52821651971349204</v>
      </c>
      <c r="AC15" s="6">
        <f>SUMIFS('all sales summary'!$C$2:$C$2047,'all sales summary'!$A$2:$A$2047,'Overall sales (all sales)'!$A15,'all sales summary'!$B$2:$B$2047,'Overall sales (all sales)'!AC$1)</f>
        <v>0.75637683364859698</v>
      </c>
      <c r="AD15" s="6">
        <f>SUMIFS('all sales summary'!$C$2:$C$2047,'all sales summary'!$A$2:$A$2047,'Overall sales (all sales)'!$A15,'all sales summary'!$B$2:$B$2047,'Overall sales (all sales)'!AD$1)</f>
        <v>0.91794835910670702</v>
      </c>
      <c r="AE15" s="6">
        <f>SUMIFS('all sales summary'!$C$2:$C$2047,'all sales summary'!$A$2:$A$2047,'Overall sales (all sales)'!$A15,'all sales summary'!$B$2:$B$2047,'Overall sales (all sales)'!AE$1)</f>
        <v>0.95528623083045805</v>
      </c>
      <c r="AF15" s="6">
        <f>SUMIFS('all sales summary'!$C$2:$C$2047,'all sales summary'!$A$2:$A$2047,'Overall sales (all sales)'!$A15,'all sales summary'!$B$2:$B$2047,'Overall sales (all sales)'!AF$1)</f>
        <v>0.97552601547322504</v>
      </c>
      <c r="AG15" s="6">
        <f>SUMIFS('all sales summary'!$C$2:$C$2047,'all sales summary'!$A$2:$A$2047,'Overall sales (all sales)'!$A15,'all sales summary'!$B$2:$B$2047,'Overall sales (all sales)'!AG$1)</f>
        <v>1.00461331745122</v>
      </c>
      <c r="AH15" s="6">
        <f>SUMIFS('all sales summary'!$C$2:$C$2047,'all sales summary'!$A$2:$A$2047,'Overall sales (all sales)'!$A15,'all sales summary'!$B$2:$B$2047,'Overall sales (all sales)'!AH$1)</f>
        <v>0.92308507079186997</v>
      </c>
      <c r="AK15" t="s">
        <v>42</v>
      </c>
      <c r="AL15" s="6">
        <v>1.1487069166727</v>
      </c>
    </row>
    <row r="16" spans="1:38" x14ac:dyDescent="0.25">
      <c r="A16" s="5" t="s">
        <v>21</v>
      </c>
      <c r="B16" s="6">
        <f>SUMIFS('all sales summary'!$C$2:$C$2047,'all sales summary'!$A$2:$A$2047,'Overall sales (all sales)'!$A16,'all sales summary'!$B$2:$B$2047,'Overall sales (all sales)'!B$1)</f>
        <v>0.84543815446595505</v>
      </c>
      <c r="C16" s="6">
        <f>SUMIFS('all sales summary'!$C$2:$C$2047,'all sales summary'!$A$2:$A$2047,'Overall sales (all sales)'!$A16,'all sales summary'!$B$2:$B$2047,'Overall sales (all sales)'!C$1)</f>
        <v>0.85452628403039799</v>
      </c>
      <c r="D16" s="6">
        <f>SUMIFS('all sales summary'!$C$2:$C$2047,'all sales summary'!$A$2:$A$2047,'Overall sales (all sales)'!$A16,'all sales summary'!$B$2:$B$2047,'Overall sales (all sales)'!D$1)</f>
        <v>1.0081216253777501</v>
      </c>
      <c r="E16" s="6">
        <f>SUMIFS('all sales summary'!$C$2:$C$2047,'all sales summary'!$A$2:$A$2047,'Overall sales (all sales)'!$A16,'all sales summary'!$B$2:$B$2047,'Overall sales (all sales)'!E$1)</f>
        <v>0.97843245912105403</v>
      </c>
      <c r="F16" s="6">
        <f>SUMIFS('all sales summary'!$C$2:$C$2047,'all sales summary'!$A$2:$A$2047,'Overall sales (all sales)'!$A16,'all sales summary'!$B$2:$B$2047,'Overall sales (all sales)'!F$1)</f>
        <v>1.02196402064702</v>
      </c>
      <c r="G16" s="6">
        <f>SUMIFS('all sales summary'!$C$2:$C$2047,'all sales summary'!$A$2:$A$2047,'Overall sales (all sales)'!$A16,'all sales summary'!$B$2:$B$2047,'Overall sales (all sales)'!G$1)</f>
        <v>0.966839583375383</v>
      </c>
      <c r="H16" s="6">
        <f>SUMIFS('all sales summary'!$C$2:$C$2047,'all sales summary'!$A$2:$A$2047,'Overall sales (all sales)'!$A16,'all sales summary'!$B$2:$B$2047,'Overall sales (all sales)'!H$1)</f>
        <v>0.97945089338359403</v>
      </c>
      <c r="I16" s="6">
        <f>SUMIFS('all sales summary'!$C$2:$C$2047,'all sales summary'!$A$2:$A$2047,'Overall sales (all sales)'!$A16,'all sales summary'!$B$2:$B$2047,'Overall sales (all sales)'!I$1)</f>
        <v>1.0064786573967199</v>
      </c>
      <c r="J16" s="6">
        <f>SUMIFS('all sales summary'!$C$2:$C$2047,'all sales summary'!$A$2:$A$2047,'Overall sales (all sales)'!$A16,'all sales summary'!$B$2:$B$2047,'Overall sales (all sales)'!J$1)</f>
        <v>0.95813449032315001</v>
      </c>
      <c r="K16" s="6">
        <f>SUMIFS('all sales summary'!$C$2:$C$2047,'all sales summary'!$A$2:$A$2047,'Overall sales (all sales)'!$A16,'all sales summary'!$B$2:$B$2047,'Overall sales (all sales)'!K$1)</f>
        <v>1.01745694852368</v>
      </c>
      <c r="L16" s="6">
        <f>SUMIFS('all sales summary'!$C$2:$C$2047,'all sales summary'!$A$2:$A$2047,'Overall sales (all sales)'!$A16,'all sales summary'!$B$2:$B$2047,'Overall sales (all sales)'!L$1)</f>
        <v>1.1064499586949701</v>
      </c>
      <c r="M16" s="6">
        <f>SUMIFS('all sales summary'!$C$2:$C$2047,'all sales summary'!$A$2:$A$2047,'Overall sales (all sales)'!$A16,'all sales summary'!$B$2:$B$2047,'Overall sales (all sales)'!M$1)</f>
        <v>1.25670692466033</v>
      </c>
      <c r="N16" s="6">
        <f>SUMIFS('all sales summary'!$C$2:$C$2047,'all sales summary'!$A$2:$A$2047,'Overall sales (all sales)'!$A16,'all sales summary'!$B$2:$B$2047,'Overall sales (all sales)'!N$1)</f>
        <v>0.89258133029490705</v>
      </c>
      <c r="O16" s="6">
        <f>SUMIFS('all sales summary'!$C$2:$C$2047,'all sales summary'!$A$2:$A$2047,'Overall sales (all sales)'!$A16,'all sales summary'!$B$2:$B$2047,'Overall sales (all sales)'!O$1)</f>
        <v>0.89733318025087005</v>
      </c>
      <c r="P16" s="6">
        <f>SUMIFS('all sales summary'!$C$2:$C$2047,'all sales summary'!$A$2:$A$2047,'Overall sales (all sales)'!$A16,'all sales summary'!$B$2:$B$2047,'Overall sales (all sales)'!P$1)</f>
        <v>0.75968711318972104</v>
      </c>
      <c r="Q16" s="6">
        <f>SUMIFS('all sales summary'!$C$2:$C$2047,'all sales summary'!$A$2:$A$2047,'Overall sales (all sales)'!$A16,'all sales summary'!$B$2:$B$2047,'Overall sales (all sales)'!Q$1)</f>
        <v>0.39127218357294302</v>
      </c>
      <c r="R16" s="6">
        <f>SUMIFS('all sales summary'!$C$2:$C$2047,'all sales summary'!$A$2:$A$2047,'Overall sales (all sales)'!$A16,'all sales summary'!$B$2:$B$2047,'Overall sales (all sales)'!R$1)</f>
        <v>0.48790757255743</v>
      </c>
      <c r="S16" s="6">
        <f>SUMIFS('all sales summary'!$C$2:$C$2047,'all sales summary'!$A$2:$A$2047,'Overall sales (all sales)'!$A16,'all sales summary'!$B$2:$B$2047,'Overall sales (all sales)'!S$1)</f>
        <v>0.56735523768051899</v>
      </c>
      <c r="T16" s="6">
        <f>SUMIFS('all sales summary'!$C$2:$C$2047,'all sales summary'!$A$2:$A$2047,'Overall sales (all sales)'!$A16,'all sales summary'!$B$2:$B$2047,'Overall sales (all sales)'!T$1)</f>
        <v>0.79613858497398804</v>
      </c>
      <c r="U16" s="6">
        <f>SUMIFS('all sales summary'!$C$2:$C$2047,'all sales summary'!$A$2:$A$2047,'Overall sales (all sales)'!$A16,'all sales summary'!$B$2:$B$2047,'Overall sales (all sales)'!U$1)</f>
        <v>0.913284340746782</v>
      </c>
      <c r="V16" s="6">
        <f>SUMIFS('all sales summary'!$C$2:$C$2047,'all sales summary'!$A$2:$A$2047,'Overall sales (all sales)'!$A16,'all sales summary'!$B$2:$B$2047,'Overall sales (all sales)'!V$1)</f>
        <v>0.86175194069374605</v>
      </c>
      <c r="W16" s="6">
        <f>SUMIFS('all sales summary'!$C$2:$C$2047,'all sales summary'!$A$2:$A$2047,'Overall sales (all sales)'!$A16,'all sales summary'!$B$2:$B$2047,'Overall sales (all sales)'!W$1)</f>
        <v>0.73861640234691905</v>
      </c>
      <c r="X16" s="6">
        <f>SUMIFS('all sales summary'!$C$2:$C$2047,'all sales summary'!$A$2:$A$2047,'Overall sales (all sales)'!$A16,'all sales summary'!$B$2:$B$2047,'Overall sales (all sales)'!X$1)</f>
        <v>0.88194554159141902</v>
      </c>
      <c r="Y16" s="6">
        <f>SUMIFS('all sales summary'!$C$2:$C$2047,'all sales summary'!$A$2:$A$2047,'Overall sales (all sales)'!$A16,'all sales summary'!$B$2:$B$2047,'Overall sales (all sales)'!Y$1)</f>
        <v>0.86445375640271904</v>
      </c>
      <c r="Z16" s="6">
        <f>SUMIFS('all sales summary'!$C$2:$C$2047,'all sales summary'!$A$2:$A$2047,'Overall sales (all sales)'!$A16,'all sales summary'!$B$2:$B$2047,'Overall sales (all sales)'!Z$1)</f>
        <v>0.460688970674897</v>
      </c>
      <c r="AA16" s="6">
        <f>SUMIFS('all sales summary'!$C$2:$C$2047,'all sales summary'!$A$2:$A$2047,'Overall sales (all sales)'!$A16,'all sales summary'!$B$2:$B$2047,'Overall sales (all sales)'!AA$1)</f>
        <v>0.46151302413380402</v>
      </c>
      <c r="AB16" s="6">
        <f>SUMIFS('all sales summary'!$C$2:$C$2047,'all sales summary'!$A$2:$A$2047,'Overall sales (all sales)'!$A16,'all sales summary'!$B$2:$B$2047,'Overall sales (all sales)'!AB$1)</f>
        <v>0.59949554686116102</v>
      </c>
      <c r="AC16" s="6">
        <f>SUMIFS('all sales summary'!$C$2:$C$2047,'all sales summary'!$A$2:$A$2047,'Overall sales (all sales)'!$A16,'all sales summary'!$B$2:$B$2047,'Overall sales (all sales)'!AC$1)</f>
        <v>0.80670663041188995</v>
      </c>
      <c r="AD16" s="6">
        <f>SUMIFS('all sales summary'!$C$2:$C$2047,'all sales summary'!$A$2:$A$2047,'Overall sales (all sales)'!$A16,'all sales summary'!$B$2:$B$2047,'Overall sales (all sales)'!AD$1)</f>
        <v>0.95606459781085595</v>
      </c>
      <c r="AE16" s="6">
        <f>SUMIFS('all sales summary'!$C$2:$C$2047,'all sales summary'!$A$2:$A$2047,'Overall sales (all sales)'!$A16,'all sales summary'!$B$2:$B$2047,'Overall sales (all sales)'!AE$1)</f>
        <v>0.98586555891852001</v>
      </c>
      <c r="AF16" s="6">
        <f>SUMIFS('all sales summary'!$C$2:$C$2047,'all sales summary'!$A$2:$A$2047,'Overall sales (all sales)'!$A16,'all sales summary'!$B$2:$B$2047,'Overall sales (all sales)'!AF$1)</f>
        <v>1.00880854734243</v>
      </c>
      <c r="AG16" s="6">
        <f>SUMIFS('all sales summary'!$C$2:$C$2047,'all sales summary'!$A$2:$A$2047,'Overall sales (all sales)'!$A16,'all sales summary'!$B$2:$B$2047,'Overall sales (all sales)'!AG$1)</f>
        <v>1.06897441043037</v>
      </c>
      <c r="AH16" s="6">
        <f>SUMIFS('all sales summary'!$C$2:$C$2047,'all sales summary'!$A$2:$A$2047,'Overall sales (all sales)'!$A16,'all sales summary'!$B$2:$B$2047,'Overall sales (all sales)'!AH$1)</f>
        <v>1.0192147531970699</v>
      </c>
      <c r="AK16" t="s">
        <v>27</v>
      </c>
      <c r="AL16" s="6">
        <v>1.1447626195168501</v>
      </c>
    </row>
    <row r="17" spans="1:38" x14ac:dyDescent="0.25">
      <c r="A17" s="5" t="s">
        <v>22</v>
      </c>
      <c r="B17" s="6">
        <f>SUMIFS('all sales summary'!$C$2:$C$2047,'all sales summary'!$A$2:$A$2047,'Overall sales (all sales)'!$A17,'all sales summary'!$B$2:$B$2047,'Overall sales (all sales)'!B$1)</f>
        <v>0.87259769076929095</v>
      </c>
      <c r="C17" s="6">
        <f>SUMIFS('all sales summary'!$C$2:$C$2047,'all sales summary'!$A$2:$A$2047,'Overall sales (all sales)'!$A17,'all sales summary'!$B$2:$B$2047,'Overall sales (all sales)'!C$1)</f>
        <v>0.86455878910263595</v>
      </c>
      <c r="D17" s="6">
        <f>SUMIFS('all sales summary'!$C$2:$C$2047,'all sales summary'!$A$2:$A$2047,'Overall sales (all sales)'!$A17,'all sales summary'!$B$2:$B$2047,'Overall sales (all sales)'!D$1)</f>
        <v>1.0109814115666</v>
      </c>
      <c r="E17" s="6">
        <f>SUMIFS('all sales summary'!$C$2:$C$2047,'all sales summary'!$A$2:$A$2047,'Overall sales (all sales)'!$A17,'all sales summary'!$B$2:$B$2047,'Overall sales (all sales)'!E$1)</f>
        <v>0.99068128227023</v>
      </c>
      <c r="F17" s="6">
        <f>SUMIFS('all sales summary'!$C$2:$C$2047,'all sales summary'!$A$2:$A$2047,'Overall sales (all sales)'!$A17,'all sales summary'!$B$2:$B$2047,'Overall sales (all sales)'!F$1)</f>
        <v>1.01980199071446</v>
      </c>
      <c r="G17" s="6">
        <f>SUMIFS('all sales summary'!$C$2:$C$2047,'all sales summary'!$A$2:$A$2047,'Overall sales (all sales)'!$A17,'all sales summary'!$B$2:$B$2047,'Overall sales (all sales)'!G$1)</f>
        <v>0.98619883540160702</v>
      </c>
      <c r="H17" s="6">
        <f>SUMIFS('all sales summary'!$C$2:$C$2047,'all sales summary'!$A$2:$A$2047,'Overall sales (all sales)'!$A17,'all sales summary'!$B$2:$B$2047,'Overall sales (all sales)'!H$1)</f>
        <v>1.03080501513342</v>
      </c>
      <c r="I17" s="6">
        <f>SUMIFS('all sales summary'!$C$2:$C$2047,'all sales summary'!$A$2:$A$2047,'Overall sales (all sales)'!$A17,'all sales summary'!$B$2:$B$2047,'Overall sales (all sales)'!I$1)</f>
        <v>1.0215546414621</v>
      </c>
      <c r="J17" s="6">
        <f>SUMIFS('all sales summary'!$C$2:$C$2047,'all sales summary'!$A$2:$A$2047,'Overall sales (all sales)'!$A17,'all sales summary'!$B$2:$B$2047,'Overall sales (all sales)'!J$1)</f>
        <v>0.98181978293043304</v>
      </c>
      <c r="K17" s="6">
        <f>SUMIFS('all sales summary'!$C$2:$C$2047,'all sales summary'!$A$2:$A$2047,'Overall sales (all sales)'!$A17,'all sales summary'!$B$2:$B$2047,'Overall sales (all sales)'!K$1)</f>
        <v>1.02116359412595</v>
      </c>
      <c r="L17" s="6">
        <f>SUMIFS('all sales summary'!$C$2:$C$2047,'all sales summary'!$A$2:$A$2047,'Overall sales (all sales)'!$A17,'all sales summary'!$B$2:$B$2047,'Overall sales (all sales)'!L$1)</f>
        <v>1.06610519872347</v>
      </c>
      <c r="M17" s="6">
        <f>SUMIFS('all sales summary'!$C$2:$C$2047,'all sales summary'!$A$2:$A$2047,'Overall sales (all sales)'!$A17,'all sales summary'!$B$2:$B$2047,'Overall sales (all sales)'!M$1)</f>
        <v>1.1337317677998</v>
      </c>
      <c r="N17" s="6">
        <f>SUMIFS('all sales summary'!$C$2:$C$2047,'all sales summary'!$A$2:$A$2047,'Overall sales (all sales)'!$A17,'all sales summary'!$B$2:$B$2047,'Overall sales (all sales)'!N$1)</f>
        <v>0.91869482894487398</v>
      </c>
      <c r="O17" s="6">
        <f>SUMIFS('all sales summary'!$C$2:$C$2047,'all sales summary'!$A$2:$A$2047,'Overall sales (all sales)'!$A17,'all sales summary'!$B$2:$B$2047,'Overall sales (all sales)'!O$1)</f>
        <v>0.91682279061467398</v>
      </c>
      <c r="P17" s="6">
        <f>SUMIFS('all sales summary'!$C$2:$C$2047,'all sales summary'!$A$2:$A$2047,'Overall sales (all sales)'!$A17,'all sales summary'!$B$2:$B$2047,'Overall sales (all sales)'!P$1)</f>
        <v>0.859865751003418</v>
      </c>
      <c r="Q17" s="6">
        <f>SUMIFS('all sales summary'!$C$2:$C$2047,'all sales summary'!$A$2:$A$2047,'Overall sales (all sales)'!$A17,'all sales summary'!$B$2:$B$2047,'Overall sales (all sales)'!Q$1)</f>
        <v>0.53598119703478397</v>
      </c>
      <c r="R17" s="6">
        <f>SUMIFS('all sales summary'!$C$2:$C$2047,'all sales summary'!$A$2:$A$2047,'Overall sales (all sales)'!$A17,'all sales summary'!$B$2:$B$2047,'Overall sales (all sales)'!R$1)</f>
        <v>0.66772414024049398</v>
      </c>
      <c r="S17" s="6">
        <f>SUMIFS('all sales summary'!$C$2:$C$2047,'all sales summary'!$A$2:$A$2047,'Overall sales (all sales)'!$A17,'all sales summary'!$B$2:$B$2047,'Overall sales (all sales)'!S$1)</f>
        <v>0.79282922619227902</v>
      </c>
      <c r="T17" s="6">
        <f>SUMIFS('all sales summary'!$C$2:$C$2047,'all sales summary'!$A$2:$A$2047,'Overall sales (all sales)'!$A17,'all sales summary'!$B$2:$B$2047,'Overall sales (all sales)'!T$1)</f>
        <v>0.93957215856601195</v>
      </c>
      <c r="U17" s="6">
        <f>SUMIFS('all sales summary'!$C$2:$C$2047,'all sales summary'!$A$2:$A$2047,'Overall sales (all sales)'!$A17,'all sales summary'!$B$2:$B$2047,'Overall sales (all sales)'!U$1)</f>
        <v>0.96185635651021195</v>
      </c>
      <c r="V17" s="6">
        <f>SUMIFS('all sales summary'!$C$2:$C$2047,'all sales summary'!$A$2:$A$2047,'Overall sales (all sales)'!$A17,'all sales summary'!$B$2:$B$2047,'Overall sales (all sales)'!V$1)</f>
        <v>0.94504015072825398</v>
      </c>
      <c r="W17" s="6">
        <f>SUMIFS('all sales summary'!$C$2:$C$2047,'all sales summary'!$A$2:$A$2047,'Overall sales (all sales)'!$A17,'all sales summary'!$B$2:$B$2047,'Overall sales (all sales)'!W$1)</f>
        <v>0.96394448693228196</v>
      </c>
      <c r="X17" s="6">
        <f>SUMIFS('all sales summary'!$C$2:$C$2047,'all sales summary'!$A$2:$A$2047,'Overall sales (all sales)'!$A17,'all sales summary'!$B$2:$B$2047,'Overall sales (all sales)'!X$1)</f>
        <v>0.785479419113427</v>
      </c>
      <c r="Y17" s="6">
        <f>SUMIFS('all sales summary'!$C$2:$C$2047,'all sales summary'!$A$2:$A$2047,'Overall sales (all sales)'!$A17,'all sales summary'!$B$2:$B$2047,'Overall sales (all sales)'!Y$1)</f>
        <v>0.90283709488223496</v>
      </c>
      <c r="Z17" s="6">
        <f>SUMIFS('all sales summary'!$C$2:$C$2047,'all sales summary'!$A$2:$A$2047,'Overall sales (all sales)'!$A17,'all sales summary'!$B$2:$B$2047,'Overall sales (all sales)'!Z$1)</f>
        <v>0.59752248072146796</v>
      </c>
      <c r="AA17" s="6">
        <f>SUMIFS('all sales summary'!$C$2:$C$2047,'all sales summary'!$A$2:$A$2047,'Overall sales (all sales)'!$A17,'all sales summary'!$B$2:$B$2047,'Overall sales (all sales)'!AA$1)</f>
        <v>0.61523371809410399</v>
      </c>
      <c r="AB17" s="6">
        <f>SUMIFS('all sales summary'!$C$2:$C$2047,'all sales summary'!$A$2:$A$2047,'Overall sales (all sales)'!$A17,'all sales summary'!$B$2:$B$2047,'Overall sales (all sales)'!AB$1)</f>
        <v>0.78353276289931695</v>
      </c>
      <c r="AC17" s="6">
        <f>SUMIFS('all sales summary'!$C$2:$C$2047,'all sales summary'!$A$2:$A$2047,'Overall sales (all sales)'!$A17,'all sales summary'!$B$2:$B$2047,'Overall sales (all sales)'!AC$1)</f>
        <v>0.88657621945530196</v>
      </c>
      <c r="AD17" s="6">
        <f>SUMIFS('all sales summary'!$C$2:$C$2047,'all sales summary'!$A$2:$A$2047,'Overall sales (all sales)'!$A17,'all sales summary'!$B$2:$B$2047,'Overall sales (all sales)'!AD$1)</f>
        <v>0.98161822675647703</v>
      </c>
      <c r="AE17" s="6">
        <f>SUMIFS('all sales summary'!$C$2:$C$2047,'all sales summary'!$A$2:$A$2047,'Overall sales (all sales)'!$A17,'all sales summary'!$B$2:$B$2047,'Overall sales (all sales)'!AE$1)</f>
        <v>0.95664247563835303</v>
      </c>
      <c r="AF17" s="6">
        <f>SUMIFS('all sales summary'!$C$2:$C$2047,'all sales summary'!$A$2:$A$2047,'Overall sales (all sales)'!$A17,'all sales summary'!$B$2:$B$2047,'Overall sales (all sales)'!AF$1)</f>
        <v>1.0171478783458301</v>
      </c>
      <c r="AG17" s="6">
        <f>SUMIFS('all sales summary'!$C$2:$C$2047,'all sales summary'!$A$2:$A$2047,'Overall sales (all sales)'!$A17,'all sales summary'!$B$2:$B$2047,'Overall sales (all sales)'!AG$1)</f>
        <v>0.98862609189015305</v>
      </c>
      <c r="AH17" s="6">
        <f>SUMIFS('all sales summary'!$C$2:$C$2047,'all sales summary'!$A$2:$A$2047,'Overall sales (all sales)'!$A17,'all sales summary'!$B$2:$B$2047,'Overall sales (all sales)'!AH$1)</f>
        <v>0.97873719531652603</v>
      </c>
      <c r="AK17" t="s">
        <v>64</v>
      </c>
      <c r="AL17" s="6">
        <v>1.13580525445271</v>
      </c>
    </row>
    <row r="18" spans="1:38" x14ac:dyDescent="0.25">
      <c r="A18" s="5" t="s">
        <v>23</v>
      </c>
      <c r="B18" s="6">
        <f>SUMIFS('all sales summary'!$C$2:$C$2047,'all sales summary'!$A$2:$A$2047,'Overall sales (all sales)'!$A18,'all sales summary'!$B$2:$B$2047,'Overall sales (all sales)'!B$1)</f>
        <v>0.86041439803089903</v>
      </c>
      <c r="C18" s="6">
        <f>SUMIFS('all sales summary'!$C$2:$C$2047,'all sales summary'!$A$2:$A$2047,'Overall sales (all sales)'!$A18,'all sales summary'!$B$2:$B$2047,'Overall sales (all sales)'!C$1)</f>
        <v>0.89119509834548705</v>
      </c>
      <c r="D18" s="6">
        <f>SUMIFS('all sales summary'!$C$2:$C$2047,'all sales summary'!$A$2:$A$2047,'Overall sales (all sales)'!$A18,'all sales summary'!$B$2:$B$2047,'Overall sales (all sales)'!D$1)</f>
        <v>1.0489412257377999</v>
      </c>
      <c r="E18" s="6">
        <f>SUMIFS('all sales summary'!$C$2:$C$2047,'all sales summary'!$A$2:$A$2047,'Overall sales (all sales)'!$A18,'all sales summary'!$B$2:$B$2047,'Overall sales (all sales)'!E$1)</f>
        <v>1.0028898493301801</v>
      </c>
      <c r="F18" s="6">
        <f>SUMIFS('all sales summary'!$C$2:$C$2047,'all sales summary'!$A$2:$A$2047,'Overall sales (all sales)'!$A18,'all sales summary'!$B$2:$B$2047,'Overall sales (all sales)'!F$1)</f>
        <v>1.06325209241945</v>
      </c>
      <c r="G18" s="6">
        <f>SUMIFS('all sales summary'!$C$2:$C$2047,'all sales summary'!$A$2:$A$2047,'Overall sales (all sales)'!$A18,'all sales summary'!$B$2:$B$2047,'Overall sales (all sales)'!G$1)</f>
        <v>0.98878217577683403</v>
      </c>
      <c r="H18" s="6">
        <f>SUMIFS('all sales summary'!$C$2:$C$2047,'all sales summary'!$A$2:$A$2047,'Overall sales (all sales)'!$A18,'all sales summary'!$B$2:$B$2047,'Overall sales (all sales)'!H$1)</f>
        <v>0.99685643436757299</v>
      </c>
      <c r="I18" s="6">
        <f>SUMIFS('all sales summary'!$C$2:$C$2047,'all sales summary'!$A$2:$A$2047,'Overall sales (all sales)'!$A18,'all sales summary'!$B$2:$B$2047,'Overall sales (all sales)'!I$1)</f>
        <v>0.98173456455237995</v>
      </c>
      <c r="J18" s="6">
        <f>SUMIFS('all sales summary'!$C$2:$C$2047,'all sales summary'!$A$2:$A$2047,'Overall sales (all sales)'!$A18,'all sales summary'!$B$2:$B$2047,'Overall sales (all sales)'!J$1)</f>
        <v>0.97210332483165796</v>
      </c>
      <c r="K18" s="6">
        <f>SUMIFS('all sales summary'!$C$2:$C$2047,'all sales summary'!$A$2:$A$2047,'Overall sales (all sales)'!$A18,'all sales summary'!$B$2:$B$2047,'Overall sales (all sales)'!K$1)</f>
        <v>1.01135048599751</v>
      </c>
      <c r="L18" s="6">
        <f>SUMIFS('all sales summary'!$C$2:$C$2047,'all sales summary'!$A$2:$A$2047,'Overall sales (all sales)'!$A18,'all sales summary'!$B$2:$B$2047,'Overall sales (all sales)'!L$1)</f>
        <v>1.05347601550725</v>
      </c>
      <c r="M18" s="6">
        <f>SUMIFS('all sales summary'!$C$2:$C$2047,'all sales summary'!$A$2:$A$2047,'Overall sales (all sales)'!$A18,'all sales summary'!$B$2:$B$2047,'Overall sales (all sales)'!M$1)</f>
        <v>1.1290043351029699</v>
      </c>
      <c r="N18" s="6">
        <f>SUMIFS('all sales summary'!$C$2:$C$2047,'all sales summary'!$A$2:$A$2047,'Overall sales (all sales)'!$A18,'all sales summary'!$B$2:$B$2047,'Overall sales (all sales)'!N$1)</f>
        <v>0.92659422767238397</v>
      </c>
      <c r="O18" s="6">
        <f>SUMIFS('all sales summary'!$C$2:$C$2047,'all sales summary'!$A$2:$A$2047,'Overall sales (all sales)'!$A18,'all sales summary'!$B$2:$B$2047,'Overall sales (all sales)'!O$1)</f>
        <v>0.94945272021250204</v>
      </c>
      <c r="P18" s="6">
        <f>SUMIFS('all sales summary'!$C$2:$C$2047,'all sales summary'!$A$2:$A$2047,'Overall sales (all sales)'!$A18,'all sales summary'!$B$2:$B$2047,'Overall sales (all sales)'!P$1)</f>
        <v>0.88437003222405797</v>
      </c>
      <c r="Q18" s="6">
        <f>SUMIFS('all sales summary'!$C$2:$C$2047,'all sales summary'!$A$2:$A$2047,'Overall sales (all sales)'!$A18,'all sales summary'!$B$2:$B$2047,'Overall sales (all sales)'!Q$1)</f>
        <v>0.54268893937928198</v>
      </c>
      <c r="R18" s="6">
        <f>SUMIFS('all sales summary'!$C$2:$C$2047,'all sales summary'!$A$2:$A$2047,'Overall sales (all sales)'!$A18,'all sales summary'!$B$2:$B$2047,'Overall sales (all sales)'!R$1)</f>
        <v>0.67520802469314101</v>
      </c>
      <c r="S18" s="6">
        <f>SUMIFS('all sales summary'!$C$2:$C$2047,'all sales summary'!$A$2:$A$2047,'Overall sales (all sales)'!$A18,'all sales summary'!$B$2:$B$2047,'Overall sales (all sales)'!S$1)</f>
        <v>0.81804604534256198</v>
      </c>
      <c r="T18" s="6">
        <f>SUMIFS('all sales summary'!$C$2:$C$2047,'all sales summary'!$A$2:$A$2047,'Overall sales (all sales)'!$A18,'all sales summary'!$B$2:$B$2047,'Overall sales (all sales)'!T$1)</f>
        <v>0.95603792853140401</v>
      </c>
      <c r="U18" s="6">
        <f>SUMIFS('all sales summary'!$C$2:$C$2047,'all sales summary'!$A$2:$A$2047,'Overall sales (all sales)'!$A18,'all sales summary'!$B$2:$B$2047,'Overall sales (all sales)'!U$1)</f>
        <v>0.97431870342925397</v>
      </c>
      <c r="V18" s="6">
        <f>SUMIFS('all sales summary'!$C$2:$C$2047,'all sales summary'!$A$2:$A$2047,'Overall sales (all sales)'!$A18,'all sales summary'!$B$2:$B$2047,'Overall sales (all sales)'!V$1)</f>
        <v>0.96573494168334895</v>
      </c>
      <c r="W18" s="6">
        <f>SUMIFS('all sales summary'!$C$2:$C$2047,'all sales summary'!$A$2:$A$2047,'Overall sales (all sales)'!$A18,'all sales summary'!$B$2:$B$2047,'Overall sales (all sales)'!W$1)</f>
        <v>0.97740507437075697</v>
      </c>
      <c r="X18" s="6">
        <f>SUMIFS('all sales summary'!$C$2:$C$2047,'all sales summary'!$A$2:$A$2047,'Overall sales (all sales)'!$A18,'all sales summary'!$B$2:$B$2047,'Overall sales (all sales)'!X$1)</f>
        <v>0.78914964749595895</v>
      </c>
      <c r="Y18" s="6">
        <f>SUMIFS('all sales summary'!$C$2:$C$2047,'all sales summary'!$A$2:$A$2047,'Overall sales (all sales)'!$A18,'all sales summary'!$B$2:$B$2047,'Overall sales (all sales)'!Y$1)</f>
        <v>1.01961860952379</v>
      </c>
      <c r="Z18" s="6">
        <f>SUMIFS('all sales summary'!$C$2:$C$2047,'all sales summary'!$A$2:$A$2047,'Overall sales (all sales)'!$A18,'all sales summary'!$B$2:$B$2047,'Overall sales (all sales)'!Z$1)</f>
        <v>0.63528944215114902</v>
      </c>
      <c r="AA18" s="6">
        <f>SUMIFS('all sales summary'!$C$2:$C$2047,'all sales summary'!$A$2:$A$2047,'Overall sales (all sales)'!$A18,'all sales summary'!$B$2:$B$2047,'Overall sales (all sales)'!AA$1)</f>
        <v>0.65724934871219498</v>
      </c>
      <c r="AB18" s="6">
        <f>SUMIFS('all sales summary'!$C$2:$C$2047,'all sales summary'!$A$2:$A$2047,'Overall sales (all sales)'!$A18,'all sales summary'!$B$2:$B$2047,'Overall sales (all sales)'!AB$1)</f>
        <v>0.83715505267225498</v>
      </c>
      <c r="AC18" s="6">
        <f>SUMIFS('all sales summary'!$C$2:$C$2047,'all sales summary'!$A$2:$A$2047,'Overall sales (all sales)'!$A18,'all sales summary'!$B$2:$B$2047,'Overall sales (all sales)'!AC$1)</f>
        <v>0.98909582684699304</v>
      </c>
      <c r="AD18" s="6">
        <f>SUMIFS('all sales summary'!$C$2:$C$2047,'all sales summary'!$A$2:$A$2047,'Overall sales (all sales)'!$A18,'all sales summary'!$B$2:$B$2047,'Overall sales (all sales)'!AD$1)</f>
        <v>1.07168911727984</v>
      </c>
      <c r="AE18" s="6">
        <f>SUMIFS('all sales summary'!$C$2:$C$2047,'all sales summary'!$A$2:$A$2047,'Overall sales (all sales)'!$A18,'all sales summary'!$B$2:$B$2047,'Overall sales (all sales)'!AE$1)</f>
        <v>1.0295678053225401</v>
      </c>
      <c r="AF18" s="6">
        <f>SUMIFS('all sales summary'!$C$2:$C$2047,'all sales summary'!$A$2:$A$2047,'Overall sales (all sales)'!$A18,'all sales summary'!$B$2:$B$2047,'Overall sales (all sales)'!AF$1)</f>
        <v>1.09333564729968</v>
      </c>
      <c r="AG18" s="6">
        <f>SUMIFS('all sales summary'!$C$2:$C$2047,'all sales summary'!$A$2:$A$2047,'Overall sales (all sales)'!$A18,'all sales summary'!$B$2:$B$2047,'Overall sales (all sales)'!AG$1)</f>
        <v>1.0683757271083301</v>
      </c>
      <c r="AH18" s="6">
        <f>SUMIFS('all sales summary'!$C$2:$C$2047,'all sales summary'!$A$2:$A$2047,'Overall sales (all sales)'!$A18,'all sales summary'!$B$2:$B$2047,'Overall sales (all sales)'!AH$1)</f>
        <v>1.06286849901633</v>
      </c>
      <c r="AK18" t="s">
        <v>36</v>
      </c>
      <c r="AL18" s="6">
        <v>1.1286054697830199</v>
      </c>
    </row>
    <row r="19" spans="1:38" x14ac:dyDescent="0.25">
      <c r="A19" s="5" t="s">
        <v>24</v>
      </c>
      <c r="B19" s="6">
        <f>SUMIFS('all sales summary'!$C$2:$C$2047,'all sales summary'!$A$2:$A$2047,'Overall sales (all sales)'!$A19,'all sales summary'!$B$2:$B$2047,'Overall sales (all sales)'!B$1)</f>
        <v>1.0548401769143201</v>
      </c>
      <c r="C19" s="6">
        <f>SUMIFS('all sales summary'!$C$2:$C$2047,'all sales summary'!$A$2:$A$2047,'Overall sales (all sales)'!$A19,'all sales summary'!$B$2:$B$2047,'Overall sales (all sales)'!C$1)</f>
        <v>0.88013795215270196</v>
      </c>
      <c r="D19" s="6">
        <f>SUMIFS('all sales summary'!$C$2:$C$2047,'all sales summary'!$A$2:$A$2047,'Overall sales (all sales)'!$A19,'all sales summary'!$B$2:$B$2047,'Overall sales (all sales)'!D$1)</f>
        <v>1.01035124657474</v>
      </c>
      <c r="E19" s="6">
        <f>SUMIFS('all sales summary'!$C$2:$C$2047,'all sales summary'!$A$2:$A$2047,'Overall sales (all sales)'!$A19,'all sales summary'!$B$2:$B$2047,'Overall sales (all sales)'!E$1)</f>
        <v>1.0229555271298101</v>
      </c>
      <c r="F19" s="6">
        <f>SUMIFS('all sales summary'!$C$2:$C$2047,'all sales summary'!$A$2:$A$2047,'Overall sales (all sales)'!$A19,'all sales summary'!$B$2:$B$2047,'Overall sales (all sales)'!F$1)</f>
        <v>1.1050554021824901</v>
      </c>
      <c r="G19" s="6">
        <f>SUMIFS('all sales summary'!$C$2:$C$2047,'all sales summary'!$A$2:$A$2047,'Overall sales (all sales)'!$A19,'all sales summary'!$B$2:$B$2047,'Overall sales (all sales)'!G$1)</f>
        <v>0.99006204913593499</v>
      </c>
      <c r="H19" s="6">
        <f>SUMIFS('all sales summary'!$C$2:$C$2047,'all sales summary'!$A$2:$A$2047,'Overall sales (all sales)'!$A19,'all sales summary'!$B$2:$B$2047,'Overall sales (all sales)'!H$1)</f>
        <v>1.0330518485672</v>
      </c>
      <c r="I19" s="6">
        <f>SUMIFS('all sales summary'!$C$2:$C$2047,'all sales summary'!$A$2:$A$2047,'Overall sales (all sales)'!$A19,'all sales summary'!$B$2:$B$2047,'Overall sales (all sales)'!I$1)</f>
        <v>1.0134225741934699</v>
      </c>
      <c r="J19" s="6">
        <f>SUMIFS('all sales summary'!$C$2:$C$2047,'all sales summary'!$A$2:$A$2047,'Overall sales (all sales)'!$A19,'all sales summary'!$B$2:$B$2047,'Overall sales (all sales)'!J$1)</f>
        <v>0.97631659931099701</v>
      </c>
      <c r="K19" s="6">
        <f>SUMIFS('all sales summary'!$C$2:$C$2047,'all sales summary'!$A$2:$A$2047,'Overall sales (all sales)'!$A19,'all sales summary'!$B$2:$B$2047,'Overall sales (all sales)'!K$1)</f>
        <v>0.94962235443672904</v>
      </c>
      <c r="L19" s="6">
        <f>SUMIFS('all sales summary'!$C$2:$C$2047,'all sales summary'!$A$2:$A$2047,'Overall sales (all sales)'!$A19,'all sales summary'!$B$2:$B$2047,'Overall sales (all sales)'!L$1)</f>
        <v>0.91774166115991695</v>
      </c>
      <c r="M19" s="6">
        <f>SUMIFS('all sales summary'!$C$2:$C$2047,'all sales summary'!$A$2:$A$2047,'Overall sales (all sales)'!$A19,'all sales summary'!$B$2:$B$2047,'Overall sales (all sales)'!M$1)</f>
        <v>1.04644260824168</v>
      </c>
      <c r="N19" s="6">
        <f>SUMIFS('all sales summary'!$C$2:$C$2047,'all sales summary'!$A$2:$A$2047,'Overall sales (all sales)'!$A19,'all sales summary'!$B$2:$B$2047,'Overall sales (all sales)'!N$1)</f>
        <v>1.0026640694225599</v>
      </c>
      <c r="O19" s="6">
        <f>SUMIFS('all sales summary'!$C$2:$C$2047,'all sales summary'!$A$2:$A$2047,'Overall sales (all sales)'!$A19,'all sales summary'!$B$2:$B$2047,'Overall sales (all sales)'!O$1)</f>
        <v>0.90471334748226995</v>
      </c>
      <c r="P19" s="6">
        <f>SUMIFS('all sales summary'!$C$2:$C$2047,'all sales summary'!$A$2:$A$2047,'Overall sales (all sales)'!$A19,'all sales summary'!$B$2:$B$2047,'Overall sales (all sales)'!P$1)</f>
        <v>0.68893904749286905</v>
      </c>
      <c r="Q19" s="6">
        <f>SUMIFS('all sales summary'!$C$2:$C$2047,'all sales summary'!$A$2:$A$2047,'Overall sales (all sales)'!$A19,'all sales summary'!$B$2:$B$2047,'Overall sales (all sales)'!Q$1)</f>
        <v>0.421789370506234</v>
      </c>
      <c r="R19" s="6">
        <f>SUMIFS('all sales summary'!$C$2:$C$2047,'all sales summary'!$A$2:$A$2047,'Overall sales (all sales)'!$A19,'all sales summary'!$B$2:$B$2047,'Overall sales (all sales)'!R$1)</f>
        <v>0.51356209671675601</v>
      </c>
      <c r="S19" s="6">
        <f>SUMIFS('all sales summary'!$C$2:$C$2047,'all sales summary'!$A$2:$A$2047,'Overall sales (all sales)'!$A19,'all sales summary'!$B$2:$B$2047,'Overall sales (all sales)'!S$1)</f>
        <v>0.61533150810164905</v>
      </c>
      <c r="T19" s="6">
        <f>SUMIFS('all sales summary'!$C$2:$C$2047,'all sales summary'!$A$2:$A$2047,'Overall sales (all sales)'!$A19,'all sales summary'!$B$2:$B$2047,'Overall sales (all sales)'!T$1)</f>
        <v>0.69172873534288004</v>
      </c>
      <c r="U19" s="6">
        <f>SUMIFS('all sales summary'!$C$2:$C$2047,'all sales summary'!$A$2:$A$2047,'Overall sales (all sales)'!$A19,'all sales summary'!$B$2:$B$2047,'Overall sales (all sales)'!U$1)</f>
        <v>0.69997541819672104</v>
      </c>
      <c r="V19" s="6">
        <f>SUMIFS('all sales summary'!$C$2:$C$2047,'all sales summary'!$A$2:$A$2047,'Overall sales (all sales)'!$A19,'all sales summary'!$B$2:$B$2047,'Overall sales (all sales)'!V$1)</f>
        <v>0.65952590725423899</v>
      </c>
      <c r="W19" s="6">
        <f>SUMIFS('all sales summary'!$C$2:$C$2047,'all sales summary'!$A$2:$A$2047,'Overall sales (all sales)'!$A19,'all sales summary'!$B$2:$B$2047,'Overall sales (all sales)'!W$1)</f>
        <v>0.71597054446643305</v>
      </c>
      <c r="X19" s="6">
        <f>SUMIFS('all sales summary'!$C$2:$C$2047,'all sales summary'!$A$2:$A$2047,'Overall sales (all sales)'!$A19,'all sales summary'!$B$2:$B$2047,'Overall sales (all sales)'!X$1)</f>
        <v>0.58615216894026301</v>
      </c>
      <c r="Y19" s="6">
        <f>SUMIFS('all sales summary'!$C$2:$C$2047,'all sales summary'!$A$2:$A$2047,'Overall sales (all sales)'!$A19,'all sales summary'!$B$2:$B$2047,'Overall sales (all sales)'!Y$1)</f>
        <v>0.77054307978687597</v>
      </c>
      <c r="Z19" s="6">
        <f>SUMIFS('all sales summary'!$C$2:$C$2047,'all sales summary'!$A$2:$A$2047,'Overall sales (all sales)'!$A19,'all sales summary'!$B$2:$B$2047,'Overall sales (all sales)'!Z$1)</f>
        <v>0.46221205536572302</v>
      </c>
      <c r="AA19" s="6">
        <f>SUMIFS('all sales summary'!$C$2:$C$2047,'all sales summary'!$A$2:$A$2047,'Overall sales (all sales)'!$A19,'all sales summary'!$B$2:$B$2047,'Overall sales (all sales)'!AA$1)</f>
        <v>0.45877195999696402</v>
      </c>
      <c r="AB19" s="6">
        <f>SUMIFS('all sales summary'!$C$2:$C$2047,'all sales summary'!$A$2:$A$2047,'Overall sales (all sales)'!$A19,'all sales summary'!$B$2:$B$2047,'Overall sales (all sales)'!AB$1)</f>
        <v>0.56783686672691003</v>
      </c>
      <c r="AC19" s="6">
        <f>SUMIFS('all sales summary'!$C$2:$C$2047,'all sales summary'!$A$2:$A$2047,'Overall sales (all sales)'!$A19,'all sales summary'!$B$2:$B$2047,'Overall sales (all sales)'!AC$1)</f>
        <v>0.66675600071452301</v>
      </c>
      <c r="AD19" s="6">
        <f>SUMIFS('all sales summary'!$C$2:$C$2047,'all sales summary'!$A$2:$A$2047,'Overall sales (all sales)'!$A19,'all sales summary'!$B$2:$B$2047,'Overall sales (all sales)'!AD$1)</f>
        <v>0.76206182721031201</v>
      </c>
      <c r="AE19" s="6">
        <f>SUMIFS('all sales summary'!$C$2:$C$2047,'all sales summary'!$A$2:$A$2047,'Overall sales (all sales)'!$A19,'all sales summary'!$B$2:$B$2047,'Overall sales (all sales)'!AE$1)</f>
        <v>0.725184554011713</v>
      </c>
      <c r="AF19" s="6">
        <f>SUMIFS('all sales summary'!$C$2:$C$2047,'all sales summary'!$A$2:$A$2047,'Overall sales (all sales)'!$A19,'all sales summary'!$B$2:$B$2047,'Overall sales (all sales)'!AF$1)</f>
        <v>0.75933990708365695</v>
      </c>
      <c r="AG19" s="6">
        <f>SUMIFS('all sales summary'!$C$2:$C$2047,'all sales summary'!$A$2:$A$2047,'Overall sales (all sales)'!$A19,'all sales summary'!$B$2:$B$2047,'Overall sales (all sales)'!AG$1)</f>
        <v>0.75306812474390605</v>
      </c>
      <c r="AH19" s="6">
        <f>SUMIFS('all sales summary'!$C$2:$C$2047,'all sales summary'!$A$2:$A$2047,'Overall sales (all sales)'!$A19,'all sales summary'!$B$2:$B$2047,'Overall sales (all sales)'!AH$1)</f>
        <v>0.75587185816658697</v>
      </c>
      <c r="AK19" t="s">
        <v>32</v>
      </c>
      <c r="AL19" s="6">
        <v>1.1273758193183201</v>
      </c>
    </row>
    <row r="20" spans="1:38" x14ac:dyDescent="0.25">
      <c r="A20" s="5" t="s">
        <v>25</v>
      </c>
      <c r="B20" s="6">
        <f>SUMIFS('all sales summary'!$C$2:$C$2047,'all sales summary'!$A$2:$A$2047,'Overall sales (all sales)'!$A20,'all sales summary'!$B$2:$B$2047,'Overall sales (all sales)'!B$1)</f>
        <v>0.846315309345956</v>
      </c>
      <c r="C20" s="6">
        <f>SUMIFS('all sales summary'!$C$2:$C$2047,'all sales summary'!$A$2:$A$2047,'Overall sales (all sales)'!$A20,'all sales summary'!$B$2:$B$2047,'Overall sales (all sales)'!C$1)</f>
        <v>0.85955701152260799</v>
      </c>
      <c r="D20" s="6">
        <f>SUMIFS('all sales summary'!$C$2:$C$2047,'all sales summary'!$A$2:$A$2047,'Overall sales (all sales)'!$A20,'all sales summary'!$B$2:$B$2047,'Overall sales (all sales)'!D$1)</f>
        <v>1.0567801334075999</v>
      </c>
      <c r="E20" s="6">
        <f>SUMIFS('all sales summary'!$C$2:$C$2047,'all sales summary'!$A$2:$A$2047,'Overall sales (all sales)'!$A20,'all sales summary'!$B$2:$B$2047,'Overall sales (all sales)'!E$1)</f>
        <v>0.98264609749591603</v>
      </c>
      <c r="F20" s="6">
        <f>SUMIFS('all sales summary'!$C$2:$C$2047,'all sales summary'!$A$2:$A$2047,'Overall sales (all sales)'!$A20,'all sales summary'!$B$2:$B$2047,'Overall sales (all sales)'!F$1)</f>
        <v>1.03516026328264</v>
      </c>
      <c r="G20" s="6">
        <f>SUMIFS('all sales summary'!$C$2:$C$2047,'all sales summary'!$A$2:$A$2047,'Overall sales (all sales)'!$A20,'all sales summary'!$B$2:$B$2047,'Overall sales (all sales)'!G$1)</f>
        <v>0.97312927175001296</v>
      </c>
      <c r="H20" s="6">
        <f>SUMIFS('all sales summary'!$C$2:$C$2047,'all sales summary'!$A$2:$A$2047,'Overall sales (all sales)'!$A20,'all sales summary'!$B$2:$B$2047,'Overall sales (all sales)'!H$1)</f>
        <v>0.99430562343129603</v>
      </c>
      <c r="I20" s="6">
        <f>SUMIFS('all sales summary'!$C$2:$C$2047,'all sales summary'!$A$2:$A$2047,'Overall sales (all sales)'!$A20,'all sales summary'!$B$2:$B$2047,'Overall sales (all sales)'!I$1)</f>
        <v>0.99119915723694896</v>
      </c>
      <c r="J20" s="6">
        <f>SUMIFS('all sales summary'!$C$2:$C$2047,'all sales summary'!$A$2:$A$2047,'Overall sales (all sales)'!$A20,'all sales summary'!$B$2:$B$2047,'Overall sales (all sales)'!J$1)</f>
        <v>0.96007963678590102</v>
      </c>
      <c r="K20" s="6">
        <f>SUMIFS('all sales summary'!$C$2:$C$2047,'all sales summary'!$A$2:$A$2047,'Overall sales (all sales)'!$A20,'all sales summary'!$B$2:$B$2047,'Overall sales (all sales)'!K$1)</f>
        <v>1.02276220421163</v>
      </c>
      <c r="L20" s="6">
        <f>SUMIFS('all sales summary'!$C$2:$C$2047,'all sales summary'!$A$2:$A$2047,'Overall sales (all sales)'!$A20,'all sales summary'!$B$2:$B$2047,'Overall sales (all sales)'!L$1)</f>
        <v>1.06234359877224</v>
      </c>
      <c r="M20" s="6">
        <f>SUMIFS('all sales summary'!$C$2:$C$2047,'all sales summary'!$A$2:$A$2047,'Overall sales (all sales)'!$A20,'all sales summary'!$B$2:$B$2047,'Overall sales (all sales)'!M$1)</f>
        <v>1.2157216927572501</v>
      </c>
      <c r="N20" s="6">
        <f>SUMIFS('all sales summary'!$C$2:$C$2047,'all sales summary'!$A$2:$A$2047,'Overall sales (all sales)'!$A20,'all sales summary'!$B$2:$B$2047,'Overall sales (all sales)'!N$1)</f>
        <v>0.90900753636147202</v>
      </c>
      <c r="O20" s="6">
        <f>SUMIFS('all sales summary'!$C$2:$C$2047,'all sales summary'!$A$2:$A$2047,'Overall sales (all sales)'!$A20,'all sales summary'!$B$2:$B$2047,'Overall sales (all sales)'!O$1)</f>
        <v>0.93018230363644605</v>
      </c>
      <c r="P20" s="6">
        <f>SUMIFS('all sales summary'!$C$2:$C$2047,'all sales summary'!$A$2:$A$2047,'Overall sales (all sales)'!$A20,'all sales summary'!$B$2:$B$2047,'Overall sales (all sales)'!P$1)</f>
        <v>0.83697815468793701</v>
      </c>
      <c r="Q20" s="6">
        <f>SUMIFS('all sales summary'!$C$2:$C$2047,'all sales summary'!$A$2:$A$2047,'Overall sales (all sales)'!$A20,'all sales summary'!$B$2:$B$2047,'Overall sales (all sales)'!Q$1)</f>
        <v>0.50037875422895595</v>
      </c>
      <c r="R20" s="6">
        <f>SUMIFS('all sales summary'!$C$2:$C$2047,'all sales summary'!$A$2:$A$2047,'Overall sales (all sales)'!$A20,'all sales summary'!$B$2:$B$2047,'Overall sales (all sales)'!R$1)</f>
        <v>0.64700418013992</v>
      </c>
      <c r="S20" s="6">
        <f>SUMIFS('all sales summary'!$C$2:$C$2047,'all sales summary'!$A$2:$A$2047,'Overall sales (all sales)'!$A20,'all sales summary'!$B$2:$B$2047,'Overall sales (all sales)'!S$1)</f>
        <v>0.84934492779430504</v>
      </c>
      <c r="T20" s="6">
        <f>SUMIFS('all sales summary'!$C$2:$C$2047,'all sales summary'!$A$2:$A$2047,'Overall sales (all sales)'!$A20,'all sales summary'!$B$2:$B$2047,'Overall sales (all sales)'!T$1)</f>
        <v>1.03261924723998</v>
      </c>
      <c r="U20" s="6">
        <f>SUMIFS('all sales summary'!$C$2:$C$2047,'all sales summary'!$A$2:$A$2047,'Overall sales (all sales)'!$A20,'all sales summary'!$B$2:$B$2047,'Overall sales (all sales)'!U$1)</f>
        <v>1.05222848115081</v>
      </c>
      <c r="V20" s="6">
        <f>SUMIFS('all sales summary'!$C$2:$C$2047,'all sales summary'!$A$2:$A$2047,'Overall sales (all sales)'!$A20,'all sales summary'!$B$2:$B$2047,'Overall sales (all sales)'!V$1)</f>
        <v>0.99841514920081198</v>
      </c>
      <c r="W20" s="6">
        <f>SUMIFS('all sales summary'!$C$2:$C$2047,'all sales summary'!$A$2:$A$2047,'Overall sales (all sales)'!$A20,'all sales summary'!$B$2:$B$2047,'Overall sales (all sales)'!W$1)</f>
        <v>1.06216085068944</v>
      </c>
      <c r="X20" s="6">
        <f>SUMIFS('all sales summary'!$C$2:$C$2047,'all sales summary'!$A$2:$A$2047,'Overall sales (all sales)'!$A20,'all sales summary'!$B$2:$B$2047,'Overall sales (all sales)'!X$1)</f>
        <v>0.80237365506460501</v>
      </c>
      <c r="Y20" s="6">
        <f>SUMIFS('all sales summary'!$C$2:$C$2047,'all sales summary'!$A$2:$A$2047,'Overall sales (all sales)'!$A20,'all sales summary'!$B$2:$B$2047,'Overall sales (all sales)'!Y$1)</f>
        <v>1.14189513450547</v>
      </c>
      <c r="Z20" s="6">
        <f>SUMIFS('all sales summary'!$C$2:$C$2047,'all sales summary'!$A$2:$A$2047,'Overall sales (all sales)'!$A20,'all sales summary'!$B$2:$B$2047,'Overall sales (all sales)'!Z$1)</f>
        <v>0.62197665640801103</v>
      </c>
      <c r="AA20" s="6">
        <f>SUMIFS('all sales summary'!$C$2:$C$2047,'all sales summary'!$A$2:$A$2047,'Overall sales (all sales)'!$A20,'all sales summary'!$B$2:$B$2047,'Overall sales (all sales)'!AA$1)</f>
        <v>0.66336547293360704</v>
      </c>
      <c r="AB20" s="6">
        <f>SUMIFS('all sales summary'!$C$2:$C$2047,'all sales summary'!$A$2:$A$2047,'Overall sales (all sales)'!$A20,'all sales summary'!$B$2:$B$2047,'Overall sales (all sales)'!AB$1)</f>
        <v>0.822356115089941</v>
      </c>
      <c r="AC20" s="6">
        <f>SUMIFS('all sales summary'!$C$2:$C$2047,'all sales summary'!$A$2:$A$2047,'Overall sales (all sales)'!$A20,'all sales summary'!$B$2:$B$2047,'Overall sales (all sales)'!AC$1)</f>
        <v>1.0164739342945399</v>
      </c>
      <c r="AD20" s="6">
        <f>SUMIFS('all sales summary'!$C$2:$C$2047,'all sales summary'!$A$2:$A$2047,'Overall sales (all sales)'!$A20,'all sales summary'!$B$2:$B$2047,'Overall sales (all sales)'!AD$1)</f>
        <v>1.1114949532498299</v>
      </c>
      <c r="AE20" s="6">
        <f>SUMIFS('all sales summary'!$C$2:$C$2047,'all sales summary'!$A$2:$A$2047,'Overall sales (all sales)'!$A20,'all sales summary'!$B$2:$B$2047,'Overall sales (all sales)'!AE$1)</f>
        <v>1.03107648833927</v>
      </c>
      <c r="AF20" s="6">
        <f>SUMIFS('all sales summary'!$C$2:$C$2047,'all sales summary'!$A$2:$A$2047,'Overall sales (all sales)'!$A20,'all sales summary'!$B$2:$B$2047,'Overall sales (all sales)'!AF$1)</f>
        <v>1.0741980323926701</v>
      </c>
      <c r="AG20" s="6">
        <f>SUMIFS('all sales summary'!$C$2:$C$2047,'all sales summary'!$A$2:$A$2047,'Overall sales (all sales)'!$A20,'all sales summary'!$B$2:$B$2047,'Overall sales (all sales)'!AG$1)</f>
        <v>1.06837735515411</v>
      </c>
      <c r="AH20" s="6">
        <f>SUMIFS('all sales summary'!$C$2:$C$2047,'all sales summary'!$A$2:$A$2047,'Overall sales (all sales)'!$A20,'all sales summary'!$B$2:$B$2047,'Overall sales (all sales)'!AH$1)</f>
        <v>1.04078386446924</v>
      </c>
      <c r="AK20" t="s">
        <v>26</v>
      </c>
      <c r="AL20" s="6">
        <v>1.1193162101407801</v>
      </c>
    </row>
    <row r="21" spans="1:38" x14ac:dyDescent="0.25">
      <c r="A21" s="5" t="s">
        <v>26</v>
      </c>
      <c r="B21" s="6">
        <f>SUMIFS('all sales summary'!$C$2:$C$2047,'all sales summary'!$A$2:$A$2047,'Overall sales (all sales)'!$A21,'all sales summary'!$B$2:$B$2047,'Overall sales (all sales)'!B$1)</f>
        <v>0.84711746468013804</v>
      </c>
      <c r="C21" s="6">
        <f>SUMIFS('all sales summary'!$C$2:$C$2047,'all sales summary'!$A$2:$A$2047,'Overall sales (all sales)'!$A21,'all sales summary'!$B$2:$B$2047,'Overall sales (all sales)'!C$1)</f>
        <v>0.88831737595163995</v>
      </c>
      <c r="D21" s="6">
        <f>SUMIFS('all sales summary'!$C$2:$C$2047,'all sales summary'!$A$2:$A$2047,'Overall sales (all sales)'!$A21,'all sales summary'!$B$2:$B$2047,'Overall sales (all sales)'!D$1)</f>
        <v>1.0394909572909801</v>
      </c>
      <c r="E21" s="6">
        <f>SUMIFS('all sales summary'!$C$2:$C$2047,'all sales summary'!$A$2:$A$2047,'Overall sales (all sales)'!$A21,'all sales summary'!$B$2:$B$2047,'Overall sales (all sales)'!E$1)</f>
        <v>0.99729122246827095</v>
      </c>
      <c r="F21" s="6">
        <f>SUMIFS('all sales summary'!$C$2:$C$2047,'all sales summary'!$A$2:$A$2047,'Overall sales (all sales)'!$A21,'all sales summary'!$B$2:$B$2047,'Overall sales (all sales)'!F$1)</f>
        <v>1.03895261518848</v>
      </c>
      <c r="G21" s="6">
        <f>SUMIFS('all sales summary'!$C$2:$C$2047,'all sales summary'!$A$2:$A$2047,'Overall sales (all sales)'!$A21,'all sales summary'!$B$2:$B$2047,'Overall sales (all sales)'!G$1)</f>
        <v>0.98609634732692297</v>
      </c>
      <c r="H21" s="6">
        <f>SUMIFS('all sales summary'!$C$2:$C$2047,'all sales summary'!$A$2:$A$2047,'Overall sales (all sales)'!$A21,'all sales summary'!$B$2:$B$2047,'Overall sales (all sales)'!H$1)</f>
        <v>1.0174081227054199</v>
      </c>
      <c r="I21" s="6">
        <f>SUMIFS('all sales summary'!$C$2:$C$2047,'all sales summary'!$A$2:$A$2047,'Overall sales (all sales)'!$A21,'all sales summary'!$B$2:$B$2047,'Overall sales (all sales)'!I$1)</f>
        <v>1.0287211006196599</v>
      </c>
      <c r="J21" s="6">
        <f>SUMIFS('all sales summary'!$C$2:$C$2047,'all sales summary'!$A$2:$A$2047,'Overall sales (all sales)'!$A21,'all sales summary'!$B$2:$B$2047,'Overall sales (all sales)'!J$1)</f>
        <v>0.96973665964381195</v>
      </c>
      <c r="K21" s="6">
        <f>SUMIFS('all sales summary'!$C$2:$C$2047,'all sales summary'!$A$2:$A$2047,'Overall sales (all sales)'!$A21,'all sales summary'!$B$2:$B$2047,'Overall sales (all sales)'!K$1)</f>
        <v>0.99817039053806</v>
      </c>
      <c r="L21" s="6">
        <f>SUMIFS('all sales summary'!$C$2:$C$2047,'all sales summary'!$A$2:$A$2047,'Overall sales (all sales)'!$A21,'all sales summary'!$B$2:$B$2047,'Overall sales (all sales)'!L$1)</f>
        <v>1.0432654012526701</v>
      </c>
      <c r="M21" s="6">
        <f>SUMIFS('all sales summary'!$C$2:$C$2047,'all sales summary'!$A$2:$A$2047,'Overall sales (all sales)'!$A21,'all sales summary'!$B$2:$B$2047,'Overall sales (all sales)'!M$1)</f>
        <v>1.1454323423339401</v>
      </c>
      <c r="N21" s="6">
        <f>SUMIFS('all sales summary'!$C$2:$C$2047,'all sales summary'!$A$2:$A$2047,'Overall sales (all sales)'!$A21,'all sales summary'!$B$2:$B$2047,'Overall sales (all sales)'!N$1)</f>
        <v>0.94635913179395104</v>
      </c>
      <c r="O21" s="6">
        <f>SUMIFS('all sales summary'!$C$2:$C$2047,'all sales summary'!$A$2:$A$2047,'Overall sales (all sales)'!$A21,'all sales summary'!$B$2:$B$2047,'Overall sales (all sales)'!O$1)</f>
        <v>0.94207646756543295</v>
      </c>
      <c r="P21" s="6">
        <f>SUMIFS('all sales summary'!$C$2:$C$2047,'all sales summary'!$A$2:$A$2047,'Overall sales (all sales)'!$A21,'all sales summary'!$B$2:$B$2047,'Overall sales (all sales)'!P$1)</f>
        <v>0.89170747789118598</v>
      </c>
      <c r="Q21" s="6">
        <f>SUMIFS('all sales summary'!$C$2:$C$2047,'all sales summary'!$A$2:$A$2047,'Overall sales (all sales)'!$A21,'all sales summary'!$B$2:$B$2047,'Overall sales (all sales)'!Q$1)</f>
        <v>0.56884317165421905</v>
      </c>
      <c r="R21" s="6">
        <f>SUMIFS('all sales summary'!$C$2:$C$2047,'all sales summary'!$A$2:$A$2047,'Overall sales (all sales)'!$A21,'all sales summary'!$B$2:$B$2047,'Overall sales (all sales)'!R$1)</f>
        <v>0.72130373687808003</v>
      </c>
      <c r="S21" s="6">
        <f>SUMIFS('all sales summary'!$C$2:$C$2047,'all sales summary'!$A$2:$A$2047,'Overall sales (all sales)'!$A21,'all sales summary'!$B$2:$B$2047,'Overall sales (all sales)'!S$1)</f>
        <v>0.91988536913573304</v>
      </c>
      <c r="T21" s="6">
        <f>SUMIFS('all sales summary'!$C$2:$C$2047,'all sales summary'!$A$2:$A$2047,'Overall sales (all sales)'!$A21,'all sales summary'!$B$2:$B$2047,'Overall sales (all sales)'!T$1)</f>
        <v>1.07428673728</v>
      </c>
      <c r="U21" s="6">
        <f>SUMIFS('all sales summary'!$C$2:$C$2047,'all sales summary'!$A$2:$A$2047,'Overall sales (all sales)'!$A21,'all sales summary'!$B$2:$B$2047,'Overall sales (all sales)'!U$1)</f>
        <v>1.11207840763017</v>
      </c>
      <c r="V21" s="6">
        <f>SUMIFS('all sales summary'!$C$2:$C$2047,'all sales summary'!$A$2:$A$2047,'Overall sales (all sales)'!$A21,'all sales summary'!$B$2:$B$2047,'Overall sales (all sales)'!V$1)</f>
        <v>1.0317669731888901</v>
      </c>
      <c r="W21" s="6">
        <f>SUMIFS('all sales summary'!$C$2:$C$2047,'all sales summary'!$A$2:$A$2047,'Overall sales (all sales)'!$A21,'all sales summary'!$B$2:$B$2047,'Overall sales (all sales)'!W$1)</f>
        <v>1.0701101442165</v>
      </c>
      <c r="X21" s="6">
        <f>SUMIFS('all sales summary'!$C$2:$C$2047,'all sales summary'!$A$2:$A$2047,'Overall sales (all sales)'!$A21,'all sales summary'!$B$2:$B$2047,'Overall sales (all sales)'!X$1)</f>
        <v>0.83667267893906305</v>
      </c>
      <c r="Y21" s="6">
        <f>SUMIFS('all sales summary'!$C$2:$C$2047,'all sales summary'!$A$2:$A$2047,'Overall sales (all sales)'!$A21,'all sales summary'!$B$2:$B$2047,'Overall sales (all sales)'!Y$1)</f>
        <v>1.1589362129735701</v>
      </c>
      <c r="Z21" s="6">
        <f>SUMIFS('all sales summary'!$C$2:$C$2047,'all sales summary'!$A$2:$A$2047,'Overall sales (all sales)'!$A21,'all sales summary'!$B$2:$B$2047,'Overall sales (all sales)'!Z$1)</f>
        <v>0.73686601254510598</v>
      </c>
      <c r="AA21" s="6">
        <f>SUMIFS('all sales summary'!$C$2:$C$2047,'all sales summary'!$A$2:$A$2047,'Overall sales (all sales)'!$A21,'all sales summary'!$B$2:$B$2047,'Overall sales (all sales)'!AA$1)</f>
        <v>0.72923582548035604</v>
      </c>
      <c r="AB21" s="6">
        <f>SUMIFS('all sales summary'!$C$2:$C$2047,'all sales summary'!$A$2:$A$2047,'Overall sales (all sales)'!$A21,'all sales summary'!$B$2:$B$2047,'Overall sales (all sales)'!AB$1)</f>
        <v>0.89173121545532297</v>
      </c>
      <c r="AC21" s="6">
        <f>SUMIFS('all sales summary'!$C$2:$C$2047,'all sales summary'!$A$2:$A$2047,'Overall sales (all sales)'!$A21,'all sales summary'!$B$2:$B$2047,'Overall sales (all sales)'!AC$1)</f>
        <v>1.07203192995838</v>
      </c>
      <c r="AD21" s="6">
        <f>SUMIFS('all sales summary'!$C$2:$C$2047,'all sales summary'!$A$2:$A$2047,'Overall sales (all sales)'!$A21,'all sales summary'!$B$2:$B$2047,'Overall sales (all sales)'!AD$1)</f>
        <v>1.18574706691899</v>
      </c>
      <c r="AE21" s="6">
        <f>SUMIFS('all sales summary'!$C$2:$C$2047,'all sales summary'!$A$2:$A$2047,'Overall sales (all sales)'!$A21,'all sales summary'!$B$2:$B$2047,'Overall sales (all sales)'!AE$1)</f>
        <v>1.13519222018696</v>
      </c>
      <c r="AF21" s="6">
        <f>SUMIFS('all sales summary'!$C$2:$C$2047,'all sales summary'!$A$2:$A$2047,'Overall sales (all sales)'!$A21,'all sales summary'!$B$2:$B$2047,'Overall sales (all sales)'!AF$1)</f>
        <v>1.15811342638462</v>
      </c>
      <c r="AG21" s="6">
        <f>SUMIFS('all sales summary'!$C$2:$C$2047,'all sales summary'!$A$2:$A$2047,'Overall sales (all sales)'!$A21,'all sales summary'!$B$2:$B$2047,'Overall sales (all sales)'!AG$1)</f>
        <v>1.1819301801151201</v>
      </c>
      <c r="AH21" s="6">
        <f>SUMIFS('all sales summary'!$C$2:$C$2047,'all sales summary'!$A$2:$A$2047,'Overall sales (all sales)'!$A21,'all sales summary'!$B$2:$B$2047,'Overall sales (all sales)'!AH$1)</f>
        <v>1.1193162101407801</v>
      </c>
      <c r="AK21" t="s">
        <v>59</v>
      </c>
      <c r="AL21" s="6">
        <v>1.11344375174859</v>
      </c>
    </row>
    <row r="22" spans="1:38" x14ac:dyDescent="0.25">
      <c r="A22" s="5" t="s">
        <v>27</v>
      </c>
      <c r="B22" s="6">
        <f>SUMIFS('all sales summary'!$C$2:$C$2047,'all sales summary'!$A$2:$A$2047,'Overall sales (all sales)'!$A22,'all sales summary'!$B$2:$B$2047,'Overall sales (all sales)'!B$1)</f>
        <v>0.84260182863826405</v>
      </c>
      <c r="C22" s="6">
        <f>SUMIFS('all sales summary'!$C$2:$C$2047,'all sales summary'!$A$2:$A$2047,'Overall sales (all sales)'!$A22,'all sales summary'!$B$2:$B$2047,'Overall sales (all sales)'!C$1)</f>
        <v>0.86800292006699298</v>
      </c>
      <c r="D22" s="6">
        <f>SUMIFS('all sales summary'!$C$2:$C$2047,'all sales summary'!$A$2:$A$2047,'Overall sales (all sales)'!$A22,'all sales summary'!$B$2:$B$2047,'Overall sales (all sales)'!D$1)</f>
        <v>1.0280194985427</v>
      </c>
      <c r="E22" s="6">
        <f>SUMIFS('all sales summary'!$C$2:$C$2047,'all sales summary'!$A$2:$A$2047,'Overall sales (all sales)'!$A22,'all sales summary'!$B$2:$B$2047,'Overall sales (all sales)'!E$1)</f>
        <v>0.97966856208402997</v>
      </c>
      <c r="F22" s="6">
        <f>SUMIFS('all sales summary'!$C$2:$C$2047,'all sales summary'!$A$2:$A$2047,'Overall sales (all sales)'!$A22,'all sales summary'!$B$2:$B$2047,'Overall sales (all sales)'!F$1)</f>
        <v>0.99925875387665397</v>
      </c>
      <c r="G22" s="6">
        <f>SUMIFS('all sales summary'!$C$2:$C$2047,'all sales summary'!$A$2:$A$2047,'Overall sales (all sales)'!$A22,'all sales summary'!$B$2:$B$2047,'Overall sales (all sales)'!G$1)</f>
        <v>0.98808577789849505</v>
      </c>
      <c r="H22" s="6">
        <f>SUMIFS('all sales summary'!$C$2:$C$2047,'all sales summary'!$A$2:$A$2047,'Overall sales (all sales)'!$A22,'all sales summary'!$B$2:$B$2047,'Overall sales (all sales)'!H$1)</f>
        <v>0.99240673059487405</v>
      </c>
      <c r="I22" s="6">
        <f>SUMIFS('all sales summary'!$C$2:$C$2047,'all sales summary'!$A$2:$A$2047,'Overall sales (all sales)'!$A22,'all sales summary'!$B$2:$B$2047,'Overall sales (all sales)'!I$1)</f>
        <v>1.0175552356564601</v>
      </c>
      <c r="J22" s="6">
        <f>SUMIFS('all sales summary'!$C$2:$C$2047,'all sales summary'!$A$2:$A$2047,'Overall sales (all sales)'!$A22,'all sales summary'!$B$2:$B$2047,'Overall sales (all sales)'!J$1)</f>
        <v>1.00452480562753</v>
      </c>
      <c r="K22" s="6">
        <f>SUMIFS('all sales summary'!$C$2:$C$2047,'all sales summary'!$A$2:$A$2047,'Overall sales (all sales)'!$A22,'all sales summary'!$B$2:$B$2047,'Overall sales (all sales)'!K$1)</f>
        <v>1.0046552640778601</v>
      </c>
      <c r="L22" s="6">
        <f>SUMIFS('all sales summary'!$C$2:$C$2047,'all sales summary'!$A$2:$A$2047,'Overall sales (all sales)'!$A22,'all sales summary'!$B$2:$B$2047,'Overall sales (all sales)'!L$1)</f>
        <v>1.0501854293144599</v>
      </c>
      <c r="M22" s="6">
        <f>SUMIFS('all sales summary'!$C$2:$C$2047,'all sales summary'!$A$2:$A$2047,'Overall sales (all sales)'!$A22,'all sales summary'!$B$2:$B$2047,'Overall sales (all sales)'!M$1)</f>
        <v>1.2250351936216799</v>
      </c>
      <c r="N22" s="6">
        <f>SUMIFS('all sales summary'!$C$2:$C$2047,'all sales summary'!$A$2:$A$2047,'Overall sales (all sales)'!$A22,'all sales summary'!$B$2:$B$2047,'Overall sales (all sales)'!N$1)</f>
        <v>0.88269177997379999</v>
      </c>
      <c r="O22" s="6">
        <f>SUMIFS('all sales summary'!$C$2:$C$2047,'all sales summary'!$A$2:$A$2047,'Overall sales (all sales)'!$A22,'all sales summary'!$B$2:$B$2047,'Overall sales (all sales)'!O$1)</f>
        <v>0.917621043803728</v>
      </c>
      <c r="P22" s="6">
        <f>SUMIFS('all sales summary'!$C$2:$C$2047,'all sales summary'!$A$2:$A$2047,'Overall sales (all sales)'!$A22,'all sales summary'!$B$2:$B$2047,'Overall sales (all sales)'!P$1)</f>
        <v>0.83661133780450403</v>
      </c>
      <c r="Q22" s="6">
        <f>SUMIFS('all sales summary'!$C$2:$C$2047,'all sales summary'!$A$2:$A$2047,'Overall sales (all sales)'!$A22,'all sales summary'!$B$2:$B$2047,'Overall sales (all sales)'!Q$1)</f>
        <v>0.51245505545339298</v>
      </c>
      <c r="R22" s="6">
        <f>SUMIFS('all sales summary'!$C$2:$C$2047,'all sales summary'!$A$2:$A$2047,'Overall sales (all sales)'!$A22,'all sales summary'!$B$2:$B$2047,'Overall sales (all sales)'!R$1)</f>
        <v>0.63159512388946404</v>
      </c>
      <c r="S22" s="6">
        <f>SUMIFS('all sales summary'!$C$2:$C$2047,'all sales summary'!$A$2:$A$2047,'Overall sales (all sales)'!$A22,'all sales summary'!$B$2:$B$2047,'Overall sales (all sales)'!S$1)</f>
        <v>0.69782293414347396</v>
      </c>
      <c r="T22" s="6">
        <f>SUMIFS('all sales summary'!$C$2:$C$2047,'all sales summary'!$A$2:$A$2047,'Overall sales (all sales)'!$A22,'all sales summary'!$B$2:$B$2047,'Overall sales (all sales)'!T$1)</f>
        <v>0.97375433336823802</v>
      </c>
      <c r="U22" s="6">
        <f>SUMIFS('all sales summary'!$C$2:$C$2047,'all sales summary'!$A$2:$A$2047,'Overall sales (all sales)'!$A22,'all sales summary'!$B$2:$B$2047,'Overall sales (all sales)'!U$1)</f>
        <v>1.0274266698307899</v>
      </c>
      <c r="V22" s="6">
        <f>SUMIFS('all sales summary'!$C$2:$C$2047,'all sales summary'!$A$2:$A$2047,'Overall sales (all sales)'!$A22,'all sales summary'!$B$2:$B$2047,'Overall sales (all sales)'!V$1)</f>
        <v>1.0168783833778201</v>
      </c>
      <c r="W22" s="6">
        <f>SUMIFS('all sales summary'!$C$2:$C$2047,'all sales summary'!$A$2:$A$2047,'Overall sales (all sales)'!$A22,'all sales summary'!$B$2:$B$2047,'Overall sales (all sales)'!W$1)</f>
        <v>1.0578285121472899</v>
      </c>
      <c r="X22" s="6">
        <f>SUMIFS('all sales summary'!$C$2:$C$2047,'all sales summary'!$A$2:$A$2047,'Overall sales (all sales)'!$A22,'all sales summary'!$B$2:$B$2047,'Overall sales (all sales)'!X$1)</f>
        <v>0.97308706614825602</v>
      </c>
      <c r="Y22" s="6">
        <f>SUMIFS('all sales summary'!$C$2:$C$2047,'all sales summary'!$A$2:$A$2047,'Overall sales (all sales)'!$A22,'all sales summary'!$B$2:$B$2047,'Overall sales (all sales)'!Y$1)</f>
        <v>1.13473397567732</v>
      </c>
      <c r="Z22" s="6">
        <f>SUMIFS('all sales summary'!$C$2:$C$2047,'all sales summary'!$A$2:$A$2047,'Overall sales (all sales)'!$A22,'all sales summary'!$B$2:$B$2047,'Overall sales (all sales)'!Z$1)</f>
        <v>0.62489806355164301</v>
      </c>
      <c r="AA22" s="6">
        <f>SUMIFS('all sales summary'!$C$2:$C$2047,'all sales summary'!$A$2:$A$2047,'Overall sales (all sales)'!$A22,'all sales summary'!$B$2:$B$2047,'Overall sales (all sales)'!AA$1)</f>
        <v>0.65640558255416404</v>
      </c>
      <c r="AB22" s="6">
        <f>SUMIFS('all sales summary'!$C$2:$C$2047,'all sales summary'!$A$2:$A$2047,'Overall sales (all sales)'!$A22,'all sales summary'!$B$2:$B$2047,'Overall sales (all sales)'!AB$1)</f>
        <v>0.784511882336695</v>
      </c>
      <c r="AC22" s="6">
        <f>SUMIFS('all sales summary'!$C$2:$C$2047,'all sales summary'!$A$2:$A$2047,'Overall sales (all sales)'!$A22,'all sales summary'!$B$2:$B$2047,'Overall sales (all sales)'!AC$1)</f>
        <v>0.91188394271977602</v>
      </c>
      <c r="AD22" s="6">
        <f>SUMIFS('all sales summary'!$C$2:$C$2047,'all sales summary'!$A$2:$A$2047,'Overall sales (all sales)'!$A22,'all sales summary'!$B$2:$B$2047,'Overall sales (all sales)'!AD$1)</f>
        <v>1.18785606905608</v>
      </c>
      <c r="AE22" s="6">
        <f>SUMIFS('all sales summary'!$C$2:$C$2047,'all sales summary'!$A$2:$A$2047,'Overall sales (all sales)'!$A22,'all sales summary'!$B$2:$B$2047,'Overall sales (all sales)'!AE$1)</f>
        <v>1.1023551085724299</v>
      </c>
      <c r="AF22" s="6">
        <f>SUMIFS('all sales summary'!$C$2:$C$2047,'all sales summary'!$A$2:$A$2047,'Overall sales (all sales)'!$A22,'all sales summary'!$B$2:$B$2047,'Overall sales (all sales)'!AF$1)</f>
        <v>1.15531495144318</v>
      </c>
      <c r="AG22" s="6">
        <f>SUMIFS('all sales summary'!$C$2:$C$2047,'all sales summary'!$A$2:$A$2047,'Overall sales (all sales)'!$A22,'all sales summary'!$B$2:$B$2047,'Overall sales (all sales)'!AG$1)</f>
        <v>1.17831944341907</v>
      </c>
      <c r="AH22" s="6">
        <f>SUMIFS('all sales summary'!$C$2:$C$2047,'all sales summary'!$A$2:$A$2047,'Overall sales (all sales)'!$A22,'all sales summary'!$B$2:$B$2047,'Overall sales (all sales)'!AH$1)</f>
        <v>1.1447626195168501</v>
      </c>
      <c r="AK22" t="s">
        <v>67</v>
      </c>
      <c r="AL22" s="6">
        <v>1.1064791850367299</v>
      </c>
    </row>
    <row r="23" spans="1:38" x14ac:dyDescent="0.25">
      <c r="A23" s="5" t="s">
        <v>28</v>
      </c>
      <c r="B23" s="6">
        <f>SUMIFS('all sales summary'!$C$2:$C$2047,'all sales summary'!$A$2:$A$2047,'Overall sales (all sales)'!$A23,'all sales summary'!$B$2:$B$2047,'Overall sales (all sales)'!B$1)</f>
        <v>0.84287820613670295</v>
      </c>
      <c r="C23" s="6">
        <f>SUMIFS('all sales summary'!$C$2:$C$2047,'all sales summary'!$A$2:$A$2047,'Overall sales (all sales)'!$A23,'all sales summary'!$B$2:$B$2047,'Overall sales (all sales)'!C$1)</f>
        <v>0.86576032583010298</v>
      </c>
      <c r="D23" s="6">
        <f>SUMIFS('all sales summary'!$C$2:$C$2047,'all sales summary'!$A$2:$A$2047,'Overall sales (all sales)'!$A23,'all sales summary'!$B$2:$B$2047,'Overall sales (all sales)'!D$1)</f>
        <v>1.00776341186782</v>
      </c>
      <c r="E23" s="6">
        <f>SUMIFS('all sales summary'!$C$2:$C$2047,'all sales summary'!$A$2:$A$2047,'Overall sales (all sales)'!$A23,'all sales summary'!$B$2:$B$2047,'Overall sales (all sales)'!E$1)</f>
        <v>0.96758955403450897</v>
      </c>
      <c r="F23" s="6">
        <f>SUMIFS('all sales summary'!$C$2:$C$2047,'all sales summary'!$A$2:$A$2047,'Overall sales (all sales)'!$A23,'all sales summary'!$B$2:$B$2047,'Overall sales (all sales)'!F$1)</f>
        <v>0.98882174855622096</v>
      </c>
      <c r="G23" s="6">
        <f>SUMIFS('all sales summary'!$C$2:$C$2047,'all sales summary'!$A$2:$A$2047,'Overall sales (all sales)'!$A23,'all sales summary'!$B$2:$B$2047,'Overall sales (all sales)'!G$1)</f>
        <v>0.96204661217222698</v>
      </c>
      <c r="H23" s="6">
        <f>SUMIFS('all sales summary'!$C$2:$C$2047,'all sales summary'!$A$2:$A$2047,'Overall sales (all sales)'!$A23,'all sales summary'!$B$2:$B$2047,'Overall sales (all sales)'!H$1)</f>
        <v>0.976400190736045</v>
      </c>
      <c r="I23" s="6">
        <f>SUMIFS('all sales summary'!$C$2:$C$2047,'all sales summary'!$A$2:$A$2047,'Overall sales (all sales)'!$A23,'all sales summary'!$B$2:$B$2047,'Overall sales (all sales)'!I$1)</f>
        <v>1.1471312781862399</v>
      </c>
      <c r="J23" s="6">
        <f>SUMIFS('all sales summary'!$C$2:$C$2047,'all sales summary'!$A$2:$A$2047,'Overall sales (all sales)'!$A23,'all sales summary'!$B$2:$B$2047,'Overall sales (all sales)'!J$1)</f>
        <v>0.94370275839152296</v>
      </c>
      <c r="K23" s="6">
        <f>SUMIFS('all sales summary'!$C$2:$C$2047,'all sales summary'!$A$2:$A$2047,'Overall sales (all sales)'!$A23,'all sales summary'!$B$2:$B$2047,'Overall sales (all sales)'!K$1)</f>
        <v>0.99423647967454898</v>
      </c>
      <c r="L23" s="6">
        <f>SUMIFS('all sales summary'!$C$2:$C$2047,'all sales summary'!$A$2:$A$2047,'Overall sales (all sales)'!$A23,'all sales summary'!$B$2:$B$2047,'Overall sales (all sales)'!L$1)</f>
        <v>1.0555967614289301</v>
      </c>
      <c r="M23" s="6">
        <f>SUMIFS('all sales summary'!$C$2:$C$2047,'all sales summary'!$A$2:$A$2047,'Overall sales (all sales)'!$A23,'all sales summary'!$B$2:$B$2047,'Overall sales (all sales)'!M$1)</f>
        <v>1.2480726729851399</v>
      </c>
      <c r="N23" s="6">
        <f>SUMIFS('all sales summary'!$C$2:$C$2047,'all sales summary'!$A$2:$A$2047,'Overall sales (all sales)'!$A23,'all sales summary'!$B$2:$B$2047,'Overall sales (all sales)'!N$1)</f>
        <v>0.89585024016686499</v>
      </c>
      <c r="O23" s="6">
        <f>SUMIFS('all sales summary'!$C$2:$C$2047,'all sales summary'!$A$2:$A$2047,'Overall sales (all sales)'!$A23,'all sales summary'!$B$2:$B$2047,'Overall sales (all sales)'!O$1)</f>
        <v>0.91674994459795101</v>
      </c>
      <c r="P23" s="6">
        <f>SUMIFS('all sales summary'!$C$2:$C$2047,'all sales summary'!$A$2:$A$2047,'Overall sales (all sales)'!$A23,'all sales summary'!$B$2:$B$2047,'Overall sales (all sales)'!P$1)</f>
        <v>0.79538960549399296</v>
      </c>
      <c r="Q23" s="6">
        <f>SUMIFS('all sales summary'!$C$2:$C$2047,'all sales summary'!$A$2:$A$2047,'Overall sales (all sales)'!$A23,'all sales summary'!$B$2:$B$2047,'Overall sales (all sales)'!Q$1)</f>
        <v>0.44237877350822902</v>
      </c>
      <c r="R23" s="6">
        <f>SUMIFS('all sales summary'!$C$2:$C$2047,'all sales summary'!$A$2:$A$2047,'Overall sales (all sales)'!$A23,'all sales summary'!$B$2:$B$2047,'Overall sales (all sales)'!R$1)</f>
        <v>0.53662112611868695</v>
      </c>
      <c r="S23" s="6">
        <f>SUMIFS('all sales summary'!$C$2:$C$2047,'all sales summary'!$A$2:$A$2047,'Overall sales (all sales)'!$A23,'all sales summary'!$B$2:$B$2047,'Overall sales (all sales)'!S$1)</f>
        <v>0.60092600495009196</v>
      </c>
      <c r="T23" s="6">
        <f>SUMIFS('all sales summary'!$C$2:$C$2047,'all sales summary'!$A$2:$A$2047,'Overall sales (all sales)'!$A23,'all sales summary'!$B$2:$B$2047,'Overall sales (all sales)'!T$1)</f>
        <v>0.824249342936897</v>
      </c>
      <c r="U23" s="6">
        <f>SUMIFS('all sales summary'!$C$2:$C$2047,'all sales summary'!$A$2:$A$2047,'Overall sales (all sales)'!$A23,'all sales summary'!$B$2:$B$2047,'Overall sales (all sales)'!U$1)</f>
        <v>0.95973422392476604</v>
      </c>
      <c r="V23" s="6">
        <f>SUMIFS('all sales summary'!$C$2:$C$2047,'all sales summary'!$A$2:$A$2047,'Overall sales (all sales)'!$A23,'all sales summary'!$B$2:$B$2047,'Overall sales (all sales)'!V$1)</f>
        <v>0.93314332392281096</v>
      </c>
      <c r="W23" s="6">
        <f>SUMIFS('all sales summary'!$C$2:$C$2047,'all sales summary'!$A$2:$A$2047,'Overall sales (all sales)'!$A23,'all sales summary'!$B$2:$B$2047,'Overall sales (all sales)'!W$1)</f>
        <v>0.88540868254613403</v>
      </c>
      <c r="X23" s="6">
        <f>SUMIFS('all sales summary'!$C$2:$C$2047,'all sales summary'!$A$2:$A$2047,'Overall sales (all sales)'!$A23,'all sales summary'!$B$2:$B$2047,'Overall sales (all sales)'!X$1)</f>
        <v>0.86818098177700798</v>
      </c>
      <c r="Y23" s="6">
        <f>SUMIFS('all sales summary'!$C$2:$C$2047,'all sales summary'!$A$2:$A$2047,'Overall sales (all sales)'!$A23,'all sales summary'!$B$2:$B$2047,'Overall sales (all sales)'!Y$1)</f>
        <v>0.96570910497309304</v>
      </c>
      <c r="Z23" s="6">
        <f>SUMIFS('all sales summary'!$C$2:$C$2047,'all sales summary'!$A$2:$A$2047,'Overall sales (all sales)'!$A23,'all sales summary'!$B$2:$B$2047,'Overall sales (all sales)'!Z$1)</f>
        <v>0.54707020713699706</v>
      </c>
      <c r="AA23" s="6">
        <f>SUMIFS('all sales summary'!$C$2:$C$2047,'all sales summary'!$A$2:$A$2047,'Overall sales (all sales)'!$A23,'all sales summary'!$B$2:$B$2047,'Overall sales (all sales)'!AA$1)</f>
        <v>0.54935419815049302</v>
      </c>
      <c r="AB23" s="6">
        <f>SUMIFS('all sales summary'!$C$2:$C$2047,'all sales summary'!$A$2:$A$2047,'Overall sales (all sales)'!$A23,'all sales summary'!$B$2:$B$2047,'Overall sales (all sales)'!AB$1)</f>
        <v>0.66694230391192</v>
      </c>
      <c r="AC23" s="6">
        <f>SUMIFS('all sales summary'!$C$2:$C$2047,'all sales summary'!$A$2:$A$2047,'Overall sales (all sales)'!$A23,'all sales summary'!$B$2:$B$2047,'Overall sales (all sales)'!AC$1)</f>
        <v>0.75453505716240399</v>
      </c>
      <c r="AD23" s="6">
        <f>SUMIFS('all sales summary'!$C$2:$C$2047,'all sales summary'!$A$2:$A$2047,'Overall sales (all sales)'!$A23,'all sales summary'!$B$2:$B$2047,'Overall sales (all sales)'!AD$1)</f>
        <v>1.0156658249278001</v>
      </c>
      <c r="AE23" s="6">
        <f>SUMIFS('all sales summary'!$C$2:$C$2047,'all sales summary'!$A$2:$A$2047,'Overall sales (all sales)'!$A23,'all sales summary'!$B$2:$B$2047,'Overall sales (all sales)'!AE$1)</f>
        <v>1.0201004911414999</v>
      </c>
      <c r="AF23" s="6">
        <f>SUMIFS('all sales summary'!$C$2:$C$2047,'all sales summary'!$A$2:$A$2047,'Overall sales (all sales)'!$A23,'all sales summary'!$B$2:$B$2047,'Overall sales (all sales)'!AF$1)</f>
        <v>1.07457911459878</v>
      </c>
      <c r="AG23" s="6">
        <f>SUMIFS('all sales summary'!$C$2:$C$2047,'all sales summary'!$A$2:$A$2047,'Overall sales (all sales)'!$A23,'all sales summary'!$B$2:$B$2047,'Overall sales (all sales)'!AG$1)</f>
        <v>1.1516610433780501</v>
      </c>
      <c r="AH23" s="6">
        <f>SUMIFS('all sales summary'!$C$2:$C$2047,'all sales summary'!$A$2:$A$2047,'Overall sales (all sales)'!$A23,'all sales summary'!$B$2:$B$2047,'Overall sales (all sales)'!AH$1)</f>
        <v>1.04580503776397</v>
      </c>
      <c r="AK23" t="s">
        <v>19</v>
      </c>
      <c r="AL23" s="6">
        <v>1.10647042176374</v>
      </c>
    </row>
    <row r="24" spans="1:38" x14ac:dyDescent="0.25">
      <c r="A24" s="5" t="s">
        <v>29</v>
      </c>
      <c r="B24" s="6">
        <f>SUMIFS('all sales summary'!$C$2:$C$2047,'all sales summary'!$A$2:$A$2047,'Overall sales (all sales)'!$A24,'all sales summary'!$B$2:$B$2047,'Overall sales (all sales)'!B$1)</f>
        <v>0.86767485690308799</v>
      </c>
      <c r="C24" s="6">
        <f>SUMIFS('all sales summary'!$C$2:$C$2047,'all sales summary'!$A$2:$A$2047,'Overall sales (all sales)'!$A24,'all sales summary'!$B$2:$B$2047,'Overall sales (all sales)'!C$1)</f>
        <v>0.85669378609035496</v>
      </c>
      <c r="D24" s="6">
        <f>SUMIFS('all sales summary'!$C$2:$C$2047,'all sales summary'!$A$2:$A$2047,'Overall sales (all sales)'!$A24,'all sales summary'!$B$2:$B$2047,'Overall sales (all sales)'!D$1)</f>
        <v>1.0242985241350999</v>
      </c>
      <c r="E24" s="6">
        <f>SUMIFS('all sales summary'!$C$2:$C$2047,'all sales summary'!$A$2:$A$2047,'Overall sales (all sales)'!$A24,'all sales summary'!$B$2:$B$2047,'Overall sales (all sales)'!E$1)</f>
        <v>0.97608452403034796</v>
      </c>
      <c r="F24" s="6">
        <f>SUMIFS('all sales summary'!$C$2:$C$2047,'all sales summary'!$A$2:$A$2047,'Overall sales (all sales)'!$A24,'all sales summary'!$B$2:$B$2047,'Overall sales (all sales)'!F$1)</f>
        <v>1.0325065933322699</v>
      </c>
      <c r="G24" s="6">
        <f>SUMIFS('all sales summary'!$C$2:$C$2047,'all sales summary'!$A$2:$A$2047,'Overall sales (all sales)'!$A24,'all sales summary'!$B$2:$B$2047,'Overall sales (all sales)'!G$1)</f>
        <v>0.94812571082673403</v>
      </c>
      <c r="H24" s="6">
        <f>SUMIFS('all sales summary'!$C$2:$C$2047,'all sales summary'!$A$2:$A$2047,'Overall sales (all sales)'!$A24,'all sales summary'!$B$2:$B$2047,'Overall sales (all sales)'!H$1)</f>
        <v>0.98011894075121597</v>
      </c>
      <c r="I24" s="6">
        <f>SUMIFS('all sales summary'!$C$2:$C$2047,'all sales summary'!$A$2:$A$2047,'Overall sales (all sales)'!$A24,'all sales summary'!$B$2:$B$2047,'Overall sales (all sales)'!I$1)</f>
        <v>1.0027997764354399</v>
      </c>
      <c r="J24" s="6">
        <f>SUMIFS('all sales summary'!$C$2:$C$2047,'all sales summary'!$A$2:$A$2047,'Overall sales (all sales)'!$A24,'all sales summary'!$B$2:$B$2047,'Overall sales (all sales)'!J$1)</f>
        <v>0.97333688716217204</v>
      </c>
      <c r="K24" s="6">
        <f>SUMIFS('all sales summary'!$C$2:$C$2047,'all sales summary'!$A$2:$A$2047,'Overall sales (all sales)'!$A24,'all sales summary'!$B$2:$B$2047,'Overall sales (all sales)'!K$1)</f>
        <v>1.01928597847014</v>
      </c>
      <c r="L24" s="6">
        <f>SUMIFS('all sales summary'!$C$2:$C$2047,'all sales summary'!$A$2:$A$2047,'Overall sales (all sales)'!$A24,'all sales summary'!$B$2:$B$2047,'Overall sales (all sales)'!L$1)</f>
        <v>1.0824148080946501</v>
      </c>
      <c r="M24" s="6">
        <f>SUMIFS('all sales summary'!$C$2:$C$2047,'all sales summary'!$A$2:$A$2047,'Overall sales (all sales)'!$A24,'all sales summary'!$B$2:$B$2047,'Overall sales (all sales)'!M$1)</f>
        <v>1.23665961376849</v>
      </c>
      <c r="N24" s="6">
        <f>SUMIFS('all sales summary'!$C$2:$C$2047,'all sales summary'!$A$2:$A$2047,'Overall sales (all sales)'!$A24,'all sales summary'!$B$2:$B$2047,'Overall sales (all sales)'!N$1)</f>
        <v>0.90340318390305496</v>
      </c>
      <c r="O24" s="6">
        <f>SUMIFS('all sales summary'!$C$2:$C$2047,'all sales summary'!$A$2:$A$2047,'Overall sales (all sales)'!$A24,'all sales summary'!$B$2:$B$2047,'Overall sales (all sales)'!O$1)</f>
        <v>0.89545377914367097</v>
      </c>
      <c r="P24" s="6">
        <f>SUMIFS('all sales summary'!$C$2:$C$2047,'all sales summary'!$A$2:$A$2047,'Overall sales (all sales)'!$A24,'all sales summary'!$B$2:$B$2047,'Overall sales (all sales)'!P$1)</f>
        <v>0.75361551193640097</v>
      </c>
      <c r="Q24" s="6">
        <f>SUMIFS('all sales summary'!$C$2:$C$2047,'all sales summary'!$A$2:$A$2047,'Overall sales (all sales)'!$A24,'all sales summary'!$B$2:$B$2047,'Overall sales (all sales)'!Q$1)</f>
        <v>0.34153513652855699</v>
      </c>
      <c r="R24" s="6">
        <f>SUMIFS('all sales summary'!$C$2:$C$2047,'all sales summary'!$A$2:$A$2047,'Overall sales (all sales)'!$A24,'all sales summary'!$B$2:$B$2047,'Overall sales (all sales)'!R$1)</f>
        <v>0.44406419593775698</v>
      </c>
      <c r="S24" s="6">
        <f>SUMIFS('all sales summary'!$C$2:$C$2047,'all sales summary'!$A$2:$A$2047,'Overall sales (all sales)'!$A24,'all sales summary'!$B$2:$B$2047,'Overall sales (all sales)'!S$1)</f>
        <v>0.63371479153732801</v>
      </c>
      <c r="T24" s="6">
        <f>SUMIFS('all sales summary'!$C$2:$C$2047,'all sales summary'!$A$2:$A$2047,'Overall sales (all sales)'!$A24,'all sales summary'!$B$2:$B$2047,'Overall sales (all sales)'!T$1)</f>
        <v>0.895713467567816</v>
      </c>
      <c r="U24" s="6">
        <f>SUMIFS('all sales summary'!$C$2:$C$2047,'all sales summary'!$A$2:$A$2047,'Overall sales (all sales)'!$A24,'all sales summary'!$B$2:$B$2047,'Overall sales (all sales)'!U$1)</f>
        <v>1.03725556004585</v>
      </c>
      <c r="V24" s="6">
        <f>SUMIFS('all sales summary'!$C$2:$C$2047,'all sales summary'!$A$2:$A$2047,'Overall sales (all sales)'!$A24,'all sales summary'!$B$2:$B$2047,'Overall sales (all sales)'!V$1)</f>
        <v>0.93880927238367695</v>
      </c>
      <c r="W24" s="6">
        <f>SUMIFS('all sales summary'!$C$2:$C$2047,'all sales summary'!$A$2:$A$2047,'Overall sales (all sales)'!$A24,'all sales summary'!$B$2:$B$2047,'Overall sales (all sales)'!W$1)</f>
        <v>0.93131272571879897</v>
      </c>
      <c r="X24" s="6">
        <f>SUMIFS('all sales summary'!$C$2:$C$2047,'all sales summary'!$A$2:$A$2047,'Overall sales (all sales)'!$A24,'all sales summary'!$B$2:$B$2047,'Overall sales (all sales)'!X$1)</f>
        <v>0.60135427183332502</v>
      </c>
      <c r="Y24" s="6">
        <f>SUMIFS('all sales summary'!$C$2:$C$2047,'all sales summary'!$A$2:$A$2047,'Overall sales (all sales)'!$A24,'all sales summary'!$B$2:$B$2047,'Overall sales (all sales)'!Y$1)</f>
        <v>1.11007884465449</v>
      </c>
      <c r="Z24" s="6">
        <f>SUMIFS('all sales summary'!$C$2:$C$2047,'all sales summary'!$A$2:$A$2047,'Overall sales (all sales)'!$A24,'all sales summary'!$B$2:$B$2047,'Overall sales (all sales)'!Z$1)</f>
        <v>0.60578254557947397</v>
      </c>
      <c r="AA24" s="6">
        <f>SUMIFS('all sales summary'!$C$2:$C$2047,'all sales summary'!$A$2:$A$2047,'Overall sales (all sales)'!$A24,'all sales summary'!$B$2:$B$2047,'Overall sales (all sales)'!AA$1)</f>
        <v>0.58384762005216195</v>
      </c>
      <c r="AB24" s="6">
        <f>SUMIFS('all sales summary'!$C$2:$C$2047,'all sales summary'!$A$2:$A$2047,'Overall sales (all sales)'!$A24,'all sales summary'!$B$2:$B$2047,'Overall sales (all sales)'!AB$1)</f>
        <v>0.69277947572141996</v>
      </c>
      <c r="AC24" s="6">
        <f>SUMIFS('all sales summary'!$C$2:$C$2047,'all sales summary'!$A$2:$A$2047,'Overall sales (all sales)'!$A24,'all sales summary'!$B$2:$B$2047,'Overall sales (all sales)'!AC$1)</f>
        <v>0.99555305243027403</v>
      </c>
      <c r="AD24" s="6">
        <f>SUMIFS('all sales summary'!$C$2:$C$2047,'all sales summary'!$A$2:$A$2047,'Overall sales (all sales)'!$A24,'all sales summary'!$B$2:$B$2047,'Overall sales (all sales)'!AD$1)</f>
        <v>1.1303759767066199</v>
      </c>
      <c r="AE24" s="6">
        <f>SUMIFS('all sales summary'!$C$2:$C$2047,'all sales summary'!$A$2:$A$2047,'Overall sales (all sales)'!$A24,'all sales summary'!$B$2:$B$2047,'Overall sales (all sales)'!AE$1)</f>
        <v>1.1151970544313099</v>
      </c>
      <c r="AF24" s="6">
        <f>SUMIFS('all sales summary'!$C$2:$C$2047,'all sales summary'!$A$2:$A$2047,'Overall sales (all sales)'!$A24,'all sales summary'!$B$2:$B$2047,'Overall sales (all sales)'!AF$1)</f>
        <v>1.1774226437509401</v>
      </c>
      <c r="AG24" s="6">
        <f>SUMIFS('all sales summary'!$C$2:$C$2047,'all sales summary'!$A$2:$A$2047,'Overall sales (all sales)'!$A24,'all sales summary'!$B$2:$B$2047,'Overall sales (all sales)'!AG$1)</f>
        <v>1.09458488125761</v>
      </c>
      <c r="AH24" s="6">
        <f>SUMIFS('all sales summary'!$C$2:$C$2047,'all sales summary'!$A$2:$A$2047,'Overall sales (all sales)'!$A24,'all sales summary'!$B$2:$B$2047,'Overall sales (all sales)'!AH$1)</f>
        <v>1.0553197669639101</v>
      </c>
      <c r="AK24" t="s">
        <v>11</v>
      </c>
      <c r="AL24" s="6">
        <v>1.10376111627757</v>
      </c>
    </row>
    <row r="25" spans="1:38" x14ac:dyDescent="0.25">
      <c r="A25" s="5" t="s">
        <v>30</v>
      </c>
      <c r="B25" s="6">
        <f>SUMIFS('all sales summary'!$C$2:$C$2047,'all sales summary'!$A$2:$A$2047,'Overall sales (all sales)'!$A25,'all sales summary'!$B$2:$B$2047,'Overall sales (all sales)'!B$1)</f>
        <v>0.822938775113917</v>
      </c>
      <c r="C25" s="6">
        <f>SUMIFS('all sales summary'!$C$2:$C$2047,'all sales summary'!$A$2:$A$2047,'Overall sales (all sales)'!$A25,'all sales summary'!$B$2:$B$2047,'Overall sales (all sales)'!C$1)</f>
        <v>0.844777963745167</v>
      </c>
      <c r="D25" s="6">
        <f>SUMIFS('all sales summary'!$C$2:$C$2047,'all sales summary'!$A$2:$A$2047,'Overall sales (all sales)'!$A25,'all sales summary'!$B$2:$B$2047,'Overall sales (all sales)'!D$1)</f>
        <v>1.0064425848487899</v>
      </c>
      <c r="E25" s="6">
        <f>SUMIFS('all sales summary'!$C$2:$C$2047,'all sales summary'!$A$2:$A$2047,'Overall sales (all sales)'!$A25,'all sales summary'!$B$2:$B$2047,'Overall sales (all sales)'!E$1)</f>
        <v>0.96946723725044504</v>
      </c>
      <c r="F25" s="6">
        <f>SUMIFS('all sales summary'!$C$2:$C$2047,'all sales summary'!$A$2:$A$2047,'Overall sales (all sales)'!$A25,'all sales summary'!$B$2:$B$2047,'Overall sales (all sales)'!F$1)</f>
        <v>1.01242787794054</v>
      </c>
      <c r="G25" s="6">
        <f>SUMIFS('all sales summary'!$C$2:$C$2047,'all sales summary'!$A$2:$A$2047,'Overall sales (all sales)'!$A25,'all sales summary'!$B$2:$B$2047,'Overall sales (all sales)'!G$1)</f>
        <v>0.997692630574462</v>
      </c>
      <c r="H25" s="6">
        <f>SUMIFS('all sales summary'!$C$2:$C$2047,'all sales summary'!$A$2:$A$2047,'Overall sales (all sales)'!$A25,'all sales summary'!$B$2:$B$2047,'Overall sales (all sales)'!H$1)</f>
        <v>0.98207695481821899</v>
      </c>
      <c r="I25" s="6">
        <f>SUMIFS('all sales summary'!$C$2:$C$2047,'all sales summary'!$A$2:$A$2047,'Overall sales (all sales)'!$A25,'all sales summary'!$B$2:$B$2047,'Overall sales (all sales)'!I$1)</f>
        <v>1.0118251473267199</v>
      </c>
      <c r="J25" s="6">
        <f>SUMIFS('all sales summary'!$C$2:$C$2047,'all sales summary'!$A$2:$A$2047,'Overall sales (all sales)'!$A25,'all sales summary'!$B$2:$B$2047,'Overall sales (all sales)'!J$1)</f>
        <v>0.96274945336309303</v>
      </c>
      <c r="K25" s="6">
        <f>SUMIFS('all sales summary'!$C$2:$C$2047,'all sales summary'!$A$2:$A$2047,'Overall sales (all sales)'!$A25,'all sales summary'!$B$2:$B$2047,'Overall sales (all sales)'!K$1)</f>
        <v>1.0188096507267601</v>
      </c>
      <c r="L25" s="6">
        <f>SUMIFS('all sales summary'!$C$2:$C$2047,'all sales summary'!$A$2:$A$2047,'Overall sales (all sales)'!$A25,'all sales summary'!$B$2:$B$2047,'Overall sales (all sales)'!L$1)</f>
        <v>1.0853708963503499</v>
      </c>
      <c r="M25" s="6">
        <f>SUMIFS('all sales summary'!$C$2:$C$2047,'all sales summary'!$A$2:$A$2047,'Overall sales (all sales)'!$A25,'all sales summary'!$B$2:$B$2047,'Overall sales (all sales)'!M$1)</f>
        <v>1.28542082794153</v>
      </c>
      <c r="N25" s="6">
        <f>SUMIFS('all sales summary'!$C$2:$C$2047,'all sales summary'!$A$2:$A$2047,'Overall sales (all sales)'!$A25,'all sales summary'!$B$2:$B$2047,'Overall sales (all sales)'!N$1)</f>
        <v>0.88616387836336896</v>
      </c>
      <c r="O25" s="6">
        <f>SUMIFS('all sales summary'!$C$2:$C$2047,'all sales summary'!$A$2:$A$2047,'Overall sales (all sales)'!$A25,'all sales summary'!$B$2:$B$2047,'Overall sales (all sales)'!O$1)</f>
        <v>0.90068253267602305</v>
      </c>
      <c r="P25" s="6">
        <f>SUMIFS('all sales summary'!$C$2:$C$2047,'all sales summary'!$A$2:$A$2047,'Overall sales (all sales)'!$A25,'all sales summary'!$B$2:$B$2047,'Overall sales (all sales)'!P$1)</f>
        <v>0.80044191702814205</v>
      </c>
      <c r="Q25" s="6">
        <f>SUMIFS('all sales summary'!$C$2:$C$2047,'all sales summary'!$A$2:$A$2047,'Overall sales (all sales)'!$A25,'all sales summary'!$B$2:$B$2047,'Overall sales (all sales)'!Q$1)</f>
        <v>0.43050607476030101</v>
      </c>
      <c r="R25" s="6">
        <f>SUMIFS('all sales summary'!$C$2:$C$2047,'all sales summary'!$A$2:$A$2047,'Overall sales (all sales)'!$A25,'all sales summary'!$B$2:$B$2047,'Overall sales (all sales)'!R$1)</f>
        <v>0.54022485087125005</v>
      </c>
      <c r="S25" s="6">
        <f>SUMIFS('all sales summary'!$C$2:$C$2047,'all sales summary'!$A$2:$A$2047,'Overall sales (all sales)'!$A25,'all sales summary'!$B$2:$B$2047,'Overall sales (all sales)'!S$1)</f>
        <v>0.63463803265188601</v>
      </c>
      <c r="T25" s="6">
        <f>SUMIFS('all sales summary'!$C$2:$C$2047,'all sales summary'!$A$2:$A$2047,'Overall sales (all sales)'!$A25,'all sales summary'!$B$2:$B$2047,'Overall sales (all sales)'!T$1)</f>
        <v>0.92122654707509999</v>
      </c>
      <c r="U25" s="6">
        <f>SUMIFS('all sales summary'!$C$2:$C$2047,'all sales summary'!$A$2:$A$2047,'Overall sales (all sales)'!$A25,'all sales summary'!$B$2:$B$2047,'Overall sales (all sales)'!U$1)</f>
        <v>0.98163796821914895</v>
      </c>
      <c r="V25" s="6">
        <f>SUMIFS('all sales summary'!$C$2:$C$2047,'all sales summary'!$A$2:$A$2047,'Overall sales (all sales)'!$A25,'all sales summary'!$B$2:$B$2047,'Overall sales (all sales)'!V$1)</f>
        <v>0.93130022165029003</v>
      </c>
      <c r="W25" s="6">
        <f>SUMIFS('all sales summary'!$C$2:$C$2047,'all sales summary'!$A$2:$A$2047,'Overall sales (all sales)'!$A25,'all sales summary'!$B$2:$B$2047,'Overall sales (all sales)'!W$1)</f>
        <v>0.92339714456438704</v>
      </c>
      <c r="X25" s="6">
        <f>SUMIFS('all sales summary'!$C$2:$C$2047,'all sales summary'!$A$2:$A$2047,'Overall sales (all sales)'!$A25,'all sales summary'!$B$2:$B$2047,'Overall sales (all sales)'!X$1)</f>
        <v>0.86135764774716495</v>
      </c>
      <c r="Y25" s="6">
        <f>SUMIFS('all sales summary'!$C$2:$C$2047,'all sales summary'!$A$2:$A$2047,'Overall sales (all sales)'!$A25,'all sales summary'!$B$2:$B$2047,'Overall sales (all sales)'!Y$1)</f>
        <v>0.96044426536643601</v>
      </c>
      <c r="Z25" s="6">
        <f>SUMIFS('all sales summary'!$C$2:$C$2047,'all sales summary'!$A$2:$A$2047,'Overall sales (all sales)'!$A25,'all sales summary'!$B$2:$B$2047,'Overall sales (all sales)'!Z$1)</f>
        <v>0.54091604372396296</v>
      </c>
      <c r="AA25" s="6">
        <f>SUMIFS('all sales summary'!$C$2:$C$2047,'all sales summary'!$A$2:$A$2047,'Overall sales (all sales)'!$A25,'all sales summary'!$B$2:$B$2047,'Overall sales (all sales)'!AA$1)</f>
        <v>0.54754189249136598</v>
      </c>
      <c r="AB25" s="6">
        <f>SUMIFS('all sales summary'!$C$2:$C$2047,'all sales summary'!$A$2:$A$2047,'Overall sales (all sales)'!$A25,'all sales summary'!$B$2:$B$2047,'Overall sales (all sales)'!AB$1)</f>
        <v>0.68944325637315396</v>
      </c>
      <c r="AC25" s="6">
        <f>SUMIFS('all sales summary'!$C$2:$C$2047,'all sales summary'!$A$2:$A$2047,'Overall sales (all sales)'!$A25,'all sales summary'!$B$2:$B$2047,'Overall sales (all sales)'!AC$1)</f>
        <v>0.82065822540601796</v>
      </c>
      <c r="AD25" s="6">
        <f>SUMIFS('all sales summary'!$C$2:$C$2047,'all sales summary'!$A$2:$A$2047,'Overall sales (all sales)'!$A25,'all sales summary'!$B$2:$B$2047,'Overall sales (all sales)'!AD$1)</f>
        <v>1.05878696335109</v>
      </c>
      <c r="AE25" s="6">
        <f>SUMIFS('all sales summary'!$C$2:$C$2047,'all sales summary'!$A$2:$A$2047,'Overall sales (all sales)'!$A25,'all sales summary'!$B$2:$B$2047,'Overall sales (all sales)'!AE$1)</f>
        <v>1.0515590286771499</v>
      </c>
      <c r="AF25" s="6">
        <f>SUMIFS('all sales summary'!$C$2:$C$2047,'all sales summary'!$A$2:$A$2047,'Overall sales (all sales)'!$A25,'all sales summary'!$B$2:$B$2047,'Overall sales (all sales)'!AF$1)</f>
        <v>1.0741891934756</v>
      </c>
      <c r="AG25" s="6">
        <f>SUMIFS('all sales summary'!$C$2:$C$2047,'all sales summary'!$A$2:$A$2047,'Overall sales (all sales)'!$A25,'all sales summary'!$B$2:$B$2047,'Overall sales (all sales)'!AG$1)</f>
        <v>1.1062494036975301</v>
      </c>
      <c r="AH25" s="6">
        <f>SUMIFS('all sales summary'!$C$2:$C$2047,'all sales summary'!$A$2:$A$2047,'Overall sales (all sales)'!$A25,'all sales summary'!$B$2:$B$2047,'Overall sales (all sales)'!AH$1)</f>
        <v>1.0694654954135301</v>
      </c>
      <c r="AK25" t="s">
        <v>13</v>
      </c>
      <c r="AL25" s="6">
        <v>1.0928746961425999</v>
      </c>
    </row>
    <row r="26" spans="1:38" x14ac:dyDescent="0.25">
      <c r="A26" s="5" t="s">
        <v>31</v>
      </c>
      <c r="B26" s="6">
        <f>SUMIFS('all sales summary'!$C$2:$C$2047,'all sales summary'!$A$2:$A$2047,'Overall sales (all sales)'!$A26,'all sales summary'!$B$2:$B$2047,'Overall sales (all sales)'!B$1)</f>
        <v>0.84193105346746999</v>
      </c>
      <c r="C26" s="6">
        <f>SUMIFS('all sales summary'!$C$2:$C$2047,'all sales summary'!$A$2:$A$2047,'Overall sales (all sales)'!$A26,'all sales summary'!$B$2:$B$2047,'Overall sales (all sales)'!C$1)</f>
        <v>0.83364716405435701</v>
      </c>
      <c r="D26" s="6">
        <f>SUMIFS('all sales summary'!$C$2:$C$2047,'all sales summary'!$A$2:$A$2047,'Overall sales (all sales)'!$A26,'all sales summary'!$B$2:$B$2047,'Overall sales (all sales)'!D$1)</f>
        <v>1.021300564973</v>
      </c>
      <c r="E26" s="6">
        <f>SUMIFS('all sales summary'!$C$2:$C$2047,'all sales summary'!$A$2:$A$2047,'Overall sales (all sales)'!$A26,'all sales summary'!$B$2:$B$2047,'Overall sales (all sales)'!E$1)</f>
        <v>0.97095939216447003</v>
      </c>
      <c r="F26" s="6">
        <f>SUMIFS('all sales summary'!$C$2:$C$2047,'all sales summary'!$A$2:$A$2047,'Overall sales (all sales)'!$A26,'all sales summary'!$B$2:$B$2047,'Overall sales (all sales)'!F$1)</f>
        <v>1.02950811777671</v>
      </c>
      <c r="G26" s="6">
        <f>SUMIFS('all sales summary'!$C$2:$C$2047,'all sales summary'!$A$2:$A$2047,'Overall sales (all sales)'!$A26,'all sales summary'!$B$2:$B$2047,'Overall sales (all sales)'!G$1)</f>
        <v>1.0017399765030499</v>
      </c>
      <c r="H26" s="6">
        <f>SUMIFS('all sales summary'!$C$2:$C$2047,'all sales summary'!$A$2:$A$2047,'Overall sales (all sales)'!$A26,'all sales summary'!$B$2:$B$2047,'Overall sales (all sales)'!H$1)</f>
        <v>1.0320396701014301</v>
      </c>
      <c r="I26" s="6">
        <f>SUMIFS('all sales summary'!$C$2:$C$2047,'all sales summary'!$A$2:$A$2047,'Overall sales (all sales)'!$A26,'all sales summary'!$B$2:$B$2047,'Overall sales (all sales)'!I$1)</f>
        <v>1.0786391102549</v>
      </c>
      <c r="J26" s="6">
        <f>SUMIFS('all sales summary'!$C$2:$C$2047,'all sales summary'!$A$2:$A$2047,'Overall sales (all sales)'!$A26,'all sales summary'!$B$2:$B$2047,'Overall sales (all sales)'!J$1)</f>
        <v>0.951320320401429</v>
      </c>
      <c r="K26" s="6">
        <f>SUMIFS('all sales summary'!$C$2:$C$2047,'all sales summary'!$A$2:$A$2047,'Overall sales (all sales)'!$A26,'all sales summary'!$B$2:$B$2047,'Overall sales (all sales)'!K$1)</f>
        <v>0.99001372610419602</v>
      </c>
      <c r="L26" s="6">
        <f>SUMIFS('all sales summary'!$C$2:$C$2047,'all sales summary'!$A$2:$A$2047,'Overall sales (all sales)'!$A26,'all sales summary'!$B$2:$B$2047,'Overall sales (all sales)'!L$1)</f>
        <v>1.07655095897304</v>
      </c>
      <c r="M26" s="6">
        <f>SUMIFS('all sales summary'!$C$2:$C$2047,'all sales summary'!$A$2:$A$2047,'Overall sales (all sales)'!$A26,'all sales summary'!$B$2:$B$2047,'Overall sales (all sales)'!M$1)</f>
        <v>1.17234994522595</v>
      </c>
      <c r="N26" s="6">
        <f>SUMIFS('all sales summary'!$C$2:$C$2047,'all sales summary'!$A$2:$A$2047,'Overall sales (all sales)'!$A26,'all sales summary'!$B$2:$B$2047,'Overall sales (all sales)'!N$1)</f>
        <v>0.90379400505371099</v>
      </c>
      <c r="O26" s="6">
        <f>SUMIFS('all sales summary'!$C$2:$C$2047,'all sales summary'!$A$2:$A$2047,'Overall sales (all sales)'!$A26,'all sales summary'!$B$2:$B$2047,'Overall sales (all sales)'!O$1)</f>
        <v>0.93161804744872601</v>
      </c>
      <c r="P26" s="6">
        <f>SUMIFS('all sales summary'!$C$2:$C$2047,'all sales summary'!$A$2:$A$2047,'Overall sales (all sales)'!$A26,'all sales summary'!$B$2:$B$2047,'Overall sales (all sales)'!P$1)</f>
        <v>0.89150429889908001</v>
      </c>
      <c r="Q26" s="6">
        <f>SUMIFS('all sales summary'!$C$2:$C$2047,'all sales summary'!$A$2:$A$2047,'Overall sales (all sales)'!$A26,'all sales summary'!$B$2:$B$2047,'Overall sales (all sales)'!Q$1)</f>
        <v>0.54310720170156301</v>
      </c>
      <c r="R26" s="6">
        <f>SUMIFS('all sales summary'!$C$2:$C$2047,'all sales summary'!$A$2:$A$2047,'Overall sales (all sales)'!$A26,'all sales summary'!$B$2:$B$2047,'Overall sales (all sales)'!R$1)</f>
        <v>0.68492255068903796</v>
      </c>
      <c r="S26" s="6">
        <f>SUMIFS('all sales summary'!$C$2:$C$2047,'all sales summary'!$A$2:$A$2047,'Overall sales (all sales)'!$A26,'all sales summary'!$B$2:$B$2047,'Overall sales (all sales)'!S$1)</f>
        <v>0.805719883475151</v>
      </c>
      <c r="T26" s="6">
        <f>SUMIFS('all sales summary'!$C$2:$C$2047,'all sales summary'!$A$2:$A$2047,'Overall sales (all sales)'!$A26,'all sales summary'!$B$2:$B$2047,'Overall sales (all sales)'!T$1)</f>
        <v>0.98524501862976099</v>
      </c>
      <c r="U26" s="6">
        <f>SUMIFS('all sales summary'!$C$2:$C$2047,'all sales summary'!$A$2:$A$2047,'Overall sales (all sales)'!$A26,'all sales summary'!$B$2:$B$2047,'Overall sales (all sales)'!U$1)</f>
        <v>1.00921383716736</v>
      </c>
      <c r="V26" s="6">
        <f>SUMIFS('all sales summary'!$C$2:$C$2047,'all sales summary'!$A$2:$A$2047,'Overall sales (all sales)'!$A26,'all sales summary'!$B$2:$B$2047,'Overall sales (all sales)'!V$1)</f>
        <v>0.99958585585099202</v>
      </c>
      <c r="W26" s="6">
        <f>SUMIFS('all sales summary'!$C$2:$C$2047,'all sales summary'!$A$2:$A$2047,'Overall sales (all sales)'!$A26,'all sales summary'!$B$2:$B$2047,'Overall sales (all sales)'!W$1)</f>
        <v>1.0384577495677401</v>
      </c>
      <c r="X26" s="6">
        <f>SUMIFS('all sales summary'!$C$2:$C$2047,'all sales summary'!$A$2:$A$2047,'Overall sales (all sales)'!$A26,'all sales summary'!$B$2:$B$2047,'Overall sales (all sales)'!X$1)</f>
        <v>0.83093211898636099</v>
      </c>
      <c r="Y26" s="6">
        <f>SUMIFS('all sales summary'!$C$2:$C$2047,'all sales summary'!$A$2:$A$2047,'Overall sales (all sales)'!$A26,'all sales summary'!$B$2:$B$2047,'Overall sales (all sales)'!Y$1)</f>
        <v>1.0982544366392799</v>
      </c>
      <c r="Z26" s="6">
        <f>SUMIFS('all sales summary'!$C$2:$C$2047,'all sales summary'!$A$2:$A$2047,'Overall sales (all sales)'!$A26,'all sales summary'!$B$2:$B$2047,'Overall sales (all sales)'!Z$1)</f>
        <v>0.64330355190571797</v>
      </c>
      <c r="AA26" s="6">
        <f>SUMIFS('all sales summary'!$C$2:$C$2047,'all sales summary'!$A$2:$A$2047,'Overall sales (all sales)'!$A26,'all sales summary'!$B$2:$B$2047,'Overall sales (all sales)'!AA$1)</f>
        <v>0.67196336897613596</v>
      </c>
      <c r="AB26" s="6">
        <f>SUMIFS('all sales summary'!$C$2:$C$2047,'all sales summary'!$A$2:$A$2047,'Overall sales (all sales)'!$A26,'all sales summary'!$B$2:$B$2047,'Overall sales (all sales)'!AB$1)</f>
        <v>0.840787668930151</v>
      </c>
      <c r="AC26" s="6">
        <f>SUMIFS('all sales summary'!$C$2:$C$2047,'all sales summary'!$A$2:$A$2047,'Overall sales (all sales)'!$A26,'all sales summary'!$B$2:$B$2047,'Overall sales (all sales)'!AC$1)</f>
        <v>0.94910269117073598</v>
      </c>
      <c r="AD26" s="6">
        <f>SUMIFS('all sales summary'!$C$2:$C$2047,'all sales summary'!$A$2:$A$2047,'Overall sales (all sales)'!$A26,'all sales summary'!$B$2:$B$2047,'Overall sales (all sales)'!AD$1)</f>
        <v>1.05606738974243</v>
      </c>
      <c r="AE26" s="6">
        <f>SUMIFS('all sales summary'!$C$2:$C$2047,'all sales summary'!$A$2:$A$2047,'Overall sales (all sales)'!$A26,'all sales summary'!$B$2:$B$2047,'Overall sales (all sales)'!AE$1)</f>
        <v>1.0228604674553201</v>
      </c>
      <c r="AF26" s="6">
        <f>SUMIFS('all sales summary'!$C$2:$C$2047,'all sales summary'!$A$2:$A$2047,'Overall sales (all sales)'!$A26,'all sales summary'!$B$2:$B$2047,'Overall sales (all sales)'!AF$1)</f>
        <v>1.14134756546171</v>
      </c>
      <c r="AG26" s="6">
        <f>SUMIFS('all sales summary'!$C$2:$C$2047,'all sales summary'!$A$2:$A$2047,'Overall sales (all sales)'!$A26,'all sales summary'!$B$2:$B$2047,'Overall sales (all sales)'!AG$1)</f>
        <v>1.1577433542753901</v>
      </c>
      <c r="AH26" s="6">
        <f>SUMIFS('all sales summary'!$C$2:$C$2047,'all sales summary'!$A$2:$A$2047,'Overall sales (all sales)'!$A26,'all sales summary'!$B$2:$B$2047,'Overall sales (all sales)'!AH$1)</f>
        <v>1.0596547946533099</v>
      </c>
      <c r="AK26" t="s">
        <v>15</v>
      </c>
      <c r="AL26" s="6">
        <v>1.09278569328083</v>
      </c>
    </row>
    <row r="27" spans="1:38" x14ac:dyDescent="0.25">
      <c r="A27" s="5" t="s">
        <v>32</v>
      </c>
      <c r="B27" s="6">
        <f>SUMIFS('all sales summary'!$C$2:$C$2047,'all sales summary'!$A$2:$A$2047,'Overall sales (all sales)'!$A27,'all sales summary'!$B$2:$B$2047,'Overall sales (all sales)'!B$1)</f>
        <v>0.93251711906679902</v>
      </c>
      <c r="C27" s="6">
        <f>SUMIFS('all sales summary'!$C$2:$C$2047,'all sales summary'!$A$2:$A$2047,'Overall sales (all sales)'!$A27,'all sales summary'!$B$2:$B$2047,'Overall sales (all sales)'!C$1)</f>
        <v>0.90189365570401103</v>
      </c>
      <c r="D27" s="6">
        <f>SUMIFS('all sales summary'!$C$2:$C$2047,'all sales summary'!$A$2:$A$2047,'Overall sales (all sales)'!$A27,'all sales summary'!$B$2:$B$2047,'Overall sales (all sales)'!D$1)</f>
        <v>1.03940734226061</v>
      </c>
      <c r="E27" s="6">
        <f>SUMIFS('all sales summary'!$C$2:$C$2047,'all sales summary'!$A$2:$A$2047,'Overall sales (all sales)'!$A27,'all sales summary'!$B$2:$B$2047,'Overall sales (all sales)'!E$1)</f>
        <v>0.96573224683655801</v>
      </c>
      <c r="F27" s="6">
        <f>SUMIFS('all sales summary'!$C$2:$C$2047,'all sales summary'!$A$2:$A$2047,'Overall sales (all sales)'!$A27,'all sales summary'!$B$2:$B$2047,'Overall sales (all sales)'!F$1)</f>
        <v>1.01262395705859</v>
      </c>
      <c r="G27" s="6">
        <f>SUMIFS('all sales summary'!$C$2:$C$2047,'all sales summary'!$A$2:$A$2047,'Overall sales (all sales)'!$A27,'all sales summary'!$B$2:$B$2047,'Overall sales (all sales)'!G$1)</f>
        <v>0.95738949681113905</v>
      </c>
      <c r="H27" s="6">
        <f>SUMIFS('all sales summary'!$C$2:$C$2047,'all sales summary'!$A$2:$A$2047,'Overall sales (all sales)'!$A27,'all sales summary'!$B$2:$B$2047,'Overall sales (all sales)'!H$1)</f>
        <v>1.01698434253897</v>
      </c>
      <c r="I27" s="6">
        <f>SUMIFS('all sales summary'!$C$2:$C$2047,'all sales summary'!$A$2:$A$2047,'Overall sales (all sales)'!$A27,'all sales summary'!$B$2:$B$2047,'Overall sales (all sales)'!I$1)</f>
        <v>1.00749245930424</v>
      </c>
      <c r="J27" s="6">
        <f>SUMIFS('all sales summary'!$C$2:$C$2047,'all sales summary'!$A$2:$A$2047,'Overall sales (all sales)'!$A27,'all sales summary'!$B$2:$B$2047,'Overall sales (all sales)'!J$1)</f>
        <v>0.96796778621622404</v>
      </c>
      <c r="K27" s="6">
        <f>SUMIFS('all sales summary'!$C$2:$C$2047,'all sales summary'!$A$2:$A$2047,'Overall sales (all sales)'!$A27,'all sales summary'!$B$2:$B$2047,'Overall sales (all sales)'!K$1)</f>
        <v>1.00743799137277</v>
      </c>
      <c r="L27" s="6">
        <f>SUMIFS('all sales summary'!$C$2:$C$2047,'all sales summary'!$A$2:$A$2047,'Overall sales (all sales)'!$A27,'all sales summary'!$B$2:$B$2047,'Overall sales (all sales)'!L$1)</f>
        <v>1.0940110075645699</v>
      </c>
      <c r="M27" s="6">
        <f>SUMIFS('all sales summary'!$C$2:$C$2047,'all sales summary'!$A$2:$A$2047,'Overall sales (all sales)'!$A27,'all sales summary'!$B$2:$B$2047,'Overall sales (all sales)'!M$1)</f>
        <v>1.0965425952655199</v>
      </c>
      <c r="N27" s="6">
        <f>SUMIFS('all sales summary'!$C$2:$C$2047,'all sales summary'!$A$2:$A$2047,'Overall sales (all sales)'!$A27,'all sales summary'!$B$2:$B$2047,'Overall sales (all sales)'!N$1)</f>
        <v>0.94869739416673204</v>
      </c>
      <c r="O27" s="6">
        <f>SUMIFS('all sales summary'!$C$2:$C$2047,'all sales summary'!$A$2:$A$2047,'Overall sales (all sales)'!$A27,'all sales summary'!$B$2:$B$2047,'Overall sales (all sales)'!O$1)</f>
        <v>0.94471799105465404</v>
      </c>
      <c r="P27" s="6">
        <f>SUMIFS('all sales summary'!$C$2:$C$2047,'all sales summary'!$A$2:$A$2047,'Overall sales (all sales)'!$A27,'all sales summary'!$B$2:$B$2047,'Overall sales (all sales)'!P$1)</f>
        <v>0.98718555150798004</v>
      </c>
      <c r="Q27" s="6">
        <f>SUMIFS('all sales summary'!$C$2:$C$2047,'all sales summary'!$A$2:$A$2047,'Overall sales (all sales)'!$A27,'all sales summary'!$B$2:$B$2047,'Overall sales (all sales)'!Q$1)</f>
        <v>0.71874821778072495</v>
      </c>
      <c r="R27" s="6">
        <f>SUMIFS('all sales summary'!$C$2:$C$2047,'all sales summary'!$A$2:$A$2047,'Overall sales (all sales)'!$A27,'all sales summary'!$B$2:$B$2047,'Overall sales (all sales)'!R$1)</f>
        <v>0.89365186960328502</v>
      </c>
      <c r="S27" s="6">
        <f>SUMIFS('all sales summary'!$C$2:$C$2047,'all sales summary'!$A$2:$A$2047,'Overall sales (all sales)'!$A27,'all sales summary'!$B$2:$B$2047,'Overall sales (all sales)'!S$1)</f>
        <v>1.0379905007460899</v>
      </c>
      <c r="T27" s="6">
        <f>SUMIFS('all sales summary'!$C$2:$C$2047,'all sales summary'!$A$2:$A$2047,'Overall sales (all sales)'!$A27,'all sales summary'!$B$2:$B$2047,'Overall sales (all sales)'!T$1)</f>
        <v>1.11531961108731</v>
      </c>
      <c r="U27" s="6">
        <f>SUMIFS('all sales summary'!$C$2:$C$2047,'all sales summary'!$A$2:$A$2047,'Overall sales (all sales)'!$A27,'all sales summary'!$B$2:$B$2047,'Overall sales (all sales)'!U$1)</f>
        <v>1.12513808653388</v>
      </c>
      <c r="V27" s="6">
        <f>SUMIFS('all sales summary'!$C$2:$C$2047,'all sales summary'!$A$2:$A$2047,'Overall sales (all sales)'!$A27,'all sales summary'!$B$2:$B$2047,'Overall sales (all sales)'!V$1)</f>
        <v>1.1047404773747</v>
      </c>
      <c r="W27" s="6">
        <f>SUMIFS('all sales summary'!$C$2:$C$2047,'all sales summary'!$A$2:$A$2047,'Overall sales (all sales)'!$A27,'all sales summary'!$B$2:$B$2047,'Overall sales (all sales)'!W$1)</f>
        <v>1.1415566926735801</v>
      </c>
      <c r="X27" s="6">
        <f>SUMIFS('all sales summary'!$C$2:$C$2047,'all sales summary'!$A$2:$A$2047,'Overall sales (all sales)'!$A27,'all sales summary'!$B$2:$B$2047,'Overall sales (all sales)'!X$1)</f>
        <v>1.0039709528076901</v>
      </c>
      <c r="Y27" s="6">
        <f>SUMIFS('all sales summary'!$C$2:$C$2047,'all sales summary'!$A$2:$A$2047,'Overall sales (all sales)'!$A27,'all sales summary'!$B$2:$B$2047,'Overall sales (all sales)'!Y$1)</f>
        <v>1.15589891850742</v>
      </c>
      <c r="Z27" s="6">
        <f>SUMIFS('all sales summary'!$C$2:$C$2047,'all sales summary'!$A$2:$A$2047,'Overall sales (all sales)'!$A27,'all sales summary'!$B$2:$B$2047,'Overall sales (all sales)'!Z$1)</f>
        <v>0.86955781402565502</v>
      </c>
      <c r="AA27" s="6">
        <f>SUMIFS('all sales summary'!$C$2:$C$2047,'all sales summary'!$A$2:$A$2047,'Overall sales (all sales)'!$A27,'all sales summary'!$B$2:$B$2047,'Overall sales (all sales)'!AA$1)</f>
        <v>0.83031062496298502</v>
      </c>
      <c r="AB27" s="6">
        <f>SUMIFS('all sales summary'!$C$2:$C$2047,'all sales summary'!$A$2:$A$2047,'Overall sales (all sales)'!$A27,'all sales summary'!$B$2:$B$2047,'Overall sales (all sales)'!AB$1)</f>
        <v>0.98214003701539898</v>
      </c>
      <c r="AC27" s="6">
        <f>SUMIFS('all sales summary'!$C$2:$C$2047,'all sales summary'!$A$2:$A$2047,'Overall sales (all sales)'!$A27,'all sales summary'!$B$2:$B$2047,'Overall sales (all sales)'!AC$1)</f>
        <v>1.07870745422431</v>
      </c>
      <c r="AD27" s="6">
        <f>SUMIFS('all sales summary'!$C$2:$C$2047,'all sales summary'!$A$2:$A$2047,'Overall sales (all sales)'!$A27,'all sales summary'!$B$2:$B$2047,'Overall sales (all sales)'!AD$1)</f>
        <v>1.1711727131855501</v>
      </c>
      <c r="AE27" s="6">
        <f>SUMIFS('all sales summary'!$C$2:$C$2047,'all sales summary'!$A$2:$A$2047,'Overall sales (all sales)'!$A27,'all sales summary'!$B$2:$B$2047,'Overall sales (all sales)'!AE$1)</f>
        <v>1.1768215486003399</v>
      </c>
      <c r="AF27" s="6">
        <f>SUMIFS('all sales summary'!$C$2:$C$2047,'all sales summary'!$A$2:$A$2047,'Overall sales (all sales)'!$A27,'all sales summary'!$B$2:$B$2047,'Overall sales (all sales)'!AF$1)</f>
        <v>1.22074444321405</v>
      </c>
      <c r="AG27" s="6">
        <f>SUMIFS('all sales summary'!$C$2:$C$2047,'all sales summary'!$A$2:$A$2047,'Overall sales (all sales)'!$A27,'all sales summary'!$B$2:$B$2047,'Overall sales (all sales)'!AG$1)</f>
        <v>1.14452626135337</v>
      </c>
      <c r="AH27" s="6">
        <f>SUMIFS('all sales summary'!$C$2:$C$2047,'all sales summary'!$A$2:$A$2047,'Overall sales (all sales)'!$A27,'all sales summary'!$B$2:$B$2047,'Overall sales (all sales)'!AH$1)</f>
        <v>1.1273758193183201</v>
      </c>
      <c r="AK27" t="s">
        <v>68</v>
      </c>
      <c r="AL27" s="6">
        <v>1.0926755798322501</v>
      </c>
    </row>
    <row r="28" spans="1:38" x14ac:dyDescent="0.25">
      <c r="A28" s="5" t="s">
        <v>33</v>
      </c>
      <c r="B28" s="6">
        <f>SUMIFS('all sales summary'!$C$2:$C$2047,'all sales summary'!$A$2:$A$2047,'Overall sales (all sales)'!$A28,'all sales summary'!$B$2:$B$2047,'Overall sales (all sales)'!B$1)</f>
        <v>0.84599457704064496</v>
      </c>
      <c r="C28" s="6">
        <f>SUMIFS('all sales summary'!$C$2:$C$2047,'all sales summary'!$A$2:$A$2047,'Overall sales (all sales)'!$A28,'all sales summary'!$B$2:$B$2047,'Overall sales (all sales)'!C$1)</f>
        <v>0.87848156117118503</v>
      </c>
      <c r="D28" s="6">
        <f>SUMIFS('all sales summary'!$C$2:$C$2047,'all sales summary'!$A$2:$A$2047,'Overall sales (all sales)'!$A28,'all sales summary'!$B$2:$B$2047,'Overall sales (all sales)'!D$1)</f>
        <v>1.0250398031652701</v>
      </c>
      <c r="E28" s="6">
        <f>SUMIFS('all sales summary'!$C$2:$C$2047,'all sales summary'!$A$2:$A$2047,'Overall sales (all sales)'!$A28,'all sales summary'!$B$2:$B$2047,'Overall sales (all sales)'!E$1)</f>
        <v>0.98158136764955595</v>
      </c>
      <c r="F28" s="6">
        <f>SUMIFS('all sales summary'!$C$2:$C$2047,'all sales summary'!$A$2:$A$2047,'Overall sales (all sales)'!$A28,'all sales summary'!$B$2:$B$2047,'Overall sales (all sales)'!F$1)</f>
        <v>1.03048327488596</v>
      </c>
      <c r="G28" s="6">
        <f>SUMIFS('all sales summary'!$C$2:$C$2047,'all sales summary'!$A$2:$A$2047,'Overall sales (all sales)'!$A28,'all sales summary'!$B$2:$B$2047,'Overall sales (all sales)'!G$1)</f>
        <v>0.95964143881179698</v>
      </c>
      <c r="H28" s="6">
        <f>SUMIFS('all sales summary'!$C$2:$C$2047,'all sales summary'!$A$2:$A$2047,'Overall sales (all sales)'!$A28,'all sales summary'!$B$2:$B$2047,'Overall sales (all sales)'!H$1)</f>
        <v>0.98162968266191597</v>
      </c>
      <c r="I28" s="6">
        <f>SUMIFS('all sales summary'!$C$2:$C$2047,'all sales summary'!$A$2:$A$2047,'Overall sales (all sales)'!$A28,'all sales summary'!$B$2:$B$2047,'Overall sales (all sales)'!I$1)</f>
        <v>1.00933157713247</v>
      </c>
      <c r="J28" s="6">
        <f>SUMIFS('all sales summary'!$C$2:$C$2047,'all sales summary'!$A$2:$A$2047,'Overall sales (all sales)'!$A28,'all sales summary'!$B$2:$B$2047,'Overall sales (all sales)'!J$1)</f>
        <v>0.96677456964437203</v>
      </c>
      <c r="K28" s="6">
        <f>SUMIFS('all sales summary'!$C$2:$C$2047,'all sales summary'!$A$2:$A$2047,'Overall sales (all sales)'!$A28,'all sales summary'!$B$2:$B$2047,'Overall sales (all sales)'!K$1)</f>
        <v>1.0153787534338099</v>
      </c>
      <c r="L28" s="6">
        <f>SUMIFS('all sales summary'!$C$2:$C$2047,'all sales summary'!$A$2:$A$2047,'Overall sales (all sales)'!$A28,'all sales summary'!$B$2:$B$2047,'Overall sales (all sales)'!L$1)</f>
        <v>1.0710670246877001</v>
      </c>
      <c r="M28" s="6">
        <f>SUMIFS('all sales summary'!$C$2:$C$2047,'all sales summary'!$A$2:$A$2047,'Overall sales (all sales)'!$A28,'all sales summary'!$B$2:$B$2047,'Overall sales (all sales)'!M$1)</f>
        <v>1.2345963697153199</v>
      </c>
      <c r="N28" s="6">
        <f>SUMIFS('all sales summary'!$C$2:$C$2047,'all sales summary'!$A$2:$A$2047,'Overall sales (all sales)'!$A28,'all sales summary'!$B$2:$B$2047,'Overall sales (all sales)'!N$1)</f>
        <v>0.91766408447665204</v>
      </c>
      <c r="O28" s="6">
        <f>SUMIFS('all sales summary'!$C$2:$C$2047,'all sales summary'!$A$2:$A$2047,'Overall sales (all sales)'!$A28,'all sales summary'!$B$2:$B$2047,'Overall sales (all sales)'!O$1)</f>
        <v>0.935355886195538</v>
      </c>
      <c r="P28" s="6">
        <f>SUMIFS('all sales summary'!$C$2:$C$2047,'all sales summary'!$A$2:$A$2047,'Overall sales (all sales)'!$A28,'all sales summary'!$B$2:$B$2047,'Overall sales (all sales)'!P$1)</f>
        <v>0.85402867498237101</v>
      </c>
      <c r="Q28" s="6">
        <f>SUMIFS('all sales summary'!$C$2:$C$2047,'all sales summary'!$A$2:$A$2047,'Overall sales (all sales)'!$A28,'all sales summary'!$B$2:$B$2047,'Overall sales (all sales)'!Q$1)</f>
        <v>0.51173004981342296</v>
      </c>
      <c r="R28" s="6">
        <f>SUMIFS('all sales summary'!$C$2:$C$2047,'all sales summary'!$A$2:$A$2047,'Overall sales (all sales)'!$A28,'all sales summary'!$B$2:$B$2047,'Overall sales (all sales)'!R$1)</f>
        <v>0.64596360771484995</v>
      </c>
      <c r="S28" s="6">
        <f>SUMIFS('all sales summary'!$C$2:$C$2047,'all sales summary'!$A$2:$A$2047,'Overall sales (all sales)'!$A28,'all sales summary'!$B$2:$B$2047,'Overall sales (all sales)'!S$1)</f>
        <v>0.81430512752526696</v>
      </c>
      <c r="T28" s="6">
        <f>SUMIFS('all sales summary'!$C$2:$C$2047,'all sales summary'!$A$2:$A$2047,'Overall sales (all sales)'!$A28,'all sales summary'!$B$2:$B$2047,'Overall sales (all sales)'!T$1)</f>
        <v>0.98725313818738103</v>
      </c>
      <c r="U28" s="6">
        <f>SUMIFS('all sales summary'!$C$2:$C$2047,'all sales summary'!$A$2:$A$2047,'Overall sales (all sales)'!$A28,'all sales summary'!$B$2:$B$2047,'Overall sales (all sales)'!U$1)</f>
        <v>1.0481777308079301</v>
      </c>
      <c r="V28" s="6">
        <f>SUMIFS('all sales summary'!$C$2:$C$2047,'all sales summary'!$A$2:$A$2047,'Overall sales (all sales)'!$A28,'all sales summary'!$B$2:$B$2047,'Overall sales (all sales)'!V$1)</f>
        <v>1.0104725557663901</v>
      </c>
      <c r="W28" s="6">
        <f>SUMIFS('all sales summary'!$C$2:$C$2047,'all sales summary'!$A$2:$A$2047,'Overall sales (all sales)'!$A28,'all sales summary'!$B$2:$B$2047,'Overall sales (all sales)'!W$1)</f>
        <v>1.08022396184332</v>
      </c>
      <c r="X28" s="6">
        <f>SUMIFS('all sales summary'!$C$2:$C$2047,'all sales summary'!$A$2:$A$2047,'Overall sales (all sales)'!$A28,'all sales summary'!$B$2:$B$2047,'Overall sales (all sales)'!X$1)</f>
        <v>0.77824838292451204</v>
      </c>
      <c r="Y28" s="6">
        <f>SUMIFS('all sales summary'!$C$2:$C$2047,'all sales summary'!$A$2:$A$2047,'Overall sales (all sales)'!$A28,'all sales summary'!$B$2:$B$2047,'Overall sales (all sales)'!Y$1)</f>
        <v>1.1658769511165801</v>
      </c>
      <c r="Z28" s="6">
        <f>SUMIFS('all sales summary'!$C$2:$C$2047,'all sales summary'!$A$2:$A$2047,'Overall sales (all sales)'!$A28,'all sales summary'!$B$2:$B$2047,'Overall sales (all sales)'!Z$1)</f>
        <v>0.67795720738959397</v>
      </c>
      <c r="AA28" s="6">
        <f>SUMIFS('all sales summary'!$C$2:$C$2047,'all sales summary'!$A$2:$A$2047,'Overall sales (all sales)'!$A28,'all sales summary'!$B$2:$B$2047,'Overall sales (all sales)'!AA$1)</f>
        <v>0.66610134983764202</v>
      </c>
      <c r="AB28" s="6">
        <f>SUMIFS('all sales summary'!$C$2:$C$2047,'all sales summary'!$A$2:$A$2047,'Overall sales (all sales)'!$A28,'all sales summary'!$B$2:$B$2047,'Overall sales (all sales)'!AB$1)</f>
        <v>0.80332084363217104</v>
      </c>
      <c r="AC28" s="6">
        <f>SUMIFS('all sales summary'!$C$2:$C$2047,'all sales summary'!$A$2:$A$2047,'Overall sales (all sales)'!$A28,'all sales summary'!$B$2:$B$2047,'Overall sales (all sales)'!AC$1)</f>
        <v>1.0153426322174</v>
      </c>
      <c r="AD28" s="6">
        <f>SUMIFS('all sales summary'!$C$2:$C$2047,'all sales summary'!$A$2:$A$2047,'Overall sales (all sales)'!$A28,'all sales summary'!$B$2:$B$2047,'Overall sales (all sales)'!AD$1)</f>
        <v>1.18181092858894</v>
      </c>
      <c r="AE28" s="6">
        <f>SUMIFS('all sales summary'!$C$2:$C$2047,'all sales summary'!$A$2:$A$2047,'Overall sales (all sales)'!$A28,'all sales summary'!$B$2:$B$2047,'Overall sales (all sales)'!AE$1)</f>
        <v>1.12240204355525</v>
      </c>
      <c r="AF28" s="6">
        <f>SUMIFS('all sales summary'!$C$2:$C$2047,'all sales summary'!$A$2:$A$2047,'Overall sales (all sales)'!$A28,'all sales summary'!$B$2:$B$2047,'Overall sales (all sales)'!AF$1)</f>
        <v>1.20527739771803</v>
      </c>
      <c r="AG28" s="6">
        <f>SUMIFS('all sales summary'!$C$2:$C$2047,'all sales summary'!$A$2:$A$2047,'Overall sales (all sales)'!$A28,'all sales summary'!$B$2:$B$2047,'Overall sales (all sales)'!AG$1)</f>
        <v>1.20609925418631</v>
      </c>
      <c r="AH28" s="6">
        <f>SUMIFS('all sales summary'!$C$2:$C$2047,'all sales summary'!$A$2:$A$2047,'Overall sales (all sales)'!$A28,'all sales summary'!$B$2:$B$2047,'Overall sales (all sales)'!AH$1)</f>
        <v>1.2093323028860701</v>
      </c>
      <c r="AK28" t="s">
        <v>18</v>
      </c>
      <c r="AL28" s="6">
        <v>1.0919823378403</v>
      </c>
    </row>
    <row r="29" spans="1:38" x14ac:dyDescent="0.25">
      <c r="A29" s="5" t="s">
        <v>34</v>
      </c>
      <c r="B29" s="6">
        <f>SUMIFS('all sales summary'!$C$2:$C$2047,'all sales summary'!$A$2:$A$2047,'Overall sales (all sales)'!$A29,'all sales summary'!$B$2:$B$2047,'Overall sales (all sales)'!B$1)</f>
        <v>0.86814609201170601</v>
      </c>
      <c r="C29" s="6">
        <f>SUMIFS('all sales summary'!$C$2:$C$2047,'all sales summary'!$A$2:$A$2047,'Overall sales (all sales)'!$A29,'all sales summary'!$B$2:$B$2047,'Overall sales (all sales)'!C$1)</f>
        <v>0.87373116988986699</v>
      </c>
      <c r="D29" s="6">
        <f>SUMIFS('all sales summary'!$C$2:$C$2047,'all sales summary'!$A$2:$A$2047,'Overall sales (all sales)'!$A29,'all sales summary'!$B$2:$B$2047,'Overall sales (all sales)'!D$1)</f>
        <v>1.0535658434850299</v>
      </c>
      <c r="E29" s="6">
        <f>SUMIFS('all sales summary'!$C$2:$C$2047,'all sales summary'!$A$2:$A$2047,'Overall sales (all sales)'!$A29,'all sales summary'!$B$2:$B$2047,'Overall sales (all sales)'!E$1)</f>
        <v>1.0105381463171099</v>
      </c>
      <c r="F29" s="6">
        <f>SUMIFS('all sales summary'!$C$2:$C$2047,'all sales summary'!$A$2:$A$2047,'Overall sales (all sales)'!$A29,'all sales summary'!$B$2:$B$2047,'Overall sales (all sales)'!F$1)</f>
        <v>0.99252326492394505</v>
      </c>
      <c r="G29" s="6">
        <f>SUMIFS('all sales summary'!$C$2:$C$2047,'all sales summary'!$A$2:$A$2047,'Overall sales (all sales)'!$A29,'all sales summary'!$B$2:$B$2047,'Overall sales (all sales)'!G$1)</f>
        <v>0.98539367605728001</v>
      </c>
      <c r="H29" s="6">
        <f>SUMIFS('all sales summary'!$C$2:$C$2047,'all sales summary'!$A$2:$A$2047,'Overall sales (all sales)'!$A29,'all sales summary'!$B$2:$B$2047,'Overall sales (all sales)'!H$1)</f>
        <v>0.99690051075146702</v>
      </c>
      <c r="I29" s="6">
        <f>SUMIFS('all sales summary'!$C$2:$C$2047,'all sales summary'!$A$2:$A$2047,'Overall sales (all sales)'!$A29,'all sales summary'!$B$2:$B$2047,'Overall sales (all sales)'!I$1)</f>
        <v>1.0330613788945799</v>
      </c>
      <c r="J29" s="6">
        <f>SUMIFS('all sales summary'!$C$2:$C$2047,'all sales summary'!$A$2:$A$2047,'Overall sales (all sales)'!$A29,'all sales summary'!$B$2:$B$2047,'Overall sales (all sales)'!J$1)</f>
        <v>0.97964340694844598</v>
      </c>
      <c r="K29" s="6">
        <f>SUMIFS('all sales summary'!$C$2:$C$2047,'all sales summary'!$A$2:$A$2047,'Overall sales (all sales)'!$A29,'all sales summary'!$B$2:$B$2047,'Overall sales (all sales)'!K$1)</f>
        <v>1.00684059183985</v>
      </c>
      <c r="L29" s="6">
        <f>SUMIFS('all sales summary'!$C$2:$C$2047,'all sales summary'!$A$2:$A$2047,'Overall sales (all sales)'!$A29,'all sales summary'!$B$2:$B$2047,'Overall sales (all sales)'!L$1)</f>
        <v>1.04495390709613</v>
      </c>
      <c r="M29" s="6">
        <f>SUMIFS('all sales summary'!$C$2:$C$2047,'all sales summary'!$A$2:$A$2047,'Overall sales (all sales)'!$A29,'all sales summary'!$B$2:$B$2047,'Overall sales (all sales)'!M$1)</f>
        <v>1.1547020117845901</v>
      </c>
      <c r="N29" s="6">
        <f>SUMIFS('all sales summary'!$C$2:$C$2047,'all sales summary'!$A$2:$A$2047,'Overall sales (all sales)'!$A29,'all sales summary'!$B$2:$B$2047,'Overall sales (all sales)'!N$1)</f>
        <v>0.94646855735873603</v>
      </c>
      <c r="O29" s="6">
        <f>SUMIFS('all sales summary'!$C$2:$C$2047,'all sales summary'!$A$2:$A$2047,'Overall sales (all sales)'!$A29,'all sales summary'!$B$2:$B$2047,'Overall sales (all sales)'!O$1)</f>
        <v>0.92097232757888003</v>
      </c>
      <c r="P29" s="6">
        <f>SUMIFS('all sales summary'!$C$2:$C$2047,'all sales summary'!$A$2:$A$2047,'Overall sales (all sales)'!$A29,'all sales summary'!$B$2:$B$2047,'Overall sales (all sales)'!P$1)</f>
        <v>0.82022335996863505</v>
      </c>
      <c r="Q29" s="6">
        <f>SUMIFS('all sales summary'!$C$2:$C$2047,'all sales summary'!$A$2:$A$2047,'Overall sales (all sales)'!$A29,'all sales summary'!$B$2:$B$2047,'Overall sales (all sales)'!Q$1)</f>
        <v>0.42539045218730498</v>
      </c>
      <c r="R29" s="6">
        <f>SUMIFS('all sales summary'!$C$2:$C$2047,'all sales summary'!$A$2:$A$2047,'Overall sales (all sales)'!$A29,'all sales summary'!$B$2:$B$2047,'Overall sales (all sales)'!R$1)</f>
        <v>0.52202764634993903</v>
      </c>
      <c r="S29" s="6">
        <f>SUMIFS('all sales summary'!$C$2:$C$2047,'all sales summary'!$A$2:$A$2047,'Overall sales (all sales)'!$A29,'all sales summary'!$B$2:$B$2047,'Overall sales (all sales)'!S$1)</f>
        <v>0.73237971859317696</v>
      </c>
      <c r="T29" s="6">
        <f>SUMIFS('all sales summary'!$C$2:$C$2047,'all sales summary'!$A$2:$A$2047,'Overall sales (all sales)'!$A29,'all sales summary'!$B$2:$B$2047,'Overall sales (all sales)'!T$1)</f>
        <v>0.88010041077857004</v>
      </c>
      <c r="U29" s="6">
        <f>SUMIFS('all sales summary'!$C$2:$C$2047,'all sales summary'!$A$2:$A$2047,'Overall sales (all sales)'!$A29,'all sales summary'!$B$2:$B$2047,'Overall sales (all sales)'!U$1)</f>
        <v>0.89068621320548602</v>
      </c>
      <c r="V29" s="6">
        <f>SUMIFS('all sales summary'!$C$2:$C$2047,'all sales summary'!$A$2:$A$2047,'Overall sales (all sales)'!$A29,'all sales summary'!$B$2:$B$2047,'Overall sales (all sales)'!V$1)</f>
        <v>0.87865479643495703</v>
      </c>
      <c r="W29" s="6">
        <f>SUMIFS('all sales summary'!$C$2:$C$2047,'all sales summary'!$A$2:$A$2047,'Overall sales (all sales)'!$A29,'all sales summary'!$B$2:$B$2047,'Overall sales (all sales)'!W$1)</f>
        <v>0.91178613636907302</v>
      </c>
      <c r="X29" s="6">
        <f>SUMIFS('all sales summary'!$C$2:$C$2047,'all sales summary'!$A$2:$A$2047,'Overall sales (all sales)'!$A29,'all sales summary'!$B$2:$B$2047,'Overall sales (all sales)'!X$1)</f>
        <v>0.65622863703616297</v>
      </c>
      <c r="Y29" s="6">
        <f>SUMIFS('all sales summary'!$C$2:$C$2047,'all sales summary'!$A$2:$A$2047,'Overall sales (all sales)'!$A29,'all sales summary'!$B$2:$B$2047,'Overall sales (all sales)'!Y$1)</f>
        <v>0.92612651791115597</v>
      </c>
      <c r="Z29" s="6">
        <f>SUMIFS('all sales summary'!$C$2:$C$2047,'all sales summary'!$A$2:$A$2047,'Overall sales (all sales)'!$A29,'all sales summary'!$B$2:$B$2047,'Overall sales (all sales)'!Z$1)</f>
        <v>0.49199654365694701</v>
      </c>
      <c r="AA29" s="6">
        <f>SUMIFS('all sales summary'!$C$2:$C$2047,'all sales summary'!$A$2:$A$2047,'Overall sales (all sales)'!$A29,'all sales summary'!$B$2:$B$2047,'Overall sales (all sales)'!AA$1)</f>
        <v>0.51557114761027101</v>
      </c>
      <c r="AB29" s="6">
        <f>SUMIFS('all sales summary'!$C$2:$C$2047,'all sales summary'!$A$2:$A$2047,'Overall sales (all sales)'!$A29,'all sales summary'!$B$2:$B$2047,'Overall sales (all sales)'!AB$1)</f>
        <v>0.66331824079416601</v>
      </c>
      <c r="AC29" s="6">
        <f>SUMIFS('all sales summary'!$C$2:$C$2047,'all sales summary'!$A$2:$A$2047,'Overall sales (all sales)'!$A29,'all sales summary'!$B$2:$B$2047,'Overall sales (all sales)'!AC$1)</f>
        <v>0.84627793055846301</v>
      </c>
      <c r="AD29" s="6">
        <f>SUMIFS('all sales summary'!$C$2:$C$2047,'all sales summary'!$A$2:$A$2047,'Overall sales (all sales)'!$A29,'all sales summary'!$B$2:$B$2047,'Overall sales (all sales)'!AD$1)</f>
        <v>0.95006990046747397</v>
      </c>
      <c r="AE29" s="6">
        <f>SUMIFS('all sales summary'!$C$2:$C$2047,'all sales summary'!$A$2:$A$2047,'Overall sales (all sales)'!$A29,'all sales summary'!$B$2:$B$2047,'Overall sales (all sales)'!AE$1)</f>
        <v>0.94935038563142604</v>
      </c>
      <c r="AF29" s="6">
        <f>SUMIFS('all sales summary'!$C$2:$C$2047,'all sales summary'!$A$2:$A$2047,'Overall sales (all sales)'!$A29,'all sales summary'!$B$2:$B$2047,'Overall sales (all sales)'!AF$1)</f>
        <v>0.96977976860956505</v>
      </c>
      <c r="AG29" s="6">
        <f>SUMIFS('all sales summary'!$C$2:$C$2047,'all sales summary'!$A$2:$A$2047,'Overall sales (all sales)'!$A29,'all sales summary'!$B$2:$B$2047,'Overall sales (all sales)'!AG$1)</f>
        <v>0.99855406654858103</v>
      </c>
      <c r="AH29" s="6">
        <f>SUMIFS('all sales summary'!$C$2:$C$2047,'all sales summary'!$A$2:$A$2047,'Overall sales (all sales)'!$A29,'all sales summary'!$B$2:$B$2047,'Overall sales (all sales)'!AH$1)</f>
        <v>0.98305221827337197</v>
      </c>
      <c r="AK29" t="s">
        <v>12</v>
      </c>
      <c r="AL29" s="6">
        <v>1.08887181409996</v>
      </c>
    </row>
    <row r="30" spans="1:38" x14ac:dyDescent="0.25">
      <c r="A30" s="5" t="s">
        <v>35</v>
      </c>
      <c r="B30" s="6">
        <f>SUMIFS('all sales summary'!$C$2:$C$2047,'all sales summary'!$A$2:$A$2047,'Overall sales (all sales)'!$A30,'all sales summary'!$B$2:$B$2047,'Overall sales (all sales)'!B$1)</f>
        <v>0.90738019381711299</v>
      </c>
      <c r="C30" s="6">
        <f>SUMIFS('all sales summary'!$C$2:$C$2047,'all sales summary'!$A$2:$A$2047,'Overall sales (all sales)'!$A30,'all sales summary'!$B$2:$B$2047,'Overall sales (all sales)'!C$1)</f>
        <v>0.90184979593327597</v>
      </c>
      <c r="D30" s="6">
        <f>SUMIFS('all sales summary'!$C$2:$C$2047,'all sales summary'!$A$2:$A$2047,'Overall sales (all sales)'!$A30,'all sales summary'!$B$2:$B$2047,'Overall sales (all sales)'!D$1)</f>
        <v>1.10705314654055</v>
      </c>
      <c r="E30" s="6">
        <f>SUMIFS('all sales summary'!$C$2:$C$2047,'all sales summary'!$A$2:$A$2047,'Overall sales (all sales)'!$A30,'all sales summary'!$B$2:$B$2047,'Overall sales (all sales)'!E$1)</f>
        <v>1.07345242687654</v>
      </c>
      <c r="F30" s="6">
        <f>SUMIFS('all sales summary'!$C$2:$C$2047,'all sales summary'!$A$2:$A$2047,'Overall sales (all sales)'!$A30,'all sales summary'!$B$2:$B$2047,'Overall sales (all sales)'!F$1)</f>
        <v>1.1077770651638501</v>
      </c>
      <c r="G30" s="6">
        <f>SUMIFS('all sales summary'!$C$2:$C$2047,'all sales summary'!$A$2:$A$2047,'Overall sales (all sales)'!$A30,'all sales summary'!$B$2:$B$2047,'Overall sales (all sales)'!G$1)</f>
        <v>1.0445183678477901</v>
      </c>
      <c r="H30" s="6">
        <f>SUMIFS('all sales summary'!$C$2:$C$2047,'all sales summary'!$A$2:$A$2047,'Overall sales (all sales)'!$A30,'all sales summary'!$B$2:$B$2047,'Overall sales (all sales)'!H$1)</f>
        <v>1.03734157683585</v>
      </c>
      <c r="I30" s="6">
        <f>SUMIFS('all sales summary'!$C$2:$C$2047,'all sales summary'!$A$2:$A$2047,'Overall sales (all sales)'!$A30,'all sales summary'!$B$2:$B$2047,'Overall sales (all sales)'!I$1)</f>
        <v>1.02299679153479</v>
      </c>
      <c r="J30" s="6">
        <f>SUMIFS('all sales summary'!$C$2:$C$2047,'all sales summary'!$A$2:$A$2047,'Overall sales (all sales)'!$A30,'all sales summary'!$B$2:$B$2047,'Overall sales (all sales)'!J$1)</f>
        <v>0.96304213306772002</v>
      </c>
      <c r="K30" s="6">
        <f>SUMIFS('all sales summary'!$C$2:$C$2047,'all sales summary'!$A$2:$A$2047,'Overall sales (all sales)'!$A30,'all sales summary'!$B$2:$B$2047,'Overall sales (all sales)'!K$1)</f>
        <v>1.01669997147305</v>
      </c>
      <c r="L30" s="6">
        <f>SUMIFS('all sales summary'!$C$2:$C$2047,'all sales summary'!$A$2:$A$2047,'Overall sales (all sales)'!$A30,'all sales summary'!$B$2:$B$2047,'Overall sales (all sales)'!L$1)</f>
        <v>0.88592317571343204</v>
      </c>
      <c r="M30" s="6">
        <f>SUMIFS('all sales summary'!$C$2:$C$2047,'all sales summary'!$A$2:$A$2047,'Overall sales (all sales)'!$A30,'all sales summary'!$B$2:$B$2047,'Overall sales (all sales)'!M$1)</f>
        <v>0.93196535519603196</v>
      </c>
      <c r="N30" s="6">
        <f>SUMIFS('all sales summary'!$C$2:$C$2047,'all sales summary'!$A$2:$A$2047,'Overall sales (all sales)'!$A30,'all sales summary'!$B$2:$B$2047,'Overall sales (all sales)'!N$1)</f>
        <v>0.87537928897792505</v>
      </c>
      <c r="O30" s="6">
        <f>SUMIFS('all sales summary'!$C$2:$C$2047,'all sales summary'!$A$2:$A$2047,'Overall sales (all sales)'!$A30,'all sales summary'!$B$2:$B$2047,'Overall sales (all sales)'!O$1)</f>
        <v>0.88200500291666095</v>
      </c>
      <c r="P30" s="6">
        <f>SUMIFS('all sales summary'!$C$2:$C$2047,'all sales summary'!$A$2:$A$2047,'Overall sales (all sales)'!$A30,'all sales summary'!$B$2:$B$2047,'Overall sales (all sales)'!P$1)</f>
        <v>0.93951294458923296</v>
      </c>
      <c r="Q30" s="6">
        <f>SUMIFS('all sales summary'!$C$2:$C$2047,'all sales summary'!$A$2:$A$2047,'Overall sales (all sales)'!$A30,'all sales summary'!$B$2:$B$2047,'Overall sales (all sales)'!Q$1)</f>
        <v>0.97827517364142103</v>
      </c>
      <c r="R30" s="6">
        <f>SUMIFS('all sales summary'!$C$2:$C$2047,'all sales summary'!$A$2:$A$2047,'Overall sales (all sales)'!$A30,'all sales summary'!$B$2:$B$2047,'Overall sales (all sales)'!R$1)</f>
        <v>1.11055540673538</v>
      </c>
      <c r="S30" s="6">
        <f>SUMIFS('all sales summary'!$C$2:$C$2047,'all sales summary'!$A$2:$A$2047,'Overall sales (all sales)'!$A30,'all sales summary'!$B$2:$B$2047,'Overall sales (all sales)'!S$1)</f>
        <v>1.1472660253354201</v>
      </c>
      <c r="T30" s="6">
        <f>SUMIFS('all sales summary'!$C$2:$C$2047,'all sales summary'!$A$2:$A$2047,'Overall sales (all sales)'!$A30,'all sales summary'!$B$2:$B$2047,'Overall sales (all sales)'!T$1)</f>
        <v>1.29903535640426</v>
      </c>
      <c r="U30" s="6">
        <f>SUMIFS('all sales summary'!$C$2:$C$2047,'all sales summary'!$A$2:$A$2047,'Overall sales (all sales)'!$A30,'all sales summary'!$B$2:$B$2047,'Overall sales (all sales)'!U$1)</f>
        <v>1.2983935393044701</v>
      </c>
      <c r="V30" s="6">
        <f>SUMIFS('all sales summary'!$C$2:$C$2047,'all sales summary'!$A$2:$A$2047,'Overall sales (all sales)'!$A30,'all sales summary'!$B$2:$B$2047,'Overall sales (all sales)'!V$1)</f>
        <v>1.2209375538190099</v>
      </c>
      <c r="W30" s="6">
        <f>SUMIFS('all sales summary'!$C$2:$C$2047,'all sales summary'!$A$2:$A$2047,'Overall sales (all sales)'!$A30,'all sales summary'!$B$2:$B$2047,'Overall sales (all sales)'!W$1)</f>
        <v>1.20205006907746</v>
      </c>
      <c r="X30" s="6">
        <f>SUMIFS('all sales summary'!$C$2:$C$2047,'all sales summary'!$A$2:$A$2047,'Overall sales (all sales)'!$A30,'all sales summary'!$B$2:$B$2047,'Overall sales (all sales)'!X$1)</f>
        <v>1.1669999373059901</v>
      </c>
      <c r="Y30" s="6">
        <f>SUMIFS('all sales summary'!$C$2:$C$2047,'all sales summary'!$A$2:$A$2047,'Overall sales (all sales)'!$A30,'all sales summary'!$B$2:$B$2047,'Overall sales (all sales)'!Y$1)</f>
        <v>1.2545889875893801</v>
      </c>
      <c r="Z30" s="6">
        <f>SUMIFS('all sales summary'!$C$2:$C$2047,'all sales summary'!$A$2:$A$2047,'Overall sales (all sales)'!$A30,'all sales summary'!$B$2:$B$2047,'Overall sales (all sales)'!Z$1)</f>
        <v>1.1323366187508701</v>
      </c>
      <c r="AA30" s="6">
        <f>SUMIFS('all sales summary'!$C$2:$C$2047,'all sales summary'!$A$2:$A$2047,'Overall sales (all sales)'!$A30,'all sales summary'!$B$2:$B$2047,'Overall sales (all sales)'!AA$1)</f>
        <v>1.04226637542548</v>
      </c>
      <c r="AB30" s="6">
        <f>SUMIFS('all sales summary'!$C$2:$C$2047,'all sales summary'!$A$2:$A$2047,'Overall sales (all sales)'!$A30,'all sales summary'!$B$2:$B$2047,'Overall sales (all sales)'!AB$1)</f>
        <v>1.3192996824909999</v>
      </c>
      <c r="AC30" s="6">
        <f>SUMIFS('all sales summary'!$C$2:$C$2047,'all sales summary'!$A$2:$A$2047,'Overall sales (all sales)'!$A30,'all sales summary'!$B$2:$B$2047,'Overall sales (all sales)'!AC$1)</f>
        <v>1.2696045305855199</v>
      </c>
      <c r="AD30" s="6">
        <f>SUMIFS('all sales summary'!$C$2:$C$2047,'all sales summary'!$A$2:$A$2047,'Overall sales (all sales)'!$A30,'all sales summary'!$B$2:$B$2047,'Overall sales (all sales)'!AD$1)</f>
        <v>1.31825956848834</v>
      </c>
      <c r="AE30" s="6">
        <f>SUMIFS('all sales summary'!$C$2:$C$2047,'all sales summary'!$A$2:$A$2047,'Overall sales (all sales)'!$A30,'all sales summary'!$B$2:$B$2047,'Overall sales (all sales)'!AE$1)</f>
        <v>1.24157571608927</v>
      </c>
      <c r="AF30" s="6">
        <f>SUMIFS('all sales summary'!$C$2:$C$2047,'all sales summary'!$A$2:$A$2047,'Overall sales (all sales)'!$A30,'all sales summary'!$B$2:$B$2047,'Overall sales (all sales)'!AF$1)</f>
        <v>1.2726263107579401</v>
      </c>
      <c r="AG30" s="6">
        <f>SUMIFS('all sales summary'!$C$2:$C$2047,'all sales summary'!$A$2:$A$2047,'Overall sales (all sales)'!$A30,'all sales summary'!$B$2:$B$2047,'Overall sales (all sales)'!AG$1)</f>
        <v>1.2778431398238399</v>
      </c>
      <c r="AH30" s="6">
        <f>SUMIFS('all sales summary'!$C$2:$C$2047,'all sales summary'!$A$2:$A$2047,'Overall sales (all sales)'!$A30,'all sales summary'!$B$2:$B$2047,'Overall sales (all sales)'!AH$1)</f>
        <v>1.2950714013751801</v>
      </c>
      <c r="AK30" t="s">
        <v>53</v>
      </c>
      <c r="AL30" s="6">
        <v>1.0854527500051201</v>
      </c>
    </row>
    <row r="31" spans="1:38" x14ac:dyDescent="0.25">
      <c r="A31" s="5" t="s">
        <v>36</v>
      </c>
      <c r="B31" s="6">
        <f>SUMIFS('all sales summary'!$C$2:$C$2047,'all sales summary'!$A$2:$A$2047,'Overall sales (all sales)'!$A31,'all sales summary'!$B$2:$B$2047,'Overall sales (all sales)'!B$1)</f>
        <v>0.91444174866747296</v>
      </c>
      <c r="C31" s="6">
        <f>SUMIFS('all sales summary'!$C$2:$C$2047,'all sales summary'!$A$2:$A$2047,'Overall sales (all sales)'!$A31,'all sales summary'!$B$2:$B$2047,'Overall sales (all sales)'!C$1)</f>
        <v>0.87082932991501905</v>
      </c>
      <c r="D31" s="6">
        <f>SUMIFS('all sales summary'!$C$2:$C$2047,'all sales summary'!$A$2:$A$2047,'Overall sales (all sales)'!$A31,'all sales summary'!$B$2:$B$2047,'Overall sales (all sales)'!D$1)</f>
        <v>1.0306095303979499</v>
      </c>
      <c r="E31" s="6">
        <f>SUMIFS('all sales summary'!$C$2:$C$2047,'all sales summary'!$A$2:$A$2047,'Overall sales (all sales)'!$A31,'all sales summary'!$B$2:$B$2047,'Overall sales (all sales)'!E$1)</f>
        <v>0.96846391163829204</v>
      </c>
      <c r="F31" s="6">
        <f>SUMIFS('all sales summary'!$C$2:$C$2047,'all sales summary'!$A$2:$A$2047,'Overall sales (all sales)'!$A31,'all sales summary'!$B$2:$B$2047,'Overall sales (all sales)'!F$1)</f>
        <v>1.0051281176870599</v>
      </c>
      <c r="G31" s="6">
        <f>SUMIFS('all sales summary'!$C$2:$C$2047,'all sales summary'!$A$2:$A$2047,'Overall sales (all sales)'!$A31,'all sales summary'!$B$2:$B$2047,'Overall sales (all sales)'!G$1)</f>
        <v>0.96344054926626999</v>
      </c>
      <c r="H31" s="6">
        <f>SUMIFS('all sales summary'!$C$2:$C$2047,'all sales summary'!$A$2:$A$2047,'Overall sales (all sales)'!$A31,'all sales summary'!$B$2:$B$2047,'Overall sales (all sales)'!H$1)</f>
        <v>0.990966767863806</v>
      </c>
      <c r="I31" s="6">
        <f>SUMIFS('all sales summary'!$C$2:$C$2047,'all sales summary'!$A$2:$A$2047,'Overall sales (all sales)'!$A31,'all sales summary'!$B$2:$B$2047,'Overall sales (all sales)'!I$1)</f>
        <v>0.99844829827085402</v>
      </c>
      <c r="J31" s="6">
        <f>SUMIFS('all sales summary'!$C$2:$C$2047,'all sales summary'!$A$2:$A$2047,'Overall sales (all sales)'!$A31,'all sales summary'!$B$2:$B$2047,'Overall sales (all sales)'!J$1)</f>
        <v>0.97148953333907995</v>
      </c>
      <c r="K31" s="6">
        <f>SUMIFS('all sales summary'!$C$2:$C$2047,'all sales summary'!$A$2:$A$2047,'Overall sales (all sales)'!$A31,'all sales summary'!$B$2:$B$2047,'Overall sales (all sales)'!K$1)</f>
        <v>1.0259984592916001</v>
      </c>
      <c r="L31" s="6">
        <f>SUMIFS('all sales summary'!$C$2:$C$2047,'all sales summary'!$A$2:$A$2047,'Overall sales (all sales)'!$A31,'all sales summary'!$B$2:$B$2047,'Overall sales (all sales)'!L$1)</f>
        <v>1.0810648208029701</v>
      </c>
      <c r="M31" s="6">
        <f>SUMIFS('all sales summary'!$C$2:$C$2047,'all sales summary'!$A$2:$A$2047,'Overall sales (all sales)'!$A31,'all sales summary'!$B$2:$B$2047,'Overall sales (all sales)'!M$1)</f>
        <v>1.1791189328596301</v>
      </c>
      <c r="N31" s="6">
        <f>SUMIFS('all sales summary'!$C$2:$C$2047,'all sales summary'!$A$2:$A$2047,'Overall sales (all sales)'!$A31,'all sales summary'!$B$2:$B$2047,'Overall sales (all sales)'!N$1)</f>
        <v>0.98039620817073703</v>
      </c>
      <c r="O31" s="6">
        <f>SUMIFS('all sales summary'!$C$2:$C$2047,'all sales summary'!$A$2:$A$2047,'Overall sales (all sales)'!$A31,'all sales summary'!$B$2:$B$2047,'Overall sales (all sales)'!O$1)</f>
        <v>0.944554205663656</v>
      </c>
      <c r="P31" s="6">
        <f>SUMIFS('all sales summary'!$C$2:$C$2047,'all sales summary'!$A$2:$A$2047,'Overall sales (all sales)'!$A31,'all sales summary'!$B$2:$B$2047,'Overall sales (all sales)'!P$1)</f>
        <v>0.89197825976674705</v>
      </c>
      <c r="Q31" s="6">
        <f>SUMIFS('all sales summary'!$C$2:$C$2047,'all sales summary'!$A$2:$A$2047,'Overall sales (all sales)'!$A31,'all sales summary'!$B$2:$B$2047,'Overall sales (all sales)'!Q$1)</f>
        <v>0.63563434749071801</v>
      </c>
      <c r="R31" s="6">
        <f>SUMIFS('all sales summary'!$C$2:$C$2047,'all sales summary'!$A$2:$A$2047,'Overall sales (all sales)'!$A31,'all sales summary'!$B$2:$B$2047,'Overall sales (all sales)'!R$1)</f>
        <v>0.80517733609407605</v>
      </c>
      <c r="S31" s="6">
        <f>SUMIFS('all sales summary'!$C$2:$C$2047,'all sales summary'!$A$2:$A$2047,'Overall sales (all sales)'!$A31,'all sales summary'!$B$2:$B$2047,'Overall sales (all sales)'!S$1)</f>
        <v>0.89311492301920703</v>
      </c>
      <c r="T31" s="6">
        <f>SUMIFS('all sales summary'!$C$2:$C$2047,'all sales summary'!$A$2:$A$2047,'Overall sales (all sales)'!$A31,'all sales summary'!$B$2:$B$2047,'Overall sales (all sales)'!T$1)</f>
        <v>0.86152398787488604</v>
      </c>
      <c r="U31" s="6">
        <f>SUMIFS('all sales summary'!$C$2:$C$2047,'all sales summary'!$A$2:$A$2047,'Overall sales (all sales)'!$A31,'all sales summary'!$B$2:$B$2047,'Overall sales (all sales)'!U$1)</f>
        <v>1.0189799199035601</v>
      </c>
      <c r="V31" s="6">
        <f>SUMIFS('all sales summary'!$C$2:$C$2047,'all sales summary'!$A$2:$A$2047,'Overall sales (all sales)'!$A31,'all sales summary'!$B$2:$B$2047,'Overall sales (all sales)'!V$1)</f>
        <v>0.99830267047350296</v>
      </c>
      <c r="W31" s="6">
        <f>SUMIFS('all sales summary'!$C$2:$C$2047,'all sales summary'!$A$2:$A$2047,'Overall sales (all sales)'!$A31,'all sales summary'!$B$2:$B$2047,'Overall sales (all sales)'!W$1)</f>
        <v>1.0870195233554201</v>
      </c>
      <c r="X31" s="6">
        <f>SUMIFS('all sales summary'!$C$2:$C$2047,'all sales summary'!$A$2:$A$2047,'Overall sales (all sales)'!$A31,'all sales summary'!$B$2:$B$2047,'Overall sales (all sales)'!X$1)</f>
        <v>1.0303360083795201</v>
      </c>
      <c r="Y31" s="6">
        <f>SUMIFS('all sales summary'!$C$2:$C$2047,'all sales summary'!$A$2:$A$2047,'Overall sales (all sales)'!$A31,'all sales summary'!$B$2:$B$2047,'Overall sales (all sales)'!Y$1)</f>
        <v>1.2133273963845399</v>
      </c>
      <c r="Z31" s="6">
        <f>SUMIFS('all sales summary'!$C$2:$C$2047,'all sales summary'!$A$2:$A$2047,'Overall sales (all sales)'!$A31,'all sales summary'!$B$2:$B$2047,'Overall sales (all sales)'!Z$1)</f>
        <v>0.93048416248614296</v>
      </c>
      <c r="AA31" s="6">
        <f>SUMIFS('all sales summary'!$C$2:$C$2047,'all sales summary'!$A$2:$A$2047,'Overall sales (all sales)'!$A31,'all sales summary'!$B$2:$B$2047,'Overall sales (all sales)'!AA$1)</f>
        <v>0.89579940349850296</v>
      </c>
      <c r="AB31" s="6">
        <f>SUMIFS('all sales summary'!$C$2:$C$2047,'all sales summary'!$A$2:$A$2047,'Overall sales (all sales)'!$A31,'all sales summary'!$B$2:$B$2047,'Overall sales (all sales)'!AB$1)</f>
        <v>1.04895144724296</v>
      </c>
      <c r="AC31" s="6">
        <f>SUMIFS('all sales summary'!$C$2:$C$2047,'all sales summary'!$A$2:$A$2047,'Overall sales (all sales)'!$A31,'all sales summary'!$B$2:$B$2047,'Overall sales (all sales)'!AC$1)</f>
        <v>1.0771712265553099</v>
      </c>
      <c r="AD31" s="6">
        <f>SUMIFS('all sales summary'!$C$2:$C$2047,'all sales summary'!$A$2:$A$2047,'Overall sales (all sales)'!$A31,'all sales summary'!$B$2:$B$2047,'Overall sales (all sales)'!AD$1)</f>
        <v>1.1321657995058001</v>
      </c>
      <c r="AE31" s="6">
        <f>SUMIFS('all sales summary'!$C$2:$C$2047,'all sales summary'!$A$2:$A$2047,'Overall sales (all sales)'!$A31,'all sales summary'!$B$2:$B$2047,'Overall sales (all sales)'!AE$1)</f>
        <v>1.1066042108661001</v>
      </c>
      <c r="AF31" s="6">
        <f>SUMIFS('all sales summary'!$C$2:$C$2047,'all sales summary'!$A$2:$A$2047,'Overall sales (all sales)'!$A31,'all sales summary'!$B$2:$B$2047,'Overall sales (all sales)'!AF$1)</f>
        <v>1.15299059974097</v>
      </c>
      <c r="AG31" s="6">
        <f>SUMIFS('all sales summary'!$C$2:$C$2047,'all sales summary'!$A$2:$A$2047,'Overall sales (all sales)'!$A31,'all sales summary'!$B$2:$B$2047,'Overall sales (all sales)'!AG$1)</f>
        <v>1.16011661342253</v>
      </c>
      <c r="AH31" s="6">
        <f>SUMIFS('all sales summary'!$C$2:$C$2047,'all sales summary'!$A$2:$A$2047,'Overall sales (all sales)'!$A31,'all sales summary'!$B$2:$B$2047,'Overall sales (all sales)'!AH$1)</f>
        <v>1.1286054697830199</v>
      </c>
      <c r="AK31" t="s">
        <v>66</v>
      </c>
      <c r="AL31" s="6">
        <v>1.0780982250903799</v>
      </c>
    </row>
    <row r="32" spans="1:38" x14ac:dyDescent="0.25">
      <c r="A32" s="5" t="s">
        <v>37</v>
      </c>
      <c r="B32" s="6">
        <f>SUMIFS('all sales summary'!$C$2:$C$2047,'all sales summary'!$A$2:$A$2047,'Overall sales (all sales)'!$A32,'all sales summary'!$B$2:$B$2047,'Overall sales (all sales)'!B$1)</f>
        <v>0.81537230872313404</v>
      </c>
      <c r="C32" s="6">
        <f>SUMIFS('all sales summary'!$C$2:$C$2047,'all sales summary'!$A$2:$A$2047,'Overall sales (all sales)'!$A32,'all sales summary'!$B$2:$B$2047,'Overall sales (all sales)'!C$1)</f>
        <v>0.82852912115438204</v>
      </c>
      <c r="D32" s="6">
        <f>SUMIFS('all sales summary'!$C$2:$C$2047,'all sales summary'!$A$2:$A$2047,'Overall sales (all sales)'!$A32,'all sales summary'!$B$2:$B$2047,'Overall sales (all sales)'!D$1)</f>
        <v>1.0065531295058701</v>
      </c>
      <c r="E32" s="6">
        <f>SUMIFS('all sales summary'!$C$2:$C$2047,'all sales summary'!$A$2:$A$2047,'Overall sales (all sales)'!$A32,'all sales summary'!$B$2:$B$2047,'Overall sales (all sales)'!E$1)</f>
        <v>0.98880539255748401</v>
      </c>
      <c r="F32" s="6">
        <f>SUMIFS('all sales summary'!$C$2:$C$2047,'all sales summary'!$A$2:$A$2047,'Overall sales (all sales)'!$A32,'all sales summary'!$B$2:$B$2047,'Overall sales (all sales)'!F$1)</f>
        <v>1.00930051567822</v>
      </c>
      <c r="G32" s="6">
        <f>SUMIFS('all sales summary'!$C$2:$C$2047,'all sales summary'!$A$2:$A$2047,'Overall sales (all sales)'!$A32,'all sales summary'!$B$2:$B$2047,'Overall sales (all sales)'!G$1)</f>
        <v>0.94847878009859599</v>
      </c>
      <c r="H32" s="6">
        <f>SUMIFS('all sales summary'!$C$2:$C$2047,'all sales summary'!$A$2:$A$2047,'Overall sales (all sales)'!$A32,'all sales summary'!$B$2:$B$2047,'Overall sales (all sales)'!H$1)</f>
        <v>0.972961746680155</v>
      </c>
      <c r="I32" s="6">
        <f>SUMIFS('all sales summary'!$C$2:$C$2047,'all sales summary'!$A$2:$A$2047,'Overall sales (all sales)'!$A32,'all sales summary'!$B$2:$B$2047,'Overall sales (all sales)'!I$1)</f>
        <v>0.98688676889959603</v>
      </c>
      <c r="J32" s="6">
        <f>SUMIFS('all sales summary'!$C$2:$C$2047,'all sales summary'!$A$2:$A$2047,'Overall sales (all sales)'!$A32,'all sales summary'!$B$2:$B$2047,'Overall sales (all sales)'!J$1)</f>
        <v>0.97586380664067196</v>
      </c>
      <c r="K32" s="6">
        <f>SUMIFS('all sales summary'!$C$2:$C$2047,'all sales summary'!$A$2:$A$2047,'Overall sales (all sales)'!$A32,'all sales summary'!$B$2:$B$2047,'Overall sales (all sales)'!K$1)</f>
        <v>1.0406138988606399</v>
      </c>
      <c r="L32" s="6">
        <f>SUMIFS('all sales summary'!$C$2:$C$2047,'all sales summary'!$A$2:$A$2047,'Overall sales (all sales)'!$A32,'all sales summary'!$B$2:$B$2047,'Overall sales (all sales)'!L$1)</f>
        <v>1.11966439368679</v>
      </c>
      <c r="M32" s="6">
        <f>SUMIFS('all sales summary'!$C$2:$C$2047,'all sales summary'!$A$2:$A$2047,'Overall sales (all sales)'!$A32,'all sales summary'!$B$2:$B$2047,'Overall sales (all sales)'!M$1)</f>
        <v>1.30697013751446</v>
      </c>
      <c r="N32" s="6">
        <f>SUMIFS('all sales summary'!$C$2:$C$2047,'all sales summary'!$A$2:$A$2047,'Overall sales (all sales)'!$A32,'all sales summary'!$B$2:$B$2047,'Overall sales (all sales)'!N$1)</f>
        <v>0.88989918397105505</v>
      </c>
      <c r="O32" s="6">
        <f>SUMIFS('all sales summary'!$C$2:$C$2047,'all sales summary'!$A$2:$A$2047,'Overall sales (all sales)'!$A32,'all sales summary'!$B$2:$B$2047,'Overall sales (all sales)'!O$1)</f>
        <v>0.90432684307577405</v>
      </c>
      <c r="P32" s="6">
        <f>SUMIFS('all sales summary'!$C$2:$C$2047,'all sales summary'!$A$2:$A$2047,'Overall sales (all sales)'!$A32,'all sales summary'!$B$2:$B$2047,'Overall sales (all sales)'!P$1)</f>
        <v>0.75834595345145595</v>
      </c>
      <c r="Q32" s="6">
        <f>SUMIFS('all sales summary'!$C$2:$C$2047,'all sales summary'!$A$2:$A$2047,'Overall sales (all sales)'!$A32,'all sales summary'!$B$2:$B$2047,'Overall sales (all sales)'!Q$1)</f>
        <v>0.41939993405797599</v>
      </c>
      <c r="R32" s="6">
        <f>SUMIFS('all sales summary'!$C$2:$C$2047,'all sales summary'!$A$2:$A$2047,'Overall sales (all sales)'!$A32,'all sales summary'!$B$2:$B$2047,'Overall sales (all sales)'!R$1)</f>
        <v>0.51249358720195404</v>
      </c>
      <c r="S32" s="6">
        <f>SUMIFS('all sales summary'!$C$2:$C$2047,'all sales summary'!$A$2:$A$2047,'Overall sales (all sales)'!$A32,'all sales summary'!$B$2:$B$2047,'Overall sales (all sales)'!S$1)</f>
        <v>0.65224912844218097</v>
      </c>
      <c r="T32" s="6">
        <f>SUMIFS('all sales summary'!$C$2:$C$2047,'all sales summary'!$A$2:$A$2047,'Overall sales (all sales)'!$A32,'all sales summary'!$B$2:$B$2047,'Overall sales (all sales)'!T$1)</f>
        <v>0.89957409824648005</v>
      </c>
      <c r="U32" s="6">
        <f>SUMIFS('all sales summary'!$C$2:$C$2047,'all sales summary'!$A$2:$A$2047,'Overall sales (all sales)'!$A32,'all sales summary'!$B$2:$B$2047,'Overall sales (all sales)'!U$1)</f>
        <v>1.05077593144531</v>
      </c>
      <c r="V32" s="6">
        <f>SUMIFS('all sales summary'!$C$2:$C$2047,'all sales summary'!$A$2:$A$2047,'Overall sales (all sales)'!$A32,'all sales summary'!$B$2:$B$2047,'Overall sales (all sales)'!V$1)</f>
        <v>0.96082307416645296</v>
      </c>
      <c r="W32" s="6">
        <f>SUMIFS('all sales summary'!$C$2:$C$2047,'all sales summary'!$A$2:$A$2047,'Overall sales (all sales)'!$A32,'all sales summary'!$B$2:$B$2047,'Overall sales (all sales)'!W$1)</f>
        <v>0.93105062974789699</v>
      </c>
      <c r="X32" s="6">
        <f>SUMIFS('all sales summary'!$C$2:$C$2047,'all sales summary'!$A$2:$A$2047,'Overall sales (all sales)'!$A32,'all sales summary'!$B$2:$B$2047,'Overall sales (all sales)'!X$1)</f>
        <v>0.73080985316263103</v>
      </c>
      <c r="Y32" s="6">
        <f>SUMIFS('all sales summary'!$C$2:$C$2047,'all sales summary'!$A$2:$A$2047,'Overall sales (all sales)'!$A32,'all sales summary'!$B$2:$B$2047,'Overall sales (all sales)'!Y$1)</f>
        <v>1.29564682282751</v>
      </c>
      <c r="Z32" s="6">
        <f>SUMIFS('all sales summary'!$C$2:$C$2047,'all sales summary'!$A$2:$A$2047,'Overall sales (all sales)'!$A32,'all sales summary'!$B$2:$B$2047,'Overall sales (all sales)'!Z$1)</f>
        <v>0.55701474449847299</v>
      </c>
      <c r="AA32" s="6">
        <f>SUMIFS('all sales summary'!$C$2:$C$2047,'all sales summary'!$A$2:$A$2047,'Overall sales (all sales)'!$A32,'all sales summary'!$B$2:$B$2047,'Overall sales (all sales)'!AA$1)</f>
        <v>0.54563200709298099</v>
      </c>
      <c r="AB32" s="6">
        <f>SUMIFS('all sales summary'!$C$2:$C$2047,'all sales summary'!$A$2:$A$2047,'Overall sales (all sales)'!$A32,'all sales summary'!$B$2:$B$2047,'Overall sales (all sales)'!AB$1)</f>
        <v>0.68755632373607301</v>
      </c>
      <c r="AC32" s="6">
        <f>SUMIFS('all sales summary'!$C$2:$C$2047,'all sales summary'!$A$2:$A$2047,'Overall sales (all sales)'!$A32,'all sales summary'!$B$2:$B$2047,'Overall sales (all sales)'!AC$1)</f>
        <v>0.92210231951045096</v>
      </c>
      <c r="AD32" s="6">
        <f>SUMIFS('all sales summary'!$C$2:$C$2047,'all sales summary'!$A$2:$A$2047,'Overall sales (all sales)'!$A32,'all sales summary'!$B$2:$B$2047,'Overall sales (all sales)'!AD$1)</f>
        <v>1.1099336324851601</v>
      </c>
      <c r="AE32" s="6">
        <f>SUMIFS('all sales summary'!$C$2:$C$2047,'all sales summary'!$A$2:$A$2047,'Overall sales (all sales)'!$A32,'all sales summary'!$B$2:$B$2047,'Overall sales (all sales)'!AE$1)</f>
        <v>1.10854736223793</v>
      </c>
      <c r="AF32" s="6">
        <f>SUMIFS('all sales summary'!$C$2:$C$2047,'all sales summary'!$A$2:$A$2047,'Overall sales (all sales)'!$A32,'all sales summary'!$B$2:$B$2047,'Overall sales (all sales)'!AF$1)</f>
        <v>1.2043828111894499</v>
      </c>
      <c r="AG32" s="6">
        <f>SUMIFS('all sales summary'!$C$2:$C$2047,'all sales summary'!$A$2:$A$2047,'Overall sales (all sales)'!$A32,'all sales summary'!$B$2:$B$2047,'Overall sales (all sales)'!AG$1)</f>
        <v>1.24325329113178</v>
      </c>
      <c r="AH32" s="6">
        <f>SUMIFS('all sales summary'!$C$2:$C$2047,'all sales summary'!$A$2:$A$2047,'Overall sales (all sales)'!$A32,'all sales summary'!$B$2:$B$2047,'Overall sales (all sales)'!AH$1)</f>
        <v>1.1757937113305299</v>
      </c>
      <c r="AK32" t="s">
        <v>55</v>
      </c>
      <c r="AL32" s="6">
        <v>1.0698619407549099</v>
      </c>
    </row>
    <row r="33" spans="1:38" x14ac:dyDescent="0.25">
      <c r="A33" s="5" t="s">
        <v>38</v>
      </c>
      <c r="B33" s="6">
        <f>SUMIFS('all sales summary'!$C$2:$C$2047,'all sales summary'!$A$2:$A$2047,'Overall sales (all sales)'!$A33,'all sales summary'!$B$2:$B$2047,'Overall sales (all sales)'!B$1)</f>
        <v>0.84453769053434602</v>
      </c>
      <c r="C33" s="6">
        <f>SUMIFS('all sales summary'!$C$2:$C$2047,'all sales summary'!$A$2:$A$2047,'Overall sales (all sales)'!$A33,'all sales summary'!$B$2:$B$2047,'Overall sales (all sales)'!C$1)</f>
        <v>0.81664731729269302</v>
      </c>
      <c r="D33" s="6">
        <f>SUMIFS('all sales summary'!$C$2:$C$2047,'all sales summary'!$A$2:$A$2047,'Overall sales (all sales)'!$A33,'all sales summary'!$B$2:$B$2047,'Overall sales (all sales)'!D$1)</f>
        <v>0.95371960163311198</v>
      </c>
      <c r="E33" s="6">
        <f>SUMIFS('all sales summary'!$C$2:$C$2047,'all sales summary'!$A$2:$A$2047,'Overall sales (all sales)'!$A33,'all sales summary'!$B$2:$B$2047,'Overall sales (all sales)'!E$1)</f>
        <v>0.95713014420154996</v>
      </c>
      <c r="F33" s="6">
        <f>SUMIFS('all sales summary'!$C$2:$C$2047,'all sales summary'!$A$2:$A$2047,'Overall sales (all sales)'!$A33,'all sales summary'!$B$2:$B$2047,'Overall sales (all sales)'!F$1)</f>
        <v>1.0132129414414099</v>
      </c>
      <c r="G33" s="6">
        <f>SUMIFS('all sales summary'!$C$2:$C$2047,'all sales summary'!$A$2:$A$2047,'Overall sales (all sales)'!$A33,'all sales summary'!$B$2:$B$2047,'Overall sales (all sales)'!G$1)</f>
        <v>1.0151310559075599</v>
      </c>
      <c r="H33" s="6">
        <f>SUMIFS('all sales summary'!$C$2:$C$2047,'all sales summary'!$A$2:$A$2047,'Overall sales (all sales)'!$A33,'all sales summary'!$B$2:$B$2047,'Overall sales (all sales)'!H$1)</f>
        <v>1.04068147259338</v>
      </c>
      <c r="I33" s="6">
        <f>SUMIFS('all sales summary'!$C$2:$C$2047,'all sales summary'!$A$2:$A$2047,'Overall sales (all sales)'!$A33,'all sales summary'!$B$2:$B$2047,'Overall sales (all sales)'!I$1)</f>
        <v>0.98024486815885703</v>
      </c>
      <c r="J33" s="6">
        <f>SUMIFS('all sales summary'!$C$2:$C$2047,'all sales summary'!$A$2:$A$2047,'Overall sales (all sales)'!$A33,'all sales summary'!$B$2:$B$2047,'Overall sales (all sales)'!J$1)</f>
        <v>0.98100046729337897</v>
      </c>
      <c r="K33" s="6">
        <f>SUMIFS('all sales summary'!$C$2:$C$2047,'all sales summary'!$A$2:$A$2047,'Overall sales (all sales)'!$A33,'all sales summary'!$B$2:$B$2047,'Overall sales (all sales)'!K$1)</f>
        <v>1.0418127790343099</v>
      </c>
      <c r="L33" s="6">
        <f>SUMIFS('all sales summary'!$C$2:$C$2047,'all sales summary'!$A$2:$A$2047,'Overall sales (all sales)'!$A33,'all sales summary'!$B$2:$B$2047,'Overall sales (all sales)'!L$1)</f>
        <v>1.12553165924661</v>
      </c>
      <c r="M33" s="6">
        <f>SUMIFS('all sales summary'!$C$2:$C$2047,'all sales summary'!$A$2:$A$2047,'Overall sales (all sales)'!$A33,'all sales summary'!$B$2:$B$2047,'Overall sales (all sales)'!M$1)</f>
        <v>1.23035000266279</v>
      </c>
      <c r="N33" s="6">
        <f>SUMIFS('all sales summary'!$C$2:$C$2047,'all sales summary'!$A$2:$A$2047,'Overall sales (all sales)'!$A33,'all sales summary'!$B$2:$B$2047,'Overall sales (all sales)'!N$1)</f>
        <v>0.98669332983832403</v>
      </c>
      <c r="O33" s="6">
        <f>SUMIFS('all sales summary'!$C$2:$C$2047,'all sales summary'!$A$2:$A$2047,'Overall sales (all sales)'!$A33,'all sales summary'!$B$2:$B$2047,'Overall sales (all sales)'!O$1)</f>
        <v>0.952997845519719</v>
      </c>
      <c r="P33" s="6">
        <f>SUMIFS('all sales summary'!$C$2:$C$2047,'all sales summary'!$A$2:$A$2047,'Overall sales (all sales)'!$A33,'all sales summary'!$B$2:$B$2047,'Overall sales (all sales)'!P$1)</f>
        <v>0.90231908681099204</v>
      </c>
      <c r="Q33" s="6">
        <f>SUMIFS('all sales summary'!$C$2:$C$2047,'all sales summary'!$A$2:$A$2047,'Overall sales (all sales)'!$A33,'all sales summary'!$B$2:$B$2047,'Overall sales (all sales)'!Q$1)</f>
        <v>0.69162734104588097</v>
      </c>
      <c r="R33" s="6">
        <f>SUMIFS('all sales summary'!$C$2:$C$2047,'all sales summary'!$A$2:$A$2047,'Overall sales (all sales)'!$A33,'all sales summary'!$B$2:$B$2047,'Overall sales (all sales)'!R$1)</f>
        <v>0.83874867632665895</v>
      </c>
      <c r="S33" s="6">
        <f>SUMIFS('all sales summary'!$C$2:$C$2047,'all sales summary'!$A$2:$A$2047,'Overall sales (all sales)'!$A33,'all sales summary'!$B$2:$B$2047,'Overall sales (all sales)'!S$1)</f>
        <v>0.92350751053687996</v>
      </c>
      <c r="T33" s="6">
        <f>SUMIFS('all sales summary'!$C$2:$C$2047,'all sales summary'!$A$2:$A$2047,'Overall sales (all sales)'!$A33,'all sales summary'!$B$2:$B$2047,'Overall sales (all sales)'!T$1)</f>
        <v>1.01417005440429</v>
      </c>
      <c r="U33" s="6">
        <f>SUMIFS('all sales summary'!$C$2:$C$2047,'all sales summary'!$A$2:$A$2047,'Overall sales (all sales)'!$A33,'all sales summary'!$B$2:$B$2047,'Overall sales (all sales)'!U$1)</f>
        <v>1.0077832040180901</v>
      </c>
      <c r="V33" s="6">
        <f>SUMIFS('all sales summary'!$C$2:$C$2047,'all sales summary'!$A$2:$A$2047,'Overall sales (all sales)'!$A33,'all sales summary'!$B$2:$B$2047,'Overall sales (all sales)'!V$1)</f>
        <v>1.0106499452136699</v>
      </c>
      <c r="W33" s="6">
        <f>SUMIFS('all sales summary'!$C$2:$C$2047,'all sales summary'!$A$2:$A$2047,'Overall sales (all sales)'!$A33,'all sales summary'!$B$2:$B$2047,'Overall sales (all sales)'!W$1)</f>
        <v>1.0786885624712601</v>
      </c>
      <c r="X33" s="6">
        <f>SUMIFS('all sales summary'!$C$2:$C$2047,'all sales summary'!$A$2:$A$2047,'Overall sales (all sales)'!$A33,'all sales summary'!$B$2:$B$2047,'Overall sales (all sales)'!X$1)</f>
        <v>1.0977801684800099</v>
      </c>
      <c r="Y33" s="6">
        <f>SUMIFS('all sales summary'!$C$2:$C$2047,'all sales summary'!$A$2:$A$2047,'Overall sales (all sales)'!$A33,'all sales summary'!$B$2:$B$2047,'Overall sales (all sales)'!Y$1)</f>
        <v>1.2021377198603</v>
      </c>
      <c r="Z33" s="6">
        <f>SUMIFS('all sales summary'!$C$2:$C$2047,'all sales summary'!$A$2:$A$2047,'Overall sales (all sales)'!$A33,'all sales summary'!$B$2:$B$2047,'Overall sales (all sales)'!Z$1)</f>
        <v>0.89334943367908504</v>
      </c>
      <c r="AA33" s="6">
        <f>SUMIFS('all sales summary'!$C$2:$C$2047,'all sales summary'!$A$2:$A$2047,'Overall sales (all sales)'!$A33,'all sales summary'!$B$2:$B$2047,'Overall sales (all sales)'!AA$1)</f>
        <v>0.85858433800744405</v>
      </c>
      <c r="AB33" s="6">
        <f>SUMIFS('all sales summary'!$C$2:$C$2047,'all sales summary'!$A$2:$A$2047,'Overall sales (all sales)'!$A33,'all sales summary'!$B$2:$B$2047,'Overall sales (all sales)'!AB$1)</f>
        <v>1.0125202605875301</v>
      </c>
      <c r="AC33" s="6">
        <f>SUMIFS('all sales summary'!$C$2:$C$2047,'all sales summary'!$A$2:$A$2047,'Overall sales (all sales)'!$A33,'all sales summary'!$B$2:$B$2047,'Overall sales (all sales)'!AC$1)</f>
        <v>1.0378944277454101</v>
      </c>
      <c r="AD33" s="6">
        <f>SUMIFS('all sales summary'!$C$2:$C$2047,'all sales summary'!$A$2:$A$2047,'Overall sales (all sales)'!$A33,'all sales summary'!$B$2:$B$2047,'Overall sales (all sales)'!AD$1)</f>
        <v>1.1621427781117299</v>
      </c>
      <c r="AE33" s="6">
        <f>SUMIFS('all sales summary'!$C$2:$C$2047,'all sales summary'!$A$2:$A$2047,'Overall sales (all sales)'!$A33,'all sales summary'!$B$2:$B$2047,'Overall sales (all sales)'!AE$1)</f>
        <v>1.2118388190687199</v>
      </c>
      <c r="AF33" s="6">
        <f>SUMIFS('all sales summary'!$C$2:$C$2047,'all sales summary'!$A$2:$A$2047,'Overall sales (all sales)'!$A33,'all sales summary'!$B$2:$B$2047,'Overall sales (all sales)'!AF$1)</f>
        <v>1.2361450239554099</v>
      </c>
      <c r="AG33" s="6">
        <f>SUMIFS('all sales summary'!$C$2:$C$2047,'all sales summary'!$A$2:$A$2047,'Overall sales (all sales)'!$A33,'all sales summary'!$B$2:$B$2047,'Overall sales (all sales)'!AG$1)</f>
        <v>1.2126011075599099</v>
      </c>
      <c r="AH33" s="6">
        <f>SUMIFS('all sales summary'!$C$2:$C$2047,'all sales summary'!$A$2:$A$2047,'Overall sales (all sales)'!$A33,'all sales summary'!$B$2:$B$2047,'Overall sales (all sales)'!AH$1)</f>
        <v>1.21136591668183</v>
      </c>
      <c r="AK33" t="s">
        <v>30</v>
      </c>
      <c r="AL33" s="6">
        <v>1.0694654954135301</v>
      </c>
    </row>
    <row r="34" spans="1:38" x14ac:dyDescent="0.25">
      <c r="A34" s="5" t="s">
        <v>39</v>
      </c>
      <c r="B34" s="6">
        <f>SUMIFS('all sales summary'!$C$2:$C$2047,'all sales summary'!$A$2:$A$2047,'Overall sales (all sales)'!$A34,'all sales summary'!$B$2:$B$2047,'Overall sales (all sales)'!B$1)</f>
        <v>1.0631567132647499</v>
      </c>
      <c r="C34" s="6">
        <f>SUMIFS('all sales summary'!$C$2:$C$2047,'all sales summary'!$A$2:$A$2047,'Overall sales (all sales)'!$A34,'all sales summary'!$B$2:$B$2047,'Overall sales (all sales)'!C$1)</f>
        <v>0.91338249611851097</v>
      </c>
      <c r="D34" s="6">
        <f>SUMIFS('all sales summary'!$C$2:$C$2047,'all sales summary'!$A$2:$A$2047,'Overall sales (all sales)'!$A34,'all sales summary'!$B$2:$B$2047,'Overall sales (all sales)'!D$1)</f>
        <v>1.0346455594731701</v>
      </c>
      <c r="E34" s="6">
        <f>SUMIFS('all sales summary'!$C$2:$C$2047,'all sales summary'!$A$2:$A$2047,'Overall sales (all sales)'!$A34,'all sales summary'!$B$2:$B$2047,'Overall sales (all sales)'!E$1)</f>
        <v>1.0311258751555601</v>
      </c>
      <c r="F34" s="6">
        <f>SUMIFS('all sales summary'!$C$2:$C$2047,'all sales summary'!$A$2:$A$2047,'Overall sales (all sales)'!$A34,'all sales summary'!$B$2:$B$2047,'Overall sales (all sales)'!F$1)</f>
        <v>1.0763839417491701</v>
      </c>
      <c r="G34" s="6">
        <f>SUMIFS('all sales summary'!$C$2:$C$2047,'all sales summary'!$A$2:$A$2047,'Overall sales (all sales)'!$A34,'all sales summary'!$B$2:$B$2047,'Overall sales (all sales)'!G$1)</f>
        <v>1.0277004679888599</v>
      </c>
      <c r="H34" s="6">
        <f>SUMIFS('all sales summary'!$C$2:$C$2047,'all sales summary'!$A$2:$A$2047,'Overall sales (all sales)'!$A34,'all sales summary'!$B$2:$B$2047,'Overall sales (all sales)'!H$1)</f>
        <v>1.0909169608606499</v>
      </c>
      <c r="I34" s="6">
        <f>SUMIFS('all sales summary'!$C$2:$C$2047,'all sales summary'!$A$2:$A$2047,'Overall sales (all sales)'!$A34,'all sales summary'!$B$2:$B$2047,'Overall sales (all sales)'!I$1)</f>
        <v>1.00213188544844</v>
      </c>
      <c r="J34" s="6">
        <f>SUMIFS('all sales summary'!$C$2:$C$2047,'all sales summary'!$A$2:$A$2047,'Overall sales (all sales)'!$A34,'all sales summary'!$B$2:$B$2047,'Overall sales (all sales)'!J$1)</f>
        <v>1.0605789367479499</v>
      </c>
      <c r="K34" s="6">
        <f>SUMIFS('all sales summary'!$C$2:$C$2047,'all sales summary'!$A$2:$A$2047,'Overall sales (all sales)'!$A34,'all sales summary'!$B$2:$B$2047,'Overall sales (all sales)'!K$1)</f>
        <v>0.93614271960417506</v>
      </c>
      <c r="L34" s="6">
        <f>SUMIFS('all sales summary'!$C$2:$C$2047,'all sales summary'!$A$2:$A$2047,'Overall sales (all sales)'!$A34,'all sales summary'!$B$2:$B$2047,'Overall sales (all sales)'!L$1)</f>
        <v>0.88317827644789504</v>
      </c>
      <c r="M34" s="6">
        <f>SUMIFS('all sales summary'!$C$2:$C$2047,'all sales summary'!$A$2:$A$2047,'Overall sales (all sales)'!$A34,'all sales summary'!$B$2:$B$2047,'Overall sales (all sales)'!M$1)</f>
        <v>0.88065616714087702</v>
      </c>
      <c r="N34" s="6">
        <f>SUMIFS('all sales summary'!$C$2:$C$2047,'all sales summary'!$A$2:$A$2047,'Overall sales (all sales)'!$A34,'all sales summary'!$B$2:$B$2047,'Overall sales (all sales)'!N$1)</f>
        <v>1.08656956949192</v>
      </c>
      <c r="O34" s="6">
        <f>SUMIFS('all sales summary'!$C$2:$C$2047,'all sales summary'!$A$2:$A$2047,'Overall sales (all sales)'!$A34,'all sales summary'!$B$2:$B$2047,'Overall sales (all sales)'!O$1)</f>
        <v>0.88546357067865999</v>
      </c>
      <c r="P34" s="6">
        <f>SUMIFS('all sales summary'!$C$2:$C$2047,'all sales summary'!$A$2:$A$2047,'Overall sales (all sales)'!$A34,'all sales summary'!$B$2:$B$2047,'Overall sales (all sales)'!P$1)</f>
        <v>0.53616266802841395</v>
      </c>
      <c r="Q34" s="6">
        <f>SUMIFS('all sales summary'!$C$2:$C$2047,'all sales summary'!$A$2:$A$2047,'Overall sales (all sales)'!$A34,'all sales summary'!$B$2:$B$2047,'Overall sales (all sales)'!Q$1)</f>
        <v>0.28934881190856898</v>
      </c>
      <c r="R34" s="6">
        <f>SUMIFS('all sales summary'!$C$2:$C$2047,'all sales summary'!$A$2:$A$2047,'Overall sales (all sales)'!$A34,'all sales summary'!$B$2:$B$2047,'Overall sales (all sales)'!R$1)</f>
        <v>0.40743822276220798</v>
      </c>
      <c r="S34" s="6">
        <f>SUMIFS('all sales summary'!$C$2:$C$2047,'all sales summary'!$A$2:$A$2047,'Overall sales (all sales)'!$A34,'all sales summary'!$B$2:$B$2047,'Overall sales (all sales)'!S$1)</f>
        <v>0.48325920843630199</v>
      </c>
      <c r="T34" s="6">
        <f>SUMIFS('all sales summary'!$C$2:$C$2047,'all sales summary'!$A$2:$A$2047,'Overall sales (all sales)'!$A34,'all sales summary'!$B$2:$B$2047,'Overall sales (all sales)'!T$1)</f>
        <v>0.73244769429760803</v>
      </c>
      <c r="U34" s="6">
        <f>SUMIFS('all sales summary'!$C$2:$C$2047,'all sales summary'!$A$2:$A$2047,'Overall sales (all sales)'!$A34,'all sales summary'!$B$2:$B$2047,'Overall sales (all sales)'!U$1)</f>
        <v>0.65456746110125896</v>
      </c>
      <c r="V34" s="6">
        <f>SUMIFS('all sales summary'!$C$2:$C$2047,'all sales summary'!$A$2:$A$2047,'Overall sales (all sales)'!$A34,'all sales summary'!$B$2:$B$2047,'Overall sales (all sales)'!V$1)</f>
        <v>0.53176649151866695</v>
      </c>
      <c r="W34" s="6">
        <f>SUMIFS('all sales summary'!$C$2:$C$2047,'all sales summary'!$A$2:$A$2047,'Overall sales (all sales)'!$A34,'all sales summary'!$B$2:$B$2047,'Overall sales (all sales)'!W$1)</f>
        <v>0.46101421692698302</v>
      </c>
      <c r="X34" s="6">
        <f>SUMIFS('all sales summary'!$C$2:$C$2047,'all sales summary'!$A$2:$A$2047,'Overall sales (all sales)'!$A34,'all sales summary'!$B$2:$B$2047,'Overall sales (all sales)'!X$1)</f>
        <v>0.353399848032727</v>
      </c>
      <c r="Y34" s="6">
        <f>SUMIFS('all sales summary'!$C$2:$C$2047,'all sales summary'!$A$2:$A$2047,'Overall sales (all sales)'!$A34,'all sales summary'!$B$2:$B$2047,'Overall sales (all sales)'!Y$1)</f>
        <v>0.40794000973000499</v>
      </c>
      <c r="Z34" s="6">
        <f>SUMIFS('all sales summary'!$C$2:$C$2047,'all sales summary'!$A$2:$A$2047,'Overall sales (all sales)'!$A34,'all sales summary'!$B$2:$B$2047,'Overall sales (all sales)'!Z$1)</f>
        <v>0.308126116132525</v>
      </c>
      <c r="AA34" s="6">
        <f>SUMIFS('all sales summary'!$C$2:$C$2047,'all sales summary'!$A$2:$A$2047,'Overall sales (all sales)'!$A34,'all sales summary'!$B$2:$B$2047,'Overall sales (all sales)'!AA$1)</f>
        <v>0.340919143454045</v>
      </c>
      <c r="AB34" s="6">
        <f>SUMIFS('all sales summary'!$C$2:$C$2047,'all sales summary'!$A$2:$A$2047,'Overall sales (all sales)'!$A34,'all sales summary'!$B$2:$B$2047,'Overall sales (all sales)'!AB$1)</f>
        <v>0.421670277986953</v>
      </c>
      <c r="AC34" s="6">
        <f>SUMIFS('all sales summary'!$C$2:$C$2047,'all sales summary'!$A$2:$A$2047,'Overall sales (all sales)'!$A34,'all sales summary'!$B$2:$B$2047,'Overall sales (all sales)'!AC$1)</f>
        <v>0.46719134572438198</v>
      </c>
      <c r="AD34" s="6">
        <f>SUMIFS('all sales summary'!$C$2:$C$2047,'all sales summary'!$A$2:$A$2047,'Overall sales (all sales)'!$A34,'all sales summary'!$B$2:$B$2047,'Overall sales (all sales)'!AD$1)</f>
        <v>0.62902912273615597</v>
      </c>
      <c r="AE34" s="6">
        <f>SUMIFS('all sales summary'!$C$2:$C$2047,'all sales summary'!$A$2:$A$2047,'Overall sales (all sales)'!$A34,'all sales summary'!$B$2:$B$2047,'Overall sales (all sales)'!AE$1)</f>
        <v>0.61281258207302702</v>
      </c>
      <c r="AF34" s="6">
        <f>SUMIFS('all sales summary'!$C$2:$C$2047,'all sales summary'!$A$2:$A$2047,'Overall sales (all sales)'!$A34,'all sales summary'!$B$2:$B$2047,'Overall sales (all sales)'!AF$1)</f>
        <v>0.71178894442250695</v>
      </c>
      <c r="AG34" s="6">
        <f>SUMIFS('all sales summary'!$C$2:$C$2047,'all sales summary'!$A$2:$A$2047,'Overall sales (all sales)'!$A34,'all sales summary'!$B$2:$B$2047,'Overall sales (all sales)'!AG$1)</f>
        <v>0.74754515732743698</v>
      </c>
      <c r="AH34" s="6">
        <f>SUMIFS('all sales summary'!$C$2:$C$2047,'all sales summary'!$A$2:$A$2047,'Overall sales (all sales)'!$A34,'all sales summary'!$B$2:$B$2047,'Overall sales (all sales)'!AH$1)</f>
        <v>0.75789880161517598</v>
      </c>
      <c r="AK34" t="s">
        <v>23</v>
      </c>
      <c r="AL34" s="6">
        <v>1.06286849901633</v>
      </c>
    </row>
    <row r="35" spans="1:38" x14ac:dyDescent="0.25">
      <c r="A35" s="5" t="s">
        <v>40</v>
      </c>
      <c r="B35" s="6">
        <f>SUMIFS('all sales summary'!$C$2:$C$2047,'all sales summary'!$A$2:$A$2047,'Overall sales (all sales)'!$A35,'all sales summary'!$B$2:$B$2047,'Overall sales (all sales)'!B$1)</f>
        <v>0.86734187129963902</v>
      </c>
      <c r="C35" s="6">
        <f>SUMIFS('all sales summary'!$C$2:$C$2047,'all sales summary'!$A$2:$A$2047,'Overall sales (all sales)'!$A35,'all sales summary'!$B$2:$B$2047,'Overall sales (all sales)'!C$1)</f>
        <v>0.86744584130347002</v>
      </c>
      <c r="D35" s="6">
        <f>SUMIFS('all sales summary'!$C$2:$C$2047,'all sales summary'!$A$2:$A$2047,'Overall sales (all sales)'!$A35,'all sales summary'!$B$2:$B$2047,'Overall sales (all sales)'!D$1)</f>
        <v>1.0183485839595601</v>
      </c>
      <c r="E35" s="6">
        <f>SUMIFS('all sales summary'!$C$2:$C$2047,'all sales summary'!$A$2:$A$2047,'Overall sales (all sales)'!$A35,'all sales summary'!$B$2:$B$2047,'Overall sales (all sales)'!E$1)</f>
        <v>0.97537827144060096</v>
      </c>
      <c r="F35" s="6">
        <f>SUMIFS('all sales summary'!$C$2:$C$2047,'all sales summary'!$A$2:$A$2047,'Overall sales (all sales)'!$A35,'all sales summary'!$B$2:$B$2047,'Overall sales (all sales)'!F$1)</f>
        <v>1.02550579615142</v>
      </c>
      <c r="G35" s="6">
        <f>SUMIFS('all sales summary'!$C$2:$C$2047,'all sales summary'!$A$2:$A$2047,'Overall sales (all sales)'!$A35,'all sales summary'!$B$2:$B$2047,'Overall sales (all sales)'!G$1)</f>
        <v>0.98814855373742805</v>
      </c>
      <c r="H35" s="6">
        <f>SUMIFS('all sales summary'!$C$2:$C$2047,'all sales summary'!$A$2:$A$2047,'Overall sales (all sales)'!$A35,'all sales summary'!$B$2:$B$2047,'Overall sales (all sales)'!H$1)</f>
        <v>1.01405451669271</v>
      </c>
      <c r="I35" s="6">
        <f>SUMIFS('all sales summary'!$C$2:$C$2047,'all sales summary'!$A$2:$A$2047,'Overall sales (all sales)'!$A35,'all sales summary'!$B$2:$B$2047,'Overall sales (all sales)'!I$1)</f>
        <v>0.999671043863542</v>
      </c>
      <c r="J35" s="6">
        <f>SUMIFS('all sales summary'!$C$2:$C$2047,'all sales summary'!$A$2:$A$2047,'Overall sales (all sales)'!$A35,'all sales summary'!$B$2:$B$2047,'Overall sales (all sales)'!J$1)</f>
        <v>0.95630409328616495</v>
      </c>
      <c r="K35" s="6">
        <f>SUMIFS('all sales summary'!$C$2:$C$2047,'all sales summary'!$A$2:$A$2047,'Overall sales (all sales)'!$A35,'all sales summary'!$B$2:$B$2047,'Overall sales (all sales)'!K$1)</f>
        <v>1.0142196432694399</v>
      </c>
      <c r="L35" s="6">
        <f>SUMIFS('all sales summary'!$C$2:$C$2047,'all sales summary'!$A$2:$A$2047,'Overall sales (all sales)'!$A35,'all sales summary'!$B$2:$B$2047,'Overall sales (all sales)'!L$1)</f>
        <v>1.0850226654000601</v>
      </c>
      <c r="M35" s="6">
        <f>SUMIFS('all sales summary'!$C$2:$C$2047,'all sales summary'!$A$2:$A$2047,'Overall sales (all sales)'!$A35,'all sales summary'!$B$2:$B$2047,'Overall sales (all sales)'!M$1)</f>
        <v>1.1885591195959599</v>
      </c>
      <c r="N35" s="6">
        <f>SUMIFS('all sales summary'!$C$2:$C$2047,'all sales summary'!$A$2:$A$2047,'Overall sales (all sales)'!$A35,'all sales summary'!$B$2:$B$2047,'Overall sales (all sales)'!N$1)</f>
        <v>0.91397471021412202</v>
      </c>
      <c r="O35" s="6">
        <f>SUMIFS('all sales summary'!$C$2:$C$2047,'all sales summary'!$A$2:$A$2047,'Overall sales (all sales)'!$A35,'all sales summary'!$B$2:$B$2047,'Overall sales (all sales)'!O$1)</f>
        <v>0.906645437444346</v>
      </c>
      <c r="P35" s="6">
        <f>SUMIFS('all sales summary'!$C$2:$C$2047,'all sales summary'!$A$2:$A$2047,'Overall sales (all sales)'!$A35,'all sales summary'!$B$2:$B$2047,'Overall sales (all sales)'!P$1)</f>
        <v>0.83691660304410898</v>
      </c>
      <c r="Q35" s="6">
        <f>SUMIFS('all sales summary'!$C$2:$C$2047,'all sales summary'!$A$2:$A$2047,'Overall sales (all sales)'!$A35,'all sales summary'!$B$2:$B$2047,'Overall sales (all sales)'!Q$1)</f>
        <v>0.61875167411816101</v>
      </c>
      <c r="R35" s="6">
        <f>SUMIFS('all sales summary'!$C$2:$C$2047,'all sales summary'!$A$2:$A$2047,'Overall sales (all sales)'!$A35,'all sales summary'!$B$2:$B$2047,'Overall sales (all sales)'!R$1)</f>
        <v>0.754502745401465</v>
      </c>
      <c r="S35" s="6">
        <f>SUMIFS('all sales summary'!$C$2:$C$2047,'all sales summary'!$A$2:$A$2047,'Overall sales (all sales)'!$A35,'all sales summary'!$B$2:$B$2047,'Overall sales (all sales)'!S$1)</f>
        <v>0.85413657446107705</v>
      </c>
      <c r="T35" s="6">
        <f>SUMIFS('all sales summary'!$C$2:$C$2047,'all sales summary'!$A$2:$A$2047,'Overall sales (all sales)'!$A35,'all sales summary'!$B$2:$B$2047,'Overall sales (all sales)'!T$1)</f>
        <v>0.99325346674201098</v>
      </c>
      <c r="U35" s="6">
        <f>SUMIFS('all sales summary'!$C$2:$C$2047,'all sales summary'!$A$2:$A$2047,'Overall sales (all sales)'!$A35,'all sales summary'!$B$2:$B$2047,'Overall sales (all sales)'!U$1)</f>
        <v>1.00447993253031</v>
      </c>
      <c r="V35" s="6">
        <f>SUMIFS('all sales summary'!$C$2:$C$2047,'all sales summary'!$A$2:$A$2047,'Overall sales (all sales)'!$A35,'all sales summary'!$B$2:$B$2047,'Overall sales (all sales)'!V$1)</f>
        <v>0.96558068181284196</v>
      </c>
      <c r="W35" s="6">
        <f>SUMIFS('all sales summary'!$C$2:$C$2047,'all sales summary'!$A$2:$A$2047,'Overall sales (all sales)'!$A35,'all sales summary'!$B$2:$B$2047,'Overall sales (all sales)'!W$1)</f>
        <v>1.0179975540613899</v>
      </c>
      <c r="X35" s="6">
        <f>SUMIFS('all sales summary'!$C$2:$C$2047,'all sales summary'!$A$2:$A$2047,'Overall sales (all sales)'!$A35,'all sales summary'!$B$2:$B$2047,'Overall sales (all sales)'!X$1)</f>
        <v>1.0558887843414899</v>
      </c>
      <c r="Y35" s="6">
        <f>SUMIFS('all sales summary'!$C$2:$C$2047,'all sales summary'!$A$2:$A$2047,'Overall sales (all sales)'!$A35,'all sales summary'!$B$2:$B$2047,'Overall sales (all sales)'!Y$1)</f>
        <v>1.30489470151793</v>
      </c>
      <c r="Z35" s="6">
        <f>SUMIFS('all sales summary'!$C$2:$C$2047,'all sales summary'!$A$2:$A$2047,'Overall sales (all sales)'!$A35,'all sales summary'!$B$2:$B$2047,'Overall sales (all sales)'!Z$1)</f>
        <v>0.97983120694831805</v>
      </c>
      <c r="AA35" s="6">
        <f>SUMIFS('all sales summary'!$C$2:$C$2047,'all sales summary'!$A$2:$A$2047,'Overall sales (all sales)'!$A35,'all sales summary'!$B$2:$B$2047,'Overall sales (all sales)'!AA$1)</f>
        <v>0.95504285225994701</v>
      </c>
      <c r="AB35" s="6">
        <f>SUMIFS('all sales summary'!$C$2:$C$2047,'all sales summary'!$A$2:$A$2047,'Overall sales (all sales)'!$A35,'all sales summary'!$B$2:$B$2047,'Overall sales (all sales)'!AB$1)</f>
        <v>1.13011590235427</v>
      </c>
      <c r="AC35" s="6">
        <f>SUMIFS('all sales summary'!$C$2:$C$2047,'all sales summary'!$A$2:$A$2047,'Overall sales (all sales)'!$A35,'all sales summary'!$B$2:$B$2047,'Overall sales (all sales)'!AC$1)</f>
        <v>1.2071411578697999</v>
      </c>
      <c r="AD35" s="6">
        <f>SUMIFS('all sales summary'!$C$2:$C$2047,'all sales summary'!$A$2:$A$2047,'Overall sales (all sales)'!$A35,'all sales summary'!$B$2:$B$2047,'Overall sales (all sales)'!AD$1)</f>
        <v>1.2988901797790799</v>
      </c>
      <c r="AE35" s="6">
        <f>SUMIFS('all sales summary'!$C$2:$C$2047,'all sales summary'!$A$2:$A$2047,'Overall sales (all sales)'!$A35,'all sales summary'!$B$2:$B$2047,'Overall sales (all sales)'!AE$1)</f>
        <v>1.27379553011822</v>
      </c>
      <c r="AF35" s="6">
        <f>SUMIFS('all sales summary'!$C$2:$C$2047,'all sales summary'!$A$2:$A$2047,'Overall sales (all sales)'!$A35,'all sales summary'!$B$2:$B$2047,'Overall sales (all sales)'!AF$1)</f>
        <v>1.3289035481639799</v>
      </c>
      <c r="AG35" s="6">
        <f>SUMIFS('all sales summary'!$C$2:$C$2047,'all sales summary'!$A$2:$A$2047,'Overall sales (all sales)'!$A35,'all sales summary'!$B$2:$B$2047,'Overall sales (all sales)'!AG$1)</f>
        <v>1.31200082802301</v>
      </c>
      <c r="AH35" s="6">
        <f>SUMIFS('all sales summary'!$C$2:$C$2047,'all sales summary'!$A$2:$A$2047,'Overall sales (all sales)'!$A35,'all sales summary'!$B$2:$B$2047,'Overall sales (all sales)'!AH$1)</f>
        <v>1.27735392280969</v>
      </c>
      <c r="AK35" t="s">
        <v>48</v>
      </c>
      <c r="AL35" s="6">
        <v>1.06232947293294</v>
      </c>
    </row>
    <row r="36" spans="1:38" x14ac:dyDescent="0.25">
      <c r="A36" s="5" t="s">
        <v>41</v>
      </c>
      <c r="B36" s="6">
        <f>SUMIFS('all sales summary'!$C$2:$C$2047,'all sales summary'!$A$2:$A$2047,'Overall sales (all sales)'!$A36,'all sales summary'!$B$2:$B$2047,'Overall sales (all sales)'!B$1)</f>
        <v>0.88042336222464701</v>
      </c>
      <c r="C36" s="6">
        <f>SUMIFS('all sales summary'!$C$2:$C$2047,'all sales summary'!$A$2:$A$2047,'Overall sales (all sales)'!$A36,'all sales summary'!$B$2:$B$2047,'Overall sales (all sales)'!C$1)</f>
        <v>0.912245200621982</v>
      </c>
      <c r="D36" s="6">
        <f>SUMIFS('all sales summary'!$C$2:$C$2047,'all sales summary'!$A$2:$A$2047,'Overall sales (all sales)'!$A36,'all sales summary'!$B$2:$B$2047,'Overall sales (all sales)'!D$1)</f>
        <v>1.0935251881097201</v>
      </c>
      <c r="E36" s="6">
        <f>SUMIFS('all sales summary'!$C$2:$C$2047,'all sales summary'!$A$2:$A$2047,'Overall sales (all sales)'!$A36,'all sales summary'!$B$2:$B$2047,'Overall sales (all sales)'!E$1)</f>
        <v>0.99406885109620602</v>
      </c>
      <c r="F36" s="6">
        <f>SUMIFS('all sales summary'!$C$2:$C$2047,'all sales summary'!$A$2:$A$2047,'Overall sales (all sales)'!$A36,'all sales summary'!$B$2:$B$2047,'Overall sales (all sales)'!F$1)</f>
        <v>1.05909506107141</v>
      </c>
      <c r="G36" s="6">
        <f>SUMIFS('all sales summary'!$C$2:$C$2047,'all sales summary'!$A$2:$A$2047,'Overall sales (all sales)'!$A36,'all sales summary'!$B$2:$B$2047,'Overall sales (all sales)'!G$1)</f>
        <v>0.997257179041668</v>
      </c>
      <c r="H36" s="6">
        <f>SUMIFS('all sales summary'!$C$2:$C$2047,'all sales summary'!$A$2:$A$2047,'Overall sales (all sales)'!$A36,'all sales summary'!$B$2:$B$2047,'Overall sales (all sales)'!H$1)</f>
        <v>0.99882039336210704</v>
      </c>
      <c r="I36" s="6">
        <f>SUMIFS('all sales summary'!$C$2:$C$2047,'all sales summary'!$A$2:$A$2047,'Overall sales (all sales)'!$A36,'all sales summary'!$B$2:$B$2047,'Overall sales (all sales)'!I$1)</f>
        <v>1.01120452327133</v>
      </c>
      <c r="J36" s="6">
        <f>SUMIFS('all sales summary'!$C$2:$C$2047,'all sales summary'!$A$2:$A$2047,'Overall sales (all sales)'!$A36,'all sales summary'!$B$2:$B$2047,'Overall sales (all sales)'!J$1)</f>
        <v>0.95310829898732397</v>
      </c>
      <c r="K36" s="6">
        <f>SUMIFS('all sales summary'!$C$2:$C$2047,'all sales summary'!$A$2:$A$2047,'Overall sales (all sales)'!$A36,'all sales summary'!$B$2:$B$2047,'Overall sales (all sales)'!K$1)</f>
        <v>0.98514824513774801</v>
      </c>
      <c r="L36" s="6">
        <f>SUMIFS('all sales summary'!$C$2:$C$2047,'all sales summary'!$A$2:$A$2047,'Overall sales (all sales)'!$A36,'all sales summary'!$B$2:$B$2047,'Overall sales (all sales)'!L$1)</f>
        <v>1.0147472499881101</v>
      </c>
      <c r="M36" s="6">
        <f>SUMIFS('all sales summary'!$C$2:$C$2047,'all sales summary'!$A$2:$A$2047,'Overall sales (all sales)'!$A36,'all sales summary'!$B$2:$B$2047,'Overall sales (all sales)'!M$1)</f>
        <v>1.10035644708775</v>
      </c>
      <c r="N36" s="6">
        <f>SUMIFS('all sales summary'!$C$2:$C$2047,'all sales summary'!$A$2:$A$2047,'Overall sales (all sales)'!$A36,'all sales summary'!$B$2:$B$2047,'Overall sales (all sales)'!N$1)</f>
        <v>0.92809198642443902</v>
      </c>
      <c r="O36" s="6">
        <f>SUMIFS('all sales summary'!$C$2:$C$2047,'all sales summary'!$A$2:$A$2047,'Overall sales (all sales)'!$A36,'all sales summary'!$B$2:$B$2047,'Overall sales (all sales)'!O$1)</f>
        <v>0.90742785360898404</v>
      </c>
      <c r="P36" s="6">
        <f>SUMIFS('all sales summary'!$C$2:$C$2047,'all sales summary'!$A$2:$A$2047,'Overall sales (all sales)'!$A36,'all sales summary'!$B$2:$B$2047,'Overall sales (all sales)'!P$1)</f>
        <v>0.88286408093190205</v>
      </c>
      <c r="Q36" s="6">
        <f>SUMIFS('all sales summary'!$C$2:$C$2047,'all sales summary'!$A$2:$A$2047,'Overall sales (all sales)'!$A36,'all sales summary'!$B$2:$B$2047,'Overall sales (all sales)'!Q$1)</f>
        <v>0.583097200665041</v>
      </c>
      <c r="R36" s="6">
        <f>SUMIFS('all sales summary'!$C$2:$C$2047,'all sales summary'!$A$2:$A$2047,'Overall sales (all sales)'!$A36,'all sales summary'!$B$2:$B$2047,'Overall sales (all sales)'!R$1)</f>
        <v>0.73532212012159504</v>
      </c>
      <c r="S36" s="6">
        <f>SUMIFS('all sales summary'!$C$2:$C$2047,'all sales summary'!$A$2:$A$2047,'Overall sales (all sales)'!$A36,'all sales summary'!$B$2:$B$2047,'Overall sales (all sales)'!S$1)</f>
        <v>0.92800998573757798</v>
      </c>
      <c r="T36" s="6">
        <f>SUMIFS('all sales summary'!$C$2:$C$2047,'all sales summary'!$A$2:$A$2047,'Overall sales (all sales)'!$A36,'all sales summary'!$B$2:$B$2047,'Overall sales (all sales)'!T$1)</f>
        <v>1.0719709159083699</v>
      </c>
      <c r="U36" s="6">
        <f>SUMIFS('all sales summary'!$C$2:$C$2047,'all sales summary'!$A$2:$A$2047,'Overall sales (all sales)'!$A36,'all sales summary'!$B$2:$B$2047,'Overall sales (all sales)'!U$1)</f>
        <v>1.0542846704918301</v>
      </c>
      <c r="V36" s="6">
        <f>SUMIFS('all sales summary'!$C$2:$C$2047,'all sales summary'!$A$2:$A$2047,'Overall sales (all sales)'!$A36,'all sales summary'!$B$2:$B$2047,'Overall sales (all sales)'!V$1)</f>
        <v>1.0326769341104101</v>
      </c>
      <c r="W36" s="6">
        <f>SUMIFS('all sales summary'!$C$2:$C$2047,'all sales summary'!$A$2:$A$2047,'Overall sales (all sales)'!$A36,'all sales summary'!$B$2:$B$2047,'Overall sales (all sales)'!W$1)</f>
        <v>1.07771209981062</v>
      </c>
      <c r="X36" s="6">
        <f>SUMIFS('all sales summary'!$C$2:$C$2047,'all sales summary'!$A$2:$A$2047,'Overall sales (all sales)'!$A36,'all sales summary'!$B$2:$B$2047,'Overall sales (all sales)'!X$1)</f>
        <v>0.88355983312099695</v>
      </c>
      <c r="Y36" s="6">
        <f>SUMIFS('all sales summary'!$C$2:$C$2047,'all sales summary'!$A$2:$A$2047,'Overall sales (all sales)'!$A36,'all sales summary'!$B$2:$B$2047,'Overall sales (all sales)'!Y$1)</f>
        <v>1.14599200164666</v>
      </c>
      <c r="Z36" s="6">
        <f>SUMIFS('all sales summary'!$C$2:$C$2047,'all sales summary'!$A$2:$A$2047,'Overall sales (all sales)'!$A36,'all sales summary'!$B$2:$B$2047,'Overall sales (all sales)'!Z$1)</f>
        <v>0.72843213092924597</v>
      </c>
      <c r="AA36" s="6">
        <f>SUMIFS('all sales summary'!$C$2:$C$2047,'all sales summary'!$A$2:$A$2047,'Overall sales (all sales)'!$A36,'all sales summary'!$B$2:$B$2047,'Overall sales (all sales)'!AA$1)</f>
        <v>0.75637148108435304</v>
      </c>
      <c r="AB36" s="6">
        <f>SUMIFS('all sales summary'!$C$2:$C$2047,'all sales summary'!$A$2:$A$2047,'Overall sales (all sales)'!$A36,'all sales summary'!$B$2:$B$2047,'Overall sales (all sales)'!AB$1)</f>
        <v>0.91713784278153898</v>
      </c>
      <c r="AC36" s="6">
        <f>SUMIFS('all sales summary'!$C$2:$C$2047,'all sales summary'!$A$2:$A$2047,'Overall sales (all sales)'!$A36,'all sales summary'!$B$2:$B$2047,'Overall sales (all sales)'!AC$1)</f>
        <v>1.0394087218594801</v>
      </c>
      <c r="AD36" s="6">
        <f>SUMIFS('all sales summary'!$C$2:$C$2047,'all sales summary'!$A$2:$A$2047,'Overall sales (all sales)'!$A36,'all sales summary'!$B$2:$B$2047,'Overall sales (all sales)'!AD$1)</f>
        <v>1.1118206722178301</v>
      </c>
      <c r="AE36" s="6">
        <f>SUMIFS('all sales summary'!$C$2:$C$2047,'all sales summary'!$A$2:$A$2047,'Overall sales (all sales)'!$A36,'all sales summary'!$B$2:$B$2047,'Overall sales (all sales)'!AE$1)</f>
        <v>1.0836301181878301</v>
      </c>
      <c r="AF36" s="6">
        <f>SUMIFS('all sales summary'!$C$2:$C$2047,'all sales summary'!$A$2:$A$2047,'Overall sales (all sales)'!$A36,'all sales summary'!$B$2:$B$2047,'Overall sales (all sales)'!AF$1)</f>
        <v>1.1374042448634001</v>
      </c>
      <c r="AG36" s="6">
        <f>SUMIFS('all sales summary'!$C$2:$C$2047,'all sales summary'!$A$2:$A$2047,'Overall sales (all sales)'!$A36,'all sales summary'!$B$2:$B$2047,'Overall sales (all sales)'!AG$1)</f>
        <v>1.08476889537261</v>
      </c>
      <c r="AH36" s="6">
        <f>SUMIFS('all sales summary'!$C$2:$C$2047,'all sales summary'!$A$2:$A$2047,'Overall sales (all sales)'!$A36,'all sales summary'!$B$2:$B$2047,'Overall sales (all sales)'!AH$1)</f>
        <v>1.0494587620914</v>
      </c>
      <c r="AK36" t="s">
        <v>31</v>
      </c>
      <c r="AL36" s="6">
        <v>1.0596547946533099</v>
      </c>
    </row>
    <row r="37" spans="1:38" x14ac:dyDescent="0.25">
      <c r="A37" s="5" t="s">
        <v>42</v>
      </c>
      <c r="B37" s="6">
        <f>SUMIFS('all sales summary'!$C$2:$C$2047,'all sales summary'!$A$2:$A$2047,'Overall sales (all sales)'!$A37,'all sales summary'!$B$2:$B$2047,'Overall sales (all sales)'!B$1)</f>
        <v>0.84687887199594702</v>
      </c>
      <c r="C37" s="6">
        <f>SUMIFS('all sales summary'!$C$2:$C$2047,'all sales summary'!$A$2:$A$2047,'Overall sales (all sales)'!$A37,'all sales summary'!$B$2:$B$2047,'Overall sales (all sales)'!C$1)</f>
        <v>0.84946247066395097</v>
      </c>
      <c r="D37" s="6">
        <f>SUMIFS('all sales summary'!$C$2:$C$2047,'all sales summary'!$A$2:$A$2047,'Overall sales (all sales)'!$A37,'all sales summary'!$B$2:$B$2047,'Overall sales (all sales)'!D$1)</f>
        <v>1.0192158303193</v>
      </c>
      <c r="E37" s="6">
        <f>SUMIFS('all sales summary'!$C$2:$C$2047,'all sales summary'!$A$2:$A$2047,'Overall sales (all sales)'!$A37,'all sales summary'!$B$2:$B$2047,'Overall sales (all sales)'!E$1)</f>
        <v>0.98198517597586898</v>
      </c>
      <c r="F37" s="6">
        <f>SUMIFS('all sales summary'!$C$2:$C$2047,'all sales summary'!$A$2:$A$2047,'Overall sales (all sales)'!$A37,'all sales summary'!$B$2:$B$2047,'Overall sales (all sales)'!F$1)</f>
        <v>1.0241106008662899</v>
      </c>
      <c r="G37" s="6">
        <f>SUMIFS('all sales summary'!$C$2:$C$2047,'all sales summary'!$A$2:$A$2047,'Overall sales (all sales)'!$A37,'all sales summary'!$B$2:$B$2047,'Overall sales (all sales)'!G$1)</f>
        <v>0.99757892832637896</v>
      </c>
      <c r="H37" s="6">
        <f>SUMIFS('all sales summary'!$C$2:$C$2047,'all sales summary'!$A$2:$A$2047,'Overall sales (all sales)'!$A37,'all sales summary'!$B$2:$B$2047,'Overall sales (all sales)'!H$1)</f>
        <v>1.03313030457719</v>
      </c>
      <c r="I37" s="6">
        <f>SUMIFS('all sales summary'!$C$2:$C$2047,'all sales summary'!$A$2:$A$2047,'Overall sales (all sales)'!$A37,'all sales summary'!$B$2:$B$2047,'Overall sales (all sales)'!I$1)</f>
        <v>1.0420423662889999</v>
      </c>
      <c r="J37" s="6">
        <f>SUMIFS('all sales summary'!$C$2:$C$2047,'all sales summary'!$A$2:$A$2047,'Overall sales (all sales)'!$A37,'all sales summary'!$B$2:$B$2047,'Overall sales (all sales)'!J$1)</f>
        <v>0.95859582683592504</v>
      </c>
      <c r="K37" s="6">
        <f>SUMIFS('all sales summary'!$C$2:$C$2047,'all sales summary'!$A$2:$A$2047,'Overall sales (all sales)'!$A37,'all sales summary'!$B$2:$B$2047,'Overall sales (all sales)'!K$1)</f>
        <v>1.0205186736184599</v>
      </c>
      <c r="L37" s="6">
        <f>SUMIFS('all sales summary'!$C$2:$C$2047,'all sales summary'!$A$2:$A$2047,'Overall sales (all sales)'!$A37,'all sales summary'!$B$2:$B$2047,'Overall sales (all sales)'!L$1)</f>
        <v>1.03970418377202</v>
      </c>
      <c r="M37" s="6">
        <f>SUMIFS('all sales summary'!$C$2:$C$2047,'all sales summary'!$A$2:$A$2047,'Overall sales (all sales)'!$A37,'all sales summary'!$B$2:$B$2047,'Overall sales (all sales)'!M$1)</f>
        <v>1.18677676675966</v>
      </c>
      <c r="N37" s="6">
        <f>SUMIFS('all sales summary'!$C$2:$C$2047,'all sales summary'!$A$2:$A$2047,'Overall sales (all sales)'!$A37,'all sales summary'!$B$2:$B$2047,'Overall sales (all sales)'!N$1)</f>
        <v>0.92590669471741005</v>
      </c>
      <c r="O37" s="6">
        <f>SUMIFS('all sales summary'!$C$2:$C$2047,'all sales summary'!$A$2:$A$2047,'Overall sales (all sales)'!$A37,'all sales summary'!$B$2:$B$2047,'Overall sales (all sales)'!O$1)</f>
        <v>0.92865477504020399</v>
      </c>
      <c r="P37" s="6">
        <f>SUMIFS('all sales summary'!$C$2:$C$2047,'all sales summary'!$A$2:$A$2047,'Overall sales (all sales)'!$A37,'all sales summary'!$B$2:$B$2047,'Overall sales (all sales)'!P$1)</f>
        <v>0.91239603017137205</v>
      </c>
      <c r="Q37" s="6">
        <f>SUMIFS('all sales summary'!$C$2:$C$2047,'all sales summary'!$A$2:$A$2047,'Overall sales (all sales)'!$A37,'all sales summary'!$B$2:$B$2047,'Overall sales (all sales)'!Q$1)</f>
        <v>0.64450627541676597</v>
      </c>
      <c r="R37" s="6">
        <f>SUMIFS('all sales summary'!$C$2:$C$2047,'all sales summary'!$A$2:$A$2047,'Overall sales (all sales)'!$A37,'all sales summary'!$B$2:$B$2047,'Overall sales (all sales)'!R$1)</f>
        <v>0.78702753170031203</v>
      </c>
      <c r="S37" s="6">
        <f>SUMIFS('all sales summary'!$C$2:$C$2047,'all sales summary'!$A$2:$A$2047,'Overall sales (all sales)'!$A37,'all sales summary'!$B$2:$B$2047,'Overall sales (all sales)'!S$1)</f>
        <v>0.94562156694699995</v>
      </c>
      <c r="T37" s="6">
        <f>SUMIFS('all sales summary'!$C$2:$C$2047,'all sales summary'!$A$2:$A$2047,'Overall sales (all sales)'!$A37,'all sales summary'!$B$2:$B$2047,'Overall sales (all sales)'!T$1)</f>
        <v>1.1050859281043</v>
      </c>
      <c r="U37" s="6">
        <f>SUMIFS('all sales summary'!$C$2:$C$2047,'all sales summary'!$A$2:$A$2047,'Overall sales (all sales)'!$A37,'all sales summary'!$B$2:$B$2047,'Overall sales (all sales)'!U$1)</f>
        <v>1.1167948484721399</v>
      </c>
      <c r="V37" s="6">
        <f>SUMIFS('all sales summary'!$C$2:$C$2047,'all sales summary'!$A$2:$A$2047,'Overall sales (all sales)'!$A37,'all sales summary'!$B$2:$B$2047,'Overall sales (all sales)'!V$1)</f>
        <v>1.04788656651374</v>
      </c>
      <c r="W37" s="6">
        <f>SUMIFS('all sales summary'!$C$2:$C$2047,'all sales summary'!$A$2:$A$2047,'Overall sales (all sales)'!$A37,'all sales summary'!$B$2:$B$2047,'Overall sales (all sales)'!W$1)</f>
        <v>1.1052546495058599</v>
      </c>
      <c r="X37" s="6">
        <f>SUMIFS('all sales summary'!$C$2:$C$2047,'all sales summary'!$A$2:$A$2047,'Overall sales (all sales)'!$A37,'all sales summary'!$B$2:$B$2047,'Overall sales (all sales)'!X$1)</f>
        <v>0.92928681028963001</v>
      </c>
      <c r="Y37" s="6">
        <f>SUMIFS('all sales summary'!$C$2:$C$2047,'all sales summary'!$A$2:$A$2047,'Overall sales (all sales)'!$A37,'all sales summary'!$B$2:$B$2047,'Overall sales (all sales)'!Y$1)</f>
        <v>1.2119268720590299</v>
      </c>
      <c r="Z37" s="6">
        <f>SUMIFS('all sales summary'!$C$2:$C$2047,'all sales summary'!$A$2:$A$2047,'Overall sales (all sales)'!$A37,'all sales summary'!$B$2:$B$2047,'Overall sales (all sales)'!Z$1)</f>
        <v>0.74308265280215102</v>
      </c>
      <c r="AA37" s="6">
        <f>SUMIFS('all sales summary'!$C$2:$C$2047,'all sales summary'!$A$2:$A$2047,'Overall sales (all sales)'!$A37,'all sales summary'!$B$2:$B$2047,'Overall sales (all sales)'!AA$1)</f>
        <v>0.76526129411278698</v>
      </c>
      <c r="AB37" s="6">
        <f>SUMIFS('all sales summary'!$C$2:$C$2047,'all sales summary'!$A$2:$A$2047,'Overall sales (all sales)'!$A37,'all sales summary'!$B$2:$B$2047,'Overall sales (all sales)'!AB$1)</f>
        <v>0.93926016891601805</v>
      </c>
      <c r="AC37" s="6">
        <f>SUMIFS('all sales summary'!$C$2:$C$2047,'all sales summary'!$A$2:$A$2047,'Overall sales (all sales)'!$A37,'all sales summary'!$B$2:$B$2047,'Overall sales (all sales)'!AC$1)</f>
        <v>1.10139261898704</v>
      </c>
      <c r="AD37" s="6">
        <f>SUMIFS('all sales summary'!$C$2:$C$2047,'all sales summary'!$A$2:$A$2047,'Overall sales (all sales)'!$A37,'all sales summary'!$B$2:$B$2047,'Overall sales (all sales)'!AD$1)</f>
        <v>1.1777839534690699</v>
      </c>
      <c r="AE37" s="6">
        <f>SUMIFS('all sales summary'!$C$2:$C$2047,'all sales summary'!$A$2:$A$2047,'Overall sales (all sales)'!$A37,'all sales summary'!$B$2:$B$2047,'Overall sales (all sales)'!AE$1)</f>
        <v>1.1565020787093101</v>
      </c>
      <c r="AF37" s="6">
        <f>SUMIFS('all sales summary'!$C$2:$C$2047,'all sales summary'!$A$2:$A$2047,'Overall sales (all sales)'!$A37,'all sales summary'!$B$2:$B$2047,'Overall sales (all sales)'!AF$1)</f>
        <v>1.1955858018995</v>
      </c>
      <c r="AG37" s="6">
        <f>SUMIFS('all sales summary'!$C$2:$C$2047,'all sales summary'!$A$2:$A$2047,'Overall sales (all sales)'!$A37,'all sales summary'!$B$2:$B$2047,'Overall sales (all sales)'!AG$1)</f>
        <v>1.19907383825151</v>
      </c>
      <c r="AH37" s="6">
        <f>SUMIFS('all sales summary'!$C$2:$C$2047,'all sales summary'!$A$2:$A$2047,'Overall sales (all sales)'!$A37,'all sales summary'!$B$2:$B$2047,'Overall sales (all sales)'!AH$1)</f>
        <v>1.1487069166727</v>
      </c>
      <c r="AK37" t="s">
        <v>51</v>
      </c>
      <c r="AL37" s="6">
        <v>1.05729363257158</v>
      </c>
    </row>
    <row r="38" spans="1:38" x14ac:dyDescent="0.25">
      <c r="A38" s="5" t="s">
        <v>43</v>
      </c>
      <c r="B38" s="6">
        <f>SUMIFS('all sales summary'!$C$2:$C$2047,'all sales summary'!$A$2:$A$2047,'Overall sales (all sales)'!$A38,'all sales summary'!$B$2:$B$2047,'Overall sales (all sales)'!B$1)</f>
        <v>0.89097938422805001</v>
      </c>
      <c r="C38" s="6">
        <f>SUMIFS('all sales summary'!$C$2:$C$2047,'all sales summary'!$A$2:$A$2047,'Overall sales (all sales)'!$A38,'all sales summary'!$B$2:$B$2047,'Overall sales (all sales)'!C$1)</f>
        <v>0.84266580264352697</v>
      </c>
      <c r="D38" s="6">
        <f>SUMIFS('all sales summary'!$C$2:$C$2047,'all sales summary'!$A$2:$A$2047,'Overall sales (all sales)'!$A38,'all sales summary'!$B$2:$B$2047,'Overall sales (all sales)'!D$1)</f>
        <v>0.98352518225646701</v>
      </c>
      <c r="E38" s="6">
        <f>SUMIFS('all sales summary'!$C$2:$C$2047,'all sales summary'!$A$2:$A$2047,'Overall sales (all sales)'!$A38,'all sales summary'!$B$2:$B$2047,'Overall sales (all sales)'!E$1)</f>
        <v>0.94253018435783298</v>
      </c>
      <c r="F38" s="6">
        <f>SUMIFS('all sales summary'!$C$2:$C$2047,'all sales summary'!$A$2:$A$2047,'Overall sales (all sales)'!$A38,'all sales summary'!$B$2:$B$2047,'Overall sales (all sales)'!F$1)</f>
        <v>0.98703332955777201</v>
      </c>
      <c r="G38" s="6">
        <f>SUMIFS('all sales summary'!$C$2:$C$2047,'all sales summary'!$A$2:$A$2047,'Overall sales (all sales)'!$A38,'all sales summary'!$B$2:$B$2047,'Overall sales (all sales)'!G$1)</f>
        <v>0.95156887320013495</v>
      </c>
      <c r="H38" s="6">
        <f>SUMIFS('all sales summary'!$C$2:$C$2047,'all sales summary'!$A$2:$A$2047,'Overall sales (all sales)'!$A38,'all sales summary'!$B$2:$B$2047,'Overall sales (all sales)'!H$1)</f>
        <v>0.96712374141907997</v>
      </c>
      <c r="I38" s="6">
        <f>SUMIFS('all sales summary'!$C$2:$C$2047,'all sales summary'!$A$2:$A$2047,'Overall sales (all sales)'!$A38,'all sales summary'!$B$2:$B$2047,'Overall sales (all sales)'!I$1)</f>
        <v>0.95609296244215003</v>
      </c>
      <c r="J38" s="6">
        <f>SUMIFS('all sales summary'!$C$2:$C$2047,'all sales summary'!$A$2:$A$2047,'Overall sales (all sales)'!$A38,'all sales summary'!$B$2:$B$2047,'Overall sales (all sales)'!J$1)</f>
        <v>0.92162406524382801</v>
      </c>
      <c r="K38" s="6">
        <f>SUMIFS('all sales summary'!$C$2:$C$2047,'all sales summary'!$A$2:$A$2047,'Overall sales (all sales)'!$A38,'all sales summary'!$B$2:$B$2047,'Overall sales (all sales)'!K$1)</f>
        <v>0.99240205514723601</v>
      </c>
      <c r="L38" s="6">
        <f>SUMIFS('all sales summary'!$C$2:$C$2047,'all sales summary'!$A$2:$A$2047,'Overall sales (all sales)'!$A38,'all sales summary'!$B$2:$B$2047,'Overall sales (all sales)'!L$1)</f>
        <v>1.2397883649828401</v>
      </c>
      <c r="M38" s="6">
        <f>SUMIFS('all sales summary'!$C$2:$C$2047,'all sales summary'!$A$2:$A$2047,'Overall sales (all sales)'!$A38,'all sales summary'!$B$2:$B$2047,'Overall sales (all sales)'!M$1)</f>
        <v>1.32466605452108</v>
      </c>
      <c r="N38" s="6">
        <f>SUMIFS('all sales summary'!$C$2:$C$2047,'all sales summary'!$A$2:$A$2047,'Overall sales (all sales)'!$A38,'all sales summary'!$B$2:$B$2047,'Overall sales (all sales)'!N$1)</f>
        <v>0.92566278891090004</v>
      </c>
      <c r="O38" s="6">
        <f>SUMIFS('all sales summary'!$C$2:$C$2047,'all sales summary'!$A$2:$A$2047,'Overall sales (all sales)'!$A38,'all sales summary'!$B$2:$B$2047,'Overall sales (all sales)'!O$1)</f>
        <v>0.89958091028866205</v>
      </c>
      <c r="P38" s="6">
        <f>SUMIFS('all sales summary'!$C$2:$C$2047,'all sales summary'!$A$2:$A$2047,'Overall sales (all sales)'!$A38,'all sales summary'!$B$2:$B$2047,'Overall sales (all sales)'!P$1)</f>
        <v>1.09774419821035</v>
      </c>
      <c r="Q38" s="6">
        <f>SUMIFS('all sales summary'!$C$2:$C$2047,'all sales summary'!$A$2:$A$2047,'Overall sales (all sales)'!$A38,'all sales summary'!$B$2:$B$2047,'Overall sales (all sales)'!Q$1)</f>
        <v>1.49338401535753</v>
      </c>
      <c r="R38" s="6">
        <f>SUMIFS('all sales summary'!$C$2:$C$2047,'all sales summary'!$A$2:$A$2047,'Overall sales (all sales)'!$A38,'all sales summary'!$B$2:$B$2047,'Overall sales (all sales)'!R$1)</f>
        <v>1.7402817637977701</v>
      </c>
      <c r="S38" s="6">
        <f>SUMIFS('all sales summary'!$C$2:$C$2047,'all sales summary'!$A$2:$A$2047,'Overall sales (all sales)'!$A38,'all sales summary'!$B$2:$B$2047,'Overall sales (all sales)'!S$1)</f>
        <v>1.70356664977106</v>
      </c>
      <c r="T38" s="6">
        <f>SUMIFS('all sales summary'!$C$2:$C$2047,'all sales summary'!$A$2:$A$2047,'Overall sales (all sales)'!$A38,'all sales summary'!$B$2:$B$2047,'Overall sales (all sales)'!T$1)</f>
        <v>1.5574707710867499</v>
      </c>
      <c r="U38" s="6">
        <f>SUMIFS('all sales summary'!$C$2:$C$2047,'all sales summary'!$A$2:$A$2047,'Overall sales (all sales)'!$A38,'all sales summary'!$B$2:$B$2047,'Overall sales (all sales)'!U$1)</f>
        <v>1.5682183819222699</v>
      </c>
      <c r="V38" s="6">
        <f>SUMIFS('all sales summary'!$C$2:$C$2047,'all sales summary'!$A$2:$A$2047,'Overall sales (all sales)'!$A38,'all sales summary'!$B$2:$B$2047,'Overall sales (all sales)'!V$1)</f>
        <v>1.5480161409077799</v>
      </c>
      <c r="W38" s="6">
        <f>SUMIFS('all sales summary'!$C$2:$C$2047,'all sales summary'!$A$2:$A$2047,'Overall sales (all sales)'!$A38,'all sales summary'!$B$2:$B$2047,'Overall sales (all sales)'!W$1)</f>
        <v>1.63052524822657</v>
      </c>
      <c r="X38" s="6">
        <f>SUMIFS('all sales summary'!$C$2:$C$2047,'all sales summary'!$A$2:$A$2047,'Overall sales (all sales)'!$A38,'all sales summary'!$B$2:$B$2047,'Overall sales (all sales)'!X$1)</f>
        <v>2.13677803971783</v>
      </c>
      <c r="Y38" s="6">
        <f>SUMIFS('all sales summary'!$C$2:$C$2047,'all sales summary'!$A$2:$A$2047,'Overall sales (all sales)'!$A38,'all sales summary'!$B$2:$B$2047,'Overall sales (all sales)'!Y$1)</f>
        <v>2.28855810092811</v>
      </c>
      <c r="Z38" s="6">
        <f>SUMIFS('all sales summary'!$C$2:$C$2047,'all sales summary'!$A$2:$A$2047,'Overall sales (all sales)'!$A38,'all sales summary'!$B$2:$B$2047,'Overall sales (all sales)'!Z$1)</f>
        <v>1.6821476310043399</v>
      </c>
      <c r="AA38" s="6">
        <f>SUMIFS('all sales summary'!$C$2:$C$2047,'all sales summary'!$A$2:$A$2047,'Overall sales (all sales)'!$A38,'all sales summary'!$B$2:$B$2047,'Overall sales (all sales)'!AA$1)</f>
        <v>1.5625699970998299</v>
      </c>
      <c r="AB38" s="6">
        <f>SUMIFS('all sales summary'!$C$2:$C$2047,'all sales summary'!$A$2:$A$2047,'Overall sales (all sales)'!$A38,'all sales summary'!$B$2:$B$2047,'Overall sales (all sales)'!AB$1)</f>
        <v>1.7117171756726199</v>
      </c>
      <c r="AC38" s="6">
        <f>SUMIFS('all sales summary'!$C$2:$C$2047,'all sales summary'!$A$2:$A$2047,'Overall sales (all sales)'!$A38,'all sales summary'!$B$2:$B$2047,'Overall sales (all sales)'!AC$1)</f>
        <v>1.51552392399286</v>
      </c>
      <c r="AD38" s="6">
        <f>SUMIFS('all sales summary'!$C$2:$C$2047,'all sales summary'!$A$2:$A$2047,'Overall sales (all sales)'!$A38,'all sales summary'!$B$2:$B$2047,'Overall sales (all sales)'!AD$1)</f>
        <v>1.5964114628339501</v>
      </c>
      <c r="AE38" s="6">
        <f>SUMIFS('all sales summary'!$C$2:$C$2047,'all sales summary'!$A$2:$A$2047,'Overall sales (all sales)'!$A38,'all sales summary'!$B$2:$B$2047,'Overall sales (all sales)'!AE$1)</f>
        <v>1.4276849102345801</v>
      </c>
      <c r="AF38" s="6">
        <f>SUMIFS('all sales summary'!$C$2:$C$2047,'all sales summary'!$A$2:$A$2047,'Overall sales (all sales)'!$A38,'all sales summary'!$B$2:$B$2047,'Overall sales (all sales)'!AF$1)</f>
        <v>1.4732250078048299</v>
      </c>
      <c r="AG38" s="6">
        <f>SUMIFS('all sales summary'!$C$2:$C$2047,'all sales summary'!$A$2:$A$2047,'Overall sales (all sales)'!$A38,'all sales summary'!$B$2:$B$2047,'Overall sales (all sales)'!AG$1)</f>
        <v>1.3718672826895899</v>
      </c>
      <c r="AH38" s="6">
        <f>SUMIFS('all sales summary'!$C$2:$C$2047,'all sales summary'!$A$2:$A$2047,'Overall sales (all sales)'!$A38,'all sales summary'!$B$2:$B$2047,'Overall sales (all sales)'!AH$1)</f>
        <v>1.3220104096987999</v>
      </c>
      <c r="AK38" t="s">
        <v>29</v>
      </c>
      <c r="AL38" s="6">
        <v>1.0553197669639101</v>
      </c>
    </row>
    <row r="39" spans="1:38" x14ac:dyDescent="0.25">
      <c r="A39" s="5" t="s">
        <v>44</v>
      </c>
      <c r="B39" s="6">
        <f>SUMIFS('all sales summary'!$C$2:$C$2047,'all sales summary'!$A$2:$A$2047,'Overall sales (all sales)'!$A39,'all sales summary'!$B$2:$B$2047,'Overall sales (all sales)'!B$1)</f>
        <v>0.84271921352947399</v>
      </c>
      <c r="C39" s="6">
        <f>SUMIFS('all sales summary'!$C$2:$C$2047,'all sales summary'!$A$2:$A$2047,'Overall sales (all sales)'!$A39,'all sales summary'!$B$2:$B$2047,'Overall sales (all sales)'!C$1)</f>
        <v>0.85547097573389996</v>
      </c>
      <c r="D39" s="6">
        <f>SUMIFS('all sales summary'!$C$2:$C$2047,'all sales summary'!$A$2:$A$2047,'Overall sales (all sales)'!$A39,'all sales summary'!$B$2:$B$2047,'Overall sales (all sales)'!D$1)</f>
        <v>1.03150396250607</v>
      </c>
      <c r="E39" s="6">
        <f>SUMIFS('all sales summary'!$C$2:$C$2047,'all sales summary'!$A$2:$A$2047,'Overall sales (all sales)'!$A39,'all sales summary'!$B$2:$B$2047,'Overall sales (all sales)'!E$1)</f>
        <v>0.97488909239451205</v>
      </c>
      <c r="F39" s="6">
        <f>SUMIFS('all sales summary'!$C$2:$C$2047,'all sales summary'!$A$2:$A$2047,'Overall sales (all sales)'!$A39,'all sales summary'!$B$2:$B$2047,'Overall sales (all sales)'!F$1)</f>
        <v>1.03955261430664</v>
      </c>
      <c r="G39" s="6">
        <f>SUMIFS('all sales summary'!$C$2:$C$2047,'all sales summary'!$A$2:$A$2047,'Overall sales (all sales)'!$A39,'all sales summary'!$B$2:$B$2047,'Overall sales (all sales)'!G$1)</f>
        <v>0.97781951793248101</v>
      </c>
      <c r="H39" s="6">
        <f>SUMIFS('all sales summary'!$C$2:$C$2047,'all sales summary'!$A$2:$A$2047,'Overall sales (all sales)'!$A39,'all sales summary'!$B$2:$B$2047,'Overall sales (all sales)'!H$1)</f>
        <v>1.0134853045997501</v>
      </c>
      <c r="I39" s="6">
        <f>SUMIFS('all sales summary'!$C$2:$C$2047,'all sales summary'!$A$2:$A$2047,'Overall sales (all sales)'!$A39,'all sales summary'!$B$2:$B$2047,'Overall sales (all sales)'!I$1)</f>
        <v>1.0159166604266701</v>
      </c>
      <c r="J39" s="6">
        <f>SUMIFS('all sales summary'!$C$2:$C$2047,'all sales summary'!$A$2:$A$2047,'Overall sales (all sales)'!$A39,'all sales summary'!$B$2:$B$2047,'Overall sales (all sales)'!J$1)</f>
        <v>0.96836524889914899</v>
      </c>
      <c r="K39" s="6">
        <f>SUMIFS('all sales summary'!$C$2:$C$2047,'all sales summary'!$A$2:$A$2047,'Overall sales (all sales)'!$A39,'all sales summary'!$B$2:$B$2047,'Overall sales (all sales)'!K$1)</f>
        <v>1.02193088523003</v>
      </c>
      <c r="L39" s="6">
        <f>SUMIFS('all sales summary'!$C$2:$C$2047,'all sales summary'!$A$2:$A$2047,'Overall sales (all sales)'!$A39,'all sales summary'!$B$2:$B$2047,'Overall sales (all sales)'!L$1)</f>
        <v>1.0736655345764901</v>
      </c>
      <c r="M39" s="6">
        <f>SUMIFS('all sales summary'!$C$2:$C$2047,'all sales summary'!$A$2:$A$2047,'Overall sales (all sales)'!$A39,'all sales summary'!$B$2:$B$2047,'Overall sales (all sales)'!M$1)</f>
        <v>1.1846809898648401</v>
      </c>
      <c r="N39" s="6">
        <f>SUMIFS('all sales summary'!$C$2:$C$2047,'all sales summary'!$A$2:$A$2047,'Overall sales (all sales)'!$A39,'all sales summary'!$B$2:$B$2047,'Overall sales (all sales)'!N$1)</f>
        <v>0.91106911373743604</v>
      </c>
      <c r="O39" s="6">
        <f>SUMIFS('all sales summary'!$C$2:$C$2047,'all sales summary'!$A$2:$A$2047,'Overall sales (all sales)'!$A39,'all sales summary'!$B$2:$B$2047,'Overall sales (all sales)'!O$1)</f>
        <v>0.92131245791161798</v>
      </c>
      <c r="P39" s="6">
        <f>SUMIFS('all sales summary'!$C$2:$C$2047,'all sales summary'!$A$2:$A$2047,'Overall sales (all sales)'!$A39,'all sales summary'!$B$2:$B$2047,'Overall sales (all sales)'!P$1)</f>
        <v>0.78717543402243095</v>
      </c>
      <c r="Q39" s="6">
        <f>SUMIFS('all sales summary'!$C$2:$C$2047,'all sales summary'!$A$2:$A$2047,'Overall sales (all sales)'!$A39,'all sales summary'!$B$2:$B$2047,'Overall sales (all sales)'!Q$1)</f>
        <v>0.44822173703111601</v>
      </c>
      <c r="R39" s="6">
        <f>SUMIFS('all sales summary'!$C$2:$C$2047,'all sales summary'!$A$2:$A$2047,'Overall sales (all sales)'!$A39,'all sales summary'!$B$2:$B$2047,'Overall sales (all sales)'!R$1)</f>
        <v>0.54804376194225102</v>
      </c>
      <c r="S39" s="6">
        <f>SUMIFS('all sales summary'!$C$2:$C$2047,'all sales summary'!$A$2:$A$2047,'Overall sales (all sales)'!$A39,'all sales summary'!$B$2:$B$2047,'Overall sales (all sales)'!S$1)</f>
        <v>0.73201839769574595</v>
      </c>
      <c r="T39" s="6">
        <f>SUMIFS('all sales summary'!$C$2:$C$2047,'all sales summary'!$A$2:$A$2047,'Overall sales (all sales)'!$A39,'all sales summary'!$B$2:$B$2047,'Overall sales (all sales)'!T$1)</f>
        <v>1.0112571510031501</v>
      </c>
      <c r="U39" s="6">
        <f>SUMIFS('all sales summary'!$C$2:$C$2047,'all sales summary'!$A$2:$A$2047,'Overall sales (all sales)'!$A39,'all sales summary'!$B$2:$B$2047,'Overall sales (all sales)'!U$1)</f>
        <v>1.0225217793927199</v>
      </c>
      <c r="V39" s="6">
        <f>SUMIFS('all sales summary'!$C$2:$C$2047,'all sales summary'!$A$2:$A$2047,'Overall sales (all sales)'!$A39,'all sales summary'!$B$2:$B$2047,'Overall sales (all sales)'!V$1)</f>
        <v>0.94356404589041998</v>
      </c>
      <c r="W39" s="6">
        <f>SUMIFS('all sales summary'!$C$2:$C$2047,'all sales summary'!$A$2:$A$2047,'Overall sales (all sales)'!$A39,'all sales summary'!$B$2:$B$2047,'Overall sales (all sales)'!W$1)</f>
        <v>0.966645689389938</v>
      </c>
      <c r="X39" s="6">
        <f>SUMIFS('all sales summary'!$C$2:$C$2047,'all sales summary'!$A$2:$A$2047,'Overall sales (all sales)'!$A39,'all sales summary'!$B$2:$B$2047,'Overall sales (all sales)'!X$1)</f>
        <v>0.72868446364968398</v>
      </c>
      <c r="Y39" s="6">
        <f>SUMIFS('all sales summary'!$C$2:$C$2047,'all sales summary'!$A$2:$A$2047,'Overall sales (all sales)'!$A39,'all sales summary'!$B$2:$B$2047,'Overall sales (all sales)'!Y$1)</f>
        <v>1.0121451289038299</v>
      </c>
      <c r="Z39" s="6">
        <f>SUMIFS('all sales summary'!$C$2:$C$2047,'all sales summary'!$A$2:$A$2047,'Overall sales (all sales)'!$A39,'all sales summary'!$B$2:$B$2047,'Overall sales (all sales)'!Z$1)</f>
        <v>0.55541581279557495</v>
      </c>
      <c r="AA39" s="6">
        <f>SUMIFS('all sales summary'!$C$2:$C$2047,'all sales summary'!$A$2:$A$2047,'Overall sales (all sales)'!$A39,'all sales summary'!$B$2:$B$2047,'Overall sales (all sales)'!AA$1)</f>
        <v>0.56246243505304805</v>
      </c>
      <c r="AB39" s="6">
        <f>SUMIFS('all sales summary'!$C$2:$C$2047,'all sales summary'!$A$2:$A$2047,'Overall sales (all sales)'!$A39,'all sales summary'!$B$2:$B$2047,'Overall sales (all sales)'!AB$1)</f>
        <v>0.725647023878908</v>
      </c>
      <c r="AC39" s="6">
        <f>SUMIFS('all sales summary'!$C$2:$C$2047,'all sales summary'!$A$2:$A$2047,'Overall sales (all sales)'!$A39,'all sales summary'!$B$2:$B$2047,'Overall sales (all sales)'!AC$1)</f>
        <v>0.95408747711253405</v>
      </c>
      <c r="AD39" s="6">
        <f>SUMIFS('all sales summary'!$C$2:$C$2047,'all sales summary'!$A$2:$A$2047,'Overall sales (all sales)'!$A39,'all sales summary'!$B$2:$B$2047,'Overall sales (all sales)'!AD$1)</f>
        <v>1.1321552458911199</v>
      </c>
      <c r="AE39" s="6">
        <f>SUMIFS('all sales summary'!$C$2:$C$2047,'all sales summary'!$A$2:$A$2047,'Overall sales (all sales)'!$A39,'all sales summary'!$B$2:$B$2047,'Overall sales (all sales)'!AE$1)</f>
        <v>1.12291686977565</v>
      </c>
      <c r="AF39" s="6">
        <f>SUMIFS('all sales summary'!$C$2:$C$2047,'all sales summary'!$A$2:$A$2047,'Overall sales (all sales)'!$A39,'all sales summary'!$B$2:$B$2047,'Overall sales (all sales)'!AF$1)</f>
        <v>1.16725065379058</v>
      </c>
      <c r="AG39" s="6">
        <f>SUMIFS('all sales summary'!$C$2:$C$2047,'all sales summary'!$A$2:$A$2047,'Overall sales (all sales)'!$A39,'all sales summary'!$B$2:$B$2047,'Overall sales (all sales)'!AG$1)</f>
        <v>1.1853479152061099</v>
      </c>
      <c r="AH39" s="6">
        <f>SUMIFS('all sales summary'!$C$2:$C$2047,'all sales summary'!$A$2:$A$2047,'Overall sales (all sales)'!$A39,'all sales summary'!$B$2:$B$2047,'Overall sales (all sales)'!AH$1)</f>
        <v>1.15979431809178</v>
      </c>
      <c r="AK39" t="s">
        <v>58</v>
      </c>
      <c r="AL39" s="6">
        <v>1.05268106908571</v>
      </c>
    </row>
    <row r="40" spans="1:38" x14ac:dyDescent="0.25">
      <c r="A40" s="5" t="s">
        <v>45</v>
      </c>
      <c r="B40" s="6">
        <f>SUMIFS('all sales summary'!$C$2:$C$2047,'all sales summary'!$A$2:$A$2047,'Overall sales (all sales)'!$A40,'all sales summary'!$B$2:$B$2047,'Overall sales (all sales)'!B$1)</f>
        <v>0.88663277139042995</v>
      </c>
      <c r="C40" s="6">
        <f>SUMIFS('all sales summary'!$C$2:$C$2047,'all sales summary'!$A$2:$A$2047,'Overall sales (all sales)'!$A40,'all sales summary'!$B$2:$B$2047,'Overall sales (all sales)'!C$1)</f>
        <v>0.87350250033983601</v>
      </c>
      <c r="D40" s="6">
        <f>SUMIFS('all sales summary'!$C$2:$C$2047,'all sales summary'!$A$2:$A$2047,'Overall sales (all sales)'!$A40,'all sales summary'!$B$2:$B$2047,'Overall sales (all sales)'!D$1)</f>
        <v>1.0297329755176901</v>
      </c>
      <c r="E40" s="6">
        <f>SUMIFS('all sales summary'!$C$2:$C$2047,'all sales summary'!$A$2:$A$2047,'Overall sales (all sales)'!$A40,'all sales summary'!$B$2:$B$2047,'Overall sales (all sales)'!E$1)</f>
        <v>1.01630323092446</v>
      </c>
      <c r="F40" s="6">
        <f>SUMIFS('all sales summary'!$C$2:$C$2047,'all sales summary'!$A$2:$A$2047,'Overall sales (all sales)'!$A40,'all sales summary'!$B$2:$B$2047,'Overall sales (all sales)'!F$1)</f>
        <v>1.02842599696535</v>
      </c>
      <c r="G40" s="6">
        <f>SUMIFS('all sales summary'!$C$2:$C$2047,'all sales summary'!$A$2:$A$2047,'Overall sales (all sales)'!$A40,'all sales summary'!$B$2:$B$2047,'Overall sales (all sales)'!G$1)</f>
        <v>0.98231797697970602</v>
      </c>
      <c r="H40" s="6">
        <f>SUMIFS('all sales summary'!$C$2:$C$2047,'all sales summary'!$A$2:$A$2047,'Overall sales (all sales)'!$A40,'all sales summary'!$B$2:$B$2047,'Overall sales (all sales)'!H$1)</f>
        <v>1.0288360914201</v>
      </c>
      <c r="I40" s="6">
        <f>SUMIFS('all sales summary'!$C$2:$C$2047,'all sales summary'!$A$2:$A$2047,'Overall sales (all sales)'!$A40,'all sales summary'!$B$2:$B$2047,'Overall sales (all sales)'!I$1)</f>
        <v>1.03335268093527</v>
      </c>
      <c r="J40" s="6">
        <f>SUMIFS('all sales summary'!$C$2:$C$2047,'all sales summary'!$A$2:$A$2047,'Overall sales (all sales)'!$A40,'all sales summary'!$B$2:$B$2047,'Overall sales (all sales)'!J$1)</f>
        <v>0.94150619156743098</v>
      </c>
      <c r="K40" s="6">
        <f>SUMIFS('all sales summary'!$C$2:$C$2047,'all sales summary'!$A$2:$A$2047,'Overall sales (all sales)'!$A40,'all sales summary'!$B$2:$B$2047,'Overall sales (all sales)'!K$1)</f>
        <v>0.99824556750862603</v>
      </c>
      <c r="L40" s="6">
        <f>SUMIFS('all sales summary'!$C$2:$C$2047,'all sales summary'!$A$2:$A$2047,'Overall sales (all sales)'!$A40,'all sales summary'!$B$2:$B$2047,'Overall sales (all sales)'!L$1)</f>
        <v>1.03038299504731</v>
      </c>
      <c r="M40" s="6">
        <f>SUMIFS('all sales summary'!$C$2:$C$2047,'all sales summary'!$A$2:$A$2047,'Overall sales (all sales)'!$A40,'all sales summary'!$B$2:$B$2047,'Overall sales (all sales)'!M$1)</f>
        <v>1.15076102140379</v>
      </c>
      <c r="N40" s="6">
        <f>SUMIFS('all sales summary'!$C$2:$C$2047,'all sales summary'!$A$2:$A$2047,'Overall sales (all sales)'!$A40,'all sales summary'!$B$2:$B$2047,'Overall sales (all sales)'!N$1)</f>
        <v>0.91364526237854304</v>
      </c>
      <c r="O40" s="6">
        <f>SUMIFS('all sales summary'!$C$2:$C$2047,'all sales summary'!$A$2:$A$2047,'Overall sales (all sales)'!$A40,'all sales summary'!$B$2:$B$2047,'Overall sales (all sales)'!O$1)</f>
        <v>0.92714256640951898</v>
      </c>
      <c r="P40" s="6">
        <f>SUMIFS('all sales summary'!$C$2:$C$2047,'all sales summary'!$A$2:$A$2047,'Overall sales (all sales)'!$A40,'all sales summary'!$B$2:$B$2047,'Overall sales (all sales)'!P$1)</f>
        <v>0.88330755139269901</v>
      </c>
      <c r="Q40" s="6">
        <f>SUMIFS('all sales summary'!$C$2:$C$2047,'all sales summary'!$A$2:$A$2047,'Overall sales (all sales)'!$A40,'all sales summary'!$B$2:$B$2047,'Overall sales (all sales)'!Q$1)</f>
        <v>0.58719055960670496</v>
      </c>
      <c r="R40" s="6">
        <f>SUMIFS('all sales summary'!$C$2:$C$2047,'all sales summary'!$A$2:$A$2047,'Overall sales (all sales)'!$A40,'all sales summary'!$B$2:$B$2047,'Overall sales (all sales)'!R$1)</f>
        <v>0.71765437014199596</v>
      </c>
      <c r="S40" s="6">
        <f>SUMIFS('all sales summary'!$C$2:$C$2047,'all sales summary'!$A$2:$A$2047,'Overall sales (all sales)'!$A40,'all sales summary'!$B$2:$B$2047,'Overall sales (all sales)'!S$1)</f>
        <v>0.78864463441319299</v>
      </c>
      <c r="T40" s="6">
        <f>SUMIFS('all sales summary'!$C$2:$C$2047,'all sales summary'!$A$2:$A$2047,'Overall sales (all sales)'!$A40,'all sales summary'!$B$2:$B$2047,'Overall sales (all sales)'!T$1)</f>
        <v>0.96851394549980896</v>
      </c>
      <c r="U40" s="6">
        <f>SUMIFS('all sales summary'!$C$2:$C$2047,'all sales summary'!$A$2:$A$2047,'Overall sales (all sales)'!$A40,'all sales summary'!$B$2:$B$2047,'Overall sales (all sales)'!U$1)</f>
        <v>1.0512903752473099</v>
      </c>
      <c r="V40" s="6">
        <f>SUMIFS('all sales summary'!$C$2:$C$2047,'all sales summary'!$A$2:$A$2047,'Overall sales (all sales)'!$A40,'all sales summary'!$B$2:$B$2047,'Overall sales (all sales)'!V$1)</f>
        <v>0.97374489955167598</v>
      </c>
      <c r="W40" s="6">
        <f>SUMIFS('all sales summary'!$C$2:$C$2047,'all sales summary'!$A$2:$A$2047,'Overall sales (all sales)'!$A40,'all sales summary'!$B$2:$B$2047,'Overall sales (all sales)'!W$1)</f>
        <v>0.91128893868674199</v>
      </c>
      <c r="X40" s="6">
        <f>SUMIFS('all sales summary'!$C$2:$C$2047,'all sales summary'!$A$2:$A$2047,'Overall sales (all sales)'!$A40,'all sales summary'!$B$2:$B$2047,'Overall sales (all sales)'!X$1)</f>
        <v>0.97720027116000396</v>
      </c>
      <c r="Y40" s="6">
        <f>SUMIFS('all sales summary'!$C$2:$C$2047,'all sales summary'!$A$2:$A$2047,'Overall sales (all sales)'!$A40,'all sales summary'!$B$2:$B$2047,'Overall sales (all sales)'!Y$1)</f>
        <v>1.00528903557995</v>
      </c>
      <c r="Z40" s="6">
        <f>SUMIFS('all sales summary'!$C$2:$C$2047,'all sales summary'!$A$2:$A$2047,'Overall sales (all sales)'!$A40,'all sales summary'!$B$2:$B$2047,'Overall sales (all sales)'!Z$1)</f>
        <v>0.64064576617063895</v>
      </c>
      <c r="AA40" s="6">
        <f>SUMIFS('all sales summary'!$C$2:$C$2047,'all sales summary'!$A$2:$A$2047,'Overall sales (all sales)'!$A40,'all sales summary'!$B$2:$B$2047,'Overall sales (all sales)'!AA$1)</f>
        <v>0.64829776050060395</v>
      </c>
      <c r="AB40" s="6">
        <f>SUMIFS('all sales summary'!$C$2:$C$2047,'all sales summary'!$A$2:$A$2047,'Overall sales (all sales)'!$A40,'all sales summary'!$B$2:$B$2047,'Overall sales (all sales)'!AB$1)</f>
        <v>0.82576043792236498</v>
      </c>
      <c r="AC40" s="6">
        <f>SUMIFS('all sales summary'!$C$2:$C$2047,'all sales summary'!$A$2:$A$2047,'Overall sales (all sales)'!$A40,'all sales summary'!$B$2:$B$2047,'Overall sales (all sales)'!AC$1)</f>
        <v>0.98185925663238505</v>
      </c>
      <c r="AD40" s="6">
        <f>SUMIFS('all sales summary'!$C$2:$C$2047,'all sales summary'!$A$2:$A$2047,'Overall sales (all sales)'!$A40,'all sales summary'!$B$2:$B$2047,'Overall sales (all sales)'!AD$1)</f>
        <v>1.0569724882796401</v>
      </c>
      <c r="AE40" s="6">
        <f>SUMIFS('all sales summary'!$C$2:$C$2047,'all sales summary'!$A$2:$A$2047,'Overall sales (all sales)'!$A40,'all sales summary'!$B$2:$B$2047,'Overall sales (all sales)'!AE$1)</f>
        <v>1.0434922436749201</v>
      </c>
      <c r="AF40" s="6">
        <f>SUMIFS('all sales summary'!$C$2:$C$2047,'all sales summary'!$A$2:$A$2047,'Overall sales (all sales)'!$A40,'all sales summary'!$B$2:$B$2047,'Overall sales (all sales)'!AF$1)</f>
        <v>1.1173644061177199</v>
      </c>
      <c r="AG40" s="6">
        <f>SUMIFS('all sales summary'!$C$2:$C$2047,'all sales summary'!$A$2:$A$2047,'Overall sales (all sales)'!$A40,'all sales summary'!$B$2:$B$2047,'Overall sales (all sales)'!AG$1)</f>
        <v>1.08503293233702</v>
      </c>
      <c r="AH40" s="6">
        <f>SUMIFS('all sales summary'!$C$2:$C$2047,'all sales summary'!$A$2:$A$2047,'Overall sales (all sales)'!$A40,'all sales summary'!$B$2:$B$2047,'Overall sales (all sales)'!AH$1)</f>
        <v>1.0417830070496701</v>
      </c>
      <c r="AK40" t="s">
        <v>41</v>
      </c>
      <c r="AL40" s="6">
        <v>1.0494587620914</v>
      </c>
    </row>
    <row r="41" spans="1:38" x14ac:dyDescent="0.25">
      <c r="A41" s="5" t="s">
        <v>46</v>
      </c>
      <c r="B41" s="6">
        <f>SUMIFS('all sales summary'!$C$2:$C$2047,'all sales summary'!$A$2:$A$2047,'Overall sales (all sales)'!$A41,'all sales summary'!$B$2:$B$2047,'Overall sales (all sales)'!B$1)</f>
        <v>0.89768502286805896</v>
      </c>
      <c r="C41" s="6">
        <f>SUMIFS('all sales summary'!$C$2:$C$2047,'all sales summary'!$A$2:$A$2047,'Overall sales (all sales)'!$A41,'all sales summary'!$B$2:$B$2047,'Overall sales (all sales)'!C$1)</f>
        <v>0.89166446773643204</v>
      </c>
      <c r="D41" s="6">
        <f>SUMIFS('all sales summary'!$C$2:$C$2047,'all sales summary'!$A$2:$A$2047,'Overall sales (all sales)'!$A41,'all sales summary'!$B$2:$B$2047,'Overall sales (all sales)'!D$1)</f>
        <v>1.02548847497747</v>
      </c>
      <c r="E41" s="6">
        <f>SUMIFS('all sales summary'!$C$2:$C$2047,'all sales summary'!$A$2:$A$2047,'Overall sales (all sales)'!$A41,'all sales summary'!$B$2:$B$2047,'Overall sales (all sales)'!E$1)</f>
        <v>0.98751492199670199</v>
      </c>
      <c r="F41" s="6">
        <f>SUMIFS('all sales summary'!$C$2:$C$2047,'all sales summary'!$A$2:$A$2047,'Overall sales (all sales)'!$A41,'all sales summary'!$B$2:$B$2047,'Overall sales (all sales)'!F$1)</f>
        <v>1.0054787341059801</v>
      </c>
      <c r="G41" s="6">
        <f>SUMIFS('all sales summary'!$C$2:$C$2047,'all sales summary'!$A$2:$A$2047,'Overall sales (all sales)'!$A41,'all sales summary'!$B$2:$B$2047,'Overall sales (all sales)'!G$1)</f>
        <v>0.96188539704217202</v>
      </c>
      <c r="H41" s="6">
        <f>SUMIFS('all sales summary'!$C$2:$C$2047,'all sales summary'!$A$2:$A$2047,'Overall sales (all sales)'!$A41,'all sales summary'!$B$2:$B$2047,'Overall sales (all sales)'!H$1)</f>
        <v>1.0260514716628799</v>
      </c>
      <c r="I41" s="6">
        <f>SUMIFS('all sales summary'!$C$2:$C$2047,'all sales summary'!$A$2:$A$2047,'Overall sales (all sales)'!$A41,'all sales summary'!$B$2:$B$2047,'Overall sales (all sales)'!I$1)</f>
        <v>0.99912320349148798</v>
      </c>
      <c r="J41" s="6">
        <f>SUMIFS('all sales summary'!$C$2:$C$2047,'all sales summary'!$A$2:$A$2047,'Overall sales (all sales)'!$A41,'all sales summary'!$B$2:$B$2047,'Overall sales (all sales)'!J$1)</f>
        <v>0.97007783250704804</v>
      </c>
      <c r="K41" s="6">
        <f>SUMIFS('all sales summary'!$C$2:$C$2047,'all sales summary'!$A$2:$A$2047,'Overall sales (all sales)'!$A41,'all sales summary'!$B$2:$B$2047,'Overall sales (all sales)'!K$1)</f>
        <v>1.0266738315506301</v>
      </c>
      <c r="L41" s="6">
        <f>SUMIFS('all sales summary'!$C$2:$C$2047,'all sales summary'!$A$2:$A$2047,'Overall sales (all sales)'!$A41,'all sales summary'!$B$2:$B$2047,'Overall sales (all sales)'!L$1)</f>
        <v>1.0650397029015599</v>
      </c>
      <c r="M41" s="6">
        <f>SUMIFS('all sales summary'!$C$2:$C$2047,'all sales summary'!$A$2:$A$2047,'Overall sales (all sales)'!$A41,'all sales summary'!$B$2:$B$2047,'Overall sales (all sales)'!M$1)</f>
        <v>1.1433169391595801</v>
      </c>
      <c r="N41" s="6">
        <f>SUMIFS('all sales summary'!$C$2:$C$2047,'all sales summary'!$A$2:$A$2047,'Overall sales (all sales)'!$A41,'all sales summary'!$B$2:$B$2047,'Overall sales (all sales)'!N$1)</f>
        <v>0.91846065135645905</v>
      </c>
      <c r="O41" s="6">
        <f>SUMIFS('all sales summary'!$C$2:$C$2047,'all sales summary'!$A$2:$A$2047,'Overall sales (all sales)'!$A41,'all sales summary'!$B$2:$B$2047,'Overall sales (all sales)'!O$1)</f>
        <v>0.74347500689748702</v>
      </c>
      <c r="P41" s="6">
        <f>SUMIFS('all sales summary'!$C$2:$C$2047,'all sales summary'!$A$2:$A$2047,'Overall sales (all sales)'!$A41,'all sales summary'!$B$2:$B$2047,'Overall sales (all sales)'!P$1)</f>
        <v>0.75262764165033802</v>
      </c>
      <c r="Q41" s="6">
        <f>SUMIFS('all sales summary'!$C$2:$C$2047,'all sales summary'!$A$2:$A$2047,'Overall sales (all sales)'!$A41,'all sales summary'!$B$2:$B$2047,'Overall sales (all sales)'!Q$1)</f>
        <v>0.50079910718102305</v>
      </c>
      <c r="R41" s="6">
        <f>SUMIFS('all sales summary'!$C$2:$C$2047,'all sales summary'!$A$2:$A$2047,'Overall sales (all sales)'!$A41,'all sales summary'!$B$2:$B$2047,'Overall sales (all sales)'!R$1)</f>
        <v>0.61165304652589703</v>
      </c>
      <c r="S41" s="6">
        <f>SUMIFS('all sales summary'!$C$2:$C$2047,'all sales summary'!$A$2:$A$2047,'Overall sales (all sales)'!$A41,'all sales summary'!$B$2:$B$2047,'Overall sales (all sales)'!S$1)</f>
        <v>0.72498394627041696</v>
      </c>
      <c r="T41" s="6">
        <f>SUMIFS('all sales summary'!$C$2:$C$2047,'all sales summary'!$A$2:$A$2047,'Overall sales (all sales)'!$A41,'all sales summary'!$B$2:$B$2047,'Overall sales (all sales)'!T$1)</f>
        <v>0.83142197571703202</v>
      </c>
      <c r="U41" s="6">
        <f>SUMIFS('all sales summary'!$C$2:$C$2047,'all sales summary'!$A$2:$A$2047,'Overall sales (all sales)'!$A41,'all sales summary'!$B$2:$B$2047,'Overall sales (all sales)'!U$1)</f>
        <v>0.814804070688395</v>
      </c>
      <c r="V41" s="6">
        <f>SUMIFS('all sales summary'!$C$2:$C$2047,'all sales summary'!$A$2:$A$2047,'Overall sales (all sales)'!$A41,'all sales summary'!$B$2:$B$2047,'Overall sales (all sales)'!V$1)</f>
        <v>0.80875657483026497</v>
      </c>
      <c r="W41" s="6">
        <f>SUMIFS('all sales summary'!$C$2:$C$2047,'all sales summary'!$A$2:$A$2047,'Overall sales (all sales)'!$A41,'all sales summary'!$B$2:$B$2047,'Overall sales (all sales)'!W$1)</f>
        <v>0.83212642235496004</v>
      </c>
      <c r="X41" s="6">
        <f>SUMIFS('all sales summary'!$C$2:$C$2047,'all sales summary'!$A$2:$A$2047,'Overall sales (all sales)'!$A41,'all sales summary'!$B$2:$B$2047,'Overall sales (all sales)'!X$1)</f>
        <v>0.77357777214592005</v>
      </c>
      <c r="Y41" s="6">
        <f>SUMIFS('all sales summary'!$C$2:$C$2047,'all sales summary'!$A$2:$A$2047,'Overall sales (all sales)'!$A41,'all sales summary'!$B$2:$B$2047,'Overall sales (all sales)'!Y$1)</f>
        <v>0.97564790484751396</v>
      </c>
      <c r="Z41" s="6">
        <f>SUMIFS('all sales summary'!$C$2:$C$2047,'all sales summary'!$A$2:$A$2047,'Overall sales (all sales)'!$A41,'all sales summary'!$B$2:$B$2047,'Overall sales (all sales)'!Z$1)</f>
        <v>0.63483182104616698</v>
      </c>
      <c r="AA41" s="6">
        <f>SUMIFS('all sales summary'!$C$2:$C$2047,'all sales summary'!$A$2:$A$2047,'Overall sales (all sales)'!$A41,'all sales summary'!$B$2:$B$2047,'Overall sales (all sales)'!AA$1)</f>
        <v>0.65005763655714099</v>
      </c>
      <c r="AB41" s="6">
        <f>SUMIFS('all sales summary'!$C$2:$C$2047,'all sales summary'!$A$2:$A$2047,'Overall sales (all sales)'!$A41,'all sales summary'!$B$2:$B$2047,'Overall sales (all sales)'!AB$1)</f>
        <v>0.79722521728958995</v>
      </c>
      <c r="AC41" s="6">
        <f>SUMIFS('all sales summary'!$C$2:$C$2047,'all sales summary'!$A$2:$A$2047,'Overall sales (all sales)'!$A41,'all sales summary'!$B$2:$B$2047,'Overall sales (all sales)'!AC$1)</f>
        <v>0.87820531739991403</v>
      </c>
      <c r="AD41" s="6">
        <f>SUMIFS('all sales summary'!$C$2:$C$2047,'all sales summary'!$A$2:$A$2047,'Overall sales (all sales)'!$A41,'all sales summary'!$B$2:$B$2047,'Overall sales (all sales)'!AD$1)</f>
        <v>0.93101978006247899</v>
      </c>
      <c r="AE41" s="6">
        <f>SUMIFS('all sales summary'!$C$2:$C$2047,'all sales summary'!$A$2:$A$2047,'Overall sales (all sales)'!$A41,'all sales summary'!$B$2:$B$2047,'Overall sales (all sales)'!AE$1)</f>
        <v>0.88759760557328804</v>
      </c>
      <c r="AF41" s="6">
        <f>SUMIFS('all sales summary'!$C$2:$C$2047,'all sales summary'!$A$2:$A$2047,'Overall sales (all sales)'!$A41,'all sales summary'!$B$2:$B$2047,'Overall sales (all sales)'!AF$1)</f>
        <v>0.90953870268999304</v>
      </c>
      <c r="AG41" s="6">
        <f>SUMIFS('all sales summary'!$C$2:$C$2047,'all sales summary'!$A$2:$A$2047,'Overall sales (all sales)'!$A41,'all sales summary'!$B$2:$B$2047,'Overall sales (all sales)'!AG$1)</f>
        <v>0.89207918445529599</v>
      </c>
      <c r="AH41" s="6">
        <f>SUMIFS('all sales summary'!$C$2:$C$2047,'all sales summary'!$A$2:$A$2047,'Overall sales (all sales)'!$A41,'all sales summary'!$B$2:$B$2047,'Overall sales (all sales)'!AH$1)</f>
        <v>0.87128053220325596</v>
      </c>
      <c r="AK41" t="s">
        <v>28</v>
      </c>
      <c r="AL41" s="6">
        <v>1.04580503776397</v>
      </c>
    </row>
    <row r="42" spans="1:38" x14ac:dyDescent="0.25">
      <c r="A42" s="5" t="s">
        <v>47</v>
      </c>
      <c r="B42" s="6">
        <f>SUMIFS('all sales summary'!$C$2:$C$2047,'all sales summary'!$A$2:$A$2047,'Overall sales (all sales)'!$A42,'all sales summary'!$B$2:$B$2047,'Overall sales (all sales)'!B$1)</f>
        <v>0.80156574098301803</v>
      </c>
      <c r="C42" s="6">
        <f>SUMIFS('all sales summary'!$C$2:$C$2047,'all sales summary'!$A$2:$A$2047,'Overall sales (all sales)'!$A42,'all sales summary'!$B$2:$B$2047,'Overall sales (all sales)'!C$1)</f>
        <v>0.81550550762000595</v>
      </c>
      <c r="D42" s="6">
        <f>SUMIFS('all sales summary'!$C$2:$C$2047,'all sales summary'!$A$2:$A$2047,'Overall sales (all sales)'!$A42,'all sales summary'!$B$2:$B$2047,'Overall sales (all sales)'!D$1)</f>
        <v>1.0097416061739399</v>
      </c>
      <c r="E42" s="6">
        <f>SUMIFS('all sales summary'!$C$2:$C$2047,'all sales summary'!$A$2:$A$2047,'Overall sales (all sales)'!$A42,'all sales summary'!$B$2:$B$2047,'Overall sales (all sales)'!E$1)</f>
        <v>0.98198267747287304</v>
      </c>
      <c r="F42" s="6">
        <f>SUMIFS('all sales summary'!$C$2:$C$2047,'all sales summary'!$A$2:$A$2047,'Overall sales (all sales)'!$A42,'all sales summary'!$B$2:$B$2047,'Overall sales (all sales)'!F$1)</f>
        <v>1.0144923708745099</v>
      </c>
      <c r="G42" s="6">
        <f>SUMIFS('all sales summary'!$C$2:$C$2047,'all sales summary'!$A$2:$A$2047,'Overall sales (all sales)'!$A42,'all sales summary'!$B$2:$B$2047,'Overall sales (all sales)'!G$1)</f>
        <v>0.98444630346954198</v>
      </c>
      <c r="H42" s="6">
        <f>SUMIFS('all sales summary'!$C$2:$C$2047,'all sales summary'!$A$2:$A$2047,'Overall sales (all sales)'!$A42,'all sales summary'!$B$2:$B$2047,'Overall sales (all sales)'!H$1)</f>
        <v>1.0109520988534699</v>
      </c>
      <c r="I42" s="6">
        <f>SUMIFS('all sales summary'!$C$2:$C$2047,'all sales summary'!$A$2:$A$2047,'Overall sales (all sales)'!$A42,'all sales summary'!$B$2:$B$2047,'Overall sales (all sales)'!I$1)</f>
        <v>1.0308036587385501</v>
      </c>
      <c r="J42" s="6">
        <f>SUMIFS('all sales summary'!$C$2:$C$2047,'all sales summary'!$A$2:$A$2047,'Overall sales (all sales)'!$A42,'all sales summary'!$B$2:$B$2047,'Overall sales (all sales)'!J$1)</f>
        <v>0.95768916925477698</v>
      </c>
      <c r="K42" s="6">
        <f>SUMIFS('all sales summary'!$C$2:$C$2047,'all sales summary'!$A$2:$A$2047,'Overall sales (all sales)'!$A42,'all sales summary'!$B$2:$B$2047,'Overall sales (all sales)'!K$1)</f>
        <v>1.01812507346282</v>
      </c>
      <c r="L42" s="6">
        <f>SUMIFS('all sales summary'!$C$2:$C$2047,'all sales summary'!$A$2:$A$2047,'Overall sales (all sales)'!$A42,'all sales summary'!$B$2:$B$2047,'Overall sales (all sales)'!L$1)</f>
        <v>1.1181611051323901</v>
      </c>
      <c r="M42" s="6">
        <f>SUMIFS('all sales summary'!$C$2:$C$2047,'all sales summary'!$A$2:$A$2047,'Overall sales (all sales)'!$A42,'all sales summary'!$B$2:$B$2047,'Overall sales (all sales)'!M$1)</f>
        <v>1.2565346879641099</v>
      </c>
      <c r="N42" s="6">
        <f>SUMIFS('all sales summary'!$C$2:$C$2047,'all sales summary'!$A$2:$A$2047,'Overall sales (all sales)'!$A42,'all sales summary'!$B$2:$B$2047,'Overall sales (all sales)'!N$1)</f>
        <v>0.93536843030216499</v>
      </c>
      <c r="O42" s="6">
        <f>SUMIFS('all sales summary'!$C$2:$C$2047,'all sales summary'!$A$2:$A$2047,'Overall sales (all sales)'!$A42,'all sales summary'!$B$2:$B$2047,'Overall sales (all sales)'!O$1)</f>
        <v>0.92033461274483797</v>
      </c>
      <c r="P42" s="6">
        <f>SUMIFS('all sales summary'!$C$2:$C$2047,'all sales summary'!$A$2:$A$2047,'Overall sales (all sales)'!$A42,'all sales summary'!$B$2:$B$2047,'Overall sales (all sales)'!P$1)</f>
        <v>0.84070949055856004</v>
      </c>
      <c r="Q42" s="6">
        <f>SUMIFS('all sales summary'!$C$2:$C$2047,'all sales summary'!$A$2:$A$2047,'Overall sales (all sales)'!$A42,'all sales summary'!$B$2:$B$2047,'Overall sales (all sales)'!Q$1)</f>
        <v>0.50789538098831899</v>
      </c>
      <c r="R42" s="6">
        <f>SUMIFS('all sales summary'!$C$2:$C$2047,'all sales summary'!$A$2:$A$2047,'Overall sales (all sales)'!$A42,'all sales summary'!$B$2:$B$2047,'Overall sales (all sales)'!R$1)</f>
        <v>0.64315657783939595</v>
      </c>
      <c r="S42" s="6">
        <f>SUMIFS('all sales summary'!$C$2:$C$2047,'all sales summary'!$A$2:$A$2047,'Overall sales (all sales)'!$A42,'all sales summary'!$B$2:$B$2047,'Overall sales (all sales)'!S$1)</f>
        <v>0.823334762708685</v>
      </c>
      <c r="T42" s="6">
        <f>SUMIFS('all sales summary'!$C$2:$C$2047,'all sales summary'!$A$2:$A$2047,'Overall sales (all sales)'!$A42,'all sales summary'!$B$2:$B$2047,'Overall sales (all sales)'!T$1)</f>
        <v>1.01808554803102</v>
      </c>
      <c r="U42" s="6">
        <f>SUMIFS('all sales summary'!$C$2:$C$2047,'all sales summary'!$A$2:$A$2047,'Overall sales (all sales)'!$A42,'all sales summary'!$B$2:$B$2047,'Overall sales (all sales)'!U$1)</f>
        <v>1.0743914916514199</v>
      </c>
      <c r="V42" s="6">
        <f>SUMIFS('all sales summary'!$C$2:$C$2047,'all sales summary'!$A$2:$A$2047,'Overall sales (all sales)'!$A42,'all sales summary'!$B$2:$B$2047,'Overall sales (all sales)'!V$1)</f>
        <v>1.0353229961799999</v>
      </c>
      <c r="W42" s="6">
        <f>SUMIFS('all sales summary'!$C$2:$C$2047,'all sales summary'!$A$2:$A$2047,'Overall sales (all sales)'!$A42,'all sales summary'!$B$2:$B$2047,'Overall sales (all sales)'!W$1)</f>
        <v>1.07993700269774</v>
      </c>
      <c r="X42" s="6">
        <f>SUMIFS('all sales summary'!$C$2:$C$2047,'all sales summary'!$A$2:$A$2047,'Overall sales (all sales)'!$A42,'all sales summary'!$B$2:$B$2047,'Overall sales (all sales)'!X$1)</f>
        <v>0.87693902758522402</v>
      </c>
      <c r="Y42" s="6">
        <f>SUMIFS('all sales summary'!$C$2:$C$2047,'all sales summary'!$A$2:$A$2047,'Overall sales (all sales)'!$A42,'all sales summary'!$B$2:$B$2047,'Overall sales (all sales)'!Y$1)</f>
        <v>1.16563789779161</v>
      </c>
      <c r="Z42" s="6">
        <f>SUMIFS('all sales summary'!$C$2:$C$2047,'all sales summary'!$A$2:$A$2047,'Overall sales (all sales)'!$A42,'all sales summary'!$B$2:$B$2047,'Overall sales (all sales)'!Z$1)</f>
        <v>0.63058031221252298</v>
      </c>
      <c r="AA42" s="6">
        <f>SUMIFS('all sales summary'!$C$2:$C$2047,'all sales summary'!$A$2:$A$2047,'Overall sales (all sales)'!$A42,'all sales summary'!$B$2:$B$2047,'Overall sales (all sales)'!AA$1)</f>
        <v>0.65629785941556096</v>
      </c>
      <c r="AB42" s="6">
        <f>SUMIFS('all sales summary'!$C$2:$C$2047,'all sales summary'!$A$2:$A$2047,'Overall sales (all sales)'!$A42,'all sales summary'!$B$2:$B$2047,'Overall sales (all sales)'!AB$1)</f>
        <v>0.80834942814566502</v>
      </c>
      <c r="AC42" s="6">
        <f>SUMIFS('all sales summary'!$C$2:$C$2047,'all sales summary'!$A$2:$A$2047,'Overall sales (all sales)'!$A42,'all sales summary'!$B$2:$B$2047,'Overall sales (all sales)'!AC$1)</f>
        <v>1.0322418820911201</v>
      </c>
      <c r="AD42" s="6">
        <f>SUMIFS('all sales summary'!$C$2:$C$2047,'all sales summary'!$A$2:$A$2047,'Overall sales (all sales)'!$A42,'all sales summary'!$B$2:$B$2047,'Overall sales (all sales)'!AD$1)</f>
        <v>1.1667882325935499</v>
      </c>
      <c r="AE42" s="6">
        <f>SUMIFS('all sales summary'!$C$2:$C$2047,'all sales summary'!$A$2:$A$2047,'Overall sales (all sales)'!$A42,'all sales summary'!$B$2:$B$2047,'Overall sales (all sales)'!AE$1)</f>
        <v>1.1514850669922501</v>
      </c>
      <c r="AF42" s="6">
        <f>SUMIFS('all sales summary'!$C$2:$C$2047,'all sales summary'!$A$2:$A$2047,'Overall sales (all sales)'!$A42,'all sales summary'!$B$2:$B$2047,'Overall sales (all sales)'!AF$1)</f>
        <v>1.22987854493027</v>
      </c>
      <c r="AG42" s="6">
        <f>SUMIFS('all sales summary'!$C$2:$C$2047,'all sales summary'!$A$2:$A$2047,'Overall sales (all sales)'!$A42,'all sales summary'!$B$2:$B$2047,'Overall sales (all sales)'!AG$1)</f>
        <v>1.2847009119207</v>
      </c>
      <c r="AH42" s="6">
        <f>SUMIFS('all sales summary'!$C$2:$C$2047,'all sales summary'!$A$2:$A$2047,'Overall sales (all sales)'!$A42,'all sales summary'!$B$2:$B$2047,'Overall sales (all sales)'!AH$1)</f>
        <v>1.17645044810226</v>
      </c>
      <c r="AK42" t="s">
        <v>17</v>
      </c>
      <c r="AL42" s="6">
        <v>1.04296607154448</v>
      </c>
    </row>
    <row r="43" spans="1:38" x14ac:dyDescent="0.25">
      <c r="A43" s="5" t="s">
        <v>48</v>
      </c>
      <c r="B43" s="6">
        <f>SUMIFS('all sales summary'!$C$2:$C$2047,'all sales summary'!$A$2:$A$2047,'Overall sales (all sales)'!$A43,'all sales summary'!$B$2:$B$2047,'Overall sales (all sales)'!B$1)</f>
        <v>0.84149409970698397</v>
      </c>
      <c r="C43" s="6">
        <f>SUMIFS('all sales summary'!$C$2:$C$2047,'all sales summary'!$A$2:$A$2047,'Overall sales (all sales)'!$A43,'all sales summary'!$B$2:$B$2047,'Overall sales (all sales)'!C$1)</f>
        <v>0.86123593181256497</v>
      </c>
      <c r="D43" s="6">
        <f>SUMIFS('all sales summary'!$C$2:$C$2047,'all sales summary'!$A$2:$A$2047,'Overall sales (all sales)'!$A43,'all sales summary'!$B$2:$B$2047,'Overall sales (all sales)'!D$1)</f>
        <v>1.0029991030193499</v>
      </c>
      <c r="E43" s="6">
        <f>SUMIFS('all sales summary'!$C$2:$C$2047,'all sales summary'!$A$2:$A$2047,'Overall sales (all sales)'!$A43,'all sales summary'!$B$2:$B$2047,'Overall sales (all sales)'!E$1)</f>
        <v>1.0369282160317801</v>
      </c>
      <c r="F43" s="6">
        <f>SUMIFS('all sales summary'!$C$2:$C$2047,'all sales summary'!$A$2:$A$2047,'Overall sales (all sales)'!$A43,'all sales summary'!$B$2:$B$2047,'Overall sales (all sales)'!F$1)</f>
        <v>0.97419118482957801</v>
      </c>
      <c r="G43" s="6">
        <f>SUMIFS('all sales summary'!$C$2:$C$2047,'all sales summary'!$A$2:$A$2047,'Overall sales (all sales)'!$A43,'all sales summary'!$B$2:$B$2047,'Overall sales (all sales)'!G$1)</f>
        <v>0.93872189436651798</v>
      </c>
      <c r="H43" s="6">
        <f>SUMIFS('all sales summary'!$C$2:$C$2047,'all sales summary'!$A$2:$A$2047,'Overall sales (all sales)'!$A43,'all sales summary'!$B$2:$B$2047,'Overall sales (all sales)'!H$1)</f>
        <v>0.94586192100884603</v>
      </c>
      <c r="I43" s="6">
        <f>SUMIFS('all sales summary'!$C$2:$C$2047,'all sales summary'!$A$2:$A$2047,'Overall sales (all sales)'!$A43,'all sales summary'!$B$2:$B$2047,'Overall sales (all sales)'!I$1)</f>
        <v>0.98645585150064496</v>
      </c>
      <c r="J43" s="6">
        <f>SUMIFS('all sales summary'!$C$2:$C$2047,'all sales summary'!$A$2:$A$2047,'Overall sales (all sales)'!$A43,'all sales summary'!$B$2:$B$2047,'Overall sales (all sales)'!J$1)</f>
        <v>1.00676432165604</v>
      </c>
      <c r="K43" s="6">
        <f>SUMIFS('all sales summary'!$C$2:$C$2047,'all sales summary'!$A$2:$A$2047,'Overall sales (all sales)'!$A43,'all sales summary'!$B$2:$B$2047,'Overall sales (all sales)'!K$1)</f>
        <v>1.1021935100356299</v>
      </c>
      <c r="L43" s="6">
        <f>SUMIFS('all sales summary'!$C$2:$C$2047,'all sales summary'!$A$2:$A$2047,'Overall sales (all sales)'!$A43,'all sales summary'!$B$2:$B$2047,'Overall sales (all sales)'!L$1)</f>
        <v>1.12285970560444</v>
      </c>
      <c r="M43" s="6">
        <f>SUMIFS('all sales summary'!$C$2:$C$2047,'all sales summary'!$A$2:$A$2047,'Overall sales (all sales)'!$A43,'all sales summary'!$B$2:$B$2047,'Overall sales (all sales)'!M$1)</f>
        <v>1.1802942604276201</v>
      </c>
      <c r="N43" s="6">
        <f>SUMIFS('all sales summary'!$C$2:$C$2047,'all sales summary'!$A$2:$A$2047,'Overall sales (all sales)'!$A43,'all sales summary'!$B$2:$B$2047,'Overall sales (all sales)'!N$1)</f>
        <v>0.94332795447868001</v>
      </c>
      <c r="O43" s="6">
        <f>SUMIFS('all sales summary'!$C$2:$C$2047,'all sales summary'!$A$2:$A$2047,'Overall sales (all sales)'!$A43,'all sales summary'!$B$2:$B$2047,'Overall sales (all sales)'!O$1)</f>
        <v>0.98082043865539104</v>
      </c>
      <c r="P43" s="6">
        <f>SUMIFS('all sales summary'!$C$2:$C$2047,'all sales summary'!$A$2:$A$2047,'Overall sales (all sales)'!$A43,'all sales summary'!$B$2:$B$2047,'Overall sales (all sales)'!P$1)</f>
        <v>0.86572429670614504</v>
      </c>
      <c r="Q43" s="6">
        <f>SUMIFS('all sales summary'!$C$2:$C$2047,'all sales summary'!$A$2:$A$2047,'Overall sales (all sales)'!$A43,'all sales summary'!$B$2:$B$2047,'Overall sales (all sales)'!Q$1)</f>
        <v>0.58015077168038298</v>
      </c>
      <c r="R43" s="6">
        <f>SUMIFS('all sales summary'!$C$2:$C$2047,'all sales summary'!$A$2:$A$2047,'Overall sales (all sales)'!$A43,'all sales summary'!$B$2:$B$2047,'Overall sales (all sales)'!R$1)</f>
        <v>0.699967495958565</v>
      </c>
      <c r="S43" s="6">
        <f>SUMIFS('all sales summary'!$C$2:$C$2047,'all sales summary'!$A$2:$A$2047,'Overall sales (all sales)'!$A43,'all sales summary'!$B$2:$B$2047,'Overall sales (all sales)'!S$1)</f>
        <v>0.86431627442873404</v>
      </c>
      <c r="T43" s="6">
        <f>SUMIFS('all sales summary'!$C$2:$C$2047,'all sales summary'!$A$2:$A$2047,'Overall sales (all sales)'!$A43,'all sales summary'!$B$2:$B$2047,'Overall sales (all sales)'!T$1)</f>
        <v>1.0253915921196799</v>
      </c>
      <c r="U43" s="6">
        <f>SUMIFS('all sales summary'!$C$2:$C$2047,'all sales summary'!$A$2:$A$2047,'Overall sales (all sales)'!$A43,'all sales summary'!$B$2:$B$2047,'Overall sales (all sales)'!U$1)</f>
        <v>1.0490664145559701</v>
      </c>
      <c r="V43" s="6">
        <f>SUMIFS('all sales summary'!$C$2:$C$2047,'all sales summary'!$A$2:$A$2047,'Overall sales (all sales)'!$A43,'all sales summary'!$B$2:$B$2047,'Overall sales (all sales)'!V$1)</f>
        <v>1.03031677695401</v>
      </c>
      <c r="W43" s="6">
        <f>SUMIFS('all sales summary'!$C$2:$C$2047,'all sales summary'!$A$2:$A$2047,'Overall sales (all sales)'!$A43,'all sales summary'!$B$2:$B$2047,'Overall sales (all sales)'!W$1)</f>
        <v>1.01950133658454</v>
      </c>
      <c r="X43" s="6">
        <f>SUMIFS('all sales summary'!$C$2:$C$2047,'all sales summary'!$A$2:$A$2047,'Overall sales (all sales)'!$A43,'all sales summary'!$B$2:$B$2047,'Overall sales (all sales)'!X$1)</f>
        <v>0.81386675683572696</v>
      </c>
      <c r="Y43" s="6">
        <f>SUMIFS('all sales summary'!$C$2:$C$2047,'all sales summary'!$A$2:$A$2047,'Overall sales (all sales)'!$A43,'all sales summary'!$B$2:$B$2047,'Overall sales (all sales)'!Y$1)</f>
        <v>1.0462251766125199</v>
      </c>
      <c r="Z43" s="6">
        <f>SUMIFS('all sales summary'!$C$2:$C$2047,'all sales summary'!$A$2:$A$2047,'Overall sales (all sales)'!$A43,'all sales summary'!$B$2:$B$2047,'Overall sales (all sales)'!Z$1)</f>
        <v>0.676535966441419</v>
      </c>
      <c r="AA43" s="6">
        <f>SUMIFS('all sales summary'!$C$2:$C$2047,'all sales summary'!$A$2:$A$2047,'Overall sales (all sales)'!$A43,'all sales summary'!$B$2:$B$2047,'Overall sales (all sales)'!AA$1)</f>
        <v>0.71288087675455403</v>
      </c>
      <c r="AB43" s="6">
        <f>SUMIFS('all sales summary'!$C$2:$C$2047,'all sales summary'!$A$2:$A$2047,'Overall sales (all sales)'!$A43,'all sales summary'!$B$2:$B$2047,'Overall sales (all sales)'!AB$1)</f>
        <v>0.87668499104407605</v>
      </c>
      <c r="AC43" s="6">
        <f>SUMIFS('all sales summary'!$C$2:$C$2047,'all sales summary'!$A$2:$A$2047,'Overall sales (all sales)'!$A43,'all sales summary'!$B$2:$B$2047,'Overall sales (all sales)'!AC$1)</f>
        <v>1.00097121557649</v>
      </c>
      <c r="AD43" s="6">
        <f>SUMIFS('all sales summary'!$C$2:$C$2047,'all sales summary'!$A$2:$A$2047,'Overall sales (all sales)'!$A43,'all sales summary'!$B$2:$B$2047,'Overall sales (all sales)'!AD$1)</f>
        <v>1.09349611607737</v>
      </c>
      <c r="AE43" s="6">
        <f>SUMIFS('all sales summary'!$C$2:$C$2047,'all sales summary'!$A$2:$A$2047,'Overall sales (all sales)'!$A43,'all sales summary'!$B$2:$B$2047,'Overall sales (all sales)'!AE$1)</f>
        <v>1.0410711080169399</v>
      </c>
      <c r="AF43" s="6">
        <f>SUMIFS('all sales summary'!$C$2:$C$2047,'all sales summary'!$A$2:$A$2047,'Overall sales (all sales)'!$A43,'all sales summary'!$B$2:$B$2047,'Overall sales (all sales)'!AF$1)</f>
        <v>1.0860907206391499</v>
      </c>
      <c r="AG43" s="6">
        <f>SUMIFS('all sales summary'!$C$2:$C$2047,'all sales summary'!$A$2:$A$2047,'Overall sales (all sales)'!$A43,'all sales summary'!$B$2:$B$2047,'Overall sales (all sales)'!AG$1)</f>
        <v>1.0836286559283399</v>
      </c>
      <c r="AH43" s="6">
        <f>SUMIFS('all sales summary'!$C$2:$C$2047,'all sales summary'!$A$2:$A$2047,'Overall sales (all sales)'!$A43,'all sales summary'!$B$2:$B$2047,'Overall sales (all sales)'!AH$1)</f>
        <v>1.06232947293294</v>
      </c>
      <c r="AK43" t="s">
        <v>10</v>
      </c>
      <c r="AL43" s="6">
        <v>1.0428549459024501</v>
      </c>
    </row>
    <row r="44" spans="1:38" x14ac:dyDescent="0.25">
      <c r="A44" s="5" t="s">
        <v>49</v>
      </c>
      <c r="B44" s="6">
        <f>SUMIFS('all sales summary'!$C$2:$C$2047,'all sales summary'!$A$2:$A$2047,'Overall sales (all sales)'!$A44,'all sales summary'!$B$2:$B$2047,'Overall sales (all sales)'!B$1)</f>
        <v>0.89740552500944704</v>
      </c>
      <c r="C44" s="6">
        <f>SUMIFS('all sales summary'!$C$2:$C$2047,'all sales summary'!$A$2:$A$2047,'Overall sales (all sales)'!$A44,'all sales summary'!$B$2:$B$2047,'Overall sales (all sales)'!C$1)</f>
        <v>0.92929330380858799</v>
      </c>
      <c r="D44" s="6">
        <f>SUMIFS('all sales summary'!$C$2:$C$2047,'all sales summary'!$A$2:$A$2047,'Overall sales (all sales)'!$A44,'all sales summary'!$B$2:$B$2047,'Overall sales (all sales)'!D$1)</f>
        <v>1.02232537481588</v>
      </c>
      <c r="E44" s="6">
        <f>SUMIFS('all sales summary'!$C$2:$C$2047,'all sales summary'!$A$2:$A$2047,'Overall sales (all sales)'!$A44,'all sales summary'!$B$2:$B$2047,'Overall sales (all sales)'!E$1)</f>
        <v>0.97057631141516798</v>
      </c>
      <c r="F44" s="6">
        <f>SUMIFS('all sales summary'!$C$2:$C$2047,'all sales summary'!$A$2:$A$2047,'Overall sales (all sales)'!$A44,'all sales summary'!$B$2:$B$2047,'Overall sales (all sales)'!F$1)</f>
        <v>1.04418965905107</v>
      </c>
      <c r="G44" s="6">
        <f>SUMIFS('all sales summary'!$C$2:$C$2047,'all sales summary'!$A$2:$A$2047,'Overall sales (all sales)'!$A44,'all sales summary'!$B$2:$B$2047,'Overall sales (all sales)'!G$1)</f>
        <v>0.97843937347361198</v>
      </c>
      <c r="H44" s="6">
        <f>SUMIFS('all sales summary'!$C$2:$C$2047,'all sales summary'!$A$2:$A$2047,'Overall sales (all sales)'!$A44,'all sales summary'!$B$2:$B$2047,'Overall sales (all sales)'!H$1)</f>
        <v>0.97194953478928003</v>
      </c>
      <c r="I44" s="6">
        <f>SUMIFS('all sales summary'!$C$2:$C$2047,'all sales summary'!$A$2:$A$2047,'Overall sales (all sales)'!$A44,'all sales summary'!$B$2:$B$2047,'Overall sales (all sales)'!I$1)</f>
        <v>0.92808101506038998</v>
      </c>
      <c r="J44" s="6">
        <f>SUMIFS('all sales summary'!$C$2:$C$2047,'all sales summary'!$A$2:$A$2047,'Overall sales (all sales)'!$A44,'all sales summary'!$B$2:$B$2047,'Overall sales (all sales)'!J$1)</f>
        <v>0.93848716157539602</v>
      </c>
      <c r="K44" s="6">
        <f>SUMIFS('all sales summary'!$C$2:$C$2047,'all sales summary'!$A$2:$A$2047,'Overall sales (all sales)'!$A44,'all sales summary'!$B$2:$B$2047,'Overall sales (all sales)'!K$1)</f>
        <v>1.08543233740203</v>
      </c>
      <c r="L44" s="6">
        <f>SUMIFS('all sales summary'!$C$2:$C$2047,'all sales summary'!$A$2:$A$2047,'Overall sales (all sales)'!$A44,'all sales summary'!$B$2:$B$2047,'Overall sales (all sales)'!L$1)</f>
        <v>1.0570929239045299</v>
      </c>
      <c r="M44" s="6">
        <f>SUMIFS('all sales summary'!$C$2:$C$2047,'all sales summary'!$A$2:$A$2047,'Overall sales (all sales)'!$A44,'all sales summary'!$B$2:$B$2047,'Overall sales (all sales)'!M$1)</f>
        <v>1.1767274796946099</v>
      </c>
      <c r="N44" s="6">
        <f>SUMIFS('all sales summary'!$C$2:$C$2047,'all sales summary'!$A$2:$A$2047,'Overall sales (all sales)'!$A44,'all sales summary'!$B$2:$B$2047,'Overall sales (all sales)'!N$1)</f>
        <v>0.88646800144969695</v>
      </c>
      <c r="O44" s="6">
        <f>SUMIFS('all sales summary'!$C$2:$C$2047,'all sales summary'!$A$2:$A$2047,'Overall sales (all sales)'!$A44,'all sales summary'!$B$2:$B$2047,'Overall sales (all sales)'!O$1)</f>
        <v>0.91491460194250196</v>
      </c>
      <c r="P44" s="6">
        <f>SUMIFS('all sales summary'!$C$2:$C$2047,'all sales summary'!$A$2:$A$2047,'Overall sales (all sales)'!$A44,'all sales summary'!$B$2:$B$2047,'Overall sales (all sales)'!P$1)</f>
        <v>0.75027069811876601</v>
      </c>
      <c r="Q44" s="6">
        <f>SUMIFS('all sales summary'!$C$2:$C$2047,'all sales summary'!$A$2:$A$2047,'Overall sales (all sales)'!$A44,'all sales summary'!$B$2:$B$2047,'Overall sales (all sales)'!Q$1)</f>
        <v>0.33192937132114098</v>
      </c>
      <c r="R44" s="6">
        <f>SUMIFS('all sales summary'!$C$2:$C$2047,'all sales summary'!$A$2:$A$2047,'Overall sales (all sales)'!$A44,'all sales summary'!$B$2:$B$2047,'Overall sales (all sales)'!R$1)</f>
        <v>0.43653002585504402</v>
      </c>
      <c r="S44" s="6">
        <f>SUMIFS('all sales summary'!$C$2:$C$2047,'all sales summary'!$A$2:$A$2047,'Overall sales (all sales)'!$A44,'all sales summary'!$B$2:$B$2047,'Overall sales (all sales)'!S$1)</f>
        <v>0.57364927327618298</v>
      </c>
      <c r="T44" s="6">
        <f>SUMIFS('all sales summary'!$C$2:$C$2047,'all sales summary'!$A$2:$A$2047,'Overall sales (all sales)'!$A44,'all sales summary'!$B$2:$B$2047,'Overall sales (all sales)'!T$1)</f>
        <v>0.74167531734532999</v>
      </c>
      <c r="U44" s="6">
        <f>SUMIFS('all sales summary'!$C$2:$C$2047,'all sales summary'!$A$2:$A$2047,'Overall sales (all sales)'!$A44,'all sales summary'!$B$2:$B$2047,'Overall sales (all sales)'!U$1)</f>
        <v>0.82188479742367104</v>
      </c>
      <c r="V44" s="6">
        <f>SUMIFS('all sales summary'!$C$2:$C$2047,'all sales summary'!$A$2:$A$2047,'Overall sales (all sales)'!$A44,'all sales summary'!$B$2:$B$2047,'Overall sales (all sales)'!V$1)</f>
        <v>0.84265661073494402</v>
      </c>
      <c r="W44" s="6">
        <f>SUMIFS('all sales summary'!$C$2:$C$2047,'all sales summary'!$A$2:$A$2047,'Overall sales (all sales)'!$A44,'all sales summary'!$B$2:$B$2047,'Overall sales (all sales)'!W$1)</f>
        <v>0.89675782088495004</v>
      </c>
      <c r="X44" s="6">
        <f>SUMIFS('all sales summary'!$C$2:$C$2047,'all sales summary'!$A$2:$A$2047,'Overall sales (all sales)'!$A44,'all sales summary'!$B$2:$B$2047,'Overall sales (all sales)'!X$1)</f>
        <v>0.57624710722758599</v>
      </c>
      <c r="Y44" s="6">
        <f>SUMIFS('all sales summary'!$C$2:$C$2047,'all sales summary'!$A$2:$A$2047,'Overall sales (all sales)'!$A44,'all sales summary'!$B$2:$B$2047,'Overall sales (all sales)'!Y$1)</f>
        <v>0.90490289267815405</v>
      </c>
      <c r="Z44" s="6">
        <f>SUMIFS('all sales summary'!$C$2:$C$2047,'all sales summary'!$A$2:$A$2047,'Overall sales (all sales)'!$A44,'all sales summary'!$B$2:$B$2047,'Overall sales (all sales)'!Z$1)</f>
        <v>0.43194324112221799</v>
      </c>
      <c r="AA44" s="6">
        <f>SUMIFS('all sales summary'!$C$2:$C$2047,'all sales summary'!$A$2:$A$2047,'Overall sales (all sales)'!$A44,'all sales summary'!$B$2:$B$2047,'Overall sales (all sales)'!AA$1)</f>
        <v>0.44180103835183299</v>
      </c>
      <c r="AB44" s="6">
        <f>SUMIFS('all sales summary'!$C$2:$C$2047,'all sales summary'!$A$2:$A$2047,'Overall sales (all sales)'!$A44,'all sales summary'!$B$2:$B$2047,'Overall sales (all sales)'!AB$1)</f>
        <v>0.547294053723415</v>
      </c>
      <c r="AC44" s="6">
        <f>SUMIFS('all sales summary'!$C$2:$C$2047,'all sales summary'!$A$2:$A$2047,'Overall sales (all sales)'!$A44,'all sales summary'!$B$2:$B$2047,'Overall sales (all sales)'!AC$1)</f>
        <v>0.72429174207289804</v>
      </c>
      <c r="AD44" s="6">
        <f>SUMIFS('all sales summary'!$C$2:$C$2047,'all sales summary'!$A$2:$A$2047,'Overall sales (all sales)'!$A44,'all sales summary'!$B$2:$B$2047,'Overall sales (all sales)'!AD$1)</f>
        <v>0.90580978458400097</v>
      </c>
      <c r="AE44" s="6">
        <f>SUMIFS('all sales summary'!$C$2:$C$2047,'all sales summary'!$A$2:$A$2047,'Overall sales (all sales)'!$A44,'all sales summary'!$B$2:$B$2047,'Overall sales (all sales)'!AE$1)</f>
        <v>0.89590719191280599</v>
      </c>
      <c r="AF44" s="6">
        <f>SUMIFS('all sales summary'!$C$2:$C$2047,'all sales summary'!$A$2:$A$2047,'Overall sales (all sales)'!$A44,'all sales summary'!$B$2:$B$2047,'Overall sales (all sales)'!AF$1)</f>
        <v>0.90592496080432805</v>
      </c>
      <c r="AG44" s="6">
        <f>SUMIFS('all sales summary'!$C$2:$C$2047,'all sales summary'!$A$2:$A$2047,'Overall sales (all sales)'!$A44,'all sales summary'!$B$2:$B$2047,'Overall sales (all sales)'!AG$1)</f>
        <v>0.93781796030696796</v>
      </c>
      <c r="AH44" s="6">
        <f>SUMIFS('all sales summary'!$C$2:$C$2047,'all sales summary'!$A$2:$A$2047,'Overall sales (all sales)'!$A44,'all sales summary'!$B$2:$B$2047,'Overall sales (all sales)'!AH$1)</f>
        <v>0.90840795469204705</v>
      </c>
      <c r="AK44" t="s">
        <v>45</v>
      </c>
      <c r="AL44" s="6">
        <v>1.0417830070496701</v>
      </c>
    </row>
    <row r="45" spans="1:38" x14ac:dyDescent="0.25">
      <c r="A45" s="5" t="s">
        <v>50</v>
      </c>
      <c r="B45" s="6">
        <f>SUMIFS('all sales summary'!$C$2:$C$2047,'all sales summary'!$A$2:$A$2047,'Overall sales (all sales)'!$A45,'all sales summary'!$B$2:$B$2047,'Overall sales (all sales)'!B$1)</f>
        <v>0.92826150111814298</v>
      </c>
      <c r="C45" s="6">
        <f>SUMIFS('all sales summary'!$C$2:$C$2047,'all sales summary'!$A$2:$A$2047,'Overall sales (all sales)'!$A45,'all sales summary'!$B$2:$B$2047,'Overall sales (all sales)'!C$1)</f>
        <v>0.93178610820155805</v>
      </c>
      <c r="D45" s="6">
        <f>SUMIFS('all sales summary'!$C$2:$C$2047,'all sales summary'!$A$2:$A$2047,'Overall sales (all sales)'!$A45,'all sales summary'!$B$2:$B$2047,'Overall sales (all sales)'!D$1)</f>
        <v>1.1019577229633499</v>
      </c>
      <c r="E45" s="6">
        <f>SUMIFS('all sales summary'!$C$2:$C$2047,'all sales summary'!$A$2:$A$2047,'Overall sales (all sales)'!$A45,'all sales summary'!$B$2:$B$2047,'Overall sales (all sales)'!E$1)</f>
        <v>1.0567576000827399</v>
      </c>
      <c r="F45" s="6">
        <f>SUMIFS('all sales summary'!$C$2:$C$2047,'all sales summary'!$A$2:$A$2047,'Overall sales (all sales)'!$A45,'all sales summary'!$B$2:$B$2047,'Overall sales (all sales)'!F$1)</f>
        <v>1.0437088838130699</v>
      </c>
      <c r="G45" s="6">
        <f>SUMIFS('all sales summary'!$C$2:$C$2047,'all sales summary'!$A$2:$A$2047,'Overall sales (all sales)'!$A45,'all sales summary'!$B$2:$B$2047,'Overall sales (all sales)'!G$1)</f>
        <v>1.0225128846579401</v>
      </c>
      <c r="H45" s="6">
        <f>SUMIFS('all sales summary'!$C$2:$C$2047,'all sales summary'!$A$2:$A$2047,'Overall sales (all sales)'!$A45,'all sales summary'!$B$2:$B$2047,'Overall sales (all sales)'!H$1)</f>
        <v>1.05230884141017</v>
      </c>
      <c r="I45" s="6">
        <f>SUMIFS('all sales summary'!$C$2:$C$2047,'all sales summary'!$A$2:$A$2047,'Overall sales (all sales)'!$A45,'all sales summary'!$B$2:$B$2047,'Overall sales (all sales)'!I$1)</f>
        <v>1.01867116640324</v>
      </c>
      <c r="J45" s="6">
        <f>SUMIFS('all sales summary'!$C$2:$C$2047,'all sales summary'!$A$2:$A$2047,'Overall sales (all sales)'!$A45,'all sales summary'!$B$2:$B$2047,'Overall sales (all sales)'!J$1)</f>
        <v>0.93812081480269705</v>
      </c>
      <c r="K45" s="6">
        <f>SUMIFS('all sales summary'!$C$2:$C$2047,'all sales summary'!$A$2:$A$2047,'Overall sales (all sales)'!$A45,'all sales summary'!$B$2:$B$2047,'Overall sales (all sales)'!K$1)</f>
        <v>0.92046128201460697</v>
      </c>
      <c r="L45" s="6">
        <f>SUMIFS('all sales summary'!$C$2:$C$2047,'all sales summary'!$A$2:$A$2047,'Overall sales (all sales)'!$A45,'all sales summary'!$B$2:$B$2047,'Overall sales (all sales)'!L$1)</f>
        <v>0.95029420852868896</v>
      </c>
      <c r="M45" s="6">
        <f>SUMIFS('all sales summary'!$C$2:$C$2047,'all sales summary'!$A$2:$A$2047,'Overall sales (all sales)'!$A45,'all sales summary'!$B$2:$B$2047,'Overall sales (all sales)'!M$1)</f>
        <v>1.0351589860038</v>
      </c>
      <c r="N45" s="6">
        <f>SUMIFS('all sales summary'!$C$2:$C$2047,'all sales summary'!$A$2:$A$2047,'Overall sales (all sales)'!$A45,'all sales summary'!$B$2:$B$2047,'Overall sales (all sales)'!N$1)</f>
        <v>0.81979296252225298</v>
      </c>
      <c r="O45" s="6">
        <f>SUMIFS('all sales summary'!$C$2:$C$2047,'all sales summary'!$A$2:$A$2047,'Overall sales (all sales)'!$A45,'all sales summary'!$B$2:$B$2047,'Overall sales (all sales)'!O$1)</f>
        <v>0.82058094378881596</v>
      </c>
      <c r="P45" s="6">
        <f>SUMIFS('all sales summary'!$C$2:$C$2047,'all sales summary'!$A$2:$A$2047,'Overall sales (all sales)'!$A45,'all sales summary'!$B$2:$B$2047,'Overall sales (all sales)'!P$1)</f>
        <v>0.81755193684008598</v>
      </c>
      <c r="Q45" s="6">
        <f>SUMIFS('all sales summary'!$C$2:$C$2047,'all sales summary'!$A$2:$A$2047,'Overall sales (all sales)'!$A45,'all sales summary'!$B$2:$B$2047,'Overall sales (all sales)'!Q$1)</f>
        <v>0.58439274094916505</v>
      </c>
      <c r="R45" s="6">
        <f>SUMIFS('all sales summary'!$C$2:$C$2047,'all sales summary'!$A$2:$A$2047,'Overall sales (all sales)'!$A45,'all sales summary'!$B$2:$B$2047,'Overall sales (all sales)'!R$1)</f>
        <v>0.71618226801416995</v>
      </c>
      <c r="S45" s="6">
        <f>SUMIFS('all sales summary'!$C$2:$C$2047,'all sales summary'!$A$2:$A$2047,'Overall sales (all sales)'!$A45,'all sales summary'!$B$2:$B$2047,'Overall sales (all sales)'!S$1)</f>
        <v>0.64166213655183602</v>
      </c>
      <c r="T45" s="6">
        <f>SUMIFS('all sales summary'!$C$2:$C$2047,'all sales summary'!$A$2:$A$2047,'Overall sales (all sales)'!$A45,'all sales summary'!$B$2:$B$2047,'Overall sales (all sales)'!T$1)</f>
        <v>0.71872340839676097</v>
      </c>
      <c r="U45" s="6">
        <f>SUMIFS('all sales summary'!$C$2:$C$2047,'all sales summary'!$A$2:$A$2047,'Overall sales (all sales)'!$A45,'all sales summary'!$B$2:$B$2047,'Overall sales (all sales)'!U$1)</f>
        <v>0.75316933048990498</v>
      </c>
      <c r="V45" s="6">
        <f>SUMIFS('all sales summary'!$C$2:$C$2047,'all sales summary'!$A$2:$A$2047,'Overall sales (all sales)'!$A45,'all sales summary'!$B$2:$B$2047,'Overall sales (all sales)'!V$1)</f>
        <v>0.74110689808825803</v>
      </c>
      <c r="W45" s="6">
        <f>SUMIFS('all sales summary'!$C$2:$C$2047,'all sales summary'!$A$2:$A$2047,'Overall sales (all sales)'!$A45,'all sales summary'!$B$2:$B$2047,'Overall sales (all sales)'!W$1)</f>
        <v>0.75416999524869399</v>
      </c>
      <c r="X45" s="6">
        <f>SUMIFS('all sales summary'!$C$2:$C$2047,'all sales summary'!$A$2:$A$2047,'Overall sales (all sales)'!$A45,'all sales summary'!$B$2:$B$2047,'Overall sales (all sales)'!X$1)</f>
        <v>0.58387084304376502</v>
      </c>
      <c r="Y45" s="6">
        <f>SUMIFS('all sales summary'!$C$2:$C$2047,'all sales summary'!$A$2:$A$2047,'Overall sales (all sales)'!$A45,'all sales summary'!$B$2:$B$2047,'Overall sales (all sales)'!Y$1)</f>
        <v>0.72994765726892596</v>
      </c>
      <c r="Z45" s="6">
        <f>SUMIFS('all sales summary'!$C$2:$C$2047,'all sales summary'!$A$2:$A$2047,'Overall sales (all sales)'!$A45,'all sales summary'!$B$2:$B$2047,'Overall sales (all sales)'!Z$1)</f>
        <v>0.47925909424391</v>
      </c>
      <c r="AA45" s="6">
        <f>SUMIFS('all sales summary'!$C$2:$C$2047,'all sales summary'!$A$2:$A$2047,'Overall sales (all sales)'!$A45,'all sales summary'!$B$2:$B$2047,'Overall sales (all sales)'!AA$1)</f>
        <v>0.49150648761608501</v>
      </c>
      <c r="AB45" s="6">
        <f>SUMIFS('all sales summary'!$C$2:$C$2047,'all sales summary'!$A$2:$A$2047,'Overall sales (all sales)'!$A45,'all sales summary'!$B$2:$B$2047,'Overall sales (all sales)'!AB$1)</f>
        <v>0.60048218451270197</v>
      </c>
      <c r="AC45" s="6">
        <f>SUMIFS('all sales summary'!$C$2:$C$2047,'all sales summary'!$A$2:$A$2047,'Overall sales (all sales)'!$A45,'all sales summary'!$B$2:$B$2047,'Overall sales (all sales)'!AC$1)</f>
        <v>0.70780386576293997</v>
      </c>
      <c r="AD45" s="6">
        <f>SUMIFS('all sales summary'!$C$2:$C$2047,'all sales summary'!$A$2:$A$2047,'Overall sales (all sales)'!$A45,'all sales summary'!$B$2:$B$2047,'Overall sales (all sales)'!AD$1)</f>
        <v>0.82303208538005501</v>
      </c>
      <c r="AE45" s="6">
        <f>SUMIFS('all sales summary'!$C$2:$C$2047,'all sales summary'!$A$2:$A$2047,'Overall sales (all sales)'!$A45,'all sales summary'!$B$2:$B$2047,'Overall sales (all sales)'!AE$1)</f>
        <v>0.778013887032591</v>
      </c>
      <c r="AF45" s="6">
        <f>SUMIFS('all sales summary'!$C$2:$C$2047,'all sales summary'!$A$2:$A$2047,'Overall sales (all sales)'!$A45,'all sales summary'!$B$2:$B$2047,'Overall sales (all sales)'!AF$1)</f>
        <v>0.80756303043331501</v>
      </c>
      <c r="AG45" s="6">
        <f>SUMIFS('all sales summary'!$C$2:$C$2047,'all sales summary'!$A$2:$A$2047,'Overall sales (all sales)'!$A45,'all sales summary'!$B$2:$B$2047,'Overall sales (all sales)'!AG$1)</f>
        <v>0.79115607302951196</v>
      </c>
      <c r="AH45" s="6">
        <f>SUMIFS('all sales summary'!$C$2:$C$2047,'all sales summary'!$A$2:$A$2047,'Overall sales (all sales)'!$A45,'all sales summary'!$B$2:$B$2047,'Overall sales (all sales)'!AH$1)</f>
        <v>0.74456762378362396</v>
      </c>
      <c r="AK45" t="s">
        <v>25</v>
      </c>
      <c r="AL45" s="6">
        <v>1.04078386446924</v>
      </c>
    </row>
    <row r="46" spans="1:38" x14ac:dyDescent="0.25">
      <c r="A46" s="5" t="s">
        <v>51</v>
      </c>
      <c r="B46" s="6">
        <f>SUMIFS('all sales summary'!$C$2:$C$2047,'all sales summary'!$A$2:$A$2047,'Overall sales (all sales)'!$A46,'all sales summary'!$B$2:$B$2047,'Overall sales (all sales)'!B$1)</f>
        <v>0.83837332797210595</v>
      </c>
      <c r="C46" s="6">
        <f>SUMIFS('all sales summary'!$C$2:$C$2047,'all sales summary'!$A$2:$A$2047,'Overall sales (all sales)'!$A46,'all sales summary'!$B$2:$B$2047,'Overall sales (all sales)'!C$1)</f>
        <v>0.84259259294425004</v>
      </c>
      <c r="D46" s="6">
        <f>SUMIFS('all sales summary'!$C$2:$C$2047,'all sales summary'!$A$2:$A$2047,'Overall sales (all sales)'!$A46,'all sales summary'!$B$2:$B$2047,'Overall sales (all sales)'!D$1)</f>
        <v>1.0110275985388399</v>
      </c>
      <c r="E46" s="6">
        <f>SUMIFS('all sales summary'!$C$2:$C$2047,'all sales summary'!$A$2:$A$2047,'Overall sales (all sales)'!$A46,'all sales summary'!$B$2:$B$2047,'Overall sales (all sales)'!E$1)</f>
        <v>0.97352696416439899</v>
      </c>
      <c r="F46" s="6">
        <f>SUMIFS('all sales summary'!$C$2:$C$2047,'all sales summary'!$A$2:$A$2047,'Overall sales (all sales)'!$A46,'all sales summary'!$B$2:$B$2047,'Overall sales (all sales)'!F$1)</f>
        <v>1.04887817724634</v>
      </c>
      <c r="G46" s="6">
        <f>SUMIFS('all sales summary'!$C$2:$C$2047,'all sales summary'!$A$2:$A$2047,'Overall sales (all sales)'!$A46,'all sales summary'!$B$2:$B$2047,'Overall sales (all sales)'!G$1)</f>
        <v>0.99388622424337003</v>
      </c>
      <c r="H46" s="6">
        <f>SUMIFS('all sales summary'!$C$2:$C$2047,'all sales summary'!$A$2:$A$2047,'Overall sales (all sales)'!$A46,'all sales summary'!$B$2:$B$2047,'Overall sales (all sales)'!H$1)</f>
        <v>1.01664055412768</v>
      </c>
      <c r="I46" s="6">
        <f>SUMIFS('all sales summary'!$C$2:$C$2047,'all sales summary'!$A$2:$A$2047,'Overall sales (all sales)'!$A46,'all sales summary'!$B$2:$B$2047,'Overall sales (all sales)'!I$1)</f>
        <v>1.0231945816944501</v>
      </c>
      <c r="J46" s="6">
        <f>SUMIFS('all sales summary'!$C$2:$C$2047,'all sales summary'!$A$2:$A$2047,'Overall sales (all sales)'!$A46,'all sales summary'!$B$2:$B$2047,'Overall sales (all sales)'!J$1)</f>
        <v>0.95763421062799503</v>
      </c>
      <c r="K46" s="6">
        <f>SUMIFS('all sales summary'!$C$2:$C$2047,'all sales summary'!$A$2:$A$2047,'Overall sales (all sales)'!$A46,'all sales summary'!$B$2:$B$2047,'Overall sales (all sales)'!K$1)</f>
        <v>1.0090418508306001</v>
      </c>
      <c r="L46" s="6">
        <f>SUMIFS('all sales summary'!$C$2:$C$2047,'all sales summary'!$A$2:$A$2047,'Overall sales (all sales)'!$A46,'all sales summary'!$B$2:$B$2047,'Overall sales (all sales)'!L$1)</f>
        <v>1.0806093749508101</v>
      </c>
      <c r="M46" s="6">
        <f>SUMIFS('all sales summary'!$C$2:$C$2047,'all sales summary'!$A$2:$A$2047,'Overall sales (all sales)'!$A46,'all sales summary'!$B$2:$B$2047,'Overall sales (all sales)'!M$1)</f>
        <v>1.20459454265915</v>
      </c>
      <c r="N46" s="6">
        <f>SUMIFS('all sales summary'!$C$2:$C$2047,'all sales summary'!$A$2:$A$2047,'Overall sales (all sales)'!$A46,'all sales summary'!$B$2:$B$2047,'Overall sales (all sales)'!N$1)</f>
        <v>0.90906902454806904</v>
      </c>
      <c r="O46" s="6">
        <f>SUMIFS('all sales summary'!$C$2:$C$2047,'all sales summary'!$A$2:$A$2047,'Overall sales (all sales)'!$A46,'all sales summary'!$B$2:$B$2047,'Overall sales (all sales)'!O$1)</f>
        <v>0.912006233197724</v>
      </c>
      <c r="P46" s="6">
        <f>SUMIFS('all sales summary'!$C$2:$C$2047,'all sales summary'!$A$2:$A$2047,'Overall sales (all sales)'!$A46,'all sales summary'!$B$2:$B$2047,'Overall sales (all sales)'!P$1)</f>
        <v>0.81371750999574599</v>
      </c>
      <c r="Q46" s="6">
        <f>SUMIFS('all sales summary'!$C$2:$C$2047,'all sales summary'!$A$2:$A$2047,'Overall sales (all sales)'!$A46,'all sales summary'!$B$2:$B$2047,'Overall sales (all sales)'!Q$1)</f>
        <v>0.528414032799014</v>
      </c>
      <c r="R46" s="6">
        <f>SUMIFS('all sales summary'!$C$2:$C$2047,'all sales summary'!$A$2:$A$2047,'Overall sales (all sales)'!$A46,'all sales summary'!$B$2:$B$2047,'Overall sales (all sales)'!R$1)</f>
        <v>0.65122391847554295</v>
      </c>
      <c r="S46" s="6">
        <f>SUMIFS('all sales summary'!$C$2:$C$2047,'all sales summary'!$A$2:$A$2047,'Overall sales (all sales)'!$A46,'all sales summary'!$B$2:$B$2047,'Overall sales (all sales)'!S$1)</f>
        <v>0.80970912215720103</v>
      </c>
      <c r="T46" s="6">
        <f>SUMIFS('all sales summary'!$C$2:$C$2047,'all sales summary'!$A$2:$A$2047,'Overall sales (all sales)'!$A46,'all sales summary'!$B$2:$B$2047,'Overall sales (all sales)'!T$1)</f>
        <v>0.999809201300493</v>
      </c>
      <c r="U46" s="6">
        <f>SUMIFS('all sales summary'!$C$2:$C$2047,'all sales summary'!$A$2:$A$2047,'Overall sales (all sales)'!$A46,'all sales summary'!$B$2:$B$2047,'Overall sales (all sales)'!U$1)</f>
        <v>1.02468111628453</v>
      </c>
      <c r="V46" s="6">
        <f>SUMIFS('all sales summary'!$C$2:$C$2047,'all sales summary'!$A$2:$A$2047,'Overall sales (all sales)'!$A46,'all sales summary'!$B$2:$B$2047,'Overall sales (all sales)'!V$1)</f>
        <v>1.0038954691523601</v>
      </c>
      <c r="W46" s="6">
        <f>SUMIFS('all sales summary'!$C$2:$C$2047,'all sales summary'!$A$2:$A$2047,'Overall sales (all sales)'!$A46,'all sales summary'!$B$2:$B$2047,'Overall sales (all sales)'!W$1)</f>
        <v>1.0458318647790501</v>
      </c>
      <c r="X46" s="6">
        <f>SUMIFS('all sales summary'!$C$2:$C$2047,'all sales summary'!$A$2:$A$2047,'Overall sales (all sales)'!$A46,'all sales summary'!$B$2:$B$2047,'Overall sales (all sales)'!X$1)</f>
        <v>0.81195806394541803</v>
      </c>
      <c r="Y46" s="6">
        <f>SUMIFS('all sales summary'!$C$2:$C$2047,'all sales summary'!$A$2:$A$2047,'Overall sales (all sales)'!$A46,'all sales summary'!$B$2:$B$2047,'Overall sales (all sales)'!Y$1)</f>
        <v>1.13895204142946</v>
      </c>
      <c r="Z46" s="6">
        <f>SUMIFS('all sales summary'!$C$2:$C$2047,'all sales summary'!$A$2:$A$2047,'Overall sales (all sales)'!$A46,'all sales summary'!$B$2:$B$2047,'Overall sales (all sales)'!Z$1)</f>
        <v>0.63599641540875995</v>
      </c>
      <c r="AA46" s="6">
        <f>SUMIFS('all sales summary'!$C$2:$C$2047,'all sales summary'!$A$2:$A$2047,'Overall sales (all sales)'!$A46,'all sales summary'!$B$2:$B$2047,'Overall sales (all sales)'!AA$1)</f>
        <v>0.64475132190746998</v>
      </c>
      <c r="AB46" s="6">
        <f>SUMIFS('all sales summary'!$C$2:$C$2047,'all sales summary'!$A$2:$A$2047,'Overall sales (all sales)'!$A46,'all sales summary'!$B$2:$B$2047,'Overall sales (all sales)'!AB$1)</f>
        <v>0.80375900727116201</v>
      </c>
      <c r="AC46" s="6">
        <f>SUMIFS('all sales summary'!$C$2:$C$2047,'all sales summary'!$A$2:$A$2047,'Overall sales (all sales)'!$A46,'all sales summary'!$B$2:$B$2047,'Overall sales (all sales)'!AC$1)</f>
        <v>0.98975863694883104</v>
      </c>
      <c r="AD46" s="6">
        <f>SUMIFS('all sales summary'!$C$2:$C$2047,'all sales summary'!$A$2:$A$2047,'Overall sales (all sales)'!$A46,'all sales summary'!$B$2:$B$2047,'Overall sales (all sales)'!AD$1)</f>
        <v>1.05250156533316</v>
      </c>
      <c r="AE46" s="6">
        <f>SUMIFS('all sales summary'!$C$2:$C$2047,'all sales summary'!$A$2:$A$2047,'Overall sales (all sales)'!$A46,'all sales summary'!$B$2:$B$2047,'Overall sales (all sales)'!AE$1)</f>
        <v>1.0153597245171899</v>
      </c>
      <c r="AF46" s="6">
        <f>SUMIFS('all sales summary'!$C$2:$C$2047,'all sales summary'!$A$2:$A$2047,'Overall sales (all sales)'!$A46,'all sales summary'!$B$2:$B$2047,'Overall sales (all sales)'!AF$1)</f>
        <v>1.07789154592359</v>
      </c>
      <c r="AG46" s="6">
        <f>SUMIFS('all sales summary'!$C$2:$C$2047,'all sales summary'!$A$2:$A$2047,'Overall sales (all sales)'!$A46,'all sales summary'!$B$2:$B$2047,'Overall sales (all sales)'!AG$1)</f>
        <v>1.0851623436749001</v>
      </c>
      <c r="AH46" s="6">
        <f>SUMIFS('all sales summary'!$C$2:$C$2047,'all sales summary'!$A$2:$A$2047,'Overall sales (all sales)'!$A46,'all sales summary'!$B$2:$B$2047,'Overall sales (all sales)'!AH$1)</f>
        <v>1.05729363257158</v>
      </c>
      <c r="AK46" t="s">
        <v>65</v>
      </c>
      <c r="AL46" s="6">
        <v>1.0297811689618199</v>
      </c>
    </row>
    <row r="47" spans="1:38" x14ac:dyDescent="0.25">
      <c r="A47" s="5" t="s">
        <v>52</v>
      </c>
      <c r="B47" s="6">
        <f>SUMIFS('all sales summary'!$C$2:$C$2047,'all sales summary'!$A$2:$A$2047,'Overall sales (all sales)'!$A47,'all sales summary'!$B$2:$B$2047,'Overall sales (all sales)'!B$1)</f>
        <v>0.872852449189782</v>
      </c>
      <c r="C47" s="6">
        <f>SUMIFS('all sales summary'!$C$2:$C$2047,'all sales summary'!$A$2:$A$2047,'Overall sales (all sales)'!$A47,'all sales summary'!$B$2:$B$2047,'Overall sales (all sales)'!C$1)</f>
        <v>0.88054458066667796</v>
      </c>
      <c r="D47" s="6">
        <f>SUMIFS('all sales summary'!$C$2:$C$2047,'all sales summary'!$A$2:$A$2047,'Overall sales (all sales)'!$A47,'all sales summary'!$B$2:$B$2047,'Overall sales (all sales)'!D$1)</f>
        <v>1.0460414743851001</v>
      </c>
      <c r="E47" s="6">
        <f>SUMIFS('all sales summary'!$C$2:$C$2047,'all sales summary'!$A$2:$A$2047,'Overall sales (all sales)'!$A47,'all sales summary'!$B$2:$B$2047,'Overall sales (all sales)'!E$1)</f>
        <v>0.990172792725452</v>
      </c>
      <c r="F47" s="6">
        <f>SUMIFS('all sales summary'!$C$2:$C$2047,'all sales summary'!$A$2:$A$2047,'Overall sales (all sales)'!$A47,'all sales summary'!$B$2:$B$2047,'Overall sales (all sales)'!F$1)</f>
        <v>1.03153108757429</v>
      </c>
      <c r="G47" s="6">
        <f>SUMIFS('all sales summary'!$C$2:$C$2047,'all sales summary'!$A$2:$A$2047,'Overall sales (all sales)'!$A47,'all sales summary'!$B$2:$B$2047,'Overall sales (all sales)'!G$1)</f>
        <v>0.99797698130577694</v>
      </c>
      <c r="H47" s="6">
        <f>SUMIFS('all sales summary'!$C$2:$C$2047,'all sales summary'!$A$2:$A$2047,'Overall sales (all sales)'!$A47,'all sales summary'!$B$2:$B$2047,'Overall sales (all sales)'!H$1)</f>
        <v>1.01865476449461</v>
      </c>
      <c r="I47" s="6">
        <f>SUMIFS('all sales summary'!$C$2:$C$2047,'all sales summary'!$A$2:$A$2047,'Overall sales (all sales)'!$A47,'all sales summary'!$B$2:$B$2047,'Overall sales (all sales)'!I$1)</f>
        <v>1.0229749138756501</v>
      </c>
      <c r="J47" s="6">
        <f>SUMIFS('all sales summary'!$C$2:$C$2047,'all sales summary'!$A$2:$A$2047,'Overall sales (all sales)'!$A47,'all sales summary'!$B$2:$B$2047,'Overall sales (all sales)'!J$1)</f>
        <v>0.961257275605229</v>
      </c>
      <c r="K47" s="6">
        <f>SUMIFS('all sales summary'!$C$2:$C$2047,'all sales summary'!$A$2:$A$2047,'Overall sales (all sales)'!$A47,'all sales summary'!$B$2:$B$2047,'Overall sales (all sales)'!K$1)</f>
        <v>0.99792141476398999</v>
      </c>
      <c r="L47" s="6">
        <f>SUMIFS('all sales summary'!$C$2:$C$2047,'all sales summary'!$A$2:$A$2047,'Overall sales (all sales)'!$A47,'all sales summary'!$B$2:$B$2047,'Overall sales (all sales)'!L$1)</f>
        <v>1.04698852299169</v>
      </c>
      <c r="M47" s="6">
        <f>SUMIFS('all sales summary'!$C$2:$C$2047,'all sales summary'!$A$2:$A$2047,'Overall sales (all sales)'!$A47,'all sales summary'!$B$2:$B$2047,'Overall sales (all sales)'!M$1)</f>
        <v>1.1330837424217599</v>
      </c>
      <c r="N47" s="6">
        <f>SUMIFS('all sales summary'!$C$2:$C$2047,'all sales summary'!$A$2:$A$2047,'Overall sales (all sales)'!$A47,'all sales summary'!$B$2:$B$2047,'Overall sales (all sales)'!N$1)</f>
        <v>0.90440173830372905</v>
      </c>
      <c r="O47" s="6">
        <f>SUMIFS('all sales summary'!$C$2:$C$2047,'all sales summary'!$A$2:$A$2047,'Overall sales (all sales)'!$A47,'all sales summary'!$B$2:$B$2047,'Overall sales (all sales)'!O$1)</f>
        <v>0.92209496822445702</v>
      </c>
      <c r="P47" s="6">
        <f>SUMIFS('all sales summary'!$C$2:$C$2047,'all sales summary'!$A$2:$A$2047,'Overall sales (all sales)'!$A47,'all sales summary'!$B$2:$B$2047,'Overall sales (all sales)'!P$1)</f>
        <v>0.88233589671205204</v>
      </c>
      <c r="Q47" s="6">
        <f>SUMIFS('all sales summary'!$C$2:$C$2047,'all sales summary'!$A$2:$A$2047,'Overall sales (all sales)'!$A47,'all sales summary'!$B$2:$B$2047,'Overall sales (all sales)'!Q$1)</f>
        <v>0.57573133368065499</v>
      </c>
      <c r="R47" s="6">
        <f>SUMIFS('all sales summary'!$C$2:$C$2047,'all sales summary'!$A$2:$A$2047,'Overall sales (all sales)'!$A47,'all sales summary'!$B$2:$B$2047,'Overall sales (all sales)'!R$1)</f>
        <v>0.72242985348753597</v>
      </c>
      <c r="S47" s="6">
        <f>SUMIFS('all sales summary'!$C$2:$C$2047,'all sales summary'!$A$2:$A$2047,'Overall sales (all sales)'!$A47,'all sales summary'!$B$2:$B$2047,'Overall sales (all sales)'!S$1)</f>
        <v>0.84869221899643998</v>
      </c>
      <c r="T47" s="6">
        <f>SUMIFS('all sales summary'!$C$2:$C$2047,'all sales summary'!$A$2:$A$2047,'Overall sales (all sales)'!$A47,'all sales summary'!$B$2:$B$2047,'Overall sales (all sales)'!T$1)</f>
        <v>1.01423360238927</v>
      </c>
      <c r="U47" s="6">
        <f>SUMIFS('all sales summary'!$C$2:$C$2047,'all sales summary'!$A$2:$A$2047,'Overall sales (all sales)'!$A47,'all sales summary'!$B$2:$B$2047,'Overall sales (all sales)'!U$1)</f>
        <v>1.0556632324914199</v>
      </c>
      <c r="V47" s="6">
        <f>SUMIFS('all sales summary'!$C$2:$C$2047,'all sales summary'!$A$2:$A$2047,'Overall sales (all sales)'!$A47,'all sales summary'!$B$2:$B$2047,'Overall sales (all sales)'!V$1)</f>
        <v>1.0007458099150099</v>
      </c>
      <c r="W47" s="6">
        <f>SUMIFS('all sales summary'!$C$2:$C$2047,'all sales summary'!$A$2:$A$2047,'Overall sales (all sales)'!$A47,'all sales summary'!$B$2:$B$2047,'Overall sales (all sales)'!W$1)</f>
        <v>1.04865746718636</v>
      </c>
      <c r="X47" s="6">
        <f>SUMIFS('all sales summary'!$C$2:$C$2047,'all sales summary'!$A$2:$A$2047,'Overall sales (all sales)'!$A47,'all sales summary'!$B$2:$B$2047,'Overall sales (all sales)'!X$1)</f>
        <v>0.85534328548615901</v>
      </c>
      <c r="Y47" s="6">
        <f>SUMIFS('all sales summary'!$C$2:$C$2047,'all sales summary'!$A$2:$A$2047,'Overall sales (all sales)'!$A47,'all sales summary'!$B$2:$B$2047,'Overall sales (all sales)'!Y$1)</f>
        <v>1.0337481707432301</v>
      </c>
      <c r="Z47" s="6">
        <f>SUMIFS('all sales summary'!$C$2:$C$2047,'all sales summary'!$A$2:$A$2047,'Overall sales (all sales)'!$A47,'all sales summary'!$B$2:$B$2047,'Overall sales (all sales)'!Z$1)</f>
        <v>0.66846344145928105</v>
      </c>
      <c r="AA47" s="6">
        <f>SUMIFS('all sales summary'!$C$2:$C$2047,'all sales summary'!$A$2:$A$2047,'Overall sales (all sales)'!$A47,'all sales summary'!$B$2:$B$2047,'Overall sales (all sales)'!AA$1)</f>
        <v>0.67556108135733195</v>
      </c>
      <c r="AB47" s="6">
        <f>SUMIFS('all sales summary'!$C$2:$C$2047,'all sales summary'!$A$2:$A$2047,'Overall sales (all sales)'!$A47,'all sales summary'!$B$2:$B$2047,'Overall sales (all sales)'!AB$1)</f>
        <v>0.84161939172531497</v>
      </c>
      <c r="AC47" s="6">
        <f>SUMIFS('all sales summary'!$C$2:$C$2047,'all sales summary'!$A$2:$A$2047,'Overall sales (all sales)'!$A47,'all sales summary'!$B$2:$B$2047,'Overall sales (all sales)'!AC$1)</f>
        <v>0.951594315634961</v>
      </c>
      <c r="AD47" s="6">
        <f>SUMIFS('all sales summary'!$C$2:$C$2047,'all sales summary'!$A$2:$A$2047,'Overall sales (all sales)'!$A47,'all sales summary'!$B$2:$B$2047,'Overall sales (all sales)'!AD$1)</f>
        <v>1.04692429995683</v>
      </c>
      <c r="AE47" s="6">
        <f>SUMIFS('all sales summary'!$C$2:$C$2047,'all sales summary'!$A$2:$A$2047,'Overall sales (all sales)'!$A47,'all sales summary'!$B$2:$B$2047,'Overall sales (all sales)'!AE$1)</f>
        <v>1.0226633486212</v>
      </c>
      <c r="AF47" s="6">
        <f>SUMIFS('all sales summary'!$C$2:$C$2047,'all sales summary'!$A$2:$A$2047,'Overall sales (all sales)'!$A47,'all sales summary'!$B$2:$B$2047,'Overall sales (all sales)'!AF$1)</f>
        <v>1.0849419080954299</v>
      </c>
      <c r="AG47" s="6">
        <f>SUMIFS('all sales summary'!$C$2:$C$2047,'all sales summary'!$A$2:$A$2047,'Overall sales (all sales)'!$A47,'all sales summary'!$B$2:$B$2047,'Overall sales (all sales)'!AG$1)</f>
        <v>1.0780772755200301</v>
      </c>
      <c r="AH47" s="6">
        <f>SUMIFS('all sales summary'!$C$2:$C$2047,'all sales summary'!$A$2:$A$2047,'Overall sales (all sales)'!$A47,'all sales summary'!$B$2:$B$2047,'Overall sales (all sales)'!AH$1)</f>
        <v>1.01244778091845</v>
      </c>
      <c r="AK47" t="s">
        <v>21</v>
      </c>
      <c r="AL47" s="6">
        <v>1.0192147531970699</v>
      </c>
    </row>
    <row r="48" spans="1:38" x14ac:dyDescent="0.25">
      <c r="A48" s="5" t="s">
        <v>53</v>
      </c>
      <c r="B48" s="6">
        <f>SUMIFS('all sales summary'!$C$2:$C$2047,'all sales summary'!$A$2:$A$2047,'Overall sales (all sales)'!$A48,'all sales summary'!$B$2:$B$2047,'Overall sales (all sales)'!B$1)</f>
        <v>0.88006680745244903</v>
      </c>
      <c r="C48" s="6">
        <f>SUMIFS('all sales summary'!$C$2:$C$2047,'all sales summary'!$A$2:$A$2047,'Overall sales (all sales)'!$A48,'all sales summary'!$B$2:$B$2047,'Overall sales (all sales)'!C$1)</f>
        <v>0.89718703103445596</v>
      </c>
      <c r="D48" s="6">
        <f>SUMIFS('all sales summary'!$C$2:$C$2047,'all sales summary'!$A$2:$A$2047,'Overall sales (all sales)'!$A48,'all sales summary'!$B$2:$B$2047,'Overall sales (all sales)'!D$1)</f>
        <v>1.0553924454483199</v>
      </c>
      <c r="E48" s="6">
        <f>SUMIFS('all sales summary'!$C$2:$C$2047,'all sales summary'!$A$2:$A$2047,'Overall sales (all sales)'!$A48,'all sales summary'!$B$2:$B$2047,'Overall sales (all sales)'!E$1)</f>
        <v>1.0006723641113</v>
      </c>
      <c r="F48" s="6">
        <f>SUMIFS('all sales summary'!$C$2:$C$2047,'all sales summary'!$A$2:$A$2047,'Overall sales (all sales)'!$A48,'all sales summary'!$B$2:$B$2047,'Overall sales (all sales)'!F$1)</f>
        <v>1.0406224363693899</v>
      </c>
      <c r="G48" s="6">
        <f>SUMIFS('all sales summary'!$C$2:$C$2047,'all sales summary'!$A$2:$A$2047,'Overall sales (all sales)'!$A48,'all sales summary'!$B$2:$B$2047,'Overall sales (all sales)'!G$1)</f>
        <v>0.98614015536912003</v>
      </c>
      <c r="H48" s="6">
        <f>SUMIFS('all sales summary'!$C$2:$C$2047,'all sales summary'!$A$2:$A$2047,'Overall sales (all sales)'!$A48,'all sales summary'!$B$2:$B$2047,'Overall sales (all sales)'!H$1)</f>
        <v>1.00899058035878</v>
      </c>
      <c r="I48" s="6">
        <f>SUMIFS('all sales summary'!$C$2:$C$2047,'all sales summary'!$A$2:$A$2047,'Overall sales (all sales)'!$A48,'all sales summary'!$B$2:$B$2047,'Overall sales (all sales)'!I$1)</f>
        <v>1.00187841930929</v>
      </c>
      <c r="J48" s="6">
        <f>SUMIFS('all sales summary'!$C$2:$C$2047,'all sales summary'!$A$2:$A$2047,'Overall sales (all sales)'!$A48,'all sales summary'!$B$2:$B$2047,'Overall sales (all sales)'!J$1)</f>
        <v>0.95730832259218301</v>
      </c>
      <c r="K48" s="6">
        <f>SUMIFS('all sales summary'!$C$2:$C$2047,'all sales summary'!$A$2:$A$2047,'Overall sales (all sales)'!$A48,'all sales summary'!$B$2:$B$2047,'Overall sales (all sales)'!K$1)</f>
        <v>0.99157656512520398</v>
      </c>
      <c r="L48" s="6">
        <f>SUMIFS('all sales summary'!$C$2:$C$2047,'all sales summary'!$A$2:$A$2047,'Overall sales (all sales)'!$A48,'all sales summary'!$B$2:$B$2047,'Overall sales (all sales)'!L$1)</f>
        <v>1.0412252090681899</v>
      </c>
      <c r="M48" s="6">
        <f>SUMIFS('all sales summary'!$C$2:$C$2047,'all sales summary'!$A$2:$A$2047,'Overall sales (all sales)'!$A48,'all sales summary'!$B$2:$B$2047,'Overall sales (all sales)'!M$1)</f>
        <v>1.1389396637613101</v>
      </c>
      <c r="N48" s="6">
        <f>SUMIFS('all sales summary'!$C$2:$C$2047,'all sales summary'!$A$2:$A$2047,'Overall sales (all sales)'!$A48,'all sales summary'!$B$2:$B$2047,'Overall sales (all sales)'!N$1)</f>
        <v>0.94167682456823398</v>
      </c>
      <c r="O48" s="6">
        <f>SUMIFS('all sales summary'!$C$2:$C$2047,'all sales summary'!$A$2:$A$2047,'Overall sales (all sales)'!$A48,'all sales summary'!$B$2:$B$2047,'Overall sales (all sales)'!O$1)</f>
        <v>0.93725791487361398</v>
      </c>
      <c r="P48" s="6">
        <f>SUMIFS('all sales summary'!$C$2:$C$2047,'all sales summary'!$A$2:$A$2047,'Overall sales (all sales)'!$A48,'all sales summary'!$B$2:$B$2047,'Overall sales (all sales)'!P$1)</f>
        <v>0.90001838246442101</v>
      </c>
      <c r="Q48" s="6">
        <f>SUMIFS('all sales summary'!$C$2:$C$2047,'all sales summary'!$A$2:$A$2047,'Overall sales (all sales)'!$A48,'all sales summary'!$B$2:$B$2047,'Overall sales (all sales)'!Q$1)</f>
        <v>0.56983912182652696</v>
      </c>
      <c r="R48" s="6">
        <f>SUMIFS('all sales summary'!$C$2:$C$2047,'all sales summary'!$A$2:$A$2047,'Overall sales (all sales)'!$A48,'all sales summary'!$B$2:$B$2047,'Overall sales (all sales)'!R$1)</f>
        <v>0.71694956002713806</v>
      </c>
      <c r="S48" s="6">
        <f>SUMIFS('all sales summary'!$C$2:$C$2047,'all sales summary'!$A$2:$A$2047,'Overall sales (all sales)'!$A48,'all sales summary'!$B$2:$B$2047,'Overall sales (all sales)'!S$1)</f>
        <v>0.895428417798808</v>
      </c>
      <c r="T48" s="6">
        <f>SUMIFS('all sales summary'!$C$2:$C$2047,'all sales summary'!$A$2:$A$2047,'Overall sales (all sales)'!$A48,'all sales summary'!$B$2:$B$2047,'Overall sales (all sales)'!T$1)</f>
        <v>1.0498338931012099</v>
      </c>
      <c r="U48" s="6">
        <f>SUMIFS('all sales summary'!$C$2:$C$2047,'all sales summary'!$A$2:$A$2047,'Overall sales (all sales)'!$A48,'all sales summary'!$B$2:$B$2047,'Overall sales (all sales)'!U$1)</f>
        <v>1.0384107455554501</v>
      </c>
      <c r="V48" s="6">
        <f>SUMIFS('all sales summary'!$C$2:$C$2047,'all sales summary'!$A$2:$A$2047,'Overall sales (all sales)'!$A48,'all sales summary'!$B$2:$B$2047,'Overall sales (all sales)'!V$1)</f>
        <v>1.02597406062315</v>
      </c>
      <c r="W48" s="6">
        <f>SUMIFS('all sales summary'!$C$2:$C$2047,'all sales summary'!$A$2:$A$2047,'Overall sales (all sales)'!$A48,'all sales summary'!$B$2:$B$2047,'Overall sales (all sales)'!W$1)</f>
        <v>1.0391587503853399</v>
      </c>
      <c r="X48" s="6">
        <f>SUMIFS('all sales summary'!$C$2:$C$2047,'all sales summary'!$A$2:$A$2047,'Overall sales (all sales)'!$A48,'all sales summary'!$B$2:$B$2047,'Overall sales (all sales)'!X$1)</f>
        <v>0.83691047070121205</v>
      </c>
      <c r="Y48" s="6">
        <f>SUMIFS('all sales summary'!$C$2:$C$2047,'all sales summary'!$A$2:$A$2047,'Overall sales (all sales)'!$A48,'all sales summary'!$B$2:$B$2047,'Overall sales (all sales)'!Y$1)</f>
        <v>1.0939031874971199</v>
      </c>
      <c r="Z48" s="6">
        <f>SUMIFS('all sales summary'!$C$2:$C$2047,'all sales summary'!$A$2:$A$2047,'Overall sales (all sales)'!$A48,'all sales summary'!$B$2:$B$2047,'Overall sales (all sales)'!Z$1)</f>
        <v>0.68954292967369601</v>
      </c>
      <c r="AA48" s="6">
        <f>SUMIFS('all sales summary'!$C$2:$C$2047,'all sales summary'!$A$2:$A$2047,'Overall sales (all sales)'!$A48,'all sales summary'!$B$2:$B$2047,'Overall sales (all sales)'!AA$1)</f>
        <v>0.71385603134562203</v>
      </c>
      <c r="AB48" s="6">
        <f>SUMIFS('all sales summary'!$C$2:$C$2047,'all sales summary'!$A$2:$A$2047,'Overall sales (all sales)'!$A48,'all sales summary'!$B$2:$B$2047,'Overall sales (all sales)'!AB$1)</f>
        <v>0.87869394589109895</v>
      </c>
      <c r="AC48" s="6">
        <f>SUMIFS('all sales summary'!$C$2:$C$2047,'all sales summary'!$A$2:$A$2047,'Overall sales (all sales)'!$A48,'all sales summary'!$B$2:$B$2047,'Overall sales (all sales)'!AC$1)</f>
        <v>1.0374643175229299</v>
      </c>
      <c r="AD48" s="6">
        <f>SUMIFS('all sales summary'!$C$2:$C$2047,'all sales summary'!$A$2:$A$2047,'Overall sales (all sales)'!$A48,'all sales summary'!$B$2:$B$2047,'Overall sales (all sales)'!AD$1)</f>
        <v>1.12803889764748</v>
      </c>
      <c r="AE48" s="6">
        <f>SUMIFS('all sales summary'!$C$2:$C$2047,'all sales summary'!$A$2:$A$2047,'Overall sales (all sales)'!$A48,'all sales summary'!$B$2:$B$2047,'Overall sales (all sales)'!AE$1)</f>
        <v>1.09579764695349</v>
      </c>
      <c r="AF48" s="6">
        <f>SUMIFS('all sales summary'!$C$2:$C$2047,'all sales summary'!$A$2:$A$2047,'Overall sales (all sales)'!$A48,'all sales summary'!$B$2:$B$2047,'Overall sales (all sales)'!AF$1)</f>
        <v>1.1387599370341399</v>
      </c>
      <c r="AG48" s="6">
        <f>SUMIFS('all sales summary'!$C$2:$C$2047,'all sales summary'!$A$2:$A$2047,'Overall sales (all sales)'!$A48,'all sales summary'!$B$2:$B$2047,'Overall sales (all sales)'!AG$1)</f>
        <v>1.1113896507599601</v>
      </c>
      <c r="AH48" s="6">
        <f>SUMIFS('all sales summary'!$C$2:$C$2047,'all sales summary'!$A$2:$A$2047,'Overall sales (all sales)'!$A48,'all sales summary'!$B$2:$B$2047,'Overall sales (all sales)'!AH$1)</f>
        <v>1.0854527500051201</v>
      </c>
      <c r="AK48" t="s">
        <v>52</v>
      </c>
      <c r="AL48" s="6">
        <v>1.01244778091845</v>
      </c>
    </row>
    <row r="49" spans="1:38" x14ac:dyDescent="0.25">
      <c r="A49" s="5" t="s">
        <v>54</v>
      </c>
      <c r="B49" s="6">
        <f>SUMIFS('all sales summary'!$C$2:$C$2047,'all sales summary'!$A$2:$A$2047,'Overall sales (all sales)'!$A49,'all sales summary'!$B$2:$B$2047,'Overall sales (all sales)'!B$1)</f>
        <v>0.89874467883278397</v>
      </c>
      <c r="C49" s="6">
        <f>SUMIFS('all sales summary'!$C$2:$C$2047,'all sales summary'!$A$2:$A$2047,'Overall sales (all sales)'!$A49,'all sales summary'!$B$2:$B$2047,'Overall sales (all sales)'!C$1)</f>
        <v>0.88386379101254497</v>
      </c>
      <c r="D49" s="6">
        <f>SUMIFS('all sales summary'!$C$2:$C$2047,'all sales summary'!$A$2:$A$2047,'Overall sales (all sales)'!$A49,'all sales summary'!$B$2:$B$2047,'Overall sales (all sales)'!D$1)</f>
        <v>1.05757427481491</v>
      </c>
      <c r="E49" s="6">
        <f>SUMIFS('all sales summary'!$C$2:$C$2047,'all sales summary'!$A$2:$A$2047,'Overall sales (all sales)'!$A49,'all sales summary'!$B$2:$B$2047,'Overall sales (all sales)'!E$1)</f>
        <v>0.97895767639129005</v>
      </c>
      <c r="F49" s="6">
        <f>SUMIFS('all sales summary'!$C$2:$C$2047,'all sales summary'!$A$2:$A$2047,'Overall sales (all sales)'!$A49,'all sales summary'!$B$2:$B$2047,'Overall sales (all sales)'!F$1)</f>
        <v>1.0068070004465901</v>
      </c>
      <c r="G49" s="6">
        <f>SUMIFS('all sales summary'!$C$2:$C$2047,'all sales summary'!$A$2:$A$2047,'Overall sales (all sales)'!$A49,'all sales summary'!$B$2:$B$2047,'Overall sales (all sales)'!G$1)</f>
        <v>0.98385306729102295</v>
      </c>
      <c r="H49" s="6">
        <f>SUMIFS('all sales summary'!$C$2:$C$2047,'all sales summary'!$A$2:$A$2047,'Overall sales (all sales)'!$A49,'all sales summary'!$B$2:$B$2047,'Overall sales (all sales)'!H$1)</f>
        <v>1.00093262092166</v>
      </c>
      <c r="I49" s="6">
        <f>SUMIFS('all sales summary'!$C$2:$C$2047,'all sales summary'!$A$2:$A$2047,'Overall sales (all sales)'!$A49,'all sales summary'!$B$2:$B$2047,'Overall sales (all sales)'!I$1)</f>
        <v>0.98997171923527805</v>
      </c>
      <c r="J49" s="6">
        <f>SUMIFS('all sales summary'!$C$2:$C$2047,'all sales summary'!$A$2:$A$2047,'Overall sales (all sales)'!$A49,'all sales summary'!$B$2:$B$2047,'Overall sales (all sales)'!J$1)</f>
        <v>0.96758052111392101</v>
      </c>
      <c r="K49" s="6">
        <f>SUMIFS('all sales summary'!$C$2:$C$2047,'all sales summary'!$A$2:$A$2047,'Overall sales (all sales)'!$A49,'all sales summary'!$B$2:$B$2047,'Overall sales (all sales)'!K$1)</f>
        <v>1.01184235185515</v>
      </c>
      <c r="L49" s="6">
        <f>SUMIFS('all sales summary'!$C$2:$C$2047,'all sales summary'!$A$2:$A$2047,'Overall sales (all sales)'!$A49,'all sales summary'!$B$2:$B$2047,'Overall sales (all sales)'!L$1)</f>
        <v>1.04378104739725</v>
      </c>
      <c r="M49" s="6">
        <f>SUMIFS('all sales summary'!$C$2:$C$2047,'all sales summary'!$A$2:$A$2047,'Overall sales (all sales)'!$A49,'all sales summary'!$B$2:$B$2047,'Overall sales (all sales)'!M$1)</f>
        <v>1.1760912506876</v>
      </c>
      <c r="N49" s="6">
        <f>SUMIFS('all sales summary'!$C$2:$C$2047,'all sales summary'!$A$2:$A$2047,'Overall sales (all sales)'!$A49,'all sales summary'!$B$2:$B$2047,'Overall sales (all sales)'!N$1)</f>
        <v>0.99553002260228896</v>
      </c>
      <c r="O49" s="6">
        <f>SUMIFS('all sales summary'!$C$2:$C$2047,'all sales summary'!$A$2:$A$2047,'Overall sales (all sales)'!$A49,'all sales summary'!$B$2:$B$2047,'Overall sales (all sales)'!O$1)</f>
        <v>1.07161566938172</v>
      </c>
      <c r="P49" s="6">
        <f>SUMIFS('all sales summary'!$C$2:$C$2047,'all sales summary'!$A$2:$A$2047,'Overall sales (all sales)'!$A49,'all sales summary'!$B$2:$B$2047,'Overall sales (all sales)'!P$1)</f>
        <v>0.89905319526134697</v>
      </c>
      <c r="Q49" s="6">
        <f>SUMIFS('all sales summary'!$C$2:$C$2047,'all sales summary'!$A$2:$A$2047,'Overall sales (all sales)'!$A49,'all sales summary'!$B$2:$B$2047,'Overall sales (all sales)'!Q$1)</f>
        <v>0.53308487276606897</v>
      </c>
      <c r="R49" s="6">
        <f>SUMIFS('all sales summary'!$C$2:$C$2047,'all sales summary'!$A$2:$A$2047,'Overall sales (all sales)'!$A49,'all sales summary'!$B$2:$B$2047,'Overall sales (all sales)'!R$1)</f>
        <v>0.61411690289000997</v>
      </c>
      <c r="S49" s="6">
        <f>SUMIFS('all sales summary'!$C$2:$C$2047,'all sales summary'!$A$2:$A$2047,'Overall sales (all sales)'!$A49,'all sales summary'!$B$2:$B$2047,'Overall sales (all sales)'!S$1)</f>
        <v>0.70861500279231304</v>
      </c>
      <c r="T49" s="6">
        <f>SUMIFS('all sales summary'!$C$2:$C$2047,'all sales summary'!$A$2:$A$2047,'Overall sales (all sales)'!$A49,'all sales summary'!$B$2:$B$2047,'Overall sales (all sales)'!T$1)</f>
        <v>0.84491376437116406</v>
      </c>
      <c r="U49" s="6">
        <f>SUMIFS('all sales summary'!$C$2:$C$2047,'all sales summary'!$A$2:$A$2047,'Overall sales (all sales)'!$A49,'all sales summary'!$B$2:$B$2047,'Overall sales (all sales)'!U$1)</f>
        <v>0.90111888129180195</v>
      </c>
      <c r="V49" s="6">
        <f>SUMIFS('all sales summary'!$C$2:$C$2047,'all sales summary'!$A$2:$A$2047,'Overall sales (all sales)'!$A49,'all sales summary'!$B$2:$B$2047,'Overall sales (all sales)'!V$1)</f>
        <v>0.86781214920971805</v>
      </c>
      <c r="W49" s="6">
        <f>SUMIFS('all sales summary'!$C$2:$C$2047,'all sales summary'!$A$2:$A$2047,'Overall sales (all sales)'!$A49,'all sales summary'!$B$2:$B$2047,'Overall sales (all sales)'!W$1)</f>
        <v>0.92131602523802003</v>
      </c>
      <c r="X49" s="6">
        <f>SUMIFS('all sales summary'!$C$2:$C$2047,'all sales summary'!$A$2:$A$2047,'Overall sales (all sales)'!$A49,'all sales summary'!$B$2:$B$2047,'Overall sales (all sales)'!X$1)</f>
        <v>0.71470309459740999</v>
      </c>
      <c r="Y49" s="6">
        <f>SUMIFS('all sales summary'!$C$2:$C$2047,'all sales summary'!$A$2:$A$2047,'Overall sales (all sales)'!$A49,'all sales summary'!$B$2:$B$2047,'Overall sales (all sales)'!Y$1)</f>
        <v>0.90374911482161802</v>
      </c>
      <c r="Z49" s="6">
        <f>SUMIFS('all sales summary'!$C$2:$C$2047,'all sales summary'!$A$2:$A$2047,'Overall sales (all sales)'!$A49,'all sales summary'!$B$2:$B$2047,'Overall sales (all sales)'!Z$1)</f>
        <v>0.58509863564771802</v>
      </c>
      <c r="AA49" s="6">
        <f>SUMIFS('all sales summary'!$C$2:$C$2047,'all sales summary'!$A$2:$A$2047,'Overall sales (all sales)'!$A49,'all sales summary'!$B$2:$B$2047,'Overall sales (all sales)'!AA$1)</f>
        <v>0.59144370382369305</v>
      </c>
      <c r="AB49" s="6">
        <f>SUMIFS('all sales summary'!$C$2:$C$2047,'all sales summary'!$A$2:$A$2047,'Overall sales (all sales)'!$A49,'all sales summary'!$B$2:$B$2047,'Overall sales (all sales)'!AB$1)</f>
        <v>0.70445841582844504</v>
      </c>
      <c r="AC49" s="6">
        <f>SUMIFS('all sales summary'!$C$2:$C$2047,'all sales summary'!$A$2:$A$2047,'Overall sales (all sales)'!$A49,'all sales summary'!$B$2:$B$2047,'Overall sales (all sales)'!AC$1)</f>
        <v>0.82680269635441594</v>
      </c>
      <c r="AD49" s="6">
        <f>SUMIFS('all sales summary'!$C$2:$C$2047,'all sales summary'!$A$2:$A$2047,'Overall sales (all sales)'!$A49,'all sales summary'!$B$2:$B$2047,'Overall sales (all sales)'!AD$1)</f>
        <v>0.92501085732112298</v>
      </c>
      <c r="AE49" s="6">
        <f>SUMIFS('all sales summary'!$C$2:$C$2047,'all sales summary'!$A$2:$A$2047,'Overall sales (all sales)'!$A49,'all sales summary'!$B$2:$B$2047,'Overall sales (all sales)'!AE$1)</f>
        <v>0.90187733685099103</v>
      </c>
      <c r="AF49" s="6">
        <f>SUMIFS('all sales summary'!$C$2:$C$2047,'all sales summary'!$A$2:$A$2047,'Overall sales (all sales)'!$A49,'all sales summary'!$B$2:$B$2047,'Overall sales (all sales)'!AF$1)</f>
        <v>0.96881709382675996</v>
      </c>
      <c r="AG49" s="6">
        <f>SUMIFS('all sales summary'!$C$2:$C$2047,'all sales summary'!$A$2:$A$2047,'Overall sales (all sales)'!$A49,'all sales summary'!$B$2:$B$2047,'Overall sales (all sales)'!AG$1)</f>
        <v>0.95292547787095505</v>
      </c>
      <c r="AH49" s="6">
        <f>SUMIFS('all sales summary'!$C$2:$C$2047,'all sales summary'!$A$2:$A$2047,'Overall sales (all sales)'!$A49,'all sales summary'!$B$2:$B$2047,'Overall sales (all sales)'!AH$1)</f>
        <v>0.94040510986706605</v>
      </c>
      <c r="AK49" t="s">
        <v>63</v>
      </c>
      <c r="AL49" s="6">
        <v>1.0095300902364399</v>
      </c>
    </row>
    <row r="50" spans="1:38" x14ac:dyDescent="0.25">
      <c r="A50" s="5" t="s">
        <v>55</v>
      </c>
      <c r="B50" s="6">
        <f>SUMIFS('all sales summary'!$C$2:$C$2047,'all sales summary'!$A$2:$A$2047,'Overall sales (all sales)'!$A50,'all sales summary'!$B$2:$B$2047,'Overall sales (all sales)'!B$1)</f>
        <v>0.86445020019741903</v>
      </c>
      <c r="C50" s="6">
        <f>SUMIFS('all sales summary'!$C$2:$C$2047,'all sales summary'!$A$2:$A$2047,'Overall sales (all sales)'!$A50,'all sales summary'!$B$2:$B$2047,'Overall sales (all sales)'!C$1)</f>
        <v>0.87441130676853196</v>
      </c>
      <c r="D50" s="6">
        <f>SUMIFS('all sales summary'!$C$2:$C$2047,'all sales summary'!$A$2:$A$2047,'Overall sales (all sales)'!$A50,'all sales summary'!$B$2:$B$2047,'Overall sales (all sales)'!D$1)</f>
        <v>1.04411124751817</v>
      </c>
      <c r="E50" s="6">
        <f>SUMIFS('all sales summary'!$C$2:$C$2047,'all sales summary'!$A$2:$A$2047,'Overall sales (all sales)'!$A50,'all sales summary'!$B$2:$B$2047,'Overall sales (all sales)'!E$1)</f>
        <v>0.998980668489865</v>
      </c>
      <c r="F50" s="6">
        <f>SUMIFS('all sales summary'!$C$2:$C$2047,'all sales summary'!$A$2:$A$2047,'Overall sales (all sales)'!$A50,'all sales summary'!$B$2:$B$2047,'Overall sales (all sales)'!F$1)</f>
        <v>1.0188946991154599</v>
      </c>
      <c r="G50" s="6">
        <f>SUMIFS('all sales summary'!$C$2:$C$2047,'all sales summary'!$A$2:$A$2047,'Overall sales (all sales)'!$A50,'all sales summary'!$B$2:$B$2047,'Overall sales (all sales)'!G$1)</f>
        <v>0.96823889967931698</v>
      </c>
      <c r="H50" s="6">
        <f>SUMIFS('all sales summary'!$C$2:$C$2047,'all sales summary'!$A$2:$A$2047,'Overall sales (all sales)'!$A50,'all sales summary'!$B$2:$B$2047,'Overall sales (all sales)'!H$1)</f>
        <v>0.99854113120461396</v>
      </c>
      <c r="I50" s="6">
        <f>SUMIFS('all sales summary'!$C$2:$C$2047,'all sales summary'!$A$2:$A$2047,'Overall sales (all sales)'!$A50,'all sales summary'!$B$2:$B$2047,'Overall sales (all sales)'!I$1)</f>
        <v>0.99265172497621801</v>
      </c>
      <c r="J50" s="6">
        <f>SUMIFS('all sales summary'!$C$2:$C$2047,'all sales summary'!$A$2:$A$2047,'Overall sales (all sales)'!$A50,'all sales summary'!$B$2:$B$2047,'Overall sales (all sales)'!J$1)</f>
        <v>0.95013047016910901</v>
      </c>
      <c r="K50" s="6">
        <f>SUMIFS('all sales summary'!$C$2:$C$2047,'all sales summary'!$A$2:$A$2047,'Overall sales (all sales)'!$A50,'all sales summary'!$B$2:$B$2047,'Overall sales (all sales)'!K$1)</f>
        <v>1.0415514290010499</v>
      </c>
      <c r="L50" s="6">
        <f>SUMIFS('all sales summary'!$C$2:$C$2047,'all sales summary'!$A$2:$A$2047,'Overall sales (all sales)'!$A50,'all sales summary'!$B$2:$B$2047,'Overall sales (all sales)'!L$1)</f>
        <v>1.05304115921668</v>
      </c>
      <c r="M50" s="6">
        <f>SUMIFS('all sales summary'!$C$2:$C$2047,'all sales summary'!$A$2:$A$2047,'Overall sales (all sales)'!$A50,'all sales summary'!$B$2:$B$2047,'Overall sales (all sales)'!M$1)</f>
        <v>1.1949970636635601</v>
      </c>
      <c r="N50" s="6">
        <f>SUMIFS('all sales summary'!$C$2:$C$2047,'all sales summary'!$A$2:$A$2047,'Overall sales (all sales)'!$A50,'all sales summary'!$B$2:$B$2047,'Overall sales (all sales)'!N$1)</f>
        <v>0.918803440451324</v>
      </c>
      <c r="O50" s="6">
        <f>SUMIFS('all sales summary'!$C$2:$C$2047,'all sales summary'!$A$2:$A$2047,'Overall sales (all sales)'!$A50,'all sales summary'!$B$2:$B$2047,'Overall sales (all sales)'!O$1)</f>
        <v>0.93638095312527203</v>
      </c>
      <c r="P50" s="6">
        <f>SUMIFS('all sales summary'!$C$2:$C$2047,'all sales summary'!$A$2:$A$2047,'Overall sales (all sales)'!$A50,'all sales summary'!$B$2:$B$2047,'Overall sales (all sales)'!P$1)</f>
        <v>0.84893963694168495</v>
      </c>
      <c r="Q50" s="6">
        <f>SUMIFS('all sales summary'!$C$2:$C$2047,'all sales summary'!$A$2:$A$2047,'Overall sales (all sales)'!$A50,'all sales summary'!$B$2:$B$2047,'Overall sales (all sales)'!Q$1)</f>
        <v>0.51985465240997797</v>
      </c>
      <c r="R50" s="6">
        <f>SUMIFS('all sales summary'!$C$2:$C$2047,'all sales summary'!$A$2:$A$2047,'Overall sales (all sales)'!$A50,'all sales summary'!$B$2:$B$2047,'Overall sales (all sales)'!R$1)</f>
        <v>0.63834444836238002</v>
      </c>
      <c r="S50" s="6">
        <f>SUMIFS('all sales summary'!$C$2:$C$2047,'all sales summary'!$A$2:$A$2047,'Overall sales (all sales)'!$A50,'all sales summary'!$B$2:$B$2047,'Overall sales (all sales)'!S$1)</f>
        <v>0.79872007986399696</v>
      </c>
      <c r="T50" s="6">
        <f>SUMIFS('all sales summary'!$C$2:$C$2047,'all sales summary'!$A$2:$A$2047,'Overall sales (all sales)'!$A50,'all sales summary'!$B$2:$B$2047,'Overall sales (all sales)'!T$1)</f>
        <v>0.96033993479105895</v>
      </c>
      <c r="U50" s="6">
        <f>SUMIFS('all sales summary'!$C$2:$C$2047,'all sales summary'!$A$2:$A$2047,'Overall sales (all sales)'!$A50,'all sales summary'!$B$2:$B$2047,'Overall sales (all sales)'!U$1)</f>
        <v>0.99262207877986197</v>
      </c>
      <c r="V50" s="6">
        <f>SUMIFS('all sales summary'!$C$2:$C$2047,'all sales summary'!$A$2:$A$2047,'Overall sales (all sales)'!$A50,'all sales summary'!$B$2:$B$2047,'Overall sales (all sales)'!V$1)</f>
        <v>0.96491805098716699</v>
      </c>
      <c r="W50" s="6">
        <f>SUMIFS('all sales summary'!$C$2:$C$2047,'all sales summary'!$A$2:$A$2047,'Overall sales (all sales)'!$A50,'all sales summary'!$B$2:$B$2047,'Overall sales (all sales)'!W$1)</f>
        <v>0.99770495849678698</v>
      </c>
      <c r="X50" s="6">
        <f>SUMIFS('all sales summary'!$C$2:$C$2047,'all sales summary'!$A$2:$A$2047,'Overall sales (all sales)'!$A50,'all sales summary'!$B$2:$B$2047,'Overall sales (all sales)'!X$1)</f>
        <v>0.77098041891381197</v>
      </c>
      <c r="Y50" s="6">
        <f>SUMIFS('all sales summary'!$C$2:$C$2047,'all sales summary'!$A$2:$A$2047,'Overall sales (all sales)'!$A50,'all sales summary'!$B$2:$B$2047,'Overall sales (all sales)'!Y$1)</f>
        <v>1.0738687985530899</v>
      </c>
      <c r="Z50" s="6">
        <f>SUMIFS('all sales summary'!$C$2:$C$2047,'all sales summary'!$A$2:$A$2047,'Overall sales (all sales)'!$A50,'all sales summary'!$B$2:$B$2047,'Overall sales (all sales)'!Z$1)</f>
        <v>0.64185606444522803</v>
      </c>
      <c r="AA50" s="6">
        <f>SUMIFS('all sales summary'!$C$2:$C$2047,'all sales summary'!$A$2:$A$2047,'Overall sales (all sales)'!$A50,'all sales summary'!$B$2:$B$2047,'Overall sales (all sales)'!AA$1)</f>
        <v>0.63634830897313399</v>
      </c>
      <c r="AB50" s="6">
        <f>SUMIFS('all sales summary'!$C$2:$C$2047,'all sales summary'!$A$2:$A$2047,'Overall sales (all sales)'!$A50,'all sales summary'!$B$2:$B$2047,'Overall sales (all sales)'!AB$1)</f>
        <v>0.77659519479098604</v>
      </c>
      <c r="AC50" s="6">
        <f>SUMIFS('all sales summary'!$C$2:$C$2047,'all sales summary'!$A$2:$A$2047,'Overall sales (all sales)'!$A50,'all sales summary'!$B$2:$B$2047,'Overall sales (all sales)'!AC$1)</f>
        <v>0.94824541827444297</v>
      </c>
      <c r="AD50" s="6">
        <f>SUMIFS('all sales summary'!$C$2:$C$2047,'all sales summary'!$A$2:$A$2047,'Overall sales (all sales)'!$A50,'all sales summary'!$B$2:$B$2047,'Overall sales (all sales)'!AD$1)</f>
        <v>1.06737905344007</v>
      </c>
      <c r="AE50" s="6">
        <f>SUMIFS('all sales summary'!$C$2:$C$2047,'all sales summary'!$A$2:$A$2047,'Overall sales (all sales)'!$A50,'all sales summary'!$B$2:$B$2047,'Overall sales (all sales)'!AE$1)</f>
        <v>1.04622962180385</v>
      </c>
      <c r="AF50" s="6">
        <f>SUMIFS('all sales summary'!$C$2:$C$2047,'all sales summary'!$A$2:$A$2047,'Overall sales (all sales)'!$A50,'all sales summary'!$B$2:$B$2047,'Overall sales (all sales)'!AF$1)</f>
        <v>1.09088107892071</v>
      </c>
      <c r="AG50" s="6">
        <f>SUMIFS('all sales summary'!$C$2:$C$2047,'all sales summary'!$A$2:$A$2047,'Overall sales (all sales)'!$A50,'all sales summary'!$B$2:$B$2047,'Overall sales (all sales)'!AG$1)</f>
        <v>1.0989034432351199</v>
      </c>
      <c r="AH50" s="6">
        <f>SUMIFS('all sales summary'!$C$2:$C$2047,'all sales summary'!$A$2:$A$2047,'Overall sales (all sales)'!$A50,'all sales summary'!$B$2:$B$2047,'Overall sales (all sales)'!AH$1)</f>
        <v>1.0698619407549099</v>
      </c>
      <c r="AK50" t="s">
        <v>62</v>
      </c>
      <c r="AL50" s="6">
        <v>0.99025208369809703</v>
      </c>
    </row>
    <row r="51" spans="1:38" x14ac:dyDescent="0.25">
      <c r="A51" s="5" t="s">
        <v>56</v>
      </c>
      <c r="B51" s="6">
        <f>SUMIFS('all sales summary'!$C$2:$C$2047,'all sales summary'!$A$2:$A$2047,'Overall sales (all sales)'!$A51,'all sales summary'!$B$2:$B$2047,'Overall sales (all sales)'!B$1)</f>
        <v>0.90569692662272205</v>
      </c>
      <c r="C51" s="6">
        <f>SUMIFS('all sales summary'!$C$2:$C$2047,'all sales summary'!$A$2:$A$2047,'Overall sales (all sales)'!$A51,'all sales summary'!$B$2:$B$2047,'Overall sales (all sales)'!C$1)</f>
        <v>0.910489292530406</v>
      </c>
      <c r="D51" s="6">
        <f>SUMIFS('all sales summary'!$C$2:$C$2047,'all sales summary'!$A$2:$A$2047,'Overall sales (all sales)'!$A51,'all sales summary'!$B$2:$B$2047,'Overall sales (all sales)'!D$1)</f>
        <v>1.0987378559854699</v>
      </c>
      <c r="E51" s="6">
        <f>SUMIFS('all sales summary'!$C$2:$C$2047,'all sales summary'!$A$2:$A$2047,'Overall sales (all sales)'!$A51,'all sales summary'!$B$2:$B$2047,'Overall sales (all sales)'!E$1)</f>
        <v>1.0650631274237401</v>
      </c>
      <c r="F51" s="6">
        <f>SUMIFS('all sales summary'!$C$2:$C$2047,'all sales summary'!$A$2:$A$2047,'Overall sales (all sales)'!$A51,'all sales summary'!$B$2:$B$2047,'Overall sales (all sales)'!F$1)</f>
        <v>1.06112157102046</v>
      </c>
      <c r="G51" s="6">
        <f>SUMIFS('all sales summary'!$C$2:$C$2047,'all sales summary'!$A$2:$A$2047,'Overall sales (all sales)'!$A51,'all sales summary'!$B$2:$B$2047,'Overall sales (all sales)'!G$1)</f>
        <v>1.0002337697343799</v>
      </c>
      <c r="H51" s="6">
        <f>SUMIFS('all sales summary'!$C$2:$C$2047,'all sales summary'!$A$2:$A$2047,'Overall sales (all sales)'!$A51,'all sales summary'!$B$2:$B$2047,'Overall sales (all sales)'!H$1)</f>
        <v>1.027304984216</v>
      </c>
      <c r="I51" s="6">
        <f>SUMIFS('all sales summary'!$C$2:$C$2047,'all sales summary'!$A$2:$A$2047,'Overall sales (all sales)'!$A51,'all sales summary'!$B$2:$B$2047,'Overall sales (all sales)'!I$1)</f>
        <v>0.970384426954637</v>
      </c>
      <c r="J51" s="6">
        <f>SUMIFS('all sales summary'!$C$2:$C$2047,'all sales summary'!$A$2:$A$2047,'Overall sales (all sales)'!$A51,'all sales summary'!$B$2:$B$2047,'Overall sales (all sales)'!J$1)</f>
        <v>0.95748993860419995</v>
      </c>
      <c r="K51" s="6">
        <f>SUMIFS('all sales summary'!$C$2:$C$2047,'all sales summary'!$A$2:$A$2047,'Overall sales (all sales)'!$A51,'all sales summary'!$B$2:$B$2047,'Overall sales (all sales)'!K$1)</f>
        <v>0.99628741239468899</v>
      </c>
      <c r="L51" s="6">
        <f>SUMIFS('all sales summary'!$C$2:$C$2047,'all sales summary'!$A$2:$A$2047,'Overall sales (all sales)'!$A51,'all sales summary'!$B$2:$B$2047,'Overall sales (all sales)'!L$1)</f>
        <v>0.97642185459236996</v>
      </c>
      <c r="M51" s="6">
        <f>SUMIFS('all sales summary'!$C$2:$C$2047,'all sales summary'!$A$2:$A$2047,'Overall sales (all sales)'!$A51,'all sales summary'!$B$2:$B$2047,'Overall sales (all sales)'!M$1)</f>
        <v>1.03076883992093</v>
      </c>
      <c r="N51" s="6">
        <f>SUMIFS('all sales summary'!$C$2:$C$2047,'all sales summary'!$A$2:$A$2047,'Overall sales (all sales)'!$A51,'all sales summary'!$B$2:$B$2047,'Overall sales (all sales)'!N$1)</f>
        <v>0.94466410461832895</v>
      </c>
      <c r="O51" s="6">
        <f>SUMIFS('all sales summary'!$C$2:$C$2047,'all sales summary'!$A$2:$A$2047,'Overall sales (all sales)'!$A51,'all sales summary'!$B$2:$B$2047,'Overall sales (all sales)'!O$1)</f>
        <v>0.92647360353527197</v>
      </c>
      <c r="P51" s="6">
        <f>SUMIFS('all sales summary'!$C$2:$C$2047,'all sales summary'!$A$2:$A$2047,'Overall sales (all sales)'!$A51,'all sales summary'!$B$2:$B$2047,'Overall sales (all sales)'!P$1)</f>
        <v>0.82915334870513502</v>
      </c>
      <c r="Q51" s="6">
        <f>SUMIFS('all sales summary'!$C$2:$C$2047,'all sales summary'!$A$2:$A$2047,'Overall sales (all sales)'!$A51,'all sales summary'!$B$2:$B$2047,'Overall sales (all sales)'!Q$1)</f>
        <v>0.56434413713961096</v>
      </c>
      <c r="R51" s="6">
        <f>SUMIFS('all sales summary'!$C$2:$C$2047,'all sales summary'!$A$2:$A$2047,'Overall sales (all sales)'!$A51,'all sales summary'!$B$2:$B$2047,'Overall sales (all sales)'!R$1)</f>
        <v>0.62315738678385002</v>
      </c>
      <c r="S51" s="6">
        <f>SUMIFS('all sales summary'!$C$2:$C$2047,'all sales summary'!$A$2:$A$2047,'Overall sales (all sales)'!$A51,'all sales summary'!$B$2:$B$2047,'Overall sales (all sales)'!S$1)</f>
        <v>0.79636094337334995</v>
      </c>
      <c r="T51" s="6">
        <f>SUMIFS('all sales summary'!$C$2:$C$2047,'all sales summary'!$A$2:$A$2047,'Overall sales (all sales)'!$A51,'all sales summary'!$B$2:$B$2047,'Overall sales (all sales)'!T$1)</f>
        <v>0.88143420771213599</v>
      </c>
      <c r="U51" s="6">
        <f>SUMIFS('all sales summary'!$C$2:$C$2047,'all sales summary'!$A$2:$A$2047,'Overall sales (all sales)'!$A51,'all sales summary'!$B$2:$B$2047,'Overall sales (all sales)'!U$1)</f>
        <v>0.87033403725527803</v>
      </c>
      <c r="V51" s="6">
        <f>SUMIFS('all sales summary'!$C$2:$C$2047,'all sales summary'!$A$2:$A$2047,'Overall sales (all sales)'!$A51,'all sales summary'!$B$2:$B$2047,'Overall sales (all sales)'!V$1)</f>
        <v>0.879150910505061</v>
      </c>
      <c r="W51" s="6">
        <f>SUMIFS('all sales summary'!$C$2:$C$2047,'all sales summary'!$A$2:$A$2047,'Overall sales (all sales)'!$A51,'all sales summary'!$B$2:$B$2047,'Overall sales (all sales)'!W$1)</f>
        <v>0.84554757628543997</v>
      </c>
      <c r="X51" s="6">
        <f>SUMIFS('all sales summary'!$C$2:$C$2047,'all sales summary'!$A$2:$A$2047,'Overall sales (all sales)'!$A51,'all sales summary'!$B$2:$B$2047,'Overall sales (all sales)'!X$1)</f>
        <v>0.70458496271749604</v>
      </c>
      <c r="Y51" s="6">
        <f>SUMIFS('all sales summary'!$C$2:$C$2047,'all sales summary'!$A$2:$A$2047,'Overall sales (all sales)'!$A51,'all sales summary'!$B$2:$B$2047,'Overall sales (all sales)'!Y$1)</f>
        <v>0.786525060524494</v>
      </c>
      <c r="Z51" s="6">
        <f>SUMIFS('all sales summary'!$C$2:$C$2047,'all sales summary'!$A$2:$A$2047,'Overall sales (all sales)'!$A51,'all sales summary'!$B$2:$B$2047,'Overall sales (all sales)'!Z$1)</f>
        <v>0.60554005890253404</v>
      </c>
      <c r="AA51" s="6">
        <f>SUMIFS('all sales summary'!$C$2:$C$2047,'all sales summary'!$A$2:$A$2047,'Overall sales (all sales)'!$A51,'all sales summary'!$B$2:$B$2047,'Overall sales (all sales)'!AA$1)</f>
        <v>0.61164456331517902</v>
      </c>
      <c r="AB51" s="6">
        <f>SUMIFS('all sales summary'!$C$2:$C$2047,'all sales summary'!$A$2:$A$2047,'Overall sales (all sales)'!$A51,'all sales summary'!$B$2:$B$2047,'Overall sales (all sales)'!AB$1)</f>
        <v>0.746912793548279</v>
      </c>
      <c r="AC51" s="6">
        <f>SUMIFS('all sales summary'!$C$2:$C$2047,'all sales summary'!$A$2:$A$2047,'Overall sales (all sales)'!$A51,'all sales summary'!$B$2:$B$2047,'Overall sales (all sales)'!AC$1)</f>
        <v>0.80682342854335698</v>
      </c>
      <c r="AD51" s="6">
        <f>SUMIFS('all sales summary'!$C$2:$C$2047,'all sales summary'!$A$2:$A$2047,'Overall sales (all sales)'!$A51,'all sales summary'!$B$2:$B$2047,'Overall sales (all sales)'!AD$1)</f>
        <v>0.89506022580153899</v>
      </c>
      <c r="AE51" s="6">
        <f>SUMIFS('all sales summary'!$C$2:$C$2047,'all sales summary'!$A$2:$A$2047,'Overall sales (all sales)'!$A51,'all sales summary'!$B$2:$B$2047,'Overall sales (all sales)'!AE$1)</f>
        <v>0.82181163509904598</v>
      </c>
      <c r="AF51" s="6">
        <f>SUMIFS('all sales summary'!$C$2:$C$2047,'all sales summary'!$A$2:$A$2047,'Overall sales (all sales)'!$A51,'all sales summary'!$B$2:$B$2047,'Overall sales (all sales)'!AF$1)</f>
        <v>0.91409001431866199</v>
      </c>
      <c r="AG51" s="6">
        <f>SUMIFS('all sales summary'!$C$2:$C$2047,'all sales summary'!$A$2:$A$2047,'Overall sales (all sales)'!$A51,'all sales summary'!$B$2:$B$2047,'Overall sales (all sales)'!AG$1)</f>
        <v>0.84699284051666401</v>
      </c>
      <c r="AH51" s="6">
        <f>SUMIFS('all sales summary'!$C$2:$C$2047,'all sales summary'!$A$2:$A$2047,'Overall sales (all sales)'!$A51,'all sales summary'!$B$2:$B$2047,'Overall sales (all sales)'!AH$1)</f>
        <v>0.89215995116372604</v>
      </c>
      <c r="AK51" t="s">
        <v>34</v>
      </c>
      <c r="AL51" s="6">
        <v>0.98305221827337197</v>
      </c>
    </row>
    <row r="52" spans="1:38" x14ac:dyDescent="0.25">
      <c r="A52" s="5" t="s">
        <v>57</v>
      </c>
      <c r="B52" s="6">
        <f>SUMIFS('all sales summary'!$C$2:$C$2047,'all sales summary'!$A$2:$A$2047,'Overall sales (all sales)'!$A52,'all sales summary'!$B$2:$B$2047,'Overall sales (all sales)'!B$1)</f>
        <v>0.89225504127297295</v>
      </c>
      <c r="C52" s="6">
        <f>SUMIFS('all sales summary'!$C$2:$C$2047,'all sales summary'!$A$2:$A$2047,'Overall sales (all sales)'!$A52,'all sales summary'!$B$2:$B$2047,'Overall sales (all sales)'!C$1)</f>
        <v>0.83641565841974697</v>
      </c>
      <c r="D52" s="6">
        <f>SUMIFS('all sales summary'!$C$2:$C$2047,'all sales summary'!$A$2:$A$2047,'Overall sales (all sales)'!$A52,'all sales summary'!$B$2:$B$2047,'Overall sales (all sales)'!D$1)</f>
        <v>1.00774754944286</v>
      </c>
      <c r="E52" s="6">
        <f>SUMIFS('all sales summary'!$C$2:$C$2047,'all sales summary'!$A$2:$A$2047,'Overall sales (all sales)'!$A52,'all sales summary'!$B$2:$B$2047,'Overall sales (all sales)'!E$1)</f>
        <v>0.97820424481170598</v>
      </c>
      <c r="F52" s="6">
        <f>SUMIFS('all sales summary'!$C$2:$C$2047,'all sales summary'!$A$2:$A$2047,'Overall sales (all sales)'!$A52,'all sales summary'!$B$2:$B$2047,'Overall sales (all sales)'!F$1)</f>
        <v>1.02594050885195</v>
      </c>
      <c r="G52" s="6">
        <f>SUMIFS('all sales summary'!$C$2:$C$2047,'all sales summary'!$A$2:$A$2047,'Overall sales (all sales)'!$A52,'all sales summary'!$B$2:$B$2047,'Overall sales (all sales)'!G$1)</f>
        <v>1.0017013568559101</v>
      </c>
      <c r="H52" s="6">
        <f>SUMIFS('all sales summary'!$C$2:$C$2047,'all sales summary'!$A$2:$A$2047,'Overall sales (all sales)'!$A52,'all sales summary'!$B$2:$B$2047,'Overall sales (all sales)'!H$1)</f>
        <v>0.98660841057150295</v>
      </c>
      <c r="I52" s="6">
        <f>SUMIFS('all sales summary'!$C$2:$C$2047,'all sales summary'!$A$2:$A$2047,'Overall sales (all sales)'!$A52,'all sales summary'!$B$2:$B$2047,'Overall sales (all sales)'!I$1)</f>
        <v>0.956178141261669</v>
      </c>
      <c r="J52" s="6">
        <f>SUMIFS('all sales summary'!$C$2:$C$2047,'all sales summary'!$A$2:$A$2047,'Overall sales (all sales)'!$A52,'all sales summary'!$B$2:$B$2047,'Overall sales (all sales)'!J$1)</f>
        <v>0.97061508058245805</v>
      </c>
      <c r="K52" s="6">
        <f>SUMIFS('all sales summary'!$C$2:$C$2047,'all sales summary'!$A$2:$A$2047,'Overall sales (all sales)'!$A52,'all sales summary'!$B$2:$B$2047,'Overall sales (all sales)'!K$1)</f>
        <v>1.0094002685347401</v>
      </c>
      <c r="L52" s="6">
        <f>SUMIFS('all sales summary'!$C$2:$C$2047,'all sales summary'!$A$2:$A$2047,'Overall sales (all sales)'!$A52,'all sales summary'!$B$2:$B$2047,'Overall sales (all sales)'!L$1)</f>
        <v>1.1452094683510201</v>
      </c>
      <c r="M52" s="6">
        <f>SUMIFS('all sales summary'!$C$2:$C$2047,'all sales summary'!$A$2:$A$2047,'Overall sales (all sales)'!$A52,'all sales summary'!$B$2:$B$2047,'Overall sales (all sales)'!M$1)</f>
        <v>1.1897242710434599</v>
      </c>
      <c r="N52" s="6">
        <f>SUMIFS('all sales summary'!$C$2:$C$2047,'all sales summary'!$A$2:$A$2047,'Overall sales (all sales)'!$A52,'all sales summary'!$B$2:$B$2047,'Overall sales (all sales)'!N$1)</f>
        <v>0.90499347389195794</v>
      </c>
      <c r="O52" s="6">
        <f>SUMIFS('all sales summary'!$C$2:$C$2047,'all sales summary'!$A$2:$A$2047,'Overall sales (all sales)'!$A52,'all sales summary'!$B$2:$B$2047,'Overall sales (all sales)'!O$1)</f>
        <v>0.86828286148353295</v>
      </c>
      <c r="P52" s="6">
        <f>SUMIFS('all sales summary'!$C$2:$C$2047,'all sales summary'!$A$2:$A$2047,'Overall sales (all sales)'!$A52,'all sales summary'!$B$2:$B$2047,'Overall sales (all sales)'!P$1)</f>
        <v>0.72721869190092803</v>
      </c>
      <c r="Q52" s="6">
        <f>SUMIFS('all sales summary'!$C$2:$C$2047,'all sales summary'!$A$2:$A$2047,'Overall sales (all sales)'!$A52,'all sales summary'!$B$2:$B$2047,'Overall sales (all sales)'!Q$1)</f>
        <v>0.62522921171124102</v>
      </c>
      <c r="R52" s="6">
        <f>SUMIFS('all sales summary'!$C$2:$C$2047,'all sales summary'!$A$2:$A$2047,'Overall sales (all sales)'!$A52,'all sales summary'!$B$2:$B$2047,'Overall sales (all sales)'!R$1)</f>
        <v>0.63323179877726798</v>
      </c>
      <c r="S52" s="6">
        <f>SUMIFS('all sales summary'!$C$2:$C$2047,'all sales summary'!$A$2:$A$2047,'Overall sales (all sales)'!$A52,'all sales summary'!$B$2:$B$2047,'Overall sales (all sales)'!S$1)</f>
        <v>0.72552840802351704</v>
      </c>
      <c r="T52" s="6">
        <f>SUMIFS('all sales summary'!$C$2:$C$2047,'all sales summary'!$A$2:$A$2047,'Overall sales (all sales)'!$A52,'all sales summary'!$B$2:$B$2047,'Overall sales (all sales)'!T$1)</f>
        <v>0.82465420410231105</v>
      </c>
      <c r="U52" s="6">
        <f>SUMIFS('all sales summary'!$C$2:$C$2047,'all sales summary'!$A$2:$A$2047,'Overall sales (all sales)'!$A52,'all sales summary'!$B$2:$B$2047,'Overall sales (all sales)'!U$1)</f>
        <v>0.85140801882183503</v>
      </c>
      <c r="V52" s="6">
        <f>SUMIFS('all sales summary'!$C$2:$C$2047,'all sales summary'!$A$2:$A$2047,'Overall sales (all sales)'!$A52,'all sales summary'!$B$2:$B$2047,'Overall sales (all sales)'!V$1)</f>
        <v>0.77502980571371904</v>
      </c>
      <c r="W52" s="6">
        <f>SUMIFS('all sales summary'!$C$2:$C$2047,'all sales summary'!$A$2:$A$2047,'Overall sales (all sales)'!$A52,'all sales summary'!$B$2:$B$2047,'Overall sales (all sales)'!W$1)</f>
        <v>0.85301428243602195</v>
      </c>
      <c r="X52" s="6">
        <f>SUMIFS('all sales summary'!$C$2:$C$2047,'all sales summary'!$A$2:$A$2047,'Overall sales (all sales)'!$A52,'all sales summary'!$B$2:$B$2047,'Overall sales (all sales)'!X$1)</f>
        <v>0.89832371907179898</v>
      </c>
      <c r="Y52" s="6">
        <f>SUMIFS('all sales summary'!$C$2:$C$2047,'all sales summary'!$A$2:$A$2047,'Overall sales (all sales)'!$A52,'all sales summary'!$B$2:$B$2047,'Overall sales (all sales)'!Y$1)</f>
        <v>1.05863199954471</v>
      </c>
      <c r="Z52" s="6">
        <f>SUMIFS('all sales summary'!$C$2:$C$2047,'all sales summary'!$A$2:$A$2047,'Overall sales (all sales)'!$A52,'all sales summary'!$B$2:$B$2047,'Overall sales (all sales)'!Z$1)</f>
        <v>0.60894438758465896</v>
      </c>
      <c r="AA52" s="6">
        <f>SUMIFS('all sales summary'!$C$2:$C$2047,'all sales summary'!$A$2:$A$2047,'Overall sales (all sales)'!$A52,'all sales summary'!$B$2:$B$2047,'Overall sales (all sales)'!AA$1)</f>
        <v>0.58699214350680895</v>
      </c>
      <c r="AB52" s="6">
        <f>SUMIFS('all sales summary'!$C$2:$C$2047,'all sales summary'!$A$2:$A$2047,'Overall sales (all sales)'!$A52,'all sales summary'!$B$2:$B$2047,'Overall sales (all sales)'!AB$1)</f>
        <v>0.67025971995902001</v>
      </c>
      <c r="AC52" s="6">
        <f>SUMIFS('all sales summary'!$C$2:$C$2047,'all sales summary'!$A$2:$A$2047,'Overall sales (all sales)'!$A52,'all sales summary'!$B$2:$B$2047,'Overall sales (all sales)'!AC$1)</f>
        <v>0.712750547014116</v>
      </c>
      <c r="AD52" s="6">
        <f>SUMIFS('all sales summary'!$C$2:$C$2047,'all sales summary'!$A$2:$A$2047,'Overall sales (all sales)'!$A52,'all sales summary'!$B$2:$B$2047,'Overall sales (all sales)'!AD$1)</f>
        <v>0.77922126368604305</v>
      </c>
      <c r="AE52" s="6">
        <f>SUMIFS('all sales summary'!$C$2:$C$2047,'all sales summary'!$A$2:$A$2047,'Overall sales (all sales)'!$A52,'all sales summary'!$B$2:$B$2047,'Overall sales (all sales)'!AE$1)</f>
        <v>0.74450311815125503</v>
      </c>
      <c r="AF52" s="6">
        <f>SUMIFS('all sales summary'!$C$2:$C$2047,'all sales summary'!$A$2:$A$2047,'Overall sales (all sales)'!$A52,'all sales summary'!$B$2:$B$2047,'Overall sales (all sales)'!AF$1)</f>
        <v>0.81521645527352404</v>
      </c>
      <c r="AG52" s="6">
        <f>SUMIFS('all sales summary'!$C$2:$C$2047,'all sales summary'!$A$2:$A$2047,'Overall sales (all sales)'!$A52,'all sales summary'!$B$2:$B$2047,'Overall sales (all sales)'!AG$1)</f>
        <v>0.83202968515104503</v>
      </c>
      <c r="AH52" s="6">
        <f>SUMIFS('all sales summary'!$C$2:$C$2047,'all sales summary'!$A$2:$A$2047,'Overall sales (all sales)'!$A52,'all sales summary'!$B$2:$B$2047,'Overall sales (all sales)'!AH$1)</f>
        <v>0.80347528664621803</v>
      </c>
      <c r="AK52" t="s">
        <v>22</v>
      </c>
      <c r="AL52" s="6">
        <v>0.97873719531652603</v>
      </c>
    </row>
    <row r="53" spans="1:38" x14ac:dyDescent="0.25">
      <c r="A53" s="5" t="s">
        <v>58</v>
      </c>
      <c r="B53" s="6">
        <f>SUMIFS('all sales summary'!$C$2:$C$2047,'all sales summary'!$A$2:$A$2047,'Overall sales (all sales)'!$A53,'all sales summary'!$B$2:$B$2047,'Overall sales (all sales)'!B$1)</f>
        <v>0.87300023832110096</v>
      </c>
      <c r="C53" s="6">
        <f>SUMIFS('all sales summary'!$C$2:$C$2047,'all sales summary'!$A$2:$A$2047,'Overall sales (all sales)'!$A53,'all sales summary'!$B$2:$B$2047,'Overall sales (all sales)'!C$1)</f>
        <v>0.88235969721468499</v>
      </c>
      <c r="D53" s="6">
        <f>SUMIFS('all sales summary'!$C$2:$C$2047,'all sales summary'!$A$2:$A$2047,'Overall sales (all sales)'!$A53,'all sales summary'!$B$2:$B$2047,'Overall sales (all sales)'!D$1)</f>
        <v>1.06474750936394</v>
      </c>
      <c r="E53" s="6">
        <f>SUMIFS('all sales summary'!$C$2:$C$2047,'all sales summary'!$A$2:$A$2047,'Overall sales (all sales)'!$A53,'all sales summary'!$B$2:$B$2047,'Overall sales (all sales)'!E$1)</f>
        <v>1.0068622133379601</v>
      </c>
      <c r="F53" s="6">
        <f>SUMIFS('all sales summary'!$C$2:$C$2047,'all sales summary'!$A$2:$A$2047,'Overall sales (all sales)'!$A53,'all sales summary'!$B$2:$B$2047,'Overall sales (all sales)'!F$1)</f>
        <v>1.0280995165515401</v>
      </c>
      <c r="G53" s="6">
        <f>SUMIFS('all sales summary'!$C$2:$C$2047,'all sales summary'!$A$2:$A$2047,'Overall sales (all sales)'!$A53,'all sales summary'!$B$2:$B$2047,'Overall sales (all sales)'!G$1)</f>
        <v>1.01794188215292</v>
      </c>
      <c r="H53" s="6">
        <f>SUMIFS('all sales summary'!$C$2:$C$2047,'all sales summary'!$A$2:$A$2047,'Overall sales (all sales)'!$A53,'all sales summary'!$B$2:$B$2047,'Overall sales (all sales)'!H$1)</f>
        <v>1.01727787408717</v>
      </c>
      <c r="I53" s="6">
        <f>SUMIFS('all sales summary'!$C$2:$C$2047,'all sales summary'!$A$2:$A$2047,'Overall sales (all sales)'!$A53,'all sales summary'!$B$2:$B$2047,'Overall sales (all sales)'!I$1)</f>
        <v>1.0275424807482201</v>
      </c>
      <c r="J53" s="6">
        <f>SUMIFS('all sales summary'!$C$2:$C$2047,'all sales summary'!$A$2:$A$2047,'Overall sales (all sales)'!$A53,'all sales summary'!$B$2:$B$2047,'Overall sales (all sales)'!J$1)</f>
        <v>0.95256483453649898</v>
      </c>
      <c r="K53" s="6">
        <f>SUMIFS('all sales summary'!$C$2:$C$2047,'all sales summary'!$A$2:$A$2047,'Overall sales (all sales)'!$A53,'all sales summary'!$B$2:$B$2047,'Overall sales (all sales)'!K$1)</f>
        <v>0.98834526450973703</v>
      </c>
      <c r="L53" s="6">
        <f>SUMIFS('all sales summary'!$C$2:$C$2047,'all sales summary'!$A$2:$A$2047,'Overall sales (all sales)'!$A53,'all sales summary'!$B$2:$B$2047,'Overall sales (all sales)'!L$1)</f>
        <v>1.0085758177377899</v>
      </c>
      <c r="M53" s="6">
        <f>SUMIFS('all sales summary'!$C$2:$C$2047,'all sales summary'!$A$2:$A$2047,'Overall sales (all sales)'!$A53,'all sales summary'!$B$2:$B$2047,'Overall sales (all sales)'!M$1)</f>
        <v>1.1326826714384399</v>
      </c>
      <c r="N53" s="6">
        <f>SUMIFS('all sales summary'!$C$2:$C$2047,'all sales summary'!$A$2:$A$2047,'Overall sales (all sales)'!$A53,'all sales summary'!$B$2:$B$2047,'Overall sales (all sales)'!N$1)</f>
        <v>0.91990842726334998</v>
      </c>
      <c r="O53" s="6">
        <f>SUMIFS('all sales summary'!$C$2:$C$2047,'all sales summary'!$A$2:$A$2047,'Overall sales (all sales)'!$A53,'all sales summary'!$B$2:$B$2047,'Overall sales (all sales)'!O$1)</f>
        <v>0.91064116041075904</v>
      </c>
      <c r="P53" s="6">
        <f>SUMIFS('all sales summary'!$C$2:$C$2047,'all sales summary'!$A$2:$A$2047,'Overall sales (all sales)'!$A53,'all sales summary'!$B$2:$B$2047,'Overall sales (all sales)'!P$1)</f>
        <v>0.90898296263637801</v>
      </c>
      <c r="Q53" s="6">
        <f>SUMIFS('all sales summary'!$C$2:$C$2047,'all sales summary'!$A$2:$A$2047,'Overall sales (all sales)'!$A53,'all sales summary'!$B$2:$B$2047,'Overall sales (all sales)'!Q$1)</f>
        <v>0.59511598623664197</v>
      </c>
      <c r="R53" s="6">
        <f>SUMIFS('all sales summary'!$C$2:$C$2047,'all sales summary'!$A$2:$A$2047,'Overall sales (all sales)'!$A53,'all sales summary'!$B$2:$B$2047,'Overall sales (all sales)'!R$1)</f>
        <v>0.72938312877698797</v>
      </c>
      <c r="S53" s="6">
        <f>SUMIFS('all sales summary'!$C$2:$C$2047,'all sales summary'!$A$2:$A$2047,'Overall sales (all sales)'!$A53,'all sales summary'!$B$2:$B$2047,'Overall sales (all sales)'!S$1)</f>
        <v>0.86567274158664798</v>
      </c>
      <c r="T53" s="6">
        <f>SUMIFS('all sales summary'!$C$2:$C$2047,'all sales summary'!$A$2:$A$2047,'Overall sales (all sales)'!$A53,'all sales summary'!$B$2:$B$2047,'Overall sales (all sales)'!T$1)</f>
        <v>1.02822188604005</v>
      </c>
      <c r="U53" s="6">
        <f>SUMIFS('all sales summary'!$C$2:$C$2047,'all sales summary'!$A$2:$A$2047,'Overall sales (all sales)'!$A53,'all sales summary'!$B$2:$B$2047,'Overall sales (all sales)'!U$1)</f>
        <v>1.03416159401246</v>
      </c>
      <c r="V53" s="6">
        <f>SUMIFS('all sales summary'!$C$2:$C$2047,'all sales summary'!$A$2:$A$2047,'Overall sales (all sales)'!$A53,'all sales summary'!$B$2:$B$2047,'Overall sales (all sales)'!V$1)</f>
        <v>1.00750004103069</v>
      </c>
      <c r="W53" s="6">
        <f>SUMIFS('all sales summary'!$C$2:$C$2047,'all sales summary'!$A$2:$A$2047,'Overall sales (all sales)'!$A53,'all sales summary'!$B$2:$B$2047,'Overall sales (all sales)'!W$1)</f>
        <v>1.01814790543419</v>
      </c>
      <c r="X53" s="6">
        <f>SUMIFS('all sales summary'!$C$2:$C$2047,'all sales summary'!$A$2:$A$2047,'Overall sales (all sales)'!$A53,'all sales summary'!$B$2:$B$2047,'Overall sales (all sales)'!X$1)</f>
        <v>0.82369143599795003</v>
      </c>
      <c r="Y53" s="6">
        <f>SUMIFS('all sales summary'!$C$2:$C$2047,'all sales summary'!$A$2:$A$2047,'Overall sales (all sales)'!$A53,'all sales summary'!$B$2:$B$2047,'Overall sales (all sales)'!Y$1)</f>
        <v>0.99256760342434203</v>
      </c>
      <c r="Z53" s="6">
        <f>SUMIFS('all sales summary'!$C$2:$C$2047,'all sales summary'!$A$2:$A$2047,'Overall sales (all sales)'!$A53,'all sales summary'!$B$2:$B$2047,'Overall sales (all sales)'!Z$1)</f>
        <v>0.63785501903080699</v>
      </c>
      <c r="AA53" s="6">
        <f>SUMIFS('all sales summary'!$C$2:$C$2047,'all sales summary'!$A$2:$A$2047,'Overall sales (all sales)'!$A53,'all sales summary'!$B$2:$B$2047,'Overall sales (all sales)'!AA$1)</f>
        <v>0.648991936677768</v>
      </c>
      <c r="AB53" s="6">
        <f>SUMIFS('all sales summary'!$C$2:$C$2047,'all sales summary'!$A$2:$A$2047,'Overall sales (all sales)'!$A53,'all sales summary'!$B$2:$B$2047,'Overall sales (all sales)'!AB$1)</f>
        <v>0.84205601990897305</v>
      </c>
      <c r="AC53" s="6">
        <f>SUMIFS('all sales summary'!$C$2:$C$2047,'all sales summary'!$A$2:$A$2047,'Overall sales (all sales)'!$A53,'all sales summary'!$B$2:$B$2047,'Overall sales (all sales)'!AC$1)</f>
        <v>0.97886508359365199</v>
      </c>
      <c r="AD53" s="6">
        <f>SUMIFS('all sales summary'!$C$2:$C$2047,'all sales summary'!$A$2:$A$2047,'Overall sales (all sales)'!$A53,'all sales summary'!$B$2:$B$2047,'Overall sales (all sales)'!AD$1)</f>
        <v>1.07284112574131</v>
      </c>
      <c r="AE53" s="6">
        <f>SUMIFS('all sales summary'!$C$2:$C$2047,'all sales summary'!$A$2:$A$2047,'Overall sales (all sales)'!$A53,'all sales summary'!$B$2:$B$2047,'Overall sales (all sales)'!AE$1)</f>
        <v>1.0749899190261001</v>
      </c>
      <c r="AF53" s="6">
        <f>SUMIFS('all sales summary'!$C$2:$C$2047,'all sales summary'!$A$2:$A$2047,'Overall sales (all sales)'!$A53,'all sales summary'!$B$2:$B$2047,'Overall sales (all sales)'!AF$1)</f>
        <v>1.0942699881011699</v>
      </c>
      <c r="AG53" s="6">
        <f>SUMIFS('all sales summary'!$C$2:$C$2047,'all sales summary'!$A$2:$A$2047,'Overall sales (all sales)'!$A53,'all sales summary'!$B$2:$B$2047,'Overall sales (all sales)'!AG$1)</f>
        <v>1.0951683923650799</v>
      </c>
      <c r="AH53" s="6">
        <f>SUMIFS('all sales summary'!$C$2:$C$2047,'all sales summary'!$A$2:$A$2047,'Overall sales (all sales)'!$A53,'all sales summary'!$B$2:$B$2047,'Overall sales (all sales)'!AH$1)</f>
        <v>1.05268106908571</v>
      </c>
      <c r="AK53" t="s">
        <v>7</v>
      </c>
      <c r="AL53" s="6">
        <v>0.96030750270248799</v>
      </c>
    </row>
    <row r="54" spans="1:38" x14ac:dyDescent="0.25">
      <c r="A54" s="5" t="s">
        <v>59</v>
      </c>
      <c r="B54" s="6">
        <f>SUMIFS('all sales summary'!$C$2:$C$2047,'all sales summary'!$A$2:$A$2047,'Overall sales (all sales)'!$A54,'all sales summary'!$B$2:$B$2047,'Overall sales (all sales)'!B$1)</f>
        <v>0.86935039107076595</v>
      </c>
      <c r="C54" s="6">
        <f>SUMIFS('all sales summary'!$C$2:$C$2047,'all sales summary'!$A$2:$A$2047,'Overall sales (all sales)'!$A54,'all sales summary'!$B$2:$B$2047,'Overall sales (all sales)'!C$1)</f>
        <v>0.86860711082362196</v>
      </c>
      <c r="D54" s="6">
        <f>SUMIFS('all sales summary'!$C$2:$C$2047,'all sales summary'!$A$2:$A$2047,'Overall sales (all sales)'!$A54,'all sales summary'!$B$2:$B$2047,'Overall sales (all sales)'!D$1)</f>
        <v>1.0592627056791399</v>
      </c>
      <c r="E54" s="6">
        <f>SUMIFS('all sales summary'!$C$2:$C$2047,'all sales summary'!$A$2:$A$2047,'Overall sales (all sales)'!$A54,'all sales summary'!$B$2:$B$2047,'Overall sales (all sales)'!E$1)</f>
        <v>0.98347013105978998</v>
      </c>
      <c r="F54" s="6">
        <f>SUMIFS('all sales summary'!$C$2:$C$2047,'all sales summary'!$A$2:$A$2047,'Overall sales (all sales)'!$A54,'all sales summary'!$B$2:$B$2047,'Overall sales (all sales)'!F$1)</f>
        <v>1.0195293146097599</v>
      </c>
      <c r="G54" s="6">
        <f>SUMIFS('all sales summary'!$C$2:$C$2047,'all sales summary'!$A$2:$A$2047,'Overall sales (all sales)'!$A54,'all sales summary'!$B$2:$B$2047,'Overall sales (all sales)'!G$1)</f>
        <v>0.97458655869432298</v>
      </c>
      <c r="H54" s="6">
        <f>SUMIFS('all sales summary'!$C$2:$C$2047,'all sales summary'!$A$2:$A$2047,'Overall sales (all sales)'!$A54,'all sales summary'!$B$2:$B$2047,'Overall sales (all sales)'!H$1)</f>
        <v>1.00057930305395</v>
      </c>
      <c r="I54" s="6">
        <f>SUMIFS('all sales summary'!$C$2:$C$2047,'all sales summary'!$A$2:$A$2047,'Overall sales (all sales)'!$A54,'all sales summary'!$B$2:$B$2047,'Overall sales (all sales)'!I$1)</f>
        <v>1.02034998325475</v>
      </c>
      <c r="J54" s="6">
        <f>SUMIFS('all sales summary'!$C$2:$C$2047,'all sales summary'!$A$2:$A$2047,'Overall sales (all sales)'!$A54,'all sales summary'!$B$2:$B$2047,'Overall sales (all sales)'!J$1)</f>
        <v>0.96497620238853499</v>
      </c>
      <c r="K54" s="6">
        <f>SUMIFS('all sales summary'!$C$2:$C$2047,'all sales summary'!$A$2:$A$2047,'Overall sales (all sales)'!$A54,'all sales summary'!$B$2:$B$2047,'Overall sales (all sales)'!K$1)</f>
        <v>0.99343971994653302</v>
      </c>
      <c r="L54" s="6">
        <f>SUMIFS('all sales summary'!$C$2:$C$2047,'all sales summary'!$A$2:$A$2047,'Overall sales (all sales)'!$A54,'all sales summary'!$B$2:$B$2047,'Overall sales (all sales)'!L$1)</f>
        <v>1.05386481277458</v>
      </c>
      <c r="M54" s="6">
        <f>SUMIFS('all sales summary'!$C$2:$C$2047,'all sales summary'!$A$2:$A$2047,'Overall sales (all sales)'!$A54,'all sales summary'!$B$2:$B$2047,'Overall sales (all sales)'!M$1)</f>
        <v>1.1919837666442501</v>
      </c>
      <c r="N54" s="6">
        <f>SUMIFS('all sales summary'!$C$2:$C$2047,'all sales summary'!$A$2:$A$2047,'Overall sales (all sales)'!$A54,'all sales summary'!$B$2:$B$2047,'Overall sales (all sales)'!N$1)</f>
        <v>0.92427302043467696</v>
      </c>
      <c r="O54" s="6">
        <f>SUMIFS('all sales summary'!$C$2:$C$2047,'all sales summary'!$A$2:$A$2047,'Overall sales (all sales)'!$A54,'all sales summary'!$B$2:$B$2047,'Overall sales (all sales)'!O$1)</f>
        <v>0.92641262163256299</v>
      </c>
      <c r="P54" s="6">
        <f>SUMIFS('all sales summary'!$C$2:$C$2047,'all sales summary'!$A$2:$A$2047,'Overall sales (all sales)'!$A54,'all sales summary'!$B$2:$B$2047,'Overall sales (all sales)'!P$1)</f>
        <v>0.89037580798072502</v>
      </c>
      <c r="Q54" s="6">
        <f>SUMIFS('all sales summary'!$C$2:$C$2047,'all sales summary'!$A$2:$A$2047,'Overall sales (all sales)'!$A54,'all sales summary'!$B$2:$B$2047,'Overall sales (all sales)'!Q$1)</f>
        <v>0.60144595662149503</v>
      </c>
      <c r="R54" s="6">
        <f>SUMIFS('all sales summary'!$C$2:$C$2047,'all sales summary'!$A$2:$A$2047,'Overall sales (all sales)'!$A54,'all sales summary'!$B$2:$B$2047,'Overall sales (all sales)'!R$1)</f>
        <v>0.77496052272744298</v>
      </c>
      <c r="S54" s="6">
        <f>SUMIFS('all sales summary'!$C$2:$C$2047,'all sales summary'!$A$2:$A$2047,'Overall sales (all sales)'!$A54,'all sales summary'!$B$2:$B$2047,'Overall sales (all sales)'!S$1)</f>
        <v>0.93077864851156</v>
      </c>
      <c r="T54" s="6">
        <f>SUMIFS('all sales summary'!$C$2:$C$2047,'all sales summary'!$A$2:$A$2047,'Overall sales (all sales)'!$A54,'all sales summary'!$B$2:$B$2047,'Overall sales (all sales)'!T$1)</f>
        <v>1.05769270809778</v>
      </c>
      <c r="U54" s="6">
        <f>SUMIFS('all sales summary'!$C$2:$C$2047,'all sales summary'!$A$2:$A$2047,'Overall sales (all sales)'!$A54,'all sales summary'!$B$2:$B$2047,'Overall sales (all sales)'!U$1)</f>
        <v>1.07901538529323</v>
      </c>
      <c r="V54" s="6">
        <f>SUMIFS('all sales summary'!$C$2:$C$2047,'all sales summary'!$A$2:$A$2047,'Overall sales (all sales)'!$A54,'all sales summary'!$B$2:$B$2047,'Overall sales (all sales)'!V$1)</f>
        <v>1.04440371117084</v>
      </c>
      <c r="W54" s="6">
        <f>SUMIFS('all sales summary'!$C$2:$C$2047,'all sales summary'!$A$2:$A$2047,'Overall sales (all sales)'!$A54,'all sales summary'!$B$2:$B$2047,'Overall sales (all sales)'!W$1)</f>
        <v>1.1110753747061</v>
      </c>
      <c r="X54" s="6">
        <f>SUMIFS('all sales summary'!$C$2:$C$2047,'all sales summary'!$A$2:$A$2047,'Overall sales (all sales)'!$A54,'all sales summary'!$B$2:$B$2047,'Overall sales (all sales)'!X$1)</f>
        <v>0.91743325182922497</v>
      </c>
      <c r="Y54" s="6">
        <f>SUMIFS('all sales summary'!$C$2:$C$2047,'all sales summary'!$A$2:$A$2047,'Overall sales (all sales)'!$A54,'all sales summary'!$B$2:$B$2047,'Overall sales (all sales)'!Y$1)</f>
        <v>1.16428397413082</v>
      </c>
      <c r="Z54" s="6">
        <f>SUMIFS('all sales summary'!$C$2:$C$2047,'all sales summary'!$A$2:$A$2047,'Overall sales (all sales)'!$A54,'all sales summary'!$B$2:$B$2047,'Overall sales (all sales)'!Z$1)</f>
        <v>0.81282215578328199</v>
      </c>
      <c r="AA54" s="6">
        <f>SUMIFS('all sales summary'!$C$2:$C$2047,'all sales summary'!$A$2:$A$2047,'Overall sales (all sales)'!$A54,'all sales summary'!$B$2:$B$2047,'Overall sales (all sales)'!AA$1)</f>
        <v>0.81253381637870103</v>
      </c>
      <c r="AB54" s="6">
        <f>SUMIFS('all sales summary'!$C$2:$C$2047,'all sales summary'!$A$2:$A$2047,'Overall sales (all sales)'!$A54,'all sales summary'!$B$2:$B$2047,'Overall sales (all sales)'!AB$1)</f>
        <v>0.99048562572260901</v>
      </c>
      <c r="AC54" s="6">
        <f>SUMIFS('all sales summary'!$C$2:$C$2047,'all sales summary'!$A$2:$A$2047,'Overall sales (all sales)'!$A54,'all sales summary'!$B$2:$B$2047,'Overall sales (all sales)'!AC$1)</f>
        <v>1.1046022500752599</v>
      </c>
      <c r="AD54" s="6">
        <f>SUMIFS('all sales summary'!$C$2:$C$2047,'all sales summary'!$A$2:$A$2047,'Overall sales (all sales)'!$A54,'all sales summary'!$B$2:$B$2047,'Overall sales (all sales)'!AD$1)</f>
        <v>1.1728624917497501</v>
      </c>
      <c r="AE54" s="6">
        <f>SUMIFS('all sales summary'!$C$2:$C$2047,'all sales summary'!$A$2:$A$2047,'Overall sales (all sales)'!$A54,'all sales summary'!$B$2:$B$2047,'Overall sales (all sales)'!AE$1)</f>
        <v>1.12017510122034</v>
      </c>
      <c r="AF54" s="6">
        <f>SUMIFS('all sales summary'!$C$2:$C$2047,'all sales summary'!$A$2:$A$2047,'Overall sales (all sales)'!$A54,'all sales summary'!$B$2:$B$2047,'Overall sales (all sales)'!AF$1)</f>
        <v>1.18443795669254</v>
      </c>
      <c r="AG54" s="6">
        <f>SUMIFS('all sales summary'!$C$2:$C$2047,'all sales summary'!$A$2:$A$2047,'Overall sales (all sales)'!$A54,'all sales summary'!$B$2:$B$2047,'Overall sales (all sales)'!AG$1)</f>
        <v>1.14141826410791</v>
      </c>
      <c r="AH54" s="6">
        <f>SUMIFS('all sales summary'!$C$2:$C$2047,'all sales summary'!$A$2:$A$2047,'Overall sales (all sales)'!$A54,'all sales summary'!$B$2:$B$2047,'Overall sales (all sales)'!AH$1)</f>
        <v>1.11344375174859</v>
      </c>
      <c r="AK54" t="s">
        <v>54</v>
      </c>
      <c r="AL54" s="6">
        <v>0.94040510986706605</v>
      </c>
    </row>
    <row r="55" spans="1:38" x14ac:dyDescent="0.25">
      <c r="A55" s="5" t="s">
        <v>60</v>
      </c>
      <c r="B55" s="6">
        <f>SUMIFS('all sales summary'!$C$2:$C$2047,'all sales summary'!$A$2:$A$2047,'Overall sales (all sales)'!$A55,'all sales summary'!$B$2:$B$2047,'Overall sales (all sales)'!B$1)</f>
        <v>0.84687131351262201</v>
      </c>
      <c r="C55" s="6">
        <f>SUMIFS('all sales summary'!$C$2:$C$2047,'all sales summary'!$A$2:$A$2047,'Overall sales (all sales)'!$A55,'all sales summary'!$B$2:$B$2047,'Overall sales (all sales)'!C$1)</f>
        <v>0.858327601672907</v>
      </c>
      <c r="D55" s="6">
        <f>SUMIFS('all sales summary'!$C$2:$C$2047,'all sales summary'!$A$2:$A$2047,'Overall sales (all sales)'!$A55,'all sales summary'!$B$2:$B$2047,'Overall sales (all sales)'!D$1)</f>
        <v>1.0175341938896501</v>
      </c>
      <c r="E55" s="6">
        <f>SUMIFS('all sales summary'!$C$2:$C$2047,'all sales summary'!$A$2:$A$2047,'Overall sales (all sales)'!$A55,'all sales summary'!$B$2:$B$2047,'Overall sales (all sales)'!E$1)</f>
        <v>0.98192191356070602</v>
      </c>
      <c r="F55" s="6">
        <f>SUMIFS('all sales summary'!$C$2:$C$2047,'all sales summary'!$A$2:$A$2047,'Overall sales (all sales)'!$A55,'all sales summary'!$B$2:$B$2047,'Overall sales (all sales)'!F$1)</f>
        <v>0.99630589737865505</v>
      </c>
      <c r="G55" s="6">
        <f>SUMIFS('all sales summary'!$C$2:$C$2047,'all sales summary'!$A$2:$A$2047,'Overall sales (all sales)'!$A55,'all sales summary'!$B$2:$B$2047,'Overall sales (all sales)'!G$1)</f>
        <v>0.94164967891836404</v>
      </c>
      <c r="H55" s="6">
        <f>SUMIFS('all sales summary'!$C$2:$C$2047,'all sales summary'!$A$2:$A$2047,'Overall sales (all sales)'!$A55,'all sales summary'!$B$2:$B$2047,'Overall sales (all sales)'!H$1)</f>
        <v>0.97397892100026895</v>
      </c>
      <c r="I55" s="6">
        <f>SUMIFS('all sales summary'!$C$2:$C$2047,'all sales summary'!$A$2:$A$2047,'Overall sales (all sales)'!$A55,'all sales summary'!$B$2:$B$2047,'Overall sales (all sales)'!I$1)</f>
        <v>0.99970437356498798</v>
      </c>
      <c r="J55" s="6">
        <f>SUMIFS('all sales summary'!$C$2:$C$2047,'all sales summary'!$A$2:$A$2047,'Overall sales (all sales)'!$A55,'all sales summary'!$B$2:$B$2047,'Overall sales (all sales)'!J$1)</f>
        <v>0.95974520863725499</v>
      </c>
      <c r="K55" s="6">
        <f>SUMIFS('all sales summary'!$C$2:$C$2047,'all sales summary'!$A$2:$A$2047,'Overall sales (all sales)'!$A55,'all sales summary'!$B$2:$B$2047,'Overall sales (all sales)'!K$1)</f>
        <v>1.03579197817173</v>
      </c>
      <c r="L55" s="6">
        <f>SUMIFS('all sales summary'!$C$2:$C$2047,'all sales summary'!$A$2:$A$2047,'Overall sales (all sales)'!$A55,'all sales summary'!$B$2:$B$2047,'Overall sales (all sales)'!L$1)</f>
        <v>1.11520862299507</v>
      </c>
      <c r="M55" s="6">
        <f>SUMIFS('all sales summary'!$C$2:$C$2047,'all sales summary'!$A$2:$A$2047,'Overall sales (all sales)'!$A55,'all sales summary'!$B$2:$B$2047,'Overall sales (all sales)'!M$1)</f>
        <v>1.27296029669778</v>
      </c>
      <c r="N55" s="6">
        <f>SUMIFS('all sales summary'!$C$2:$C$2047,'all sales summary'!$A$2:$A$2047,'Overall sales (all sales)'!$A55,'all sales summary'!$B$2:$B$2047,'Overall sales (all sales)'!N$1)</f>
        <v>1.1241565333550401</v>
      </c>
      <c r="O55" s="6">
        <f>SUMIFS('all sales summary'!$C$2:$C$2047,'all sales summary'!$A$2:$A$2047,'Overall sales (all sales)'!$A55,'all sales summary'!$B$2:$B$2047,'Overall sales (all sales)'!O$1)</f>
        <v>1.1212147821014899</v>
      </c>
      <c r="P55" s="6">
        <f>SUMIFS('all sales summary'!$C$2:$C$2047,'all sales summary'!$A$2:$A$2047,'Overall sales (all sales)'!$A55,'all sales summary'!$B$2:$B$2047,'Overall sales (all sales)'!P$1)</f>
        <v>0.98760726995940495</v>
      </c>
      <c r="Q55" s="6">
        <f>SUMIFS('all sales summary'!$C$2:$C$2047,'all sales summary'!$A$2:$A$2047,'Overall sales (all sales)'!$A55,'all sales summary'!$B$2:$B$2047,'Overall sales (all sales)'!Q$1)</f>
        <v>0.68145104820970304</v>
      </c>
      <c r="R55" s="6">
        <f>SUMIFS('all sales summary'!$C$2:$C$2047,'all sales summary'!$A$2:$A$2047,'Overall sales (all sales)'!$A55,'all sales summary'!$B$2:$B$2047,'Overall sales (all sales)'!R$1)</f>
        <v>0.836667286213855</v>
      </c>
      <c r="S55" s="6">
        <f>SUMIFS('all sales summary'!$C$2:$C$2047,'all sales summary'!$A$2:$A$2047,'Overall sales (all sales)'!$A55,'all sales summary'!$B$2:$B$2047,'Overall sales (all sales)'!S$1)</f>
        <v>1.0204095478684401</v>
      </c>
      <c r="T55" s="6">
        <f>SUMIFS('all sales summary'!$C$2:$C$2047,'all sales summary'!$A$2:$A$2047,'Overall sales (all sales)'!$A55,'all sales summary'!$B$2:$B$2047,'Overall sales (all sales)'!T$1)</f>
        <v>1.2034565505478301</v>
      </c>
      <c r="U55" s="6">
        <f>SUMIFS('all sales summary'!$C$2:$C$2047,'all sales summary'!$A$2:$A$2047,'Overall sales (all sales)'!$A55,'all sales summary'!$B$2:$B$2047,'Overall sales (all sales)'!U$1)</f>
        <v>1.17297250917208</v>
      </c>
      <c r="V55" s="6">
        <f>SUMIFS('all sales summary'!$C$2:$C$2047,'all sales summary'!$A$2:$A$2047,'Overall sales (all sales)'!$A55,'all sales summary'!$B$2:$B$2047,'Overall sales (all sales)'!V$1)</f>
        <v>1.15059897570435</v>
      </c>
      <c r="W55" s="6">
        <f>SUMIFS('all sales summary'!$C$2:$C$2047,'all sales summary'!$A$2:$A$2047,'Overall sales (all sales)'!$A55,'all sales summary'!$B$2:$B$2047,'Overall sales (all sales)'!W$1)</f>
        <v>1.18599574952586</v>
      </c>
      <c r="X55" s="6">
        <f>SUMIFS('all sales summary'!$C$2:$C$2047,'all sales summary'!$A$2:$A$2047,'Overall sales (all sales)'!$A55,'all sales summary'!$B$2:$B$2047,'Overall sales (all sales)'!X$1)</f>
        <v>1.02781982680925</v>
      </c>
      <c r="Y55" s="6">
        <f>SUMIFS('all sales summary'!$C$2:$C$2047,'all sales summary'!$A$2:$A$2047,'Overall sales (all sales)'!$A55,'all sales summary'!$B$2:$B$2047,'Overall sales (all sales)'!Y$1)</f>
        <v>1.2705206122005499</v>
      </c>
      <c r="Z55" s="6">
        <f>SUMIFS('all sales summary'!$C$2:$C$2047,'all sales summary'!$A$2:$A$2047,'Overall sales (all sales)'!$A55,'all sales summary'!$B$2:$B$2047,'Overall sales (all sales)'!Z$1)</f>
        <v>0.87318520290271595</v>
      </c>
      <c r="AA55" s="6">
        <f>SUMIFS('all sales summary'!$C$2:$C$2047,'all sales summary'!$A$2:$A$2047,'Overall sales (all sales)'!$A55,'all sales summary'!$B$2:$B$2047,'Overall sales (all sales)'!AA$1)</f>
        <v>0.87703575323837701</v>
      </c>
      <c r="AB55" s="6">
        <f>SUMIFS('all sales summary'!$C$2:$C$2047,'all sales summary'!$A$2:$A$2047,'Overall sales (all sales)'!$A55,'all sales summary'!$B$2:$B$2047,'Overall sales (all sales)'!AB$1)</f>
        <v>1.05162941991143</v>
      </c>
      <c r="AC55" s="6">
        <f>SUMIFS('all sales summary'!$C$2:$C$2047,'all sales summary'!$A$2:$A$2047,'Overall sales (all sales)'!$A55,'all sales summary'!$B$2:$B$2047,'Overall sales (all sales)'!AC$1)</f>
        <v>1.1320142962829201</v>
      </c>
      <c r="AD55" s="6">
        <f>SUMIFS('all sales summary'!$C$2:$C$2047,'all sales summary'!$A$2:$A$2047,'Overall sales (all sales)'!$A55,'all sales summary'!$B$2:$B$2047,'Overall sales (all sales)'!AD$1)</f>
        <v>1.2174482137854601</v>
      </c>
      <c r="AE55" s="6">
        <f>SUMIFS('all sales summary'!$C$2:$C$2047,'all sales summary'!$A$2:$A$2047,'Overall sales (all sales)'!$A55,'all sales summary'!$B$2:$B$2047,'Overall sales (all sales)'!AE$1)</f>
        <v>1.17688424714725</v>
      </c>
      <c r="AF55" s="6">
        <f>SUMIFS('all sales summary'!$C$2:$C$2047,'all sales summary'!$A$2:$A$2047,'Overall sales (all sales)'!$A55,'all sales summary'!$B$2:$B$2047,'Overall sales (all sales)'!AF$1)</f>
        <v>1.22358360310368</v>
      </c>
      <c r="AG55" s="6">
        <f>SUMIFS('all sales summary'!$C$2:$C$2047,'all sales summary'!$A$2:$A$2047,'Overall sales (all sales)'!$A55,'all sales summary'!$B$2:$B$2047,'Overall sales (all sales)'!AG$1)</f>
        <v>1.4237082172944899</v>
      </c>
      <c r="AH55" s="6">
        <f>SUMIFS('all sales summary'!$C$2:$C$2047,'all sales summary'!$A$2:$A$2047,'Overall sales (all sales)'!$A55,'all sales summary'!$B$2:$B$2047,'Overall sales (all sales)'!AH$1)</f>
        <v>1.6265857552470899</v>
      </c>
      <c r="AK55" t="s">
        <v>20</v>
      </c>
      <c r="AL55" s="6">
        <v>0.92308507079186997</v>
      </c>
    </row>
    <row r="56" spans="1:38" x14ac:dyDescent="0.25">
      <c r="A56" s="5" t="s">
        <v>61</v>
      </c>
      <c r="B56" s="6">
        <f>SUMIFS('all sales summary'!$C$2:$C$2047,'all sales summary'!$A$2:$A$2047,'Overall sales (all sales)'!$A56,'all sales summary'!$B$2:$B$2047,'Overall sales (all sales)'!B$1)</f>
        <v>0.86041016131506298</v>
      </c>
      <c r="C56" s="6">
        <f>SUMIFS('all sales summary'!$C$2:$C$2047,'all sales summary'!$A$2:$A$2047,'Overall sales (all sales)'!$A56,'all sales summary'!$B$2:$B$2047,'Overall sales (all sales)'!C$1)</f>
        <v>0.88667100669559795</v>
      </c>
      <c r="D56" s="6">
        <f>SUMIFS('all sales summary'!$C$2:$C$2047,'all sales summary'!$A$2:$A$2047,'Overall sales (all sales)'!$A56,'all sales summary'!$B$2:$B$2047,'Overall sales (all sales)'!D$1)</f>
        <v>1.0190669274902899</v>
      </c>
      <c r="E56" s="6">
        <f>SUMIFS('all sales summary'!$C$2:$C$2047,'all sales summary'!$A$2:$A$2047,'Overall sales (all sales)'!$A56,'all sales summary'!$B$2:$B$2047,'Overall sales (all sales)'!E$1)</f>
        <v>0.98714387752267196</v>
      </c>
      <c r="F56" s="6">
        <f>SUMIFS('all sales summary'!$C$2:$C$2047,'all sales summary'!$A$2:$A$2047,'Overall sales (all sales)'!$A56,'all sales summary'!$B$2:$B$2047,'Overall sales (all sales)'!F$1)</f>
        <v>1.0205099069457</v>
      </c>
      <c r="G56" s="6">
        <f>SUMIFS('all sales summary'!$C$2:$C$2047,'all sales summary'!$A$2:$A$2047,'Overall sales (all sales)'!$A56,'all sales summary'!$B$2:$B$2047,'Overall sales (all sales)'!G$1)</f>
        <v>0.97411079962122804</v>
      </c>
      <c r="H56" s="6">
        <f>SUMIFS('all sales summary'!$C$2:$C$2047,'all sales summary'!$A$2:$A$2047,'Overall sales (all sales)'!$A56,'all sales summary'!$B$2:$B$2047,'Overall sales (all sales)'!H$1)</f>
        <v>1.0074029663278601</v>
      </c>
      <c r="I56" s="6">
        <f>SUMIFS('all sales summary'!$C$2:$C$2047,'all sales summary'!$A$2:$A$2047,'Overall sales (all sales)'!$A56,'all sales summary'!$B$2:$B$2047,'Overall sales (all sales)'!I$1)</f>
        <v>1.02872005950874</v>
      </c>
      <c r="J56" s="6">
        <f>SUMIFS('all sales summary'!$C$2:$C$2047,'all sales summary'!$A$2:$A$2047,'Overall sales (all sales)'!$A56,'all sales summary'!$B$2:$B$2047,'Overall sales (all sales)'!J$1)</f>
        <v>0.949997886944143</v>
      </c>
      <c r="K56" s="6">
        <f>SUMIFS('all sales summary'!$C$2:$C$2047,'all sales summary'!$A$2:$A$2047,'Overall sales (all sales)'!$A56,'all sales summary'!$B$2:$B$2047,'Overall sales (all sales)'!K$1)</f>
        <v>1.02308305779182</v>
      </c>
      <c r="L56" s="6">
        <f>SUMIFS('all sales summary'!$C$2:$C$2047,'all sales summary'!$A$2:$A$2047,'Overall sales (all sales)'!$A56,'all sales summary'!$B$2:$B$2047,'Overall sales (all sales)'!L$1)</f>
        <v>1.0749796723348299</v>
      </c>
      <c r="M56" s="6">
        <f>SUMIFS('all sales summary'!$C$2:$C$2047,'all sales summary'!$A$2:$A$2047,'Overall sales (all sales)'!$A56,'all sales summary'!$B$2:$B$2047,'Overall sales (all sales)'!M$1)</f>
        <v>1.1679036775020499</v>
      </c>
      <c r="N56" s="6">
        <f>SUMIFS('all sales summary'!$C$2:$C$2047,'all sales summary'!$A$2:$A$2047,'Overall sales (all sales)'!$A56,'all sales summary'!$B$2:$B$2047,'Overall sales (all sales)'!N$1)</f>
        <v>0.92100241585979203</v>
      </c>
      <c r="O56" s="6">
        <f>SUMIFS('all sales summary'!$C$2:$C$2047,'all sales summary'!$A$2:$A$2047,'Overall sales (all sales)'!$A56,'all sales summary'!$B$2:$B$2047,'Overall sales (all sales)'!O$1)</f>
        <v>0.92080640295680405</v>
      </c>
      <c r="P56" s="6">
        <f>SUMIFS('all sales summary'!$C$2:$C$2047,'all sales summary'!$A$2:$A$2047,'Overall sales (all sales)'!$A56,'all sales summary'!$B$2:$B$2047,'Overall sales (all sales)'!P$1)</f>
        <v>0.87948894294485302</v>
      </c>
      <c r="Q56" s="6">
        <f>SUMIFS('all sales summary'!$C$2:$C$2047,'all sales summary'!$A$2:$A$2047,'Overall sales (all sales)'!$A56,'all sales summary'!$B$2:$B$2047,'Overall sales (all sales)'!Q$1)</f>
        <v>0.57856587951590599</v>
      </c>
      <c r="R56" s="6">
        <f>SUMIFS('all sales summary'!$C$2:$C$2047,'all sales summary'!$A$2:$A$2047,'Overall sales (all sales)'!$A56,'all sales summary'!$B$2:$B$2047,'Overall sales (all sales)'!R$1)</f>
        <v>0.71107245432025801</v>
      </c>
      <c r="S56" s="6">
        <f>SUMIFS('all sales summary'!$C$2:$C$2047,'all sales summary'!$A$2:$A$2047,'Overall sales (all sales)'!$A56,'all sales summary'!$B$2:$B$2047,'Overall sales (all sales)'!S$1)</f>
        <v>0.80523294592721095</v>
      </c>
      <c r="T56" s="6">
        <f>SUMIFS('all sales summary'!$C$2:$C$2047,'all sales summary'!$A$2:$A$2047,'Overall sales (all sales)'!$A56,'all sales summary'!$B$2:$B$2047,'Overall sales (all sales)'!T$1)</f>
        <v>1.0245414464246301</v>
      </c>
      <c r="U56" s="6">
        <f>SUMIFS('all sales summary'!$C$2:$C$2047,'all sales summary'!$A$2:$A$2047,'Overall sales (all sales)'!$A56,'all sales summary'!$B$2:$B$2047,'Overall sales (all sales)'!U$1)</f>
        <v>1.1218742941192701</v>
      </c>
      <c r="V56" s="6">
        <f>SUMIFS('all sales summary'!$C$2:$C$2047,'all sales summary'!$A$2:$A$2047,'Overall sales (all sales)'!$A56,'all sales summary'!$B$2:$B$2047,'Overall sales (all sales)'!V$1)</f>
        <v>1.0664447502297101</v>
      </c>
      <c r="W56" s="6">
        <f>SUMIFS('all sales summary'!$C$2:$C$2047,'all sales summary'!$A$2:$A$2047,'Overall sales (all sales)'!$A56,'all sales summary'!$B$2:$B$2047,'Overall sales (all sales)'!W$1)</f>
        <v>0.95234463045782503</v>
      </c>
      <c r="X56" s="6">
        <f>SUMIFS('all sales summary'!$C$2:$C$2047,'all sales summary'!$A$2:$A$2047,'Overall sales (all sales)'!$A56,'all sales summary'!$B$2:$B$2047,'Overall sales (all sales)'!X$1)</f>
        <v>1.01307126390908</v>
      </c>
      <c r="Y56" s="6">
        <f>SUMIFS('all sales summary'!$C$2:$C$2047,'all sales summary'!$A$2:$A$2047,'Overall sales (all sales)'!$A56,'all sales summary'!$B$2:$B$2047,'Overall sales (all sales)'!Y$1)</f>
        <v>1.0257982297313599</v>
      </c>
      <c r="Z56" s="6">
        <f>SUMIFS('all sales summary'!$C$2:$C$2047,'all sales summary'!$A$2:$A$2047,'Overall sales (all sales)'!$A56,'all sales summary'!$B$2:$B$2047,'Overall sales (all sales)'!Z$1)</f>
        <v>0.65703430461589596</v>
      </c>
      <c r="AA56" s="6">
        <f>SUMIFS('all sales summary'!$C$2:$C$2047,'all sales summary'!$A$2:$A$2047,'Overall sales (all sales)'!$A56,'all sales summary'!$B$2:$B$2047,'Overall sales (all sales)'!AA$1)</f>
        <v>0.65613161156260003</v>
      </c>
      <c r="AB56" s="6">
        <f>SUMIFS('all sales summary'!$C$2:$C$2047,'all sales summary'!$A$2:$A$2047,'Overall sales (all sales)'!$A56,'all sales summary'!$B$2:$B$2047,'Overall sales (all sales)'!AB$1)</f>
        <v>0.83637673023039705</v>
      </c>
      <c r="AC56" s="6">
        <f>SUMIFS('all sales summary'!$C$2:$C$2047,'all sales summary'!$A$2:$A$2047,'Overall sales (all sales)'!$A56,'all sales summary'!$B$2:$B$2047,'Overall sales (all sales)'!AC$1)</f>
        <v>1.02610239785848</v>
      </c>
      <c r="AD56" s="6">
        <f>SUMIFS('all sales summary'!$C$2:$C$2047,'all sales summary'!$A$2:$A$2047,'Overall sales (all sales)'!$A56,'all sales summary'!$B$2:$B$2047,'Overall sales (all sales)'!AD$1)</f>
        <v>1.1510996609329001</v>
      </c>
      <c r="AE56" s="6">
        <f>SUMIFS('all sales summary'!$C$2:$C$2047,'all sales summary'!$A$2:$A$2047,'Overall sales (all sales)'!$A56,'all sales summary'!$B$2:$B$2047,'Overall sales (all sales)'!AE$1)</f>
        <v>1.1510231400350499</v>
      </c>
      <c r="AF56" s="6">
        <f>SUMIFS('all sales summary'!$C$2:$C$2047,'all sales summary'!$A$2:$A$2047,'Overall sales (all sales)'!$A56,'all sales summary'!$B$2:$B$2047,'Overall sales (all sales)'!AF$1)</f>
        <v>1.2181454584445499</v>
      </c>
      <c r="AG56" s="6">
        <f>SUMIFS('all sales summary'!$C$2:$C$2047,'all sales summary'!$A$2:$A$2047,'Overall sales (all sales)'!$A56,'all sales summary'!$B$2:$B$2047,'Overall sales (all sales)'!AG$1)</f>
        <v>1.2159468500451001</v>
      </c>
      <c r="AH56" s="6">
        <f>SUMIFS('all sales summary'!$C$2:$C$2047,'all sales summary'!$A$2:$A$2047,'Overall sales (all sales)'!$A56,'all sales summary'!$B$2:$B$2047,'Overall sales (all sales)'!AH$1)</f>
        <v>1.1762946026825301</v>
      </c>
      <c r="AK56" t="s">
        <v>49</v>
      </c>
      <c r="AL56" s="6">
        <v>0.90840795469204705</v>
      </c>
    </row>
    <row r="57" spans="1:38" x14ac:dyDescent="0.25">
      <c r="A57" s="5" t="s">
        <v>62</v>
      </c>
      <c r="B57" s="6">
        <f>SUMIFS('all sales summary'!$C$2:$C$2047,'all sales summary'!$A$2:$A$2047,'Overall sales (all sales)'!$A57,'all sales summary'!$B$2:$B$2047,'Overall sales (all sales)'!B$1)</f>
        <v>0.85047664861486305</v>
      </c>
      <c r="C57" s="6">
        <f>SUMIFS('all sales summary'!$C$2:$C$2047,'all sales summary'!$A$2:$A$2047,'Overall sales (all sales)'!$A57,'all sales summary'!$B$2:$B$2047,'Overall sales (all sales)'!C$1)</f>
        <v>0.85880868399046195</v>
      </c>
      <c r="D57" s="6">
        <f>SUMIFS('all sales summary'!$C$2:$C$2047,'all sales summary'!$A$2:$A$2047,'Overall sales (all sales)'!$A57,'all sales summary'!$B$2:$B$2047,'Overall sales (all sales)'!D$1)</f>
        <v>1.05444197664104</v>
      </c>
      <c r="E57" s="6">
        <f>SUMIFS('all sales summary'!$C$2:$C$2047,'all sales summary'!$A$2:$A$2047,'Overall sales (all sales)'!$A57,'all sales summary'!$B$2:$B$2047,'Overall sales (all sales)'!E$1)</f>
        <v>0.98806073569785602</v>
      </c>
      <c r="F57" s="6">
        <f>SUMIFS('all sales summary'!$C$2:$C$2047,'all sales summary'!$A$2:$A$2047,'Overall sales (all sales)'!$A57,'all sales summary'!$B$2:$B$2047,'Overall sales (all sales)'!F$1)</f>
        <v>1.0308960396195801</v>
      </c>
      <c r="G57" s="6">
        <f>SUMIFS('all sales summary'!$C$2:$C$2047,'all sales summary'!$A$2:$A$2047,'Overall sales (all sales)'!$A57,'all sales summary'!$B$2:$B$2047,'Overall sales (all sales)'!G$1)</f>
        <v>0.99955986941185004</v>
      </c>
      <c r="H57" s="6">
        <f>SUMIFS('all sales summary'!$C$2:$C$2047,'all sales summary'!$A$2:$A$2047,'Overall sales (all sales)'!$A57,'all sales summary'!$B$2:$B$2047,'Overall sales (all sales)'!H$1)</f>
        <v>1.0362971803899499</v>
      </c>
      <c r="I57" s="6">
        <f>SUMIFS('all sales summary'!$C$2:$C$2047,'all sales summary'!$A$2:$A$2047,'Overall sales (all sales)'!$A57,'all sales summary'!$B$2:$B$2047,'Overall sales (all sales)'!I$1)</f>
        <v>1.0339271402363099</v>
      </c>
      <c r="J57" s="6">
        <f>SUMIFS('all sales summary'!$C$2:$C$2047,'all sales summary'!$A$2:$A$2047,'Overall sales (all sales)'!$A57,'all sales summary'!$B$2:$B$2047,'Overall sales (all sales)'!J$1)</f>
        <v>0.93594439236775395</v>
      </c>
      <c r="K57" s="6">
        <f>SUMIFS('all sales summary'!$C$2:$C$2047,'all sales summary'!$A$2:$A$2047,'Overall sales (all sales)'!$A57,'all sales summary'!$B$2:$B$2047,'Overall sales (all sales)'!K$1)</f>
        <v>1.0173138230455701</v>
      </c>
      <c r="L57" s="6">
        <f>SUMIFS('all sales summary'!$C$2:$C$2047,'all sales summary'!$A$2:$A$2047,'Overall sales (all sales)'!$A57,'all sales summary'!$B$2:$B$2047,'Overall sales (all sales)'!L$1)</f>
        <v>1.0654193660783899</v>
      </c>
      <c r="M57" s="6">
        <f>SUMIFS('all sales summary'!$C$2:$C$2047,'all sales summary'!$A$2:$A$2047,'Overall sales (all sales)'!$A57,'all sales summary'!$B$2:$B$2047,'Overall sales (all sales)'!M$1)</f>
        <v>1.1288541439063799</v>
      </c>
      <c r="N57" s="6">
        <f>SUMIFS('all sales summary'!$C$2:$C$2047,'all sales summary'!$A$2:$A$2047,'Overall sales (all sales)'!$A57,'all sales summary'!$B$2:$B$2047,'Overall sales (all sales)'!N$1)</f>
        <v>0.90956579904401802</v>
      </c>
      <c r="O57" s="6">
        <f>SUMIFS('all sales summary'!$C$2:$C$2047,'all sales summary'!$A$2:$A$2047,'Overall sales (all sales)'!$A57,'all sales summary'!$B$2:$B$2047,'Overall sales (all sales)'!O$1)</f>
        <v>0.89839337215251103</v>
      </c>
      <c r="P57" s="6">
        <f>SUMIFS('all sales summary'!$C$2:$C$2047,'all sales summary'!$A$2:$A$2047,'Overall sales (all sales)'!$A57,'all sales summary'!$B$2:$B$2047,'Overall sales (all sales)'!P$1)</f>
        <v>0.81128195968003103</v>
      </c>
      <c r="Q57" s="6">
        <f>SUMIFS('all sales summary'!$C$2:$C$2047,'all sales summary'!$A$2:$A$2047,'Overall sales (all sales)'!$A57,'all sales summary'!$B$2:$B$2047,'Overall sales (all sales)'!Q$1)</f>
        <v>0.46597878028841799</v>
      </c>
      <c r="R57" s="6">
        <f>SUMIFS('all sales summary'!$C$2:$C$2047,'all sales summary'!$A$2:$A$2047,'Overall sales (all sales)'!$A57,'all sales summary'!$B$2:$B$2047,'Overall sales (all sales)'!R$1)</f>
        <v>0.60742363988240999</v>
      </c>
      <c r="S57" s="6">
        <f>SUMIFS('all sales summary'!$C$2:$C$2047,'all sales summary'!$A$2:$A$2047,'Overall sales (all sales)'!$A57,'all sales summary'!$B$2:$B$2047,'Overall sales (all sales)'!S$1)</f>
        <v>0.778704146009079</v>
      </c>
      <c r="T57" s="6">
        <f>SUMIFS('all sales summary'!$C$2:$C$2047,'all sales summary'!$A$2:$A$2047,'Overall sales (all sales)'!$A57,'all sales summary'!$B$2:$B$2047,'Overall sales (all sales)'!T$1)</f>
        <v>0.87937650442897097</v>
      </c>
      <c r="U57" s="6">
        <f>SUMIFS('all sales summary'!$C$2:$C$2047,'all sales summary'!$A$2:$A$2047,'Overall sales (all sales)'!$A57,'all sales summary'!$B$2:$B$2047,'Overall sales (all sales)'!U$1)</f>
        <v>0.90394586845834202</v>
      </c>
      <c r="V57" s="6">
        <f>SUMIFS('all sales summary'!$C$2:$C$2047,'all sales summary'!$A$2:$A$2047,'Overall sales (all sales)'!$A57,'all sales summary'!$B$2:$B$2047,'Overall sales (all sales)'!V$1)</f>
        <v>0.90147678051672298</v>
      </c>
      <c r="W57" s="6">
        <f>SUMIFS('all sales summary'!$C$2:$C$2047,'all sales summary'!$A$2:$A$2047,'Overall sales (all sales)'!$A57,'all sales summary'!$B$2:$B$2047,'Overall sales (all sales)'!W$1)</f>
        <v>0.94041426693829799</v>
      </c>
      <c r="X57" s="6">
        <f>SUMIFS('all sales summary'!$C$2:$C$2047,'all sales summary'!$A$2:$A$2047,'Overall sales (all sales)'!$A57,'all sales summary'!$B$2:$B$2047,'Overall sales (all sales)'!X$1)</f>
        <v>0.77481117149373302</v>
      </c>
      <c r="Y57" s="6">
        <f>SUMIFS('all sales summary'!$C$2:$C$2047,'all sales summary'!$A$2:$A$2047,'Overall sales (all sales)'!$A57,'all sales summary'!$B$2:$B$2047,'Overall sales (all sales)'!Y$1)</f>
        <v>1.03061644337224</v>
      </c>
      <c r="Z57" s="6">
        <f>SUMIFS('all sales summary'!$C$2:$C$2047,'all sales summary'!$A$2:$A$2047,'Overall sales (all sales)'!$A57,'all sales summary'!$B$2:$B$2047,'Overall sales (all sales)'!Z$1)</f>
        <v>0.578086061551773</v>
      </c>
      <c r="AA57" s="6">
        <f>SUMIFS('all sales summary'!$C$2:$C$2047,'all sales summary'!$A$2:$A$2047,'Overall sales (all sales)'!$A57,'all sales summary'!$B$2:$B$2047,'Overall sales (all sales)'!AA$1)</f>
        <v>0.59913932658522495</v>
      </c>
      <c r="AB57" s="6">
        <f>SUMIFS('all sales summary'!$C$2:$C$2047,'all sales summary'!$A$2:$A$2047,'Overall sales (all sales)'!$A57,'all sales summary'!$B$2:$B$2047,'Overall sales (all sales)'!AB$1)</f>
        <v>0.71794699145200702</v>
      </c>
      <c r="AC57" s="6">
        <f>SUMIFS('all sales summary'!$C$2:$C$2047,'all sales summary'!$A$2:$A$2047,'Overall sales (all sales)'!$A57,'all sales summary'!$B$2:$B$2047,'Overall sales (all sales)'!AC$1)</f>
        <v>0.87553289215278896</v>
      </c>
      <c r="AD57" s="6">
        <f>SUMIFS('all sales summary'!$C$2:$C$2047,'all sales summary'!$A$2:$A$2047,'Overall sales (all sales)'!$A57,'all sales summary'!$B$2:$B$2047,'Overall sales (all sales)'!AD$1)</f>
        <v>0.99159060441541402</v>
      </c>
      <c r="AE57" s="6">
        <f>SUMIFS('all sales summary'!$C$2:$C$2047,'all sales summary'!$A$2:$A$2047,'Overall sales (all sales)'!$A57,'all sales summary'!$B$2:$B$2047,'Overall sales (all sales)'!AE$1)</f>
        <v>0.953471916633442</v>
      </c>
      <c r="AF57" s="6">
        <f>SUMIFS('all sales summary'!$C$2:$C$2047,'all sales summary'!$A$2:$A$2047,'Overall sales (all sales)'!$A57,'all sales summary'!$B$2:$B$2047,'Overall sales (all sales)'!AF$1)</f>
        <v>1.04067916135542</v>
      </c>
      <c r="AG57" s="6">
        <f>SUMIFS('all sales summary'!$C$2:$C$2047,'all sales summary'!$A$2:$A$2047,'Overall sales (all sales)'!$A57,'all sales summary'!$B$2:$B$2047,'Overall sales (all sales)'!AG$1)</f>
        <v>1.0033574827168501</v>
      </c>
      <c r="AH57" s="6">
        <f>SUMIFS('all sales summary'!$C$2:$C$2047,'all sales summary'!$A$2:$A$2047,'Overall sales (all sales)'!$A57,'all sales summary'!$B$2:$B$2047,'Overall sales (all sales)'!AH$1)</f>
        <v>0.99025208369809703</v>
      </c>
      <c r="AK57" t="s">
        <v>56</v>
      </c>
      <c r="AL57" s="6">
        <v>0.89215995116372604</v>
      </c>
    </row>
    <row r="58" spans="1:38" x14ac:dyDescent="0.25">
      <c r="A58" s="5" t="s">
        <v>63</v>
      </c>
      <c r="B58" s="6">
        <f>SUMIFS('all sales summary'!$C$2:$C$2047,'all sales summary'!$A$2:$A$2047,'Overall sales (all sales)'!$A58,'all sales summary'!$B$2:$B$2047,'Overall sales (all sales)'!B$1)</f>
        <v>0.82820879703261097</v>
      </c>
      <c r="C58" s="6">
        <f>SUMIFS('all sales summary'!$C$2:$C$2047,'all sales summary'!$A$2:$A$2047,'Overall sales (all sales)'!$A58,'all sales summary'!$B$2:$B$2047,'Overall sales (all sales)'!C$1)</f>
        <v>0.86291714675746201</v>
      </c>
      <c r="D58" s="6">
        <f>SUMIFS('all sales summary'!$C$2:$C$2047,'all sales summary'!$A$2:$A$2047,'Overall sales (all sales)'!$A58,'all sales summary'!$B$2:$B$2047,'Overall sales (all sales)'!D$1)</f>
        <v>1.0066680873239</v>
      </c>
      <c r="E58" s="6">
        <f>SUMIFS('all sales summary'!$C$2:$C$2047,'all sales summary'!$A$2:$A$2047,'Overall sales (all sales)'!$A58,'all sales summary'!$B$2:$B$2047,'Overall sales (all sales)'!E$1)</f>
        <v>0.97625144819186205</v>
      </c>
      <c r="F58" s="6">
        <f>SUMIFS('all sales summary'!$C$2:$C$2047,'all sales summary'!$A$2:$A$2047,'Overall sales (all sales)'!$A58,'all sales summary'!$B$2:$B$2047,'Overall sales (all sales)'!F$1)</f>
        <v>1.01953798754269</v>
      </c>
      <c r="G58" s="6">
        <f>SUMIFS('all sales summary'!$C$2:$C$2047,'all sales summary'!$A$2:$A$2047,'Overall sales (all sales)'!$A58,'all sales summary'!$B$2:$B$2047,'Overall sales (all sales)'!G$1)</f>
        <v>0.96881254463827704</v>
      </c>
      <c r="H58" s="6">
        <f>SUMIFS('all sales summary'!$C$2:$C$2047,'all sales summary'!$A$2:$A$2047,'Overall sales (all sales)'!$A58,'all sales summary'!$B$2:$B$2047,'Overall sales (all sales)'!H$1)</f>
        <v>1.02262802853697</v>
      </c>
      <c r="I58" s="6">
        <f>SUMIFS('all sales summary'!$C$2:$C$2047,'all sales summary'!$A$2:$A$2047,'Overall sales (all sales)'!$A58,'all sales summary'!$B$2:$B$2047,'Overall sales (all sales)'!I$1)</f>
        <v>1.0147433624362101</v>
      </c>
      <c r="J58" s="6">
        <f>SUMIFS('all sales summary'!$C$2:$C$2047,'all sales summary'!$A$2:$A$2047,'Overall sales (all sales)'!$A58,'all sales summary'!$B$2:$B$2047,'Overall sales (all sales)'!J$1)</f>
        <v>0.94692543660911199</v>
      </c>
      <c r="K58" s="6">
        <f>SUMIFS('all sales summary'!$C$2:$C$2047,'all sales summary'!$A$2:$A$2047,'Overall sales (all sales)'!$A58,'all sales summary'!$B$2:$B$2047,'Overall sales (all sales)'!K$1)</f>
        <v>0.99143250802835803</v>
      </c>
      <c r="L58" s="6">
        <f>SUMIFS('all sales summary'!$C$2:$C$2047,'all sales summary'!$A$2:$A$2047,'Overall sales (all sales)'!$A58,'all sales summary'!$B$2:$B$2047,'Overall sales (all sales)'!L$1)</f>
        <v>1.08374599502101</v>
      </c>
      <c r="M58" s="6">
        <f>SUMIFS('all sales summary'!$C$2:$C$2047,'all sales summary'!$A$2:$A$2047,'Overall sales (all sales)'!$A58,'all sales summary'!$B$2:$B$2047,'Overall sales (all sales)'!M$1)</f>
        <v>1.2781286578815401</v>
      </c>
      <c r="N58" s="6">
        <f>SUMIFS('all sales summary'!$C$2:$C$2047,'all sales summary'!$A$2:$A$2047,'Overall sales (all sales)'!$A58,'all sales summary'!$B$2:$B$2047,'Overall sales (all sales)'!N$1)</f>
        <v>0.89434757098577</v>
      </c>
      <c r="O58" s="6">
        <f>SUMIFS('all sales summary'!$C$2:$C$2047,'all sales summary'!$A$2:$A$2047,'Overall sales (all sales)'!$A58,'all sales summary'!$B$2:$B$2047,'Overall sales (all sales)'!O$1)</f>
        <v>0.91383353008916002</v>
      </c>
      <c r="P58" s="6">
        <f>SUMIFS('all sales summary'!$C$2:$C$2047,'all sales summary'!$A$2:$A$2047,'Overall sales (all sales)'!$A58,'all sales summary'!$B$2:$B$2047,'Overall sales (all sales)'!P$1)</f>
        <v>0.83547370940854104</v>
      </c>
      <c r="Q58" s="6">
        <f>SUMIFS('all sales summary'!$C$2:$C$2047,'all sales summary'!$A$2:$A$2047,'Overall sales (all sales)'!$A58,'all sales summary'!$B$2:$B$2047,'Overall sales (all sales)'!Q$1)</f>
        <v>0.52149773390281795</v>
      </c>
      <c r="R58" s="6">
        <f>SUMIFS('all sales summary'!$C$2:$C$2047,'all sales summary'!$A$2:$A$2047,'Overall sales (all sales)'!$A58,'all sales summary'!$B$2:$B$2047,'Overall sales (all sales)'!R$1)</f>
        <v>0.64937814127983795</v>
      </c>
      <c r="S58" s="6">
        <f>SUMIFS('all sales summary'!$C$2:$C$2047,'all sales summary'!$A$2:$A$2047,'Overall sales (all sales)'!$A58,'all sales summary'!$B$2:$B$2047,'Overall sales (all sales)'!S$1)</f>
        <v>0.79982283315550995</v>
      </c>
      <c r="T58" s="6">
        <f>SUMIFS('all sales summary'!$C$2:$C$2047,'all sales summary'!$A$2:$A$2047,'Overall sales (all sales)'!$A58,'all sales summary'!$B$2:$B$2047,'Overall sales (all sales)'!T$1)</f>
        <v>0.95750549759310899</v>
      </c>
      <c r="U58" s="6">
        <f>SUMIFS('all sales summary'!$C$2:$C$2047,'all sales summary'!$A$2:$A$2047,'Overall sales (all sales)'!$A58,'all sales summary'!$B$2:$B$2047,'Overall sales (all sales)'!U$1)</f>
        <v>0.99935371977249399</v>
      </c>
      <c r="V58" s="6">
        <f>SUMIFS('all sales summary'!$C$2:$C$2047,'all sales summary'!$A$2:$A$2047,'Overall sales (all sales)'!$A58,'all sales summary'!$B$2:$B$2047,'Overall sales (all sales)'!V$1)</f>
        <v>0.94406819583770796</v>
      </c>
      <c r="W58" s="6">
        <f>SUMIFS('all sales summary'!$C$2:$C$2047,'all sales summary'!$A$2:$A$2047,'Overall sales (all sales)'!$A58,'all sales summary'!$B$2:$B$2047,'Overall sales (all sales)'!W$1)</f>
        <v>1.01447501709006</v>
      </c>
      <c r="X58" s="6">
        <f>SUMIFS('all sales summary'!$C$2:$C$2047,'all sales summary'!$A$2:$A$2047,'Overall sales (all sales)'!$A58,'all sales summary'!$B$2:$B$2047,'Overall sales (all sales)'!X$1)</f>
        <v>0.75795058908438595</v>
      </c>
      <c r="Y58" s="6">
        <f>SUMIFS('all sales summary'!$C$2:$C$2047,'all sales summary'!$A$2:$A$2047,'Overall sales (all sales)'!$A58,'all sales summary'!$B$2:$B$2047,'Overall sales (all sales)'!Y$1)</f>
        <v>1.2217812203834899</v>
      </c>
      <c r="Z58" s="6">
        <f>SUMIFS('all sales summary'!$C$2:$C$2047,'all sales summary'!$A$2:$A$2047,'Overall sales (all sales)'!$A58,'all sales summary'!$B$2:$B$2047,'Overall sales (all sales)'!Z$1)</f>
        <v>0.60729935828620096</v>
      </c>
      <c r="AA58" s="6">
        <f>SUMIFS('all sales summary'!$C$2:$C$2047,'all sales summary'!$A$2:$A$2047,'Overall sales (all sales)'!$A58,'all sales summary'!$B$2:$B$2047,'Overall sales (all sales)'!AA$1)</f>
        <v>0.60872029338112599</v>
      </c>
      <c r="AB58" s="6">
        <f>SUMIFS('all sales summary'!$C$2:$C$2047,'all sales summary'!$A$2:$A$2047,'Overall sales (all sales)'!$A58,'all sales summary'!$B$2:$B$2047,'Overall sales (all sales)'!AB$1)</f>
        <v>0.76170807944363195</v>
      </c>
      <c r="AC58" s="6">
        <f>SUMIFS('all sales summary'!$C$2:$C$2047,'all sales summary'!$A$2:$A$2047,'Overall sales (all sales)'!$A58,'all sales summary'!$B$2:$B$2047,'Overall sales (all sales)'!AC$1)</f>
        <v>0.94257639109159397</v>
      </c>
      <c r="AD58" s="6">
        <f>SUMIFS('all sales summary'!$C$2:$C$2047,'all sales summary'!$A$2:$A$2047,'Overall sales (all sales)'!$A58,'all sales summary'!$B$2:$B$2047,'Overall sales (all sales)'!AD$1)</f>
        <v>1.0557531414513801</v>
      </c>
      <c r="AE58" s="6">
        <f>SUMIFS('all sales summary'!$C$2:$C$2047,'all sales summary'!$A$2:$A$2047,'Overall sales (all sales)'!$A58,'all sales summary'!$B$2:$B$2047,'Overall sales (all sales)'!AE$1)</f>
        <v>1.01007937263627</v>
      </c>
      <c r="AF58" s="6">
        <f>SUMIFS('all sales summary'!$C$2:$C$2047,'all sales summary'!$A$2:$A$2047,'Overall sales (all sales)'!$A58,'all sales summary'!$B$2:$B$2047,'Overall sales (all sales)'!AF$1)</f>
        <v>1.0854554531402201</v>
      </c>
      <c r="AG58" s="6">
        <f>SUMIFS('all sales summary'!$C$2:$C$2047,'all sales summary'!$A$2:$A$2047,'Overall sales (all sales)'!$A58,'all sales summary'!$B$2:$B$2047,'Overall sales (all sales)'!AG$1)</f>
        <v>1.10546956453708</v>
      </c>
      <c r="AH58" s="6">
        <f>SUMIFS('all sales summary'!$C$2:$C$2047,'all sales summary'!$A$2:$A$2047,'Overall sales (all sales)'!$A58,'all sales summary'!$B$2:$B$2047,'Overall sales (all sales)'!AH$1)</f>
        <v>1.0095300902364399</v>
      </c>
      <c r="AK58" t="s">
        <v>8</v>
      </c>
      <c r="AL58" s="6">
        <v>0.87174262723308404</v>
      </c>
    </row>
    <row r="59" spans="1:38" x14ac:dyDescent="0.25">
      <c r="A59" s="5" t="s">
        <v>64</v>
      </c>
      <c r="B59" s="6">
        <f>SUMIFS('all sales summary'!$C$2:$C$2047,'all sales summary'!$A$2:$A$2047,'Overall sales (all sales)'!$A59,'all sales summary'!$B$2:$B$2047,'Overall sales (all sales)'!B$1)</f>
        <v>0.88628213203490203</v>
      </c>
      <c r="C59" s="6">
        <f>SUMIFS('all sales summary'!$C$2:$C$2047,'all sales summary'!$A$2:$A$2047,'Overall sales (all sales)'!$A59,'all sales summary'!$B$2:$B$2047,'Overall sales (all sales)'!C$1)</f>
        <v>0.89327308730408395</v>
      </c>
      <c r="D59" s="6">
        <f>SUMIFS('all sales summary'!$C$2:$C$2047,'all sales summary'!$A$2:$A$2047,'Overall sales (all sales)'!$A59,'all sales summary'!$B$2:$B$2047,'Overall sales (all sales)'!D$1)</f>
        <v>1.0289464970451301</v>
      </c>
      <c r="E59" s="6">
        <f>SUMIFS('all sales summary'!$C$2:$C$2047,'all sales summary'!$A$2:$A$2047,'Overall sales (all sales)'!$A59,'all sales summary'!$B$2:$B$2047,'Overall sales (all sales)'!E$1)</f>
        <v>1.01354229761796</v>
      </c>
      <c r="F59" s="6">
        <f>SUMIFS('all sales summary'!$C$2:$C$2047,'all sales summary'!$A$2:$A$2047,'Overall sales (all sales)'!$A59,'all sales summary'!$B$2:$B$2047,'Overall sales (all sales)'!F$1)</f>
        <v>1.02832102046573</v>
      </c>
      <c r="G59" s="6">
        <f>SUMIFS('all sales summary'!$C$2:$C$2047,'all sales summary'!$A$2:$A$2047,'Overall sales (all sales)'!$A59,'all sales summary'!$B$2:$B$2047,'Overall sales (all sales)'!G$1)</f>
        <v>0.99762279476997295</v>
      </c>
      <c r="H59" s="6">
        <f>SUMIFS('all sales summary'!$C$2:$C$2047,'all sales summary'!$A$2:$A$2047,'Overall sales (all sales)'!$A59,'all sales summary'!$B$2:$B$2047,'Overall sales (all sales)'!H$1)</f>
        <v>1.0138939091947501</v>
      </c>
      <c r="I59" s="6">
        <f>SUMIFS('all sales summary'!$C$2:$C$2047,'all sales summary'!$A$2:$A$2047,'Overall sales (all sales)'!$A59,'all sales summary'!$B$2:$B$2047,'Overall sales (all sales)'!I$1)</f>
        <v>1.05078685634532</v>
      </c>
      <c r="J59" s="6">
        <f>SUMIFS('all sales summary'!$C$2:$C$2047,'all sales summary'!$A$2:$A$2047,'Overall sales (all sales)'!$A59,'all sales summary'!$B$2:$B$2047,'Overall sales (all sales)'!J$1)</f>
        <v>0.949010133288124</v>
      </c>
      <c r="K59" s="6">
        <f>SUMIFS('all sales summary'!$C$2:$C$2047,'all sales summary'!$A$2:$A$2047,'Overall sales (all sales)'!$A59,'all sales summary'!$B$2:$B$2047,'Overall sales (all sales)'!K$1)</f>
        <v>1.0308303424292899</v>
      </c>
      <c r="L59" s="6">
        <f>SUMIFS('all sales summary'!$C$2:$C$2047,'all sales summary'!$A$2:$A$2047,'Overall sales (all sales)'!$A59,'all sales summary'!$B$2:$B$2047,'Overall sales (all sales)'!L$1)</f>
        <v>1.0243875750807501</v>
      </c>
      <c r="M59" s="6">
        <f>SUMIFS('all sales summary'!$C$2:$C$2047,'all sales summary'!$A$2:$A$2047,'Overall sales (all sales)'!$A59,'all sales summary'!$B$2:$B$2047,'Overall sales (all sales)'!M$1)</f>
        <v>1.0831033544239901</v>
      </c>
      <c r="N59" s="6">
        <f>SUMIFS('all sales summary'!$C$2:$C$2047,'all sales summary'!$A$2:$A$2047,'Overall sales (all sales)'!$A59,'all sales summary'!$B$2:$B$2047,'Overall sales (all sales)'!N$1)</f>
        <v>0.95149504434037702</v>
      </c>
      <c r="O59" s="6">
        <f>SUMIFS('all sales summary'!$C$2:$C$2047,'all sales summary'!$A$2:$A$2047,'Overall sales (all sales)'!$A59,'all sales summary'!$B$2:$B$2047,'Overall sales (all sales)'!O$1)</f>
        <v>0.94447192733130303</v>
      </c>
      <c r="P59" s="6">
        <f>SUMIFS('all sales summary'!$C$2:$C$2047,'all sales summary'!$A$2:$A$2047,'Overall sales (all sales)'!$A59,'all sales summary'!$B$2:$B$2047,'Overall sales (all sales)'!P$1)</f>
        <v>0.94041513546542199</v>
      </c>
      <c r="Q59" s="6">
        <f>SUMIFS('all sales summary'!$C$2:$C$2047,'all sales summary'!$A$2:$A$2047,'Overall sales (all sales)'!$A59,'all sales summary'!$B$2:$B$2047,'Overall sales (all sales)'!Q$1)</f>
        <v>0.65336815103371004</v>
      </c>
      <c r="R59" s="6">
        <f>SUMIFS('all sales summary'!$C$2:$C$2047,'all sales summary'!$A$2:$A$2047,'Overall sales (all sales)'!$A59,'all sales summary'!$B$2:$B$2047,'Overall sales (all sales)'!R$1)</f>
        <v>0.80654905832216295</v>
      </c>
      <c r="S59" s="6">
        <f>SUMIFS('all sales summary'!$C$2:$C$2047,'all sales summary'!$A$2:$A$2047,'Overall sales (all sales)'!$A59,'all sales summary'!$B$2:$B$2047,'Overall sales (all sales)'!S$1)</f>
        <v>0.97739097607337599</v>
      </c>
      <c r="T59" s="6">
        <f>SUMIFS('all sales summary'!$C$2:$C$2047,'all sales summary'!$A$2:$A$2047,'Overall sales (all sales)'!$A59,'all sales summary'!$B$2:$B$2047,'Overall sales (all sales)'!T$1)</f>
        <v>1.07760412539075</v>
      </c>
      <c r="U59" s="6">
        <f>SUMIFS('all sales summary'!$C$2:$C$2047,'all sales summary'!$A$2:$A$2047,'Overall sales (all sales)'!$A59,'all sales summary'!$B$2:$B$2047,'Overall sales (all sales)'!U$1)</f>
        <v>1.08916739629153</v>
      </c>
      <c r="V59" s="6">
        <f>SUMIFS('all sales summary'!$C$2:$C$2047,'all sales summary'!$A$2:$A$2047,'Overall sales (all sales)'!$A59,'all sales summary'!$B$2:$B$2047,'Overall sales (all sales)'!V$1)</f>
        <v>1.08865784767611</v>
      </c>
      <c r="W59" s="6">
        <f>SUMIFS('all sales summary'!$C$2:$C$2047,'all sales summary'!$A$2:$A$2047,'Overall sales (all sales)'!$A59,'all sales summary'!$B$2:$B$2047,'Overall sales (all sales)'!W$1)</f>
        <v>1.11660056875665</v>
      </c>
      <c r="X59" s="6">
        <f>SUMIFS('all sales summary'!$C$2:$C$2047,'all sales summary'!$A$2:$A$2047,'Overall sales (all sales)'!$A59,'all sales summary'!$B$2:$B$2047,'Overall sales (all sales)'!X$1)</f>
        <v>0.90833858506777398</v>
      </c>
      <c r="Y59" s="6">
        <f>SUMIFS('all sales summary'!$C$2:$C$2047,'all sales summary'!$A$2:$A$2047,'Overall sales (all sales)'!$A59,'all sales summary'!$B$2:$B$2047,'Overall sales (all sales)'!Y$1)</f>
        <v>1.1197927409439099</v>
      </c>
      <c r="Z59" s="6">
        <f>SUMIFS('all sales summary'!$C$2:$C$2047,'all sales summary'!$A$2:$A$2047,'Overall sales (all sales)'!$A59,'all sales summary'!$B$2:$B$2047,'Overall sales (all sales)'!Z$1)</f>
        <v>0.79162591340032096</v>
      </c>
      <c r="AA59" s="6">
        <f>SUMIFS('all sales summary'!$C$2:$C$2047,'all sales summary'!$A$2:$A$2047,'Overall sales (all sales)'!$A59,'all sales summary'!$B$2:$B$2047,'Overall sales (all sales)'!AA$1)</f>
        <v>0.78477072072313803</v>
      </c>
      <c r="AB59" s="6">
        <f>SUMIFS('all sales summary'!$C$2:$C$2047,'all sales summary'!$A$2:$A$2047,'Overall sales (all sales)'!$A59,'all sales summary'!$B$2:$B$2047,'Overall sales (all sales)'!AB$1)</f>
        <v>0.97493199537905195</v>
      </c>
      <c r="AC59" s="6">
        <f>SUMIFS('all sales summary'!$C$2:$C$2047,'all sales summary'!$A$2:$A$2047,'Overall sales (all sales)'!$A59,'all sales summary'!$B$2:$B$2047,'Overall sales (all sales)'!AC$1)</f>
        <v>1.07789962725591</v>
      </c>
      <c r="AD59" s="6">
        <f>SUMIFS('all sales summary'!$C$2:$C$2047,'all sales summary'!$A$2:$A$2047,'Overall sales (all sales)'!$A59,'all sales summary'!$B$2:$B$2047,'Overall sales (all sales)'!AD$1)</f>
        <v>1.1789195438778399</v>
      </c>
      <c r="AE59" s="6">
        <f>SUMIFS('all sales summary'!$C$2:$C$2047,'all sales summary'!$A$2:$A$2047,'Overall sales (all sales)'!$A59,'all sales summary'!$B$2:$B$2047,'Overall sales (all sales)'!AE$1)</f>
        <v>1.1522454473285</v>
      </c>
      <c r="AF59" s="6">
        <f>SUMIFS('all sales summary'!$C$2:$C$2047,'all sales summary'!$A$2:$A$2047,'Overall sales (all sales)'!$A59,'all sales summary'!$B$2:$B$2047,'Overall sales (all sales)'!AF$1)</f>
        <v>1.1475511926958499</v>
      </c>
      <c r="AG59" s="6">
        <f>SUMIFS('all sales summary'!$C$2:$C$2047,'all sales summary'!$A$2:$A$2047,'Overall sales (all sales)'!$A59,'all sales summary'!$B$2:$B$2047,'Overall sales (all sales)'!AG$1)</f>
        <v>1.18724542882647</v>
      </c>
      <c r="AH59" s="6">
        <f>SUMIFS('all sales summary'!$C$2:$C$2047,'all sales summary'!$A$2:$A$2047,'Overall sales (all sales)'!$A59,'all sales summary'!$B$2:$B$2047,'Overall sales (all sales)'!AH$1)</f>
        <v>1.13580525445271</v>
      </c>
      <c r="AK59" t="s">
        <v>46</v>
      </c>
      <c r="AL59" s="6">
        <v>0.87128053220325596</v>
      </c>
    </row>
    <row r="60" spans="1:38" x14ac:dyDescent="0.25">
      <c r="A60" s="5" t="s">
        <v>65</v>
      </c>
      <c r="B60" s="6">
        <f>SUMIFS('all sales summary'!$C$2:$C$2047,'all sales summary'!$A$2:$A$2047,'Overall sales (all sales)'!$A60,'all sales summary'!$B$2:$B$2047,'Overall sales (all sales)'!B$1)</f>
        <v>0.87412757533553398</v>
      </c>
      <c r="C60" s="6">
        <f>SUMIFS('all sales summary'!$C$2:$C$2047,'all sales summary'!$A$2:$A$2047,'Overall sales (all sales)'!$A60,'all sales summary'!$B$2:$B$2047,'Overall sales (all sales)'!C$1)</f>
        <v>0.88299670505369598</v>
      </c>
      <c r="D60" s="6">
        <f>SUMIFS('all sales summary'!$C$2:$C$2047,'all sales summary'!$A$2:$A$2047,'Overall sales (all sales)'!$A60,'all sales summary'!$B$2:$B$2047,'Overall sales (all sales)'!D$1)</f>
        <v>1.0600807662248299</v>
      </c>
      <c r="E60" s="6">
        <f>SUMIFS('all sales summary'!$C$2:$C$2047,'all sales summary'!$A$2:$A$2047,'Overall sales (all sales)'!$A60,'all sales summary'!$B$2:$B$2047,'Overall sales (all sales)'!E$1)</f>
        <v>0.99272192597406805</v>
      </c>
      <c r="F60" s="6">
        <f>SUMIFS('all sales summary'!$C$2:$C$2047,'all sales summary'!$A$2:$A$2047,'Overall sales (all sales)'!$A60,'all sales summary'!$B$2:$B$2047,'Overall sales (all sales)'!F$1)</f>
        <v>1.01622896269649</v>
      </c>
      <c r="G60" s="6">
        <f>SUMIFS('all sales summary'!$C$2:$C$2047,'all sales summary'!$A$2:$A$2047,'Overall sales (all sales)'!$A60,'all sales summary'!$B$2:$B$2047,'Overall sales (all sales)'!G$1)</f>
        <v>0.94963236724271605</v>
      </c>
      <c r="H60" s="6">
        <f>SUMIFS('all sales summary'!$C$2:$C$2047,'all sales summary'!$A$2:$A$2047,'Overall sales (all sales)'!$A60,'all sales summary'!$B$2:$B$2047,'Overall sales (all sales)'!H$1)</f>
        <v>1.0233786091377099</v>
      </c>
      <c r="I60" s="6">
        <f>SUMIFS('all sales summary'!$C$2:$C$2047,'all sales summary'!$A$2:$A$2047,'Overall sales (all sales)'!$A60,'all sales summary'!$B$2:$B$2047,'Overall sales (all sales)'!I$1)</f>
        <v>1.0132670636072001</v>
      </c>
      <c r="J60" s="6">
        <f>SUMIFS('all sales summary'!$C$2:$C$2047,'all sales summary'!$A$2:$A$2047,'Overall sales (all sales)'!$A60,'all sales summary'!$B$2:$B$2047,'Overall sales (all sales)'!J$1)</f>
        <v>0.95760879578232005</v>
      </c>
      <c r="K60" s="6">
        <f>SUMIFS('all sales summary'!$C$2:$C$2047,'all sales summary'!$A$2:$A$2047,'Overall sales (all sales)'!$A60,'all sales summary'!$B$2:$B$2047,'Overall sales (all sales)'!K$1)</f>
        <v>1.02229041496674</v>
      </c>
      <c r="L60" s="6">
        <f>SUMIFS('all sales summary'!$C$2:$C$2047,'all sales summary'!$A$2:$A$2047,'Overall sales (all sales)'!$A60,'all sales summary'!$B$2:$B$2047,'Overall sales (all sales)'!L$1)</f>
        <v>1.0599979930037899</v>
      </c>
      <c r="M60" s="6">
        <f>SUMIFS('all sales summary'!$C$2:$C$2047,'all sales summary'!$A$2:$A$2047,'Overall sales (all sales)'!$A60,'all sales summary'!$B$2:$B$2047,'Overall sales (all sales)'!M$1)</f>
        <v>1.14766882097489</v>
      </c>
      <c r="N60" s="6">
        <f>SUMIFS('all sales summary'!$C$2:$C$2047,'all sales summary'!$A$2:$A$2047,'Overall sales (all sales)'!$A60,'all sales summary'!$B$2:$B$2047,'Overall sales (all sales)'!N$1)</f>
        <v>0.90739788347573602</v>
      </c>
      <c r="O60" s="6">
        <f>SUMIFS('all sales summary'!$C$2:$C$2047,'all sales summary'!$A$2:$A$2047,'Overall sales (all sales)'!$A60,'all sales summary'!$B$2:$B$2047,'Overall sales (all sales)'!O$1)</f>
        <v>0.93542435186224804</v>
      </c>
      <c r="P60" s="6">
        <f>SUMIFS('all sales summary'!$C$2:$C$2047,'all sales summary'!$A$2:$A$2047,'Overall sales (all sales)'!$A60,'all sales summary'!$B$2:$B$2047,'Overall sales (all sales)'!P$1)</f>
        <v>0.856298512340681</v>
      </c>
      <c r="Q60" s="6">
        <f>SUMIFS('all sales summary'!$C$2:$C$2047,'all sales summary'!$A$2:$A$2047,'Overall sales (all sales)'!$A60,'all sales summary'!$B$2:$B$2047,'Overall sales (all sales)'!Q$1)</f>
        <v>0.49230160936141698</v>
      </c>
      <c r="R60" s="6">
        <f>SUMIFS('all sales summary'!$C$2:$C$2047,'all sales summary'!$A$2:$A$2047,'Overall sales (all sales)'!$A60,'all sales summary'!$B$2:$B$2047,'Overall sales (all sales)'!R$1)</f>
        <v>0.64015898065063703</v>
      </c>
      <c r="S60" s="6">
        <f>SUMIFS('all sales summary'!$C$2:$C$2047,'all sales summary'!$A$2:$A$2047,'Overall sales (all sales)'!$A60,'all sales summary'!$B$2:$B$2047,'Overall sales (all sales)'!S$1)</f>
        <v>0.92431974351270896</v>
      </c>
      <c r="T60" s="6">
        <f>SUMIFS('all sales summary'!$C$2:$C$2047,'all sales summary'!$A$2:$A$2047,'Overall sales (all sales)'!$A60,'all sales summary'!$B$2:$B$2047,'Overall sales (all sales)'!T$1)</f>
        <v>1.08317894506696</v>
      </c>
      <c r="U60" s="6">
        <f>SUMIFS('all sales summary'!$C$2:$C$2047,'all sales summary'!$A$2:$A$2047,'Overall sales (all sales)'!$A60,'all sales summary'!$B$2:$B$2047,'Overall sales (all sales)'!U$1)</f>
        <v>1.09934696935418</v>
      </c>
      <c r="V60" s="6">
        <f>SUMIFS('all sales summary'!$C$2:$C$2047,'all sales summary'!$A$2:$A$2047,'Overall sales (all sales)'!$A60,'all sales summary'!$B$2:$B$2047,'Overall sales (all sales)'!V$1)</f>
        <v>1.0165669591342801</v>
      </c>
      <c r="W60" s="6">
        <f>SUMIFS('all sales summary'!$C$2:$C$2047,'all sales summary'!$A$2:$A$2047,'Overall sales (all sales)'!$A60,'all sales summary'!$B$2:$B$2047,'Overall sales (all sales)'!W$1)</f>
        <v>1.06488404372949</v>
      </c>
      <c r="X60" s="6">
        <f>SUMIFS('all sales summary'!$C$2:$C$2047,'all sales summary'!$A$2:$A$2047,'Overall sales (all sales)'!$A60,'all sales summary'!$B$2:$B$2047,'Overall sales (all sales)'!X$1)</f>
        <v>0.80869193126899797</v>
      </c>
      <c r="Y60" s="6">
        <f>SUMIFS('all sales summary'!$C$2:$C$2047,'all sales summary'!$A$2:$A$2047,'Overall sales (all sales)'!$A60,'all sales summary'!$B$2:$B$2047,'Overall sales (all sales)'!Y$1)</f>
        <v>1.1827969322296099</v>
      </c>
      <c r="Z60" s="6">
        <f>SUMIFS('all sales summary'!$C$2:$C$2047,'all sales summary'!$A$2:$A$2047,'Overall sales (all sales)'!$A60,'all sales summary'!$B$2:$B$2047,'Overall sales (all sales)'!Z$1)</f>
        <v>0.61372407709325105</v>
      </c>
      <c r="AA60" s="6">
        <f>SUMIFS('all sales summary'!$C$2:$C$2047,'all sales summary'!$A$2:$A$2047,'Overall sales (all sales)'!$A60,'all sales summary'!$B$2:$B$2047,'Overall sales (all sales)'!AA$1)</f>
        <v>0.64734982590506596</v>
      </c>
      <c r="AB60" s="6">
        <f>SUMIFS('all sales summary'!$C$2:$C$2047,'all sales summary'!$A$2:$A$2047,'Overall sales (all sales)'!$A60,'all sales summary'!$B$2:$B$2047,'Overall sales (all sales)'!AB$1)</f>
        <v>0.80425794782504201</v>
      </c>
      <c r="AC60" s="6">
        <f>SUMIFS('all sales summary'!$C$2:$C$2047,'all sales summary'!$A$2:$A$2047,'Overall sales (all sales)'!$A60,'all sales summary'!$B$2:$B$2047,'Overall sales (all sales)'!AC$1)</f>
        <v>1.01527201792796</v>
      </c>
      <c r="AD60" s="6">
        <f>SUMIFS('all sales summary'!$C$2:$C$2047,'all sales summary'!$A$2:$A$2047,'Overall sales (all sales)'!$A60,'all sales summary'!$B$2:$B$2047,'Overall sales (all sales)'!AD$1)</f>
        <v>1.13408914824074</v>
      </c>
      <c r="AE60" s="6">
        <f>SUMIFS('all sales summary'!$C$2:$C$2047,'all sales summary'!$A$2:$A$2047,'Overall sales (all sales)'!$A60,'all sales summary'!$B$2:$B$2047,'Overall sales (all sales)'!AE$1)</f>
        <v>1.0602689177665501</v>
      </c>
      <c r="AF60" s="6">
        <f>SUMIFS('all sales summary'!$C$2:$C$2047,'all sales summary'!$A$2:$A$2047,'Overall sales (all sales)'!$A60,'all sales summary'!$B$2:$B$2047,'Overall sales (all sales)'!AF$1)</f>
        <v>1.08037874212991</v>
      </c>
      <c r="AG60" s="6">
        <f>SUMIFS('all sales summary'!$C$2:$C$2047,'all sales summary'!$A$2:$A$2047,'Overall sales (all sales)'!$A60,'all sales summary'!$B$2:$B$2047,'Overall sales (all sales)'!AG$1)</f>
        <v>1.10525246975573</v>
      </c>
      <c r="AH60" s="6">
        <f>SUMIFS('all sales summary'!$C$2:$C$2047,'all sales summary'!$A$2:$A$2047,'Overall sales (all sales)'!$A60,'all sales summary'!$B$2:$B$2047,'Overall sales (all sales)'!AH$1)</f>
        <v>1.0297811689618199</v>
      </c>
      <c r="AK60" t="s">
        <v>57</v>
      </c>
      <c r="AL60" s="6">
        <v>0.80347528664621803</v>
      </c>
    </row>
    <row r="61" spans="1:38" x14ac:dyDescent="0.25">
      <c r="A61" s="5" t="s">
        <v>66</v>
      </c>
      <c r="B61" s="6">
        <f>SUMIFS('all sales summary'!$C$2:$C$2047,'all sales summary'!$A$2:$A$2047,'Overall sales (all sales)'!$A61,'all sales summary'!$B$2:$B$2047,'Overall sales (all sales)'!B$1)</f>
        <v>0.85746965501643402</v>
      </c>
      <c r="C61" s="6">
        <f>SUMIFS('all sales summary'!$C$2:$C$2047,'all sales summary'!$A$2:$A$2047,'Overall sales (all sales)'!$A61,'all sales summary'!$B$2:$B$2047,'Overall sales (all sales)'!C$1)</f>
        <v>0.87156639692200699</v>
      </c>
      <c r="D61" s="6">
        <f>SUMIFS('all sales summary'!$C$2:$C$2047,'all sales summary'!$A$2:$A$2047,'Overall sales (all sales)'!$A61,'all sales summary'!$B$2:$B$2047,'Overall sales (all sales)'!D$1)</f>
        <v>1.0310735605118699</v>
      </c>
      <c r="E61" s="6">
        <f>SUMIFS('all sales summary'!$C$2:$C$2047,'all sales summary'!$A$2:$A$2047,'Overall sales (all sales)'!$A61,'all sales summary'!$B$2:$B$2047,'Overall sales (all sales)'!E$1)</f>
        <v>0.99833637322277702</v>
      </c>
      <c r="F61" s="6">
        <f>SUMIFS('all sales summary'!$C$2:$C$2047,'all sales summary'!$A$2:$A$2047,'Overall sales (all sales)'!$A61,'all sales summary'!$B$2:$B$2047,'Overall sales (all sales)'!F$1)</f>
        <v>1.02674057233392</v>
      </c>
      <c r="G61" s="6">
        <f>SUMIFS('all sales summary'!$C$2:$C$2047,'all sales summary'!$A$2:$A$2047,'Overall sales (all sales)'!$A61,'all sales summary'!$B$2:$B$2047,'Overall sales (all sales)'!G$1)</f>
        <v>1.0236798968927601</v>
      </c>
      <c r="H61" s="6">
        <f>SUMIFS('all sales summary'!$C$2:$C$2047,'all sales summary'!$A$2:$A$2047,'Overall sales (all sales)'!$A61,'all sales summary'!$B$2:$B$2047,'Overall sales (all sales)'!H$1)</f>
        <v>1.03870900417365</v>
      </c>
      <c r="I61" s="6">
        <f>SUMIFS('all sales summary'!$C$2:$C$2047,'all sales summary'!$A$2:$A$2047,'Overall sales (all sales)'!$A61,'all sales summary'!$B$2:$B$2047,'Overall sales (all sales)'!I$1)</f>
        <v>1.0308781486165901</v>
      </c>
      <c r="J61" s="6">
        <f>SUMIFS('all sales summary'!$C$2:$C$2047,'all sales summary'!$A$2:$A$2047,'Overall sales (all sales)'!$A61,'all sales summary'!$B$2:$B$2047,'Overall sales (all sales)'!J$1)</f>
        <v>0.95500183968491903</v>
      </c>
      <c r="K61" s="6">
        <f>SUMIFS('all sales summary'!$C$2:$C$2047,'all sales summary'!$A$2:$A$2047,'Overall sales (all sales)'!$A61,'all sales summary'!$B$2:$B$2047,'Overall sales (all sales)'!K$1)</f>
        <v>0.99255991987319703</v>
      </c>
      <c r="L61" s="6">
        <f>SUMIFS('all sales summary'!$C$2:$C$2047,'all sales summary'!$A$2:$A$2047,'Overall sales (all sales)'!$A61,'all sales summary'!$B$2:$B$2047,'Overall sales (all sales)'!L$1)</f>
        <v>1.0255794979534001</v>
      </c>
      <c r="M61" s="6">
        <f>SUMIFS('all sales summary'!$C$2:$C$2047,'all sales summary'!$A$2:$A$2047,'Overall sales (all sales)'!$A61,'all sales summary'!$B$2:$B$2047,'Overall sales (all sales)'!M$1)</f>
        <v>1.1484051347984801</v>
      </c>
      <c r="N61" s="6">
        <f>SUMIFS('all sales summary'!$C$2:$C$2047,'all sales summary'!$A$2:$A$2047,'Overall sales (all sales)'!$A61,'all sales summary'!$B$2:$B$2047,'Overall sales (all sales)'!N$1)</f>
        <v>0.91510353864541805</v>
      </c>
      <c r="O61" s="6">
        <f>SUMIFS('all sales summary'!$C$2:$C$2047,'all sales summary'!$A$2:$A$2047,'Overall sales (all sales)'!$A61,'all sales summary'!$B$2:$B$2047,'Overall sales (all sales)'!O$1)</f>
        <v>0.91896654200630501</v>
      </c>
      <c r="P61" s="6">
        <f>SUMIFS('all sales summary'!$C$2:$C$2047,'all sales summary'!$A$2:$A$2047,'Overall sales (all sales)'!$A61,'all sales summary'!$B$2:$B$2047,'Overall sales (all sales)'!P$1)</f>
        <v>0.90013579166868996</v>
      </c>
      <c r="Q61" s="6">
        <f>SUMIFS('all sales summary'!$C$2:$C$2047,'all sales summary'!$A$2:$A$2047,'Overall sales (all sales)'!$A61,'all sales summary'!$B$2:$B$2047,'Overall sales (all sales)'!Q$1)</f>
        <v>0.64701338663161001</v>
      </c>
      <c r="R61" s="6">
        <f>SUMIFS('all sales summary'!$C$2:$C$2047,'all sales summary'!$A$2:$A$2047,'Overall sales (all sales)'!$A61,'all sales summary'!$B$2:$B$2047,'Overall sales (all sales)'!R$1)</f>
        <v>0.79473269397340296</v>
      </c>
      <c r="S61" s="6">
        <f>SUMIFS('all sales summary'!$C$2:$C$2047,'all sales summary'!$A$2:$A$2047,'Overall sales (all sales)'!$A61,'all sales summary'!$B$2:$B$2047,'Overall sales (all sales)'!S$1)</f>
        <v>0.90458049722217804</v>
      </c>
      <c r="T61" s="6">
        <f>SUMIFS('all sales summary'!$C$2:$C$2047,'all sales summary'!$A$2:$A$2047,'Overall sales (all sales)'!$A61,'all sales summary'!$B$2:$B$2047,'Overall sales (all sales)'!T$1)</f>
        <v>1.0110768314616401</v>
      </c>
      <c r="U61" s="6">
        <f>SUMIFS('all sales summary'!$C$2:$C$2047,'all sales summary'!$A$2:$A$2047,'Overall sales (all sales)'!$A61,'all sales summary'!$B$2:$B$2047,'Overall sales (all sales)'!U$1)</f>
        <v>1.0260845676077599</v>
      </c>
      <c r="V61" s="6">
        <f>SUMIFS('all sales summary'!$C$2:$C$2047,'all sales summary'!$A$2:$A$2047,'Overall sales (all sales)'!$A61,'all sales summary'!$B$2:$B$2047,'Overall sales (all sales)'!V$1)</f>
        <v>0.98743064491886101</v>
      </c>
      <c r="W61" s="6">
        <f>SUMIFS('all sales summary'!$C$2:$C$2047,'all sales summary'!$A$2:$A$2047,'Overall sales (all sales)'!$A61,'all sales summary'!$B$2:$B$2047,'Overall sales (all sales)'!W$1)</f>
        <v>1.03023294818125</v>
      </c>
      <c r="X61" s="6">
        <f>SUMIFS('all sales summary'!$C$2:$C$2047,'all sales summary'!$A$2:$A$2047,'Overall sales (all sales)'!$A61,'all sales summary'!$B$2:$B$2047,'Overall sales (all sales)'!X$1)</f>
        <v>0.90484203669462104</v>
      </c>
      <c r="Y61" s="6">
        <f>SUMIFS('all sales summary'!$C$2:$C$2047,'all sales summary'!$A$2:$A$2047,'Overall sales (all sales)'!$A61,'all sales summary'!$B$2:$B$2047,'Overall sales (all sales)'!Y$1)</f>
        <v>1.17394868270038</v>
      </c>
      <c r="Z61" s="6">
        <f>SUMIFS('all sales summary'!$C$2:$C$2047,'all sales summary'!$A$2:$A$2047,'Overall sales (all sales)'!$A61,'all sales summary'!$B$2:$B$2047,'Overall sales (all sales)'!Z$1)</f>
        <v>0.760727451489009</v>
      </c>
      <c r="AA61" s="6">
        <f>SUMIFS('all sales summary'!$C$2:$C$2047,'all sales summary'!$A$2:$A$2047,'Overall sales (all sales)'!$A61,'all sales summary'!$B$2:$B$2047,'Overall sales (all sales)'!AA$1)</f>
        <v>0.77022318637843301</v>
      </c>
      <c r="AB61" s="6">
        <f>SUMIFS('all sales summary'!$C$2:$C$2047,'all sales summary'!$A$2:$A$2047,'Overall sales (all sales)'!$A61,'all sales summary'!$B$2:$B$2047,'Overall sales (all sales)'!AB$1)</f>
        <v>0.94422879513149505</v>
      </c>
      <c r="AC61" s="6">
        <f>SUMIFS('all sales summary'!$C$2:$C$2047,'all sales summary'!$A$2:$A$2047,'Overall sales (all sales)'!$A61,'all sales summary'!$B$2:$B$2047,'Overall sales (all sales)'!AC$1)</f>
        <v>1.04163052795836</v>
      </c>
      <c r="AD61" s="6">
        <f>SUMIFS('all sales summary'!$C$2:$C$2047,'all sales summary'!$A$2:$A$2047,'Overall sales (all sales)'!$A61,'all sales summary'!$B$2:$B$2047,'Overall sales (all sales)'!AD$1)</f>
        <v>1.09943982614758</v>
      </c>
      <c r="AE61" s="6">
        <f>SUMIFS('all sales summary'!$C$2:$C$2047,'all sales summary'!$A$2:$A$2047,'Overall sales (all sales)'!$A61,'all sales summary'!$B$2:$B$2047,'Overall sales (all sales)'!AE$1)</f>
        <v>1.0644850143914499</v>
      </c>
      <c r="AF61" s="6">
        <f>SUMIFS('all sales summary'!$C$2:$C$2047,'all sales summary'!$A$2:$A$2047,'Overall sales (all sales)'!$A61,'all sales summary'!$B$2:$B$2047,'Overall sales (all sales)'!AF$1)</f>
        <v>1.1197945801501801</v>
      </c>
      <c r="AG61" s="6">
        <f>SUMIFS('all sales summary'!$C$2:$C$2047,'all sales summary'!$A$2:$A$2047,'Overall sales (all sales)'!$A61,'all sales summary'!$B$2:$B$2047,'Overall sales (all sales)'!AG$1)</f>
        <v>1.09501921824231</v>
      </c>
      <c r="AH61" s="6">
        <f>SUMIFS('all sales summary'!$C$2:$C$2047,'all sales summary'!$A$2:$A$2047,'Overall sales (all sales)'!$A61,'all sales summary'!$B$2:$B$2047,'Overall sales (all sales)'!AH$1)</f>
        <v>1.0780982250903799</v>
      </c>
      <c r="AK61" t="s">
        <v>39</v>
      </c>
      <c r="AL61" s="6">
        <v>0.75789880161517598</v>
      </c>
    </row>
    <row r="62" spans="1:38" x14ac:dyDescent="0.25">
      <c r="A62" s="5" t="s">
        <v>67</v>
      </c>
      <c r="B62" s="6">
        <f>SUMIFS('all sales summary'!$C$2:$C$2047,'all sales summary'!$A$2:$A$2047,'Overall sales (all sales)'!$A62,'all sales summary'!$B$2:$B$2047,'Overall sales (all sales)'!B$1)</f>
        <v>0.87509277990108703</v>
      </c>
      <c r="C62" s="6">
        <f>SUMIFS('all sales summary'!$C$2:$C$2047,'all sales summary'!$A$2:$A$2047,'Overall sales (all sales)'!$A62,'all sales summary'!$B$2:$B$2047,'Overall sales (all sales)'!C$1)</f>
        <v>0.857573320286529</v>
      </c>
      <c r="D62" s="6">
        <f>SUMIFS('all sales summary'!$C$2:$C$2047,'all sales summary'!$A$2:$A$2047,'Overall sales (all sales)'!$A62,'all sales summary'!$B$2:$B$2047,'Overall sales (all sales)'!D$1)</f>
        <v>1.03493370567901</v>
      </c>
      <c r="E62" s="6">
        <f>SUMIFS('all sales summary'!$C$2:$C$2047,'all sales summary'!$A$2:$A$2047,'Overall sales (all sales)'!$A62,'all sales summary'!$B$2:$B$2047,'Overall sales (all sales)'!E$1)</f>
        <v>0.99897918658626095</v>
      </c>
      <c r="F62" s="6">
        <f>SUMIFS('all sales summary'!$C$2:$C$2047,'all sales summary'!$A$2:$A$2047,'Overall sales (all sales)'!$A62,'all sales summary'!$B$2:$B$2047,'Overall sales (all sales)'!F$1)</f>
        <v>1.0354698277054799</v>
      </c>
      <c r="G62" s="6">
        <f>SUMIFS('all sales summary'!$C$2:$C$2047,'all sales summary'!$A$2:$A$2047,'Overall sales (all sales)'!$A62,'all sales summary'!$B$2:$B$2047,'Overall sales (all sales)'!G$1)</f>
        <v>0.98952319857285498</v>
      </c>
      <c r="H62" s="6">
        <f>SUMIFS('all sales summary'!$C$2:$C$2047,'all sales summary'!$A$2:$A$2047,'Overall sales (all sales)'!$A62,'all sales summary'!$B$2:$B$2047,'Overall sales (all sales)'!H$1)</f>
        <v>1.0464571164141301</v>
      </c>
      <c r="I62" s="6">
        <f>SUMIFS('all sales summary'!$C$2:$C$2047,'all sales summary'!$A$2:$A$2047,'Overall sales (all sales)'!$A62,'all sales summary'!$B$2:$B$2047,'Overall sales (all sales)'!I$1)</f>
        <v>1.0633498063998299</v>
      </c>
      <c r="J62" s="6">
        <f>SUMIFS('all sales summary'!$C$2:$C$2047,'all sales summary'!$A$2:$A$2047,'Overall sales (all sales)'!$A62,'all sales summary'!$B$2:$B$2047,'Overall sales (all sales)'!J$1)</f>
        <v>0.97190258493153503</v>
      </c>
      <c r="K62" s="6">
        <f>SUMIFS('all sales summary'!$C$2:$C$2047,'all sales summary'!$A$2:$A$2047,'Overall sales (all sales)'!$A62,'all sales summary'!$B$2:$B$2047,'Overall sales (all sales)'!K$1)</f>
        <v>0.98161995654179302</v>
      </c>
      <c r="L62" s="6">
        <f>SUMIFS('all sales summary'!$C$2:$C$2047,'all sales summary'!$A$2:$A$2047,'Overall sales (all sales)'!$A62,'all sales summary'!$B$2:$B$2047,'Overall sales (all sales)'!L$1)</f>
        <v>1.0142037923823799</v>
      </c>
      <c r="M62" s="6">
        <f>SUMIFS('all sales summary'!$C$2:$C$2047,'all sales summary'!$A$2:$A$2047,'Overall sales (all sales)'!$A62,'all sales summary'!$B$2:$B$2047,'Overall sales (all sales)'!M$1)</f>
        <v>1.1308947245991099</v>
      </c>
      <c r="N62" s="6">
        <f>SUMIFS('all sales summary'!$C$2:$C$2047,'all sales summary'!$A$2:$A$2047,'Overall sales (all sales)'!$A62,'all sales summary'!$B$2:$B$2047,'Overall sales (all sales)'!N$1)</f>
        <v>0.93882088567592803</v>
      </c>
      <c r="O62" s="6">
        <f>SUMIFS('all sales summary'!$C$2:$C$2047,'all sales summary'!$A$2:$A$2047,'Overall sales (all sales)'!$A62,'all sales summary'!$B$2:$B$2047,'Overall sales (all sales)'!O$1)</f>
        <v>0.92564849112621905</v>
      </c>
      <c r="P62" s="6">
        <f>SUMIFS('all sales summary'!$C$2:$C$2047,'all sales summary'!$A$2:$A$2047,'Overall sales (all sales)'!$A62,'all sales summary'!$B$2:$B$2047,'Overall sales (all sales)'!P$1)</f>
        <v>0.88635194746472001</v>
      </c>
      <c r="Q62" s="6">
        <f>SUMIFS('all sales summary'!$C$2:$C$2047,'all sales summary'!$A$2:$A$2047,'Overall sales (all sales)'!$A62,'all sales summary'!$B$2:$B$2047,'Overall sales (all sales)'!Q$1)</f>
        <v>0.56081387992464304</v>
      </c>
      <c r="R62" s="6">
        <f>SUMIFS('all sales summary'!$C$2:$C$2047,'all sales summary'!$A$2:$A$2047,'Overall sales (all sales)'!$A62,'all sales summary'!$B$2:$B$2047,'Overall sales (all sales)'!R$1)</f>
        <v>0.69349863133338296</v>
      </c>
      <c r="S62" s="6">
        <f>SUMIFS('all sales summary'!$C$2:$C$2047,'all sales summary'!$A$2:$A$2047,'Overall sales (all sales)'!$A62,'all sales summary'!$B$2:$B$2047,'Overall sales (all sales)'!S$1)</f>
        <v>0.82052553820138296</v>
      </c>
      <c r="T62" s="6">
        <f>SUMIFS('all sales summary'!$C$2:$C$2047,'all sales summary'!$A$2:$A$2047,'Overall sales (all sales)'!$A62,'all sales summary'!$B$2:$B$2047,'Overall sales (all sales)'!T$1)</f>
        <v>1.02256493585661</v>
      </c>
      <c r="U62" s="6">
        <f>SUMIFS('all sales summary'!$C$2:$C$2047,'all sales summary'!$A$2:$A$2047,'Overall sales (all sales)'!$A62,'all sales summary'!$B$2:$B$2047,'Overall sales (all sales)'!U$1)</f>
        <v>1.0485005621557499</v>
      </c>
      <c r="V62" s="6">
        <f>SUMIFS('all sales summary'!$C$2:$C$2047,'all sales summary'!$A$2:$A$2047,'Overall sales (all sales)'!$A62,'all sales summary'!$B$2:$B$2047,'Overall sales (all sales)'!V$1)</f>
        <v>1.03431930114729</v>
      </c>
      <c r="W62" s="6">
        <f>SUMIFS('all sales summary'!$C$2:$C$2047,'all sales summary'!$A$2:$A$2047,'Overall sales (all sales)'!$A62,'all sales summary'!$B$2:$B$2047,'Overall sales (all sales)'!W$1)</f>
        <v>1.05140332784017</v>
      </c>
      <c r="X62" s="6">
        <f>SUMIFS('all sales summary'!$C$2:$C$2047,'all sales summary'!$A$2:$A$2047,'Overall sales (all sales)'!$A62,'all sales summary'!$B$2:$B$2047,'Overall sales (all sales)'!X$1)</f>
        <v>0.84739269860025201</v>
      </c>
      <c r="Y62" s="6">
        <f>SUMIFS('all sales summary'!$C$2:$C$2047,'all sales summary'!$A$2:$A$2047,'Overall sales (all sales)'!$A62,'all sales summary'!$B$2:$B$2047,'Overall sales (all sales)'!Y$1)</f>
        <v>1.06956648511576</v>
      </c>
      <c r="Z62" s="6">
        <f>SUMIFS('all sales summary'!$C$2:$C$2047,'all sales summary'!$A$2:$A$2047,'Overall sales (all sales)'!$A62,'all sales summary'!$B$2:$B$2047,'Overall sales (all sales)'!Z$1)</f>
        <v>0.675809731009135</v>
      </c>
      <c r="AA62" s="6">
        <f>SUMIFS('all sales summary'!$C$2:$C$2047,'all sales summary'!$A$2:$A$2047,'Overall sales (all sales)'!$A62,'all sales summary'!$B$2:$B$2047,'Overall sales (all sales)'!AA$1)</f>
        <v>0.67262176818104502</v>
      </c>
      <c r="AB62" s="6">
        <f>SUMIFS('all sales summary'!$C$2:$C$2047,'all sales summary'!$A$2:$A$2047,'Overall sales (all sales)'!$A62,'all sales summary'!$B$2:$B$2047,'Overall sales (all sales)'!AB$1)</f>
        <v>0.87936579040828999</v>
      </c>
      <c r="AC62" s="6">
        <f>SUMIFS('all sales summary'!$C$2:$C$2047,'all sales summary'!$A$2:$A$2047,'Overall sales (all sales)'!$A62,'all sales summary'!$B$2:$B$2047,'Overall sales (all sales)'!AC$1)</f>
        <v>0.99144021294727502</v>
      </c>
      <c r="AD62" s="6">
        <f>SUMIFS('all sales summary'!$C$2:$C$2047,'all sales summary'!$A$2:$A$2047,'Overall sales (all sales)'!$A62,'all sales summary'!$B$2:$B$2047,'Overall sales (all sales)'!AD$1)</f>
        <v>1.07670629177678</v>
      </c>
      <c r="AE62" s="6">
        <f>SUMIFS('all sales summary'!$C$2:$C$2047,'all sales summary'!$A$2:$A$2047,'Overall sales (all sales)'!$A62,'all sales summary'!$B$2:$B$2047,'Overall sales (all sales)'!AE$1)</f>
        <v>1.07685507188208</v>
      </c>
      <c r="AF62" s="6">
        <f>SUMIFS('all sales summary'!$C$2:$C$2047,'all sales summary'!$A$2:$A$2047,'Overall sales (all sales)'!$A62,'all sales summary'!$B$2:$B$2047,'Overall sales (all sales)'!AF$1)</f>
        <v>1.14807390295282</v>
      </c>
      <c r="AG62" s="6">
        <f>SUMIFS('all sales summary'!$C$2:$C$2047,'all sales summary'!$A$2:$A$2047,'Overall sales (all sales)'!$A62,'all sales summary'!$B$2:$B$2047,'Overall sales (all sales)'!AG$1)</f>
        <v>1.1259640728322899</v>
      </c>
      <c r="AH62" s="6">
        <f>SUMIFS('all sales summary'!$C$2:$C$2047,'all sales summary'!$A$2:$A$2047,'Overall sales (all sales)'!$A62,'all sales summary'!$B$2:$B$2047,'Overall sales (all sales)'!AH$1)</f>
        <v>1.1064791850367299</v>
      </c>
      <c r="AK62" t="s">
        <v>24</v>
      </c>
      <c r="AL62" s="6">
        <v>0.75587185816658697</v>
      </c>
    </row>
    <row r="63" spans="1:38" x14ac:dyDescent="0.25">
      <c r="A63" s="5" t="s">
        <v>68</v>
      </c>
      <c r="B63" s="6">
        <f>SUMIFS('all sales summary'!$C$2:$C$2047,'all sales summary'!$A$2:$A$2047,'Overall sales (all sales)'!$A63,'all sales summary'!$B$2:$B$2047,'Overall sales (all sales)'!B$1)</f>
        <v>0.84903134710501005</v>
      </c>
      <c r="C63" s="6">
        <f>SUMIFS('all sales summary'!$C$2:$C$2047,'all sales summary'!$A$2:$A$2047,'Overall sales (all sales)'!$A63,'all sales summary'!$B$2:$B$2047,'Overall sales (all sales)'!C$1)</f>
        <v>0.89667668188848204</v>
      </c>
      <c r="D63" s="6">
        <f>SUMIFS('all sales summary'!$C$2:$C$2047,'all sales summary'!$A$2:$A$2047,'Overall sales (all sales)'!$A63,'all sales summary'!$B$2:$B$2047,'Overall sales (all sales)'!D$1)</f>
        <v>1.03281623992704</v>
      </c>
      <c r="E63" s="6">
        <f>SUMIFS('all sales summary'!$C$2:$C$2047,'all sales summary'!$A$2:$A$2047,'Overall sales (all sales)'!$A63,'all sales summary'!$B$2:$B$2047,'Overall sales (all sales)'!E$1)</f>
        <v>0.998225216298401</v>
      </c>
      <c r="F63" s="6">
        <f>SUMIFS('all sales summary'!$C$2:$C$2047,'all sales summary'!$A$2:$A$2047,'Overall sales (all sales)'!$A63,'all sales summary'!$B$2:$B$2047,'Overall sales (all sales)'!F$1)</f>
        <v>1.01596127638564</v>
      </c>
      <c r="G63" s="6">
        <f>SUMIFS('all sales summary'!$C$2:$C$2047,'all sales summary'!$A$2:$A$2047,'Overall sales (all sales)'!$A63,'all sales summary'!$B$2:$B$2047,'Overall sales (all sales)'!G$1)</f>
        <v>0.95348162979852003</v>
      </c>
      <c r="H63" s="6">
        <f>SUMIFS('all sales summary'!$C$2:$C$2047,'all sales summary'!$A$2:$A$2047,'Overall sales (all sales)'!$A63,'all sales summary'!$B$2:$B$2047,'Overall sales (all sales)'!H$1)</f>
        <v>1.02559879951776</v>
      </c>
      <c r="I63" s="6">
        <f>SUMIFS('all sales summary'!$C$2:$C$2047,'all sales summary'!$A$2:$A$2047,'Overall sales (all sales)'!$A63,'all sales summary'!$B$2:$B$2047,'Overall sales (all sales)'!I$1)</f>
        <v>1.01786058250168</v>
      </c>
      <c r="J63" s="6">
        <f>SUMIFS('all sales summary'!$C$2:$C$2047,'all sales summary'!$A$2:$A$2047,'Overall sales (all sales)'!$A63,'all sales summary'!$B$2:$B$2047,'Overall sales (all sales)'!J$1)</f>
        <v>0.91721925070949395</v>
      </c>
      <c r="K63" s="6">
        <f>SUMIFS('all sales summary'!$C$2:$C$2047,'all sales summary'!$A$2:$A$2047,'Overall sales (all sales)'!$A63,'all sales summary'!$B$2:$B$2047,'Overall sales (all sales)'!K$1)</f>
        <v>1.01935161741236</v>
      </c>
      <c r="L63" s="6">
        <f>SUMIFS('all sales summary'!$C$2:$C$2047,'all sales summary'!$A$2:$A$2047,'Overall sales (all sales)'!$A63,'all sales summary'!$B$2:$B$2047,'Overall sales (all sales)'!L$1)</f>
        <v>1.0865578055970799</v>
      </c>
      <c r="M63" s="6">
        <f>SUMIFS('all sales summary'!$C$2:$C$2047,'all sales summary'!$A$2:$A$2047,'Overall sales (all sales)'!$A63,'all sales summary'!$B$2:$B$2047,'Overall sales (all sales)'!M$1)</f>
        <v>1.1872195528585301</v>
      </c>
      <c r="N63" s="6">
        <f>SUMIFS('all sales summary'!$C$2:$C$2047,'all sales summary'!$A$2:$A$2047,'Overall sales (all sales)'!$A63,'all sales summary'!$B$2:$B$2047,'Overall sales (all sales)'!N$1)</f>
        <v>0.86562867354207595</v>
      </c>
      <c r="O63" s="6">
        <f>SUMIFS('all sales summary'!$C$2:$C$2047,'all sales summary'!$A$2:$A$2047,'Overall sales (all sales)'!$A63,'all sales summary'!$B$2:$B$2047,'Overall sales (all sales)'!O$1)</f>
        <v>0.90029391980546003</v>
      </c>
      <c r="P63" s="6">
        <f>SUMIFS('all sales summary'!$C$2:$C$2047,'all sales summary'!$A$2:$A$2047,'Overall sales (all sales)'!$A63,'all sales summary'!$B$2:$B$2047,'Overall sales (all sales)'!P$1)</f>
        <v>0.70697280996353196</v>
      </c>
      <c r="Q63" s="6">
        <f>SUMIFS('all sales summary'!$C$2:$C$2047,'all sales summary'!$A$2:$A$2047,'Overall sales (all sales)'!$A63,'all sales summary'!$B$2:$B$2047,'Overall sales (all sales)'!Q$1)</f>
        <v>0.34827839029507002</v>
      </c>
      <c r="R63" s="6">
        <f>SUMIFS('all sales summary'!$C$2:$C$2047,'all sales summary'!$A$2:$A$2047,'Overall sales (all sales)'!$A63,'all sales summary'!$B$2:$B$2047,'Overall sales (all sales)'!R$1)</f>
        <v>0.43399028931608402</v>
      </c>
      <c r="S63" s="6">
        <f>SUMIFS('all sales summary'!$C$2:$C$2047,'all sales summary'!$A$2:$A$2047,'Overall sales (all sales)'!$A63,'all sales summary'!$B$2:$B$2047,'Overall sales (all sales)'!S$1)</f>
        <v>0.55882495384591202</v>
      </c>
      <c r="T63" s="6">
        <f>SUMIFS('all sales summary'!$C$2:$C$2047,'all sales summary'!$A$2:$A$2047,'Overall sales (all sales)'!$A63,'all sales summary'!$B$2:$B$2047,'Overall sales (all sales)'!T$1)</f>
        <v>0.82527998315736095</v>
      </c>
      <c r="U63" s="6">
        <f>SUMIFS('all sales summary'!$C$2:$C$2047,'all sales summary'!$A$2:$A$2047,'Overall sales (all sales)'!$A63,'all sales summary'!$B$2:$B$2047,'Overall sales (all sales)'!U$1)</f>
        <v>0.97196706081650996</v>
      </c>
      <c r="V63" s="6">
        <f>SUMIFS('all sales summary'!$C$2:$C$2047,'all sales summary'!$A$2:$A$2047,'Overall sales (all sales)'!$A63,'all sales summary'!$B$2:$B$2047,'Overall sales (all sales)'!V$1)</f>
        <v>0.901952702398364</v>
      </c>
      <c r="W63" s="6">
        <f>SUMIFS('all sales summary'!$C$2:$C$2047,'all sales summary'!$A$2:$A$2047,'Overall sales (all sales)'!$A63,'all sales summary'!$B$2:$B$2047,'Overall sales (all sales)'!W$1)</f>
        <v>0.91420928664912604</v>
      </c>
      <c r="X63" s="6">
        <f>SUMIFS('all sales summary'!$C$2:$C$2047,'all sales summary'!$A$2:$A$2047,'Overall sales (all sales)'!$A63,'all sales summary'!$B$2:$B$2047,'Overall sales (all sales)'!X$1)</f>
        <v>0.59231292586575501</v>
      </c>
      <c r="Y63" s="6">
        <f>SUMIFS('all sales summary'!$C$2:$C$2047,'all sales summary'!$A$2:$A$2047,'Overall sales (all sales)'!$A63,'all sales summary'!$B$2:$B$2047,'Overall sales (all sales)'!Y$1)</f>
        <v>0.95656465986708505</v>
      </c>
      <c r="Z63" s="6">
        <f>SUMIFS('all sales summary'!$C$2:$C$2047,'all sales summary'!$A$2:$A$2047,'Overall sales (all sales)'!$A63,'all sales summary'!$B$2:$B$2047,'Overall sales (all sales)'!Z$1)</f>
        <v>0.44772838551073502</v>
      </c>
      <c r="AA63" s="6">
        <f>SUMIFS('all sales summary'!$C$2:$C$2047,'all sales summary'!$A$2:$A$2047,'Overall sales (all sales)'!$A63,'all sales summary'!$B$2:$B$2047,'Overall sales (all sales)'!AA$1)</f>
        <v>0.43903153619660701</v>
      </c>
      <c r="AB63" s="6">
        <f>SUMIFS('all sales summary'!$C$2:$C$2047,'all sales summary'!$A$2:$A$2047,'Overall sales (all sales)'!$A63,'all sales summary'!$B$2:$B$2047,'Overall sales (all sales)'!AB$1)</f>
        <v>0.55798470530725897</v>
      </c>
      <c r="AC63" s="6">
        <f>SUMIFS('all sales summary'!$C$2:$C$2047,'all sales summary'!$A$2:$A$2047,'Overall sales (all sales)'!$A63,'all sales summary'!$B$2:$B$2047,'Overall sales (all sales)'!AC$1)</f>
        <v>0.76158827639016202</v>
      </c>
      <c r="AD63" s="6">
        <f>SUMIFS('all sales summary'!$C$2:$C$2047,'all sales summary'!$A$2:$A$2047,'Overall sales (all sales)'!$A63,'all sales summary'!$B$2:$B$2047,'Overall sales (all sales)'!AD$1)</f>
        <v>0.98364194321305198</v>
      </c>
      <c r="AE63" s="6">
        <f>SUMIFS('all sales summary'!$C$2:$C$2047,'all sales summary'!$A$2:$A$2047,'Overall sales (all sales)'!$A63,'all sales summary'!$B$2:$B$2047,'Overall sales (all sales)'!AE$1)</f>
        <v>1.0645603874323399</v>
      </c>
      <c r="AF63" s="6">
        <f>SUMIFS('all sales summary'!$C$2:$C$2047,'all sales summary'!$A$2:$A$2047,'Overall sales (all sales)'!$A63,'all sales summary'!$B$2:$B$2047,'Overall sales (all sales)'!AF$1)</f>
        <v>1.16923043500975</v>
      </c>
      <c r="AG63" s="6">
        <f>SUMIFS('all sales summary'!$C$2:$C$2047,'all sales summary'!$A$2:$A$2047,'Overall sales (all sales)'!$A63,'all sales summary'!$B$2:$B$2047,'Overall sales (all sales)'!AG$1)</f>
        <v>1.22420730837978</v>
      </c>
      <c r="AH63" s="6">
        <f>SUMIFS('all sales summary'!$C$2:$C$2047,'all sales summary'!$A$2:$A$2047,'Overall sales (all sales)'!$A63,'all sales summary'!$B$2:$B$2047,'Overall sales (all sales)'!AH$1)</f>
        <v>1.0926755798322501</v>
      </c>
      <c r="AK63" t="s">
        <v>50</v>
      </c>
      <c r="AL63" s="6">
        <v>0.74456762378362396</v>
      </c>
    </row>
  </sheetData>
  <sortState ref="AJ1:AL63">
    <sortCondition descending="1" ref="AL1:AL63"/>
  </sortState>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E2C49-788B-264E-8F9A-DADE464C4DFE}">
  <dimension ref="A1:AL63"/>
  <sheetViews>
    <sheetView workbookViewId="0">
      <selection sqref="A1:AH63"/>
    </sheetView>
  </sheetViews>
  <sheetFormatPr defaultColWidth="11.5703125" defaultRowHeight="15" x14ac:dyDescent="0.25"/>
  <sheetData>
    <row r="1" spans="1:38" x14ac:dyDescent="0.25">
      <c r="B1" s="11">
        <v>43466</v>
      </c>
      <c r="C1" s="11">
        <v>43497</v>
      </c>
      <c r="D1" s="11">
        <v>43525</v>
      </c>
      <c r="E1" s="11">
        <v>43556</v>
      </c>
      <c r="F1" s="11">
        <v>43586</v>
      </c>
      <c r="G1" s="11">
        <v>43617</v>
      </c>
      <c r="H1" s="11">
        <v>43647</v>
      </c>
      <c r="I1" s="11">
        <v>43678</v>
      </c>
      <c r="J1" s="11">
        <v>43709</v>
      </c>
      <c r="K1" s="11">
        <v>43739</v>
      </c>
      <c r="L1" s="11">
        <v>43770</v>
      </c>
      <c r="M1" s="11">
        <v>43800</v>
      </c>
      <c r="N1" s="11">
        <v>43831</v>
      </c>
      <c r="O1" s="11">
        <v>43862</v>
      </c>
      <c r="P1" s="11">
        <v>43891</v>
      </c>
      <c r="Q1" s="11">
        <v>43922</v>
      </c>
      <c r="R1" s="11">
        <v>43952</v>
      </c>
      <c r="S1" s="11">
        <v>43983</v>
      </c>
      <c r="T1" s="11">
        <v>44013</v>
      </c>
      <c r="U1" s="11">
        <v>44044</v>
      </c>
      <c r="V1" s="11">
        <v>44075</v>
      </c>
      <c r="W1" s="11">
        <v>44105</v>
      </c>
      <c r="X1" s="11">
        <v>44136</v>
      </c>
      <c r="Y1" s="11">
        <v>44166</v>
      </c>
      <c r="Z1" s="11">
        <v>44197</v>
      </c>
      <c r="AA1" s="11">
        <v>44228</v>
      </c>
      <c r="AB1" s="11">
        <v>44256</v>
      </c>
      <c r="AC1" s="11">
        <v>44287</v>
      </c>
      <c r="AD1" s="11">
        <v>44317</v>
      </c>
      <c r="AE1" s="11">
        <v>44348</v>
      </c>
      <c r="AF1" s="11">
        <v>44378</v>
      </c>
      <c r="AG1" s="11">
        <v>44409</v>
      </c>
      <c r="AH1" s="11">
        <v>44440</v>
      </c>
      <c r="AJ1" s="21" t="s">
        <v>99</v>
      </c>
      <c r="AK1" t="s">
        <v>101</v>
      </c>
      <c r="AL1" t="s">
        <v>100</v>
      </c>
    </row>
    <row r="2" spans="1:38" x14ac:dyDescent="0.25">
      <c r="A2" t="s">
        <v>7</v>
      </c>
      <c r="B2" s="6">
        <f>SUMIFS('overall city offline'!$C$2:$C$2047,'overall city offline'!$A$2:$A$2047,'Overall city offline (analysis)'!$A2,'overall city offline'!$B$2:$B$2047,'Overall city offline (analysis)'!B$1)</f>
        <v>0.83237771642273495</v>
      </c>
      <c r="C2" s="6">
        <f>SUMIFS('overall city offline'!$C$2:$C$2047,'overall city offline'!$A$2:$A$2047,'Overall city offline (analysis)'!$A2,'overall city offline'!$B$2:$B$2047,'Overall city offline (analysis)'!C$1)</f>
        <v>0.87138697927672604</v>
      </c>
      <c r="D2" s="6">
        <f>SUMIFS('overall city offline'!$C$2:$C$2047,'overall city offline'!$A$2:$A$2047,'Overall city offline (analysis)'!$A2,'overall city offline'!$B$2:$B$2047,'Overall city offline (analysis)'!D$1)</f>
        <v>1.05025626840283</v>
      </c>
      <c r="E2" s="6">
        <f>SUMIFS('overall city offline'!$C$2:$C$2047,'overall city offline'!$A$2:$A$2047,'Overall city offline (analysis)'!$A2,'overall city offline'!$B$2:$B$2047,'Overall city offline (analysis)'!E$1)</f>
        <v>0.97200713160267804</v>
      </c>
      <c r="F2" s="6">
        <f>SUMIFS('overall city offline'!$C$2:$C$2047,'overall city offline'!$A$2:$A$2047,'Overall city offline (analysis)'!$A2,'overall city offline'!$B$2:$B$2047,'Overall city offline (analysis)'!F$1)</f>
        <v>1.0178016065944</v>
      </c>
      <c r="G2" s="6">
        <f>SUMIFS('overall city offline'!$C$2:$C$2047,'overall city offline'!$A$2:$A$2047,'Overall city offline (analysis)'!$A2,'overall city offline'!$B$2:$B$2047,'Overall city offline (analysis)'!G$1)</f>
        <v>0.97223856027517697</v>
      </c>
      <c r="H2" s="6">
        <f>SUMIFS('overall city offline'!$C$2:$C$2047,'overall city offline'!$A$2:$A$2047,'Overall city offline (analysis)'!$A2,'overall city offline'!$B$2:$B$2047,'Overall city offline (analysis)'!H$1)</f>
        <v>0.96699498644286097</v>
      </c>
      <c r="I2" s="6">
        <f>SUMIFS('overall city offline'!$C$2:$C$2047,'overall city offline'!$A$2:$A$2047,'Overall city offline (analysis)'!$A2,'overall city offline'!$B$2:$B$2047,'Overall city offline (analysis)'!I$1)</f>
        <v>1.0067289897207501</v>
      </c>
      <c r="J2" s="6">
        <f>SUMIFS('overall city offline'!$C$2:$C$2047,'overall city offline'!$A$2:$A$2047,'Overall city offline (analysis)'!$A2,'overall city offline'!$B$2:$B$2047,'Overall city offline (analysis)'!J$1)</f>
        <v>0.97463882192889095</v>
      </c>
      <c r="K2" s="6">
        <f>SUMIFS('overall city offline'!$C$2:$C$2047,'overall city offline'!$A$2:$A$2047,'Overall city offline (analysis)'!$A2,'overall city offline'!$B$2:$B$2047,'Overall city offline (analysis)'!K$1)</f>
        <v>1.0120254077437001</v>
      </c>
      <c r="L2" s="6">
        <f>SUMIFS('overall city offline'!$C$2:$C$2047,'overall city offline'!$A$2:$A$2047,'Overall city offline (analysis)'!$A2,'overall city offline'!$B$2:$B$2047,'Overall city offline (analysis)'!L$1)</f>
        <v>1.06092531694014</v>
      </c>
      <c r="M2" s="6">
        <f>SUMIFS('overall city offline'!$C$2:$C$2047,'overall city offline'!$A$2:$A$2047,'Overall city offline (analysis)'!$A2,'overall city offline'!$B$2:$B$2047,'Overall city offline (analysis)'!M$1)</f>
        <v>1.2626182146491201</v>
      </c>
      <c r="N2" s="6">
        <f>SUMIFS('overall city offline'!$C$2:$C$2047,'overall city offline'!$A$2:$A$2047,'Overall city offline (analysis)'!$A2,'overall city offline'!$B$2:$B$2047,'Overall city offline (analysis)'!N$1)</f>
        <v>0.92543866787562701</v>
      </c>
      <c r="O2" s="6">
        <f>SUMIFS('overall city offline'!$C$2:$C$2047,'overall city offline'!$A$2:$A$2047,'Overall city offline (analysis)'!$A2,'overall city offline'!$B$2:$B$2047,'Overall city offline (analysis)'!O$1)</f>
        <v>0.96037248691771304</v>
      </c>
      <c r="P2" s="6">
        <f>SUMIFS('overall city offline'!$C$2:$C$2047,'overall city offline'!$A$2:$A$2047,'Overall city offline (analysis)'!$A2,'overall city offline'!$B$2:$B$2047,'Overall city offline (analysis)'!P$1)</f>
        <v>0.83262731552617397</v>
      </c>
      <c r="Q2" s="6">
        <f>SUMIFS('overall city offline'!$C$2:$C$2047,'overall city offline'!$A$2:$A$2047,'Overall city offline (analysis)'!$A2,'overall city offline'!$B$2:$B$2047,'Overall city offline (analysis)'!Q$1)</f>
        <v>0.390059749034254</v>
      </c>
      <c r="R2" s="6">
        <f>SUMIFS('overall city offline'!$C$2:$C$2047,'overall city offline'!$A$2:$A$2047,'Overall city offline (analysis)'!$A2,'overall city offline'!$B$2:$B$2047,'Overall city offline (analysis)'!R$1)</f>
        <v>0.48045332778598498</v>
      </c>
      <c r="S2" s="6">
        <f>SUMIFS('overall city offline'!$C$2:$C$2047,'overall city offline'!$A$2:$A$2047,'Overall city offline (analysis)'!$A2,'overall city offline'!$B$2:$B$2047,'Overall city offline (analysis)'!S$1)</f>
        <v>0.55253217973378799</v>
      </c>
      <c r="T2" s="6">
        <f>SUMIFS('overall city offline'!$C$2:$C$2047,'overall city offline'!$A$2:$A$2047,'Overall city offline (analysis)'!$A2,'overall city offline'!$B$2:$B$2047,'Overall city offline (analysis)'!T$1)</f>
        <v>0.82236612101862905</v>
      </c>
      <c r="U2" s="6">
        <f>SUMIFS('overall city offline'!$C$2:$C$2047,'overall city offline'!$A$2:$A$2047,'Overall city offline (analysis)'!$A2,'overall city offline'!$B$2:$B$2047,'Overall city offline (analysis)'!U$1)</f>
        <v>0.77665943670878201</v>
      </c>
      <c r="V2" s="6">
        <f>SUMIFS('overall city offline'!$C$2:$C$2047,'overall city offline'!$A$2:$A$2047,'Overall city offline (analysis)'!$A2,'overall city offline'!$B$2:$B$2047,'Overall city offline (analysis)'!V$1)</f>
        <v>0.86774740283094298</v>
      </c>
      <c r="W2" s="6">
        <f>SUMIFS('overall city offline'!$C$2:$C$2047,'overall city offline'!$A$2:$A$2047,'Overall city offline (analysis)'!$A2,'overall city offline'!$B$2:$B$2047,'Overall city offline (analysis)'!W$1)</f>
        <v>0.91357281995165596</v>
      </c>
      <c r="X2" s="6">
        <f>SUMIFS('overall city offline'!$C$2:$C$2047,'overall city offline'!$A$2:$A$2047,'Overall city offline (analysis)'!$A2,'overall city offline'!$B$2:$B$2047,'Overall city offline (analysis)'!X$1)</f>
        <v>0.92445135148733504</v>
      </c>
      <c r="Y2" s="6">
        <f>SUMIFS('overall city offline'!$C$2:$C$2047,'overall city offline'!$A$2:$A$2047,'Overall city offline (analysis)'!$A2,'overall city offline'!$B$2:$B$2047,'Overall city offline (analysis)'!Y$1)</f>
        <v>1.0139889113540099</v>
      </c>
      <c r="Z2" s="6">
        <f>SUMIFS('overall city offline'!$C$2:$C$2047,'overall city offline'!$A$2:$A$2047,'Overall city offline (analysis)'!$A2,'overall city offline'!$B$2:$B$2047,'Overall city offline (analysis)'!Z$1)</f>
        <v>0.467995360057822</v>
      </c>
      <c r="AA2" s="6">
        <f>SUMIFS('overall city offline'!$C$2:$C$2047,'overall city offline'!$A$2:$A$2047,'Overall city offline (analysis)'!$A2,'overall city offline'!$B$2:$B$2047,'Overall city offline (analysis)'!AA$1)</f>
        <v>0.483370384358493</v>
      </c>
      <c r="AB2" s="6">
        <f>SUMIFS('overall city offline'!$C$2:$C$2047,'overall city offline'!$A$2:$A$2047,'Overall city offline (analysis)'!$A2,'overall city offline'!$B$2:$B$2047,'Overall city offline (analysis)'!AB$1)</f>
        <v>0.62384171808063305</v>
      </c>
      <c r="AC2" s="6">
        <f>SUMIFS('overall city offline'!$C$2:$C$2047,'overall city offline'!$A$2:$A$2047,'Overall city offline (analysis)'!$A2,'overall city offline'!$B$2:$B$2047,'Overall city offline (analysis)'!AC$1)</f>
        <v>0.74606697656144205</v>
      </c>
      <c r="AD2" s="6">
        <f>SUMIFS('overall city offline'!$C$2:$C$2047,'overall city offline'!$A$2:$A$2047,'Overall city offline (analysis)'!$A2,'overall city offline'!$B$2:$B$2047,'Overall city offline (analysis)'!AD$1)</f>
        <v>0.99139899744950799</v>
      </c>
      <c r="AE2" s="6">
        <f>SUMIFS('overall city offline'!$C$2:$C$2047,'overall city offline'!$A$2:$A$2047,'Overall city offline (analysis)'!$A2,'overall city offline'!$B$2:$B$2047,'Overall city offline (analysis)'!AE$1)</f>
        <v>0.93906618579377998</v>
      </c>
      <c r="AF2" s="6">
        <f>SUMIFS('overall city offline'!$C$2:$C$2047,'overall city offline'!$A$2:$A$2047,'Overall city offline (analysis)'!$A2,'overall city offline'!$B$2:$B$2047,'Overall city offline (analysis)'!AF$1)</f>
        <v>0.98025404652336701</v>
      </c>
      <c r="AG2" s="6">
        <f>SUMIFS('overall city offline'!$C$2:$C$2047,'overall city offline'!$A$2:$A$2047,'Overall city offline (analysis)'!$A2,'overall city offline'!$B$2:$B$2047,'Overall city offline (analysis)'!AG$1)</f>
        <v>0.98530611613906505</v>
      </c>
      <c r="AH2" s="6">
        <f>SUMIFS('overall city offline'!$C$2:$C$2047,'overall city offline'!$A$2:$A$2047,'Overall city offline (analysis)'!$A2,'overall city offline'!$B$2:$B$2047,'Overall city offline (analysis)'!AH$1)</f>
        <v>0.97768704148164798</v>
      </c>
      <c r="AK2" t="s">
        <v>14</v>
      </c>
      <c r="AL2" s="6">
        <v>1.21088210638352</v>
      </c>
    </row>
    <row r="3" spans="1:38" x14ac:dyDescent="0.25">
      <c r="A3" t="s">
        <v>8</v>
      </c>
      <c r="B3" s="6">
        <f>SUMIFS('overall city offline'!$C$2:$C$2047,'overall city offline'!$A$2:$A$2047,'Overall city offline (analysis)'!$A3,'overall city offline'!$B$2:$B$2047,'Overall city offline (analysis)'!B$1)</f>
        <v>0.87251741054966503</v>
      </c>
      <c r="C3" s="6">
        <f>SUMIFS('overall city offline'!$C$2:$C$2047,'overall city offline'!$A$2:$A$2047,'Overall city offline (analysis)'!$A3,'overall city offline'!$B$2:$B$2047,'Overall city offline (analysis)'!C$1)</f>
        <v>0.87443008155803303</v>
      </c>
      <c r="D3" s="6">
        <f>SUMIFS('overall city offline'!$C$2:$C$2047,'overall city offline'!$A$2:$A$2047,'Overall city offline (analysis)'!$A3,'overall city offline'!$B$2:$B$2047,'Overall city offline (analysis)'!D$1)</f>
        <v>1.07087326735823</v>
      </c>
      <c r="E3" s="6">
        <f>SUMIFS('overall city offline'!$C$2:$C$2047,'overall city offline'!$A$2:$A$2047,'Overall city offline (analysis)'!$A3,'overall city offline'!$B$2:$B$2047,'Overall city offline (analysis)'!E$1)</f>
        <v>0.99921877974934803</v>
      </c>
      <c r="F3" s="6">
        <f>SUMIFS('overall city offline'!$C$2:$C$2047,'overall city offline'!$A$2:$A$2047,'Overall city offline (analysis)'!$A3,'overall city offline'!$B$2:$B$2047,'Overall city offline (analysis)'!F$1)</f>
        <v>1.03027130528489</v>
      </c>
      <c r="G3" s="6">
        <f>SUMIFS('overall city offline'!$C$2:$C$2047,'overall city offline'!$A$2:$A$2047,'Overall city offline (analysis)'!$A3,'overall city offline'!$B$2:$B$2047,'Overall city offline (analysis)'!G$1)</f>
        <v>0.99015597327238003</v>
      </c>
      <c r="H3" s="6">
        <f>SUMIFS('overall city offline'!$C$2:$C$2047,'overall city offline'!$A$2:$A$2047,'Overall city offline (analysis)'!$A3,'overall city offline'!$B$2:$B$2047,'Overall city offline (analysis)'!H$1)</f>
        <v>1.0306334559808401</v>
      </c>
      <c r="I3" s="6">
        <f>SUMIFS('overall city offline'!$C$2:$C$2047,'overall city offline'!$A$2:$A$2047,'Overall city offline (analysis)'!$A3,'overall city offline'!$B$2:$B$2047,'Overall city offline (analysis)'!I$1)</f>
        <v>1.0106829878594199</v>
      </c>
      <c r="J3" s="6">
        <f>SUMIFS('overall city offline'!$C$2:$C$2047,'overall city offline'!$A$2:$A$2047,'Overall city offline (analysis)'!$A3,'overall city offline'!$B$2:$B$2047,'Overall city offline (analysis)'!J$1)</f>
        <v>0.96640062095030699</v>
      </c>
      <c r="K3" s="6">
        <f>SUMIFS('overall city offline'!$C$2:$C$2047,'overall city offline'!$A$2:$A$2047,'Overall city offline (analysis)'!$A3,'overall city offline'!$B$2:$B$2047,'Overall city offline (analysis)'!K$1)</f>
        <v>1.00571569082534</v>
      </c>
      <c r="L3" s="6">
        <f>SUMIFS('overall city offline'!$C$2:$C$2047,'overall city offline'!$A$2:$A$2047,'Overall city offline (analysis)'!$A3,'overall city offline'!$B$2:$B$2047,'Overall city offline (analysis)'!L$1)</f>
        <v>1.0406885598579101</v>
      </c>
      <c r="M3" s="6">
        <f>SUMIFS('overall city offline'!$C$2:$C$2047,'overall city offline'!$A$2:$A$2047,'Overall city offline (analysis)'!$A3,'overall city offline'!$B$2:$B$2047,'Overall city offline (analysis)'!M$1)</f>
        <v>1.10841186675363</v>
      </c>
      <c r="N3" s="6">
        <f>SUMIFS('overall city offline'!$C$2:$C$2047,'overall city offline'!$A$2:$A$2047,'Overall city offline (analysis)'!$A3,'overall city offline'!$B$2:$B$2047,'Overall city offline (analysis)'!N$1)</f>
        <v>0.90165495022258602</v>
      </c>
      <c r="O3" s="6">
        <f>SUMIFS('overall city offline'!$C$2:$C$2047,'overall city offline'!$A$2:$A$2047,'Overall city offline (analysis)'!$A3,'overall city offline'!$B$2:$B$2047,'Overall city offline (analysis)'!O$1)</f>
        <v>0.91285489339601</v>
      </c>
      <c r="P3" s="6">
        <f>SUMIFS('overall city offline'!$C$2:$C$2047,'overall city offline'!$A$2:$A$2047,'Overall city offline (analysis)'!$A3,'overall city offline'!$B$2:$B$2047,'Overall city offline (analysis)'!P$1)</f>
        <v>0.892955412553331</v>
      </c>
      <c r="Q3" s="6">
        <f>SUMIFS('overall city offline'!$C$2:$C$2047,'overall city offline'!$A$2:$A$2047,'Overall city offline (analysis)'!$A3,'overall city offline'!$B$2:$B$2047,'Overall city offline (analysis)'!Q$1)</f>
        <v>0.50052972287146702</v>
      </c>
      <c r="R3" s="6">
        <f>SUMIFS('overall city offline'!$C$2:$C$2047,'overall city offline'!$A$2:$A$2047,'Overall city offline (analysis)'!$A3,'overall city offline'!$B$2:$B$2047,'Overall city offline (analysis)'!R$1)</f>
        <v>0.66744917198737697</v>
      </c>
      <c r="S3" s="6">
        <f>SUMIFS('overall city offline'!$C$2:$C$2047,'overall city offline'!$A$2:$A$2047,'Overall city offline (analysis)'!$A3,'overall city offline'!$B$2:$B$2047,'Overall city offline (analysis)'!S$1)</f>
        <v>0.82341561731868496</v>
      </c>
      <c r="T3" s="6">
        <f>SUMIFS('overall city offline'!$C$2:$C$2047,'overall city offline'!$A$2:$A$2047,'Overall city offline (analysis)'!$A3,'overall city offline'!$B$2:$B$2047,'Overall city offline (analysis)'!T$1)</f>
        <v>0.960314105278122</v>
      </c>
      <c r="U3" s="6">
        <f>SUMIFS('overall city offline'!$C$2:$C$2047,'overall city offline'!$A$2:$A$2047,'Overall city offline (analysis)'!$A3,'overall city offline'!$B$2:$B$2047,'Overall city offline (analysis)'!U$1)</f>
        <v>0.98090835000700505</v>
      </c>
      <c r="V3" s="6">
        <f>SUMIFS('overall city offline'!$C$2:$C$2047,'overall city offline'!$A$2:$A$2047,'Overall city offline (analysis)'!$A3,'overall city offline'!$B$2:$B$2047,'Overall city offline (analysis)'!V$1)</f>
        <v>0.95413786416151103</v>
      </c>
      <c r="W3" s="6">
        <f>SUMIFS('overall city offline'!$C$2:$C$2047,'overall city offline'!$A$2:$A$2047,'Overall city offline (analysis)'!$A3,'overall city offline'!$B$2:$B$2047,'Overall city offline (analysis)'!W$1)</f>
        <v>0.97868876509737202</v>
      </c>
      <c r="X3" s="6">
        <f>SUMIFS('overall city offline'!$C$2:$C$2047,'overall city offline'!$A$2:$A$2047,'Overall city offline (analysis)'!$A3,'overall city offline'!$B$2:$B$2047,'Overall city offline (analysis)'!X$1)</f>
        <v>0.76105397774439398</v>
      </c>
      <c r="Y3" s="6">
        <f>SUMIFS('overall city offline'!$C$2:$C$2047,'overall city offline'!$A$2:$A$2047,'Overall city offline (analysis)'!$A3,'overall city offline'!$B$2:$B$2047,'Overall city offline (analysis)'!Y$1)</f>
        <v>0.97756645393840602</v>
      </c>
      <c r="Z3" s="6">
        <f>SUMIFS('overall city offline'!$C$2:$C$2047,'overall city offline'!$A$2:$A$2047,'Overall city offline (analysis)'!$A3,'overall city offline'!$B$2:$B$2047,'Overall city offline (analysis)'!Z$1)</f>
        <v>0.583855529352172</v>
      </c>
      <c r="AA3" s="6">
        <f>SUMIFS('overall city offline'!$C$2:$C$2047,'overall city offline'!$A$2:$A$2047,'Overall city offline (analysis)'!$A3,'overall city offline'!$B$2:$B$2047,'Overall city offline (analysis)'!AA$1)</f>
        <v>0.61270183806697398</v>
      </c>
      <c r="AB3" s="6">
        <f>SUMIFS('overall city offline'!$C$2:$C$2047,'overall city offline'!$A$2:$A$2047,'Overall city offline (analysis)'!$A3,'overall city offline'!$B$2:$B$2047,'Overall city offline (analysis)'!AB$1)</f>
        <v>0.77775321276193699</v>
      </c>
      <c r="AC3" s="6">
        <f>SUMIFS('overall city offline'!$C$2:$C$2047,'overall city offline'!$A$2:$A$2047,'Overall city offline (analysis)'!$A3,'overall city offline'!$B$2:$B$2047,'Overall city offline (analysis)'!AC$1)</f>
        <v>0.90624932760641397</v>
      </c>
      <c r="AD3" s="6">
        <f>SUMIFS('overall city offline'!$C$2:$C$2047,'overall city offline'!$A$2:$A$2047,'Overall city offline (analysis)'!$A3,'overall city offline'!$B$2:$B$2047,'Overall city offline (analysis)'!AD$1)</f>
        <v>1.0322711492630801</v>
      </c>
      <c r="AE3" s="6">
        <f>SUMIFS('overall city offline'!$C$2:$C$2047,'overall city offline'!$A$2:$A$2047,'Overall city offline (analysis)'!$A3,'overall city offline'!$B$2:$B$2047,'Overall city offline (analysis)'!AE$1)</f>
        <v>0.98281763211713402</v>
      </c>
      <c r="AF3" s="6">
        <f>SUMIFS('overall city offline'!$C$2:$C$2047,'overall city offline'!$A$2:$A$2047,'Overall city offline (analysis)'!$A3,'overall city offline'!$B$2:$B$2047,'Overall city offline (analysis)'!AF$1)</f>
        <v>1.0635810729391699</v>
      </c>
      <c r="AG3" s="6">
        <f>SUMIFS('overall city offline'!$C$2:$C$2047,'overall city offline'!$A$2:$A$2047,'Overall city offline (analysis)'!$A3,'overall city offline'!$B$2:$B$2047,'Overall city offline (analysis)'!AG$1)</f>
        <v>1.02252532771412</v>
      </c>
      <c r="AH3" s="6">
        <f>SUMIFS('overall city offline'!$C$2:$C$2047,'overall city offline'!$A$2:$A$2047,'Overall city offline (analysis)'!$A3,'overall city offline'!$B$2:$B$2047,'Overall city offline (analysis)'!AH$1)</f>
        <v>0.97238016426097496</v>
      </c>
      <c r="AK3" t="s">
        <v>33</v>
      </c>
      <c r="AL3" s="6">
        <v>1.20251730932076</v>
      </c>
    </row>
    <row r="4" spans="1:38" x14ac:dyDescent="0.25">
      <c r="A4" t="s">
        <v>9</v>
      </c>
      <c r="B4" s="6">
        <f>SUMIFS('overall city offline'!$C$2:$C$2047,'overall city offline'!$A$2:$A$2047,'Overall city offline (analysis)'!$A4,'overall city offline'!$B$2:$B$2047,'Overall city offline (analysis)'!B$1)</f>
        <v>0.85756370434517604</v>
      </c>
      <c r="C4" s="6">
        <f>SUMIFS('overall city offline'!$C$2:$C$2047,'overall city offline'!$A$2:$A$2047,'Overall city offline (analysis)'!$A4,'overall city offline'!$B$2:$B$2047,'Overall city offline (analysis)'!C$1)</f>
        <v>0.88733649949931603</v>
      </c>
      <c r="D4" s="6">
        <f>SUMIFS('overall city offline'!$C$2:$C$2047,'overall city offline'!$A$2:$A$2047,'Overall city offline (analysis)'!$A4,'overall city offline'!$B$2:$B$2047,'Overall city offline (analysis)'!D$1)</f>
        <v>1.0435042068982701</v>
      </c>
      <c r="E4" s="6">
        <f>SUMIFS('overall city offline'!$C$2:$C$2047,'overall city offline'!$A$2:$A$2047,'Overall city offline (analysis)'!$A4,'overall city offline'!$B$2:$B$2047,'Overall city offline (analysis)'!E$1)</f>
        <v>1.0040247630325101</v>
      </c>
      <c r="F4" s="6">
        <f>SUMIFS('overall city offline'!$C$2:$C$2047,'overall city offline'!$A$2:$A$2047,'Overall city offline (analysis)'!$A4,'overall city offline'!$B$2:$B$2047,'Overall city offline (analysis)'!F$1)</f>
        <v>1.02961168983391</v>
      </c>
      <c r="G4" s="6">
        <f>SUMIFS('overall city offline'!$C$2:$C$2047,'overall city offline'!$A$2:$A$2047,'Overall city offline (analysis)'!$A4,'overall city offline'!$B$2:$B$2047,'Overall city offline (analysis)'!G$1)</f>
        <v>1.0071280996138801</v>
      </c>
      <c r="H4" s="6">
        <f>SUMIFS('overall city offline'!$C$2:$C$2047,'overall city offline'!$A$2:$A$2047,'Overall city offline (analysis)'!$A4,'overall city offline'!$B$2:$B$2047,'Overall city offline (analysis)'!H$1)</f>
        <v>1.0096038566271299</v>
      </c>
      <c r="I4" s="6">
        <f>SUMIFS('overall city offline'!$C$2:$C$2047,'overall city offline'!$A$2:$A$2047,'Overall city offline (analysis)'!$A4,'overall city offline'!$B$2:$B$2047,'Overall city offline (analysis)'!I$1)</f>
        <v>1.0411790342962299</v>
      </c>
      <c r="J4" s="6">
        <f>SUMIFS('overall city offline'!$C$2:$C$2047,'overall city offline'!$A$2:$A$2047,'Overall city offline (analysis)'!$A4,'overall city offline'!$B$2:$B$2047,'Overall city offline (analysis)'!J$1)</f>
        <v>0.95600177634495898</v>
      </c>
      <c r="K4" s="6">
        <f>SUMIFS('overall city offline'!$C$2:$C$2047,'overall city offline'!$A$2:$A$2047,'Overall city offline (analysis)'!$A4,'overall city offline'!$B$2:$B$2047,'Overall city offline (analysis)'!K$1)</f>
        <v>1.00377568040889</v>
      </c>
      <c r="L4" s="6">
        <f>SUMIFS('overall city offline'!$C$2:$C$2047,'overall city offline'!$A$2:$A$2047,'Overall city offline (analysis)'!$A4,'overall city offline'!$B$2:$B$2047,'Overall city offline (analysis)'!L$1)</f>
        <v>1.0319215752839901</v>
      </c>
      <c r="M4" s="6">
        <f>SUMIFS('overall city offline'!$C$2:$C$2047,'overall city offline'!$A$2:$A$2047,'Overall city offline (analysis)'!$A4,'overall city offline'!$B$2:$B$2047,'Overall city offline (analysis)'!M$1)</f>
        <v>1.12834911381574</v>
      </c>
      <c r="N4" s="6">
        <f>SUMIFS('overall city offline'!$C$2:$C$2047,'overall city offline'!$A$2:$A$2047,'Overall city offline (analysis)'!$A4,'overall city offline'!$B$2:$B$2047,'Overall city offline (analysis)'!N$1)</f>
        <v>0.94140603767334197</v>
      </c>
      <c r="O4" s="6">
        <f>SUMIFS('overall city offline'!$C$2:$C$2047,'overall city offline'!$A$2:$A$2047,'Overall city offline (analysis)'!$A4,'overall city offline'!$B$2:$B$2047,'Overall city offline (analysis)'!O$1)</f>
        <v>0.93587040372666996</v>
      </c>
      <c r="P4" s="6">
        <f>SUMIFS('overall city offline'!$C$2:$C$2047,'overall city offline'!$A$2:$A$2047,'Overall city offline (analysis)'!$A4,'overall city offline'!$B$2:$B$2047,'Overall city offline (analysis)'!P$1)</f>
        <v>0.98359701259071997</v>
      </c>
      <c r="Q4" s="6">
        <f>SUMIFS('overall city offline'!$C$2:$C$2047,'overall city offline'!$A$2:$A$2047,'Overall city offline (analysis)'!$A4,'overall city offline'!$B$2:$B$2047,'Overall city offline (analysis)'!Q$1)</f>
        <v>0.73780677789536997</v>
      </c>
      <c r="R4" s="6">
        <f>SUMIFS('overall city offline'!$C$2:$C$2047,'overall city offline'!$A$2:$A$2047,'Overall city offline (analysis)'!$A4,'overall city offline'!$B$2:$B$2047,'Overall city offline (analysis)'!R$1)</f>
        <v>0.90352881419100395</v>
      </c>
      <c r="S4" s="6">
        <f>SUMIFS('overall city offline'!$C$2:$C$2047,'overall city offline'!$A$2:$A$2047,'Overall city offline (analysis)'!$A4,'overall city offline'!$B$2:$B$2047,'Overall city offline (analysis)'!S$1)</f>
        <v>1.03809495805818</v>
      </c>
      <c r="T4" s="6">
        <f>SUMIFS('overall city offline'!$C$2:$C$2047,'overall city offline'!$A$2:$A$2047,'Overall city offline (analysis)'!$A4,'overall city offline'!$B$2:$B$2047,'Overall city offline (analysis)'!T$1)</f>
        <v>1.13371131405991</v>
      </c>
      <c r="U4" s="6">
        <f>SUMIFS('overall city offline'!$C$2:$C$2047,'overall city offline'!$A$2:$A$2047,'Overall city offline (analysis)'!$A4,'overall city offline'!$B$2:$B$2047,'Overall city offline (analysis)'!U$1)</f>
        <v>1.13675223575073</v>
      </c>
      <c r="V4" s="6">
        <f>SUMIFS('overall city offline'!$C$2:$C$2047,'overall city offline'!$A$2:$A$2047,'Overall city offline (analysis)'!$A4,'overall city offline'!$B$2:$B$2047,'Overall city offline (analysis)'!V$1)</f>
        <v>1.09730210908216</v>
      </c>
      <c r="W4" s="6">
        <f>SUMIFS('overall city offline'!$C$2:$C$2047,'overall city offline'!$A$2:$A$2047,'Overall city offline (analysis)'!$A4,'overall city offline'!$B$2:$B$2047,'Overall city offline (analysis)'!W$1)</f>
        <v>1.1479793034424399</v>
      </c>
      <c r="X4" s="6">
        <f>SUMIFS('overall city offline'!$C$2:$C$2047,'overall city offline'!$A$2:$A$2047,'Overall city offline (analysis)'!$A4,'overall city offline'!$B$2:$B$2047,'Overall city offline (analysis)'!X$1)</f>
        <v>0.978401292964174</v>
      </c>
      <c r="Y4" s="6">
        <f>SUMIFS('overall city offline'!$C$2:$C$2047,'overall city offline'!$A$2:$A$2047,'Overall city offline (analysis)'!$A4,'overall city offline'!$B$2:$B$2047,'Overall city offline (analysis)'!Y$1)</f>
        <v>1.2327043092171599</v>
      </c>
      <c r="Z4" s="6">
        <f>SUMIFS('overall city offline'!$C$2:$C$2047,'overall city offline'!$A$2:$A$2047,'Overall city offline (analysis)'!$A4,'overall city offline'!$B$2:$B$2047,'Overall city offline (analysis)'!Z$1)</f>
        <v>0.84714316697097403</v>
      </c>
      <c r="AA4" s="6">
        <f>SUMIFS('overall city offline'!$C$2:$C$2047,'overall city offline'!$A$2:$A$2047,'Overall city offline (analysis)'!$A4,'overall city offline'!$B$2:$B$2047,'Overall city offline (analysis)'!AA$1)</f>
        <v>0.85450371385923196</v>
      </c>
      <c r="AB4" s="6">
        <f>SUMIFS('overall city offline'!$C$2:$C$2047,'overall city offline'!$A$2:$A$2047,'Overall city offline (analysis)'!$A4,'overall city offline'!$B$2:$B$2047,'Overall city offline (analysis)'!AB$1)</f>
        <v>1.0275330432031999</v>
      </c>
      <c r="AC4" s="6">
        <f>SUMIFS('overall city offline'!$C$2:$C$2047,'overall city offline'!$A$2:$A$2047,'Overall city offline (analysis)'!$A4,'overall city offline'!$B$2:$B$2047,'Overall city offline (analysis)'!AC$1)</f>
        <v>1.14813252479561</v>
      </c>
      <c r="AD4" s="6">
        <f>SUMIFS('overall city offline'!$C$2:$C$2047,'overall city offline'!$A$2:$A$2047,'Overall city offline (analysis)'!$A4,'overall city offline'!$B$2:$B$2047,'Overall city offline (analysis)'!AD$1)</f>
        <v>1.2231280107745099</v>
      </c>
      <c r="AE4" s="6">
        <f>SUMIFS('overall city offline'!$C$2:$C$2047,'overall city offline'!$A$2:$A$2047,'Overall city offline (analysis)'!$A4,'overall city offline'!$B$2:$B$2047,'Overall city offline (analysis)'!AE$1)</f>
        <v>1.1781305163984199</v>
      </c>
      <c r="AF4" s="6">
        <f>SUMIFS('overall city offline'!$C$2:$C$2047,'overall city offline'!$A$2:$A$2047,'Overall city offline (analysis)'!$A4,'overall city offline'!$B$2:$B$2047,'Overall city offline (analysis)'!AF$1)</f>
        <v>1.2289498544322699</v>
      </c>
      <c r="AG4" s="6">
        <f>SUMIFS('overall city offline'!$C$2:$C$2047,'overall city offline'!$A$2:$A$2047,'Overall city offline (analysis)'!$A4,'overall city offline'!$B$2:$B$2047,'Overall city offline (analysis)'!AG$1)</f>
        <v>1.20806695794506</v>
      </c>
      <c r="AH4" s="6">
        <f>SUMIFS('overall city offline'!$C$2:$C$2047,'overall city offline'!$A$2:$A$2047,'Overall city offline (analysis)'!$A4,'overall city offline'!$B$2:$B$2047,'Overall city offline (analysis)'!AH$1)</f>
        <v>1.18953457118374</v>
      </c>
      <c r="AK4" t="s">
        <v>9</v>
      </c>
      <c r="AL4" s="6">
        <v>1.18953457118374</v>
      </c>
    </row>
    <row r="5" spans="1:38" x14ac:dyDescent="0.25">
      <c r="A5" t="s">
        <v>10</v>
      </c>
      <c r="B5" s="6">
        <f>SUMIFS('overall city offline'!$C$2:$C$2047,'overall city offline'!$A$2:$A$2047,'Overall city offline (analysis)'!$A5,'overall city offline'!$B$2:$B$2047,'Overall city offline (analysis)'!B$1)</f>
        <v>0.88375331062222995</v>
      </c>
      <c r="C5" s="6">
        <f>SUMIFS('overall city offline'!$C$2:$C$2047,'overall city offline'!$A$2:$A$2047,'Overall city offline (analysis)'!$A5,'overall city offline'!$B$2:$B$2047,'Overall city offline (analysis)'!C$1)</f>
        <v>0.86596904671466901</v>
      </c>
      <c r="D5" s="6">
        <f>SUMIFS('overall city offline'!$C$2:$C$2047,'overall city offline'!$A$2:$A$2047,'Overall city offline (analysis)'!$A5,'overall city offline'!$B$2:$B$2047,'Overall city offline (analysis)'!D$1)</f>
        <v>1.05705311227303</v>
      </c>
      <c r="E5" s="6">
        <f>SUMIFS('overall city offline'!$C$2:$C$2047,'overall city offline'!$A$2:$A$2047,'Overall city offline (analysis)'!$A5,'overall city offline'!$B$2:$B$2047,'Overall city offline (analysis)'!E$1)</f>
        <v>0.99817242169552001</v>
      </c>
      <c r="F5" s="6">
        <f>SUMIFS('overall city offline'!$C$2:$C$2047,'overall city offline'!$A$2:$A$2047,'Overall city offline (analysis)'!$A5,'overall city offline'!$B$2:$B$2047,'Overall city offline (analysis)'!F$1)</f>
        <v>1.0295913029975201</v>
      </c>
      <c r="G5" s="6">
        <f>SUMIFS('overall city offline'!$C$2:$C$2047,'overall city offline'!$A$2:$A$2047,'Overall city offline (analysis)'!$A5,'overall city offline'!$B$2:$B$2047,'Overall city offline (analysis)'!G$1)</f>
        <v>0.98815026946186901</v>
      </c>
      <c r="H5" s="6">
        <f>SUMIFS('overall city offline'!$C$2:$C$2047,'overall city offline'!$A$2:$A$2047,'Overall city offline (analysis)'!$A5,'overall city offline'!$B$2:$B$2047,'Overall city offline (analysis)'!H$1)</f>
        <v>1.0164967779504701</v>
      </c>
      <c r="I5" s="6">
        <f>SUMIFS('overall city offline'!$C$2:$C$2047,'overall city offline'!$A$2:$A$2047,'Overall city offline (analysis)'!$A5,'overall city offline'!$B$2:$B$2047,'Overall city offline (analysis)'!I$1)</f>
        <v>1.0001266641128299</v>
      </c>
      <c r="J5" s="6">
        <f>SUMIFS('overall city offline'!$C$2:$C$2047,'overall city offline'!$A$2:$A$2047,'Overall city offline (analysis)'!$A5,'overall city offline'!$B$2:$B$2047,'Overall city offline (analysis)'!J$1)</f>
        <v>0.95285428250964199</v>
      </c>
      <c r="K5" s="6">
        <f>SUMIFS('overall city offline'!$C$2:$C$2047,'overall city offline'!$A$2:$A$2047,'Overall city offline (analysis)'!$A5,'overall city offline'!$B$2:$B$2047,'Overall city offline (analysis)'!K$1)</f>
        <v>0.99796096663760703</v>
      </c>
      <c r="L5" s="6">
        <f>SUMIFS('overall city offline'!$C$2:$C$2047,'overall city offline'!$A$2:$A$2047,'Overall city offline (analysis)'!$A5,'overall city offline'!$B$2:$B$2047,'Overall city offline (analysis)'!L$1)</f>
        <v>1.0298493769700301</v>
      </c>
      <c r="M5" s="6">
        <f>SUMIFS('overall city offline'!$C$2:$C$2047,'overall city offline'!$A$2:$A$2047,'Overall city offline (analysis)'!$A5,'overall city offline'!$B$2:$B$2047,'Overall city offline (analysis)'!M$1)</f>
        <v>1.1800224680545901</v>
      </c>
      <c r="N5" s="6">
        <f>SUMIFS('overall city offline'!$C$2:$C$2047,'overall city offline'!$A$2:$A$2047,'Overall city offline (analysis)'!$A5,'overall city offline'!$B$2:$B$2047,'Overall city offline (analysis)'!N$1)</f>
        <v>0.902426968456435</v>
      </c>
      <c r="O5" s="6">
        <f>SUMIFS('overall city offline'!$C$2:$C$2047,'overall city offline'!$A$2:$A$2047,'Overall city offline (analysis)'!$A5,'overall city offline'!$B$2:$B$2047,'Overall city offline (analysis)'!O$1)</f>
        <v>0.92272688995770302</v>
      </c>
      <c r="P5" s="6">
        <f>SUMIFS('overall city offline'!$C$2:$C$2047,'overall city offline'!$A$2:$A$2047,'Overall city offline (analysis)'!$A5,'overall city offline'!$B$2:$B$2047,'Overall city offline (analysis)'!P$1)</f>
        <v>0.923050495923599</v>
      </c>
      <c r="Q5" s="6">
        <f>SUMIFS('overall city offline'!$C$2:$C$2047,'overall city offline'!$A$2:$A$2047,'Overall city offline (analysis)'!$A5,'overall city offline'!$B$2:$B$2047,'Overall city offline (analysis)'!Q$1)</f>
        <v>0.57633570068893003</v>
      </c>
      <c r="R5" s="6">
        <f>SUMIFS('overall city offline'!$C$2:$C$2047,'overall city offline'!$A$2:$A$2047,'Overall city offline (analysis)'!$A5,'overall city offline'!$B$2:$B$2047,'Overall city offline (analysis)'!R$1)</f>
        <v>0.74431074605803205</v>
      </c>
      <c r="S5" s="6">
        <f>SUMIFS('overall city offline'!$C$2:$C$2047,'overall city offline'!$A$2:$A$2047,'Overall city offline (analysis)'!$A5,'overall city offline'!$B$2:$B$2047,'Overall city offline (analysis)'!S$1)</f>
        <v>0.87041530223131303</v>
      </c>
      <c r="T5" s="6">
        <f>SUMIFS('overall city offline'!$C$2:$C$2047,'overall city offline'!$A$2:$A$2047,'Overall city offline (analysis)'!$A5,'overall city offline'!$B$2:$B$2047,'Overall city offline (analysis)'!T$1)</f>
        <v>1.0170234153347799</v>
      </c>
      <c r="U5" s="6">
        <f>SUMIFS('overall city offline'!$C$2:$C$2047,'overall city offline'!$A$2:$A$2047,'Overall city offline (analysis)'!$A5,'overall city offline'!$B$2:$B$2047,'Overall city offline (analysis)'!U$1)</f>
        <v>1.0266015716138199</v>
      </c>
      <c r="V5" s="6">
        <f>SUMIFS('overall city offline'!$C$2:$C$2047,'overall city offline'!$A$2:$A$2047,'Overall city offline (analysis)'!$A5,'overall city offline'!$B$2:$B$2047,'Overall city offline (analysis)'!V$1)</f>
        <v>0.97145749237611301</v>
      </c>
      <c r="W5" s="6">
        <f>SUMIFS('overall city offline'!$C$2:$C$2047,'overall city offline'!$A$2:$A$2047,'Overall city offline (analysis)'!$A5,'overall city offline'!$B$2:$B$2047,'Overall city offline (analysis)'!W$1)</f>
        <v>1.0938552801520001</v>
      </c>
      <c r="X5" s="6">
        <f>SUMIFS('overall city offline'!$C$2:$C$2047,'overall city offline'!$A$2:$A$2047,'Overall city offline (analysis)'!$A5,'overall city offline'!$B$2:$B$2047,'Overall city offline (analysis)'!X$1)</f>
        <v>0.95278526277507003</v>
      </c>
      <c r="Y5" s="6">
        <f>SUMIFS('overall city offline'!$C$2:$C$2047,'overall city offline'!$A$2:$A$2047,'Overall city offline (analysis)'!$A5,'overall city offline'!$B$2:$B$2047,'Overall city offline (analysis)'!Y$1)</f>
        <v>1.1084200663763699</v>
      </c>
      <c r="Z5" s="6">
        <f>SUMIFS('overall city offline'!$C$2:$C$2047,'overall city offline'!$A$2:$A$2047,'Overall city offline (analysis)'!$A5,'overall city offline'!$B$2:$B$2047,'Overall city offline (analysis)'!Z$1)</f>
        <v>0.75841349990312901</v>
      </c>
      <c r="AA5" s="6">
        <f>SUMIFS('overall city offline'!$C$2:$C$2047,'overall city offline'!$A$2:$A$2047,'Overall city offline (analysis)'!$A5,'overall city offline'!$B$2:$B$2047,'Overall city offline (analysis)'!AA$1)</f>
        <v>0.69117524711280298</v>
      </c>
      <c r="AB5" s="6">
        <f>SUMIFS('overall city offline'!$C$2:$C$2047,'overall city offline'!$A$2:$A$2047,'Overall city offline (analysis)'!$A5,'overall city offline'!$B$2:$B$2047,'Overall city offline (analysis)'!AB$1)</f>
        <v>0.89286341224370203</v>
      </c>
      <c r="AC5" s="6">
        <f>SUMIFS('overall city offline'!$C$2:$C$2047,'overall city offline'!$A$2:$A$2047,'Overall city offline (analysis)'!$A5,'overall city offline'!$B$2:$B$2047,'Overall city offline (analysis)'!AC$1)</f>
        <v>0.99700009394058597</v>
      </c>
      <c r="AD5" s="6">
        <f>SUMIFS('overall city offline'!$C$2:$C$2047,'overall city offline'!$A$2:$A$2047,'Overall city offline (analysis)'!$A5,'overall city offline'!$B$2:$B$2047,'Overall city offline (analysis)'!AD$1)</f>
        <v>1.0850917085824401</v>
      </c>
      <c r="AE5" s="6">
        <f>SUMIFS('overall city offline'!$C$2:$C$2047,'overall city offline'!$A$2:$A$2047,'Overall city offline (analysis)'!$A5,'overall city offline'!$B$2:$B$2047,'Overall city offline (analysis)'!AE$1)</f>
        <v>1.04554744838172</v>
      </c>
      <c r="AF5" s="6">
        <f>SUMIFS('overall city offline'!$C$2:$C$2047,'overall city offline'!$A$2:$A$2047,'Overall city offline (analysis)'!$A5,'overall city offline'!$B$2:$B$2047,'Overall city offline (analysis)'!AF$1)</f>
        <v>1.04176287483314</v>
      </c>
      <c r="AG5" s="6">
        <f>SUMIFS('overall city offline'!$C$2:$C$2047,'overall city offline'!$A$2:$A$2047,'Overall city offline (analysis)'!$A5,'overall city offline'!$B$2:$B$2047,'Overall city offline (analysis)'!AG$1)</f>
        <v>1.06843217514404</v>
      </c>
      <c r="AH5" s="6">
        <f>SUMIFS('overall city offline'!$C$2:$C$2047,'overall city offline'!$A$2:$A$2047,'Overall city offline (analysis)'!$A5,'overall city offline'!$B$2:$B$2047,'Overall city offline (analysis)'!AH$1)</f>
        <v>1.0391973612060601</v>
      </c>
      <c r="AK5" t="s">
        <v>60</v>
      </c>
      <c r="AL5" s="6">
        <v>1.1658751903972999</v>
      </c>
    </row>
    <row r="6" spans="1:38" x14ac:dyDescent="0.25">
      <c r="A6" t="s">
        <v>11</v>
      </c>
      <c r="B6" s="6">
        <f>SUMIFS('overall city offline'!$C$2:$C$2047,'overall city offline'!$A$2:$A$2047,'Overall city offline (analysis)'!$A6,'overall city offline'!$B$2:$B$2047,'Overall city offline (analysis)'!B$1)</f>
        <v>0.846122170833426</v>
      </c>
      <c r="C6" s="6">
        <f>SUMIFS('overall city offline'!$C$2:$C$2047,'overall city offline'!$A$2:$A$2047,'Overall city offline (analysis)'!$A6,'overall city offline'!$B$2:$B$2047,'Overall city offline (analysis)'!C$1)</f>
        <v>0.88278040538191704</v>
      </c>
      <c r="D6" s="6">
        <f>SUMIFS('overall city offline'!$C$2:$C$2047,'overall city offline'!$A$2:$A$2047,'Overall city offline (analysis)'!$A6,'overall city offline'!$B$2:$B$2047,'Overall city offline (analysis)'!D$1)</f>
        <v>1.0363495523461901</v>
      </c>
      <c r="E6" s="6">
        <f>SUMIFS('overall city offline'!$C$2:$C$2047,'overall city offline'!$A$2:$A$2047,'Overall city offline (analysis)'!$A6,'overall city offline'!$B$2:$B$2047,'Overall city offline (analysis)'!E$1)</f>
        <v>1.00083140742282</v>
      </c>
      <c r="F6" s="6">
        <f>SUMIFS('overall city offline'!$C$2:$C$2047,'overall city offline'!$A$2:$A$2047,'Overall city offline (analysis)'!$A6,'overall city offline'!$B$2:$B$2047,'Overall city offline (analysis)'!F$1)</f>
        <v>1.0195224782988099</v>
      </c>
      <c r="G6" s="6">
        <f>SUMIFS('overall city offline'!$C$2:$C$2047,'overall city offline'!$A$2:$A$2047,'Overall city offline (analysis)'!$A6,'overall city offline'!$B$2:$B$2047,'Overall city offline (analysis)'!G$1)</f>
        <v>0.97687810807158504</v>
      </c>
      <c r="H6" s="6">
        <f>SUMIFS('overall city offline'!$C$2:$C$2047,'overall city offline'!$A$2:$A$2047,'Overall city offline (analysis)'!$A6,'overall city offline'!$B$2:$B$2047,'Overall city offline (analysis)'!H$1)</f>
        <v>1.02109350806677</v>
      </c>
      <c r="I6" s="6">
        <f>SUMIFS('overall city offline'!$C$2:$C$2047,'overall city offline'!$A$2:$A$2047,'Overall city offline (analysis)'!$A6,'overall city offline'!$B$2:$B$2047,'Overall city offline (analysis)'!I$1)</f>
        <v>1.03041792439413</v>
      </c>
      <c r="J6" s="6">
        <f>SUMIFS('overall city offline'!$C$2:$C$2047,'overall city offline'!$A$2:$A$2047,'Overall city offline (analysis)'!$A6,'overall city offline'!$B$2:$B$2047,'Overall city offline (analysis)'!J$1)</f>
        <v>0.95175751231486805</v>
      </c>
      <c r="K6" s="6">
        <f>SUMIFS('overall city offline'!$C$2:$C$2047,'overall city offline'!$A$2:$A$2047,'Overall city offline (analysis)'!$A6,'overall city offline'!$B$2:$B$2047,'Overall city offline (analysis)'!K$1)</f>
        <v>1.0085272194777</v>
      </c>
      <c r="L6" s="6">
        <f>SUMIFS('overall city offline'!$C$2:$C$2047,'overall city offline'!$A$2:$A$2047,'Overall city offline (analysis)'!$A6,'overall city offline'!$B$2:$B$2047,'Overall city offline (analysis)'!L$1)</f>
        <v>1.05043738250102</v>
      </c>
      <c r="M6" s="6">
        <f>SUMIFS('overall city offline'!$C$2:$C$2047,'overall city offline'!$A$2:$A$2047,'Overall city offline (analysis)'!$A6,'overall city offline'!$B$2:$B$2047,'Overall city offline (analysis)'!M$1)</f>
        <v>1.1752823308907601</v>
      </c>
      <c r="N6" s="6">
        <f>SUMIFS('overall city offline'!$C$2:$C$2047,'overall city offline'!$A$2:$A$2047,'Overall city offline (analysis)'!$A6,'overall city offline'!$B$2:$B$2047,'Overall city offline (analysis)'!N$1)</f>
        <v>0.93321140434855099</v>
      </c>
      <c r="O6" s="6">
        <f>SUMIFS('overall city offline'!$C$2:$C$2047,'overall city offline'!$A$2:$A$2047,'Overall city offline (analysis)'!$A6,'overall city offline'!$B$2:$B$2047,'Overall city offline (analysis)'!O$1)</f>
        <v>0.93842325004497695</v>
      </c>
      <c r="P6" s="6">
        <f>SUMIFS('overall city offline'!$C$2:$C$2047,'overall city offline'!$A$2:$A$2047,'Overall city offline (analysis)'!$A6,'overall city offline'!$B$2:$B$2047,'Overall city offline (analysis)'!P$1)</f>
        <v>0.97383727454888303</v>
      </c>
      <c r="Q6" s="6">
        <f>SUMIFS('overall city offline'!$C$2:$C$2047,'overall city offline'!$A$2:$A$2047,'Overall city offline (analysis)'!$A6,'overall city offline'!$B$2:$B$2047,'Overall city offline (analysis)'!Q$1)</f>
        <v>0.69219398422506695</v>
      </c>
      <c r="R6" s="6">
        <f>SUMIFS('overall city offline'!$C$2:$C$2047,'overall city offline'!$A$2:$A$2047,'Overall city offline (analysis)'!$A6,'overall city offline'!$B$2:$B$2047,'Overall city offline (analysis)'!R$1)</f>
        <v>0.83984884334024801</v>
      </c>
      <c r="S6" s="6">
        <f>SUMIFS('overall city offline'!$C$2:$C$2047,'overall city offline'!$A$2:$A$2047,'Overall city offline (analysis)'!$A6,'overall city offline'!$B$2:$B$2047,'Overall city offline (analysis)'!S$1)</f>
        <v>0.95121284842065901</v>
      </c>
      <c r="T6" s="6">
        <f>SUMIFS('overall city offline'!$C$2:$C$2047,'overall city offline'!$A$2:$A$2047,'Overall city offline (analysis)'!$A6,'overall city offline'!$B$2:$B$2047,'Overall city offline (analysis)'!T$1)</f>
        <v>1.07399769617751</v>
      </c>
      <c r="U6" s="6">
        <f>SUMIFS('overall city offline'!$C$2:$C$2047,'overall city offline'!$A$2:$A$2047,'Overall city offline (analysis)'!$A6,'overall city offline'!$B$2:$B$2047,'Overall city offline (analysis)'!U$1)</f>
        <v>1.0950894116994701</v>
      </c>
      <c r="V6" s="6">
        <f>SUMIFS('overall city offline'!$C$2:$C$2047,'overall city offline'!$A$2:$A$2047,'Overall city offline (analysis)'!$A6,'overall city offline'!$B$2:$B$2047,'Overall city offline (analysis)'!V$1)</f>
        <v>1.0429927828836001</v>
      </c>
      <c r="W6" s="6">
        <f>SUMIFS('overall city offline'!$C$2:$C$2047,'overall city offline'!$A$2:$A$2047,'Overall city offline (analysis)'!$A6,'overall city offline'!$B$2:$B$2047,'Overall city offline (analysis)'!W$1)</f>
        <v>1.06271288979692</v>
      </c>
      <c r="X6" s="6">
        <f>SUMIFS('overall city offline'!$C$2:$C$2047,'overall city offline'!$A$2:$A$2047,'Overall city offline (analysis)'!$A6,'overall city offline'!$B$2:$B$2047,'Overall city offline (analysis)'!X$1)</f>
        <v>0.93444763901511396</v>
      </c>
      <c r="Y6" s="6">
        <f>SUMIFS('overall city offline'!$C$2:$C$2047,'overall city offline'!$A$2:$A$2047,'Overall city offline (analysis)'!$A6,'overall city offline'!$B$2:$B$2047,'Overall city offline (analysis)'!Y$1)</f>
        <v>1.2325290955764501</v>
      </c>
      <c r="Z6" s="6">
        <f>SUMIFS('overall city offline'!$C$2:$C$2047,'overall city offline'!$A$2:$A$2047,'Overall city offline (analysis)'!$A6,'overall city offline'!$B$2:$B$2047,'Overall city offline (analysis)'!Z$1)</f>
        <v>0.76577373336672105</v>
      </c>
      <c r="AA6" s="6">
        <f>SUMIFS('overall city offline'!$C$2:$C$2047,'overall city offline'!$A$2:$A$2047,'Overall city offline (analysis)'!$A6,'overall city offline'!$B$2:$B$2047,'Overall city offline (analysis)'!AA$1)</f>
        <v>0.77599742104811797</v>
      </c>
      <c r="AB6" s="6">
        <f>SUMIFS('overall city offline'!$C$2:$C$2047,'overall city offline'!$A$2:$A$2047,'Overall city offline (analysis)'!$A6,'overall city offline'!$B$2:$B$2047,'Overall city offline (analysis)'!AB$1)</f>
        <v>0.97219277617953903</v>
      </c>
      <c r="AC6" s="6">
        <f>SUMIFS('overall city offline'!$C$2:$C$2047,'overall city offline'!$A$2:$A$2047,'Overall city offline (analysis)'!$A6,'overall city offline'!$B$2:$B$2047,'Overall city offline (analysis)'!AC$1)</f>
        <v>1.0686418005024101</v>
      </c>
      <c r="AD6" s="6">
        <f>SUMIFS('overall city offline'!$C$2:$C$2047,'overall city offline'!$A$2:$A$2047,'Overall city offline (analysis)'!$A6,'overall city offline'!$B$2:$B$2047,'Overall city offline (analysis)'!AD$1)</f>
        <v>1.13428810420239</v>
      </c>
      <c r="AE6" s="6">
        <f>SUMIFS('overall city offline'!$C$2:$C$2047,'overall city offline'!$A$2:$A$2047,'Overall city offline (analysis)'!$A6,'overall city offline'!$B$2:$B$2047,'Overall city offline (analysis)'!AE$1)</f>
        <v>1.13920770983129</v>
      </c>
      <c r="AF6" s="6">
        <f>SUMIFS('overall city offline'!$C$2:$C$2047,'overall city offline'!$A$2:$A$2047,'Overall city offline (analysis)'!$A6,'overall city offline'!$B$2:$B$2047,'Overall city offline (analysis)'!AF$1)</f>
        <v>1.18430521265111</v>
      </c>
      <c r="AG6" s="6">
        <f>SUMIFS('overall city offline'!$C$2:$C$2047,'overall city offline'!$A$2:$A$2047,'Overall city offline (analysis)'!$A6,'overall city offline'!$B$2:$B$2047,'Overall city offline (analysis)'!AG$1)</f>
        <v>1.1546560633459899</v>
      </c>
      <c r="AH6" s="6">
        <f>SUMIFS('overall city offline'!$C$2:$C$2047,'overall city offline'!$A$2:$A$2047,'Overall city offline (analysis)'!$A6,'overall city offline'!$B$2:$B$2047,'Overall city offline (analysis)'!AH$1)</f>
        <v>1.11372706892955</v>
      </c>
      <c r="AK6" t="s">
        <v>61</v>
      </c>
      <c r="AL6" s="6">
        <v>1.1594827632117599</v>
      </c>
    </row>
    <row r="7" spans="1:38" x14ac:dyDescent="0.25">
      <c r="A7" t="s">
        <v>12</v>
      </c>
      <c r="B7" s="6">
        <f>SUMIFS('overall city offline'!$C$2:$C$2047,'overall city offline'!$A$2:$A$2047,'Overall city offline (analysis)'!$A7,'overall city offline'!$B$2:$B$2047,'Overall city offline (analysis)'!B$1)</f>
        <v>0.84343609381968798</v>
      </c>
      <c r="C7" s="6">
        <f>SUMIFS('overall city offline'!$C$2:$C$2047,'overall city offline'!$A$2:$A$2047,'Overall city offline (analysis)'!$A7,'overall city offline'!$B$2:$B$2047,'Overall city offline (analysis)'!C$1)</f>
        <v>0.8630019593264</v>
      </c>
      <c r="D7" s="6">
        <f>SUMIFS('overall city offline'!$C$2:$C$2047,'overall city offline'!$A$2:$A$2047,'Overall city offline (analysis)'!$A7,'overall city offline'!$B$2:$B$2047,'Overall city offline (analysis)'!D$1)</f>
        <v>1.0395321552772601</v>
      </c>
      <c r="E7" s="6">
        <f>SUMIFS('overall city offline'!$C$2:$C$2047,'overall city offline'!$A$2:$A$2047,'Overall city offline (analysis)'!$A7,'overall city offline'!$B$2:$B$2047,'Overall city offline (analysis)'!E$1)</f>
        <v>0.99097902498345203</v>
      </c>
      <c r="F7" s="6">
        <f>SUMIFS('overall city offline'!$C$2:$C$2047,'overall city offline'!$A$2:$A$2047,'Overall city offline (analysis)'!$A7,'overall city offline'!$B$2:$B$2047,'Overall city offline (analysis)'!F$1)</f>
        <v>1.02331756110006</v>
      </c>
      <c r="G7" s="6">
        <f>SUMIFS('overall city offline'!$C$2:$C$2047,'overall city offline'!$A$2:$A$2047,'Overall city offline (analysis)'!$A7,'overall city offline'!$B$2:$B$2047,'Overall city offline (analysis)'!G$1)</f>
        <v>0.98463379190253997</v>
      </c>
      <c r="H7" s="6">
        <f>SUMIFS('overall city offline'!$C$2:$C$2047,'overall city offline'!$A$2:$A$2047,'Overall city offline (analysis)'!$A7,'overall city offline'!$B$2:$B$2047,'Overall city offline (analysis)'!H$1)</f>
        <v>1.0151514896284199</v>
      </c>
      <c r="I7" s="6">
        <f>SUMIFS('overall city offline'!$C$2:$C$2047,'overall city offline'!$A$2:$A$2047,'Overall city offline (analysis)'!$A7,'overall city offline'!$B$2:$B$2047,'Overall city offline (analysis)'!I$1)</f>
        <v>1.0085115686024599</v>
      </c>
      <c r="J7" s="6">
        <f>SUMIFS('overall city offline'!$C$2:$C$2047,'overall city offline'!$A$2:$A$2047,'Overall city offline (analysis)'!$A7,'overall city offline'!$B$2:$B$2047,'Overall city offline (analysis)'!J$1)</f>
        <v>0.95704280903946803</v>
      </c>
      <c r="K7" s="6">
        <f>SUMIFS('overall city offline'!$C$2:$C$2047,'overall city offline'!$A$2:$A$2047,'Overall city offline (analysis)'!$A7,'overall city offline'!$B$2:$B$2047,'Overall city offline (analysis)'!K$1)</f>
        <v>1.0204812685634801</v>
      </c>
      <c r="L7" s="6">
        <f>SUMIFS('overall city offline'!$C$2:$C$2047,'overall city offline'!$A$2:$A$2047,'Overall city offline (analysis)'!$A7,'overall city offline'!$B$2:$B$2047,'Overall city offline (analysis)'!L$1)</f>
        <v>1.0580385323967301</v>
      </c>
      <c r="M7" s="6">
        <f>SUMIFS('overall city offline'!$C$2:$C$2047,'overall city offline'!$A$2:$A$2047,'Overall city offline (analysis)'!$A7,'overall city offline'!$B$2:$B$2047,'Overall city offline (analysis)'!M$1)</f>
        <v>1.1958737453600401</v>
      </c>
      <c r="N7" s="6">
        <f>SUMIFS('overall city offline'!$C$2:$C$2047,'overall city offline'!$A$2:$A$2047,'Overall city offline (analysis)'!$A7,'overall city offline'!$B$2:$B$2047,'Overall city offline (analysis)'!N$1)</f>
        <v>0.91413015048466395</v>
      </c>
      <c r="O7" s="6">
        <f>SUMIFS('overall city offline'!$C$2:$C$2047,'overall city offline'!$A$2:$A$2047,'Overall city offline (analysis)'!$A7,'overall city offline'!$B$2:$B$2047,'Overall city offline (analysis)'!O$1)</f>
        <v>0.92922104440865305</v>
      </c>
      <c r="P7" s="6">
        <f>SUMIFS('overall city offline'!$C$2:$C$2047,'overall city offline'!$A$2:$A$2047,'Overall city offline (analysis)'!$A7,'overall city offline'!$B$2:$B$2047,'Overall city offline (analysis)'!P$1)</f>
        <v>0.86753124041794905</v>
      </c>
      <c r="Q7" s="6">
        <f>SUMIFS('overall city offline'!$C$2:$C$2047,'overall city offline'!$A$2:$A$2047,'Overall city offline (analysis)'!$A7,'overall city offline'!$B$2:$B$2047,'Overall city offline (analysis)'!Q$1)</f>
        <v>0.51613601913128404</v>
      </c>
      <c r="R7" s="6">
        <f>SUMIFS('overall city offline'!$C$2:$C$2047,'overall city offline'!$A$2:$A$2047,'Overall city offline (analysis)'!$A7,'overall city offline'!$B$2:$B$2047,'Overall city offline (analysis)'!R$1)</f>
        <v>0.62935150854111099</v>
      </c>
      <c r="S7" s="6">
        <f>SUMIFS('overall city offline'!$C$2:$C$2047,'overall city offline'!$A$2:$A$2047,'Overall city offline (analysis)'!$A7,'overall city offline'!$B$2:$B$2047,'Overall city offline (analysis)'!S$1)</f>
        <v>0.76336154311862303</v>
      </c>
      <c r="T7" s="6">
        <f>SUMIFS('overall city offline'!$C$2:$C$2047,'overall city offline'!$A$2:$A$2047,'Overall city offline (analysis)'!$A7,'overall city offline'!$B$2:$B$2047,'Overall city offline (analysis)'!T$1)</f>
        <v>0.92602855545698504</v>
      </c>
      <c r="U7" s="6">
        <f>SUMIFS('overall city offline'!$C$2:$C$2047,'overall city offline'!$A$2:$A$2047,'Overall city offline (analysis)'!$A7,'overall city offline'!$B$2:$B$2047,'Overall city offline (analysis)'!U$1)</f>
        <v>0.96117560365139598</v>
      </c>
      <c r="V7" s="6">
        <f>SUMIFS('overall city offline'!$C$2:$C$2047,'overall city offline'!$A$2:$A$2047,'Overall city offline (analysis)'!$A7,'overall city offline'!$B$2:$B$2047,'Overall city offline (analysis)'!V$1)</f>
        <v>0.92455606376043498</v>
      </c>
      <c r="W7" s="6">
        <f>SUMIFS('overall city offline'!$C$2:$C$2047,'overall city offline'!$A$2:$A$2047,'Overall city offline (analysis)'!$A7,'overall city offline'!$B$2:$B$2047,'Overall city offline (analysis)'!W$1)</f>
        <v>0.96690074802658099</v>
      </c>
      <c r="X7" s="6">
        <f>SUMIFS('overall city offline'!$C$2:$C$2047,'overall city offline'!$A$2:$A$2047,'Overall city offline (analysis)'!$A7,'overall city offline'!$B$2:$B$2047,'Overall city offline (analysis)'!X$1)</f>
        <v>0.73852202371287601</v>
      </c>
      <c r="Y7" s="6">
        <f>SUMIFS('overall city offline'!$C$2:$C$2047,'overall city offline'!$A$2:$A$2047,'Overall city offline (analysis)'!$A7,'overall city offline'!$B$2:$B$2047,'Overall city offline (analysis)'!Y$1)</f>
        <v>1.0323668593277999</v>
      </c>
      <c r="Z7" s="6">
        <f>SUMIFS('overall city offline'!$C$2:$C$2047,'overall city offline'!$A$2:$A$2047,'Overall city offline (analysis)'!$A7,'overall city offline'!$B$2:$B$2047,'Overall city offline (analysis)'!Z$1)</f>
        <v>0.59269211735952998</v>
      </c>
      <c r="AA7" s="6">
        <f>SUMIFS('overall city offline'!$C$2:$C$2047,'overall city offline'!$A$2:$A$2047,'Overall city offline (analysis)'!$A7,'overall city offline'!$B$2:$B$2047,'Overall city offline (analysis)'!AA$1)</f>
        <v>0.613381013754981</v>
      </c>
      <c r="AB7" s="6">
        <f>SUMIFS('overall city offline'!$C$2:$C$2047,'overall city offline'!$A$2:$A$2047,'Overall city offline (analysis)'!$A7,'overall city offline'!$B$2:$B$2047,'Overall city offline (analysis)'!AB$1)</f>
        <v>0.75065587264640499</v>
      </c>
      <c r="AC7" s="6">
        <f>SUMIFS('overall city offline'!$C$2:$C$2047,'overall city offline'!$A$2:$A$2047,'Overall city offline (analysis)'!$A7,'overall city offline'!$B$2:$B$2047,'Overall city offline (analysis)'!AC$1)</f>
        <v>0.90743767083567695</v>
      </c>
      <c r="AD7" s="6">
        <f>SUMIFS('overall city offline'!$C$2:$C$2047,'overall city offline'!$A$2:$A$2047,'Overall city offline (analysis)'!$A7,'overall city offline'!$B$2:$B$2047,'Overall city offline (analysis)'!AD$1)</f>
        <v>1.0259518290104099</v>
      </c>
      <c r="AE7" s="6">
        <f>SUMIFS('overall city offline'!$C$2:$C$2047,'overall city offline'!$A$2:$A$2047,'Overall city offline (analysis)'!$A7,'overall city offline'!$B$2:$B$2047,'Overall city offline (analysis)'!AE$1)</f>
        <v>1.0045542921097199</v>
      </c>
      <c r="AF7" s="6">
        <f>SUMIFS('overall city offline'!$C$2:$C$2047,'overall city offline'!$A$2:$A$2047,'Overall city offline (analysis)'!$A7,'overall city offline'!$B$2:$B$2047,'Overall city offline (analysis)'!AF$1)</f>
        <v>1.0712222213087399</v>
      </c>
      <c r="AG7" s="6">
        <f>SUMIFS('overall city offline'!$C$2:$C$2047,'overall city offline'!$A$2:$A$2047,'Overall city offline (analysis)'!$A7,'overall city offline'!$B$2:$B$2047,'Overall city offline (analysis)'!AG$1)</f>
        <v>1.05427968546314</v>
      </c>
      <c r="AH7" s="6">
        <f>SUMIFS('overall city offline'!$C$2:$C$2047,'overall city offline'!$A$2:$A$2047,'Overall city offline (analysis)'!$A7,'overall city offline'!$B$2:$B$2047,'Overall city offline (analysis)'!AH$1)</f>
        <v>1.04106081329342</v>
      </c>
      <c r="AK7" t="s">
        <v>16</v>
      </c>
      <c r="AL7" s="6">
        <v>1.1479177520777899</v>
      </c>
    </row>
    <row r="8" spans="1:38" x14ac:dyDescent="0.25">
      <c r="A8" t="s">
        <v>13</v>
      </c>
      <c r="B8" s="6">
        <f>SUMIFS('overall city offline'!$C$2:$C$2047,'overall city offline'!$A$2:$A$2047,'Overall city offline (analysis)'!$A8,'overall city offline'!$B$2:$B$2047,'Overall city offline (analysis)'!B$1)</f>
        <v>0.889601194180348</v>
      </c>
      <c r="C8" s="6">
        <f>SUMIFS('overall city offline'!$C$2:$C$2047,'overall city offline'!$A$2:$A$2047,'Overall city offline (analysis)'!$A8,'overall city offline'!$B$2:$B$2047,'Overall city offline (analysis)'!C$1)</f>
        <v>0.91416213182241002</v>
      </c>
      <c r="D8" s="6">
        <f>SUMIFS('overall city offline'!$C$2:$C$2047,'overall city offline'!$A$2:$A$2047,'Overall city offline (analysis)'!$A8,'overall city offline'!$B$2:$B$2047,'Overall city offline (analysis)'!D$1)</f>
        <v>1.05929697157786</v>
      </c>
      <c r="E8" s="6">
        <f>SUMIFS('overall city offline'!$C$2:$C$2047,'overall city offline'!$A$2:$A$2047,'Overall city offline (analysis)'!$A8,'overall city offline'!$B$2:$B$2047,'Overall city offline (analysis)'!E$1)</f>
        <v>0.98513183061249898</v>
      </c>
      <c r="F8" s="6">
        <f>SUMIFS('overall city offline'!$C$2:$C$2047,'overall city offline'!$A$2:$A$2047,'Overall city offline (analysis)'!$A8,'overall city offline'!$B$2:$B$2047,'Overall city offline (analysis)'!F$1)</f>
        <v>1.01947194928944</v>
      </c>
      <c r="G8" s="6">
        <f>SUMIFS('overall city offline'!$C$2:$C$2047,'overall city offline'!$A$2:$A$2047,'Overall city offline (analysis)'!$A8,'overall city offline'!$B$2:$B$2047,'Overall city offline (analysis)'!G$1)</f>
        <v>0.98331620991594804</v>
      </c>
      <c r="H8" s="6">
        <f>SUMIFS('overall city offline'!$C$2:$C$2047,'overall city offline'!$A$2:$A$2047,'Overall city offline (analysis)'!$A8,'overall city offline'!$B$2:$B$2047,'Overall city offline (analysis)'!H$1)</f>
        <v>1.0268104603288699</v>
      </c>
      <c r="I8" s="6">
        <f>SUMIFS('overall city offline'!$C$2:$C$2047,'overall city offline'!$A$2:$A$2047,'Overall city offline (analysis)'!$A8,'overall city offline'!$B$2:$B$2047,'Overall city offline (analysis)'!I$1)</f>
        <v>1.00605696229629</v>
      </c>
      <c r="J8" s="6">
        <f>SUMIFS('overall city offline'!$C$2:$C$2047,'overall city offline'!$A$2:$A$2047,'Overall city offline (analysis)'!$A8,'overall city offline'!$B$2:$B$2047,'Overall city offline (analysis)'!J$1)</f>
        <v>0.95976871662681396</v>
      </c>
      <c r="K8" s="6">
        <f>SUMIFS('overall city offline'!$C$2:$C$2047,'overall city offline'!$A$2:$A$2047,'Overall city offline (analysis)'!$A8,'overall city offline'!$B$2:$B$2047,'Overall city offline (analysis)'!K$1)</f>
        <v>0.98671085968183703</v>
      </c>
      <c r="L8" s="6">
        <f>SUMIFS('overall city offline'!$C$2:$C$2047,'overall city offline'!$A$2:$A$2047,'Overall city offline (analysis)'!$A8,'overall city offline'!$B$2:$B$2047,'Overall city offline (analysis)'!L$1)</f>
        <v>1.02296208443616</v>
      </c>
      <c r="M8" s="6">
        <f>SUMIFS('overall city offline'!$C$2:$C$2047,'overall city offline'!$A$2:$A$2047,'Overall city offline (analysis)'!$A8,'overall city offline'!$B$2:$B$2047,'Overall city offline (analysis)'!M$1)</f>
        <v>1.1467106292315199</v>
      </c>
      <c r="N8" s="6">
        <f>SUMIFS('overall city offline'!$C$2:$C$2047,'overall city offline'!$A$2:$A$2047,'Overall city offline (analysis)'!$A8,'overall city offline'!$B$2:$B$2047,'Overall city offline (analysis)'!N$1)</f>
        <v>0.95170555771131804</v>
      </c>
      <c r="O8" s="6">
        <f>SUMIFS('overall city offline'!$C$2:$C$2047,'overall city offline'!$A$2:$A$2047,'Overall city offline (analysis)'!$A8,'overall city offline'!$B$2:$B$2047,'Overall city offline (analysis)'!O$1)</f>
        <v>0.93620020076903099</v>
      </c>
      <c r="P8" s="6">
        <f>SUMIFS('overall city offline'!$C$2:$C$2047,'overall city offline'!$A$2:$A$2047,'Overall city offline (analysis)'!$A8,'overall city offline'!$B$2:$B$2047,'Overall city offline (analysis)'!P$1)</f>
        <v>0.92099002078038605</v>
      </c>
      <c r="Q8" s="6">
        <f>SUMIFS('overall city offline'!$C$2:$C$2047,'overall city offline'!$A$2:$A$2047,'Overall city offline (analysis)'!$A8,'overall city offline'!$B$2:$B$2047,'Overall city offline (analysis)'!Q$1)</f>
        <v>0.57609151574588002</v>
      </c>
      <c r="R8" s="6">
        <f>SUMIFS('overall city offline'!$C$2:$C$2047,'overall city offline'!$A$2:$A$2047,'Overall city offline (analysis)'!$A8,'overall city offline'!$B$2:$B$2047,'Overall city offline (analysis)'!R$1)</f>
        <v>0.69409683567635705</v>
      </c>
      <c r="S8" s="6">
        <f>SUMIFS('overall city offline'!$C$2:$C$2047,'overall city offline'!$A$2:$A$2047,'Overall city offline (analysis)'!$A8,'overall city offline'!$B$2:$B$2047,'Overall city offline (analysis)'!S$1)</f>
        <v>0.93430795042898396</v>
      </c>
      <c r="T8" s="6">
        <f>SUMIFS('overall city offline'!$C$2:$C$2047,'overall city offline'!$A$2:$A$2047,'Overall city offline (analysis)'!$A8,'overall city offline'!$B$2:$B$2047,'Overall city offline (analysis)'!T$1)</f>
        <v>1.0239966348479299</v>
      </c>
      <c r="U8" s="6">
        <f>SUMIFS('overall city offline'!$C$2:$C$2047,'overall city offline'!$A$2:$A$2047,'Overall city offline (analysis)'!$A8,'overall city offline'!$B$2:$B$2047,'Overall city offline (analysis)'!U$1)</f>
        <v>1.0353505712980999</v>
      </c>
      <c r="V8" s="6">
        <f>SUMIFS('overall city offline'!$C$2:$C$2047,'overall city offline'!$A$2:$A$2047,'Overall city offline (analysis)'!$A8,'overall city offline'!$B$2:$B$2047,'Overall city offline (analysis)'!V$1)</f>
        <v>0.99161380928176002</v>
      </c>
      <c r="W8" s="6">
        <f>SUMIFS('overall city offline'!$C$2:$C$2047,'overall city offline'!$A$2:$A$2047,'Overall city offline (analysis)'!$A8,'overall city offline'!$B$2:$B$2047,'Overall city offline (analysis)'!W$1)</f>
        <v>1.00423981138112</v>
      </c>
      <c r="X8" s="6">
        <f>SUMIFS('overall city offline'!$C$2:$C$2047,'overall city offline'!$A$2:$A$2047,'Overall city offline (analysis)'!$A8,'overall city offline'!$B$2:$B$2047,'Overall city offline (analysis)'!X$1)</f>
        <v>0.79700246966500699</v>
      </c>
      <c r="Y8" s="6">
        <f>SUMIFS('overall city offline'!$C$2:$C$2047,'overall city offline'!$A$2:$A$2047,'Overall city offline (analysis)'!$A8,'overall city offline'!$B$2:$B$2047,'Overall city offline (analysis)'!Y$1)</f>
        <v>1.1150320081859599</v>
      </c>
      <c r="Z8" s="6">
        <f>SUMIFS('overall city offline'!$C$2:$C$2047,'overall city offline'!$A$2:$A$2047,'Overall city offline (analysis)'!$A8,'overall city offline'!$B$2:$B$2047,'Overall city offline (analysis)'!Z$1)</f>
        <v>0.67178664872263105</v>
      </c>
      <c r="AA8" s="6">
        <f>SUMIFS('overall city offline'!$C$2:$C$2047,'overall city offline'!$A$2:$A$2047,'Overall city offline (analysis)'!$A8,'overall city offline'!$B$2:$B$2047,'Overall city offline (analysis)'!AA$1)</f>
        <v>0.70264048715140603</v>
      </c>
      <c r="AB8" s="6">
        <f>SUMIFS('overall city offline'!$C$2:$C$2047,'overall city offline'!$A$2:$A$2047,'Overall city offline (analysis)'!$A8,'overall city offline'!$B$2:$B$2047,'Overall city offline (analysis)'!AB$1)</f>
        <v>0.85895890945386699</v>
      </c>
      <c r="AC8" s="6">
        <f>SUMIFS('overall city offline'!$C$2:$C$2047,'overall city offline'!$A$2:$A$2047,'Overall city offline (analysis)'!$A8,'overall city offline'!$B$2:$B$2047,'Overall city offline (analysis)'!AC$1)</f>
        <v>1.0354032666526101</v>
      </c>
      <c r="AD8" s="6">
        <f>SUMIFS('overall city offline'!$C$2:$C$2047,'overall city offline'!$A$2:$A$2047,'Overall city offline (analysis)'!$A8,'overall city offline'!$B$2:$B$2047,'Overall city offline (analysis)'!AD$1)</f>
        <v>1.14133779163057</v>
      </c>
      <c r="AE8" s="6">
        <f>SUMIFS('overall city offline'!$C$2:$C$2047,'overall city offline'!$A$2:$A$2047,'Overall city offline (analysis)'!$A8,'overall city offline'!$B$2:$B$2047,'Overall city offline (analysis)'!AE$1)</f>
        <v>1.0715439556150199</v>
      </c>
      <c r="AF8" s="6">
        <f>SUMIFS('overall city offline'!$C$2:$C$2047,'overall city offline'!$A$2:$A$2047,'Overall city offline (analysis)'!$A8,'overall city offline'!$B$2:$B$2047,'Overall city offline (analysis)'!AF$1)</f>
        <v>1.1841295738579101</v>
      </c>
      <c r="AG8" s="6">
        <f>SUMIFS('overall city offline'!$C$2:$C$2047,'overall city offline'!$A$2:$A$2047,'Overall city offline (analysis)'!$A8,'overall city offline'!$B$2:$B$2047,'Overall city offline (analysis)'!AG$1)</f>
        <v>1.1277060875887599</v>
      </c>
      <c r="AH8" s="6">
        <f>SUMIFS('overall city offline'!$C$2:$C$2047,'overall city offline'!$A$2:$A$2047,'Overall city offline (analysis)'!$A8,'overall city offline'!$B$2:$B$2047,'Overall city offline (analysis)'!AH$1)</f>
        <v>1.09036445618179</v>
      </c>
      <c r="AK8" t="s">
        <v>42</v>
      </c>
      <c r="AL8" s="6">
        <v>1.1383390690202899</v>
      </c>
    </row>
    <row r="9" spans="1:38" x14ac:dyDescent="0.25">
      <c r="A9" t="s">
        <v>14</v>
      </c>
      <c r="B9" s="6">
        <f>SUMIFS('overall city offline'!$C$2:$C$2047,'overall city offline'!$A$2:$A$2047,'Overall city offline (analysis)'!$A9,'overall city offline'!$B$2:$B$2047,'Overall city offline (analysis)'!B$1)</f>
        <v>0.81150540919018999</v>
      </c>
      <c r="C9" s="6">
        <f>SUMIFS('overall city offline'!$C$2:$C$2047,'overall city offline'!$A$2:$A$2047,'Overall city offline (analysis)'!$A9,'overall city offline'!$B$2:$B$2047,'Overall city offline (analysis)'!C$1)</f>
        <v>0.83043809454914297</v>
      </c>
      <c r="D9" s="6">
        <f>SUMIFS('overall city offline'!$C$2:$C$2047,'overall city offline'!$A$2:$A$2047,'Overall city offline (analysis)'!$A9,'overall city offline'!$B$2:$B$2047,'Overall city offline (analysis)'!D$1)</f>
        <v>1.0049216185383101</v>
      </c>
      <c r="E9" s="6">
        <f>SUMIFS('overall city offline'!$C$2:$C$2047,'overall city offline'!$A$2:$A$2047,'Overall city offline (analysis)'!$A9,'overall city offline'!$B$2:$B$2047,'Overall city offline (analysis)'!E$1)</f>
        <v>1.02491522638458</v>
      </c>
      <c r="F9" s="6">
        <f>SUMIFS('overall city offline'!$C$2:$C$2047,'overall city offline'!$A$2:$A$2047,'Overall city offline (analysis)'!$A9,'overall city offline'!$B$2:$B$2047,'Overall city offline (analysis)'!F$1)</f>
        <v>1.04228305652012</v>
      </c>
      <c r="G9" s="6">
        <f>SUMIFS('overall city offline'!$C$2:$C$2047,'overall city offline'!$A$2:$A$2047,'Overall city offline (analysis)'!$A9,'overall city offline'!$B$2:$B$2047,'Overall city offline (analysis)'!G$1)</f>
        <v>0.96409083523986205</v>
      </c>
      <c r="H9" s="6">
        <f>SUMIFS('overall city offline'!$C$2:$C$2047,'overall city offline'!$A$2:$A$2047,'Overall city offline (analysis)'!$A9,'overall city offline'!$B$2:$B$2047,'Overall city offline (analysis)'!H$1)</f>
        <v>1.0496755027972999</v>
      </c>
      <c r="I9" s="6">
        <f>SUMIFS('overall city offline'!$C$2:$C$2047,'overall city offline'!$A$2:$A$2047,'Overall city offline (analysis)'!$A9,'overall city offline'!$B$2:$B$2047,'Overall city offline (analysis)'!I$1)</f>
        <v>1.1355866369455101</v>
      </c>
      <c r="J9" s="6">
        <f>SUMIFS('overall city offline'!$C$2:$C$2047,'overall city offline'!$A$2:$A$2047,'Overall city offline (analysis)'!$A9,'overall city offline'!$B$2:$B$2047,'Overall city offline (analysis)'!J$1)</f>
        <v>0.96713062075748901</v>
      </c>
      <c r="K9" s="6">
        <f>SUMIFS('overall city offline'!$C$2:$C$2047,'overall city offline'!$A$2:$A$2047,'Overall city offline (analysis)'!$A9,'overall city offline'!$B$2:$B$2047,'Overall city offline (analysis)'!K$1)</f>
        <v>1.046606929622</v>
      </c>
      <c r="L9" s="6">
        <f>SUMIFS('overall city offline'!$C$2:$C$2047,'overall city offline'!$A$2:$A$2047,'Overall city offline (analysis)'!$A9,'overall city offline'!$B$2:$B$2047,'Overall city offline (analysis)'!L$1)</f>
        <v>1.02307649260255</v>
      </c>
      <c r="M9" s="6">
        <f>SUMIFS('overall city offline'!$C$2:$C$2047,'overall city offline'!$A$2:$A$2047,'Overall city offline (analysis)'!$A9,'overall city offline'!$B$2:$B$2047,'Overall city offline (analysis)'!M$1)</f>
        <v>1.0997695768529601</v>
      </c>
      <c r="N9" s="6">
        <f>SUMIFS('overall city offline'!$C$2:$C$2047,'overall city offline'!$A$2:$A$2047,'Overall city offline (analysis)'!$A9,'overall city offline'!$B$2:$B$2047,'Overall city offline (analysis)'!N$1)</f>
        <v>0.86864196001139504</v>
      </c>
      <c r="O9" s="6">
        <f>SUMIFS('overall city offline'!$C$2:$C$2047,'overall city offline'!$A$2:$A$2047,'Overall city offline (analysis)'!$A9,'overall city offline'!$B$2:$B$2047,'Overall city offline (analysis)'!O$1)</f>
        <v>0.87141367242123902</v>
      </c>
      <c r="P9" s="6">
        <f>SUMIFS('overall city offline'!$C$2:$C$2047,'overall city offline'!$A$2:$A$2047,'Overall city offline (analysis)'!$A9,'overall city offline'!$B$2:$B$2047,'Overall city offline (analysis)'!P$1)</f>
        <v>0.89299006234737499</v>
      </c>
      <c r="Q9" s="6">
        <f>SUMIFS('overall city offline'!$C$2:$C$2047,'overall city offline'!$A$2:$A$2047,'Overall city offline (analysis)'!$A9,'overall city offline'!$B$2:$B$2047,'Overall city offline (analysis)'!Q$1)</f>
        <v>0.57635574483321395</v>
      </c>
      <c r="R9" s="6">
        <f>SUMIFS('overall city offline'!$C$2:$C$2047,'overall city offline'!$A$2:$A$2047,'Overall city offline (analysis)'!$A9,'overall city offline'!$B$2:$B$2047,'Overall city offline (analysis)'!R$1)</f>
        <v>0.71405766802558501</v>
      </c>
      <c r="S9" s="6">
        <f>SUMIFS('overall city offline'!$C$2:$C$2047,'overall city offline'!$A$2:$A$2047,'Overall city offline (analysis)'!$A9,'overall city offline'!$B$2:$B$2047,'Overall city offline (analysis)'!S$1)</f>
        <v>0.85547880166842005</v>
      </c>
      <c r="T9" s="6">
        <f>SUMIFS('overall city offline'!$C$2:$C$2047,'overall city offline'!$A$2:$A$2047,'Overall city offline (analysis)'!$A9,'overall city offline'!$B$2:$B$2047,'Overall city offline (analysis)'!T$1)</f>
        <v>1.1001054115314299</v>
      </c>
      <c r="U9" s="6">
        <f>SUMIFS('overall city offline'!$C$2:$C$2047,'overall city offline'!$A$2:$A$2047,'Overall city offline (analysis)'!$A9,'overall city offline'!$B$2:$B$2047,'Overall city offline (analysis)'!U$1)</f>
        <v>1.21804772554881</v>
      </c>
      <c r="V9" s="6">
        <f>SUMIFS('overall city offline'!$C$2:$C$2047,'overall city offline'!$A$2:$A$2047,'Overall city offline (analysis)'!$A9,'overall city offline'!$B$2:$B$2047,'Overall city offline (analysis)'!V$1)</f>
        <v>1.1141572163398199</v>
      </c>
      <c r="W9" s="6">
        <f>SUMIFS('overall city offline'!$C$2:$C$2047,'overall city offline'!$A$2:$A$2047,'Overall city offline (analysis)'!$A9,'overall city offline'!$B$2:$B$2047,'Overall city offline (analysis)'!W$1)</f>
        <v>1.0870165968566401</v>
      </c>
      <c r="X9" s="6">
        <f>SUMIFS('overall city offline'!$C$2:$C$2047,'overall city offline'!$A$2:$A$2047,'Overall city offline (analysis)'!$A9,'overall city offline'!$B$2:$B$2047,'Overall city offline (analysis)'!X$1)</f>
        <v>0.82742262467465</v>
      </c>
      <c r="Y9" s="6">
        <f>SUMIFS('overall city offline'!$C$2:$C$2047,'overall city offline'!$A$2:$A$2047,'Overall city offline (analysis)'!$A9,'overall city offline'!$B$2:$B$2047,'Overall city offline (analysis)'!Y$1)</f>
        <v>1.0858436868210699</v>
      </c>
      <c r="Z9" s="6">
        <f>SUMIFS('overall city offline'!$C$2:$C$2047,'overall city offline'!$A$2:$A$2047,'Overall city offline (analysis)'!$A9,'overall city offline'!$B$2:$B$2047,'Overall city offline (analysis)'!Z$1)</f>
        <v>0.66954346196440995</v>
      </c>
      <c r="AA9" s="6">
        <f>SUMIFS('overall city offline'!$C$2:$C$2047,'overall city offline'!$A$2:$A$2047,'Overall city offline (analysis)'!$A9,'overall city offline'!$B$2:$B$2047,'Overall city offline (analysis)'!AA$1)</f>
        <v>0.68566121701105998</v>
      </c>
      <c r="AB9" s="6">
        <f>SUMIFS('overall city offline'!$C$2:$C$2047,'overall city offline'!$A$2:$A$2047,'Overall city offline (analysis)'!$A9,'overall city offline'!$B$2:$B$2047,'Overall city offline (analysis)'!AB$1)</f>
        <v>0.830909329848038</v>
      </c>
      <c r="AC9" s="6">
        <f>SUMIFS('overall city offline'!$C$2:$C$2047,'overall city offline'!$A$2:$A$2047,'Overall city offline (analysis)'!$A9,'overall city offline'!$B$2:$B$2047,'Overall city offline (analysis)'!AC$1)</f>
        <v>1.0295846902356101</v>
      </c>
      <c r="AD9" s="6">
        <f>SUMIFS('overall city offline'!$C$2:$C$2047,'overall city offline'!$A$2:$A$2047,'Overall city offline (analysis)'!$A9,'overall city offline'!$B$2:$B$2047,'Overall city offline (analysis)'!AD$1)</f>
        <v>1.18062847537783</v>
      </c>
      <c r="AE9" s="6">
        <f>SUMIFS('overall city offline'!$C$2:$C$2047,'overall city offline'!$A$2:$A$2047,'Overall city offline (analysis)'!$A9,'overall city offline'!$B$2:$B$2047,'Overall city offline (analysis)'!AE$1)</f>
        <v>1.2287218810781</v>
      </c>
      <c r="AF9" s="6">
        <f>SUMIFS('overall city offline'!$C$2:$C$2047,'overall city offline'!$A$2:$A$2047,'Overall city offline (analysis)'!$A9,'overall city offline'!$B$2:$B$2047,'Overall city offline (analysis)'!AF$1)</f>
        <v>1.3684817021598701</v>
      </c>
      <c r="AG9" s="6">
        <f>SUMIFS('overall city offline'!$C$2:$C$2047,'overall city offline'!$A$2:$A$2047,'Overall city offline (analysis)'!$A9,'overall city offline'!$B$2:$B$2047,'Overall city offline (analysis)'!AG$1)</f>
        <v>1.3699445198972</v>
      </c>
      <c r="AH9" s="6">
        <f>SUMIFS('overall city offline'!$C$2:$C$2047,'overall city offline'!$A$2:$A$2047,'Overall city offline (analysis)'!$A9,'overall city offline'!$B$2:$B$2047,'Overall city offline (analysis)'!AH$1)</f>
        <v>1.21088210638352</v>
      </c>
      <c r="AK9" t="s">
        <v>37</v>
      </c>
      <c r="AL9" s="6">
        <v>1.1363228935629199</v>
      </c>
    </row>
    <row r="10" spans="1:38" x14ac:dyDescent="0.25">
      <c r="A10" t="s">
        <v>15</v>
      </c>
      <c r="B10" s="6">
        <f>SUMIFS('overall city offline'!$C$2:$C$2047,'overall city offline'!$A$2:$A$2047,'Overall city offline (analysis)'!$A10,'overall city offline'!$B$2:$B$2047,'Overall city offline (analysis)'!B$1)</f>
        <v>0.83805925490538602</v>
      </c>
      <c r="C10" s="6">
        <f>SUMIFS('overall city offline'!$C$2:$C$2047,'overall city offline'!$A$2:$A$2047,'Overall city offline (analysis)'!$A10,'overall city offline'!$B$2:$B$2047,'Overall city offline (analysis)'!C$1)</f>
        <v>0.841474378945544</v>
      </c>
      <c r="D10" s="6">
        <f>SUMIFS('overall city offline'!$C$2:$C$2047,'overall city offline'!$A$2:$A$2047,'Overall city offline (analysis)'!$A10,'overall city offline'!$B$2:$B$2047,'Overall city offline (analysis)'!D$1)</f>
        <v>1.04134323172827</v>
      </c>
      <c r="E10" s="6">
        <f>SUMIFS('overall city offline'!$C$2:$C$2047,'overall city offline'!$A$2:$A$2047,'Overall city offline (analysis)'!$A10,'overall city offline'!$B$2:$B$2047,'Overall city offline (analysis)'!E$1)</f>
        <v>0.99647887826700998</v>
      </c>
      <c r="F10" s="6">
        <f>SUMIFS('overall city offline'!$C$2:$C$2047,'overall city offline'!$A$2:$A$2047,'Overall city offline (analysis)'!$A10,'overall city offline'!$B$2:$B$2047,'Overall city offline (analysis)'!F$1)</f>
        <v>1.0400337378943001</v>
      </c>
      <c r="G10" s="6">
        <f>SUMIFS('overall city offline'!$C$2:$C$2047,'overall city offline'!$A$2:$A$2047,'Overall city offline (analysis)'!$A10,'overall city offline'!$B$2:$B$2047,'Overall city offline (analysis)'!G$1)</f>
        <v>1.0159103977275801</v>
      </c>
      <c r="H10" s="6">
        <f>SUMIFS('overall city offline'!$C$2:$C$2047,'overall city offline'!$A$2:$A$2047,'Overall city offline (analysis)'!$A10,'overall city offline'!$B$2:$B$2047,'Overall city offline (analysis)'!H$1)</f>
        <v>1.04942382917446</v>
      </c>
      <c r="I10" s="6">
        <f>SUMIFS('overall city offline'!$C$2:$C$2047,'overall city offline'!$A$2:$A$2047,'Overall city offline (analysis)'!$A10,'overall city offline'!$B$2:$B$2047,'Overall city offline (analysis)'!I$1)</f>
        <v>1.09777652650594</v>
      </c>
      <c r="J10" s="6">
        <f>SUMIFS('overall city offline'!$C$2:$C$2047,'overall city offline'!$A$2:$A$2047,'Overall city offline (analysis)'!$A10,'overall city offline'!$B$2:$B$2047,'Overall city offline (analysis)'!J$1)</f>
        <v>0.969611861093579</v>
      </c>
      <c r="K10" s="6">
        <f>SUMIFS('overall city offline'!$C$2:$C$2047,'overall city offline'!$A$2:$A$2047,'Overall city offline (analysis)'!$A10,'overall city offline'!$B$2:$B$2047,'Overall city offline (analysis)'!K$1)</f>
        <v>1.0080341411808</v>
      </c>
      <c r="L10" s="6">
        <f>SUMIFS('overall city offline'!$C$2:$C$2047,'overall city offline'!$A$2:$A$2047,'Overall city offline (analysis)'!$A10,'overall city offline'!$B$2:$B$2047,'Overall city offline (analysis)'!L$1)</f>
        <v>1.0075321277698901</v>
      </c>
      <c r="M10" s="6">
        <f>SUMIFS('overall city offline'!$C$2:$C$2047,'overall city offline'!$A$2:$A$2047,'Overall city offline (analysis)'!$A10,'overall city offline'!$B$2:$B$2047,'Overall city offline (analysis)'!M$1)</f>
        <v>1.09432163480724</v>
      </c>
      <c r="N10" s="6">
        <f>SUMIFS('overall city offline'!$C$2:$C$2047,'overall city offline'!$A$2:$A$2047,'Overall city offline (analysis)'!$A10,'overall city offline'!$B$2:$B$2047,'Overall city offline (analysis)'!N$1)</f>
        <v>0.88453857209826403</v>
      </c>
      <c r="O10" s="6">
        <f>SUMIFS('overall city offline'!$C$2:$C$2047,'overall city offline'!$A$2:$A$2047,'Overall city offline (analysis)'!$A10,'overall city offline'!$B$2:$B$2047,'Overall city offline (analysis)'!O$1)</f>
        <v>0.91716602698928495</v>
      </c>
      <c r="P10" s="6">
        <f>SUMIFS('overall city offline'!$C$2:$C$2047,'overall city offline'!$A$2:$A$2047,'Overall city offline (analysis)'!$A10,'overall city offline'!$B$2:$B$2047,'Overall city offline (analysis)'!P$1)</f>
        <v>0.85843589786319296</v>
      </c>
      <c r="Q10" s="6">
        <f>SUMIFS('overall city offline'!$C$2:$C$2047,'overall city offline'!$A$2:$A$2047,'Overall city offline (analysis)'!$A10,'overall city offline'!$B$2:$B$2047,'Overall city offline (analysis)'!Q$1)</f>
        <v>0.457530828456297</v>
      </c>
      <c r="R10" s="6">
        <f>SUMIFS('overall city offline'!$C$2:$C$2047,'overall city offline'!$A$2:$A$2047,'Overall city offline (analysis)'!$A10,'overall city offline'!$B$2:$B$2047,'Overall city offline (analysis)'!R$1)</f>
        <v>0.60294679846187205</v>
      </c>
      <c r="S10" s="6">
        <f>SUMIFS('overall city offline'!$C$2:$C$2047,'overall city offline'!$A$2:$A$2047,'Overall city offline (analysis)'!$A10,'overall city offline'!$B$2:$B$2047,'Overall city offline (analysis)'!S$1)</f>
        <v>0.77050648272031297</v>
      </c>
      <c r="T10" s="6">
        <f>SUMIFS('overall city offline'!$C$2:$C$2047,'overall city offline'!$A$2:$A$2047,'Overall city offline (analysis)'!$A10,'overall city offline'!$B$2:$B$2047,'Overall city offline (analysis)'!T$1)</f>
        <v>0.98622414977783701</v>
      </c>
      <c r="U10" s="6">
        <f>SUMIFS('overall city offline'!$C$2:$C$2047,'overall city offline'!$A$2:$A$2047,'Overall city offline (analysis)'!$A10,'overall city offline'!$B$2:$B$2047,'Overall city offline (analysis)'!U$1)</f>
        <v>1.0778770336190699</v>
      </c>
      <c r="V10" s="6">
        <f>SUMIFS('overall city offline'!$C$2:$C$2047,'overall city offline'!$A$2:$A$2047,'Overall city offline (analysis)'!$A10,'overall city offline'!$B$2:$B$2047,'Overall city offline (analysis)'!V$1)</f>
        <v>1.0268082568174099</v>
      </c>
      <c r="W10" s="6">
        <f>SUMIFS('overall city offline'!$C$2:$C$2047,'overall city offline'!$A$2:$A$2047,'Overall city offline (analysis)'!$A10,'overall city offline'!$B$2:$B$2047,'Overall city offline (analysis)'!W$1)</f>
        <v>1.00523275420078</v>
      </c>
      <c r="X10" s="6">
        <f>SUMIFS('overall city offline'!$C$2:$C$2047,'overall city offline'!$A$2:$A$2047,'Overall city offline (analysis)'!$A10,'overall city offline'!$B$2:$B$2047,'Overall city offline (analysis)'!X$1)</f>
        <v>0.71292816017461902</v>
      </c>
      <c r="Y10" s="6">
        <f>SUMIFS('overall city offline'!$C$2:$C$2047,'overall city offline'!$A$2:$A$2047,'Overall city offline (analysis)'!$A10,'overall city offline'!$B$2:$B$2047,'Overall city offline (analysis)'!Y$1)</f>
        <v>1.03909753670742</v>
      </c>
      <c r="Z10" s="6">
        <f>SUMIFS('overall city offline'!$C$2:$C$2047,'overall city offline'!$A$2:$A$2047,'Overall city offline (analysis)'!$A10,'overall city offline'!$B$2:$B$2047,'Overall city offline (analysis)'!Z$1)</f>
        <v>0.55678939674269601</v>
      </c>
      <c r="AA10" s="6">
        <f>SUMIFS('overall city offline'!$C$2:$C$2047,'overall city offline'!$A$2:$A$2047,'Overall city offline (analysis)'!$A10,'overall city offline'!$B$2:$B$2047,'Overall city offline (analysis)'!AA$1)</f>
        <v>0.57879493658121905</v>
      </c>
      <c r="AB10" s="6">
        <f>SUMIFS('overall city offline'!$C$2:$C$2047,'overall city offline'!$A$2:$A$2047,'Overall city offline (analysis)'!$A10,'overall city offline'!$B$2:$B$2047,'Overall city offline (analysis)'!AB$1)</f>
        <v>0.721756089841608</v>
      </c>
      <c r="AC10" s="6">
        <f>SUMIFS('overall city offline'!$C$2:$C$2047,'overall city offline'!$A$2:$A$2047,'Overall city offline (analysis)'!$A10,'overall city offline'!$B$2:$B$2047,'Overall city offline (analysis)'!AC$1)</f>
        <v>0.90727793517376198</v>
      </c>
      <c r="AD10" s="6">
        <f>SUMIFS('overall city offline'!$C$2:$C$2047,'overall city offline'!$A$2:$A$2047,'Overall city offline (analysis)'!$A10,'overall city offline'!$B$2:$B$2047,'Overall city offline (analysis)'!AD$1)</f>
        <v>1.02380251203733</v>
      </c>
      <c r="AE10" s="6">
        <f>SUMIFS('overall city offline'!$C$2:$C$2047,'overall city offline'!$A$2:$A$2047,'Overall city offline (analysis)'!$A10,'overall city offline'!$B$2:$B$2047,'Overall city offline (analysis)'!AE$1)</f>
        <v>1.0583435120970599</v>
      </c>
      <c r="AF10" s="6">
        <f>SUMIFS('overall city offline'!$C$2:$C$2047,'overall city offline'!$A$2:$A$2047,'Overall city offline (analysis)'!$A10,'overall city offline'!$B$2:$B$2047,'Overall city offline (analysis)'!AF$1)</f>
        <v>1.1548574804359699</v>
      </c>
      <c r="AG10" s="6">
        <f>SUMIFS('overall city offline'!$C$2:$C$2047,'overall city offline'!$A$2:$A$2047,'Overall city offline (analysis)'!$A10,'overall city offline'!$B$2:$B$2047,'Overall city offline (analysis)'!AG$1)</f>
        <v>1.15907174710425</v>
      </c>
      <c r="AH10" s="6">
        <f>SUMIFS('overall city offline'!$C$2:$C$2047,'overall city offline'!$A$2:$A$2047,'Overall city offline (analysis)'!$A10,'overall city offline'!$B$2:$B$2047,'Overall city offline (analysis)'!AH$1)</f>
        <v>1.06962641226399</v>
      </c>
      <c r="AK10" t="s">
        <v>66</v>
      </c>
      <c r="AL10" s="6">
        <v>1.12577996269007</v>
      </c>
    </row>
    <row r="11" spans="1:38" x14ac:dyDescent="0.25">
      <c r="A11" t="s">
        <v>16</v>
      </c>
      <c r="B11" s="6">
        <f>SUMIFS('overall city offline'!$C$2:$C$2047,'overall city offline'!$A$2:$A$2047,'Overall city offline (analysis)'!$A11,'overall city offline'!$B$2:$B$2047,'Overall city offline (analysis)'!B$1)</f>
        <v>0.85178598806668704</v>
      </c>
      <c r="C11" s="6">
        <f>SUMIFS('overall city offline'!$C$2:$C$2047,'overall city offline'!$A$2:$A$2047,'Overall city offline (analysis)'!$A11,'overall city offline'!$B$2:$B$2047,'Overall city offline (analysis)'!C$1)</f>
        <v>0.85791065265139899</v>
      </c>
      <c r="D11" s="6">
        <f>SUMIFS('overall city offline'!$C$2:$C$2047,'overall city offline'!$A$2:$A$2047,'Overall city offline (analysis)'!$A11,'overall city offline'!$B$2:$B$2047,'Overall city offline (analysis)'!D$1)</f>
        <v>1.0236053875754301</v>
      </c>
      <c r="E11" s="6">
        <f>SUMIFS('overall city offline'!$C$2:$C$2047,'overall city offline'!$A$2:$A$2047,'Overall city offline (analysis)'!$A11,'overall city offline'!$B$2:$B$2047,'Overall city offline (analysis)'!E$1)</f>
        <v>1.0083017501062299</v>
      </c>
      <c r="F11" s="6">
        <f>SUMIFS('overall city offline'!$C$2:$C$2047,'overall city offline'!$A$2:$A$2047,'Overall city offline (analysis)'!$A11,'overall city offline'!$B$2:$B$2047,'Overall city offline (analysis)'!F$1)</f>
        <v>1.0226687325953201</v>
      </c>
      <c r="G11" s="6">
        <f>SUMIFS('overall city offline'!$C$2:$C$2047,'overall city offline'!$A$2:$A$2047,'Overall city offline (analysis)'!$A11,'overall city offline'!$B$2:$B$2047,'Overall city offline (analysis)'!G$1)</f>
        <v>0.98956629746566005</v>
      </c>
      <c r="H11" s="6">
        <f>SUMIFS('overall city offline'!$C$2:$C$2047,'overall city offline'!$A$2:$A$2047,'Overall city offline (analysis)'!$A11,'overall city offline'!$B$2:$B$2047,'Overall city offline (analysis)'!H$1)</f>
        <v>1.0298014031384399</v>
      </c>
      <c r="I11" s="6">
        <f>SUMIFS('overall city offline'!$C$2:$C$2047,'overall city offline'!$A$2:$A$2047,'Overall city offline (analysis)'!$A11,'overall city offline'!$B$2:$B$2047,'Overall city offline (analysis)'!I$1)</f>
        <v>1.04106613252352</v>
      </c>
      <c r="J11" s="6">
        <f>SUMIFS('overall city offline'!$C$2:$C$2047,'overall city offline'!$A$2:$A$2047,'Overall city offline (analysis)'!$A11,'overall city offline'!$B$2:$B$2047,'Overall city offline (analysis)'!J$1)</f>
        <v>0.95809224327935605</v>
      </c>
      <c r="K11" s="6">
        <f>SUMIFS('overall city offline'!$C$2:$C$2047,'overall city offline'!$A$2:$A$2047,'Overall city offline (analysis)'!$A11,'overall city offline'!$B$2:$B$2047,'Overall city offline (analysis)'!K$1)</f>
        <v>1.0161834223830699</v>
      </c>
      <c r="L11" s="6">
        <f>SUMIFS('overall city offline'!$C$2:$C$2047,'overall city offline'!$A$2:$A$2047,'Overall city offline (analysis)'!$A11,'overall city offline'!$B$2:$B$2047,'Overall city offline (analysis)'!L$1)</f>
        <v>1.0395965577283901</v>
      </c>
      <c r="M11" s="6">
        <f>SUMIFS('overall city offline'!$C$2:$C$2047,'overall city offline'!$A$2:$A$2047,'Overall city offline (analysis)'!$A11,'overall city offline'!$B$2:$B$2047,'Overall city offline (analysis)'!M$1)</f>
        <v>1.1614214324865</v>
      </c>
      <c r="N11" s="6">
        <f>SUMIFS('overall city offline'!$C$2:$C$2047,'overall city offline'!$A$2:$A$2047,'Overall city offline (analysis)'!$A11,'overall city offline'!$B$2:$B$2047,'Overall city offline (analysis)'!N$1)</f>
        <v>0.95128582209201795</v>
      </c>
      <c r="O11" s="6">
        <f>SUMIFS('overall city offline'!$C$2:$C$2047,'overall city offline'!$A$2:$A$2047,'Overall city offline (analysis)'!$A11,'overall city offline'!$B$2:$B$2047,'Overall city offline (analysis)'!O$1)</f>
        <v>0.95518663506752799</v>
      </c>
      <c r="P11" s="6">
        <f>SUMIFS('overall city offline'!$C$2:$C$2047,'overall city offline'!$A$2:$A$2047,'Overall city offline (analysis)'!$A11,'overall city offline'!$B$2:$B$2047,'Overall city offline (analysis)'!P$1)</f>
        <v>0.98037975336285299</v>
      </c>
      <c r="Q11" s="6">
        <f>SUMIFS('overall city offline'!$C$2:$C$2047,'overall city offline'!$A$2:$A$2047,'Overall city offline (analysis)'!$A11,'overall city offline'!$B$2:$B$2047,'Overall city offline (analysis)'!Q$1)</f>
        <v>0.67540717465348399</v>
      </c>
      <c r="R11" s="6">
        <f>SUMIFS('overall city offline'!$C$2:$C$2047,'overall city offline'!$A$2:$A$2047,'Overall city offline (analysis)'!$A11,'overall city offline'!$B$2:$B$2047,'Overall city offline (analysis)'!R$1)</f>
        <v>0.83048321307937301</v>
      </c>
      <c r="S11" s="6">
        <f>SUMIFS('overall city offline'!$C$2:$C$2047,'overall city offline'!$A$2:$A$2047,'Overall city offline (analysis)'!$A11,'overall city offline'!$B$2:$B$2047,'Overall city offline (analysis)'!S$1)</f>
        <v>0.96838706705289201</v>
      </c>
      <c r="T11" s="6">
        <f>SUMIFS('overall city offline'!$C$2:$C$2047,'overall city offline'!$A$2:$A$2047,'Overall city offline (analysis)'!$A11,'overall city offline'!$B$2:$B$2047,'Overall city offline (analysis)'!T$1)</f>
        <v>1.1049274827630999</v>
      </c>
      <c r="U11" s="6">
        <f>SUMIFS('overall city offline'!$C$2:$C$2047,'overall city offline'!$A$2:$A$2047,'Overall city offline (analysis)'!$A11,'overall city offline'!$B$2:$B$2047,'Overall city offline (analysis)'!U$1)</f>
        <v>1.10773738941526</v>
      </c>
      <c r="V11" s="6">
        <f>SUMIFS('overall city offline'!$C$2:$C$2047,'overall city offline'!$A$2:$A$2047,'Overall city offline (analysis)'!$A11,'overall city offline'!$B$2:$B$2047,'Overall city offline (analysis)'!V$1)</f>
        <v>1.0604054527975</v>
      </c>
      <c r="W11" s="6">
        <f>SUMIFS('overall city offline'!$C$2:$C$2047,'overall city offline'!$A$2:$A$2047,'Overall city offline (analysis)'!$A11,'overall city offline'!$B$2:$B$2047,'Overall city offline (analysis)'!W$1)</f>
        <v>1.1096641829446801</v>
      </c>
      <c r="X11" s="6">
        <f>SUMIFS('overall city offline'!$C$2:$C$2047,'overall city offline'!$A$2:$A$2047,'Overall city offline (analysis)'!$A11,'overall city offline'!$B$2:$B$2047,'Overall city offline (analysis)'!X$1)</f>
        <v>0.90022236427432201</v>
      </c>
      <c r="Y11" s="6">
        <f>SUMIFS('overall city offline'!$C$2:$C$2047,'overall city offline'!$A$2:$A$2047,'Overall city offline (analysis)'!$A11,'overall city offline'!$B$2:$B$2047,'Overall city offline (analysis)'!Y$1)</f>
        <v>1.1747385685120599</v>
      </c>
      <c r="Z11" s="6">
        <f>SUMIFS('overall city offline'!$C$2:$C$2047,'overall city offline'!$A$2:$A$2047,'Overall city offline (analysis)'!$A11,'overall city offline'!$B$2:$B$2047,'Overall city offline (analysis)'!Z$1)</f>
        <v>0.79845404654716701</v>
      </c>
      <c r="AA11" s="6">
        <f>SUMIFS('overall city offline'!$C$2:$C$2047,'overall city offline'!$A$2:$A$2047,'Overall city offline (analysis)'!$A11,'overall city offline'!$B$2:$B$2047,'Overall city offline (analysis)'!AA$1)</f>
        <v>0.78714311683983196</v>
      </c>
      <c r="AB11" s="6">
        <f>SUMIFS('overall city offline'!$C$2:$C$2047,'overall city offline'!$A$2:$A$2047,'Overall city offline (analysis)'!$A11,'overall city offline'!$B$2:$B$2047,'Overall city offline (analysis)'!AB$1)</f>
        <v>0.97655905055259595</v>
      </c>
      <c r="AC11" s="6">
        <f>SUMIFS('overall city offline'!$C$2:$C$2047,'overall city offline'!$A$2:$A$2047,'Overall city offline (analysis)'!$A11,'overall city offline'!$B$2:$B$2047,'Overall city offline (analysis)'!AC$1)</f>
        <v>1.11226022818026</v>
      </c>
      <c r="AD11" s="6">
        <f>SUMIFS('overall city offline'!$C$2:$C$2047,'overall city offline'!$A$2:$A$2047,'Overall city offline (analysis)'!$A11,'overall city offline'!$B$2:$B$2047,'Overall city offline (analysis)'!AD$1)</f>
        <v>1.18929712135206</v>
      </c>
      <c r="AE11" s="6">
        <f>SUMIFS('overall city offline'!$C$2:$C$2047,'overall city offline'!$A$2:$A$2047,'Overall city offline (analysis)'!$A11,'overall city offline'!$B$2:$B$2047,'Overall city offline (analysis)'!AE$1)</f>
        <v>1.1906909721675401</v>
      </c>
      <c r="AF11" s="6">
        <f>SUMIFS('overall city offline'!$C$2:$C$2047,'overall city offline'!$A$2:$A$2047,'Overall city offline (analysis)'!$A11,'overall city offline'!$B$2:$B$2047,'Overall city offline (analysis)'!AF$1)</f>
        <v>1.2331628097496301</v>
      </c>
      <c r="AG11" s="6">
        <f>SUMIFS('overall city offline'!$C$2:$C$2047,'overall city offline'!$A$2:$A$2047,'Overall city offline (analysis)'!$A11,'overall city offline'!$B$2:$B$2047,'Overall city offline (analysis)'!AG$1)</f>
        <v>1.1809002925832599</v>
      </c>
      <c r="AH11" s="6">
        <f>SUMIFS('overall city offline'!$C$2:$C$2047,'overall city offline'!$A$2:$A$2047,'Overall city offline (analysis)'!$A11,'overall city offline'!$B$2:$B$2047,'Overall city offline (analysis)'!AH$1)</f>
        <v>1.1479177520777899</v>
      </c>
      <c r="AK11" t="s">
        <v>26</v>
      </c>
      <c r="AL11" s="6">
        <v>1.1171358175525501</v>
      </c>
    </row>
    <row r="12" spans="1:38" x14ac:dyDescent="0.25">
      <c r="A12" t="s">
        <v>17</v>
      </c>
      <c r="B12" s="6">
        <f>SUMIFS('overall city offline'!$C$2:$C$2047,'overall city offline'!$A$2:$A$2047,'Overall city offline (analysis)'!$A12,'overall city offline'!$B$2:$B$2047,'Overall city offline (analysis)'!B$1)</f>
        <v>0.83250868165327896</v>
      </c>
      <c r="C12" s="6">
        <f>SUMIFS('overall city offline'!$C$2:$C$2047,'overall city offline'!$A$2:$A$2047,'Overall city offline (analysis)'!$A12,'overall city offline'!$B$2:$B$2047,'Overall city offline (analysis)'!C$1)</f>
        <v>0.88599532658817104</v>
      </c>
      <c r="D12" s="6">
        <f>SUMIFS('overall city offline'!$C$2:$C$2047,'overall city offline'!$A$2:$A$2047,'Overall city offline (analysis)'!$A12,'overall city offline'!$B$2:$B$2047,'Overall city offline (analysis)'!D$1)</f>
        <v>1.0238180566572199</v>
      </c>
      <c r="E12" s="6">
        <f>SUMIFS('overall city offline'!$C$2:$C$2047,'overall city offline'!$A$2:$A$2047,'Overall city offline (analysis)'!$A12,'overall city offline'!$B$2:$B$2047,'Overall city offline (analysis)'!E$1)</f>
        <v>1.00613363939944</v>
      </c>
      <c r="F12" s="6">
        <f>SUMIFS('overall city offline'!$C$2:$C$2047,'overall city offline'!$A$2:$A$2047,'Overall city offline (analysis)'!$A12,'overall city offline'!$B$2:$B$2047,'Overall city offline (analysis)'!F$1)</f>
        <v>1.0378787640386999</v>
      </c>
      <c r="G12" s="6">
        <f>SUMIFS('overall city offline'!$C$2:$C$2047,'overall city offline'!$A$2:$A$2047,'Overall city offline (analysis)'!$A12,'overall city offline'!$B$2:$B$2047,'Overall city offline (analysis)'!G$1)</f>
        <v>0.99180483209122805</v>
      </c>
      <c r="H12" s="6">
        <f>SUMIFS('overall city offline'!$C$2:$C$2047,'overall city offline'!$A$2:$A$2047,'Overall city offline (analysis)'!$A12,'overall city offline'!$B$2:$B$2047,'Overall city offline (analysis)'!H$1)</f>
        <v>1.0334660422492301</v>
      </c>
      <c r="I12" s="6">
        <f>SUMIFS('overall city offline'!$C$2:$C$2047,'overall city offline'!$A$2:$A$2047,'Overall city offline (analysis)'!$A12,'overall city offline'!$B$2:$B$2047,'Overall city offline (analysis)'!I$1)</f>
        <v>1.06581444275898</v>
      </c>
      <c r="J12" s="6">
        <f>SUMIFS('overall city offline'!$C$2:$C$2047,'overall city offline'!$A$2:$A$2047,'Overall city offline (analysis)'!$A12,'overall city offline'!$B$2:$B$2047,'Overall city offline (analysis)'!J$1)</f>
        <v>0.95477721630478596</v>
      </c>
      <c r="K12" s="6">
        <f>SUMIFS('overall city offline'!$C$2:$C$2047,'overall city offline'!$A$2:$A$2047,'Overall city offline (analysis)'!$A12,'overall city offline'!$B$2:$B$2047,'Overall city offline (analysis)'!K$1)</f>
        <v>1.0115581185455</v>
      </c>
      <c r="L12" s="6">
        <f>SUMIFS('overall city offline'!$C$2:$C$2047,'overall city offline'!$A$2:$A$2047,'Overall city offline (analysis)'!$A12,'overall city offline'!$B$2:$B$2047,'Overall city offline (analysis)'!L$1)</f>
        <v>1.01260177138799</v>
      </c>
      <c r="M12" s="6">
        <f>SUMIFS('overall city offline'!$C$2:$C$2047,'overall city offline'!$A$2:$A$2047,'Overall city offline (analysis)'!$A12,'overall city offline'!$B$2:$B$2047,'Overall city offline (analysis)'!M$1)</f>
        <v>1.1436431083254801</v>
      </c>
      <c r="N12" s="6">
        <f>SUMIFS('overall city offline'!$C$2:$C$2047,'overall city offline'!$A$2:$A$2047,'Overall city offline (analysis)'!$A12,'overall city offline'!$B$2:$B$2047,'Overall city offline (analysis)'!N$1)</f>
        <v>0.88264382170942901</v>
      </c>
      <c r="O12" s="6">
        <f>SUMIFS('overall city offline'!$C$2:$C$2047,'overall city offline'!$A$2:$A$2047,'Overall city offline (analysis)'!$A12,'overall city offline'!$B$2:$B$2047,'Overall city offline (analysis)'!O$1)</f>
        <v>0.90499512321416398</v>
      </c>
      <c r="P12" s="6">
        <f>SUMIFS('overall city offline'!$C$2:$C$2047,'overall city offline'!$A$2:$A$2047,'Overall city offline (analysis)'!$A12,'overall city offline'!$B$2:$B$2047,'Overall city offline (analysis)'!P$1)</f>
        <v>0.81115328614855498</v>
      </c>
      <c r="Q12" s="6">
        <f>SUMIFS('overall city offline'!$C$2:$C$2047,'overall city offline'!$A$2:$A$2047,'Overall city offline (analysis)'!$A12,'overall city offline'!$B$2:$B$2047,'Overall city offline (analysis)'!Q$1)</f>
        <v>0.434024598056445</v>
      </c>
      <c r="R12" s="6">
        <f>SUMIFS('overall city offline'!$C$2:$C$2047,'overall city offline'!$A$2:$A$2047,'Overall city offline (analysis)'!$A12,'overall city offline'!$B$2:$B$2047,'Overall city offline (analysis)'!R$1)</f>
        <v>0.53650789095880502</v>
      </c>
      <c r="S12" s="6">
        <f>SUMIFS('overall city offline'!$C$2:$C$2047,'overall city offline'!$A$2:$A$2047,'Overall city offline (analysis)'!$A12,'overall city offline'!$B$2:$B$2047,'Overall city offline (analysis)'!S$1)</f>
        <v>0.66882484071926696</v>
      </c>
      <c r="T12" s="6">
        <f>SUMIFS('overall city offline'!$C$2:$C$2047,'overall city offline'!$A$2:$A$2047,'Overall city offline (analysis)'!$A12,'overall city offline'!$B$2:$B$2047,'Overall city offline (analysis)'!T$1)</f>
        <v>0.89880058814123298</v>
      </c>
      <c r="U12" s="6">
        <f>SUMIFS('overall city offline'!$C$2:$C$2047,'overall city offline'!$A$2:$A$2047,'Overall city offline (analysis)'!$A12,'overall city offline'!$B$2:$B$2047,'Overall city offline (analysis)'!U$1)</f>
        <v>1.02659461040704</v>
      </c>
      <c r="V12" s="6">
        <f>SUMIFS('overall city offline'!$C$2:$C$2047,'overall city offline'!$A$2:$A$2047,'Overall city offline (analysis)'!$A12,'overall city offline'!$B$2:$B$2047,'Overall city offline (analysis)'!V$1)</f>
        <v>0.96633535981188601</v>
      </c>
      <c r="W12" s="6">
        <f>SUMIFS('overall city offline'!$C$2:$C$2047,'overall city offline'!$A$2:$A$2047,'Overall city offline (analysis)'!$A12,'overall city offline'!$B$2:$B$2047,'Overall city offline (analysis)'!W$1)</f>
        <v>0.97082128334298501</v>
      </c>
      <c r="X12" s="6">
        <f>SUMIFS('overall city offline'!$C$2:$C$2047,'overall city offline'!$A$2:$A$2047,'Overall city offline (analysis)'!$A12,'overall city offline'!$B$2:$B$2047,'Overall city offline (analysis)'!X$1)</f>
        <v>0.64747575926327905</v>
      </c>
      <c r="Y12" s="6">
        <f>SUMIFS('overall city offline'!$C$2:$C$2047,'overall city offline'!$A$2:$A$2047,'Overall city offline (analysis)'!$A12,'overall city offline'!$B$2:$B$2047,'Overall city offline (analysis)'!Y$1)</f>
        <v>0.95256796752608697</v>
      </c>
      <c r="Z12" s="6">
        <f>SUMIFS('overall city offline'!$C$2:$C$2047,'overall city offline'!$A$2:$A$2047,'Overall city offline (analysis)'!$A12,'overall city offline'!$B$2:$B$2047,'Overall city offline (analysis)'!Z$1)</f>
        <v>0.50584281020712496</v>
      </c>
      <c r="AA12" s="6">
        <f>SUMIFS('overall city offline'!$C$2:$C$2047,'overall city offline'!$A$2:$A$2047,'Overall city offline (analysis)'!$A12,'overall city offline'!$B$2:$B$2047,'Overall city offline (analysis)'!AA$1)</f>
        <v>0.51547368944257599</v>
      </c>
      <c r="AB12" s="6">
        <f>SUMIFS('overall city offline'!$C$2:$C$2047,'overall city offline'!$A$2:$A$2047,'Overall city offline (analysis)'!$A12,'overall city offline'!$B$2:$B$2047,'Overall city offline (analysis)'!AB$1)</f>
        <v>0.64174422427934097</v>
      </c>
      <c r="AC12" s="6">
        <f>SUMIFS('overall city offline'!$C$2:$C$2047,'overall city offline'!$A$2:$A$2047,'Overall city offline (analysis)'!$A12,'overall city offline'!$B$2:$B$2047,'Overall city offline (analysis)'!AC$1)</f>
        <v>0.83761760269496099</v>
      </c>
      <c r="AD12" s="6">
        <f>SUMIFS('overall city offline'!$C$2:$C$2047,'overall city offline'!$A$2:$A$2047,'Overall city offline (analysis)'!$A12,'overall city offline'!$B$2:$B$2047,'Overall city offline (analysis)'!AD$1)</f>
        <v>1.0030838550022201</v>
      </c>
      <c r="AE12" s="6">
        <f>SUMIFS('overall city offline'!$C$2:$C$2047,'overall city offline'!$A$2:$A$2047,'Overall city offline (analysis)'!$A12,'overall city offline'!$B$2:$B$2047,'Overall city offline (analysis)'!AE$1)</f>
        <v>1.0369730049986301</v>
      </c>
      <c r="AF12" s="6">
        <f>SUMIFS('overall city offline'!$C$2:$C$2047,'overall city offline'!$A$2:$A$2047,'Overall city offline (analysis)'!$A12,'overall city offline'!$B$2:$B$2047,'Overall city offline (analysis)'!AF$1)</f>
        <v>1.1156990084020999</v>
      </c>
      <c r="AG12" s="6">
        <f>SUMIFS('overall city offline'!$C$2:$C$2047,'overall city offline'!$A$2:$A$2047,'Overall city offline (analysis)'!$A12,'overall city offline'!$B$2:$B$2047,'Overall city offline (analysis)'!AG$1)</f>
        <v>1.16391873921595</v>
      </c>
      <c r="AH12" s="6">
        <f>SUMIFS('overall city offline'!$C$2:$C$2047,'overall city offline'!$A$2:$A$2047,'Overall city offline (analysis)'!$A12,'overall city offline'!$B$2:$B$2047,'Overall city offline (analysis)'!AH$1)</f>
        <v>1.03952821412029</v>
      </c>
      <c r="AK12" t="s">
        <v>11</v>
      </c>
      <c r="AL12" s="6">
        <v>1.11372706892955</v>
      </c>
    </row>
    <row r="13" spans="1:38" x14ac:dyDescent="0.25">
      <c r="A13" t="s">
        <v>18</v>
      </c>
      <c r="B13" s="6">
        <f>SUMIFS('overall city offline'!$C$2:$C$2047,'overall city offline'!$A$2:$A$2047,'Overall city offline (analysis)'!$A13,'overall city offline'!$B$2:$B$2047,'Overall city offline (analysis)'!B$1)</f>
        <v>0.86471428352610702</v>
      </c>
      <c r="C13" s="6">
        <f>SUMIFS('overall city offline'!$C$2:$C$2047,'overall city offline'!$A$2:$A$2047,'Overall city offline (analysis)'!$A13,'overall city offline'!$B$2:$B$2047,'Overall city offline (analysis)'!C$1)</f>
        <v>0.87357131274324196</v>
      </c>
      <c r="D13" s="6">
        <f>SUMIFS('overall city offline'!$C$2:$C$2047,'overall city offline'!$A$2:$A$2047,'Overall city offline (analysis)'!$A13,'overall city offline'!$B$2:$B$2047,'Overall city offline (analysis)'!D$1)</f>
        <v>1.0579244128361001</v>
      </c>
      <c r="E13" s="6">
        <f>SUMIFS('overall city offline'!$C$2:$C$2047,'overall city offline'!$A$2:$A$2047,'Overall city offline (analysis)'!$A13,'overall city offline'!$B$2:$B$2047,'Overall city offline (analysis)'!E$1)</f>
        <v>0.98031802068234497</v>
      </c>
      <c r="F13" s="6">
        <f>SUMIFS('overall city offline'!$C$2:$C$2047,'overall city offline'!$A$2:$A$2047,'Overall city offline (analysis)'!$A13,'overall city offline'!$B$2:$B$2047,'Overall city offline (analysis)'!F$1)</f>
        <v>1.02231546432562</v>
      </c>
      <c r="G13" s="6">
        <f>SUMIFS('overall city offline'!$C$2:$C$2047,'overall city offline'!$A$2:$A$2047,'Overall city offline (analysis)'!$A13,'overall city offline'!$B$2:$B$2047,'Overall city offline (analysis)'!G$1)</f>
        <v>0.97673040012008105</v>
      </c>
      <c r="H13" s="6">
        <f>SUMIFS('overall city offline'!$C$2:$C$2047,'overall city offline'!$A$2:$A$2047,'Overall city offline (analysis)'!$A13,'overall city offline'!$B$2:$B$2047,'Overall city offline (analysis)'!H$1)</f>
        <v>0.99470824357117205</v>
      </c>
      <c r="I13" s="6">
        <f>SUMIFS('overall city offline'!$C$2:$C$2047,'overall city offline'!$A$2:$A$2047,'Overall city offline (analysis)'!$A13,'overall city offline'!$B$2:$B$2047,'Overall city offline (analysis)'!I$1)</f>
        <v>1.00567619747877</v>
      </c>
      <c r="J13" s="6">
        <f>SUMIFS('overall city offline'!$C$2:$C$2047,'overall city offline'!$A$2:$A$2047,'Overall city offline (analysis)'!$A13,'overall city offline'!$B$2:$B$2047,'Overall city offline (analysis)'!J$1)</f>
        <v>0.969996194115893</v>
      </c>
      <c r="K13" s="6">
        <f>SUMIFS('overall city offline'!$C$2:$C$2047,'overall city offline'!$A$2:$A$2047,'Overall city offline (analysis)'!$A13,'overall city offline'!$B$2:$B$2047,'Overall city offline (analysis)'!K$1)</f>
        <v>1.0294438402893</v>
      </c>
      <c r="L13" s="6">
        <f>SUMIFS('overall city offline'!$C$2:$C$2047,'overall city offline'!$A$2:$A$2047,'Overall city offline (analysis)'!$A13,'overall city offline'!$B$2:$B$2047,'Overall city offline (analysis)'!L$1)</f>
        <v>1.05629012253042</v>
      </c>
      <c r="M13" s="6">
        <f>SUMIFS('overall city offline'!$C$2:$C$2047,'overall city offline'!$A$2:$A$2047,'Overall city offline (analysis)'!$A13,'overall city offline'!$B$2:$B$2047,'Overall city offline (analysis)'!M$1)</f>
        <v>1.1683115077809501</v>
      </c>
      <c r="N13" s="6">
        <f>SUMIFS('overall city offline'!$C$2:$C$2047,'overall city offline'!$A$2:$A$2047,'Overall city offline (analysis)'!$A13,'overall city offline'!$B$2:$B$2047,'Overall city offline (analysis)'!N$1)</f>
        <v>0.92349235836681498</v>
      </c>
      <c r="O13" s="6">
        <f>SUMIFS('overall city offline'!$C$2:$C$2047,'overall city offline'!$A$2:$A$2047,'Overall city offline (analysis)'!$A13,'overall city offline'!$B$2:$B$2047,'Overall city offline (analysis)'!O$1)</f>
        <v>0.94782097504337204</v>
      </c>
      <c r="P13" s="6">
        <f>SUMIFS('overall city offline'!$C$2:$C$2047,'overall city offline'!$A$2:$A$2047,'Overall city offline (analysis)'!$A13,'overall city offline'!$B$2:$B$2047,'Overall city offline (analysis)'!P$1)</f>
        <v>0.86106766760001396</v>
      </c>
      <c r="Q13" s="6">
        <f>SUMIFS('overall city offline'!$C$2:$C$2047,'overall city offline'!$A$2:$A$2047,'Overall city offline (analysis)'!$A13,'overall city offline'!$B$2:$B$2047,'Overall city offline (analysis)'!Q$1)</f>
        <v>0.48295225176490397</v>
      </c>
      <c r="R13" s="6">
        <f>SUMIFS('overall city offline'!$C$2:$C$2047,'overall city offline'!$A$2:$A$2047,'Overall city offline (analysis)'!$A13,'overall city offline'!$B$2:$B$2047,'Overall city offline (analysis)'!R$1)</f>
        <v>0.60303173056166304</v>
      </c>
      <c r="S13" s="6">
        <f>SUMIFS('overall city offline'!$C$2:$C$2047,'overall city offline'!$A$2:$A$2047,'Overall city offline (analysis)'!$A13,'overall city offline'!$B$2:$B$2047,'Overall city offline (analysis)'!S$1)</f>
        <v>0.75181059030304398</v>
      </c>
      <c r="T13" s="6">
        <f>SUMIFS('overall city offline'!$C$2:$C$2047,'overall city offline'!$A$2:$A$2047,'Overall city offline (analysis)'!$A13,'overall city offline'!$B$2:$B$2047,'Overall city offline (analysis)'!T$1)</f>
        <v>0.91717035951329295</v>
      </c>
      <c r="U13" s="6">
        <f>SUMIFS('overall city offline'!$C$2:$C$2047,'overall city offline'!$A$2:$A$2047,'Overall city offline (analysis)'!$A13,'overall city offline'!$B$2:$B$2047,'Overall city offline (analysis)'!U$1)</f>
        <v>0.95061738544192997</v>
      </c>
      <c r="V13" s="6">
        <f>SUMIFS('overall city offline'!$C$2:$C$2047,'overall city offline'!$A$2:$A$2047,'Overall city offline (analysis)'!$A13,'overall city offline'!$B$2:$B$2047,'Overall city offline (analysis)'!V$1)</f>
        <v>0.93290555044884904</v>
      </c>
      <c r="W13" s="6">
        <f>SUMIFS('overall city offline'!$C$2:$C$2047,'overall city offline'!$A$2:$A$2047,'Overall city offline (analysis)'!$A13,'overall city offline'!$B$2:$B$2047,'Overall city offline (analysis)'!W$1)</f>
        <v>0.99145057148040105</v>
      </c>
      <c r="X13" s="6">
        <f>SUMIFS('overall city offline'!$C$2:$C$2047,'overall city offline'!$A$2:$A$2047,'Overall city offline (analysis)'!$A13,'overall city offline'!$B$2:$B$2047,'Overall city offline (analysis)'!X$1)</f>
        <v>0.71775746139519603</v>
      </c>
      <c r="Y13" s="6">
        <f>SUMIFS('overall city offline'!$C$2:$C$2047,'overall city offline'!$A$2:$A$2047,'Overall city offline (analysis)'!$A13,'overall city offline'!$B$2:$B$2047,'Overall city offline (analysis)'!Y$1)</f>
        <v>0.99442078979813597</v>
      </c>
      <c r="Z13" s="6">
        <f>SUMIFS('overall city offline'!$C$2:$C$2047,'overall city offline'!$A$2:$A$2047,'Overall city offline (analysis)'!$A13,'overall city offline'!$B$2:$B$2047,'Overall city offline (analysis)'!Z$1)</f>
        <v>0.59105183410704298</v>
      </c>
      <c r="AA13" s="6">
        <f>SUMIFS('overall city offline'!$C$2:$C$2047,'overall city offline'!$A$2:$A$2047,'Overall city offline (analysis)'!$A13,'overall city offline'!$B$2:$B$2047,'Overall city offline (analysis)'!AA$1)</f>
        <v>0.58417044131016704</v>
      </c>
      <c r="AB13" s="6">
        <f>SUMIFS('overall city offline'!$C$2:$C$2047,'overall city offline'!$A$2:$A$2047,'Overall city offline (analysis)'!$A13,'overall city offline'!$B$2:$B$2047,'Overall city offline (analysis)'!AB$1)</f>
        <v>0.72082009706321404</v>
      </c>
      <c r="AC13" s="6">
        <f>SUMIFS('overall city offline'!$C$2:$C$2047,'overall city offline'!$A$2:$A$2047,'Overall city offline (analysis)'!$A13,'overall city offline'!$B$2:$B$2047,'Overall city offline (analysis)'!AC$1)</f>
        <v>0.89665425894253203</v>
      </c>
      <c r="AD13" s="6">
        <f>SUMIFS('overall city offline'!$C$2:$C$2047,'overall city offline'!$A$2:$A$2047,'Overall city offline (analysis)'!$A13,'overall city offline'!$B$2:$B$2047,'Overall city offline (analysis)'!AD$1)</f>
        <v>1.0113943812844399</v>
      </c>
      <c r="AE13" s="6">
        <f>SUMIFS('overall city offline'!$C$2:$C$2047,'overall city offline'!$A$2:$A$2047,'Overall city offline (analysis)'!$A13,'overall city offline'!$B$2:$B$2047,'Overall city offline (analysis)'!AE$1)</f>
        <v>0.98539178777883596</v>
      </c>
      <c r="AF13" s="6">
        <f>SUMIFS('overall city offline'!$C$2:$C$2047,'overall city offline'!$A$2:$A$2047,'Overall city offline (analysis)'!$A13,'overall city offline'!$B$2:$B$2047,'Overall city offline (analysis)'!AF$1)</f>
        <v>1.0286086073732299</v>
      </c>
      <c r="AG13" s="6">
        <f>SUMIFS('overall city offline'!$C$2:$C$2047,'overall city offline'!$A$2:$A$2047,'Overall city offline (analysis)'!$A13,'overall city offline'!$B$2:$B$2047,'Overall city offline (analysis)'!AG$1)</f>
        <v>1.0221651425845899</v>
      </c>
      <c r="AH13" s="6">
        <f>SUMIFS('overall city offline'!$C$2:$C$2047,'overall city offline'!$A$2:$A$2047,'Overall city offline (analysis)'!$A13,'overall city offline'!$B$2:$B$2047,'Overall city offline (analysis)'!AH$1)</f>
        <v>1.01727209111691</v>
      </c>
      <c r="AK13" t="s">
        <v>44</v>
      </c>
      <c r="AL13" s="6">
        <v>1.1096792832775599</v>
      </c>
    </row>
    <row r="14" spans="1:38" x14ac:dyDescent="0.25">
      <c r="A14" t="s">
        <v>19</v>
      </c>
      <c r="B14" s="6">
        <f>SUMIFS('overall city offline'!$C$2:$C$2047,'overall city offline'!$A$2:$A$2047,'Overall city offline (analysis)'!$A14,'overall city offline'!$B$2:$B$2047,'Overall city offline (analysis)'!B$1)</f>
        <v>0.87488213026834405</v>
      </c>
      <c r="C14" s="6">
        <f>SUMIFS('overall city offline'!$C$2:$C$2047,'overall city offline'!$A$2:$A$2047,'Overall city offline (analysis)'!$A14,'overall city offline'!$B$2:$B$2047,'Overall city offline (analysis)'!C$1)</f>
        <v>0.90746518329365999</v>
      </c>
      <c r="D14" s="6">
        <f>SUMIFS('overall city offline'!$C$2:$C$2047,'overall city offline'!$A$2:$A$2047,'Overall city offline (analysis)'!$A14,'overall city offline'!$B$2:$B$2047,'Overall city offline (analysis)'!D$1)</f>
        <v>1.04698430860911</v>
      </c>
      <c r="E14" s="6">
        <f>SUMIFS('overall city offline'!$C$2:$C$2047,'overall city offline'!$A$2:$A$2047,'Overall city offline (analysis)'!$A14,'overall city offline'!$B$2:$B$2047,'Overall city offline (analysis)'!E$1)</f>
        <v>1.01073364368424</v>
      </c>
      <c r="F14" s="6">
        <f>SUMIFS('overall city offline'!$C$2:$C$2047,'overall city offline'!$A$2:$A$2047,'Overall city offline (analysis)'!$A14,'overall city offline'!$B$2:$B$2047,'Overall city offline (analysis)'!F$1)</f>
        <v>1.0053851689635001</v>
      </c>
      <c r="G14" s="6">
        <f>SUMIFS('overall city offline'!$C$2:$C$2047,'overall city offline'!$A$2:$A$2047,'Overall city offline (analysis)'!$A14,'overall city offline'!$B$2:$B$2047,'Overall city offline (analysis)'!G$1)</f>
        <v>1.0175840644760801</v>
      </c>
      <c r="H14" s="6">
        <f>SUMIFS('overall city offline'!$C$2:$C$2047,'overall city offline'!$A$2:$A$2047,'Overall city offline (analysis)'!$A14,'overall city offline'!$B$2:$B$2047,'Overall city offline (analysis)'!H$1)</f>
        <v>0.98305287821329901</v>
      </c>
      <c r="I14" s="6">
        <f>SUMIFS('overall city offline'!$C$2:$C$2047,'overall city offline'!$A$2:$A$2047,'Overall city offline (analysis)'!$A14,'overall city offline'!$B$2:$B$2047,'Overall city offline (analysis)'!I$1)</f>
        <v>1.0546643888196801</v>
      </c>
      <c r="J14" s="6">
        <f>SUMIFS('overall city offline'!$C$2:$C$2047,'overall city offline'!$A$2:$A$2047,'Overall city offline (analysis)'!$A14,'overall city offline'!$B$2:$B$2047,'Overall city offline (analysis)'!J$1)</f>
        <v>0.96967743460945699</v>
      </c>
      <c r="K14" s="6">
        <f>SUMIFS('overall city offline'!$C$2:$C$2047,'overall city offline'!$A$2:$A$2047,'Overall city offline (analysis)'!$A14,'overall city offline'!$B$2:$B$2047,'Overall city offline (analysis)'!K$1)</f>
        <v>0.993568070636206</v>
      </c>
      <c r="L14" s="6">
        <f>SUMIFS('overall city offline'!$C$2:$C$2047,'overall city offline'!$A$2:$A$2047,'Overall city offline (analysis)'!$A14,'overall city offline'!$B$2:$B$2047,'Overall city offline (analysis)'!L$1)</f>
        <v>1.04550101584283</v>
      </c>
      <c r="M14" s="6">
        <f>SUMIFS('overall city offline'!$C$2:$C$2047,'overall city offline'!$A$2:$A$2047,'Overall city offline (analysis)'!$A14,'overall city offline'!$B$2:$B$2047,'Overall city offline (analysis)'!M$1)</f>
        <v>1.0905017125835901</v>
      </c>
      <c r="N14" s="6">
        <f>SUMIFS('overall city offline'!$C$2:$C$2047,'overall city offline'!$A$2:$A$2047,'Overall city offline (analysis)'!$A14,'overall city offline'!$B$2:$B$2047,'Overall city offline (analysis)'!N$1)</f>
        <v>0.96691255134798604</v>
      </c>
      <c r="O14" s="6">
        <f>SUMIFS('overall city offline'!$C$2:$C$2047,'overall city offline'!$A$2:$A$2047,'Overall city offline (analysis)'!$A14,'overall city offline'!$B$2:$B$2047,'Overall city offline (analysis)'!O$1)</f>
        <v>0.95502641375631703</v>
      </c>
      <c r="P14" s="6">
        <f>SUMIFS('overall city offline'!$C$2:$C$2047,'overall city offline'!$A$2:$A$2047,'Overall city offline (analysis)'!$A14,'overall city offline'!$B$2:$B$2047,'Overall city offline (analysis)'!P$1)</f>
        <v>0.900719073234164</v>
      </c>
      <c r="Q14" s="6">
        <f>SUMIFS('overall city offline'!$C$2:$C$2047,'overall city offline'!$A$2:$A$2047,'Overall city offline (analysis)'!$A14,'overall city offline'!$B$2:$B$2047,'Overall city offline (analysis)'!Q$1)</f>
        <v>0.53792551942118605</v>
      </c>
      <c r="R14" s="6">
        <f>SUMIFS('overall city offline'!$C$2:$C$2047,'overall city offline'!$A$2:$A$2047,'Overall city offline (analysis)'!$A14,'overall city offline'!$B$2:$B$2047,'Overall city offline (analysis)'!R$1)</f>
        <v>0.66033986236393605</v>
      </c>
      <c r="S14" s="6">
        <f>SUMIFS('overall city offline'!$C$2:$C$2047,'overall city offline'!$A$2:$A$2047,'Overall city offline (analysis)'!$A14,'overall city offline'!$B$2:$B$2047,'Overall city offline (analysis)'!S$1)</f>
        <v>0.83820664356383701</v>
      </c>
      <c r="T14" s="6">
        <f>SUMIFS('overall city offline'!$C$2:$C$2047,'overall city offline'!$A$2:$A$2047,'Overall city offline (analysis)'!$A14,'overall city offline'!$B$2:$B$2047,'Overall city offline (analysis)'!T$1)</f>
        <v>0.98075247390811404</v>
      </c>
      <c r="U14" s="6">
        <f>SUMIFS('overall city offline'!$C$2:$C$2047,'overall city offline'!$A$2:$A$2047,'Overall city offline (analysis)'!$A14,'overall city offline'!$B$2:$B$2047,'Overall city offline (analysis)'!U$1)</f>
        <v>1.0334170403007401</v>
      </c>
      <c r="V14" s="6">
        <f>SUMIFS('overall city offline'!$C$2:$C$2047,'overall city offline'!$A$2:$A$2047,'Overall city offline (analysis)'!$A14,'overall city offline'!$B$2:$B$2047,'Overall city offline (analysis)'!V$1)</f>
        <v>0.99917988663913804</v>
      </c>
      <c r="W14" s="6">
        <f>SUMIFS('overall city offline'!$C$2:$C$2047,'overall city offline'!$A$2:$A$2047,'Overall city offline (analysis)'!$A14,'overall city offline'!$B$2:$B$2047,'Overall city offline (analysis)'!W$1)</f>
        <v>1.00801385040505</v>
      </c>
      <c r="X14" s="6">
        <f>SUMIFS('overall city offline'!$C$2:$C$2047,'overall city offline'!$A$2:$A$2047,'Overall city offline (analysis)'!$A14,'overall city offline'!$B$2:$B$2047,'Overall city offline (analysis)'!X$1)</f>
        <v>0.75798509238662304</v>
      </c>
      <c r="Y14" s="6">
        <f>SUMIFS('overall city offline'!$C$2:$C$2047,'overall city offline'!$A$2:$A$2047,'Overall city offline (analysis)'!$A14,'overall city offline'!$B$2:$B$2047,'Overall city offline (analysis)'!Y$1)</f>
        <v>1.05383542362478</v>
      </c>
      <c r="Z14" s="6">
        <f>SUMIFS('overall city offline'!$C$2:$C$2047,'overall city offline'!$A$2:$A$2047,'Overall city offline (analysis)'!$A14,'overall city offline'!$B$2:$B$2047,'Overall city offline (analysis)'!Z$1)</f>
        <v>0.59714855811628098</v>
      </c>
      <c r="AA14" s="6">
        <f>SUMIFS('overall city offline'!$C$2:$C$2047,'overall city offline'!$A$2:$A$2047,'Overall city offline (analysis)'!$A14,'overall city offline'!$B$2:$B$2047,'Overall city offline (analysis)'!AA$1)</f>
        <v>0.64580660463036199</v>
      </c>
      <c r="AB14" s="6">
        <f>SUMIFS('overall city offline'!$C$2:$C$2047,'overall city offline'!$A$2:$A$2047,'Overall city offline (analysis)'!$A14,'overall city offline'!$B$2:$B$2047,'Overall city offline (analysis)'!AB$1)</f>
        <v>0.76277189681382296</v>
      </c>
      <c r="AC14" s="6">
        <f>SUMIFS('overall city offline'!$C$2:$C$2047,'overall city offline'!$A$2:$A$2047,'Overall city offline (analysis)'!$A14,'overall city offline'!$B$2:$B$2047,'Overall city offline (analysis)'!AC$1)</f>
        <v>1.0252637241195099</v>
      </c>
      <c r="AD14" s="6">
        <f>SUMIFS('overall city offline'!$C$2:$C$2047,'overall city offline'!$A$2:$A$2047,'Overall city offline (analysis)'!$A14,'overall city offline'!$B$2:$B$2047,'Overall city offline (analysis)'!AD$1)</f>
        <v>1.1197344356076</v>
      </c>
      <c r="AE14" s="6">
        <f>SUMIFS('overall city offline'!$C$2:$C$2047,'overall city offline'!$A$2:$A$2047,'Overall city offline (analysis)'!$A14,'overall city offline'!$B$2:$B$2047,'Overall city offline (analysis)'!AE$1)</f>
        <v>1.0652776252365099</v>
      </c>
      <c r="AF14" s="6">
        <f>SUMIFS('overall city offline'!$C$2:$C$2047,'overall city offline'!$A$2:$A$2047,'Overall city offline (analysis)'!$A14,'overall city offline'!$B$2:$B$2047,'Overall city offline (analysis)'!AF$1)</f>
        <v>1.1377585993487001</v>
      </c>
      <c r="AG14" s="6">
        <f>SUMIFS('overall city offline'!$C$2:$C$2047,'overall city offline'!$A$2:$A$2047,'Overall city offline (analysis)'!$A14,'overall city offline'!$B$2:$B$2047,'Overall city offline (analysis)'!AG$1)</f>
        <v>1.09376895176915</v>
      </c>
      <c r="AH14" s="6">
        <f>SUMIFS('overall city offline'!$C$2:$C$2047,'overall city offline'!$A$2:$A$2047,'Overall city offline (analysis)'!$A14,'overall city offline'!$B$2:$B$2047,'Overall city offline (analysis)'!AH$1)</f>
        <v>1.08137893297737</v>
      </c>
      <c r="AK14" t="s">
        <v>32</v>
      </c>
      <c r="AL14" s="6">
        <v>1.10900582027493</v>
      </c>
    </row>
    <row r="15" spans="1:38" x14ac:dyDescent="0.25">
      <c r="A15" t="s">
        <v>20</v>
      </c>
      <c r="B15" s="6">
        <f>SUMIFS('overall city offline'!$C$2:$C$2047,'overall city offline'!$A$2:$A$2047,'Overall city offline (analysis)'!$A15,'overall city offline'!$B$2:$B$2047,'Overall city offline (analysis)'!B$1)</f>
        <v>0.87196252502911897</v>
      </c>
      <c r="C15" s="6">
        <f>SUMIFS('overall city offline'!$C$2:$C$2047,'overall city offline'!$A$2:$A$2047,'Overall city offline (analysis)'!$A15,'overall city offline'!$B$2:$B$2047,'Overall city offline (analysis)'!C$1)</f>
        <v>0.88521752731144698</v>
      </c>
      <c r="D15" s="6">
        <f>SUMIFS('overall city offline'!$C$2:$C$2047,'overall city offline'!$A$2:$A$2047,'Overall city offline (analysis)'!$A15,'overall city offline'!$B$2:$B$2047,'Overall city offline (analysis)'!D$1)</f>
        <v>1.0269976077374401</v>
      </c>
      <c r="E15" s="6">
        <f>SUMIFS('overall city offline'!$C$2:$C$2047,'overall city offline'!$A$2:$A$2047,'Overall city offline (analysis)'!$A15,'overall city offline'!$B$2:$B$2047,'Overall city offline (analysis)'!E$1)</f>
        <v>0.96428979106771195</v>
      </c>
      <c r="F15" s="6">
        <f>SUMIFS('overall city offline'!$C$2:$C$2047,'overall city offline'!$A$2:$A$2047,'Overall city offline (analysis)'!$A15,'overall city offline'!$B$2:$B$2047,'Overall city offline (analysis)'!F$1)</f>
        <v>1.03088556434655</v>
      </c>
      <c r="G15" s="6">
        <f>SUMIFS('overall city offline'!$C$2:$C$2047,'overall city offline'!$A$2:$A$2047,'Overall city offline (analysis)'!$A15,'overall city offline'!$B$2:$B$2047,'Overall city offline (analysis)'!G$1)</f>
        <v>1.0007045213563099</v>
      </c>
      <c r="H15" s="6">
        <f>SUMIFS('overall city offline'!$C$2:$C$2047,'overall city offline'!$A$2:$A$2047,'Overall city offline (analysis)'!$A15,'overall city offline'!$B$2:$B$2047,'Overall city offline (analysis)'!H$1)</f>
        <v>0.99139321038369899</v>
      </c>
      <c r="I15" s="6">
        <f>SUMIFS('overall city offline'!$C$2:$C$2047,'overall city offline'!$A$2:$A$2047,'Overall city offline (analysis)'!$A15,'overall city offline'!$B$2:$B$2047,'Overall city offline (analysis)'!I$1)</f>
        <v>0.98133860582841603</v>
      </c>
      <c r="J15" s="6">
        <f>SUMIFS('overall city offline'!$C$2:$C$2047,'overall city offline'!$A$2:$A$2047,'Overall city offline (analysis)'!$A15,'overall city offline'!$B$2:$B$2047,'Overall city offline (analysis)'!J$1)</f>
        <v>0.94877278807521803</v>
      </c>
      <c r="K15" s="6">
        <f>SUMIFS('overall city offline'!$C$2:$C$2047,'overall city offline'!$A$2:$A$2047,'Overall city offline (analysis)'!$A15,'overall city offline'!$B$2:$B$2047,'Overall city offline (analysis)'!K$1)</f>
        <v>1.01198453674782</v>
      </c>
      <c r="L15" s="6">
        <f>SUMIFS('overall city offline'!$C$2:$C$2047,'overall city offline'!$A$2:$A$2047,'Overall city offline (analysis)'!$A15,'overall city offline'!$B$2:$B$2047,'Overall city offline (analysis)'!L$1)</f>
        <v>1.07134505318772</v>
      </c>
      <c r="M15" s="6">
        <f>SUMIFS('overall city offline'!$C$2:$C$2047,'overall city offline'!$A$2:$A$2047,'Overall city offline (analysis)'!$A15,'overall city offline'!$B$2:$B$2047,'Overall city offline (analysis)'!M$1)</f>
        <v>1.21510826892855</v>
      </c>
      <c r="N15" s="6">
        <f>SUMIFS('overall city offline'!$C$2:$C$2047,'overall city offline'!$A$2:$A$2047,'Overall city offline (analysis)'!$A15,'overall city offline'!$B$2:$B$2047,'Overall city offline (analysis)'!N$1)</f>
        <v>0.909881217725512</v>
      </c>
      <c r="O15" s="6">
        <f>SUMIFS('overall city offline'!$C$2:$C$2047,'overall city offline'!$A$2:$A$2047,'Overall city offline (analysis)'!$A15,'overall city offline'!$B$2:$B$2047,'Overall city offline (analysis)'!O$1)</f>
        <v>0.92700626867365099</v>
      </c>
      <c r="P15" s="6">
        <f>SUMIFS('overall city offline'!$C$2:$C$2047,'overall city offline'!$A$2:$A$2047,'Overall city offline (analysis)'!$A15,'overall city offline'!$B$2:$B$2047,'Overall city offline (analysis)'!P$1)</f>
        <v>0.79916512944493701</v>
      </c>
      <c r="Q15" s="6">
        <f>SUMIFS('overall city offline'!$C$2:$C$2047,'overall city offline'!$A$2:$A$2047,'Overall city offline (analysis)'!$A15,'overall city offline'!$B$2:$B$2047,'Overall city offline (analysis)'!Q$1)</f>
        <v>0.37038454318900499</v>
      </c>
      <c r="R15" s="6">
        <f>SUMIFS('overall city offline'!$C$2:$C$2047,'overall city offline'!$A$2:$A$2047,'Overall city offline (analysis)'!$A15,'overall city offline'!$B$2:$B$2047,'Overall city offline (analysis)'!R$1)</f>
        <v>0.446947702003404</v>
      </c>
      <c r="S15" s="6">
        <f>SUMIFS('overall city offline'!$C$2:$C$2047,'overall city offline'!$A$2:$A$2047,'Overall city offline (analysis)'!$A15,'overall city offline'!$B$2:$B$2047,'Overall city offline (analysis)'!S$1)</f>
        <v>0.60441872574083599</v>
      </c>
      <c r="T15" s="6">
        <f>SUMIFS('overall city offline'!$C$2:$C$2047,'overall city offline'!$A$2:$A$2047,'Overall city offline (analysis)'!$A15,'overall city offline'!$B$2:$B$2047,'Overall city offline (analysis)'!T$1)</f>
        <v>0.79982960329104302</v>
      </c>
      <c r="U15" s="6">
        <f>SUMIFS('overall city offline'!$C$2:$C$2047,'overall city offline'!$A$2:$A$2047,'Overall city offline (analysis)'!$A15,'overall city offline'!$B$2:$B$2047,'Overall city offline (analysis)'!U$1)</f>
        <v>0.86098728148443904</v>
      </c>
      <c r="V15" s="6">
        <f>SUMIFS('overall city offline'!$C$2:$C$2047,'overall city offline'!$A$2:$A$2047,'Overall city offline (analysis)'!$A15,'overall city offline'!$B$2:$B$2047,'Overall city offline (analysis)'!V$1)</f>
        <v>0.84791587309981598</v>
      </c>
      <c r="W15" s="6">
        <f>SUMIFS('overall city offline'!$C$2:$C$2047,'overall city offline'!$A$2:$A$2047,'Overall city offline (analysis)'!$A15,'overall city offline'!$B$2:$B$2047,'Overall city offline (analysis)'!W$1)</f>
        <v>0.92366610943359695</v>
      </c>
      <c r="X15" s="6">
        <f>SUMIFS('overall city offline'!$C$2:$C$2047,'overall city offline'!$A$2:$A$2047,'Overall city offline (analysis)'!$A15,'overall city offline'!$B$2:$B$2047,'Overall city offline (analysis)'!X$1)</f>
        <v>0.58017023416024105</v>
      </c>
      <c r="Y15" s="6">
        <f>SUMIFS('overall city offline'!$C$2:$C$2047,'overall city offline'!$A$2:$A$2047,'Overall city offline (analysis)'!$A15,'overall city offline'!$B$2:$B$2047,'Overall city offline (analysis)'!Y$1)</f>
        <v>0.95155267795022203</v>
      </c>
      <c r="Z15" s="6">
        <f>SUMIFS('overall city offline'!$C$2:$C$2047,'overall city offline'!$A$2:$A$2047,'Overall city offline (analysis)'!$A15,'overall city offline'!$B$2:$B$2047,'Overall city offline (analysis)'!Z$1)</f>
        <v>0.43746683924734903</v>
      </c>
      <c r="AA15" s="6">
        <f>SUMIFS('overall city offline'!$C$2:$C$2047,'overall city offline'!$A$2:$A$2047,'Overall city offline (analysis)'!$A15,'overall city offline'!$B$2:$B$2047,'Overall city offline (analysis)'!AA$1)</f>
        <v>0.431295183113657</v>
      </c>
      <c r="AB15" s="6">
        <f>SUMIFS('overall city offline'!$C$2:$C$2047,'overall city offline'!$A$2:$A$2047,'Overall city offline (analysis)'!$A15,'overall city offline'!$B$2:$B$2047,'Overall city offline (analysis)'!AB$1)</f>
        <v>0.56175557742633997</v>
      </c>
      <c r="AC15" s="6">
        <f>SUMIFS('overall city offline'!$C$2:$C$2047,'overall city offline'!$A$2:$A$2047,'Overall city offline (analysis)'!$A15,'overall city offline'!$B$2:$B$2047,'Overall city offline (analysis)'!AC$1)</f>
        <v>0.77301576335364697</v>
      </c>
      <c r="AD15" s="6">
        <f>SUMIFS('overall city offline'!$C$2:$C$2047,'overall city offline'!$A$2:$A$2047,'Overall city offline (analysis)'!$A15,'overall city offline'!$B$2:$B$2047,'Overall city offline (analysis)'!AD$1)</f>
        <v>0.91140125410652095</v>
      </c>
      <c r="AE15" s="6">
        <f>SUMIFS('overall city offline'!$C$2:$C$2047,'overall city offline'!$A$2:$A$2047,'Overall city offline (analysis)'!$A15,'overall city offline'!$B$2:$B$2047,'Overall city offline (analysis)'!AE$1)</f>
        <v>0.95058012911225398</v>
      </c>
      <c r="AF15" s="6">
        <f>SUMIFS('overall city offline'!$C$2:$C$2047,'overall city offline'!$A$2:$A$2047,'Overall city offline (analysis)'!$A15,'overall city offline'!$B$2:$B$2047,'Overall city offline (analysis)'!AF$1)</f>
        <v>0.97302192029604395</v>
      </c>
      <c r="AG15" s="6">
        <f>SUMIFS('overall city offline'!$C$2:$C$2047,'overall city offline'!$A$2:$A$2047,'Overall city offline (analysis)'!$A15,'overall city offline'!$B$2:$B$2047,'Overall city offline (analysis)'!AG$1)</f>
        <v>0.98647516724852702</v>
      </c>
      <c r="AH15" s="6">
        <f>SUMIFS('overall city offline'!$C$2:$C$2047,'overall city offline'!$A$2:$A$2047,'Overall city offline (analysis)'!$A15,'overall city offline'!$B$2:$B$2047,'Overall city offline (analysis)'!AH$1)</f>
        <v>0.91921413556417797</v>
      </c>
      <c r="AK15" t="s">
        <v>27</v>
      </c>
      <c r="AL15" s="6">
        <v>1.0994249945305301</v>
      </c>
    </row>
    <row r="16" spans="1:38" x14ac:dyDescent="0.25">
      <c r="A16" t="s">
        <v>21</v>
      </c>
      <c r="B16" s="6">
        <f>SUMIFS('overall city offline'!$C$2:$C$2047,'overall city offline'!$A$2:$A$2047,'Overall city offline (analysis)'!$A16,'overall city offline'!$B$2:$B$2047,'Overall city offline (analysis)'!B$1)</f>
        <v>0.84689721573340204</v>
      </c>
      <c r="C16" s="6">
        <f>SUMIFS('overall city offline'!$C$2:$C$2047,'overall city offline'!$A$2:$A$2047,'Overall city offline (analysis)'!$A16,'overall city offline'!$B$2:$B$2047,'Overall city offline (analysis)'!C$1)</f>
        <v>0.85861440665835198</v>
      </c>
      <c r="D16" s="6">
        <f>SUMIFS('overall city offline'!$C$2:$C$2047,'overall city offline'!$A$2:$A$2047,'Overall city offline (analysis)'!$A16,'overall city offline'!$B$2:$B$2047,'Overall city offline (analysis)'!D$1)</f>
        <v>1.0189450296467699</v>
      </c>
      <c r="E16" s="6">
        <f>SUMIFS('overall city offline'!$C$2:$C$2047,'overall city offline'!$A$2:$A$2047,'Overall city offline (analysis)'!$A16,'overall city offline'!$B$2:$B$2047,'Overall city offline (analysis)'!E$1)</f>
        <v>0.98020837319031995</v>
      </c>
      <c r="F16" s="6">
        <f>SUMIFS('overall city offline'!$C$2:$C$2047,'overall city offline'!$A$2:$A$2047,'Overall city offline (analysis)'!$A16,'overall city offline'!$B$2:$B$2047,'Overall city offline (analysis)'!F$1)</f>
        <v>1.03289971232984</v>
      </c>
      <c r="G16" s="6">
        <f>SUMIFS('overall city offline'!$C$2:$C$2047,'overall city offline'!$A$2:$A$2047,'Overall city offline (analysis)'!$A16,'overall city offline'!$B$2:$B$2047,'Overall city offline (analysis)'!G$1)</f>
        <v>0.98135544067373204</v>
      </c>
      <c r="H16" s="6">
        <f>SUMIFS('overall city offline'!$C$2:$C$2047,'overall city offline'!$A$2:$A$2047,'Overall city offline (analysis)'!$A16,'overall city offline'!$B$2:$B$2047,'Overall city offline (analysis)'!H$1)</f>
        <v>0.99853433408869696</v>
      </c>
      <c r="I16" s="6">
        <f>SUMIFS('overall city offline'!$C$2:$C$2047,'overall city offline'!$A$2:$A$2047,'Overall city offline (analysis)'!$A16,'overall city offline'!$B$2:$B$2047,'Overall city offline (analysis)'!I$1)</f>
        <v>1.01675248238448</v>
      </c>
      <c r="J16" s="6">
        <f>SUMIFS('overall city offline'!$C$2:$C$2047,'overall city offline'!$A$2:$A$2047,'Overall city offline (analysis)'!$A16,'overall city offline'!$B$2:$B$2047,'Overall city offline (analysis)'!J$1)</f>
        <v>0.94564398413403805</v>
      </c>
      <c r="K16" s="6">
        <f>SUMIFS('overall city offline'!$C$2:$C$2047,'overall city offline'!$A$2:$A$2047,'Overall city offline (analysis)'!$A16,'overall city offline'!$B$2:$B$2047,'Overall city offline (analysis)'!K$1)</f>
        <v>1.0127533422586099</v>
      </c>
      <c r="L16" s="6">
        <f>SUMIFS('overall city offline'!$C$2:$C$2047,'overall city offline'!$A$2:$A$2047,'Overall city offline (analysis)'!$A16,'overall city offline'!$B$2:$B$2047,'Overall city offline (analysis)'!L$1)</f>
        <v>1.0831463235736001</v>
      </c>
      <c r="M16" s="6">
        <f>SUMIFS('overall city offline'!$C$2:$C$2047,'overall city offline'!$A$2:$A$2047,'Overall city offline (analysis)'!$A16,'overall city offline'!$B$2:$B$2047,'Overall city offline (analysis)'!M$1)</f>
        <v>1.2242493553281599</v>
      </c>
      <c r="N16" s="6">
        <f>SUMIFS('overall city offline'!$C$2:$C$2047,'overall city offline'!$A$2:$A$2047,'Overall city offline (analysis)'!$A16,'overall city offline'!$B$2:$B$2047,'Overall city offline (analysis)'!N$1)</f>
        <v>0.90034300172424797</v>
      </c>
      <c r="O16" s="6">
        <f>SUMIFS('overall city offline'!$C$2:$C$2047,'overall city offline'!$A$2:$A$2047,'Overall city offline (analysis)'!$A16,'overall city offline'!$B$2:$B$2047,'Overall city offline (analysis)'!O$1)</f>
        <v>0.92170399204558995</v>
      </c>
      <c r="P16" s="6">
        <f>SUMIFS('overall city offline'!$C$2:$C$2047,'overall city offline'!$A$2:$A$2047,'Overall city offline (analysis)'!$A16,'overall city offline'!$B$2:$B$2047,'Overall city offline (analysis)'!P$1)</f>
        <v>0.83250037382123498</v>
      </c>
      <c r="Q16" s="6">
        <f>SUMIFS('overall city offline'!$C$2:$C$2047,'overall city offline'!$A$2:$A$2047,'Overall city offline (analysis)'!$A16,'overall city offline'!$B$2:$B$2047,'Overall city offline (analysis)'!Q$1)</f>
        <v>0.457262078906156</v>
      </c>
      <c r="R16" s="6">
        <f>SUMIFS('overall city offline'!$C$2:$C$2047,'overall city offline'!$A$2:$A$2047,'Overall city offline (analysis)'!$A16,'overall city offline'!$B$2:$B$2047,'Overall city offline (analysis)'!R$1)</f>
        <v>0.56779202969154297</v>
      </c>
      <c r="S16" s="6">
        <f>SUMIFS('overall city offline'!$C$2:$C$2047,'overall city offline'!$A$2:$A$2047,'Overall city offline (analysis)'!$A16,'overall city offline'!$B$2:$B$2047,'Overall city offline (analysis)'!S$1)</f>
        <v>0.64705299427238105</v>
      </c>
      <c r="T16" s="6">
        <f>SUMIFS('overall city offline'!$C$2:$C$2047,'overall city offline'!$A$2:$A$2047,'Overall city offline (analysis)'!$A16,'overall city offline'!$B$2:$B$2047,'Overall city offline (analysis)'!T$1)</f>
        <v>0.85987942156293995</v>
      </c>
      <c r="U16" s="6">
        <f>SUMIFS('overall city offline'!$C$2:$C$2047,'overall city offline'!$A$2:$A$2047,'Overall city offline (analysis)'!$A16,'overall city offline'!$B$2:$B$2047,'Overall city offline (analysis)'!U$1)</f>
        <v>0.94563977333665905</v>
      </c>
      <c r="V16" s="6">
        <f>SUMIFS('overall city offline'!$C$2:$C$2047,'overall city offline'!$A$2:$A$2047,'Overall city offline (analysis)'!$A16,'overall city offline'!$B$2:$B$2047,'Overall city offline (analysis)'!V$1)</f>
        <v>0.89278841761306604</v>
      </c>
      <c r="W16" s="6">
        <f>SUMIFS('overall city offline'!$C$2:$C$2047,'overall city offline'!$A$2:$A$2047,'Overall city offline (analysis)'!$A16,'overall city offline'!$B$2:$B$2047,'Overall city offline (analysis)'!W$1)</f>
        <v>0.78414403690716905</v>
      </c>
      <c r="X16" s="6">
        <f>SUMIFS('overall city offline'!$C$2:$C$2047,'overall city offline'!$A$2:$A$2047,'Overall city offline (analysis)'!$A16,'overall city offline'!$B$2:$B$2047,'Overall city offline (analysis)'!X$1)</f>
        <v>0.90230169300990903</v>
      </c>
      <c r="Y16" s="6">
        <f>SUMIFS('overall city offline'!$C$2:$C$2047,'overall city offline'!$A$2:$A$2047,'Overall city offline (analysis)'!$A16,'overall city offline'!$B$2:$B$2047,'Overall city offline (analysis)'!Y$1)</f>
        <v>0.91265720143843998</v>
      </c>
      <c r="Z16" s="6">
        <f>SUMIFS('overall city offline'!$C$2:$C$2047,'overall city offline'!$A$2:$A$2047,'Overall city offline (analysis)'!$A16,'overall city offline'!$B$2:$B$2047,'Overall city offline (analysis)'!Z$1)</f>
        <v>0.50211893529850204</v>
      </c>
      <c r="AA16" s="6">
        <f>SUMIFS('overall city offline'!$C$2:$C$2047,'overall city offline'!$A$2:$A$2047,'Overall city offline (analysis)'!$A16,'overall city offline'!$B$2:$B$2047,'Overall city offline (analysis)'!AA$1)</f>
        <v>0.51383893391454105</v>
      </c>
      <c r="AB16" s="6">
        <f>SUMIFS('overall city offline'!$C$2:$C$2047,'overall city offline'!$A$2:$A$2047,'Overall city offline (analysis)'!$A16,'overall city offline'!$B$2:$B$2047,'Overall city offline (analysis)'!AB$1)</f>
        <v>0.67041287657486803</v>
      </c>
      <c r="AC16" s="6">
        <f>SUMIFS('overall city offline'!$C$2:$C$2047,'overall city offline'!$A$2:$A$2047,'Overall city offline (analysis)'!$A16,'overall city offline'!$B$2:$B$2047,'Overall city offline (analysis)'!AC$1)</f>
        <v>0.86198563195460198</v>
      </c>
      <c r="AD16" s="6">
        <f>SUMIFS('overall city offline'!$C$2:$C$2047,'overall city offline'!$A$2:$A$2047,'Overall city offline (analysis)'!$A16,'overall city offline'!$B$2:$B$2047,'Overall city offline (analysis)'!AD$1)</f>
        <v>0.98441771017075297</v>
      </c>
      <c r="AE16" s="6">
        <f>SUMIFS('overall city offline'!$C$2:$C$2047,'overall city offline'!$A$2:$A$2047,'Overall city offline (analysis)'!$A16,'overall city offline'!$B$2:$B$2047,'Overall city offline (analysis)'!AE$1)</f>
        <v>1.01416256625423</v>
      </c>
      <c r="AF16" s="6">
        <f>SUMIFS('overall city offline'!$C$2:$C$2047,'overall city offline'!$A$2:$A$2047,'Overall city offline (analysis)'!$A16,'overall city offline'!$B$2:$B$2047,'Overall city offline (analysis)'!AF$1)</f>
        <v>1.03389385157726</v>
      </c>
      <c r="AG16" s="6">
        <f>SUMIFS('overall city offline'!$C$2:$C$2047,'overall city offline'!$A$2:$A$2047,'Overall city offline (analysis)'!$A16,'overall city offline'!$B$2:$B$2047,'Overall city offline (analysis)'!AG$1)</f>
        <v>1.0617363206352901</v>
      </c>
      <c r="AH16" s="6">
        <f>SUMIFS('overall city offline'!$C$2:$C$2047,'overall city offline'!$A$2:$A$2047,'Overall city offline (analysis)'!$A16,'overall city offline'!$B$2:$B$2047,'Overall city offline (analysis)'!AH$1)</f>
        <v>1.02962505408672</v>
      </c>
      <c r="AK16" t="s">
        <v>64</v>
      </c>
      <c r="AL16" s="6">
        <v>1.09891471903209</v>
      </c>
    </row>
    <row r="17" spans="1:38" x14ac:dyDescent="0.25">
      <c r="A17" t="s">
        <v>22</v>
      </c>
      <c r="B17" s="6">
        <f>SUMIFS('overall city offline'!$C$2:$C$2047,'overall city offline'!$A$2:$A$2047,'Overall city offline (analysis)'!$A17,'overall city offline'!$B$2:$B$2047,'Overall city offline (analysis)'!B$1)</f>
        <v>0.86178337358750901</v>
      </c>
      <c r="C17" s="6">
        <f>SUMIFS('overall city offline'!$C$2:$C$2047,'overall city offline'!$A$2:$A$2047,'Overall city offline (analysis)'!$A17,'overall city offline'!$B$2:$B$2047,'Overall city offline (analysis)'!C$1)</f>
        <v>0.86522798592658301</v>
      </c>
      <c r="D17" s="6">
        <f>SUMIFS('overall city offline'!$C$2:$C$2047,'overall city offline'!$A$2:$A$2047,'Overall city offline (analysis)'!$A17,'overall city offline'!$B$2:$B$2047,'Overall city offline (analysis)'!D$1)</f>
        <v>1.01837987609389</v>
      </c>
      <c r="E17" s="6">
        <f>SUMIFS('overall city offline'!$C$2:$C$2047,'overall city offline'!$A$2:$A$2047,'Overall city offline (analysis)'!$A17,'overall city offline'!$B$2:$B$2047,'Overall city offline (analysis)'!E$1)</f>
        <v>0.98960531649796901</v>
      </c>
      <c r="F17" s="6">
        <f>SUMIFS('overall city offline'!$C$2:$C$2047,'overall city offline'!$A$2:$A$2047,'Overall city offline (analysis)'!$A17,'overall city offline'!$B$2:$B$2047,'Overall city offline (analysis)'!F$1)</f>
        <v>1.0163819734520001</v>
      </c>
      <c r="G17" s="6">
        <f>SUMIFS('overall city offline'!$C$2:$C$2047,'overall city offline'!$A$2:$A$2047,'Overall city offline (analysis)'!$A17,'overall city offline'!$B$2:$B$2047,'Overall city offline (analysis)'!G$1)</f>
        <v>0.99100543873563696</v>
      </c>
      <c r="H17" s="6">
        <f>SUMIFS('overall city offline'!$C$2:$C$2047,'overall city offline'!$A$2:$A$2047,'Overall city offline (analysis)'!$A17,'overall city offline'!$B$2:$B$2047,'Overall city offline (analysis)'!H$1)</f>
        <v>1.0433063890331</v>
      </c>
      <c r="I17" s="6">
        <f>SUMIFS('overall city offline'!$C$2:$C$2047,'overall city offline'!$A$2:$A$2047,'Overall city offline (analysis)'!$A17,'overall city offline'!$B$2:$B$2047,'Overall city offline (analysis)'!I$1)</f>
        <v>1.0338388623354999</v>
      </c>
      <c r="J17" s="6">
        <f>SUMIFS('overall city offline'!$C$2:$C$2047,'overall city offline'!$A$2:$A$2047,'Overall city offline (analysis)'!$A17,'overall city offline'!$B$2:$B$2047,'Overall city offline (analysis)'!J$1)</f>
        <v>0.97919975355213595</v>
      </c>
      <c r="K17" s="6">
        <f>SUMIFS('overall city offline'!$C$2:$C$2047,'overall city offline'!$A$2:$A$2047,'Overall city offline (analysis)'!$A17,'overall city offline'!$B$2:$B$2047,'Overall city offline (analysis)'!K$1)</f>
        <v>1.0164431723885401</v>
      </c>
      <c r="L17" s="6">
        <f>SUMIFS('overall city offline'!$C$2:$C$2047,'overall city offline'!$A$2:$A$2047,'Overall city offline (analysis)'!$A17,'overall city offline'!$B$2:$B$2047,'Overall city offline (analysis)'!L$1)</f>
        <v>1.0576421381610099</v>
      </c>
      <c r="M17" s="6">
        <f>SUMIFS('overall city offline'!$C$2:$C$2047,'overall city offline'!$A$2:$A$2047,'Overall city offline (analysis)'!$A17,'overall city offline'!$B$2:$B$2047,'Overall city offline (analysis)'!M$1)</f>
        <v>1.12718572023613</v>
      </c>
      <c r="N17" s="6">
        <f>SUMIFS('overall city offline'!$C$2:$C$2047,'overall city offline'!$A$2:$A$2047,'Overall city offline (analysis)'!$A17,'overall city offline'!$B$2:$B$2047,'Overall city offline (analysis)'!N$1)</f>
        <v>0.91260101452928699</v>
      </c>
      <c r="O17" s="6">
        <f>SUMIFS('overall city offline'!$C$2:$C$2047,'overall city offline'!$A$2:$A$2047,'Overall city offline (analysis)'!$A17,'overall city offline'!$B$2:$B$2047,'Overall city offline (analysis)'!O$1)</f>
        <v>0.92969641410458304</v>
      </c>
      <c r="P17" s="6">
        <f>SUMIFS('overall city offline'!$C$2:$C$2047,'overall city offline'!$A$2:$A$2047,'Overall city offline (analysis)'!$A17,'overall city offline'!$B$2:$B$2047,'Overall city offline (analysis)'!P$1)</f>
        <v>0.88407713146670097</v>
      </c>
      <c r="Q17" s="6">
        <f>SUMIFS('overall city offline'!$C$2:$C$2047,'overall city offline'!$A$2:$A$2047,'Overall city offline (analysis)'!$A17,'overall city offline'!$B$2:$B$2047,'Overall city offline (analysis)'!Q$1)</f>
        <v>0.55806841850960898</v>
      </c>
      <c r="R17" s="6">
        <f>SUMIFS('overall city offline'!$C$2:$C$2047,'overall city offline'!$A$2:$A$2047,'Overall city offline (analysis)'!$A17,'overall city offline'!$B$2:$B$2047,'Overall city offline (analysis)'!R$1)</f>
        <v>0.69324232542501596</v>
      </c>
      <c r="S17" s="6">
        <f>SUMIFS('overall city offline'!$C$2:$C$2047,'overall city offline'!$A$2:$A$2047,'Overall city offline (analysis)'!$A17,'overall city offline'!$B$2:$B$2047,'Overall city offline (analysis)'!S$1)</f>
        <v>0.80805467464457803</v>
      </c>
      <c r="T17" s="6">
        <f>SUMIFS('overall city offline'!$C$2:$C$2047,'overall city offline'!$A$2:$A$2047,'Overall city offline (analysis)'!$A17,'overall city offline'!$B$2:$B$2047,'Overall city offline (analysis)'!T$1)</f>
        <v>0.93769244633923698</v>
      </c>
      <c r="U17" s="6">
        <f>SUMIFS('overall city offline'!$C$2:$C$2047,'overall city offline'!$A$2:$A$2047,'Overall city offline (analysis)'!$A17,'overall city offline'!$B$2:$B$2047,'Overall city offline (analysis)'!U$1)</f>
        <v>0.96623541511331101</v>
      </c>
      <c r="V17" s="6">
        <f>SUMIFS('overall city offline'!$C$2:$C$2047,'overall city offline'!$A$2:$A$2047,'Overall city offline (analysis)'!$A17,'overall city offline'!$B$2:$B$2047,'Overall city offline (analysis)'!V$1)</f>
        <v>0.94208816542854401</v>
      </c>
      <c r="W17" s="6">
        <f>SUMIFS('overall city offline'!$C$2:$C$2047,'overall city offline'!$A$2:$A$2047,'Overall city offline (analysis)'!$A17,'overall city offline'!$B$2:$B$2047,'Overall city offline (analysis)'!W$1)</f>
        <v>0.96193282588528795</v>
      </c>
      <c r="X17" s="6">
        <f>SUMIFS('overall city offline'!$C$2:$C$2047,'overall city offline'!$A$2:$A$2047,'Overall city offline (analysis)'!$A17,'overall city offline'!$B$2:$B$2047,'Overall city offline (analysis)'!X$1)</f>
        <v>0.785469126538064</v>
      </c>
      <c r="Y17" s="6">
        <f>SUMIFS('overall city offline'!$C$2:$C$2047,'overall city offline'!$A$2:$A$2047,'Overall city offline (analysis)'!$A17,'overall city offline'!$B$2:$B$2047,'Overall city offline (analysis)'!Y$1)</f>
        <v>0.91104251956083304</v>
      </c>
      <c r="Z17" s="6">
        <f>SUMIFS('overall city offline'!$C$2:$C$2047,'overall city offline'!$A$2:$A$2047,'Overall city offline (analysis)'!$A17,'overall city offline'!$B$2:$B$2047,'Overall city offline (analysis)'!Z$1)</f>
        <v>0.60436235007140404</v>
      </c>
      <c r="AA17" s="6">
        <f>SUMIFS('overall city offline'!$C$2:$C$2047,'overall city offline'!$A$2:$A$2047,'Overall city offline (analysis)'!$A17,'overall city offline'!$B$2:$B$2047,'Overall city offline (analysis)'!AA$1)</f>
        <v>0.61674893477348602</v>
      </c>
      <c r="AB17" s="6">
        <f>SUMIFS('overall city offline'!$C$2:$C$2047,'overall city offline'!$A$2:$A$2047,'Overall city offline (analysis)'!$A17,'overall city offline'!$B$2:$B$2047,'Overall city offline (analysis)'!AB$1)</f>
        <v>0.77454760505623399</v>
      </c>
      <c r="AC17" s="6">
        <f>SUMIFS('overall city offline'!$C$2:$C$2047,'overall city offline'!$A$2:$A$2047,'Overall city offline (analysis)'!$A17,'overall city offline'!$B$2:$B$2047,'Overall city offline (analysis)'!AC$1)</f>
        <v>0.875668287645886</v>
      </c>
      <c r="AD17" s="6">
        <f>SUMIFS('overall city offline'!$C$2:$C$2047,'overall city offline'!$A$2:$A$2047,'Overall city offline (analysis)'!$A17,'overall city offline'!$B$2:$B$2047,'Overall city offline (analysis)'!AD$1)</f>
        <v>0.96735425609263503</v>
      </c>
      <c r="AE17" s="6">
        <f>SUMIFS('overall city offline'!$C$2:$C$2047,'overall city offline'!$A$2:$A$2047,'Overall city offline (analysis)'!$A17,'overall city offline'!$B$2:$B$2047,'Overall city offline (analysis)'!AE$1)</f>
        <v>0.94990192705333698</v>
      </c>
      <c r="AF17" s="6">
        <f>SUMIFS('overall city offline'!$C$2:$C$2047,'overall city offline'!$A$2:$A$2047,'Overall city offline (analysis)'!$A17,'overall city offline'!$B$2:$B$2047,'Overall city offline (analysis)'!AF$1)</f>
        <v>1.0069510997312401</v>
      </c>
      <c r="AG17" s="6">
        <f>SUMIFS('overall city offline'!$C$2:$C$2047,'overall city offline'!$A$2:$A$2047,'Overall city offline (analysis)'!$A17,'overall city offline'!$B$2:$B$2047,'Overall city offline (analysis)'!AG$1)</f>
        <v>0.97793903323102604</v>
      </c>
      <c r="AH17" s="6">
        <f>SUMIFS('overall city offline'!$C$2:$C$2047,'overall city offline'!$A$2:$A$2047,'Overall city offline (analysis)'!$A17,'overall city offline'!$B$2:$B$2047,'Overall city offline (analysis)'!AH$1)</f>
        <v>0.98164893808623199</v>
      </c>
      <c r="AK17" t="s">
        <v>13</v>
      </c>
      <c r="AL17" s="6">
        <v>1.09036445618179</v>
      </c>
    </row>
    <row r="18" spans="1:38" x14ac:dyDescent="0.25">
      <c r="A18" t="s">
        <v>23</v>
      </c>
      <c r="B18" s="6">
        <f>SUMIFS('overall city offline'!$C$2:$C$2047,'overall city offline'!$A$2:$A$2047,'Overall city offline (analysis)'!$A18,'overall city offline'!$B$2:$B$2047,'Overall city offline (analysis)'!B$1)</f>
        <v>0.85096144150977504</v>
      </c>
      <c r="C18" s="6">
        <f>SUMIFS('overall city offline'!$C$2:$C$2047,'overall city offline'!$A$2:$A$2047,'Overall city offline (analysis)'!$A18,'overall city offline'!$B$2:$B$2047,'Overall city offline (analysis)'!C$1)</f>
        <v>0.89628340934012496</v>
      </c>
      <c r="D18" s="6">
        <f>SUMIFS('overall city offline'!$C$2:$C$2047,'overall city offline'!$A$2:$A$2047,'Overall city offline (analysis)'!$A18,'overall city offline'!$B$2:$B$2047,'Overall city offline (analysis)'!D$1)</f>
        <v>1.0444910779213199</v>
      </c>
      <c r="E18" s="6">
        <f>SUMIFS('overall city offline'!$C$2:$C$2047,'overall city offline'!$A$2:$A$2047,'Overall city offline (analysis)'!$A18,'overall city offline'!$B$2:$B$2047,'Overall city offline (analysis)'!E$1)</f>
        <v>0.98124860201533604</v>
      </c>
      <c r="F18" s="6">
        <f>SUMIFS('overall city offline'!$C$2:$C$2047,'overall city offline'!$A$2:$A$2047,'Overall city offline (analysis)'!$A18,'overall city offline'!$B$2:$B$2047,'Overall city offline (analysis)'!F$1)</f>
        <v>1.0273223950805701</v>
      </c>
      <c r="G18" s="6">
        <f>SUMIFS('overall city offline'!$C$2:$C$2047,'overall city offline'!$A$2:$A$2047,'Overall city offline (analysis)'!$A18,'overall city offline'!$B$2:$B$2047,'Overall city offline (analysis)'!G$1)</f>
        <v>0.97637270267336895</v>
      </c>
      <c r="H18" s="6">
        <f>SUMIFS('overall city offline'!$C$2:$C$2047,'overall city offline'!$A$2:$A$2047,'Overall city offline (analysis)'!$A18,'overall city offline'!$B$2:$B$2047,'Overall city offline (analysis)'!H$1)</f>
        <v>0.99055658880814201</v>
      </c>
      <c r="I18" s="6">
        <f>SUMIFS('overall city offline'!$C$2:$C$2047,'overall city offline'!$A$2:$A$2047,'Overall city offline (analysis)'!$A18,'overall city offline'!$B$2:$B$2047,'Overall city offline (analysis)'!I$1)</f>
        <v>0.99063916171517297</v>
      </c>
      <c r="J18" s="6">
        <f>SUMIFS('overall city offline'!$C$2:$C$2047,'overall city offline'!$A$2:$A$2047,'Overall city offline (analysis)'!$A18,'overall city offline'!$B$2:$B$2047,'Overall city offline (analysis)'!J$1)</f>
        <v>0.97860167468979198</v>
      </c>
      <c r="K18" s="6">
        <f>SUMIFS('overall city offline'!$C$2:$C$2047,'overall city offline'!$A$2:$A$2047,'Overall city offline (analysis)'!$A18,'overall city offline'!$B$2:$B$2047,'Overall city offline (analysis)'!K$1)</f>
        <v>1.0293338763833799</v>
      </c>
      <c r="L18" s="6">
        <f>SUMIFS('overall city offline'!$C$2:$C$2047,'overall city offline'!$A$2:$A$2047,'Overall city offline (analysis)'!$A18,'overall city offline'!$B$2:$B$2047,'Overall city offline (analysis)'!L$1)</f>
        <v>1.06471387161415</v>
      </c>
      <c r="M18" s="6">
        <f>SUMIFS('overall city offline'!$C$2:$C$2047,'overall city offline'!$A$2:$A$2047,'Overall city offline (analysis)'!$A18,'overall city offline'!$B$2:$B$2047,'Overall city offline (analysis)'!M$1)</f>
        <v>1.16947519824886</v>
      </c>
      <c r="N18" s="6">
        <f>SUMIFS('overall city offline'!$C$2:$C$2047,'overall city offline'!$A$2:$A$2047,'Overall city offline (analysis)'!$A18,'overall city offline'!$B$2:$B$2047,'Overall city offline (analysis)'!N$1)</f>
        <v>0.92959570725916496</v>
      </c>
      <c r="O18" s="6">
        <f>SUMIFS('overall city offline'!$C$2:$C$2047,'overall city offline'!$A$2:$A$2047,'Overall city offline (analysis)'!$A18,'overall city offline'!$B$2:$B$2047,'Overall city offline (analysis)'!O$1)</f>
        <v>0.96369289661927904</v>
      </c>
      <c r="P18" s="6">
        <f>SUMIFS('overall city offline'!$C$2:$C$2047,'overall city offline'!$A$2:$A$2047,'Overall city offline (analysis)'!$A18,'overall city offline'!$B$2:$B$2047,'Overall city offline (analysis)'!P$1)</f>
        <v>0.92800786995945295</v>
      </c>
      <c r="Q18" s="6">
        <f>SUMIFS('overall city offline'!$C$2:$C$2047,'overall city offline'!$A$2:$A$2047,'Overall city offline (analysis)'!$A18,'overall city offline'!$B$2:$B$2047,'Overall city offline (analysis)'!Q$1)</f>
        <v>0.56432686756771699</v>
      </c>
      <c r="R18" s="6">
        <f>SUMIFS('overall city offline'!$C$2:$C$2047,'overall city offline'!$A$2:$A$2047,'Overall city offline (analysis)'!$A18,'overall city offline'!$B$2:$B$2047,'Overall city offline (analysis)'!R$1)</f>
        <v>0.70877798302870798</v>
      </c>
      <c r="S18" s="6">
        <f>SUMIFS('overall city offline'!$C$2:$C$2047,'overall city offline'!$A$2:$A$2047,'Overall city offline (analysis)'!$A18,'overall city offline'!$B$2:$B$2047,'Overall city offline (analysis)'!S$1)</f>
        <v>0.84881174692351902</v>
      </c>
      <c r="T18" s="6">
        <f>SUMIFS('overall city offline'!$C$2:$C$2047,'overall city offline'!$A$2:$A$2047,'Overall city offline (analysis)'!$A18,'overall city offline'!$B$2:$B$2047,'Overall city offline (analysis)'!T$1)</f>
        <v>0.96417321775212494</v>
      </c>
      <c r="U18" s="6">
        <f>SUMIFS('overall city offline'!$C$2:$C$2047,'overall city offline'!$A$2:$A$2047,'Overall city offline (analysis)'!$A18,'overall city offline'!$B$2:$B$2047,'Overall city offline (analysis)'!U$1)</f>
        <v>0.98782711163160797</v>
      </c>
      <c r="V18" s="6">
        <f>SUMIFS('overall city offline'!$C$2:$C$2047,'overall city offline'!$A$2:$A$2047,'Overall city offline (analysis)'!$A18,'overall city offline'!$B$2:$B$2047,'Overall city offline (analysis)'!V$1)</f>
        <v>0.96881992313380905</v>
      </c>
      <c r="W18" s="6">
        <f>SUMIFS('overall city offline'!$C$2:$C$2047,'overall city offline'!$A$2:$A$2047,'Overall city offline (analysis)'!$A18,'overall city offline'!$B$2:$B$2047,'Overall city offline (analysis)'!W$1)</f>
        <v>1.0014079201203001</v>
      </c>
      <c r="X18" s="6">
        <f>SUMIFS('overall city offline'!$C$2:$C$2047,'overall city offline'!$A$2:$A$2047,'Overall city offline (analysis)'!$A18,'overall city offline'!$B$2:$B$2047,'Overall city offline (analysis)'!X$1)</f>
        <v>0.80239463249256804</v>
      </c>
      <c r="Y18" s="6">
        <f>SUMIFS('overall city offline'!$C$2:$C$2047,'overall city offline'!$A$2:$A$2047,'Overall city offline (analysis)'!$A18,'overall city offline'!$B$2:$B$2047,'Overall city offline (analysis)'!Y$1)</f>
        <v>1.07253350331511</v>
      </c>
      <c r="Z18" s="6">
        <f>SUMIFS('overall city offline'!$C$2:$C$2047,'overall city offline'!$A$2:$A$2047,'Overall city offline (analysis)'!$A18,'overall city offline'!$B$2:$B$2047,'Overall city offline (analysis)'!Z$1)</f>
        <v>0.64511961686638397</v>
      </c>
      <c r="AA18" s="6">
        <f>SUMIFS('overall city offline'!$C$2:$C$2047,'overall city offline'!$A$2:$A$2047,'Overall city offline (analysis)'!$A18,'overall city offline'!$B$2:$B$2047,'Overall city offline (analysis)'!AA$1)</f>
        <v>0.66316412801855995</v>
      </c>
      <c r="AB18" s="6">
        <f>SUMIFS('overall city offline'!$C$2:$C$2047,'overall city offline'!$A$2:$A$2047,'Overall city offline (analysis)'!$A18,'overall city offline'!$B$2:$B$2047,'Overall city offline (analysis)'!AB$1)</f>
        <v>0.83043761584255904</v>
      </c>
      <c r="AC18" s="6">
        <f>SUMIFS('overall city offline'!$C$2:$C$2047,'overall city offline'!$A$2:$A$2047,'Overall city offline (analysis)'!$A18,'overall city offline'!$B$2:$B$2047,'Overall city offline (analysis)'!AC$1)</f>
        <v>0.98524514316592304</v>
      </c>
      <c r="AD18" s="6">
        <f>SUMIFS('overall city offline'!$C$2:$C$2047,'overall city offline'!$A$2:$A$2047,'Overall city offline (analysis)'!$A18,'overall city offline'!$B$2:$B$2047,'Overall city offline (analysis)'!AD$1)</f>
        <v>1.0820320229292699</v>
      </c>
      <c r="AE18" s="6">
        <f>SUMIFS('overall city offline'!$C$2:$C$2047,'overall city offline'!$A$2:$A$2047,'Overall city offline (analysis)'!$A18,'overall city offline'!$B$2:$B$2047,'Overall city offline (analysis)'!AE$1)</f>
        <v>1.02750548771734</v>
      </c>
      <c r="AF18" s="6">
        <f>SUMIFS('overall city offline'!$C$2:$C$2047,'overall city offline'!$A$2:$A$2047,'Overall city offline (analysis)'!$A18,'overall city offline'!$B$2:$B$2047,'Overall city offline (analysis)'!AF$1)</f>
        <v>1.0873483933419601</v>
      </c>
      <c r="AG18" s="6">
        <f>SUMIFS('overall city offline'!$C$2:$C$2047,'overall city offline'!$A$2:$A$2047,'Overall city offline (analysis)'!$A18,'overall city offline'!$B$2:$B$2047,'Overall city offline (analysis)'!AG$1)</f>
        <v>1.05748895359594</v>
      </c>
      <c r="AH18" s="6">
        <f>SUMIFS('overall city offline'!$C$2:$C$2047,'overall city offline'!$A$2:$A$2047,'Overall city offline (analysis)'!$A18,'overall city offline'!$B$2:$B$2047,'Overall city offline (analysis)'!AH$1)</f>
        <v>1.0520130968588499</v>
      </c>
      <c r="AK18" t="s">
        <v>53</v>
      </c>
      <c r="AL18" s="6">
        <v>1.0858643798071499</v>
      </c>
    </row>
    <row r="19" spans="1:38" x14ac:dyDescent="0.25">
      <c r="A19" t="s">
        <v>24</v>
      </c>
      <c r="B19" s="6">
        <f>SUMIFS('overall city offline'!$C$2:$C$2047,'overall city offline'!$A$2:$A$2047,'Overall city offline (analysis)'!$A19,'overall city offline'!$B$2:$B$2047,'Overall city offline (analysis)'!B$1)</f>
        <v>0.87836136373568896</v>
      </c>
      <c r="C19" s="6">
        <f>SUMIFS('overall city offline'!$C$2:$C$2047,'overall city offline'!$A$2:$A$2047,'Overall city offline (analysis)'!$A19,'overall city offline'!$B$2:$B$2047,'Overall city offline (analysis)'!C$1)</f>
        <v>0.88582543898862298</v>
      </c>
      <c r="D19" s="6">
        <f>SUMIFS('overall city offline'!$C$2:$C$2047,'overall city offline'!$A$2:$A$2047,'Overall city offline (analysis)'!$A19,'overall city offline'!$B$2:$B$2047,'Overall city offline (analysis)'!D$1)</f>
        <v>1.0360975856024299</v>
      </c>
      <c r="E19" s="6">
        <f>SUMIFS('overall city offline'!$C$2:$C$2047,'overall city offline'!$A$2:$A$2047,'Overall city offline (analysis)'!$A19,'overall city offline'!$B$2:$B$2047,'Overall city offline (analysis)'!E$1)</f>
        <v>1.00595493323712</v>
      </c>
      <c r="F19" s="6">
        <f>SUMIFS('overall city offline'!$C$2:$C$2047,'overall city offline'!$A$2:$A$2047,'Overall city offline (analysis)'!$A19,'overall city offline'!$B$2:$B$2047,'Overall city offline (analysis)'!F$1)</f>
        <v>1.0112216763939199</v>
      </c>
      <c r="G19" s="6">
        <f>SUMIFS('overall city offline'!$C$2:$C$2047,'overall city offline'!$A$2:$A$2047,'Overall city offline (analysis)'!$A19,'overall city offline'!$B$2:$B$2047,'Overall city offline (analysis)'!G$1)</f>
        <v>1.0062459807493001</v>
      </c>
      <c r="H19" s="6">
        <f>SUMIFS('overall city offline'!$C$2:$C$2047,'overall city offline'!$A$2:$A$2047,'Overall city offline (analysis)'!$A19,'overall city offline'!$B$2:$B$2047,'Overall city offline (analysis)'!H$1)</f>
        <v>1.0289902822454899</v>
      </c>
      <c r="I19" s="6">
        <f>SUMIFS('overall city offline'!$C$2:$C$2047,'overall city offline'!$A$2:$A$2047,'Overall city offline (analysis)'!$A19,'overall city offline'!$B$2:$B$2047,'Overall city offline (analysis)'!I$1)</f>
        <v>1.0318696042123701</v>
      </c>
      <c r="J19" s="6">
        <f>SUMIFS('overall city offline'!$C$2:$C$2047,'overall city offline'!$A$2:$A$2047,'Overall city offline (analysis)'!$A19,'overall city offline'!$B$2:$B$2047,'Overall city offline (analysis)'!J$1)</f>
        <v>0.97127804340339796</v>
      </c>
      <c r="K19" s="6">
        <f>SUMIFS('overall city offline'!$C$2:$C$2047,'overall city offline'!$A$2:$A$2047,'Overall city offline (analysis)'!$A19,'overall city offline'!$B$2:$B$2047,'Overall city offline (analysis)'!K$1)</f>
        <v>0.99257182790290399</v>
      </c>
      <c r="L19" s="6">
        <f>SUMIFS('overall city offline'!$C$2:$C$2047,'overall city offline'!$A$2:$A$2047,'Overall city offline (analysis)'!$A19,'overall city offline'!$B$2:$B$2047,'Overall city offline (analysis)'!L$1)</f>
        <v>1.01338862989297</v>
      </c>
      <c r="M19" s="6">
        <f>SUMIFS('overall city offline'!$C$2:$C$2047,'overall city offline'!$A$2:$A$2047,'Overall city offline (analysis)'!$A19,'overall city offline'!$B$2:$B$2047,'Overall city offline (analysis)'!M$1)</f>
        <v>1.13819463363579</v>
      </c>
      <c r="N19" s="6">
        <f>SUMIFS('overall city offline'!$C$2:$C$2047,'overall city offline'!$A$2:$A$2047,'Overall city offline (analysis)'!$A19,'overall city offline'!$B$2:$B$2047,'Overall city offline (analysis)'!N$1)</f>
        <v>0.86984422758102597</v>
      </c>
      <c r="O19" s="6">
        <f>SUMIFS('overall city offline'!$C$2:$C$2047,'overall city offline'!$A$2:$A$2047,'Overall city offline (analysis)'!$A19,'overall city offline'!$B$2:$B$2047,'Overall city offline (analysis)'!O$1)</f>
        <v>0.88745822242978201</v>
      </c>
      <c r="P19" s="6">
        <f>SUMIFS('overall city offline'!$C$2:$C$2047,'overall city offline'!$A$2:$A$2047,'Overall city offline (analysis)'!$A19,'overall city offline'!$B$2:$B$2047,'Overall city offline (analysis)'!P$1)</f>
        <v>0.80310806565249504</v>
      </c>
      <c r="Q19" s="6">
        <f>SUMIFS('overall city offline'!$C$2:$C$2047,'overall city offline'!$A$2:$A$2047,'Overall city offline (analysis)'!$A19,'overall city offline'!$B$2:$B$2047,'Overall city offline (analysis)'!Q$1)</f>
        <v>0.42121735627374901</v>
      </c>
      <c r="R19" s="6">
        <f>SUMIFS('overall city offline'!$C$2:$C$2047,'overall city offline'!$A$2:$A$2047,'Overall city offline (analysis)'!$A19,'overall city offline'!$B$2:$B$2047,'Overall city offline (analysis)'!R$1)</f>
        <v>0.52725487314901298</v>
      </c>
      <c r="S19" s="6">
        <f>SUMIFS('overall city offline'!$C$2:$C$2047,'overall city offline'!$A$2:$A$2047,'Overall city offline (analysis)'!$A19,'overall city offline'!$B$2:$B$2047,'Overall city offline (analysis)'!S$1)</f>
        <v>0.72729386306146904</v>
      </c>
      <c r="T19" s="6">
        <f>SUMIFS('overall city offline'!$C$2:$C$2047,'overall city offline'!$A$2:$A$2047,'Overall city offline (analysis)'!$A19,'overall city offline'!$B$2:$B$2047,'Overall city offline (analysis)'!T$1)</f>
        <v>0.87394826429499095</v>
      </c>
      <c r="U19" s="6">
        <f>SUMIFS('overall city offline'!$C$2:$C$2047,'overall city offline'!$A$2:$A$2047,'Overall city offline (analysis)'!$A19,'overall city offline'!$B$2:$B$2047,'Overall city offline (analysis)'!U$1)</f>
        <v>0.90964057639823004</v>
      </c>
      <c r="V19" s="6">
        <f>SUMIFS('overall city offline'!$C$2:$C$2047,'overall city offline'!$A$2:$A$2047,'Overall city offline (analysis)'!$A19,'overall city offline'!$B$2:$B$2047,'Overall city offline (analysis)'!V$1)</f>
        <v>0.85983282282734297</v>
      </c>
      <c r="W19" s="6">
        <f>SUMIFS('overall city offline'!$C$2:$C$2047,'overall city offline'!$A$2:$A$2047,'Overall city offline (analysis)'!$A19,'overall city offline'!$B$2:$B$2047,'Overall city offline (analysis)'!W$1)</f>
        <v>0.922605456439341</v>
      </c>
      <c r="X19" s="6">
        <f>SUMIFS('overall city offline'!$C$2:$C$2047,'overall city offline'!$A$2:$A$2047,'Overall city offline (analysis)'!$A19,'overall city offline'!$B$2:$B$2047,'Overall city offline (analysis)'!X$1)</f>
        <v>0.68657880895011403</v>
      </c>
      <c r="Y19" s="6">
        <f>SUMIFS('overall city offline'!$C$2:$C$2047,'overall city offline'!$A$2:$A$2047,'Overall city offline (analysis)'!$A19,'overall city offline'!$B$2:$B$2047,'Overall city offline (analysis)'!Y$1)</f>
        <v>0.97611711628509101</v>
      </c>
      <c r="Z19" s="6">
        <f>SUMIFS('overall city offline'!$C$2:$C$2047,'overall city offline'!$A$2:$A$2047,'Overall city offline (analysis)'!$A19,'overall city offline'!$B$2:$B$2047,'Overall city offline (analysis)'!Z$1)</f>
        <v>0.50702818279323103</v>
      </c>
      <c r="AA19" s="6">
        <f>SUMIFS('overall city offline'!$C$2:$C$2047,'overall city offline'!$A$2:$A$2047,'Overall city offline (analysis)'!$A19,'overall city offline'!$B$2:$B$2047,'Overall city offline (analysis)'!AA$1)</f>
        <v>0.52997416991489898</v>
      </c>
      <c r="AB19" s="6">
        <f>SUMIFS('overall city offline'!$C$2:$C$2047,'overall city offline'!$A$2:$A$2047,'Overall city offline (analysis)'!$A19,'overall city offline'!$B$2:$B$2047,'Overall city offline (analysis)'!AB$1)</f>
        <v>0.67033438530301004</v>
      </c>
      <c r="AC19" s="6">
        <f>SUMIFS('overall city offline'!$C$2:$C$2047,'overall city offline'!$A$2:$A$2047,'Overall city offline (analysis)'!$A19,'overall city offline'!$B$2:$B$2047,'Overall city offline (analysis)'!AC$1)</f>
        <v>0.83336635193183795</v>
      </c>
      <c r="AD19" s="6">
        <f>SUMIFS('overall city offline'!$C$2:$C$2047,'overall city offline'!$A$2:$A$2047,'Overall city offline (analysis)'!$A19,'overall city offline'!$B$2:$B$2047,'Overall city offline (analysis)'!AD$1)</f>
        <v>0.96747464433294394</v>
      </c>
      <c r="AE19" s="6">
        <f>SUMIFS('overall city offline'!$C$2:$C$2047,'overall city offline'!$A$2:$A$2047,'Overall city offline (analysis)'!$A19,'overall city offline'!$B$2:$B$2047,'Overall city offline (analysis)'!AE$1)</f>
        <v>0.91074041648594795</v>
      </c>
      <c r="AF19" s="6">
        <f>SUMIFS('overall city offline'!$C$2:$C$2047,'overall city offline'!$A$2:$A$2047,'Overall city offline (analysis)'!$A19,'overall city offline'!$B$2:$B$2047,'Overall city offline (analysis)'!AF$1)</f>
        <v>0.94256722872995302</v>
      </c>
      <c r="AG19" s="6">
        <f>SUMIFS('overall city offline'!$C$2:$C$2047,'overall city offline'!$A$2:$A$2047,'Overall city offline (analysis)'!$A19,'overall city offline'!$B$2:$B$2047,'Overall city offline (analysis)'!AG$1)</f>
        <v>0.93341772322063399</v>
      </c>
      <c r="AH19" s="6">
        <f>SUMIFS('overall city offline'!$C$2:$C$2047,'overall city offline'!$A$2:$A$2047,'Overall city offline (analysis)'!$A19,'overall city offline'!$B$2:$B$2047,'Overall city offline (analysis)'!AH$1)</f>
        <v>0.93936368813499205</v>
      </c>
      <c r="AK19" t="s">
        <v>19</v>
      </c>
      <c r="AL19" s="6">
        <v>1.08137893297737</v>
      </c>
    </row>
    <row r="20" spans="1:38" x14ac:dyDescent="0.25">
      <c r="A20" t="s">
        <v>25</v>
      </c>
      <c r="B20" s="6">
        <f>SUMIFS('overall city offline'!$C$2:$C$2047,'overall city offline'!$A$2:$A$2047,'Overall city offline (analysis)'!$A20,'overall city offline'!$B$2:$B$2047,'Overall city offline (analysis)'!B$1)</f>
        <v>0.85206710641944605</v>
      </c>
      <c r="C20" s="6">
        <f>SUMIFS('overall city offline'!$C$2:$C$2047,'overall city offline'!$A$2:$A$2047,'Overall city offline (analysis)'!$A20,'overall city offline'!$B$2:$B$2047,'Overall city offline (analysis)'!C$1)</f>
        <v>0.86498478930566702</v>
      </c>
      <c r="D20" s="6">
        <f>SUMIFS('overall city offline'!$C$2:$C$2047,'overall city offline'!$A$2:$A$2047,'Overall city offline (analysis)'!$A20,'overall city offline'!$B$2:$B$2047,'Overall city offline (analysis)'!D$1)</f>
        <v>1.0635809452774001</v>
      </c>
      <c r="E20" s="6">
        <f>SUMIFS('overall city offline'!$C$2:$C$2047,'overall city offline'!$A$2:$A$2047,'Overall city offline (analysis)'!$A20,'overall city offline'!$B$2:$B$2047,'Overall city offline (analysis)'!E$1)</f>
        <v>0.99454492132521599</v>
      </c>
      <c r="F20" s="6">
        <f>SUMIFS('overall city offline'!$C$2:$C$2047,'overall city offline'!$A$2:$A$2047,'Overall city offline (analysis)'!$A20,'overall city offline'!$B$2:$B$2047,'Overall city offline (analysis)'!F$1)</f>
        <v>1.03781834701223</v>
      </c>
      <c r="G20" s="6">
        <f>SUMIFS('overall city offline'!$C$2:$C$2047,'overall city offline'!$A$2:$A$2047,'Overall city offline (analysis)'!$A20,'overall city offline'!$B$2:$B$2047,'Overall city offline (analysis)'!G$1)</f>
        <v>0.97966640289995799</v>
      </c>
      <c r="H20" s="6">
        <f>SUMIFS('overall city offline'!$C$2:$C$2047,'overall city offline'!$A$2:$A$2047,'Overall city offline (analysis)'!$A20,'overall city offline'!$B$2:$B$2047,'Overall city offline (analysis)'!H$1)</f>
        <v>0.99665736514098902</v>
      </c>
      <c r="I20" s="6">
        <f>SUMIFS('overall city offline'!$C$2:$C$2047,'overall city offline'!$A$2:$A$2047,'Overall city offline (analysis)'!$A20,'overall city offline'!$B$2:$B$2047,'Overall city offline (analysis)'!I$1)</f>
        <v>0.99763972841395798</v>
      </c>
      <c r="J20" s="6">
        <f>SUMIFS('overall city offline'!$C$2:$C$2047,'overall city offline'!$A$2:$A$2047,'Overall city offline (analysis)'!$A20,'overall city offline'!$B$2:$B$2047,'Overall city offline (analysis)'!J$1)</f>
        <v>0.96469014157289001</v>
      </c>
      <c r="K20" s="6">
        <f>SUMIFS('overall city offline'!$C$2:$C$2047,'overall city offline'!$A$2:$A$2047,'Overall city offline (analysis)'!$A20,'overall city offline'!$B$2:$B$2047,'Overall city offline (analysis)'!K$1)</f>
        <v>1.0217435888967501</v>
      </c>
      <c r="L20" s="6">
        <f>SUMIFS('overall city offline'!$C$2:$C$2047,'overall city offline'!$A$2:$A$2047,'Overall city offline (analysis)'!$A20,'overall city offline'!$B$2:$B$2047,'Overall city offline (analysis)'!L$1)</f>
        <v>1.0478726284873401</v>
      </c>
      <c r="M20" s="6">
        <f>SUMIFS('overall city offline'!$C$2:$C$2047,'overall city offline'!$A$2:$A$2047,'Overall city offline (analysis)'!$A20,'overall city offline'!$B$2:$B$2047,'Overall city offline (analysis)'!M$1)</f>
        <v>1.1787340352481399</v>
      </c>
      <c r="N20" s="6">
        <f>SUMIFS('overall city offline'!$C$2:$C$2047,'overall city offline'!$A$2:$A$2047,'Overall city offline (analysis)'!$A20,'overall city offline'!$B$2:$B$2047,'Overall city offline (analysis)'!N$1)</f>
        <v>0.916179912384535</v>
      </c>
      <c r="O20" s="6">
        <f>SUMIFS('overall city offline'!$C$2:$C$2047,'overall city offline'!$A$2:$A$2047,'Overall city offline (analysis)'!$A20,'overall city offline'!$B$2:$B$2047,'Overall city offline (analysis)'!O$1)</f>
        <v>0.93833877227315698</v>
      </c>
      <c r="P20" s="6">
        <f>SUMIFS('overall city offline'!$C$2:$C$2047,'overall city offline'!$A$2:$A$2047,'Overall city offline (analysis)'!$A20,'overall city offline'!$B$2:$B$2047,'Overall city offline (analysis)'!P$1)</f>
        <v>0.87713033108111005</v>
      </c>
      <c r="Q20" s="6">
        <f>SUMIFS('overall city offline'!$C$2:$C$2047,'overall city offline'!$A$2:$A$2047,'Overall city offline (analysis)'!$A20,'overall city offline'!$B$2:$B$2047,'Overall city offline (analysis)'!Q$1)</f>
        <v>0.52118617765672604</v>
      </c>
      <c r="R20" s="6">
        <f>SUMIFS('overall city offline'!$C$2:$C$2047,'overall city offline'!$A$2:$A$2047,'Overall city offline (analysis)'!$A20,'overall city offline'!$B$2:$B$2047,'Overall city offline (analysis)'!R$1)</f>
        <v>0.64943820810903596</v>
      </c>
      <c r="S20" s="6">
        <f>SUMIFS('overall city offline'!$C$2:$C$2047,'overall city offline'!$A$2:$A$2047,'Overall city offline (analysis)'!$A20,'overall city offline'!$B$2:$B$2047,'Overall city offline (analysis)'!S$1)</f>
        <v>0.79659445451436195</v>
      </c>
      <c r="T20" s="6">
        <f>SUMIFS('overall city offline'!$C$2:$C$2047,'overall city offline'!$A$2:$A$2047,'Overall city offline (analysis)'!$A20,'overall city offline'!$B$2:$B$2047,'Overall city offline (analysis)'!T$1)</f>
        <v>0.93381092505050001</v>
      </c>
      <c r="U20" s="6">
        <f>SUMIFS('overall city offline'!$C$2:$C$2047,'overall city offline'!$A$2:$A$2047,'Overall city offline (analysis)'!$A20,'overall city offline'!$B$2:$B$2047,'Overall city offline (analysis)'!U$1)</f>
        <v>0.95983225265814898</v>
      </c>
      <c r="V20" s="6">
        <f>SUMIFS('overall city offline'!$C$2:$C$2047,'overall city offline'!$A$2:$A$2047,'Overall city offline (analysis)'!$A20,'overall city offline'!$B$2:$B$2047,'Overall city offline (analysis)'!V$1)</f>
        <v>0.92464976247151598</v>
      </c>
      <c r="W20" s="6">
        <f>SUMIFS('overall city offline'!$C$2:$C$2047,'overall city offline'!$A$2:$A$2047,'Overall city offline (analysis)'!$A20,'overall city offline'!$B$2:$B$2047,'Overall city offline (analysis)'!W$1)</f>
        <v>0.99448487345502801</v>
      </c>
      <c r="X20" s="6">
        <f>SUMIFS('overall city offline'!$C$2:$C$2047,'overall city offline'!$A$2:$A$2047,'Overall city offline (analysis)'!$A20,'overall city offline'!$B$2:$B$2047,'Overall city offline (analysis)'!X$1)</f>
        <v>0.764461990190482</v>
      </c>
      <c r="Y20" s="6">
        <f>SUMIFS('overall city offline'!$C$2:$C$2047,'overall city offline'!$A$2:$A$2047,'Overall city offline (analysis)'!$A20,'overall city offline'!$B$2:$B$2047,'Overall city offline (analysis)'!Y$1)</f>
        <v>1.0815217034582201</v>
      </c>
      <c r="Z20" s="6">
        <f>SUMIFS('overall city offline'!$C$2:$C$2047,'overall city offline'!$A$2:$A$2047,'Overall city offline (analysis)'!$A20,'overall city offline'!$B$2:$B$2047,'Overall city offline (analysis)'!Z$1)</f>
        <v>0.603839010279134</v>
      </c>
      <c r="AA20" s="6">
        <f>SUMIFS('overall city offline'!$C$2:$C$2047,'overall city offline'!$A$2:$A$2047,'Overall city offline (analysis)'!$A20,'overall city offline'!$B$2:$B$2047,'Overall city offline (analysis)'!AA$1)</f>
        <v>0.63554361397905701</v>
      </c>
      <c r="AB20" s="6">
        <f>SUMIFS('overall city offline'!$C$2:$C$2047,'overall city offline'!$A$2:$A$2047,'Overall city offline (analysis)'!$A20,'overall city offline'!$B$2:$B$2047,'Overall city offline (analysis)'!AB$1)</f>
        <v>0.77609180224310303</v>
      </c>
      <c r="AC20" s="6">
        <f>SUMIFS('overall city offline'!$C$2:$C$2047,'overall city offline'!$A$2:$A$2047,'Overall city offline (analysis)'!$A20,'overall city offline'!$B$2:$B$2047,'Overall city offline (analysis)'!AC$1)</f>
        <v>0.93461463355477503</v>
      </c>
      <c r="AD20" s="6">
        <f>SUMIFS('overall city offline'!$C$2:$C$2047,'overall city offline'!$A$2:$A$2047,'Overall city offline (analysis)'!$A20,'overall city offline'!$B$2:$B$2047,'Overall city offline (analysis)'!AD$1)</f>
        <v>1.02364635912168</v>
      </c>
      <c r="AE20" s="6">
        <f>SUMIFS('overall city offline'!$C$2:$C$2047,'overall city offline'!$A$2:$A$2047,'Overall city offline (analysis)'!$A20,'overall city offline'!$B$2:$B$2047,'Overall city offline (analysis)'!AE$1)</f>
        <v>0.98368441994773104</v>
      </c>
      <c r="AF20" s="6">
        <f>SUMIFS('overall city offline'!$C$2:$C$2047,'overall city offline'!$A$2:$A$2047,'Overall city offline (analysis)'!$A20,'overall city offline'!$B$2:$B$2047,'Overall city offline (analysis)'!AF$1)</f>
        <v>1.0315244258437499</v>
      </c>
      <c r="AG20" s="6">
        <f>SUMIFS('overall city offline'!$C$2:$C$2047,'overall city offline'!$A$2:$A$2047,'Overall city offline (analysis)'!$A20,'overall city offline'!$B$2:$B$2047,'Overall city offline (analysis)'!AG$1)</f>
        <v>1.0267301177911199</v>
      </c>
      <c r="AH20" s="6">
        <f>SUMIFS('overall city offline'!$C$2:$C$2047,'overall city offline'!$A$2:$A$2047,'Overall city offline (analysis)'!$A20,'overall city offline'!$B$2:$B$2047,'Overall city offline (analysis)'!AH$1)</f>
        <v>0.99109502737542399</v>
      </c>
      <c r="AK20" t="s">
        <v>58</v>
      </c>
      <c r="AL20" s="6">
        <v>1.08093891940177</v>
      </c>
    </row>
    <row r="21" spans="1:38" x14ac:dyDescent="0.25">
      <c r="A21" t="s">
        <v>26</v>
      </c>
      <c r="B21" s="6">
        <f>SUMIFS('overall city offline'!$C$2:$C$2047,'overall city offline'!$A$2:$A$2047,'Overall city offline (analysis)'!$A21,'overall city offline'!$B$2:$B$2047,'Overall city offline (analysis)'!B$1)</f>
        <v>0.84099491206408705</v>
      </c>
      <c r="C21" s="6">
        <f>SUMIFS('overall city offline'!$C$2:$C$2047,'overall city offline'!$A$2:$A$2047,'Overall city offline (analysis)'!$A21,'overall city offline'!$B$2:$B$2047,'Overall city offline (analysis)'!C$1)</f>
        <v>0.88691356330737603</v>
      </c>
      <c r="D21" s="6">
        <f>SUMIFS('overall city offline'!$C$2:$C$2047,'overall city offline'!$A$2:$A$2047,'Overall city offline (analysis)'!$A21,'overall city offline'!$B$2:$B$2047,'Overall city offline (analysis)'!D$1)</f>
        <v>1.0462816127123</v>
      </c>
      <c r="E21" s="6">
        <f>SUMIFS('overall city offline'!$C$2:$C$2047,'overall city offline'!$A$2:$A$2047,'Overall city offline (analysis)'!$A21,'overall city offline'!$B$2:$B$2047,'Overall city offline (analysis)'!E$1)</f>
        <v>0.99974573757476604</v>
      </c>
      <c r="F21" s="6">
        <f>SUMIFS('overall city offline'!$C$2:$C$2047,'overall city offline'!$A$2:$A$2047,'Overall city offline (analysis)'!$A21,'overall city offline'!$B$2:$B$2047,'Overall city offline (analysis)'!F$1)</f>
        <v>1.03559821411659</v>
      </c>
      <c r="G21" s="6">
        <f>SUMIFS('overall city offline'!$C$2:$C$2047,'overall city offline'!$A$2:$A$2047,'Overall city offline (analysis)'!$A21,'overall city offline'!$B$2:$B$2047,'Overall city offline (analysis)'!G$1)</f>
        <v>0.98395418695538395</v>
      </c>
      <c r="H21" s="6">
        <f>SUMIFS('overall city offline'!$C$2:$C$2047,'overall city offline'!$A$2:$A$2047,'Overall city offline (analysis)'!$A21,'overall city offline'!$B$2:$B$2047,'Overall city offline (analysis)'!H$1)</f>
        <v>1.0195744260576101</v>
      </c>
      <c r="I21" s="6">
        <f>SUMIFS('overall city offline'!$C$2:$C$2047,'overall city offline'!$A$2:$A$2047,'Overall city offline (analysis)'!$A21,'overall city offline'!$B$2:$B$2047,'Overall city offline (analysis)'!I$1)</f>
        <v>1.0367989310419401</v>
      </c>
      <c r="J21" s="6">
        <f>SUMIFS('overall city offline'!$C$2:$C$2047,'overall city offline'!$A$2:$A$2047,'Overall city offline (analysis)'!$A21,'overall city offline'!$B$2:$B$2047,'Overall city offline (analysis)'!J$1)</f>
        <v>0.975647858743249</v>
      </c>
      <c r="K21" s="6">
        <f>SUMIFS('overall city offline'!$C$2:$C$2047,'overall city offline'!$A$2:$A$2047,'Overall city offline (analysis)'!$A21,'overall city offline'!$B$2:$B$2047,'Overall city offline (analysis)'!K$1)</f>
        <v>1.0004645239672301</v>
      </c>
      <c r="L21" s="6">
        <f>SUMIFS('overall city offline'!$C$2:$C$2047,'overall city offline'!$A$2:$A$2047,'Overall city offline (analysis)'!$A21,'overall city offline'!$B$2:$B$2047,'Overall city offline (analysis)'!L$1)</f>
        <v>1.0430316306429399</v>
      </c>
      <c r="M21" s="6">
        <f>SUMIFS('overall city offline'!$C$2:$C$2047,'overall city offline'!$A$2:$A$2047,'Overall city offline (analysis)'!$A21,'overall city offline'!$B$2:$B$2047,'Overall city offline (analysis)'!M$1)</f>
        <v>1.13099440281652</v>
      </c>
      <c r="N21" s="6">
        <f>SUMIFS('overall city offline'!$C$2:$C$2047,'overall city offline'!$A$2:$A$2047,'Overall city offline (analysis)'!$A21,'overall city offline'!$B$2:$B$2047,'Overall city offline (analysis)'!N$1)</f>
        <v>0.93597543441658104</v>
      </c>
      <c r="O21" s="6">
        <f>SUMIFS('overall city offline'!$C$2:$C$2047,'overall city offline'!$A$2:$A$2047,'Overall city offline (analysis)'!$A21,'overall city offline'!$B$2:$B$2047,'Overall city offline (analysis)'!O$1)</f>
        <v>0.93873476745165896</v>
      </c>
      <c r="P21" s="6">
        <f>SUMIFS('overall city offline'!$C$2:$C$2047,'overall city offline'!$A$2:$A$2047,'Overall city offline (analysis)'!$A21,'overall city offline'!$B$2:$B$2047,'Overall city offline (analysis)'!P$1)</f>
        <v>0.91862150176734902</v>
      </c>
      <c r="Q21" s="6">
        <f>SUMIFS('overall city offline'!$C$2:$C$2047,'overall city offline'!$A$2:$A$2047,'Overall city offline (analysis)'!$A21,'overall city offline'!$B$2:$B$2047,'Overall city offline (analysis)'!Q$1)</f>
        <v>0.59104630118238999</v>
      </c>
      <c r="R21" s="6">
        <f>SUMIFS('overall city offline'!$C$2:$C$2047,'overall city offline'!$A$2:$A$2047,'Overall city offline (analysis)'!$A21,'overall city offline'!$B$2:$B$2047,'Overall city offline (analysis)'!R$1)</f>
        <v>0.74783820788444</v>
      </c>
      <c r="S21" s="6">
        <f>SUMIFS('overall city offline'!$C$2:$C$2047,'overall city offline'!$A$2:$A$2047,'Overall city offline (analysis)'!$A21,'overall city offline'!$B$2:$B$2047,'Overall city offline (analysis)'!S$1)</f>
        <v>0.93430562263780703</v>
      </c>
      <c r="T21" s="6">
        <f>SUMIFS('overall city offline'!$C$2:$C$2047,'overall city offline'!$A$2:$A$2047,'Overall city offline (analysis)'!$A21,'overall city offline'!$B$2:$B$2047,'Overall city offline (analysis)'!T$1)</f>
        <v>1.05515341100477</v>
      </c>
      <c r="U21" s="6">
        <f>SUMIFS('overall city offline'!$C$2:$C$2047,'overall city offline'!$A$2:$A$2047,'Overall city offline (analysis)'!$A21,'overall city offline'!$B$2:$B$2047,'Overall city offline (analysis)'!U$1)</f>
        <v>1.102258829882</v>
      </c>
      <c r="V21" s="6">
        <f>SUMIFS('overall city offline'!$C$2:$C$2047,'overall city offline'!$A$2:$A$2047,'Overall city offline (analysis)'!$A21,'overall city offline'!$B$2:$B$2047,'Overall city offline (analysis)'!V$1)</f>
        <v>1.0235607791749299</v>
      </c>
      <c r="W21" s="6">
        <f>SUMIFS('overall city offline'!$C$2:$C$2047,'overall city offline'!$A$2:$A$2047,'Overall city offline (analysis)'!$A21,'overall city offline'!$B$2:$B$2047,'Overall city offline (analysis)'!W$1)</f>
        <v>1.0593790391540501</v>
      </c>
      <c r="X21" s="6">
        <f>SUMIFS('overall city offline'!$C$2:$C$2047,'overall city offline'!$A$2:$A$2047,'Overall city offline (analysis)'!$A21,'overall city offline'!$B$2:$B$2047,'Overall city offline (analysis)'!X$1)</f>
        <v>0.83265050112073602</v>
      </c>
      <c r="Y21" s="6">
        <f>SUMIFS('overall city offline'!$C$2:$C$2047,'overall city offline'!$A$2:$A$2047,'Overall city offline (analysis)'!$A21,'overall city offline'!$B$2:$B$2047,'Overall city offline (analysis)'!Y$1)</f>
        <v>1.1346775022242701</v>
      </c>
      <c r="Z21" s="6">
        <f>SUMIFS('overall city offline'!$C$2:$C$2047,'overall city offline'!$A$2:$A$2047,'Overall city offline (analysis)'!$A21,'overall city offline'!$B$2:$B$2047,'Overall city offline (analysis)'!Z$1)</f>
        <v>0.72170746423457799</v>
      </c>
      <c r="AA21" s="6">
        <f>SUMIFS('overall city offline'!$C$2:$C$2047,'overall city offline'!$A$2:$A$2047,'Overall city offline (analysis)'!$A21,'overall city offline'!$B$2:$B$2047,'Overall city offline (analysis)'!AA$1)</f>
        <v>0.71521175326976905</v>
      </c>
      <c r="AB21" s="6">
        <f>SUMIFS('overall city offline'!$C$2:$C$2047,'overall city offline'!$A$2:$A$2047,'Overall city offline (analysis)'!$A21,'overall city offline'!$B$2:$B$2047,'Overall city offline (analysis)'!AB$1)</f>
        <v>0.87560344208824004</v>
      </c>
      <c r="AC21" s="6">
        <f>SUMIFS('overall city offline'!$C$2:$C$2047,'overall city offline'!$A$2:$A$2047,'Overall city offline (analysis)'!$A21,'overall city offline'!$B$2:$B$2047,'Overall city offline (analysis)'!AC$1)</f>
        <v>1.0639291612375601</v>
      </c>
      <c r="AD21" s="6">
        <f>SUMIFS('overall city offline'!$C$2:$C$2047,'overall city offline'!$A$2:$A$2047,'Overall city offline (analysis)'!$A21,'overall city offline'!$B$2:$B$2047,'Overall city offline (analysis)'!AD$1)</f>
        <v>1.17753821156497</v>
      </c>
      <c r="AE21" s="6">
        <f>SUMIFS('overall city offline'!$C$2:$C$2047,'overall city offline'!$A$2:$A$2047,'Overall city offline (analysis)'!$A21,'overall city offline'!$B$2:$B$2047,'Overall city offline (analysis)'!AE$1)</f>
        <v>1.12641217327208</v>
      </c>
      <c r="AF21" s="6">
        <f>SUMIFS('overall city offline'!$C$2:$C$2047,'overall city offline'!$A$2:$A$2047,'Overall city offline (analysis)'!$A21,'overall city offline'!$B$2:$B$2047,'Overall city offline (analysis)'!AF$1)</f>
        <v>1.15957956819643</v>
      </c>
      <c r="AG21" s="6">
        <f>SUMIFS('overall city offline'!$C$2:$C$2047,'overall city offline'!$A$2:$A$2047,'Overall city offline (analysis)'!$A21,'overall city offline'!$B$2:$B$2047,'Overall city offline (analysis)'!AG$1)</f>
        <v>1.1651360084814399</v>
      </c>
      <c r="AH21" s="6">
        <f>SUMIFS('overall city offline'!$C$2:$C$2047,'overall city offline'!$A$2:$A$2047,'Overall city offline (analysis)'!$A21,'overall city offline'!$B$2:$B$2047,'Overall city offline (analysis)'!AH$1)</f>
        <v>1.1171358175525501</v>
      </c>
      <c r="AK21" t="s">
        <v>51</v>
      </c>
      <c r="AL21" s="6">
        <v>1.0765892124111001</v>
      </c>
    </row>
    <row r="22" spans="1:38" x14ac:dyDescent="0.25">
      <c r="A22" t="s">
        <v>27</v>
      </c>
      <c r="B22" s="6">
        <f>SUMIFS('overall city offline'!$C$2:$C$2047,'overall city offline'!$A$2:$A$2047,'Overall city offline (analysis)'!$A22,'overall city offline'!$B$2:$B$2047,'Overall city offline (analysis)'!B$1)</f>
        <v>0.83945036836973497</v>
      </c>
      <c r="C22" s="6">
        <f>SUMIFS('overall city offline'!$C$2:$C$2047,'overall city offline'!$A$2:$A$2047,'Overall city offline (analysis)'!$A22,'overall city offline'!$B$2:$B$2047,'Overall city offline (analysis)'!C$1)</f>
        <v>0.86699037947168001</v>
      </c>
      <c r="D22" s="6">
        <f>SUMIFS('overall city offline'!$C$2:$C$2047,'overall city offline'!$A$2:$A$2047,'Overall city offline (analysis)'!$A22,'overall city offline'!$B$2:$B$2047,'Overall city offline (analysis)'!D$1)</f>
        <v>1.032049779771</v>
      </c>
      <c r="E22" s="6">
        <f>SUMIFS('overall city offline'!$C$2:$C$2047,'overall city offline'!$A$2:$A$2047,'Overall city offline (analysis)'!$A22,'overall city offline'!$B$2:$B$2047,'Overall city offline (analysis)'!E$1)</f>
        <v>0.98671312448176096</v>
      </c>
      <c r="F22" s="6">
        <f>SUMIFS('overall city offline'!$C$2:$C$2047,'overall city offline'!$A$2:$A$2047,'Overall city offline (analysis)'!$A22,'overall city offline'!$B$2:$B$2047,'Overall city offline (analysis)'!F$1)</f>
        <v>0.99895523341419001</v>
      </c>
      <c r="G22" s="6">
        <f>SUMIFS('overall city offline'!$C$2:$C$2047,'overall city offline'!$A$2:$A$2047,'Overall city offline (analysis)'!$A22,'overall city offline'!$B$2:$B$2047,'Overall city offline (analysis)'!G$1)</f>
        <v>0.98611696009610195</v>
      </c>
      <c r="H22" s="6">
        <f>SUMIFS('overall city offline'!$C$2:$C$2047,'overall city offline'!$A$2:$A$2047,'Overall city offline (analysis)'!$A22,'overall city offline'!$B$2:$B$2047,'Overall city offline (analysis)'!H$1)</f>
        <v>0.98802663238773603</v>
      </c>
      <c r="I22" s="6">
        <f>SUMIFS('overall city offline'!$C$2:$C$2047,'overall city offline'!$A$2:$A$2047,'Overall city offline (analysis)'!$A22,'overall city offline'!$B$2:$B$2047,'Overall city offline (analysis)'!I$1)</f>
        <v>1.0192844176664799</v>
      </c>
      <c r="J22" s="6">
        <f>SUMIFS('overall city offline'!$C$2:$C$2047,'overall city offline'!$A$2:$A$2047,'Overall city offline (analysis)'!$A22,'overall city offline'!$B$2:$B$2047,'Overall city offline (analysis)'!J$1)</f>
        <v>1.00289814919278</v>
      </c>
      <c r="K22" s="6">
        <f>SUMIFS('overall city offline'!$C$2:$C$2047,'overall city offline'!$A$2:$A$2047,'Overall city offline (analysis)'!$A22,'overall city offline'!$B$2:$B$2047,'Overall city offline (analysis)'!K$1)</f>
        <v>1.0070774287675099</v>
      </c>
      <c r="L22" s="6">
        <f>SUMIFS('overall city offline'!$C$2:$C$2047,'overall city offline'!$A$2:$A$2047,'Overall city offline (analysis)'!$A22,'overall city offline'!$B$2:$B$2047,'Overall city offline (analysis)'!L$1)</f>
        <v>1.0517357956822799</v>
      </c>
      <c r="M22" s="6">
        <f>SUMIFS('overall city offline'!$C$2:$C$2047,'overall city offline'!$A$2:$A$2047,'Overall city offline (analysis)'!$A22,'overall city offline'!$B$2:$B$2047,'Overall city offline (analysis)'!M$1)</f>
        <v>1.22070173069875</v>
      </c>
      <c r="N22" s="6">
        <f>SUMIFS('overall city offline'!$C$2:$C$2047,'overall city offline'!$A$2:$A$2047,'Overall city offline (analysis)'!$A22,'overall city offline'!$B$2:$B$2047,'Overall city offline (analysis)'!N$1)</f>
        <v>0.89146247545711299</v>
      </c>
      <c r="O22" s="6">
        <f>SUMIFS('overall city offline'!$C$2:$C$2047,'overall city offline'!$A$2:$A$2047,'Overall city offline (analysis)'!$A22,'overall city offline'!$B$2:$B$2047,'Overall city offline (analysis)'!O$1)</f>
        <v>0.92755172606665903</v>
      </c>
      <c r="P22" s="6">
        <f>SUMIFS('overall city offline'!$C$2:$C$2047,'overall city offline'!$A$2:$A$2047,'Overall city offline (analysis)'!$A22,'overall city offline'!$B$2:$B$2047,'Overall city offline (analysis)'!P$1)</f>
        <v>0.89618993278569903</v>
      </c>
      <c r="Q22" s="6">
        <f>SUMIFS('overall city offline'!$C$2:$C$2047,'overall city offline'!$A$2:$A$2047,'Overall city offline (analysis)'!$A22,'overall city offline'!$B$2:$B$2047,'Overall city offline (analysis)'!Q$1)</f>
        <v>0.55581439174417702</v>
      </c>
      <c r="R22" s="6">
        <f>SUMIFS('overall city offline'!$C$2:$C$2047,'overall city offline'!$A$2:$A$2047,'Overall city offline (analysis)'!$A22,'overall city offline'!$B$2:$B$2047,'Overall city offline (analysis)'!R$1)</f>
        <v>0.68111389680120504</v>
      </c>
      <c r="S22" s="6">
        <f>SUMIFS('overall city offline'!$C$2:$C$2047,'overall city offline'!$A$2:$A$2047,'Overall city offline (analysis)'!$A22,'overall city offline'!$B$2:$B$2047,'Overall city offline (analysis)'!S$1)</f>
        <v>0.74920642056251896</v>
      </c>
      <c r="T22" s="6">
        <f>SUMIFS('overall city offline'!$C$2:$C$2047,'overall city offline'!$A$2:$A$2047,'Overall city offline (analysis)'!$A22,'overall city offline'!$B$2:$B$2047,'Overall city offline (analysis)'!T$1)</f>
        <v>0.99035216483002597</v>
      </c>
      <c r="U22" s="6">
        <f>SUMIFS('overall city offline'!$C$2:$C$2047,'overall city offline'!$A$2:$A$2047,'Overall city offline (analysis)'!$A22,'overall city offline'!$B$2:$B$2047,'Overall city offline (analysis)'!U$1)</f>
        <v>1.02845186788368</v>
      </c>
      <c r="V22" s="6">
        <f>SUMIFS('overall city offline'!$C$2:$C$2047,'overall city offline'!$A$2:$A$2047,'Overall city offline (analysis)'!$A22,'overall city offline'!$B$2:$B$2047,'Overall city offline (analysis)'!V$1)</f>
        <v>1.01564884092218</v>
      </c>
      <c r="W22" s="6">
        <f>SUMIFS('overall city offline'!$C$2:$C$2047,'overall city offline'!$A$2:$A$2047,'Overall city offline (analysis)'!$A22,'overall city offline'!$B$2:$B$2047,'Overall city offline (analysis)'!W$1)</f>
        <v>1.0453554097450199</v>
      </c>
      <c r="X22" s="6">
        <f>SUMIFS('overall city offline'!$C$2:$C$2047,'overall city offline'!$A$2:$A$2047,'Overall city offline (analysis)'!$A22,'overall city offline'!$B$2:$B$2047,'Overall city offline (analysis)'!X$1)</f>
        <v>0.96576807310771295</v>
      </c>
      <c r="Y22" s="6">
        <f>SUMIFS('overall city offline'!$C$2:$C$2047,'overall city offline'!$A$2:$A$2047,'Overall city offline (analysis)'!$A22,'overall city offline'!$B$2:$B$2047,'Overall city offline (analysis)'!Y$1)</f>
        <v>1.12115021682116</v>
      </c>
      <c r="Z22" s="6">
        <f>SUMIFS('overall city offline'!$C$2:$C$2047,'overall city offline'!$A$2:$A$2047,'Overall city offline (analysis)'!$A22,'overall city offline'!$B$2:$B$2047,'Overall city offline (analysis)'!Z$1)</f>
        <v>0.60096908590898901</v>
      </c>
      <c r="AA22" s="6">
        <f>SUMIFS('overall city offline'!$C$2:$C$2047,'overall city offline'!$A$2:$A$2047,'Overall city offline (analysis)'!$A22,'overall city offline'!$B$2:$B$2047,'Overall city offline (analysis)'!AA$1)</f>
        <v>0.64434952984973604</v>
      </c>
      <c r="AB22" s="6">
        <f>SUMIFS('overall city offline'!$C$2:$C$2047,'overall city offline'!$A$2:$A$2047,'Overall city offline (analysis)'!$A22,'overall city offline'!$B$2:$B$2047,'Overall city offline (analysis)'!AB$1)</f>
        <v>0.79433063119340896</v>
      </c>
      <c r="AC22" s="6">
        <f>SUMIFS('overall city offline'!$C$2:$C$2047,'overall city offline'!$A$2:$A$2047,'Overall city offline (analysis)'!$A22,'overall city offline'!$B$2:$B$2047,'Overall city offline (analysis)'!AC$1)</f>
        <v>0.921074636101189</v>
      </c>
      <c r="AD22" s="6">
        <f>SUMIFS('overall city offline'!$C$2:$C$2047,'overall city offline'!$A$2:$A$2047,'Overall city offline (analysis)'!$A22,'overall city offline'!$B$2:$B$2047,'Overall city offline (analysis)'!AD$1)</f>
        <v>1.14035544175851</v>
      </c>
      <c r="AE22" s="6">
        <f>SUMIFS('overall city offline'!$C$2:$C$2047,'overall city offline'!$A$2:$A$2047,'Overall city offline (analysis)'!$A22,'overall city offline'!$B$2:$B$2047,'Overall city offline (analysis)'!AE$1)</f>
        <v>1.06976133150568</v>
      </c>
      <c r="AF22" s="6">
        <f>SUMIFS('overall city offline'!$C$2:$C$2047,'overall city offline'!$A$2:$A$2047,'Overall city offline (analysis)'!$A22,'overall city offline'!$B$2:$B$2047,'Overall city offline (analysis)'!AF$1)</f>
        <v>1.10321260189625</v>
      </c>
      <c r="AG22" s="6">
        <f>SUMIFS('overall city offline'!$C$2:$C$2047,'overall city offline'!$A$2:$A$2047,'Overall city offline (analysis)'!$A22,'overall city offline'!$B$2:$B$2047,'Overall city offline (analysis)'!AG$1)</f>
        <v>1.12282243688132</v>
      </c>
      <c r="AH22" s="6">
        <f>SUMIFS('overall city offline'!$C$2:$C$2047,'overall city offline'!$A$2:$A$2047,'Overall city offline (analysis)'!$A22,'overall city offline'!$B$2:$B$2047,'Overall city offline (analysis)'!AH$1)</f>
        <v>1.0994249945305301</v>
      </c>
      <c r="AK22" t="s">
        <v>30</v>
      </c>
      <c r="AL22" s="6">
        <v>1.0746544026761899</v>
      </c>
    </row>
    <row r="23" spans="1:38" x14ac:dyDescent="0.25">
      <c r="A23" t="s">
        <v>28</v>
      </c>
      <c r="B23" s="6">
        <f>SUMIFS('overall city offline'!$C$2:$C$2047,'overall city offline'!$A$2:$A$2047,'Overall city offline (analysis)'!$A23,'overall city offline'!$B$2:$B$2047,'Overall city offline (analysis)'!B$1)</f>
        <v>0.84055519579363203</v>
      </c>
      <c r="C23" s="6">
        <f>SUMIFS('overall city offline'!$C$2:$C$2047,'overall city offline'!$A$2:$A$2047,'Overall city offline (analysis)'!$A23,'overall city offline'!$B$2:$B$2047,'Overall city offline (analysis)'!C$1)</f>
        <v>0.86892500837528297</v>
      </c>
      <c r="D23" s="6">
        <f>SUMIFS('overall city offline'!$C$2:$C$2047,'overall city offline'!$A$2:$A$2047,'Overall city offline (analysis)'!$A23,'overall city offline'!$B$2:$B$2047,'Overall city offline (analysis)'!D$1)</f>
        <v>1.0158429287638899</v>
      </c>
      <c r="E23" s="6">
        <f>SUMIFS('overall city offline'!$C$2:$C$2047,'overall city offline'!$A$2:$A$2047,'Overall city offline (analysis)'!$A23,'overall city offline'!$B$2:$B$2047,'Overall city offline (analysis)'!E$1)</f>
        <v>0.97004681181262298</v>
      </c>
      <c r="F23" s="6">
        <f>SUMIFS('overall city offline'!$C$2:$C$2047,'overall city offline'!$A$2:$A$2047,'Overall city offline (analysis)'!$A23,'overall city offline'!$B$2:$B$2047,'Overall city offline (analysis)'!F$1)</f>
        <v>0.99965248740757395</v>
      </c>
      <c r="G23" s="6">
        <f>SUMIFS('overall city offline'!$C$2:$C$2047,'overall city offline'!$A$2:$A$2047,'Overall city offline (analysis)'!$A23,'overall city offline'!$B$2:$B$2047,'Overall city offline (analysis)'!G$1)</f>
        <v>0.97267789108355096</v>
      </c>
      <c r="H23" s="6">
        <f>SUMIFS('overall city offline'!$C$2:$C$2047,'overall city offline'!$A$2:$A$2047,'Overall city offline (analysis)'!$A23,'overall city offline'!$B$2:$B$2047,'Overall city offline (analysis)'!H$1)</f>
        <v>0.96519323221811404</v>
      </c>
      <c r="I23" s="6">
        <f>SUMIFS('overall city offline'!$C$2:$C$2047,'overall city offline'!$A$2:$A$2047,'Overall city offline (analysis)'!$A23,'overall city offline'!$B$2:$B$2047,'Overall city offline (analysis)'!I$1)</f>
        <v>1.09071475368574</v>
      </c>
      <c r="J23" s="6">
        <f>SUMIFS('overall city offline'!$C$2:$C$2047,'overall city offline'!$A$2:$A$2047,'Overall city offline (analysis)'!$A23,'overall city offline'!$B$2:$B$2047,'Overall city offline (analysis)'!J$1)</f>
        <v>0.95760663126522605</v>
      </c>
      <c r="K23" s="6">
        <f>SUMIFS('overall city offline'!$C$2:$C$2047,'overall city offline'!$A$2:$A$2047,'Overall city offline (analysis)'!$A23,'overall city offline'!$B$2:$B$2047,'Overall city offline (analysis)'!K$1)</f>
        <v>0.99779441937399205</v>
      </c>
      <c r="L23" s="6">
        <f>SUMIFS('overall city offline'!$C$2:$C$2047,'overall city offline'!$A$2:$A$2047,'Overall city offline (analysis)'!$A23,'overall city offline'!$B$2:$B$2047,'Overall city offline (analysis)'!L$1)</f>
        <v>1.05882260761084</v>
      </c>
      <c r="M23" s="6">
        <f>SUMIFS('overall city offline'!$C$2:$C$2047,'overall city offline'!$A$2:$A$2047,'Overall city offline (analysis)'!$A23,'overall city offline'!$B$2:$B$2047,'Overall city offline (analysis)'!M$1)</f>
        <v>1.2621680326095399</v>
      </c>
      <c r="N23" s="6">
        <f>SUMIFS('overall city offline'!$C$2:$C$2047,'overall city offline'!$A$2:$A$2047,'Overall city offline (analysis)'!$A23,'overall city offline'!$B$2:$B$2047,'Overall city offline (analysis)'!N$1)</f>
        <v>0.89270720203863196</v>
      </c>
      <c r="O23" s="6">
        <f>SUMIFS('overall city offline'!$C$2:$C$2047,'overall city offline'!$A$2:$A$2047,'Overall city offline (analysis)'!$A23,'overall city offline'!$B$2:$B$2047,'Overall city offline (analysis)'!O$1)</f>
        <v>0.91808539811327095</v>
      </c>
      <c r="P23" s="6">
        <f>SUMIFS('overall city offline'!$C$2:$C$2047,'overall city offline'!$A$2:$A$2047,'Overall city offline (analysis)'!$A23,'overall city offline'!$B$2:$B$2047,'Overall city offline (analysis)'!P$1)</f>
        <v>0.81591725800993697</v>
      </c>
      <c r="Q23" s="6">
        <f>SUMIFS('overall city offline'!$C$2:$C$2047,'overall city offline'!$A$2:$A$2047,'Overall city offline (analysis)'!$A23,'overall city offline'!$B$2:$B$2047,'Overall city offline (analysis)'!Q$1)</f>
        <v>0.42756019134498702</v>
      </c>
      <c r="R23" s="6">
        <f>SUMIFS('overall city offline'!$C$2:$C$2047,'overall city offline'!$A$2:$A$2047,'Overall city offline (analysis)'!$A23,'overall city offline'!$B$2:$B$2047,'Overall city offline (analysis)'!R$1)</f>
        <v>0.51277722559421601</v>
      </c>
      <c r="S23" s="6">
        <f>SUMIFS('overall city offline'!$C$2:$C$2047,'overall city offline'!$A$2:$A$2047,'Overall city offline (analysis)'!$A23,'overall city offline'!$B$2:$B$2047,'Overall city offline (analysis)'!S$1)</f>
        <v>0.57609741393108505</v>
      </c>
      <c r="T23" s="6">
        <f>SUMIFS('overall city offline'!$C$2:$C$2047,'overall city offline'!$A$2:$A$2047,'Overall city offline (analysis)'!$A23,'overall city offline'!$B$2:$B$2047,'Overall city offline (analysis)'!T$1)</f>
        <v>0.81649562293880595</v>
      </c>
      <c r="U23" s="6">
        <f>SUMIFS('overall city offline'!$C$2:$C$2047,'overall city offline'!$A$2:$A$2047,'Overall city offline (analysis)'!$A23,'overall city offline'!$B$2:$B$2047,'Overall city offline (analysis)'!U$1)</f>
        <v>0.95246070268247596</v>
      </c>
      <c r="V23" s="6">
        <f>SUMIFS('overall city offline'!$C$2:$C$2047,'overall city offline'!$A$2:$A$2047,'Overall city offline (analysis)'!$A23,'overall city offline'!$B$2:$B$2047,'Overall city offline (analysis)'!V$1)</f>
        <v>0.92595694628925895</v>
      </c>
      <c r="W23" s="6">
        <f>SUMIFS('overall city offline'!$C$2:$C$2047,'overall city offline'!$A$2:$A$2047,'Overall city offline (analysis)'!$A23,'overall city offline'!$B$2:$B$2047,'Overall city offline (analysis)'!W$1)</f>
        <v>0.87280262368858996</v>
      </c>
      <c r="X23" s="6">
        <f>SUMIFS('overall city offline'!$C$2:$C$2047,'overall city offline'!$A$2:$A$2047,'Overall city offline (analysis)'!$A23,'overall city offline'!$B$2:$B$2047,'Overall city offline (analysis)'!X$1)</f>
        <v>0.83475213925346503</v>
      </c>
      <c r="Y23" s="6">
        <f>SUMIFS('overall city offline'!$C$2:$C$2047,'overall city offline'!$A$2:$A$2047,'Overall city offline (analysis)'!$A23,'overall city offline'!$B$2:$B$2047,'Overall city offline (analysis)'!Y$1)</f>
        <v>0.94578830150136595</v>
      </c>
      <c r="Z23" s="6">
        <f>SUMIFS('overall city offline'!$C$2:$C$2047,'overall city offline'!$A$2:$A$2047,'Overall city offline (analysis)'!$A23,'overall city offline'!$B$2:$B$2047,'Overall city offline (analysis)'!Z$1)</f>
        <v>0.49951955287511102</v>
      </c>
      <c r="AA23" s="6">
        <f>SUMIFS('overall city offline'!$C$2:$C$2047,'overall city offline'!$A$2:$A$2047,'Overall city offline (analysis)'!$A23,'overall city offline'!$B$2:$B$2047,'Overall city offline (analysis)'!AA$1)</f>
        <v>0.51045900616161</v>
      </c>
      <c r="AB23" s="6">
        <f>SUMIFS('overall city offline'!$C$2:$C$2047,'overall city offline'!$A$2:$A$2047,'Overall city offline (analysis)'!$A23,'overall city offline'!$B$2:$B$2047,'Overall city offline (analysis)'!AB$1)</f>
        <v>0.63797643910169299</v>
      </c>
      <c r="AC23" s="6">
        <f>SUMIFS('overall city offline'!$C$2:$C$2047,'overall city offline'!$A$2:$A$2047,'Overall city offline (analysis)'!$A23,'overall city offline'!$B$2:$B$2047,'Overall city offline (analysis)'!AC$1)</f>
        <v>0.74895378855466099</v>
      </c>
      <c r="AD23" s="6">
        <f>SUMIFS('overall city offline'!$C$2:$C$2047,'overall city offline'!$A$2:$A$2047,'Overall city offline (analysis)'!$A23,'overall city offline'!$B$2:$B$2047,'Overall city offline (analysis)'!AD$1)</f>
        <v>1.01103361539132</v>
      </c>
      <c r="AE23" s="6">
        <f>SUMIFS('overall city offline'!$C$2:$C$2047,'overall city offline'!$A$2:$A$2047,'Overall city offline (analysis)'!$A23,'overall city offline'!$B$2:$B$2047,'Overall city offline (analysis)'!AE$1)</f>
        <v>1.0050005725828599</v>
      </c>
      <c r="AF23" s="6">
        <f>SUMIFS('overall city offline'!$C$2:$C$2047,'overall city offline'!$A$2:$A$2047,'Overall city offline (analysis)'!$A23,'overall city offline'!$B$2:$B$2047,'Overall city offline (analysis)'!AF$1)</f>
        <v>1.05113777049144</v>
      </c>
      <c r="AG23" s="6">
        <f>SUMIFS('overall city offline'!$C$2:$C$2047,'overall city offline'!$A$2:$A$2047,'Overall city offline (analysis)'!$A23,'overall city offline'!$B$2:$B$2047,'Overall city offline (analysis)'!AG$1)</f>
        <v>1.1043022289525599</v>
      </c>
      <c r="AH23" s="6">
        <f>SUMIFS('overall city offline'!$C$2:$C$2047,'overall city offline'!$A$2:$A$2047,'Overall city offline (analysis)'!$A23,'overall city offline'!$B$2:$B$2047,'Overall city offline (analysis)'!AH$1)</f>
        <v>1.0232151130060401</v>
      </c>
      <c r="AK23" t="s">
        <v>59</v>
      </c>
      <c r="AL23" s="6">
        <v>1.0722261467305301</v>
      </c>
    </row>
    <row r="24" spans="1:38" x14ac:dyDescent="0.25">
      <c r="A24" t="s">
        <v>29</v>
      </c>
      <c r="B24" s="6">
        <f>SUMIFS('overall city offline'!$C$2:$C$2047,'overall city offline'!$A$2:$A$2047,'Overall city offline (analysis)'!$A24,'overall city offline'!$B$2:$B$2047,'Overall city offline (analysis)'!B$1)</f>
        <v>0.85380649720242596</v>
      </c>
      <c r="C24" s="6">
        <f>SUMIFS('overall city offline'!$C$2:$C$2047,'overall city offline'!$A$2:$A$2047,'Overall city offline (analysis)'!$A24,'overall city offline'!$B$2:$B$2047,'Overall city offline (analysis)'!C$1)</f>
        <v>0.86426723257094795</v>
      </c>
      <c r="D24" s="6">
        <f>SUMIFS('overall city offline'!$C$2:$C$2047,'overall city offline'!$A$2:$A$2047,'Overall city offline (analysis)'!$A24,'overall city offline'!$B$2:$B$2047,'Overall city offline (analysis)'!D$1)</f>
        <v>1.0221176145170101</v>
      </c>
      <c r="E24" s="6">
        <f>SUMIFS('overall city offline'!$C$2:$C$2047,'overall city offline'!$A$2:$A$2047,'Overall city offline (analysis)'!$A24,'overall city offline'!$B$2:$B$2047,'Overall city offline (analysis)'!E$1)</f>
        <v>0.96535800770824298</v>
      </c>
      <c r="F24" s="6">
        <f>SUMIFS('overall city offline'!$C$2:$C$2047,'overall city offline'!$A$2:$A$2047,'Overall city offline (analysis)'!$A24,'overall city offline'!$B$2:$B$2047,'Overall city offline (analysis)'!F$1)</f>
        <v>1.03809404296845</v>
      </c>
      <c r="G24" s="6">
        <f>SUMIFS('overall city offline'!$C$2:$C$2047,'overall city offline'!$A$2:$A$2047,'Overall city offline (analysis)'!$A24,'overall city offline'!$B$2:$B$2047,'Overall city offline (analysis)'!G$1)</f>
        <v>0.95388512888099897</v>
      </c>
      <c r="H24" s="6">
        <f>SUMIFS('overall city offline'!$C$2:$C$2047,'overall city offline'!$A$2:$A$2047,'Overall city offline (analysis)'!$A24,'overall city offline'!$B$2:$B$2047,'Overall city offline (analysis)'!H$1)</f>
        <v>0.98511434428134803</v>
      </c>
      <c r="I24" s="6">
        <f>SUMIFS('overall city offline'!$C$2:$C$2047,'overall city offline'!$A$2:$A$2047,'Overall city offline (analysis)'!$A24,'overall city offline'!$B$2:$B$2047,'Overall city offline (analysis)'!I$1)</f>
        <v>0.99499975628218695</v>
      </c>
      <c r="J24" s="6">
        <f>SUMIFS('overall city offline'!$C$2:$C$2047,'overall city offline'!$A$2:$A$2047,'Overall city offline (analysis)'!$A24,'overall city offline'!$B$2:$B$2047,'Overall city offline (analysis)'!J$1)</f>
        <v>0.98102350333073496</v>
      </c>
      <c r="K24" s="6">
        <f>SUMIFS('overall city offline'!$C$2:$C$2047,'overall city offline'!$A$2:$A$2047,'Overall city offline (analysis)'!$A24,'overall city offline'!$B$2:$B$2047,'Overall city offline (analysis)'!K$1)</f>
        <v>1.02453201297021</v>
      </c>
      <c r="L24" s="6">
        <f>SUMIFS('overall city offline'!$C$2:$C$2047,'overall city offline'!$A$2:$A$2047,'Overall city offline (analysis)'!$A24,'overall city offline'!$B$2:$B$2047,'Overall city offline (analysis)'!L$1)</f>
        <v>1.09157347033522</v>
      </c>
      <c r="M24" s="6">
        <f>SUMIFS('overall city offline'!$C$2:$C$2047,'overall city offline'!$A$2:$A$2047,'Overall city offline (analysis)'!$A24,'overall city offline'!$B$2:$B$2047,'Overall city offline (analysis)'!M$1)</f>
        <v>1.22522838895223</v>
      </c>
      <c r="N24" s="6">
        <f>SUMIFS('overall city offline'!$C$2:$C$2047,'overall city offline'!$A$2:$A$2047,'Overall city offline (analysis)'!$A24,'overall city offline'!$B$2:$B$2047,'Overall city offline (analysis)'!N$1)</f>
        <v>0.91677555487348905</v>
      </c>
      <c r="O24" s="6">
        <f>SUMIFS('overall city offline'!$C$2:$C$2047,'overall city offline'!$A$2:$A$2047,'Overall city offline (analysis)'!$A24,'overall city offline'!$B$2:$B$2047,'Overall city offline (analysis)'!O$1)</f>
        <v>0.91444381774656502</v>
      </c>
      <c r="P24" s="6">
        <f>SUMIFS('overall city offline'!$C$2:$C$2047,'overall city offline'!$A$2:$A$2047,'Overall city offline (analysis)'!$A24,'overall city offline'!$B$2:$B$2047,'Overall city offline (analysis)'!P$1)</f>
        <v>0.80336834873984397</v>
      </c>
      <c r="Q24" s="6">
        <f>SUMIFS('overall city offline'!$C$2:$C$2047,'overall city offline'!$A$2:$A$2047,'Overall city offline (analysis)'!$A24,'overall city offline'!$B$2:$B$2047,'Overall city offline (analysis)'!Q$1)</f>
        <v>0.34385178581486903</v>
      </c>
      <c r="R24" s="6">
        <f>SUMIFS('overall city offline'!$C$2:$C$2047,'overall city offline'!$A$2:$A$2047,'Overall city offline (analysis)'!$A24,'overall city offline'!$B$2:$B$2047,'Overall city offline (analysis)'!R$1)</f>
        <v>0.44275377823402301</v>
      </c>
      <c r="S24" s="6">
        <f>SUMIFS('overall city offline'!$C$2:$C$2047,'overall city offline'!$A$2:$A$2047,'Overall city offline (analysis)'!$A24,'overall city offline'!$B$2:$B$2047,'Overall city offline (analysis)'!S$1)</f>
        <v>0.67034278367353295</v>
      </c>
      <c r="T24" s="6">
        <f>SUMIFS('overall city offline'!$C$2:$C$2047,'overall city offline'!$A$2:$A$2047,'Overall city offline (analysis)'!$A24,'overall city offline'!$B$2:$B$2047,'Overall city offline (analysis)'!T$1)</f>
        <v>0.89056351395804101</v>
      </c>
      <c r="U24" s="6">
        <f>SUMIFS('overall city offline'!$C$2:$C$2047,'overall city offline'!$A$2:$A$2047,'Overall city offline (analysis)'!$A24,'overall city offline'!$B$2:$B$2047,'Overall city offline (analysis)'!U$1)</f>
        <v>0.96011533529044102</v>
      </c>
      <c r="V24" s="6">
        <f>SUMIFS('overall city offline'!$C$2:$C$2047,'overall city offline'!$A$2:$A$2047,'Overall city offline (analysis)'!$A24,'overall city offline'!$B$2:$B$2047,'Overall city offline (analysis)'!V$1)</f>
        <v>0.95266530543842698</v>
      </c>
      <c r="W24" s="6">
        <f>SUMIFS('overall city offline'!$C$2:$C$2047,'overall city offline'!$A$2:$A$2047,'Overall city offline (analysis)'!$A24,'overall city offline'!$B$2:$B$2047,'Overall city offline (analysis)'!W$1)</f>
        <v>0.95970609357907599</v>
      </c>
      <c r="X24" s="6">
        <f>SUMIFS('overall city offline'!$C$2:$C$2047,'overall city offline'!$A$2:$A$2047,'Overall city offline (analysis)'!$A24,'overall city offline'!$B$2:$B$2047,'Overall city offline (analysis)'!X$1)</f>
        <v>0.61067760828228701</v>
      </c>
      <c r="Y24" s="6">
        <f>SUMIFS('overall city offline'!$C$2:$C$2047,'overall city offline'!$A$2:$A$2047,'Overall city offline (analysis)'!$A24,'overall city offline'!$B$2:$B$2047,'Overall city offline (analysis)'!Y$1)</f>
        <v>1.0622181987132999</v>
      </c>
      <c r="Z24" s="6">
        <f>SUMIFS('overall city offline'!$C$2:$C$2047,'overall city offline'!$A$2:$A$2047,'Overall city offline (analysis)'!$A24,'overall city offline'!$B$2:$B$2047,'Overall city offline (analysis)'!Z$1)</f>
        <v>0.47534864049016101</v>
      </c>
      <c r="AA24" s="6">
        <f>SUMIFS('overall city offline'!$C$2:$C$2047,'overall city offline'!$A$2:$A$2047,'Overall city offline (analysis)'!$A24,'overall city offline'!$B$2:$B$2047,'Overall city offline (analysis)'!AA$1)</f>
        <v>0.47730054543791101</v>
      </c>
      <c r="AB24" s="6">
        <f>SUMIFS('overall city offline'!$C$2:$C$2047,'overall city offline'!$A$2:$A$2047,'Overall city offline (analysis)'!$A24,'overall city offline'!$B$2:$B$2047,'Overall city offline (analysis)'!AB$1)</f>
        <v>0.60361176332459399</v>
      </c>
      <c r="AC24" s="6">
        <f>SUMIFS('overall city offline'!$C$2:$C$2047,'overall city offline'!$A$2:$A$2047,'Overall city offline (analysis)'!$A24,'overall city offline'!$B$2:$B$2047,'Overall city offline (analysis)'!AC$1)</f>
        <v>0.85304789082674004</v>
      </c>
      <c r="AD24" s="6">
        <f>SUMIFS('overall city offline'!$C$2:$C$2047,'overall city offline'!$A$2:$A$2047,'Overall city offline (analysis)'!$A24,'overall city offline'!$B$2:$B$2047,'Overall city offline (analysis)'!AD$1)</f>
        <v>0.99140197029536803</v>
      </c>
      <c r="AE24" s="6">
        <f>SUMIFS('overall city offline'!$C$2:$C$2047,'overall city offline'!$A$2:$A$2047,'Overall city offline (analysis)'!$A24,'overall city offline'!$B$2:$B$2047,'Overall city offline (analysis)'!AE$1)</f>
        <v>0.97911416447760502</v>
      </c>
      <c r="AF24" s="6">
        <f>SUMIFS('overall city offline'!$C$2:$C$2047,'overall city offline'!$A$2:$A$2047,'Overall city offline (analysis)'!$A24,'overall city offline'!$B$2:$B$2047,'Overall city offline (analysis)'!AF$1)</f>
        <v>1.0121198736858901</v>
      </c>
      <c r="AG24" s="6">
        <f>SUMIFS('overall city offline'!$C$2:$C$2047,'overall city offline'!$A$2:$A$2047,'Overall city offline (analysis)'!$A24,'overall city offline'!$B$2:$B$2047,'Overall city offline (analysis)'!AG$1)</f>
        <v>1.04141095431596</v>
      </c>
      <c r="AH24" s="6">
        <f>SUMIFS('overall city offline'!$C$2:$C$2047,'overall city offline'!$A$2:$A$2047,'Overall city offline (analysis)'!$A24,'overall city offline'!$B$2:$B$2047,'Overall city offline (analysis)'!AH$1)</f>
        <v>1.0115783774312901</v>
      </c>
      <c r="AK24" t="s">
        <v>15</v>
      </c>
      <c r="AL24" s="6">
        <v>1.06962641226399</v>
      </c>
    </row>
    <row r="25" spans="1:38" x14ac:dyDescent="0.25">
      <c r="A25" t="s">
        <v>30</v>
      </c>
      <c r="B25" s="6">
        <f>SUMIFS('overall city offline'!$C$2:$C$2047,'overall city offline'!$A$2:$A$2047,'Overall city offline (analysis)'!$A25,'overall city offline'!$B$2:$B$2047,'Overall city offline (analysis)'!B$1)</f>
        <v>0.80780411078383596</v>
      </c>
      <c r="C25" s="6">
        <f>SUMIFS('overall city offline'!$C$2:$C$2047,'overall city offline'!$A$2:$A$2047,'Overall city offline (analysis)'!$A25,'overall city offline'!$B$2:$B$2047,'Overall city offline (analysis)'!C$1)</f>
        <v>0.844814500232421</v>
      </c>
      <c r="D25" s="6">
        <f>SUMIFS('overall city offline'!$C$2:$C$2047,'overall city offline'!$A$2:$A$2047,'Overall city offline (analysis)'!$A25,'overall city offline'!$B$2:$B$2047,'Overall city offline (analysis)'!D$1)</f>
        <v>1.0121146858755901</v>
      </c>
      <c r="E25" s="6">
        <f>SUMIFS('overall city offline'!$C$2:$C$2047,'overall city offline'!$A$2:$A$2047,'Overall city offline (analysis)'!$A25,'overall city offline'!$B$2:$B$2047,'Overall city offline (analysis)'!E$1)</f>
        <v>0.96806875548824201</v>
      </c>
      <c r="F25" s="6">
        <f>SUMIFS('overall city offline'!$C$2:$C$2047,'overall city offline'!$A$2:$A$2047,'Overall city offline (analysis)'!$A25,'overall city offline'!$B$2:$B$2047,'Overall city offline (analysis)'!F$1)</f>
        <v>1.0088414790853799</v>
      </c>
      <c r="G25" s="6">
        <f>SUMIFS('overall city offline'!$C$2:$C$2047,'overall city offline'!$A$2:$A$2047,'Overall city offline (analysis)'!$A25,'overall city offline'!$B$2:$B$2047,'Overall city offline (analysis)'!G$1)</f>
        <v>1.00528886976636</v>
      </c>
      <c r="H25" s="6">
        <f>SUMIFS('overall city offline'!$C$2:$C$2047,'overall city offline'!$A$2:$A$2047,'Overall city offline (analysis)'!$A25,'overall city offline'!$B$2:$B$2047,'Overall city offline (analysis)'!H$1)</f>
        <v>0.98948109598102196</v>
      </c>
      <c r="I25" s="6">
        <f>SUMIFS('overall city offline'!$C$2:$C$2047,'overall city offline'!$A$2:$A$2047,'Overall city offline (analysis)'!$A25,'overall city offline'!$B$2:$B$2047,'Overall city offline (analysis)'!I$1)</f>
        <v>1.0208818366546899</v>
      </c>
      <c r="J25" s="6">
        <f>SUMIFS('overall city offline'!$C$2:$C$2047,'overall city offline'!$A$2:$A$2047,'Overall city offline (analysis)'!$A25,'overall city offline'!$B$2:$B$2047,'Overall city offline (analysis)'!J$1)</f>
        <v>0.96723878789100104</v>
      </c>
      <c r="K25" s="6">
        <f>SUMIFS('overall city offline'!$C$2:$C$2047,'overall city offline'!$A$2:$A$2047,'Overall city offline (analysis)'!$A25,'overall city offline'!$B$2:$B$2047,'Overall city offline (analysis)'!K$1)</f>
        <v>1.01690038884574</v>
      </c>
      <c r="L25" s="6">
        <f>SUMIFS('overall city offline'!$C$2:$C$2047,'overall city offline'!$A$2:$A$2047,'Overall city offline (analysis)'!$A25,'overall city offline'!$B$2:$B$2047,'Overall city offline (analysis)'!L$1)</f>
        <v>1.08289691749205</v>
      </c>
      <c r="M25" s="6">
        <f>SUMIFS('overall city offline'!$C$2:$C$2047,'overall city offline'!$A$2:$A$2047,'Overall city offline (analysis)'!$A25,'overall city offline'!$B$2:$B$2047,'Overall city offline (analysis)'!M$1)</f>
        <v>1.27566857190367</v>
      </c>
      <c r="N25" s="6">
        <f>SUMIFS('overall city offline'!$C$2:$C$2047,'overall city offline'!$A$2:$A$2047,'Overall city offline (analysis)'!$A25,'overall city offline'!$B$2:$B$2047,'Overall city offline (analysis)'!N$1)</f>
        <v>0.88715436805168402</v>
      </c>
      <c r="O25" s="6">
        <f>SUMIFS('overall city offline'!$C$2:$C$2047,'overall city offline'!$A$2:$A$2047,'Overall city offline (analysis)'!$A25,'overall city offline'!$B$2:$B$2047,'Overall city offline (analysis)'!O$1)</f>
        <v>0.90780404023842898</v>
      </c>
      <c r="P25" s="6">
        <f>SUMIFS('overall city offline'!$C$2:$C$2047,'overall city offline'!$A$2:$A$2047,'Overall city offline (analysis)'!$A25,'overall city offline'!$B$2:$B$2047,'Overall city offline (analysis)'!P$1)</f>
        <v>0.84210054904783405</v>
      </c>
      <c r="Q25" s="6">
        <f>SUMIFS('overall city offline'!$C$2:$C$2047,'overall city offline'!$A$2:$A$2047,'Overall city offline (analysis)'!$A25,'overall city offline'!$B$2:$B$2047,'Overall city offline (analysis)'!Q$1)</f>
        <v>0.474257363502184</v>
      </c>
      <c r="R25" s="6">
        <f>SUMIFS('overall city offline'!$C$2:$C$2047,'overall city offline'!$A$2:$A$2047,'Overall city offline (analysis)'!$A25,'overall city offline'!$B$2:$B$2047,'Overall city offline (analysis)'!R$1)</f>
        <v>0.576636155539481</v>
      </c>
      <c r="S25" s="6">
        <f>SUMIFS('overall city offline'!$C$2:$C$2047,'overall city offline'!$A$2:$A$2047,'Overall city offline (analysis)'!$A25,'overall city offline'!$B$2:$B$2047,'Overall city offline (analysis)'!S$1)</f>
        <v>0.66494109889627895</v>
      </c>
      <c r="T25" s="6">
        <f>SUMIFS('overall city offline'!$C$2:$C$2047,'overall city offline'!$A$2:$A$2047,'Overall city offline (analysis)'!$A25,'overall city offline'!$B$2:$B$2047,'Overall city offline (analysis)'!T$1)</f>
        <v>0.95470328129467996</v>
      </c>
      <c r="U25" s="6">
        <f>SUMIFS('overall city offline'!$C$2:$C$2047,'overall city offline'!$A$2:$A$2047,'Overall city offline (analysis)'!$A25,'overall city offline'!$B$2:$B$2047,'Overall city offline (analysis)'!U$1)</f>
        <v>1.01844600407951</v>
      </c>
      <c r="V25" s="6">
        <f>SUMIFS('overall city offline'!$C$2:$C$2047,'overall city offline'!$A$2:$A$2047,'Overall city offline (analysis)'!$A25,'overall city offline'!$B$2:$B$2047,'Overall city offline (analysis)'!V$1)</f>
        <v>0.97114757985243305</v>
      </c>
      <c r="W25" s="6">
        <f>SUMIFS('overall city offline'!$C$2:$C$2047,'overall city offline'!$A$2:$A$2047,'Overall city offline (analysis)'!$A25,'overall city offline'!$B$2:$B$2047,'Overall city offline (analysis)'!W$1)</f>
        <v>0.96842810620487496</v>
      </c>
      <c r="X25" s="6">
        <f>SUMIFS('overall city offline'!$C$2:$C$2047,'overall city offline'!$A$2:$A$2047,'Overall city offline (analysis)'!$A25,'overall city offline'!$B$2:$B$2047,'Overall city offline (analysis)'!X$1)</f>
        <v>0.891483118411319</v>
      </c>
      <c r="Y25" s="6">
        <f>SUMIFS('overall city offline'!$C$2:$C$2047,'overall city offline'!$A$2:$A$2047,'Overall city offline (analysis)'!$A25,'overall city offline'!$B$2:$B$2047,'Overall city offline (analysis)'!Y$1)</f>
        <v>0.99228489960922195</v>
      </c>
      <c r="Z25" s="6">
        <f>SUMIFS('overall city offline'!$C$2:$C$2047,'overall city offline'!$A$2:$A$2047,'Overall city offline (analysis)'!$A25,'overall city offline'!$B$2:$B$2047,'Overall city offline (analysis)'!Z$1)</f>
        <v>0.54570677931685097</v>
      </c>
      <c r="AA25" s="6">
        <f>SUMIFS('overall city offline'!$C$2:$C$2047,'overall city offline'!$A$2:$A$2047,'Overall city offline (analysis)'!$A25,'overall city offline'!$B$2:$B$2047,'Overall city offline (analysis)'!AA$1)</f>
        <v>0.56845345502471401</v>
      </c>
      <c r="AB25" s="6">
        <f>SUMIFS('overall city offline'!$C$2:$C$2047,'overall city offline'!$A$2:$A$2047,'Overall city offline (analysis)'!$A25,'overall city offline'!$B$2:$B$2047,'Overall city offline (analysis)'!AB$1)</f>
        <v>0.71810586960628697</v>
      </c>
      <c r="AC25" s="6">
        <f>SUMIFS('overall city offline'!$C$2:$C$2047,'overall city offline'!$A$2:$A$2047,'Overall city offline (analysis)'!$A25,'overall city offline'!$B$2:$B$2047,'Overall city offline (analysis)'!AC$1)</f>
        <v>0.86393944223305597</v>
      </c>
      <c r="AD25" s="6">
        <f>SUMIFS('overall city offline'!$C$2:$C$2047,'overall city offline'!$A$2:$A$2047,'Overall city offline (analysis)'!$A25,'overall city offline'!$B$2:$B$2047,'Overall city offline (analysis)'!AD$1)</f>
        <v>1.0858471789331201</v>
      </c>
      <c r="AE25" s="6">
        <f>SUMIFS('overall city offline'!$C$2:$C$2047,'overall city offline'!$A$2:$A$2047,'Overall city offline (analysis)'!$A25,'overall city offline'!$B$2:$B$2047,'Overall city offline (analysis)'!AE$1)</f>
        <v>1.0659838661511301</v>
      </c>
      <c r="AF25" s="6">
        <f>SUMIFS('overall city offline'!$C$2:$C$2047,'overall city offline'!$A$2:$A$2047,'Overall city offline (analysis)'!$A25,'overall city offline'!$B$2:$B$2047,'Overall city offline (analysis)'!AF$1)</f>
        <v>1.0895463113133901</v>
      </c>
      <c r="AG25" s="6">
        <f>SUMIFS('overall city offline'!$C$2:$C$2047,'overall city offline'!$A$2:$A$2047,'Overall city offline (analysis)'!$A25,'overall city offline'!$B$2:$B$2047,'Overall city offline (analysis)'!AG$1)</f>
        <v>1.1108344475232299</v>
      </c>
      <c r="AH25" s="6">
        <f>SUMIFS('overall city offline'!$C$2:$C$2047,'overall city offline'!$A$2:$A$2047,'Overall city offline (analysis)'!$A25,'overall city offline'!$B$2:$B$2047,'Overall city offline (analysis)'!AH$1)</f>
        <v>1.0746544026761899</v>
      </c>
      <c r="AK25" t="s">
        <v>67</v>
      </c>
      <c r="AL25" s="6">
        <v>1.06955267676206</v>
      </c>
    </row>
    <row r="26" spans="1:38" x14ac:dyDescent="0.25">
      <c r="A26" t="s">
        <v>31</v>
      </c>
      <c r="B26" s="6">
        <f>SUMIFS('overall city offline'!$C$2:$C$2047,'overall city offline'!$A$2:$A$2047,'Overall city offline (analysis)'!$A26,'overall city offline'!$B$2:$B$2047,'Overall city offline (analysis)'!B$1)</f>
        <v>0.83691589308149394</v>
      </c>
      <c r="C26" s="6">
        <f>SUMIFS('overall city offline'!$C$2:$C$2047,'overall city offline'!$A$2:$A$2047,'Overall city offline (analysis)'!$A26,'overall city offline'!$B$2:$B$2047,'Overall city offline (analysis)'!C$1)</f>
        <v>0.83104769248597699</v>
      </c>
      <c r="D26" s="6">
        <f>SUMIFS('overall city offline'!$C$2:$C$2047,'overall city offline'!$A$2:$A$2047,'Overall city offline (analysis)'!$A26,'overall city offline'!$B$2:$B$2047,'Overall city offline (analysis)'!D$1)</f>
        <v>1.0159426115472801</v>
      </c>
      <c r="E26" s="6">
        <f>SUMIFS('overall city offline'!$C$2:$C$2047,'overall city offline'!$A$2:$A$2047,'Overall city offline (analysis)'!$A26,'overall city offline'!$B$2:$B$2047,'Overall city offline (analysis)'!E$1)</f>
        <v>0.96893736869666502</v>
      </c>
      <c r="F26" s="6">
        <f>SUMIFS('overall city offline'!$C$2:$C$2047,'overall city offline'!$A$2:$A$2047,'Overall city offline (analysis)'!$A26,'overall city offline'!$B$2:$B$2047,'Overall city offline (analysis)'!F$1)</f>
        <v>1.0455113817872299</v>
      </c>
      <c r="G26" s="6">
        <f>SUMIFS('overall city offline'!$C$2:$C$2047,'overall city offline'!$A$2:$A$2047,'Overall city offline (analysis)'!$A26,'overall city offline'!$B$2:$B$2047,'Overall city offline (analysis)'!G$1)</f>
        <v>1.0138552997833099</v>
      </c>
      <c r="H26" s="6">
        <f>SUMIFS('overall city offline'!$C$2:$C$2047,'overall city offline'!$A$2:$A$2047,'Overall city offline (analysis)'!$A26,'overall city offline'!$B$2:$B$2047,'Overall city offline (analysis)'!H$1)</f>
        <v>1.03765133808982</v>
      </c>
      <c r="I26" s="6">
        <f>SUMIFS('overall city offline'!$C$2:$C$2047,'overall city offline'!$A$2:$A$2047,'Overall city offline (analysis)'!$A26,'overall city offline'!$B$2:$B$2047,'Overall city offline (analysis)'!I$1)</f>
        <v>1.0947956722710499</v>
      </c>
      <c r="J26" s="6">
        <f>SUMIFS('overall city offline'!$C$2:$C$2047,'overall city offline'!$A$2:$A$2047,'Overall city offline (analysis)'!$A26,'overall city offline'!$B$2:$B$2047,'Overall city offline (analysis)'!J$1)</f>
        <v>0.94346002091218295</v>
      </c>
      <c r="K26" s="6">
        <f>SUMIFS('overall city offline'!$C$2:$C$2047,'overall city offline'!$A$2:$A$2047,'Overall city offline (analysis)'!$A26,'overall city offline'!$B$2:$B$2047,'Overall city offline (analysis)'!K$1)</f>
        <v>0.98432048070296396</v>
      </c>
      <c r="L26" s="6">
        <f>SUMIFS('overall city offline'!$C$2:$C$2047,'overall city offline'!$A$2:$A$2047,'Overall city offline (analysis)'!$A26,'overall city offline'!$B$2:$B$2047,'Overall city offline (analysis)'!L$1)</f>
        <v>1.05942247636355</v>
      </c>
      <c r="M26" s="6">
        <f>SUMIFS('overall city offline'!$C$2:$C$2047,'overall city offline'!$A$2:$A$2047,'Overall city offline (analysis)'!$A26,'overall city offline'!$B$2:$B$2047,'Overall city offline (analysis)'!M$1)</f>
        <v>1.1681397642784801</v>
      </c>
      <c r="N26" s="6">
        <f>SUMIFS('overall city offline'!$C$2:$C$2047,'overall city offline'!$A$2:$A$2047,'Overall city offline (analysis)'!$A26,'overall city offline'!$B$2:$B$2047,'Overall city offline (analysis)'!N$1)</f>
        <v>0.88140768815108295</v>
      </c>
      <c r="O26" s="6">
        <f>SUMIFS('overall city offline'!$C$2:$C$2047,'overall city offline'!$A$2:$A$2047,'Overall city offline (analysis)'!$A26,'overall city offline'!$B$2:$B$2047,'Overall city offline (analysis)'!O$1)</f>
        <v>0.91213514374549898</v>
      </c>
      <c r="P26" s="6">
        <f>SUMIFS('overall city offline'!$C$2:$C$2047,'overall city offline'!$A$2:$A$2047,'Overall city offline (analysis)'!$A26,'overall city offline'!$B$2:$B$2047,'Overall city offline (analysis)'!P$1)</f>
        <v>0.89222781911818005</v>
      </c>
      <c r="Q26" s="6">
        <f>SUMIFS('overall city offline'!$C$2:$C$2047,'overall city offline'!$A$2:$A$2047,'Overall city offline (analysis)'!$A26,'overall city offline'!$B$2:$B$2047,'Overall city offline (analysis)'!Q$1)</f>
        <v>0.52629770843369605</v>
      </c>
      <c r="R26" s="6">
        <f>SUMIFS('overall city offline'!$C$2:$C$2047,'overall city offline'!$A$2:$A$2047,'Overall city offline (analysis)'!$A26,'overall city offline'!$B$2:$B$2047,'Overall city offline (analysis)'!R$1)</f>
        <v>0.67860922675819402</v>
      </c>
      <c r="S26" s="6">
        <f>SUMIFS('overall city offline'!$C$2:$C$2047,'overall city offline'!$A$2:$A$2047,'Overall city offline (analysis)'!$A26,'overall city offline'!$B$2:$B$2047,'Overall city offline (analysis)'!S$1)</f>
        <v>0.78123569719470198</v>
      </c>
      <c r="T26" s="6">
        <f>SUMIFS('overall city offline'!$C$2:$C$2047,'overall city offline'!$A$2:$A$2047,'Overall city offline (analysis)'!$A26,'overall city offline'!$B$2:$B$2047,'Overall city offline (analysis)'!T$1)</f>
        <v>0.96790300003560903</v>
      </c>
      <c r="U26" s="6">
        <f>SUMIFS('overall city offline'!$C$2:$C$2047,'overall city offline'!$A$2:$A$2047,'Overall city offline (analysis)'!$A26,'overall city offline'!$B$2:$B$2047,'Overall city offline (analysis)'!U$1)</f>
        <v>1.00245972967772</v>
      </c>
      <c r="V26" s="6">
        <f>SUMIFS('overall city offline'!$C$2:$C$2047,'overall city offline'!$A$2:$A$2047,'Overall city offline (analysis)'!$A26,'overall city offline'!$B$2:$B$2047,'Overall city offline (analysis)'!V$1)</f>
        <v>0.979797532051214</v>
      </c>
      <c r="W26" s="6">
        <f>SUMIFS('overall city offline'!$C$2:$C$2047,'overall city offline'!$A$2:$A$2047,'Overall city offline (analysis)'!$A26,'overall city offline'!$B$2:$B$2047,'Overall city offline (analysis)'!W$1)</f>
        <v>1.02194404277276</v>
      </c>
      <c r="X26" s="6">
        <f>SUMIFS('overall city offline'!$C$2:$C$2047,'overall city offline'!$A$2:$A$2047,'Overall city offline (analysis)'!$A26,'overall city offline'!$B$2:$B$2047,'Overall city offline (analysis)'!X$1)</f>
        <v>0.78928453301235102</v>
      </c>
      <c r="Y26" s="6">
        <f>SUMIFS('overall city offline'!$C$2:$C$2047,'overall city offline'!$A$2:$A$2047,'Overall city offline (analysis)'!$A26,'overall city offline'!$B$2:$B$2047,'Overall city offline (analysis)'!Y$1)</f>
        <v>1.0885999264427799</v>
      </c>
      <c r="Z26" s="6">
        <f>SUMIFS('overall city offline'!$C$2:$C$2047,'overall city offline'!$A$2:$A$2047,'Overall city offline (analysis)'!$A26,'overall city offline'!$B$2:$B$2047,'Overall city offline (analysis)'!Z$1)</f>
        <v>0.62604802034129603</v>
      </c>
      <c r="AA26" s="6">
        <f>SUMIFS('overall city offline'!$C$2:$C$2047,'overall city offline'!$A$2:$A$2047,'Overall city offline (analysis)'!$A26,'overall city offline'!$B$2:$B$2047,'Overall city offline (analysis)'!AA$1)</f>
        <v>0.65396833957915601</v>
      </c>
      <c r="AB26" s="6">
        <f>SUMIFS('overall city offline'!$C$2:$C$2047,'overall city offline'!$A$2:$A$2047,'Overall city offline (analysis)'!$A26,'overall city offline'!$B$2:$B$2047,'Overall city offline (analysis)'!AB$1)</f>
        <v>0.81221312574711602</v>
      </c>
      <c r="AC26" s="6">
        <f>SUMIFS('overall city offline'!$C$2:$C$2047,'overall city offline'!$A$2:$A$2047,'Overall city offline (analysis)'!$A26,'overall city offline'!$B$2:$B$2047,'Overall city offline (analysis)'!AC$1)</f>
        <v>0.94562546960260596</v>
      </c>
      <c r="AD26" s="6">
        <f>SUMIFS('overall city offline'!$C$2:$C$2047,'overall city offline'!$A$2:$A$2047,'Overall city offline (analysis)'!$A26,'overall city offline'!$B$2:$B$2047,'Overall city offline (analysis)'!AD$1)</f>
        <v>1.04339203489931</v>
      </c>
      <c r="AE26" s="6">
        <f>SUMIFS('overall city offline'!$C$2:$C$2047,'overall city offline'!$A$2:$A$2047,'Overall city offline (analysis)'!$A26,'overall city offline'!$B$2:$B$2047,'Overall city offline (analysis)'!AE$1)</f>
        <v>1.0108603021549101</v>
      </c>
      <c r="AF26" s="6">
        <f>SUMIFS('overall city offline'!$C$2:$C$2047,'overall city offline'!$A$2:$A$2047,'Overall city offline (analysis)'!$A26,'overall city offline'!$B$2:$B$2047,'Overall city offline (analysis)'!AF$1)</f>
        <v>1.1590936791515101</v>
      </c>
      <c r="AG26" s="6">
        <f>SUMIFS('overall city offline'!$C$2:$C$2047,'overall city offline'!$A$2:$A$2047,'Overall city offline (analysis)'!$A26,'overall city offline'!$B$2:$B$2047,'Overall city offline (analysis)'!AG$1)</f>
        <v>1.1804451241076299</v>
      </c>
      <c r="AH26" s="6">
        <f>SUMIFS('overall city offline'!$C$2:$C$2047,'overall city offline'!$A$2:$A$2047,'Overall city offline (analysis)'!$A26,'overall city offline'!$B$2:$B$2047,'Overall city offline (analysis)'!AH$1)</f>
        <v>1.0545806766975701</v>
      </c>
      <c r="AK26" t="s">
        <v>40</v>
      </c>
      <c r="AL26" s="6">
        <v>1.06327385363468</v>
      </c>
    </row>
    <row r="27" spans="1:38" x14ac:dyDescent="0.25">
      <c r="A27" t="s">
        <v>32</v>
      </c>
      <c r="B27" s="6">
        <f>SUMIFS('overall city offline'!$C$2:$C$2047,'overall city offline'!$A$2:$A$2047,'Overall city offline (analysis)'!$A27,'overall city offline'!$B$2:$B$2047,'Overall city offline (analysis)'!B$1)</f>
        <v>0.89388818566903505</v>
      </c>
      <c r="C27" s="6">
        <f>SUMIFS('overall city offline'!$C$2:$C$2047,'overall city offline'!$A$2:$A$2047,'Overall city offline (analysis)'!$A27,'overall city offline'!$B$2:$B$2047,'Overall city offline (analysis)'!C$1)</f>
        <v>0.90774435999034497</v>
      </c>
      <c r="D27" s="6">
        <f>SUMIFS('overall city offline'!$C$2:$C$2047,'overall city offline'!$A$2:$A$2047,'Overall city offline (analysis)'!$A27,'overall city offline'!$B$2:$B$2047,'Overall city offline (analysis)'!D$1)</f>
        <v>1.06451212463444</v>
      </c>
      <c r="E27" s="6">
        <f>SUMIFS('overall city offline'!$C$2:$C$2047,'overall city offline'!$A$2:$A$2047,'Overall city offline (analysis)'!$A27,'overall city offline'!$B$2:$B$2047,'Overall city offline (analysis)'!E$1)</f>
        <v>0.96975296632356101</v>
      </c>
      <c r="F27" s="6">
        <f>SUMIFS('overall city offline'!$C$2:$C$2047,'overall city offline'!$A$2:$A$2047,'Overall city offline (analysis)'!$A27,'overall city offline'!$B$2:$B$2047,'Overall city offline (analysis)'!F$1)</f>
        <v>1.03321290852738</v>
      </c>
      <c r="G27" s="6">
        <f>SUMIFS('overall city offline'!$C$2:$C$2047,'overall city offline'!$A$2:$A$2047,'Overall city offline (analysis)'!$A27,'overall city offline'!$B$2:$B$2047,'Overall city offline (analysis)'!G$1)</f>
        <v>0.96978972381069195</v>
      </c>
      <c r="H27" s="6">
        <f>SUMIFS('overall city offline'!$C$2:$C$2047,'overall city offline'!$A$2:$A$2047,'Overall city offline (analysis)'!$A27,'overall city offline'!$B$2:$B$2047,'Overall city offline (analysis)'!H$1)</f>
        <v>1.01481460498297</v>
      </c>
      <c r="I27" s="6">
        <f>SUMIFS('overall city offline'!$C$2:$C$2047,'overall city offline'!$A$2:$A$2047,'Overall city offline (analysis)'!$A27,'overall city offline'!$B$2:$B$2047,'Overall city offline (analysis)'!I$1)</f>
        <v>1.0130247232570899</v>
      </c>
      <c r="J27" s="6">
        <f>SUMIFS('overall city offline'!$C$2:$C$2047,'overall city offline'!$A$2:$A$2047,'Overall city offline (analysis)'!$A27,'overall city offline'!$B$2:$B$2047,'Overall city offline (analysis)'!J$1)</f>
        <v>0.97813052683414803</v>
      </c>
      <c r="K27" s="6">
        <f>SUMIFS('overall city offline'!$C$2:$C$2047,'overall city offline'!$A$2:$A$2047,'Overall city offline (analysis)'!$A27,'overall city offline'!$B$2:$B$2047,'Overall city offline (analysis)'!K$1)</f>
        <v>1.0054288582662401</v>
      </c>
      <c r="L27" s="6">
        <f>SUMIFS('overall city offline'!$C$2:$C$2047,'overall city offline'!$A$2:$A$2047,'Overall city offline (analysis)'!$A27,'overall city offline'!$B$2:$B$2047,'Overall city offline (analysis)'!L$1)</f>
        <v>1.05598532622316</v>
      </c>
      <c r="M27" s="6">
        <f>SUMIFS('overall city offline'!$C$2:$C$2047,'overall city offline'!$A$2:$A$2047,'Overall city offline (analysis)'!$A27,'overall city offline'!$B$2:$B$2047,'Overall city offline (analysis)'!M$1)</f>
        <v>1.0937156914809301</v>
      </c>
      <c r="N27" s="6">
        <f>SUMIFS('overall city offline'!$C$2:$C$2047,'overall city offline'!$A$2:$A$2047,'Overall city offline (analysis)'!$A27,'overall city offline'!$B$2:$B$2047,'Overall city offline (analysis)'!N$1)</f>
        <v>0.93234093694360898</v>
      </c>
      <c r="O27" s="6">
        <f>SUMIFS('overall city offline'!$C$2:$C$2047,'overall city offline'!$A$2:$A$2047,'Overall city offline (analysis)'!$A27,'overall city offline'!$B$2:$B$2047,'Overall city offline (analysis)'!O$1)</f>
        <v>0.95961005163904001</v>
      </c>
      <c r="P27" s="6">
        <f>SUMIFS('overall city offline'!$C$2:$C$2047,'overall city offline'!$A$2:$A$2047,'Overall city offline (analysis)'!$A27,'overall city offline'!$B$2:$B$2047,'Overall city offline (analysis)'!P$1)</f>
        <v>0.95394345413422998</v>
      </c>
      <c r="Q27" s="6">
        <f>SUMIFS('overall city offline'!$C$2:$C$2047,'overall city offline'!$A$2:$A$2047,'Overall city offline (analysis)'!$A27,'overall city offline'!$B$2:$B$2047,'Overall city offline (analysis)'!Q$1)</f>
        <v>0.59897435769079899</v>
      </c>
      <c r="R27" s="6">
        <f>SUMIFS('overall city offline'!$C$2:$C$2047,'overall city offline'!$A$2:$A$2047,'Overall city offline (analysis)'!$A27,'overall city offline'!$B$2:$B$2047,'Overall city offline (analysis)'!R$1)</f>
        <v>0.75307819164745804</v>
      </c>
      <c r="S27" s="6">
        <f>SUMIFS('overall city offline'!$C$2:$C$2047,'overall city offline'!$A$2:$A$2047,'Overall city offline (analysis)'!$A27,'overall city offline'!$B$2:$B$2047,'Overall city offline (analysis)'!S$1)</f>
        <v>0.92421422865993896</v>
      </c>
      <c r="T27" s="6">
        <f>SUMIFS('overall city offline'!$C$2:$C$2047,'overall city offline'!$A$2:$A$2047,'Overall city offline (analysis)'!$A27,'overall city offline'!$B$2:$B$2047,'Overall city offline (analysis)'!T$1)</f>
        <v>1.04949048103644</v>
      </c>
      <c r="U27" s="6">
        <f>SUMIFS('overall city offline'!$C$2:$C$2047,'overall city offline'!$A$2:$A$2047,'Overall city offline (analysis)'!$A27,'overall city offline'!$B$2:$B$2047,'Overall city offline (analysis)'!U$1)</f>
        <v>1.09022259110958</v>
      </c>
      <c r="V27" s="6">
        <f>SUMIFS('overall city offline'!$C$2:$C$2047,'overall city offline'!$A$2:$A$2047,'Overall city offline (analysis)'!$A27,'overall city offline'!$B$2:$B$2047,'Overall city offline (analysis)'!V$1)</f>
        <v>1.0775511344530699</v>
      </c>
      <c r="W27" s="6">
        <f>SUMIFS('overall city offline'!$C$2:$C$2047,'overall city offline'!$A$2:$A$2047,'Overall city offline (analysis)'!$A27,'overall city offline'!$B$2:$B$2047,'Overall city offline (analysis)'!W$1)</f>
        <v>1.09599562621149</v>
      </c>
      <c r="X27" s="6">
        <f>SUMIFS('overall city offline'!$C$2:$C$2047,'overall city offline'!$A$2:$A$2047,'Overall city offline (analysis)'!$A27,'overall city offline'!$B$2:$B$2047,'Overall city offline (analysis)'!X$1)</f>
        <v>0.84015205460404896</v>
      </c>
      <c r="Y27" s="6">
        <f>SUMIFS('overall city offline'!$C$2:$C$2047,'overall city offline'!$A$2:$A$2047,'Overall city offline (analysis)'!$A27,'overall city offline'!$B$2:$B$2047,'Overall city offline (analysis)'!Y$1)</f>
        <v>1.0939312432903601</v>
      </c>
      <c r="Z27" s="6">
        <f>SUMIFS('overall city offline'!$C$2:$C$2047,'overall city offline'!$A$2:$A$2047,'Overall city offline (analysis)'!$A27,'overall city offline'!$B$2:$B$2047,'Overall city offline (analysis)'!Z$1)</f>
        <v>0.73268545601824897</v>
      </c>
      <c r="AA27" s="6">
        <f>SUMIFS('overall city offline'!$C$2:$C$2047,'overall city offline'!$A$2:$A$2047,'Overall city offline (analysis)'!$A27,'overall city offline'!$B$2:$B$2047,'Overall city offline (analysis)'!AA$1)</f>
        <v>0.73570968516782598</v>
      </c>
      <c r="AB27" s="6">
        <f>SUMIFS('overall city offline'!$C$2:$C$2047,'overall city offline'!$A$2:$A$2047,'Overall city offline (analysis)'!$A27,'overall city offline'!$B$2:$B$2047,'Overall city offline (analysis)'!AB$1)</f>
        <v>0.88873192649001898</v>
      </c>
      <c r="AC27" s="6">
        <f>SUMIFS('overall city offline'!$C$2:$C$2047,'overall city offline'!$A$2:$A$2047,'Overall city offline (analysis)'!$A27,'overall city offline'!$B$2:$B$2047,'Overall city offline (analysis)'!AC$1)</f>
        <v>1.0522430682186099</v>
      </c>
      <c r="AD27" s="6">
        <f>SUMIFS('overall city offline'!$C$2:$C$2047,'overall city offline'!$A$2:$A$2047,'Overall city offline (analysis)'!$A27,'overall city offline'!$B$2:$B$2047,'Overall city offline (analysis)'!AD$1)</f>
        <v>1.1428839870896399</v>
      </c>
      <c r="AE27" s="6">
        <f>SUMIFS('overall city offline'!$C$2:$C$2047,'overall city offline'!$A$2:$A$2047,'Overall city offline (analysis)'!$A27,'overall city offline'!$B$2:$B$2047,'Overall city offline (analysis)'!AE$1)</f>
        <v>1.1387203090412801</v>
      </c>
      <c r="AF27" s="6">
        <f>SUMIFS('overall city offline'!$C$2:$C$2047,'overall city offline'!$A$2:$A$2047,'Overall city offline (analysis)'!$A27,'overall city offline'!$B$2:$B$2047,'Overall city offline (analysis)'!AF$1)</f>
        <v>1.20398533706499</v>
      </c>
      <c r="AG27" s="6">
        <f>SUMIFS('overall city offline'!$C$2:$C$2047,'overall city offline'!$A$2:$A$2047,'Overall city offline (analysis)'!$A27,'overall city offline'!$B$2:$B$2047,'Overall city offline (analysis)'!AG$1)</f>
        <v>1.14805030145395</v>
      </c>
      <c r="AH27" s="6">
        <f>SUMIFS('overall city offline'!$C$2:$C$2047,'overall city offline'!$A$2:$A$2047,'Overall city offline (analysis)'!$A27,'overall city offline'!$B$2:$B$2047,'Overall city offline (analysis)'!AH$1)</f>
        <v>1.10900582027493</v>
      </c>
      <c r="AK27" t="s">
        <v>68</v>
      </c>
      <c r="AL27" s="6">
        <v>1.0609959118381</v>
      </c>
    </row>
    <row r="28" spans="1:38" x14ac:dyDescent="0.25">
      <c r="A28" t="s">
        <v>33</v>
      </c>
      <c r="B28" s="6">
        <f>SUMIFS('overall city offline'!$C$2:$C$2047,'overall city offline'!$A$2:$A$2047,'Overall city offline (analysis)'!$A28,'overall city offline'!$B$2:$B$2047,'Overall city offline (analysis)'!B$1)</f>
        <v>0.839521106055233</v>
      </c>
      <c r="C28" s="6">
        <f>SUMIFS('overall city offline'!$C$2:$C$2047,'overall city offline'!$A$2:$A$2047,'Overall city offline (analysis)'!$A28,'overall city offline'!$B$2:$B$2047,'Overall city offline (analysis)'!C$1)</f>
        <v>0.88715065741055099</v>
      </c>
      <c r="D28" s="6">
        <f>SUMIFS('overall city offline'!$C$2:$C$2047,'overall city offline'!$A$2:$A$2047,'Overall city offline (analysis)'!$A28,'overall city offline'!$B$2:$B$2047,'Overall city offline (analysis)'!D$1)</f>
        <v>1.0453772262738801</v>
      </c>
      <c r="E28" s="6">
        <f>SUMIFS('overall city offline'!$C$2:$C$2047,'overall city offline'!$A$2:$A$2047,'Overall city offline (analysis)'!$A28,'overall city offline'!$B$2:$B$2047,'Overall city offline (analysis)'!E$1)</f>
        <v>0.98922364592343803</v>
      </c>
      <c r="F28" s="6">
        <f>SUMIFS('overall city offline'!$C$2:$C$2047,'overall city offline'!$A$2:$A$2047,'Overall city offline (analysis)'!$A28,'overall city offline'!$B$2:$B$2047,'Overall city offline (analysis)'!F$1)</f>
        <v>1.02579338372776</v>
      </c>
      <c r="G28" s="6">
        <f>SUMIFS('overall city offline'!$C$2:$C$2047,'overall city offline'!$A$2:$A$2047,'Overall city offline (analysis)'!$A28,'overall city offline'!$B$2:$B$2047,'Overall city offline (analysis)'!G$1)</f>
        <v>0.95836401458362497</v>
      </c>
      <c r="H28" s="6">
        <f>SUMIFS('overall city offline'!$C$2:$C$2047,'overall city offline'!$A$2:$A$2047,'Overall city offline (analysis)'!$A28,'overall city offline'!$B$2:$B$2047,'Overall city offline (analysis)'!H$1)</f>
        <v>0.98480296696955205</v>
      </c>
      <c r="I28" s="6">
        <f>SUMIFS('overall city offline'!$C$2:$C$2047,'overall city offline'!$A$2:$A$2047,'Overall city offline (analysis)'!$A28,'overall city offline'!$B$2:$B$2047,'Overall city offline (analysis)'!I$1)</f>
        <v>1.01189510435934</v>
      </c>
      <c r="J28" s="6">
        <f>SUMIFS('overall city offline'!$C$2:$C$2047,'overall city offline'!$A$2:$A$2047,'Overall city offline (analysis)'!$A28,'overall city offline'!$B$2:$B$2047,'Overall city offline (analysis)'!J$1)</f>
        <v>0.97505776945122802</v>
      </c>
      <c r="K28" s="6">
        <f>SUMIFS('overall city offline'!$C$2:$C$2047,'overall city offline'!$A$2:$A$2047,'Overall city offline (analysis)'!$A28,'overall city offline'!$B$2:$B$2047,'Overall city offline (analysis)'!K$1)</f>
        <v>1.01267014649821</v>
      </c>
      <c r="L28" s="6">
        <f>SUMIFS('overall city offline'!$C$2:$C$2047,'overall city offline'!$A$2:$A$2047,'Overall city offline (analysis)'!$A28,'overall city offline'!$B$2:$B$2047,'Overall city offline (analysis)'!L$1)</f>
        <v>1.0668520959961501</v>
      </c>
      <c r="M28" s="6">
        <f>SUMIFS('overall city offline'!$C$2:$C$2047,'overall city offline'!$A$2:$A$2047,'Overall city offline (analysis)'!$A28,'overall city offline'!$B$2:$B$2047,'Overall city offline (analysis)'!M$1)</f>
        <v>1.2032918827510299</v>
      </c>
      <c r="N28" s="6">
        <f>SUMIFS('overall city offline'!$C$2:$C$2047,'overall city offline'!$A$2:$A$2047,'Overall city offline (analysis)'!$A28,'overall city offline'!$B$2:$B$2047,'Overall city offline (analysis)'!N$1)</f>
        <v>0.92440937657010602</v>
      </c>
      <c r="O28" s="6">
        <f>SUMIFS('overall city offline'!$C$2:$C$2047,'overall city offline'!$A$2:$A$2047,'Overall city offline (analysis)'!$A28,'overall city offline'!$B$2:$B$2047,'Overall city offline (analysis)'!O$1)</f>
        <v>0.94144839619468201</v>
      </c>
      <c r="P28" s="6">
        <f>SUMIFS('overall city offline'!$C$2:$C$2047,'overall city offline'!$A$2:$A$2047,'Overall city offline (analysis)'!$A28,'overall city offline'!$B$2:$B$2047,'Overall city offline (analysis)'!P$1)</f>
        <v>0.89577110849008201</v>
      </c>
      <c r="Q28" s="6">
        <f>SUMIFS('overall city offline'!$C$2:$C$2047,'overall city offline'!$A$2:$A$2047,'Overall city offline (analysis)'!$A28,'overall city offline'!$B$2:$B$2047,'Overall city offline (analysis)'!Q$1)</f>
        <v>0.56066496625498297</v>
      </c>
      <c r="R28" s="6">
        <f>SUMIFS('overall city offline'!$C$2:$C$2047,'overall city offline'!$A$2:$A$2047,'Overall city offline (analysis)'!$A28,'overall city offline'!$B$2:$B$2047,'Overall city offline (analysis)'!R$1)</f>
        <v>0.70345182736349499</v>
      </c>
      <c r="S28" s="6">
        <f>SUMIFS('overall city offline'!$C$2:$C$2047,'overall city offline'!$A$2:$A$2047,'Overall city offline (analysis)'!$A28,'overall city offline'!$B$2:$B$2047,'Overall city offline (analysis)'!S$1)</f>
        <v>0.86062783357684203</v>
      </c>
      <c r="T28" s="6">
        <f>SUMIFS('overall city offline'!$C$2:$C$2047,'overall city offline'!$A$2:$A$2047,'Overall city offline (analysis)'!$A28,'overall city offline'!$B$2:$B$2047,'Overall city offline (analysis)'!T$1)</f>
        <v>1.0267032414756101</v>
      </c>
      <c r="U28" s="6">
        <f>SUMIFS('overall city offline'!$C$2:$C$2047,'overall city offline'!$A$2:$A$2047,'Overall city offline (analysis)'!$A28,'overall city offline'!$B$2:$B$2047,'Overall city offline (analysis)'!U$1)</f>
        <v>1.0793937662875901</v>
      </c>
      <c r="V28" s="6">
        <f>SUMIFS('overall city offline'!$C$2:$C$2047,'overall city offline'!$A$2:$A$2047,'Overall city offline (analysis)'!$A28,'overall city offline'!$B$2:$B$2047,'Overall city offline (analysis)'!V$1)</f>
        <v>1.02724020094935</v>
      </c>
      <c r="W28" s="6">
        <f>SUMIFS('overall city offline'!$C$2:$C$2047,'overall city offline'!$A$2:$A$2047,'Overall city offline (analysis)'!$A28,'overall city offline'!$B$2:$B$2047,'Overall city offline (analysis)'!W$1)</f>
        <v>1.0938854824873101</v>
      </c>
      <c r="X28" s="6">
        <f>SUMIFS('overall city offline'!$C$2:$C$2047,'overall city offline'!$A$2:$A$2047,'Overall city offline (analysis)'!$A28,'overall city offline'!$B$2:$B$2047,'Overall city offline (analysis)'!X$1)</f>
        <v>0.81108626258128902</v>
      </c>
      <c r="Y28" s="6">
        <f>SUMIFS('overall city offline'!$C$2:$C$2047,'overall city offline'!$A$2:$A$2047,'Overall city offline (analysis)'!$A28,'overall city offline'!$B$2:$B$2047,'Overall city offline (analysis)'!Y$1)</f>
        <v>1.16057097658561</v>
      </c>
      <c r="Z28" s="6">
        <f>SUMIFS('overall city offline'!$C$2:$C$2047,'overall city offline'!$A$2:$A$2047,'Overall city offline (analysis)'!$A28,'overall city offline'!$B$2:$B$2047,'Overall city offline (analysis)'!Z$1)</f>
        <v>0.70136288138555203</v>
      </c>
      <c r="AA28" s="6">
        <f>SUMIFS('overall city offline'!$C$2:$C$2047,'overall city offline'!$A$2:$A$2047,'Overall city offline (analysis)'!$A28,'overall city offline'!$B$2:$B$2047,'Overall city offline (analysis)'!AA$1)</f>
        <v>0.67563088259055404</v>
      </c>
      <c r="AB28" s="6">
        <f>SUMIFS('overall city offline'!$C$2:$C$2047,'overall city offline'!$A$2:$A$2047,'Overall city offline (analysis)'!$A28,'overall city offline'!$B$2:$B$2047,'Overall city offline (analysis)'!AB$1)</f>
        <v>0.81294036120088997</v>
      </c>
      <c r="AC28" s="6">
        <f>SUMIFS('overall city offline'!$C$2:$C$2047,'overall city offline'!$A$2:$A$2047,'Overall city offline (analysis)'!$A28,'overall city offline'!$B$2:$B$2047,'Overall city offline (analysis)'!AC$1)</f>
        <v>1.0259154995655599</v>
      </c>
      <c r="AD28" s="6">
        <f>SUMIFS('overall city offline'!$C$2:$C$2047,'overall city offline'!$A$2:$A$2047,'Overall city offline (analysis)'!$A28,'overall city offline'!$B$2:$B$2047,'Overall city offline (analysis)'!AD$1)</f>
        <v>1.1786301029462101</v>
      </c>
      <c r="AE28" s="6">
        <f>SUMIFS('overall city offline'!$C$2:$C$2047,'overall city offline'!$A$2:$A$2047,'Overall city offline (analysis)'!$A28,'overall city offline'!$B$2:$B$2047,'Overall city offline (analysis)'!AE$1)</f>
        <v>1.1217080839726901</v>
      </c>
      <c r="AF28" s="6">
        <f>SUMIFS('overall city offline'!$C$2:$C$2047,'overall city offline'!$A$2:$A$2047,'Overall city offline (analysis)'!$A28,'overall city offline'!$B$2:$B$2047,'Overall city offline (analysis)'!AF$1)</f>
        <v>1.1877916994122399</v>
      </c>
      <c r="AG28" s="6">
        <f>SUMIFS('overall city offline'!$C$2:$C$2047,'overall city offline'!$A$2:$A$2047,'Overall city offline (analysis)'!$A28,'overall city offline'!$B$2:$B$2047,'Overall city offline (analysis)'!AG$1)</f>
        <v>1.18583576725437</v>
      </c>
      <c r="AH28" s="6">
        <f>SUMIFS('overall city offline'!$C$2:$C$2047,'overall city offline'!$A$2:$A$2047,'Overall city offline (analysis)'!$A28,'overall city offline'!$B$2:$B$2047,'Overall city offline (analysis)'!AH$1)</f>
        <v>1.20251730932076</v>
      </c>
      <c r="AK28" t="s">
        <v>31</v>
      </c>
      <c r="AL28" s="6">
        <v>1.0545806766975701</v>
      </c>
    </row>
    <row r="29" spans="1:38" x14ac:dyDescent="0.25">
      <c r="A29" t="s">
        <v>34</v>
      </c>
      <c r="B29" s="6">
        <f>SUMIFS('overall city offline'!$C$2:$C$2047,'overall city offline'!$A$2:$A$2047,'Overall city offline (analysis)'!$A29,'overall city offline'!$B$2:$B$2047,'Overall city offline (analysis)'!B$1)</f>
        <v>0.85950697109257301</v>
      </c>
      <c r="C29" s="6">
        <f>SUMIFS('overall city offline'!$C$2:$C$2047,'overall city offline'!$A$2:$A$2047,'Overall city offline (analysis)'!$A29,'overall city offline'!$B$2:$B$2047,'Overall city offline (analysis)'!C$1)</f>
        <v>0.88012728647463101</v>
      </c>
      <c r="D29" s="6">
        <f>SUMIFS('overall city offline'!$C$2:$C$2047,'overall city offline'!$A$2:$A$2047,'Overall city offline (analysis)'!$A29,'overall city offline'!$B$2:$B$2047,'Overall city offline (analysis)'!D$1)</f>
        <v>1.0446031692662401</v>
      </c>
      <c r="E29" s="6">
        <f>SUMIFS('overall city offline'!$C$2:$C$2047,'overall city offline'!$A$2:$A$2047,'Overall city offline (analysis)'!$A29,'overall city offline'!$B$2:$B$2047,'Overall city offline (analysis)'!E$1)</f>
        <v>0.99521599647941905</v>
      </c>
      <c r="F29" s="6">
        <f>SUMIFS('overall city offline'!$C$2:$C$2047,'overall city offline'!$A$2:$A$2047,'Overall city offline (analysis)'!$A29,'overall city offline'!$B$2:$B$2047,'Overall city offline (analysis)'!F$1)</f>
        <v>0.99025082867912395</v>
      </c>
      <c r="G29" s="6">
        <f>SUMIFS('overall city offline'!$C$2:$C$2047,'overall city offline'!$A$2:$A$2047,'Overall city offline (analysis)'!$A29,'overall city offline'!$B$2:$B$2047,'Overall city offline (analysis)'!G$1)</f>
        <v>0.96198170301529895</v>
      </c>
      <c r="H29" s="6">
        <f>SUMIFS('overall city offline'!$C$2:$C$2047,'overall city offline'!$A$2:$A$2047,'Overall city offline (analysis)'!$A29,'overall city offline'!$B$2:$B$2047,'Overall city offline (analysis)'!H$1)</f>
        <v>0.98742051495098404</v>
      </c>
      <c r="I29" s="6">
        <f>SUMIFS('overall city offline'!$C$2:$C$2047,'overall city offline'!$A$2:$A$2047,'Overall city offline (analysis)'!$A29,'overall city offline'!$B$2:$B$2047,'Overall city offline (analysis)'!I$1)</f>
        <v>1.04945049328657</v>
      </c>
      <c r="J29" s="6">
        <f>SUMIFS('overall city offline'!$C$2:$C$2047,'overall city offline'!$A$2:$A$2047,'Overall city offline (analysis)'!$A29,'overall city offline'!$B$2:$B$2047,'Overall city offline (analysis)'!J$1)</f>
        <v>0.96774014400437303</v>
      </c>
      <c r="K29" s="6">
        <f>SUMIFS('overall city offline'!$C$2:$C$2047,'overall city offline'!$A$2:$A$2047,'Overall city offline (analysis)'!$A29,'overall city offline'!$B$2:$B$2047,'Overall city offline (analysis)'!K$1)</f>
        <v>1.0194254779226299</v>
      </c>
      <c r="L29" s="6">
        <f>SUMIFS('overall city offline'!$C$2:$C$2047,'overall city offline'!$A$2:$A$2047,'Overall city offline (analysis)'!$A29,'overall city offline'!$B$2:$B$2047,'Overall city offline (analysis)'!L$1)</f>
        <v>1.0737254962862901</v>
      </c>
      <c r="M29" s="6">
        <f>SUMIFS('overall city offline'!$C$2:$C$2047,'overall city offline'!$A$2:$A$2047,'Overall city offline (analysis)'!$A29,'overall city offline'!$B$2:$B$2047,'Overall city offline (analysis)'!M$1)</f>
        <v>1.17055191854187</v>
      </c>
      <c r="N29" s="6">
        <f>SUMIFS('overall city offline'!$C$2:$C$2047,'overall city offline'!$A$2:$A$2047,'Overall city offline (analysis)'!$A29,'overall city offline'!$B$2:$B$2047,'Overall city offline (analysis)'!N$1)</f>
        <v>0.93328443712490805</v>
      </c>
      <c r="O29" s="6">
        <f>SUMIFS('overall city offline'!$C$2:$C$2047,'overall city offline'!$A$2:$A$2047,'Overall city offline (analysis)'!$A29,'overall city offline'!$B$2:$B$2047,'Overall city offline (analysis)'!O$1)</f>
        <v>0.92457271754438297</v>
      </c>
      <c r="P29" s="6">
        <f>SUMIFS('overall city offline'!$C$2:$C$2047,'overall city offline'!$A$2:$A$2047,'Overall city offline (analysis)'!$A29,'overall city offline'!$B$2:$B$2047,'Overall city offline (analysis)'!P$1)</f>
        <v>0.88766183381057095</v>
      </c>
      <c r="Q29" s="6">
        <f>SUMIFS('overall city offline'!$C$2:$C$2047,'overall city offline'!$A$2:$A$2047,'Overall city offline (analysis)'!$A29,'overall city offline'!$B$2:$B$2047,'Overall city offline (analysis)'!Q$1)</f>
        <v>0.46881627821356298</v>
      </c>
      <c r="R29" s="6">
        <f>SUMIFS('overall city offline'!$C$2:$C$2047,'overall city offline'!$A$2:$A$2047,'Overall city offline (analysis)'!$A29,'overall city offline'!$B$2:$B$2047,'Overall city offline (analysis)'!R$1)</f>
        <v>0.58849161910429604</v>
      </c>
      <c r="S29" s="6">
        <f>SUMIFS('overall city offline'!$C$2:$C$2047,'overall city offline'!$A$2:$A$2047,'Overall city offline (analysis)'!$A29,'overall city offline'!$B$2:$B$2047,'Overall city offline (analysis)'!S$1)</f>
        <v>0.82162937986705797</v>
      </c>
      <c r="T29" s="6">
        <f>SUMIFS('overall city offline'!$C$2:$C$2047,'overall city offline'!$A$2:$A$2047,'Overall city offline (analysis)'!$A29,'overall city offline'!$B$2:$B$2047,'Overall city offline (analysis)'!T$1)</f>
        <v>0.94145066883012796</v>
      </c>
      <c r="U29" s="6">
        <f>SUMIFS('overall city offline'!$C$2:$C$2047,'overall city offline'!$A$2:$A$2047,'Overall city offline (analysis)'!$A29,'overall city offline'!$B$2:$B$2047,'Overall city offline (analysis)'!U$1)</f>
        <v>0.96015359258561805</v>
      </c>
      <c r="V29" s="6">
        <f>SUMIFS('overall city offline'!$C$2:$C$2047,'overall city offline'!$A$2:$A$2047,'Overall city offline (analysis)'!$A29,'overall city offline'!$B$2:$B$2047,'Overall city offline (analysis)'!V$1)</f>
        <v>0.95816995903121405</v>
      </c>
      <c r="W29" s="6">
        <f>SUMIFS('overall city offline'!$C$2:$C$2047,'overall city offline'!$A$2:$A$2047,'Overall city offline (analysis)'!$A29,'overall city offline'!$B$2:$B$2047,'Overall city offline (analysis)'!W$1)</f>
        <v>0.97730739283368795</v>
      </c>
      <c r="X29" s="6">
        <f>SUMIFS('overall city offline'!$C$2:$C$2047,'overall city offline'!$A$2:$A$2047,'Overall city offline (analysis)'!$A29,'overall city offline'!$B$2:$B$2047,'Overall city offline (analysis)'!X$1)</f>
        <v>0.70405338462821898</v>
      </c>
      <c r="Y29" s="6">
        <f>SUMIFS('overall city offline'!$C$2:$C$2047,'overall city offline'!$A$2:$A$2047,'Overall city offline (analysis)'!$A29,'overall city offline'!$B$2:$B$2047,'Overall city offline (analysis)'!Y$1)</f>
        <v>0.98047917798870399</v>
      </c>
      <c r="Z29" s="6">
        <f>SUMIFS('overall city offline'!$C$2:$C$2047,'overall city offline'!$A$2:$A$2047,'Overall city offline (analysis)'!$A29,'overall city offline'!$B$2:$B$2047,'Overall city offline (analysis)'!Z$1)</f>
        <v>0.53604262850882001</v>
      </c>
      <c r="AA29" s="6">
        <f>SUMIFS('overall city offline'!$C$2:$C$2047,'overall city offline'!$A$2:$A$2047,'Overall city offline (analysis)'!$A29,'overall city offline'!$B$2:$B$2047,'Overall city offline (analysis)'!AA$1)</f>
        <v>0.55786457092016195</v>
      </c>
      <c r="AB29" s="6">
        <f>SUMIFS('overall city offline'!$C$2:$C$2047,'overall city offline'!$A$2:$A$2047,'Overall city offline (analysis)'!$A29,'overall city offline'!$B$2:$B$2047,'Overall city offline (analysis)'!AB$1)</f>
        <v>0.71831785255462199</v>
      </c>
      <c r="AC29" s="6">
        <f>SUMIFS('overall city offline'!$C$2:$C$2047,'overall city offline'!$A$2:$A$2047,'Overall city offline (analysis)'!$A29,'overall city offline'!$B$2:$B$2047,'Overall city offline (analysis)'!AC$1)</f>
        <v>0.921874031355021</v>
      </c>
      <c r="AD29" s="6">
        <f>SUMIFS('overall city offline'!$C$2:$C$2047,'overall city offline'!$A$2:$A$2047,'Overall city offline (analysis)'!$A29,'overall city offline'!$B$2:$B$2047,'Overall city offline (analysis)'!AD$1)</f>
        <v>1.01208499217606</v>
      </c>
      <c r="AE29" s="6">
        <f>SUMIFS('overall city offline'!$C$2:$C$2047,'overall city offline'!$A$2:$A$2047,'Overall city offline (analysis)'!$A29,'overall city offline'!$B$2:$B$2047,'Overall city offline (analysis)'!AE$1)</f>
        <v>1.0110398272769301</v>
      </c>
      <c r="AF29" s="6">
        <f>SUMIFS('overall city offline'!$C$2:$C$2047,'overall city offline'!$A$2:$A$2047,'Overall city offline (analysis)'!$A29,'overall city offline'!$B$2:$B$2047,'Overall city offline (analysis)'!AF$1)</f>
        <v>1.0296209536191401</v>
      </c>
      <c r="AG29" s="6">
        <f>SUMIFS('overall city offline'!$C$2:$C$2047,'overall city offline'!$A$2:$A$2047,'Overall city offline (analysis)'!$A29,'overall city offline'!$B$2:$B$2047,'Overall city offline (analysis)'!AG$1)</f>
        <v>1.0310993770251899</v>
      </c>
      <c r="AH29" s="6">
        <f>SUMIFS('overall city offline'!$C$2:$C$2047,'overall city offline'!$A$2:$A$2047,'Overall city offline (analysis)'!$A29,'overall city offline'!$B$2:$B$2047,'Overall city offline (analysis)'!AH$1)</f>
        <v>0.99705994246485297</v>
      </c>
      <c r="AK29" t="s">
        <v>55</v>
      </c>
      <c r="AL29" s="6">
        <v>1.0536220265598899</v>
      </c>
    </row>
    <row r="30" spans="1:38" x14ac:dyDescent="0.25">
      <c r="A30" t="s">
        <v>35</v>
      </c>
      <c r="B30" s="6">
        <f>SUMIFS('overall city offline'!$C$2:$C$2047,'overall city offline'!$A$2:$A$2047,'Overall city offline (analysis)'!$A30,'overall city offline'!$B$2:$B$2047,'Overall city offline (analysis)'!B$1)</f>
        <v>0.84076571716642701</v>
      </c>
      <c r="C30" s="6">
        <f>SUMIFS('overall city offline'!$C$2:$C$2047,'overall city offline'!$A$2:$A$2047,'Overall city offline (analysis)'!$A30,'overall city offline'!$B$2:$B$2047,'Overall city offline (analysis)'!C$1)</f>
        <v>0.87330894031308204</v>
      </c>
      <c r="D30" s="6">
        <f>SUMIFS('overall city offline'!$C$2:$C$2047,'overall city offline'!$A$2:$A$2047,'Overall city offline (analysis)'!$A30,'overall city offline'!$B$2:$B$2047,'Overall city offline (analysis)'!D$1)</f>
        <v>1.0415866428460201</v>
      </c>
      <c r="E30" s="6">
        <f>SUMIFS('overall city offline'!$C$2:$C$2047,'overall city offline'!$A$2:$A$2047,'Overall city offline (analysis)'!$A30,'overall city offline'!$B$2:$B$2047,'Overall city offline (analysis)'!E$1)</f>
        <v>0.96332397405748604</v>
      </c>
      <c r="F30" s="6">
        <f>SUMIFS('overall city offline'!$C$2:$C$2047,'overall city offline'!$A$2:$A$2047,'Overall city offline (analysis)'!$A30,'overall city offline'!$B$2:$B$2047,'Overall city offline (analysis)'!F$1)</f>
        <v>1.0239918228207801</v>
      </c>
      <c r="G30" s="6">
        <f>SUMIFS('overall city offline'!$C$2:$C$2047,'overall city offline'!$A$2:$A$2047,'Overall city offline (analysis)'!$A30,'overall city offline'!$B$2:$B$2047,'Overall city offline (analysis)'!G$1)</f>
        <v>0.97750947631185903</v>
      </c>
      <c r="H30" s="6">
        <f>SUMIFS('overall city offline'!$C$2:$C$2047,'overall city offline'!$A$2:$A$2047,'Overall city offline (analysis)'!$A30,'overall city offline'!$B$2:$B$2047,'Overall city offline (analysis)'!H$1)</f>
        <v>1.00494608980337</v>
      </c>
      <c r="I30" s="6">
        <f>SUMIFS('overall city offline'!$C$2:$C$2047,'overall city offline'!$A$2:$A$2047,'Overall city offline (analysis)'!$A30,'overall city offline'!$B$2:$B$2047,'Overall city offline (analysis)'!I$1)</f>
        <v>1.0059054187257499</v>
      </c>
      <c r="J30" s="6">
        <f>SUMIFS('overall city offline'!$C$2:$C$2047,'overall city offline'!$A$2:$A$2047,'Overall city offline (analysis)'!$A30,'overall city offline'!$B$2:$B$2047,'Overall city offline (analysis)'!J$1)</f>
        <v>0.94940889098342696</v>
      </c>
      <c r="K30" s="6">
        <f>SUMIFS('overall city offline'!$C$2:$C$2047,'overall city offline'!$A$2:$A$2047,'Overall city offline (analysis)'!$A30,'overall city offline'!$B$2:$B$2047,'Overall city offline (analysis)'!K$1)</f>
        <v>1.0394926856061</v>
      </c>
      <c r="L30" s="6">
        <f>SUMIFS('overall city offline'!$C$2:$C$2047,'overall city offline'!$A$2:$A$2047,'Overall city offline (analysis)'!$A30,'overall city offline'!$B$2:$B$2047,'Overall city offline (analysis)'!L$1)</f>
        <v>1.07615213031907</v>
      </c>
      <c r="M30" s="6">
        <f>SUMIFS('overall city offline'!$C$2:$C$2047,'overall city offline'!$A$2:$A$2047,'Overall city offline (analysis)'!$A30,'overall city offline'!$B$2:$B$2047,'Overall city offline (analysis)'!M$1)</f>
        <v>1.20360821104663</v>
      </c>
      <c r="N30" s="6">
        <f>SUMIFS('overall city offline'!$C$2:$C$2047,'overall city offline'!$A$2:$A$2047,'Overall city offline (analysis)'!$A30,'overall city offline'!$B$2:$B$2047,'Overall city offline (analysis)'!N$1)</f>
        <v>0.90663177602738798</v>
      </c>
      <c r="O30" s="6">
        <f>SUMIFS('overall city offline'!$C$2:$C$2047,'overall city offline'!$A$2:$A$2047,'Overall city offline (analysis)'!$A30,'overall city offline'!$B$2:$B$2047,'Overall city offline (analysis)'!O$1)</f>
        <v>0.93720816832024201</v>
      </c>
      <c r="P30" s="6">
        <f>SUMIFS('overall city offline'!$C$2:$C$2047,'overall city offline'!$A$2:$A$2047,'Overall city offline (analysis)'!$A30,'overall city offline'!$B$2:$B$2047,'Overall city offline (analysis)'!P$1)</f>
        <v>0.84914604951617101</v>
      </c>
      <c r="Q30" s="6">
        <f>SUMIFS('overall city offline'!$C$2:$C$2047,'overall city offline'!$A$2:$A$2047,'Overall city offline (analysis)'!$A30,'overall city offline'!$B$2:$B$2047,'Overall city offline (analysis)'!Q$1)</f>
        <v>0.47594533292750701</v>
      </c>
      <c r="R30" s="6">
        <f>SUMIFS('overall city offline'!$C$2:$C$2047,'overall city offline'!$A$2:$A$2047,'Overall city offline (analysis)'!$A30,'overall city offline'!$B$2:$B$2047,'Overall city offline (analysis)'!R$1)</f>
        <v>0.57715293167214099</v>
      </c>
      <c r="S30" s="6">
        <f>SUMIFS('overall city offline'!$C$2:$C$2047,'overall city offline'!$A$2:$A$2047,'Overall city offline (analysis)'!$A30,'overall city offline'!$B$2:$B$2047,'Overall city offline (analysis)'!S$1)</f>
        <v>0.69680322931331395</v>
      </c>
      <c r="T30" s="6">
        <f>SUMIFS('overall city offline'!$C$2:$C$2047,'overall city offline'!$A$2:$A$2047,'Overall city offline (analysis)'!$A30,'overall city offline'!$B$2:$B$2047,'Overall city offline (analysis)'!T$1)</f>
        <v>0.89215442072477502</v>
      </c>
      <c r="U30" s="6">
        <f>SUMIFS('overall city offline'!$C$2:$C$2047,'overall city offline'!$A$2:$A$2047,'Overall city offline (analysis)'!$A30,'overall city offline'!$B$2:$B$2047,'Overall city offline (analysis)'!U$1)</f>
        <v>0.95100686610067597</v>
      </c>
      <c r="V30" s="6">
        <f>SUMIFS('overall city offline'!$C$2:$C$2047,'overall city offline'!$A$2:$A$2047,'Overall city offline (analysis)'!$A30,'overall city offline'!$B$2:$B$2047,'Overall city offline (analysis)'!V$1)</f>
        <v>0.91509019804923897</v>
      </c>
      <c r="W30" s="6">
        <f>SUMIFS('overall city offline'!$C$2:$C$2047,'overall city offline'!$A$2:$A$2047,'Overall city offline (analysis)'!$A30,'overall city offline'!$B$2:$B$2047,'Overall city offline (analysis)'!W$1)</f>
        <v>0.94508368072683602</v>
      </c>
      <c r="X30" s="6">
        <f>SUMIFS('overall city offline'!$C$2:$C$2047,'overall city offline'!$A$2:$A$2047,'Overall city offline (analysis)'!$A30,'overall city offline'!$B$2:$B$2047,'Overall city offline (analysis)'!X$1)</f>
        <v>0.69118140944639805</v>
      </c>
      <c r="Y30" s="6">
        <f>SUMIFS('overall city offline'!$C$2:$C$2047,'overall city offline'!$A$2:$A$2047,'Overall city offline (analysis)'!$A30,'overall city offline'!$B$2:$B$2047,'Overall city offline (analysis)'!Y$1)</f>
        <v>1.0026821516461399</v>
      </c>
      <c r="Z30" s="6">
        <f>SUMIFS('overall city offline'!$C$2:$C$2047,'overall city offline'!$A$2:$A$2047,'Overall city offline (analysis)'!$A30,'overall city offline'!$B$2:$B$2047,'Overall city offline (analysis)'!Z$1)</f>
        <v>0.58052339232323502</v>
      </c>
      <c r="AA30" s="6">
        <f>SUMIFS('overall city offline'!$C$2:$C$2047,'overall city offline'!$A$2:$A$2047,'Overall city offline (analysis)'!$A30,'overall city offline'!$B$2:$B$2047,'Overall city offline (analysis)'!AA$1)</f>
        <v>0.57388548269267803</v>
      </c>
      <c r="AB30" s="6">
        <f>SUMIFS('overall city offline'!$C$2:$C$2047,'overall city offline'!$A$2:$A$2047,'Overall city offline (analysis)'!$A30,'overall city offline'!$B$2:$B$2047,'Overall city offline (analysis)'!AB$1)</f>
        <v>0.70745629712646196</v>
      </c>
      <c r="AC30" s="6">
        <f>SUMIFS('overall city offline'!$C$2:$C$2047,'overall city offline'!$A$2:$A$2047,'Overall city offline (analysis)'!$A30,'overall city offline'!$B$2:$B$2047,'Overall city offline (analysis)'!AC$1)</f>
        <v>0.874967699192021</v>
      </c>
      <c r="AD30" s="6">
        <f>SUMIFS('overall city offline'!$C$2:$C$2047,'overall city offline'!$A$2:$A$2047,'Overall city offline (analysis)'!$A30,'overall city offline'!$B$2:$B$2047,'Overall city offline (analysis)'!AD$1)</f>
        <v>1.0237056354730001</v>
      </c>
      <c r="AE30" s="6">
        <f>SUMIFS('overall city offline'!$C$2:$C$2047,'overall city offline'!$A$2:$A$2047,'Overall city offline (analysis)'!$A30,'overall city offline'!$B$2:$B$2047,'Overall city offline (analysis)'!AE$1)</f>
        <v>1.00233225000195</v>
      </c>
      <c r="AF30" s="6">
        <f>SUMIFS('overall city offline'!$C$2:$C$2047,'overall city offline'!$A$2:$A$2047,'Overall city offline (analysis)'!$A30,'overall city offline'!$B$2:$B$2047,'Overall city offline (analysis)'!AF$1)</f>
        <v>1.0688519528532501</v>
      </c>
      <c r="AG30" s="6">
        <f>SUMIFS('overall city offline'!$C$2:$C$2047,'overall city offline'!$A$2:$A$2047,'Overall city offline (analysis)'!$A30,'overall city offline'!$B$2:$B$2047,'Overall city offline (analysis)'!AG$1)</f>
        <v>1.0710705750101801</v>
      </c>
      <c r="AH30" s="6">
        <f>SUMIFS('overall city offline'!$C$2:$C$2047,'overall city offline'!$A$2:$A$2047,'Overall city offline (analysis)'!$A30,'overall city offline'!$B$2:$B$2047,'Overall city offline (analysis)'!AH$1)</f>
        <v>1.04526232026385</v>
      </c>
      <c r="AK30" t="s">
        <v>23</v>
      </c>
      <c r="AL30" s="6">
        <v>1.0520130968588499</v>
      </c>
    </row>
    <row r="31" spans="1:38" x14ac:dyDescent="0.25">
      <c r="A31" t="s">
        <v>36</v>
      </c>
      <c r="B31" s="6">
        <f>SUMIFS('overall city offline'!$C$2:$C$2047,'overall city offline'!$A$2:$A$2047,'Overall city offline (analysis)'!$A31,'overall city offline'!$B$2:$B$2047,'Overall city offline (analysis)'!B$1)</f>
        <v>0.85796856114365805</v>
      </c>
      <c r="C31" s="6">
        <f>SUMIFS('overall city offline'!$C$2:$C$2047,'overall city offline'!$A$2:$A$2047,'Overall city offline (analysis)'!$A31,'overall city offline'!$B$2:$B$2047,'Overall city offline (analysis)'!C$1)</f>
        <v>0.86139387614260399</v>
      </c>
      <c r="D31" s="6">
        <f>SUMIFS('overall city offline'!$C$2:$C$2047,'overall city offline'!$A$2:$A$2047,'Overall city offline (analysis)'!$A31,'overall city offline'!$B$2:$B$2047,'Overall city offline (analysis)'!D$1)</f>
        <v>1.04844627992762</v>
      </c>
      <c r="E31" s="6">
        <f>SUMIFS('overall city offline'!$C$2:$C$2047,'overall city offline'!$A$2:$A$2047,'Overall city offline (analysis)'!$A31,'overall city offline'!$B$2:$B$2047,'Overall city offline (analysis)'!E$1)</f>
        <v>0.9746981985473</v>
      </c>
      <c r="F31" s="6">
        <f>SUMIFS('overall city offline'!$C$2:$C$2047,'overall city offline'!$A$2:$A$2047,'Overall city offline (analysis)'!$A31,'overall city offline'!$B$2:$B$2047,'Overall city offline (analysis)'!F$1)</f>
        <v>1.02890597633294</v>
      </c>
      <c r="G31" s="6">
        <f>SUMIFS('overall city offline'!$C$2:$C$2047,'overall city offline'!$A$2:$A$2047,'Overall city offline (analysis)'!$A31,'overall city offline'!$B$2:$B$2047,'Overall city offline (analysis)'!G$1)</f>
        <v>0.98690968525075295</v>
      </c>
      <c r="H31" s="6">
        <f>SUMIFS('overall city offline'!$C$2:$C$2047,'overall city offline'!$A$2:$A$2047,'Overall city offline (analysis)'!$A31,'overall city offline'!$B$2:$B$2047,'Overall city offline (analysis)'!H$1)</f>
        <v>0.98241654890791097</v>
      </c>
      <c r="I31" s="6">
        <f>SUMIFS('overall city offline'!$C$2:$C$2047,'overall city offline'!$A$2:$A$2047,'Overall city offline (analysis)'!$A31,'overall city offline'!$B$2:$B$2047,'Overall city offline (analysis)'!I$1)</f>
        <v>1.00262952734625</v>
      </c>
      <c r="J31" s="6">
        <f>SUMIFS('overall city offline'!$C$2:$C$2047,'overall city offline'!$A$2:$A$2047,'Overall city offline (analysis)'!$A31,'overall city offline'!$B$2:$B$2047,'Overall city offline (analysis)'!J$1)</f>
        <v>0.97049290039255898</v>
      </c>
      <c r="K31" s="6">
        <f>SUMIFS('overall city offline'!$C$2:$C$2047,'overall city offline'!$A$2:$A$2047,'Overall city offline (analysis)'!$A31,'overall city offline'!$B$2:$B$2047,'Overall city offline (analysis)'!K$1)</f>
        <v>1.0126767652773701</v>
      </c>
      <c r="L31" s="6">
        <f>SUMIFS('overall city offline'!$C$2:$C$2047,'overall city offline'!$A$2:$A$2047,'Overall city offline (analysis)'!$A31,'overall city offline'!$B$2:$B$2047,'Overall city offline (analysis)'!L$1)</f>
        <v>1.06800755927172</v>
      </c>
      <c r="M31" s="6">
        <f>SUMIFS('overall city offline'!$C$2:$C$2047,'overall city offline'!$A$2:$A$2047,'Overall city offline (analysis)'!$A31,'overall city offline'!$B$2:$B$2047,'Overall city offline (analysis)'!M$1)</f>
        <v>1.20545412145931</v>
      </c>
      <c r="N31" s="6">
        <f>SUMIFS('overall city offline'!$C$2:$C$2047,'overall city offline'!$A$2:$A$2047,'Overall city offline (analysis)'!$A31,'overall city offline'!$B$2:$B$2047,'Overall city offline (analysis)'!N$1)</f>
        <v>0.91445984454840001</v>
      </c>
      <c r="O31" s="6">
        <f>SUMIFS('overall city offline'!$C$2:$C$2047,'overall city offline'!$A$2:$A$2047,'Overall city offline (analysis)'!$A31,'overall city offline'!$B$2:$B$2047,'Overall city offline (analysis)'!O$1)</f>
        <v>0.92795826933186298</v>
      </c>
      <c r="P31" s="6">
        <f>SUMIFS('overall city offline'!$C$2:$C$2047,'overall city offline'!$A$2:$A$2047,'Overall city offline (analysis)'!$A31,'overall city offline'!$B$2:$B$2047,'Overall city offline (analysis)'!P$1)</f>
        <v>0.90093073684789404</v>
      </c>
      <c r="Q31" s="6">
        <f>SUMIFS('overall city offline'!$C$2:$C$2047,'overall city offline'!$A$2:$A$2047,'Overall city offline (analysis)'!$A31,'overall city offline'!$B$2:$B$2047,'Overall city offline (analysis)'!Q$1)</f>
        <v>0.54009316086036097</v>
      </c>
      <c r="R31" s="6">
        <f>SUMIFS('overall city offline'!$C$2:$C$2047,'overall city offline'!$A$2:$A$2047,'Overall city offline (analysis)'!$A31,'overall city offline'!$B$2:$B$2047,'Overall city offline (analysis)'!R$1)</f>
        <v>0.66410021456762702</v>
      </c>
      <c r="S31" s="6">
        <f>SUMIFS('overall city offline'!$C$2:$C$2047,'overall city offline'!$A$2:$A$2047,'Overall city offline (analysis)'!$A31,'overall city offline'!$B$2:$B$2047,'Overall city offline (analysis)'!S$1)</f>
        <v>0.80241235003473699</v>
      </c>
      <c r="T31" s="6">
        <f>SUMIFS('overall city offline'!$C$2:$C$2047,'overall city offline'!$A$2:$A$2047,'Overall city offline (analysis)'!$A31,'overall city offline'!$B$2:$B$2047,'Overall city offline (analysis)'!T$1)</f>
        <v>0.72785382220745398</v>
      </c>
      <c r="U31" s="6">
        <f>SUMIFS('overall city offline'!$C$2:$C$2047,'overall city offline'!$A$2:$A$2047,'Overall city offline (analysis)'!$A31,'overall city offline'!$B$2:$B$2047,'Overall city offline (analysis)'!U$1)</f>
        <v>0.92264277793938898</v>
      </c>
      <c r="V31" s="6">
        <f>SUMIFS('overall city offline'!$C$2:$C$2047,'overall city offline'!$A$2:$A$2047,'Overall city offline (analysis)'!$A31,'overall city offline'!$B$2:$B$2047,'Overall city offline (analysis)'!V$1)</f>
        <v>0.92126308971048498</v>
      </c>
      <c r="W31" s="6">
        <f>SUMIFS('overall city offline'!$C$2:$C$2047,'overall city offline'!$A$2:$A$2047,'Overall city offline (analysis)'!$A31,'overall city offline'!$B$2:$B$2047,'Overall city offline (analysis)'!W$1)</f>
        <v>0.98232293689386596</v>
      </c>
      <c r="X31" s="6">
        <f>SUMIFS('overall city offline'!$C$2:$C$2047,'overall city offline'!$A$2:$A$2047,'Overall city offline (analysis)'!$A31,'overall city offline'!$B$2:$B$2047,'Overall city offline (analysis)'!X$1)</f>
        <v>0.78126654066760604</v>
      </c>
      <c r="Y31" s="6">
        <f>SUMIFS('overall city offline'!$C$2:$C$2047,'overall city offline'!$A$2:$A$2047,'Overall city offline (analysis)'!$A31,'overall city offline'!$B$2:$B$2047,'Overall city offline (analysis)'!Y$1)</f>
        <v>1.06774981648298</v>
      </c>
      <c r="Z31" s="6">
        <f>SUMIFS('overall city offline'!$C$2:$C$2047,'overall city offline'!$A$2:$A$2047,'Overall city offline (analysis)'!$A31,'overall city offline'!$B$2:$B$2047,'Overall city offline (analysis)'!Z$1)</f>
        <v>0.61633784780840795</v>
      </c>
      <c r="AA31" s="6">
        <f>SUMIFS('overall city offline'!$C$2:$C$2047,'overall city offline'!$A$2:$A$2047,'Overall city offline (analysis)'!$A31,'overall city offline'!$B$2:$B$2047,'Overall city offline (analysis)'!AA$1)</f>
        <v>0.62824165678694399</v>
      </c>
      <c r="AB31" s="6">
        <f>SUMIFS('overall city offline'!$C$2:$C$2047,'overall city offline'!$A$2:$A$2047,'Overall city offline (analysis)'!$A31,'overall city offline'!$B$2:$B$2047,'Overall city offline (analysis)'!AB$1)</f>
        <v>0.767620271439862</v>
      </c>
      <c r="AC31" s="6">
        <f>SUMIFS('overall city offline'!$C$2:$C$2047,'overall city offline'!$A$2:$A$2047,'Overall city offline (analysis)'!$A31,'overall city offline'!$B$2:$B$2047,'Overall city offline (analysis)'!AC$1)</f>
        <v>0.91200287775258304</v>
      </c>
      <c r="AD31" s="6">
        <f>SUMIFS('overall city offline'!$C$2:$C$2047,'overall city offline'!$A$2:$A$2047,'Overall city offline (analysis)'!$A31,'overall city offline'!$B$2:$B$2047,'Overall city offline (analysis)'!AD$1)</f>
        <v>1.0191833409990401</v>
      </c>
      <c r="AE31" s="6">
        <f>SUMIFS('overall city offline'!$C$2:$C$2047,'overall city offline'!$A$2:$A$2047,'Overall city offline (analysis)'!$A31,'overall city offline'!$B$2:$B$2047,'Overall city offline (analysis)'!AE$1)</f>
        <v>1.0050941884422899</v>
      </c>
      <c r="AF31" s="6">
        <f>SUMIFS('overall city offline'!$C$2:$C$2047,'overall city offline'!$A$2:$A$2047,'Overall city offline (analysis)'!$A31,'overall city offline'!$B$2:$B$2047,'Overall city offline (analysis)'!AF$1)</f>
        <v>1.0499343424305601</v>
      </c>
      <c r="AG31" s="6">
        <f>SUMIFS('overall city offline'!$C$2:$C$2047,'overall city offline'!$A$2:$A$2047,'Overall city offline (analysis)'!$A31,'overall city offline'!$B$2:$B$2047,'Overall city offline (analysis)'!AG$1)</f>
        <v>1.0359621210526999</v>
      </c>
      <c r="AH31" s="6">
        <f>SUMIFS('overall city offline'!$C$2:$C$2047,'overall city offline'!$A$2:$A$2047,'Overall city offline (analysis)'!$A31,'overall city offline'!$B$2:$B$2047,'Overall city offline (analysis)'!AH$1)</f>
        <v>1.00368520382329</v>
      </c>
      <c r="AK31" t="s">
        <v>35</v>
      </c>
      <c r="AL31" s="6">
        <v>1.04526232026385</v>
      </c>
    </row>
    <row r="32" spans="1:38" x14ac:dyDescent="0.25">
      <c r="A32" t="s">
        <v>37</v>
      </c>
      <c r="B32" s="6">
        <f>SUMIFS('overall city offline'!$C$2:$C$2047,'overall city offline'!$A$2:$A$2047,'Overall city offline (analysis)'!$A32,'overall city offline'!$B$2:$B$2047,'Overall city offline (analysis)'!B$1)</f>
        <v>0.80721045089771903</v>
      </c>
      <c r="C32" s="6">
        <f>SUMIFS('overall city offline'!$C$2:$C$2047,'overall city offline'!$A$2:$A$2047,'Overall city offline (analysis)'!$A32,'overall city offline'!$B$2:$B$2047,'Overall city offline (analysis)'!C$1)</f>
        <v>0.84973499743303404</v>
      </c>
      <c r="D32" s="6">
        <f>SUMIFS('overall city offline'!$C$2:$C$2047,'overall city offline'!$A$2:$A$2047,'Overall city offline (analysis)'!$A32,'overall city offline'!$B$2:$B$2047,'Overall city offline (analysis)'!D$1)</f>
        <v>1.02250341369835</v>
      </c>
      <c r="E32" s="6">
        <f>SUMIFS('overall city offline'!$C$2:$C$2047,'overall city offline'!$A$2:$A$2047,'Overall city offline (analysis)'!$A32,'overall city offline'!$B$2:$B$2047,'Overall city offline (analysis)'!E$1)</f>
        <v>0.98335908640779202</v>
      </c>
      <c r="F32" s="6">
        <f>SUMIFS('overall city offline'!$C$2:$C$2047,'overall city offline'!$A$2:$A$2047,'Overall city offline (analysis)'!$A32,'overall city offline'!$B$2:$B$2047,'Overall city offline (analysis)'!F$1)</f>
        <v>1.0100288809577</v>
      </c>
      <c r="G32" s="6">
        <f>SUMIFS('overall city offline'!$C$2:$C$2047,'overall city offline'!$A$2:$A$2047,'Overall city offline (analysis)'!$A32,'overall city offline'!$B$2:$B$2047,'Overall city offline (analysis)'!G$1)</f>
        <v>0.97302006433888</v>
      </c>
      <c r="H32" s="6">
        <f>SUMIFS('overall city offline'!$C$2:$C$2047,'overall city offline'!$A$2:$A$2047,'Overall city offline (analysis)'!$A32,'overall city offline'!$B$2:$B$2047,'Overall city offline (analysis)'!H$1)</f>
        <v>0.98733238689914604</v>
      </c>
      <c r="I32" s="6">
        <f>SUMIFS('overall city offline'!$C$2:$C$2047,'overall city offline'!$A$2:$A$2047,'Overall city offline (analysis)'!$A32,'overall city offline'!$B$2:$B$2047,'Overall city offline (analysis)'!I$1)</f>
        <v>0.99750735796350198</v>
      </c>
      <c r="J32" s="6">
        <f>SUMIFS('overall city offline'!$C$2:$C$2047,'overall city offline'!$A$2:$A$2047,'Overall city offline (analysis)'!$A32,'overall city offline'!$B$2:$B$2047,'Overall city offline (analysis)'!J$1)</f>
        <v>0.956463286612389</v>
      </c>
      <c r="K32" s="6">
        <f>SUMIFS('overall city offline'!$C$2:$C$2047,'overall city offline'!$A$2:$A$2047,'Overall city offline (analysis)'!$A32,'overall city offline'!$B$2:$B$2047,'Overall city offline (analysis)'!K$1)</f>
        <v>1.03070839777751</v>
      </c>
      <c r="L32" s="6">
        <f>SUMIFS('overall city offline'!$C$2:$C$2047,'overall city offline'!$A$2:$A$2047,'Overall city offline (analysis)'!$A32,'overall city offline'!$B$2:$B$2047,'Overall city offline (analysis)'!L$1)</f>
        <v>1.1013417744744201</v>
      </c>
      <c r="M32" s="6">
        <f>SUMIFS('overall city offline'!$C$2:$C$2047,'overall city offline'!$A$2:$A$2047,'Overall city offline (analysis)'!$A32,'overall city offline'!$B$2:$B$2047,'Overall city offline (analysis)'!M$1)</f>
        <v>1.2807899025395499</v>
      </c>
      <c r="N32" s="6">
        <f>SUMIFS('overall city offline'!$C$2:$C$2047,'overall city offline'!$A$2:$A$2047,'Overall city offline (analysis)'!$A32,'overall city offline'!$B$2:$B$2047,'Overall city offline (analysis)'!N$1)</f>
        <v>0.88052787785361297</v>
      </c>
      <c r="O32" s="6">
        <f>SUMIFS('overall city offline'!$C$2:$C$2047,'overall city offline'!$A$2:$A$2047,'Overall city offline (analysis)'!$A32,'overall city offline'!$B$2:$B$2047,'Overall city offline (analysis)'!O$1)</f>
        <v>0.91835489735533005</v>
      </c>
      <c r="P32" s="6">
        <f>SUMIFS('overall city offline'!$C$2:$C$2047,'overall city offline'!$A$2:$A$2047,'Overall city offline (analysis)'!$A32,'overall city offline'!$B$2:$B$2047,'Overall city offline (analysis)'!P$1)</f>
        <v>0.83251550383790796</v>
      </c>
      <c r="Q32" s="6">
        <f>SUMIFS('overall city offline'!$C$2:$C$2047,'overall city offline'!$A$2:$A$2047,'Overall city offline (analysis)'!$A32,'overall city offline'!$B$2:$B$2047,'Overall city offline (analysis)'!Q$1)</f>
        <v>0.49374654147252001</v>
      </c>
      <c r="R32" s="6">
        <f>SUMIFS('overall city offline'!$C$2:$C$2047,'overall city offline'!$A$2:$A$2047,'Overall city offline (analysis)'!$A32,'overall city offline'!$B$2:$B$2047,'Overall city offline (analysis)'!R$1)</f>
        <v>0.59486955045310996</v>
      </c>
      <c r="S32" s="6">
        <f>SUMIFS('overall city offline'!$C$2:$C$2047,'overall city offline'!$A$2:$A$2047,'Overall city offline (analysis)'!$A32,'overall city offline'!$B$2:$B$2047,'Overall city offline (analysis)'!S$1)</f>
        <v>0.73198505786086998</v>
      </c>
      <c r="T32" s="6">
        <f>SUMIFS('overall city offline'!$C$2:$C$2047,'overall city offline'!$A$2:$A$2047,'Overall city offline (analysis)'!$A32,'overall city offline'!$B$2:$B$2047,'Overall city offline (analysis)'!T$1)</f>
        <v>0.93983903569309002</v>
      </c>
      <c r="U32" s="6">
        <f>SUMIFS('overall city offline'!$C$2:$C$2047,'overall city offline'!$A$2:$A$2047,'Overall city offline (analysis)'!$A32,'overall city offline'!$B$2:$B$2047,'Overall city offline (analysis)'!U$1)</f>
        <v>1.05364054563244</v>
      </c>
      <c r="V32" s="6">
        <f>SUMIFS('overall city offline'!$C$2:$C$2047,'overall city offline'!$A$2:$A$2047,'Overall city offline (analysis)'!$A32,'overall city offline'!$B$2:$B$2047,'Overall city offline (analysis)'!V$1)</f>
        <v>0.97362206885248603</v>
      </c>
      <c r="W32" s="6">
        <f>SUMIFS('overall city offline'!$C$2:$C$2047,'overall city offline'!$A$2:$A$2047,'Overall city offline (analysis)'!$A32,'overall city offline'!$B$2:$B$2047,'Overall city offline (analysis)'!W$1)</f>
        <v>0.96104157479992602</v>
      </c>
      <c r="X32" s="6">
        <f>SUMIFS('overall city offline'!$C$2:$C$2047,'overall city offline'!$A$2:$A$2047,'Overall city offline (analysis)'!$A32,'overall city offline'!$B$2:$B$2047,'Overall city offline (analysis)'!X$1)</f>
        <v>0.75316449364805205</v>
      </c>
      <c r="Y32" s="6">
        <f>SUMIFS('overall city offline'!$C$2:$C$2047,'overall city offline'!$A$2:$A$2047,'Overall city offline (analysis)'!$A32,'overall city offline'!$B$2:$B$2047,'Overall city offline (analysis)'!Y$1)</f>
        <v>1.27853980855572</v>
      </c>
      <c r="Z32" s="6">
        <f>SUMIFS('overall city offline'!$C$2:$C$2047,'overall city offline'!$A$2:$A$2047,'Overall city offline (analysis)'!$A32,'overall city offline'!$B$2:$B$2047,'Overall city offline (analysis)'!Z$1)</f>
        <v>0.59416350792783401</v>
      </c>
      <c r="AA32" s="6">
        <f>SUMIFS('overall city offline'!$C$2:$C$2047,'overall city offline'!$A$2:$A$2047,'Overall city offline (analysis)'!$A32,'overall city offline'!$B$2:$B$2047,'Overall city offline (analysis)'!AA$1)</f>
        <v>0.60659427653394704</v>
      </c>
      <c r="AB32" s="6">
        <f>SUMIFS('overall city offline'!$C$2:$C$2047,'overall city offline'!$A$2:$A$2047,'Overall city offline (analysis)'!$A32,'overall city offline'!$B$2:$B$2047,'Overall city offline (analysis)'!AB$1)</f>
        <v>0.74550305710071796</v>
      </c>
      <c r="AC32" s="6">
        <f>SUMIFS('overall city offline'!$C$2:$C$2047,'overall city offline'!$A$2:$A$2047,'Overall city offline (analysis)'!$A32,'overall city offline'!$B$2:$B$2047,'Overall city offline (analysis)'!AC$1)</f>
        <v>0.95451651480017397</v>
      </c>
      <c r="AD32" s="6">
        <f>SUMIFS('overall city offline'!$C$2:$C$2047,'overall city offline'!$A$2:$A$2047,'Overall city offline (analysis)'!$A32,'overall city offline'!$B$2:$B$2047,'Overall city offline (analysis)'!AD$1)</f>
        <v>1.09870690442243</v>
      </c>
      <c r="AE32" s="6">
        <f>SUMIFS('overall city offline'!$C$2:$C$2047,'overall city offline'!$A$2:$A$2047,'Overall city offline (analysis)'!$A32,'overall city offline'!$B$2:$B$2047,'Overall city offline (analysis)'!AE$1)</f>
        <v>1.09922215306383</v>
      </c>
      <c r="AF32" s="6">
        <f>SUMIFS('overall city offline'!$C$2:$C$2047,'overall city offline'!$A$2:$A$2047,'Overall city offline (analysis)'!$A32,'overall city offline'!$B$2:$B$2047,'Overall city offline (analysis)'!AF$1)</f>
        <v>1.1805337946219201</v>
      </c>
      <c r="AG32" s="6">
        <f>SUMIFS('overall city offline'!$C$2:$C$2047,'overall city offline'!$A$2:$A$2047,'Overall city offline (analysis)'!$A32,'overall city offline'!$B$2:$B$2047,'Overall city offline (analysis)'!AG$1)</f>
        <v>1.19622982674361</v>
      </c>
      <c r="AH32" s="6">
        <f>SUMIFS('overall city offline'!$C$2:$C$2047,'overall city offline'!$A$2:$A$2047,'Overall city offline (analysis)'!$A32,'overall city offline'!$B$2:$B$2047,'Overall city offline (analysis)'!AH$1)</f>
        <v>1.1363228935629199</v>
      </c>
      <c r="AK32" t="s">
        <v>12</v>
      </c>
      <c r="AL32" s="6">
        <v>1.04106081329342</v>
      </c>
    </row>
    <row r="33" spans="1:38" x14ac:dyDescent="0.25">
      <c r="A33" t="s">
        <v>38</v>
      </c>
      <c r="B33" s="6">
        <f>SUMIFS('overall city offline'!$C$2:$C$2047,'overall city offline'!$A$2:$A$2047,'Overall city offline (analysis)'!$A33,'overall city offline'!$B$2:$B$2047,'Overall city offline (analysis)'!B$1)</f>
        <v>0.88304342750532505</v>
      </c>
      <c r="C33" s="6">
        <f>SUMIFS('overall city offline'!$C$2:$C$2047,'overall city offline'!$A$2:$A$2047,'Overall city offline (analysis)'!$A33,'overall city offline'!$B$2:$B$2047,'Overall city offline (analysis)'!C$1)</f>
        <v>0.89302962889243998</v>
      </c>
      <c r="D33" s="6">
        <f>SUMIFS('overall city offline'!$C$2:$C$2047,'overall city offline'!$A$2:$A$2047,'Overall city offline (analysis)'!$A33,'overall city offline'!$B$2:$B$2047,'Overall city offline (analysis)'!D$1)</f>
        <v>1.0510759436071999</v>
      </c>
      <c r="E33" s="6">
        <f>SUMIFS('overall city offline'!$C$2:$C$2047,'overall city offline'!$A$2:$A$2047,'Overall city offline (analysis)'!$A33,'overall city offline'!$B$2:$B$2047,'Overall city offline (analysis)'!E$1)</f>
        <v>0.99270490372968501</v>
      </c>
      <c r="F33" s="6">
        <f>SUMIFS('overall city offline'!$C$2:$C$2047,'overall city offline'!$A$2:$A$2047,'Overall city offline (analysis)'!$A33,'overall city offline'!$B$2:$B$2047,'Overall city offline (analysis)'!F$1)</f>
        <v>1.03629580741665</v>
      </c>
      <c r="G33" s="6">
        <f>SUMIFS('overall city offline'!$C$2:$C$2047,'overall city offline'!$A$2:$A$2047,'Overall city offline (analysis)'!$A33,'overall city offline'!$B$2:$B$2047,'Overall city offline (analysis)'!G$1)</f>
        <v>1.0167321714565301</v>
      </c>
      <c r="H33" s="6">
        <f>SUMIFS('overall city offline'!$C$2:$C$2047,'overall city offline'!$A$2:$A$2047,'Overall city offline (analysis)'!$A33,'overall city offline'!$B$2:$B$2047,'Overall city offline (analysis)'!H$1)</f>
        <v>1.0285068828542001</v>
      </c>
      <c r="I33" s="6">
        <f>SUMIFS('overall city offline'!$C$2:$C$2047,'overall city offline'!$A$2:$A$2047,'Overall city offline (analysis)'!$A33,'overall city offline'!$B$2:$B$2047,'Overall city offline (analysis)'!I$1)</f>
        <v>0.98642935435239698</v>
      </c>
      <c r="J33" s="6">
        <f>SUMIFS('overall city offline'!$C$2:$C$2047,'overall city offline'!$A$2:$A$2047,'Overall city offline (analysis)'!$A33,'overall city offline'!$B$2:$B$2047,'Overall city offline (analysis)'!J$1)</f>
        <v>0.95938177829334803</v>
      </c>
      <c r="K33" s="6">
        <f>SUMIFS('overall city offline'!$C$2:$C$2047,'overall city offline'!$A$2:$A$2047,'Overall city offline (analysis)'!$A33,'overall city offline'!$B$2:$B$2047,'Overall city offline (analysis)'!K$1)</f>
        <v>1.0003834681256201</v>
      </c>
      <c r="L33" s="6">
        <f>SUMIFS('overall city offline'!$C$2:$C$2047,'overall city offline'!$A$2:$A$2047,'Overall city offline (analysis)'!$A33,'overall city offline'!$B$2:$B$2047,'Overall city offline (analysis)'!L$1)</f>
        <v>1.02210375915942</v>
      </c>
      <c r="M33" s="6">
        <f>SUMIFS('overall city offline'!$C$2:$C$2047,'overall city offline'!$A$2:$A$2047,'Overall city offline (analysis)'!$A33,'overall city offline'!$B$2:$B$2047,'Overall city offline (analysis)'!M$1)</f>
        <v>1.13031287460717</v>
      </c>
      <c r="N33" s="6">
        <f>SUMIFS('overall city offline'!$C$2:$C$2047,'overall city offline'!$A$2:$A$2047,'Overall city offline (analysis)'!$A33,'overall city offline'!$B$2:$B$2047,'Overall city offline (analysis)'!N$1)</f>
        <v>0.91108193088775002</v>
      </c>
      <c r="O33" s="6">
        <f>SUMIFS('overall city offline'!$C$2:$C$2047,'overall city offline'!$A$2:$A$2047,'Overall city offline (analysis)'!$A33,'overall city offline'!$B$2:$B$2047,'Overall city offline (analysis)'!O$1)</f>
        <v>0.92125237253521697</v>
      </c>
      <c r="P33" s="6">
        <f>SUMIFS('overall city offline'!$C$2:$C$2047,'overall city offline'!$A$2:$A$2047,'Overall city offline (analysis)'!$A33,'overall city offline'!$B$2:$B$2047,'Overall city offline (analysis)'!P$1)</f>
        <v>0.86942167187122898</v>
      </c>
      <c r="Q33" s="6">
        <f>SUMIFS('overall city offline'!$C$2:$C$2047,'overall city offline'!$A$2:$A$2047,'Overall city offline (analysis)'!$A33,'overall city offline'!$B$2:$B$2047,'Overall city offline (analysis)'!Q$1)</f>
        <v>0.49321509004022401</v>
      </c>
      <c r="R33" s="6">
        <f>SUMIFS('overall city offline'!$C$2:$C$2047,'overall city offline'!$A$2:$A$2047,'Overall city offline (analysis)'!$A33,'overall city offline'!$B$2:$B$2047,'Overall city offline (analysis)'!R$1)</f>
        <v>0.60110284768301003</v>
      </c>
      <c r="S33" s="6">
        <f>SUMIFS('overall city offline'!$C$2:$C$2047,'overall city offline'!$A$2:$A$2047,'Overall city offline (analysis)'!$A33,'overall city offline'!$B$2:$B$2047,'Overall city offline (analysis)'!S$1)</f>
        <v>0.73042674289405995</v>
      </c>
      <c r="T33" s="6">
        <f>SUMIFS('overall city offline'!$C$2:$C$2047,'overall city offline'!$A$2:$A$2047,'Overall city offline (analysis)'!$A33,'overall city offline'!$B$2:$B$2047,'Overall city offline (analysis)'!T$1)</f>
        <v>0.89153042257515502</v>
      </c>
      <c r="U33" s="6">
        <f>SUMIFS('overall city offline'!$C$2:$C$2047,'overall city offline'!$A$2:$A$2047,'Overall city offline (analysis)'!$A33,'overall city offline'!$B$2:$B$2047,'Overall city offline (analysis)'!U$1)</f>
        <v>0.90766136380996798</v>
      </c>
      <c r="V33" s="6">
        <f>SUMIFS('overall city offline'!$C$2:$C$2047,'overall city offline'!$A$2:$A$2047,'Overall city offline (analysis)'!$A33,'overall city offline'!$B$2:$B$2047,'Overall city offline (analysis)'!V$1)</f>
        <v>0.90626125336570196</v>
      </c>
      <c r="W33" s="6">
        <f>SUMIFS('overall city offline'!$C$2:$C$2047,'overall city offline'!$A$2:$A$2047,'Overall city offline (analysis)'!$A33,'overall city offline'!$B$2:$B$2047,'Overall city offline (analysis)'!W$1)</f>
        <v>0.92797536600975306</v>
      </c>
      <c r="X33" s="6">
        <f>SUMIFS('overall city offline'!$C$2:$C$2047,'overall city offline'!$A$2:$A$2047,'Overall city offline (analysis)'!$A33,'overall city offline'!$B$2:$B$2047,'Overall city offline (analysis)'!X$1)</f>
        <v>0.69791177371075497</v>
      </c>
      <c r="Y33" s="6">
        <f>SUMIFS('overall city offline'!$C$2:$C$2047,'overall city offline'!$A$2:$A$2047,'Overall city offline (analysis)'!$A33,'overall city offline'!$B$2:$B$2047,'Overall city offline (analysis)'!Y$1)</f>
        <v>0.90505444497853305</v>
      </c>
      <c r="Z33" s="6">
        <f>SUMIFS('overall city offline'!$C$2:$C$2047,'overall city offline'!$A$2:$A$2047,'Overall city offline (analysis)'!$A33,'overall city offline'!$B$2:$B$2047,'Overall city offline (analysis)'!Z$1)</f>
        <v>0.56064666972561406</v>
      </c>
      <c r="AA33" s="6">
        <f>SUMIFS('overall city offline'!$C$2:$C$2047,'overall city offline'!$A$2:$A$2047,'Overall city offline (analysis)'!$A33,'overall city offline'!$B$2:$B$2047,'Overall city offline (analysis)'!AA$1)</f>
        <v>0.57084213113736104</v>
      </c>
      <c r="AB33" s="6">
        <f>SUMIFS('overall city offline'!$C$2:$C$2047,'overall city offline'!$A$2:$A$2047,'Overall city offline (analysis)'!$A33,'overall city offline'!$B$2:$B$2047,'Overall city offline (analysis)'!AB$1)</f>
        <v>0.69926960137486105</v>
      </c>
      <c r="AC33" s="6">
        <f>SUMIFS('overall city offline'!$C$2:$C$2047,'overall city offline'!$A$2:$A$2047,'Overall city offline (analysis)'!$A33,'overall city offline'!$B$2:$B$2047,'Overall city offline (analysis)'!AC$1)</f>
        <v>0.86231249894073403</v>
      </c>
      <c r="AD33" s="6">
        <f>SUMIFS('overall city offline'!$C$2:$C$2047,'overall city offline'!$A$2:$A$2047,'Overall city offline (analysis)'!$A33,'overall city offline'!$B$2:$B$2047,'Overall city offline (analysis)'!AD$1)</f>
        <v>0.97819275889290402</v>
      </c>
      <c r="AE33" s="6">
        <f>SUMIFS('overall city offline'!$C$2:$C$2047,'overall city offline'!$A$2:$A$2047,'Overall city offline (analysis)'!$A33,'overall city offline'!$B$2:$B$2047,'Overall city offline (analysis)'!AE$1)</f>
        <v>0.96856498094047405</v>
      </c>
      <c r="AF33" s="6">
        <f>SUMIFS('overall city offline'!$C$2:$C$2047,'overall city offline'!$A$2:$A$2047,'Overall city offline (analysis)'!$A33,'overall city offline'!$B$2:$B$2047,'Overall city offline (analysis)'!AF$1)</f>
        <v>1.01872871942487</v>
      </c>
      <c r="AG33" s="6">
        <f>SUMIFS('overall city offline'!$C$2:$C$2047,'overall city offline'!$A$2:$A$2047,'Overall city offline (analysis)'!$A33,'overall city offline'!$B$2:$B$2047,'Overall city offline (analysis)'!AG$1)</f>
        <v>0.98437683192403502</v>
      </c>
      <c r="AH33" s="6">
        <f>SUMIFS('overall city offline'!$C$2:$C$2047,'overall city offline'!$A$2:$A$2047,'Overall city offline (analysis)'!$A33,'overall city offline'!$B$2:$B$2047,'Overall city offline (analysis)'!AH$1)</f>
        <v>0.97373468817448805</v>
      </c>
      <c r="AK33" t="s">
        <v>17</v>
      </c>
      <c r="AL33" s="6">
        <v>1.03952821412029</v>
      </c>
    </row>
    <row r="34" spans="1:38" x14ac:dyDescent="0.25">
      <c r="A34" t="s">
        <v>39</v>
      </c>
      <c r="B34" s="6">
        <f>SUMIFS('overall city offline'!$C$2:$C$2047,'overall city offline'!$A$2:$A$2047,'Overall city offline (analysis)'!$A34,'overall city offline'!$B$2:$B$2047,'Overall city offline (analysis)'!B$1)</f>
        <v>0.80631953614075902</v>
      </c>
      <c r="C34" s="6">
        <f>SUMIFS('overall city offline'!$C$2:$C$2047,'overall city offline'!$A$2:$A$2047,'Overall city offline (analysis)'!$A34,'overall city offline'!$B$2:$B$2047,'Overall city offline (analysis)'!C$1)</f>
        <v>0.84039462677473398</v>
      </c>
      <c r="D34" s="6">
        <f>SUMIFS('overall city offline'!$C$2:$C$2047,'overall city offline'!$A$2:$A$2047,'Overall city offline (analysis)'!$A34,'overall city offline'!$B$2:$B$2047,'Overall city offline (analysis)'!D$1)</f>
        <v>0.97155103528252595</v>
      </c>
      <c r="E34" s="6">
        <f>SUMIFS('overall city offline'!$C$2:$C$2047,'overall city offline'!$A$2:$A$2047,'Overall city offline (analysis)'!$A34,'overall city offline'!$B$2:$B$2047,'Overall city offline (analysis)'!E$1)</f>
        <v>0.97665959238200395</v>
      </c>
      <c r="F34" s="6">
        <f>SUMIFS('overall city offline'!$C$2:$C$2047,'overall city offline'!$A$2:$A$2047,'Overall city offline (analysis)'!$A34,'overall city offline'!$B$2:$B$2047,'Overall city offline (analysis)'!F$1)</f>
        <v>1.0290679236259599</v>
      </c>
      <c r="G34" s="6">
        <f>SUMIFS('overall city offline'!$C$2:$C$2047,'overall city offline'!$A$2:$A$2047,'Overall city offline (analysis)'!$A34,'overall city offline'!$B$2:$B$2047,'Overall city offline (analysis)'!G$1)</f>
        <v>1.0359853572722</v>
      </c>
      <c r="H34" s="6">
        <f>SUMIFS('overall city offline'!$C$2:$C$2047,'overall city offline'!$A$2:$A$2047,'Overall city offline (analysis)'!$A34,'overall city offline'!$B$2:$B$2047,'Overall city offline (analysis)'!H$1)</f>
        <v>1.08284290766578</v>
      </c>
      <c r="I34" s="6">
        <f>SUMIFS('overall city offline'!$C$2:$C$2047,'overall city offline'!$A$2:$A$2047,'Overall city offline (analysis)'!$A34,'overall city offline'!$B$2:$B$2047,'Overall city offline (analysis)'!I$1)</f>
        <v>1.1333806324434501</v>
      </c>
      <c r="J34" s="6">
        <f>SUMIFS('overall city offline'!$C$2:$C$2047,'overall city offline'!$A$2:$A$2047,'Overall city offline (analysis)'!$A34,'overall city offline'!$B$2:$B$2047,'Overall city offline (analysis)'!J$1)</f>
        <v>1.0666231439224201</v>
      </c>
      <c r="K34" s="6">
        <f>SUMIFS('overall city offline'!$C$2:$C$2047,'overall city offline'!$A$2:$A$2047,'Overall city offline (analysis)'!$A34,'overall city offline'!$B$2:$B$2047,'Overall city offline (analysis)'!K$1)</f>
        <v>1.0332719289149701</v>
      </c>
      <c r="L34" s="6">
        <f>SUMIFS('overall city offline'!$C$2:$C$2047,'overall city offline'!$A$2:$A$2047,'Overall city offline (analysis)'!$A34,'overall city offline'!$B$2:$B$2047,'Overall city offline (analysis)'!L$1)</f>
        <v>0.94943807808167502</v>
      </c>
      <c r="M34" s="6">
        <f>SUMIFS('overall city offline'!$C$2:$C$2047,'overall city offline'!$A$2:$A$2047,'Overall city offline (analysis)'!$A34,'overall city offline'!$B$2:$B$2047,'Overall city offline (analysis)'!M$1)</f>
        <v>1.07446523749352</v>
      </c>
      <c r="N34" s="6">
        <f>SUMIFS('overall city offline'!$C$2:$C$2047,'overall city offline'!$A$2:$A$2047,'Overall city offline (analysis)'!$A34,'overall city offline'!$B$2:$B$2047,'Overall city offline (analysis)'!N$1)</f>
        <v>0.87931313942325295</v>
      </c>
      <c r="O34" s="6">
        <f>SUMIFS('overall city offline'!$C$2:$C$2047,'overall city offline'!$A$2:$A$2047,'Overall city offline (analysis)'!$A34,'overall city offline'!$B$2:$B$2047,'Overall city offline (analysis)'!O$1)</f>
        <v>0.90451096248639096</v>
      </c>
      <c r="P34" s="6">
        <f>SUMIFS('overall city offline'!$C$2:$C$2047,'overall city offline'!$A$2:$A$2047,'Overall city offline (analysis)'!$A34,'overall city offline'!$B$2:$B$2047,'Overall city offline (analysis)'!P$1)</f>
        <v>0.78489307232463301</v>
      </c>
      <c r="Q34" s="6">
        <f>SUMIFS('overall city offline'!$C$2:$C$2047,'overall city offline'!$A$2:$A$2047,'Overall city offline (analysis)'!$A34,'overall city offline'!$B$2:$B$2047,'Overall city offline (analysis)'!Q$1)</f>
        <v>0.41369393678216598</v>
      </c>
      <c r="R34" s="6">
        <f>SUMIFS('overall city offline'!$C$2:$C$2047,'overall city offline'!$A$2:$A$2047,'Overall city offline (analysis)'!$A34,'overall city offline'!$B$2:$B$2047,'Overall city offline (analysis)'!R$1)</f>
        <v>0.53307795832137705</v>
      </c>
      <c r="S34" s="6">
        <f>SUMIFS('overall city offline'!$C$2:$C$2047,'overall city offline'!$A$2:$A$2047,'Overall city offline (analysis)'!$A34,'overall city offline'!$B$2:$B$2047,'Overall city offline (analysis)'!S$1)</f>
        <v>0.62513941756003699</v>
      </c>
      <c r="T34" s="6">
        <f>SUMIFS('overall city offline'!$C$2:$C$2047,'overall city offline'!$A$2:$A$2047,'Overall city offline (analysis)'!$A34,'overall city offline'!$B$2:$B$2047,'Overall city offline (analysis)'!T$1)</f>
        <v>0.75676556765465097</v>
      </c>
      <c r="U34" s="6">
        <f>SUMIFS('overall city offline'!$C$2:$C$2047,'overall city offline'!$A$2:$A$2047,'Overall city offline (analysis)'!$A34,'overall city offline'!$B$2:$B$2047,'Overall city offline (analysis)'!U$1)</f>
        <v>0.82249320256151504</v>
      </c>
      <c r="V34" s="6">
        <f>SUMIFS('overall city offline'!$C$2:$C$2047,'overall city offline'!$A$2:$A$2047,'Overall city offline (analysis)'!$A34,'overall city offline'!$B$2:$B$2047,'Overall city offline (analysis)'!V$1)</f>
        <v>0.82789196043466495</v>
      </c>
      <c r="W34" s="6">
        <f>SUMIFS('overall city offline'!$C$2:$C$2047,'overall city offline'!$A$2:$A$2047,'Overall city offline (analysis)'!$A34,'overall city offline'!$B$2:$B$2047,'Overall city offline (analysis)'!W$1)</f>
        <v>0.79767764171733402</v>
      </c>
      <c r="X34" s="6">
        <f>SUMIFS('overall city offline'!$C$2:$C$2047,'overall city offline'!$A$2:$A$2047,'Overall city offline (analysis)'!$A34,'overall city offline'!$B$2:$B$2047,'Overall city offline (analysis)'!X$1)</f>
        <v>0.58431572101328499</v>
      </c>
      <c r="Y34" s="6">
        <f>SUMIFS('overall city offline'!$C$2:$C$2047,'overall city offline'!$A$2:$A$2047,'Overall city offline (analysis)'!$A34,'overall city offline'!$B$2:$B$2047,'Overall city offline (analysis)'!Y$1)</f>
        <v>0.71915178759688603</v>
      </c>
      <c r="Z34" s="6">
        <f>SUMIFS('overall city offline'!$C$2:$C$2047,'overall city offline'!$A$2:$A$2047,'Overall city offline (analysis)'!$A34,'overall city offline'!$B$2:$B$2047,'Overall city offline (analysis)'!Z$1)</f>
        <v>0.492177999109013</v>
      </c>
      <c r="AA34" s="6">
        <f>SUMIFS('overall city offline'!$C$2:$C$2047,'overall city offline'!$A$2:$A$2047,'Overall city offline (analysis)'!$A34,'overall city offline'!$B$2:$B$2047,'Overall city offline (analysis)'!AA$1)</f>
        <v>0.49279109552936801</v>
      </c>
      <c r="AB34" s="6">
        <f>SUMIFS('overall city offline'!$C$2:$C$2047,'overall city offline'!$A$2:$A$2047,'Overall city offline (analysis)'!$A34,'overall city offline'!$B$2:$B$2047,'Overall city offline (analysis)'!AB$1)</f>
        <v>0.60669653057753903</v>
      </c>
      <c r="AC34" s="6">
        <f>SUMIFS('overall city offline'!$C$2:$C$2047,'overall city offline'!$A$2:$A$2047,'Overall city offline (analysis)'!$A34,'overall city offline'!$B$2:$B$2047,'Overall city offline (analysis)'!AC$1)</f>
        <v>0.70573369018390997</v>
      </c>
      <c r="AD34" s="6">
        <f>SUMIFS('overall city offline'!$C$2:$C$2047,'overall city offline'!$A$2:$A$2047,'Overall city offline (analysis)'!$A34,'overall city offline'!$B$2:$B$2047,'Overall city offline (analysis)'!AD$1)</f>
        <v>0.81153543208263001</v>
      </c>
      <c r="AE34" s="6">
        <f>SUMIFS('overall city offline'!$C$2:$C$2047,'overall city offline'!$A$2:$A$2047,'Overall city offline (analysis)'!$A34,'overall city offline'!$B$2:$B$2047,'Overall city offline (analysis)'!AE$1)</f>
        <v>0.80884884795027601</v>
      </c>
      <c r="AF34" s="6">
        <f>SUMIFS('overall city offline'!$C$2:$C$2047,'overall city offline'!$A$2:$A$2047,'Overall city offline (analysis)'!$A34,'overall city offline'!$B$2:$B$2047,'Overall city offline (analysis)'!AF$1)</f>
        <v>0.92265893341787197</v>
      </c>
      <c r="AG34" s="6">
        <f>SUMIFS('overall city offline'!$C$2:$C$2047,'overall city offline'!$A$2:$A$2047,'Overall city offline (analysis)'!$A34,'overall city offline'!$B$2:$B$2047,'Overall city offline (analysis)'!AG$1)</f>
        <v>1.0200668498962899</v>
      </c>
      <c r="AH34" s="6">
        <f>SUMIFS('overall city offline'!$C$2:$C$2047,'overall city offline'!$A$2:$A$2047,'Overall city offline (analysis)'!$A34,'overall city offline'!$B$2:$B$2047,'Overall city offline (analysis)'!AH$1)</f>
        <v>0.981084001684007</v>
      </c>
      <c r="AK34" t="s">
        <v>10</v>
      </c>
      <c r="AL34" s="6">
        <v>1.0391973612060601</v>
      </c>
    </row>
    <row r="35" spans="1:38" x14ac:dyDescent="0.25">
      <c r="A35" t="s">
        <v>40</v>
      </c>
      <c r="B35" s="6">
        <f>SUMIFS('overall city offline'!$C$2:$C$2047,'overall city offline'!$A$2:$A$2047,'Overall city offline (analysis)'!$A35,'overall city offline'!$B$2:$B$2047,'Overall city offline (analysis)'!B$1)</f>
        <v>0.85178196744345802</v>
      </c>
      <c r="C35" s="6">
        <f>SUMIFS('overall city offline'!$C$2:$C$2047,'overall city offline'!$A$2:$A$2047,'Overall city offline (analysis)'!$A35,'overall city offline'!$B$2:$B$2047,'Overall city offline (analysis)'!C$1)</f>
        <v>0.87871334465670603</v>
      </c>
      <c r="D35" s="6">
        <f>SUMIFS('overall city offline'!$C$2:$C$2047,'overall city offline'!$A$2:$A$2047,'Overall city offline (analysis)'!$A35,'overall city offline'!$B$2:$B$2047,'Overall city offline (analysis)'!D$1)</f>
        <v>1.0376489296628499</v>
      </c>
      <c r="E35" s="6">
        <f>SUMIFS('overall city offline'!$C$2:$C$2047,'overall city offline'!$A$2:$A$2047,'Overall city offline (analysis)'!$A35,'overall city offline'!$B$2:$B$2047,'Overall city offline (analysis)'!E$1)</f>
        <v>0.98510469360764796</v>
      </c>
      <c r="F35" s="6">
        <f>SUMIFS('overall city offline'!$C$2:$C$2047,'overall city offline'!$A$2:$A$2047,'Overall city offline (analysis)'!$A35,'overall city offline'!$B$2:$B$2047,'Overall city offline (analysis)'!F$1)</f>
        <v>1.02657417889058</v>
      </c>
      <c r="G35" s="6">
        <f>SUMIFS('overall city offline'!$C$2:$C$2047,'overall city offline'!$A$2:$A$2047,'Overall city offline (analysis)'!$A35,'overall city offline'!$B$2:$B$2047,'Overall city offline (analysis)'!G$1)</f>
        <v>0.98728541440583495</v>
      </c>
      <c r="H35" s="6">
        <f>SUMIFS('overall city offline'!$C$2:$C$2047,'overall city offline'!$A$2:$A$2047,'Overall city offline (analysis)'!$A35,'overall city offline'!$B$2:$B$2047,'Overall city offline (analysis)'!H$1)</f>
        <v>1.0086469059587999</v>
      </c>
      <c r="I35" s="6">
        <f>SUMIFS('overall city offline'!$C$2:$C$2047,'overall city offline'!$A$2:$A$2047,'Overall city offline (analysis)'!$A35,'overall city offline'!$B$2:$B$2047,'Overall city offline (analysis)'!I$1)</f>
        <v>1.01017270401157</v>
      </c>
      <c r="J35" s="6">
        <f>SUMIFS('overall city offline'!$C$2:$C$2047,'overall city offline'!$A$2:$A$2047,'Overall city offline (analysis)'!$A35,'overall city offline'!$B$2:$B$2047,'Overall city offline (analysis)'!J$1)</f>
        <v>0.95829223847796496</v>
      </c>
      <c r="K35" s="6">
        <f>SUMIFS('overall city offline'!$C$2:$C$2047,'overall city offline'!$A$2:$A$2047,'Overall city offline (analysis)'!$A35,'overall city offline'!$B$2:$B$2047,'Overall city offline (analysis)'!K$1)</f>
        <v>1.0074638030494001</v>
      </c>
      <c r="L35" s="6">
        <f>SUMIFS('overall city offline'!$C$2:$C$2047,'overall city offline'!$A$2:$A$2047,'Overall city offline (analysis)'!$A35,'overall city offline'!$B$2:$B$2047,'Overall city offline (analysis)'!L$1)</f>
        <v>1.0481721198854801</v>
      </c>
      <c r="M35" s="6">
        <f>SUMIFS('overall city offline'!$C$2:$C$2047,'overall city offline'!$A$2:$A$2047,'Overall city offline (analysis)'!$A35,'overall city offline'!$B$2:$B$2047,'Overall city offline (analysis)'!M$1)</f>
        <v>1.2001436999497199</v>
      </c>
      <c r="N35" s="6">
        <f>SUMIFS('overall city offline'!$C$2:$C$2047,'overall city offline'!$A$2:$A$2047,'Overall city offline (analysis)'!$A35,'overall city offline'!$B$2:$B$2047,'Overall city offline (analysis)'!N$1)</f>
        <v>0.91700203051423101</v>
      </c>
      <c r="O35" s="6">
        <f>SUMIFS('overall city offline'!$C$2:$C$2047,'overall city offline'!$A$2:$A$2047,'Overall city offline (analysis)'!$A35,'overall city offline'!$B$2:$B$2047,'Overall city offline (analysis)'!O$1)</f>
        <v>0.92681368752525795</v>
      </c>
      <c r="P35" s="6">
        <f>SUMIFS('overall city offline'!$C$2:$C$2047,'overall city offline'!$A$2:$A$2047,'Overall city offline (analysis)'!$A35,'overall city offline'!$B$2:$B$2047,'Overall city offline (analysis)'!P$1)</f>
        <v>0.87865566181061805</v>
      </c>
      <c r="Q35" s="6">
        <f>SUMIFS('overall city offline'!$C$2:$C$2047,'overall city offline'!$A$2:$A$2047,'Overall city offline (analysis)'!$A35,'overall city offline'!$B$2:$B$2047,'Overall city offline (analysis)'!Q$1)</f>
        <v>0.54582232863537805</v>
      </c>
      <c r="R35" s="6">
        <f>SUMIFS('overall city offline'!$C$2:$C$2047,'overall city offline'!$A$2:$A$2047,'Overall city offline (analysis)'!$A35,'overall city offline'!$B$2:$B$2047,'Overall city offline (analysis)'!R$1)</f>
        <v>0.66357256205765303</v>
      </c>
      <c r="S35" s="6">
        <f>SUMIFS('overall city offline'!$C$2:$C$2047,'overall city offline'!$A$2:$A$2047,'Overall city offline (analysis)'!$A35,'overall city offline'!$B$2:$B$2047,'Overall city offline (analysis)'!S$1)</f>
        <v>0.80356367888992097</v>
      </c>
      <c r="T35" s="6">
        <f>SUMIFS('overall city offline'!$C$2:$C$2047,'overall city offline'!$A$2:$A$2047,'Overall city offline (analysis)'!$A35,'overall city offline'!$B$2:$B$2047,'Overall city offline (analysis)'!T$1)</f>
        <v>0.96810551283305302</v>
      </c>
      <c r="U35" s="6">
        <f>SUMIFS('overall city offline'!$C$2:$C$2047,'overall city offline'!$A$2:$A$2047,'Overall city offline (analysis)'!$A35,'overall city offline'!$B$2:$B$2047,'Overall city offline (analysis)'!U$1)</f>
        <v>0.98057416754424398</v>
      </c>
      <c r="V35" s="6">
        <f>SUMIFS('overall city offline'!$C$2:$C$2047,'overall city offline'!$A$2:$A$2047,'Overall city offline (analysis)'!$A35,'overall city offline'!$B$2:$B$2047,'Overall city offline (analysis)'!V$1)</f>
        <v>0.95142538786991604</v>
      </c>
      <c r="W35" s="6">
        <f>SUMIFS('overall city offline'!$C$2:$C$2047,'overall city offline'!$A$2:$A$2047,'Overall city offline (analysis)'!$A35,'overall city offline'!$B$2:$B$2047,'Overall city offline (analysis)'!W$1)</f>
        <v>0.97942131790348397</v>
      </c>
      <c r="X35" s="6">
        <f>SUMIFS('overall city offline'!$C$2:$C$2047,'overall city offline'!$A$2:$A$2047,'Overall city offline (analysis)'!$A35,'overall city offline'!$B$2:$B$2047,'Overall city offline (analysis)'!X$1)</f>
        <v>0.76808667682485599</v>
      </c>
      <c r="Y35" s="6">
        <f>SUMIFS('overall city offline'!$C$2:$C$2047,'overall city offline'!$A$2:$A$2047,'Overall city offline (analysis)'!$A35,'overall city offline'!$B$2:$B$2047,'Overall city offline (analysis)'!Y$1)</f>
        <v>1.0716872240414499</v>
      </c>
      <c r="Z35" s="6">
        <f>SUMIFS('overall city offline'!$C$2:$C$2047,'overall city offline'!$A$2:$A$2047,'Overall city offline (analysis)'!$A35,'overall city offline'!$B$2:$B$2047,'Overall city offline (analysis)'!Z$1)</f>
        <v>0.62781934159568797</v>
      </c>
      <c r="AA35" s="6">
        <f>SUMIFS('overall city offline'!$C$2:$C$2047,'overall city offline'!$A$2:$A$2047,'Overall city offline (analysis)'!$A35,'overall city offline'!$B$2:$B$2047,'Overall city offline (analysis)'!AA$1)</f>
        <v>0.63970815171065898</v>
      </c>
      <c r="AB35" s="6">
        <f>SUMIFS('overall city offline'!$C$2:$C$2047,'overall city offline'!$A$2:$A$2047,'Overall city offline (analysis)'!$A35,'overall city offline'!$B$2:$B$2047,'Overall city offline (analysis)'!AB$1)</f>
        <v>0.78267667467421598</v>
      </c>
      <c r="AC35" s="6">
        <f>SUMIFS('overall city offline'!$C$2:$C$2047,'overall city offline'!$A$2:$A$2047,'Overall city offline (analysis)'!$A35,'overall city offline'!$B$2:$B$2047,'Overall city offline (analysis)'!AC$1)</f>
        <v>0.94954900350070204</v>
      </c>
      <c r="AD35" s="6">
        <f>SUMIFS('overall city offline'!$C$2:$C$2047,'overall city offline'!$A$2:$A$2047,'Overall city offline (analysis)'!$A35,'overall city offline'!$B$2:$B$2047,'Overall city offline (analysis)'!AD$1)</f>
        <v>1.0573982011348799</v>
      </c>
      <c r="AE35" s="6">
        <f>SUMIFS('overall city offline'!$C$2:$C$2047,'overall city offline'!$A$2:$A$2047,'Overall city offline (analysis)'!$A35,'overall city offline'!$B$2:$B$2047,'Overall city offline (analysis)'!AE$1)</f>
        <v>1.0310519581371</v>
      </c>
      <c r="AF35" s="6">
        <f>SUMIFS('overall city offline'!$C$2:$C$2047,'overall city offline'!$A$2:$A$2047,'Overall city offline (analysis)'!$A35,'overall city offline'!$B$2:$B$2047,'Overall city offline (analysis)'!AF$1)</f>
        <v>1.0908738853419799</v>
      </c>
      <c r="AG35" s="6">
        <f>SUMIFS('overall city offline'!$C$2:$C$2047,'overall city offline'!$A$2:$A$2047,'Overall city offline (analysis)'!$A35,'overall city offline'!$B$2:$B$2047,'Overall city offline (analysis)'!AG$1)</f>
        <v>1.08065124461986</v>
      </c>
      <c r="AH35" s="6">
        <f>SUMIFS('overall city offline'!$C$2:$C$2047,'overall city offline'!$A$2:$A$2047,'Overall city offline (analysis)'!$A35,'overall city offline'!$B$2:$B$2047,'Overall city offline (analysis)'!AH$1)</f>
        <v>1.06327385363468</v>
      </c>
      <c r="AK35" t="s">
        <v>48</v>
      </c>
      <c r="AL35" s="6">
        <v>1.03869550529945</v>
      </c>
    </row>
    <row r="36" spans="1:38" x14ac:dyDescent="0.25">
      <c r="A36" t="s">
        <v>41</v>
      </c>
      <c r="B36" s="6">
        <f>SUMIFS('overall city offline'!$C$2:$C$2047,'overall city offline'!$A$2:$A$2047,'Overall city offline (analysis)'!$A36,'overall city offline'!$B$2:$B$2047,'Overall city offline (analysis)'!B$1)</f>
        <v>0.86957958652514</v>
      </c>
      <c r="C36" s="6">
        <f>SUMIFS('overall city offline'!$C$2:$C$2047,'overall city offline'!$A$2:$A$2047,'Overall city offline (analysis)'!$A36,'overall city offline'!$B$2:$B$2047,'Overall city offline (analysis)'!C$1)</f>
        <v>0.91949381385212103</v>
      </c>
      <c r="D36" s="6">
        <f>SUMIFS('overall city offline'!$C$2:$C$2047,'overall city offline'!$A$2:$A$2047,'Overall city offline (analysis)'!$A36,'overall city offline'!$B$2:$B$2047,'Overall city offline (analysis)'!D$1)</f>
        <v>1.0996683145959201</v>
      </c>
      <c r="E36" s="6">
        <f>SUMIFS('overall city offline'!$C$2:$C$2047,'overall city offline'!$A$2:$A$2047,'Overall city offline (analysis)'!$A36,'overall city offline'!$B$2:$B$2047,'Overall city offline (analysis)'!E$1)</f>
        <v>1.0057462561077899</v>
      </c>
      <c r="F36" s="6">
        <f>SUMIFS('overall city offline'!$C$2:$C$2047,'overall city offline'!$A$2:$A$2047,'Overall city offline (analysis)'!$A36,'overall city offline'!$B$2:$B$2047,'Overall city offline (analysis)'!F$1)</f>
        <v>1.0820012475286001</v>
      </c>
      <c r="G36" s="6">
        <f>SUMIFS('overall city offline'!$C$2:$C$2047,'overall city offline'!$A$2:$A$2047,'Overall city offline (analysis)'!$A36,'overall city offline'!$B$2:$B$2047,'Overall city offline (analysis)'!G$1)</f>
        <v>1.0096356203066299</v>
      </c>
      <c r="H36" s="6">
        <f>SUMIFS('overall city offline'!$C$2:$C$2047,'overall city offline'!$A$2:$A$2047,'Overall city offline (analysis)'!$A36,'overall city offline'!$B$2:$B$2047,'Overall city offline (analysis)'!H$1)</f>
        <v>1.00100672908693</v>
      </c>
      <c r="I36" s="6">
        <f>SUMIFS('overall city offline'!$C$2:$C$2047,'overall city offline'!$A$2:$A$2047,'Overall city offline (analysis)'!$A36,'overall city offline'!$B$2:$B$2047,'Overall city offline (analysis)'!I$1)</f>
        <v>1.0039080910256699</v>
      </c>
      <c r="J36" s="6">
        <f>SUMIFS('overall city offline'!$C$2:$C$2047,'overall city offline'!$A$2:$A$2047,'Overall city offline (analysis)'!$A36,'overall city offline'!$B$2:$B$2047,'Overall city offline (analysis)'!J$1)</f>
        <v>0.94862424211643903</v>
      </c>
      <c r="K36" s="6">
        <f>SUMIFS('overall city offline'!$C$2:$C$2047,'overall city offline'!$A$2:$A$2047,'Overall city offline (analysis)'!$A36,'overall city offline'!$B$2:$B$2047,'Overall city offline (analysis)'!K$1)</f>
        <v>0.982309087455566</v>
      </c>
      <c r="L36" s="6">
        <f>SUMIFS('overall city offline'!$C$2:$C$2047,'overall city offline'!$A$2:$A$2047,'Overall city offline (analysis)'!$A36,'overall city offline'!$B$2:$B$2047,'Overall city offline (analysis)'!L$1)</f>
        <v>1.0027363242946501</v>
      </c>
      <c r="M36" s="6">
        <f>SUMIFS('overall city offline'!$C$2:$C$2047,'overall city offline'!$A$2:$A$2047,'Overall city offline (analysis)'!$A36,'overall city offline'!$B$2:$B$2047,'Overall city offline (analysis)'!M$1)</f>
        <v>1.07529068710455</v>
      </c>
      <c r="N36" s="6">
        <f>SUMIFS('overall city offline'!$C$2:$C$2047,'overall city offline'!$A$2:$A$2047,'Overall city offline (analysis)'!$A36,'overall city offline'!$B$2:$B$2047,'Overall city offline (analysis)'!N$1)</f>
        <v>0.93206525407160701</v>
      </c>
      <c r="O36" s="6">
        <f>SUMIFS('overall city offline'!$C$2:$C$2047,'overall city offline'!$A$2:$A$2047,'Overall city offline (analysis)'!$A36,'overall city offline'!$B$2:$B$2047,'Overall city offline (analysis)'!O$1)</f>
        <v>0.90974928830392698</v>
      </c>
      <c r="P36" s="6">
        <f>SUMIFS('overall city offline'!$C$2:$C$2047,'overall city offline'!$A$2:$A$2047,'Overall city offline (analysis)'!$A36,'overall city offline'!$B$2:$B$2047,'Overall city offline (analysis)'!P$1)</f>
        <v>0.891247520419712</v>
      </c>
      <c r="Q36" s="6">
        <f>SUMIFS('overall city offline'!$C$2:$C$2047,'overall city offline'!$A$2:$A$2047,'Overall city offline (analysis)'!$A36,'overall city offline'!$B$2:$B$2047,'Overall city offline (analysis)'!Q$1)</f>
        <v>0.58687555196517804</v>
      </c>
      <c r="R36" s="6">
        <f>SUMIFS('overall city offline'!$C$2:$C$2047,'overall city offline'!$A$2:$A$2047,'Overall city offline (analysis)'!$A36,'overall city offline'!$B$2:$B$2047,'Overall city offline (analysis)'!R$1)</f>
        <v>0.72599916016474297</v>
      </c>
      <c r="S36" s="6">
        <f>SUMIFS('overall city offline'!$C$2:$C$2047,'overall city offline'!$A$2:$A$2047,'Overall city offline (analysis)'!$A36,'overall city offline'!$B$2:$B$2047,'Overall city offline (analysis)'!S$1)</f>
        <v>0.89574001240791101</v>
      </c>
      <c r="T36" s="6">
        <f>SUMIFS('overall city offline'!$C$2:$C$2047,'overall city offline'!$A$2:$A$2047,'Overall city offline (analysis)'!$A36,'overall city offline'!$B$2:$B$2047,'Overall city offline (analysis)'!T$1)</f>
        <v>0.99524549363876502</v>
      </c>
      <c r="U36" s="6">
        <f>SUMIFS('overall city offline'!$C$2:$C$2047,'overall city offline'!$A$2:$A$2047,'Overall city offline (analysis)'!$A36,'overall city offline'!$B$2:$B$2047,'Overall city offline (analysis)'!U$1)</f>
        <v>0.989428311029523</v>
      </c>
      <c r="V36" s="6">
        <f>SUMIFS('overall city offline'!$C$2:$C$2047,'overall city offline'!$A$2:$A$2047,'Overall city offline (analysis)'!$A36,'overall city offline'!$B$2:$B$2047,'Overall city offline (analysis)'!V$1)</f>
        <v>0.97316483825099598</v>
      </c>
      <c r="W36" s="6">
        <f>SUMIFS('overall city offline'!$C$2:$C$2047,'overall city offline'!$A$2:$A$2047,'Overall city offline (analysis)'!$A36,'overall city offline'!$B$2:$B$2047,'Overall city offline (analysis)'!W$1)</f>
        <v>1.0171340098036501</v>
      </c>
      <c r="X36" s="6">
        <f>SUMIFS('overall city offline'!$C$2:$C$2047,'overall city offline'!$A$2:$A$2047,'Overall city offline (analysis)'!$A36,'overall city offline'!$B$2:$B$2047,'Overall city offline (analysis)'!X$1)</f>
        <v>0.81923784949794598</v>
      </c>
      <c r="Y36" s="6">
        <f>SUMIFS('overall city offline'!$C$2:$C$2047,'overall city offline'!$A$2:$A$2047,'Overall city offline (analysis)'!$A36,'overall city offline'!$B$2:$B$2047,'Overall city offline (analysis)'!Y$1)</f>
        <v>1.0624748964394199</v>
      </c>
      <c r="Z36" s="6">
        <f>SUMIFS('overall city offline'!$C$2:$C$2047,'overall city offline'!$A$2:$A$2047,'Overall city offline (analysis)'!$A36,'overall city offline'!$B$2:$B$2047,'Overall city offline (analysis)'!Z$1)</f>
        <v>0.66412101034726301</v>
      </c>
      <c r="AA36" s="6">
        <f>SUMIFS('overall city offline'!$C$2:$C$2047,'overall city offline'!$A$2:$A$2047,'Overall city offline (analysis)'!$A36,'overall city offline'!$B$2:$B$2047,'Overall city offline (analysis)'!AA$1)</f>
        <v>0.69750447986127895</v>
      </c>
      <c r="AB36" s="6">
        <f>SUMIFS('overall city offline'!$C$2:$C$2047,'overall city offline'!$A$2:$A$2047,'Overall city offline (analysis)'!$A36,'overall city offline'!$B$2:$B$2047,'Overall city offline (analysis)'!AB$1)</f>
        <v>0.83801584420538</v>
      </c>
      <c r="AC36" s="6">
        <f>SUMIFS('overall city offline'!$C$2:$C$2047,'overall city offline'!$A$2:$A$2047,'Overall city offline (analysis)'!$A36,'overall city offline'!$B$2:$B$2047,'Overall city offline (analysis)'!AC$1)</f>
        <v>0.97968795270700104</v>
      </c>
      <c r="AD36" s="6">
        <f>SUMIFS('overall city offline'!$C$2:$C$2047,'overall city offline'!$A$2:$A$2047,'Overall city offline (analysis)'!$A36,'overall city offline'!$B$2:$B$2047,'Overall city offline (analysis)'!AD$1)</f>
        <v>1.0596465295316899</v>
      </c>
      <c r="AE36" s="6">
        <f>SUMIFS('overall city offline'!$C$2:$C$2047,'overall city offline'!$A$2:$A$2047,'Overall city offline (analysis)'!$A36,'overall city offline'!$B$2:$B$2047,'Overall city offline (analysis)'!AE$1)</f>
        <v>1.02686576924619</v>
      </c>
      <c r="AF36" s="6">
        <f>SUMIFS('overall city offline'!$C$2:$C$2047,'overall city offline'!$A$2:$A$2047,'Overall city offline (analysis)'!$A36,'overall city offline'!$B$2:$B$2047,'Overall city offline (analysis)'!AF$1)</f>
        <v>1.07087955853608</v>
      </c>
      <c r="AG36" s="6">
        <f>SUMIFS('overall city offline'!$C$2:$C$2047,'overall city offline'!$A$2:$A$2047,'Overall city offline (analysis)'!$A36,'overall city offline'!$B$2:$B$2047,'Overall city offline (analysis)'!AG$1)</f>
        <v>1.01361629581547</v>
      </c>
      <c r="AH36" s="6">
        <f>SUMIFS('overall city offline'!$C$2:$C$2047,'overall city offline'!$A$2:$A$2047,'Overall city offline (analysis)'!$A36,'overall city offline'!$B$2:$B$2047,'Overall city offline (analysis)'!AH$1)</f>
        <v>0.988433421605309</v>
      </c>
      <c r="AK36" t="s">
        <v>45</v>
      </c>
      <c r="AL36" s="6">
        <v>1.03759901484759</v>
      </c>
    </row>
    <row r="37" spans="1:38" x14ac:dyDescent="0.25">
      <c r="A37" t="s">
        <v>42</v>
      </c>
      <c r="B37" s="6">
        <f>SUMIFS('overall city offline'!$C$2:$C$2047,'overall city offline'!$A$2:$A$2047,'Overall city offline (analysis)'!$A37,'overall city offline'!$B$2:$B$2047,'Overall city offline (analysis)'!B$1)</f>
        <v>0.847052796398858</v>
      </c>
      <c r="C37" s="6">
        <f>SUMIFS('overall city offline'!$C$2:$C$2047,'overall city offline'!$A$2:$A$2047,'Overall city offline (analysis)'!$A37,'overall city offline'!$B$2:$B$2047,'Overall city offline (analysis)'!C$1)</f>
        <v>0.84894230156281603</v>
      </c>
      <c r="D37" s="6">
        <f>SUMIFS('overall city offline'!$C$2:$C$2047,'overall city offline'!$A$2:$A$2047,'Overall city offline (analysis)'!$A37,'overall city offline'!$B$2:$B$2047,'Overall city offline (analysis)'!D$1)</f>
        <v>1.03326598584775</v>
      </c>
      <c r="E37" s="6">
        <f>SUMIFS('overall city offline'!$C$2:$C$2047,'overall city offline'!$A$2:$A$2047,'Overall city offline (analysis)'!$A37,'overall city offline'!$B$2:$B$2047,'Overall city offline (analysis)'!E$1)</f>
        <v>0.98248874144478004</v>
      </c>
      <c r="F37" s="6">
        <f>SUMIFS('overall city offline'!$C$2:$C$2047,'overall city offline'!$A$2:$A$2047,'Overall city offline (analysis)'!$A37,'overall city offline'!$B$2:$B$2047,'Overall city offline (analysis)'!F$1)</f>
        <v>1.02543254526937</v>
      </c>
      <c r="G37" s="6">
        <f>SUMIFS('overall city offline'!$C$2:$C$2047,'overall city offline'!$A$2:$A$2047,'Overall city offline (analysis)'!$A37,'overall city offline'!$B$2:$B$2047,'Overall city offline (analysis)'!G$1)</f>
        <v>0.99956759391834205</v>
      </c>
      <c r="H37" s="6">
        <f>SUMIFS('overall city offline'!$C$2:$C$2047,'overall city offline'!$A$2:$A$2047,'Overall city offline (analysis)'!$A37,'overall city offline'!$B$2:$B$2047,'Overall city offline (analysis)'!H$1)</f>
        <v>1.02154378550866</v>
      </c>
      <c r="I37" s="6">
        <f>SUMIFS('overall city offline'!$C$2:$C$2047,'overall city offline'!$A$2:$A$2047,'Overall city offline (analysis)'!$A37,'overall city offline'!$B$2:$B$2047,'Overall city offline (analysis)'!I$1)</f>
        <v>1.0315844067564099</v>
      </c>
      <c r="J37" s="6">
        <f>SUMIFS('overall city offline'!$C$2:$C$2047,'overall city offline'!$A$2:$A$2047,'Overall city offline (analysis)'!$A37,'overall city offline'!$B$2:$B$2047,'Overall city offline (analysis)'!J$1)</f>
        <v>0.94706249760380401</v>
      </c>
      <c r="K37" s="6">
        <f>SUMIFS('overall city offline'!$C$2:$C$2047,'overall city offline'!$A$2:$A$2047,'Overall city offline (analysis)'!$A37,'overall city offline'!$B$2:$B$2047,'Overall city offline (analysis)'!K$1)</f>
        <v>1.0186767626515101</v>
      </c>
      <c r="L37" s="6">
        <f>SUMIFS('overall city offline'!$C$2:$C$2047,'overall city offline'!$A$2:$A$2047,'Overall city offline (analysis)'!$A37,'overall city offline'!$B$2:$B$2047,'Overall city offline (analysis)'!L$1)</f>
        <v>1.04349886973116</v>
      </c>
      <c r="M37" s="6">
        <f>SUMIFS('overall city offline'!$C$2:$C$2047,'overall city offline'!$A$2:$A$2047,'Overall city offline (analysis)'!$A37,'overall city offline'!$B$2:$B$2047,'Overall city offline (analysis)'!M$1)</f>
        <v>1.20088371330652</v>
      </c>
      <c r="N37" s="6">
        <f>SUMIFS('overall city offline'!$C$2:$C$2047,'overall city offline'!$A$2:$A$2047,'Overall city offline (analysis)'!$A37,'overall city offline'!$B$2:$B$2047,'Overall city offline (analysis)'!N$1)</f>
        <v>0.90867572505907401</v>
      </c>
      <c r="O37" s="6">
        <f>SUMIFS('overall city offline'!$C$2:$C$2047,'overall city offline'!$A$2:$A$2047,'Overall city offline (analysis)'!$A37,'overall city offline'!$B$2:$B$2047,'Overall city offline (analysis)'!O$1)</f>
        <v>0.91788268490071501</v>
      </c>
      <c r="P37" s="6">
        <f>SUMIFS('overall city offline'!$C$2:$C$2047,'overall city offline'!$A$2:$A$2047,'Overall city offline (analysis)'!$A37,'overall city offline'!$B$2:$B$2047,'Overall city offline (analysis)'!P$1)</f>
        <v>0.92185847533234999</v>
      </c>
      <c r="Q37" s="6">
        <f>SUMIFS('overall city offline'!$C$2:$C$2047,'overall city offline'!$A$2:$A$2047,'Overall city offline (analysis)'!$A37,'overall city offline'!$B$2:$B$2047,'Overall city offline (analysis)'!Q$1)</f>
        <v>0.63891680921555805</v>
      </c>
      <c r="R37" s="6">
        <f>SUMIFS('overall city offline'!$C$2:$C$2047,'overall city offline'!$A$2:$A$2047,'Overall city offline (analysis)'!$A37,'overall city offline'!$B$2:$B$2047,'Overall city offline (analysis)'!R$1)</f>
        <v>0.77614375008779701</v>
      </c>
      <c r="S37" s="6">
        <f>SUMIFS('overall city offline'!$C$2:$C$2047,'overall city offline'!$A$2:$A$2047,'Overall city offline (analysis)'!$A37,'overall city offline'!$B$2:$B$2047,'Overall city offline (analysis)'!S$1)</f>
        <v>0.93093938710003299</v>
      </c>
      <c r="T37" s="6">
        <f>SUMIFS('overall city offline'!$C$2:$C$2047,'overall city offline'!$A$2:$A$2047,'Overall city offline (analysis)'!$A37,'overall city offline'!$B$2:$B$2047,'Overall city offline (analysis)'!T$1)</f>
        <v>1.0854435275444301</v>
      </c>
      <c r="U37" s="6">
        <f>SUMIFS('overall city offline'!$C$2:$C$2047,'overall city offline'!$A$2:$A$2047,'Overall city offline (analysis)'!$A37,'overall city offline'!$B$2:$B$2047,'Overall city offline (analysis)'!U$1)</f>
        <v>1.1112259491169101</v>
      </c>
      <c r="V37" s="6">
        <f>SUMIFS('overall city offline'!$C$2:$C$2047,'overall city offline'!$A$2:$A$2047,'Overall city offline (analysis)'!$A37,'overall city offline'!$B$2:$B$2047,'Overall city offline (analysis)'!V$1)</f>
        <v>1.0376778673445799</v>
      </c>
      <c r="W37" s="6">
        <f>SUMIFS('overall city offline'!$C$2:$C$2047,'overall city offline'!$A$2:$A$2047,'Overall city offline (analysis)'!$A37,'overall city offline'!$B$2:$B$2047,'Overall city offline (analysis)'!W$1)</f>
        <v>1.08959823777164</v>
      </c>
      <c r="X37" s="6">
        <f>SUMIFS('overall city offline'!$C$2:$C$2047,'overall city offline'!$A$2:$A$2047,'Overall city offline (analysis)'!$A37,'overall city offline'!$B$2:$B$2047,'Overall city offline (analysis)'!X$1)</f>
        <v>0.90092992726824195</v>
      </c>
      <c r="Y37" s="6">
        <f>SUMIFS('overall city offline'!$C$2:$C$2047,'overall city offline'!$A$2:$A$2047,'Overall city offline (analysis)'!$A37,'overall city offline'!$B$2:$B$2047,'Overall city offline (analysis)'!Y$1)</f>
        <v>1.2185885106776899</v>
      </c>
      <c r="Z37" s="6">
        <f>SUMIFS('overall city offline'!$C$2:$C$2047,'overall city offline'!$A$2:$A$2047,'Overall city offline (analysis)'!$A37,'overall city offline'!$B$2:$B$2047,'Overall city offline (analysis)'!Z$1)</f>
        <v>0.71086195230737403</v>
      </c>
      <c r="AA37" s="6">
        <f>SUMIFS('overall city offline'!$C$2:$C$2047,'overall city offline'!$A$2:$A$2047,'Overall city offline (analysis)'!$A37,'overall city offline'!$B$2:$B$2047,'Overall city offline (analysis)'!AA$1)</f>
        <v>0.72450514037746305</v>
      </c>
      <c r="AB37" s="6">
        <f>SUMIFS('overall city offline'!$C$2:$C$2047,'overall city offline'!$A$2:$A$2047,'Overall city offline (analysis)'!$A37,'overall city offline'!$B$2:$B$2047,'Overall city offline (analysis)'!AB$1)</f>
        <v>0.89760267262645599</v>
      </c>
      <c r="AC37" s="6">
        <f>SUMIFS('overall city offline'!$C$2:$C$2047,'overall city offline'!$A$2:$A$2047,'Overall city offline (analysis)'!$A37,'overall city offline'!$B$2:$B$2047,'Overall city offline (analysis)'!AC$1)</f>
        <v>1.0827942909287001</v>
      </c>
      <c r="AD37" s="6">
        <f>SUMIFS('overall city offline'!$C$2:$C$2047,'overall city offline'!$A$2:$A$2047,'Overall city offline (analysis)'!$A37,'overall city offline'!$B$2:$B$2047,'Overall city offline (analysis)'!AD$1)</f>
        <v>1.16576787297808</v>
      </c>
      <c r="AE37" s="6">
        <f>SUMIFS('overall city offline'!$C$2:$C$2047,'overall city offline'!$A$2:$A$2047,'Overall city offline (analysis)'!$A37,'overall city offline'!$B$2:$B$2047,'Overall city offline (analysis)'!AE$1)</f>
        <v>1.1477298296068099</v>
      </c>
      <c r="AF37" s="6">
        <f>SUMIFS('overall city offline'!$C$2:$C$2047,'overall city offline'!$A$2:$A$2047,'Overall city offline (analysis)'!$A37,'overall city offline'!$B$2:$B$2047,'Overall city offline (analysis)'!AF$1)</f>
        <v>1.18271599829662</v>
      </c>
      <c r="AG37" s="6">
        <f>SUMIFS('overall city offline'!$C$2:$C$2047,'overall city offline'!$A$2:$A$2047,'Overall city offline (analysis)'!$A37,'overall city offline'!$B$2:$B$2047,'Overall city offline (analysis)'!AG$1)</f>
        <v>1.1855566894830201</v>
      </c>
      <c r="AH37" s="6">
        <f>SUMIFS('overall city offline'!$C$2:$C$2047,'overall city offline'!$A$2:$A$2047,'Overall city offline (analysis)'!$A37,'overall city offline'!$B$2:$B$2047,'Overall city offline (analysis)'!AH$1)</f>
        <v>1.1383390690202899</v>
      </c>
      <c r="AK37" t="s">
        <v>21</v>
      </c>
      <c r="AL37" s="6">
        <v>1.02962505408672</v>
      </c>
    </row>
    <row r="38" spans="1:38" x14ac:dyDescent="0.25">
      <c r="A38" t="s">
        <v>43</v>
      </c>
      <c r="B38" s="6">
        <f>SUMIFS('overall city offline'!$C$2:$C$2047,'overall city offline'!$A$2:$A$2047,'Overall city offline (analysis)'!$A38,'overall city offline'!$B$2:$B$2047,'Overall city offline (analysis)'!B$1)</f>
        <v>0.83367439916584696</v>
      </c>
      <c r="C38" s="6">
        <f>SUMIFS('overall city offline'!$C$2:$C$2047,'overall city offline'!$A$2:$A$2047,'Overall city offline (analysis)'!$A38,'overall city offline'!$B$2:$B$2047,'Overall city offline (analysis)'!C$1)</f>
        <v>0.84441807327390805</v>
      </c>
      <c r="D38" s="6">
        <f>SUMIFS('overall city offline'!$C$2:$C$2047,'overall city offline'!$A$2:$A$2047,'Overall city offline (analysis)'!$A38,'overall city offline'!$B$2:$B$2047,'Overall city offline (analysis)'!D$1)</f>
        <v>1.0399844387921899</v>
      </c>
      <c r="E38" s="6">
        <f>SUMIFS('overall city offline'!$C$2:$C$2047,'overall city offline'!$A$2:$A$2047,'Overall city offline (analysis)'!$A38,'overall city offline'!$B$2:$B$2047,'Overall city offline (analysis)'!E$1)</f>
        <v>0.99039500900256905</v>
      </c>
      <c r="F38" s="6">
        <f>SUMIFS('overall city offline'!$C$2:$C$2047,'overall city offline'!$A$2:$A$2047,'Overall city offline (analysis)'!$A38,'overall city offline'!$B$2:$B$2047,'Overall city offline (analysis)'!F$1)</f>
        <v>1.02185545388694</v>
      </c>
      <c r="G38" s="6">
        <f>SUMIFS('overall city offline'!$C$2:$C$2047,'overall city offline'!$A$2:$A$2047,'Overall city offline (analysis)'!$A38,'overall city offline'!$B$2:$B$2047,'Overall city offline (analysis)'!G$1)</f>
        <v>0.97886592163039399</v>
      </c>
      <c r="H38" s="6">
        <f>SUMIFS('overall city offline'!$C$2:$C$2047,'overall city offline'!$A$2:$A$2047,'Overall city offline (analysis)'!$A38,'overall city offline'!$B$2:$B$2047,'Overall city offline (analysis)'!H$1)</f>
        <v>1.0265813639214201</v>
      </c>
      <c r="I38" s="6">
        <f>SUMIFS('overall city offline'!$C$2:$C$2047,'overall city offline'!$A$2:$A$2047,'Overall city offline (analysis)'!$A38,'overall city offline'!$B$2:$B$2047,'Overall city offline (analysis)'!I$1)</f>
        <v>1.01347599968699</v>
      </c>
      <c r="J38" s="6">
        <f>SUMIFS('overall city offline'!$C$2:$C$2047,'overall city offline'!$A$2:$A$2047,'Overall city offline (analysis)'!$A38,'overall city offline'!$B$2:$B$2047,'Overall city offline (analysis)'!J$1)</f>
        <v>0.95871587202200204</v>
      </c>
      <c r="K38" s="6">
        <f>SUMIFS('overall city offline'!$C$2:$C$2047,'overall city offline'!$A$2:$A$2047,'Overall city offline (analysis)'!$A38,'overall city offline'!$B$2:$B$2047,'Overall city offline (analysis)'!K$1)</f>
        <v>0.99289242784024101</v>
      </c>
      <c r="L38" s="6">
        <f>SUMIFS('overall city offline'!$C$2:$C$2047,'overall city offline'!$A$2:$A$2047,'Overall city offline (analysis)'!$A38,'overall city offline'!$B$2:$B$2047,'Overall city offline (analysis)'!L$1)</f>
        <v>1.07632087382034</v>
      </c>
      <c r="M38" s="6">
        <f>SUMIFS('overall city offline'!$C$2:$C$2047,'overall city offline'!$A$2:$A$2047,'Overall city offline (analysis)'!$A38,'overall city offline'!$B$2:$B$2047,'Overall city offline (analysis)'!M$1)</f>
        <v>1.2228201669571599</v>
      </c>
      <c r="N38" s="6">
        <f>SUMIFS('overall city offline'!$C$2:$C$2047,'overall city offline'!$A$2:$A$2047,'Overall city offline (analysis)'!$A38,'overall city offline'!$B$2:$B$2047,'Overall city offline (analysis)'!N$1)</f>
        <v>0.89158654714817498</v>
      </c>
      <c r="O38" s="6">
        <f>SUMIFS('overall city offline'!$C$2:$C$2047,'overall city offline'!$A$2:$A$2047,'Overall city offline (analysis)'!$A38,'overall city offline'!$B$2:$B$2047,'Overall city offline (analysis)'!O$1)</f>
        <v>0.90449620692868304</v>
      </c>
      <c r="P38" s="6">
        <f>SUMIFS('overall city offline'!$C$2:$C$2047,'overall city offline'!$A$2:$A$2047,'Overall city offline (analysis)'!$A38,'overall city offline'!$B$2:$B$2047,'Overall city offline (analysis)'!P$1)</f>
        <v>0.80251492618325604</v>
      </c>
      <c r="Q38" s="6">
        <f>SUMIFS('overall city offline'!$C$2:$C$2047,'overall city offline'!$A$2:$A$2047,'Overall city offline (analysis)'!$A38,'overall city offline'!$B$2:$B$2047,'Overall city offline (analysis)'!Q$1)</f>
        <v>0.39283412444482602</v>
      </c>
      <c r="R38" s="6">
        <f>SUMIFS('overall city offline'!$C$2:$C$2047,'overall city offline'!$A$2:$A$2047,'Overall city offline (analysis)'!$A38,'overall city offline'!$B$2:$B$2047,'Overall city offline (analysis)'!R$1)</f>
        <v>0.51875164510944205</v>
      </c>
      <c r="S38" s="6">
        <f>SUMIFS('overall city offline'!$C$2:$C$2047,'overall city offline'!$A$2:$A$2047,'Overall city offline (analysis)'!$A38,'overall city offline'!$B$2:$B$2047,'Overall city offline (analysis)'!S$1)</f>
        <v>0.71224557090163199</v>
      </c>
      <c r="T38" s="6">
        <f>SUMIFS('overall city offline'!$C$2:$C$2047,'overall city offline'!$A$2:$A$2047,'Overall city offline (analysis)'!$A38,'overall city offline'!$B$2:$B$2047,'Overall city offline (analysis)'!T$1)</f>
        <v>0.87106830772232802</v>
      </c>
      <c r="U38" s="6">
        <f>SUMIFS('overall city offline'!$C$2:$C$2047,'overall city offline'!$A$2:$A$2047,'Overall city offline (analysis)'!$A38,'overall city offline'!$B$2:$B$2047,'Overall city offline (analysis)'!U$1)</f>
        <v>0.93084628654100399</v>
      </c>
      <c r="V38" s="6">
        <f>SUMIFS('overall city offline'!$C$2:$C$2047,'overall city offline'!$A$2:$A$2047,'Overall city offline (analysis)'!$A38,'overall city offline'!$B$2:$B$2047,'Overall city offline (analysis)'!V$1)</f>
        <v>0.89106405733016503</v>
      </c>
      <c r="W38" s="6">
        <f>SUMIFS('overall city offline'!$C$2:$C$2047,'overall city offline'!$A$2:$A$2047,'Overall city offline (analysis)'!$A38,'overall city offline'!$B$2:$B$2047,'Overall city offline (analysis)'!W$1)</f>
        <v>0.95584199098057498</v>
      </c>
      <c r="X38" s="6">
        <f>SUMIFS('overall city offline'!$C$2:$C$2047,'overall city offline'!$A$2:$A$2047,'Overall city offline (analysis)'!$A38,'overall city offline'!$B$2:$B$2047,'Overall city offline (analysis)'!X$1)</f>
        <v>0.63885749440709705</v>
      </c>
      <c r="Y38" s="6">
        <f>SUMIFS('overall city offline'!$C$2:$C$2047,'overall city offline'!$A$2:$A$2047,'Overall city offline (analysis)'!$A38,'overall city offline'!$B$2:$B$2047,'Overall city offline (analysis)'!Y$1)</f>
        <v>0.91908140843929997</v>
      </c>
      <c r="Z38" s="6">
        <f>SUMIFS('overall city offline'!$C$2:$C$2047,'overall city offline'!$A$2:$A$2047,'Overall city offline (analysis)'!$A38,'overall city offline'!$B$2:$B$2047,'Overall city offline (analysis)'!Z$1)</f>
        <v>0.47723130513045903</v>
      </c>
      <c r="AA38" s="6">
        <f>SUMIFS('overall city offline'!$C$2:$C$2047,'overall city offline'!$A$2:$A$2047,'Overall city offline (analysis)'!$A38,'overall city offline'!$B$2:$B$2047,'Overall city offline (analysis)'!AA$1)</f>
        <v>0.50539672005902603</v>
      </c>
      <c r="AB38" s="6">
        <f>SUMIFS('overall city offline'!$C$2:$C$2047,'overall city offline'!$A$2:$A$2047,'Overall city offline (analysis)'!$A38,'overall city offline'!$B$2:$B$2047,'Overall city offline (analysis)'!AB$1)</f>
        <v>0.62751304288634002</v>
      </c>
      <c r="AC38" s="6">
        <f>SUMIFS('overall city offline'!$C$2:$C$2047,'overall city offline'!$A$2:$A$2047,'Overall city offline (analysis)'!$A38,'overall city offline'!$B$2:$B$2047,'Overall city offline (analysis)'!AC$1)</f>
        <v>0.83615780678041995</v>
      </c>
      <c r="AD38" s="6">
        <f>SUMIFS('overall city offline'!$C$2:$C$2047,'overall city offline'!$A$2:$A$2047,'Overall city offline (analysis)'!$A38,'overall city offline'!$B$2:$B$2047,'Overall city offline (analysis)'!AD$1)</f>
        <v>0.98012197764306297</v>
      </c>
      <c r="AE38" s="6">
        <f>SUMIFS('overall city offline'!$C$2:$C$2047,'overall city offline'!$A$2:$A$2047,'Overall city offline (analysis)'!$A38,'overall city offline'!$B$2:$B$2047,'Overall city offline (analysis)'!AE$1)</f>
        <v>0.92071916707169399</v>
      </c>
      <c r="AF38" s="6">
        <f>SUMIFS('overall city offline'!$C$2:$C$2047,'overall city offline'!$A$2:$A$2047,'Overall city offline (analysis)'!$A38,'overall city offline'!$B$2:$B$2047,'Overall city offline (analysis)'!AF$1)</f>
        <v>0.99961653604216405</v>
      </c>
      <c r="AG38" s="6">
        <f>SUMIFS('overall city offline'!$C$2:$C$2047,'overall city offline'!$A$2:$A$2047,'Overall city offline (analysis)'!$A38,'overall city offline'!$B$2:$B$2047,'Overall city offline (analysis)'!AG$1)</f>
        <v>1.0002211285810301</v>
      </c>
      <c r="AH38" s="6">
        <f>SUMIFS('overall city offline'!$C$2:$C$2047,'overall city offline'!$A$2:$A$2047,'Overall city offline (analysis)'!$A38,'overall city offline'!$B$2:$B$2047,'Overall city offline (analysis)'!AH$1)</f>
        <v>0.95588597527306995</v>
      </c>
      <c r="AK38" t="s">
        <v>28</v>
      </c>
      <c r="AL38" s="6">
        <v>1.0232151130060401</v>
      </c>
    </row>
    <row r="39" spans="1:38" x14ac:dyDescent="0.25">
      <c r="A39" t="s">
        <v>44</v>
      </c>
      <c r="B39" s="6">
        <f>SUMIFS('overall city offline'!$C$2:$C$2047,'overall city offline'!$A$2:$A$2047,'Overall city offline (analysis)'!$A39,'overall city offline'!$B$2:$B$2047,'Overall city offline (analysis)'!B$1)</f>
        <v>0.82230836138327401</v>
      </c>
      <c r="C39" s="6">
        <f>SUMIFS('overall city offline'!$C$2:$C$2047,'overall city offline'!$A$2:$A$2047,'Overall city offline (analysis)'!$A39,'overall city offline'!$B$2:$B$2047,'Overall city offline (analysis)'!C$1)</f>
        <v>0.85381102806165798</v>
      </c>
      <c r="D39" s="6">
        <f>SUMIFS('overall city offline'!$C$2:$C$2047,'overall city offline'!$A$2:$A$2047,'Overall city offline (analysis)'!$A39,'overall city offline'!$B$2:$B$2047,'Overall city offline (analysis)'!D$1)</f>
        <v>1.0398542752536299</v>
      </c>
      <c r="E39" s="6">
        <f>SUMIFS('overall city offline'!$C$2:$C$2047,'overall city offline'!$A$2:$A$2047,'Overall city offline (analysis)'!$A39,'overall city offline'!$B$2:$B$2047,'Overall city offline (analysis)'!E$1)</f>
        <v>0.96792975861303798</v>
      </c>
      <c r="F39" s="6">
        <f>SUMIFS('overall city offline'!$C$2:$C$2047,'overall city offline'!$A$2:$A$2047,'Overall city offline (analysis)'!$A39,'overall city offline'!$B$2:$B$2047,'Overall city offline (analysis)'!F$1)</f>
        <v>1.0225331405164599</v>
      </c>
      <c r="G39" s="6">
        <f>SUMIFS('overall city offline'!$C$2:$C$2047,'overall city offline'!$A$2:$A$2047,'Overall city offline (analysis)'!$A39,'overall city offline'!$B$2:$B$2047,'Overall city offline (analysis)'!G$1)</f>
        <v>0.98260533485228596</v>
      </c>
      <c r="H39" s="6">
        <f>SUMIFS('overall city offline'!$C$2:$C$2047,'overall city offline'!$A$2:$A$2047,'Overall city offline (analysis)'!$A39,'overall city offline'!$B$2:$B$2047,'Overall city offline (analysis)'!H$1)</f>
        <v>1.0063289860353</v>
      </c>
      <c r="I39" s="6">
        <f>SUMIFS('overall city offline'!$C$2:$C$2047,'overall city offline'!$A$2:$A$2047,'Overall city offline (analysis)'!$A39,'overall city offline'!$B$2:$B$2047,'Overall city offline (analysis)'!I$1)</f>
        <v>1.0206510981988901</v>
      </c>
      <c r="J39" s="6">
        <f>SUMIFS('overall city offline'!$C$2:$C$2047,'overall city offline'!$A$2:$A$2047,'Overall city offline (analysis)'!$A39,'overall city offline'!$B$2:$B$2047,'Overall city offline (analysis)'!J$1)</f>
        <v>0.97203590057872302</v>
      </c>
      <c r="K39" s="6">
        <f>SUMIFS('overall city offline'!$C$2:$C$2047,'overall city offline'!$A$2:$A$2047,'Overall city offline (analysis)'!$A39,'overall city offline'!$B$2:$B$2047,'Overall city offline (analysis)'!K$1)</f>
        <v>1.0389589227307801</v>
      </c>
      <c r="L39" s="6">
        <f>SUMIFS('overall city offline'!$C$2:$C$2047,'overall city offline'!$A$2:$A$2047,'Overall city offline (analysis)'!$A39,'overall city offline'!$B$2:$B$2047,'Overall city offline (analysis)'!L$1)</f>
        <v>1.0767703220521401</v>
      </c>
      <c r="M39" s="6">
        <f>SUMIFS('overall city offline'!$C$2:$C$2047,'overall city offline'!$A$2:$A$2047,'Overall city offline (analysis)'!$A39,'overall city offline'!$B$2:$B$2047,'Overall city offline (analysis)'!M$1)</f>
        <v>1.1962128717238101</v>
      </c>
      <c r="N39" s="6">
        <f>SUMIFS('overall city offline'!$C$2:$C$2047,'overall city offline'!$A$2:$A$2047,'Overall city offline (analysis)'!$A39,'overall city offline'!$B$2:$B$2047,'Overall city offline (analysis)'!N$1)</f>
        <v>0.89674842102096097</v>
      </c>
      <c r="O39" s="6">
        <f>SUMIFS('overall city offline'!$C$2:$C$2047,'overall city offline'!$A$2:$A$2047,'Overall city offline (analysis)'!$A39,'overall city offline'!$B$2:$B$2047,'Overall city offline (analysis)'!O$1)</f>
        <v>0.92923358246135002</v>
      </c>
      <c r="P39" s="6">
        <f>SUMIFS('overall city offline'!$C$2:$C$2047,'overall city offline'!$A$2:$A$2047,'Overall city offline (analysis)'!$A39,'overall city offline'!$B$2:$B$2047,'Overall city offline (analysis)'!P$1)</f>
        <v>0.85236790012636099</v>
      </c>
      <c r="Q39" s="6">
        <f>SUMIFS('overall city offline'!$C$2:$C$2047,'overall city offline'!$A$2:$A$2047,'Overall city offline (analysis)'!$A39,'overall city offline'!$B$2:$B$2047,'Overall city offline (analysis)'!Q$1)</f>
        <v>0.49212445448271502</v>
      </c>
      <c r="R39" s="6">
        <f>SUMIFS('overall city offline'!$C$2:$C$2047,'overall city offline'!$A$2:$A$2047,'Overall city offline (analysis)'!$A39,'overall city offline'!$B$2:$B$2047,'Overall city offline (analysis)'!R$1)</f>
        <v>0.59721415333090599</v>
      </c>
      <c r="S39" s="6">
        <f>SUMIFS('overall city offline'!$C$2:$C$2047,'overall city offline'!$A$2:$A$2047,'Overall city offline (analysis)'!$A39,'overall city offline'!$B$2:$B$2047,'Overall city offline (analysis)'!S$1)</f>
        <v>0.78166920145858199</v>
      </c>
      <c r="T39" s="6">
        <f>SUMIFS('overall city offline'!$C$2:$C$2047,'overall city offline'!$A$2:$A$2047,'Overall city offline (analysis)'!$A39,'overall city offline'!$B$2:$B$2047,'Overall city offline (analysis)'!T$1)</f>
        <v>0.97337980069969299</v>
      </c>
      <c r="U39" s="6">
        <f>SUMIFS('overall city offline'!$C$2:$C$2047,'overall city offline'!$A$2:$A$2047,'Overall city offline (analysis)'!$A39,'overall city offline'!$B$2:$B$2047,'Overall city offline (analysis)'!U$1)</f>
        <v>1.02215442430498</v>
      </c>
      <c r="V39" s="6">
        <f>SUMIFS('overall city offline'!$C$2:$C$2047,'overall city offline'!$A$2:$A$2047,'Overall city offline (analysis)'!$A39,'overall city offline'!$B$2:$B$2047,'Overall city offline (analysis)'!V$1)</f>
        <v>0.97310555437920299</v>
      </c>
      <c r="W39" s="6">
        <f>SUMIFS('overall city offline'!$C$2:$C$2047,'overall city offline'!$A$2:$A$2047,'Overall city offline (analysis)'!$A39,'overall city offline'!$B$2:$B$2047,'Overall city offline (analysis)'!W$1)</f>
        <v>0.99982796003220098</v>
      </c>
      <c r="X39" s="6">
        <f>SUMIFS('overall city offline'!$C$2:$C$2047,'overall city offline'!$A$2:$A$2047,'Overall city offline (analysis)'!$A39,'overall city offline'!$B$2:$B$2047,'Overall city offline (analysis)'!X$1)</f>
        <v>0.73474110090162204</v>
      </c>
      <c r="Y39" s="6">
        <f>SUMIFS('overall city offline'!$C$2:$C$2047,'overall city offline'!$A$2:$A$2047,'Overall city offline (analysis)'!$A39,'overall city offline'!$B$2:$B$2047,'Overall city offline (analysis)'!Y$1)</f>
        <v>1.0689764542347799</v>
      </c>
      <c r="Z39" s="6">
        <f>SUMIFS('overall city offline'!$C$2:$C$2047,'overall city offline'!$A$2:$A$2047,'Overall city offline (analysis)'!$A39,'overall city offline'!$B$2:$B$2047,'Overall city offline (analysis)'!Z$1)</f>
        <v>0.568845495614414</v>
      </c>
      <c r="AA39" s="6">
        <f>SUMIFS('overall city offline'!$C$2:$C$2047,'overall city offline'!$A$2:$A$2047,'Overall city offline (analysis)'!$A39,'overall city offline'!$B$2:$B$2047,'Overall city offline (analysis)'!AA$1)</f>
        <v>0.58455705328267504</v>
      </c>
      <c r="AB39" s="6">
        <f>SUMIFS('overall city offline'!$C$2:$C$2047,'overall city offline'!$A$2:$A$2047,'Overall city offline (analysis)'!$A39,'overall city offline'!$B$2:$B$2047,'Overall city offline (analysis)'!AB$1)</f>
        <v>0.73264377619785703</v>
      </c>
      <c r="AC39" s="6">
        <f>SUMIFS('overall city offline'!$C$2:$C$2047,'overall city offline'!$A$2:$A$2047,'Overall city offline (analysis)'!$A39,'overall city offline'!$B$2:$B$2047,'Overall city offline (analysis)'!AC$1)</f>
        <v>0.92383435011988502</v>
      </c>
      <c r="AD39" s="6">
        <f>SUMIFS('overall city offline'!$C$2:$C$2047,'overall city offline'!$A$2:$A$2047,'Overall city offline (analysis)'!$A39,'overall city offline'!$B$2:$B$2047,'Overall city offline (analysis)'!AD$1)</f>
        <v>1.06465950159029</v>
      </c>
      <c r="AE39" s="6">
        <f>SUMIFS('overall city offline'!$C$2:$C$2047,'overall city offline'!$A$2:$A$2047,'Overall city offline (analysis)'!$A39,'overall city offline'!$B$2:$B$2047,'Overall city offline (analysis)'!AE$1)</f>
        <v>1.04309811789262</v>
      </c>
      <c r="AF39" s="6">
        <f>SUMIFS('overall city offline'!$C$2:$C$2047,'overall city offline'!$A$2:$A$2047,'Overall city offline (analysis)'!$A39,'overall city offline'!$B$2:$B$2047,'Overall city offline (analysis)'!AF$1)</f>
        <v>1.11617968770544</v>
      </c>
      <c r="AG39" s="6">
        <f>SUMIFS('overall city offline'!$C$2:$C$2047,'overall city offline'!$A$2:$A$2047,'Overall city offline (analysis)'!$A39,'overall city offline'!$B$2:$B$2047,'Overall city offline (analysis)'!AG$1)</f>
        <v>1.1344455204262001</v>
      </c>
      <c r="AH39" s="6">
        <f>SUMIFS('overall city offline'!$C$2:$C$2047,'overall city offline'!$A$2:$A$2047,'Overall city offline (analysis)'!$A39,'overall city offline'!$B$2:$B$2047,'Overall city offline (analysis)'!AH$1)</f>
        <v>1.1096792832775599</v>
      </c>
      <c r="AK39" t="s">
        <v>52</v>
      </c>
      <c r="AL39" s="6">
        <v>1.0212057552565601</v>
      </c>
    </row>
    <row r="40" spans="1:38" x14ac:dyDescent="0.25">
      <c r="A40" t="s">
        <v>45</v>
      </c>
      <c r="B40" s="6">
        <f>SUMIFS('overall city offline'!$C$2:$C$2047,'overall city offline'!$A$2:$A$2047,'Overall city offline (analysis)'!$A40,'overall city offline'!$B$2:$B$2047,'Overall city offline (analysis)'!B$1)</f>
        <v>0.88177521374688905</v>
      </c>
      <c r="C40" s="6">
        <f>SUMIFS('overall city offline'!$C$2:$C$2047,'overall city offline'!$A$2:$A$2047,'Overall city offline (analysis)'!$A40,'overall city offline'!$B$2:$B$2047,'Overall city offline (analysis)'!C$1)</f>
        <v>0.87117533227607602</v>
      </c>
      <c r="D40" s="6">
        <f>SUMIFS('overall city offline'!$C$2:$C$2047,'overall city offline'!$A$2:$A$2047,'Overall city offline (analysis)'!$A40,'overall city offline'!$B$2:$B$2047,'Overall city offline (analysis)'!D$1)</f>
        <v>1.0407964784995001</v>
      </c>
      <c r="E40" s="6">
        <f>SUMIFS('overall city offline'!$C$2:$C$2047,'overall city offline'!$A$2:$A$2047,'Overall city offline (analysis)'!$A40,'overall city offline'!$B$2:$B$2047,'Overall city offline (analysis)'!E$1)</f>
        <v>1.02204407880451</v>
      </c>
      <c r="F40" s="6">
        <f>SUMIFS('overall city offline'!$C$2:$C$2047,'overall city offline'!$A$2:$A$2047,'Overall city offline (analysis)'!$A40,'overall city offline'!$B$2:$B$2047,'Overall city offline (analysis)'!F$1)</f>
        <v>1.0319692138299501</v>
      </c>
      <c r="G40" s="6">
        <f>SUMIFS('overall city offline'!$C$2:$C$2047,'overall city offline'!$A$2:$A$2047,'Overall city offline (analysis)'!$A40,'overall city offline'!$B$2:$B$2047,'Overall city offline (analysis)'!G$1)</f>
        <v>0.98335038868293201</v>
      </c>
      <c r="H40" s="6">
        <f>SUMIFS('overall city offline'!$C$2:$C$2047,'overall city offline'!$A$2:$A$2047,'Overall city offline (analysis)'!$A40,'overall city offline'!$B$2:$B$2047,'Overall city offline (analysis)'!H$1)</f>
        <v>1.02941203290145</v>
      </c>
      <c r="I40" s="6">
        <f>SUMIFS('overall city offline'!$C$2:$C$2047,'overall city offline'!$A$2:$A$2047,'Overall city offline (analysis)'!$A40,'overall city offline'!$B$2:$B$2047,'Overall city offline (analysis)'!I$1)</f>
        <v>1.0350203336661301</v>
      </c>
      <c r="J40" s="6">
        <f>SUMIFS('overall city offline'!$C$2:$C$2047,'overall city offline'!$A$2:$A$2047,'Overall city offline (analysis)'!$A40,'overall city offline'!$B$2:$B$2047,'Overall city offline (analysis)'!J$1)</f>
        <v>0.938789074118206</v>
      </c>
      <c r="K40" s="6">
        <f>SUMIFS('overall city offline'!$C$2:$C$2047,'overall city offline'!$A$2:$A$2047,'Overall city offline (analysis)'!$A40,'overall city offline'!$B$2:$B$2047,'Overall city offline (analysis)'!K$1)</f>
        <v>0.99341371266829703</v>
      </c>
      <c r="L40" s="6">
        <f>SUMIFS('overall city offline'!$C$2:$C$2047,'overall city offline'!$A$2:$A$2047,'Overall city offline (analysis)'!$A40,'overall city offline'!$B$2:$B$2047,'Overall city offline (analysis)'!L$1)</f>
        <v>1.0225789972200801</v>
      </c>
      <c r="M40" s="6">
        <f>SUMIFS('overall city offline'!$C$2:$C$2047,'overall city offline'!$A$2:$A$2047,'Overall city offline (analysis)'!$A40,'overall city offline'!$B$2:$B$2047,'Overall city offline (analysis)'!M$1)</f>
        <v>1.14967514358598</v>
      </c>
      <c r="N40" s="6">
        <f>SUMIFS('overall city offline'!$C$2:$C$2047,'overall city offline'!$A$2:$A$2047,'Overall city offline (analysis)'!$A40,'overall city offline'!$B$2:$B$2047,'Overall city offline (analysis)'!N$1)</f>
        <v>0.90179351468912805</v>
      </c>
      <c r="O40" s="6">
        <f>SUMIFS('overall city offline'!$C$2:$C$2047,'overall city offline'!$A$2:$A$2047,'Overall city offline (analysis)'!$A40,'overall city offline'!$B$2:$B$2047,'Overall city offline (analysis)'!O$1)</f>
        <v>0.92675595350127105</v>
      </c>
      <c r="P40" s="6">
        <f>SUMIFS('overall city offline'!$C$2:$C$2047,'overall city offline'!$A$2:$A$2047,'Overall city offline (analysis)'!$A40,'overall city offline'!$B$2:$B$2047,'Overall city offline (analysis)'!P$1)</f>
        <v>0.89277109578881797</v>
      </c>
      <c r="Q40" s="6">
        <f>SUMIFS('overall city offline'!$C$2:$C$2047,'overall city offline'!$A$2:$A$2047,'Overall city offline (analysis)'!$A40,'overall city offline'!$B$2:$B$2047,'Overall city offline (analysis)'!Q$1)</f>
        <v>0.57562833097856503</v>
      </c>
      <c r="R40" s="6">
        <f>SUMIFS('overall city offline'!$C$2:$C$2047,'overall city offline'!$A$2:$A$2047,'Overall city offline (analysis)'!$A40,'overall city offline'!$B$2:$B$2047,'Overall city offline (analysis)'!R$1)</f>
        <v>0.70385842012200095</v>
      </c>
      <c r="S40" s="6">
        <f>SUMIFS('overall city offline'!$C$2:$C$2047,'overall city offline'!$A$2:$A$2047,'Overall city offline (analysis)'!$A40,'overall city offline'!$B$2:$B$2047,'Overall city offline (analysis)'!S$1)</f>
        <v>0.77649973686566798</v>
      </c>
      <c r="T40" s="6">
        <f>SUMIFS('overall city offline'!$C$2:$C$2047,'overall city offline'!$A$2:$A$2047,'Overall city offline (analysis)'!$A40,'overall city offline'!$B$2:$B$2047,'Overall city offline (analysis)'!T$1)</f>
        <v>0.96407693962518903</v>
      </c>
      <c r="U40" s="6">
        <f>SUMIFS('overall city offline'!$C$2:$C$2047,'overall city offline'!$A$2:$A$2047,'Overall city offline (analysis)'!$A40,'overall city offline'!$B$2:$B$2047,'Overall city offline (analysis)'!U$1)</f>
        <v>1.0446131470436</v>
      </c>
      <c r="V40" s="6">
        <f>SUMIFS('overall city offline'!$C$2:$C$2047,'overall city offline'!$A$2:$A$2047,'Overall city offline (analysis)'!$A40,'overall city offline'!$B$2:$B$2047,'Overall city offline (analysis)'!V$1)</f>
        <v>0.96135283861798104</v>
      </c>
      <c r="W40" s="6">
        <f>SUMIFS('overall city offline'!$C$2:$C$2047,'overall city offline'!$A$2:$A$2047,'Overall city offline (analysis)'!$A40,'overall city offline'!$B$2:$B$2047,'Overall city offline (analysis)'!W$1)</f>
        <v>0.88571264060323796</v>
      </c>
      <c r="X40" s="6">
        <f>SUMIFS('overall city offline'!$C$2:$C$2047,'overall city offline'!$A$2:$A$2047,'Overall city offline (analysis)'!$A40,'overall city offline'!$B$2:$B$2047,'Overall city offline (analysis)'!X$1)</f>
        <v>0.94781737471171901</v>
      </c>
      <c r="Y40" s="6">
        <f>SUMIFS('overall city offline'!$C$2:$C$2047,'overall city offline'!$A$2:$A$2047,'Overall city offline (analysis)'!$A40,'overall city offline'!$B$2:$B$2047,'Overall city offline (analysis)'!Y$1)</f>
        <v>1.0008473887737901</v>
      </c>
      <c r="Z40" s="6">
        <f>SUMIFS('overall city offline'!$C$2:$C$2047,'overall city offline'!$A$2:$A$2047,'Overall city offline (analysis)'!$A40,'overall city offline'!$B$2:$B$2047,'Overall city offline (analysis)'!Z$1)</f>
        <v>0.62429766911178797</v>
      </c>
      <c r="AA40" s="6">
        <f>SUMIFS('overall city offline'!$C$2:$C$2047,'overall city offline'!$A$2:$A$2047,'Overall city offline (analysis)'!$A40,'overall city offline'!$B$2:$B$2047,'Overall city offline (analysis)'!AA$1)</f>
        <v>0.62665516512957298</v>
      </c>
      <c r="AB40" s="6">
        <f>SUMIFS('overall city offline'!$C$2:$C$2047,'overall city offline'!$A$2:$A$2047,'Overall city offline (analysis)'!$A40,'overall city offline'!$B$2:$B$2047,'Overall city offline (analysis)'!AB$1)</f>
        <v>0.81095629054368801</v>
      </c>
      <c r="AC40" s="6">
        <f>SUMIFS('overall city offline'!$C$2:$C$2047,'overall city offline'!$A$2:$A$2047,'Overall city offline (analysis)'!$A40,'overall city offline'!$B$2:$B$2047,'Overall city offline (analysis)'!AC$1)</f>
        <v>0.98230584561739898</v>
      </c>
      <c r="AD40" s="6">
        <f>SUMIFS('overall city offline'!$C$2:$C$2047,'overall city offline'!$A$2:$A$2047,'Overall city offline (analysis)'!$A40,'overall city offline'!$B$2:$B$2047,'Overall city offline (analysis)'!AD$1)</f>
        <v>1.0529928499241701</v>
      </c>
      <c r="AE40" s="6">
        <f>SUMIFS('overall city offline'!$C$2:$C$2047,'overall city offline'!$A$2:$A$2047,'Overall city offline (analysis)'!$A40,'overall city offline'!$B$2:$B$2047,'Overall city offline (analysis)'!AE$1)</f>
        <v>1.02712564822024</v>
      </c>
      <c r="AF40" s="6">
        <f>SUMIFS('overall city offline'!$C$2:$C$2047,'overall city offline'!$A$2:$A$2047,'Overall city offline (analysis)'!$A40,'overall city offline'!$B$2:$B$2047,'Overall city offline (analysis)'!AF$1)</f>
        <v>1.1116083493767701</v>
      </c>
      <c r="AG40" s="6">
        <f>SUMIFS('overall city offline'!$C$2:$C$2047,'overall city offline'!$A$2:$A$2047,'Overall city offline (analysis)'!$A40,'overall city offline'!$B$2:$B$2047,'Overall city offline (analysis)'!AG$1)</f>
        <v>1.0819262212732199</v>
      </c>
      <c r="AH40" s="6">
        <f>SUMIFS('overall city offline'!$C$2:$C$2047,'overall city offline'!$A$2:$A$2047,'Overall city offline (analysis)'!$A40,'overall city offline'!$B$2:$B$2047,'Overall city offline (analysis)'!AH$1)</f>
        <v>1.03759901484759</v>
      </c>
      <c r="AK40" t="s">
        <v>18</v>
      </c>
      <c r="AL40" s="6">
        <v>1.01727209111691</v>
      </c>
    </row>
    <row r="41" spans="1:38" x14ac:dyDescent="0.25">
      <c r="A41" t="s">
        <v>46</v>
      </c>
      <c r="B41" s="6">
        <f>SUMIFS('overall city offline'!$C$2:$C$2047,'overall city offline'!$A$2:$A$2047,'Overall city offline (analysis)'!$A41,'overall city offline'!$B$2:$B$2047,'Overall city offline (analysis)'!B$1)</f>
        <v>0.86012198624956304</v>
      </c>
      <c r="C41" s="6">
        <f>SUMIFS('overall city offline'!$C$2:$C$2047,'overall city offline'!$A$2:$A$2047,'Overall city offline (analysis)'!$A41,'overall city offline'!$B$2:$B$2047,'Overall city offline (analysis)'!C$1)</f>
        <v>0.88684876543737501</v>
      </c>
      <c r="D41" s="6">
        <f>SUMIFS('overall city offline'!$C$2:$C$2047,'overall city offline'!$A$2:$A$2047,'Overall city offline (analysis)'!$A41,'overall city offline'!$B$2:$B$2047,'Overall city offline (analysis)'!D$1)</f>
        <v>1.0461261328057601</v>
      </c>
      <c r="E41" s="6">
        <f>SUMIFS('overall city offline'!$C$2:$C$2047,'overall city offline'!$A$2:$A$2047,'Overall city offline (analysis)'!$A41,'overall city offline'!$B$2:$B$2047,'Overall city offline (analysis)'!E$1)</f>
        <v>0.97521437039575298</v>
      </c>
      <c r="F41" s="6">
        <f>SUMIFS('overall city offline'!$C$2:$C$2047,'overall city offline'!$A$2:$A$2047,'Overall city offline (analysis)'!$A41,'overall city offline'!$B$2:$B$2047,'Overall city offline (analysis)'!F$1)</f>
        <v>1.0082676499457901</v>
      </c>
      <c r="G41" s="6">
        <f>SUMIFS('overall city offline'!$C$2:$C$2047,'overall city offline'!$A$2:$A$2047,'Overall city offline (analysis)'!$A41,'overall city offline'!$B$2:$B$2047,'Overall city offline (analysis)'!G$1)</f>
        <v>0.97788369609279302</v>
      </c>
      <c r="H41" s="6">
        <f>SUMIFS('overall city offline'!$C$2:$C$2047,'overall city offline'!$A$2:$A$2047,'Overall city offline (analysis)'!$A41,'overall city offline'!$B$2:$B$2047,'Overall city offline (analysis)'!H$1)</f>
        <v>1.0413957745840801</v>
      </c>
      <c r="I41" s="6">
        <f>SUMIFS('overall city offline'!$C$2:$C$2047,'overall city offline'!$A$2:$A$2047,'Overall city offline (analysis)'!$A41,'overall city offline'!$B$2:$B$2047,'Overall city offline (analysis)'!I$1)</f>
        <v>1.0094595901074901</v>
      </c>
      <c r="J41" s="6">
        <f>SUMIFS('overall city offline'!$C$2:$C$2047,'overall city offline'!$A$2:$A$2047,'Overall city offline (analysis)'!$A41,'overall city offline'!$B$2:$B$2047,'Overall city offline (analysis)'!J$1)</f>
        <v>0.98942376440664204</v>
      </c>
      <c r="K41" s="6">
        <f>SUMIFS('overall city offline'!$C$2:$C$2047,'overall city offline'!$A$2:$A$2047,'Overall city offline (analysis)'!$A41,'overall city offline'!$B$2:$B$2047,'Overall city offline (analysis)'!K$1)</f>
        <v>1.00892410881975</v>
      </c>
      <c r="L41" s="6">
        <f>SUMIFS('overall city offline'!$C$2:$C$2047,'overall city offline'!$A$2:$A$2047,'Overall city offline (analysis)'!$A41,'overall city offline'!$B$2:$B$2047,'Overall city offline (analysis)'!L$1)</f>
        <v>1.06909301754749</v>
      </c>
      <c r="M41" s="6">
        <f>SUMIFS('overall city offline'!$C$2:$C$2047,'overall city offline'!$A$2:$A$2047,'Overall city offline (analysis)'!$A41,'overall city offline'!$B$2:$B$2047,'Overall city offline (analysis)'!M$1)</f>
        <v>1.12724114360751</v>
      </c>
      <c r="N41" s="6">
        <f>SUMIFS('overall city offline'!$C$2:$C$2047,'overall city offline'!$A$2:$A$2047,'Overall city offline (analysis)'!$A41,'overall city offline'!$B$2:$B$2047,'Overall city offline (analysis)'!N$1)</f>
        <v>0.91113153133902502</v>
      </c>
      <c r="O41" s="6">
        <f>SUMIFS('overall city offline'!$C$2:$C$2047,'overall city offline'!$A$2:$A$2047,'Overall city offline (analysis)'!$A41,'overall city offline'!$B$2:$B$2047,'Overall city offline (analysis)'!O$1)</f>
        <v>0.91442048155111</v>
      </c>
      <c r="P41" s="6">
        <f>SUMIFS('overall city offline'!$C$2:$C$2047,'overall city offline'!$A$2:$A$2047,'Overall city offline (analysis)'!$A41,'overall city offline'!$B$2:$B$2047,'Overall city offline (analysis)'!P$1)</f>
        <v>0.89539726934862496</v>
      </c>
      <c r="Q41" s="6">
        <f>SUMIFS('overall city offline'!$C$2:$C$2047,'overall city offline'!$A$2:$A$2047,'Overall city offline (analysis)'!$A41,'overall city offline'!$B$2:$B$2047,'Overall city offline (analysis)'!Q$1)</f>
        <v>0.52499136473798202</v>
      </c>
      <c r="R41" s="6">
        <f>SUMIFS('overall city offline'!$C$2:$C$2047,'overall city offline'!$A$2:$A$2047,'Overall city offline (analysis)'!$A41,'overall city offline'!$B$2:$B$2047,'Overall city offline (analysis)'!R$1)</f>
        <v>0.63962094693231897</v>
      </c>
      <c r="S41" s="6">
        <f>SUMIFS('overall city offline'!$C$2:$C$2047,'overall city offline'!$A$2:$A$2047,'Overall city offline (analysis)'!$A41,'overall city offline'!$B$2:$B$2047,'Overall city offline (analysis)'!S$1)</f>
        <v>0.81179729478881202</v>
      </c>
      <c r="T41" s="6">
        <f>SUMIFS('overall city offline'!$C$2:$C$2047,'overall city offline'!$A$2:$A$2047,'Overall city offline (analysis)'!$A41,'overall city offline'!$B$2:$B$2047,'Overall city offline (analysis)'!T$1)</f>
        <v>0.94518829745720601</v>
      </c>
      <c r="U41" s="6">
        <f>SUMIFS('overall city offline'!$C$2:$C$2047,'overall city offline'!$A$2:$A$2047,'Overall city offline (analysis)'!$A41,'overall city offline'!$B$2:$B$2047,'Overall city offline (analysis)'!U$1)</f>
        <v>0.94197986037164205</v>
      </c>
      <c r="V41" s="6">
        <f>SUMIFS('overall city offline'!$C$2:$C$2047,'overall city offline'!$A$2:$A$2047,'Overall city offline (analysis)'!$A41,'overall city offline'!$B$2:$B$2047,'Overall city offline (analysis)'!V$1)</f>
        <v>0.94727786189551999</v>
      </c>
      <c r="W41" s="6">
        <f>SUMIFS('overall city offline'!$C$2:$C$2047,'overall city offline'!$A$2:$A$2047,'Overall city offline (analysis)'!$A41,'overall city offline'!$B$2:$B$2047,'Overall city offline (analysis)'!W$1)</f>
        <v>0.98052959931600303</v>
      </c>
      <c r="X41" s="6">
        <f>SUMIFS('overall city offline'!$C$2:$C$2047,'overall city offline'!$A$2:$A$2047,'Overall city offline (analysis)'!$A41,'overall city offline'!$B$2:$B$2047,'Overall city offline (analysis)'!X$1)</f>
        <v>0.75607463623161697</v>
      </c>
      <c r="Y41" s="6">
        <f>SUMIFS('overall city offline'!$C$2:$C$2047,'overall city offline'!$A$2:$A$2047,'Overall city offline (analysis)'!$A41,'overall city offline'!$B$2:$B$2047,'Overall city offline (analysis)'!Y$1)</f>
        <v>1.0482704919625601</v>
      </c>
      <c r="Z41" s="6">
        <f>SUMIFS('overall city offline'!$C$2:$C$2047,'overall city offline'!$A$2:$A$2047,'Overall city offline (analysis)'!$A41,'overall city offline'!$B$2:$B$2047,'Overall city offline (analysis)'!Z$1)</f>
        <v>0.60988352736345797</v>
      </c>
      <c r="AA41" s="6">
        <f>SUMIFS('overall city offline'!$C$2:$C$2047,'overall city offline'!$A$2:$A$2047,'Overall city offline (analysis)'!$A41,'overall city offline'!$B$2:$B$2047,'Overall city offline (analysis)'!AA$1)</f>
        <v>0.62182506699350104</v>
      </c>
      <c r="AB41" s="6">
        <f>SUMIFS('overall city offline'!$C$2:$C$2047,'overall city offline'!$A$2:$A$2047,'Overall city offline (analysis)'!$A41,'overall city offline'!$B$2:$B$2047,'Overall city offline (analysis)'!AB$1)</f>
        <v>0.75937550399910403</v>
      </c>
      <c r="AC41" s="6">
        <f>SUMIFS('overall city offline'!$C$2:$C$2047,'overall city offline'!$A$2:$A$2047,'Overall city offline (analysis)'!$A41,'overall city offline'!$B$2:$B$2047,'Overall city offline (analysis)'!AC$1)</f>
        <v>0.89370416777621198</v>
      </c>
      <c r="AD41" s="6">
        <f>SUMIFS('overall city offline'!$C$2:$C$2047,'overall city offline'!$A$2:$A$2047,'Overall city offline (analysis)'!$A41,'overall city offline'!$B$2:$B$2047,'Overall city offline (analysis)'!AD$1)</f>
        <v>1.0077048920128799</v>
      </c>
      <c r="AE41" s="6">
        <f>SUMIFS('overall city offline'!$C$2:$C$2047,'overall city offline'!$A$2:$A$2047,'Overall city offline (analysis)'!$A41,'overall city offline'!$B$2:$B$2047,'Overall city offline (analysis)'!AE$1)</f>
        <v>0.95644930246332904</v>
      </c>
      <c r="AF41" s="6">
        <f>SUMIFS('overall city offline'!$C$2:$C$2047,'overall city offline'!$A$2:$A$2047,'Overall city offline (analysis)'!$A41,'overall city offline'!$B$2:$B$2047,'Overall city offline (analysis)'!AF$1)</f>
        <v>0.99638669457553897</v>
      </c>
      <c r="AG41" s="6">
        <f>SUMIFS('overall city offline'!$C$2:$C$2047,'overall city offline'!$A$2:$A$2047,'Overall city offline (analysis)'!$A41,'overall city offline'!$B$2:$B$2047,'Overall city offline (analysis)'!AG$1)</f>
        <v>0.98400476004914805</v>
      </c>
      <c r="AH41" s="6">
        <f>SUMIFS('overall city offline'!$C$2:$C$2047,'overall city offline'!$A$2:$A$2047,'Overall city offline (analysis)'!$A41,'overall city offline'!$B$2:$B$2047,'Overall city offline (analysis)'!AH$1)</f>
        <v>0.97286076247773001</v>
      </c>
      <c r="AK41" t="s">
        <v>65</v>
      </c>
      <c r="AL41" s="6">
        <v>1.0166383111866999</v>
      </c>
    </row>
    <row r="42" spans="1:38" x14ac:dyDescent="0.25">
      <c r="A42" t="s">
        <v>47</v>
      </c>
      <c r="B42" s="6">
        <f>SUMIFS('overall city offline'!$C$2:$C$2047,'overall city offline'!$A$2:$A$2047,'Overall city offline (analysis)'!$A42,'overall city offline'!$B$2:$B$2047,'Overall city offline (analysis)'!B$1)</f>
        <v>0.83477130055528903</v>
      </c>
      <c r="C42" s="6">
        <f>SUMIFS('overall city offline'!$C$2:$C$2047,'overall city offline'!$A$2:$A$2047,'Overall city offline (analysis)'!$A42,'overall city offline'!$B$2:$B$2047,'Overall city offline (analysis)'!C$1)</f>
        <v>0.84730869361573802</v>
      </c>
      <c r="D42" s="6">
        <f>SUMIFS('overall city offline'!$C$2:$C$2047,'overall city offline'!$A$2:$A$2047,'Overall city offline (analysis)'!$A42,'overall city offline'!$B$2:$B$2047,'Overall city offline (analysis)'!D$1)</f>
        <v>1.0138892756783799</v>
      </c>
      <c r="E42" s="6">
        <f>SUMIFS('overall city offline'!$C$2:$C$2047,'overall city offline'!$A$2:$A$2047,'Overall city offline (analysis)'!$A42,'overall city offline'!$B$2:$B$2047,'Overall city offline (analysis)'!E$1)</f>
        <v>0.98033706812443699</v>
      </c>
      <c r="F42" s="6">
        <f>SUMIFS('overall city offline'!$C$2:$C$2047,'overall city offline'!$A$2:$A$2047,'Overall city offline (analysis)'!$A42,'overall city offline'!$B$2:$B$2047,'Overall city offline (analysis)'!F$1)</f>
        <v>1.0277888644366699</v>
      </c>
      <c r="G42" s="6">
        <f>SUMIFS('overall city offline'!$C$2:$C$2047,'overall city offline'!$A$2:$A$2047,'Overall city offline (analysis)'!$A42,'overall city offline'!$B$2:$B$2047,'Overall city offline (analysis)'!G$1)</f>
        <v>0.97795685967095103</v>
      </c>
      <c r="H42" s="6">
        <f>SUMIFS('overall city offline'!$C$2:$C$2047,'overall city offline'!$A$2:$A$2047,'Overall city offline (analysis)'!$A42,'overall city offline'!$B$2:$B$2047,'Overall city offline (analysis)'!H$1)</f>
        <v>1.01586396250158</v>
      </c>
      <c r="I42" s="6">
        <f>SUMIFS('overall city offline'!$C$2:$C$2047,'overall city offline'!$A$2:$A$2047,'Overall city offline (analysis)'!$A42,'overall city offline'!$B$2:$B$2047,'Overall city offline (analysis)'!I$1)</f>
        <v>1.05443462983666</v>
      </c>
      <c r="J42" s="6">
        <f>SUMIFS('overall city offline'!$C$2:$C$2047,'overall city offline'!$A$2:$A$2047,'Overall city offline (analysis)'!$A42,'overall city offline'!$B$2:$B$2047,'Overall city offline (analysis)'!J$1)</f>
        <v>0.97040459719413996</v>
      </c>
      <c r="K42" s="6">
        <f>SUMIFS('overall city offline'!$C$2:$C$2047,'overall city offline'!$A$2:$A$2047,'Overall city offline (analysis)'!$A42,'overall city offline'!$B$2:$B$2047,'Overall city offline (analysis)'!K$1)</f>
        <v>1.0268725590272401</v>
      </c>
      <c r="L42" s="6">
        <f>SUMIFS('overall city offline'!$C$2:$C$2047,'overall city offline'!$A$2:$A$2047,'Overall city offline (analysis)'!$A42,'overall city offline'!$B$2:$B$2047,'Overall city offline (analysis)'!L$1)</f>
        <v>1.04556694847878</v>
      </c>
      <c r="M42" s="6">
        <f>SUMIFS('overall city offline'!$C$2:$C$2047,'overall city offline'!$A$2:$A$2047,'Overall city offline (analysis)'!$A42,'overall city offline'!$B$2:$B$2047,'Overall city offline (analysis)'!M$1)</f>
        <v>1.20480524088013</v>
      </c>
      <c r="N42" s="6">
        <f>SUMIFS('overall city offline'!$C$2:$C$2047,'overall city offline'!$A$2:$A$2047,'Overall city offline (analysis)'!$A42,'overall city offline'!$B$2:$B$2047,'Overall city offline (analysis)'!N$1)</f>
        <v>0.91386481286737498</v>
      </c>
      <c r="O42" s="6">
        <f>SUMIFS('overall city offline'!$C$2:$C$2047,'overall city offline'!$A$2:$A$2047,'Overall city offline (analysis)'!$A42,'overall city offline'!$B$2:$B$2047,'Overall city offline (analysis)'!O$1)</f>
        <v>0.90260068013150496</v>
      </c>
      <c r="P42" s="6">
        <f>SUMIFS('overall city offline'!$C$2:$C$2047,'overall city offline'!$A$2:$A$2047,'Overall city offline (analysis)'!$A42,'overall city offline'!$B$2:$B$2047,'Overall city offline (analysis)'!P$1)</f>
        <v>0.81075824102307603</v>
      </c>
      <c r="Q42" s="6">
        <f>SUMIFS('overall city offline'!$C$2:$C$2047,'overall city offline'!$A$2:$A$2047,'Overall city offline (analysis)'!$A42,'overall city offline'!$B$2:$B$2047,'Overall city offline (analysis)'!Q$1)</f>
        <v>0.36877547004329903</v>
      </c>
      <c r="R42" s="6">
        <f>SUMIFS('overall city offline'!$C$2:$C$2047,'overall city offline'!$A$2:$A$2047,'Overall city offline (analysis)'!$A42,'overall city offline'!$B$2:$B$2047,'Overall city offline (analysis)'!R$1)</f>
        <v>0.49542989393551901</v>
      </c>
      <c r="S42" s="6">
        <f>SUMIFS('overall city offline'!$C$2:$C$2047,'overall city offline'!$A$2:$A$2047,'Overall city offline (analysis)'!$A42,'overall city offline'!$B$2:$B$2047,'Overall city offline (analysis)'!S$1)</f>
        <v>0.66997882292436695</v>
      </c>
      <c r="T42" s="6">
        <f>SUMIFS('overall city offline'!$C$2:$C$2047,'overall city offline'!$A$2:$A$2047,'Overall city offline (analysis)'!$A42,'overall city offline'!$B$2:$B$2047,'Overall city offline (analysis)'!T$1)</f>
        <v>0.89247843724309495</v>
      </c>
      <c r="U42" s="6">
        <f>SUMIFS('overall city offline'!$C$2:$C$2047,'overall city offline'!$A$2:$A$2047,'Overall city offline (analysis)'!$A42,'overall city offline'!$B$2:$B$2047,'Overall city offline (analysis)'!U$1)</f>
        <v>0.97276305193245105</v>
      </c>
      <c r="V42" s="6">
        <f>SUMIFS('overall city offline'!$C$2:$C$2047,'overall city offline'!$A$2:$A$2047,'Overall city offline (analysis)'!$A42,'overall city offline'!$B$2:$B$2047,'Overall city offline (analysis)'!V$1)</f>
        <v>0.92700378270447903</v>
      </c>
      <c r="W42" s="6">
        <f>SUMIFS('overall city offline'!$C$2:$C$2047,'overall city offline'!$A$2:$A$2047,'Overall city offline (analysis)'!$A42,'overall city offline'!$B$2:$B$2047,'Overall city offline (analysis)'!W$1)</f>
        <v>0.97355447564944897</v>
      </c>
      <c r="X42" s="6">
        <f>SUMIFS('overall city offline'!$C$2:$C$2047,'overall city offline'!$A$2:$A$2047,'Overall city offline (analysis)'!$A42,'overall city offline'!$B$2:$B$2047,'Overall city offline (analysis)'!X$1)</f>
        <v>0.623854664371435</v>
      </c>
      <c r="Y42" s="6">
        <f>SUMIFS('overall city offline'!$C$2:$C$2047,'overall city offline'!$A$2:$A$2047,'Overall city offline (analysis)'!$A42,'overall city offline'!$B$2:$B$2047,'Overall city offline (analysis)'!Y$1)</f>
        <v>0.97762502783370098</v>
      </c>
      <c r="Z42" s="6">
        <f>SUMIFS('overall city offline'!$C$2:$C$2047,'overall city offline'!$A$2:$A$2047,'Overall city offline (analysis)'!$A42,'overall city offline'!$B$2:$B$2047,'Overall city offline (analysis)'!Z$1)</f>
        <v>0.45025708651817398</v>
      </c>
      <c r="AA42" s="6">
        <f>SUMIFS('overall city offline'!$C$2:$C$2047,'overall city offline'!$A$2:$A$2047,'Overall city offline (analysis)'!$A42,'overall city offline'!$B$2:$B$2047,'Overall city offline (analysis)'!AA$1)</f>
        <v>0.46476346694618698</v>
      </c>
      <c r="AB42" s="6">
        <f>SUMIFS('overall city offline'!$C$2:$C$2047,'overall city offline'!$A$2:$A$2047,'Overall city offline (analysis)'!$A42,'overall city offline'!$B$2:$B$2047,'Overall city offline (analysis)'!AB$1)</f>
        <v>0.59474781533113996</v>
      </c>
      <c r="AC42" s="6">
        <f>SUMIFS('overall city offline'!$C$2:$C$2047,'overall city offline'!$A$2:$A$2047,'Overall city offline (analysis)'!$A42,'overall city offline'!$B$2:$B$2047,'Overall city offline (analysis)'!AC$1)</f>
        <v>0.84640305503303104</v>
      </c>
      <c r="AD42" s="6">
        <f>SUMIFS('overall city offline'!$C$2:$C$2047,'overall city offline'!$A$2:$A$2047,'Overall city offline (analysis)'!$A42,'overall city offline'!$B$2:$B$2047,'Overall city offline (analysis)'!AD$1)</f>
        <v>1.00796927473051</v>
      </c>
      <c r="AE42" s="6">
        <f>SUMIFS('overall city offline'!$C$2:$C$2047,'overall city offline'!$A$2:$A$2047,'Overall city offline (analysis)'!$A42,'overall city offline'!$B$2:$B$2047,'Overall city offline (analysis)'!AE$1)</f>
        <v>1.0026925084280001</v>
      </c>
      <c r="AF42" s="6">
        <f>SUMIFS('overall city offline'!$C$2:$C$2047,'overall city offline'!$A$2:$A$2047,'Overall city offline (analysis)'!$A42,'overall city offline'!$B$2:$B$2047,'Overall city offline (analysis)'!AF$1)</f>
        <v>1.08070971292984</v>
      </c>
      <c r="AG42" s="6">
        <f>SUMIFS('overall city offline'!$C$2:$C$2047,'overall city offline'!$A$2:$A$2047,'Overall city offline (analysis)'!$A42,'overall city offline'!$B$2:$B$2047,'Overall city offline (analysis)'!AG$1)</f>
        <v>1.1059821957435301</v>
      </c>
      <c r="AH42" s="6">
        <f>SUMIFS('overall city offline'!$C$2:$C$2047,'overall city offline'!$A$2:$A$2047,'Overall city offline (analysis)'!$A42,'overall city offline'!$B$2:$B$2047,'Overall city offline (analysis)'!AH$1)</f>
        <v>1.01186117328926</v>
      </c>
      <c r="AK42" t="s">
        <v>47</v>
      </c>
      <c r="AL42" s="6">
        <v>1.01186117328926</v>
      </c>
    </row>
    <row r="43" spans="1:38" x14ac:dyDescent="0.25">
      <c r="A43" t="s">
        <v>48</v>
      </c>
      <c r="B43" s="6">
        <f>SUMIFS('overall city offline'!$C$2:$C$2047,'overall city offline'!$A$2:$A$2047,'Overall city offline (analysis)'!$A43,'overall city offline'!$B$2:$B$2047,'Overall city offline (analysis)'!B$1)</f>
        <v>0.86117096509098301</v>
      </c>
      <c r="C43" s="6">
        <f>SUMIFS('overall city offline'!$C$2:$C$2047,'overall city offline'!$A$2:$A$2047,'Overall city offline (analysis)'!$A43,'overall city offline'!$B$2:$B$2047,'Overall city offline (analysis)'!C$1)</f>
        <v>0.89017918059714696</v>
      </c>
      <c r="D43" s="6">
        <f>SUMIFS('overall city offline'!$C$2:$C$2047,'overall city offline'!$A$2:$A$2047,'Overall city offline (analysis)'!$A43,'overall city offline'!$B$2:$B$2047,'Overall city offline (analysis)'!D$1)</f>
        <v>1.05964461182976</v>
      </c>
      <c r="E43" s="6">
        <f>SUMIFS('overall city offline'!$C$2:$C$2047,'overall city offline'!$A$2:$A$2047,'Overall city offline (analysis)'!$A43,'overall city offline'!$B$2:$B$2047,'Overall city offline (analysis)'!E$1)</f>
        <v>0.99040494997533701</v>
      </c>
      <c r="F43" s="6">
        <f>SUMIFS('overall city offline'!$C$2:$C$2047,'overall city offline'!$A$2:$A$2047,'Overall city offline (analysis)'!$A43,'overall city offline'!$B$2:$B$2047,'Overall city offline (analysis)'!F$1)</f>
        <v>1.03106613700477</v>
      </c>
      <c r="G43" s="6">
        <f>SUMIFS('overall city offline'!$C$2:$C$2047,'overall city offline'!$A$2:$A$2047,'Overall city offline (analysis)'!$A43,'overall city offline'!$B$2:$B$2047,'Overall city offline (analysis)'!G$1)</f>
        <v>0.98276001122633605</v>
      </c>
      <c r="H43" s="6">
        <f>SUMIFS('overall city offline'!$C$2:$C$2047,'overall city offline'!$A$2:$A$2047,'Overall city offline (analysis)'!$A43,'overall city offline'!$B$2:$B$2047,'Overall city offline (analysis)'!H$1)</f>
        <v>0.99449713479123103</v>
      </c>
      <c r="I43" s="6">
        <f>SUMIFS('overall city offline'!$C$2:$C$2047,'overall city offline'!$A$2:$A$2047,'Overall city offline (analysis)'!$A43,'overall city offline'!$B$2:$B$2047,'Overall city offline (analysis)'!I$1)</f>
        <v>0.99517794848568497</v>
      </c>
      <c r="J43" s="6">
        <f>SUMIFS('overall city offline'!$C$2:$C$2047,'overall city offline'!$A$2:$A$2047,'Overall city offline (analysis)'!$A43,'overall city offline'!$B$2:$B$2047,'Overall city offline (analysis)'!J$1)</f>
        <v>0.96255814632750203</v>
      </c>
      <c r="K43" s="6">
        <f>SUMIFS('overall city offline'!$C$2:$C$2047,'overall city offline'!$A$2:$A$2047,'Overall city offline (analysis)'!$A43,'overall city offline'!$B$2:$B$2047,'Overall city offline (analysis)'!K$1)</f>
        <v>1.0213205293103</v>
      </c>
      <c r="L43" s="6">
        <f>SUMIFS('overall city offline'!$C$2:$C$2047,'overall city offline'!$A$2:$A$2047,'Overall city offline (analysis)'!$A43,'overall city offline'!$B$2:$B$2047,'Overall city offline (analysis)'!L$1)</f>
        <v>1.0557765406037201</v>
      </c>
      <c r="M43" s="6">
        <f>SUMIFS('overall city offline'!$C$2:$C$2047,'overall city offline'!$A$2:$A$2047,'Overall city offline (analysis)'!$A43,'overall city offline'!$B$2:$B$2047,'Overall city offline (analysis)'!M$1)</f>
        <v>1.1554438447572299</v>
      </c>
      <c r="N43" s="6">
        <f>SUMIFS('overall city offline'!$C$2:$C$2047,'overall city offline'!$A$2:$A$2047,'Overall city offline (analysis)'!$A43,'overall city offline'!$B$2:$B$2047,'Overall city offline (analysis)'!N$1)</f>
        <v>0.91750406634562998</v>
      </c>
      <c r="O43" s="6">
        <f>SUMIFS('overall city offline'!$C$2:$C$2047,'overall city offline'!$A$2:$A$2047,'Overall city offline (analysis)'!$A43,'overall city offline'!$B$2:$B$2047,'Overall city offline (analysis)'!O$1)</f>
        <v>0.94086939295515803</v>
      </c>
      <c r="P43" s="6">
        <f>SUMIFS('overall city offline'!$C$2:$C$2047,'overall city offline'!$A$2:$A$2047,'Overall city offline (analysis)'!$A43,'overall city offline'!$B$2:$B$2047,'Overall city offline (analysis)'!P$1)</f>
        <v>0.88313169933134195</v>
      </c>
      <c r="Q43" s="6">
        <f>SUMIFS('overall city offline'!$C$2:$C$2047,'overall city offline'!$A$2:$A$2047,'Overall city offline (analysis)'!$A43,'overall city offline'!$B$2:$B$2047,'Overall city offline (analysis)'!Q$1)</f>
        <v>0.53964394048658304</v>
      </c>
      <c r="R43" s="6">
        <f>SUMIFS('overall city offline'!$C$2:$C$2047,'overall city offline'!$A$2:$A$2047,'Overall city offline (analysis)'!$A43,'overall city offline'!$B$2:$B$2047,'Overall city offline (analysis)'!R$1)</f>
        <v>0.66768372114343399</v>
      </c>
      <c r="S43" s="6">
        <f>SUMIFS('overall city offline'!$C$2:$C$2047,'overall city offline'!$A$2:$A$2047,'Overall city offline (analysis)'!$A43,'overall city offline'!$B$2:$B$2047,'Overall city offline (analysis)'!S$1)</f>
        <v>0.81384088185254599</v>
      </c>
      <c r="T43" s="6">
        <f>SUMIFS('overall city offline'!$C$2:$C$2047,'overall city offline'!$A$2:$A$2047,'Overall city offline (analysis)'!$A43,'overall city offline'!$B$2:$B$2047,'Overall city offline (analysis)'!T$1)</f>
        <v>0.939076267328112</v>
      </c>
      <c r="U43" s="6">
        <f>SUMIFS('overall city offline'!$C$2:$C$2047,'overall city offline'!$A$2:$A$2047,'Overall city offline (analysis)'!$A43,'overall city offline'!$B$2:$B$2047,'Overall city offline (analysis)'!U$1)</f>
        <v>0.97333428275679201</v>
      </c>
      <c r="V43" s="6">
        <f>SUMIFS('overall city offline'!$C$2:$C$2047,'overall city offline'!$A$2:$A$2047,'Overall city offline (analysis)'!$A43,'overall city offline'!$B$2:$B$2047,'Overall city offline (analysis)'!V$1)</f>
        <v>0.95942812685338497</v>
      </c>
      <c r="W43" s="6">
        <f>SUMIFS('overall city offline'!$C$2:$C$2047,'overall city offline'!$A$2:$A$2047,'Overall city offline (analysis)'!$A43,'overall city offline'!$B$2:$B$2047,'Overall city offline (analysis)'!W$1)</f>
        <v>0.96893428584485497</v>
      </c>
      <c r="X43" s="6">
        <f>SUMIFS('overall city offline'!$C$2:$C$2047,'overall city offline'!$A$2:$A$2047,'Overall city offline (analysis)'!$A43,'overall city offline'!$B$2:$B$2047,'Overall city offline (analysis)'!X$1)</f>
        <v>0.75897431013171501</v>
      </c>
      <c r="Y43" s="6">
        <f>SUMIFS('overall city offline'!$C$2:$C$2047,'overall city offline'!$A$2:$A$2047,'Overall city offline (analysis)'!$A43,'overall city offline'!$B$2:$B$2047,'Overall city offline (analysis)'!Y$1)</f>
        <v>1.0379244612026599</v>
      </c>
      <c r="Z43" s="6">
        <f>SUMIFS('overall city offline'!$C$2:$C$2047,'overall city offline'!$A$2:$A$2047,'Overall city offline (analysis)'!$A43,'overall city offline'!$B$2:$B$2047,'Overall city offline (analysis)'!Z$1)</f>
        <v>0.61335794134035404</v>
      </c>
      <c r="AA43" s="6">
        <f>SUMIFS('overall city offline'!$C$2:$C$2047,'overall city offline'!$A$2:$A$2047,'Overall city offline (analysis)'!$A43,'overall city offline'!$B$2:$B$2047,'Overall city offline (analysis)'!AA$1)</f>
        <v>0.64000963326115301</v>
      </c>
      <c r="AB43" s="6">
        <f>SUMIFS('overall city offline'!$C$2:$C$2047,'overall city offline'!$A$2:$A$2047,'Overall city offline (analysis)'!$A43,'overall city offline'!$B$2:$B$2047,'Overall city offline (analysis)'!AB$1)</f>
        <v>0.787402718313296</v>
      </c>
      <c r="AC43" s="6">
        <f>SUMIFS('overall city offline'!$C$2:$C$2047,'overall city offline'!$A$2:$A$2047,'Overall city offline (analysis)'!$A43,'overall city offline'!$B$2:$B$2047,'Overall city offline (analysis)'!AC$1)</f>
        <v>0.94376141949783998</v>
      </c>
      <c r="AD43" s="6">
        <f>SUMIFS('overall city offline'!$C$2:$C$2047,'overall city offline'!$A$2:$A$2047,'Overall city offline (analysis)'!$A43,'overall city offline'!$B$2:$B$2047,'Overall city offline (analysis)'!AD$1)</f>
        <v>1.0497428381262099</v>
      </c>
      <c r="AE43" s="6">
        <f>SUMIFS('overall city offline'!$C$2:$C$2047,'overall city offline'!$A$2:$A$2047,'Overall city offline (analysis)'!$A43,'overall city offline'!$B$2:$B$2047,'Overall city offline (analysis)'!AE$1)</f>
        <v>1.01532586131555</v>
      </c>
      <c r="AF43" s="6">
        <f>SUMIFS('overall city offline'!$C$2:$C$2047,'overall city offline'!$A$2:$A$2047,'Overall city offline (analysis)'!$A43,'overall city offline'!$B$2:$B$2047,'Overall city offline (analysis)'!AF$1)</f>
        <v>1.0565566110415201</v>
      </c>
      <c r="AG43" s="6">
        <f>SUMIFS('overall city offline'!$C$2:$C$2047,'overall city offline'!$A$2:$A$2047,'Overall city offline (analysis)'!$A43,'overall city offline'!$B$2:$B$2047,'Overall city offline (analysis)'!AG$1)</f>
        <v>1.04341131226329</v>
      </c>
      <c r="AH43" s="6">
        <f>SUMIFS('overall city offline'!$C$2:$C$2047,'overall city offline'!$A$2:$A$2047,'Overall city offline (analysis)'!$A43,'overall city offline'!$B$2:$B$2047,'Overall city offline (analysis)'!AH$1)</f>
        <v>1.03869550529945</v>
      </c>
      <c r="AK43" t="s">
        <v>29</v>
      </c>
      <c r="AL43" s="6">
        <v>1.0115783774312901</v>
      </c>
    </row>
    <row r="44" spans="1:38" x14ac:dyDescent="0.25">
      <c r="A44" t="s">
        <v>49</v>
      </c>
      <c r="B44" s="6">
        <f>SUMIFS('overall city offline'!$C$2:$C$2047,'overall city offline'!$A$2:$A$2047,'Overall city offline (analysis)'!$A44,'overall city offline'!$B$2:$B$2047,'Overall city offline (analysis)'!B$1)</f>
        <v>0.86877690132671004</v>
      </c>
      <c r="C44" s="6">
        <f>SUMIFS('overall city offline'!$C$2:$C$2047,'overall city offline'!$A$2:$A$2047,'Overall city offline (analysis)'!$A44,'overall city offline'!$B$2:$B$2047,'Overall city offline (analysis)'!C$1)</f>
        <v>0.91110485123186402</v>
      </c>
      <c r="D44" s="6">
        <f>SUMIFS('overall city offline'!$C$2:$C$2047,'overall city offline'!$A$2:$A$2047,'Overall city offline (analysis)'!$A44,'overall city offline'!$B$2:$B$2047,'Overall city offline (analysis)'!D$1)</f>
        <v>1.02720664937395</v>
      </c>
      <c r="E44" s="6">
        <f>SUMIFS('overall city offline'!$C$2:$C$2047,'overall city offline'!$A$2:$A$2047,'Overall city offline (analysis)'!$A44,'overall city offline'!$B$2:$B$2047,'Overall city offline (analysis)'!E$1)</f>
        <v>0.966882853736304</v>
      </c>
      <c r="F44" s="6">
        <f>SUMIFS('overall city offline'!$C$2:$C$2047,'overall city offline'!$A$2:$A$2047,'Overall city offline (analysis)'!$A44,'overall city offline'!$B$2:$B$2047,'Overall city offline (analysis)'!F$1)</f>
        <v>1.03629117185959</v>
      </c>
      <c r="G44" s="6">
        <f>SUMIFS('overall city offline'!$C$2:$C$2047,'overall city offline'!$A$2:$A$2047,'Overall city offline (analysis)'!$A44,'overall city offline'!$B$2:$B$2047,'Overall city offline (analysis)'!G$1)</f>
        <v>0.98969341256838295</v>
      </c>
      <c r="H44" s="6">
        <f>SUMIFS('overall city offline'!$C$2:$C$2047,'overall city offline'!$A$2:$A$2047,'Overall city offline (analysis)'!$A44,'overall city offline'!$B$2:$B$2047,'Overall city offline (analysis)'!H$1)</f>
        <v>0.99744976211959202</v>
      </c>
      <c r="I44" s="6">
        <f>SUMIFS('overall city offline'!$C$2:$C$2047,'overall city offline'!$A$2:$A$2047,'Overall city offline (analysis)'!$A44,'overall city offline'!$B$2:$B$2047,'Overall city offline (analysis)'!I$1)</f>
        <v>0.95600063229655396</v>
      </c>
      <c r="J44" s="6">
        <f>SUMIFS('overall city offline'!$C$2:$C$2047,'overall city offline'!$A$2:$A$2047,'Overall city offline (analysis)'!$A44,'overall city offline'!$B$2:$B$2047,'Overall city offline (analysis)'!J$1)</f>
        <v>0.95364586781017102</v>
      </c>
      <c r="K44" s="6">
        <f>SUMIFS('overall city offline'!$C$2:$C$2047,'overall city offline'!$A$2:$A$2047,'Overall city offline (analysis)'!$A44,'overall city offline'!$B$2:$B$2047,'Overall city offline (analysis)'!K$1)</f>
        <v>1.0568335294978199</v>
      </c>
      <c r="L44" s="6">
        <f>SUMIFS('overall city offline'!$C$2:$C$2047,'overall city offline'!$A$2:$A$2047,'Overall city offline (analysis)'!$A44,'overall city offline'!$B$2:$B$2047,'Overall city offline (analysis)'!L$1)</f>
        <v>1.0481796837724799</v>
      </c>
      <c r="M44" s="6">
        <f>SUMIFS('overall city offline'!$C$2:$C$2047,'overall city offline'!$A$2:$A$2047,'Overall city offline (analysis)'!$A44,'overall city offline'!$B$2:$B$2047,'Overall city offline (analysis)'!M$1)</f>
        <v>1.1879346844065899</v>
      </c>
      <c r="N44" s="6">
        <f>SUMIFS('overall city offline'!$C$2:$C$2047,'overall city offline'!$A$2:$A$2047,'Overall city offline (analysis)'!$A44,'overall city offline'!$B$2:$B$2047,'Overall city offline (analysis)'!N$1)</f>
        <v>0.88395550293796299</v>
      </c>
      <c r="O44" s="6">
        <f>SUMIFS('overall city offline'!$C$2:$C$2047,'overall city offline'!$A$2:$A$2047,'Overall city offline (analysis)'!$A44,'overall city offline'!$B$2:$B$2047,'Overall city offline (analysis)'!O$1)</f>
        <v>0.91892514114851898</v>
      </c>
      <c r="P44" s="6">
        <f>SUMIFS('overall city offline'!$C$2:$C$2047,'overall city offline'!$A$2:$A$2047,'Overall city offline (analysis)'!$A44,'overall city offline'!$B$2:$B$2047,'Overall city offline (analysis)'!P$1)</f>
        <v>0.79946848816972205</v>
      </c>
      <c r="Q44" s="6">
        <f>SUMIFS('overall city offline'!$C$2:$C$2047,'overall city offline'!$A$2:$A$2047,'Overall city offline (analysis)'!$A44,'overall city offline'!$B$2:$B$2047,'Overall city offline (analysis)'!Q$1)</f>
        <v>0.34131243870636702</v>
      </c>
      <c r="R44" s="6">
        <f>SUMIFS('overall city offline'!$C$2:$C$2047,'overall city offline'!$A$2:$A$2047,'Overall city offline (analysis)'!$A44,'overall city offline'!$B$2:$B$2047,'Overall city offline (analysis)'!R$1)</f>
        <v>0.41882116254428903</v>
      </c>
      <c r="S44" s="6">
        <f>SUMIFS('overall city offline'!$C$2:$C$2047,'overall city offline'!$A$2:$A$2047,'Overall city offline (analysis)'!$A44,'overall city offline'!$B$2:$B$2047,'Overall city offline (analysis)'!S$1)</f>
        <v>0.56438147969339303</v>
      </c>
      <c r="T44" s="6">
        <f>SUMIFS('overall city offline'!$C$2:$C$2047,'overall city offline'!$A$2:$A$2047,'Overall city offline (analysis)'!$A44,'overall city offline'!$B$2:$B$2047,'Overall city offline (analysis)'!T$1)</f>
        <v>0.74519749822087</v>
      </c>
      <c r="U44" s="6">
        <f>SUMIFS('overall city offline'!$C$2:$C$2047,'overall city offline'!$A$2:$A$2047,'Overall city offline (analysis)'!$A44,'overall city offline'!$B$2:$B$2047,'Overall city offline (analysis)'!U$1)</f>
        <v>0.82175542877344898</v>
      </c>
      <c r="V44" s="6">
        <f>SUMIFS('overall city offline'!$C$2:$C$2047,'overall city offline'!$A$2:$A$2047,'Overall city offline (analysis)'!$A44,'overall city offline'!$B$2:$B$2047,'Overall city offline (analysis)'!V$1)</f>
        <v>0.83821112675033405</v>
      </c>
      <c r="W44" s="6">
        <f>SUMIFS('overall city offline'!$C$2:$C$2047,'overall city offline'!$A$2:$A$2047,'Overall city offline (analysis)'!$A44,'overall city offline'!$B$2:$B$2047,'Overall city offline (analysis)'!W$1)</f>
        <v>0.873499385169069</v>
      </c>
      <c r="X44" s="6">
        <f>SUMIFS('overall city offline'!$C$2:$C$2047,'overall city offline'!$A$2:$A$2047,'Overall city offline (analysis)'!$A44,'overall city offline'!$B$2:$B$2047,'Overall city offline (analysis)'!X$1)</f>
        <v>0.54732493056694298</v>
      </c>
      <c r="Y44" s="6">
        <f>SUMIFS('overall city offline'!$C$2:$C$2047,'overall city offline'!$A$2:$A$2047,'Overall city offline (analysis)'!$A44,'overall city offline'!$B$2:$B$2047,'Overall city offline (analysis)'!Y$1)</f>
        <v>0.90448001846669901</v>
      </c>
      <c r="Z44" s="6">
        <f>SUMIFS('overall city offline'!$C$2:$C$2047,'overall city offline'!$A$2:$A$2047,'Overall city offline (analysis)'!$A44,'overall city offline'!$B$2:$B$2047,'Overall city offline (analysis)'!Z$1)</f>
        <v>0.41231899377026898</v>
      </c>
      <c r="AA44" s="6">
        <f>SUMIFS('overall city offline'!$C$2:$C$2047,'overall city offline'!$A$2:$A$2047,'Overall city offline (analysis)'!$A44,'overall city offline'!$B$2:$B$2047,'Overall city offline (analysis)'!AA$1)</f>
        <v>0.43994538722934701</v>
      </c>
      <c r="AB44" s="6">
        <f>SUMIFS('overall city offline'!$C$2:$C$2047,'overall city offline'!$A$2:$A$2047,'Overall city offline (analysis)'!$A44,'overall city offline'!$B$2:$B$2047,'Overall city offline (analysis)'!AB$1)</f>
        <v>0.55581519087657205</v>
      </c>
      <c r="AC44" s="6">
        <f>SUMIFS('overall city offline'!$C$2:$C$2047,'overall city offline'!$A$2:$A$2047,'Overall city offline (analysis)'!$A44,'overall city offline'!$B$2:$B$2047,'Overall city offline (analysis)'!AC$1)</f>
        <v>0.75387674101639002</v>
      </c>
      <c r="AD44" s="6">
        <f>SUMIFS('overall city offline'!$C$2:$C$2047,'overall city offline'!$A$2:$A$2047,'Overall city offline (analysis)'!$A44,'overall city offline'!$B$2:$B$2047,'Overall city offline (analysis)'!AD$1)</f>
        <v>0.92963155600292102</v>
      </c>
      <c r="AE44" s="6">
        <f>SUMIFS('overall city offline'!$C$2:$C$2047,'overall city offline'!$A$2:$A$2047,'Overall city offline (analysis)'!$A44,'overall city offline'!$B$2:$B$2047,'Overall city offline (analysis)'!AE$1)</f>
        <v>0.90352089763564203</v>
      </c>
      <c r="AF44" s="6">
        <f>SUMIFS('overall city offline'!$C$2:$C$2047,'overall city offline'!$A$2:$A$2047,'Overall city offline (analysis)'!$A44,'overall city offline'!$B$2:$B$2047,'Overall city offline (analysis)'!AF$1)</f>
        <v>0.92570412151247305</v>
      </c>
      <c r="AG44" s="6">
        <f>SUMIFS('overall city offline'!$C$2:$C$2047,'overall city offline'!$A$2:$A$2047,'Overall city offline (analysis)'!$A44,'overall city offline'!$B$2:$B$2047,'Overall city offline (analysis)'!AG$1)</f>
        <v>0.95292451386097599</v>
      </c>
      <c r="AH44" s="6">
        <f>SUMIFS('overall city offline'!$C$2:$C$2047,'overall city offline'!$A$2:$A$2047,'Overall city offline (analysis)'!$A44,'overall city offline'!$B$2:$B$2047,'Overall city offline (analysis)'!AH$1)</f>
        <v>0.93423124794270596</v>
      </c>
      <c r="AK44" t="s">
        <v>63</v>
      </c>
      <c r="AL44" s="6">
        <v>1.00389653940874</v>
      </c>
    </row>
    <row r="45" spans="1:38" x14ac:dyDescent="0.25">
      <c r="A45" t="s">
        <v>50</v>
      </c>
      <c r="B45" s="6">
        <f>SUMIFS('overall city offline'!$C$2:$C$2047,'overall city offline'!$A$2:$A$2047,'Overall city offline (analysis)'!$A45,'overall city offline'!$B$2:$B$2047,'Overall city offline (analysis)'!B$1)</f>
        <v>0.84923414633419803</v>
      </c>
      <c r="C45" s="6">
        <f>SUMIFS('overall city offline'!$C$2:$C$2047,'overall city offline'!$A$2:$A$2047,'Overall city offline (analysis)'!$A45,'overall city offline'!$B$2:$B$2047,'Overall city offline (analysis)'!C$1)</f>
        <v>0.88220204947049496</v>
      </c>
      <c r="D45" s="6">
        <f>SUMIFS('overall city offline'!$C$2:$C$2047,'overall city offline'!$A$2:$A$2047,'Overall city offline (analysis)'!$A45,'overall city offline'!$B$2:$B$2047,'Overall city offline (analysis)'!D$1)</f>
        <v>1.0463914473738301</v>
      </c>
      <c r="E45" s="6">
        <f>SUMIFS('overall city offline'!$C$2:$C$2047,'overall city offline'!$A$2:$A$2047,'Overall city offline (analysis)'!$A45,'overall city offline'!$B$2:$B$2047,'Overall city offline (analysis)'!E$1)</f>
        <v>0.95636904969018999</v>
      </c>
      <c r="F45" s="6">
        <f>SUMIFS('overall city offline'!$C$2:$C$2047,'overall city offline'!$A$2:$A$2047,'Overall city offline (analysis)'!$A45,'overall city offline'!$B$2:$B$2047,'Overall city offline (analysis)'!F$1)</f>
        <v>0.99969248470227901</v>
      </c>
      <c r="G45" s="6">
        <f>SUMIFS('overall city offline'!$C$2:$C$2047,'overall city offline'!$A$2:$A$2047,'Overall city offline (analysis)'!$A45,'overall city offline'!$B$2:$B$2047,'Overall city offline (analysis)'!G$1)</f>
        <v>0.996607637723263</v>
      </c>
      <c r="H45" s="6">
        <f>SUMIFS('overall city offline'!$C$2:$C$2047,'overall city offline'!$A$2:$A$2047,'Overall city offline (analysis)'!$A45,'overall city offline'!$B$2:$B$2047,'Overall city offline (analysis)'!H$1)</f>
        <v>1.0409291538129299</v>
      </c>
      <c r="I45" s="6">
        <f>SUMIFS('overall city offline'!$C$2:$C$2047,'overall city offline'!$A$2:$A$2047,'Overall city offline (analysis)'!$A45,'overall city offline'!$B$2:$B$2047,'Overall city offline (analysis)'!I$1)</f>
        <v>1.02986542652062</v>
      </c>
      <c r="J45" s="6">
        <f>SUMIFS('overall city offline'!$C$2:$C$2047,'overall city offline'!$A$2:$A$2047,'Overall city offline (analysis)'!$A45,'overall city offline'!$B$2:$B$2047,'Overall city offline (analysis)'!J$1)</f>
        <v>0.98439878217523702</v>
      </c>
      <c r="K45" s="6">
        <f>SUMIFS('overall city offline'!$C$2:$C$2047,'overall city offline'!$A$2:$A$2047,'Overall city offline (analysis)'!$A45,'overall city offline'!$B$2:$B$2047,'Overall city offline (analysis)'!K$1)</f>
        <v>1.0098795706189001</v>
      </c>
      <c r="L45" s="6">
        <f>SUMIFS('overall city offline'!$C$2:$C$2047,'overall city offline'!$A$2:$A$2047,'Overall city offline (analysis)'!$A45,'overall city offline'!$B$2:$B$2047,'Overall city offline (analysis)'!L$1)</f>
        <v>1.0332371420130499</v>
      </c>
      <c r="M45" s="6">
        <f>SUMIFS('overall city offline'!$C$2:$C$2047,'overall city offline'!$A$2:$A$2047,'Overall city offline (analysis)'!$A45,'overall city offline'!$B$2:$B$2047,'Overall city offline (analysis)'!M$1)</f>
        <v>1.1711931095650201</v>
      </c>
      <c r="N45" s="6">
        <f>SUMIFS('overall city offline'!$C$2:$C$2047,'overall city offline'!$A$2:$A$2047,'Overall city offline (analysis)'!$A45,'overall city offline'!$B$2:$B$2047,'Overall city offline (analysis)'!N$1)</f>
        <v>0.91559099585483505</v>
      </c>
      <c r="O45" s="6">
        <f>SUMIFS('overall city offline'!$C$2:$C$2047,'overall city offline'!$A$2:$A$2047,'Overall city offline (analysis)'!$A45,'overall city offline'!$B$2:$B$2047,'Overall city offline (analysis)'!O$1)</f>
        <v>0.91282137406215202</v>
      </c>
      <c r="P45" s="6">
        <f>SUMIFS('overall city offline'!$C$2:$C$2047,'overall city offline'!$A$2:$A$2047,'Overall city offline (analysis)'!$A45,'overall city offline'!$B$2:$B$2047,'Overall city offline (analysis)'!P$1)</f>
        <v>0.85622241973364699</v>
      </c>
      <c r="Q45" s="6">
        <f>SUMIFS('overall city offline'!$C$2:$C$2047,'overall city offline'!$A$2:$A$2047,'Overall city offline (analysis)'!$A45,'overall city offline'!$B$2:$B$2047,'Overall city offline (analysis)'!Q$1)</f>
        <v>0.43272183940180298</v>
      </c>
      <c r="R45" s="6">
        <f>SUMIFS('overall city offline'!$C$2:$C$2047,'overall city offline'!$A$2:$A$2047,'Overall city offline (analysis)'!$A45,'overall city offline'!$B$2:$B$2047,'Overall city offline (analysis)'!R$1)</f>
        <v>0.58852927136685196</v>
      </c>
      <c r="S45" s="6">
        <f>SUMIFS('overall city offline'!$C$2:$C$2047,'overall city offline'!$A$2:$A$2047,'Overall city offline (analysis)'!$A45,'overall city offline'!$B$2:$B$2047,'Overall city offline (analysis)'!S$1)</f>
        <v>0.81367779454509803</v>
      </c>
      <c r="T45" s="6">
        <f>SUMIFS('overall city offline'!$C$2:$C$2047,'overall city offline'!$A$2:$A$2047,'Overall city offline (analysis)'!$A45,'overall city offline'!$B$2:$B$2047,'Overall city offline (analysis)'!T$1)</f>
        <v>0.92929339346898099</v>
      </c>
      <c r="U45" s="6">
        <f>SUMIFS('overall city offline'!$C$2:$C$2047,'overall city offline'!$A$2:$A$2047,'Overall city offline (analysis)'!$A45,'overall city offline'!$B$2:$B$2047,'Overall city offline (analysis)'!U$1)</f>
        <v>0.98003768076169495</v>
      </c>
      <c r="V45" s="6">
        <f>SUMIFS('overall city offline'!$C$2:$C$2047,'overall city offline'!$A$2:$A$2047,'Overall city offline (analysis)'!$A45,'overall city offline'!$B$2:$B$2047,'Overall city offline (analysis)'!V$1)</f>
        <v>0.983128412847174</v>
      </c>
      <c r="W45" s="6">
        <f>SUMIFS('overall city offline'!$C$2:$C$2047,'overall city offline'!$A$2:$A$2047,'Overall city offline (analysis)'!$A45,'overall city offline'!$B$2:$B$2047,'Overall city offline (analysis)'!W$1)</f>
        <v>0.98427394646462296</v>
      </c>
      <c r="X45" s="6">
        <f>SUMIFS('overall city offline'!$C$2:$C$2047,'overall city offline'!$A$2:$A$2047,'Overall city offline (analysis)'!$A45,'overall city offline'!$B$2:$B$2047,'Overall city offline (analysis)'!X$1)</f>
        <v>0.70246894783307501</v>
      </c>
      <c r="Y45" s="6">
        <f>SUMIFS('overall city offline'!$C$2:$C$2047,'overall city offline'!$A$2:$A$2047,'Overall city offline (analysis)'!$A45,'overall city offline'!$B$2:$B$2047,'Overall city offline (analysis)'!Y$1)</f>
        <v>0.91129885501169094</v>
      </c>
      <c r="Z45" s="6">
        <f>SUMIFS('overall city offline'!$C$2:$C$2047,'overall city offline'!$A$2:$A$2047,'Overall city offline (analysis)'!$A45,'overall city offline'!$B$2:$B$2047,'Overall city offline (analysis)'!Z$1)</f>
        <v>0.55921525671449601</v>
      </c>
      <c r="AA45" s="6">
        <f>SUMIFS('overall city offline'!$C$2:$C$2047,'overall city offline'!$A$2:$A$2047,'Overall city offline (analysis)'!$A45,'overall city offline'!$B$2:$B$2047,'Overall city offline (analysis)'!AA$1)</f>
        <v>0.58210653059047202</v>
      </c>
      <c r="AB45" s="6">
        <f>SUMIFS('overall city offline'!$C$2:$C$2047,'overall city offline'!$A$2:$A$2047,'Overall city offline (analysis)'!$A45,'overall city offline'!$B$2:$B$2047,'Overall city offline (analysis)'!AB$1)</f>
        <v>0.72217716431679102</v>
      </c>
      <c r="AC45" s="6">
        <f>SUMIFS('overall city offline'!$C$2:$C$2047,'overall city offline'!$A$2:$A$2047,'Overall city offline (analysis)'!$A45,'overall city offline'!$B$2:$B$2047,'Overall city offline (analysis)'!AC$1)</f>
        <v>0.90066192062613604</v>
      </c>
      <c r="AD45" s="6">
        <f>SUMIFS('overall city offline'!$C$2:$C$2047,'overall city offline'!$A$2:$A$2047,'Overall city offline (analysis)'!$A45,'overall city offline'!$B$2:$B$2047,'Overall city offline (analysis)'!AD$1)</f>
        <v>1.0868794594887601</v>
      </c>
      <c r="AE45" s="6">
        <f>SUMIFS('overall city offline'!$C$2:$C$2047,'overall city offline'!$A$2:$A$2047,'Overall city offline (analysis)'!$A45,'overall city offline'!$B$2:$B$2047,'Overall city offline (analysis)'!AE$1)</f>
        <v>1.01351685792026</v>
      </c>
      <c r="AF45" s="6">
        <f>SUMIFS('overall city offline'!$C$2:$C$2047,'overall city offline'!$A$2:$A$2047,'Overall city offline (analysis)'!$A45,'overall city offline'!$B$2:$B$2047,'Overall city offline (analysis)'!AF$1)</f>
        <v>1.0671757432073701</v>
      </c>
      <c r="AG45" s="6">
        <f>SUMIFS('overall city offline'!$C$2:$C$2047,'overall city offline'!$A$2:$A$2047,'Overall city offline (analysis)'!$A45,'overall city offline'!$B$2:$B$2047,'Overall city offline (analysis)'!AG$1)</f>
        <v>1.0451790094398199</v>
      </c>
      <c r="AH45" s="6">
        <f>SUMIFS('overall city offline'!$C$2:$C$2047,'overall city offline'!$A$2:$A$2047,'Overall city offline (analysis)'!$A45,'overall city offline'!$B$2:$B$2047,'Overall city offline (analysis)'!AH$1)</f>
        <v>0.995258568346578</v>
      </c>
      <c r="AK45" t="s">
        <v>36</v>
      </c>
      <c r="AL45" s="6">
        <v>1.00368520382329</v>
      </c>
    </row>
    <row r="46" spans="1:38" x14ac:dyDescent="0.25">
      <c r="A46" t="s">
        <v>51</v>
      </c>
      <c r="B46" s="6">
        <f>SUMIFS('overall city offline'!$C$2:$C$2047,'overall city offline'!$A$2:$A$2047,'Overall city offline (analysis)'!$A46,'overall city offline'!$B$2:$B$2047,'Overall city offline (analysis)'!B$1)</f>
        <v>0.83653632753993401</v>
      </c>
      <c r="C46" s="6">
        <f>SUMIFS('overall city offline'!$C$2:$C$2047,'overall city offline'!$A$2:$A$2047,'Overall city offline (analysis)'!$A46,'overall city offline'!$B$2:$B$2047,'Overall city offline (analysis)'!C$1)</f>
        <v>0.84852764182630902</v>
      </c>
      <c r="D46" s="6">
        <f>SUMIFS('overall city offline'!$C$2:$C$2047,'overall city offline'!$A$2:$A$2047,'Overall city offline (analysis)'!$A46,'overall city offline'!$B$2:$B$2047,'Overall city offline (analysis)'!D$1)</f>
        <v>1.0096952974058599</v>
      </c>
      <c r="E46" s="6">
        <f>SUMIFS('overall city offline'!$C$2:$C$2047,'overall city offline'!$A$2:$A$2047,'Overall city offline (analysis)'!$A46,'overall city offline'!$B$2:$B$2047,'Overall city offline (analysis)'!E$1)</f>
        <v>0.97579069102217098</v>
      </c>
      <c r="F46" s="6">
        <f>SUMIFS('overall city offline'!$C$2:$C$2047,'overall city offline'!$A$2:$A$2047,'Overall city offline (analysis)'!$A46,'overall city offline'!$B$2:$B$2047,'Overall city offline (analysis)'!F$1)</f>
        <v>1.0261522902622</v>
      </c>
      <c r="G46" s="6">
        <f>SUMIFS('overall city offline'!$C$2:$C$2047,'overall city offline'!$A$2:$A$2047,'Overall city offline (analysis)'!$A46,'overall city offline'!$B$2:$B$2047,'Overall city offline (analysis)'!G$1)</f>
        <v>0.96682970679187696</v>
      </c>
      <c r="H46" s="6">
        <f>SUMIFS('overall city offline'!$C$2:$C$2047,'overall city offline'!$A$2:$A$2047,'Overall city offline (analysis)'!$A46,'overall city offline'!$B$2:$B$2047,'Overall city offline (analysis)'!H$1)</f>
        <v>1.02447155190642</v>
      </c>
      <c r="I46" s="6">
        <f>SUMIFS('overall city offline'!$C$2:$C$2047,'overall city offline'!$A$2:$A$2047,'Overall city offline (analysis)'!$A46,'overall city offline'!$B$2:$B$2047,'Overall city offline (analysis)'!I$1)</f>
        <v>1.0422757667479401</v>
      </c>
      <c r="J46" s="6">
        <f>SUMIFS('overall city offline'!$C$2:$C$2047,'overall city offline'!$A$2:$A$2047,'Overall city offline (analysis)'!$A46,'overall city offline'!$B$2:$B$2047,'Overall city offline (analysis)'!J$1)</f>
        <v>0.97914971450716903</v>
      </c>
      <c r="K46" s="6">
        <f>SUMIFS('overall city offline'!$C$2:$C$2047,'overall city offline'!$A$2:$A$2047,'Overall city offline (analysis)'!$A46,'overall city offline'!$B$2:$B$2047,'Overall city offline (analysis)'!K$1)</f>
        <v>1.01730626484386</v>
      </c>
      <c r="L46" s="6">
        <f>SUMIFS('overall city offline'!$C$2:$C$2047,'overall city offline'!$A$2:$A$2047,'Overall city offline (analysis)'!$A46,'overall city offline'!$B$2:$B$2047,'Overall city offline (analysis)'!L$1)</f>
        <v>1.0832008425947699</v>
      </c>
      <c r="M46" s="6">
        <f>SUMIFS('overall city offline'!$C$2:$C$2047,'overall city offline'!$A$2:$A$2047,'Overall city offline (analysis)'!$A46,'overall city offline'!$B$2:$B$2047,'Overall city offline (analysis)'!M$1)</f>
        <v>1.19006390455149</v>
      </c>
      <c r="N46" s="6">
        <f>SUMIFS('overall city offline'!$C$2:$C$2047,'overall city offline'!$A$2:$A$2047,'Overall city offline (analysis)'!$A46,'overall city offline'!$B$2:$B$2047,'Overall city offline (analysis)'!N$1)</f>
        <v>0.90400200256584795</v>
      </c>
      <c r="O46" s="6">
        <f>SUMIFS('overall city offline'!$C$2:$C$2047,'overall city offline'!$A$2:$A$2047,'Overall city offline (analysis)'!$A46,'overall city offline'!$B$2:$B$2047,'Overall city offline (analysis)'!O$1)</f>
        <v>0.91822487144267495</v>
      </c>
      <c r="P46" s="6">
        <f>SUMIFS('overall city offline'!$C$2:$C$2047,'overall city offline'!$A$2:$A$2047,'Overall city offline (analysis)'!$A46,'overall city offline'!$B$2:$B$2047,'Overall city offline (analysis)'!P$1)</f>
        <v>0.86943062967284301</v>
      </c>
      <c r="Q46" s="6">
        <f>SUMIFS('overall city offline'!$C$2:$C$2047,'overall city offline'!$A$2:$A$2047,'Overall city offline (analysis)'!$A46,'overall city offline'!$B$2:$B$2047,'Overall city offline (analysis)'!Q$1)</f>
        <v>0.56057526034653504</v>
      </c>
      <c r="R46" s="6">
        <f>SUMIFS('overall city offline'!$C$2:$C$2047,'overall city offline'!$A$2:$A$2047,'Overall city offline (analysis)'!$A46,'overall city offline'!$B$2:$B$2047,'Overall city offline (analysis)'!R$1)</f>
        <v>0.71381810376704302</v>
      </c>
      <c r="S46" s="6">
        <f>SUMIFS('overall city offline'!$C$2:$C$2047,'overall city offline'!$A$2:$A$2047,'Overall city offline (analysis)'!$A46,'overall city offline'!$B$2:$B$2047,'Overall city offline (analysis)'!S$1)</f>
        <v>0.84332460887309502</v>
      </c>
      <c r="T46" s="6">
        <f>SUMIFS('overall city offline'!$C$2:$C$2047,'overall city offline'!$A$2:$A$2047,'Overall city offline (analysis)'!$A46,'overall city offline'!$B$2:$B$2047,'Overall city offline (analysis)'!T$1)</f>
        <v>1.0113243654228501</v>
      </c>
      <c r="U46" s="6">
        <f>SUMIFS('overall city offline'!$C$2:$C$2047,'overall city offline'!$A$2:$A$2047,'Overall city offline (analysis)'!$A46,'overall city offline'!$B$2:$B$2047,'Overall city offline (analysis)'!U$1)</f>
        <v>1.0484252692010201</v>
      </c>
      <c r="V46" s="6">
        <f>SUMIFS('overall city offline'!$C$2:$C$2047,'overall city offline'!$A$2:$A$2047,'Overall city offline (analysis)'!$A46,'overall city offline'!$B$2:$B$2047,'Overall city offline (analysis)'!V$1)</f>
        <v>1.0258507819993801</v>
      </c>
      <c r="W46" s="6">
        <f>SUMIFS('overall city offline'!$C$2:$C$2047,'overall city offline'!$A$2:$A$2047,'Overall city offline (analysis)'!$A46,'overall city offline'!$B$2:$B$2047,'Overall city offline (analysis)'!W$1)</f>
        <v>1.0658335488477899</v>
      </c>
      <c r="X46" s="6">
        <f>SUMIFS('overall city offline'!$C$2:$C$2047,'overall city offline'!$A$2:$A$2047,'Overall city offline (analysis)'!$A46,'overall city offline'!$B$2:$B$2047,'Overall city offline (analysis)'!X$1)</f>
        <v>0.83904049795222302</v>
      </c>
      <c r="Y46" s="6">
        <f>SUMIFS('overall city offline'!$C$2:$C$2047,'overall city offline'!$A$2:$A$2047,'Overall city offline (analysis)'!$A46,'overall city offline'!$B$2:$B$2047,'Overall city offline (analysis)'!Y$1)</f>
        <v>1.1399441010225999</v>
      </c>
      <c r="Z46" s="6">
        <f>SUMIFS('overall city offline'!$C$2:$C$2047,'overall city offline'!$A$2:$A$2047,'Overall city offline (analysis)'!$A46,'overall city offline'!$B$2:$B$2047,'Overall city offline (analysis)'!Z$1)</f>
        <v>0.65045294827366495</v>
      </c>
      <c r="AA46" s="6">
        <f>SUMIFS('overall city offline'!$C$2:$C$2047,'overall city offline'!$A$2:$A$2047,'Overall city offline (analysis)'!$A46,'overall city offline'!$B$2:$B$2047,'Overall city offline (analysis)'!AA$1)</f>
        <v>0.67841905292093296</v>
      </c>
      <c r="AB46" s="6">
        <f>SUMIFS('overall city offline'!$C$2:$C$2047,'overall city offline'!$A$2:$A$2047,'Overall city offline (analysis)'!$A46,'overall city offline'!$B$2:$B$2047,'Overall city offline (analysis)'!AB$1)</f>
        <v>0.84274687370423795</v>
      </c>
      <c r="AC46" s="6">
        <f>SUMIFS('overall city offline'!$C$2:$C$2047,'overall city offline'!$A$2:$A$2047,'Overall city offline (analysis)'!$A46,'overall city offline'!$B$2:$B$2047,'Overall city offline (analysis)'!AC$1)</f>
        <v>0.99624351838793301</v>
      </c>
      <c r="AD46" s="6">
        <f>SUMIFS('overall city offline'!$C$2:$C$2047,'overall city offline'!$A$2:$A$2047,'Overall city offline (analysis)'!$A46,'overall city offline'!$B$2:$B$2047,'Overall city offline (analysis)'!AD$1)</f>
        <v>1.0788371044732299</v>
      </c>
      <c r="AE46" s="6">
        <f>SUMIFS('overall city offline'!$C$2:$C$2047,'overall city offline'!$A$2:$A$2047,'Overall city offline (analysis)'!$A46,'overall city offline'!$B$2:$B$2047,'Overall city offline (analysis)'!AE$1)</f>
        <v>1.0537658762364801</v>
      </c>
      <c r="AF46" s="6">
        <f>SUMIFS('overall city offline'!$C$2:$C$2047,'overall city offline'!$A$2:$A$2047,'Overall city offline (analysis)'!$A46,'overall city offline'!$B$2:$B$2047,'Overall city offline (analysis)'!AF$1)</f>
        <v>1.12475117223846</v>
      </c>
      <c r="AG46" s="6">
        <f>SUMIFS('overall city offline'!$C$2:$C$2047,'overall city offline'!$A$2:$A$2047,'Overall city offline (analysis)'!$A46,'overall city offline'!$B$2:$B$2047,'Overall city offline (analysis)'!AG$1)</f>
        <v>1.118482450635</v>
      </c>
      <c r="AH46" s="6">
        <f>SUMIFS('overall city offline'!$C$2:$C$2047,'overall city offline'!$A$2:$A$2047,'Overall city offline (analysis)'!$A46,'overall city offline'!$B$2:$B$2047,'Overall city offline (analysis)'!AH$1)</f>
        <v>1.0765892124111001</v>
      </c>
      <c r="AK46" t="s">
        <v>34</v>
      </c>
      <c r="AL46" s="6">
        <v>0.99705994246485297</v>
      </c>
    </row>
    <row r="47" spans="1:38" x14ac:dyDescent="0.25">
      <c r="A47" t="s">
        <v>52</v>
      </c>
      <c r="B47" s="6">
        <f>SUMIFS('overall city offline'!$C$2:$C$2047,'overall city offline'!$A$2:$A$2047,'Overall city offline (analysis)'!$A47,'overall city offline'!$B$2:$B$2047,'Overall city offline (analysis)'!B$1)</f>
        <v>0.85214150896526197</v>
      </c>
      <c r="C47" s="6">
        <f>SUMIFS('overall city offline'!$C$2:$C$2047,'overall city offline'!$A$2:$A$2047,'Overall city offline (analysis)'!$A47,'overall city offline'!$B$2:$B$2047,'Overall city offline (analysis)'!C$1)</f>
        <v>0.86999923793852196</v>
      </c>
      <c r="D47" s="6">
        <f>SUMIFS('overall city offline'!$C$2:$C$2047,'overall city offline'!$A$2:$A$2047,'Overall city offline (analysis)'!$A47,'overall city offline'!$B$2:$B$2047,'Overall city offline (analysis)'!D$1)</f>
        <v>1.0444144531530299</v>
      </c>
      <c r="E47" s="6">
        <f>SUMIFS('overall city offline'!$C$2:$C$2047,'overall city offline'!$A$2:$A$2047,'Overall city offline (analysis)'!$A47,'overall city offline'!$B$2:$B$2047,'Overall city offline (analysis)'!E$1)</f>
        <v>1.00009671187244</v>
      </c>
      <c r="F47" s="6">
        <f>SUMIFS('overall city offline'!$C$2:$C$2047,'overall city offline'!$A$2:$A$2047,'Overall city offline (analysis)'!$A47,'overall city offline'!$B$2:$B$2047,'Overall city offline (analysis)'!F$1)</f>
        <v>1.0351064990291501</v>
      </c>
      <c r="G47" s="6">
        <f>SUMIFS('overall city offline'!$C$2:$C$2047,'overall city offline'!$A$2:$A$2047,'Overall city offline (analysis)'!$A47,'overall city offline'!$B$2:$B$2047,'Overall city offline (analysis)'!G$1)</f>
        <v>1.0056804657781799</v>
      </c>
      <c r="H47" s="6">
        <f>SUMIFS('overall city offline'!$C$2:$C$2047,'overall city offline'!$A$2:$A$2047,'Overall city offline (analysis)'!$A47,'overall city offline'!$B$2:$B$2047,'Overall city offline (analysis)'!H$1)</f>
        <v>1.0298866704860601</v>
      </c>
      <c r="I47" s="6">
        <f>SUMIFS('overall city offline'!$C$2:$C$2047,'overall city offline'!$A$2:$A$2047,'Overall city offline (analysis)'!$A47,'overall city offline'!$B$2:$B$2047,'Overall city offline (analysis)'!I$1)</f>
        <v>1.0398305047940299</v>
      </c>
      <c r="J47" s="6">
        <f>SUMIFS('overall city offline'!$C$2:$C$2047,'overall city offline'!$A$2:$A$2047,'Overall city offline (analysis)'!$A47,'overall city offline'!$B$2:$B$2047,'Overall city offline (analysis)'!J$1)</f>
        <v>0.96081756797282203</v>
      </c>
      <c r="K47" s="6">
        <f>SUMIFS('overall city offline'!$C$2:$C$2047,'overall city offline'!$A$2:$A$2047,'Overall city offline (analysis)'!$A47,'overall city offline'!$B$2:$B$2047,'Overall city offline (analysis)'!K$1)</f>
        <v>0.99578197590983597</v>
      </c>
      <c r="L47" s="6">
        <f>SUMIFS('overall city offline'!$C$2:$C$2047,'overall city offline'!$A$2:$A$2047,'Overall city offline (analysis)'!$A47,'overall city offline'!$B$2:$B$2047,'Overall city offline (analysis)'!L$1)</f>
        <v>1.0431374110893701</v>
      </c>
      <c r="M47" s="6">
        <f>SUMIFS('overall city offline'!$C$2:$C$2047,'overall city offline'!$A$2:$A$2047,'Overall city offline (analysis)'!$A47,'overall city offline'!$B$2:$B$2047,'Overall city offline (analysis)'!M$1)</f>
        <v>1.12310699301129</v>
      </c>
      <c r="N47" s="6">
        <f>SUMIFS('overall city offline'!$C$2:$C$2047,'overall city offline'!$A$2:$A$2047,'Overall city offline (analysis)'!$A47,'overall city offline'!$B$2:$B$2047,'Overall city offline (analysis)'!N$1)</f>
        <v>0.903398838034013</v>
      </c>
      <c r="O47" s="6">
        <f>SUMIFS('overall city offline'!$C$2:$C$2047,'overall city offline'!$A$2:$A$2047,'Overall city offline (analysis)'!$A47,'overall city offline'!$B$2:$B$2047,'Overall city offline (analysis)'!O$1)</f>
        <v>0.92041048678522397</v>
      </c>
      <c r="P47" s="6">
        <f>SUMIFS('overall city offline'!$C$2:$C$2047,'overall city offline'!$A$2:$A$2047,'Overall city offline (analysis)'!$A47,'overall city offline'!$B$2:$B$2047,'Overall city offline (analysis)'!P$1)</f>
        <v>0.89342259032273497</v>
      </c>
      <c r="Q47" s="6">
        <f>SUMIFS('overall city offline'!$C$2:$C$2047,'overall city offline'!$A$2:$A$2047,'Overall city offline (analysis)'!$A47,'overall city offline'!$B$2:$B$2047,'Overall city offline (analysis)'!Q$1)</f>
        <v>0.54969268205798105</v>
      </c>
      <c r="R47" s="6">
        <f>SUMIFS('overall city offline'!$C$2:$C$2047,'overall city offline'!$A$2:$A$2047,'Overall city offline (analysis)'!$A47,'overall city offline'!$B$2:$B$2047,'Overall city offline (analysis)'!R$1)</f>
        <v>0.68889904132658997</v>
      </c>
      <c r="S47" s="6">
        <f>SUMIFS('overall city offline'!$C$2:$C$2047,'overall city offline'!$A$2:$A$2047,'Overall city offline (analysis)'!$A47,'overall city offline'!$B$2:$B$2047,'Overall city offline (analysis)'!S$1)</f>
        <v>0.81795670970375201</v>
      </c>
      <c r="T47" s="6">
        <f>SUMIFS('overall city offline'!$C$2:$C$2047,'overall city offline'!$A$2:$A$2047,'Overall city offline (analysis)'!$A47,'overall city offline'!$B$2:$B$2047,'Overall city offline (analysis)'!T$1)</f>
        <v>0.99319886667348001</v>
      </c>
      <c r="U47" s="6">
        <f>SUMIFS('overall city offline'!$C$2:$C$2047,'overall city offline'!$A$2:$A$2047,'Overall city offline (analysis)'!$A47,'overall city offline'!$B$2:$B$2047,'Overall city offline (analysis)'!U$1)</f>
        <v>1.04156345803879</v>
      </c>
      <c r="V47" s="6">
        <f>SUMIFS('overall city offline'!$C$2:$C$2047,'overall city offline'!$A$2:$A$2047,'Overall city offline (analysis)'!$A47,'overall city offline'!$B$2:$B$2047,'Overall city offline (analysis)'!V$1)</f>
        <v>0.98195603334888104</v>
      </c>
      <c r="W47" s="6">
        <f>SUMIFS('overall city offline'!$C$2:$C$2047,'overall city offline'!$A$2:$A$2047,'Overall city offline (analysis)'!$A47,'overall city offline'!$B$2:$B$2047,'Overall city offline (analysis)'!W$1)</f>
        <v>1.01872507561213</v>
      </c>
      <c r="X47" s="6">
        <f>SUMIFS('overall city offline'!$C$2:$C$2047,'overall city offline'!$A$2:$A$2047,'Overall city offline (analysis)'!$A47,'overall city offline'!$B$2:$B$2047,'Overall city offline (analysis)'!X$1)</f>
        <v>0.78026656204914402</v>
      </c>
      <c r="Y47" s="6">
        <f>SUMIFS('overall city offline'!$C$2:$C$2047,'overall city offline'!$A$2:$A$2047,'Overall city offline (analysis)'!$A47,'overall city offline'!$B$2:$B$2047,'Overall city offline (analysis)'!Y$1)</f>
        <v>0.98826704574353696</v>
      </c>
      <c r="Z47" s="6">
        <f>SUMIFS('overall city offline'!$C$2:$C$2047,'overall city offline'!$A$2:$A$2047,'Overall city offline (analysis)'!$A47,'overall city offline'!$B$2:$B$2047,'Overall city offline (analysis)'!Z$1)</f>
        <v>0.62288385127817703</v>
      </c>
      <c r="AA47" s="6">
        <f>SUMIFS('overall city offline'!$C$2:$C$2047,'overall city offline'!$A$2:$A$2047,'Overall city offline (analysis)'!$A47,'overall city offline'!$B$2:$B$2047,'Overall city offline (analysis)'!AA$1)</f>
        <v>0.64305758079828301</v>
      </c>
      <c r="AB47" s="6">
        <f>SUMIFS('overall city offline'!$C$2:$C$2047,'overall city offline'!$A$2:$A$2047,'Overall city offline (analysis)'!$A47,'overall city offline'!$B$2:$B$2047,'Overall city offline (analysis)'!AB$1)</f>
        <v>0.803009509904269</v>
      </c>
      <c r="AC47" s="6">
        <f>SUMIFS('overall city offline'!$C$2:$C$2047,'overall city offline'!$A$2:$A$2047,'Overall city offline (analysis)'!$A47,'overall city offline'!$B$2:$B$2047,'Overall city offline (analysis)'!AC$1)</f>
        <v>0.93069272405776404</v>
      </c>
      <c r="AD47" s="6">
        <f>SUMIFS('overall city offline'!$C$2:$C$2047,'overall city offline'!$A$2:$A$2047,'Overall city offline (analysis)'!$A47,'overall city offline'!$B$2:$B$2047,'Overall city offline (analysis)'!AD$1)</f>
        <v>1.03758597274766</v>
      </c>
      <c r="AE47" s="6">
        <f>SUMIFS('overall city offline'!$C$2:$C$2047,'overall city offline'!$A$2:$A$2047,'Overall city offline (analysis)'!$A47,'overall city offline'!$B$2:$B$2047,'Overall city offline (analysis)'!AE$1)</f>
        <v>1.0183564851689599</v>
      </c>
      <c r="AF47" s="6">
        <f>SUMIFS('overall city offline'!$C$2:$C$2047,'overall city offline'!$A$2:$A$2047,'Overall city offline (analysis)'!$A47,'overall city offline'!$B$2:$B$2047,'Overall city offline (analysis)'!AF$1)</f>
        <v>1.08989142371132</v>
      </c>
      <c r="AG47" s="6">
        <f>SUMIFS('overall city offline'!$C$2:$C$2047,'overall city offline'!$A$2:$A$2047,'Overall city offline (analysis)'!$A47,'overall city offline'!$B$2:$B$2047,'Overall city offline (analysis)'!AG$1)</f>
        <v>1.0837388800583101</v>
      </c>
      <c r="AH47" s="6">
        <f>SUMIFS('overall city offline'!$C$2:$C$2047,'overall city offline'!$A$2:$A$2047,'Overall city offline (analysis)'!$A47,'overall city offline'!$B$2:$B$2047,'Overall city offline (analysis)'!AH$1)</f>
        <v>1.0212057552565601</v>
      </c>
      <c r="AK47" t="s">
        <v>50</v>
      </c>
      <c r="AL47" s="6">
        <v>0.995258568346578</v>
      </c>
    </row>
    <row r="48" spans="1:38" x14ac:dyDescent="0.25">
      <c r="A48" t="s">
        <v>53</v>
      </c>
      <c r="B48" s="6">
        <f>SUMIFS('overall city offline'!$C$2:$C$2047,'overall city offline'!$A$2:$A$2047,'Overall city offline (analysis)'!$A48,'overall city offline'!$B$2:$B$2047,'Overall city offline (analysis)'!B$1)</f>
        <v>0.86692425674821205</v>
      </c>
      <c r="C48" s="6">
        <f>SUMIFS('overall city offline'!$C$2:$C$2047,'overall city offline'!$A$2:$A$2047,'Overall city offline (analysis)'!$A48,'overall city offline'!$B$2:$B$2047,'Overall city offline (analysis)'!C$1)</f>
        <v>0.89687799747650698</v>
      </c>
      <c r="D48" s="6">
        <f>SUMIFS('overall city offline'!$C$2:$C$2047,'overall city offline'!$A$2:$A$2047,'Overall city offline (analysis)'!$A48,'overall city offline'!$B$2:$B$2047,'Overall city offline (analysis)'!D$1)</f>
        <v>1.0594730999398601</v>
      </c>
      <c r="E48" s="6">
        <f>SUMIFS('overall city offline'!$C$2:$C$2047,'overall city offline'!$A$2:$A$2047,'Overall city offline (analysis)'!$A48,'overall city offline'!$B$2:$B$2047,'Overall city offline (analysis)'!E$1)</f>
        <v>0.99969703294912704</v>
      </c>
      <c r="F48" s="6">
        <f>SUMIFS('overall city offline'!$C$2:$C$2047,'overall city offline'!$A$2:$A$2047,'Overall city offline (analysis)'!$A48,'overall city offline'!$B$2:$B$2047,'Overall city offline (analysis)'!F$1)</f>
        <v>1.0378529520772</v>
      </c>
      <c r="G48" s="6">
        <f>SUMIFS('overall city offline'!$C$2:$C$2047,'overall city offline'!$A$2:$A$2047,'Overall city offline (analysis)'!$A48,'overall city offline'!$B$2:$B$2047,'Overall city offline (analysis)'!G$1)</f>
        <v>0.98799714972711405</v>
      </c>
      <c r="H48" s="6">
        <f>SUMIFS('overall city offline'!$C$2:$C$2047,'overall city offline'!$A$2:$A$2047,'Overall city offline (analysis)'!$A48,'overall city offline'!$B$2:$B$2047,'Overall city offline (analysis)'!H$1)</f>
        <v>1.0074072214920899</v>
      </c>
      <c r="I48" s="6">
        <f>SUMIFS('overall city offline'!$C$2:$C$2047,'overall city offline'!$A$2:$A$2047,'Overall city offline (analysis)'!$A48,'overall city offline'!$B$2:$B$2047,'Overall city offline (analysis)'!I$1)</f>
        <v>1.0053898778519399</v>
      </c>
      <c r="J48" s="6">
        <f>SUMIFS('overall city offline'!$C$2:$C$2047,'overall city offline'!$A$2:$A$2047,'Overall city offline (analysis)'!$A48,'overall city offline'!$B$2:$B$2047,'Overall city offline (analysis)'!J$1)</f>
        <v>0.96094692358659595</v>
      </c>
      <c r="K48" s="6">
        <f>SUMIFS('overall city offline'!$C$2:$C$2047,'overall city offline'!$A$2:$A$2047,'Overall city offline (analysis)'!$A48,'overall city offline'!$B$2:$B$2047,'Overall city offline (analysis)'!K$1)</f>
        <v>0.99663925491821104</v>
      </c>
      <c r="L48" s="6">
        <f>SUMIFS('overall city offline'!$C$2:$C$2047,'overall city offline'!$A$2:$A$2047,'Overall city offline (analysis)'!$A48,'overall city offline'!$B$2:$B$2047,'Overall city offline (analysis)'!L$1)</f>
        <v>1.04061542783442</v>
      </c>
      <c r="M48" s="6">
        <f>SUMIFS('overall city offline'!$C$2:$C$2047,'overall city offline'!$A$2:$A$2047,'Overall city offline (analysis)'!$A48,'overall city offline'!$B$2:$B$2047,'Overall city offline (analysis)'!M$1)</f>
        <v>1.1401788053987201</v>
      </c>
      <c r="N48" s="6">
        <f>SUMIFS('overall city offline'!$C$2:$C$2047,'overall city offline'!$A$2:$A$2047,'Overall city offline (analysis)'!$A48,'overall city offline'!$B$2:$B$2047,'Overall city offline (analysis)'!N$1)</f>
        <v>0.92961528042379304</v>
      </c>
      <c r="O48" s="6">
        <f>SUMIFS('overall city offline'!$C$2:$C$2047,'overall city offline'!$A$2:$A$2047,'Overall city offline (analysis)'!$A48,'overall city offline'!$B$2:$B$2047,'Overall city offline (analysis)'!O$1)</f>
        <v>0.93337849065999801</v>
      </c>
      <c r="P48" s="6">
        <f>SUMIFS('overall city offline'!$C$2:$C$2047,'overall city offline'!$A$2:$A$2047,'Overall city offline (analysis)'!$A48,'overall city offline'!$B$2:$B$2047,'Overall city offline (analysis)'!P$1)</f>
        <v>0.93168667891444001</v>
      </c>
      <c r="Q48" s="6">
        <f>SUMIFS('overall city offline'!$C$2:$C$2047,'overall city offline'!$A$2:$A$2047,'Overall city offline (analysis)'!$A48,'overall city offline'!$B$2:$B$2047,'Overall city offline (analysis)'!Q$1)</f>
        <v>0.58249365721840296</v>
      </c>
      <c r="R48" s="6">
        <f>SUMIFS('overall city offline'!$C$2:$C$2047,'overall city offline'!$A$2:$A$2047,'Overall city offline (analysis)'!$A48,'overall city offline'!$B$2:$B$2047,'Overall city offline (analysis)'!R$1)</f>
        <v>0.72852731260784898</v>
      </c>
      <c r="S48" s="6">
        <f>SUMIFS('overall city offline'!$C$2:$C$2047,'overall city offline'!$A$2:$A$2047,'Overall city offline (analysis)'!$A48,'overall city offline'!$B$2:$B$2047,'Overall city offline (analysis)'!S$1)</f>
        <v>0.91233568142005295</v>
      </c>
      <c r="T48" s="6">
        <f>SUMIFS('overall city offline'!$C$2:$C$2047,'overall city offline'!$A$2:$A$2047,'Overall city offline (analysis)'!$A48,'overall city offline'!$B$2:$B$2047,'Overall city offline (analysis)'!T$1)</f>
        <v>1.0614148732526301</v>
      </c>
      <c r="U48" s="6">
        <f>SUMIFS('overall city offline'!$C$2:$C$2047,'overall city offline'!$A$2:$A$2047,'Overall city offline (analysis)'!$A48,'overall city offline'!$B$2:$B$2047,'Overall city offline (analysis)'!U$1)</f>
        <v>1.0545234637711201</v>
      </c>
      <c r="V48" s="6">
        <f>SUMIFS('overall city offline'!$C$2:$C$2047,'overall city offline'!$A$2:$A$2047,'Overall city offline (analysis)'!$A48,'overall city offline'!$B$2:$B$2047,'Overall city offline (analysis)'!V$1)</f>
        <v>1.0344333735145399</v>
      </c>
      <c r="W48" s="6">
        <f>SUMIFS('overall city offline'!$C$2:$C$2047,'overall city offline'!$A$2:$A$2047,'Overall city offline (analysis)'!$A48,'overall city offline'!$B$2:$B$2047,'Overall city offline (analysis)'!W$1)</f>
        <v>1.04165259281272</v>
      </c>
      <c r="X48" s="6">
        <f>SUMIFS('overall city offline'!$C$2:$C$2047,'overall city offline'!$A$2:$A$2047,'Overall city offline (analysis)'!$A48,'overall city offline'!$B$2:$B$2047,'Overall city offline (analysis)'!X$1)</f>
        <v>0.82764635043590595</v>
      </c>
      <c r="Y48" s="6">
        <f>SUMIFS('overall city offline'!$C$2:$C$2047,'overall city offline'!$A$2:$A$2047,'Overall city offline (analysis)'!$A48,'overall city offline'!$B$2:$B$2047,'Overall city offline (analysis)'!Y$1)</f>
        <v>1.09967172054885</v>
      </c>
      <c r="Z48" s="6">
        <f>SUMIFS('overall city offline'!$C$2:$C$2047,'overall city offline'!$A$2:$A$2047,'Overall city offline (analysis)'!$A48,'overall city offline'!$B$2:$B$2047,'Overall city offline (analysis)'!Z$1)</f>
        <v>0.68088367363233704</v>
      </c>
      <c r="AA48" s="6">
        <f>SUMIFS('overall city offline'!$C$2:$C$2047,'overall city offline'!$A$2:$A$2047,'Overall city offline (analysis)'!$A48,'overall city offline'!$B$2:$B$2047,'Overall city offline (analysis)'!AA$1)</f>
        <v>0.69561544168032496</v>
      </c>
      <c r="AB48" s="6">
        <f>SUMIFS('overall city offline'!$C$2:$C$2047,'overall city offline'!$A$2:$A$2047,'Overall city offline (analysis)'!$A48,'overall city offline'!$B$2:$B$2047,'Overall city offline (analysis)'!AB$1)</f>
        <v>0.86546945082455295</v>
      </c>
      <c r="AC48" s="6">
        <f>SUMIFS('overall city offline'!$C$2:$C$2047,'overall city offline'!$A$2:$A$2047,'Overall city offline (analysis)'!$A48,'overall city offline'!$B$2:$B$2047,'Overall city offline (analysis)'!AC$1)</f>
        <v>1.04223277215021</v>
      </c>
      <c r="AD48" s="6">
        <f>SUMIFS('overall city offline'!$C$2:$C$2047,'overall city offline'!$A$2:$A$2047,'Overall city offline (analysis)'!$A48,'overall city offline'!$B$2:$B$2047,'Overall city offline (analysis)'!AD$1)</f>
        <v>1.1378184639887201</v>
      </c>
      <c r="AE48" s="6">
        <f>SUMIFS('overall city offline'!$C$2:$C$2047,'overall city offline'!$A$2:$A$2047,'Overall city offline (analysis)'!$A48,'overall city offline'!$B$2:$B$2047,'Overall city offline (analysis)'!AE$1)</f>
        <v>1.1027409552376599</v>
      </c>
      <c r="AF48" s="6">
        <f>SUMIFS('overall city offline'!$C$2:$C$2047,'overall city offline'!$A$2:$A$2047,'Overall city offline (analysis)'!$A48,'overall city offline'!$B$2:$B$2047,'Overall city offline (analysis)'!AF$1)</f>
        <v>1.1464005545510301</v>
      </c>
      <c r="AG48" s="6">
        <f>SUMIFS('overall city offline'!$C$2:$C$2047,'overall city offline'!$A$2:$A$2047,'Overall city offline (analysis)'!$A48,'overall city offline'!$B$2:$B$2047,'Overall city offline (analysis)'!AG$1)</f>
        <v>1.11092044889269</v>
      </c>
      <c r="AH48" s="6">
        <f>SUMIFS('overall city offline'!$C$2:$C$2047,'overall city offline'!$A$2:$A$2047,'Overall city offline (analysis)'!$A48,'overall city offline'!$B$2:$B$2047,'Overall city offline (analysis)'!AH$1)</f>
        <v>1.0858643798071499</v>
      </c>
      <c r="AK48" t="s">
        <v>57</v>
      </c>
      <c r="AL48" s="6">
        <v>0.99308220610188103</v>
      </c>
    </row>
    <row r="49" spans="1:38" x14ac:dyDescent="0.25">
      <c r="A49" t="s">
        <v>54</v>
      </c>
      <c r="B49" s="6">
        <f>SUMIFS('overall city offline'!$C$2:$C$2047,'overall city offline'!$A$2:$A$2047,'Overall city offline (analysis)'!$A49,'overall city offline'!$B$2:$B$2047,'Overall city offline (analysis)'!B$1)</f>
        <v>0.86829924400776304</v>
      </c>
      <c r="C49" s="6">
        <f>SUMIFS('overall city offline'!$C$2:$C$2047,'overall city offline'!$A$2:$A$2047,'Overall city offline (analysis)'!$A49,'overall city offline'!$B$2:$B$2047,'Overall city offline (analysis)'!C$1)</f>
        <v>0.88298327739151605</v>
      </c>
      <c r="D49" s="6">
        <f>SUMIFS('overall city offline'!$C$2:$C$2047,'overall city offline'!$A$2:$A$2047,'Overall city offline (analysis)'!$A49,'overall city offline'!$B$2:$B$2047,'Overall city offline (analysis)'!D$1)</f>
        <v>1.0783686599912401</v>
      </c>
      <c r="E49" s="6">
        <f>SUMIFS('overall city offline'!$C$2:$C$2047,'overall city offline'!$A$2:$A$2047,'Overall city offline (analysis)'!$A49,'overall city offline'!$B$2:$B$2047,'Overall city offline (analysis)'!E$1)</f>
        <v>0.99544112713649302</v>
      </c>
      <c r="F49" s="6">
        <f>SUMIFS('overall city offline'!$C$2:$C$2047,'overall city offline'!$A$2:$A$2047,'Overall city offline (analysis)'!$A49,'overall city offline'!$B$2:$B$2047,'Overall city offline (analysis)'!F$1)</f>
        <v>1.0141693426750999</v>
      </c>
      <c r="G49" s="6">
        <f>SUMIFS('overall city offline'!$C$2:$C$2047,'overall city offline'!$A$2:$A$2047,'Overall city offline (analysis)'!$A49,'overall city offline'!$B$2:$B$2047,'Overall city offline (analysis)'!G$1)</f>
        <v>0.99866573953481796</v>
      </c>
      <c r="H49" s="6">
        <f>SUMIFS('overall city offline'!$C$2:$C$2047,'overall city offline'!$A$2:$A$2047,'Overall city offline (analysis)'!$A49,'overall city offline'!$B$2:$B$2047,'Overall city offline (analysis)'!H$1)</f>
        <v>1.02302457778615</v>
      </c>
      <c r="I49" s="6">
        <f>SUMIFS('overall city offline'!$C$2:$C$2047,'overall city offline'!$A$2:$A$2047,'Overall city offline (analysis)'!$A49,'overall city offline'!$B$2:$B$2047,'Overall city offline (analysis)'!I$1)</f>
        <v>1.0069068308901901</v>
      </c>
      <c r="J49" s="6">
        <f>SUMIFS('overall city offline'!$C$2:$C$2047,'overall city offline'!$A$2:$A$2047,'Overall city offline (analysis)'!$A49,'overall city offline'!$B$2:$B$2047,'Overall city offline (analysis)'!J$1)</f>
        <v>0.94351925460141295</v>
      </c>
      <c r="K49" s="6">
        <f>SUMIFS('overall city offline'!$C$2:$C$2047,'overall city offline'!$A$2:$A$2047,'Overall city offline (analysis)'!$A49,'overall city offline'!$B$2:$B$2047,'Overall city offline (analysis)'!K$1)</f>
        <v>0.99099629905808695</v>
      </c>
      <c r="L49" s="6">
        <f>SUMIFS('overall city offline'!$C$2:$C$2047,'overall city offline'!$A$2:$A$2047,'Overall city offline (analysis)'!$A49,'overall city offline'!$B$2:$B$2047,'Overall city offline (analysis)'!L$1)</f>
        <v>1.0390614243060099</v>
      </c>
      <c r="M49" s="6">
        <f>SUMIFS('overall city offline'!$C$2:$C$2047,'overall city offline'!$A$2:$A$2047,'Overall city offline (analysis)'!$A49,'overall city offline'!$B$2:$B$2047,'Overall city offline (analysis)'!M$1)</f>
        <v>1.1585642226212201</v>
      </c>
      <c r="N49" s="6">
        <f>SUMIFS('overall city offline'!$C$2:$C$2047,'overall city offline'!$A$2:$A$2047,'Overall city offline (analysis)'!$A49,'overall city offline'!$B$2:$B$2047,'Overall city offline (analysis)'!N$1)</f>
        <v>0.90001648466319395</v>
      </c>
      <c r="O49" s="6">
        <f>SUMIFS('overall city offline'!$C$2:$C$2047,'overall city offline'!$A$2:$A$2047,'Overall city offline (analysis)'!$A49,'overall city offline'!$B$2:$B$2047,'Overall city offline (analysis)'!O$1)</f>
        <v>0.90455588313753998</v>
      </c>
      <c r="P49" s="6">
        <f>SUMIFS('overall city offline'!$C$2:$C$2047,'overall city offline'!$A$2:$A$2047,'Overall city offline (analysis)'!$A49,'overall city offline'!$B$2:$B$2047,'Overall city offline (analysis)'!P$1)</f>
        <v>0.83288255574535897</v>
      </c>
      <c r="Q49" s="6">
        <f>SUMIFS('overall city offline'!$C$2:$C$2047,'overall city offline'!$A$2:$A$2047,'Overall city offline (analysis)'!$A49,'overall city offline'!$B$2:$B$2047,'Overall city offline (analysis)'!Q$1)</f>
        <v>0.44859173723749701</v>
      </c>
      <c r="R49" s="6">
        <f>SUMIFS('overall city offline'!$C$2:$C$2047,'overall city offline'!$A$2:$A$2047,'Overall city offline (analysis)'!$A49,'overall city offline'!$B$2:$B$2047,'Overall city offline (analysis)'!R$1)</f>
        <v>0.56524286438511595</v>
      </c>
      <c r="S49" s="6">
        <f>SUMIFS('overall city offline'!$C$2:$C$2047,'overall city offline'!$A$2:$A$2047,'Overall city offline (analysis)'!$A49,'overall city offline'!$B$2:$B$2047,'Overall city offline (analysis)'!S$1)</f>
        <v>0.69862359481470904</v>
      </c>
      <c r="T49" s="6">
        <f>SUMIFS('overall city offline'!$C$2:$C$2047,'overall city offline'!$A$2:$A$2047,'Overall city offline (analysis)'!$A49,'overall city offline'!$B$2:$B$2047,'Overall city offline (analysis)'!T$1)</f>
        <v>0.85381080204036597</v>
      </c>
      <c r="U49" s="6">
        <f>SUMIFS('overall city offline'!$C$2:$C$2047,'overall city offline'!$A$2:$A$2047,'Overall city offline (analysis)'!$A49,'overall city offline'!$B$2:$B$2047,'Overall city offline (analysis)'!U$1)</f>
        <v>0.88578579984155703</v>
      </c>
      <c r="V49" s="6">
        <f>SUMIFS('overall city offline'!$C$2:$C$2047,'overall city offline'!$A$2:$A$2047,'Overall city offline (analysis)'!$A49,'overall city offline'!$B$2:$B$2047,'Overall city offline (analysis)'!V$1)</f>
        <v>0.88715230983344995</v>
      </c>
      <c r="W49" s="6">
        <f>SUMIFS('overall city offline'!$C$2:$C$2047,'overall city offline'!$A$2:$A$2047,'Overall city offline (analysis)'!$A49,'overall city offline'!$B$2:$B$2047,'Overall city offline (analysis)'!W$1)</f>
        <v>0.92239210975449104</v>
      </c>
      <c r="X49" s="6">
        <f>SUMIFS('overall city offline'!$C$2:$C$2047,'overall city offline'!$A$2:$A$2047,'Overall city offline (analysis)'!$A49,'overall city offline'!$B$2:$B$2047,'Overall city offline (analysis)'!X$1)</f>
        <v>0.67294647129062402</v>
      </c>
      <c r="Y49" s="6">
        <f>SUMIFS('overall city offline'!$C$2:$C$2047,'overall city offline'!$A$2:$A$2047,'Overall city offline (analysis)'!$A49,'overall city offline'!$B$2:$B$2047,'Overall city offline (analysis)'!Y$1)</f>
        <v>0.88209497341342502</v>
      </c>
      <c r="Z49" s="6">
        <f>SUMIFS('overall city offline'!$C$2:$C$2047,'overall city offline'!$A$2:$A$2047,'Overall city offline (analysis)'!$A49,'overall city offline'!$B$2:$B$2047,'Overall city offline (analysis)'!Z$1)</f>
        <v>0.53396221087634699</v>
      </c>
      <c r="AA49" s="6">
        <f>SUMIFS('overall city offline'!$C$2:$C$2047,'overall city offline'!$A$2:$A$2047,'Overall city offline (analysis)'!$A49,'overall city offline'!$B$2:$B$2047,'Overall city offline (analysis)'!AA$1)</f>
        <v>0.56496645625766595</v>
      </c>
      <c r="AB49" s="6">
        <f>SUMIFS('overall city offline'!$C$2:$C$2047,'overall city offline'!$A$2:$A$2047,'Overall city offline (analysis)'!$A49,'overall city offline'!$B$2:$B$2047,'Overall city offline (analysis)'!AB$1)</f>
        <v>0.68561515889062197</v>
      </c>
      <c r="AC49" s="6">
        <f>SUMIFS('overall city offline'!$C$2:$C$2047,'overall city offline'!$A$2:$A$2047,'Overall city offline (analysis)'!$A49,'overall city offline'!$B$2:$B$2047,'Overall city offline (analysis)'!AC$1)</f>
        <v>0.84287153059819198</v>
      </c>
      <c r="AD49" s="6">
        <f>SUMIFS('overall city offline'!$C$2:$C$2047,'overall city offline'!$A$2:$A$2047,'Overall city offline (analysis)'!$A49,'overall city offline'!$B$2:$B$2047,'Overall city offline (analysis)'!AD$1)</f>
        <v>0.94247260013172496</v>
      </c>
      <c r="AE49" s="6">
        <f>SUMIFS('overall city offline'!$C$2:$C$2047,'overall city offline'!$A$2:$A$2047,'Overall city offline (analysis)'!$A49,'overall city offline'!$B$2:$B$2047,'Overall city offline (analysis)'!AE$1)</f>
        <v>0.911620317760927</v>
      </c>
      <c r="AF49" s="6">
        <f>SUMIFS('overall city offline'!$C$2:$C$2047,'overall city offline'!$A$2:$A$2047,'Overall city offline (analysis)'!$A49,'overall city offline'!$B$2:$B$2047,'Overall city offline (analysis)'!AF$1)</f>
        <v>0.98902987835901202</v>
      </c>
      <c r="AG49" s="6">
        <f>SUMIFS('overall city offline'!$C$2:$C$2047,'overall city offline'!$A$2:$A$2047,'Overall city offline (analysis)'!$A49,'overall city offline'!$B$2:$B$2047,'Overall city offline (analysis)'!AG$1)</f>
        <v>0.97050636372455501</v>
      </c>
      <c r="AH49" s="6">
        <f>SUMIFS('overall city offline'!$C$2:$C$2047,'overall city offline'!$A$2:$A$2047,'Overall city offline (analysis)'!$A49,'overall city offline'!$B$2:$B$2047,'Overall city offline (analysis)'!AH$1)</f>
        <v>0.93062495247708199</v>
      </c>
      <c r="AK49" t="s">
        <v>25</v>
      </c>
      <c r="AL49" s="6">
        <v>0.99109502737542399</v>
      </c>
    </row>
    <row r="50" spans="1:38" x14ac:dyDescent="0.25">
      <c r="A50" t="s">
        <v>55</v>
      </c>
      <c r="B50" s="6">
        <f>SUMIFS('overall city offline'!$C$2:$C$2047,'overall city offline'!$A$2:$A$2047,'Overall city offline (analysis)'!$A50,'overall city offline'!$B$2:$B$2047,'Overall city offline (analysis)'!B$1)</f>
        <v>0.85251981914123398</v>
      </c>
      <c r="C50" s="6">
        <f>SUMIFS('overall city offline'!$C$2:$C$2047,'overall city offline'!$A$2:$A$2047,'Overall city offline (analysis)'!$A50,'overall city offline'!$B$2:$B$2047,'Overall city offline (analysis)'!C$1)</f>
        <v>0.87329666932134398</v>
      </c>
      <c r="D50" s="6">
        <f>SUMIFS('overall city offline'!$C$2:$C$2047,'overall city offline'!$A$2:$A$2047,'Overall city offline (analysis)'!$A50,'overall city offline'!$B$2:$B$2047,'Overall city offline (analysis)'!D$1)</f>
        <v>1.0399064113532901</v>
      </c>
      <c r="E50" s="6">
        <f>SUMIFS('overall city offline'!$C$2:$C$2047,'overall city offline'!$A$2:$A$2047,'Overall city offline (analysis)'!$A50,'overall city offline'!$B$2:$B$2047,'Overall city offline (analysis)'!E$1)</f>
        <v>0.98886501572714003</v>
      </c>
      <c r="F50" s="6">
        <f>SUMIFS('overall city offline'!$C$2:$C$2047,'overall city offline'!$A$2:$A$2047,'Overall city offline (analysis)'!$A50,'overall city offline'!$B$2:$B$2047,'Overall city offline (analysis)'!F$1)</f>
        <v>1.0227797004832699</v>
      </c>
      <c r="G50" s="6">
        <f>SUMIFS('overall city offline'!$C$2:$C$2047,'overall city offline'!$A$2:$A$2047,'Overall city offline (analysis)'!$A50,'overall city offline'!$B$2:$B$2047,'Overall city offline (analysis)'!G$1)</f>
        <v>0.97433246907212601</v>
      </c>
      <c r="H50" s="6">
        <f>SUMIFS('overall city offline'!$C$2:$C$2047,'overall city offline'!$A$2:$A$2047,'Overall city offline (analysis)'!$A50,'overall city offline'!$B$2:$B$2047,'Overall city offline (analysis)'!H$1)</f>
        <v>1.0004666820648001</v>
      </c>
      <c r="I50" s="6">
        <f>SUMIFS('overall city offline'!$C$2:$C$2047,'overall city offline'!$A$2:$A$2047,'Overall city offline (analysis)'!$A50,'overall city offline'!$B$2:$B$2047,'Overall city offline (analysis)'!I$1)</f>
        <v>0.99901225577474295</v>
      </c>
      <c r="J50" s="6">
        <f>SUMIFS('overall city offline'!$C$2:$C$2047,'overall city offline'!$A$2:$A$2047,'Overall city offline (analysis)'!$A50,'overall city offline'!$B$2:$B$2047,'Overall city offline (analysis)'!J$1)</f>
        <v>0.95120899665799197</v>
      </c>
      <c r="K50" s="6">
        <f>SUMIFS('overall city offline'!$C$2:$C$2047,'overall city offline'!$A$2:$A$2047,'Overall city offline (analysis)'!$A50,'overall city offline'!$B$2:$B$2047,'Overall city offline (analysis)'!K$1)</f>
        <v>1.0275382162664799</v>
      </c>
      <c r="L50" s="6">
        <f>SUMIFS('overall city offline'!$C$2:$C$2047,'overall city offline'!$A$2:$A$2047,'Overall city offline (analysis)'!$A50,'overall city offline'!$B$2:$B$2047,'Overall city offline (analysis)'!L$1)</f>
        <v>1.05547553020652</v>
      </c>
      <c r="M50" s="6">
        <f>SUMIFS('overall city offline'!$C$2:$C$2047,'overall city offline'!$A$2:$A$2047,'Overall city offline (analysis)'!$A50,'overall city offline'!$B$2:$B$2047,'Overall city offline (analysis)'!M$1)</f>
        <v>1.2145982339310499</v>
      </c>
      <c r="N50" s="6">
        <f>SUMIFS('overall city offline'!$C$2:$C$2047,'overall city offline'!$A$2:$A$2047,'Overall city offline (analysis)'!$A50,'overall city offline'!$B$2:$B$2047,'Overall city offline (analysis)'!N$1)</f>
        <v>0.91130418643241595</v>
      </c>
      <c r="O50" s="6">
        <f>SUMIFS('overall city offline'!$C$2:$C$2047,'overall city offline'!$A$2:$A$2047,'Overall city offline (analysis)'!$A50,'overall city offline'!$B$2:$B$2047,'Overall city offline (analysis)'!O$1)</f>
        <v>0.93540929128916805</v>
      </c>
      <c r="P50" s="6">
        <f>SUMIFS('overall city offline'!$C$2:$C$2047,'overall city offline'!$A$2:$A$2047,'Overall city offline (analysis)'!$A50,'overall city offline'!$B$2:$B$2047,'Overall city offline (analysis)'!P$1)</f>
        <v>0.86563775488674699</v>
      </c>
      <c r="Q50" s="6">
        <f>SUMIFS('overall city offline'!$C$2:$C$2047,'overall city offline'!$A$2:$A$2047,'Overall city offline (analysis)'!$A50,'overall city offline'!$B$2:$B$2047,'Overall city offline (analysis)'!Q$1)</f>
        <v>0.52474316307659197</v>
      </c>
      <c r="R50" s="6">
        <f>SUMIFS('overall city offline'!$C$2:$C$2047,'overall city offline'!$A$2:$A$2047,'Overall city offline (analysis)'!$A50,'overall city offline'!$B$2:$B$2047,'Overall city offline (analysis)'!R$1)</f>
        <v>0.64516052664458901</v>
      </c>
      <c r="S50" s="6">
        <f>SUMIFS('overall city offline'!$C$2:$C$2047,'overall city offline'!$A$2:$A$2047,'Overall city offline (analysis)'!$A50,'overall city offline'!$B$2:$B$2047,'Overall city offline (analysis)'!S$1)</f>
        <v>0.81248086366791605</v>
      </c>
      <c r="T50" s="6">
        <f>SUMIFS('overall city offline'!$C$2:$C$2047,'overall city offline'!$A$2:$A$2047,'Overall city offline (analysis)'!$A50,'overall city offline'!$B$2:$B$2047,'Overall city offline (analysis)'!T$1)</f>
        <v>0.97715240905422596</v>
      </c>
      <c r="U50" s="6">
        <f>SUMIFS('overall city offline'!$C$2:$C$2047,'overall city offline'!$A$2:$A$2047,'Overall city offline (analysis)'!$A50,'overall city offline'!$B$2:$B$2047,'Overall city offline (analysis)'!U$1)</f>
        <v>1.0062571811122101</v>
      </c>
      <c r="V50" s="6">
        <f>SUMIFS('overall city offline'!$C$2:$C$2047,'overall city offline'!$A$2:$A$2047,'Overall city offline (analysis)'!$A50,'overall city offline'!$B$2:$B$2047,'Overall city offline (analysis)'!V$1)</f>
        <v>0.97227740458469902</v>
      </c>
      <c r="W50" s="6">
        <f>SUMIFS('overall city offline'!$C$2:$C$2047,'overall city offline'!$A$2:$A$2047,'Overall city offline (analysis)'!$A50,'overall city offline'!$B$2:$B$2047,'Overall city offline (analysis)'!W$1)</f>
        <v>0.99876890307741595</v>
      </c>
      <c r="X50" s="6">
        <f>SUMIFS('overall city offline'!$C$2:$C$2047,'overall city offline'!$A$2:$A$2047,'Overall city offline (analysis)'!$A50,'overall city offline'!$B$2:$B$2047,'Overall city offline (analysis)'!X$1)</f>
        <v>0.76278445909007198</v>
      </c>
      <c r="Y50" s="6">
        <f>SUMIFS('overall city offline'!$C$2:$C$2047,'overall city offline'!$A$2:$A$2047,'Overall city offline (analysis)'!$A50,'overall city offline'!$B$2:$B$2047,'Overall city offline (analysis)'!Y$1)</f>
        <v>1.10192071783825</v>
      </c>
      <c r="Z50" s="6">
        <f>SUMIFS('overall city offline'!$C$2:$C$2047,'overall city offline'!$A$2:$A$2047,'Overall city offline (analysis)'!$A50,'overall city offline'!$B$2:$B$2047,'Overall city offline (analysis)'!Z$1)</f>
        <v>0.62815716939515698</v>
      </c>
      <c r="AA50" s="6">
        <f>SUMIFS('overall city offline'!$C$2:$C$2047,'overall city offline'!$A$2:$A$2047,'Overall city offline (analysis)'!$A50,'overall city offline'!$B$2:$B$2047,'Overall city offline (analysis)'!AA$1)</f>
        <v>0.62470401287975597</v>
      </c>
      <c r="AB50" s="6">
        <f>SUMIFS('overall city offline'!$C$2:$C$2047,'overall city offline'!$A$2:$A$2047,'Overall city offline (analysis)'!$A50,'overall city offline'!$B$2:$B$2047,'Overall city offline (analysis)'!AB$1)</f>
        <v>0.76309158057091697</v>
      </c>
      <c r="AC50" s="6">
        <f>SUMIFS('overall city offline'!$C$2:$C$2047,'overall city offline'!$A$2:$A$2047,'Overall city offline (analysis)'!$A50,'overall city offline'!$B$2:$B$2047,'Overall city offline (analysis)'!AC$1)</f>
        <v>0.95578504237717399</v>
      </c>
      <c r="AD50" s="6">
        <f>SUMIFS('overall city offline'!$C$2:$C$2047,'overall city offline'!$A$2:$A$2047,'Overall city offline (analysis)'!$A50,'overall city offline'!$B$2:$B$2047,'Overall city offline (analysis)'!AD$1)</f>
        <v>1.0667628792219801</v>
      </c>
      <c r="AE50" s="6">
        <f>SUMIFS('overall city offline'!$C$2:$C$2047,'overall city offline'!$A$2:$A$2047,'Overall city offline (analysis)'!$A50,'overall city offline'!$B$2:$B$2047,'Overall city offline (analysis)'!AE$1)</f>
        <v>1.0401694335945499</v>
      </c>
      <c r="AF50" s="6">
        <f>SUMIFS('overall city offline'!$C$2:$C$2047,'overall city offline'!$A$2:$A$2047,'Overall city offline (analysis)'!$A50,'overall city offline'!$B$2:$B$2047,'Overall city offline (analysis)'!AF$1)</f>
        <v>1.0807098872900101</v>
      </c>
      <c r="AG50" s="6">
        <f>SUMIFS('overall city offline'!$C$2:$C$2047,'overall city offline'!$A$2:$A$2047,'Overall city offline (analysis)'!$A50,'overall city offline'!$B$2:$B$2047,'Overall city offline (analysis)'!AG$1)</f>
        <v>1.0853999157681999</v>
      </c>
      <c r="AH50" s="6">
        <f>SUMIFS('overall city offline'!$C$2:$C$2047,'overall city offline'!$A$2:$A$2047,'Overall city offline (analysis)'!$A50,'overall city offline'!$B$2:$B$2047,'Overall city offline (analysis)'!AH$1)</f>
        <v>1.0536220265598899</v>
      </c>
      <c r="AK50" t="s">
        <v>56</v>
      </c>
      <c r="AL50" s="6">
        <v>0.99013662257349999</v>
      </c>
    </row>
    <row r="51" spans="1:38" x14ac:dyDescent="0.25">
      <c r="A51" t="s">
        <v>56</v>
      </c>
      <c r="B51" s="6">
        <f>SUMIFS('overall city offline'!$C$2:$C$2047,'overall city offline'!$A$2:$A$2047,'Overall city offline (analysis)'!$A51,'overall city offline'!$B$2:$B$2047,'Overall city offline (analysis)'!B$1)</f>
        <v>0.86058904372013501</v>
      </c>
      <c r="C51" s="6">
        <f>SUMIFS('overall city offline'!$C$2:$C$2047,'overall city offline'!$A$2:$A$2047,'Overall city offline (analysis)'!$A51,'overall city offline'!$B$2:$B$2047,'Overall city offline (analysis)'!C$1)</f>
        <v>0.86563733546583799</v>
      </c>
      <c r="D51" s="6">
        <f>SUMIFS('overall city offline'!$C$2:$C$2047,'overall city offline'!$A$2:$A$2047,'Overall city offline (analysis)'!$A51,'overall city offline'!$B$2:$B$2047,'Overall city offline (analysis)'!D$1)</f>
        <v>1.0634667230133199</v>
      </c>
      <c r="E51" s="6">
        <f>SUMIFS('overall city offline'!$C$2:$C$2047,'overall city offline'!$A$2:$A$2047,'Overall city offline (analysis)'!$A51,'overall city offline'!$B$2:$B$2047,'Overall city offline (analysis)'!E$1)</f>
        <v>1.0163144614208199</v>
      </c>
      <c r="F51" s="6">
        <f>SUMIFS('overall city offline'!$C$2:$C$2047,'overall city offline'!$A$2:$A$2047,'Overall city offline (analysis)'!$A51,'overall city offline'!$B$2:$B$2047,'Overall city offline (analysis)'!F$1)</f>
        <v>1.0329011629194</v>
      </c>
      <c r="G51" s="6">
        <f>SUMIFS('overall city offline'!$C$2:$C$2047,'overall city offline'!$A$2:$A$2047,'Overall city offline (analysis)'!$A51,'overall city offline'!$B$2:$B$2047,'Overall city offline (analysis)'!G$1)</f>
        <v>1.00735930872399</v>
      </c>
      <c r="H51" s="6">
        <f>SUMIFS('overall city offline'!$C$2:$C$2047,'overall city offline'!$A$2:$A$2047,'Overall city offline (analysis)'!$A51,'overall city offline'!$B$2:$B$2047,'Overall city offline (analysis)'!H$1)</f>
        <v>1.04085507423785</v>
      </c>
      <c r="I51" s="6">
        <f>SUMIFS('overall city offline'!$C$2:$C$2047,'overall city offline'!$A$2:$A$2047,'Overall city offline (analysis)'!$A51,'overall city offline'!$B$2:$B$2047,'Overall city offline (analysis)'!I$1)</f>
        <v>1.0087994831031299</v>
      </c>
      <c r="J51" s="6">
        <f>SUMIFS('overall city offline'!$C$2:$C$2047,'overall city offline'!$A$2:$A$2047,'Overall city offline (analysis)'!$A51,'overall city offline'!$B$2:$B$2047,'Overall city offline (analysis)'!J$1)</f>
        <v>0.98142178558678295</v>
      </c>
      <c r="K51" s="6">
        <f>SUMIFS('overall city offline'!$C$2:$C$2047,'overall city offline'!$A$2:$A$2047,'Overall city offline (analysis)'!$A51,'overall city offline'!$B$2:$B$2047,'Overall city offline (analysis)'!K$1)</f>
        <v>1.00810851531535</v>
      </c>
      <c r="L51" s="6">
        <f>SUMIFS('overall city offline'!$C$2:$C$2047,'overall city offline'!$A$2:$A$2047,'Overall city offline (analysis)'!$A51,'overall city offline'!$B$2:$B$2047,'Overall city offline (analysis)'!L$1)</f>
        <v>1.03227929721765</v>
      </c>
      <c r="M51" s="6">
        <f>SUMIFS('overall city offline'!$C$2:$C$2047,'overall city offline'!$A$2:$A$2047,'Overall city offline (analysis)'!$A51,'overall city offline'!$B$2:$B$2047,'Overall city offline (analysis)'!M$1)</f>
        <v>1.0822678092757301</v>
      </c>
      <c r="N51" s="6">
        <f>SUMIFS('overall city offline'!$C$2:$C$2047,'overall city offline'!$A$2:$A$2047,'Overall city offline (analysis)'!$A51,'overall city offline'!$B$2:$B$2047,'Overall city offline (analysis)'!N$1)</f>
        <v>0.91431113825232702</v>
      </c>
      <c r="O51" s="6">
        <f>SUMIFS('overall city offline'!$C$2:$C$2047,'overall city offline'!$A$2:$A$2047,'Overall city offline (analysis)'!$A51,'overall city offline'!$B$2:$B$2047,'Overall city offline (analysis)'!O$1)</f>
        <v>0.92108987625992</v>
      </c>
      <c r="P51" s="6">
        <f>SUMIFS('overall city offline'!$C$2:$C$2047,'overall city offline'!$A$2:$A$2047,'Overall city offline (analysis)'!$A51,'overall city offline'!$B$2:$B$2047,'Overall city offline (analysis)'!P$1)</f>
        <v>0.91450684152964601</v>
      </c>
      <c r="Q51" s="6">
        <f>SUMIFS('overall city offline'!$C$2:$C$2047,'overall city offline'!$A$2:$A$2047,'Overall city offline (analysis)'!$A51,'overall city offline'!$B$2:$B$2047,'Overall city offline (analysis)'!Q$1)</f>
        <v>0.53687829749108196</v>
      </c>
      <c r="R51" s="6">
        <f>SUMIFS('overall city offline'!$C$2:$C$2047,'overall city offline'!$A$2:$A$2047,'Overall city offline (analysis)'!$A51,'overall city offline'!$B$2:$B$2047,'Overall city offline (analysis)'!R$1)</f>
        <v>0.68555220928356098</v>
      </c>
      <c r="S51" s="6">
        <f>SUMIFS('overall city offline'!$C$2:$C$2047,'overall city offline'!$A$2:$A$2047,'Overall city offline (analysis)'!$A51,'overall city offline'!$B$2:$B$2047,'Overall city offline (analysis)'!S$1)</f>
        <v>0.87732933710599004</v>
      </c>
      <c r="T51" s="6">
        <f>SUMIFS('overall city offline'!$C$2:$C$2047,'overall city offline'!$A$2:$A$2047,'Overall city offline (analysis)'!$A51,'overall city offline'!$B$2:$B$2047,'Overall city offline (analysis)'!T$1)</f>
        <v>0.97244939924598905</v>
      </c>
      <c r="U51" s="6">
        <f>SUMIFS('overall city offline'!$C$2:$C$2047,'overall city offline'!$A$2:$A$2047,'Overall city offline (analysis)'!$A51,'overall city offline'!$B$2:$B$2047,'Overall city offline (analysis)'!U$1)</f>
        <v>0.97813911557741096</v>
      </c>
      <c r="V51" s="6">
        <f>SUMIFS('overall city offline'!$C$2:$C$2047,'overall city offline'!$A$2:$A$2047,'Overall city offline (analysis)'!$A51,'overall city offline'!$B$2:$B$2047,'Overall city offline (analysis)'!V$1)</f>
        <v>0.95912341065808504</v>
      </c>
      <c r="W51" s="6">
        <f>SUMIFS('overall city offline'!$C$2:$C$2047,'overall city offline'!$A$2:$A$2047,'Overall city offline (analysis)'!$A51,'overall city offline'!$B$2:$B$2047,'Overall city offline (analysis)'!W$1)</f>
        <v>0.98003805881350503</v>
      </c>
      <c r="X51" s="6">
        <f>SUMIFS('overall city offline'!$C$2:$C$2047,'overall city offline'!$A$2:$A$2047,'Overall city offline (analysis)'!$A51,'overall city offline'!$B$2:$B$2047,'Overall city offline (analysis)'!X$1)</f>
        <v>0.77069106594292702</v>
      </c>
      <c r="Y51" s="6">
        <f>SUMIFS('overall city offline'!$C$2:$C$2047,'overall city offline'!$A$2:$A$2047,'Overall city offline (analysis)'!$A51,'overall city offline'!$B$2:$B$2047,'Overall city offline (analysis)'!Y$1)</f>
        <v>0.90743472026252203</v>
      </c>
      <c r="Z51" s="6">
        <f>SUMIFS('overall city offline'!$C$2:$C$2047,'overall city offline'!$A$2:$A$2047,'Overall city offline (analysis)'!$A51,'overall city offline'!$B$2:$B$2047,'Overall city offline (analysis)'!Z$1)</f>
        <v>0.63969470169325005</v>
      </c>
      <c r="AA51" s="6">
        <f>SUMIFS('overall city offline'!$C$2:$C$2047,'overall city offline'!$A$2:$A$2047,'Overall city offline (analysis)'!$A51,'overall city offline'!$B$2:$B$2047,'Overall city offline (analysis)'!AA$1)</f>
        <v>0.63949566645647204</v>
      </c>
      <c r="AB51" s="6">
        <f>SUMIFS('overall city offline'!$C$2:$C$2047,'overall city offline'!$A$2:$A$2047,'Overall city offline (analysis)'!$A51,'overall city offline'!$B$2:$B$2047,'Overall city offline (analysis)'!AB$1)</f>
        <v>0.78383208517168701</v>
      </c>
      <c r="AC51" s="6">
        <f>SUMIFS('overall city offline'!$C$2:$C$2047,'overall city offline'!$A$2:$A$2047,'Overall city offline (analysis)'!$A51,'overall city offline'!$B$2:$B$2047,'Overall city offline (analysis)'!AC$1)</f>
        <v>0.92504688079604203</v>
      </c>
      <c r="AD51" s="6">
        <f>SUMIFS('overall city offline'!$C$2:$C$2047,'overall city offline'!$A$2:$A$2047,'Overall city offline (analysis)'!$A51,'overall city offline'!$B$2:$B$2047,'Overall city offline (analysis)'!AD$1)</f>
        <v>1.03717853477697</v>
      </c>
      <c r="AE51" s="6">
        <f>SUMIFS('overall city offline'!$C$2:$C$2047,'overall city offline'!$A$2:$A$2047,'Overall city offline (analysis)'!$A51,'overall city offline'!$B$2:$B$2047,'Overall city offline (analysis)'!AE$1)</f>
        <v>0.94066676508275404</v>
      </c>
      <c r="AF51" s="6">
        <f>SUMIFS('overall city offline'!$C$2:$C$2047,'overall city offline'!$A$2:$A$2047,'Overall city offline (analysis)'!$A51,'overall city offline'!$B$2:$B$2047,'Overall city offline (analysis)'!AF$1)</f>
        <v>1.0642764173565</v>
      </c>
      <c r="AG51" s="6">
        <f>SUMIFS('overall city offline'!$C$2:$C$2047,'overall city offline'!$A$2:$A$2047,'Overall city offline (analysis)'!$A51,'overall city offline'!$B$2:$B$2047,'Overall city offline (analysis)'!AG$1)</f>
        <v>0.98486120861569404</v>
      </c>
      <c r="AH51" s="6">
        <f>SUMIFS('overall city offline'!$C$2:$C$2047,'overall city offline'!$A$2:$A$2047,'Overall city offline (analysis)'!$A51,'overall city offline'!$B$2:$B$2047,'Overall city offline (analysis)'!AH$1)</f>
        <v>0.99013662257349999</v>
      </c>
      <c r="AK51" t="s">
        <v>41</v>
      </c>
      <c r="AL51" s="6">
        <v>0.988433421605309</v>
      </c>
    </row>
    <row r="52" spans="1:38" x14ac:dyDescent="0.25">
      <c r="A52" t="s">
        <v>57</v>
      </c>
      <c r="B52" s="6">
        <f>SUMIFS('overall city offline'!$C$2:$C$2047,'overall city offline'!$A$2:$A$2047,'Overall city offline (analysis)'!$A52,'overall city offline'!$B$2:$B$2047,'Overall city offline (analysis)'!B$1)</f>
        <v>0.85998300209332801</v>
      </c>
      <c r="C52" s="6">
        <f>SUMIFS('overall city offline'!$C$2:$C$2047,'overall city offline'!$A$2:$A$2047,'Overall city offline (analysis)'!$A52,'overall city offline'!$B$2:$B$2047,'Overall city offline (analysis)'!C$1)</f>
        <v>0.86408982903015696</v>
      </c>
      <c r="D52" s="6">
        <f>SUMIFS('overall city offline'!$C$2:$C$2047,'overall city offline'!$A$2:$A$2047,'Overall city offline (analysis)'!$A52,'overall city offline'!$B$2:$B$2047,'Overall city offline (analysis)'!D$1)</f>
        <v>1.0260788715509701</v>
      </c>
      <c r="E52" s="6">
        <f>SUMIFS('overall city offline'!$C$2:$C$2047,'overall city offline'!$A$2:$A$2047,'Overall city offline (analysis)'!$A52,'overall city offline'!$B$2:$B$2047,'Overall city offline (analysis)'!E$1)</f>
        <v>0.98304276422798098</v>
      </c>
      <c r="F52" s="6">
        <f>SUMIFS('overall city offline'!$C$2:$C$2047,'overall city offline'!$A$2:$A$2047,'Overall city offline (analysis)'!$A52,'overall city offline'!$B$2:$B$2047,'Overall city offline (analysis)'!F$1)</f>
        <v>1.0301307560534401</v>
      </c>
      <c r="G52" s="6">
        <f>SUMIFS('overall city offline'!$C$2:$C$2047,'overall city offline'!$A$2:$A$2047,'Overall city offline (analysis)'!$A52,'overall city offline'!$B$2:$B$2047,'Overall city offline (analysis)'!G$1)</f>
        <v>0.98092005141443395</v>
      </c>
      <c r="H52" s="6">
        <f>SUMIFS('overall city offline'!$C$2:$C$2047,'overall city offline'!$A$2:$A$2047,'Overall city offline (analysis)'!$A52,'overall city offline'!$B$2:$B$2047,'Overall city offline (analysis)'!H$1)</f>
        <v>1.00345480940467</v>
      </c>
      <c r="I52" s="6">
        <f>SUMIFS('overall city offline'!$C$2:$C$2047,'overall city offline'!$A$2:$A$2047,'Overall city offline (analysis)'!$A52,'overall city offline'!$B$2:$B$2047,'Overall city offline (analysis)'!I$1)</f>
        <v>1.0151209584688401</v>
      </c>
      <c r="J52" s="6">
        <f>SUMIFS('overall city offline'!$C$2:$C$2047,'overall city offline'!$A$2:$A$2047,'Overall city offline (analysis)'!$A52,'overall city offline'!$B$2:$B$2047,'Overall city offline (analysis)'!J$1)</f>
        <v>0.99050632538314498</v>
      </c>
      <c r="K52" s="6">
        <f>SUMIFS('overall city offline'!$C$2:$C$2047,'overall city offline'!$A$2:$A$2047,'Overall city offline (analysis)'!$A52,'overall city offline'!$B$2:$B$2047,'Overall city offline (analysis)'!K$1)</f>
        <v>1.0020360748807</v>
      </c>
      <c r="L52" s="6">
        <f>SUMIFS('overall city offline'!$C$2:$C$2047,'overall city offline'!$A$2:$A$2047,'Overall city offline (analysis)'!$A52,'overall city offline'!$B$2:$B$2047,'Overall city offline (analysis)'!L$1)</f>
        <v>1.0759388152070699</v>
      </c>
      <c r="M52" s="6">
        <f>SUMIFS('overall city offline'!$C$2:$C$2047,'overall city offline'!$A$2:$A$2047,'Overall city offline (analysis)'!$A52,'overall city offline'!$B$2:$B$2047,'Overall city offline (analysis)'!M$1)</f>
        <v>1.16869774228527</v>
      </c>
      <c r="N52" s="6">
        <f>SUMIFS('overall city offline'!$C$2:$C$2047,'overall city offline'!$A$2:$A$2047,'Overall city offline (analysis)'!$A52,'overall city offline'!$B$2:$B$2047,'Overall city offline (analysis)'!N$1)</f>
        <v>0.90225535882974806</v>
      </c>
      <c r="O52" s="6">
        <f>SUMIFS('overall city offline'!$C$2:$C$2047,'overall city offline'!$A$2:$A$2047,'Overall city offline (analysis)'!$A52,'overall city offline'!$B$2:$B$2047,'Overall city offline (analysis)'!O$1)</f>
        <v>0.90295999013963602</v>
      </c>
      <c r="P52" s="6">
        <f>SUMIFS('overall city offline'!$C$2:$C$2047,'overall city offline'!$A$2:$A$2047,'Overall city offline (analysis)'!$A52,'overall city offline'!$B$2:$B$2047,'Overall city offline (analysis)'!P$1)</f>
        <v>0.84305952992477495</v>
      </c>
      <c r="Q52" s="6">
        <f>SUMIFS('overall city offline'!$C$2:$C$2047,'overall city offline'!$A$2:$A$2047,'Overall city offline (analysis)'!$A52,'overall city offline'!$B$2:$B$2047,'Overall city offline (analysis)'!Q$1)</f>
        <v>0.45095285032826299</v>
      </c>
      <c r="R52" s="6">
        <f>SUMIFS('overall city offline'!$C$2:$C$2047,'overall city offline'!$A$2:$A$2047,'Overall city offline (analysis)'!$A52,'overall city offline'!$B$2:$B$2047,'Overall city offline (analysis)'!R$1)</f>
        <v>0.56463691909559799</v>
      </c>
      <c r="S52" s="6">
        <f>SUMIFS('overall city offline'!$C$2:$C$2047,'overall city offline'!$A$2:$A$2047,'Overall city offline (analysis)'!$A52,'overall city offline'!$B$2:$B$2047,'Overall city offline (analysis)'!S$1)</f>
        <v>0.74145640333611595</v>
      </c>
      <c r="T52" s="6">
        <f>SUMIFS('overall city offline'!$C$2:$C$2047,'overall city offline'!$A$2:$A$2047,'Overall city offline (analysis)'!$A52,'overall city offline'!$B$2:$B$2047,'Overall city offline (analysis)'!T$1)</f>
        <v>0.91171844082686704</v>
      </c>
      <c r="U52" s="6">
        <f>SUMIFS('overall city offline'!$C$2:$C$2047,'overall city offline'!$A$2:$A$2047,'Overall city offline (analysis)'!$A52,'overall city offline'!$B$2:$B$2047,'Overall city offline (analysis)'!U$1)</f>
        <v>0.94986197441453002</v>
      </c>
      <c r="V52" s="6">
        <f>SUMIFS('overall city offline'!$C$2:$C$2047,'overall city offline'!$A$2:$A$2047,'Overall city offline (analysis)'!$A52,'overall city offline'!$B$2:$B$2047,'Overall city offline (analysis)'!V$1)</f>
        <v>0.915565766197182</v>
      </c>
      <c r="W52" s="6">
        <f>SUMIFS('overall city offline'!$C$2:$C$2047,'overall city offline'!$A$2:$A$2047,'Overall city offline (analysis)'!$A52,'overall city offline'!$B$2:$B$2047,'Overall city offline (analysis)'!W$1)</f>
        <v>0.96765501548391797</v>
      </c>
      <c r="X52" s="6">
        <f>SUMIFS('overall city offline'!$C$2:$C$2047,'overall city offline'!$A$2:$A$2047,'Overall city offline (analysis)'!$A52,'overall city offline'!$B$2:$B$2047,'Overall city offline (analysis)'!X$1)</f>
        <v>0.686805480565016</v>
      </c>
      <c r="Y52" s="6">
        <f>SUMIFS('overall city offline'!$C$2:$C$2047,'overall city offline'!$A$2:$A$2047,'Overall city offline (analysis)'!$A52,'overall city offline'!$B$2:$B$2047,'Overall city offline (analysis)'!Y$1)</f>
        <v>0.99256758587536498</v>
      </c>
      <c r="Z52" s="6">
        <f>SUMIFS('overall city offline'!$C$2:$C$2047,'overall city offline'!$A$2:$A$2047,'Overall city offline (analysis)'!$A52,'overall city offline'!$B$2:$B$2047,'Overall city offline (analysis)'!Z$1)</f>
        <v>0.53262869712176197</v>
      </c>
      <c r="AA52" s="6">
        <f>SUMIFS('overall city offline'!$C$2:$C$2047,'overall city offline'!$A$2:$A$2047,'Overall city offline (analysis)'!$A52,'overall city offline'!$B$2:$B$2047,'Overall city offline (analysis)'!AA$1)</f>
        <v>0.55275907867358098</v>
      </c>
      <c r="AB52" s="6">
        <f>SUMIFS('overall city offline'!$C$2:$C$2047,'overall city offline'!$A$2:$A$2047,'Overall city offline (analysis)'!$A52,'overall city offline'!$B$2:$B$2047,'Overall city offline (analysis)'!AB$1)</f>
        <v>0.68830340883209995</v>
      </c>
      <c r="AC52" s="6">
        <f>SUMIFS('overall city offline'!$C$2:$C$2047,'overall city offline'!$A$2:$A$2047,'Overall city offline (analysis)'!$A52,'overall city offline'!$B$2:$B$2047,'Overall city offline (analysis)'!AC$1)</f>
        <v>0.88228812580051896</v>
      </c>
      <c r="AD52" s="6">
        <f>SUMIFS('overall city offline'!$C$2:$C$2047,'overall city offline'!$A$2:$A$2047,'Overall city offline (analysis)'!$A52,'overall city offline'!$B$2:$B$2047,'Overall city offline (analysis)'!AD$1)</f>
        <v>1.01077504607557</v>
      </c>
      <c r="AE52" s="6">
        <f>SUMIFS('overall city offline'!$C$2:$C$2047,'overall city offline'!$A$2:$A$2047,'Overall city offline (analysis)'!$A52,'overall city offline'!$B$2:$B$2047,'Overall city offline (analysis)'!AE$1)</f>
        <v>0.94355488528839404</v>
      </c>
      <c r="AF52" s="6">
        <f>SUMIFS('overall city offline'!$C$2:$C$2047,'overall city offline'!$A$2:$A$2047,'Overall city offline (analysis)'!$A52,'overall city offline'!$B$2:$B$2047,'Overall city offline (analysis)'!AF$1)</f>
        <v>1.02661223283862</v>
      </c>
      <c r="AG52" s="6">
        <f>SUMIFS('overall city offline'!$C$2:$C$2047,'overall city offline'!$A$2:$A$2047,'Overall city offline (analysis)'!$A52,'overall city offline'!$B$2:$B$2047,'Overall city offline (analysis)'!AG$1)</f>
        <v>1.0247323681223801</v>
      </c>
      <c r="AH52" s="6">
        <f>SUMIFS('overall city offline'!$C$2:$C$2047,'overall city offline'!$A$2:$A$2047,'Overall city offline (analysis)'!$A52,'overall city offline'!$B$2:$B$2047,'Overall city offline (analysis)'!AH$1)</f>
        <v>0.99308220610188103</v>
      </c>
      <c r="AK52" t="s">
        <v>62</v>
      </c>
      <c r="AL52" s="6">
        <v>0.98594475064404397</v>
      </c>
    </row>
    <row r="53" spans="1:38" x14ac:dyDescent="0.25">
      <c r="A53" t="s">
        <v>58</v>
      </c>
      <c r="B53" s="6">
        <f>SUMIFS('overall city offline'!$C$2:$C$2047,'overall city offline'!$A$2:$A$2047,'Overall city offline (analysis)'!$A53,'overall city offline'!$B$2:$B$2047,'Overall city offline (analysis)'!B$1)</f>
        <v>0.86783382960831601</v>
      </c>
      <c r="C53" s="6">
        <f>SUMIFS('overall city offline'!$C$2:$C$2047,'overall city offline'!$A$2:$A$2047,'Overall city offline (analysis)'!$A53,'overall city offline'!$B$2:$B$2047,'Overall city offline (analysis)'!C$1)</f>
        <v>0.883183920008621</v>
      </c>
      <c r="D53" s="6">
        <f>SUMIFS('overall city offline'!$C$2:$C$2047,'overall city offline'!$A$2:$A$2047,'Overall city offline (analysis)'!$A53,'overall city offline'!$B$2:$B$2047,'Overall city offline (analysis)'!D$1)</f>
        <v>1.0746063660048899</v>
      </c>
      <c r="E53" s="6">
        <f>SUMIFS('overall city offline'!$C$2:$C$2047,'overall city offline'!$A$2:$A$2047,'Overall city offline (analysis)'!$A53,'overall city offline'!$B$2:$B$2047,'Overall city offline (analysis)'!E$1)</f>
        <v>1.00640840354338</v>
      </c>
      <c r="F53" s="6">
        <f>SUMIFS('overall city offline'!$C$2:$C$2047,'overall city offline'!$A$2:$A$2047,'Overall city offline (analysis)'!$A53,'overall city offline'!$B$2:$B$2047,'Overall city offline (analysis)'!F$1)</f>
        <v>1.0313115960953401</v>
      </c>
      <c r="G53" s="6">
        <f>SUMIFS('overall city offline'!$C$2:$C$2047,'overall city offline'!$A$2:$A$2047,'Overall city offline (analysis)'!$A53,'overall city offline'!$B$2:$B$2047,'Overall city offline (analysis)'!G$1)</f>
        <v>1.02293043773569</v>
      </c>
      <c r="H53" s="6">
        <f>SUMIFS('overall city offline'!$C$2:$C$2047,'overall city offline'!$A$2:$A$2047,'Overall city offline (analysis)'!$A53,'overall city offline'!$B$2:$B$2047,'Overall city offline (analysis)'!H$1)</f>
        <v>1.01424018394294</v>
      </c>
      <c r="I53" s="6">
        <f>SUMIFS('overall city offline'!$C$2:$C$2047,'overall city offline'!$A$2:$A$2047,'Overall city offline (analysis)'!$A53,'overall city offline'!$B$2:$B$2047,'Overall city offline (analysis)'!I$1)</f>
        <v>1.0357506836810799</v>
      </c>
      <c r="J53" s="6">
        <f>SUMIFS('overall city offline'!$C$2:$C$2047,'overall city offline'!$A$2:$A$2047,'Overall city offline (analysis)'!$A53,'overall city offline'!$B$2:$B$2047,'Overall city offline (analysis)'!J$1)</f>
        <v>0.95517210848692202</v>
      </c>
      <c r="K53" s="6">
        <f>SUMIFS('overall city offline'!$C$2:$C$2047,'overall city offline'!$A$2:$A$2047,'Overall city offline (analysis)'!$A53,'overall city offline'!$B$2:$B$2047,'Overall city offline (analysis)'!K$1)</f>
        <v>0.98920371359148596</v>
      </c>
      <c r="L53" s="6">
        <f>SUMIFS('overall city offline'!$C$2:$C$2047,'overall city offline'!$A$2:$A$2047,'Overall city offline (analysis)'!$A53,'overall city offline'!$B$2:$B$2047,'Overall city offline (analysis)'!L$1)</f>
        <v>1.0078339624203601</v>
      </c>
      <c r="M53" s="6">
        <f>SUMIFS('overall city offline'!$C$2:$C$2047,'overall city offline'!$A$2:$A$2047,'Overall city offline (analysis)'!$A53,'overall city offline'!$B$2:$B$2047,'Overall city offline (analysis)'!M$1)</f>
        <v>1.1115247948809901</v>
      </c>
      <c r="N53" s="6">
        <f>SUMIFS('overall city offline'!$C$2:$C$2047,'overall city offline'!$A$2:$A$2047,'Overall city offline (analysis)'!$A53,'overall city offline'!$B$2:$B$2047,'Overall city offline (analysis)'!N$1)</f>
        <v>0.91554837771271902</v>
      </c>
      <c r="O53" s="6">
        <f>SUMIFS('overall city offline'!$C$2:$C$2047,'overall city offline'!$A$2:$A$2047,'Overall city offline (analysis)'!$A53,'overall city offline'!$B$2:$B$2047,'Overall city offline (analysis)'!O$1)</f>
        <v>0.91212409840591102</v>
      </c>
      <c r="P53" s="6">
        <f>SUMIFS('overall city offline'!$C$2:$C$2047,'overall city offline'!$A$2:$A$2047,'Overall city offline (analysis)'!$A53,'overall city offline'!$B$2:$B$2047,'Overall city offline (analysis)'!P$1)</f>
        <v>0.92088367414935501</v>
      </c>
      <c r="Q53" s="6">
        <f>SUMIFS('overall city offline'!$C$2:$C$2047,'overall city offline'!$A$2:$A$2047,'Overall city offline (analysis)'!$A53,'overall city offline'!$B$2:$B$2047,'Overall city offline (analysis)'!Q$1)</f>
        <v>0.58032485661059596</v>
      </c>
      <c r="R53" s="6">
        <f>SUMIFS('overall city offline'!$C$2:$C$2047,'overall city offline'!$A$2:$A$2047,'Overall city offline (analysis)'!$A53,'overall city offline'!$B$2:$B$2047,'Overall city offline (analysis)'!R$1)</f>
        <v>0.72976478228962804</v>
      </c>
      <c r="S53" s="6">
        <f>SUMIFS('overall city offline'!$C$2:$C$2047,'overall city offline'!$A$2:$A$2047,'Overall city offline (analysis)'!$A53,'overall city offline'!$B$2:$B$2047,'Overall city offline (analysis)'!S$1)</f>
        <v>0.87645270934518105</v>
      </c>
      <c r="T53" s="6">
        <f>SUMIFS('overall city offline'!$C$2:$C$2047,'overall city offline'!$A$2:$A$2047,'Overall city offline (analysis)'!$A53,'overall city offline'!$B$2:$B$2047,'Overall city offline (analysis)'!T$1)</f>
        <v>1.03306098574575</v>
      </c>
      <c r="U53" s="6">
        <f>SUMIFS('overall city offline'!$C$2:$C$2047,'overall city offline'!$A$2:$A$2047,'Overall city offline (analysis)'!$A53,'overall city offline'!$B$2:$B$2047,'Overall city offline (analysis)'!U$1)</f>
        <v>1.0378477213889601</v>
      </c>
      <c r="V53" s="6">
        <f>SUMIFS('overall city offline'!$C$2:$C$2047,'overall city offline'!$A$2:$A$2047,'Overall city offline (analysis)'!$A53,'overall city offline'!$B$2:$B$2047,'Overall city offline (analysis)'!V$1)</f>
        <v>1.0145917787806</v>
      </c>
      <c r="W53" s="6">
        <f>SUMIFS('overall city offline'!$C$2:$C$2047,'overall city offline'!$A$2:$A$2047,'Overall city offline (analysis)'!$A53,'overall city offline'!$B$2:$B$2047,'Overall city offline (analysis)'!W$1)</f>
        <v>1.01260028176101</v>
      </c>
      <c r="X53" s="6">
        <f>SUMIFS('overall city offline'!$C$2:$C$2047,'overall city offline'!$A$2:$A$2047,'Overall city offline (analysis)'!$A53,'overall city offline'!$B$2:$B$2047,'Overall city offline (analysis)'!X$1)</f>
        <v>0.83088171864166604</v>
      </c>
      <c r="Y53" s="6">
        <f>SUMIFS('overall city offline'!$C$2:$C$2047,'overall city offline'!$A$2:$A$2047,'Overall city offline (analysis)'!$A53,'overall city offline'!$B$2:$B$2047,'Overall city offline (analysis)'!Y$1)</f>
        <v>0.99867189227995301</v>
      </c>
      <c r="Z53" s="6">
        <f>SUMIFS('overall city offline'!$C$2:$C$2047,'overall city offline'!$A$2:$A$2047,'Overall city offline (analysis)'!$A53,'overall city offline'!$B$2:$B$2047,'Overall city offline (analysis)'!Z$1)</f>
        <v>0.65158418572175403</v>
      </c>
      <c r="AA53" s="6">
        <f>SUMIFS('overall city offline'!$C$2:$C$2047,'overall city offline'!$A$2:$A$2047,'Overall city offline (analysis)'!$A53,'overall city offline'!$B$2:$B$2047,'Overall city offline (analysis)'!AA$1)</f>
        <v>0.657729701063964</v>
      </c>
      <c r="AB53" s="6">
        <f>SUMIFS('overall city offline'!$C$2:$C$2047,'overall city offline'!$A$2:$A$2047,'Overall city offline (analysis)'!$A53,'overall city offline'!$B$2:$B$2047,'Overall city offline (analysis)'!AB$1)</f>
        <v>0.85099996792646404</v>
      </c>
      <c r="AC53" s="6">
        <f>SUMIFS('overall city offline'!$C$2:$C$2047,'overall city offline'!$A$2:$A$2047,'Overall city offline (analysis)'!$A53,'overall city offline'!$B$2:$B$2047,'Overall city offline (analysis)'!AC$1)</f>
        <v>0.98882249248070497</v>
      </c>
      <c r="AD53" s="6">
        <f>SUMIFS('overall city offline'!$C$2:$C$2047,'overall city offline'!$A$2:$A$2047,'Overall city offline (analysis)'!$A53,'overall city offline'!$B$2:$B$2047,'Overall city offline (analysis)'!AD$1)</f>
        <v>1.0939364543708101</v>
      </c>
      <c r="AE53" s="6">
        <f>SUMIFS('overall city offline'!$C$2:$C$2047,'overall city offline'!$A$2:$A$2047,'Overall city offline (analysis)'!$A53,'overall city offline'!$B$2:$B$2047,'Overall city offline (analysis)'!AE$1)</f>
        <v>1.0791518910795099</v>
      </c>
      <c r="AF53" s="6">
        <f>SUMIFS('overall city offline'!$C$2:$C$2047,'overall city offline'!$A$2:$A$2047,'Overall city offline (analysis)'!$A53,'overall city offline'!$B$2:$B$2047,'Overall city offline (analysis)'!AF$1)</f>
        <v>1.1085008286139599</v>
      </c>
      <c r="AG53" s="6">
        <f>SUMIFS('overall city offline'!$C$2:$C$2047,'overall city offline'!$A$2:$A$2047,'Overall city offline (analysis)'!$A53,'overall city offline'!$B$2:$B$2047,'Overall city offline (analysis)'!AG$1)</f>
        <v>1.1046751752983599</v>
      </c>
      <c r="AH53" s="6">
        <f>SUMIFS('overall city offline'!$C$2:$C$2047,'overall city offline'!$A$2:$A$2047,'Overall city offline (analysis)'!$A53,'overall city offline'!$B$2:$B$2047,'Overall city offline (analysis)'!AH$1)</f>
        <v>1.08093891940177</v>
      </c>
      <c r="AK53" t="s">
        <v>22</v>
      </c>
      <c r="AL53" s="6">
        <v>0.98164893808623199</v>
      </c>
    </row>
    <row r="54" spans="1:38" x14ac:dyDescent="0.25">
      <c r="A54" t="s">
        <v>59</v>
      </c>
      <c r="B54" s="6">
        <f>SUMIFS('overall city offline'!$C$2:$C$2047,'overall city offline'!$A$2:$A$2047,'Overall city offline (analysis)'!$A54,'overall city offline'!$B$2:$B$2047,'Overall city offline (analysis)'!B$1)</f>
        <v>0.86718911368109097</v>
      </c>
      <c r="C54" s="6">
        <f>SUMIFS('overall city offline'!$C$2:$C$2047,'overall city offline'!$A$2:$A$2047,'Overall city offline (analysis)'!$A54,'overall city offline'!$B$2:$B$2047,'Overall city offline (analysis)'!C$1)</f>
        <v>0.87650490556336602</v>
      </c>
      <c r="D54" s="6">
        <f>SUMIFS('overall city offline'!$C$2:$C$2047,'overall city offline'!$A$2:$A$2047,'Overall city offline (analysis)'!$A54,'overall city offline'!$B$2:$B$2047,'Overall city offline (analysis)'!D$1)</f>
        <v>1.06229148126628</v>
      </c>
      <c r="E54" s="6">
        <f>SUMIFS('overall city offline'!$C$2:$C$2047,'overall city offline'!$A$2:$A$2047,'Overall city offline (analysis)'!$A54,'overall city offline'!$B$2:$B$2047,'Overall city offline (analysis)'!E$1)</f>
        <v>0.98208172574126695</v>
      </c>
      <c r="F54" s="6">
        <f>SUMIFS('overall city offline'!$C$2:$C$2047,'overall city offline'!$A$2:$A$2047,'Overall city offline (analysis)'!$A54,'overall city offline'!$B$2:$B$2047,'Overall city offline (analysis)'!F$1)</f>
        <v>1.0310789909370801</v>
      </c>
      <c r="G54" s="6">
        <f>SUMIFS('overall city offline'!$C$2:$C$2047,'overall city offline'!$A$2:$A$2047,'Overall city offline (analysis)'!$A54,'overall city offline'!$B$2:$B$2047,'Overall city offline (analysis)'!G$1)</f>
        <v>0.98425283936815899</v>
      </c>
      <c r="H54" s="6">
        <f>SUMIFS('overall city offline'!$C$2:$C$2047,'overall city offline'!$A$2:$A$2047,'Overall city offline (analysis)'!$A54,'overall city offline'!$B$2:$B$2047,'Overall city offline (analysis)'!H$1)</f>
        <v>1.00167836107159</v>
      </c>
      <c r="I54" s="6">
        <f>SUMIFS('overall city offline'!$C$2:$C$2047,'overall city offline'!$A$2:$A$2047,'Overall city offline (analysis)'!$A54,'overall city offline'!$B$2:$B$2047,'Overall city offline (analysis)'!I$1)</f>
        <v>1.0134736370186801</v>
      </c>
      <c r="J54" s="6">
        <f>SUMIFS('overall city offline'!$C$2:$C$2047,'overall city offline'!$A$2:$A$2047,'Overall city offline (analysis)'!$A54,'overall city offline'!$B$2:$B$2047,'Overall city offline (analysis)'!J$1)</f>
        <v>0.966563163101268</v>
      </c>
      <c r="K54" s="6">
        <f>SUMIFS('overall city offline'!$C$2:$C$2047,'overall city offline'!$A$2:$A$2047,'Overall city offline (analysis)'!$A54,'overall city offline'!$B$2:$B$2047,'Overall city offline (analysis)'!K$1)</f>
        <v>1.0041333672080399</v>
      </c>
      <c r="L54" s="6">
        <f>SUMIFS('overall city offline'!$C$2:$C$2047,'overall city offline'!$A$2:$A$2047,'Overall city offline (analysis)'!$A54,'overall city offline'!$B$2:$B$2047,'Overall city offline (analysis)'!L$1)</f>
        <v>1.0401675311782399</v>
      </c>
      <c r="M54" s="6">
        <f>SUMIFS('overall city offline'!$C$2:$C$2047,'overall city offline'!$A$2:$A$2047,'Overall city offline (analysis)'!$A54,'overall city offline'!$B$2:$B$2047,'Overall city offline (analysis)'!M$1)</f>
        <v>1.17058488386494</v>
      </c>
      <c r="N54" s="6">
        <f>SUMIFS('overall city offline'!$C$2:$C$2047,'overall city offline'!$A$2:$A$2047,'Overall city offline (analysis)'!$A54,'overall city offline'!$B$2:$B$2047,'Overall city offline (analysis)'!N$1)</f>
        <v>0.90404260927314495</v>
      </c>
      <c r="O54" s="6">
        <f>SUMIFS('overall city offline'!$C$2:$C$2047,'overall city offline'!$A$2:$A$2047,'Overall city offline (analysis)'!$A54,'overall city offline'!$B$2:$B$2047,'Overall city offline (analysis)'!O$1)</f>
        <v>0.91515285200654894</v>
      </c>
      <c r="P54" s="6">
        <f>SUMIFS('overall city offline'!$C$2:$C$2047,'overall city offline'!$A$2:$A$2047,'Overall city offline (analysis)'!$A54,'overall city offline'!$B$2:$B$2047,'Overall city offline (analysis)'!P$1)</f>
        <v>0.89835999908763198</v>
      </c>
      <c r="Q54" s="6">
        <f>SUMIFS('overall city offline'!$C$2:$C$2047,'overall city offline'!$A$2:$A$2047,'Overall city offline (analysis)'!$A54,'overall city offline'!$B$2:$B$2047,'Overall city offline (analysis)'!Q$1)</f>
        <v>0.563412031405784</v>
      </c>
      <c r="R54" s="6">
        <f>SUMIFS('overall city offline'!$C$2:$C$2047,'overall city offline'!$A$2:$A$2047,'Overall city offline (analysis)'!$A54,'overall city offline'!$B$2:$B$2047,'Overall city offline (analysis)'!R$1)</f>
        <v>0.71647448636715705</v>
      </c>
      <c r="S54" s="6">
        <f>SUMIFS('overall city offline'!$C$2:$C$2047,'overall city offline'!$A$2:$A$2047,'Overall city offline (analysis)'!$A54,'overall city offline'!$B$2:$B$2047,'Overall city offline (analysis)'!S$1)</f>
        <v>0.85450730708229194</v>
      </c>
      <c r="T54" s="6">
        <f>SUMIFS('overall city offline'!$C$2:$C$2047,'overall city offline'!$A$2:$A$2047,'Overall city offline (analysis)'!$A54,'overall city offline'!$B$2:$B$2047,'Overall city offline (analysis)'!T$1)</f>
        <v>1.0145910079918501</v>
      </c>
      <c r="U54" s="6">
        <f>SUMIFS('overall city offline'!$C$2:$C$2047,'overall city offline'!$A$2:$A$2047,'Overall city offline (analysis)'!$A54,'overall city offline'!$B$2:$B$2047,'Overall city offline (analysis)'!U$1)</f>
        <v>1.02713861746764</v>
      </c>
      <c r="V54" s="6">
        <f>SUMIFS('overall city offline'!$C$2:$C$2047,'overall city offline'!$A$2:$A$2047,'Overall city offline (analysis)'!$A54,'overall city offline'!$B$2:$B$2047,'Overall city offline (analysis)'!V$1)</f>
        <v>0.98550241729257504</v>
      </c>
      <c r="W54" s="6">
        <f>SUMIFS('overall city offline'!$C$2:$C$2047,'overall city offline'!$A$2:$A$2047,'Overall city offline (analysis)'!$A54,'overall city offline'!$B$2:$B$2047,'Overall city offline (analysis)'!W$1)</f>
        <v>1.04307077398589</v>
      </c>
      <c r="X54" s="6">
        <f>SUMIFS('overall city offline'!$C$2:$C$2047,'overall city offline'!$A$2:$A$2047,'Overall city offline (analysis)'!$A54,'overall city offline'!$B$2:$B$2047,'Overall city offline (analysis)'!X$1)</f>
        <v>0.79871492854172599</v>
      </c>
      <c r="Y54" s="6">
        <f>SUMIFS('overall city offline'!$C$2:$C$2047,'overall city offline'!$A$2:$A$2047,'Overall city offline (analysis)'!$A54,'overall city offline'!$B$2:$B$2047,'Overall city offline (analysis)'!Y$1)</f>
        <v>1.0662291302465301</v>
      </c>
      <c r="Z54" s="6">
        <f>SUMIFS('overall city offline'!$C$2:$C$2047,'overall city offline'!$A$2:$A$2047,'Overall city offline (analysis)'!$A54,'overall city offline'!$B$2:$B$2047,'Overall city offline (analysis)'!Z$1)</f>
        <v>0.65317658974327797</v>
      </c>
      <c r="AA54" s="6">
        <f>SUMIFS('overall city offline'!$C$2:$C$2047,'overall city offline'!$A$2:$A$2047,'Overall city offline (analysis)'!$A54,'overall city offline'!$B$2:$B$2047,'Overall city offline (analysis)'!AA$1)</f>
        <v>0.67682696931285802</v>
      </c>
      <c r="AB54" s="6">
        <f>SUMIFS('overall city offline'!$C$2:$C$2047,'overall city offline'!$A$2:$A$2047,'Overall city offline (analysis)'!$A54,'overall city offline'!$B$2:$B$2047,'Overall city offline (analysis)'!AB$1)</f>
        <v>0.854166383266317</v>
      </c>
      <c r="AC54" s="6">
        <f>SUMIFS('overall city offline'!$C$2:$C$2047,'overall city offline'!$A$2:$A$2047,'Overall city offline (analysis)'!$A54,'overall city offline'!$B$2:$B$2047,'Overall city offline (analysis)'!AC$1)</f>
        <v>0.99856801011798202</v>
      </c>
      <c r="AD54" s="6">
        <f>SUMIFS('overall city offline'!$C$2:$C$2047,'overall city offline'!$A$2:$A$2047,'Overall city offline (analysis)'!$A54,'overall city offline'!$B$2:$B$2047,'Overall city offline (analysis)'!AD$1)</f>
        <v>1.09073266578145</v>
      </c>
      <c r="AE54" s="6">
        <f>SUMIFS('overall city offline'!$C$2:$C$2047,'overall city offline'!$A$2:$A$2047,'Overall city offline (analysis)'!$A54,'overall city offline'!$B$2:$B$2047,'Overall city offline (analysis)'!AE$1)</f>
        <v>1.0710384756862099</v>
      </c>
      <c r="AF54" s="6">
        <f>SUMIFS('overall city offline'!$C$2:$C$2047,'overall city offline'!$A$2:$A$2047,'Overall city offline (analysis)'!$A54,'overall city offline'!$B$2:$B$2047,'Overall city offline (analysis)'!AF$1)</f>
        <v>1.12131995261441</v>
      </c>
      <c r="AG54" s="6">
        <f>SUMIFS('overall city offline'!$C$2:$C$2047,'overall city offline'!$A$2:$A$2047,'Overall city offline (analysis)'!$A54,'overall city offline'!$B$2:$B$2047,'Overall city offline (analysis)'!AG$1)</f>
        <v>1.0871917928499399</v>
      </c>
      <c r="AH54" s="6">
        <f>SUMIFS('overall city offline'!$C$2:$C$2047,'overall city offline'!$A$2:$A$2047,'Overall city offline (analysis)'!$A54,'overall city offline'!$B$2:$B$2047,'Overall city offline (analysis)'!AH$1)</f>
        <v>1.0722261467305301</v>
      </c>
      <c r="AK54" t="s">
        <v>39</v>
      </c>
      <c r="AL54" s="6">
        <v>0.981084001684007</v>
      </c>
    </row>
    <row r="55" spans="1:38" x14ac:dyDescent="0.25">
      <c r="A55" t="s">
        <v>60</v>
      </c>
      <c r="B55" s="6">
        <f>SUMIFS('overall city offline'!$C$2:$C$2047,'overall city offline'!$A$2:$A$2047,'Overall city offline (analysis)'!$A55,'overall city offline'!$B$2:$B$2047,'Overall city offline (analysis)'!B$1)</f>
        <v>0.84767336552997696</v>
      </c>
      <c r="C55" s="6">
        <f>SUMIFS('overall city offline'!$C$2:$C$2047,'overall city offline'!$A$2:$A$2047,'Overall city offline (analysis)'!$A55,'overall city offline'!$B$2:$B$2047,'Overall city offline (analysis)'!C$1)</f>
        <v>0.86920988408926003</v>
      </c>
      <c r="D55" s="6">
        <f>SUMIFS('overall city offline'!$C$2:$C$2047,'overall city offline'!$A$2:$A$2047,'Overall city offline (analysis)'!$A55,'overall city offline'!$B$2:$B$2047,'Overall city offline (analysis)'!D$1)</f>
        <v>1.02968507262889</v>
      </c>
      <c r="E55" s="6">
        <f>SUMIFS('overall city offline'!$C$2:$C$2047,'overall city offline'!$A$2:$A$2047,'Overall city offline (analysis)'!$A55,'overall city offline'!$B$2:$B$2047,'Overall city offline (analysis)'!E$1)</f>
        <v>0.99010375292924602</v>
      </c>
      <c r="F55" s="6">
        <f>SUMIFS('overall city offline'!$C$2:$C$2047,'overall city offline'!$A$2:$A$2047,'Overall city offline (analysis)'!$A55,'overall city offline'!$B$2:$B$2047,'Overall city offline (analysis)'!F$1)</f>
        <v>0.99739490518298402</v>
      </c>
      <c r="G55" s="6">
        <f>SUMIFS('overall city offline'!$C$2:$C$2047,'overall city offline'!$A$2:$A$2047,'Overall city offline (analysis)'!$A55,'overall city offline'!$B$2:$B$2047,'Overall city offline (analysis)'!G$1)</f>
        <v>0.97311078819015095</v>
      </c>
      <c r="H55" s="6">
        <f>SUMIFS('overall city offline'!$C$2:$C$2047,'overall city offline'!$A$2:$A$2047,'Overall city offline (analysis)'!$A55,'overall city offline'!$B$2:$B$2047,'Overall city offline (analysis)'!H$1)</f>
        <v>1.00299595813062</v>
      </c>
      <c r="I55" s="6">
        <f>SUMIFS('overall city offline'!$C$2:$C$2047,'overall city offline'!$A$2:$A$2047,'Overall city offline (analysis)'!$A55,'overall city offline'!$B$2:$B$2047,'Overall city offline (analysis)'!I$1)</f>
        <v>1.0356251112049699</v>
      </c>
      <c r="J55" s="6">
        <f>SUMIFS('overall city offline'!$C$2:$C$2047,'overall city offline'!$A$2:$A$2047,'Overall city offline (analysis)'!$A55,'overall city offline'!$B$2:$B$2047,'Overall city offline (analysis)'!J$1)</f>
        <v>0.953542096949338</v>
      </c>
      <c r="K55" s="6">
        <f>SUMIFS('overall city offline'!$C$2:$C$2047,'overall city offline'!$A$2:$A$2047,'Overall city offline (analysis)'!$A55,'overall city offline'!$B$2:$B$2047,'Overall city offline (analysis)'!K$1)</f>
        <v>1.0173617642678601</v>
      </c>
      <c r="L55" s="6">
        <f>SUMIFS('overall city offline'!$C$2:$C$2047,'overall city offline'!$A$2:$A$2047,'Overall city offline (analysis)'!$A55,'overall city offline'!$B$2:$B$2047,'Overall city offline (analysis)'!L$1)</f>
        <v>1.0598419814928299</v>
      </c>
      <c r="M55" s="6">
        <f>SUMIFS('overall city offline'!$C$2:$C$2047,'overall city offline'!$A$2:$A$2047,'Overall city offline (analysis)'!$A55,'overall city offline'!$B$2:$B$2047,'Overall city offline (analysis)'!M$1)</f>
        <v>1.22345531940387</v>
      </c>
      <c r="N55" s="6">
        <f>SUMIFS('overall city offline'!$C$2:$C$2047,'overall city offline'!$A$2:$A$2047,'Overall city offline (analysis)'!$A55,'overall city offline'!$B$2:$B$2047,'Overall city offline (analysis)'!N$1)</f>
        <v>0.91101766490261504</v>
      </c>
      <c r="O55" s="6">
        <f>SUMIFS('overall city offline'!$C$2:$C$2047,'overall city offline'!$A$2:$A$2047,'Overall city offline (analysis)'!$A55,'overall city offline'!$B$2:$B$2047,'Overall city offline (analysis)'!O$1)</f>
        <v>0.94250147532682904</v>
      </c>
      <c r="P55" s="6">
        <f>SUMIFS('overall city offline'!$C$2:$C$2047,'overall city offline'!$A$2:$A$2047,'Overall city offline (analysis)'!$A55,'overall city offline'!$B$2:$B$2047,'Overall city offline (analysis)'!P$1)</f>
        <v>0.97673883464279698</v>
      </c>
      <c r="Q55" s="6">
        <f>SUMIFS('overall city offline'!$C$2:$C$2047,'overall city offline'!$A$2:$A$2047,'Overall city offline (analysis)'!$A55,'overall city offline'!$B$2:$B$2047,'Overall city offline (analysis)'!Q$1)</f>
        <v>0.71854073096983795</v>
      </c>
      <c r="R55" s="6">
        <f>SUMIFS('overall city offline'!$C$2:$C$2047,'overall city offline'!$A$2:$A$2047,'Overall city offline (analysis)'!$A55,'overall city offline'!$B$2:$B$2047,'Overall city offline (analysis)'!R$1)</f>
        <v>0.87799381275365396</v>
      </c>
      <c r="S55" s="6">
        <f>SUMIFS('overall city offline'!$C$2:$C$2047,'overall city offline'!$A$2:$A$2047,'Overall city offline (analysis)'!$A55,'overall city offline'!$B$2:$B$2047,'Overall city offline (analysis)'!S$1)</f>
        <v>0.97496732582185897</v>
      </c>
      <c r="T55" s="6">
        <f>SUMIFS('overall city offline'!$C$2:$C$2047,'overall city offline'!$A$2:$A$2047,'Overall city offline (analysis)'!$A55,'overall city offline'!$B$2:$B$2047,'Overall city offline (analysis)'!T$1)</f>
        <v>1.1111033766107199</v>
      </c>
      <c r="U55" s="6">
        <f>SUMIFS('overall city offline'!$C$2:$C$2047,'overall city offline'!$A$2:$A$2047,'Overall city offline (analysis)'!$A55,'overall city offline'!$B$2:$B$2047,'Overall city offline (analysis)'!U$1)</f>
        <v>1.1372799604402599</v>
      </c>
      <c r="V55" s="6">
        <f>SUMIFS('overall city offline'!$C$2:$C$2047,'overall city offline'!$A$2:$A$2047,'Overall city offline (analysis)'!$A55,'overall city offline'!$B$2:$B$2047,'Overall city offline (analysis)'!V$1)</f>
        <v>1.07274873447886</v>
      </c>
      <c r="W55" s="6">
        <f>SUMIFS('overall city offline'!$C$2:$C$2047,'overall city offline'!$A$2:$A$2047,'Overall city offline (analysis)'!$A55,'overall city offline'!$B$2:$B$2047,'Overall city offline (analysis)'!W$1)</f>
        <v>1.1316102234595999</v>
      </c>
      <c r="X55" s="6">
        <f>SUMIFS('overall city offline'!$C$2:$C$2047,'overall city offline'!$A$2:$A$2047,'Overall city offline (analysis)'!$A55,'overall city offline'!$B$2:$B$2047,'Overall city offline (analysis)'!X$1)</f>
        <v>0.96398377638008603</v>
      </c>
      <c r="Y55" s="6">
        <f>SUMIFS('overall city offline'!$C$2:$C$2047,'overall city offline'!$A$2:$A$2047,'Overall city offline (analysis)'!$A55,'overall city offline'!$B$2:$B$2047,'Overall city offline (analysis)'!Y$1)</f>
        <v>1.2389651733971301</v>
      </c>
      <c r="Z55" s="6">
        <f>SUMIFS('overall city offline'!$C$2:$C$2047,'overall city offline'!$A$2:$A$2047,'Overall city offline (analysis)'!$A55,'overall city offline'!$B$2:$B$2047,'Overall city offline (analysis)'!Z$1)</f>
        <v>0.78169652057250205</v>
      </c>
      <c r="AA55" s="6">
        <f>SUMIFS('overall city offline'!$C$2:$C$2047,'overall city offline'!$A$2:$A$2047,'Overall city offline (analysis)'!$A55,'overall city offline'!$B$2:$B$2047,'Overall city offline (analysis)'!AA$1)</f>
        <v>0.79343187117839298</v>
      </c>
      <c r="AB55" s="6">
        <f>SUMIFS('overall city offline'!$C$2:$C$2047,'overall city offline'!$A$2:$A$2047,'Overall city offline (analysis)'!$A55,'overall city offline'!$B$2:$B$2047,'Overall city offline (analysis)'!AB$1)</f>
        <v>0.98327816175474603</v>
      </c>
      <c r="AC55" s="6">
        <f>SUMIFS('overall city offline'!$C$2:$C$2047,'overall city offline'!$A$2:$A$2047,'Overall city offline (analysis)'!$A55,'overall city offline'!$B$2:$B$2047,'Overall city offline (analysis)'!AC$1)</f>
        <v>1.1013882019032299</v>
      </c>
      <c r="AD55" s="6">
        <f>SUMIFS('overall city offline'!$C$2:$C$2047,'overall city offline'!$A$2:$A$2047,'Overall city offline (analysis)'!$A55,'overall city offline'!$B$2:$B$2047,'Overall city offline (analysis)'!AD$1)</f>
        <v>1.1865791496709801</v>
      </c>
      <c r="AE55" s="6">
        <f>SUMIFS('overall city offline'!$C$2:$C$2047,'overall city offline'!$A$2:$A$2047,'Overall city offline (analysis)'!$A55,'overall city offline'!$B$2:$B$2047,'Overall city offline (analysis)'!AE$1)</f>
        <v>1.14676677982016</v>
      </c>
      <c r="AF55" s="6">
        <f>SUMIFS('overall city offline'!$C$2:$C$2047,'overall city offline'!$A$2:$A$2047,'Overall city offline (analysis)'!$A55,'overall city offline'!$B$2:$B$2047,'Overall city offline (analysis)'!AF$1)</f>
        <v>1.1846008521036799</v>
      </c>
      <c r="AG55" s="6">
        <f>SUMIFS('overall city offline'!$C$2:$C$2047,'overall city offline'!$A$2:$A$2047,'Overall city offline (analysis)'!$A55,'overall city offline'!$B$2:$B$2047,'Overall city offline (analysis)'!AG$1)</f>
        <v>1.19906896029807</v>
      </c>
      <c r="AH55" s="6">
        <f>SUMIFS('overall city offline'!$C$2:$C$2047,'overall city offline'!$A$2:$A$2047,'Overall city offline (analysis)'!$A55,'overall city offline'!$B$2:$B$2047,'Overall city offline (analysis)'!AH$1)</f>
        <v>1.1658751903972999</v>
      </c>
      <c r="AK55" t="s">
        <v>7</v>
      </c>
      <c r="AL55" s="6">
        <v>0.97768704148164798</v>
      </c>
    </row>
    <row r="56" spans="1:38" x14ac:dyDescent="0.25">
      <c r="A56" t="s">
        <v>61</v>
      </c>
      <c r="B56" s="6">
        <f>SUMIFS('overall city offline'!$C$2:$C$2047,'overall city offline'!$A$2:$A$2047,'Overall city offline (analysis)'!$A56,'overall city offline'!$B$2:$B$2047,'Overall city offline (analysis)'!B$1)</f>
        <v>0.84312827366890197</v>
      </c>
      <c r="C56" s="6">
        <f>SUMIFS('overall city offline'!$C$2:$C$2047,'overall city offline'!$A$2:$A$2047,'Overall city offline (analysis)'!$A56,'overall city offline'!$B$2:$B$2047,'Overall city offline (analysis)'!C$1)</f>
        <v>0.875776555699324</v>
      </c>
      <c r="D56" s="6">
        <f>SUMIFS('overall city offline'!$C$2:$C$2047,'overall city offline'!$A$2:$A$2047,'Overall city offline (analysis)'!$A56,'overall city offline'!$B$2:$B$2047,'Overall city offline (analysis)'!D$1)</f>
        <v>1.0171205789754301</v>
      </c>
      <c r="E56" s="6">
        <f>SUMIFS('overall city offline'!$C$2:$C$2047,'overall city offline'!$A$2:$A$2047,'Overall city offline (analysis)'!$A56,'overall city offline'!$B$2:$B$2047,'Overall city offline (analysis)'!E$1)</f>
        <v>0.99797928042263795</v>
      </c>
      <c r="F56" s="6">
        <f>SUMIFS('overall city offline'!$C$2:$C$2047,'overall city offline'!$A$2:$A$2047,'Overall city offline (analysis)'!$A56,'overall city offline'!$B$2:$B$2047,'Overall city offline (analysis)'!F$1)</f>
        <v>1.02778162319877</v>
      </c>
      <c r="G56" s="6">
        <f>SUMIFS('overall city offline'!$C$2:$C$2047,'overall city offline'!$A$2:$A$2047,'Overall city offline (analysis)'!$A56,'overall city offline'!$B$2:$B$2047,'Overall city offline (analysis)'!G$1)</f>
        <v>0.97002822295812996</v>
      </c>
      <c r="H56" s="6">
        <f>SUMIFS('overall city offline'!$C$2:$C$2047,'overall city offline'!$A$2:$A$2047,'Overall city offline (analysis)'!$A56,'overall city offline'!$B$2:$B$2047,'Overall city offline (analysis)'!H$1)</f>
        <v>1.01311338239888</v>
      </c>
      <c r="I56" s="6">
        <f>SUMIFS('overall city offline'!$C$2:$C$2047,'overall city offline'!$A$2:$A$2047,'Overall city offline (analysis)'!$A56,'overall city offline'!$B$2:$B$2047,'Overall city offline (analysis)'!I$1)</f>
        <v>1.0438866165596199</v>
      </c>
      <c r="J56" s="6">
        <f>SUMIFS('overall city offline'!$C$2:$C$2047,'overall city offline'!$A$2:$A$2047,'Overall city offline (analysis)'!$A56,'overall city offline'!$B$2:$B$2047,'Overall city offline (analysis)'!J$1)</f>
        <v>0.94610313120422895</v>
      </c>
      <c r="K56" s="6">
        <f>SUMIFS('overall city offline'!$C$2:$C$2047,'overall city offline'!$A$2:$A$2047,'Overall city offline (analysis)'!$A56,'overall city offline'!$B$2:$B$2047,'Overall city offline (analysis)'!K$1)</f>
        <v>1.0295557533372699</v>
      </c>
      <c r="L56" s="6">
        <f>SUMIFS('overall city offline'!$C$2:$C$2047,'overall city offline'!$A$2:$A$2047,'Overall city offline (analysis)'!$A56,'overall city offline'!$B$2:$B$2047,'Overall city offline (analysis)'!L$1)</f>
        <v>1.0776186901175</v>
      </c>
      <c r="M56" s="6">
        <f>SUMIFS('overall city offline'!$C$2:$C$2047,'overall city offline'!$A$2:$A$2047,'Overall city offline (analysis)'!$A56,'overall city offline'!$B$2:$B$2047,'Overall city offline (analysis)'!M$1)</f>
        <v>1.1579078914593099</v>
      </c>
      <c r="N56" s="6">
        <f>SUMIFS('overall city offline'!$C$2:$C$2047,'overall city offline'!$A$2:$A$2047,'Overall city offline (analysis)'!$A56,'overall city offline'!$B$2:$B$2047,'Overall city offline (analysis)'!N$1)</f>
        <v>0.90614705350924796</v>
      </c>
      <c r="O56" s="6">
        <f>SUMIFS('overall city offline'!$C$2:$C$2047,'overall city offline'!$A$2:$A$2047,'Overall city offline (analysis)'!$A56,'overall city offline'!$B$2:$B$2047,'Overall city offline (analysis)'!O$1)</f>
        <v>0.93672059856726098</v>
      </c>
      <c r="P56" s="6">
        <f>SUMIFS('overall city offline'!$C$2:$C$2047,'overall city offline'!$A$2:$A$2047,'Overall city offline (analysis)'!$A56,'overall city offline'!$B$2:$B$2047,'Overall city offline (analysis)'!P$1)</f>
        <v>0.91161005350744795</v>
      </c>
      <c r="Q56" s="6">
        <f>SUMIFS('overall city offline'!$C$2:$C$2047,'overall city offline'!$A$2:$A$2047,'Overall city offline (analysis)'!$A56,'overall city offline'!$B$2:$B$2047,'Overall city offline (analysis)'!Q$1)</f>
        <v>0.56801718368551601</v>
      </c>
      <c r="R56" s="6">
        <f>SUMIFS('overall city offline'!$C$2:$C$2047,'overall city offline'!$A$2:$A$2047,'Overall city offline (analysis)'!$A56,'overall city offline'!$B$2:$B$2047,'Overall city offline (analysis)'!R$1)</f>
        <v>0.68603545521283105</v>
      </c>
      <c r="S56" s="6">
        <f>SUMIFS('overall city offline'!$C$2:$C$2047,'overall city offline'!$A$2:$A$2047,'Overall city offline (analysis)'!$A56,'overall city offline'!$B$2:$B$2047,'Overall city offline (analysis)'!S$1)</f>
        <v>0.77816704737640696</v>
      </c>
      <c r="T56" s="6">
        <f>SUMIFS('overall city offline'!$C$2:$C$2047,'overall city offline'!$A$2:$A$2047,'Overall city offline (analysis)'!$A56,'overall city offline'!$B$2:$B$2047,'Overall city offline (analysis)'!T$1)</f>
        <v>1.0240753052500999</v>
      </c>
      <c r="U56" s="6">
        <f>SUMIFS('overall city offline'!$C$2:$C$2047,'overall city offline'!$A$2:$A$2047,'Overall city offline (analysis)'!$A56,'overall city offline'!$B$2:$B$2047,'Overall city offline (analysis)'!U$1)</f>
        <v>1.12982167744781</v>
      </c>
      <c r="V56" s="6">
        <f>SUMIFS('overall city offline'!$C$2:$C$2047,'overall city offline'!$A$2:$A$2047,'Overall city offline (analysis)'!$A56,'overall city offline'!$B$2:$B$2047,'Overall city offline (analysis)'!V$1)</f>
        <v>1.0723470475179999</v>
      </c>
      <c r="W56" s="6">
        <f>SUMIFS('overall city offline'!$C$2:$C$2047,'overall city offline'!$A$2:$A$2047,'Overall city offline (analysis)'!$A56,'overall city offline'!$B$2:$B$2047,'Overall city offline (analysis)'!W$1)</f>
        <v>0.93583706952846402</v>
      </c>
      <c r="X56" s="6">
        <f>SUMIFS('overall city offline'!$C$2:$C$2047,'overall city offline'!$A$2:$A$2047,'Overall city offline (analysis)'!$A56,'overall city offline'!$B$2:$B$2047,'Overall city offline (analysis)'!X$1)</f>
        <v>0.96884789852171804</v>
      </c>
      <c r="Y56" s="6">
        <f>SUMIFS('overall city offline'!$C$2:$C$2047,'overall city offline'!$A$2:$A$2047,'Overall city offline (analysis)'!$A56,'overall city offline'!$B$2:$B$2047,'Overall city offline (analysis)'!Y$1)</f>
        <v>1.01353052834468</v>
      </c>
      <c r="Z56" s="6">
        <f>SUMIFS('overall city offline'!$C$2:$C$2047,'overall city offline'!$A$2:$A$2047,'Overall city offline (analysis)'!$A56,'overall city offline'!$B$2:$B$2047,'Overall city offline (analysis)'!Z$1)</f>
        <v>0.62634308766338398</v>
      </c>
      <c r="AA56" s="6">
        <f>SUMIFS('overall city offline'!$C$2:$C$2047,'overall city offline'!$A$2:$A$2047,'Overall city offline (analysis)'!$A56,'overall city offline'!$B$2:$B$2047,'Overall city offline (analysis)'!AA$1)</f>
        <v>0.63467520976720504</v>
      </c>
      <c r="AB56" s="6">
        <f>SUMIFS('overall city offline'!$C$2:$C$2047,'overall city offline'!$A$2:$A$2047,'Overall city offline (analysis)'!$A56,'overall city offline'!$B$2:$B$2047,'Overall city offline (analysis)'!AB$1)</f>
        <v>0.82815961385285697</v>
      </c>
      <c r="AC56" s="6">
        <f>SUMIFS('overall city offline'!$C$2:$C$2047,'overall city offline'!$A$2:$A$2047,'Overall city offline (analysis)'!$A56,'overall city offline'!$B$2:$B$2047,'Overall city offline (analysis)'!AC$1)</f>
        <v>1.04280759451961</v>
      </c>
      <c r="AD56" s="6">
        <f>SUMIFS('overall city offline'!$C$2:$C$2047,'overall city offline'!$A$2:$A$2047,'Overall city offline (analysis)'!$A56,'overall city offline'!$B$2:$B$2047,'Overall city offline (analysis)'!AD$1)</f>
        <v>1.14795068705418</v>
      </c>
      <c r="AE56" s="6">
        <f>SUMIFS('overall city offline'!$C$2:$C$2047,'overall city offline'!$A$2:$A$2047,'Overall city offline (analysis)'!$A56,'overall city offline'!$B$2:$B$2047,'Overall city offline (analysis)'!AE$1)</f>
        <v>1.1470495347502401</v>
      </c>
      <c r="AF56" s="6">
        <f>SUMIFS('overall city offline'!$C$2:$C$2047,'overall city offline'!$A$2:$A$2047,'Overall city offline (analysis)'!$A56,'overall city offline'!$B$2:$B$2047,'Overall city offline (analysis)'!AF$1)</f>
        <v>1.2338321061075901</v>
      </c>
      <c r="AG56" s="6">
        <f>SUMIFS('overall city offline'!$C$2:$C$2047,'overall city offline'!$A$2:$A$2047,'Overall city offline (analysis)'!$A56,'overall city offline'!$B$2:$B$2047,'Overall city offline (analysis)'!AG$1)</f>
        <v>1.21816845919104</v>
      </c>
      <c r="AH56" s="6">
        <f>SUMIFS('overall city offline'!$C$2:$C$2047,'overall city offline'!$A$2:$A$2047,'Overall city offline (analysis)'!$A56,'overall city offline'!$B$2:$B$2047,'Overall city offline (analysis)'!AH$1)</f>
        <v>1.1594827632117599</v>
      </c>
      <c r="AK56" t="s">
        <v>38</v>
      </c>
      <c r="AL56" s="6">
        <v>0.97373468817448805</v>
      </c>
    </row>
    <row r="57" spans="1:38" x14ac:dyDescent="0.25">
      <c r="A57" t="s">
        <v>62</v>
      </c>
      <c r="B57" s="6">
        <f>SUMIFS('overall city offline'!$C$2:$C$2047,'overall city offline'!$A$2:$A$2047,'Overall city offline (analysis)'!$A57,'overall city offline'!$B$2:$B$2047,'Overall city offline (analysis)'!B$1)</f>
        <v>0.83748812754658197</v>
      </c>
      <c r="C57" s="6">
        <f>SUMIFS('overall city offline'!$C$2:$C$2047,'overall city offline'!$A$2:$A$2047,'Overall city offline (analysis)'!$A57,'overall city offline'!$B$2:$B$2047,'Overall city offline (analysis)'!C$1)</f>
        <v>0.85005624808084401</v>
      </c>
      <c r="D57" s="6">
        <f>SUMIFS('overall city offline'!$C$2:$C$2047,'overall city offline'!$A$2:$A$2047,'Overall city offline (analysis)'!$A57,'overall city offline'!$B$2:$B$2047,'Overall city offline (analysis)'!D$1)</f>
        <v>1.05410771372599</v>
      </c>
      <c r="E57" s="6">
        <f>SUMIFS('overall city offline'!$C$2:$C$2047,'overall city offline'!$A$2:$A$2047,'Overall city offline (analysis)'!$A57,'overall city offline'!$B$2:$B$2047,'Overall city offline (analysis)'!E$1)</f>
        <v>0.99094899938621905</v>
      </c>
      <c r="F57" s="6">
        <f>SUMIFS('overall city offline'!$C$2:$C$2047,'overall city offline'!$A$2:$A$2047,'Overall city offline (analysis)'!$A57,'overall city offline'!$B$2:$B$2047,'Overall city offline (analysis)'!F$1)</f>
        <v>1.0259474825974999</v>
      </c>
      <c r="G57" s="6">
        <f>SUMIFS('overall city offline'!$C$2:$C$2047,'overall city offline'!$A$2:$A$2047,'Overall city offline (analysis)'!$A57,'overall city offline'!$B$2:$B$2047,'Overall city offline (analysis)'!G$1)</f>
        <v>1.00283041286872</v>
      </c>
      <c r="H57" s="6">
        <f>SUMIFS('overall city offline'!$C$2:$C$2047,'overall city offline'!$A$2:$A$2047,'Overall city offline (analysis)'!$A57,'overall city offline'!$B$2:$B$2047,'Overall city offline (analysis)'!H$1)</f>
        <v>1.03488818503804</v>
      </c>
      <c r="I57" s="6">
        <f>SUMIFS('overall city offline'!$C$2:$C$2047,'overall city offline'!$A$2:$A$2047,'Overall city offline (analysis)'!$A57,'overall city offline'!$B$2:$B$2047,'Overall city offline (analysis)'!I$1)</f>
        <v>1.0588694272604</v>
      </c>
      <c r="J57" s="6">
        <f>SUMIFS('overall city offline'!$C$2:$C$2047,'overall city offline'!$A$2:$A$2047,'Overall city offline (analysis)'!$A57,'overall city offline'!$B$2:$B$2047,'Overall city offline (analysis)'!J$1)</f>
        <v>0.93697402589377798</v>
      </c>
      <c r="K57" s="6">
        <f>SUMIFS('overall city offline'!$C$2:$C$2047,'overall city offline'!$A$2:$A$2047,'Overall city offline (analysis)'!$A57,'overall city offline'!$B$2:$B$2047,'Overall city offline (analysis)'!K$1)</f>
        <v>1.00994770435005</v>
      </c>
      <c r="L57" s="6">
        <f>SUMIFS('overall city offline'!$C$2:$C$2047,'overall city offline'!$A$2:$A$2047,'Overall city offline (analysis)'!$A57,'overall city offline'!$B$2:$B$2047,'Overall city offline (analysis)'!L$1)</f>
        <v>1.05952251742528</v>
      </c>
      <c r="M57" s="6">
        <f>SUMIFS('overall city offline'!$C$2:$C$2047,'overall city offline'!$A$2:$A$2047,'Overall city offline (analysis)'!$A57,'overall city offline'!$B$2:$B$2047,'Overall city offline (analysis)'!M$1)</f>
        <v>1.1384191558265999</v>
      </c>
      <c r="N57" s="6">
        <f>SUMIFS('overall city offline'!$C$2:$C$2047,'overall city offline'!$A$2:$A$2047,'Overall city offline (analysis)'!$A57,'overall city offline'!$B$2:$B$2047,'Overall city offline (analysis)'!N$1)</f>
        <v>0.90489978508738</v>
      </c>
      <c r="O57" s="6">
        <f>SUMIFS('overall city offline'!$C$2:$C$2047,'overall city offline'!$A$2:$A$2047,'Overall city offline (analysis)'!$A57,'overall city offline'!$B$2:$B$2047,'Overall city offline (analysis)'!O$1)</f>
        <v>0.91469036967333905</v>
      </c>
      <c r="P57" s="6">
        <f>SUMIFS('overall city offline'!$C$2:$C$2047,'overall city offline'!$A$2:$A$2047,'Overall city offline (analysis)'!$A57,'overall city offline'!$B$2:$B$2047,'Overall city offline (analysis)'!P$1)</f>
        <v>0.85330351737534205</v>
      </c>
      <c r="Q57" s="6">
        <f>SUMIFS('overall city offline'!$C$2:$C$2047,'overall city offline'!$A$2:$A$2047,'Overall city offline (analysis)'!$A57,'overall city offline'!$B$2:$B$2047,'Overall city offline (analysis)'!Q$1)</f>
        <v>0.45815387144751801</v>
      </c>
      <c r="R57" s="6">
        <f>SUMIFS('overall city offline'!$C$2:$C$2047,'overall city offline'!$A$2:$A$2047,'Overall city offline (analysis)'!$A57,'overall city offline'!$B$2:$B$2047,'Overall city offline (analysis)'!R$1)</f>
        <v>0.59083409549982002</v>
      </c>
      <c r="S57" s="6">
        <f>SUMIFS('overall city offline'!$C$2:$C$2047,'overall city offline'!$A$2:$A$2047,'Overall city offline (analysis)'!$A57,'overall city offline'!$B$2:$B$2047,'Overall city offline (analysis)'!S$1)</f>
        <v>0.80242980229476102</v>
      </c>
      <c r="T57" s="6">
        <f>SUMIFS('overall city offline'!$C$2:$C$2047,'overall city offline'!$A$2:$A$2047,'Overall city offline (analysis)'!$A57,'overall city offline'!$B$2:$B$2047,'Overall city offline (analysis)'!T$1)</f>
        <v>0.90994228367569896</v>
      </c>
      <c r="U57" s="6">
        <f>SUMIFS('overall city offline'!$C$2:$C$2047,'overall city offline'!$A$2:$A$2047,'Overall city offline (analysis)'!$A57,'overall city offline'!$B$2:$B$2047,'Overall city offline (analysis)'!U$1)</f>
        <v>0.93252174783501895</v>
      </c>
      <c r="V57" s="6">
        <f>SUMIFS('overall city offline'!$C$2:$C$2047,'overall city offline'!$A$2:$A$2047,'Overall city offline (analysis)'!$A57,'overall city offline'!$B$2:$B$2047,'Overall city offline (analysis)'!V$1)</f>
        <v>0.92795488909092505</v>
      </c>
      <c r="W57" s="6">
        <f>SUMIFS('overall city offline'!$C$2:$C$2047,'overall city offline'!$A$2:$A$2047,'Overall city offline (analysis)'!$A57,'overall city offline'!$B$2:$B$2047,'Overall city offline (analysis)'!W$1)</f>
        <v>0.95121402979681002</v>
      </c>
      <c r="X57" s="6">
        <f>SUMIFS('overall city offline'!$C$2:$C$2047,'overall city offline'!$A$2:$A$2047,'Overall city offline (analysis)'!$A57,'overall city offline'!$B$2:$B$2047,'Overall city offline (analysis)'!X$1)</f>
        <v>0.71981580086479402</v>
      </c>
      <c r="Y57" s="6">
        <f>SUMIFS('overall city offline'!$C$2:$C$2047,'overall city offline'!$A$2:$A$2047,'Overall city offline (analysis)'!$A57,'overall city offline'!$B$2:$B$2047,'Overall city offline (analysis)'!Y$1)</f>
        <v>1.01508162218762</v>
      </c>
      <c r="Z57" s="6">
        <f>SUMIFS('overall city offline'!$C$2:$C$2047,'overall city offline'!$A$2:$A$2047,'Overall city offline (analysis)'!$A57,'overall city offline'!$B$2:$B$2047,'Overall city offline (analysis)'!Z$1)</f>
        <v>0.541276461756793</v>
      </c>
      <c r="AA57" s="6">
        <f>SUMIFS('overall city offline'!$C$2:$C$2047,'overall city offline'!$A$2:$A$2047,'Overall city offline (analysis)'!$A57,'overall city offline'!$B$2:$B$2047,'Overall city offline (analysis)'!AA$1)</f>
        <v>0.55599979882063899</v>
      </c>
      <c r="AB57" s="6">
        <f>SUMIFS('overall city offline'!$C$2:$C$2047,'overall city offline'!$A$2:$A$2047,'Overall city offline (analysis)'!$A57,'overall city offline'!$B$2:$B$2047,'Overall city offline (analysis)'!AB$1)</f>
        <v>0.68194558100027503</v>
      </c>
      <c r="AC57" s="6">
        <f>SUMIFS('overall city offline'!$C$2:$C$2047,'overall city offline'!$A$2:$A$2047,'Overall city offline (analysis)'!$A57,'overall city offline'!$B$2:$B$2047,'Overall city offline (analysis)'!AC$1)</f>
        <v>0.90202425806020903</v>
      </c>
      <c r="AD57" s="6">
        <f>SUMIFS('overall city offline'!$C$2:$C$2047,'overall city offline'!$A$2:$A$2047,'Overall city offline (analysis)'!$A57,'overall city offline'!$B$2:$B$2047,'Overall city offline (analysis)'!AD$1)</f>
        <v>1.0171591587333899</v>
      </c>
      <c r="AE57" s="6">
        <f>SUMIFS('overall city offline'!$C$2:$C$2047,'overall city offline'!$A$2:$A$2047,'Overall city offline (analysis)'!$A57,'overall city offline'!$B$2:$B$2047,'Overall city offline (analysis)'!AE$1)</f>
        <v>0.95515047341439296</v>
      </c>
      <c r="AF57" s="6">
        <f>SUMIFS('overall city offline'!$C$2:$C$2047,'overall city offline'!$A$2:$A$2047,'Overall city offline (analysis)'!$A57,'overall city offline'!$B$2:$B$2047,'Overall city offline (analysis)'!AF$1)</f>
        <v>1.0414156104973</v>
      </c>
      <c r="AG57" s="6">
        <f>SUMIFS('overall city offline'!$C$2:$C$2047,'overall city offline'!$A$2:$A$2047,'Overall city offline (analysis)'!$A57,'overall city offline'!$B$2:$B$2047,'Overall city offline (analysis)'!AG$1)</f>
        <v>0.98540836484918104</v>
      </c>
      <c r="AH57" s="6">
        <f>SUMIFS('overall city offline'!$C$2:$C$2047,'overall city offline'!$A$2:$A$2047,'Overall city offline (analysis)'!$A57,'overall city offline'!$B$2:$B$2047,'Overall city offline (analysis)'!AH$1)</f>
        <v>0.98594475064404397</v>
      </c>
      <c r="AK57" t="s">
        <v>46</v>
      </c>
      <c r="AL57" s="6">
        <v>0.97286076247773001</v>
      </c>
    </row>
    <row r="58" spans="1:38" x14ac:dyDescent="0.25">
      <c r="A58" t="s">
        <v>63</v>
      </c>
      <c r="B58" s="6">
        <f>SUMIFS('overall city offline'!$C$2:$C$2047,'overall city offline'!$A$2:$A$2047,'Overall city offline (analysis)'!$A58,'overall city offline'!$B$2:$B$2047,'Overall city offline (analysis)'!B$1)</f>
        <v>0.82692752098188504</v>
      </c>
      <c r="C58" s="6">
        <f>SUMIFS('overall city offline'!$C$2:$C$2047,'overall city offline'!$A$2:$A$2047,'Overall city offline (analysis)'!$A58,'overall city offline'!$B$2:$B$2047,'Overall city offline (analysis)'!C$1)</f>
        <v>0.86726404346359998</v>
      </c>
      <c r="D58" s="6">
        <f>SUMIFS('overall city offline'!$C$2:$C$2047,'overall city offline'!$A$2:$A$2047,'Overall city offline (analysis)'!$A58,'overall city offline'!$B$2:$B$2047,'Overall city offline (analysis)'!D$1)</f>
        <v>1.02047789885813</v>
      </c>
      <c r="E58" s="6">
        <f>SUMIFS('overall city offline'!$C$2:$C$2047,'overall city offline'!$A$2:$A$2047,'Overall city offline (analysis)'!$A58,'overall city offline'!$B$2:$B$2047,'Overall city offline (analysis)'!E$1)</f>
        <v>0.97832934793972703</v>
      </c>
      <c r="F58" s="6">
        <f>SUMIFS('overall city offline'!$C$2:$C$2047,'overall city offline'!$A$2:$A$2047,'Overall city offline (analysis)'!$A58,'overall city offline'!$B$2:$B$2047,'Overall city offline (analysis)'!F$1)</f>
        <v>1.0265219523386699</v>
      </c>
      <c r="G58" s="6">
        <f>SUMIFS('overall city offline'!$C$2:$C$2047,'overall city offline'!$A$2:$A$2047,'Overall city offline (analysis)'!$A58,'overall city offline'!$B$2:$B$2047,'Overall city offline (analysis)'!G$1)</f>
        <v>0.97667223051602603</v>
      </c>
      <c r="H58" s="6">
        <f>SUMIFS('overall city offline'!$C$2:$C$2047,'overall city offline'!$A$2:$A$2047,'Overall city offline (analysis)'!$A58,'overall city offline'!$B$2:$B$2047,'Overall city offline (analysis)'!H$1)</f>
        <v>1.02670800878869</v>
      </c>
      <c r="I58" s="6">
        <f>SUMIFS('overall city offline'!$C$2:$C$2047,'overall city offline'!$A$2:$A$2047,'Overall city offline (analysis)'!$A58,'overall city offline'!$B$2:$B$2047,'Overall city offline (analysis)'!I$1)</f>
        <v>1.03153235613697</v>
      </c>
      <c r="J58" s="6">
        <f>SUMIFS('overall city offline'!$C$2:$C$2047,'overall city offline'!$A$2:$A$2047,'Overall city offline (analysis)'!$A58,'overall city offline'!$B$2:$B$2047,'Overall city offline (analysis)'!J$1)</f>
        <v>0.95788018103599004</v>
      </c>
      <c r="K58" s="6">
        <f>SUMIFS('overall city offline'!$C$2:$C$2047,'overall city offline'!$A$2:$A$2047,'Overall city offline (analysis)'!$A58,'overall city offline'!$B$2:$B$2047,'Overall city offline (analysis)'!K$1)</f>
        <v>0.99115563948705399</v>
      </c>
      <c r="L58" s="6">
        <f>SUMIFS('overall city offline'!$C$2:$C$2047,'overall city offline'!$A$2:$A$2047,'Overall city offline (analysis)'!$A58,'overall city offline'!$B$2:$B$2047,'Overall city offline (analysis)'!L$1)</f>
        <v>1.0588475665872701</v>
      </c>
      <c r="M58" s="6">
        <f>SUMIFS('overall city offline'!$C$2:$C$2047,'overall city offline'!$A$2:$A$2047,'Overall city offline (analysis)'!$A58,'overall city offline'!$B$2:$B$2047,'Overall city offline (analysis)'!M$1)</f>
        <v>1.2376832538659801</v>
      </c>
      <c r="N58" s="6">
        <f>SUMIFS('overall city offline'!$C$2:$C$2047,'overall city offline'!$A$2:$A$2047,'Overall city offline (analysis)'!$A58,'overall city offline'!$B$2:$B$2047,'Overall city offline (analysis)'!N$1)</f>
        <v>0.89671102779790102</v>
      </c>
      <c r="O58" s="6">
        <f>SUMIFS('overall city offline'!$C$2:$C$2047,'overall city offline'!$A$2:$A$2047,'Overall city offline (analysis)'!$A58,'overall city offline'!$B$2:$B$2047,'Overall city offline (analysis)'!O$1)</f>
        <v>0.91801254175160796</v>
      </c>
      <c r="P58" s="6">
        <f>SUMIFS('overall city offline'!$C$2:$C$2047,'overall city offline'!$A$2:$A$2047,'Overall city offline (analysis)'!$A58,'overall city offline'!$B$2:$B$2047,'Overall city offline (analysis)'!P$1)</f>
        <v>0.86105325833350399</v>
      </c>
      <c r="Q58" s="6">
        <f>SUMIFS('overall city offline'!$C$2:$C$2047,'overall city offline'!$A$2:$A$2047,'Overall city offline (analysis)'!$A58,'overall city offline'!$B$2:$B$2047,'Overall city offline (analysis)'!Q$1)</f>
        <v>0.53950654220588101</v>
      </c>
      <c r="R58" s="6">
        <f>SUMIFS('overall city offline'!$C$2:$C$2047,'overall city offline'!$A$2:$A$2047,'Overall city offline (analysis)'!$A58,'overall city offline'!$B$2:$B$2047,'Overall city offline (analysis)'!R$1)</f>
        <v>0.683867142736029</v>
      </c>
      <c r="S58" s="6">
        <f>SUMIFS('overall city offline'!$C$2:$C$2047,'overall city offline'!$A$2:$A$2047,'Overall city offline (analysis)'!$A58,'overall city offline'!$B$2:$B$2047,'Overall city offline (analysis)'!S$1)</f>
        <v>0.82290187199456799</v>
      </c>
      <c r="T58" s="6">
        <f>SUMIFS('overall city offline'!$C$2:$C$2047,'overall city offline'!$A$2:$A$2047,'Overall city offline (analysis)'!$A58,'overall city offline'!$B$2:$B$2047,'Overall city offline (analysis)'!T$1)</f>
        <v>0.95513673078809602</v>
      </c>
      <c r="U58" s="6">
        <f>SUMIFS('overall city offline'!$C$2:$C$2047,'overall city offline'!$A$2:$A$2047,'Overall city offline (analysis)'!$A58,'overall city offline'!$B$2:$B$2047,'Overall city offline (analysis)'!U$1)</f>
        <v>1.00331824294561</v>
      </c>
      <c r="V58" s="6">
        <f>SUMIFS('overall city offline'!$C$2:$C$2047,'overall city offline'!$A$2:$A$2047,'Overall city offline (analysis)'!$A58,'overall city offline'!$B$2:$B$2047,'Overall city offline (analysis)'!V$1)</f>
        <v>0.96029725636284102</v>
      </c>
      <c r="W58" s="6">
        <f>SUMIFS('overall city offline'!$C$2:$C$2047,'overall city offline'!$A$2:$A$2047,'Overall city offline (analysis)'!$A58,'overall city offline'!$B$2:$B$2047,'Overall city offline (analysis)'!W$1)</f>
        <v>1.0145483481697</v>
      </c>
      <c r="X58" s="6">
        <f>SUMIFS('overall city offline'!$C$2:$C$2047,'overall city offline'!$A$2:$A$2047,'Overall city offline (analysis)'!$A58,'overall city offline'!$B$2:$B$2047,'Overall city offline (analysis)'!X$1)</f>
        <v>0.76335275116586598</v>
      </c>
      <c r="Y58" s="6">
        <f>SUMIFS('overall city offline'!$C$2:$C$2047,'overall city offline'!$A$2:$A$2047,'Overall city offline (analysis)'!$A58,'overall city offline'!$B$2:$B$2047,'Overall city offline (analysis)'!Y$1)</f>
        <v>1.18673249426102</v>
      </c>
      <c r="Z58" s="6">
        <f>SUMIFS('overall city offline'!$C$2:$C$2047,'overall city offline'!$A$2:$A$2047,'Overall city offline (analysis)'!$A58,'overall city offline'!$B$2:$B$2047,'Overall city offline (analysis)'!Z$1)</f>
        <v>0.62274263103435401</v>
      </c>
      <c r="AA58" s="6">
        <f>SUMIFS('overall city offline'!$C$2:$C$2047,'overall city offline'!$A$2:$A$2047,'Overall city offline (analysis)'!$A58,'overall city offline'!$B$2:$B$2047,'Overall city offline (analysis)'!AA$1)</f>
        <v>0.63063492481569505</v>
      </c>
      <c r="AB58" s="6">
        <f>SUMIFS('overall city offline'!$C$2:$C$2047,'overall city offline'!$A$2:$A$2047,'Overall city offline (analysis)'!$A58,'overall city offline'!$B$2:$B$2047,'Overall city offline (analysis)'!AB$1)</f>
        <v>0.77847672129497403</v>
      </c>
      <c r="AC58" s="6">
        <f>SUMIFS('overall city offline'!$C$2:$C$2047,'overall city offline'!$A$2:$A$2047,'Overall city offline (analysis)'!$A58,'overall city offline'!$B$2:$B$2047,'Overall city offline (analysis)'!AC$1)</f>
        <v>0.95021758273529799</v>
      </c>
      <c r="AD58" s="6">
        <f>SUMIFS('overall city offline'!$C$2:$C$2047,'overall city offline'!$A$2:$A$2047,'Overall city offline (analysis)'!$A58,'overall city offline'!$B$2:$B$2047,'Overall city offline (analysis)'!AD$1)</f>
        <v>1.0647873733256801</v>
      </c>
      <c r="AE58" s="6">
        <f>SUMIFS('overall city offline'!$C$2:$C$2047,'overall city offline'!$A$2:$A$2047,'Overall city offline (analysis)'!$A58,'overall city offline'!$B$2:$B$2047,'Overall city offline (analysis)'!AE$1)</f>
        <v>1.00851075630863</v>
      </c>
      <c r="AF58" s="6">
        <f>SUMIFS('overall city offline'!$C$2:$C$2047,'overall city offline'!$A$2:$A$2047,'Overall city offline (analysis)'!$A58,'overall city offline'!$B$2:$B$2047,'Overall city offline (analysis)'!AF$1)</f>
        <v>1.08675658385135</v>
      </c>
      <c r="AG58" s="6">
        <f>SUMIFS('overall city offline'!$C$2:$C$2047,'overall city offline'!$A$2:$A$2047,'Overall city offline (analysis)'!$A58,'overall city offline'!$B$2:$B$2047,'Overall city offline (analysis)'!AG$1)</f>
        <v>1.0983404473419101</v>
      </c>
      <c r="AH58" s="6">
        <f>SUMIFS('overall city offline'!$C$2:$C$2047,'overall city offline'!$A$2:$A$2047,'Overall city offline (analysis)'!$A58,'overall city offline'!$B$2:$B$2047,'Overall city offline (analysis)'!AH$1)</f>
        <v>1.00389653940874</v>
      </c>
      <c r="AK58" t="s">
        <v>8</v>
      </c>
      <c r="AL58" s="6">
        <v>0.97238016426097496</v>
      </c>
    </row>
    <row r="59" spans="1:38" x14ac:dyDescent="0.25">
      <c r="A59" t="s">
        <v>64</v>
      </c>
      <c r="B59" s="6">
        <f>SUMIFS('overall city offline'!$C$2:$C$2047,'overall city offline'!$A$2:$A$2047,'Overall city offline (analysis)'!$A59,'overall city offline'!$B$2:$B$2047,'Overall city offline (analysis)'!B$1)</f>
        <v>0.86265955951037199</v>
      </c>
      <c r="C59" s="6">
        <f>SUMIFS('overall city offline'!$C$2:$C$2047,'overall city offline'!$A$2:$A$2047,'Overall city offline (analysis)'!$A59,'overall city offline'!$B$2:$B$2047,'Overall city offline (analysis)'!C$1)</f>
        <v>0.88968323144342698</v>
      </c>
      <c r="D59" s="6">
        <f>SUMIFS('overall city offline'!$C$2:$C$2047,'overall city offline'!$A$2:$A$2047,'Overall city offline (analysis)'!$A59,'overall city offline'!$B$2:$B$2047,'Overall city offline (analysis)'!D$1)</f>
        <v>1.0374154720058399</v>
      </c>
      <c r="E59" s="6">
        <f>SUMIFS('overall city offline'!$C$2:$C$2047,'overall city offline'!$A$2:$A$2047,'Overall city offline (analysis)'!$A59,'overall city offline'!$B$2:$B$2047,'Overall city offline (analysis)'!E$1)</f>
        <v>1.00279657121999</v>
      </c>
      <c r="F59" s="6">
        <f>SUMIFS('overall city offline'!$C$2:$C$2047,'overall city offline'!$A$2:$A$2047,'Overall city offline (analysis)'!$A59,'overall city offline'!$B$2:$B$2047,'Overall city offline (analysis)'!F$1)</f>
        <v>1.0241629668536201</v>
      </c>
      <c r="G59" s="6">
        <f>SUMIFS('overall city offline'!$C$2:$C$2047,'overall city offline'!$A$2:$A$2047,'Overall city offline (analysis)'!$A59,'overall city offline'!$B$2:$B$2047,'Overall city offline (analysis)'!G$1)</f>
        <v>0.99192272281245297</v>
      </c>
      <c r="H59" s="6">
        <f>SUMIFS('overall city offline'!$C$2:$C$2047,'overall city offline'!$A$2:$A$2047,'Overall city offline (analysis)'!$A59,'overall city offline'!$B$2:$B$2047,'Overall city offline (analysis)'!H$1)</f>
        <v>1.0097608326127301</v>
      </c>
      <c r="I59" s="6">
        <f>SUMIFS('overall city offline'!$C$2:$C$2047,'overall city offline'!$A$2:$A$2047,'Overall city offline (analysis)'!$A59,'overall city offline'!$B$2:$B$2047,'Overall city offline (analysis)'!I$1)</f>
        <v>1.0589369123794501</v>
      </c>
      <c r="J59" s="6">
        <f>SUMIFS('overall city offline'!$C$2:$C$2047,'overall city offline'!$A$2:$A$2047,'Overall city offline (analysis)'!$A59,'overall city offline'!$B$2:$B$2047,'Overall city offline (analysis)'!J$1)</f>
        <v>0.95487217671358204</v>
      </c>
      <c r="K59" s="6">
        <f>SUMIFS('overall city offline'!$C$2:$C$2047,'overall city offline'!$A$2:$A$2047,'Overall city offline (analysis)'!$A59,'overall city offline'!$B$2:$B$2047,'Overall city offline (analysis)'!K$1)</f>
        <v>1.03596236762972</v>
      </c>
      <c r="L59" s="6">
        <f>SUMIFS('overall city offline'!$C$2:$C$2047,'overall city offline'!$A$2:$A$2047,'Overall city offline (analysis)'!$A59,'overall city offline'!$B$2:$B$2047,'Overall city offline (analysis)'!L$1)</f>
        <v>1.0322031326691199</v>
      </c>
      <c r="M59" s="6">
        <f>SUMIFS('overall city offline'!$C$2:$C$2047,'overall city offline'!$A$2:$A$2047,'Overall city offline (analysis)'!$A59,'overall city offline'!$B$2:$B$2047,'Overall city offline (analysis)'!M$1)</f>
        <v>1.0996240541497</v>
      </c>
      <c r="N59" s="6">
        <f>SUMIFS('overall city offline'!$C$2:$C$2047,'overall city offline'!$A$2:$A$2047,'Overall city offline (analysis)'!$A59,'overall city offline'!$B$2:$B$2047,'Overall city offline (analysis)'!N$1)</f>
        <v>0.92928236778082196</v>
      </c>
      <c r="O59" s="6">
        <f>SUMIFS('overall city offline'!$C$2:$C$2047,'overall city offline'!$A$2:$A$2047,'Overall city offline (analysis)'!$A59,'overall city offline'!$B$2:$B$2047,'Overall city offline (analysis)'!O$1)</f>
        <v>0.98112091044449301</v>
      </c>
      <c r="P59" s="6">
        <f>SUMIFS('overall city offline'!$C$2:$C$2047,'overall city offline'!$A$2:$A$2047,'Overall city offline (analysis)'!$A59,'overall city offline'!$B$2:$B$2047,'Overall city offline (analysis)'!P$1)</f>
        <v>0.93926721337199204</v>
      </c>
      <c r="Q59" s="6">
        <f>SUMIFS('overall city offline'!$C$2:$C$2047,'overall city offline'!$A$2:$A$2047,'Overall city offline (analysis)'!$A59,'overall city offline'!$B$2:$B$2047,'Overall city offline (analysis)'!Q$1)</f>
        <v>0.59797929973789998</v>
      </c>
      <c r="R59" s="6">
        <f>SUMIFS('overall city offline'!$C$2:$C$2047,'overall city offline'!$A$2:$A$2047,'Overall city offline (analysis)'!$A59,'overall city offline'!$B$2:$B$2047,'Overall city offline (analysis)'!R$1)</f>
        <v>0.75334479199038296</v>
      </c>
      <c r="S59" s="6">
        <f>SUMIFS('overall city offline'!$C$2:$C$2047,'overall city offline'!$A$2:$A$2047,'Overall city offline (analysis)'!$A59,'overall city offline'!$B$2:$B$2047,'Overall city offline (analysis)'!S$1)</f>
        <v>0.94062395496579798</v>
      </c>
      <c r="T59" s="6">
        <f>SUMIFS('overall city offline'!$C$2:$C$2047,'overall city offline'!$A$2:$A$2047,'Overall city offline (analysis)'!$A59,'overall city offline'!$B$2:$B$2047,'Overall city offline (analysis)'!T$1)</f>
        <v>1.04671203622972</v>
      </c>
      <c r="U59" s="6">
        <f>SUMIFS('overall city offline'!$C$2:$C$2047,'overall city offline'!$A$2:$A$2047,'Overall city offline (analysis)'!$A59,'overall city offline'!$B$2:$B$2047,'Overall city offline (analysis)'!U$1)</f>
        <v>1.0736568533077799</v>
      </c>
      <c r="V59" s="6">
        <f>SUMIFS('overall city offline'!$C$2:$C$2047,'overall city offline'!$A$2:$A$2047,'Overall city offline (analysis)'!$A59,'overall city offline'!$B$2:$B$2047,'Overall city offline (analysis)'!V$1)</f>
        <v>1.0446990961946601</v>
      </c>
      <c r="W59" s="6">
        <f>SUMIFS('overall city offline'!$C$2:$C$2047,'overall city offline'!$A$2:$A$2047,'Overall city offline (analysis)'!$A59,'overall city offline'!$B$2:$B$2047,'Overall city offline (analysis)'!W$1)</f>
        <v>1.0677133582543501</v>
      </c>
      <c r="X59" s="6">
        <f>SUMIFS('overall city offline'!$C$2:$C$2047,'overall city offline'!$A$2:$A$2047,'Overall city offline (analysis)'!$A59,'overall city offline'!$B$2:$B$2047,'Overall city offline (analysis)'!X$1)</f>
        <v>0.81309607592703803</v>
      </c>
      <c r="Y59" s="6">
        <f>SUMIFS('overall city offline'!$C$2:$C$2047,'overall city offline'!$A$2:$A$2047,'Overall city offline (analysis)'!$A59,'overall city offline'!$B$2:$B$2047,'Overall city offline (analysis)'!Y$1)</f>
        <v>1.10306478183294</v>
      </c>
      <c r="Z59" s="6">
        <f>SUMIFS('overall city offline'!$C$2:$C$2047,'overall city offline'!$A$2:$A$2047,'Overall city offline (analysis)'!$A59,'overall city offline'!$B$2:$B$2047,'Overall city offline (analysis)'!Z$1)</f>
        <v>0.70168216170757403</v>
      </c>
      <c r="AA59" s="6">
        <f>SUMIFS('overall city offline'!$C$2:$C$2047,'overall city offline'!$A$2:$A$2047,'Overall city offline (analysis)'!$A59,'overall city offline'!$B$2:$B$2047,'Overall city offline (analysis)'!AA$1)</f>
        <v>0.70371644196505001</v>
      </c>
      <c r="AB59" s="6">
        <f>SUMIFS('overall city offline'!$C$2:$C$2047,'overall city offline'!$A$2:$A$2047,'Overall city offline (analysis)'!$A59,'overall city offline'!$B$2:$B$2047,'Overall city offline (analysis)'!AB$1)</f>
        <v>0.87569713848486497</v>
      </c>
      <c r="AC59" s="6">
        <f>SUMIFS('overall city offline'!$C$2:$C$2047,'overall city offline'!$A$2:$A$2047,'Overall city offline (analysis)'!$A59,'overall city offline'!$B$2:$B$2047,'Overall city offline (analysis)'!AC$1)</f>
        <v>1.0553778424884299</v>
      </c>
      <c r="AD59" s="6">
        <f>SUMIFS('overall city offline'!$C$2:$C$2047,'overall city offline'!$A$2:$A$2047,'Overall city offline (analysis)'!$A59,'overall city offline'!$B$2:$B$2047,'Overall city offline (analysis)'!AD$1)</f>
        <v>1.1607267477913401</v>
      </c>
      <c r="AE59" s="6">
        <f>SUMIFS('overall city offline'!$C$2:$C$2047,'overall city offline'!$A$2:$A$2047,'Overall city offline (analysis)'!$A59,'overall city offline'!$B$2:$B$2047,'Overall city offline (analysis)'!AE$1)</f>
        <v>1.1448478109162801</v>
      </c>
      <c r="AF59" s="6">
        <f>SUMIFS('overall city offline'!$C$2:$C$2047,'overall city offline'!$A$2:$A$2047,'Overall city offline (analysis)'!$A59,'overall city offline'!$B$2:$B$2047,'Overall city offline (analysis)'!AF$1)</f>
        <v>1.1400733675648</v>
      </c>
      <c r="AG59" s="6">
        <f>SUMIFS('overall city offline'!$C$2:$C$2047,'overall city offline'!$A$2:$A$2047,'Overall city offline (analysis)'!$A59,'overall city offline'!$B$2:$B$2047,'Overall city offline (analysis)'!AG$1)</f>
        <v>1.1518310934716001</v>
      </c>
      <c r="AH59" s="6">
        <f>SUMIFS('overall city offline'!$C$2:$C$2047,'overall city offline'!$A$2:$A$2047,'Overall city offline (analysis)'!$A59,'overall city offline'!$B$2:$B$2047,'Overall city offline (analysis)'!AH$1)</f>
        <v>1.09891471903209</v>
      </c>
      <c r="AK59" t="s">
        <v>43</v>
      </c>
      <c r="AL59" s="6">
        <v>0.95588597527306995</v>
      </c>
    </row>
    <row r="60" spans="1:38" x14ac:dyDescent="0.25">
      <c r="A60" t="s">
        <v>65</v>
      </c>
      <c r="B60" s="6">
        <f>SUMIFS('overall city offline'!$C$2:$C$2047,'overall city offline'!$A$2:$A$2047,'Overall city offline (analysis)'!$A60,'overall city offline'!$B$2:$B$2047,'Overall city offline (analysis)'!B$1)</f>
        <v>0.86848840903043301</v>
      </c>
      <c r="C60" s="6">
        <f>SUMIFS('overall city offline'!$C$2:$C$2047,'overall city offline'!$A$2:$A$2047,'Overall city offline (analysis)'!$A60,'overall city offline'!$B$2:$B$2047,'Overall city offline (analysis)'!C$1)</f>
        <v>0.88662393445999099</v>
      </c>
      <c r="D60" s="6">
        <f>SUMIFS('overall city offline'!$C$2:$C$2047,'overall city offline'!$A$2:$A$2047,'Overall city offline (analysis)'!$A60,'overall city offline'!$B$2:$B$2047,'Overall city offline (analysis)'!D$1)</f>
        <v>1.0557075484201299</v>
      </c>
      <c r="E60" s="6">
        <f>SUMIFS('overall city offline'!$C$2:$C$2047,'overall city offline'!$A$2:$A$2047,'Overall city offline (analysis)'!$A60,'overall city offline'!$B$2:$B$2047,'Overall city offline (analysis)'!E$1)</f>
        <v>0.98822334133724599</v>
      </c>
      <c r="F60" s="6">
        <f>SUMIFS('overall city offline'!$C$2:$C$2047,'overall city offline'!$A$2:$A$2047,'Overall city offline (analysis)'!$A60,'overall city offline'!$B$2:$B$2047,'Overall city offline (analysis)'!F$1)</f>
        <v>1.01850811756933</v>
      </c>
      <c r="G60" s="6">
        <f>SUMIFS('overall city offline'!$C$2:$C$2047,'overall city offline'!$A$2:$A$2047,'Overall city offline (analysis)'!$A60,'overall city offline'!$B$2:$B$2047,'Overall city offline (analysis)'!G$1)</f>
        <v>0.94472289935417597</v>
      </c>
      <c r="H60" s="6">
        <f>SUMIFS('overall city offline'!$C$2:$C$2047,'overall city offline'!$A$2:$A$2047,'Overall city offline (analysis)'!$A60,'overall city offline'!$B$2:$B$2047,'Overall city offline (analysis)'!H$1)</f>
        <v>1.0207383203834299</v>
      </c>
      <c r="I60" s="6">
        <f>SUMIFS('overall city offline'!$C$2:$C$2047,'overall city offline'!$A$2:$A$2047,'Overall city offline (analysis)'!$A60,'overall city offline'!$B$2:$B$2047,'Overall city offline (analysis)'!I$1)</f>
        <v>1.01966574920007</v>
      </c>
      <c r="J60" s="6">
        <f>SUMIFS('overall city offline'!$C$2:$C$2047,'overall city offline'!$A$2:$A$2047,'Overall city offline (analysis)'!$A60,'overall city offline'!$B$2:$B$2047,'Overall city offline (analysis)'!J$1)</f>
        <v>0.97173512799168205</v>
      </c>
      <c r="K60" s="6">
        <f>SUMIFS('overall city offline'!$C$2:$C$2047,'overall city offline'!$A$2:$A$2047,'Overall city offline (analysis)'!$A60,'overall city offline'!$B$2:$B$2047,'Overall city offline (analysis)'!K$1)</f>
        <v>1.0295808977248999</v>
      </c>
      <c r="L60" s="6">
        <f>SUMIFS('overall city offline'!$C$2:$C$2047,'overall city offline'!$A$2:$A$2047,'Overall city offline (analysis)'!$A60,'overall city offline'!$B$2:$B$2047,'Overall city offline (analysis)'!L$1)</f>
        <v>1.0654146199121399</v>
      </c>
      <c r="M60" s="6">
        <f>SUMIFS('overall city offline'!$C$2:$C$2047,'overall city offline'!$A$2:$A$2047,'Overall city offline (analysis)'!$A60,'overall city offline'!$B$2:$B$2047,'Overall city offline (analysis)'!M$1)</f>
        <v>1.13059103461649</v>
      </c>
      <c r="N60" s="6">
        <f>SUMIFS('overall city offline'!$C$2:$C$2047,'overall city offline'!$A$2:$A$2047,'Overall city offline (analysis)'!$A60,'overall city offline'!$B$2:$B$2047,'Overall city offline (analysis)'!N$1)</f>
        <v>0.91560646653977895</v>
      </c>
      <c r="O60" s="6">
        <f>SUMIFS('overall city offline'!$C$2:$C$2047,'overall city offline'!$A$2:$A$2047,'Overall city offline (analysis)'!$A60,'overall city offline'!$B$2:$B$2047,'Overall city offline (analysis)'!O$1)</f>
        <v>0.93667790440755905</v>
      </c>
      <c r="P60" s="6">
        <f>SUMIFS('overall city offline'!$C$2:$C$2047,'overall city offline'!$A$2:$A$2047,'Overall city offline (analysis)'!$A60,'overall city offline'!$B$2:$B$2047,'Overall city offline (analysis)'!P$1)</f>
        <v>0.85297159147983403</v>
      </c>
      <c r="Q60" s="6">
        <f>SUMIFS('overall city offline'!$C$2:$C$2047,'overall city offline'!$A$2:$A$2047,'Overall city offline (analysis)'!$A60,'overall city offline'!$B$2:$B$2047,'Overall city offline (analysis)'!Q$1)</f>
        <v>0.45751236151889402</v>
      </c>
      <c r="R60" s="6">
        <f>SUMIFS('overall city offline'!$C$2:$C$2047,'overall city offline'!$A$2:$A$2047,'Overall city offline (analysis)'!$A60,'overall city offline'!$B$2:$B$2047,'Overall city offline (analysis)'!R$1)</f>
        <v>0.58830482085135904</v>
      </c>
      <c r="S60" s="6">
        <f>SUMIFS('overall city offline'!$C$2:$C$2047,'overall city offline'!$A$2:$A$2047,'Overall city offline (analysis)'!$A60,'overall city offline'!$B$2:$B$2047,'Overall city offline (analysis)'!S$1)</f>
        <v>0.89946731572851002</v>
      </c>
      <c r="T60" s="6">
        <f>SUMIFS('overall city offline'!$C$2:$C$2047,'overall city offline'!$A$2:$A$2047,'Overall city offline (analysis)'!$A60,'overall city offline'!$B$2:$B$2047,'Overall city offline (analysis)'!T$1)</f>
        <v>1.06414505044762</v>
      </c>
      <c r="U60" s="6">
        <f>SUMIFS('overall city offline'!$C$2:$C$2047,'overall city offline'!$A$2:$A$2047,'Overall city offline (analysis)'!$A60,'overall city offline'!$B$2:$B$2047,'Overall city offline (analysis)'!U$1)</f>
        <v>1.07550041630295</v>
      </c>
      <c r="V60" s="6">
        <f>SUMIFS('overall city offline'!$C$2:$C$2047,'overall city offline'!$A$2:$A$2047,'Overall city offline (analysis)'!$A60,'overall city offline'!$B$2:$B$2047,'Overall city offline (analysis)'!V$1)</f>
        <v>0.99829276146366996</v>
      </c>
      <c r="W60" s="6">
        <f>SUMIFS('overall city offline'!$C$2:$C$2047,'overall city offline'!$A$2:$A$2047,'Overall city offline (analysis)'!$A60,'overall city offline'!$B$2:$B$2047,'Overall city offline (analysis)'!W$1)</f>
        <v>1.0324509894170399</v>
      </c>
      <c r="X60" s="6">
        <f>SUMIFS('overall city offline'!$C$2:$C$2047,'overall city offline'!$A$2:$A$2047,'Overall city offline (analysis)'!$A60,'overall city offline'!$B$2:$B$2047,'Overall city offline (analysis)'!X$1)</f>
        <v>0.72929634079439598</v>
      </c>
      <c r="Y60" s="6">
        <f>SUMIFS('overall city offline'!$C$2:$C$2047,'overall city offline'!$A$2:$A$2047,'Overall city offline (analysis)'!$A60,'overall city offline'!$B$2:$B$2047,'Overall city offline (analysis)'!Y$1)</f>
        <v>1.13056182570671</v>
      </c>
      <c r="Z60" s="6">
        <f>SUMIFS('overall city offline'!$C$2:$C$2047,'overall city offline'!$A$2:$A$2047,'Overall city offline (analysis)'!$A60,'overall city offline'!$B$2:$B$2047,'Overall city offline (analysis)'!Z$1)</f>
        <v>0.53879687526987596</v>
      </c>
      <c r="AA60" s="6">
        <f>SUMIFS('overall city offline'!$C$2:$C$2047,'overall city offline'!$A$2:$A$2047,'Overall city offline (analysis)'!$A60,'overall city offline'!$B$2:$B$2047,'Overall city offline (analysis)'!AA$1)</f>
        <v>0.58374354810983697</v>
      </c>
      <c r="AB60" s="6">
        <f>SUMIFS('overall city offline'!$C$2:$C$2047,'overall city offline'!$A$2:$A$2047,'Overall city offline (analysis)'!$A60,'overall city offline'!$B$2:$B$2047,'Overall city offline (analysis)'!AB$1)</f>
        <v>0.72998890270240002</v>
      </c>
      <c r="AC60" s="6">
        <f>SUMIFS('overall city offline'!$C$2:$C$2047,'overall city offline'!$A$2:$A$2047,'Overall city offline (analysis)'!$A60,'overall city offline'!$B$2:$B$2047,'Overall city offline (analysis)'!AC$1)</f>
        <v>0.97265964682249395</v>
      </c>
      <c r="AD60" s="6">
        <f>SUMIFS('overall city offline'!$C$2:$C$2047,'overall city offline'!$A$2:$A$2047,'Overall city offline (analysis)'!$A60,'overall city offline'!$B$2:$B$2047,'Overall city offline (analysis)'!AD$1)</f>
        <v>1.101389416562</v>
      </c>
      <c r="AE60" s="6">
        <f>SUMIFS('overall city offline'!$C$2:$C$2047,'overall city offline'!$A$2:$A$2047,'Overall city offline (analysis)'!$A60,'overall city offline'!$B$2:$B$2047,'Overall city offline (analysis)'!AE$1)</f>
        <v>1.0366080746027</v>
      </c>
      <c r="AF60" s="6">
        <f>SUMIFS('overall city offline'!$C$2:$C$2047,'overall city offline'!$A$2:$A$2047,'Overall city offline (analysis)'!$A60,'overall city offline'!$B$2:$B$2047,'Overall city offline (analysis)'!AF$1)</f>
        <v>1.05464839368968</v>
      </c>
      <c r="AG60" s="6">
        <f>SUMIFS('overall city offline'!$C$2:$C$2047,'overall city offline'!$A$2:$A$2047,'Overall city offline (analysis)'!$A60,'overall city offline'!$B$2:$B$2047,'Overall city offline (analysis)'!AG$1)</f>
        <v>1.0897242039755699</v>
      </c>
      <c r="AH60" s="6">
        <f>SUMIFS('overall city offline'!$C$2:$C$2047,'overall city offline'!$A$2:$A$2047,'Overall city offline (analysis)'!$A60,'overall city offline'!$B$2:$B$2047,'Overall city offline (analysis)'!AH$1)</f>
        <v>1.0166383111866999</v>
      </c>
      <c r="AK60" t="s">
        <v>24</v>
      </c>
      <c r="AL60" s="6">
        <v>0.93936368813499205</v>
      </c>
    </row>
    <row r="61" spans="1:38" x14ac:dyDescent="0.25">
      <c r="A61" t="s">
        <v>66</v>
      </c>
      <c r="B61" s="6">
        <f>SUMIFS('overall city offline'!$C$2:$C$2047,'overall city offline'!$A$2:$A$2047,'Overall city offline (analysis)'!$A61,'overall city offline'!$B$2:$B$2047,'Overall city offline (analysis)'!B$1)</f>
        <v>0.84445058137117801</v>
      </c>
      <c r="C61" s="6">
        <f>SUMIFS('overall city offline'!$C$2:$C$2047,'overall city offline'!$A$2:$A$2047,'Overall city offline (analysis)'!$A61,'overall city offline'!$B$2:$B$2047,'Overall city offline (analysis)'!C$1)</f>
        <v>0.86449235055934504</v>
      </c>
      <c r="D61" s="6">
        <f>SUMIFS('overall city offline'!$C$2:$C$2047,'overall city offline'!$A$2:$A$2047,'Overall city offline (analysis)'!$A61,'overall city offline'!$B$2:$B$2047,'Overall city offline (analysis)'!D$1)</f>
        <v>1.0278905421399001</v>
      </c>
      <c r="E61" s="6">
        <f>SUMIFS('overall city offline'!$C$2:$C$2047,'overall city offline'!$A$2:$A$2047,'Overall city offline (analysis)'!$A61,'overall city offline'!$B$2:$B$2047,'Overall city offline (analysis)'!E$1)</f>
        <v>0.981076898777266</v>
      </c>
      <c r="F61" s="6">
        <f>SUMIFS('overall city offline'!$C$2:$C$2047,'overall city offline'!$A$2:$A$2047,'Overall city offline (analysis)'!$A61,'overall city offline'!$B$2:$B$2047,'Overall city offline (analysis)'!F$1)</f>
        <v>1.0118545307048401</v>
      </c>
      <c r="G61" s="6">
        <f>SUMIFS('overall city offline'!$C$2:$C$2047,'overall city offline'!$A$2:$A$2047,'Overall city offline (analysis)'!$A61,'overall city offline'!$B$2:$B$2047,'Overall city offline (analysis)'!G$1)</f>
        <v>1.00713716981697</v>
      </c>
      <c r="H61" s="6">
        <f>SUMIFS('overall city offline'!$C$2:$C$2047,'overall city offline'!$A$2:$A$2047,'Overall city offline (analysis)'!$A61,'overall city offline'!$B$2:$B$2047,'Overall city offline (analysis)'!H$1)</f>
        <v>1.02752744212616</v>
      </c>
      <c r="I61" s="6">
        <f>SUMIFS('overall city offline'!$C$2:$C$2047,'overall city offline'!$A$2:$A$2047,'Overall city offline (analysis)'!$A61,'overall city offline'!$B$2:$B$2047,'Overall city offline (analysis)'!I$1)</f>
        <v>1.03475166734075</v>
      </c>
      <c r="J61" s="6">
        <f>SUMIFS('overall city offline'!$C$2:$C$2047,'overall city offline'!$A$2:$A$2047,'Overall city offline (analysis)'!$A61,'overall city offline'!$B$2:$B$2047,'Overall city offline (analysis)'!J$1)</f>
        <v>0.96103728581477399</v>
      </c>
      <c r="K61" s="6">
        <f>SUMIFS('overall city offline'!$C$2:$C$2047,'overall city offline'!$A$2:$A$2047,'Overall city offline (analysis)'!$A61,'overall city offline'!$B$2:$B$2047,'Overall city offline (analysis)'!K$1)</f>
        <v>1.0053076450523999</v>
      </c>
      <c r="L61" s="6">
        <f>SUMIFS('overall city offline'!$C$2:$C$2047,'overall city offline'!$A$2:$A$2047,'Overall city offline (analysis)'!$A61,'overall city offline'!$B$2:$B$2047,'Overall city offline (analysis)'!L$1)</f>
        <v>1.0498951210433201</v>
      </c>
      <c r="M61" s="6">
        <f>SUMIFS('overall city offline'!$C$2:$C$2047,'overall city offline'!$A$2:$A$2047,'Overall city offline (analysis)'!$A61,'overall city offline'!$B$2:$B$2047,'Overall city offline (analysis)'!M$1)</f>
        <v>1.1845787652530999</v>
      </c>
      <c r="N61" s="6">
        <f>SUMIFS('overall city offline'!$C$2:$C$2047,'overall city offline'!$A$2:$A$2047,'Overall city offline (analysis)'!$A61,'overall city offline'!$B$2:$B$2047,'Overall city offline (analysis)'!N$1)</f>
        <v>0.91512473223818502</v>
      </c>
      <c r="O61" s="6">
        <f>SUMIFS('overall city offline'!$C$2:$C$2047,'overall city offline'!$A$2:$A$2047,'Overall city offline (analysis)'!$A61,'overall city offline'!$B$2:$B$2047,'Overall city offline (analysis)'!O$1)</f>
        <v>0.92601053180753501</v>
      </c>
      <c r="P61" s="6">
        <f>SUMIFS('overall city offline'!$C$2:$C$2047,'overall city offline'!$A$2:$A$2047,'Overall city offline (analysis)'!$A61,'overall city offline'!$B$2:$B$2047,'Overall city offline (analysis)'!P$1)</f>
        <v>0.956835971537222</v>
      </c>
      <c r="Q61" s="6">
        <f>SUMIFS('overall city offline'!$C$2:$C$2047,'overall city offline'!$A$2:$A$2047,'Overall city offline (analysis)'!$A61,'overall city offline'!$B$2:$B$2047,'Overall city offline (analysis)'!Q$1)</f>
        <v>0.72001550911881396</v>
      </c>
      <c r="R61" s="6">
        <f>SUMIFS('overall city offline'!$C$2:$C$2047,'overall city offline'!$A$2:$A$2047,'Overall city offline (analysis)'!$A61,'overall city offline'!$B$2:$B$2047,'Overall city offline (analysis)'!R$1)</f>
        <v>0.866036005105284</v>
      </c>
      <c r="S61" s="6">
        <f>SUMIFS('overall city offline'!$C$2:$C$2047,'overall city offline'!$A$2:$A$2047,'Overall city offline (analysis)'!$A61,'overall city offline'!$B$2:$B$2047,'Overall city offline (analysis)'!S$1)</f>
        <v>0.96656201813931997</v>
      </c>
      <c r="T61" s="6">
        <f>SUMIFS('overall city offline'!$C$2:$C$2047,'overall city offline'!$A$2:$A$2047,'Overall city offline (analysis)'!$A61,'overall city offline'!$B$2:$B$2047,'Overall city offline (analysis)'!T$1)</f>
        <v>1.0586469820886399</v>
      </c>
      <c r="U61" s="6">
        <f>SUMIFS('overall city offline'!$C$2:$C$2047,'overall city offline'!$A$2:$A$2047,'Overall city offline (analysis)'!$A61,'overall city offline'!$B$2:$B$2047,'Overall city offline (analysis)'!U$1)</f>
        <v>1.06634924393379</v>
      </c>
      <c r="V61" s="6">
        <f>SUMIFS('overall city offline'!$C$2:$C$2047,'overall city offline'!$A$2:$A$2047,'Overall city offline (analysis)'!$A61,'overall city offline'!$B$2:$B$2047,'Overall city offline (analysis)'!V$1)</f>
        <v>1.0251889513377299</v>
      </c>
      <c r="W61" s="6">
        <f>SUMIFS('overall city offline'!$C$2:$C$2047,'overall city offline'!$A$2:$A$2047,'Overall city offline (analysis)'!$A61,'overall city offline'!$B$2:$B$2047,'Overall city offline (analysis)'!W$1)</f>
        <v>1.07331484512043</v>
      </c>
      <c r="X61" s="6">
        <f>SUMIFS('overall city offline'!$C$2:$C$2047,'overall city offline'!$A$2:$A$2047,'Overall city offline (analysis)'!$A61,'overall city offline'!$B$2:$B$2047,'Overall city offline (analysis)'!X$1)</f>
        <v>0.93460825935333502</v>
      </c>
      <c r="Y61" s="6">
        <f>SUMIFS('overall city offline'!$C$2:$C$2047,'overall city offline'!$A$2:$A$2047,'Overall city offline (analysis)'!$A61,'overall city offline'!$B$2:$B$2047,'Overall city offline (analysis)'!Y$1)</f>
        <v>1.20506101694781</v>
      </c>
      <c r="Z61" s="6">
        <f>SUMIFS('overall city offline'!$C$2:$C$2047,'overall city offline'!$A$2:$A$2047,'Overall city offline (analysis)'!$A61,'overall city offline'!$B$2:$B$2047,'Overall city offline (analysis)'!Z$1)</f>
        <v>0.79188634565899896</v>
      </c>
      <c r="AA61" s="6">
        <f>SUMIFS('overall city offline'!$C$2:$C$2047,'overall city offline'!$A$2:$A$2047,'Overall city offline (analysis)'!$A61,'overall city offline'!$B$2:$B$2047,'Overall city offline (analysis)'!AA$1)</f>
        <v>0.81896153506444902</v>
      </c>
      <c r="AB61" s="6">
        <f>SUMIFS('overall city offline'!$C$2:$C$2047,'overall city offline'!$A$2:$A$2047,'Overall city offline (analysis)'!$A61,'overall city offline'!$B$2:$B$2047,'Overall city offline (analysis)'!AB$1)</f>
        <v>0.98817920579038498</v>
      </c>
      <c r="AC61" s="6">
        <f>SUMIFS('overall city offline'!$C$2:$C$2047,'overall city offline'!$A$2:$A$2047,'Overall city offline (analysis)'!$A61,'overall city offline'!$B$2:$B$2047,'Overall city offline (analysis)'!AC$1)</f>
        <v>1.0893704628274901</v>
      </c>
      <c r="AD61" s="6">
        <f>SUMIFS('overall city offline'!$C$2:$C$2047,'overall city offline'!$A$2:$A$2047,'Overall city offline (analysis)'!$A61,'overall city offline'!$B$2:$B$2047,'Overall city offline (analysis)'!AD$1)</f>
        <v>1.15124545495804</v>
      </c>
      <c r="AE61" s="6">
        <f>SUMIFS('overall city offline'!$C$2:$C$2047,'overall city offline'!$A$2:$A$2047,'Overall city offline (analysis)'!$A61,'overall city offline'!$B$2:$B$2047,'Overall city offline (analysis)'!AE$1)</f>
        <v>1.1075386989926801</v>
      </c>
      <c r="AF61" s="6">
        <f>SUMIFS('overall city offline'!$C$2:$C$2047,'overall city offline'!$A$2:$A$2047,'Overall city offline (analysis)'!$A61,'overall city offline'!$B$2:$B$2047,'Overall city offline (analysis)'!AF$1)</f>
        <v>1.1536722436073701</v>
      </c>
      <c r="AG61" s="6">
        <f>SUMIFS('overall city offline'!$C$2:$C$2047,'overall city offline'!$A$2:$A$2047,'Overall city offline (analysis)'!$A61,'overall city offline'!$B$2:$B$2047,'Overall city offline (analysis)'!AG$1)</f>
        <v>1.13170037892634</v>
      </c>
      <c r="AH61" s="6">
        <f>SUMIFS('overall city offline'!$C$2:$C$2047,'overall city offline'!$A$2:$A$2047,'Overall city offline (analysis)'!$A61,'overall city offline'!$B$2:$B$2047,'Overall city offline (analysis)'!AH$1)</f>
        <v>1.12577996269007</v>
      </c>
      <c r="AK61" t="s">
        <v>49</v>
      </c>
      <c r="AL61" s="6">
        <v>0.93423124794270596</v>
      </c>
    </row>
    <row r="62" spans="1:38" x14ac:dyDescent="0.25">
      <c r="A62" t="s">
        <v>67</v>
      </c>
      <c r="B62" s="6">
        <f>SUMIFS('overall city offline'!$C$2:$C$2047,'overall city offline'!$A$2:$A$2047,'Overall city offline (analysis)'!$A62,'overall city offline'!$B$2:$B$2047,'Overall city offline (analysis)'!B$1)</f>
        <v>0.839780783653158</v>
      </c>
      <c r="C62" s="6">
        <f>SUMIFS('overall city offline'!$C$2:$C$2047,'overall city offline'!$A$2:$A$2047,'Overall city offline (analysis)'!$A62,'overall city offline'!$B$2:$B$2047,'Overall city offline (analysis)'!C$1)</f>
        <v>0.841809938746646</v>
      </c>
      <c r="D62" s="6">
        <f>SUMIFS('overall city offline'!$C$2:$C$2047,'overall city offline'!$A$2:$A$2047,'Overall city offline (analysis)'!$A62,'overall city offline'!$B$2:$B$2047,'Overall city offline (analysis)'!D$1)</f>
        <v>1.05133305183661</v>
      </c>
      <c r="E62" s="6">
        <f>SUMIFS('overall city offline'!$C$2:$C$2047,'overall city offline'!$A$2:$A$2047,'Overall city offline (analysis)'!$A62,'overall city offline'!$B$2:$B$2047,'Overall city offline (analysis)'!E$1)</f>
        <v>0.99547894048487695</v>
      </c>
      <c r="F62" s="6">
        <f>SUMIFS('overall city offline'!$C$2:$C$2047,'overall city offline'!$A$2:$A$2047,'Overall city offline (analysis)'!$A62,'overall city offline'!$B$2:$B$2047,'Overall city offline (analysis)'!F$1)</f>
        <v>1.0335598966897399</v>
      </c>
      <c r="G62" s="6">
        <f>SUMIFS('overall city offline'!$C$2:$C$2047,'overall city offline'!$A$2:$A$2047,'Overall city offline (analysis)'!$A62,'overall city offline'!$B$2:$B$2047,'Overall city offline (analysis)'!G$1)</f>
        <v>1.01165103644522</v>
      </c>
      <c r="H62" s="6">
        <f>SUMIFS('overall city offline'!$C$2:$C$2047,'overall city offline'!$A$2:$A$2047,'Overall city offline (analysis)'!$A62,'overall city offline'!$B$2:$B$2047,'Overall city offline (analysis)'!H$1)</f>
        <v>1.05054343104651</v>
      </c>
      <c r="I62" s="6">
        <f>SUMIFS('overall city offline'!$C$2:$C$2047,'overall city offline'!$A$2:$A$2047,'Overall city offline (analysis)'!$A62,'overall city offline'!$B$2:$B$2047,'Overall city offline (analysis)'!I$1)</f>
        <v>1.0563899929599601</v>
      </c>
      <c r="J62" s="6">
        <f>SUMIFS('overall city offline'!$C$2:$C$2047,'overall city offline'!$A$2:$A$2047,'Overall city offline (analysis)'!$A62,'overall city offline'!$B$2:$B$2047,'Overall city offline (analysis)'!J$1)</f>
        <v>0.95888317894526698</v>
      </c>
      <c r="K62" s="6">
        <f>SUMIFS('overall city offline'!$C$2:$C$2047,'overall city offline'!$A$2:$A$2047,'Overall city offline (analysis)'!$A62,'overall city offline'!$B$2:$B$2047,'Overall city offline (analysis)'!K$1)</f>
        <v>0.99237220246506996</v>
      </c>
      <c r="L62" s="6">
        <f>SUMIFS('overall city offline'!$C$2:$C$2047,'overall city offline'!$A$2:$A$2047,'Overall city offline (analysis)'!$A62,'overall city offline'!$B$2:$B$2047,'Overall city offline (analysis)'!L$1)</f>
        <v>1.01577625563975</v>
      </c>
      <c r="M62" s="6">
        <f>SUMIFS('overall city offline'!$C$2:$C$2047,'overall city offline'!$A$2:$A$2047,'Overall city offline (analysis)'!$A62,'overall city offline'!$B$2:$B$2047,'Overall city offline (analysis)'!M$1)</f>
        <v>1.1524212910872</v>
      </c>
      <c r="N62" s="6">
        <f>SUMIFS('overall city offline'!$C$2:$C$2047,'overall city offline'!$A$2:$A$2047,'Overall city offline (analysis)'!$A62,'overall city offline'!$B$2:$B$2047,'Overall city offline (analysis)'!N$1)</f>
        <v>0.91814956165532502</v>
      </c>
      <c r="O62" s="6">
        <f>SUMIFS('overall city offline'!$C$2:$C$2047,'overall city offline'!$A$2:$A$2047,'Overall city offline (analysis)'!$A62,'overall city offline'!$B$2:$B$2047,'Overall city offline (analysis)'!O$1)</f>
        <v>0.92885651454299001</v>
      </c>
      <c r="P62" s="6">
        <f>SUMIFS('overall city offline'!$C$2:$C$2047,'overall city offline'!$A$2:$A$2047,'Overall city offline (analysis)'!$A62,'overall city offline'!$B$2:$B$2047,'Overall city offline (analysis)'!P$1)</f>
        <v>0.92998887941892705</v>
      </c>
      <c r="Q62" s="6">
        <f>SUMIFS('overall city offline'!$C$2:$C$2047,'overall city offline'!$A$2:$A$2047,'Overall city offline (analysis)'!$A62,'overall city offline'!$B$2:$B$2047,'Overall city offline (analysis)'!Q$1)</f>
        <v>0.53965377567385897</v>
      </c>
      <c r="R62" s="6">
        <f>SUMIFS('overall city offline'!$C$2:$C$2047,'overall city offline'!$A$2:$A$2047,'Overall city offline (analysis)'!$A62,'overall city offline'!$B$2:$B$2047,'Overall city offline (analysis)'!R$1)</f>
        <v>0.67867709667972298</v>
      </c>
      <c r="S62" s="6">
        <f>SUMIFS('overall city offline'!$C$2:$C$2047,'overall city offline'!$A$2:$A$2047,'Overall city offline (analysis)'!$A62,'overall city offline'!$B$2:$B$2047,'Overall city offline (analysis)'!S$1)</f>
        <v>0.80435910359797602</v>
      </c>
      <c r="T62" s="6">
        <f>SUMIFS('overall city offline'!$C$2:$C$2047,'overall city offline'!$A$2:$A$2047,'Overall city offline (analysis)'!$A62,'overall city offline'!$B$2:$B$2047,'Overall city offline (analysis)'!T$1)</f>
        <v>1.0131732613475699</v>
      </c>
      <c r="U62" s="6">
        <f>SUMIFS('overall city offline'!$C$2:$C$2047,'overall city offline'!$A$2:$A$2047,'Overall city offline (analysis)'!$A62,'overall city offline'!$B$2:$B$2047,'Overall city offline (analysis)'!U$1)</f>
        <v>1.03970879429616</v>
      </c>
      <c r="V62" s="6">
        <f>SUMIFS('overall city offline'!$C$2:$C$2047,'overall city offline'!$A$2:$A$2047,'Overall city offline (analysis)'!$A62,'overall city offline'!$B$2:$B$2047,'Overall city offline (analysis)'!V$1)</f>
        <v>1.0297067964339901</v>
      </c>
      <c r="W62" s="6">
        <f>SUMIFS('overall city offline'!$C$2:$C$2047,'overall city offline'!$A$2:$A$2047,'Overall city offline (analysis)'!$A62,'overall city offline'!$B$2:$B$2047,'Overall city offline (analysis)'!W$1)</f>
        <v>1.01629627135015</v>
      </c>
      <c r="X62" s="6">
        <f>SUMIFS('overall city offline'!$C$2:$C$2047,'overall city offline'!$A$2:$A$2047,'Overall city offline (analysis)'!$A62,'overall city offline'!$B$2:$B$2047,'Overall city offline (analysis)'!X$1)</f>
        <v>0.79725960069326096</v>
      </c>
      <c r="Y62" s="6">
        <f>SUMIFS('overall city offline'!$C$2:$C$2047,'overall city offline'!$A$2:$A$2047,'Overall city offline (analysis)'!$A62,'overall city offline'!$B$2:$B$2047,'Overall city offline (analysis)'!Y$1)</f>
        <v>1.04639496159821</v>
      </c>
      <c r="Z62" s="6">
        <f>SUMIFS('overall city offline'!$C$2:$C$2047,'overall city offline'!$A$2:$A$2047,'Overall city offline (analysis)'!$A62,'overall city offline'!$B$2:$B$2047,'Overall city offline (analysis)'!Z$1)</f>
        <v>0.61559891944517098</v>
      </c>
      <c r="AA62" s="6">
        <f>SUMIFS('overall city offline'!$C$2:$C$2047,'overall city offline'!$A$2:$A$2047,'Overall city offline (analysis)'!$A62,'overall city offline'!$B$2:$B$2047,'Overall city offline (analysis)'!AA$1)</f>
        <v>0.63813700113745697</v>
      </c>
      <c r="AB62" s="6">
        <f>SUMIFS('overall city offline'!$C$2:$C$2047,'overall city offline'!$A$2:$A$2047,'Overall city offline (analysis)'!$A62,'overall city offline'!$B$2:$B$2047,'Overall city offline (analysis)'!AB$1)</f>
        <v>0.81288584116237905</v>
      </c>
      <c r="AC62" s="6">
        <f>SUMIFS('overall city offline'!$C$2:$C$2047,'overall city offline'!$A$2:$A$2047,'Overall city offline (analysis)'!$A62,'overall city offline'!$B$2:$B$2047,'Overall city offline (analysis)'!AC$1)</f>
        <v>0.98214701931818205</v>
      </c>
      <c r="AD62" s="6">
        <f>SUMIFS('overall city offline'!$C$2:$C$2047,'overall city offline'!$A$2:$A$2047,'Overall city offline (analysis)'!$A62,'overall city offline'!$B$2:$B$2047,'Overall city offline (analysis)'!AD$1)</f>
        <v>1.07366022159358</v>
      </c>
      <c r="AE62" s="6">
        <f>SUMIFS('overall city offline'!$C$2:$C$2047,'overall city offline'!$A$2:$A$2047,'Overall city offline (analysis)'!$A62,'overall city offline'!$B$2:$B$2047,'Overall city offline (analysis)'!AE$1)</f>
        <v>1.0681385528442899</v>
      </c>
      <c r="AF62" s="6">
        <f>SUMIFS('overall city offline'!$C$2:$C$2047,'overall city offline'!$A$2:$A$2047,'Overall city offline (analysis)'!$A62,'overall city offline'!$B$2:$B$2047,'Overall city offline (analysis)'!AF$1)</f>
        <v>1.1210503527375999</v>
      </c>
      <c r="AG62" s="6">
        <f>SUMIFS('overall city offline'!$C$2:$C$2047,'overall city offline'!$A$2:$A$2047,'Overall city offline (analysis)'!$A62,'overall city offline'!$B$2:$B$2047,'Overall city offline (analysis)'!AG$1)</f>
        <v>1.08642993457376</v>
      </c>
      <c r="AH62" s="6">
        <f>SUMIFS('overall city offline'!$C$2:$C$2047,'overall city offline'!$A$2:$A$2047,'Overall city offline (analysis)'!$A62,'overall city offline'!$B$2:$B$2047,'Overall city offline (analysis)'!AH$1)</f>
        <v>1.06955267676206</v>
      </c>
      <c r="AK62" t="s">
        <v>54</v>
      </c>
      <c r="AL62" s="6">
        <v>0.93062495247708199</v>
      </c>
    </row>
    <row r="63" spans="1:38" x14ac:dyDescent="0.25">
      <c r="A63" t="s">
        <v>68</v>
      </c>
      <c r="B63" s="6">
        <f>SUMIFS('overall city offline'!$C$2:$C$2047,'overall city offline'!$A$2:$A$2047,'Overall city offline (analysis)'!$A63,'overall city offline'!$B$2:$B$2047,'Overall city offline (analysis)'!B$1)</f>
        <v>0.83635190400366599</v>
      </c>
      <c r="C63" s="6">
        <f>SUMIFS('overall city offline'!$C$2:$C$2047,'overall city offline'!$A$2:$A$2047,'Overall city offline (analysis)'!$A63,'overall city offline'!$B$2:$B$2047,'Overall city offline (analysis)'!C$1)</f>
        <v>0.86861424927344699</v>
      </c>
      <c r="D63" s="6">
        <f>SUMIFS('overall city offline'!$C$2:$C$2047,'overall city offline'!$A$2:$A$2047,'Overall city offline (analysis)'!$A63,'overall city offline'!$B$2:$B$2047,'Overall city offline (analysis)'!D$1)</f>
        <v>1.01505898703049</v>
      </c>
      <c r="E63" s="6">
        <f>SUMIFS('overall city offline'!$C$2:$C$2047,'overall city offline'!$A$2:$A$2047,'Overall city offline (analysis)'!$A63,'overall city offline'!$B$2:$B$2047,'Overall city offline (analysis)'!E$1)</f>
        <v>0.97734468742082503</v>
      </c>
      <c r="F63" s="6">
        <f>SUMIFS('overall city offline'!$C$2:$C$2047,'overall city offline'!$A$2:$A$2047,'Overall city offline (analysis)'!$A63,'overall city offline'!$B$2:$B$2047,'Overall city offline (analysis)'!F$1)</f>
        <v>1.01868324442585</v>
      </c>
      <c r="G63" s="6">
        <f>SUMIFS('overall city offline'!$C$2:$C$2047,'overall city offline'!$A$2:$A$2047,'Overall city offline (analysis)'!$A63,'overall city offline'!$B$2:$B$2047,'Overall city offline (analysis)'!G$1)</f>
        <v>0.95544519884971901</v>
      </c>
      <c r="H63" s="6">
        <f>SUMIFS('overall city offline'!$C$2:$C$2047,'overall city offline'!$A$2:$A$2047,'Overall city offline (analysis)'!$A63,'overall city offline'!$B$2:$B$2047,'Overall city offline (analysis)'!H$1)</f>
        <v>0.98748679619779201</v>
      </c>
      <c r="I63" s="6">
        <f>SUMIFS('overall city offline'!$C$2:$C$2047,'overall city offline'!$A$2:$A$2047,'Overall city offline (analysis)'!$A63,'overall city offline'!$B$2:$B$2047,'Overall city offline (analysis)'!I$1)</f>
        <v>1.04071726228705</v>
      </c>
      <c r="J63" s="6">
        <f>SUMIFS('overall city offline'!$C$2:$C$2047,'overall city offline'!$A$2:$A$2047,'Overall city offline (analysis)'!$A63,'overall city offline'!$B$2:$B$2047,'Overall city offline (analysis)'!J$1)</f>
        <v>0.94142277995468804</v>
      </c>
      <c r="K63" s="6">
        <f>SUMIFS('overall city offline'!$C$2:$C$2047,'overall city offline'!$A$2:$A$2047,'Overall city offline (analysis)'!$A63,'overall city offline'!$B$2:$B$2047,'Overall city offline (analysis)'!K$1)</f>
        <v>1.03413276723584</v>
      </c>
      <c r="L63" s="6">
        <f>SUMIFS('overall city offline'!$C$2:$C$2047,'overall city offline'!$A$2:$A$2047,'Overall city offline (analysis)'!$A63,'overall city offline'!$B$2:$B$2047,'Overall city offline (analysis)'!L$1)</f>
        <v>1.08738120313869</v>
      </c>
      <c r="M63" s="6">
        <f>SUMIFS('overall city offline'!$C$2:$C$2047,'overall city offline'!$A$2:$A$2047,'Overall city offline (analysis)'!$A63,'overall city offline'!$B$2:$B$2047,'Overall city offline (analysis)'!M$1)</f>
        <v>1.23736092018194</v>
      </c>
      <c r="N63" s="6">
        <f>SUMIFS('overall city offline'!$C$2:$C$2047,'overall city offline'!$A$2:$A$2047,'Overall city offline (analysis)'!$A63,'overall city offline'!$B$2:$B$2047,'Overall city offline (analysis)'!N$1)</f>
        <v>0.85567258312267303</v>
      </c>
      <c r="O63" s="6">
        <f>SUMIFS('overall city offline'!$C$2:$C$2047,'overall city offline'!$A$2:$A$2047,'Overall city offline (analysis)'!$A63,'overall city offline'!$B$2:$B$2047,'Overall city offline (analysis)'!O$1)</f>
        <v>0.90465642744850505</v>
      </c>
      <c r="P63" s="6">
        <f>SUMIFS('overall city offline'!$C$2:$C$2047,'overall city offline'!$A$2:$A$2047,'Overall city offline (analysis)'!$A63,'overall city offline'!$B$2:$B$2047,'Overall city offline (analysis)'!P$1)</f>
        <v>0.75935256547839403</v>
      </c>
      <c r="Q63" s="6">
        <f>SUMIFS('overall city offline'!$C$2:$C$2047,'overall city offline'!$A$2:$A$2047,'Overall city offline (analysis)'!$A63,'overall city offline'!$B$2:$B$2047,'Overall city offline (analysis)'!Q$1)</f>
        <v>0.36179392356747497</v>
      </c>
      <c r="R63" s="6">
        <f>SUMIFS('overall city offline'!$C$2:$C$2047,'overall city offline'!$A$2:$A$2047,'Overall city offline (analysis)'!$A63,'overall city offline'!$B$2:$B$2047,'Overall city offline (analysis)'!R$1)</f>
        <v>0.466262631087901</v>
      </c>
      <c r="S63" s="6">
        <f>SUMIFS('overall city offline'!$C$2:$C$2047,'overall city offline'!$A$2:$A$2047,'Overall city offline (analysis)'!$A63,'overall city offline'!$B$2:$B$2047,'Overall city offline (analysis)'!S$1)</f>
        <v>0.63254656938615095</v>
      </c>
      <c r="T63" s="6">
        <f>SUMIFS('overall city offline'!$C$2:$C$2047,'overall city offline'!$A$2:$A$2047,'Overall city offline (analysis)'!$A63,'overall city offline'!$B$2:$B$2047,'Overall city offline (analysis)'!T$1)</f>
        <v>0.88988508138700195</v>
      </c>
      <c r="U63" s="6">
        <f>SUMIFS('overall city offline'!$C$2:$C$2047,'overall city offline'!$A$2:$A$2047,'Overall city offline (analysis)'!$A63,'overall city offline'!$B$2:$B$2047,'Overall city offline (analysis)'!U$1)</f>
        <v>1.02422792648199</v>
      </c>
      <c r="V63" s="6">
        <f>SUMIFS('overall city offline'!$C$2:$C$2047,'overall city offline'!$A$2:$A$2047,'Overall city offline (analysis)'!$A63,'overall city offline'!$B$2:$B$2047,'Overall city offline (analysis)'!V$1)</f>
        <v>0.95393889940461596</v>
      </c>
      <c r="W63" s="6">
        <f>SUMIFS('overall city offline'!$C$2:$C$2047,'overall city offline'!$A$2:$A$2047,'Overall city offline (analysis)'!$A63,'overall city offline'!$B$2:$B$2047,'Overall city offline (analysis)'!W$1)</f>
        <v>0.98836973632904301</v>
      </c>
      <c r="X63" s="6">
        <f>SUMIFS('overall city offline'!$C$2:$C$2047,'overall city offline'!$A$2:$A$2047,'Overall city offline (analysis)'!$A63,'overall city offline'!$B$2:$B$2047,'Overall city offline (analysis)'!X$1)</f>
        <v>0.61195562228066802</v>
      </c>
      <c r="Y63" s="6">
        <f>SUMIFS('overall city offline'!$C$2:$C$2047,'overall city offline'!$A$2:$A$2047,'Overall city offline (analysis)'!$A63,'overall city offline'!$B$2:$B$2047,'Overall city offline (analysis)'!Y$1)</f>
        <v>1.0458991438638101</v>
      </c>
      <c r="Z63" s="6">
        <f>SUMIFS('overall city offline'!$C$2:$C$2047,'overall city offline'!$A$2:$A$2047,'Overall city offline (analysis)'!$A63,'overall city offline'!$B$2:$B$2047,'Overall city offline (analysis)'!Z$1)</f>
        <v>0.46381461968681398</v>
      </c>
      <c r="AA63" s="6">
        <f>SUMIFS('overall city offline'!$C$2:$C$2047,'overall city offline'!$A$2:$A$2047,'Overall city offline (analysis)'!$A63,'overall city offline'!$B$2:$B$2047,'Overall city offline (analysis)'!AA$1)</f>
        <v>0.462656625138128</v>
      </c>
      <c r="AB63" s="6">
        <f>SUMIFS('overall city offline'!$C$2:$C$2047,'overall city offline'!$A$2:$A$2047,'Overall city offline (analysis)'!$A63,'overall city offline'!$B$2:$B$2047,'Overall city offline (analysis)'!AB$1)</f>
        <v>0.58809195605768405</v>
      </c>
      <c r="AC63" s="6">
        <f>SUMIFS('overall city offline'!$C$2:$C$2047,'overall city offline'!$A$2:$A$2047,'Overall city offline (analysis)'!$A63,'overall city offline'!$B$2:$B$2047,'Overall city offline (analysis)'!AC$1)</f>
        <v>0.79705176776682796</v>
      </c>
      <c r="AD63" s="6">
        <f>SUMIFS('overall city offline'!$C$2:$C$2047,'overall city offline'!$A$2:$A$2047,'Overall city offline (analysis)'!$A63,'overall city offline'!$B$2:$B$2047,'Overall city offline (analysis)'!AD$1)</f>
        <v>1.01470906698233</v>
      </c>
      <c r="AE63" s="6">
        <f>SUMIFS('overall city offline'!$C$2:$C$2047,'overall city offline'!$A$2:$A$2047,'Overall city offline (analysis)'!$A63,'overall city offline'!$B$2:$B$2047,'Overall city offline (analysis)'!AE$1)</f>
        <v>1.0562093423064201</v>
      </c>
      <c r="AF63" s="6">
        <f>SUMIFS('overall city offline'!$C$2:$C$2047,'overall city offline'!$A$2:$A$2047,'Overall city offline (analysis)'!$A63,'overall city offline'!$B$2:$B$2047,'Overall city offline (analysis)'!AF$1)</f>
        <v>1.1398945487777401</v>
      </c>
      <c r="AG63" s="6">
        <f>SUMIFS('overall city offline'!$C$2:$C$2047,'overall city offline'!$A$2:$A$2047,'Overall city offline (analysis)'!$A63,'overall city offline'!$B$2:$B$2047,'Overall city offline (analysis)'!AG$1)</f>
        <v>1.1730935566344001</v>
      </c>
      <c r="AH63" s="6">
        <f>SUMIFS('overall city offline'!$C$2:$C$2047,'overall city offline'!$A$2:$A$2047,'Overall city offline (analysis)'!$A63,'overall city offline'!$B$2:$B$2047,'Overall city offline (analysis)'!AH$1)</f>
        <v>1.0609959118381</v>
      </c>
      <c r="AK63" t="s">
        <v>20</v>
      </c>
      <c r="AL63" s="6">
        <v>0.91921413556417797</v>
      </c>
    </row>
  </sheetData>
  <sortState ref="AJ2:AL63">
    <sortCondition descending="1" ref="AL1:AL63"/>
  </sortState>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680AD-928D-FB4D-B411-57C15516CFD8}">
  <dimension ref="A1:AS64"/>
  <sheetViews>
    <sheetView workbookViewId="0">
      <selection activeCell="Q2" sqref="Q1:Q2"/>
    </sheetView>
  </sheetViews>
  <sheetFormatPr defaultColWidth="11.5703125" defaultRowHeight="15" x14ac:dyDescent="0.25"/>
  <sheetData>
    <row r="1" spans="1:45" x14ac:dyDescent="0.25">
      <c r="B1" s="11">
        <v>43466</v>
      </c>
      <c r="C1" s="11">
        <v>43497</v>
      </c>
      <c r="D1" s="11">
        <v>43525</v>
      </c>
      <c r="E1" s="11">
        <v>43556</v>
      </c>
      <c r="F1" s="11">
        <v>43586</v>
      </c>
      <c r="G1" s="11">
        <v>43617</v>
      </c>
      <c r="H1" s="11">
        <v>43647</v>
      </c>
      <c r="I1" s="11">
        <v>43678</v>
      </c>
      <c r="J1" s="11">
        <v>43709</v>
      </c>
      <c r="K1" s="11">
        <v>43739</v>
      </c>
      <c r="L1" s="11">
        <v>43770</v>
      </c>
      <c r="M1" s="11">
        <v>43800</v>
      </c>
      <c r="N1" s="11">
        <v>43831</v>
      </c>
      <c r="O1" s="11">
        <v>43862</v>
      </c>
      <c r="P1" s="11">
        <v>43891</v>
      </c>
      <c r="Q1" s="11">
        <v>43922</v>
      </c>
      <c r="R1" s="11">
        <v>43952</v>
      </c>
      <c r="S1" s="11">
        <v>43983</v>
      </c>
      <c r="T1" s="11">
        <v>44013</v>
      </c>
      <c r="U1" s="11">
        <v>44044</v>
      </c>
      <c r="V1" s="11">
        <v>44075</v>
      </c>
      <c r="W1" s="11">
        <v>44105</v>
      </c>
      <c r="X1" s="11">
        <v>44136</v>
      </c>
      <c r="Y1" s="11">
        <v>44166</v>
      </c>
      <c r="Z1" s="11">
        <v>44197</v>
      </c>
      <c r="AA1" s="11">
        <v>44228</v>
      </c>
      <c r="AB1" s="11">
        <v>44256</v>
      </c>
      <c r="AC1" s="11">
        <v>44287</v>
      </c>
      <c r="AD1" s="11">
        <v>44317</v>
      </c>
      <c r="AE1" s="11">
        <v>44348</v>
      </c>
      <c r="AF1" s="11">
        <v>44378</v>
      </c>
      <c r="AG1" s="11">
        <v>44409</v>
      </c>
      <c r="AH1" s="11">
        <v>44440</v>
      </c>
      <c r="AJ1" s="21" t="s">
        <v>89</v>
      </c>
      <c r="AL1" t="s">
        <v>102</v>
      </c>
      <c r="AO1" t="s">
        <v>103</v>
      </c>
    </row>
    <row r="2" spans="1:45" x14ac:dyDescent="0.25">
      <c r="A2" t="s">
        <v>7</v>
      </c>
      <c r="B2" s="6">
        <f>SUMIFS('city centre offline'!$C$2:$C$2047,'city centre offline'!$A$2:$A$2047,'City centre offline (analysis)'!$A2,'city centre offline'!$B$2:$B$2047,'City centre offline (analysis)'!B$1)</f>
        <v>0.77486208565196601</v>
      </c>
      <c r="C2" s="6">
        <f>SUMIFS('city centre offline'!$C$2:$C$2047,'city centre offline'!$A$2:$A$2047,'City centre offline (analysis)'!$A2,'city centre offline'!$B$2:$B$2047,'City centre offline (analysis)'!C$1)</f>
        <v>0.82152301042321496</v>
      </c>
      <c r="D2" s="6">
        <f>SUMIFS('city centre offline'!$C$2:$C$2047,'city centre offline'!$A$2:$A$2047,'City centre offline (analysis)'!$A2,'city centre offline'!$B$2:$B$2047,'City centre offline (analysis)'!D$1)</f>
        <v>0.99898324507840197</v>
      </c>
      <c r="E2" s="6">
        <f>SUMIFS('city centre offline'!$C$2:$C$2047,'city centre offline'!$A$2:$A$2047,'City centre offline (analysis)'!$A2,'city centre offline'!$B$2:$B$2047,'City centre offline (analysis)'!E$1)</f>
        <v>0.92010918784043005</v>
      </c>
      <c r="F2" s="6">
        <f>SUMIFS('city centre offline'!$C$2:$C$2047,'city centre offline'!$A$2:$A$2047,'City centre offline (analysis)'!$A2,'city centre offline'!$B$2:$B$2047,'City centre offline (analysis)'!F$1)</f>
        <v>1.02287668289534</v>
      </c>
      <c r="G2" s="6">
        <f>SUMIFS('city centre offline'!$C$2:$C$2047,'city centre offline'!$A$2:$A$2047,'City centre offline (analysis)'!$A2,'city centre offline'!$B$2:$B$2047,'City centre offline (analysis)'!G$1)</f>
        <v>0.98073541489277005</v>
      </c>
      <c r="H2" s="6">
        <f>SUMIFS('city centre offline'!$C$2:$C$2047,'city centre offline'!$A$2:$A$2047,'City centre offline (analysis)'!$A2,'city centre offline'!$B$2:$B$2047,'City centre offline (analysis)'!H$1)</f>
        <v>0.96562236467898799</v>
      </c>
      <c r="I2" s="6">
        <f>SUMIFS('city centre offline'!$C$2:$C$2047,'city centre offline'!$A$2:$A$2047,'City centre offline (analysis)'!$A2,'city centre offline'!$B$2:$B$2047,'City centre offline (analysis)'!I$1)</f>
        <v>0.97810632098277805</v>
      </c>
      <c r="J2" s="6">
        <f>SUMIFS('city centre offline'!$C$2:$C$2047,'city centre offline'!$A$2:$A$2047,'City centre offline (analysis)'!$A2,'city centre offline'!$B$2:$B$2047,'City centre offline (analysis)'!J$1)</f>
        <v>0.93152006583709102</v>
      </c>
      <c r="K2" s="6">
        <f>SUMIFS('city centre offline'!$C$2:$C$2047,'city centre offline'!$A$2:$A$2047,'City centre offline (analysis)'!$A2,'city centre offline'!$B$2:$B$2047,'City centre offline (analysis)'!K$1)</f>
        <v>0.97745378051590504</v>
      </c>
      <c r="L2" s="6">
        <f>SUMIFS('city centre offline'!$C$2:$C$2047,'city centre offline'!$A$2:$A$2047,'City centre offline (analysis)'!$A2,'city centre offline'!$B$2:$B$2047,'City centre offline (analysis)'!L$1)</f>
        <v>1.116822440023</v>
      </c>
      <c r="M2" s="6">
        <f>SUMIFS('city centre offline'!$C$2:$C$2047,'city centre offline'!$A$2:$A$2047,'City centre offline (analysis)'!$A2,'city centre offline'!$B$2:$B$2047,'City centre offline (analysis)'!M$1)</f>
        <v>1.51138540118012</v>
      </c>
      <c r="N2" s="6">
        <f>SUMIFS('city centre offline'!$C$2:$C$2047,'city centre offline'!$A$2:$A$2047,'City centre offline (analysis)'!$A2,'city centre offline'!$B$2:$B$2047,'City centre offline (analysis)'!N$1)</f>
        <v>0.81835789296522499</v>
      </c>
      <c r="O2" s="6">
        <f>SUMIFS('city centre offline'!$C$2:$C$2047,'city centre offline'!$A$2:$A$2047,'City centre offline (analysis)'!$A2,'city centre offline'!$B$2:$B$2047,'City centre offline (analysis)'!O$1)</f>
        <v>0.87893901509100303</v>
      </c>
      <c r="P2" s="6">
        <f>SUMIFS('city centre offline'!$C$2:$C$2047,'city centre offline'!$A$2:$A$2047,'City centre offline (analysis)'!$A2,'city centre offline'!$B$2:$B$2047,'City centre offline (analysis)'!P$1)</f>
        <v>0.59868572625383398</v>
      </c>
      <c r="Q2" s="6">
        <f>SUMIFS('city centre offline'!$C$2:$C$2047,'city centre offline'!$A$2:$A$2047,'City centre offline (analysis)'!$A2,'city centre offline'!$B$2:$B$2047,'City centre offline (analysis)'!Q$1)</f>
        <v>9.21535270840277E-2</v>
      </c>
      <c r="R2" s="6">
        <f>SUMIFS('city centre offline'!$C$2:$C$2047,'city centre offline'!$A$2:$A$2047,'City centre offline (analysis)'!$A2,'city centre offline'!$B$2:$B$2047,'City centre offline (analysis)'!R$1)</f>
        <v>0.103996614243117</v>
      </c>
      <c r="S2" s="6">
        <f>SUMIFS('city centre offline'!$C$2:$C$2047,'city centre offline'!$A$2:$A$2047,'City centre offline (analysis)'!$A2,'city centre offline'!$B$2:$B$2047,'City centre offline (analysis)'!S$1)</f>
        <v>0.13369900105030499</v>
      </c>
      <c r="T2" s="6">
        <f>SUMIFS('city centre offline'!$C$2:$C$2047,'city centre offline'!$A$2:$A$2047,'City centre offline (analysis)'!$A2,'city centre offline'!$B$2:$B$2047,'City centre offline (analysis)'!T$1)</f>
        <v>0.52303293157167396</v>
      </c>
      <c r="U2" s="6">
        <f>SUMIFS('city centre offline'!$C$2:$C$2047,'city centre offline'!$A$2:$A$2047,'City centre offline (analysis)'!$A2,'city centre offline'!$B$2:$B$2047,'City centre offline (analysis)'!U$1)</f>
        <v>0.49996645053965999</v>
      </c>
      <c r="V2" s="6">
        <f>SUMIFS('city centre offline'!$C$2:$C$2047,'city centre offline'!$A$2:$A$2047,'City centre offline (analysis)'!$A2,'city centre offline'!$B$2:$B$2047,'City centre offline (analysis)'!V$1)</f>
        <v>0.65838722031172503</v>
      </c>
      <c r="W2" s="6">
        <f>SUMIFS('city centre offline'!$C$2:$C$2047,'city centre offline'!$A$2:$A$2047,'City centre offline (analysis)'!$A2,'city centre offline'!$B$2:$B$2047,'City centre offline (analysis)'!W$1)</f>
        <v>0.71502007851632898</v>
      </c>
      <c r="X2" s="6">
        <f>SUMIFS('city centre offline'!$C$2:$C$2047,'city centre offline'!$A$2:$A$2047,'City centre offline (analysis)'!$A2,'city centre offline'!$B$2:$B$2047,'City centre offline (analysis)'!X$1)</f>
        <v>0.81127761719076696</v>
      </c>
      <c r="Y2" s="6">
        <f>SUMIFS('city centre offline'!$C$2:$C$2047,'city centre offline'!$A$2:$A$2047,'City centre offline (analysis)'!$A2,'city centre offline'!$B$2:$B$2047,'City centre offline (analysis)'!Y$1)</f>
        <v>0.94992759708211905</v>
      </c>
      <c r="Z2" s="6">
        <f>SUMIFS('city centre offline'!$C$2:$C$2047,'city centre offline'!$A$2:$A$2047,'City centre offline (analysis)'!$A2,'city centre offline'!$B$2:$B$2047,'City centre offline (analysis)'!Z$1)</f>
        <v>0.140719652942389</v>
      </c>
      <c r="AA2" s="6">
        <f>SUMIFS('city centre offline'!$C$2:$C$2047,'city centre offline'!$A$2:$A$2047,'City centre offline (analysis)'!$A2,'city centre offline'!$B$2:$B$2047,'City centre offline (analysis)'!AA$1)</f>
        <v>0.14758761104110199</v>
      </c>
      <c r="AB2" s="6">
        <f>SUMIFS('city centre offline'!$C$2:$C$2047,'city centre offline'!$A$2:$A$2047,'City centre offline (analysis)'!$A2,'city centre offline'!$B$2:$B$2047,'City centre offline (analysis)'!AB$1)</f>
        <v>0.1892265226756</v>
      </c>
      <c r="AC2" s="6">
        <f>SUMIFS('city centre offline'!$C$2:$C$2047,'city centre offline'!$A$2:$A$2047,'City centre offline (analysis)'!$A2,'city centre offline'!$B$2:$B$2047,'City centre offline (analysis)'!AC$1)</f>
        <v>0.32581188866259098</v>
      </c>
      <c r="AD2" s="6">
        <f>SUMIFS('city centre offline'!$C$2:$C$2047,'city centre offline'!$A$2:$A$2047,'City centre offline (analysis)'!$A2,'city centre offline'!$B$2:$B$2047,'City centre offline (analysis)'!AD$1)</f>
        <v>0.76241677367485605</v>
      </c>
      <c r="AE2" s="6">
        <f>SUMIFS('city centre offline'!$C$2:$C$2047,'city centre offline'!$A$2:$A$2047,'City centre offline (analysis)'!$A2,'city centre offline'!$B$2:$B$2047,'City centre offline (analysis)'!AE$1)</f>
        <v>0.70650581047686001</v>
      </c>
      <c r="AF2" s="6">
        <f>SUMIFS('city centre offline'!$C$2:$C$2047,'city centre offline'!$A$2:$A$2047,'City centre offline (analysis)'!$A2,'city centre offline'!$B$2:$B$2047,'City centre offline (analysis)'!AF$1)</f>
        <v>0.74165461219675499</v>
      </c>
      <c r="AG2" s="6">
        <f>SUMIFS('city centre offline'!$C$2:$C$2047,'city centre offline'!$A$2:$A$2047,'City centre offline (analysis)'!$A2,'city centre offline'!$B$2:$B$2047,'City centre offline (analysis)'!AG$1)</f>
        <v>0.78770893136629405</v>
      </c>
      <c r="AH2" s="6">
        <f>SUMIFS('city centre offline'!$C$2:$C$2047,'city centre offline'!$A$2:$A$2047,'City centre offline (analysis)'!$A2,'city centre offline'!$B$2:$B$2047,'City centre offline (analysis)'!AH$1)</f>
        <v>0.81383853437807896</v>
      </c>
      <c r="AK2" t="s">
        <v>68</v>
      </c>
      <c r="AL2" s="6">
        <v>1.17904709898294</v>
      </c>
      <c r="AP2" t="s">
        <v>104</v>
      </c>
      <c r="AQ2" t="s">
        <v>105</v>
      </c>
      <c r="AR2" t="s">
        <v>107</v>
      </c>
      <c r="AS2" t="s">
        <v>108</v>
      </c>
    </row>
    <row r="3" spans="1:45" x14ac:dyDescent="0.25">
      <c r="A3" t="s">
        <v>8</v>
      </c>
      <c r="B3" s="6">
        <f>SUMIFS('city centre offline'!$C$2:$C$2047,'city centre offline'!$A$2:$A$2047,'City centre offline (analysis)'!$A3,'city centre offline'!$B$2:$B$2047,'City centre offline (analysis)'!B$1)</f>
        <v>0.931481405298904</v>
      </c>
      <c r="C3" s="6">
        <f>SUMIFS('city centre offline'!$C$2:$C$2047,'city centre offline'!$A$2:$A$2047,'City centre offline (analysis)'!$A3,'city centre offline'!$B$2:$B$2047,'City centre offline (analysis)'!C$1)</f>
        <v>1.1922274682190901</v>
      </c>
      <c r="D3" s="6">
        <f>SUMIFS('city centre offline'!$C$2:$C$2047,'city centre offline'!$A$2:$A$2047,'City centre offline (analysis)'!$A3,'city centre offline'!$B$2:$B$2047,'City centre offline (analysis)'!D$1)</f>
        <v>1.0588934829388399</v>
      </c>
      <c r="E3" s="6">
        <f>SUMIFS('city centre offline'!$C$2:$C$2047,'city centre offline'!$A$2:$A$2047,'City centre offline (analysis)'!$A3,'city centre offline'!$B$2:$B$2047,'City centre offline (analysis)'!E$1)</f>
        <v>1.04512606412443</v>
      </c>
      <c r="F3" s="6">
        <f>SUMIFS('city centre offline'!$C$2:$C$2047,'city centre offline'!$A$2:$A$2047,'City centre offline (analysis)'!$A3,'city centre offline'!$B$2:$B$2047,'City centre offline (analysis)'!F$1)</f>
        <v>0.94648133743631402</v>
      </c>
      <c r="G3" s="6">
        <f>SUMIFS('city centre offline'!$C$2:$C$2047,'city centre offline'!$A$2:$A$2047,'City centre offline (analysis)'!$A3,'city centre offline'!$B$2:$B$2047,'City centre offline (analysis)'!G$1)</f>
        <v>0.85734919414257205</v>
      </c>
      <c r="H3" s="6">
        <f>SUMIFS('city centre offline'!$C$2:$C$2047,'city centre offline'!$A$2:$A$2047,'City centre offline (analysis)'!$A3,'city centre offline'!$B$2:$B$2047,'City centre offline (analysis)'!H$1)</f>
        <v>1.02316475298202</v>
      </c>
      <c r="I3" s="6">
        <f>SUMIFS('city centre offline'!$C$2:$C$2047,'city centre offline'!$A$2:$A$2047,'City centre offline (analysis)'!$A3,'city centre offline'!$B$2:$B$2047,'City centre offline (analysis)'!I$1)</f>
        <v>1.0361591936635799</v>
      </c>
      <c r="J3" s="6">
        <f>SUMIFS('city centre offline'!$C$2:$C$2047,'city centre offline'!$A$2:$A$2047,'City centre offline (analysis)'!$A3,'city centre offline'!$B$2:$B$2047,'City centre offline (analysis)'!J$1)</f>
        <v>0.92406835577612301</v>
      </c>
      <c r="K3" s="6">
        <f>SUMIFS('city centre offline'!$C$2:$C$2047,'city centre offline'!$A$2:$A$2047,'City centre offline (analysis)'!$A3,'city centre offline'!$B$2:$B$2047,'City centre offline (analysis)'!K$1)</f>
        <v>1.07932185027349</v>
      </c>
      <c r="L3" s="6">
        <f>SUMIFS('city centre offline'!$C$2:$C$2047,'city centre offline'!$A$2:$A$2047,'City centre offline (analysis)'!$A3,'city centre offline'!$B$2:$B$2047,'City centre offline (analysis)'!L$1)</f>
        <v>0.96186010845883696</v>
      </c>
      <c r="M3" s="6">
        <f>SUMIFS('city centre offline'!$C$2:$C$2047,'city centre offline'!$A$2:$A$2047,'City centre offline (analysis)'!$A3,'city centre offline'!$B$2:$B$2047,'City centre offline (analysis)'!M$1)</f>
        <v>0.94386678668580404</v>
      </c>
      <c r="N3" s="6">
        <f>SUMIFS('city centre offline'!$C$2:$C$2047,'city centre offline'!$A$2:$A$2047,'City centre offline (analysis)'!$A3,'city centre offline'!$B$2:$B$2047,'City centre offline (analysis)'!N$1)</f>
        <v>0.97739583927610996</v>
      </c>
      <c r="O3" s="6">
        <f>SUMIFS('city centre offline'!$C$2:$C$2047,'city centre offline'!$A$2:$A$2047,'City centre offline (analysis)'!$A3,'city centre offline'!$B$2:$B$2047,'City centre offline (analysis)'!O$1)</f>
        <v>1.13248093445527</v>
      </c>
      <c r="P3" s="6">
        <f>SUMIFS('city centre offline'!$C$2:$C$2047,'city centre offline'!$A$2:$A$2047,'City centre offline (analysis)'!$A3,'city centre offline'!$B$2:$B$2047,'City centre offline (analysis)'!P$1)</f>
        <v>0.82268619878970695</v>
      </c>
      <c r="Q3" s="6">
        <f>SUMIFS('city centre offline'!$C$2:$C$2047,'city centre offline'!$A$2:$A$2047,'City centre offline (analysis)'!$A3,'city centre offline'!$B$2:$B$2047,'City centre offline (analysis)'!Q$1)</f>
        <v>0.29067061699892</v>
      </c>
      <c r="R3" s="6">
        <f>SUMIFS('city centre offline'!$C$2:$C$2047,'city centre offline'!$A$2:$A$2047,'City centre offline (analysis)'!$A3,'city centre offline'!$B$2:$B$2047,'City centre offline (analysis)'!R$1)</f>
        <v>0.3432018620017</v>
      </c>
      <c r="S3" s="6">
        <f>SUMIFS('city centre offline'!$C$2:$C$2047,'city centre offline'!$A$2:$A$2047,'City centre offline (analysis)'!$A3,'city centre offline'!$B$2:$B$2047,'City centre offline (analysis)'!S$1)</f>
        <v>0.45337476845242702</v>
      </c>
      <c r="T3" s="6">
        <f>SUMIFS('city centre offline'!$C$2:$C$2047,'city centre offline'!$A$2:$A$2047,'City centre offline (analysis)'!$A3,'city centre offline'!$B$2:$B$2047,'City centre offline (analysis)'!T$1)</f>
        <v>0.82726134086650305</v>
      </c>
      <c r="U3" s="6">
        <f>SUMIFS('city centre offline'!$C$2:$C$2047,'city centre offline'!$A$2:$A$2047,'City centre offline (analysis)'!$A3,'city centre offline'!$B$2:$B$2047,'City centre offline (analysis)'!U$1)</f>
        <v>0.692735261912795</v>
      </c>
      <c r="V3" s="6">
        <f>SUMIFS('city centre offline'!$C$2:$C$2047,'city centre offline'!$A$2:$A$2047,'City centre offline (analysis)'!$A3,'city centre offline'!$B$2:$B$2047,'City centre offline (analysis)'!V$1)</f>
        <v>0.73812123757102199</v>
      </c>
      <c r="W3" s="6">
        <f>SUMIFS('city centre offline'!$C$2:$C$2047,'city centre offline'!$A$2:$A$2047,'City centre offline (analysis)'!$A3,'city centre offline'!$B$2:$B$2047,'City centre offline (analysis)'!W$1)</f>
        <v>0.71458260680277697</v>
      </c>
      <c r="X3" s="6">
        <f>SUMIFS('city centre offline'!$C$2:$C$2047,'city centre offline'!$A$2:$A$2047,'City centre offline (analysis)'!$A3,'city centre offline'!$B$2:$B$2047,'City centre offline (analysis)'!X$1)</f>
        <v>0.496098004367586</v>
      </c>
      <c r="Y3" s="6">
        <f>SUMIFS('city centre offline'!$C$2:$C$2047,'city centre offline'!$A$2:$A$2047,'City centre offline (analysis)'!$A3,'city centre offline'!$B$2:$B$2047,'City centre offline (analysis)'!Y$1)</f>
        <v>0.73871404320943901</v>
      </c>
      <c r="Z3" s="6">
        <f>SUMIFS('city centre offline'!$C$2:$C$2047,'city centre offline'!$A$2:$A$2047,'City centre offline (analysis)'!$A3,'city centre offline'!$B$2:$B$2047,'City centre offline (analysis)'!Z$1)</f>
        <v>0.41755414099051402</v>
      </c>
      <c r="AA3" s="6">
        <f>SUMIFS('city centre offline'!$C$2:$C$2047,'city centre offline'!$A$2:$A$2047,'City centre offline (analysis)'!$A3,'city centre offline'!$B$2:$B$2047,'City centre offline (analysis)'!AA$1)</f>
        <v>0.43014548146429998</v>
      </c>
      <c r="AB3" s="6">
        <f>SUMIFS('city centre offline'!$C$2:$C$2047,'city centre offline'!$A$2:$A$2047,'City centre offline (analysis)'!$A3,'city centre offline'!$B$2:$B$2047,'City centre offline (analysis)'!AB$1)</f>
        <v>0.51279117663518303</v>
      </c>
      <c r="AC3" s="6">
        <f>SUMIFS('city centre offline'!$C$2:$C$2047,'city centre offline'!$A$2:$A$2047,'City centre offline (analysis)'!$A3,'city centre offline'!$B$2:$B$2047,'City centre offline (analysis)'!AC$1)</f>
        <v>0.65408325706620296</v>
      </c>
      <c r="AD3" s="6">
        <f>SUMIFS('city centre offline'!$C$2:$C$2047,'city centre offline'!$A$2:$A$2047,'City centre offline (analysis)'!$A3,'city centre offline'!$B$2:$B$2047,'City centre offline (analysis)'!AD$1)</f>
        <v>0.87123877753455103</v>
      </c>
      <c r="AE3" s="6">
        <f>SUMIFS('city centre offline'!$C$2:$C$2047,'city centre offline'!$A$2:$A$2047,'City centre offline (analysis)'!$A3,'city centre offline'!$B$2:$B$2047,'City centre offline (analysis)'!AE$1)</f>
        <v>0.77893702827928402</v>
      </c>
      <c r="AF3" s="6">
        <f>SUMIFS('city centre offline'!$C$2:$C$2047,'city centre offline'!$A$2:$A$2047,'City centre offline (analysis)'!$A3,'city centre offline'!$B$2:$B$2047,'City centre offline (analysis)'!AF$1)</f>
        <v>0.84869490866015196</v>
      </c>
      <c r="AG3" s="6">
        <f>SUMIFS('city centre offline'!$C$2:$C$2047,'city centre offline'!$A$2:$A$2047,'City centre offline (analysis)'!$A3,'city centre offline'!$B$2:$B$2047,'City centre offline (analysis)'!AG$1)</f>
        <v>0.99785099416151701</v>
      </c>
      <c r="AH3" s="6">
        <f>SUMIFS('city centre offline'!$C$2:$C$2047,'city centre offline'!$A$2:$A$2047,'City centre offline (analysis)'!$A3,'city centre offline'!$B$2:$B$2047,'City centre offline (analysis)'!AH$1)</f>
        <v>0.92773581933138005</v>
      </c>
      <c r="AK3" t="s">
        <v>14</v>
      </c>
      <c r="AL3" s="6">
        <v>1.16913153325644</v>
      </c>
      <c r="AO3" t="s">
        <v>68</v>
      </c>
      <c r="AP3" s="6">
        <v>1.17904709898294</v>
      </c>
      <c r="AQ3" s="6">
        <f>VLOOKUP(AO3,'Overall city offline (analysis)'!$AK$2:$AL$63,2,FALSE)</f>
        <v>1.0609959118381</v>
      </c>
      <c r="AR3" s="20">
        <f>(AQ3-AP3)*100</f>
        <v>-11.805118714483998</v>
      </c>
      <c r="AS3" s="20">
        <f>VLOOKUP(AO3,'CC share tops bottoms'!$A$2:$F$63,6,FALSE)</f>
        <v>3.1298550227438215</v>
      </c>
    </row>
    <row r="4" spans="1:45" x14ac:dyDescent="0.25">
      <c r="A4" t="s">
        <v>9</v>
      </c>
      <c r="B4" s="6">
        <f>SUMIFS('city centre offline'!$C$2:$C$2047,'city centre offline'!$A$2:$A$2047,'City centre offline (analysis)'!$A4,'city centre offline'!$B$2:$B$2047,'City centre offline (analysis)'!B$1)</f>
        <v>0.86834139427664003</v>
      </c>
      <c r="C4" s="6">
        <f>SUMIFS('city centre offline'!$C$2:$C$2047,'city centre offline'!$A$2:$A$2047,'City centre offline (analysis)'!$A4,'city centre offline'!$B$2:$B$2047,'City centre offline (analysis)'!C$1)</f>
        <v>0.85015933614406303</v>
      </c>
      <c r="D4" s="6">
        <f>SUMIFS('city centre offline'!$C$2:$C$2047,'city centre offline'!$A$2:$A$2047,'City centre offline (analysis)'!$A4,'city centre offline'!$B$2:$B$2047,'City centre offline (analysis)'!D$1)</f>
        <v>1.00528677127974</v>
      </c>
      <c r="E4" s="6">
        <f>SUMIFS('city centre offline'!$C$2:$C$2047,'city centre offline'!$A$2:$A$2047,'City centre offline (analysis)'!$A4,'city centre offline'!$B$2:$B$2047,'City centre offline (analysis)'!E$1)</f>
        <v>0.99225379224001098</v>
      </c>
      <c r="F4" s="6">
        <f>SUMIFS('city centre offline'!$C$2:$C$2047,'city centre offline'!$A$2:$A$2047,'City centre offline (analysis)'!$A4,'city centre offline'!$B$2:$B$2047,'City centre offline (analysis)'!F$1)</f>
        <v>1.01855755851715</v>
      </c>
      <c r="G4" s="6">
        <f>SUMIFS('city centre offline'!$C$2:$C$2047,'city centre offline'!$A$2:$A$2047,'City centre offline (analysis)'!$A4,'city centre offline'!$B$2:$B$2047,'City centre offline (analysis)'!G$1)</f>
        <v>0.98378408139125595</v>
      </c>
      <c r="H4" s="6">
        <f>SUMIFS('city centre offline'!$C$2:$C$2047,'city centre offline'!$A$2:$A$2047,'City centre offline (analysis)'!$A4,'city centre offline'!$B$2:$B$2047,'City centre offline (analysis)'!H$1)</f>
        <v>1.01661352966237</v>
      </c>
      <c r="I4" s="6">
        <f>SUMIFS('city centre offline'!$C$2:$C$2047,'city centre offline'!$A$2:$A$2047,'City centre offline (analysis)'!$A4,'city centre offline'!$B$2:$B$2047,'City centre offline (analysis)'!I$1)</f>
        <v>0.997652109209197</v>
      </c>
      <c r="J4" s="6">
        <f>SUMIFS('city centre offline'!$C$2:$C$2047,'city centre offline'!$A$2:$A$2047,'City centre offline (analysis)'!$A4,'city centre offline'!$B$2:$B$2047,'City centre offline (analysis)'!J$1)</f>
        <v>0.92736793182414601</v>
      </c>
      <c r="K4" s="6">
        <f>SUMIFS('city centre offline'!$C$2:$C$2047,'city centre offline'!$A$2:$A$2047,'City centre offline (analysis)'!$A4,'city centre offline'!$B$2:$B$2047,'City centre offline (analysis)'!K$1)</f>
        <v>0.99400368490181701</v>
      </c>
      <c r="L4" s="6">
        <f>SUMIFS('city centre offline'!$C$2:$C$2047,'city centre offline'!$A$2:$A$2047,'City centre offline (analysis)'!$A4,'city centre offline'!$B$2:$B$2047,'City centre offline (analysis)'!L$1)</f>
        <v>1.0681363857126001</v>
      </c>
      <c r="M4" s="6">
        <f>SUMIFS('city centre offline'!$C$2:$C$2047,'city centre offline'!$A$2:$A$2047,'City centre offline (analysis)'!$A4,'city centre offline'!$B$2:$B$2047,'City centre offline (analysis)'!M$1)</f>
        <v>1.27784342484101</v>
      </c>
      <c r="N4" s="6">
        <f>SUMIFS('city centre offline'!$C$2:$C$2047,'city centre offline'!$A$2:$A$2047,'City centre offline (analysis)'!$A4,'city centre offline'!$B$2:$B$2047,'City centre offline (analysis)'!N$1)</f>
        <v>0.90821070945738702</v>
      </c>
      <c r="O4" s="6">
        <f>SUMIFS('city centre offline'!$C$2:$C$2047,'city centre offline'!$A$2:$A$2047,'City centre offline (analysis)'!$A4,'city centre offline'!$B$2:$B$2047,'City centre offline (analysis)'!O$1)</f>
        <v>0.92245698875697502</v>
      </c>
      <c r="P4" s="6">
        <f>SUMIFS('city centre offline'!$C$2:$C$2047,'city centre offline'!$A$2:$A$2047,'City centre offline (analysis)'!$A4,'city centre offline'!$B$2:$B$2047,'City centre offline (analysis)'!P$1)</f>
        <v>0.78259819552574905</v>
      </c>
      <c r="Q4" s="6">
        <f>SUMIFS('city centre offline'!$C$2:$C$2047,'city centre offline'!$A$2:$A$2047,'City centre offline (analysis)'!$A4,'city centre offline'!$B$2:$B$2047,'City centre offline (analysis)'!Q$1)</f>
        <v>0.35078918896466699</v>
      </c>
      <c r="R4" s="6">
        <f>SUMIFS('city centre offline'!$C$2:$C$2047,'city centre offline'!$A$2:$A$2047,'City centre offline (analysis)'!$A4,'city centre offline'!$B$2:$B$2047,'City centre offline (analysis)'!R$1)</f>
        <v>0.43496243718068101</v>
      </c>
      <c r="S4" s="6">
        <f>SUMIFS('city centre offline'!$C$2:$C$2047,'city centre offline'!$A$2:$A$2047,'City centre offline (analysis)'!$A4,'city centre offline'!$B$2:$B$2047,'City centre offline (analysis)'!S$1)</f>
        <v>0.65271396767113599</v>
      </c>
      <c r="T4" s="6">
        <f>SUMIFS('city centre offline'!$C$2:$C$2047,'city centre offline'!$A$2:$A$2047,'City centre offline (analysis)'!$A4,'city centre offline'!$B$2:$B$2047,'City centre offline (analysis)'!T$1)</f>
        <v>0.89412970862723395</v>
      </c>
      <c r="U4" s="6">
        <f>SUMIFS('city centre offline'!$C$2:$C$2047,'city centre offline'!$A$2:$A$2047,'City centre offline (analysis)'!$A4,'city centre offline'!$B$2:$B$2047,'City centre offline (analysis)'!U$1)</f>
        <v>0.98421782440576699</v>
      </c>
      <c r="V4" s="6">
        <f>SUMIFS('city centre offline'!$C$2:$C$2047,'city centre offline'!$A$2:$A$2047,'City centre offline (analysis)'!$A4,'city centre offline'!$B$2:$B$2047,'City centre offline (analysis)'!V$1)</f>
        <v>0.92672208409859202</v>
      </c>
      <c r="W4" s="6">
        <f>SUMIFS('city centre offline'!$C$2:$C$2047,'city centre offline'!$A$2:$A$2047,'City centre offline (analysis)'!$A4,'city centre offline'!$B$2:$B$2047,'City centre offline (analysis)'!W$1)</f>
        <v>0.93309235790376499</v>
      </c>
      <c r="X4" s="6">
        <f>SUMIFS('city centre offline'!$C$2:$C$2047,'city centre offline'!$A$2:$A$2047,'City centre offline (analysis)'!$A4,'city centre offline'!$B$2:$B$2047,'City centre offline (analysis)'!X$1)</f>
        <v>0.66945023347577404</v>
      </c>
      <c r="Y4" s="6">
        <f>SUMIFS('city centre offline'!$C$2:$C$2047,'city centre offline'!$A$2:$A$2047,'City centre offline (analysis)'!$A4,'city centre offline'!$B$2:$B$2047,'City centre offline (analysis)'!Y$1)</f>
        <v>1.1606224923733599</v>
      </c>
      <c r="Z4" s="6">
        <f>SUMIFS('city centre offline'!$C$2:$C$2047,'city centre offline'!$A$2:$A$2047,'City centre offline (analysis)'!$A4,'city centre offline'!$B$2:$B$2047,'City centre offline (analysis)'!Z$1)</f>
        <v>0.49427761398511699</v>
      </c>
      <c r="AA4" s="6">
        <f>SUMIFS('city centre offline'!$C$2:$C$2047,'city centre offline'!$A$2:$A$2047,'City centre offline (analysis)'!$A4,'city centre offline'!$B$2:$B$2047,'City centre offline (analysis)'!AA$1)</f>
        <v>0.49525975120929899</v>
      </c>
      <c r="AB4" s="6">
        <f>SUMIFS('city centre offline'!$C$2:$C$2047,'city centre offline'!$A$2:$A$2047,'City centre offline (analysis)'!$A4,'city centre offline'!$B$2:$B$2047,'City centre offline (analysis)'!AB$1)</f>
        <v>0.59363495106420705</v>
      </c>
      <c r="AC4" s="6">
        <f>SUMIFS('city centre offline'!$C$2:$C$2047,'city centre offline'!$A$2:$A$2047,'City centre offline (analysis)'!$A4,'city centre offline'!$B$2:$B$2047,'City centre offline (analysis)'!AC$1)</f>
        <v>0.88389358081381497</v>
      </c>
      <c r="AD4" s="6">
        <f>SUMIFS('city centre offline'!$C$2:$C$2047,'city centre offline'!$A$2:$A$2047,'City centre offline (analysis)'!$A4,'city centre offline'!$B$2:$B$2047,'City centre offline (analysis)'!AD$1)</f>
        <v>1.0147131285112201</v>
      </c>
      <c r="AE4" s="6">
        <f>SUMIFS('city centre offline'!$C$2:$C$2047,'city centre offline'!$A$2:$A$2047,'City centre offline (analysis)'!$A4,'city centre offline'!$B$2:$B$2047,'City centre offline (analysis)'!AE$1)</f>
        <v>1.02723234792566</v>
      </c>
      <c r="AF4" s="6">
        <f>SUMIFS('city centre offline'!$C$2:$C$2047,'city centre offline'!$A$2:$A$2047,'City centre offline (analysis)'!$A4,'city centre offline'!$B$2:$B$2047,'City centre offline (analysis)'!AF$1)</f>
        <v>1.06577446476975</v>
      </c>
      <c r="AG4" s="6">
        <f>SUMIFS('city centre offline'!$C$2:$C$2047,'city centre offline'!$A$2:$A$2047,'City centre offline (analysis)'!$A4,'city centre offline'!$B$2:$B$2047,'City centre offline (analysis)'!AG$1)</f>
        <v>1.07522940505807</v>
      </c>
      <c r="AH4" s="6">
        <f>SUMIFS('city centre offline'!$C$2:$C$2047,'city centre offline'!$A$2:$A$2047,'City centre offline (analysis)'!$A4,'city centre offline'!$B$2:$B$2047,'City centre offline (analysis)'!AH$1)</f>
        <v>1.1123314709941901</v>
      </c>
      <c r="AK4" t="s">
        <v>9</v>
      </c>
      <c r="AL4" s="6">
        <v>1.1123314709941901</v>
      </c>
      <c r="AO4" t="s">
        <v>14</v>
      </c>
      <c r="AP4" s="6">
        <v>1.16913153325644</v>
      </c>
      <c r="AQ4" s="6">
        <f>VLOOKUP(AO4,'Overall city offline (analysis)'!$AK$2:$AL$63,2,FALSE)</f>
        <v>1.21088210638352</v>
      </c>
      <c r="AR4" s="20">
        <f t="shared" ref="AR4:AR64" si="0">(AQ4-AP4)*100</f>
        <v>4.1750573127079971</v>
      </c>
      <c r="AS4" s="20">
        <f>VLOOKUP(AO4,'CC share tops bottoms'!$A$2:$F$63,6,FALSE)</f>
        <v>-1.0695693765878063</v>
      </c>
    </row>
    <row r="5" spans="1:45" x14ac:dyDescent="0.25">
      <c r="A5" t="s">
        <v>10</v>
      </c>
      <c r="B5" s="6">
        <f>SUMIFS('city centre offline'!$C$2:$C$2047,'city centre offline'!$A$2:$A$2047,'City centre offline (analysis)'!$A5,'city centre offline'!$B$2:$B$2047,'City centre offline (analysis)'!B$1)</f>
        <v>0.90595783939321395</v>
      </c>
      <c r="C5" s="6">
        <f>SUMIFS('city centre offline'!$C$2:$C$2047,'city centre offline'!$A$2:$A$2047,'City centre offline (analysis)'!$A5,'city centre offline'!$B$2:$B$2047,'City centre offline (analysis)'!C$1)</f>
        <v>0.83385870141386498</v>
      </c>
      <c r="D5" s="6">
        <f>SUMIFS('city centre offline'!$C$2:$C$2047,'city centre offline'!$A$2:$A$2047,'City centre offline (analysis)'!$A5,'city centre offline'!$B$2:$B$2047,'City centre offline (analysis)'!D$1)</f>
        <v>1.0453021670221001</v>
      </c>
      <c r="E5" s="6">
        <f>SUMIFS('city centre offline'!$C$2:$C$2047,'city centre offline'!$A$2:$A$2047,'City centre offline (analysis)'!$A5,'city centre offline'!$B$2:$B$2047,'City centre offline (analysis)'!E$1)</f>
        <v>0.94717512584026997</v>
      </c>
      <c r="F5" s="6">
        <f>SUMIFS('city centre offline'!$C$2:$C$2047,'city centre offline'!$A$2:$A$2047,'City centre offline (analysis)'!$A5,'city centre offline'!$B$2:$B$2047,'City centre offline (analysis)'!F$1)</f>
        <v>1.0082156839768801</v>
      </c>
      <c r="G5" s="6">
        <f>SUMIFS('city centre offline'!$C$2:$C$2047,'city centre offline'!$A$2:$A$2047,'City centre offline (analysis)'!$A5,'city centre offline'!$B$2:$B$2047,'City centre offline (analysis)'!G$1)</f>
        <v>0.97489759517984897</v>
      </c>
      <c r="H5" s="6">
        <f>SUMIFS('city centre offline'!$C$2:$C$2047,'city centre offline'!$A$2:$A$2047,'City centre offline (analysis)'!$A5,'city centre offline'!$B$2:$B$2047,'City centre offline (analysis)'!H$1)</f>
        <v>0.99157336637011995</v>
      </c>
      <c r="I5" s="6">
        <f>SUMIFS('city centre offline'!$C$2:$C$2047,'city centre offline'!$A$2:$A$2047,'City centre offline (analysis)'!$A5,'city centre offline'!$B$2:$B$2047,'City centre offline (analysis)'!I$1)</f>
        <v>0.96137444264908301</v>
      </c>
      <c r="J5" s="6">
        <f>SUMIFS('city centre offline'!$C$2:$C$2047,'city centre offline'!$A$2:$A$2047,'City centre offline (analysis)'!$A5,'city centre offline'!$B$2:$B$2047,'City centre offline (analysis)'!J$1)</f>
        <v>0.88860335534716595</v>
      </c>
      <c r="K5" s="6">
        <f>SUMIFS('city centre offline'!$C$2:$C$2047,'city centre offline'!$A$2:$A$2047,'City centre offline (analysis)'!$A5,'city centre offline'!$B$2:$B$2047,'City centre offline (analysis)'!K$1)</f>
        <v>0.96562519024078197</v>
      </c>
      <c r="L5" s="6">
        <f>SUMIFS('city centre offline'!$C$2:$C$2047,'city centre offline'!$A$2:$A$2047,'City centre offline (analysis)'!$A5,'city centre offline'!$B$2:$B$2047,'City centre offline (analysis)'!L$1)</f>
        <v>1.06548833097482</v>
      </c>
      <c r="M5" s="6">
        <f>SUMIFS('city centre offline'!$C$2:$C$2047,'city centre offline'!$A$2:$A$2047,'City centre offline (analysis)'!$A5,'city centre offline'!$B$2:$B$2047,'City centre offline (analysis)'!M$1)</f>
        <v>1.4119282015918599</v>
      </c>
      <c r="N5" s="6">
        <f>SUMIFS('city centre offline'!$C$2:$C$2047,'city centre offline'!$A$2:$A$2047,'City centre offline (analysis)'!$A5,'city centre offline'!$B$2:$B$2047,'City centre offline (analysis)'!N$1)</f>
        <v>0.81947153902279202</v>
      </c>
      <c r="O5" s="6">
        <f>SUMIFS('city centre offline'!$C$2:$C$2047,'city centre offline'!$A$2:$A$2047,'City centre offline (analysis)'!$A5,'city centre offline'!$B$2:$B$2047,'City centre offline (analysis)'!O$1)</f>
        <v>0.84272196160489798</v>
      </c>
      <c r="P5" s="6">
        <f>SUMIFS('city centre offline'!$C$2:$C$2047,'city centre offline'!$A$2:$A$2047,'City centre offline (analysis)'!$A5,'city centre offline'!$B$2:$B$2047,'City centre offline (analysis)'!P$1)</f>
        <v>0.72029507895073397</v>
      </c>
      <c r="Q5" s="6">
        <f>SUMIFS('city centre offline'!$C$2:$C$2047,'city centre offline'!$A$2:$A$2047,'City centre offline (analysis)'!$A5,'city centre offline'!$B$2:$B$2047,'City centre offline (analysis)'!Q$1)</f>
        <v>0.36873429648656297</v>
      </c>
      <c r="R5" s="6">
        <f>SUMIFS('city centre offline'!$C$2:$C$2047,'city centre offline'!$A$2:$A$2047,'City centre offline (analysis)'!$A5,'city centre offline'!$B$2:$B$2047,'City centre offline (analysis)'!R$1)</f>
        <v>0.46087388838797999</v>
      </c>
      <c r="S5" s="6">
        <f>SUMIFS('city centre offline'!$C$2:$C$2047,'city centre offline'!$A$2:$A$2047,'City centre offline (analysis)'!$A5,'city centre offline'!$B$2:$B$2047,'City centre offline (analysis)'!S$1)</f>
        <v>0.61772357726489802</v>
      </c>
      <c r="T5" s="6">
        <f>SUMIFS('city centre offline'!$C$2:$C$2047,'city centre offline'!$A$2:$A$2047,'City centre offline (analysis)'!$A5,'city centre offline'!$B$2:$B$2047,'City centre offline (analysis)'!T$1)</f>
        <v>0.83348661606673702</v>
      </c>
      <c r="U5" s="6">
        <f>SUMIFS('city centre offline'!$C$2:$C$2047,'city centre offline'!$A$2:$A$2047,'City centre offline (analysis)'!$A5,'city centre offline'!$B$2:$B$2047,'City centre offline (analysis)'!U$1)</f>
        <v>0.88322564628729505</v>
      </c>
      <c r="V5" s="6">
        <f>SUMIFS('city centre offline'!$C$2:$C$2047,'city centre offline'!$A$2:$A$2047,'City centre offline (analysis)'!$A5,'city centre offline'!$B$2:$B$2047,'City centre offline (analysis)'!V$1)</f>
        <v>0.86763436493740498</v>
      </c>
      <c r="W5" s="6">
        <f>SUMIFS('city centre offline'!$C$2:$C$2047,'city centre offline'!$A$2:$A$2047,'City centre offline (analysis)'!$A5,'city centre offline'!$B$2:$B$2047,'City centre offline (analysis)'!W$1)</f>
        <v>0.92629995669862597</v>
      </c>
      <c r="X5" s="6">
        <f>SUMIFS('city centre offline'!$C$2:$C$2047,'city centre offline'!$A$2:$A$2047,'City centre offline (analysis)'!$A5,'city centre offline'!$B$2:$B$2047,'City centre offline (analysis)'!X$1)</f>
        <v>0.67928414328083697</v>
      </c>
      <c r="Y5" s="6">
        <f>SUMIFS('city centre offline'!$C$2:$C$2047,'city centre offline'!$A$2:$A$2047,'City centre offline (analysis)'!$A5,'city centre offline'!$B$2:$B$2047,'City centre offline (analysis)'!Y$1)</f>
        <v>1.0015977767794899</v>
      </c>
      <c r="Z5" s="6">
        <f>SUMIFS('city centre offline'!$C$2:$C$2047,'city centre offline'!$A$2:$A$2047,'City centre offline (analysis)'!$A5,'city centre offline'!$B$2:$B$2047,'City centre offline (analysis)'!Z$1)</f>
        <v>0.43510965095526</v>
      </c>
      <c r="AA5" s="6">
        <f>SUMIFS('city centre offline'!$C$2:$C$2047,'city centre offline'!$A$2:$A$2047,'City centre offline (analysis)'!$A5,'city centre offline'!$B$2:$B$2047,'City centre offline (analysis)'!AA$1)</f>
        <v>0.461093969277585</v>
      </c>
      <c r="AB5" s="6">
        <f>SUMIFS('city centre offline'!$C$2:$C$2047,'city centre offline'!$A$2:$A$2047,'City centre offline (analysis)'!$A5,'city centre offline'!$B$2:$B$2047,'City centre offline (analysis)'!AB$1)</f>
        <v>0.59437997756069505</v>
      </c>
      <c r="AC5" s="6">
        <f>SUMIFS('city centre offline'!$C$2:$C$2047,'city centre offline'!$A$2:$A$2047,'City centre offline (analysis)'!$A5,'city centre offline'!$B$2:$B$2047,'City centre offline (analysis)'!AC$1)</f>
        <v>0.85666798899614505</v>
      </c>
      <c r="AD5" s="6">
        <f>SUMIFS('city centre offline'!$C$2:$C$2047,'city centre offline'!$A$2:$A$2047,'City centre offline (analysis)'!$A5,'city centre offline'!$B$2:$B$2047,'City centre offline (analysis)'!AD$1)</f>
        <v>0.920512192684389</v>
      </c>
      <c r="AE5" s="6">
        <f>SUMIFS('city centre offline'!$C$2:$C$2047,'city centre offline'!$A$2:$A$2047,'City centre offline (analysis)'!$A5,'city centre offline'!$B$2:$B$2047,'City centre offline (analysis)'!AE$1)</f>
        <v>0.861865204140286</v>
      </c>
      <c r="AF5" s="6">
        <f>SUMIFS('city centre offline'!$C$2:$C$2047,'city centre offline'!$A$2:$A$2047,'City centre offline (analysis)'!$A5,'city centre offline'!$B$2:$B$2047,'City centre offline (analysis)'!AF$1)</f>
        <v>0.862156057073034</v>
      </c>
      <c r="AG5" s="6">
        <f>SUMIFS('city centre offline'!$C$2:$C$2047,'city centre offline'!$A$2:$A$2047,'City centre offline (analysis)'!$A5,'city centre offline'!$B$2:$B$2047,'City centre offline (analysis)'!AG$1)</f>
        <v>0.86612223915726605</v>
      </c>
      <c r="AH5" s="6">
        <f>SUMIFS('city centre offline'!$C$2:$C$2047,'city centre offline'!$A$2:$A$2047,'City centre offline (analysis)'!$A5,'city centre offline'!$B$2:$B$2047,'City centre offline (analysis)'!AH$1)</f>
        <v>0.82728398000615799</v>
      </c>
      <c r="AK5" t="s">
        <v>37</v>
      </c>
      <c r="AL5" s="6">
        <v>1.0789510438913501</v>
      </c>
      <c r="AO5" t="s">
        <v>9</v>
      </c>
      <c r="AP5" s="6">
        <v>1.1123314709941901</v>
      </c>
      <c r="AQ5" s="6">
        <f>VLOOKUP(AO5,'Overall city offline (analysis)'!$AK$2:$AL$63,2,FALSE)</f>
        <v>1.18953457118374</v>
      </c>
      <c r="AR5" s="20">
        <f t="shared" si="0"/>
        <v>7.72031001895499</v>
      </c>
      <c r="AS5" s="20">
        <f>VLOOKUP(AO5,'CC share tops bottoms'!$A$2:$F$63,6,FALSE)</f>
        <v>-0.3585639152532738</v>
      </c>
    </row>
    <row r="6" spans="1:45" x14ac:dyDescent="0.25">
      <c r="A6" t="s">
        <v>11</v>
      </c>
      <c r="B6" s="6">
        <f>SUMIFS('city centre offline'!$C$2:$C$2047,'city centre offline'!$A$2:$A$2047,'City centre offline (analysis)'!$A6,'city centre offline'!$B$2:$B$2047,'City centre offline (analysis)'!B$1)</f>
        <v>0.75915410016791696</v>
      </c>
      <c r="C6" s="6">
        <f>SUMIFS('city centre offline'!$C$2:$C$2047,'city centre offline'!$A$2:$A$2047,'City centre offline (analysis)'!$A6,'city centre offline'!$B$2:$B$2047,'City centre offline (analysis)'!C$1)</f>
        <v>0.82217104866383395</v>
      </c>
      <c r="D6" s="6">
        <f>SUMIFS('city centre offline'!$C$2:$C$2047,'city centre offline'!$A$2:$A$2047,'City centre offline (analysis)'!$A6,'city centre offline'!$B$2:$B$2047,'City centre offline (analysis)'!D$1)</f>
        <v>0.96937763767988905</v>
      </c>
      <c r="E6" s="6">
        <f>SUMIFS('city centre offline'!$C$2:$C$2047,'city centre offline'!$A$2:$A$2047,'City centre offline (analysis)'!$A6,'city centre offline'!$B$2:$B$2047,'City centre offline (analysis)'!E$1)</f>
        <v>0.93296659293606399</v>
      </c>
      <c r="F6" s="6">
        <f>SUMIFS('city centre offline'!$C$2:$C$2047,'city centre offline'!$A$2:$A$2047,'City centre offline (analysis)'!$A6,'city centre offline'!$B$2:$B$2047,'City centre offline (analysis)'!F$1)</f>
        <v>0.97994427128165396</v>
      </c>
      <c r="G6" s="6">
        <f>SUMIFS('city centre offline'!$C$2:$C$2047,'city centre offline'!$A$2:$A$2047,'City centre offline (analysis)'!$A6,'city centre offline'!$B$2:$B$2047,'City centre offline (analysis)'!G$1)</f>
        <v>0.95678972478763802</v>
      </c>
      <c r="H6" s="6">
        <f>SUMIFS('city centre offline'!$C$2:$C$2047,'city centre offline'!$A$2:$A$2047,'City centre offline (analysis)'!$A6,'city centre offline'!$B$2:$B$2047,'City centre offline (analysis)'!H$1)</f>
        <v>1.03826757762592</v>
      </c>
      <c r="I6" s="6">
        <f>SUMIFS('city centre offline'!$C$2:$C$2047,'city centre offline'!$A$2:$A$2047,'City centre offline (analysis)'!$A6,'city centre offline'!$B$2:$B$2047,'City centre offline (analysis)'!I$1)</f>
        <v>1.04199915888831</v>
      </c>
      <c r="J6" s="6">
        <f>SUMIFS('city centre offline'!$C$2:$C$2047,'city centre offline'!$A$2:$A$2047,'City centre offline (analysis)'!$A6,'city centre offline'!$B$2:$B$2047,'City centre offline (analysis)'!J$1)</f>
        <v>0.92340094429529296</v>
      </c>
      <c r="K6" s="6">
        <f>SUMIFS('city centre offline'!$C$2:$C$2047,'city centre offline'!$A$2:$A$2047,'City centre offline (analysis)'!$A6,'city centre offline'!$B$2:$B$2047,'City centre offline (analysis)'!K$1)</f>
        <v>0.97798289866572896</v>
      </c>
      <c r="L6" s="6">
        <f>SUMIFS('city centre offline'!$C$2:$C$2047,'city centre offline'!$A$2:$A$2047,'City centre offline (analysis)'!$A6,'city centre offline'!$B$2:$B$2047,'City centre offline (analysis)'!L$1)</f>
        <v>1.0722154382272799</v>
      </c>
      <c r="M6" s="6">
        <f>SUMIFS('city centre offline'!$C$2:$C$2047,'city centre offline'!$A$2:$A$2047,'City centre offline (analysis)'!$A6,'city centre offline'!$B$2:$B$2047,'City centre offline (analysis)'!M$1)</f>
        <v>1.5257306067804799</v>
      </c>
      <c r="N6" s="6">
        <f>SUMIFS('city centre offline'!$C$2:$C$2047,'city centre offline'!$A$2:$A$2047,'City centre offline (analysis)'!$A6,'city centre offline'!$B$2:$B$2047,'City centre offline (analysis)'!N$1)</f>
        <v>0.79843029612314997</v>
      </c>
      <c r="O6" s="6">
        <f>SUMIFS('city centre offline'!$C$2:$C$2047,'city centre offline'!$A$2:$A$2047,'City centre offline (analysis)'!$A6,'city centre offline'!$B$2:$B$2047,'City centre offline (analysis)'!O$1)</f>
        <v>0.830669992095739</v>
      </c>
      <c r="P6" s="6">
        <f>SUMIFS('city centre offline'!$C$2:$C$2047,'city centre offline'!$A$2:$A$2047,'City centre offline (analysis)'!$A6,'city centre offline'!$B$2:$B$2047,'City centre offline (analysis)'!P$1)</f>
        <v>0.74408783410367696</v>
      </c>
      <c r="Q6" s="6">
        <f>SUMIFS('city centre offline'!$C$2:$C$2047,'city centre offline'!$A$2:$A$2047,'City centre offline (analysis)'!$A6,'city centre offline'!$B$2:$B$2047,'City centre offline (analysis)'!Q$1)</f>
        <v>0.385471323364944</v>
      </c>
      <c r="R6" s="6">
        <f>SUMIFS('city centre offline'!$C$2:$C$2047,'city centre offline'!$A$2:$A$2047,'City centre offline (analysis)'!$A6,'city centre offline'!$B$2:$B$2047,'City centre offline (analysis)'!R$1)</f>
        <v>0.44681061627858698</v>
      </c>
      <c r="S6" s="6">
        <f>SUMIFS('city centre offline'!$C$2:$C$2047,'city centre offline'!$A$2:$A$2047,'City centre offline (analysis)'!$A6,'city centre offline'!$B$2:$B$2047,'City centre offline (analysis)'!S$1)</f>
        <v>0.722710543381751</v>
      </c>
      <c r="T6" s="6">
        <f>SUMIFS('city centre offline'!$C$2:$C$2047,'city centre offline'!$A$2:$A$2047,'City centre offline (analysis)'!$A6,'city centre offline'!$B$2:$B$2047,'City centre offline (analysis)'!T$1)</f>
        <v>0.94883249402514902</v>
      </c>
      <c r="U6" s="6">
        <f>SUMIFS('city centre offline'!$C$2:$C$2047,'city centre offline'!$A$2:$A$2047,'City centre offline (analysis)'!$A6,'city centre offline'!$B$2:$B$2047,'City centre offline (analysis)'!U$1)</f>
        <v>0.99295413234775498</v>
      </c>
      <c r="V6" s="6">
        <f>SUMIFS('city centre offline'!$C$2:$C$2047,'city centre offline'!$A$2:$A$2047,'City centre offline (analysis)'!$A6,'city centre offline'!$B$2:$B$2047,'City centre offline (analysis)'!V$1)</f>
        <v>0.95801285908677503</v>
      </c>
      <c r="W6" s="6">
        <f>SUMIFS('city centre offline'!$C$2:$C$2047,'city centre offline'!$A$2:$A$2047,'City centre offline (analysis)'!$A6,'city centre offline'!$B$2:$B$2047,'City centre offline (analysis)'!W$1)</f>
        <v>1.0141514587782099</v>
      </c>
      <c r="X6" s="6">
        <f>SUMIFS('city centre offline'!$C$2:$C$2047,'city centre offline'!$A$2:$A$2047,'City centre offline (analysis)'!$A6,'city centre offline'!$B$2:$B$2047,'City centre offline (analysis)'!X$1)</f>
        <v>0.64667133722958403</v>
      </c>
      <c r="Y6" s="6">
        <f>SUMIFS('city centre offline'!$C$2:$C$2047,'city centre offline'!$A$2:$A$2047,'City centre offline (analysis)'!$A6,'city centre offline'!$B$2:$B$2047,'City centre offline (analysis)'!Y$1)</f>
        <v>1.5317425621741501</v>
      </c>
      <c r="Z6" s="6">
        <f>SUMIFS('city centre offline'!$C$2:$C$2047,'city centre offline'!$A$2:$A$2047,'City centre offline (analysis)'!$A6,'city centre offline'!$B$2:$B$2047,'City centre offline (analysis)'!Z$1)</f>
        <v>0.441857317470225</v>
      </c>
      <c r="AA6" s="6">
        <f>SUMIFS('city centre offline'!$C$2:$C$2047,'city centre offline'!$A$2:$A$2047,'City centre offline (analysis)'!$A6,'city centre offline'!$B$2:$B$2047,'City centre offline (analysis)'!AA$1)</f>
        <v>0.42148572607756701</v>
      </c>
      <c r="AB6" s="6">
        <f>SUMIFS('city centre offline'!$C$2:$C$2047,'city centre offline'!$A$2:$A$2047,'City centre offline (analysis)'!$A6,'city centre offline'!$B$2:$B$2047,'City centre offline (analysis)'!AB$1)</f>
        <v>0.51934367590823705</v>
      </c>
      <c r="AC6" s="6">
        <f>SUMIFS('city centre offline'!$C$2:$C$2047,'city centre offline'!$A$2:$A$2047,'City centre offline (analysis)'!$A6,'city centre offline'!$B$2:$B$2047,'City centre offline (analysis)'!AC$1)</f>
        <v>0.82656236057652799</v>
      </c>
      <c r="AD6" s="6">
        <f>SUMIFS('city centre offline'!$C$2:$C$2047,'city centre offline'!$A$2:$A$2047,'City centre offline (analysis)'!$A6,'city centre offline'!$B$2:$B$2047,'City centre offline (analysis)'!AD$1)</f>
        <v>0.94295004941170901</v>
      </c>
      <c r="AE6" s="6">
        <f>SUMIFS('city centre offline'!$C$2:$C$2047,'city centre offline'!$A$2:$A$2047,'City centre offline (analysis)'!$A6,'city centre offline'!$B$2:$B$2047,'City centre offline (analysis)'!AE$1)</f>
        <v>0.87971604456099095</v>
      </c>
      <c r="AF6" s="6">
        <f>SUMIFS('city centre offline'!$C$2:$C$2047,'city centre offline'!$A$2:$A$2047,'City centre offline (analysis)'!$A6,'city centre offline'!$B$2:$B$2047,'City centre offline (analysis)'!AF$1)</f>
        <v>0.92779795986079405</v>
      </c>
      <c r="AG6" s="6">
        <f>SUMIFS('city centre offline'!$C$2:$C$2047,'city centre offline'!$A$2:$A$2047,'City centre offline (analysis)'!$A6,'city centre offline'!$B$2:$B$2047,'City centre offline (analysis)'!AG$1)</f>
        <v>0.90378933105239301</v>
      </c>
      <c r="AH6" s="6">
        <f>SUMIFS('city centre offline'!$C$2:$C$2047,'city centre offline'!$A$2:$A$2047,'City centre offline (analysis)'!$A6,'city centre offline'!$B$2:$B$2047,'City centre offline (analysis)'!AH$1)</f>
        <v>0.89516399125452895</v>
      </c>
      <c r="AK6" t="s">
        <v>15</v>
      </c>
      <c r="AL6" s="6">
        <v>1.0734231329333599</v>
      </c>
      <c r="AO6" t="s">
        <v>37</v>
      </c>
      <c r="AP6" s="6">
        <v>1.0789510438913501</v>
      </c>
      <c r="AQ6" s="6">
        <f>VLOOKUP(AO6,'Overall city offline (analysis)'!$AK$2:$AL$63,2,FALSE)</f>
        <v>1.1363228935629199</v>
      </c>
      <c r="AR6" s="20">
        <f t="shared" si="0"/>
        <v>5.737184967156983</v>
      </c>
      <c r="AS6" s="20">
        <f>VLOOKUP(AO6,'CC share tops bottoms'!$A$2:$F$63,6,FALSE)</f>
        <v>-0.75898759672397009</v>
      </c>
    </row>
    <row r="7" spans="1:45" x14ac:dyDescent="0.25">
      <c r="A7" t="s">
        <v>12</v>
      </c>
      <c r="B7" s="6">
        <f>SUMIFS('city centre offline'!$C$2:$C$2047,'city centre offline'!$A$2:$A$2047,'City centre offline (analysis)'!$A7,'city centre offline'!$B$2:$B$2047,'City centre offline (analysis)'!B$1)</f>
        <v>0.79255284089220501</v>
      </c>
      <c r="C7" s="6">
        <f>SUMIFS('city centre offline'!$C$2:$C$2047,'city centre offline'!$A$2:$A$2047,'City centre offline (analysis)'!$A7,'city centre offline'!$B$2:$B$2047,'City centre offline (analysis)'!C$1)</f>
        <v>0.82592285606837701</v>
      </c>
      <c r="D7" s="6">
        <f>SUMIFS('city centre offline'!$C$2:$C$2047,'city centre offline'!$A$2:$A$2047,'City centre offline (analysis)'!$A7,'city centre offline'!$B$2:$B$2047,'City centre offline (analysis)'!D$1)</f>
        <v>0.96089185029110102</v>
      </c>
      <c r="E7" s="6">
        <f>SUMIFS('city centre offline'!$C$2:$C$2047,'city centre offline'!$A$2:$A$2047,'City centre offline (analysis)'!$A7,'city centre offline'!$B$2:$B$2047,'City centre offline (analysis)'!E$1)</f>
        <v>0.98124498021314599</v>
      </c>
      <c r="F7" s="6">
        <f>SUMIFS('city centre offline'!$C$2:$C$2047,'city centre offline'!$A$2:$A$2047,'City centre offline (analysis)'!$A7,'city centre offline'!$B$2:$B$2047,'City centre offline (analysis)'!F$1)</f>
        <v>1.04163559344125</v>
      </c>
      <c r="G7" s="6">
        <f>SUMIFS('city centre offline'!$C$2:$C$2047,'city centre offline'!$A$2:$A$2047,'City centre offline (analysis)'!$A7,'city centre offline'!$B$2:$B$2047,'City centre offline (analysis)'!G$1)</f>
        <v>0.97050732801940598</v>
      </c>
      <c r="H7" s="6">
        <f>SUMIFS('city centre offline'!$C$2:$C$2047,'city centre offline'!$A$2:$A$2047,'City centre offline (analysis)'!$A7,'city centre offline'!$B$2:$B$2047,'City centre offline (analysis)'!H$1)</f>
        <v>0.973479381720319</v>
      </c>
      <c r="I7" s="6">
        <f>SUMIFS('city centre offline'!$C$2:$C$2047,'city centre offline'!$A$2:$A$2047,'City centre offline (analysis)'!$A7,'city centre offline'!$B$2:$B$2047,'City centre offline (analysis)'!I$1)</f>
        <v>0.969788034360756</v>
      </c>
      <c r="J7" s="6">
        <f>SUMIFS('city centre offline'!$C$2:$C$2047,'city centre offline'!$A$2:$A$2047,'City centre offline (analysis)'!$A7,'city centre offline'!$B$2:$B$2047,'City centre offline (analysis)'!J$1)</f>
        <v>0.91137396744302301</v>
      </c>
      <c r="K7" s="6">
        <f>SUMIFS('city centre offline'!$C$2:$C$2047,'city centre offline'!$A$2:$A$2047,'City centre offline (analysis)'!$A7,'city centre offline'!$B$2:$B$2047,'City centre offline (analysis)'!K$1)</f>
        <v>1.02033527909107</v>
      </c>
      <c r="L7" s="6">
        <f>SUMIFS('city centre offline'!$C$2:$C$2047,'city centre offline'!$A$2:$A$2047,'City centre offline (analysis)'!$A7,'city centre offline'!$B$2:$B$2047,'City centre offline (analysis)'!L$1)</f>
        <v>1.16588083043268</v>
      </c>
      <c r="M7" s="6">
        <f>SUMIFS('city centre offline'!$C$2:$C$2047,'city centre offline'!$A$2:$A$2047,'City centre offline (analysis)'!$A7,'city centre offline'!$B$2:$B$2047,'City centre offline (analysis)'!M$1)</f>
        <v>1.38638705802666</v>
      </c>
      <c r="N7" s="6">
        <f>SUMIFS('city centre offline'!$C$2:$C$2047,'city centre offline'!$A$2:$A$2047,'City centre offline (analysis)'!$A7,'city centre offline'!$B$2:$B$2047,'City centre offline (analysis)'!N$1)</f>
        <v>0.80081367458618402</v>
      </c>
      <c r="O7" s="6">
        <f>SUMIFS('city centre offline'!$C$2:$C$2047,'city centre offline'!$A$2:$A$2047,'City centre offline (analysis)'!$A7,'city centre offline'!$B$2:$B$2047,'City centre offline (analysis)'!O$1)</f>
        <v>0.85237483148316695</v>
      </c>
      <c r="P7" s="6">
        <f>SUMIFS('city centre offline'!$C$2:$C$2047,'city centre offline'!$A$2:$A$2047,'City centre offline (analysis)'!$A7,'city centre offline'!$B$2:$B$2047,'City centre offline (analysis)'!P$1)</f>
        <v>0.49502480804742599</v>
      </c>
      <c r="Q7" s="6">
        <f>SUMIFS('city centre offline'!$C$2:$C$2047,'city centre offline'!$A$2:$A$2047,'City centre offline (analysis)'!$A7,'city centre offline'!$B$2:$B$2047,'City centre offline (analysis)'!Q$1)</f>
        <v>4.58616739385748E-2</v>
      </c>
      <c r="R7" s="6">
        <f>SUMIFS('city centre offline'!$C$2:$C$2047,'city centre offline'!$A$2:$A$2047,'City centre offline (analysis)'!$A7,'city centre offline'!$B$2:$B$2047,'City centre offline (analysis)'!R$1)</f>
        <v>5.88865399154841E-2</v>
      </c>
      <c r="S7" s="6">
        <f>SUMIFS('city centre offline'!$C$2:$C$2047,'city centre offline'!$A$2:$A$2047,'City centre offline (analysis)'!$A7,'city centre offline'!$B$2:$B$2047,'City centre offline (analysis)'!S$1)</f>
        <v>0.195443267583397</v>
      </c>
      <c r="T7" s="6">
        <f>SUMIFS('city centre offline'!$C$2:$C$2047,'city centre offline'!$A$2:$A$2047,'City centre offline (analysis)'!$A7,'city centre offline'!$B$2:$B$2047,'City centre offline (analysis)'!T$1)</f>
        <v>0.48162036814554199</v>
      </c>
      <c r="U7" s="6">
        <f>SUMIFS('city centre offline'!$C$2:$C$2047,'city centre offline'!$A$2:$A$2047,'City centre offline (analysis)'!$A7,'city centre offline'!$B$2:$B$2047,'City centre offline (analysis)'!U$1)</f>
        <v>0.58780809084275398</v>
      </c>
      <c r="V7" s="6">
        <f>SUMIFS('city centre offline'!$C$2:$C$2047,'city centre offline'!$A$2:$A$2047,'City centre offline (analysis)'!$A7,'city centre offline'!$B$2:$B$2047,'City centre offline (analysis)'!V$1)</f>
        <v>0.52225930203152005</v>
      </c>
      <c r="W7" s="6">
        <f>SUMIFS('city centre offline'!$C$2:$C$2047,'city centre offline'!$A$2:$A$2047,'City centre offline (analysis)'!$A7,'city centre offline'!$B$2:$B$2047,'City centre offline (analysis)'!W$1)</f>
        <v>0.58912512529624095</v>
      </c>
      <c r="X7" s="6">
        <f>SUMIFS('city centre offline'!$C$2:$C$2047,'city centre offline'!$A$2:$A$2047,'City centre offline (analysis)'!$A7,'city centre offline'!$B$2:$B$2047,'City centre offline (analysis)'!X$1)</f>
        <v>0.19901837089177399</v>
      </c>
      <c r="Y7" s="6">
        <f>SUMIFS('city centre offline'!$C$2:$C$2047,'city centre offline'!$A$2:$A$2047,'City centre offline (analysis)'!$A7,'city centre offline'!$B$2:$B$2047,'City centre offline (analysis)'!Y$1)</f>
        <v>0.63729943683516399</v>
      </c>
      <c r="Z7" s="6">
        <f>SUMIFS('city centre offline'!$C$2:$C$2047,'city centre offline'!$A$2:$A$2047,'City centre offline (analysis)'!$A7,'city centre offline'!$B$2:$B$2047,'City centre offline (analysis)'!Z$1)</f>
        <v>9.3204383043429706E-2</v>
      </c>
      <c r="AA7" s="6">
        <f>SUMIFS('city centre offline'!$C$2:$C$2047,'city centre offline'!$A$2:$A$2047,'City centre offline (analysis)'!$A7,'city centre offline'!$B$2:$B$2047,'City centre offline (analysis)'!AA$1)</f>
        <v>9.8860233039720496E-2</v>
      </c>
      <c r="AB7" s="6">
        <f>SUMIFS('city centre offline'!$C$2:$C$2047,'city centre offline'!$A$2:$A$2047,'City centre offline (analysis)'!$A7,'city centre offline'!$B$2:$B$2047,'City centre offline (analysis)'!AB$1)</f>
        <v>0.13027050456519201</v>
      </c>
      <c r="AC7" s="6">
        <f>SUMIFS('city centre offline'!$C$2:$C$2047,'city centre offline'!$A$2:$A$2047,'City centre offline (analysis)'!$A7,'city centre offline'!$B$2:$B$2047,'City centre offline (analysis)'!AC$1)</f>
        <v>0.42369300073138999</v>
      </c>
      <c r="AD7" s="6">
        <f>SUMIFS('city centre offline'!$C$2:$C$2047,'city centre offline'!$A$2:$A$2047,'City centre offline (analysis)'!$A7,'city centre offline'!$B$2:$B$2047,'City centre offline (analysis)'!AD$1)</f>
        <v>0.64768986529475903</v>
      </c>
      <c r="AE7" s="6">
        <f>SUMIFS('city centre offline'!$C$2:$C$2047,'city centre offline'!$A$2:$A$2047,'City centre offline (analysis)'!$A7,'city centre offline'!$B$2:$B$2047,'City centre offline (analysis)'!AE$1)</f>
        <v>0.66076839702475398</v>
      </c>
      <c r="AF7" s="6">
        <f>SUMIFS('city centre offline'!$C$2:$C$2047,'city centre offline'!$A$2:$A$2047,'City centre offline (analysis)'!$A7,'city centre offline'!$B$2:$B$2047,'City centre offline (analysis)'!AF$1)</f>
        <v>0.73954039609534905</v>
      </c>
      <c r="AG7" s="6">
        <f>SUMIFS('city centre offline'!$C$2:$C$2047,'city centre offline'!$A$2:$A$2047,'City centre offline (analysis)'!$A7,'city centre offline'!$B$2:$B$2047,'City centre offline (analysis)'!AG$1)</f>
        <v>0.80694454799311799</v>
      </c>
      <c r="AH7" s="6">
        <f>SUMIFS('city centre offline'!$C$2:$C$2047,'city centre offline'!$A$2:$A$2047,'City centre offline (analysis)'!$A7,'city centre offline'!$B$2:$B$2047,'City centre offline (analysis)'!AH$1)</f>
        <v>0.79162553156301196</v>
      </c>
      <c r="AK7" t="s">
        <v>44</v>
      </c>
      <c r="AL7" s="6">
        <v>1.05950164804963</v>
      </c>
      <c r="AO7" t="s">
        <v>15</v>
      </c>
      <c r="AP7" s="6">
        <v>1.0734231329333599</v>
      </c>
      <c r="AQ7" s="6">
        <f>VLOOKUP(AO7,'Overall city offline (analysis)'!$AK$2:$AL$63,2,FALSE)</f>
        <v>1.06962641226399</v>
      </c>
      <c r="AR7" s="20">
        <f t="shared" si="0"/>
        <v>-0.37967206693698685</v>
      </c>
      <c r="AS7" s="20">
        <f>VLOOKUP(AO7,'CC share tops bottoms'!$A$2:$F$63,6,FALSE)</f>
        <v>0.19095813761299263</v>
      </c>
    </row>
    <row r="8" spans="1:45" x14ac:dyDescent="0.25">
      <c r="A8" t="s">
        <v>13</v>
      </c>
      <c r="B8" s="6">
        <f>SUMIFS('city centre offline'!$C$2:$C$2047,'city centre offline'!$A$2:$A$2047,'City centre offline (analysis)'!$A8,'city centre offline'!$B$2:$B$2047,'City centre offline (analysis)'!B$1)</f>
        <v>0.87124867200009404</v>
      </c>
      <c r="C8" s="6">
        <f>SUMIFS('city centre offline'!$C$2:$C$2047,'city centre offline'!$A$2:$A$2047,'City centre offline (analysis)'!$A8,'city centre offline'!$B$2:$B$2047,'City centre offline (analysis)'!C$1)</f>
        <v>0.88719035365291898</v>
      </c>
      <c r="D8" s="6">
        <f>SUMIFS('city centre offline'!$C$2:$C$2047,'city centre offline'!$A$2:$A$2047,'City centre offline (analysis)'!$A8,'city centre offline'!$B$2:$B$2047,'City centre offline (analysis)'!D$1)</f>
        <v>1.0225563931653401</v>
      </c>
      <c r="E8" s="6">
        <f>SUMIFS('city centre offline'!$C$2:$C$2047,'city centre offline'!$A$2:$A$2047,'City centre offline (analysis)'!$A8,'city centre offline'!$B$2:$B$2047,'City centre offline (analysis)'!E$1)</f>
        <v>0.97192621503493504</v>
      </c>
      <c r="F8" s="6">
        <f>SUMIFS('city centre offline'!$C$2:$C$2047,'city centre offline'!$A$2:$A$2047,'City centre offline (analysis)'!$A8,'city centre offline'!$B$2:$B$2047,'City centre offline (analysis)'!F$1)</f>
        <v>1.0055297005083199</v>
      </c>
      <c r="G8" s="6">
        <f>SUMIFS('city centre offline'!$C$2:$C$2047,'city centre offline'!$A$2:$A$2047,'City centre offline (analysis)'!$A8,'city centre offline'!$B$2:$B$2047,'City centre offline (analysis)'!G$1)</f>
        <v>0.99612122010135196</v>
      </c>
      <c r="H8" s="6">
        <f>SUMIFS('city centre offline'!$C$2:$C$2047,'city centre offline'!$A$2:$A$2047,'City centre offline (analysis)'!$A8,'city centre offline'!$B$2:$B$2047,'City centre offline (analysis)'!H$1)</f>
        <v>1.0342191694779801</v>
      </c>
      <c r="I8" s="6">
        <f>SUMIFS('city centre offline'!$C$2:$C$2047,'city centre offline'!$A$2:$A$2047,'City centre offline (analysis)'!$A8,'city centre offline'!$B$2:$B$2047,'City centre offline (analysis)'!I$1)</f>
        <v>1.0267512312828599</v>
      </c>
      <c r="J8" s="6">
        <f>SUMIFS('city centre offline'!$C$2:$C$2047,'city centre offline'!$A$2:$A$2047,'City centre offline (analysis)'!$A8,'city centre offline'!$B$2:$B$2047,'City centre offline (analysis)'!J$1)</f>
        <v>0.93707328574736004</v>
      </c>
      <c r="K8" s="6">
        <f>SUMIFS('city centre offline'!$C$2:$C$2047,'city centre offline'!$A$2:$A$2047,'City centre offline (analysis)'!$A8,'city centre offline'!$B$2:$B$2047,'City centre offline (analysis)'!K$1)</f>
        <v>0.97411143842567205</v>
      </c>
      <c r="L8" s="6">
        <f>SUMIFS('city centre offline'!$C$2:$C$2047,'city centre offline'!$A$2:$A$2047,'City centre offline (analysis)'!$A8,'city centre offline'!$B$2:$B$2047,'City centre offline (analysis)'!L$1)</f>
        <v>1.0193283173119301</v>
      </c>
      <c r="M8" s="6">
        <f>SUMIFS('city centre offline'!$C$2:$C$2047,'city centre offline'!$A$2:$A$2047,'City centre offline (analysis)'!$A8,'city centre offline'!$B$2:$B$2047,'City centre offline (analysis)'!M$1)</f>
        <v>1.2539440032912501</v>
      </c>
      <c r="N8" s="6">
        <f>SUMIFS('city centre offline'!$C$2:$C$2047,'city centre offline'!$A$2:$A$2047,'City centre offline (analysis)'!$A8,'city centre offline'!$B$2:$B$2047,'City centre offline (analysis)'!N$1)</f>
        <v>0.92150012965221895</v>
      </c>
      <c r="O8" s="6">
        <f>SUMIFS('city centre offline'!$C$2:$C$2047,'city centre offline'!$A$2:$A$2047,'City centre offline (analysis)'!$A8,'city centre offline'!$B$2:$B$2047,'City centre offline (analysis)'!O$1)</f>
        <v>0.90505226170911202</v>
      </c>
      <c r="P8" s="6">
        <f>SUMIFS('city centre offline'!$C$2:$C$2047,'city centre offline'!$A$2:$A$2047,'City centre offline (analysis)'!$A8,'city centre offline'!$B$2:$B$2047,'City centre offline (analysis)'!P$1)</f>
        <v>0.81957653596888902</v>
      </c>
      <c r="Q8" s="6">
        <f>SUMIFS('city centre offline'!$C$2:$C$2047,'city centre offline'!$A$2:$A$2047,'City centre offline (analysis)'!$A8,'city centre offline'!$B$2:$B$2047,'City centre offline (analysis)'!Q$1)</f>
        <v>0.44349652053362498</v>
      </c>
      <c r="R8" s="6">
        <f>SUMIFS('city centre offline'!$C$2:$C$2047,'city centre offline'!$A$2:$A$2047,'City centre offline (analysis)'!$A8,'city centre offline'!$B$2:$B$2047,'City centre offline (analysis)'!R$1)</f>
        <v>0.57691596257576505</v>
      </c>
      <c r="S8" s="6">
        <f>SUMIFS('city centre offline'!$C$2:$C$2047,'city centre offline'!$A$2:$A$2047,'City centre offline (analysis)'!$A8,'city centre offline'!$B$2:$B$2047,'City centre offline (analysis)'!S$1)</f>
        <v>0.82544820254446305</v>
      </c>
      <c r="T8" s="6">
        <f>SUMIFS('city centre offline'!$C$2:$C$2047,'city centre offline'!$A$2:$A$2047,'City centre offline (analysis)'!$A8,'city centre offline'!$B$2:$B$2047,'City centre offline (analysis)'!T$1)</f>
        <v>0.92202139702170605</v>
      </c>
      <c r="U8" s="6">
        <f>SUMIFS('city centre offline'!$C$2:$C$2047,'city centre offline'!$A$2:$A$2047,'City centre offline (analysis)'!$A8,'city centre offline'!$B$2:$B$2047,'City centre offline (analysis)'!U$1)</f>
        <v>0.92538487252547497</v>
      </c>
      <c r="V8" s="6">
        <f>SUMIFS('city centre offline'!$C$2:$C$2047,'city centre offline'!$A$2:$A$2047,'City centre offline (analysis)'!$A8,'city centre offline'!$B$2:$B$2047,'City centre offline (analysis)'!V$1)</f>
        <v>0.86129541883940197</v>
      </c>
      <c r="W8" s="6">
        <f>SUMIFS('city centre offline'!$C$2:$C$2047,'city centre offline'!$A$2:$A$2047,'City centre offline (analysis)'!$A8,'city centre offline'!$B$2:$B$2047,'City centre offline (analysis)'!W$1)</f>
        <v>0.89383667995864202</v>
      </c>
      <c r="X8" s="6">
        <f>SUMIFS('city centre offline'!$C$2:$C$2047,'city centre offline'!$A$2:$A$2047,'City centre offline (analysis)'!$A8,'city centre offline'!$B$2:$B$2047,'City centre offline (analysis)'!X$1)</f>
        <v>0.65467805099226095</v>
      </c>
      <c r="Y8" s="6">
        <f>SUMIFS('city centre offline'!$C$2:$C$2047,'city centre offline'!$A$2:$A$2047,'City centre offline (analysis)'!$A8,'city centre offline'!$B$2:$B$2047,'City centre offline (analysis)'!Y$1)</f>
        <v>1.17628246362864</v>
      </c>
      <c r="Z8" s="6">
        <f>SUMIFS('city centre offline'!$C$2:$C$2047,'city centre offline'!$A$2:$A$2047,'City centre offline (analysis)'!$A8,'city centre offline'!$B$2:$B$2047,'City centre offline (analysis)'!Z$1)</f>
        <v>0.55055228351315699</v>
      </c>
      <c r="AA8" s="6">
        <f>SUMIFS('city centre offline'!$C$2:$C$2047,'city centre offline'!$A$2:$A$2047,'City centre offline (analysis)'!$A8,'city centre offline'!$B$2:$B$2047,'City centre offline (analysis)'!AA$1)</f>
        <v>0.58373139500606996</v>
      </c>
      <c r="AB8" s="6">
        <f>SUMIFS('city centre offline'!$C$2:$C$2047,'city centre offline'!$A$2:$A$2047,'City centre offline (analysis)'!$A8,'city centre offline'!$B$2:$B$2047,'City centre offline (analysis)'!AB$1)</f>
        <v>0.71466168780539596</v>
      </c>
      <c r="AC8" s="6">
        <f>SUMIFS('city centre offline'!$C$2:$C$2047,'city centre offline'!$A$2:$A$2047,'City centre offline (analysis)'!$A8,'city centre offline'!$B$2:$B$2047,'City centre offline (analysis)'!AC$1)</f>
        <v>0.96483289467228295</v>
      </c>
      <c r="AD8" s="6">
        <f>SUMIFS('city centre offline'!$C$2:$C$2047,'city centre offline'!$A$2:$A$2047,'City centre offline (analysis)'!$A8,'city centre offline'!$B$2:$B$2047,'City centre offline (analysis)'!AD$1)</f>
        <v>1.0199723586706599</v>
      </c>
      <c r="AE8" s="6">
        <f>SUMIFS('city centre offline'!$C$2:$C$2047,'city centre offline'!$A$2:$A$2047,'City centre offline (analysis)'!$A8,'city centre offline'!$B$2:$B$2047,'City centre offline (analysis)'!AE$1)</f>
        <v>0.97065655720723798</v>
      </c>
      <c r="AF8" s="6">
        <f>SUMIFS('city centre offline'!$C$2:$C$2047,'city centre offline'!$A$2:$A$2047,'City centre offline (analysis)'!$A8,'city centre offline'!$B$2:$B$2047,'City centre offline (analysis)'!AF$1)</f>
        <v>1.04207368487233</v>
      </c>
      <c r="AG8" s="6">
        <f>SUMIFS('city centre offline'!$C$2:$C$2047,'city centre offline'!$A$2:$A$2047,'City centre offline (analysis)'!$A8,'city centre offline'!$B$2:$B$2047,'City centre offline (analysis)'!AG$1)</f>
        <v>1.0535829883001999</v>
      </c>
      <c r="AH8" s="6">
        <f>SUMIFS('city centre offline'!$C$2:$C$2047,'city centre offline'!$A$2:$A$2047,'City centre offline (analysis)'!$A8,'city centre offline'!$B$2:$B$2047,'City centre offline (analysis)'!AH$1)</f>
        <v>0.97809234669966605</v>
      </c>
      <c r="AK8" t="s">
        <v>28</v>
      </c>
      <c r="AL8" s="6">
        <v>1.0591688711590601</v>
      </c>
      <c r="AO8" t="s">
        <v>44</v>
      </c>
      <c r="AP8" s="6">
        <v>1.05950164804963</v>
      </c>
      <c r="AQ8" s="6">
        <f>VLOOKUP(AO8,'Overall city offline (analysis)'!$AK$2:$AL$63,2,FALSE)</f>
        <v>1.1096792832775599</v>
      </c>
      <c r="AR8" s="20">
        <f t="shared" si="0"/>
        <v>5.0177635227929951</v>
      </c>
      <c r="AS8" s="20">
        <f>VLOOKUP(AO8,'CC share tops bottoms'!$A$2:$F$63,6,FALSE)</f>
        <v>-0.13837686073642774</v>
      </c>
    </row>
    <row r="9" spans="1:45" x14ac:dyDescent="0.25">
      <c r="A9" t="s">
        <v>14</v>
      </c>
      <c r="B9" s="6">
        <f>SUMIFS('city centre offline'!$C$2:$C$2047,'city centre offline'!$A$2:$A$2047,'City centre offline (analysis)'!$A9,'city centre offline'!$B$2:$B$2047,'City centre offline (analysis)'!B$1)</f>
        <v>0.65989671509996795</v>
      </c>
      <c r="C9" s="6">
        <f>SUMIFS('city centre offline'!$C$2:$C$2047,'city centre offline'!$A$2:$A$2047,'City centre offline (analysis)'!$A9,'city centre offline'!$B$2:$B$2047,'City centre offline (analysis)'!C$1)</f>
        <v>0.71594294956867399</v>
      </c>
      <c r="D9" s="6">
        <f>SUMIFS('city centre offline'!$C$2:$C$2047,'city centre offline'!$A$2:$A$2047,'City centre offline (analysis)'!$A9,'city centre offline'!$B$2:$B$2047,'City centre offline (analysis)'!D$1)</f>
        <v>0.88173151590242904</v>
      </c>
      <c r="E9" s="6">
        <f>SUMIFS('city centre offline'!$C$2:$C$2047,'city centre offline'!$A$2:$A$2047,'City centre offline (analysis)'!$A9,'city centre offline'!$B$2:$B$2047,'City centre offline (analysis)'!E$1)</f>
        <v>0.96498829945331799</v>
      </c>
      <c r="F9" s="6">
        <f>SUMIFS('city centre offline'!$C$2:$C$2047,'city centre offline'!$A$2:$A$2047,'City centre offline (analysis)'!$A9,'city centre offline'!$B$2:$B$2047,'City centre offline (analysis)'!F$1)</f>
        <v>1.0252253621248499</v>
      </c>
      <c r="G9" s="6">
        <f>SUMIFS('city centre offline'!$C$2:$C$2047,'city centre offline'!$A$2:$A$2047,'City centre offline (analysis)'!$A9,'city centre offline'!$B$2:$B$2047,'City centre offline (analysis)'!G$1)</f>
        <v>0.95287162004364301</v>
      </c>
      <c r="H9" s="6">
        <f>SUMIFS('city centre offline'!$C$2:$C$2047,'city centre offline'!$A$2:$A$2047,'City centre offline (analysis)'!$A9,'city centre offline'!$B$2:$B$2047,'City centre offline (analysis)'!H$1)</f>
        <v>1.05997307668667</v>
      </c>
      <c r="I9" s="6">
        <f>SUMIFS('city centre offline'!$C$2:$C$2047,'city centre offline'!$A$2:$A$2047,'City centre offline (analysis)'!$A9,'city centre offline'!$B$2:$B$2047,'City centre offline (analysis)'!I$1)</f>
        <v>1.24353482426521</v>
      </c>
      <c r="J9" s="6">
        <f>SUMIFS('city centre offline'!$C$2:$C$2047,'city centre offline'!$A$2:$A$2047,'City centre offline (analysis)'!$A9,'city centre offline'!$B$2:$B$2047,'City centre offline (analysis)'!J$1)</f>
        <v>1.0177042074232401</v>
      </c>
      <c r="K9" s="6">
        <f>SUMIFS('city centre offline'!$C$2:$C$2047,'city centre offline'!$A$2:$A$2047,'City centre offline (analysis)'!$A9,'city centre offline'!$B$2:$B$2047,'City centre offline (analysis)'!K$1)</f>
        <v>1.1581784112343101</v>
      </c>
      <c r="L9" s="6">
        <f>SUMIFS('city centre offline'!$C$2:$C$2047,'city centre offline'!$A$2:$A$2047,'City centre offline (analysis)'!$A9,'city centre offline'!$B$2:$B$2047,'City centre offline (analysis)'!L$1)</f>
        <v>1.0520452256445401</v>
      </c>
      <c r="M9" s="6">
        <f>SUMIFS('city centre offline'!$C$2:$C$2047,'city centre offline'!$A$2:$A$2047,'City centre offline (analysis)'!$A9,'city centre offline'!$B$2:$B$2047,'City centre offline (analysis)'!M$1)</f>
        <v>1.2679077925531499</v>
      </c>
      <c r="N9" s="6">
        <f>SUMIFS('city centre offline'!$C$2:$C$2047,'city centre offline'!$A$2:$A$2047,'City centre offline (analysis)'!$A9,'city centre offline'!$B$2:$B$2047,'City centre offline (analysis)'!N$1)</f>
        <v>0.78388109567008901</v>
      </c>
      <c r="O9" s="6">
        <f>SUMIFS('city centre offline'!$C$2:$C$2047,'city centre offline'!$A$2:$A$2047,'City centre offline (analysis)'!$A9,'city centre offline'!$B$2:$B$2047,'City centre offline (analysis)'!O$1)</f>
        <v>0.76952840285259005</v>
      </c>
      <c r="P9" s="6">
        <f>SUMIFS('city centre offline'!$C$2:$C$2047,'city centre offline'!$A$2:$A$2047,'City centre offline (analysis)'!$A9,'city centre offline'!$B$2:$B$2047,'City centre offline (analysis)'!P$1)</f>
        <v>0.62646995221972501</v>
      </c>
      <c r="Q9" s="6">
        <f>SUMIFS('city centre offline'!$C$2:$C$2047,'city centre offline'!$A$2:$A$2047,'City centre offline (analysis)'!$A9,'city centre offline'!$B$2:$B$2047,'City centre offline (analysis)'!Q$1)</f>
        <v>0.23361003656149501</v>
      </c>
      <c r="R9" s="6">
        <f>SUMIFS('city centre offline'!$C$2:$C$2047,'city centre offline'!$A$2:$A$2047,'City centre offline (analysis)'!$A9,'city centre offline'!$B$2:$B$2047,'City centre offline (analysis)'!R$1)</f>
        <v>0.272625028674428</v>
      </c>
      <c r="S9" s="6">
        <f>SUMIFS('city centre offline'!$C$2:$C$2047,'city centre offline'!$A$2:$A$2047,'City centre offline (analysis)'!$A9,'city centre offline'!$B$2:$B$2047,'City centre offline (analysis)'!S$1)</f>
        <v>0.45599877157698798</v>
      </c>
      <c r="T9" s="6">
        <f>SUMIFS('city centre offline'!$C$2:$C$2047,'city centre offline'!$A$2:$A$2047,'City centre offline (analysis)'!$A9,'city centre offline'!$B$2:$B$2047,'City centre offline (analysis)'!T$1)</f>
        <v>0.91163002503809598</v>
      </c>
      <c r="U9" s="6">
        <f>SUMIFS('city centre offline'!$C$2:$C$2047,'city centre offline'!$A$2:$A$2047,'City centre offline (analysis)'!$A9,'city centre offline'!$B$2:$B$2047,'City centre offline (analysis)'!U$1)</f>
        <v>1.1303299792085</v>
      </c>
      <c r="V9" s="6">
        <f>SUMIFS('city centre offline'!$C$2:$C$2047,'city centre offline'!$A$2:$A$2047,'City centre offline (analysis)'!$A9,'city centre offline'!$B$2:$B$2047,'City centre offline (analysis)'!V$1)</f>
        <v>0.98020469532408205</v>
      </c>
      <c r="W9" s="6">
        <f>SUMIFS('city centre offline'!$C$2:$C$2047,'city centre offline'!$A$2:$A$2047,'City centre offline (analysis)'!$A9,'city centre offline'!$B$2:$B$2047,'City centre offline (analysis)'!W$1)</f>
        <v>0.86780456221179303</v>
      </c>
      <c r="X9" s="6">
        <f>SUMIFS('city centre offline'!$C$2:$C$2047,'city centre offline'!$A$2:$A$2047,'City centre offline (analysis)'!$A9,'city centre offline'!$B$2:$B$2047,'City centre offline (analysis)'!X$1)</f>
        <v>0.40258597342689401</v>
      </c>
      <c r="Y9" s="6">
        <f>SUMIFS('city centre offline'!$C$2:$C$2047,'city centre offline'!$A$2:$A$2047,'City centre offline (analysis)'!$A9,'city centre offline'!$B$2:$B$2047,'City centre offline (analysis)'!Y$1)</f>
        <v>1.00709707706424</v>
      </c>
      <c r="Z9" s="6">
        <f>SUMIFS('city centre offline'!$C$2:$C$2047,'city centre offline'!$A$2:$A$2047,'City centre offline (analysis)'!$A9,'city centre offline'!$B$2:$B$2047,'City centre offline (analysis)'!Z$1)</f>
        <v>0.26433056669976401</v>
      </c>
      <c r="AA9" s="6">
        <f>SUMIFS('city centre offline'!$C$2:$C$2047,'city centre offline'!$A$2:$A$2047,'City centre offline (analysis)'!$A9,'city centre offline'!$B$2:$B$2047,'City centre offline (analysis)'!AA$1)</f>
        <v>0.27000011584731298</v>
      </c>
      <c r="AB9" s="6">
        <f>SUMIFS('city centre offline'!$C$2:$C$2047,'city centre offline'!$A$2:$A$2047,'City centre offline (analysis)'!$A9,'city centre offline'!$B$2:$B$2047,'City centre offline (analysis)'!AB$1)</f>
        <v>0.33358117324666298</v>
      </c>
      <c r="AC9" s="6">
        <f>SUMIFS('city centre offline'!$C$2:$C$2047,'city centre offline'!$A$2:$A$2047,'City centre offline (analysis)'!$A9,'city centre offline'!$B$2:$B$2047,'City centre offline (analysis)'!AC$1)</f>
        <v>0.68367565973496602</v>
      </c>
      <c r="AD9" s="6">
        <f>SUMIFS('city centre offline'!$C$2:$C$2047,'city centre offline'!$A$2:$A$2047,'City centre offline (analysis)'!$A9,'city centre offline'!$B$2:$B$2047,'City centre offline (analysis)'!AD$1)</f>
        <v>0.91391067186639097</v>
      </c>
      <c r="AE9" s="6">
        <f>SUMIFS('city centre offline'!$C$2:$C$2047,'city centre offline'!$A$2:$A$2047,'City centre offline (analysis)'!$A9,'city centre offline'!$B$2:$B$2047,'City centre offline (analysis)'!AE$1)</f>
        <v>1.0997394786827199</v>
      </c>
      <c r="AF9" s="6">
        <f>SUMIFS('city centre offline'!$C$2:$C$2047,'city centre offline'!$A$2:$A$2047,'City centre offline (analysis)'!$A9,'city centre offline'!$B$2:$B$2047,'City centre offline (analysis)'!AF$1)</f>
        <v>1.3478981838553401</v>
      </c>
      <c r="AG9" s="6">
        <f>SUMIFS('city centre offline'!$C$2:$C$2047,'city centre offline'!$A$2:$A$2047,'City centre offline (analysis)'!$A9,'city centre offline'!$B$2:$B$2047,'City centre offline (analysis)'!AG$1)</f>
        <v>1.43271914098992</v>
      </c>
      <c r="AH9" s="6">
        <f>SUMIFS('city centre offline'!$C$2:$C$2047,'city centre offline'!$A$2:$A$2047,'City centre offline (analysis)'!$A9,'city centre offline'!$B$2:$B$2047,'City centre offline (analysis)'!AH$1)</f>
        <v>1.16913153325644</v>
      </c>
      <c r="AK9" t="s">
        <v>33</v>
      </c>
      <c r="AL9" s="6">
        <v>1.0239819394407199</v>
      </c>
      <c r="AO9" t="s">
        <v>28</v>
      </c>
      <c r="AP9" s="6">
        <v>1.0591688711590601</v>
      </c>
      <c r="AQ9" s="6">
        <f>VLOOKUP(AO9,'Overall city offline (analysis)'!$AK$2:$AL$63,2,FALSE)</f>
        <v>1.0232151130060401</v>
      </c>
      <c r="AR9" s="20">
        <f t="shared" si="0"/>
        <v>-3.5953758153020043</v>
      </c>
      <c r="AS9" s="20">
        <f>VLOOKUP(AO9,'CC share tops bottoms'!$A$2:$F$63,6,FALSE)</f>
        <v>0.45549574737899434</v>
      </c>
    </row>
    <row r="10" spans="1:45" x14ac:dyDescent="0.25">
      <c r="A10" t="s">
        <v>15</v>
      </c>
      <c r="B10" s="6">
        <f>SUMIFS('city centre offline'!$C$2:$C$2047,'city centre offline'!$A$2:$A$2047,'City centre offline (analysis)'!$A10,'city centre offline'!$B$2:$B$2047,'City centre offline (analysis)'!B$1)</f>
        <v>0.72778141843781896</v>
      </c>
      <c r="C10" s="6">
        <f>SUMIFS('city centre offline'!$C$2:$C$2047,'city centre offline'!$A$2:$A$2047,'City centre offline (analysis)'!$A10,'city centre offline'!$B$2:$B$2047,'City centre offline (analysis)'!C$1)</f>
        <v>0.81373547273050895</v>
      </c>
      <c r="D10" s="6">
        <f>SUMIFS('city centre offline'!$C$2:$C$2047,'city centre offline'!$A$2:$A$2047,'City centre offline (analysis)'!$A10,'city centre offline'!$B$2:$B$2047,'City centre offline (analysis)'!D$1)</f>
        <v>0.95168255229773502</v>
      </c>
      <c r="E10" s="6">
        <f>SUMIFS('city centre offline'!$C$2:$C$2047,'city centre offline'!$A$2:$A$2047,'City centre offline (analysis)'!$A10,'city centre offline'!$B$2:$B$2047,'City centre offline (analysis)'!E$1)</f>
        <v>0.97131081924936702</v>
      </c>
      <c r="F10" s="6">
        <f>SUMIFS('city centre offline'!$C$2:$C$2047,'city centre offline'!$A$2:$A$2047,'City centre offline (analysis)'!$A10,'city centre offline'!$B$2:$B$2047,'City centre offline (analysis)'!F$1)</f>
        <v>1.0206678761783501</v>
      </c>
      <c r="G10" s="6">
        <f>SUMIFS('city centre offline'!$C$2:$C$2047,'city centre offline'!$A$2:$A$2047,'City centre offline (analysis)'!$A10,'city centre offline'!$B$2:$B$2047,'City centre offline (analysis)'!G$1)</f>
        <v>1.00621532392779</v>
      </c>
      <c r="H10" s="6">
        <f>SUMIFS('city centre offline'!$C$2:$C$2047,'city centre offline'!$A$2:$A$2047,'City centre offline (analysis)'!$A10,'city centre offline'!$B$2:$B$2047,'City centre offline (analysis)'!H$1)</f>
        <v>1.06383052271862</v>
      </c>
      <c r="I10" s="6">
        <f>SUMIFS('city centre offline'!$C$2:$C$2047,'city centre offline'!$A$2:$A$2047,'City centre offline (analysis)'!$A10,'city centre offline'!$B$2:$B$2047,'City centre offline (analysis)'!I$1)</f>
        <v>1.2089174749438201</v>
      </c>
      <c r="J10" s="6">
        <f>SUMIFS('city centre offline'!$C$2:$C$2047,'city centre offline'!$A$2:$A$2047,'City centre offline (analysis)'!$A10,'city centre offline'!$B$2:$B$2047,'City centre offline (analysis)'!J$1)</f>
        <v>0.94822832542423297</v>
      </c>
      <c r="K10" s="6">
        <f>SUMIFS('city centre offline'!$C$2:$C$2047,'city centre offline'!$A$2:$A$2047,'City centre offline (analysis)'!$A10,'city centre offline'!$B$2:$B$2047,'City centre offline (analysis)'!K$1)</f>
        <v>0.96064135945930196</v>
      </c>
      <c r="L10" s="6">
        <f>SUMIFS('city centre offline'!$C$2:$C$2047,'city centre offline'!$A$2:$A$2047,'City centre offline (analysis)'!$A10,'city centre offline'!$B$2:$B$2047,'City centre offline (analysis)'!L$1)</f>
        <v>1.0223024673921499</v>
      </c>
      <c r="M10" s="6">
        <f>SUMIFS('city centre offline'!$C$2:$C$2047,'city centre offline'!$A$2:$A$2047,'City centre offline (analysis)'!$A10,'city centre offline'!$B$2:$B$2047,'City centre offline (analysis)'!M$1)</f>
        <v>1.3046863872403001</v>
      </c>
      <c r="N10" s="6">
        <f>SUMIFS('city centre offline'!$C$2:$C$2047,'city centre offline'!$A$2:$A$2047,'City centre offline (analysis)'!$A10,'city centre offline'!$B$2:$B$2047,'City centre offline (analysis)'!N$1)</f>
        <v>0.72357363572210198</v>
      </c>
      <c r="O10" s="6">
        <f>SUMIFS('city centre offline'!$C$2:$C$2047,'city centre offline'!$A$2:$A$2047,'City centre offline (analysis)'!$A10,'city centre offline'!$B$2:$B$2047,'City centre offline (analysis)'!O$1)</f>
        <v>0.81650826000479504</v>
      </c>
      <c r="P10" s="6">
        <f>SUMIFS('city centre offline'!$C$2:$C$2047,'city centre offline'!$A$2:$A$2047,'City centre offline (analysis)'!$A10,'city centre offline'!$B$2:$B$2047,'City centre offline (analysis)'!P$1)</f>
        <v>0.53422956031673297</v>
      </c>
      <c r="Q10" s="6">
        <f>SUMIFS('city centre offline'!$C$2:$C$2047,'city centre offline'!$A$2:$A$2047,'City centre offline (analysis)'!$A10,'city centre offline'!$B$2:$B$2047,'City centre offline (analysis)'!Q$1)</f>
        <v>7.97455179455622E-2</v>
      </c>
      <c r="R10" s="6">
        <f>SUMIFS('city centre offline'!$C$2:$C$2047,'city centre offline'!$A$2:$A$2047,'City centre offline (analysis)'!$A10,'city centre offline'!$B$2:$B$2047,'City centre offline (analysis)'!R$1)</f>
        <v>0.123072515477781</v>
      </c>
      <c r="S10" s="6">
        <f>SUMIFS('city centre offline'!$C$2:$C$2047,'city centre offline'!$A$2:$A$2047,'City centre offline (analysis)'!$A10,'city centre offline'!$B$2:$B$2047,'City centre offline (analysis)'!S$1)</f>
        <v>0.30211205947594999</v>
      </c>
      <c r="T10" s="6">
        <f>SUMIFS('city centre offline'!$C$2:$C$2047,'city centre offline'!$A$2:$A$2047,'City centre offline (analysis)'!$A10,'city centre offline'!$B$2:$B$2047,'City centre offline (analysis)'!T$1)</f>
        <v>0.74131769988513496</v>
      </c>
      <c r="U10" s="6">
        <f>SUMIFS('city centre offline'!$C$2:$C$2047,'city centre offline'!$A$2:$A$2047,'City centre offline (analysis)'!$A10,'city centre offline'!$B$2:$B$2047,'City centre offline (analysis)'!U$1)</f>
        <v>1.14625111949749</v>
      </c>
      <c r="V10" s="6">
        <f>SUMIFS('city centre offline'!$C$2:$C$2047,'city centre offline'!$A$2:$A$2047,'City centre offline (analysis)'!$A10,'city centre offline'!$B$2:$B$2047,'City centre offline (analysis)'!V$1)</f>
        <v>0.94287927558426798</v>
      </c>
      <c r="W10" s="6">
        <f>SUMIFS('city centre offline'!$C$2:$C$2047,'city centre offline'!$A$2:$A$2047,'City centre offline (analysis)'!$A10,'city centre offline'!$B$2:$B$2047,'City centre offline (analysis)'!W$1)</f>
        <v>0.82077078431512795</v>
      </c>
      <c r="X10" s="6">
        <f>SUMIFS('city centre offline'!$C$2:$C$2047,'city centre offline'!$A$2:$A$2047,'City centre offline (analysis)'!$A10,'city centre offline'!$B$2:$B$2047,'City centre offline (analysis)'!X$1)</f>
        <v>0.28108973525090503</v>
      </c>
      <c r="Y10" s="6">
        <f>SUMIFS('city centre offline'!$C$2:$C$2047,'city centre offline'!$A$2:$A$2047,'City centre offline (analysis)'!$A10,'city centre offline'!$B$2:$B$2047,'City centre offline (analysis)'!Y$1)</f>
        <v>0.85223676334252196</v>
      </c>
      <c r="Z10" s="6">
        <f>SUMIFS('city centre offline'!$C$2:$C$2047,'city centre offline'!$A$2:$A$2047,'City centre offline (analysis)'!$A10,'city centre offline'!$B$2:$B$2047,'City centre offline (analysis)'!Z$1)</f>
        <v>0.122873634884649</v>
      </c>
      <c r="AA10" s="6">
        <f>SUMIFS('city centre offline'!$C$2:$C$2047,'city centre offline'!$A$2:$A$2047,'City centre offline (analysis)'!$A10,'city centre offline'!$B$2:$B$2047,'City centre offline (analysis)'!AA$1)</f>
        <v>0.12841872329831699</v>
      </c>
      <c r="AB10" s="6">
        <f>SUMIFS('city centre offline'!$C$2:$C$2047,'city centre offline'!$A$2:$A$2047,'City centre offline (analysis)'!$A10,'city centre offline'!$B$2:$B$2047,'City centre offline (analysis)'!AB$1)</f>
        <v>0.178835993705352</v>
      </c>
      <c r="AC10" s="6">
        <f>SUMIFS('city centre offline'!$C$2:$C$2047,'city centre offline'!$A$2:$A$2047,'City centre offline (analysis)'!$A10,'city centre offline'!$B$2:$B$2047,'City centre offline (analysis)'!AC$1)</f>
        <v>0.62253604477323998</v>
      </c>
      <c r="AD10" s="6">
        <f>SUMIFS('city centre offline'!$C$2:$C$2047,'city centre offline'!$A$2:$A$2047,'City centre offline (analysis)'!$A10,'city centre offline'!$B$2:$B$2047,'City centre offline (analysis)'!AD$1)</f>
        <v>0.85343308057007505</v>
      </c>
      <c r="AE10" s="6">
        <f>SUMIFS('city centre offline'!$C$2:$C$2047,'city centre offline'!$A$2:$A$2047,'City centre offline (analysis)'!$A10,'city centre offline'!$B$2:$B$2047,'City centre offline (analysis)'!AE$1)</f>
        <v>1.0038163089520999</v>
      </c>
      <c r="AF10" s="6">
        <f>SUMIFS('city centre offline'!$C$2:$C$2047,'city centre offline'!$A$2:$A$2047,'City centre offline (analysis)'!$A10,'city centre offline'!$B$2:$B$2047,'City centre offline (analysis)'!AF$1)</f>
        <v>1.2431824224146</v>
      </c>
      <c r="AG10" s="6">
        <f>SUMIFS('city centre offline'!$C$2:$C$2047,'city centre offline'!$A$2:$A$2047,'City centre offline (analysis)'!$A10,'city centre offline'!$B$2:$B$2047,'City centre offline (analysis)'!AG$1)</f>
        <v>1.35366870894964</v>
      </c>
      <c r="AH10" s="6">
        <f>SUMIFS('city centre offline'!$C$2:$C$2047,'city centre offline'!$A$2:$A$2047,'City centre offline (analysis)'!$A10,'city centre offline'!$B$2:$B$2047,'City centre offline (analysis)'!AH$1)</f>
        <v>1.0734231329333599</v>
      </c>
      <c r="AK10" t="s">
        <v>19</v>
      </c>
      <c r="AL10" s="6">
        <v>1.01416990880036</v>
      </c>
      <c r="AO10" t="s">
        <v>33</v>
      </c>
      <c r="AP10" s="6">
        <v>1.0239819394407199</v>
      </c>
      <c r="AQ10" s="6">
        <f>VLOOKUP(AO10,'Overall city offline (analysis)'!$AK$2:$AL$63,2,FALSE)</f>
        <v>1.20251730932076</v>
      </c>
      <c r="AR10" s="20">
        <f t="shared" si="0"/>
        <v>17.853536988004002</v>
      </c>
      <c r="AS10" s="20">
        <f>VLOOKUP(AO10,'CC share tops bottoms'!$A$2:$F$63,6,FALSE)</f>
        <v>-1.770430293309508</v>
      </c>
    </row>
    <row r="11" spans="1:45" x14ac:dyDescent="0.25">
      <c r="A11" t="s">
        <v>16</v>
      </c>
      <c r="B11" s="6">
        <f>SUMIFS('city centre offline'!$C$2:$C$2047,'city centre offline'!$A$2:$A$2047,'City centre offline (analysis)'!$A11,'city centre offline'!$B$2:$B$2047,'City centre offline (analysis)'!B$1)</f>
        <v>0.785780896504501</v>
      </c>
      <c r="C11" s="6">
        <f>SUMIFS('city centre offline'!$C$2:$C$2047,'city centre offline'!$A$2:$A$2047,'City centre offline (analysis)'!$A11,'city centre offline'!$B$2:$B$2047,'City centre offline (analysis)'!C$1)</f>
        <v>0.81706497110208198</v>
      </c>
      <c r="D11" s="6">
        <f>SUMIFS('city centre offline'!$C$2:$C$2047,'city centre offline'!$A$2:$A$2047,'City centre offline (analysis)'!$A11,'city centre offline'!$B$2:$B$2047,'City centre offline (analysis)'!D$1)</f>
        <v>0.95732415120081205</v>
      </c>
      <c r="E11" s="6">
        <f>SUMIFS('city centre offline'!$C$2:$C$2047,'city centre offline'!$A$2:$A$2047,'City centre offline (analysis)'!$A11,'city centre offline'!$B$2:$B$2047,'City centre offline (analysis)'!E$1)</f>
        <v>0.92884076560949103</v>
      </c>
      <c r="F11" s="6">
        <f>SUMIFS('city centre offline'!$C$2:$C$2047,'city centre offline'!$A$2:$A$2047,'City centre offline (analysis)'!$A11,'city centre offline'!$B$2:$B$2047,'City centre offline (analysis)'!F$1)</f>
        <v>1.0160422320334701</v>
      </c>
      <c r="G11" s="6">
        <f>SUMIFS('city centre offline'!$C$2:$C$2047,'city centre offline'!$A$2:$A$2047,'City centre offline (analysis)'!$A11,'city centre offline'!$B$2:$B$2047,'City centre offline (analysis)'!G$1)</f>
        <v>0.98445818873124102</v>
      </c>
      <c r="H11" s="6">
        <f>SUMIFS('city centre offline'!$C$2:$C$2047,'city centre offline'!$A$2:$A$2047,'City centre offline (analysis)'!$A11,'city centre offline'!$B$2:$B$2047,'City centre offline (analysis)'!H$1)</f>
        <v>1.03190467230734</v>
      </c>
      <c r="I11" s="6">
        <f>SUMIFS('city centre offline'!$C$2:$C$2047,'city centre offline'!$A$2:$A$2047,'City centre offline (analysis)'!$A11,'city centre offline'!$B$2:$B$2047,'City centre offline (analysis)'!I$1)</f>
        <v>1.0717543867526</v>
      </c>
      <c r="J11" s="6">
        <f>SUMIFS('city centre offline'!$C$2:$C$2047,'city centre offline'!$A$2:$A$2047,'City centre offline (analysis)'!$A11,'city centre offline'!$B$2:$B$2047,'City centre offline (analysis)'!J$1)</f>
        <v>0.91688562039518196</v>
      </c>
      <c r="K11" s="6">
        <f>SUMIFS('city centre offline'!$C$2:$C$2047,'city centre offline'!$A$2:$A$2047,'City centre offline (analysis)'!$A11,'city centre offline'!$B$2:$B$2047,'City centre offline (analysis)'!K$1)</f>
        <v>0.98825526908490402</v>
      </c>
      <c r="L11" s="6">
        <f>SUMIFS('city centre offline'!$C$2:$C$2047,'city centre offline'!$A$2:$A$2047,'City centre offline (analysis)'!$A11,'city centre offline'!$B$2:$B$2047,'City centre offline (analysis)'!L$1)</f>
        <v>1.06291377852975</v>
      </c>
      <c r="M11" s="6">
        <f>SUMIFS('city centre offline'!$C$2:$C$2047,'city centre offline'!$A$2:$A$2047,'City centre offline (analysis)'!$A11,'city centre offline'!$B$2:$B$2047,'City centre offline (analysis)'!M$1)</f>
        <v>1.43877506774862</v>
      </c>
      <c r="N11" s="6">
        <f>SUMIFS('city centre offline'!$C$2:$C$2047,'city centre offline'!$A$2:$A$2047,'City centre offline (analysis)'!$A11,'city centre offline'!$B$2:$B$2047,'City centre offline (analysis)'!N$1)</f>
        <v>0.823299949286871</v>
      </c>
      <c r="O11" s="6">
        <f>SUMIFS('city centre offline'!$C$2:$C$2047,'city centre offline'!$A$2:$A$2047,'City centre offline (analysis)'!$A11,'city centre offline'!$B$2:$B$2047,'City centre offline (analysis)'!O$1)</f>
        <v>0.83321547474217905</v>
      </c>
      <c r="P11" s="6">
        <f>SUMIFS('city centre offline'!$C$2:$C$2047,'city centre offline'!$A$2:$A$2047,'City centre offline (analysis)'!$A11,'city centre offline'!$B$2:$B$2047,'City centre offline (analysis)'!P$1)</f>
        <v>0.63486758410708499</v>
      </c>
      <c r="Q11" s="6">
        <f>SUMIFS('city centre offline'!$C$2:$C$2047,'city centre offline'!$A$2:$A$2047,'City centre offline (analysis)'!$A11,'city centre offline'!$B$2:$B$2047,'City centre offline (analysis)'!Q$1)</f>
        <v>0.163985770538596</v>
      </c>
      <c r="R11" s="6">
        <f>SUMIFS('city centre offline'!$C$2:$C$2047,'city centre offline'!$A$2:$A$2047,'City centre offline (analysis)'!$A11,'city centre offline'!$B$2:$B$2047,'City centre offline (analysis)'!R$1)</f>
        <v>0.20750715832706401</v>
      </c>
      <c r="S11" s="6">
        <f>SUMIFS('city centre offline'!$C$2:$C$2047,'city centre offline'!$A$2:$A$2047,'City centre offline (analysis)'!$A11,'city centre offline'!$B$2:$B$2047,'City centre offline (analysis)'!S$1)</f>
        <v>0.450177504762587</v>
      </c>
      <c r="T11" s="6">
        <f>SUMIFS('city centre offline'!$C$2:$C$2047,'city centre offline'!$A$2:$A$2047,'City centre offline (analysis)'!$A11,'city centre offline'!$B$2:$B$2047,'City centre offline (analysis)'!T$1)</f>
        <v>0.76939055889655295</v>
      </c>
      <c r="U11" s="6">
        <f>SUMIFS('city centre offline'!$C$2:$C$2047,'city centre offline'!$A$2:$A$2047,'City centre offline (analysis)'!$A11,'city centre offline'!$B$2:$B$2047,'City centre offline (analysis)'!U$1)</f>
        <v>0.80342560383319095</v>
      </c>
      <c r="V11" s="6">
        <f>SUMIFS('city centre offline'!$C$2:$C$2047,'city centre offline'!$A$2:$A$2047,'City centre offline (analysis)'!$A11,'city centre offline'!$B$2:$B$2047,'City centre offline (analysis)'!V$1)</f>
        <v>0.75972494861350603</v>
      </c>
      <c r="W11" s="6">
        <f>SUMIFS('city centre offline'!$C$2:$C$2047,'city centre offline'!$A$2:$A$2047,'City centre offline (analysis)'!$A11,'city centre offline'!$B$2:$B$2047,'City centre offline (analysis)'!W$1)</f>
        <v>0.80877784215071302</v>
      </c>
      <c r="X11" s="6">
        <f>SUMIFS('city centre offline'!$C$2:$C$2047,'city centre offline'!$A$2:$A$2047,'City centre offline (analysis)'!$A11,'city centre offline'!$B$2:$B$2047,'City centre offline (analysis)'!X$1)</f>
        <v>0.36354735358712797</v>
      </c>
      <c r="Y11" s="6">
        <f>SUMIFS('city centre offline'!$C$2:$C$2047,'city centre offline'!$A$2:$A$2047,'City centre offline (analysis)'!$A11,'city centre offline'!$B$2:$B$2047,'City centre offline (analysis)'!Y$1)</f>
        <v>1.15108226509982</v>
      </c>
      <c r="Z11" s="6">
        <f>SUMIFS('city centre offline'!$C$2:$C$2047,'city centre offline'!$A$2:$A$2047,'City centre offline (analysis)'!$A11,'city centre offline'!$B$2:$B$2047,'City centre offline (analysis)'!Z$1)</f>
        <v>0.27844265430903697</v>
      </c>
      <c r="AA11" s="6">
        <f>SUMIFS('city centre offline'!$C$2:$C$2047,'city centre offline'!$A$2:$A$2047,'City centre offline (analysis)'!$A11,'city centre offline'!$B$2:$B$2047,'City centre offline (analysis)'!AA$1)</f>
        <v>0.218081865892055</v>
      </c>
      <c r="AB11" s="6">
        <f>SUMIFS('city centre offline'!$C$2:$C$2047,'city centre offline'!$A$2:$A$2047,'City centre offline (analysis)'!$A11,'city centre offline'!$B$2:$B$2047,'City centre offline (analysis)'!AB$1)</f>
        <v>0.27433380565920301</v>
      </c>
      <c r="AC11" s="6">
        <f>SUMIFS('city centre offline'!$C$2:$C$2047,'city centre offline'!$A$2:$A$2047,'City centre offline (analysis)'!$A11,'city centre offline'!$B$2:$B$2047,'City centre offline (analysis)'!AC$1)</f>
        <v>0.70180843809058102</v>
      </c>
      <c r="AD11" s="6">
        <f>SUMIFS('city centre offline'!$C$2:$C$2047,'city centre offline'!$A$2:$A$2047,'City centre offline (analysis)'!$A11,'city centre offline'!$B$2:$B$2047,'City centre offline (analysis)'!AD$1)</f>
        <v>0.83572572107698195</v>
      </c>
      <c r="AE11" s="6">
        <f>SUMIFS('city centre offline'!$C$2:$C$2047,'city centre offline'!$A$2:$A$2047,'City centre offline (analysis)'!$A11,'city centre offline'!$B$2:$B$2047,'City centre offline (analysis)'!AE$1)</f>
        <v>0.81340672761509702</v>
      </c>
      <c r="AF11" s="6">
        <f>SUMIFS('city centre offline'!$C$2:$C$2047,'city centre offline'!$A$2:$A$2047,'City centre offline (analysis)'!$A11,'city centre offline'!$B$2:$B$2047,'City centre offline (analysis)'!AF$1)</f>
        <v>0.89239487642349002</v>
      </c>
      <c r="AG11" s="6">
        <f>SUMIFS('city centre offline'!$C$2:$C$2047,'city centre offline'!$A$2:$A$2047,'City centre offline (analysis)'!$A11,'city centre offline'!$B$2:$B$2047,'City centre offline (analysis)'!AG$1)</f>
        <v>0.93814590233694894</v>
      </c>
      <c r="AH11" s="6">
        <f>SUMIFS('city centre offline'!$C$2:$C$2047,'city centre offline'!$A$2:$A$2047,'City centre offline (analysis)'!$A11,'city centre offline'!$B$2:$B$2047,'City centre offline (analysis)'!AH$1)</f>
        <v>0.86047315683473802</v>
      </c>
      <c r="AK11" t="s">
        <v>32</v>
      </c>
      <c r="AL11" s="6">
        <v>1.00983555644877</v>
      </c>
      <c r="AO11" t="s">
        <v>19</v>
      </c>
      <c r="AP11" s="6">
        <v>1.01416990880036</v>
      </c>
      <c r="AQ11" s="6">
        <f>VLOOKUP(AO11,'Overall city offline (analysis)'!$AK$2:$AL$63,2,FALSE)</f>
        <v>1.08137893297737</v>
      </c>
      <c r="AR11" s="20">
        <f t="shared" si="0"/>
        <v>6.7209024177010024</v>
      </c>
      <c r="AS11" s="20">
        <f>VLOOKUP(AO11,'CC share tops bottoms'!$A$2:$F$63,6,FALSE)</f>
        <v>-1.4480586867963052</v>
      </c>
    </row>
    <row r="12" spans="1:45" x14ac:dyDescent="0.25">
      <c r="A12" t="s">
        <v>17</v>
      </c>
      <c r="B12" s="6">
        <f>SUMIFS('city centre offline'!$C$2:$C$2047,'city centre offline'!$A$2:$A$2047,'City centre offline (analysis)'!$A12,'city centre offline'!$B$2:$B$2047,'City centre offline (analysis)'!B$1)</f>
        <v>0.78215143827244404</v>
      </c>
      <c r="C12" s="6">
        <f>SUMIFS('city centre offline'!$C$2:$C$2047,'city centre offline'!$A$2:$A$2047,'City centre offline (analysis)'!$A12,'city centre offline'!$B$2:$B$2047,'City centre offline (analysis)'!C$1)</f>
        <v>0.85682935245025804</v>
      </c>
      <c r="D12" s="6">
        <f>SUMIFS('city centre offline'!$C$2:$C$2047,'city centre offline'!$A$2:$A$2047,'City centre offline (analysis)'!$A12,'city centre offline'!$B$2:$B$2047,'City centre offline (analysis)'!D$1)</f>
        <v>0.99793836032807304</v>
      </c>
      <c r="E12" s="6">
        <f>SUMIFS('city centre offline'!$C$2:$C$2047,'city centre offline'!$A$2:$A$2047,'City centre offline (analysis)'!$A12,'city centre offline'!$B$2:$B$2047,'City centre offline (analysis)'!E$1)</f>
        <v>1.0036305506429899</v>
      </c>
      <c r="F12" s="6">
        <f>SUMIFS('city centre offline'!$C$2:$C$2047,'city centre offline'!$A$2:$A$2047,'City centre offline (analysis)'!$A12,'city centre offline'!$B$2:$B$2047,'City centre offline (analysis)'!F$1)</f>
        <v>1.0597939195950601</v>
      </c>
      <c r="G12" s="6">
        <f>SUMIFS('city centre offline'!$C$2:$C$2047,'city centre offline'!$A$2:$A$2047,'City centre offline (analysis)'!$A12,'city centre offline'!$B$2:$B$2047,'City centre offline (analysis)'!G$1)</f>
        <v>0.984179239539277</v>
      </c>
      <c r="H12" s="6">
        <f>SUMIFS('city centre offline'!$C$2:$C$2047,'city centre offline'!$A$2:$A$2047,'City centre offline (analysis)'!$A12,'city centre offline'!$B$2:$B$2047,'City centre offline (analysis)'!H$1)</f>
        <v>1.0162167359418199</v>
      </c>
      <c r="I12" s="6">
        <f>SUMIFS('city centre offline'!$C$2:$C$2047,'city centre offline'!$A$2:$A$2047,'City centre offline (analysis)'!$A12,'city centre offline'!$B$2:$B$2047,'City centre offline (analysis)'!I$1)</f>
        <v>1.0873133528680099</v>
      </c>
      <c r="J12" s="6">
        <f>SUMIFS('city centre offline'!$C$2:$C$2047,'city centre offline'!$A$2:$A$2047,'City centre offline (analysis)'!$A12,'city centre offline'!$B$2:$B$2047,'City centre offline (analysis)'!J$1)</f>
        <v>0.921528487803008</v>
      </c>
      <c r="K12" s="6">
        <f>SUMIFS('city centre offline'!$C$2:$C$2047,'city centre offline'!$A$2:$A$2047,'City centre offline (analysis)'!$A12,'city centre offline'!$B$2:$B$2047,'City centre offline (analysis)'!K$1)</f>
        <v>1.0026889203507099</v>
      </c>
      <c r="L12" s="6">
        <f>SUMIFS('city centre offline'!$C$2:$C$2047,'city centre offline'!$A$2:$A$2047,'City centre offline (analysis)'!$A12,'city centre offline'!$B$2:$B$2047,'City centre offline (analysis)'!L$1)</f>
        <v>1.0223216821485399</v>
      </c>
      <c r="M12" s="6">
        <f>SUMIFS('city centre offline'!$C$2:$C$2047,'city centre offline'!$A$2:$A$2047,'City centre offline (analysis)'!$A12,'city centre offline'!$B$2:$B$2047,'City centre offline (analysis)'!M$1)</f>
        <v>1.26540796005981</v>
      </c>
      <c r="N12" s="6">
        <f>SUMIFS('city centre offline'!$C$2:$C$2047,'city centre offline'!$A$2:$A$2047,'City centre offline (analysis)'!$A12,'city centre offline'!$B$2:$B$2047,'City centre offline (analysis)'!N$1)</f>
        <v>0.80719025427897895</v>
      </c>
      <c r="O12" s="6">
        <f>SUMIFS('city centre offline'!$C$2:$C$2047,'city centre offline'!$A$2:$A$2047,'City centre offline (analysis)'!$A12,'city centre offline'!$B$2:$B$2047,'City centre offline (analysis)'!O$1)</f>
        <v>0.85537066707823095</v>
      </c>
      <c r="P12" s="6">
        <f>SUMIFS('city centre offline'!$C$2:$C$2047,'city centre offline'!$A$2:$A$2047,'City centre offline (analysis)'!$A12,'city centre offline'!$B$2:$B$2047,'City centre offline (analysis)'!P$1)</f>
        <v>0.57261970362124803</v>
      </c>
      <c r="Q12" s="6">
        <f>SUMIFS('city centre offline'!$C$2:$C$2047,'city centre offline'!$A$2:$A$2047,'City centre offline (analysis)'!$A12,'city centre offline'!$B$2:$B$2047,'City centre offline (analysis)'!Q$1)</f>
        <v>0.14173933575513301</v>
      </c>
      <c r="R12" s="6">
        <f>SUMIFS('city centre offline'!$C$2:$C$2047,'city centre offline'!$A$2:$A$2047,'City centre offline (analysis)'!$A12,'city centre offline'!$B$2:$B$2047,'City centre offline (analysis)'!R$1)</f>
        <v>0.17907440188690299</v>
      </c>
      <c r="S12" s="6">
        <f>SUMIFS('city centre offline'!$C$2:$C$2047,'city centre offline'!$A$2:$A$2047,'City centre offline (analysis)'!$A12,'city centre offline'!$B$2:$B$2047,'City centre offline (analysis)'!S$1)</f>
        <v>0.32741451239334002</v>
      </c>
      <c r="T12" s="6">
        <f>SUMIFS('city centre offline'!$C$2:$C$2047,'city centre offline'!$A$2:$A$2047,'City centre offline (analysis)'!$A12,'city centre offline'!$B$2:$B$2047,'City centre offline (analysis)'!T$1)</f>
        <v>0.73115180304608596</v>
      </c>
      <c r="U12" s="6">
        <f>SUMIFS('city centre offline'!$C$2:$C$2047,'city centre offline'!$A$2:$A$2047,'City centre offline (analysis)'!$A12,'city centre offline'!$B$2:$B$2047,'City centre offline (analysis)'!U$1)</f>
        <v>0.99663088961092305</v>
      </c>
      <c r="V12" s="6">
        <f>SUMIFS('city centre offline'!$C$2:$C$2047,'city centre offline'!$A$2:$A$2047,'City centre offline (analysis)'!$A12,'city centre offline'!$B$2:$B$2047,'City centre offline (analysis)'!V$1)</f>
        <v>0.86328612732883003</v>
      </c>
      <c r="W12" s="6">
        <f>SUMIFS('city centre offline'!$C$2:$C$2047,'city centre offline'!$A$2:$A$2047,'City centre offline (analysis)'!$A12,'city centre offline'!$B$2:$B$2047,'City centre offline (analysis)'!W$1)</f>
        <v>0.83710797446257101</v>
      </c>
      <c r="X12" s="6">
        <f>SUMIFS('city centre offline'!$C$2:$C$2047,'city centre offline'!$A$2:$A$2047,'City centre offline (analysis)'!$A12,'city centre offline'!$B$2:$B$2047,'City centre offline (analysis)'!X$1)</f>
        <v>0.31198725931211602</v>
      </c>
      <c r="Y12" s="6">
        <f>SUMIFS('city centre offline'!$C$2:$C$2047,'city centre offline'!$A$2:$A$2047,'City centre offline (analysis)'!$A12,'city centre offline'!$B$2:$B$2047,'City centre offline (analysis)'!Y$1)</f>
        <v>0.84811940613292802</v>
      </c>
      <c r="Z12" s="6">
        <f>SUMIFS('city centre offline'!$C$2:$C$2047,'city centre offline'!$A$2:$A$2047,'City centre offline (analysis)'!$A12,'city centre offline'!$B$2:$B$2047,'City centre offline (analysis)'!Z$1)</f>
        <v>0.17851001640050401</v>
      </c>
      <c r="AA12" s="6">
        <f>SUMIFS('city centre offline'!$C$2:$C$2047,'city centre offline'!$A$2:$A$2047,'City centre offline (analysis)'!$A12,'city centre offline'!$B$2:$B$2047,'City centre offline (analysis)'!AA$1)</f>
        <v>0.19007293596760499</v>
      </c>
      <c r="AB12" s="6">
        <f>SUMIFS('city centre offline'!$C$2:$C$2047,'city centre offline'!$A$2:$A$2047,'City centre offline (analysis)'!$A12,'city centre offline'!$B$2:$B$2047,'City centre offline (analysis)'!AB$1)</f>
        <v>0.24204288688574099</v>
      </c>
      <c r="AC12" s="6">
        <f>SUMIFS('city centre offline'!$C$2:$C$2047,'city centre offline'!$A$2:$A$2047,'City centre offline (analysis)'!$A12,'city centre offline'!$B$2:$B$2047,'City centre offline (analysis)'!AC$1)</f>
        <v>0.60227814391753598</v>
      </c>
      <c r="AD12" s="6">
        <f>SUMIFS('city centre offline'!$C$2:$C$2047,'city centre offline'!$A$2:$A$2047,'City centre offline (analysis)'!$A12,'city centre offline'!$B$2:$B$2047,'City centre offline (analysis)'!AD$1)</f>
        <v>0.86976537499747897</v>
      </c>
      <c r="AE12" s="6">
        <f>SUMIFS('city centre offline'!$C$2:$C$2047,'city centre offline'!$A$2:$A$2047,'City centre offline (analysis)'!$A12,'city centre offline'!$B$2:$B$2047,'City centre offline (analysis)'!AE$1)</f>
        <v>0.95425624143744103</v>
      </c>
      <c r="AF12" s="6">
        <f>SUMIFS('city centre offline'!$C$2:$C$2047,'city centre offline'!$A$2:$A$2047,'City centre offline (analysis)'!$A12,'city centre offline'!$B$2:$B$2047,'City centre offline (analysis)'!AF$1)</f>
        <v>1.07778914695565</v>
      </c>
      <c r="AG12" s="6">
        <f>SUMIFS('city centre offline'!$C$2:$C$2047,'city centre offline'!$A$2:$A$2047,'City centre offline (analysis)'!$A12,'city centre offline'!$B$2:$B$2047,'City centre offline (analysis)'!AG$1)</f>
        <v>1.2008687071509501</v>
      </c>
      <c r="AH12" s="6">
        <f>SUMIFS('city centre offline'!$C$2:$C$2047,'city centre offline'!$A$2:$A$2047,'City centre offline (analysis)'!$A12,'city centre offline'!$B$2:$B$2047,'City centre offline (analysis)'!AH$1)</f>
        <v>0.99368667987728798</v>
      </c>
      <c r="AK12" t="s">
        <v>65</v>
      </c>
      <c r="AL12" s="6">
        <v>1.0012393926826</v>
      </c>
      <c r="AO12" t="s">
        <v>32</v>
      </c>
      <c r="AP12" s="6">
        <v>1.00983555644877</v>
      </c>
      <c r="AQ12" s="6">
        <f>VLOOKUP(AO12,'Overall city offline (analysis)'!$AK$2:$AL$63,2,FALSE)</f>
        <v>1.10900582027493</v>
      </c>
      <c r="AR12" s="20">
        <f t="shared" si="0"/>
        <v>9.917026382616001</v>
      </c>
      <c r="AS12" s="20">
        <f>VLOOKUP(AO12,'CC share tops bottoms'!$A$2:$F$63,6,FALSE)</f>
        <v>-0.76797960270020837</v>
      </c>
    </row>
    <row r="13" spans="1:45" x14ac:dyDescent="0.25">
      <c r="A13" t="s">
        <v>18</v>
      </c>
      <c r="B13" s="6">
        <f>SUMIFS('city centre offline'!$C$2:$C$2047,'city centre offline'!$A$2:$A$2047,'City centre offline (analysis)'!$A13,'city centre offline'!$B$2:$B$2047,'City centre offline (analysis)'!B$1)</f>
        <v>0.81117014216664396</v>
      </c>
      <c r="C13" s="6">
        <f>SUMIFS('city centre offline'!$C$2:$C$2047,'city centre offline'!$A$2:$A$2047,'City centre offline (analysis)'!$A13,'city centre offline'!$B$2:$B$2047,'City centre offline (analysis)'!C$1)</f>
        <v>0.88600059836376799</v>
      </c>
      <c r="D13" s="6">
        <f>SUMIFS('city centre offline'!$C$2:$C$2047,'city centre offline'!$A$2:$A$2047,'City centre offline (analysis)'!$A13,'city centre offline'!$B$2:$B$2047,'City centre offline (analysis)'!D$1)</f>
        <v>1.03832783186835</v>
      </c>
      <c r="E13" s="6">
        <f>SUMIFS('city centre offline'!$C$2:$C$2047,'city centre offline'!$A$2:$A$2047,'City centre offline (analysis)'!$A13,'city centre offline'!$B$2:$B$2047,'City centre offline (analysis)'!E$1)</f>
        <v>0.96091399349766204</v>
      </c>
      <c r="F13" s="6">
        <f>SUMIFS('city centre offline'!$C$2:$C$2047,'city centre offline'!$A$2:$A$2047,'City centre offline (analysis)'!$A13,'city centre offline'!$B$2:$B$2047,'City centre offline (analysis)'!F$1)</f>
        <v>1.04853764384979</v>
      </c>
      <c r="G13" s="6">
        <f>SUMIFS('city centre offline'!$C$2:$C$2047,'city centre offline'!$A$2:$A$2047,'City centre offline (analysis)'!$A13,'city centre offline'!$B$2:$B$2047,'City centre offline (analysis)'!G$1)</f>
        <v>0.96652984150490895</v>
      </c>
      <c r="H13" s="6">
        <f>SUMIFS('city centre offline'!$C$2:$C$2047,'city centre offline'!$A$2:$A$2047,'City centre offline (analysis)'!$A13,'city centre offline'!$B$2:$B$2047,'City centre offline (analysis)'!H$1)</f>
        <v>0.99088761636602296</v>
      </c>
      <c r="I13" s="6">
        <f>SUMIFS('city centre offline'!$C$2:$C$2047,'city centre offline'!$A$2:$A$2047,'City centre offline (analysis)'!$A13,'city centre offline'!$B$2:$B$2047,'City centre offline (analysis)'!I$1)</f>
        <v>0.973319246602391</v>
      </c>
      <c r="J13" s="6">
        <f>SUMIFS('city centre offline'!$C$2:$C$2047,'city centre offline'!$A$2:$A$2047,'City centre offline (analysis)'!$A13,'city centre offline'!$B$2:$B$2047,'City centre offline (analysis)'!J$1)</f>
        <v>0.92955620016914697</v>
      </c>
      <c r="K13" s="6">
        <f>SUMIFS('city centre offline'!$C$2:$C$2047,'city centre offline'!$A$2:$A$2047,'City centre offline (analysis)'!$A13,'city centre offline'!$B$2:$B$2047,'City centre offline (analysis)'!K$1)</f>
        <v>1.04886370035129</v>
      </c>
      <c r="L13" s="6">
        <f>SUMIFS('city centre offline'!$C$2:$C$2047,'city centre offline'!$A$2:$A$2047,'City centre offline (analysis)'!$A13,'city centre offline'!$B$2:$B$2047,'City centre offline (analysis)'!L$1)</f>
        <v>1.0964288106884801</v>
      </c>
      <c r="M13" s="6">
        <f>SUMIFS('city centre offline'!$C$2:$C$2047,'city centre offline'!$A$2:$A$2047,'City centre offline (analysis)'!$A13,'city centre offline'!$B$2:$B$2047,'City centre offline (analysis)'!M$1)</f>
        <v>1.2494643745715499</v>
      </c>
      <c r="N13" s="6">
        <f>SUMIFS('city centre offline'!$C$2:$C$2047,'city centre offline'!$A$2:$A$2047,'City centre offline (analysis)'!$A13,'city centre offline'!$B$2:$B$2047,'City centre offline (analysis)'!N$1)</f>
        <v>0.83591945551967095</v>
      </c>
      <c r="O13" s="6">
        <f>SUMIFS('city centre offline'!$C$2:$C$2047,'city centre offline'!$A$2:$A$2047,'City centre offline (analysis)'!$A13,'city centre offline'!$B$2:$B$2047,'City centre offline (analysis)'!O$1)</f>
        <v>0.89811187473852905</v>
      </c>
      <c r="P13" s="6">
        <f>SUMIFS('city centre offline'!$C$2:$C$2047,'city centre offline'!$A$2:$A$2047,'City centre offline (analysis)'!$A13,'city centre offline'!$B$2:$B$2047,'City centre offline (analysis)'!P$1)</f>
        <v>0.55579483654212702</v>
      </c>
      <c r="Q13" s="6">
        <f>SUMIFS('city centre offline'!$C$2:$C$2047,'city centre offline'!$A$2:$A$2047,'City centre offline (analysis)'!$A13,'city centre offline'!$B$2:$B$2047,'City centre offline (analysis)'!Q$1)</f>
        <v>8.9619617880194694E-2</v>
      </c>
      <c r="R13" s="6">
        <f>SUMIFS('city centre offline'!$C$2:$C$2047,'city centre offline'!$A$2:$A$2047,'City centre offline (analysis)'!$A13,'city centre offline'!$B$2:$B$2047,'City centre offline (analysis)'!R$1)</f>
        <v>0.12189705199484401</v>
      </c>
      <c r="S13" s="6">
        <f>SUMIFS('city centre offline'!$C$2:$C$2047,'city centre offline'!$A$2:$A$2047,'City centre offline (analysis)'!$A13,'city centre offline'!$B$2:$B$2047,'City centre offline (analysis)'!S$1)</f>
        <v>0.296414480433839</v>
      </c>
      <c r="T13" s="6">
        <f>SUMIFS('city centre offline'!$C$2:$C$2047,'city centre offline'!$A$2:$A$2047,'City centre offline (analysis)'!$A13,'city centre offline'!$B$2:$B$2047,'City centre offline (analysis)'!T$1)</f>
        <v>0.59607937821077495</v>
      </c>
      <c r="U13" s="6">
        <f>SUMIFS('city centre offline'!$C$2:$C$2047,'city centre offline'!$A$2:$A$2047,'City centre offline (analysis)'!$A13,'city centre offline'!$B$2:$B$2047,'City centre offline (analysis)'!U$1)</f>
        <v>0.74339565775056704</v>
      </c>
      <c r="V13" s="6">
        <f>SUMIFS('city centre offline'!$C$2:$C$2047,'city centre offline'!$A$2:$A$2047,'City centre offline (analysis)'!$A13,'city centre offline'!$B$2:$B$2047,'City centre offline (analysis)'!V$1)</f>
        <v>0.69033195782922097</v>
      </c>
      <c r="W13" s="6">
        <f>SUMIFS('city centre offline'!$C$2:$C$2047,'city centre offline'!$A$2:$A$2047,'City centre offline (analysis)'!$A13,'city centre offline'!$B$2:$B$2047,'City centre offline (analysis)'!W$1)</f>
        <v>0.73896363424202205</v>
      </c>
      <c r="X13" s="6">
        <f>SUMIFS('city centre offline'!$C$2:$C$2047,'city centre offline'!$A$2:$A$2047,'City centre offline (analysis)'!$A13,'city centre offline'!$B$2:$B$2047,'City centre offline (analysis)'!X$1)</f>
        <v>0.27177104091073101</v>
      </c>
      <c r="Y13" s="6">
        <f>SUMIFS('city centre offline'!$C$2:$C$2047,'city centre offline'!$A$2:$A$2047,'City centre offline (analysis)'!$A13,'city centre offline'!$B$2:$B$2047,'City centre offline (analysis)'!Y$1)</f>
        <v>0.699713048615629</v>
      </c>
      <c r="Z13" s="6">
        <f>SUMIFS('city centre offline'!$C$2:$C$2047,'city centre offline'!$A$2:$A$2047,'City centre offline (analysis)'!$A13,'city centre offline'!$B$2:$B$2047,'City centre offline (analysis)'!Z$1)</f>
        <v>0.16938461047056499</v>
      </c>
      <c r="AA13" s="6">
        <f>SUMIFS('city centre offline'!$C$2:$C$2047,'city centre offline'!$A$2:$A$2047,'City centre offline (analysis)'!$A13,'city centre offline'!$B$2:$B$2047,'City centre offline (analysis)'!AA$1)</f>
        <v>0.15523049826420601</v>
      </c>
      <c r="AB13" s="6">
        <f>SUMIFS('city centre offline'!$C$2:$C$2047,'city centre offline'!$A$2:$A$2047,'City centre offline (analysis)'!$A13,'city centre offline'!$B$2:$B$2047,'City centre offline (analysis)'!AB$1)</f>
        <v>0.20291021785348401</v>
      </c>
      <c r="AC13" s="6">
        <f>SUMIFS('city centre offline'!$C$2:$C$2047,'city centre offline'!$A$2:$A$2047,'City centre offline (analysis)'!$A13,'city centre offline'!$B$2:$B$2047,'City centre offline (analysis)'!AC$1)</f>
        <v>0.55375855735527302</v>
      </c>
      <c r="AD13" s="6">
        <f>SUMIFS('city centre offline'!$C$2:$C$2047,'city centre offline'!$A$2:$A$2047,'City centre offline (analysis)'!$A13,'city centre offline'!$B$2:$B$2047,'City centre offline (analysis)'!AD$1)</f>
        <v>0.74639945416600695</v>
      </c>
      <c r="AE13" s="6">
        <f>SUMIFS('city centre offline'!$C$2:$C$2047,'city centre offline'!$A$2:$A$2047,'City centre offline (analysis)'!$A13,'city centre offline'!$B$2:$B$2047,'City centre offline (analysis)'!AE$1)</f>
        <v>0.76713716359774697</v>
      </c>
      <c r="AF13" s="6">
        <f>SUMIFS('city centre offline'!$C$2:$C$2047,'city centre offline'!$A$2:$A$2047,'City centre offline (analysis)'!$A13,'city centre offline'!$B$2:$B$2047,'City centre offline (analysis)'!AF$1)</f>
        <v>0.83966347713493905</v>
      </c>
      <c r="AG13" s="6">
        <f>SUMIFS('city centre offline'!$C$2:$C$2047,'city centre offline'!$A$2:$A$2047,'City centre offline (analysis)'!$A13,'city centre offline'!$B$2:$B$2047,'City centre offline (analysis)'!AG$1)</f>
        <v>0.94336460625222196</v>
      </c>
      <c r="AH13" s="6">
        <f>SUMIFS('city centre offline'!$C$2:$C$2047,'city centre offline'!$A$2:$A$2047,'City centre offline (analysis)'!$A13,'city centre offline'!$B$2:$B$2047,'City centre offline (analysis)'!AH$1)</f>
        <v>0.89740709155509402</v>
      </c>
      <c r="AK13" t="s">
        <v>61</v>
      </c>
      <c r="AL13" s="6">
        <v>0.99913088231762004</v>
      </c>
      <c r="AO13" t="s">
        <v>65</v>
      </c>
      <c r="AP13" s="6">
        <v>1.0012393926826</v>
      </c>
      <c r="AQ13" s="6">
        <f>VLOOKUP(AO13,'Overall city offline (analysis)'!$AK$2:$AL$63,2,FALSE)</f>
        <v>1.0166383111866999</v>
      </c>
      <c r="AR13" s="20">
        <f t="shared" si="0"/>
        <v>1.5398918504099912</v>
      </c>
      <c r="AS13" s="20">
        <f>VLOOKUP(AO13,'CC share tops bottoms'!$A$2:$F$63,6,FALSE)</f>
        <v>-4.0741600857382987E-2</v>
      </c>
    </row>
    <row r="14" spans="1:45" x14ac:dyDescent="0.25">
      <c r="A14" t="s">
        <v>19</v>
      </c>
      <c r="B14" s="6">
        <f>SUMIFS('city centre offline'!$C$2:$C$2047,'city centre offline'!$A$2:$A$2047,'City centre offline (analysis)'!$A14,'city centre offline'!$B$2:$B$2047,'City centre offline (analysis)'!B$1)</f>
        <v>0.83348989506265503</v>
      </c>
      <c r="C14" s="6">
        <f>SUMIFS('city centre offline'!$C$2:$C$2047,'city centre offline'!$A$2:$A$2047,'City centre offline (analysis)'!$A14,'city centre offline'!$B$2:$B$2047,'City centre offline (analysis)'!C$1)</f>
        <v>0.89163332244056903</v>
      </c>
      <c r="D14" s="6">
        <f>SUMIFS('city centre offline'!$C$2:$C$2047,'city centre offline'!$A$2:$A$2047,'City centre offline (analysis)'!$A14,'city centre offline'!$B$2:$B$2047,'City centre offline (analysis)'!D$1)</f>
        <v>0.99039981484874695</v>
      </c>
      <c r="E14" s="6">
        <f>SUMIFS('city centre offline'!$C$2:$C$2047,'city centre offline'!$A$2:$A$2047,'City centre offline (analysis)'!$A14,'city centre offline'!$B$2:$B$2047,'City centre offline (analysis)'!E$1)</f>
        <v>0.97604999317645103</v>
      </c>
      <c r="F14" s="6">
        <f>SUMIFS('city centre offline'!$C$2:$C$2047,'city centre offline'!$A$2:$A$2047,'City centre offline (analysis)'!$A14,'city centre offline'!$B$2:$B$2047,'City centre offline (analysis)'!F$1)</f>
        <v>0.97078423542968895</v>
      </c>
      <c r="G14" s="6">
        <f>SUMIFS('city centre offline'!$C$2:$C$2047,'city centre offline'!$A$2:$A$2047,'City centre offline (analysis)'!$A14,'city centre offline'!$B$2:$B$2047,'City centre offline (analysis)'!G$1)</f>
        <v>0.98441802980887605</v>
      </c>
      <c r="H14" s="6">
        <f>SUMIFS('city centre offline'!$C$2:$C$2047,'city centre offline'!$A$2:$A$2047,'City centre offline (analysis)'!$A14,'city centre offline'!$B$2:$B$2047,'City centre offline (analysis)'!H$1)</f>
        <v>1.0048940715336301</v>
      </c>
      <c r="I14" s="6">
        <f>SUMIFS('city centre offline'!$C$2:$C$2047,'city centre offline'!$A$2:$A$2047,'City centre offline (analysis)'!$A14,'city centre offline'!$B$2:$B$2047,'City centre offline (analysis)'!I$1)</f>
        <v>1.04179270036676</v>
      </c>
      <c r="J14" s="6">
        <f>SUMIFS('city centre offline'!$C$2:$C$2047,'city centre offline'!$A$2:$A$2047,'City centre offline (analysis)'!$A14,'city centre offline'!$B$2:$B$2047,'City centre offline (analysis)'!J$1)</f>
        <v>0.98961980966422802</v>
      </c>
      <c r="K14" s="6">
        <f>SUMIFS('city centre offline'!$C$2:$C$2047,'city centre offline'!$A$2:$A$2047,'City centre offline (analysis)'!$A14,'city centre offline'!$B$2:$B$2047,'City centre offline (analysis)'!K$1)</f>
        <v>1.0018108622583299</v>
      </c>
      <c r="L14" s="6">
        <f>SUMIFS('city centre offline'!$C$2:$C$2047,'city centre offline'!$A$2:$A$2047,'City centre offline (analysis)'!$A14,'city centre offline'!$B$2:$B$2047,'City centre offline (analysis)'!L$1)</f>
        <v>1.05732279363529</v>
      </c>
      <c r="M14" s="6">
        <f>SUMIFS('city centre offline'!$C$2:$C$2047,'city centre offline'!$A$2:$A$2047,'City centre offline (analysis)'!$A14,'city centre offline'!$B$2:$B$2047,'City centre offline (analysis)'!M$1)</f>
        <v>1.2577844717747799</v>
      </c>
      <c r="N14" s="6">
        <f>SUMIFS('city centre offline'!$C$2:$C$2047,'city centre offline'!$A$2:$A$2047,'City centre offline (analysis)'!$A14,'city centre offline'!$B$2:$B$2047,'City centre offline (analysis)'!N$1)</f>
        <v>0.92249891978749099</v>
      </c>
      <c r="O14" s="6">
        <f>SUMIFS('city centre offline'!$C$2:$C$2047,'city centre offline'!$A$2:$A$2047,'City centre offline (analysis)'!$A14,'city centre offline'!$B$2:$B$2047,'City centre offline (analysis)'!O$1)</f>
        <v>0.91278944178571597</v>
      </c>
      <c r="P14" s="6">
        <f>SUMIFS('city centre offline'!$C$2:$C$2047,'city centre offline'!$A$2:$A$2047,'City centre offline (analysis)'!$A14,'city centre offline'!$B$2:$B$2047,'City centre offline (analysis)'!P$1)</f>
        <v>0.87255538979225999</v>
      </c>
      <c r="Q14" s="6">
        <f>SUMIFS('city centre offline'!$C$2:$C$2047,'city centre offline'!$A$2:$A$2047,'City centre offline (analysis)'!$A14,'city centre offline'!$B$2:$B$2047,'City centre offline (analysis)'!Q$1)</f>
        <v>0.50872290165549505</v>
      </c>
      <c r="R14" s="6">
        <f>SUMIFS('city centre offline'!$C$2:$C$2047,'city centre offline'!$A$2:$A$2047,'City centre offline (analysis)'!$A14,'city centre offline'!$B$2:$B$2047,'City centre offline (analysis)'!R$1)</f>
        <v>0.60010080689061296</v>
      </c>
      <c r="S14" s="6">
        <f>SUMIFS('city centre offline'!$C$2:$C$2047,'city centre offline'!$A$2:$A$2047,'City centre offline (analysis)'!$A14,'city centre offline'!$B$2:$B$2047,'City centre offline (analysis)'!S$1)</f>
        <v>0.82677814377643599</v>
      </c>
      <c r="T14" s="6">
        <f>SUMIFS('city centre offline'!$C$2:$C$2047,'city centre offline'!$A$2:$A$2047,'City centre offline (analysis)'!$A14,'city centre offline'!$B$2:$B$2047,'City centre offline (analysis)'!T$1)</f>
        <v>1.0348253682017901</v>
      </c>
      <c r="U14" s="6">
        <f>SUMIFS('city centre offline'!$C$2:$C$2047,'city centre offline'!$A$2:$A$2047,'City centre offline (analysis)'!$A14,'city centre offline'!$B$2:$B$2047,'City centre offline (analysis)'!U$1)</f>
        <v>1.0361372181053501</v>
      </c>
      <c r="V14" s="6">
        <f>SUMIFS('city centre offline'!$C$2:$C$2047,'city centre offline'!$A$2:$A$2047,'City centre offline (analysis)'!$A14,'city centre offline'!$B$2:$B$2047,'City centre offline (analysis)'!V$1)</f>
        <v>1.0005321060952901</v>
      </c>
      <c r="W14" s="6">
        <f>SUMIFS('city centre offline'!$C$2:$C$2047,'city centre offline'!$A$2:$A$2047,'City centre offline (analysis)'!$A14,'city centre offline'!$B$2:$B$2047,'City centre offline (analysis)'!W$1)</f>
        <v>0.99997076510820004</v>
      </c>
      <c r="X14" s="6">
        <f>SUMIFS('city centre offline'!$C$2:$C$2047,'city centre offline'!$A$2:$A$2047,'City centre offline (analysis)'!$A14,'city centre offline'!$B$2:$B$2047,'City centre offline (analysis)'!X$1)</f>
        <v>0.80582782190264901</v>
      </c>
      <c r="Y14" s="6">
        <f>SUMIFS('city centre offline'!$C$2:$C$2047,'city centre offline'!$A$2:$A$2047,'City centre offline (analysis)'!$A14,'city centre offline'!$B$2:$B$2047,'City centre offline (analysis)'!Y$1)</f>
        <v>1.22687715777629</v>
      </c>
      <c r="Z14" s="6">
        <f>SUMIFS('city centre offline'!$C$2:$C$2047,'city centre offline'!$A$2:$A$2047,'City centre offline (analysis)'!$A14,'city centre offline'!$B$2:$B$2047,'City centre offline (analysis)'!Z$1)</f>
        <v>0.598342564765308</v>
      </c>
      <c r="AA14" s="6">
        <f>SUMIFS('city centre offline'!$C$2:$C$2047,'city centre offline'!$A$2:$A$2047,'City centre offline (analysis)'!$A14,'city centre offline'!$B$2:$B$2047,'City centre offline (analysis)'!AA$1)</f>
        <v>0.62680090188167303</v>
      </c>
      <c r="AB14" s="6">
        <f>SUMIFS('city centre offline'!$C$2:$C$2047,'city centre offline'!$A$2:$A$2047,'City centre offline (analysis)'!$A14,'city centre offline'!$B$2:$B$2047,'City centre offline (analysis)'!AB$1)</f>
        <v>0.75306118790871002</v>
      </c>
      <c r="AC14" s="6">
        <f>SUMIFS('city centre offline'!$C$2:$C$2047,'city centre offline'!$A$2:$A$2047,'City centre offline (analysis)'!$A14,'city centre offline'!$B$2:$B$2047,'City centre offline (analysis)'!AC$1)</f>
        <v>0.969541985094581</v>
      </c>
      <c r="AD14" s="6">
        <f>SUMIFS('city centre offline'!$C$2:$C$2047,'city centre offline'!$A$2:$A$2047,'City centre offline (analysis)'!$A14,'city centre offline'!$B$2:$B$2047,'City centre offline (analysis)'!AD$1)</f>
        <v>1.0343853542285999</v>
      </c>
      <c r="AE14" s="6">
        <f>SUMIFS('city centre offline'!$C$2:$C$2047,'city centre offline'!$A$2:$A$2047,'City centre offline (analysis)'!$A14,'city centre offline'!$B$2:$B$2047,'City centre offline (analysis)'!AE$1)</f>
        <v>0.99502933603939903</v>
      </c>
      <c r="AF14" s="6">
        <f>SUMIFS('city centre offline'!$C$2:$C$2047,'city centre offline'!$A$2:$A$2047,'City centre offline (analysis)'!$A14,'city centre offline'!$B$2:$B$2047,'City centre offline (analysis)'!AF$1)</f>
        <v>1.0805402847502199</v>
      </c>
      <c r="AG14" s="6">
        <f>SUMIFS('city centre offline'!$C$2:$C$2047,'city centre offline'!$A$2:$A$2047,'City centre offline (analysis)'!$A14,'city centre offline'!$B$2:$B$2047,'City centre offline (analysis)'!AG$1)</f>
        <v>1.06284236859742</v>
      </c>
      <c r="AH14" s="6">
        <f>SUMIFS('city centre offline'!$C$2:$C$2047,'city centre offline'!$A$2:$A$2047,'City centre offline (analysis)'!$A14,'city centre offline'!$B$2:$B$2047,'City centre offline (analysis)'!AH$1)</f>
        <v>1.01416990880036</v>
      </c>
      <c r="AK14" t="s">
        <v>51</v>
      </c>
      <c r="AL14" s="6">
        <v>0.99698048698030906</v>
      </c>
      <c r="AO14" t="s">
        <v>61</v>
      </c>
      <c r="AP14" s="6">
        <v>0.99913088231762004</v>
      </c>
      <c r="AQ14" s="6">
        <f>VLOOKUP(AO14,'Overall city offline (analysis)'!$AK$2:$AL$63,2,FALSE)</f>
        <v>1.1594827632117599</v>
      </c>
      <c r="AR14" s="20">
        <f t="shared" si="0"/>
        <v>16.035188089413989</v>
      </c>
      <c r="AS14" s="20">
        <f>VLOOKUP(AO14,'CC share tops bottoms'!$A$2:$F$63,6,FALSE)</f>
        <v>-1.3016336001953954</v>
      </c>
    </row>
    <row r="15" spans="1:45" x14ac:dyDescent="0.25">
      <c r="A15" t="s">
        <v>20</v>
      </c>
      <c r="B15" s="6">
        <f>SUMIFS('city centre offline'!$C$2:$C$2047,'city centre offline'!$A$2:$A$2047,'City centre offline (analysis)'!$A15,'city centre offline'!$B$2:$B$2047,'City centre offline (analysis)'!B$1)</f>
        <v>0.82815268557034205</v>
      </c>
      <c r="C15" s="6">
        <f>SUMIFS('city centre offline'!$C$2:$C$2047,'city centre offline'!$A$2:$A$2047,'City centre offline (analysis)'!$A15,'city centre offline'!$B$2:$B$2047,'City centre offline (analysis)'!C$1)</f>
        <v>0.88066794808206195</v>
      </c>
      <c r="D15" s="6">
        <f>SUMIFS('city centre offline'!$C$2:$C$2047,'city centre offline'!$A$2:$A$2047,'City centre offline (analysis)'!$A15,'city centre offline'!$B$2:$B$2047,'City centre offline (analysis)'!D$1)</f>
        <v>1.0064446016324899</v>
      </c>
      <c r="E15" s="6">
        <f>SUMIFS('city centre offline'!$C$2:$C$2047,'city centre offline'!$A$2:$A$2047,'City centre offline (analysis)'!$A15,'city centre offline'!$B$2:$B$2047,'City centre offline (analysis)'!E$1)</f>
        <v>0.94904944739806996</v>
      </c>
      <c r="F15" s="6">
        <f>SUMIFS('city centre offline'!$C$2:$C$2047,'city centre offline'!$A$2:$A$2047,'City centre offline (analysis)'!$A15,'city centre offline'!$B$2:$B$2047,'City centre offline (analysis)'!F$1)</f>
        <v>1.01715639209827</v>
      </c>
      <c r="G15" s="6">
        <f>SUMIFS('city centre offline'!$C$2:$C$2047,'city centre offline'!$A$2:$A$2047,'City centre offline (analysis)'!$A15,'city centre offline'!$B$2:$B$2047,'City centre offline (analysis)'!G$1)</f>
        <v>1.0116024343091901</v>
      </c>
      <c r="H15" s="6">
        <f>SUMIFS('city centre offline'!$C$2:$C$2047,'city centre offline'!$A$2:$A$2047,'City centre offline (analysis)'!$A15,'city centre offline'!$B$2:$B$2047,'City centre offline (analysis)'!H$1)</f>
        <v>0.92892439814249195</v>
      </c>
      <c r="I15" s="6">
        <f>SUMIFS('city centre offline'!$C$2:$C$2047,'city centre offline'!$A$2:$A$2047,'City centre offline (analysis)'!$A15,'city centre offline'!$B$2:$B$2047,'City centre offline (analysis)'!I$1)</f>
        <v>0.94737781962074596</v>
      </c>
      <c r="J15" s="6">
        <f>SUMIFS('city centre offline'!$C$2:$C$2047,'city centre offline'!$A$2:$A$2047,'City centre offline (analysis)'!$A15,'city centre offline'!$B$2:$B$2047,'City centre offline (analysis)'!J$1)</f>
        <v>0.86783250625416697</v>
      </c>
      <c r="K15" s="6">
        <f>SUMIFS('city centre offline'!$C$2:$C$2047,'city centre offline'!$A$2:$A$2047,'City centre offline (analysis)'!$A15,'city centre offline'!$B$2:$B$2047,'City centre offline (analysis)'!K$1)</f>
        <v>1.0313641769434301</v>
      </c>
      <c r="L15" s="6">
        <f>SUMIFS('city centre offline'!$C$2:$C$2047,'city centre offline'!$A$2:$A$2047,'City centre offline (analysis)'!$A15,'city centre offline'!$B$2:$B$2047,'City centre offline (analysis)'!L$1)</f>
        <v>1.1026700994405501</v>
      </c>
      <c r="M15" s="6">
        <f>SUMIFS('city centre offline'!$C$2:$C$2047,'city centre offline'!$A$2:$A$2047,'City centre offline (analysis)'!$A15,'city centre offline'!$B$2:$B$2047,'City centre offline (analysis)'!M$1)</f>
        <v>1.4287574905081899</v>
      </c>
      <c r="N15" s="6">
        <f>SUMIFS('city centre offline'!$C$2:$C$2047,'city centre offline'!$A$2:$A$2047,'City centre offline (analysis)'!$A15,'city centre offline'!$B$2:$B$2047,'City centre offline (analysis)'!N$1)</f>
        <v>0.82691085514871399</v>
      </c>
      <c r="O15" s="6">
        <f>SUMIFS('city centre offline'!$C$2:$C$2047,'city centre offline'!$A$2:$A$2047,'City centre offline (analysis)'!$A15,'city centre offline'!$B$2:$B$2047,'City centre offline (analysis)'!O$1)</f>
        <v>0.85755424353167997</v>
      </c>
      <c r="P15" s="6">
        <f>SUMIFS('city centre offline'!$C$2:$C$2047,'city centre offline'!$A$2:$A$2047,'City centre offline (analysis)'!$A15,'city centre offline'!$B$2:$B$2047,'City centre offline (analysis)'!P$1)</f>
        <v>0.56041995157476399</v>
      </c>
      <c r="Q15" s="6">
        <f>SUMIFS('city centre offline'!$C$2:$C$2047,'city centre offline'!$A$2:$A$2047,'City centre offline (analysis)'!$A15,'city centre offline'!$B$2:$B$2047,'City centre offline (analysis)'!Q$1)</f>
        <v>0.116665304490274</v>
      </c>
      <c r="R15" s="6">
        <f>SUMIFS('city centre offline'!$C$2:$C$2047,'city centre offline'!$A$2:$A$2047,'City centre offline (analysis)'!$A15,'city centre offline'!$B$2:$B$2047,'City centre offline (analysis)'!R$1)</f>
        <v>0.13371822824111201</v>
      </c>
      <c r="S15" s="6">
        <f>SUMIFS('city centre offline'!$C$2:$C$2047,'city centre offline'!$A$2:$A$2047,'City centre offline (analysis)'!$A15,'city centre offline'!$B$2:$B$2047,'City centre offline (analysis)'!S$1)</f>
        <v>0.29380001991467403</v>
      </c>
      <c r="T15" s="6">
        <f>SUMIFS('city centre offline'!$C$2:$C$2047,'city centre offline'!$A$2:$A$2047,'City centre offline (analysis)'!$A15,'city centre offline'!$B$2:$B$2047,'City centre offline (analysis)'!T$1)</f>
        <v>0.57452965366693698</v>
      </c>
      <c r="U15" s="6">
        <f>SUMIFS('city centre offline'!$C$2:$C$2047,'city centre offline'!$A$2:$A$2047,'City centre offline (analysis)'!$A15,'city centre offline'!$B$2:$B$2047,'City centre offline (analysis)'!U$1)</f>
        <v>0.75851999960010597</v>
      </c>
      <c r="V15" s="6">
        <f>SUMIFS('city centre offline'!$C$2:$C$2047,'city centre offline'!$A$2:$A$2047,'City centre offline (analysis)'!$A15,'city centre offline'!$B$2:$B$2047,'City centre offline (analysis)'!V$1)</f>
        <v>0.71492733681876897</v>
      </c>
      <c r="W15" s="6">
        <f>SUMIFS('city centre offline'!$C$2:$C$2047,'city centre offline'!$A$2:$A$2047,'City centre offline (analysis)'!$A15,'city centre offline'!$B$2:$B$2047,'City centre offline (analysis)'!W$1)</f>
        <v>0.82718105180531099</v>
      </c>
      <c r="X15" s="6">
        <f>SUMIFS('city centre offline'!$C$2:$C$2047,'city centre offline'!$A$2:$A$2047,'City centre offline (analysis)'!$A15,'city centre offline'!$B$2:$B$2047,'City centre offline (analysis)'!X$1)</f>
        <v>0.30518971833193198</v>
      </c>
      <c r="Y15" s="6">
        <f>SUMIFS('city centre offline'!$C$2:$C$2047,'city centre offline'!$A$2:$A$2047,'City centre offline (analysis)'!$A15,'city centre offline'!$B$2:$B$2047,'City centre offline (analysis)'!Y$1)</f>
        <v>0.94398604672783104</v>
      </c>
      <c r="Z15" s="6">
        <f>SUMIFS('city centre offline'!$C$2:$C$2047,'city centre offline'!$A$2:$A$2047,'City centre offline (analysis)'!$A15,'city centre offline'!$B$2:$B$2047,'City centre offline (analysis)'!Z$1)</f>
        <v>0.13988740371905001</v>
      </c>
      <c r="AA15" s="6">
        <f>SUMIFS('city centre offline'!$C$2:$C$2047,'city centre offline'!$A$2:$A$2047,'City centre offline (analysis)'!$A15,'city centre offline'!$B$2:$B$2047,'City centre offline (analysis)'!AA$1)</f>
        <v>0.15115837004736299</v>
      </c>
      <c r="AB15" s="6">
        <f>SUMIFS('city centre offline'!$C$2:$C$2047,'city centre offline'!$A$2:$A$2047,'City centre offline (analysis)'!$A15,'city centre offline'!$B$2:$B$2047,'City centre offline (analysis)'!AB$1)</f>
        <v>0.19214338677169401</v>
      </c>
      <c r="AC15" s="6">
        <f>SUMIFS('city centre offline'!$C$2:$C$2047,'city centre offline'!$A$2:$A$2047,'City centre offline (analysis)'!$A15,'city centre offline'!$B$2:$B$2047,'City centre offline (analysis)'!AC$1)</f>
        <v>0.52896716146673395</v>
      </c>
      <c r="AD15" s="6">
        <f>SUMIFS('city centre offline'!$C$2:$C$2047,'city centre offline'!$A$2:$A$2047,'City centre offline (analysis)'!$A15,'city centre offline'!$B$2:$B$2047,'City centre offline (analysis)'!AD$1)</f>
        <v>0.810668155018756</v>
      </c>
      <c r="AE15" s="6">
        <f>SUMIFS('city centre offline'!$C$2:$C$2047,'city centre offline'!$A$2:$A$2047,'City centre offline (analysis)'!$A15,'city centre offline'!$B$2:$B$2047,'City centre offline (analysis)'!AE$1)</f>
        <v>0.854678041424066</v>
      </c>
      <c r="AF15" s="6">
        <f>SUMIFS('city centre offline'!$C$2:$C$2047,'city centre offline'!$A$2:$A$2047,'City centre offline (analysis)'!$A15,'city centre offline'!$B$2:$B$2047,'City centre offline (analysis)'!AF$1)</f>
        <v>0.88526534975300097</v>
      </c>
      <c r="AG15" s="6">
        <f>SUMIFS('city centre offline'!$C$2:$C$2047,'city centre offline'!$A$2:$A$2047,'City centre offline (analysis)'!$A15,'city centre offline'!$B$2:$B$2047,'City centre offline (analysis)'!AG$1)</f>
        <v>0.95090440891258199</v>
      </c>
      <c r="AH15" s="6">
        <f>SUMIFS('city centre offline'!$C$2:$C$2047,'city centre offline'!$A$2:$A$2047,'City centre offline (analysis)'!$A15,'city centre offline'!$B$2:$B$2047,'City centre offline (analysis)'!AH$1)</f>
        <v>0.82912534192667797</v>
      </c>
      <c r="AK15" t="s">
        <v>17</v>
      </c>
      <c r="AL15" s="6">
        <v>0.99368667987728798</v>
      </c>
      <c r="AO15" t="s">
        <v>51</v>
      </c>
      <c r="AP15" s="6">
        <v>0.99698048698030906</v>
      </c>
      <c r="AQ15" s="6">
        <f>VLOOKUP(AO15,'Overall city offline (analysis)'!$AK$2:$AL$63,2,FALSE)</f>
        <v>1.0765892124111001</v>
      </c>
      <c r="AR15" s="20">
        <f t="shared" si="0"/>
        <v>7.9608725430791001</v>
      </c>
      <c r="AS15" s="20">
        <f>VLOOKUP(AO15,'CC share tops bottoms'!$A$2:$F$63,6,FALSE)</f>
        <v>-0.34190526013916367</v>
      </c>
    </row>
    <row r="16" spans="1:45" x14ac:dyDescent="0.25">
      <c r="A16" t="s">
        <v>21</v>
      </c>
      <c r="B16" s="6">
        <f>SUMIFS('city centre offline'!$C$2:$C$2047,'city centre offline'!$A$2:$A$2047,'City centre offline (analysis)'!$A16,'city centre offline'!$B$2:$B$2047,'City centre offline (analysis)'!B$1)</f>
        <v>0.75407616503617003</v>
      </c>
      <c r="C16" s="6">
        <f>SUMIFS('city centre offline'!$C$2:$C$2047,'city centre offline'!$A$2:$A$2047,'City centre offline (analysis)'!$A16,'city centre offline'!$B$2:$B$2047,'City centre offline (analysis)'!C$1)</f>
        <v>0.84189607284977097</v>
      </c>
      <c r="D16" s="6">
        <f>SUMIFS('city centre offline'!$C$2:$C$2047,'city centre offline'!$A$2:$A$2047,'City centre offline (analysis)'!$A16,'city centre offline'!$B$2:$B$2047,'City centre offline (analysis)'!D$1)</f>
        <v>0.96301485745306203</v>
      </c>
      <c r="E16" s="6">
        <f>SUMIFS('city centre offline'!$C$2:$C$2047,'city centre offline'!$A$2:$A$2047,'City centre offline (analysis)'!$A16,'city centre offline'!$B$2:$B$2047,'City centre offline (analysis)'!E$1)</f>
        <v>0.91842454365627602</v>
      </c>
      <c r="F16" s="6">
        <f>SUMIFS('city centre offline'!$C$2:$C$2047,'city centre offline'!$A$2:$A$2047,'City centre offline (analysis)'!$A16,'city centre offline'!$B$2:$B$2047,'City centre offline (analysis)'!F$1)</f>
        <v>1.00695420731694</v>
      </c>
      <c r="G16" s="6">
        <f>SUMIFS('city centre offline'!$C$2:$C$2047,'city centre offline'!$A$2:$A$2047,'City centre offline (analysis)'!$A16,'city centre offline'!$B$2:$B$2047,'City centre offline (analysis)'!G$1)</f>
        <v>0.959620030625149</v>
      </c>
      <c r="H16" s="6">
        <f>SUMIFS('city centre offline'!$C$2:$C$2047,'city centre offline'!$A$2:$A$2047,'City centre offline (analysis)'!$A16,'city centre offline'!$B$2:$B$2047,'City centre offline (analysis)'!H$1)</f>
        <v>0.924910894806378</v>
      </c>
      <c r="I16" s="6">
        <f>SUMIFS('city centre offline'!$C$2:$C$2047,'city centre offline'!$A$2:$A$2047,'City centre offline (analysis)'!$A16,'city centre offline'!$B$2:$B$2047,'City centre offline (analysis)'!I$1)</f>
        <v>0.98145847641378303</v>
      </c>
      <c r="J16" s="6">
        <f>SUMIFS('city centre offline'!$C$2:$C$2047,'city centre offline'!$A$2:$A$2047,'City centre offline (analysis)'!$A16,'city centre offline'!$B$2:$B$2047,'City centre offline (analysis)'!J$1)</f>
        <v>0.88159387584460502</v>
      </c>
      <c r="K16" s="6">
        <f>SUMIFS('city centre offline'!$C$2:$C$2047,'city centre offline'!$A$2:$A$2047,'City centre offline (analysis)'!$A16,'city centre offline'!$B$2:$B$2047,'City centre offline (analysis)'!K$1)</f>
        <v>1.0151388600203699</v>
      </c>
      <c r="L16" s="6">
        <f>SUMIFS('city centre offline'!$C$2:$C$2047,'city centre offline'!$A$2:$A$2047,'City centre offline (analysis)'!$A16,'city centre offline'!$B$2:$B$2047,'City centre offline (analysis)'!L$1)</f>
        <v>1.2221950871784</v>
      </c>
      <c r="M16" s="6">
        <f>SUMIFS('city centre offline'!$C$2:$C$2047,'city centre offline'!$A$2:$A$2047,'City centre offline (analysis)'!$A16,'city centre offline'!$B$2:$B$2047,'City centre offline (analysis)'!M$1)</f>
        <v>1.5307169287991</v>
      </c>
      <c r="N16" s="6">
        <f>SUMIFS('city centre offline'!$C$2:$C$2047,'city centre offline'!$A$2:$A$2047,'City centre offline (analysis)'!$A16,'city centre offline'!$B$2:$B$2047,'City centre offline (analysis)'!N$1)</f>
        <v>0.79539186239633397</v>
      </c>
      <c r="O16" s="6">
        <f>SUMIFS('city centre offline'!$C$2:$C$2047,'city centre offline'!$A$2:$A$2047,'City centre offline (analysis)'!$A16,'city centre offline'!$B$2:$B$2047,'City centre offline (analysis)'!O$1)</f>
        <v>0.84580380598592497</v>
      </c>
      <c r="P16" s="6">
        <f>SUMIFS('city centre offline'!$C$2:$C$2047,'city centre offline'!$A$2:$A$2047,'City centre offline (analysis)'!$A16,'city centre offline'!$B$2:$B$2047,'City centre offline (analysis)'!P$1)</f>
        <v>0.50352660141254602</v>
      </c>
      <c r="Q16" s="6">
        <f>SUMIFS('city centre offline'!$C$2:$C$2047,'city centre offline'!$A$2:$A$2047,'City centre offline (analysis)'!$A16,'city centre offline'!$B$2:$B$2047,'City centre offline (analysis)'!Q$1)</f>
        <v>4.41395859800243E-2</v>
      </c>
      <c r="R16" s="6">
        <f>SUMIFS('city centre offline'!$C$2:$C$2047,'city centre offline'!$A$2:$A$2047,'City centre offline (analysis)'!$A16,'city centre offline'!$B$2:$B$2047,'City centre offline (analysis)'!R$1)</f>
        <v>5.3698305305348103E-2</v>
      </c>
      <c r="S16" s="6">
        <f>SUMIFS('city centre offline'!$C$2:$C$2047,'city centre offline'!$A$2:$A$2047,'City centre offline (analysis)'!$A16,'city centre offline'!$B$2:$B$2047,'City centre offline (analysis)'!S$1)</f>
        <v>0.12245086116069601</v>
      </c>
      <c r="T16" s="6">
        <f>SUMIFS('city centre offline'!$C$2:$C$2047,'city centre offline'!$A$2:$A$2047,'City centre offline (analysis)'!$A16,'city centre offline'!$B$2:$B$2047,'City centre offline (analysis)'!T$1)</f>
        <v>0.43831888349207598</v>
      </c>
      <c r="U16" s="6">
        <f>SUMIFS('city centre offline'!$C$2:$C$2047,'city centre offline'!$A$2:$A$2047,'City centre offline (analysis)'!$A16,'city centre offline'!$B$2:$B$2047,'City centre offline (analysis)'!U$1)</f>
        <v>0.69100853830943498</v>
      </c>
      <c r="V16" s="6">
        <f>SUMIFS('city centre offline'!$C$2:$C$2047,'city centre offline'!$A$2:$A$2047,'City centre offline (analysis)'!$A16,'city centre offline'!$B$2:$B$2047,'City centre offline (analysis)'!V$1)</f>
        <v>0.582956847749454</v>
      </c>
      <c r="W16" s="6">
        <f>SUMIFS('city centre offline'!$C$2:$C$2047,'city centre offline'!$A$2:$A$2047,'City centre offline (analysis)'!$A16,'city centre offline'!$B$2:$B$2047,'City centre offline (analysis)'!W$1)</f>
        <v>0.39265806474109499</v>
      </c>
      <c r="X16" s="6">
        <f>SUMIFS('city centre offline'!$C$2:$C$2047,'city centre offline'!$A$2:$A$2047,'City centre offline (analysis)'!$A16,'city centre offline'!$B$2:$B$2047,'City centre offline (analysis)'!X$1)</f>
        <v>0.68998551095624705</v>
      </c>
      <c r="Y16" s="6">
        <f>SUMIFS('city centre offline'!$C$2:$C$2047,'city centre offline'!$A$2:$A$2047,'City centre offline (analysis)'!$A16,'city centre offline'!$B$2:$B$2047,'City centre offline (analysis)'!Y$1)</f>
        <v>0.630836484697198</v>
      </c>
      <c r="Z16" s="6">
        <f>SUMIFS('city centre offline'!$C$2:$C$2047,'city centre offline'!$A$2:$A$2047,'City centre offline (analysis)'!$A16,'city centre offline'!$B$2:$B$2047,'City centre offline (analysis)'!Z$1)</f>
        <v>7.8798785070917796E-2</v>
      </c>
      <c r="AA16" s="6">
        <f>SUMIFS('city centre offline'!$C$2:$C$2047,'city centre offline'!$A$2:$A$2047,'City centre offline (analysis)'!$A16,'city centre offline'!$B$2:$B$2047,'City centre offline (analysis)'!AA$1)</f>
        <v>8.0581742321533104E-2</v>
      </c>
      <c r="AB16" s="6">
        <f>SUMIFS('city centre offline'!$C$2:$C$2047,'city centre offline'!$A$2:$A$2047,'City centre offline (analysis)'!$A16,'city centre offline'!$B$2:$B$2047,'City centre offline (analysis)'!AB$1)</f>
        <v>0.116896826303167</v>
      </c>
      <c r="AC16" s="6">
        <f>SUMIFS('city centre offline'!$C$2:$C$2047,'city centre offline'!$A$2:$A$2047,'City centre offline (analysis)'!$A16,'city centre offline'!$B$2:$B$2047,'City centre offline (analysis)'!AC$1)</f>
        <v>0.47280787868112001</v>
      </c>
      <c r="AD16" s="6">
        <f>SUMIFS('city centre offline'!$C$2:$C$2047,'city centre offline'!$A$2:$A$2047,'City centre offline (analysis)'!$A16,'city centre offline'!$B$2:$B$2047,'City centre offline (analysis)'!AD$1)</f>
        <v>0.69538471691473702</v>
      </c>
      <c r="AE16" s="6">
        <f>SUMIFS('city centre offline'!$C$2:$C$2047,'city centre offline'!$A$2:$A$2047,'City centre offline (analysis)'!$A16,'city centre offline'!$B$2:$B$2047,'City centre offline (analysis)'!AE$1)</f>
        <v>0.74884933528106301</v>
      </c>
      <c r="AF16" s="6">
        <f>SUMIFS('city centre offline'!$C$2:$C$2047,'city centre offline'!$A$2:$A$2047,'City centre offline (analysis)'!$A16,'city centre offline'!$B$2:$B$2047,'City centre offline (analysis)'!AF$1)</f>
        <v>0.77794559045740197</v>
      </c>
      <c r="AG16" s="6">
        <f>SUMIFS('city centre offline'!$C$2:$C$2047,'city centre offline'!$A$2:$A$2047,'City centre offline (analysis)'!$A16,'city centre offline'!$B$2:$B$2047,'City centre offline (analysis)'!AG$1)</f>
        <v>0.92168128810809702</v>
      </c>
      <c r="AH16" s="6">
        <f>SUMIFS('city centre offline'!$C$2:$C$2047,'city centre offline'!$A$2:$A$2047,'City centre offline (analysis)'!$A16,'city centre offline'!$B$2:$B$2047,'City centre offline (analysis)'!AH$1)</f>
        <v>0.84913189423629798</v>
      </c>
      <c r="AK16" t="s">
        <v>13</v>
      </c>
      <c r="AL16" s="6">
        <v>0.97809234669966605</v>
      </c>
      <c r="AO16" t="s">
        <v>17</v>
      </c>
      <c r="AP16" s="6">
        <v>0.99368667987728798</v>
      </c>
      <c r="AQ16" s="6">
        <f>VLOOKUP(AO16,'Overall city offline (analysis)'!$AK$2:$AL$63,2,FALSE)</f>
        <v>1.03952821412029</v>
      </c>
      <c r="AR16" s="20">
        <f t="shared" si="0"/>
        <v>4.5841534243001973</v>
      </c>
      <c r="AS16" s="20">
        <f>VLOOKUP(AO16,'CC share tops bottoms'!$A$2:$F$63,6,FALSE)</f>
        <v>-0.18032418420304286</v>
      </c>
    </row>
    <row r="17" spans="1:45" x14ac:dyDescent="0.25">
      <c r="A17" t="s">
        <v>22</v>
      </c>
      <c r="B17" s="6">
        <f>SUMIFS('city centre offline'!$C$2:$C$2047,'city centre offline'!$A$2:$A$2047,'City centre offline (analysis)'!$A17,'city centre offline'!$B$2:$B$2047,'City centre offline (analysis)'!B$1)</f>
        <v>0.83694840331026599</v>
      </c>
      <c r="C17" s="6">
        <f>SUMIFS('city centre offline'!$C$2:$C$2047,'city centre offline'!$A$2:$A$2047,'City centre offline (analysis)'!$A17,'city centre offline'!$B$2:$B$2047,'City centre offline (analysis)'!C$1)</f>
        <v>0.84492686031750397</v>
      </c>
      <c r="D17" s="6">
        <f>SUMIFS('city centre offline'!$C$2:$C$2047,'city centre offline'!$A$2:$A$2047,'City centre offline (analysis)'!$A17,'city centre offline'!$B$2:$B$2047,'City centre offline (analysis)'!D$1)</f>
        <v>0.978028316153706</v>
      </c>
      <c r="E17" s="6">
        <f>SUMIFS('city centre offline'!$C$2:$C$2047,'city centre offline'!$A$2:$A$2047,'City centre offline (analysis)'!$A17,'city centre offline'!$B$2:$B$2047,'City centre offline (analysis)'!E$1)</f>
        <v>0.93839519238887403</v>
      </c>
      <c r="F17" s="6">
        <f>SUMIFS('city centre offline'!$C$2:$C$2047,'city centre offline'!$A$2:$A$2047,'City centre offline (analysis)'!$A17,'city centre offline'!$B$2:$B$2047,'City centre offline (analysis)'!F$1)</f>
        <v>0.96532034720398996</v>
      </c>
      <c r="G17" s="6">
        <f>SUMIFS('city centre offline'!$C$2:$C$2047,'city centre offline'!$A$2:$A$2047,'City centre offline (analysis)'!$A17,'city centre offline'!$B$2:$B$2047,'City centre offline (analysis)'!G$1)</f>
        <v>0.96194180319447697</v>
      </c>
      <c r="H17" s="6">
        <f>SUMIFS('city centre offline'!$C$2:$C$2047,'city centre offline'!$A$2:$A$2047,'City centre offline (analysis)'!$A17,'city centre offline'!$B$2:$B$2047,'City centre offline (analysis)'!H$1)</f>
        <v>0.98838283681588002</v>
      </c>
      <c r="I17" s="6">
        <f>SUMIFS('city centre offline'!$C$2:$C$2047,'city centre offline'!$A$2:$A$2047,'City centre offline (analysis)'!$A17,'city centre offline'!$B$2:$B$2047,'City centre offline (analysis)'!I$1)</f>
        <v>0.97278095770441697</v>
      </c>
      <c r="J17" s="6">
        <f>SUMIFS('city centre offline'!$C$2:$C$2047,'city centre offline'!$A$2:$A$2047,'City centre offline (analysis)'!$A17,'city centre offline'!$B$2:$B$2047,'City centre offline (analysis)'!J$1)</f>
        <v>0.95332105657072796</v>
      </c>
      <c r="K17" s="6">
        <f>SUMIFS('city centre offline'!$C$2:$C$2047,'city centre offline'!$A$2:$A$2047,'City centre offline (analysis)'!$A17,'city centre offline'!$B$2:$B$2047,'City centre offline (analysis)'!K$1)</f>
        <v>1.0501559145758701</v>
      </c>
      <c r="L17" s="6">
        <f>SUMIFS('city centre offline'!$C$2:$C$2047,'city centre offline'!$A$2:$A$2047,'City centre offline (analysis)'!$A17,'city centre offline'!$B$2:$B$2047,'City centre offline (analysis)'!L$1)</f>
        <v>1.1484308837302699</v>
      </c>
      <c r="M17" s="6">
        <f>SUMIFS('city centre offline'!$C$2:$C$2047,'city centre offline'!$A$2:$A$2047,'City centre offline (analysis)'!$A17,'city centre offline'!$B$2:$B$2047,'City centre offline (analysis)'!M$1)</f>
        <v>1.36136742803402</v>
      </c>
      <c r="N17" s="6">
        <f>SUMIFS('city centre offline'!$C$2:$C$2047,'city centre offline'!$A$2:$A$2047,'City centre offline (analysis)'!$A17,'city centre offline'!$B$2:$B$2047,'City centre offline (analysis)'!N$1)</f>
        <v>0.87054679058849704</v>
      </c>
      <c r="O17" s="6">
        <f>SUMIFS('city centre offline'!$C$2:$C$2047,'city centre offline'!$A$2:$A$2047,'City centre offline (analysis)'!$A17,'city centre offline'!$B$2:$B$2047,'City centre offline (analysis)'!O$1)</f>
        <v>0.82348279025834803</v>
      </c>
      <c r="P17" s="6">
        <f>SUMIFS('city centre offline'!$C$2:$C$2047,'city centre offline'!$A$2:$A$2047,'City centre offline (analysis)'!$A17,'city centre offline'!$B$2:$B$2047,'City centre offline (analysis)'!P$1)</f>
        <v>0.64933097120247596</v>
      </c>
      <c r="Q17" s="6">
        <f>SUMIFS('city centre offline'!$C$2:$C$2047,'city centre offline'!$A$2:$A$2047,'City centre offline (analysis)'!$A17,'city centre offline'!$B$2:$B$2047,'City centre offline (analysis)'!Q$1)</f>
        <v>0.24657674218187001</v>
      </c>
      <c r="R17" s="6">
        <f>SUMIFS('city centre offline'!$C$2:$C$2047,'city centre offline'!$A$2:$A$2047,'City centre offline (analysis)'!$A17,'city centre offline'!$B$2:$B$2047,'City centre offline (analysis)'!R$1)</f>
        <v>0.30495167790023903</v>
      </c>
      <c r="S17" s="6">
        <f>SUMIFS('city centre offline'!$C$2:$C$2047,'city centre offline'!$A$2:$A$2047,'City centre offline (analysis)'!$A17,'city centre offline'!$B$2:$B$2047,'City centre offline (analysis)'!S$1)</f>
        <v>0.54846680613216803</v>
      </c>
      <c r="T17" s="6">
        <f>SUMIFS('city centre offline'!$C$2:$C$2047,'city centre offline'!$A$2:$A$2047,'City centre offline (analysis)'!$A17,'city centre offline'!$B$2:$B$2047,'City centre offline (analysis)'!T$1)</f>
        <v>0.77498994252086095</v>
      </c>
      <c r="U17" s="6">
        <f>SUMIFS('city centre offline'!$C$2:$C$2047,'city centre offline'!$A$2:$A$2047,'City centre offline (analysis)'!$A17,'city centre offline'!$B$2:$B$2047,'City centre offline (analysis)'!U$1)</f>
        <v>0.80237581953395798</v>
      </c>
      <c r="V17" s="6">
        <f>SUMIFS('city centre offline'!$C$2:$C$2047,'city centre offline'!$A$2:$A$2047,'City centre offline (analysis)'!$A17,'city centre offline'!$B$2:$B$2047,'City centre offline (analysis)'!V$1)</f>
        <v>0.77783181829616699</v>
      </c>
      <c r="W17" s="6">
        <f>SUMIFS('city centre offline'!$C$2:$C$2047,'city centre offline'!$A$2:$A$2047,'City centre offline (analysis)'!$A17,'city centre offline'!$B$2:$B$2047,'City centre offline (analysis)'!W$1)</f>
        <v>0.83752936485470597</v>
      </c>
      <c r="X17" s="6">
        <f>SUMIFS('city centre offline'!$C$2:$C$2047,'city centre offline'!$A$2:$A$2047,'City centre offline (analysis)'!$A17,'city centre offline'!$B$2:$B$2047,'City centre offline (analysis)'!X$1)</f>
        <v>0.54354228058769605</v>
      </c>
      <c r="Y17" s="6">
        <f>SUMIFS('city centre offline'!$C$2:$C$2047,'city centre offline'!$A$2:$A$2047,'City centre offline (analysis)'!$A17,'city centre offline'!$B$2:$B$2047,'City centre offline (analysis)'!Y$1)</f>
        <v>0.81972531434329299</v>
      </c>
      <c r="Z17" s="6">
        <f>SUMIFS('city centre offline'!$C$2:$C$2047,'city centre offline'!$A$2:$A$2047,'City centre offline (analysis)'!$A17,'city centre offline'!$B$2:$B$2047,'City centre offline (analysis)'!Z$1)</f>
        <v>0.33948643513102</v>
      </c>
      <c r="AA17" s="6">
        <f>SUMIFS('city centre offline'!$C$2:$C$2047,'city centre offline'!$A$2:$A$2047,'City centre offline (analysis)'!$A17,'city centre offline'!$B$2:$B$2047,'City centre offline (analysis)'!AA$1)</f>
        <v>0.35793592441955902</v>
      </c>
      <c r="AB17" s="6">
        <f>SUMIFS('city centre offline'!$C$2:$C$2047,'city centre offline'!$A$2:$A$2047,'City centre offline (analysis)'!$A17,'city centre offline'!$B$2:$B$2047,'City centre offline (analysis)'!AB$1)</f>
        <v>0.46059360237279701</v>
      </c>
      <c r="AC17" s="6">
        <f>SUMIFS('city centre offline'!$C$2:$C$2047,'city centre offline'!$A$2:$A$2047,'City centre offline (analysis)'!$A17,'city centre offline'!$B$2:$B$2047,'City centre offline (analysis)'!AC$1)</f>
        <v>0.76887148230367697</v>
      </c>
      <c r="AD17" s="6">
        <f>SUMIFS('city centre offline'!$C$2:$C$2047,'city centre offline'!$A$2:$A$2047,'City centre offline (analysis)'!$A17,'city centre offline'!$B$2:$B$2047,'City centre offline (analysis)'!AD$1)</f>
        <v>0.86476652092685002</v>
      </c>
      <c r="AE17" s="6">
        <f>SUMIFS('city centre offline'!$C$2:$C$2047,'city centre offline'!$A$2:$A$2047,'City centre offline (analysis)'!$A17,'city centre offline'!$B$2:$B$2047,'City centre offline (analysis)'!AE$1)</f>
        <v>0.85271340894158798</v>
      </c>
      <c r="AF17" s="6">
        <f>SUMIFS('city centre offline'!$C$2:$C$2047,'city centre offline'!$A$2:$A$2047,'City centre offline (analysis)'!$A17,'city centre offline'!$B$2:$B$2047,'City centre offline (analysis)'!AF$1)</f>
        <v>0.88336889097780502</v>
      </c>
      <c r="AG17" s="6">
        <f>SUMIFS('city centre offline'!$C$2:$C$2047,'city centre offline'!$A$2:$A$2047,'City centre offline (analysis)'!$A17,'city centre offline'!$B$2:$B$2047,'City centre offline (analysis)'!AG$1)</f>
        <v>0.90846584820145004</v>
      </c>
      <c r="AH17" s="6">
        <f>SUMIFS('city centre offline'!$C$2:$C$2047,'city centre offline'!$A$2:$A$2047,'City centre offline (analysis)'!$A17,'city centre offline'!$B$2:$B$2047,'City centre offline (analysis)'!AH$1)</f>
        <v>0.87751285837066395</v>
      </c>
      <c r="AK17" t="s">
        <v>41</v>
      </c>
      <c r="AL17" s="6">
        <v>0.97291270531324703</v>
      </c>
      <c r="AO17" t="s">
        <v>13</v>
      </c>
      <c r="AP17" s="6">
        <v>0.97809234669966605</v>
      </c>
      <c r="AQ17" s="6">
        <f>VLOOKUP(AO17,'Overall city offline (analysis)'!$AK$2:$AL$63,2,FALSE)</f>
        <v>1.09036445618179</v>
      </c>
      <c r="AR17" s="20">
        <f t="shared" si="0"/>
        <v>11.227210948212395</v>
      </c>
      <c r="AS17" s="20">
        <f>VLOOKUP(AO17,'CC share tops bottoms'!$A$2:$F$63,6,FALSE)</f>
        <v>-1.7212316878859657</v>
      </c>
    </row>
    <row r="18" spans="1:45" x14ac:dyDescent="0.25">
      <c r="A18" t="s">
        <v>23</v>
      </c>
      <c r="B18" s="6">
        <f>SUMIFS('city centre offline'!$C$2:$C$2047,'city centre offline'!$A$2:$A$2047,'City centre offline (analysis)'!$A18,'city centre offline'!$B$2:$B$2047,'City centre offline (analysis)'!B$1)</f>
        <v>0.87008509389614797</v>
      </c>
      <c r="C18" s="6">
        <f>SUMIFS('city centre offline'!$C$2:$C$2047,'city centre offline'!$A$2:$A$2047,'City centre offline (analysis)'!$A18,'city centre offline'!$B$2:$B$2047,'City centre offline (analysis)'!C$1)</f>
        <v>0.91942794701997399</v>
      </c>
      <c r="D18" s="6">
        <f>SUMIFS('city centre offline'!$C$2:$C$2047,'city centre offline'!$A$2:$A$2047,'City centre offline (analysis)'!$A18,'city centre offline'!$B$2:$B$2047,'City centre offline (analysis)'!D$1)</f>
        <v>1.0388847052836301</v>
      </c>
      <c r="E18" s="6">
        <f>SUMIFS('city centre offline'!$C$2:$C$2047,'city centre offline'!$A$2:$A$2047,'City centre offline (analysis)'!$A18,'city centre offline'!$B$2:$B$2047,'City centre offline (analysis)'!E$1)</f>
        <v>0.92994010823138396</v>
      </c>
      <c r="F18" s="6">
        <f>SUMIFS('city centre offline'!$C$2:$C$2047,'city centre offline'!$A$2:$A$2047,'City centre offline (analysis)'!$A18,'city centre offline'!$B$2:$B$2047,'City centre offline (analysis)'!F$1)</f>
        <v>0.98133648727213296</v>
      </c>
      <c r="G18" s="6">
        <f>SUMIFS('city centre offline'!$C$2:$C$2047,'city centre offline'!$A$2:$A$2047,'City centre offline (analysis)'!$A18,'city centre offline'!$B$2:$B$2047,'City centre offline (analysis)'!G$1)</f>
        <v>0.92661097231401002</v>
      </c>
      <c r="H18" s="6">
        <f>SUMIFS('city centre offline'!$C$2:$C$2047,'city centre offline'!$A$2:$A$2047,'City centre offline (analysis)'!$A18,'city centre offline'!$B$2:$B$2047,'City centre offline (analysis)'!H$1)</f>
        <v>0.93502312757970896</v>
      </c>
      <c r="I18" s="6">
        <f>SUMIFS('city centre offline'!$C$2:$C$2047,'city centre offline'!$A$2:$A$2047,'City centre offline (analysis)'!$A18,'city centre offline'!$B$2:$B$2047,'City centre offline (analysis)'!I$1)</f>
        <v>0.99050733827871695</v>
      </c>
      <c r="J18" s="6">
        <f>SUMIFS('city centre offline'!$C$2:$C$2047,'city centre offline'!$A$2:$A$2047,'City centre offline (analysis)'!$A18,'city centre offline'!$B$2:$B$2047,'City centre offline (analysis)'!J$1)</f>
        <v>0.97673185444440203</v>
      </c>
      <c r="K18" s="6">
        <f>SUMIFS('city centre offline'!$C$2:$C$2047,'city centre offline'!$A$2:$A$2047,'City centre offline (analysis)'!$A18,'city centre offline'!$B$2:$B$2047,'City centre offline (analysis)'!K$1)</f>
        <v>1.0390800324384499</v>
      </c>
      <c r="L18" s="6">
        <f>SUMIFS('city centre offline'!$C$2:$C$2047,'city centre offline'!$A$2:$A$2047,'City centre offline (analysis)'!$A18,'city centre offline'!$B$2:$B$2047,'City centre offline (analysis)'!L$1)</f>
        <v>1.08167638803254</v>
      </c>
      <c r="M18" s="6">
        <f>SUMIFS('city centre offline'!$C$2:$C$2047,'city centre offline'!$A$2:$A$2047,'City centre offline (analysis)'!$A18,'city centre offline'!$B$2:$B$2047,'City centre offline (analysis)'!M$1)</f>
        <v>1.3106959452089</v>
      </c>
      <c r="N18" s="6">
        <f>SUMIFS('city centre offline'!$C$2:$C$2047,'city centre offline'!$A$2:$A$2047,'City centre offline (analysis)'!$A18,'city centre offline'!$B$2:$B$2047,'City centre offline (analysis)'!N$1)</f>
        <v>0.85122993201175201</v>
      </c>
      <c r="O18" s="6">
        <f>SUMIFS('city centre offline'!$C$2:$C$2047,'city centre offline'!$A$2:$A$2047,'City centre offline (analysis)'!$A18,'city centre offline'!$B$2:$B$2047,'City centre offline (analysis)'!O$1)</f>
        <v>0.92234635513594398</v>
      </c>
      <c r="P18" s="6">
        <f>SUMIFS('city centre offline'!$C$2:$C$2047,'city centre offline'!$A$2:$A$2047,'City centre offline (analysis)'!$A18,'city centre offline'!$B$2:$B$2047,'City centre offline (analysis)'!P$1)</f>
        <v>0.59293193027285296</v>
      </c>
      <c r="Q18" s="6">
        <f>SUMIFS('city centre offline'!$C$2:$C$2047,'city centre offline'!$A$2:$A$2047,'City centre offline (analysis)'!$A18,'city centre offline'!$B$2:$B$2047,'City centre offline (analysis)'!Q$1)</f>
        <v>9.6738335946138607E-2</v>
      </c>
      <c r="R18" s="6">
        <f>SUMIFS('city centre offline'!$C$2:$C$2047,'city centre offline'!$A$2:$A$2047,'City centre offline (analysis)'!$A18,'city centre offline'!$B$2:$B$2047,'City centre offline (analysis)'!R$1)</f>
        <v>0.12016732902892401</v>
      </c>
      <c r="S18" s="6">
        <f>SUMIFS('city centre offline'!$C$2:$C$2047,'city centre offline'!$A$2:$A$2047,'City centre offline (analysis)'!$A18,'city centre offline'!$B$2:$B$2047,'City centre offline (analysis)'!S$1)</f>
        <v>0.298843756337142</v>
      </c>
      <c r="T18" s="6">
        <f>SUMIFS('city centre offline'!$C$2:$C$2047,'city centre offline'!$A$2:$A$2047,'City centre offline (analysis)'!$A18,'city centre offline'!$B$2:$B$2047,'City centre offline (analysis)'!T$1)</f>
        <v>0.55295787694444298</v>
      </c>
      <c r="U18" s="6">
        <f>SUMIFS('city centre offline'!$C$2:$C$2047,'city centre offline'!$A$2:$A$2047,'City centre offline (analysis)'!$A18,'city centre offline'!$B$2:$B$2047,'City centre offline (analysis)'!U$1)</f>
        <v>0.65555792950512004</v>
      </c>
      <c r="V18" s="6">
        <f>SUMIFS('city centre offline'!$C$2:$C$2047,'city centre offline'!$A$2:$A$2047,'City centre offline (analysis)'!$A18,'city centre offline'!$B$2:$B$2047,'City centre offline (analysis)'!V$1)</f>
        <v>0.62584399041050498</v>
      </c>
      <c r="W18" s="6">
        <f>SUMIFS('city centre offline'!$C$2:$C$2047,'city centre offline'!$A$2:$A$2047,'City centre offline (analysis)'!$A18,'city centre offline'!$B$2:$B$2047,'City centre offline (analysis)'!W$1)</f>
        <v>0.67519044185551602</v>
      </c>
      <c r="X18" s="6">
        <f>SUMIFS('city centre offline'!$C$2:$C$2047,'city centre offline'!$A$2:$A$2047,'City centre offline (analysis)'!$A18,'city centre offline'!$B$2:$B$2047,'City centre offline (analysis)'!X$1)</f>
        <v>0.29023015163014498</v>
      </c>
      <c r="Y18" s="6">
        <f>SUMIFS('city centre offline'!$C$2:$C$2047,'city centre offline'!$A$2:$A$2047,'City centre offline (analysis)'!$A18,'city centre offline'!$B$2:$B$2047,'City centre offline (analysis)'!Y$1)</f>
        <v>0.85724192479988304</v>
      </c>
      <c r="Z18" s="6">
        <f>SUMIFS('city centre offline'!$C$2:$C$2047,'city centre offline'!$A$2:$A$2047,'City centre offline (analysis)'!$A18,'city centre offline'!$B$2:$B$2047,'City centre offline (analysis)'!Z$1)</f>
        <v>0.15271375347007601</v>
      </c>
      <c r="AA18" s="6">
        <f>SUMIFS('city centre offline'!$C$2:$C$2047,'city centre offline'!$A$2:$A$2047,'City centre offline (analysis)'!$A18,'city centre offline'!$B$2:$B$2047,'City centre offline (analysis)'!AA$1)</f>
        <v>0.16225937476851099</v>
      </c>
      <c r="AB18" s="6">
        <f>SUMIFS('city centre offline'!$C$2:$C$2047,'city centre offline'!$A$2:$A$2047,'City centre offline (analysis)'!$A18,'city centre offline'!$B$2:$B$2047,'City centre offline (analysis)'!AB$1)</f>
        <v>0.208998230800572</v>
      </c>
      <c r="AC18" s="6">
        <f>SUMIFS('city centre offline'!$C$2:$C$2047,'city centre offline'!$A$2:$A$2047,'City centre offline (analysis)'!$A18,'city centre offline'!$B$2:$B$2047,'City centre offline (analysis)'!AC$1)</f>
        <v>0.55708505881508696</v>
      </c>
      <c r="AD18" s="6">
        <f>SUMIFS('city centre offline'!$C$2:$C$2047,'city centre offline'!$A$2:$A$2047,'City centre offline (analysis)'!$A18,'city centre offline'!$B$2:$B$2047,'City centre offline (analysis)'!AD$1)</f>
        <v>0.67224436264963505</v>
      </c>
      <c r="AE18" s="6">
        <f>SUMIFS('city centre offline'!$C$2:$C$2047,'city centre offline'!$A$2:$A$2047,'City centre offline (analysis)'!$A18,'city centre offline'!$B$2:$B$2047,'City centre offline (analysis)'!AE$1)</f>
        <v>0.65891805210835297</v>
      </c>
      <c r="AF18" s="6">
        <f>SUMIFS('city centre offline'!$C$2:$C$2047,'city centre offline'!$A$2:$A$2047,'City centre offline (analysis)'!$A18,'city centre offline'!$B$2:$B$2047,'City centre offline (analysis)'!AF$1)</f>
        <v>0.71942869598482595</v>
      </c>
      <c r="AG18" s="6">
        <f>SUMIFS('city centre offline'!$C$2:$C$2047,'city centre offline'!$A$2:$A$2047,'City centre offline (analysis)'!$A18,'city centre offline'!$B$2:$B$2047,'City centre offline (analysis)'!AG$1)</f>
        <v>0.78231189293446202</v>
      </c>
      <c r="AH18" s="6">
        <f>SUMIFS('city centre offline'!$C$2:$C$2047,'city centre offline'!$A$2:$A$2047,'City centre offline (analysis)'!$A18,'city centre offline'!$B$2:$B$2047,'City centre offline (analysis)'!AH$1)</f>
        <v>0.76812817956173796</v>
      </c>
      <c r="AK18" t="s">
        <v>31</v>
      </c>
      <c r="AL18" s="6">
        <v>0.96495288068154195</v>
      </c>
      <c r="AO18" t="s">
        <v>41</v>
      </c>
      <c r="AP18" s="6">
        <v>0.97291270531324703</v>
      </c>
      <c r="AQ18" s="6">
        <f>VLOOKUP(AO18,'Overall city offline (analysis)'!$AK$2:$AL$63,2,FALSE)</f>
        <v>0.988433421605309</v>
      </c>
      <c r="AR18" s="20">
        <f t="shared" si="0"/>
        <v>1.5520716292061976</v>
      </c>
      <c r="AS18" s="20">
        <f>VLOOKUP(AO18,'CC share tops bottoms'!$A$2:$F$63,6,FALSE)</f>
        <v>-1.249706738773726E-2</v>
      </c>
    </row>
    <row r="19" spans="1:45" x14ac:dyDescent="0.25">
      <c r="A19" t="s">
        <v>24</v>
      </c>
      <c r="B19" s="6">
        <f>SUMIFS('city centre offline'!$C$2:$C$2047,'city centre offline'!$A$2:$A$2047,'City centre offline (analysis)'!$A19,'city centre offline'!$B$2:$B$2047,'City centre offline (analysis)'!B$1)</f>
        <v>0.81013246953888696</v>
      </c>
      <c r="C19" s="6">
        <f>SUMIFS('city centre offline'!$C$2:$C$2047,'city centre offline'!$A$2:$A$2047,'City centre offline (analysis)'!$A19,'city centre offline'!$B$2:$B$2047,'City centre offline (analysis)'!C$1)</f>
        <v>0.82826045272587701</v>
      </c>
      <c r="D19" s="6">
        <f>SUMIFS('city centre offline'!$C$2:$C$2047,'city centre offline'!$A$2:$A$2047,'City centre offline (analysis)'!$A19,'city centre offline'!$B$2:$B$2047,'City centre offline (analysis)'!D$1)</f>
        <v>0.99065242777246298</v>
      </c>
      <c r="E19" s="6">
        <f>SUMIFS('city centre offline'!$C$2:$C$2047,'city centre offline'!$A$2:$A$2047,'City centre offline (analysis)'!$A19,'city centre offline'!$B$2:$B$2047,'City centre offline (analysis)'!E$1)</f>
        <v>0.96252488696099103</v>
      </c>
      <c r="F19" s="6">
        <f>SUMIFS('city centre offline'!$C$2:$C$2047,'city centre offline'!$A$2:$A$2047,'City centre offline (analysis)'!$A19,'city centre offline'!$B$2:$B$2047,'City centre offline (analysis)'!F$1)</f>
        <v>0.99709172327257001</v>
      </c>
      <c r="G19" s="6">
        <f>SUMIFS('city centre offline'!$C$2:$C$2047,'city centre offline'!$A$2:$A$2047,'City centre offline (analysis)'!$A19,'city centre offline'!$B$2:$B$2047,'City centre offline (analysis)'!G$1)</f>
        <v>0.99144963758331806</v>
      </c>
      <c r="H19" s="6">
        <f>SUMIFS('city centre offline'!$C$2:$C$2047,'city centre offline'!$A$2:$A$2047,'City centre offline (analysis)'!$A19,'city centre offline'!$B$2:$B$2047,'City centre offline (analysis)'!H$1)</f>
        <v>1.0134613129581</v>
      </c>
      <c r="I19" s="6">
        <f>SUMIFS('city centre offline'!$C$2:$C$2047,'city centre offline'!$A$2:$A$2047,'City centre offline (analysis)'!$A19,'city centre offline'!$B$2:$B$2047,'City centre offline (analysis)'!I$1)</f>
        <v>1.0257383582667601</v>
      </c>
      <c r="J19" s="6">
        <f>SUMIFS('city centre offline'!$C$2:$C$2047,'city centre offline'!$A$2:$A$2047,'City centre offline (analysis)'!$A19,'city centre offline'!$B$2:$B$2047,'City centre offline (analysis)'!J$1)</f>
        <v>0.91693782080535702</v>
      </c>
      <c r="K19" s="6">
        <f>SUMIFS('city centre offline'!$C$2:$C$2047,'city centre offline'!$A$2:$A$2047,'City centre offline (analysis)'!$A19,'city centre offline'!$B$2:$B$2047,'City centre offline (analysis)'!K$1)</f>
        <v>0.98783680805933205</v>
      </c>
      <c r="L19" s="6">
        <f>SUMIFS('city centre offline'!$C$2:$C$2047,'city centre offline'!$A$2:$A$2047,'City centre offline (analysis)'!$A19,'city centre offline'!$B$2:$B$2047,'City centre offline (analysis)'!L$1)</f>
        <v>1.07202294152752</v>
      </c>
      <c r="M19" s="6">
        <f>SUMIFS('city centre offline'!$C$2:$C$2047,'city centre offline'!$A$2:$A$2047,'City centre offline (analysis)'!$A19,'city centre offline'!$B$2:$B$2047,'City centre offline (analysis)'!M$1)</f>
        <v>1.40389116052882</v>
      </c>
      <c r="N19" s="6">
        <f>SUMIFS('city centre offline'!$C$2:$C$2047,'city centre offline'!$A$2:$A$2047,'City centre offline (analysis)'!$A19,'city centre offline'!$B$2:$B$2047,'City centre offline (analysis)'!N$1)</f>
        <v>0.76473465834715204</v>
      </c>
      <c r="O19" s="6">
        <f>SUMIFS('city centre offline'!$C$2:$C$2047,'city centre offline'!$A$2:$A$2047,'City centre offline (analysis)'!$A19,'city centre offline'!$B$2:$B$2047,'City centre offline (analysis)'!O$1)</f>
        <v>0.79394551707986905</v>
      </c>
      <c r="P19" s="6">
        <f>SUMIFS('city centre offline'!$C$2:$C$2047,'city centre offline'!$A$2:$A$2047,'City centre offline (analysis)'!$A19,'city centre offline'!$B$2:$B$2047,'City centre offline (analysis)'!P$1)</f>
        <v>0.62048156015554401</v>
      </c>
      <c r="Q19" s="6">
        <f>SUMIFS('city centre offline'!$C$2:$C$2047,'city centre offline'!$A$2:$A$2047,'City centre offline (analysis)'!$A19,'city centre offline'!$B$2:$B$2047,'City centre offline (analysis)'!Q$1)</f>
        <v>0.25158622823599203</v>
      </c>
      <c r="R19" s="6">
        <f>SUMIFS('city centre offline'!$C$2:$C$2047,'city centre offline'!$A$2:$A$2047,'City centre offline (analysis)'!$A19,'city centre offline'!$B$2:$B$2047,'City centre offline (analysis)'!R$1)</f>
        <v>0.312525250517803</v>
      </c>
      <c r="S19" s="6">
        <f>SUMIFS('city centre offline'!$C$2:$C$2047,'city centre offline'!$A$2:$A$2047,'City centre offline (analysis)'!$A19,'city centre offline'!$B$2:$B$2047,'City centre offline (analysis)'!S$1)</f>
        <v>0.50921777853473404</v>
      </c>
      <c r="T19" s="6">
        <f>SUMIFS('city centre offline'!$C$2:$C$2047,'city centre offline'!$A$2:$A$2047,'City centre offline (analysis)'!$A19,'city centre offline'!$B$2:$B$2047,'City centre offline (analysis)'!T$1)</f>
        <v>0.76286410936662397</v>
      </c>
      <c r="U19" s="6">
        <f>SUMIFS('city centre offline'!$C$2:$C$2047,'city centre offline'!$A$2:$A$2047,'City centre offline (analysis)'!$A19,'city centre offline'!$B$2:$B$2047,'City centre offline (analysis)'!U$1)</f>
        <v>0.82422657203105198</v>
      </c>
      <c r="V19" s="6">
        <f>SUMIFS('city centre offline'!$C$2:$C$2047,'city centre offline'!$A$2:$A$2047,'City centre offline (analysis)'!$A19,'city centre offline'!$B$2:$B$2047,'City centre offline (analysis)'!V$1)</f>
        <v>0.77575879436284201</v>
      </c>
      <c r="W19" s="6">
        <f>SUMIFS('city centre offline'!$C$2:$C$2047,'city centre offline'!$A$2:$A$2047,'City centre offline (analysis)'!$A19,'city centre offline'!$B$2:$B$2047,'City centre offline (analysis)'!W$1)</f>
        <v>0.83388271838647299</v>
      </c>
      <c r="X19" s="6">
        <f>SUMIFS('city centre offline'!$C$2:$C$2047,'city centre offline'!$A$2:$A$2047,'City centre offline (analysis)'!$A19,'city centre offline'!$B$2:$B$2047,'City centre offline (analysis)'!X$1)</f>
        <v>0.50225304606349497</v>
      </c>
      <c r="Y19" s="6">
        <f>SUMIFS('city centre offline'!$C$2:$C$2047,'city centre offline'!$A$2:$A$2047,'City centre offline (analysis)'!$A19,'city centre offline'!$B$2:$B$2047,'City centre offline (analysis)'!Y$1)</f>
        <v>1.1016605447710499</v>
      </c>
      <c r="Z19" s="6">
        <f>SUMIFS('city centre offline'!$C$2:$C$2047,'city centre offline'!$A$2:$A$2047,'City centre offline (analysis)'!$A19,'city centre offline'!$B$2:$B$2047,'City centre offline (analysis)'!Z$1)</f>
        <v>0.30622553428671301</v>
      </c>
      <c r="AA19" s="6">
        <f>SUMIFS('city centre offline'!$C$2:$C$2047,'city centre offline'!$A$2:$A$2047,'City centre offline (analysis)'!$A19,'city centre offline'!$B$2:$B$2047,'City centre offline (analysis)'!AA$1)</f>
        <v>0.336017492936385</v>
      </c>
      <c r="AB19" s="6">
        <f>SUMIFS('city centre offline'!$C$2:$C$2047,'city centre offline'!$A$2:$A$2047,'City centre offline (analysis)'!$A19,'city centre offline'!$B$2:$B$2047,'City centre offline (analysis)'!AB$1)</f>
        <v>0.412194111533009</v>
      </c>
      <c r="AC19" s="6">
        <f>SUMIFS('city centre offline'!$C$2:$C$2047,'city centre offline'!$A$2:$A$2047,'City centre offline (analysis)'!$A19,'city centre offline'!$B$2:$B$2047,'City centre offline (analysis)'!AC$1)</f>
        <v>0.73082276471415897</v>
      </c>
      <c r="AD19" s="6">
        <f>SUMIFS('city centre offline'!$C$2:$C$2047,'city centre offline'!$A$2:$A$2047,'City centre offline (analysis)'!$A19,'city centre offline'!$B$2:$B$2047,'City centre offline (analysis)'!AD$1)</f>
        <v>0.83494724496746597</v>
      </c>
      <c r="AE19" s="6">
        <f>SUMIFS('city centre offline'!$C$2:$C$2047,'city centre offline'!$A$2:$A$2047,'City centre offline (analysis)'!$A19,'city centre offline'!$B$2:$B$2047,'City centre offline (analysis)'!AE$1)</f>
        <v>0.781319945503122</v>
      </c>
      <c r="AF19" s="6">
        <f>SUMIFS('city centre offline'!$C$2:$C$2047,'city centre offline'!$A$2:$A$2047,'City centre offline (analysis)'!$A19,'city centre offline'!$B$2:$B$2047,'City centre offline (analysis)'!AF$1)</f>
        <v>0.80551618528972901</v>
      </c>
      <c r="AG19" s="6">
        <f>SUMIFS('city centre offline'!$C$2:$C$2047,'city centre offline'!$A$2:$A$2047,'City centre offline (analysis)'!$A19,'city centre offline'!$B$2:$B$2047,'City centre offline (analysis)'!AG$1)</f>
        <v>0.84066557685162702</v>
      </c>
      <c r="AH19" s="6">
        <f>SUMIFS('city centre offline'!$C$2:$C$2047,'city centre offline'!$A$2:$A$2047,'City centre offline (analysis)'!$A19,'city centre offline'!$B$2:$B$2047,'City centre offline (analysis)'!AH$1)</f>
        <v>0.789316177494925</v>
      </c>
      <c r="AK19" t="s">
        <v>67</v>
      </c>
      <c r="AL19" s="6">
        <v>0.96139010862736995</v>
      </c>
      <c r="AO19" t="s">
        <v>31</v>
      </c>
      <c r="AP19" s="6">
        <v>0.96495288068154195</v>
      </c>
      <c r="AQ19" s="6">
        <f>VLOOKUP(AO19,'Overall city offline (analysis)'!$AK$2:$AL$63,2,FALSE)</f>
        <v>1.0545806766975701</v>
      </c>
      <c r="AR19" s="20">
        <f t="shared" si="0"/>
        <v>8.9627796016028114</v>
      </c>
      <c r="AS19" s="20">
        <f>VLOOKUP(AO19,'CC share tops bottoms'!$A$2:$F$63,6,FALSE)</f>
        <v>-1.3631536391156385</v>
      </c>
    </row>
    <row r="20" spans="1:45" x14ac:dyDescent="0.25">
      <c r="A20" t="s">
        <v>25</v>
      </c>
      <c r="B20" s="6">
        <f>SUMIFS('city centre offline'!$C$2:$C$2047,'city centre offline'!$A$2:$A$2047,'City centre offline (analysis)'!$A20,'city centre offline'!$B$2:$B$2047,'City centre offline (analysis)'!B$1)</f>
        <v>0.78002933125871898</v>
      </c>
      <c r="C20" s="6">
        <f>SUMIFS('city centre offline'!$C$2:$C$2047,'city centre offline'!$A$2:$A$2047,'City centre offline (analysis)'!$A20,'city centre offline'!$B$2:$B$2047,'City centre offline (analysis)'!C$1)</f>
        <v>0.84363209582574505</v>
      </c>
      <c r="D20" s="6">
        <f>SUMIFS('city centre offline'!$C$2:$C$2047,'city centre offline'!$A$2:$A$2047,'City centre offline (analysis)'!$A20,'city centre offline'!$B$2:$B$2047,'City centre offline (analysis)'!D$1)</f>
        <v>0.99627995193221197</v>
      </c>
      <c r="E20" s="6">
        <f>SUMIFS('city centre offline'!$C$2:$C$2047,'city centre offline'!$A$2:$A$2047,'City centre offline (analysis)'!$A20,'city centre offline'!$B$2:$B$2047,'City centre offline (analysis)'!E$1)</f>
        <v>0.94620694518316595</v>
      </c>
      <c r="F20" s="6">
        <f>SUMIFS('city centre offline'!$C$2:$C$2047,'city centre offline'!$A$2:$A$2047,'City centre offline (analysis)'!$A20,'city centre offline'!$B$2:$B$2047,'City centre offline (analysis)'!F$1)</f>
        <v>0.97993444890875903</v>
      </c>
      <c r="G20" s="6">
        <f>SUMIFS('city centre offline'!$C$2:$C$2047,'city centre offline'!$A$2:$A$2047,'City centre offline (analysis)'!$A20,'city centre offline'!$B$2:$B$2047,'City centre offline (analysis)'!G$1)</f>
        <v>0.94906109937461702</v>
      </c>
      <c r="H20" s="6">
        <f>SUMIFS('city centre offline'!$C$2:$C$2047,'city centre offline'!$A$2:$A$2047,'City centre offline (analysis)'!$A20,'city centre offline'!$B$2:$B$2047,'City centre offline (analysis)'!H$1)</f>
        <v>0.96508560032248203</v>
      </c>
      <c r="I20" s="6">
        <f>SUMIFS('city centre offline'!$C$2:$C$2047,'city centre offline'!$A$2:$A$2047,'City centre offline (analysis)'!$A20,'city centre offline'!$B$2:$B$2047,'City centre offline (analysis)'!I$1)</f>
        <v>0.99430964274178202</v>
      </c>
      <c r="J20" s="6">
        <f>SUMIFS('city centre offline'!$C$2:$C$2047,'city centre offline'!$A$2:$A$2047,'City centre offline (analysis)'!$A20,'city centre offline'!$B$2:$B$2047,'City centre offline (analysis)'!J$1)</f>
        <v>0.95717028568491702</v>
      </c>
      <c r="K20" s="6">
        <f>SUMIFS('city centre offline'!$C$2:$C$2047,'city centre offline'!$A$2:$A$2047,'City centre offline (analysis)'!$A20,'city centre offline'!$B$2:$B$2047,'City centre offline (analysis)'!K$1)</f>
        <v>1.03080884134484</v>
      </c>
      <c r="L20" s="6">
        <f>SUMIFS('city centre offline'!$C$2:$C$2047,'city centre offline'!$A$2:$A$2047,'City centre offline (analysis)'!$A20,'city centre offline'!$B$2:$B$2047,'City centre offline (analysis)'!L$1)</f>
        <v>1.07190727849491</v>
      </c>
      <c r="M20" s="6">
        <f>SUMIFS('city centre offline'!$C$2:$C$2047,'city centre offline'!$A$2:$A$2047,'City centre offline (analysis)'!$A20,'city centre offline'!$B$2:$B$2047,'City centre offline (analysis)'!M$1)</f>
        <v>1.48557447892785</v>
      </c>
      <c r="N20" s="6">
        <f>SUMIFS('city centre offline'!$C$2:$C$2047,'city centre offline'!$A$2:$A$2047,'City centre offline (analysis)'!$A20,'city centre offline'!$B$2:$B$2047,'City centre offline (analysis)'!N$1)</f>
        <v>0.81571240939688705</v>
      </c>
      <c r="O20" s="6">
        <f>SUMIFS('city centre offline'!$C$2:$C$2047,'city centre offline'!$A$2:$A$2047,'City centre offline (analysis)'!$A20,'city centre offline'!$B$2:$B$2047,'City centre offline (analysis)'!O$1)</f>
        <v>0.88695392779107995</v>
      </c>
      <c r="P20" s="6">
        <f>SUMIFS('city centre offline'!$C$2:$C$2047,'city centre offline'!$A$2:$A$2047,'City centre offline (analysis)'!$A20,'city centre offline'!$B$2:$B$2047,'City centre offline (analysis)'!P$1)</f>
        <v>0.57753574032733501</v>
      </c>
      <c r="Q20" s="6">
        <f>SUMIFS('city centre offline'!$C$2:$C$2047,'city centre offline'!$A$2:$A$2047,'City centre offline (analysis)'!$A20,'city centre offline'!$B$2:$B$2047,'City centre offline (analysis)'!Q$1)</f>
        <v>0.13307084973654901</v>
      </c>
      <c r="R20" s="6">
        <f>SUMIFS('city centre offline'!$C$2:$C$2047,'city centre offline'!$A$2:$A$2047,'City centre offline (analysis)'!$A20,'city centre offline'!$B$2:$B$2047,'City centre offline (analysis)'!R$1)</f>
        <v>0.15246831168918901</v>
      </c>
      <c r="S20" s="6">
        <f>SUMIFS('city centre offline'!$C$2:$C$2047,'city centre offline'!$A$2:$A$2047,'City centre offline (analysis)'!$A20,'city centre offline'!$B$2:$B$2047,'City centre offline (analysis)'!S$1)</f>
        <v>0.34230529944862498</v>
      </c>
      <c r="T20" s="6">
        <f>SUMIFS('city centre offline'!$C$2:$C$2047,'city centre offline'!$A$2:$A$2047,'City centre offline (analysis)'!$A20,'city centre offline'!$B$2:$B$2047,'City centre offline (analysis)'!T$1)</f>
        <v>0.70729597524731702</v>
      </c>
      <c r="U20" s="6">
        <f>SUMIFS('city centre offline'!$C$2:$C$2047,'city centre offline'!$A$2:$A$2047,'City centre offline (analysis)'!$A20,'city centre offline'!$B$2:$B$2047,'City centre offline (analysis)'!U$1)</f>
        <v>0.81024630673853304</v>
      </c>
      <c r="V20" s="6">
        <f>SUMIFS('city centre offline'!$C$2:$C$2047,'city centre offline'!$A$2:$A$2047,'City centre offline (analysis)'!$A20,'city centre offline'!$B$2:$B$2047,'City centre offline (analysis)'!V$1)</f>
        <v>0.75272863107351895</v>
      </c>
      <c r="W20" s="6">
        <f>SUMIFS('city centre offline'!$C$2:$C$2047,'city centre offline'!$A$2:$A$2047,'City centre offline (analysis)'!$A20,'city centre offline'!$B$2:$B$2047,'City centre offline (analysis)'!W$1)</f>
        <v>0.85775277533621996</v>
      </c>
      <c r="X20" s="6">
        <f>SUMIFS('city centre offline'!$C$2:$C$2047,'city centre offline'!$A$2:$A$2047,'City centre offline (analysis)'!$A20,'city centre offline'!$B$2:$B$2047,'City centre offline (analysis)'!X$1)</f>
        <v>0.32589095357176301</v>
      </c>
      <c r="Y20" s="6">
        <f>SUMIFS('city centre offline'!$C$2:$C$2047,'city centre offline'!$A$2:$A$2047,'City centre offline (analysis)'!$A20,'city centre offline'!$B$2:$B$2047,'City centre offline (analysis)'!Y$1)</f>
        <v>1.0779098914977201</v>
      </c>
      <c r="Z20" s="6">
        <f>SUMIFS('city centre offline'!$C$2:$C$2047,'city centre offline'!$A$2:$A$2047,'City centre offline (analysis)'!$A20,'city centre offline'!$B$2:$B$2047,'City centre offline (analysis)'!Z$1)</f>
        <v>0.16964531914804401</v>
      </c>
      <c r="AA20" s="6">
        <f>SUMIFS('city centre offline'!$C$2:$C$2047,'city centre offline'!$A$2:$A$2047,'City centre offline (analysis)'!$A20,'city centre offline'!$B$2:$B$2047,'City centre offline (analysis)'!AA$1)</f>
        <v>0.18934859348969499</v>
      </c>
      <c r="AB20" s="6">
        <f>SUMIFS('city centre offline'!$C$2:$C$2047,'city centre offline'!$A$2:$A$2047,'City centre offline (analysis)'!$A20,'city centre offline'!$B$2:$B$2047,'City centre offline (analysis)'!AB$1)</f>
        <v>0.23980741259145399</v>
      </c>
      <c r="AC20" s="6">
        <f>SUMIFS('city centre offline'!$C$2:$C$2047,'city centre offline'!$A$2:$A$2047,'City centre offline (analysis)'!$A20,'city centre offline'!$B$2:$B$2047,'City centre offline (analysis)'!AC$1)</f>
        <v>0.62526115507179303</v>
      </c>
      <c r="AD20" s="6">
        <f>SUMIFS('city centre offline'!$C$2:$C$2047,'city centre offline'!$A$2:$A$2047,'City centre offline (analysis)'!$A20,'city centre offline'!$B$2:$B$2047,'City centre offline (analysis)'!AD$1)</f>
        <v>0.826642283306389</v>
      </c>
      <c r="AE20" s="6">
        <f>SUMIFS('city centre offline'!$C$2:$C$2047,'city centre offline'!$A$2:$A$2047,'City centre offline (analysis)'!$A20,'city centre offline'!$B$2:$B$2047,'City centre offline (analysis)'!AE$1)</f>
        <v>0.807762656747404</v>
      </c>
      <c r="AF20" s="6">
        <f>SUMIFS('city centre offline'!$C$2:$C$2047,'city centre offline'!$A$2:$A$2047,'City centre offline (analysis)'!$A20,'city centre offline'!$B$2:$B$2047,'City centre offline (analysis)'!AF$1)</f>
        <v>0.890934753468964</v>
      </c>
      <c r="AG20" s="6">
        <f>SUMIFS('city centre offline'!$C$2:$C$2047,'city centre offline'!$A$2:$A$2047,'City centre offline (analysis)'!$A20,'city centre offline'!$B$2:$B$2047,'City centre offline (analysis)'!AG$1)</f>
        <v>0.94557203713420401</v>
      </c>
      <c r="AH20" s="6">
        <f>SUMIFS('city centre offline'!$C$2:$C$2047,'city centre offline'!$A$2:$A$2047,'City centre offline (analysis)'!$A20,'city centre offline'!$B$2:$B$2047,'City centre offline (analysis)'!AH$1)</f>
        <v>0.87727228550832503</v>
      </c>
      <c r="AK20" t="s">
        <v>42</v>
      </c>
      <c r="AL20" s="6">
        <v>0.95201481234227203</v>
      </c>
      <c r="AO20" t="s">
        <v>67</v>
      </c>
      <c r="AP20" s="6">
        <v>0.96139010862736995</v>
      </c>
      <c r="AQ20" s="6">
        <f>VLOOKUP(AO20,'Overall city offline (analysis)'!$AK$2:$AL$63,2,FALSE)</f>
        <v>1.06955267676206</v>
      </c>
      <c r="AR20" s="20">
        <f t="shared" si="0"/>
        <v>10.816256813469005</v>
      </c>
      <c r="AS20" s="20">
        <f>VLOOKUP(AO20,'CC share tops bottoms'!$A$2:$F$63,6,FALSE)</f>
        <v>-1.2480289692196389</v>
      </c>
    </row>
    <row r="21" spans="1:45" x14ac:dyDescent="0.25">
      <c r="A21" t="s">
        <v>26</v>
      </c>
      <c r="B21" s="6">
        <f>SUMIFS('city centre offline'!$C$2:$C$2047,'city centre offline'!$A$2:$A$2047,'City centre offline (analysis)'!$A21,'city centre offline'!$B$2:$B$2047,'City centre offline (analysis)'!B$1)</f>
        <v>0.81089467147093997</v>
      </c>
      <c r="C21" s="6">
        <f>SUMIFS('city centre offline'!$C$2:$C$2047,'city centre offline'!$A$2:$A$2047,'City centre offline (analysis)'!$A21,'city centre offline'!$B$2:$B$2047,'City centre offline (analysis)'!C$1)</f>
        <v>0.87840092117587998</v>
      </c>
      <c r="D21" s="6">
        <f>SUMIFS('city centre offline'!$C$2:$C$2047,'city centre offline'!$A$2:$A$2047,'City centre offline (analysis)'!$A21,'city centre offline'!$B$2:$B$2047,'City centre offline (analysis)'!D$1)</f>
        <v>1.0051173937253901</v>
      </c>
      <c r="E21" s="6">
        <f>SUMIFS('city centre offline'!$C$2:$C$2047,'city centre offline'!$A$2:$A$2047,'City centre offline (analysis)'!$A21,'city centre offline'!$B$2:$B$2047,'City centre offline (analysis)'!E$1)</f>
        <v>0.940170844357199</v>
      </c>
      <c r="F21" s="6">
        <f>SUMIFS('city centre offline'!$C$2:$C$2047,'city centre offline'!$A$2:$A$2047,'City centre offline (analysis)'!$A21,'city centre offline'!$B$2:$B$2047,'City centre offline (analysis)'!F$1)</f>
        <v>1.0209610362703101</v>
      </c>
      <c r="G21" s="6">
        <f>SUMIFS('city centre offline'!$C$2:$C$2047,'city centre offline'!$A$2:$A$2047,'City centre offline (analysis)'!$A21,'city centre offline'!$B$2:$B$2047,'City centre offline (analysis)'!G$1)</f>
        <v>1.00358583181932</v>
      </c>
      <c r="H21" s="6">
        <f>SUMIFS('city centre offline'!$C$2:$C$2047,'city centre offline'!$A$2:$A$2047,'City centre offline (analysis)'!$A21,'city centre offline'!$B$2:$B$2047,'City centre offline (analysis)'!H$1)</f>
        <v>0.99990812526358097</v>
      </c>
      <c r="I21" s="6">
        <f>SUMIFS('city centre offline'!$C$2:$C$2047,'city centre offline'!$A$2:$A$2047,'City centre offline (analysis)'!$A21,'city centre offline'!$B$2:$B$2047,'City centre offline (analysis)'!I$1)</f>
        <v>0.97942794463056204</v>
      </c>
      <c r="J21" s="6">
        <f>SUMIFS('city centre offline'!$C$2:$C$2047,'city centre offline'!$A$2:$A$2047,'City centre offline (analysis)'!$A21,'city centre offline'!$B$2:$B$2047,'City centre offline (analysis)'!J$1)</f>
        <v>0.93859555663973604</v>
      </c>
      <c r="K21" s="6">
        <f>SUMIFS('city centre offline'!$C$2:$C$2047,'city centre offline'!$A$2:$A$2047,'City centre offline (analysis)'!$A21,'city centre offline'!$B$2:$B$2047,'City centre offline (analysis)'!K$1)</f>
        <v>0.96760790125759899</v>
      </c>
      <c r="L21" s="6">
        <f>SUMIFS('city centre offline'!$C$2:$C$2047,'city centre offline'!$A$2:$A$2047,'City centre offline (analysis)'!$A21,'city centre offline'!$B$2:$B$2047,'City centre offline (analysis)'!L$1)</f>
        <v>1.06499733798445</v>
      </c>
      <c r="M21" s="6">
        <f>SUMIFS('city centre offline'!$C$2:$C$2047,'city centre offline'!$A$2:$A$2047,'City centre offline (analysis)'!$A21,'city centre offline'!$B$2:$B$2047,'City centre offline (analysis)'!M$1)</f>
        <v>1.3903324354050299</v>
      </c>
      <c r="N21" s="6">
        <f>SUMIFS('city centre offline'!$C$2:$C$2047,'city centre offline'!$A$2:$A$2047,'City centre offline (analysis)'!$A21,'city centre offline'!$B$2:$B$2047,'City centre offline (analysis)'!N$1)</f>
        <v>0.84918749731646803</v>
      </c>
      <c r="O21" s="6">
        <f>SUMIFS('city centre offline'!$C$2:$C$2047,'city centre offline'!$A$2:$A$2047,'City centre offline (analysis)'!$A21,'city centre offline'!$B$2:$B$2047,'City centre offline (analysis)'!O$1)</f>
        <v>0.87227493969513403</v>
      </c>
      <c r="P21" s="6">
        <f>SUMIFS('city centre offline'!$C$2:$C$2047,'city centre offline'!$A$2:$A$2047,'City centre offline (analysis)'!$A21,'city centre offline'!$B$2:$B$2047,'City centre offline (analysis)'!P$1)</f>
        <v>0.66528899803534303</v>
      </c>
      <c r="Q21" s="6">
        <f>SUMIFS('city centre offline'!$C$2:$C$2047,'city centre offline'!$A$2:$A$2047,'City centre offline (analysis)'!$A21,'city centre offline'!$B$2:$B$2047,'City centre offline (analysis)'!Q$1)</f>
        <v>0.22397869268364001</v>
      </c>
      <c r="R21" s="6">
        <f>SUMIFS('city centre offline'!$C$2:$C$2047,'city centre offline'!$A$2:$A$2047,'City centre offline (analysis)'!$A21,'city centre offline'!$B$2:$B$2047,'City centre offline (analysis)'!R$1)</f>
        <v>0.27753409675590102</v>
      </c>
      <c r="S21" s="6">
        <f>SUMIFS('city centre offline'!$C$2:$C$2047,'city centre offline'!$A$2:$A$2047,'City centre offline (analysis)'!$A21,'city centre offline'!$B$2:$B$2047,'City centre offline (analysis)'!S$1)</f>
        <v>0.50777677937097798</v>
      </c>
      <c r="T21" s="6">
        <f>SUMIFS('city centre offline'!$C$2:$C$2047,'city centre offline'!$A$2:$A$2047,'City centre offline (analysis)'!$A21,'city centre offline'!$B$2:$B$2047,'City centre offline (analysis)'!T$1)</f>
        <v>0.804986478868705</v>
      </c>
      <c r="U21" s="6">
        <f>SUMIFS('city centre offline'!$C$2:$C$2047,'city centre offline'!$A$2:$A$2047,'City centre offline (analysis)'!$A21,'city centre offline'!$B$2:$B$2047,'City centre offline (analysis)'!U$1)</f>
        <v>0.87986240384559899</v>
      </c>
      <c r="V21" s="6">
        <f>SUMIFS('city centre offline'!$C$2:$C$2047,'city centre offline'!$A$2:$A$2047,'City centre offline (analysis)'!$A21,'city centre offline'!$B$2:$B$2047,'City centre offline (analysis)'!V$1)</f>
        <v>0.79290195147933595</v>
      </c>
      <c r="W21" s="6">
        <f>SUMIFS('city centre offline'!$C$2:$C$2047,'city centre offline'!$A$2:$A$2047,'City centre offline (analysis)'!$A21,'city centre offline'!$B$2:$B$2047,'City centre offline (analysis)'!W$1)</f>
        <v>0.81259246869412805</v>
      </c>
      <c r="X21" s="6">
        <f>SUMIFS('city centre offline'!$C$2:$C$2047,'city centre offline'!$A$2:$A$2047,'City centre offline (analysis)'!$A21,'city centre offline'!$B$2:$B$2047,'City centre offline (analysis)'!X$1)</f>
        <v>0.46980929047021902</v>
      </c>
      <c r="Y21" s="6">
        <f>SUMIFS('city centre offline'!$C$2:$C$2047,'city centre offline'!$A$2:$A$2047,'City centre offline (analysis)'!$A21,'city centre offline'!$B$2:$B$2047,'City centre offline (analysis)'!Y$1)</f>
        <v>1.16222689552716</v>
      </c>
      <c r="Z21" s="6">
        <f>SUMIFS('city centre offline'!$C$2:$C$2047,'city centre offline'!$A$2:$A$2047,'City centre offline (analysis)'!$A21,'city centre offline'!$B$2:$B$2047,'City centre offline (analysis)'!Z$1)</f>
        <v>0.35187962383098598</v>
      </c>
      <c r="AA21" s="6">
        <f>SUMIFS('city centre offline'!$C$2:$C$2047,'city centre offline'!$A$2:$A$2047,'City centre offline (analysis)'!$A21,'city centre offline'!$B$2:$B$2047,'City centre offline (analysis)'!AA$1)</f>
        <v>0.34234945825288299</v>
      </c>
      <c r="AB21" s="6">
        <f>SUMIFS('city centre offline'!$C$2:$C$2047,'city centre offline'!$A$2:$A$2047,'City centre offline (analysis)'!$A21,'city centre offline'!$B$2:$B$2047,'City centre offline (analysis)'!AB$1)</f>
        <v>0.414671261469511</v>
      </c>
      <c r="AC21" s="6">
        <f>SUMIFS('city centre offline'!$C$2:$C$2047,'city centre offline'!$A$2:$A$2047,'City centre offline (analysis)'!$A21,'city centre offline'!$B$2:$B$2047,'City centre offline (analysis)'!AC$1)</f>
        <v>0.77110869709776497</v>
      </c>
      <c r="AD21" s="6">
        <f>SUMIFS('city centre offline'!$C$2:$C$2047,'city centre offline'!$A$2:$A$2047,'City centre offline (analysis)'!$A21,'city centre offline'!$B$2:$B$2047,'City centre offline (analysis)'!AD$1)</f>
        <v>0.91062955779902299</v>
      </c>
      <c r="AE21" s="6">
        <f>SUMIFS('city centre offline'!$C$2:$C$2047,'city centre offline'!$A$2:$A$2047,'City centre offline (analysis)'!$A21,'city centre offline'!$B$2:$B$2047,'City centre offline (analysis)'!AE$1)</f>
        <v>0.88856441434956202</v>
      </c>
      <c r="AF21" s="6">
        <f>SUMIFS('city centre offline'!$C$2:$C$2047,'city centre offline'!$A$2:$A$2047,'City centre offline (analysis)'!$A21,'city centre offline'!$B$2:$B$2047,'City centre offline (analysis)'!AF$1)</f>
        <v>0.93975074988964202</v>
      </c>
      <c r="AG21" s="6">
        <f>SUMIFS('city centre offline'!$C$2:$C$2047,'city centre offline'!$A$2:$A$2047,'City centre offline (analysis)'!$A21,'city centre offline'!$B$2:$B$2047,'City centre offline (analysis)'!AG$1)</f>
        <v>1.0009765192031801</v>
      </c>
      <c r="AH21" s="6">
        <f>SUMIFS('city centre offline'!$C$2:$C$2047,'city centre offline'!$A$2:$A$2047,'City centre offline (analysis)'!$A21,'city centre offline'!$B$2:$B$2047,'City centre offline (analysis)'!AH$1)</f>
        <v>0.91275986951973997</v>
      </c>
      <c r="AK21" t="s">
        <v>60</v>
      </c>
      <c r="AL21" s="6">
        <v>0.94589110578528102</v>
      </c>
      <c r="AO21" t="s">
        <v>42</v>
      </c>
      <c r="AP21" s="6">
        <v>0.95201481234227203</v>
      </c>
      <c r="AQ21" s="6">
        <f>VLOOKUP(AO21,'Overall city offline (analysis)'!$AK$2:$AL$63,2,FALSE)</f>
        <v>1.1383390690202899</v>
      </c>
      <c r="AR21" s="20">
        <f t="shared" si="0"/>
        <v>18.63242566780179</v>
      </c>
      <c r="AS21" s="20">
        <f>VLOOKUP(AO21,'CC share tops bottoms'!$A$2:$F$63,6,FALSE)</f>
        <v>-0.25996644733432828</v>
      </c>
    </row>
    <row r="22" spans="1:45" x14ac:dyDescent="0.25">
      <c r="A22" t="s">
        <v>27</v>
      </c>
      <c r="B22" s="6">
        <f>SUMIFS('city centre offline'!$C$2:$C$2047,'city centre offline'!$A$2:$A$2047,'City centre offline (analysis)'!$A22,'city centre offline'!$B$2:$B$2047,'City centre offline (analysis)'!B$1)</f>
        <v>0.81772366744851699</v>
      </c>
      <c r="C22" s="6">
        <f>SUMIFS('city centre offline'!$C$2:$C$2047,'city centre offline'!$A$2:$A$2047,'City centre offline (analysis)'!$A22,'city centre offline'!$B$2:$B$2047,'City centre offline (analysis)'!C$1)</f>
        <v>0.85049494446384699</v>
      </c>
      <c r="D22" s="6">
        <f>SUMIFS('city centre offline'!$C$2:$C$2047,'city centre offline'!$A$2:$A$2047,'City centre offline (analysis)'!$A22,'city centre offline'!$B$2:$B$2047,'City centre offline (analysis)'!D$1)</f>
        <v>1.00557143889148</v>
      </c>
      <c r="E22" s="6">
        <f>SUMIFS('city centre offline'!$C$2:$C$2047,'city centre offline'!$A$2:$A$2047,'City centre offline (analysis)'!$A22,'city centre offline'!$B$2:$B$2047,'City centre offline (analysis)'!E$1)</f>
        <v>0.95311413324138505</v>
      </c>
      <c r="F22" s="6">
        <f>SUMIFS('city centre offline'!$C$2:$C$2047,'city centre offline'!$A$2:$A$2047,'City centre offline (analysis)'!$A22,'city centre offline'!$B$2:$B$2047,'City centre offline (analysis)'!F$1)</f>
        <v>0.99875022343206299</v>
      </c>
      <c r="G22" s="6">
        <f>SUMIFS('city centre offline'!$C$2:$C$2047,'city centre offline'!$A$2:$A$2047,'City centre offline (analysis)'!$A22,'city centre offline'!$B$2:$B$2047,'City centre offline (analysis)'!G$1)</f>
        <v>0.98649110332977397</v>
      </c>
      <c r="H22" s="6">
        <f>SUMIFS('city centre offline'!$C$2:$C$2047,'city centre offline'!$A$2:$A$2047,'City centre offline (analysis)'!$A22,'city centre offline'!$B$2:$B$2047,'City centre offline (analysis)'!H$1)</f>
        <v>0.98491913519478802</v>
      </c>
      <c r="I22" s="6">
        <f>SUMIFS('city centre offline'!$C$2:$C$2047,'city centre offline'!$A$2:$A$2047,'City centre offline (analysis)'!$A22,'city centre offline'!$B$2:$B$2047,'City centre offline (analysis)'!I$1)</f>
        <v>0.98941398898644195</v>
      </c>
      <c r="J22" s="6">
        <f>SUMIFS('city centre offline'!$C$2:$C$2047,'city centre offline'!$A$2:$A$2047,'City centre offline (analysis)'!$A22,'city centre offline'!$B$2:$B$2047,'City centre offline (analysis)'!J$1)</f>
        <v>0.99884305575630705</v>
      </c>
      <c r="K22" s="6">
        <f>SUMIFS('city centre offline'!$C$2:$C$2047,'city centre offline'!$A$2:$A$2047,'City centre offline (analysis)'!$A22,'city centre offline'!$B$2:$B$2047,'City centre offline (analysis)'!K$1)</f>
        <v>1.00557570456283</v>
      </c>
      <c r="L22" s="6">
        <f>SUMIFS('city centre offline'!$C$2:$C$2047,'city centre offline'!$A$2:$A$2047,'City centre offline (analysis)'!$A22,'city centre offline'!$B$2:$B$2047,'City centre offline (analysis)'!L$1)</f>
        <v>1.07018551830916</v>
      </c>
      <c r="M22" s="6">
        <f>SUMIFS('city centre offline'!$C$2:$C$2047,'city centre offline'!$A$2:$A$2047,'City centre offline (analysis)'!$A22,'city centre offline'!$B$2:$B$2047,'City centre offline (analysis)'!M$1)</f>
        <v>1.3389170863834099</v>
      </c>
      <c r="N22" s="6">
        <f>SUMIFS('city centre offline'!$C$2:$C$2047,'city centre offline'!$A$2:$A$2047,'City centre offline (analysis)'!$A22,'city centre offline'!$B$2:$B$2047,'City centre offline (analysis)'!N$1)</f>
        <v>0.78135317625546097</v>
      </c>
      <c r="O22" s="6">
        <f>SUMIFS('city centre offline'!$C$2:$C$2047,'city centre offline'!$A$2:$A$2047,'City centre offline (analysis)'!$A22,'city centre offline'!$B$2:$B$2047,'City centre offline (analysis)'!O$1)</f>
        <v>0.85599074709627598</v>
      </c>
      <c r="P22" s="6">
        <f>SUMIFS('city centre offline'!$C$2:$C$2047,'city centre offline'!$A$2:$A$2047,'City centre offline (analysis)'!$A22,'city centre offline'!$B$2:$B$2047,'City centre offline (analysis)'!P$1)</f>
        <v>0.56628012341068601</v>
      </c>
      <c r="Q22" s="6">
        <f>SUMIFS('city centre offline'!$C$2:$C$2047,'city centre offline'!$A$2:$A$2047,'City centre offline (analysis)'!$A22,'city centre offline'!$B$2:$B$2047,'City centre offline (analysis)'!Q$1)</f>
        <v>0.10202005674872699</v>
      </c>
      <c r="R22" s="6">
        <f>SUMIFS('city centre offline'!$C$2:$C$2047,'city centre offline'!$A$2:$A$2047,'City centre offline (analysis)'!$A22,'city centre offline'!$B$2:$B$2047,'City centre offline (analysis)'!R$1)</f>
        <v>0.13248886630774101</v>
      </c>
      <c r="S22" s="6">
        <f>SUMIFS('city centre offline'!$C$2:$C$2047,'city centre offline'!$A$2:$A$2047,'City centre offline (analysis)'!$A22,'city centre offline'!$B$2:$B$2047,'City centre offline (analysis)'!S$1)</f>
        <v>0.19193240611712201</v>
      </c>
      <c r="T22" s="6">
        <f>SUMIFS('city centre offline'!$C$2:$C$2047,'city centre offline'!$A$2:$A$2047,'City centre offline (analysis)'!$A22,'city centre offline'!$B$2:$B$2047,'City centre offline (analysis)'!T$1)</f>
        <v>0.63964397322206301</v>
      </c>
      <c r="U22" s="6">
        <f>SUMIFS('city centre offline'!$C$2:$C$2047,'city centre offline'!$A$2:$A$2047,'City centre offline (analysis)'!$A22,'city centre offline'!$B$2:$B$2047,'City centre offline (analysis)'!U$1)</f>
        <v>0.777185977638712</v>
      </c>
      <c r="V22" s="6">
        <f>SUMIFS('city centre offline'!$C$2:$C$2047,'city centre offline'!$A$2:$A$2047,'City centre offline (analysis)'!$A22,'city centre offline'!$B$2:$B$2047,'City centre offline (analysis)'!V$1)</f>
        <v>0.78860110029493702</v>
      </c>
      <c r="W22" s="6">
        <f>SUMIFS('city centre offline'!$C$2:$C$2047,'city centre offline'!$A$2:$A$2047,'City centre offline (analysis)'!$A22,'city centre offline'!$B$2:$B$2047,'City centre offline (analysis)'!W$1)</f>
        <v>0.84399593732149802</v>
      </c>
      <c r="X22" s="6">
        <f>SUMIFS('city centre offline'!$C$2:$C$2047,'city centre offline'!$A$2:$A$2047,'City centre offline (analysis)'!$A22,'city centre offline'!$B$2:$B$2047,'City centre offline (analysis)'!X$1)</f>
        <v>0.73721330689430198</v>
      </c>
      <c r="Y22" s="6">
        <f>SUMIFS('city centre offline'!$C$2:$C$2047,'city centre offline'!$A$2:$A$2047,'City centre offline (analysis)'!$A22,'city centre offline'!$B$2:$B$2047,'City centre offline (analysis)'!Y$1)</f>
        <v>0.94570909651072599</v>
      </c>
      <c r="Z22" s="6">
        <f>SUMIFS('city centre offline'!$C$2:$C$2047,'city centre offline'!$A$2:$A$2047,'City centre offline (analysis)'!$A22,'city centre offline'!$B$2:$B$2047,'City centre offline (analysis)'!Z$1)</f>
        <v>0.16421583799020401</v>
      </c>
      <c r="AA22" s="6">
        <f>SUMIFS('city centre offline'!$C$2:$C$2047,'city centre offline'!$A$2:$A$2047,'City centre offline (analysis)'!$A22,'city centre offline'!$B$2:$B$2047,'City centre offline (analysis)'!AA$1)</f>
        <v>0.209164502462444</v>
      </c>
      <c r="AB22" s="6">
        <f>SUMIFS('city centre offline'!$C$2:$C$2047,'city centre offline'!$A$2:$A$2047,'City centre offline (analysis)'!$A22,'city centre offline'!$B$2:$B$2047,'City centre offline (analysis)'!AB$1)</f>
        <v>0.237170411648086</v>
      </c>
      <c r="AC22" s="6">
        <f>SUMIFS('city centre offline'!$C$2:$C$2047,'city centre offline'!$A$2:$A$2047,'City centre offline (analysis)'!$A22,'city centre offline'!$B$2:$B$2047,'City centre offline (analysis)'!AC$1)</f>
        <v>0.448669211564791</v>
      </c>
      <c r="AD22" s="6">
        <f>SUMIFS('city centre offline'!$C$2:$C$2047,'city centre offline'!$A$2:$A$2047,'City centre offline (analysis)'!$A22,'city centre offline'!$B$2:$B$2047,'City centre offline (analysis)'!AD$1)</f>
        <v>0.95279745863410303</v>
      </c>
      <c r="AE22" s="6">
        <f>SUMIFS('city centre offline'!$C$2:$C$2047,'city centre offline'!$A$2:$A$2047,'City centre offline (analysis)'!$A22,'city centre offline'!$B$2:$B$2047,'City centre offline (analysis)'!AE$1)</f>
        <v>0.80554076117072704</v>
      </c>
      <c r="AF22" s="6">
        <f>SUMIFS('city centre offline'!$C$2:$C$2047,'city centre offline'!$A$2:$A$2047,'City centre offline (analysis)'!$A22,'city centre offline'!$B$2:$B$2047,'City centre offline (analysis)'!AF$1)</f>
        <v>0.86661691658915196</v>
      </c>
      <c r="AG22" s="6">
        <f>SUMIFS('city centre offline'!$C$2:$C$2047,'city centre offline'!$A$2:$A$2047,'City centre offline (analysis)'!$A22,'city centre offline'!$B$2:$B$2047,'City centre offline (analysis)'!AG$1)</f>
        <v>0.90982068573636099</v>
      </c>
      <c r="AH22" s="6">
        <f>SUMIFS('city centre offline'!$C$2:$C$2047,'city centre offline'!$A$2:$A$2047,'City centre offline (analysis)'!$A22,'city centre offline'!$B$2:$B$2047,'City centre offline (analysis)'!AH$1)</f>
        <v>0.91093126654947199</v>
      </c>
      <c r="AK22" t="s">
        <v>64</v>
      </c>
      <c r="AL22" s="6">
        <v>0.94475112745273604</v>
      </c>
      <c r="AO22" t="s">
        <v>60</v>
      </c>
      <c r="AP22" s="6">
        <v>0.94589110578528102</v>
      </c>
      <c r="AQ22" s="6">
        <f>VLOOKUP(AO22,'Overall city offline (analysis)'!$AK$2:$AL$63,2,FALSE)</f>
        <v>1.1658751903972999</v>
      </c>
      <c r="AR22" s="20">
        <f t="shared" si="0"/>
        <v>21.99840846120189</v>
      </c>
      <c r="AS22" s="20">
        <f>VLOOKUP(AO22,'CC share tops bottoms'!$A$2:$F$63,6,FALSE)</f>
        <v>-1.9409321270331805</v>
      </c>
    </row>
    <row r="23" spans="1:45" x14ac:dyDescent="0.25">
      <c r="A23" t="s">
        <v>28</v>
      </c>
      <c r="B23" s="6">
        <f>SUMIFS('city centre offline'!$C$2:$C$2047,'city centre offline'!$A$2:$A$2047,'City centre offline (analysis)'!$A23,'city centre offline'!$B$2:$B$2047,'City centre offline (analysis)'!B$1)</f>
        <v>0.77733587378412605</v>
      </c>
      <c r="C23" s="6">
        <f>SUMIFS('city centre offline'!$C$2:$C$2047,'city centre offline'!$A$2:$A$2047,'City centre offline (analysis)'!$A23,'city centre offline'!$B$2:$B$2047,'City centre offline (analysis)'!C$1)</f>
        <v>0.89373772002483098</v>
      </c>
      <c r="D23" s="6">
        <f>SUMIFS('city centre offline'!$C$2:$C$2047,'city centre offline'!$A$2:$A$2047,'City centre offline (analysis)'!$A23,'city centre offline'!$B$2:$B$2047,'City centre offline (analysis)'!D$1)</f>
        <v>1.00559660011369</v>
      </c>
      <c r="E23" s="6">
        <f>SUMIFS('city centre offline'!$C$2:$C$2047,'city centre offline'!$A$2:$A$2047,'City centre offline (analysis)'!$A23,'city centre offline'!$B$2:$B$2047,'City centre offline (analysis)'!E$1)</f>
        <v>0.936118358377239</v>
      </c>
      <c r="F23" s="6">
        <f>SUMIFS('city centre offline'!$C$2:$C$2047,'city centre offline'!$A$2:$A$2047,'City centre offline (analysis)'!$A23,'city centre offline'!$B$2:$B$2047,'City centre offline (analysis)'!F$1)</f>
        <v>0.90762501027409603</v>
      </c>
      <c r="G23" s="6">
        <f>SUMIFS('city centre offline'!$C$2:$C$2047,'city centre offline'!$A$2:$A$2047,'City centre offline (analysis)'!$A23,'city centre offline'!$B$2:$B$2047,'City centre offline (analysis)'!G$1)</f>
        <v>0.85056189592660902</v>
      </c>
      <c r="H23" s="6">
        <f>SUMIFS('city centre offline'!$C$2:$C$2047,'city centre offline'!$A$2:$A$2047,'City centre offline (analysis)'!$A23,'city centre offline'!$B$2:$B$2047,'City centre offline (analysis)'!H$1)</f>
        <v>0.91569524395458102</v>
      </c>
      <c r="I23" s="6">
        <f>SUMIFS('city centre offline'!$C$2:$C$2047,'city centre offline'!$A$2:$A$2047,'City centre offline (analysis)'!$A23,'city centre offline'!$B$2:$B$2047,'City centre offline (analysis)'!I$1)</f>
        <v>1.51144713438001</v>
      </c>
      <c r="J23" s="6">
        <f>SUMIFS('city centre offline'!$C$2:$C$2047,'city centre offline'!$A$2:$A$2047,'City centre offline (analysis)'!$A23,'city centre offline'!$B$2:$B$2047,'City centre offline (analysis)'!J$1)</f>
        <v>0.90691598640984294</v>
      </c>
      <c r="K23" s="6">
        <f>SUMIFS('city centre offline'!$C$2:$C$2047,'city centre offline'!$A$2:$A$2047,'City centre offline (analysis)'!$A23,'city centre offline'!$B$2:$B$2047,'City centre offline (analysis)'!K$1)</f>
        <v>1.0056134798785601</v>
      </c>
      <c r="L23" s="6">
        <f>SUMIFS('city centre offline'!$C$2:$C$2047,'city centre offline'!$A$2:$A$2047,'City centre offline (analysis)'!$A23,'city centre offline'!$B$2:$B$2047,'City centre offline (analysis)'!L$1)</f>
        <v>1.06491462446376</v>
      </c>
      <c r="M23" s="6">
        <f>SUMIFS('city centre offline'!$C$2:$C$2047,'city centre offline'!$A$2:$A$2047,'City centre offline (analysis)'!$A23,'city centre offline'!$B$2:$B$2047,'City centre offline (analysis)'!M$1)</f>
        <v>1.22443807241266</v>
      </c>
      <c r="N23" s="6">
        <f>SUMIFS('city centre offline'!$C$2:$C$2047,'city centre offline'!$A$2:$A$2047,'City centre offline (analysis)'!$A23,'city centre offline'!$B$2:$B$2047,'City centre offline (analysis)'!N$1)</f>
        <v>0.83694227530847398</v>
      </c>
      <c r="O23" s="6">
        <f>SUMIFS('city centre offline'!$C$2:$C$2047,'city centre offline'!$A$2:$A$2047,'City centre offline (analysis)'!$A23,'city centre offline'!$B$2:$B$2047,'City centre offline (analysis)'!O$1)</f>
        <v>0.98646785797000003</v>
      </c>
      <c r="P23" s="6">
        <f>SUMIFS('city centre offline'!$C$2:$C$2047,'city centre offline'!$A$2:$A$2047,'City centre offline (analysis)'!$A23,'city centre offline'!$B$2:$B$2047,'City centre offline (analysis)'!P$1)</f>
        <v>0.51873769174385098</v>
      </c>
      <c r="Q23" s="6">
        <f>SUMIFS('city centre offline'!$C$2:$C$2047,'city centre offline'!$A$2:$A$2047,'City centre offline (analysis)'!$A23,'city centre offline'!$B$2:$B$2047,'City centre offline (analysis)'!Q$1)</f>
        <v>2.3088069308958101E-2</v>
      </c>
      <c r="R23" s="6">
        <f>SUMIFS('city centre offline'!$C$2:$C$2047,'city centre offline'!$A$2:$A$2047,'City centre offline (analysis)'!$A23,'city centre offline'!$B$2:$B$2047,'City centre offline (analysis)'!R$1)</f>
        <v>2.7626473633960098E-2</v>
      </c>
      <c r="S23" s="6">
        <f>SUMIFS('city centre offline'!$C$2:$C$2047,'city centre offline'!$A$2:$A$2047,'City centre offline (analysis)'!$A23,'city centre offline'!$B$2:$B$2047,'City centre offline (analysis)'!S$1)</f>
        <v>4.0884104409839202E-2</v>
      </c>
      <c r="T23" s="6">
        <f>SUMIFS('city centre offline'!$C$2:$C$2047,'city centre offline'!$A$2:$A$2047,'City centre offline (analysis)'!$A23,'city centre offline'!$B$2:$B$2047,'City centre offline (analysis)'!T$1)</f>
        <v>0.24750266948570901</v>
      </c>
      <c r="U23" s="6">
        <f>SUMIFS('city centre offline'!$C$2:$C$2047,'city centre offline'!$A$2:$A$2047,'City centre offline (analysis)'!$A23,'city centre offline'!$B$2:$B$2047,'City centre offline (analysis)'!U$1)</f>
        <v>0.66613159741211803</v>
      </c>
      <c r="V23" s="6">
        <f>SUMIFS('city centre offline'!$C$2:$C$2047,'city centre offline'!$A$2:$A$2047,'City centre offline (analysis)'!$A23,'city centre offline'!$B$2:$B$2047,'City centre offline (analysis)'!V$1)</f>
        <v>0.68413342754934003</v>
      </c>
      <c r="W23" s="6">
        <f>SUMIFS('city centre offline'!$C$2:$C$2047,'city centre offline'!$A$2:$A$2047,'City centre offline (analysis)'!$A23,'city centre offline'!$B$2:$B$2047,'City centre offline (analysis)'!W$1)</f>
        <v>0.379254771442255</v>
      </c>
      <c r="X23" s="6">
        <f>SUMIFS('city centre offline'!$C$2:$C$2047,'city centre offline'!$A$2:$A$2047,'City centre offline (analysis)'!$A23,'city centre offline'!$B$2:$B$2047,'City centre offline (analysis)'!X$1)</f>
        <v>0.23861634811070301</v>
      </c>
      <c r="Y23" s="6">
        <f>SUMIFS('city centre offline'!$C$2:$C$2047,'city centre offline'!$A$2:$A$2047,'City centre offline (analysis)'!$A23,'city centre offline'!$B$2:$B$2047,'City centre offline (analysis)'!Y$1)</f>
        <v>0.25166024003714998</v>
      </c>
      <c r="Z23" s="6">
        <f>SUMIFS('city centre offline'!$C$2:$C$2047,'city centre offline'!$A$2:$A$2047,'City centre offline (analysis)'!$A23,'city centre offline'!$B$2:$B$2047,'City centre offline (analysis)'!Z$1)</f>
        <v>4.9187869436084698E-2</v>
      </c>
      <c r="AA23" s="6">
        <f>SUMIFS('city centre offline'!$C$2:$C$2047,'city centre offline'!$A$2:$A$2047,'City centre offline (analysis)'!$A23,'city centre offline'!$B$2:$B$2047,'City centre offline (analysis)'!AA$1)</f>
        <v>5.3298688803987401E-2</v>
      </c>
      <c r="AB23" s="6">
        <f>SUMIFS('city centre offline'!$C$2:$C$2047,'city centre offline'!$A$2:$A$2047,'City centre offline (analysis)'!$A23,'city centre offline'!$B$2:$B$2047,'City centre offline (analysis)'!AB$1)</f>
        <v>7.7723980057120903E-2</v>
      </c>
      <c r="AC23" s="6">
        <f>SUMIFS('city centre offline'!$C$2:$C$2047,'city centre offline'!$A$2:$A$2047,'City centre offline (analysis)'!$A23,'city centre offline'!$B$2:$B$2047,'City centre offline (analysis)'!AC$1)</f>
        <v>0.16163823177001899</v>
      </c>
      <c r="AD23" s="6">
        <f>SUMIFS('city centre offline'!$C$2:$C$2047,'city centre offline'!$A$2:$A$2047,'City centre offline (analysis)'!$A23,'city centre offline'!$B$2:$B$2047,'City centre offline (analysis)'!AD$1)</f>
        <v>0.68242773334328199</v>
      </c>
      <c r="AE23" s="6">
        <f>SUMIFS('city centre offline'!$C$2:$C$2047,'city centre offline'!$A$2:$A$2047,'City centre offline (analysis)'!$A23,'city centre offline'!$B$2:$B$2047,'City centre offline (analysis)'!AE$1)</f>
        <v>0.81104871936155198</v>
      </c>
      <c r="AF23" s="6">
        <f>SUMIFS('city centre offline'!$C$2:$C$2047,'city centre offline'!$A$2:$A$2047,'City centre offline (analysis)'!$A23,'city centre offline'!$B$2:$B$2047,'City centre offline (analysis)'!AF$1)</f>
        <v>1.0010036415685</v>
      </c>
      <c r="AG23" s="6">
        <f>SUMIFS('city centre offline'!$C$2:$C$2047,'city centre offline'!$A$2:$A$2047,'City centre offline (analysis)'!$A23,'city centre offline'!$B$2:$B$2047,'City centre offline (analysis)'!AG$1)</f>
        <v>1.3450306956842499</v>
      </c>
      <c r="AH23" s="6">
        <f>SUMIFS('city centre offline'!$C$2:$C$2047,'city centre offline'!$A$2:$A$2047,'City centre offline (analysis)'!$A23,'city centre offline'!$B$2:$B$2047,'City centre offline (analysis)'!AH$1)</f>
        <v>1.0591688711590601</v>
      </c>
      <c r="AK23" t="s">
        <v>40</v>
      </c>
      <c r="AL23" s="6">
        <v>0.94261057623877598</v>
      </c>
      <c r="AO23" t="s">
        <v>64</v>
      </c>
      <c r="AP23" s="6">
        <v>0.94475112745273604</v>
      </c>
      <c r="AQ23" s="6">
        <f>VLOOKUP(AO23,'Overall city offline (analysis)'!$AK$2:$AL$63,2,FALSE)</f>
        <v>1.09891471903209</v>
      </c>
      <c r="AR23" s="20">
        <f t="shared" si="0"/>
        <v>15.4163591579354</v>
      </c>
      <c r="AS23" s="20">
        <f>VLOOKUP(AO23,'CC share tops bottoms'!$A$2:$F$63,6,FALSE)</f>
        <v>-1.1667596409997247</v>
      </c>
    </row>
    <row r="24" spans="1:45" x14ac:dyDescent="0.25">
      <c r="A24" t="s">
        <v>29</v>
      </c>
      <c r="B24" s="6">
        <f>SUMIFS('city centre offline'!$C$2:$C$2047,'city centre offline'!$A$2:$A$2047,'City centre offline (analysis)'!$A24,'city centre offline'!$B$2:$B$2047,'City centre offline (analysis)'!B$1)</f>
        <v>0.79494483318193498</v>
      </c>
      <c r="C24" s="6">
        <f>SUMIFS('city centre offline'!$C$2:$C$2047,'city centre offline'!$A$2:$A$2047,'City centre offline (analysis)'!$A24,'city centre offline'!$B$2:$B$2047,'City centre offline (analysis)'!C$1)</f>
        <v>0.83027305412819496</v>
      </c>
      <c r="D24" s="6">
        <f>SUMIFS('city centre offline'!$C$2:$C$2047,'city centre offline'!$A$2:$A$2047,'City centre offline (analysis)'!$A24,'city centre offline'!$B$2:$B$2047,'City centre offline (analysis)'!D$1)</f>
        <v>1.00920667150925</v>
      </c>
      <c r="E24" s="6">
        <f>SUMIFS('city centre offline'!$C$2:$C$2047,'city centre offline'!$A$2:$A$2047,'City centre offline (analysis)'!$A24,'city centre offline'!$B$2:$B$2047,'City centre offline (analysis)'!E$1)</f>
        <v>0.91132109561375896</v>
      </c>
      <c r="F24" s="6">
        <f>SUMIFS('city centre offline'!$C$2:$C$2047,'city centre offline'!$A$2:$A$2047,'City centre offline (analysis)'!$A24,'city centre offline'!$B$2:$B$2047,'City centre offline (analysis)'!F$1)</f>
        <v>1.0378586780774499</v>
      </c>
      <c r="G24" s="6">
        <f>SUMIFS('city centre offline'!$C$2:$C$2047,'city centre offline'!$A$2:$A$2047,'City centre offline (analysis)'!$A24,'city centre offline'!$B$2:$B$2047,'City centre offline (analysis)'!G$1)</f>
        <v>0.93155028691590602</v>
      </c>
      <c r="H24" s="6">
        <f>SUMIFS('city centre offline'!$C$2:$C$2047,'city centre offline'!$A$2:$A$2047,'City centre offline (analysis)'!$A24,'city centre offline'!$B$2:$B$2047,'City centre offline (analysis)'!H$1)</f>
        <v>0.95614685340016103</v>
      </c>
      <c r="I24" s="6">
        <f>SUMIFS('city centre offline'!$C$2:$C$2047,'city centre offline'!$A$2:$A$2047,'City centre offline (analysis)'!$A24,'city centre offline'!$B$2:$B$2047,'City centre offline (analysis)'!I$1)</f>
        <v>1.0011777078801101</v>
      </c>
      <c r="J24" s="6">
        <f>SUMIFS('city centre offline'!$C$2:$C$2047,'city centre offline'!$A$2:$A$2047,'City centre offline (analysis)'!$A24,'city centre offline'!$B$2:$B$2047,'City centre offline (analysis)'!J$1)</f>
        <v>0.94553689923839901</v>
      </c>
      <c r="K24" s="6">
        <f>SUMIFS('city centre offline'!$C$2:$C$2047,'city centre offline'!$A$2:$A$2047,'City centre offline (analysis)'!$A24,'city centre offline'!$B$2:$B$2047,'City centre offline (analysis)'!K$1)</f>
        <v>1.00923119300352</v>
      </c>
      <c r="L24" s="6">
        <f>SUMIFS('city centre offline'!$C$2:$C$2047,'city centre offline'!$A$2:$A$2047,'City centre offline (analysis)'!$A24,'city centre offline'!$B$2:$B$2047,'City centre offline (analysis)'!L$1)</f>
        <v>1.1376252859648399</v>
      </c>
      <c r="M24" s="6">
        <f>SUMIFS('city centre offline'!$C$2:$C$2047,'city centre offline'!$A$2:$A$2047,'City centre offline (analysis)'!$A24,'city centre offline'!$B$2:$B$2047,'City centre offline (analysis)'!M$1)</f>
        <v>1.4351274410864701</v>
      </c>
      <c r="N24" s="6">
        <f>SUMIFS('city centre offline'!$C$2:$C$2047,'city centre offline'!$A$2:$A$2047,'City centre offline (analysis)'!$A24,'city centre offline'!$B$2:$B$2047,'City centre offline (analysis)'!N$1)</f>
        <v>0.809987445904637</v>
      </c>
      <c r="O24" s="6">
        <f>SUMIFS('city centre offline'!$C$2:$C$2047,'city centre offline'!$A$2:$A$2047,'City centre offline (analysis)'!$A24,'city centre offline'!$B$2:$B$2047,'City centre offline (analysis)'!O$1)</f>
        <v>0.83173975724900695</v>
      </c>
      <c r="P24" s="6">
        <f>SUMIFS('city centre offline'!$C$2:$C$2047,'city centre offline'!$A$2:$A$2047,'City centre offline (analysis)'!$A24,'city centre offline'!$B$2:$B$2047,'City centre offline (analysis)'!P$1)</f>
        <v>0.52939266723336098</v>
      </c>
      <c r="Q24" s="6">
        <f>SUMIFS('city centre offline'!$C$2:$C$2047,'city centre offline'!$A$2:$A$2047,'City centre offline (analysis)'!$A24,'city centre offline'!$B$2:$B$2047,'City centre offline (analysis)'!Q$1)</f>
        <v>8.0459943732609798E-2</v>
      </c>
      <c r="R24" s="6">
        <f>SUMIFS('city centre offline'!$C$2:$C$2047,'city centre offline'!$A$2:$A$2047,'City centre offline (analysis)'!$A24,'city centre offline'!$B$2:$B$2047,'City centre offline (analysis)'!R$1)</f>
        <v>0.107898474622968</v>
      </c>
      <c r="S24" s="6">
        <f>SUMIFS('city centre offline'!$C$2:$C$2047,'city centre offline'!$A$2:$A$2047,'City centre offline (analysis)'!$A24,'city centre offline'!$B$2:$B$2047,'City centre offline (analysis)'!S$1)</f>
        <v>0.26569117598606701</v>
      </c>
      <c r="T24" s="6">
        <f>SUMIFS('city centre offline'!$C$2:$C$2047,'city centre offline'!$A$2:$A$2047,'City centre offline (analysis)'!$A24,'city centre offline'!$B$2:$B$2047,'City centre offline (analysis)'!T$1)</f>
        <v>0.60477770059047598</v>
      </c>
      <c r="U24" s="6">
        <f>SUMIFS('city centre offline'!$C$2:$C$2047,'city centre offline'!$A$2:$A$2047,'City centre offline (analysis)'!$A24,'city centre offline'!$B$2:$B$2047,'City centre offline (analysis)'!U$1)</f>
        <v>0.78333314924544994</v>
      </c>
      <c r="V24" s="6">
        <f>SUMIFS('city centre offline'!$C$2:$C$2047,'city centre offline'!$A$2:$A$2047,'City centre offline (analysis)'!$A24,'city centre offline'!$B$2:$B$2047,'City centre offline (analysis)'!V$1)</f>
        <v>0.75759541216939597</v>
      </c>
      <c r="W24" s="6">
        <f>SUMIFS('city centre offline'!$C$2:$C$2047,'city centre offline'!$A$2:$A$2047,'City centre offline (analysis)'!$A24,'city centre offline'!$B$2:$B$2047,'City centre offline (analysis)'!W$1)</f>
        <v>0.73276911346743101</v>
      </c>
      <c r="X24" s="6">
        <f>SUMIFS('city centre offline'!$C$2:$C$2047,'city centre offline'!$A$2:$A$2047,'City centre offline (analysis)'!$A24,'city centre offline'!$B$2:$B$2047,'City centre offline (analysis)'!X$1)</f>
        <v>0.29272134556955798</v>
      </c>
      <c r="Y24" s="6">
        <f>SUMIFS('city centre offline'!$C$2:$C$2047,'city centre offline'!$A$2:$A$2047,'City centre offline (analysis)'!$A24,'city centre offline'!$B$2:$B$2047,'City centre offline (analysis)'!Y$1)</f>
        <v>1.0386040838641899</v>
      </c>
      <c r="Z24" s="6">
        <f>SUMIFS('city centre offline'!$C$2:$C$2047,'city centre offline'!$A$2:$A$2047,'City centre offline (analysis)'!$A24,'city centre offline'!$B$2:$B$2047,'City centre offline (analysis)'!Z$1)</f>
        <v>0.16713162009272001</v>
      </c>
      <c r="AA24" s="6">
        <f>SUMIFS('city centre offline'!$C$2:$C$2047,'city centre offline'!$A$2:$A$2047,'City centre offline (analysis)'!$A24,'city centre offline'!$B$2:$B$2047,'City centre offline (analysis)'!AA$1)</f>
        <v>0.16452093364283199</v>
      </c>
      <c r="AB24" s="6">
        <f>SUMIFS('city centre offline'!$C$2:$C$2047,'city centre offline'!$A$2:$A$2047,'City centre offline (analysis)'!$A24,'city centre offline'!$B$2:$B$2047,'City centre offline (analysis)'!AB$1)</f>
        <v>0.207762735173877</v>
      </c>
      <c r="AC24" s="6">
        <f>SUMIFS('city centre offline'!$C$2:$C$2047,'city centre offline'!$A$2:$A$2047,'City centre offline (analysis)'!$A24,'city centre offline'!$B$2:$B$2047,'City centre offline (analysis)'!AC$1)</f>
        <v>0.59603934434774797</v>
      </c>
      <c r="AD24" s="6">
        <f>SUMIFS('city centre offline'!$C$2:$C$2047,'city centre offline'!$A$2:$A$2047,'City centre offline (analysis)'!$A24,'city centre offline'!$B$2:$B$2047,'City centre offline (analysis)'!AD$1)</f>
        <v>0.810412123621717</v>
      </c>
      <c r="AE24" s="6">
        <f>SUMIFS('city centre offline'!$C$2:$C$2047,'city centre offline'!$A$2:$A$2047,'City centre offline (analysis)'!$A24,'city centre offline'!$B$2:$B$2047,'City centre offline (analysis)'!AE$1)</f>
        <v>0.82723566783118296</v>
      </c>
      <c r="AF24" s="6">
        <f>SUMIFS('city centre offline'!$C$2:$C$2047,'city centre offline'!$A$2:$A$2047,'City centre offline (analysis)'!$A24,'city centre offline'!$B$2:$B$2047,'City centre offline (analysis)'!AF$1)</f>
        <v>0.87186265631591597</v>
      </c>
      <c r="AG24" s="6">
        <f>SUMIFS('city centre offline'!$C$2:$C$2047,'city centre offline'!$A$2:$A$2047,'City centre offline (analysis)'!$A24,'city centre offline'!$B$2:$B$2047,'City centre offline (analysis)'!AG$1)</f>
        <v>0.92924262602880803</v>
      </c>
      <c r="AH24" s="6">
        <f>SUMIFS('city centre offline'!$C$2:$C$2047,'city centre offline'!$A$2:$A$2047,'City centre offline (analysis)'!$A24,'city centre offline'!$B$2:$B$2047,'City centre offline (analysis)'!AH$1)</f>
        <v>0.91492519779241399</v>
      </c>
      <c r="AK24" t="s">
        <v>35</v>
      </c>
      <c r="AL24" s="6">
        <v>0.93848651108307102</v>
      </c>
      <c r="AO24" t="s">
        <v>40</v>
      </c>
      <c r="AP24" s="6">
        <v>0.94261057623877598</v>
      </c>
      <c r="AQ24" s="6">
        <f>VLOOKUP(AO24,'Overall city offline (analysis)'!$AK$2:$AL$63,2,FALSE)</f>
        <v>1.06327385363468</v>
      </c>
      <c r="AR24" s="20">
        <f t="shared" si="0"/>
        <v>12.066327739590399</v>
      </c>
      <c r="AS24" s="20">
        <f>VLOOKUP(AO24,'CC share tops bottoms'!$A$2:$F$63,6,FALSE)</f>
        <v>-0.76891582493529431</v>
      </c>
    </row>
    <row r="25" spans="1:45" x14ac:dyDescent="0.25">
      <c r="A25" t="s">
        <v>30</v>
      </c>
      <c r="B25" s="6">
        <f>SUMIFS('city centre offline'!$C$2:$C$2047,'city centre offline'!$A$2:$A$2047,'City centre offline (analysis)'!$A25,'city centre offline'!$B$2:$B$2047,'City centre offline (analysis)'!B$1)</f>
        <v>0.751660825474052</v>
      </c>
      <c r="C25" s="6">
        <f>SUMIFS('city centre offline'!$C$2:$C$2047,'city centre offline'!$A$2:$A$2047,'City centre offline (analysis)'!$A25,'city centre offline'!$B$2:$B$2047,'City centre offline (analysis)'!C$1)</f>
        <v>0.80395561563918005</v>
      </c>
      <c r="D25" s="6">
        <f>SUMIFS('city centre offline'!$C$2:$C$2047,'city centre offline'!$A$2:$A$2047,'City centre offline (analysis)'!$A25,'city centre offline'!$B$2:$B$2047,'City centre offline (analysis)'!D$1)</f>
        <v>0.95919025721800699</v>
      </c>
      <c r="E25" s="6">
        <f>SUMIFS('city centre offline'!$C$2:$C$2047,'city centre offline'!$A$2:$A$2047,'City centre offline (analysis)'!$A25,'city centre offline'!$B$2:$B$2047,'City centre offline (analysis)'!E$1)</f>
        <v>0.90378625596565398</v>
      </c>
      <c r="F25" s="6">
        <f>SUMIFS('city centre offline'!$C$2:$C$2047,'city centre offline'!$A$2:$A$2047,'City centre offline (analysis)'!$A25,'city centre offline'!$B$2:$B$2047,'City centre offline (analysis)'!F$1)</f>
        <v>0.95132359749641204</v>
      </c>
      <c r="G25" s="6">
        <f>SUMIFS('city centre offline'!$C$2:$C$2047,'city centre offline'!$A$2:$A$2047,'City centre offline (analysis)'!$A25,'city centre offline'!$B$2:$B$2047,'City centre offline (analysis)'!G$1)</f>
        <v>0.98025634308385901</v>
      </c>
      <c r="H25" s="6">
        <f>SUMIFS('city centre offline'!$C$2:$C$2047,'city centre offline'!$A$2:$A$2047,'City centre offline (analysis)'!$A25,'city centre offline'!$B$2:$B$2047,'City centre offline (analysis)'!H$1)</f>
        <v>0.91541943030245299</v>
      </c>
      <c r="I25" s="6">
        <f>SUMIFS('city centre offline'!$C$2:$C$2047,'city centre offline'!$A$2:$A$2047,'City centre offline (analysis)'!$A25,'city centre offline'!$B$2:$B$2047,'City centre offline (analysis)'!I$1)</f>
        <v>0.97396371763543499</v>
      </c>
      <c r="J25" s="6">
        <f>SUMIFS('city centre offline'!$C$2:$C$2047,'city centre offline'!$A$2:$A$2047,'City centre offline (analysis)'!$A25,'city centre offline'!$B$2:$B$2047,'City centre offline (analysis)'!J$1)</f>
        <v>0.91604064053187095</v>
      </c>
      <c r="K25" s="6">
        <f>SUMIFS('city centre offline'!$C$2:$C$2047,'city centre offline'!$A$2:$A$2047,'City centre offline (analysis)'!$A25,'city centre offline'!$B$2:$B$2047,'City centre offline (analysis)'!K$1)</f>
        <v>1.0169487089064</v>
      </c>
      <c r="L25" s="6">
        <f>SUMIFS('city centre offline'!$C$2:$C$2047,'city centre offline'!$A$2:$A$2047,'City centre offline (analysis)'!$A25,'city centre offline'!$B$2:$B$2047,'City centre offline (analysis)'!L$1)</f>
        <v>1.1911608517463901</v>
      </c>
      <c r="M25" s="6">
        <f>SUMIFS('city centre offline'!$C$2:$C$2047,'city centre offline'!$A$2:$A$2047,'City centre offline (analysis)'!$A25,'city centre offline'!$B$2:$B$2047,'City centre offline (analysis)'!M$1)</f>
        <v>1.6362937560002899</v>
      </c>
      <c r="N25" s="6">
        <f>SUMIFS('city centre offline'!$C$2:$C$2047,'city centre offline'!$A$2:$A$2047,'City centre offline (analysis)'!$A25,'city centre offline'!$B$2:$B$2047,'City centre offline (analysis)'!N$1)</f>
        <v>0.78750626347605701</v>
      </c>
      <c r="O25" s="6">
        <f>SUMIFS('city centre offline'!$C$2:$C$2047,'city centre offline'!$A$2:$A$2047,'City centre offline (analysis)'!$A25,'city centre offline'!$B$2:$B$2047,'City centre offline (analysis)'!O$1)</f>
        <v>0.82772151279926298</v>
      </c>
      <c r="P25" s="6">
        <f>SUMIFS('city centre offline'!$C$2:$C$2047,'city centre offline'!$A$2:$A$2047,'City centre offline (analysis)'!$A25,'city centre offline'!$B$2:$B$2047,'City centre offline (analysis)'!P$1)</f>
        <v>0.52598644899326197</v>
      </c>
      <c r="Q25" s="6">
        <f>SUMIFS('city centre offline'!$C$2:$C$2047,'city centre offline'!$A$2:$A$2047,'City centre offline (analysis)'!$A25,'city centre offline'!$B$2:$B$2047,'City centre offline (analysis)'!Q$1)</f>
        <v>4.6641675254132799E-2</v>
      </c>
      <c r="R25" s="6">
        <f>SUMIFS('city centre offline'!$C$2:$C$2047,'city centre offline'!$A$2:$A$2047,'City centre offline (analysis)'!$A25,'city centre offline'!$B$2:$B$2047,'City centre offline (analysis)'!R$1)</f>
        <v>5.4686663359309599E-2</v>
      </c>
      <c r="S25" s="6">
        <f>SUMIFS('city centre offline'!$C$2:$C$2047,'city centre offline'!$A$2:$A$2047,'City centre offline (analysis)'!$A25,'city centre offline'!$B$2:$B$2047,'City centre offline (analysis)'!S$1)</f>
        <v>9.6805567480143503E-2</v>
      </c>
      <c r="T25" s="6">
        <f>SUMIFS('city centre offline'!$C$2:$C$2047,'city centre offline'!$A$2:$A$2047,'City centre offline (analysis)'!$A25,'city centre offline'!$B$2:$B$2047,'City centre offline (analysis)'!T$1)</f>
        <v>0.55951870917327595</v>
      </c>
      <c r="U25" s="6">
        <f>SUMIFS('city centre offline'!$C$2:$C$2047,'city centre offline'!$A$2:$A$2047,'City centre offline (analysis)'!$A25,'city centre offline'!$B$2:$B$2047,'City centre offline (analysis)'!U$1)</f>
        <v>0.72861248748377605</v>
      </c>
      <c r="V25" s="6">
        <f>SUMIFS('city centre offline'!$C$2:$C$2047,'city centre offline'!$A$2:$A$2047,'City centre offline (analysis)'!$A25,'city centre offline'!$B$2:$B$2047,'City centre offline (analysis)'!V$1)</f>
        <v>0.65987803905670195</v>
      </c>
      <c r="W25" s="6">
        <f>SUMIFS('city centre offline'!$C$2:$C$2047,'city centre offline'!$A$2:$A$2047,'City centre offline (analysis)'!$A25,'city centre offline'!$B$2:$B$2047,'City centre offline (analysis)'!W$1)</f>
        <v>0.56842494512373298</v>
      </c>
      <c r="X25" s="6">
        <f>SUMIFS('city centre offline'!$C$2:$C$2047,'city centre offline'!$A$2:$A$2047,'City centre offline (analysis)'!$A25,'city centre offline'!$B$2:$B$2047,'City centre offline (analysis)'!X$1)</f>
        <v>0.48732378988606501</v>
      </c>
      <c r="Y25" s="6">
        <f>SUMIFS('city centre offline'!$C$2:$C$2047,'city centre offline'!$A$2:$A$2047,'City centre offline (analysis)'!$A25,'city centre offline'!$B$2:$B$2047,'City centre offline (analysis)'!Y$1)</f>
        <v>0.65009005207979997</v>
      </c>
      <c r="Z25" s="6">
        <f>SUMIFS('city centre offline'!$C$2:$C$2047,'city centre offline'!$A$2:$A$2047,'City centre offline (analysis)'!$A25,'city centre offline'!$B$2:$B$2047,'City centre offline (analysis)'!Z$1)</f>
        <v>7.4231240299051801E-2</v>
      </c>
      <c r="AA25" s="6">
        <f>SUMIFS('city centre offline'!$C$2:$C$2047,'city centre offline'!$A$2:$A$2047,'City centre offline (analysis)'!$A25,'city centre offline'!$B$2:$B$2047,'City centre offline (analysis)'!AA$1)</f>
        <v>8.2582747094789605E-2</v>
      </c>
      <c r="AB25" s="6">
        <f>SUMIFS('city centre offline'!$C$2:$C$2047,'city centre offline'!$A$2:$A$2047,'City centre offline (analysis)'!$A25,'city centre offline'!$B$2:$B$2047,'City centre offline (analysis)'!AB$1)</f>
        <v>0.109826291049217</v>
      </c>
      <c r="AC25" s="6">
        <f>SUMIFS('city centre offline'!$C$2:$C$2047,'city centre offline'!$A$2:$A$2047,'City centre offline (analysis)'!$A25,'city centre offline'!$B$2:$B$2047,'City centre offline (analysis)'!AC$1)</f>
        <v>0.28024742231710098</v>
      </c>
      <c r="AD25" s="6">
        <f>SUMIFS('city centre offline'!$C$2:$C$2047,'city centre offline'!$A$2:$A$2047,'City centre offline (analysis)'!$A25,'city centre offline'!$B$2:$B$2047,'City centre offline (analysis)'!AD$1)</f>
        <v>0.75291595135685696</v>
      </c>
      <c r="AE25" s="6">
        <f>SUMIFS('city centre offline'!$C$2:$C$2047,'city centre offline'!$A$2:$A$2047,'City centre offline (analysis)'!$A25,'city centre offline'!$B$2:$B$2047,'City centre offline (analysis)'!AE$1)</f>
        <v>0.76909768906248499</v>
      </c>
      <c r="AF25" s="6">
        <f>SUMIFS('city centre offline'!$C$2:$C$2047,'city centre offline'!$A$2:$A$2047,'City centre offline (analysis)'!$A25,'city centre offline'!$B$2:$B$2047,'City centre offline (analysis)'!AF$1)</f>
        <v>0.85851171131554305</v>
      </c>
      <c r="AG25" s="6">
        <f>SUMIFS('city centre offline'!$C$2:$C$2047,'city centre offline'!$A$2:$A$2047,'City centre offline (analysis)'!$A25,'city centre offline'!$B$2:$B$2047,'City centre offline (analysis)'!AG$1)</f>
        <v>0.89855893871518899</v>
      </c>
      <c r="AH25" s="6">
        <f>SUMIFS('city centre offline'!$C$2:$C$2047,'city centre offline'!$A$2:$A$2047,'City centre offline (analysis)'!$A25,'city centre offline'!$B$2:$B$2047,'City centre offline (analysis)'!AH$1)</f>
        <v>0.88895561709262005</v>
      </c>
      <c r="AK25" t="s">
        <v>8</v>
      </c>
      <c r="AL25" s="6">
        <v>0.92773581933138005</v>
      </c>
      <c r="AO25" t="s">
        <v>35</v>
      </c>
      <c r="AP25" s="6">
        <v>0.93848651108307102</v>
      </c>
      <c r="AQ25" s="6">
        <f>VLOOKUP(AO25,'Overall city offline (analysis)'!$AK$2:$AL$63,2,FALSE)</f>
        <v>1.04526232026385</v>
      </c>
      <c r="AR25" s="20">
        <f t="shared" si="0"/>
        <v>10.677580918077901</v>
      </c>
      <c r="AS25" s="20">
        <f>VLOOKUP(AO25,'CC share tops bottoms'!$A$2:$F$63,6,FALSE)</f>
        <v>-1.1141671850455532</v>
      </c>
    </row>
    <row r="26" spans="1:45" x14ac:dyDescent="0.25">
      <c r="A26" t="s">
        <v>31</v>
      </c>
      <c r="B26" s="6">
        <f>SUMIFS('city centre offline'!$C$2:$C$2047,'city centre offline'!$A$2:$A$2047,'City centre offline (analysis)'!$A26,'city centre offline'!$B$2:$B$2047,'City centre offline (analysis)'!B$1)</f>
        <v>0.81571354076903402</v>
      </c>
      <c r="C26" s="6">
        <f>SUMIFS('city centre offline'!$C$2:$C$2047,'city centre offline'!$A$2:$A$2047,'City centre offline (analysis)'!$A26,'city centre offline'!$B$2:$B$2047,'City centre offline (analysis)'!C$1)</f>
        <v>0.82349455156402096</v>
      </c>
      <c r="D26" s="6">
        <f>SUMIFS('city centre offline'!$C$2:$C$2047,'city centre offline'!$A$2:$A$2047,'City centre offline (analysis)'!$A26,'city centre offline'!$B$2:$B$2047,'City centre offline (analysis)'!D$1)</f>
        <v>1.0598742778164101</v>
      </c>
      <c r="E26" s="6">
        <f>SUMIFS('city centre offline'!$C$2:$C$2047,'city centre offline'!$A$2:$A$2047,'City centre offline (analysis)'!$A26,'city centre offline'!$B$2:$B$2047,'City centre offline (analysis)'!E$1)</f>
        <v>0.97576593668113498</v>
      </c>
      <c r="F26" s="6">
        <f>SUMIFS('city centre offline'!$C$2:$C$2047,'city centre offline'!$A$2:$A$2047,'City centre offline (analysis)'!$A26,'city centre offline'!$B$2:$B$2047,'City centre offline (analysis)'!F$1)</f>
        <v>1.0009876806364699</v>
      </c>
      <c r="G26" s="6">
        <f>SUMIFS('city centre offline'!$C$2:$C$2047,'city centre offline'!$A$2:$A$2047,'City centre offline (analysis)'!$A26,'city centre offline'!$B$2:$B$2047,'City centre offline (analysis)'!G$1)</f>
        <v>0.98809785423757801</v>
      </c>
      <c r="H26" s="6">
        <f>SUMIFS('city centre offline'!$C$2:$C$2047,'city centre offline'!$A$2:$A$2047,'City centre offline (analysis)'!$A26,'city centre offline'!$B$2:$B$2047,'City centre offline (analysis)'!H$1)</f>
        <v>1.0106613138791001</v>
      </c>
      <c r="I26" s="6">
        <f>SUMIFS('city centre offline'!$C$2:$C$2047,'city centre offline'!$A$2:$A$2047,'City centre offline (analysis)'!$A26,'city centre offline'!$B$2:$B$2047,'City centre offline (analysis)'!I$1)</f>
        <v>1.03303393732606</v>
      </c>
      <c r="J26" s="6">
        <f>SUMIFS('city centre offline'!$C$2:$C$2047,'city centre offline'!$A$2:$A$2047,'City centre offline (analysis)'!$A26,'city centre offline'!$B$2:$B$2047,'City centre offline (analysis)'!J$1)</f>
        <v>0.93656951829617097</v>
      </c>
      <c r="K26" s="6">
        <f>SUMIFS('city centre offline'!$C$2:$C$2047,'city centre offline'!$A$2:$A$2047,'City centre offline (analysis)'!$A26,'city centre offline'!$B$2:$B$2047,'City centre offline (analysis)'!K$1)</f>
        <v>0.97560992777895905</v>
      </c>
      <c r="L26" s="6">
        <f>SUMIFS('city centre offline'!$C$2:$C$2047,'city centre offline'!$A$2:$A$2047,'City centre offline (analysis)'!$A26,'city centre offline'!$B$2:$B$2047,'City centre offline (analysis)'!L$1)</f>
        <v>1.1028931606257599</v>
      </c>
      <c r="M26" s="6">
        <f>SUMIFS('city centre offline'!$C$2:$C$2047,'city centre offline'!$A$2:$A$2047,'City centre offline (analysis)'!$A26,'city centre offline'!$B$2:$B$2047,'City centre offline (analysis)'!M$1)</f>
        <v>1.2772983003892999</v>
      </c>
      <c r="N26" s="6">
        <f>SUMIFS('city centre offline'!$C$2:$C$2047,'city centre offline'!$A$2:$A$2047,'City centre offline (analysis)'!$A26,'city centre offline'!$B$2:$B$2047,'City centre offline (analysis)'!N$1)</f>
        <v>0.90369434532816795</v>
      </c>
      <c r="O26" s="6">
        <f>SUMIFS('city centre offline'!$C$2:$C$2047,'city centre offline'!$A$2:$A$2047,'City centre offline (analysis)'!$A26,'city centre offline'!$B$2:$B$2047,'City centre offline (analysis)'!O$1)</f>
        <v>0.92704768144815797</v>
      </c>
      <c r="P26" s="6">
        <f>SUMIFS('city centre offline'!$C$2:$C$2047,'city centre offline'!$A$2:$A$2047,'City centre offline (analysis)'!$A26,'city centre offline'!$B$2:$B$2047,'City centre offline (analysis)'!P$1)</f>
        <v>0.81868307052456102</v>
      </c>
      <c r="Q26" s="6">
        <f>SUMIFS('city centre offline'!$C$2:$C$2047,'city centre offline'!$A$2:$A$2047,'City centre offline (analysis)'!$A26,'city centre offline'!$B$2:$B$2047,'City centre offline (analysis)'!Q$1)</f>
        <v>0.39349056863604098</v>
      </c>
      <c r="R26" s="6">
        <f>SUMIFS('city centre offline'!$C$2:$C$2047,'city centre offline'!$A$2:$A$2047,'City centre offline (analysis)'!$A26,'city centre offline'!$B$2:$B$2047,'City centre offline (analysis)'!R$1)</f>
        <v>0.47955445263655899</v>
      </c>
      <c r="S26" s="6">
        <f>SUMIFS('city centre offline'!$C$2:$C$2047,'city centre offline'!$A$2:$A$2047,'City centre offline (analysis)'!$A26,'city centre offline'!$B$2:$B$2047,'City centre offline (analysis)'!S$1)</f>
        <v>0.64844015542057099</v>
      </c>
      <c r="T26" s="6">
        <f>SUMIFS('city centre offline'!$C$2:$C$2047,'city centre offline'!$A$2:$A$2047,'City centre offline (analysis)'!$A26,'city centre offline'!$B$2:$B$2047,'City centre offline (analysis)'!T$1)</f>
        <v>0.83310709718471598</v>
      </c>
      <c r="U26" s="6">
        <f>SUMIFS('city centre offline'!$C$2:$C$2047,'city centre offline'!$A$2:$A$2047,'City centre offline (analysis)'!$A26,'city centre offline'!$B$2:$B$2047,'City centre offline (analysis)'!U$1)</f>
        <v>0.89508491089688602</v>
      </c>
      <c r="V26" s="6">
        <f>SUMIFS('city centre offline'!$C$2:$C$2047,'city centre offline'!$A$2:$A$2047,'City centre offline (analysis)'!$A26,'city centre offline'!$B$2:$B$2047,'City centre offline (analysis)'!V$1)</f>
        <v>0.896980752217997</v>
      </c>
      <c r="W26" s="6">
        <f>SUMIFS('city centre offline'!$C$2:$C$2047,'city centre offline'!$A$2:$A$2047,'City centre offline (analysis)'!$A26,'city centre offline'!$B$2:$B$2047,'City centre offline (analysis)'!W$1)</f>
        <v>0.93902017483426004</v>
      </c>
      <c r="X26" s="6">
        <f>SUMIFS('city centre offline'!$C$2:$C$2047,'city centre offline'!$A$2:$A$2047,'City centre offline (analysis)'!$A26,'city centre offline'!$B$2:$B$2047,'City centre offline (analysis)'!X$1)</f>
        <v>0.66819562182024295</v>
      </c>
      <c r="Y26" s="6">
        <f>SUMIFS('city centre offline'!$C$2:$C$2047,'city centre offline'!$A$2:$A$2047,'City centre offline (analysis)'!$A26,'city centre offline'!$B$2:$B$2047,'City centre offline (analysis)'!Y$1)</f>
        <v>1.1124190805584</v>
      </c>
      <c r="Z26" s="6">
        <f>SUMIFS('city centre offline'!$C$2:$C$2047,'city centre offline'!$A$2:$A$2047,'City centre offline (analysis)'!$A26,'city centre offline'!$B$2:$B$2047,'City centre offline (analysis)'!Z$1)</f>
        <v>0.49592366415279598</v>
      </c>
      <c r="AA26" s="6">
        <f>SUMIFS('city centre offline'!$C$2:$C$2047,'city centre offline'!$A$2:$A$2047,'City centre offline (analysis)'!$A26,'city centre offline'!$B$2:$B$2047,'City centre offline (analysis)'!AA$1)</f>
        <v>0.50522141563858902</v>
      </c>
      <c r="AB26" s="6">
        <f>SUMIFS('city centre offline'!$C$2:$C$2047,'city centre offline'!$A$2:$A$2047,'City centre offline (analysis)'!$A26,'city centre offline'!$B$2:$B$2047,'City centre offline (analysis)'!AB$1)</f>
        <v>0.63643330650952701</v>
      </c>
      <c r="AC26" s="6">
        <f>SUMIFS('city centre offline'!$C$2:$C$2047,'city centre offline'!$A$2:$A$2047,'City centre offline (analysis)'!$A26,'city centre offline'!$B$2:$B$2047,'City centre offline (analysis)'!AC$1)</f>
        <v>0.85127064069730796</v>
      </c>
      <c r="AD26" s="6">
        <f>SUMIFS('city centre offline'!$C$2:$C$2047,'city centre offline'!$A$2:$A$2047,'City centre offline (analysis)'!$A26,'city centre offline'!$B$2:$B$2047,'City centre offline (analysis)'!AD$1)</f>
        <v>0.96434205038640797</v>
      </c>
      <c r="AE26" s="6">
        <f>SUMIFS('city centre offline'!$C$2:$C$2047,'city centre offline'!$A$2:$A$2047,'City centre offline (analysis)'!$A26,'city centre offline'!$B$2:$B$2047,'City centre offline (analysis)'!AE$1)</f>
        <v>0.93724331493316404</v>
      </c>
      <c r="AF26" s="6">
        <f>SUMIFS('city centre offline'!$C$2:$C$2047,'city centre offline'!$A$2:$A$2047,'City centre offline (analysis)'!$A26,'city centre offline'!$B$2:$B$2047,'City centre offline (analysis)'!AF$1)</f>
        <v>1.0059848042536499</v>
      </c>
      <c r="AG26" s="6">
        <f>SUMIFS('city centre offline'!$C$2:$C$2047,'city centre offline'!$A$2:$A$2047,'City centre offline (analysis)'!$A26,'city centre offline'!$B$2:$B$2047,'City centre offline (analysis)'!AG$1)</f>
        <v>1.02764322188559</v>
      </c>
      <c r="AH26" s="6">
        <f>SUMIFS('city centre offline'!$C$2:$C$2047,'city centre offline'!$A$2:$A$2047,'City centre offline (analysis)'!$A26,'city centre offline'!$B$2:$B$2047,'City centre offline (analysis)'!AH$1)</f>
        <v>0.96495288068154195</v>
      </c>
      <c r="AK26" t="s">
        <v>29</v>
      </c>
      <c r="AL26" s="6">
        <v>0.91492519779241399</v>
      </c>
      <c r="AO26" t="s">
        <v>8</v>
      </c>
      <c r="AP26" s="6">
        <v>0.92773581933138005</v>
      </c>
      <c r="AQ26" s="6">
        <f>VLOOKUP(AO26,'Overall city offline (analysis)'!$AK$2:$AL$63,2,FALSE)</f>
        <v>0.97238016426097496</v>
      </c>
      <c r="AR26" s="20">
        <f t="shared" si="0"/>
        <v>4.4644344929594908</v>
      </c>
      <c r="AS26" s="20">
        <f>VLOOKUP(AO26,'CC share tops bottoms'!$A$2:$F$63,6,FALSE)</f>
        <v>-3.693118417005814E-3</v>
      </c>
    </row>
    <row r="27" spans="1:45" x14ac:dyDescent="0.25">
      <c r="A27" t="s">
        <v>32</v>
      </c>
      <c r="B27" s="6">
        <f>SUMIFS('city centre offline'!$C$2:$C$2047,'city centre offline'!$A$2:$A$2047,'City centre offline (analysis)'!$A27,'city centre offline'!$B$2:$B$2047,'City centre offline (analysis)'!B$1)</f>
        <v>0.90437599488778997</v>
      </c>
      <c r="C27" s="6">
        <f>SUMIFS('city centre offline'!$C$2:$C$2047,'city centre offline'!$A$2:$A$2047,'City centre offline (analysis)'!$A27,'city centre offline'!$B$2:$B$2047,'City centre offline (analysis)'!C$1)</f>
        <v>0.90010316426780002</v>
      </c>
      <c r="D27" s="6">
        <f>SUMIFS('city centre offline'!$C$2:$C$2047,'city centre offline'!$A$2:$A$2047,'City centre offline (analysis)'!$A27,'city centre offline'!$B$2:$B$2047,'City centre offline (analysis)'!D$1)</f>
        <v>1.0445796201056401</v>
      </c>
      <c r="E27" s="6">
        <f>SUMIFS('city centre offline'!$C$2:$C$2047,'city centre offline'!$A$2:$A$2047,'City centre offline (analysis)'!$A27,'city centre offline'!$B$2:$B$2047,'City centre offline (analysis)'!E$1)</f>
        <v>0.98047783390489995</v>
      </c>
      <c r="F27" s="6">
        <f>SUMIFS('city centre offline'!$C$2:$C$2047,'city centre offline'!$A$2:$A$2047,'City centre offline (analysis)'!$A27,'city centre offline'!$B$2:$B$2047,'City centre offline (analysis)'!F$1)</f>
        <v>1.04734418054874</v>
      </c>
      <c r="G27" s="6">
        <f>SUMIFS('city centre offline'!$C$2:$C$2047,'city centre offline'!$A$2:$A$2047,'City centre offline (analysis)'!$A27,'city centre offline'!$B$2:$B$2047,'City centre offline (analysis)'!G$1)</f>
        <v>0.95920469837256706</v>
      </c>
      <c r="H27" s="6">
        <f>SUMIFS('city centre offline'!$C$2:$C$2047,'city centre offline'!$A$2:$A$2047,'City centre offline (analysis)'!$A27,'city centre offline'!$B$2:$B$2047,'City centre offline (analysis)'!H$1)</f>
        <v>0.997112368621344</v>
      </c>
      <c r="I27" s="6">
        <f>SUMIFS('city centre offline'!$C$2:$C$2047,'city centre offline'!$A$2:$A$2047,'City centre offline (analysis)'!$A27,'city centre offline'!$B$2:$B$2047,'City centre offline (analysis)'!I$1)</f>
        <v>0.99959906630566397</v>
      </c>
      <c r="J27" s="6">
        <f>SUMIFS('city centre offline'!$C$2:$C$2047,'city centre offline'!$A$2:$A$2047,'City centre offline (analysis)'!$A27,'city centre offline'!$B$2:$B$2047,'City centre offline (analysis)'!J$1)</f>
        <v>0.92753282930143099</v>
      </c>
      <c r="K27" s="6">
        <f>SUMIFS('city centre offline'!$C$2:$C$2047,'city centre offline'!$A$2:$A$2047,'City centre offline (analysis)'!$A27,'city centre offline'!$B$2:$B$2047,'City centre offline (analysis)'!K$1)</f>
        <v>0.99236764987360004</v>
      </c>
      <c r="L27" s="6">
        <f>SUMIFS('city centre offline'!$C$2:$C$2047,'city centre offline'!$A$2:$A$2047,'City centre offline (analysis)'!$A27,'city centre offline'!$B$2:$B$2047,'City centre offline (analysis)'!L$1)</f>
        <v>1.05644249208184</v>
      </c>
      <c r="M27" s="6">
        <f>SUMIFS('city centre offline'!$C$2:$C$2047,'city centre offline'!$A$2:$A$2047,'City centre offline (analysis)'!$A27,'city centre offline'!$B$2:$B$2047,'City centre offline (analysis)'!M$1)</f>
        <v>1.1908601017286899</v>
      </c>
      <c r="N27" s="6">
        <f>SUMIFS('city centre offline'!$C$2:$C$2047,'city centre offline'!$A$2:$A$2047,'City centre offline (analysis)'!$A27,'city centre offline'!$B$2:$B$2047,'City centre offline (analysis)'!N$1)</f>
        <v>0.90034093740954602</v>
      </c>
      <c r="O27" s="6">
        <f>SUMIFS('city centre offline'!$C$2:$C$2047,'city centre offline'!$A$2:$A$2047,'City centre offline (analysis)'!$A27,'city centre offline'!$B$2:$B$2047,'City centre offline (analysis)'!O$1)</f>
        <v>0.92103029341891796</v>
      </c>
      <c r="P27" s="6">
        <f>SUMIFS('city centre offline'!$C$2:$C$2047,'city centre offline'!$A$2:$A$2047,'City centre offline (analysis)'!$A27,'city centre offline'!$B$2:$B$2047,'City centre offline (analysis)'!P$1)</f>
        <v>0.82628029344444298</v>
      </c>
      <c r="Q27" s="6">
        <f>SUMIFS('city centre offline'!$C$2:$C$2047,'city centre offline'!$A$2:$A$2047,'City centre offline (analysis)'!$A27,'city centre offline'!$B$2:$B$2047,'City centre offline (analysis)'!Q$1)</f>
        <v>0.41827954137928403</v>
      </c>
      <c r="R27" s="6">
        <f>SUMIFS('city centre offline'!$C$2:$C$2047,'city centre offline'!$A$2:$A$2047,'City centre offline (analysis)'!$A27,'city centre offline'!$B$2:$B$2047,'City centre offline (analysis)'!R$1)</f>
        <v>0.550645117640568</v>
      </c>
      <c r="S27" s="6">
        <f>SUMIFS('city centre offline'!$C$2:$C$2047,'city centre offline'!$A$2:$A$2047,'City centre offline (analysis)'!$A27,'city centre offline'!$B$2:$B$2047,'City centre offline (analysis)'!S$1)</f>
        <v>0.77105267994451698</v>
      </c>
      <c r="T27" s="6">
        <f>SUMIFS('city centre offline'!$C$2:$C$2047,'city centre offline'!$A$2:$A$2047,'City centre offline (analysis)'!$A27,'city centre offline'!$B$2:$B$2047,'City centre offline (analysis)'!T$1)</f>
        <v>0.965081040371079</v>
      </c>
      <c r="U27" s="6">
        <f>SUMIFS('city centre offline'!$C$2:$C$2047,'city centre offline'!$A$2:$A$2047,'City centre offline (analysis)'!$A27,'city centre offline'!$B$2:$B$2047,'City centre offline (analysis)'!U$1)</f>
        <v>0.97002102714375704</v>
      </c>
      <c r="V27" s="6">
        <f>SUMIFS('city centre offline'!$C$2:$C$2047,'city centre offline'!$A$2:$A$2047,'City centre offline (analysis)'!$A27,'city centre offline'!$B$2:$B$2047,'City centre offline (analysis)'!V$1)</f>
        <v>0.96501366468209904</v>
      </c>
      <c r="W27" s="6">
        <f>SUMIFS('city centre offline'!$C$2:$C$2047,'city centre offline'!$A$2:$A$2047,'City centre offline (analysis)'!$A27,'city centre offline'!$B$2:$B$2047,'City centre offline (analysis)'!W$1)</f>
        <v>0.98448470124408005</v>
      </c>
      <c r="X27" s="6">
        <f>SUMIFS('city centre offline'!$C$2:$C$2047,'city centre offline'!$A$2:$A$2047,'City centre offline (analysis)'!$A27,'city centre offline'!$B$2:$B$2047,'City centre offline (analysis)'!X$1)</f>
        <v>0.69273288155616097</v>
      </c>
      <c r="Y27" s="6">
        <f>SUMIFS('city centre offline'!$C$2:$C$2047,'city centre offline'!$A$2:$A$2047,'City centre offline (analysis)'!$A27,'city centre offline'!$B$2:$B$2047,'City centre offline (analysis)'!Y$1)</f>
        <v>1.1250528958891499</v>
      </c>
      <c r="Z27" s="6">
        <f>SUMIFS('city centre offline'!$C$2:$C$2047,'city centre offline'!$A$2:$A$2047,'City centre offline (analysis)'!$A27,'city centre offline'!$B$2:$B$2047,'City centre offline (analysis)'!Z$1)</f>
        <v>0.56396287096540698</v>
      </c>
      <c r="AA27" s="6">
        <f>SUMIFS('city centre offline'!$C$2:$C$2047,'city centre offline'!$A$2:$A$2047,'City centre offline (analysis)'!$A27,'city centre offline'!$B$2:$B$2047,'City centre offline (analysis)'!AA$1)</f>
        <v>0.60172219741404498</v>
      </c>
      <c r="AB27" s="6">
        <f>SUMIFS('city centre offline'!$C$2:$C$2047,'city centre offline'!$A$2:$A$2047,'City centre offline (analysis)'!$A27,'city centre offline'!$B$2:$B$2047,'City centre offline (analysis)'!AB$1)</f>
        <v>0.71436911697032601</v>
      </c>
      <c r="AC27" s="6">
        <f>SUMIFS('city centre offline'!$C$2:$C$2047,'city centre offline'!$A$2:$A$2047,'City centre offline (analysis)'!$A27,'city centre offline'!$B$2:$B$2047,'City centre offline (analysis)'!AC$1)</f>
        <v>0.93079153398009196</v>
      </c>
      <c r="AD27" s="6">
        <f>SUMIFS('city centre offline'!$C$2:$C$2047,'city centre offline'!$A$2:$A$2047,'City centre offline (analysis)'!$A27,'city centre offline'!$B$2:$B$2047,'City centre offline (analysis)'!AD$1)</f>
        <v>1.03807150623375</v>
      </c>
      <c r="AE27" s="6">
        <f>SUMIFS('city centre offline'!$C$2:$C$2047,'city centre offline'!$A$2:$A$2047,'City centre offline (analysis)'!$A27,'city centre offline'!$B$2:$B$2047,'City centre offline (analysis)'!AE$1)</f>
        <v>0.98555464198526399</v>
      </c>
      <c r="AF27" s="6">
        <f>SUMIFS('city centre offline'!$C$2:$C$2047,'city centre offline'!$A$2:$A$2047,'City centre offline (analysis)'!$A27,'city centre offline'!$B$2:$B$2047,'City centre offline (analysis)'!AF$1)</f>
        <v>1.0415749547955799</v>
      </c>
      <c r="AG27" s="6">
        <f>SUMIFS('city centre offline'!$C$2:$C$2047,'city centre offline'!$A$2:$A$2047,'City centre offline (analysis)'!$A27,'city centre offline'!$B$2:$B$2047,'City centre offline (analysis)'!AG$1)</f>
        <v>1.0530062446786601</v>
      </c>
      <c r="AH27" s="6">
        <f>SUMIFS('city centre offline'!$C$2:$C$2047,'city centre offline'!$A$2:$A$2047,'City centre offline (analysis)'!$A27,'city centre offline'!$B$2:$B$2047,'City centre offline (analysis)'!AH$1)</f>
        <v>1.00983555644877</v>
      </c>
      <c r="AK27" t="s">
        <v>53</v>
      </c>
      <c r="AL27" s="6">
        <v>0.913980524921846</v>
      </c>
      <c r="AO27" t="s">
        <v>29</v>
      </c>
      <c r="AP27" s="6">
        <v>0.91492519779241399</v>
      </c>
      <c r="AQ27" s="6">
        <f>VLOOKUP(AO27,'Overall city offline (analysis)'!$AK$2:$AL$63,2,FALSE)</f>
        <v>1.0115783774312901</v>
      </c>
      <c r="AR27" s="20">
        <f t="shared" si="0"/>
        <v>9.6653179638876097</v>
      </c>
      <c r="AS27" s="20">
        <f>VLOOKUP(AO27,'CC share tops bottoms'!$A$2:$F$63,6,FALSE)</f>
        <v>-1.074941387126549</v>
      </c>
    </row>
    <row r="28" spans="1:45" x14ac:dyDescent="0.25">
      <c r="A28" t="s">
        <v>33</v>
      </c>
      <c r="B28" s="6">
        <f>SUMIFS('city centre offline'!$C$2:$C$2047,'city centre offline'!$A$2:$A$2047,'City centre offline (analysis)'!$A28,'city centre offline'!$B$2:$B$2047,'City centre offline (analysis)'!B$1)</f>
        <v>0.77847432517853599</v>
      </c>
      <c r="C28" s="6">
        <f>SUMIFS('city centre offline'!$C$2:$C$2047,'city centre offline'!$A$2:$A$2047,'City centre offline (analysis)'!$A28,'city centre offline'!$B$2:$B$2047,'City centre offline (analysis)'!C$1)</f>
        <v>0.82772042849473104</v>
      </c>
      <c r="D28" s="6">
        <f>SUMIFS('city centre offline'!$C$2:$C$2047,'city centre offline'!$A$2:$A$2047,'City centre offline (analysis)'!$A28,'city centre offline'!$B$2:$B$2047,'City centre offline (analysis)'!D$1)</f>
        <v>0.985184291896533</v>
      </c>
      <c r="E28" s="6">
        <f>SUMIFS('city centre offline'!$C$2:$C$2047,'city centre offline'!$A$2:$A$2047,'City centre offline (analysis)'!$A28,'city centre offline'!$B$2:$B$2047,'City centre offline (analysis)'!E$1)</f>
        <v>0.91934498465267001</v>
      </c>
      <c r="F28" s="6">
        <f>SUMIFS('city centre offline'!$C$2:$C$2047,'city centre offline'!$A$2:$A$2047,'City centre offline (analysis)'!$A28,'city centre offline'!$B$2:$B$2047,'City centre offline (analysis)'!F$1)</f>
        <v>1.0029754453305499</v>
      </c>
      <c r="G28" s="6">
        <f>SUMIFS('city centre offline'!$C$2:$C$2047,'city centre offline'!$A$2:$A$2047,'City centre offline (analysis)'!$A28,'city centre offline'!$B$2:$B$2047,'City centre offline (analysis)'!G$1)</f>
        <v>0.94612935451114399</v>
      </c>
      <c r="H28" s="6">
        <f>SUMIFS('city centre offline'!$C$2:$C$2047,'city centre offline'!$A$2:$A$2047,'City centre offline (analysis)'!$A28,'city centre offline'!$B$2:$B$2047,'City centre offline (analysis)'!H$1)</f>
        <v>0.98245364937419</v>
      </c>
      <c r="I28" s="6">
        <f>SUMIFS('city centre offline'!$C$2:$C$2047,'city centre offline'!$A$2:$A$2047,'City centre offline (analysis)'!$A28,'city centre offline'!$B$2:$B$2047,'City centre offline (analysis)'!I$1)</f>
        <v>1.0267180434940499</v>
      </c>
      <c r="J28" s="6">
        <f>SUMIFS('city centre offline'!$C$2:$C$2047,'city centre offline'!$A$2:$A$2047,'City centre offline (analysis)'!$A28,'city centre offline'!$B$2:$B$2047,'City centre offline (analysis)'!J$1)</f>
        <v>0.93711547925210403</v>
      </c>
      <c r="K28" s="6">
        <f>SUMIFS('city centre offline'!$C$2:$C$2047,'city centre offline'!$A$2:$A$2047,'City centre offline (analysis)'!$A28,'city centre offline'!$B$2:$B$2047,'City centre offline (analysis)'!K$1)</f>
        <v>0.99184679573358803</v>
      </c>
      <c r="L28" s="6">
        <f>SUMIFS('city centre offline'!$C$2:$C$2047,'city centre offline'!$A$2:$A$2047,'City centre offline (analysis)'!$A28,'city centre offline'!$B$2:$B$2047,'City centre offline (analysis)'!L$1)</f>
        <v>1.12226579375449</v>
      </c>
      <c r="M28" s="6">
        <f>SUMIFS('city centre offline'!$C$2:$C$2047,'city centre offline'!$A$2:$A$2047,'City centre offline (analysis)'!$A28,'city centre offline'!$B$2:$B$2047,'City centre offline (analysis)'!M$1)</f>
        <v>1.47977140832742</v>
      </c>
      <c r="N28" s="6">
        <f>SUMIFS('city centre offline'!$C$2:$C$2047,'city centre offline'!$A$2:$A$2047,'City centre offline (analysis)'!$A28,'city centre offline'!$B$2:$B$2047,'City centre offline (analysis)'!N$1)</f>
        <v>0.81630466689242998</v>
      </c>
      <c r="O28" s="6">
        <f>SUMIFS('city centre offline'!$C$2:$C$2047,'city centre offline'!$A$2:$A$2047,'City centre offline (analysis)'!$A28,'city centre offline'!$B$2:$B$2047,'City centre offline (analysis)'!O$1)</f>
        <v>0.88100175938400804</v>
      </c>
      <c r="P28" s="6">
        <f>SUMIFS('city centre offline'!$C$2:$C$2047,'city centre offline'!$A$2:$A$2047,'City centre offline (analysis)'!$A28,'city centre offline'!$B$2:$B$2047,'City centre offline (analysis)'!P$1)</f>
        <v>0.61857907129327105</v>
      </c>
      <c r="Q28" s="6">
        <f>SUMIFS('city centre offline'!$C$2:$C$2047,'city centre offline'!$A$2:$A$2047,'City centre offline (analysis)'!$A28,'city centre offline'!$B$2:$B$2047,'City centre offline (analysis)'!Q$1)</f>
        <v>0.18443833948587299</v>
      </c>
      <c r="R28" s="6">
        <f>SUMIFS('city centre offline'!$C$2:$C$2047,'city centre offline'!$A$2:$A$2047,'City centre offline (analysis)'!$A28,'city centre offline'!$B$2:$B$2047,'City centre offline (analysis)'!R$1)</f>
        <v>0.22654062458584201</v>
      </c>
      <c r="S28" s="6">
        <f>SUMIFS('city centre offline'!$C$2:$C$2047,'city centre offline'!$A$2:$A$2047,'City centre offline (analysis)'!$A28,'city centre offline'!$B$2:$B$2047,'City centre offline (analysis)'!S$1)</f>
        <v>0.42454953710475402</v>
      </c>
      <c r="T28" s="6">
        <f>SUMIFS('city centre offline'!$C$2:$C$2047,'city centre offline'!$A$2:$A$2047,'City centre offline (analysis)'!$A28,'city centre offline'!$B$2:$B$2047,'City centre offline (analysis)'!T$1)</f>
        <v>0.73140254300119401</v>
      </c>
      <c r="U28" s="6">
        <f>SUMIFS('city centre offline'!$C$2:$C$2047,'city centre offline'!$A$2:$A$2047,'City centre offline (analysis)'!$A28,'city centre offline'!$B$2:$B$2047,'City centre offline (analysis)'!U$1)</f>
        <v>0.88623984675294598</v>
      </c>
      <c r="V28" s="6">
        <f>SUMIFS('city centre offline'!$C$2:$C$2047,'city centre offline'!$A$2:$A$2047,'City centre offline (analysis)'!$A28,'city centre offline'!$B$2:$B$2047,'City centre offline (analysis)'!V$1)</f>
        <v>0.84173156220020195</v>
      </c>
      <c r="W28" s="6">
        <f>SUMIFS('city centre offline'!$C$2:$C$2047,'city centre offline'!$A$2:$A$2047,'City centre offline (analysis)'!$A28,'city centre offline'!$B$2:$B$2047,'City centre offline (analysis)'!W$1)</f>
        <v>0.92413673603458102</v>
      </c>
      <c r="X28" s="6">
        <f>SUMIFS('city centre offline'!$C$2:$C$2047,'city centre offline'!$A$2:$A$2047,'City centre offline (analysis)'!$A28,'city centre offline'!$B$2:$B$2047,'City centre offline (analysis)'!X$1)</f>
        <v>0.442044054776773</v>
      </c>
      <c r="Y28" s="6">
        <f>SUMIFS('city centre offline'!$C$2:$C$2047,'city centre offline'!$A$2:$A$2047,'City centre offline (analysis)'!$A28,'city centre offline'!$B$2:$B$2047,'City centre offline (analysis)'!Y$1)</f>
        <v>1.2335225862889401</v>
      </c>
      <c r="Z28" s="6">
        <f>SUMIFS('city centre offline'!$C$2:$C$2047,'city centre offline'!$A$2:$A$2047,'City centre offline (analysis)'!$A28,'city centre offline'!$B$2:$B$2047,'City centre offline (analysis)'!Z$1)</f>
        <v>0.32215423972265</v>
      </c>
      <c r="AA28" s="6">
        <f>SUMIFS('city centre offline'!$C$2:$C$2047,'city centre offline'!$A$2:$A$2047,'City centre offline (analysis)'!$A28,'city centre offline'!$B$2:$B$2047,'City centre offline (analysis)'!AA$1)</f>
        <v>0.27896749725667103</v>
      </c>
      <c r="AB28" s="6">
        <f>SUMIFS('city centre offline'!$C$2:$C$2047,'city centre offline'!$A$2:$A$2047,'City centre offline (analysis)'!$A28,'city centre offline'!$B$2:$B$2047,'City centre offline (analysis)'!AB$1)</f>
        <v>0.34188472005208098</v>
      </c>
      <c r="AC28" s="6">
        <f>SUMIFS('city centre offline'!$C$2:$C$2047,'city centre offline'!$A$2:$A$2047,'City centre offline (analysis)'!$A28,'city centre offline'!$B$2:$B$2047,'City centre offline (analysis)'!AC$1)</f>
        <v>0.73680318300230696</v>
      </c>
      <c r="AD28" s="6">
        <f>SUMIFS('city centre offline'!$C$2:$C$2047,'city centre offline'!$A$2:$A$2047,'City centre offline (analysis)'!$A28,'city centre offline'!$B$2:$B$2047,'City centre offline (analysis)'!AD$1)</f>
        <v>0.92567124390713795</v>
      </c>
      <c r="AE28" s="6">
        <f>SUMIFS('city centre offline'!$C$2:$C$2047,'city centre offline'!$A$2:$A$2047,'City centre offline (analysis)'!$A28,'city centre offline'!$B$2:$B$2047,'City centre offline (analysis)'!AE$1)</f>
        <v>0.90764282765895898</v>
      </c>
      <c r="AF28" s="6">
        <f>SUMIFS('city centre offline'!$C$2:$C$2047,'city centre offline'!$A$2:$A$2047,'City centre offline (analysis)'!$A28,'city centre offline'!$B$2:$B$2047,'City centre offline (analysis)'!AF$1)</f>
        <v>0.97963979907041598</v>
      </c>
      <c r="AG28" s="6">
        <f>SUMIFS('city centre offline'!$C$2:$C$2047,'city centre offline'!$A$2:$A$2047,'City centre offline (analysis)'!$A28,'city centre offline'!$B$2:$B$2047,'City centre offline (analysis)'!AG$1)</f>
        <v>1.0750180892188901</v>
      </c>
      <c r="AH28" s="6">
        <f>SUMIFS('city centre offline'!$C$2:$C$2047,'city centre offline'!$A$2:$A$2047,'City centre offline (analysis)'!$A28,'city centre offline'!$B$2:$B$2047,'City centre offline (analysis)'!AH$1)</f>
        <v>1.0239819394407199</v>
      </c>
      <c r="AK28" t="s">
        <v>55</v>
      </c>
      <c r="AL28" s="6">
        <v>0.91319524839425703</v>
      </c>
      <c r="AO28" t="s">
        <v>53</v>
      </c>
      <c r="AP28" s="6">
        <v>0.913980524921846</v>
      </c>
      <c r="AQ28" s="6">
        <f>VLOOKUP(AO28,'Overall city offline (analysis)'!$AK$2:$AL$63,2,FALSE)</f>
        <v>1.0858643798071499</v>
      </c>
      <c r="AR28" s="20">
        <f t="shared" si="0"/>
        <v>17.18838548853039</v>
      </c>
      <c r="AS28" s="20">
        <f>VLOOKUP(AO28,'CC share tops bottoms'!$A$2:$F$63,6,FALSE)</f>
        <v>-0.92453690932974975</v>
      </c>
    </row>
    <row r="29" spans="1:45" x14ac:dyDescent="0.25">
      <c r="A29" t="s">
        <v>34</v>
      </c>
      <c r="B29" s="6">
        <f>SUMIFS('city centre offline'!$C$2:$C$2047,'city centre offline'!$A$2:$A$2047,'City centre offline (analysis)'!$A29,'city centre offline'!$B$2:$B$2047,'City centre offline (analysis)'!B$1)</f>
        <v>0.79095053886363798</v>
      </c>
      <c r="C29" s="6">
        <f>SUMIFS('city centre offline'!$C$2:$C$2047,'city centre offline'!$A$2:$A$2047,'City centre offline (analysis)'!$A29,'city centre offline'!$B$2:$B$2047,'City centre offline (analysis)'!C$1)</f>
        <v>0.84319856499857104</v>
      </c>
      <c r="D29" s="6">
        <f>SUMIFS('city centre offline'!$C$2:$C$2047,'city centre offline'!$A$2:$A$2047,'City centre offline (analysis)'!$A29,'city centre offline'!$B$2:$B$2047,'City centre offline (analysis)'!D$1)</f>
        <v>0.98225893208621595</v>
      </c>
      <c r="E29" s="6">
        <f>SUMIFS('city centre offline'!$C$2:$C$2047,'city centre offline'!$A$2:$A$2047,'City centre offline (analysis)'!$A29,'city centre offline'!$B$2:$B$2047,'City centre offline (analysis)'!E$1)</f>
        <v>0.94439631564315996</v>
      </c>
      <c r="F29" s="6">
        <f>SUMIFS('city centre offline'!$C$2:$C$2047,'city centre offline'!$A$2:$A$2047,'City centre offline (analysis)'!$A29,'city centre offline'!$B$2:$B$2047,'City centre offline (analysis)'!F$1)</f>
        <v>1.01890353342672</v>
      </c>
      <c r="G29" s="6">
        <f>SUMIFS('city centre offline'!$C$2:$C$2047,'city centre offline'!$A$2:$A$2047,'City centre offline (analysis)'!$A29,'city centre offline'!$B$2:$B$2047,'City centre offline (analysis)'!G$1)</f>
        <v>0.99699008053021998</v>
      </c>
      <c r="H29" s="6">
        <f>SUMIFS('city centre offline'!$C$2:$C$2047,'city centre offline'!$A$2:$A$2047,'City centre offline (analysis)'!$A29,'city centre offline'!$B$2:$B$2047,'City centre offline (analysis)'!H$1)</f>
        <v>1.03177288732143</v>
      </c>
      <c r="I29" s="6">
        <f>SUMIFS('city centre offline'!$C$2:$C$2047,'city centre offline'!$A$2:$A$2047,'City centre offline (analysis)'!$A29,'city centre offline'!$B$2:$B$2047,'City centre offline (analysis)'!I$1)</f>
        <v>1.0460066296605099</v>
      </c>
      <c r="J29" s="6">
        <f>SUMIFS('city centre offline'!$C$2:$C$2047,'city centre offline'!$A$2:$A$2047,'City centre offline (analysis)'!$A29,'city centre offline'!$B$2:$B$2047,'City centre offline (analysis)'!J$1)</f>
        <v>0.91583487814632902</v>
      </c>
      <c r="K29" s="6">
        <f>SUMIFS('city centre offline'!$C$2:$C$2047,'city centre offline'!$A$2:$A$2047,'City centre offline (analysis)'!$A29,'city centre offline'!$B$2:$B$2047,'City centre offline (analysis)'!K$1)</f>
        <v>0.99652824302034404</v>
      </c>
      <c r="L29" s="6">
        <f>SUMIFS('city centre offline'!$C$2:$C$2047,'city centre offline'!$A$2:$A$2047,'City centre offline (analysis)'!$A29,'city centre offline'!$B$2:$B$2047,'City centre offline (analysis)'!L$1)</f>
        <v>1.0600053225305199</v>
      </c>
      <c r="M29" s="6">
        <f>SUMIFS('city centre offline'!$C$2:$C$2047,'city centre offline'!$A$2:$A$2047,'City centre offline (analysis)'!$A29,'city centre offline'!$B$2:$B$2047,'City centre offline (analysis)'!M$1)</f>
        <v>1.37315407377234</v>
      </c>
      <c r="N29" s="6">
        <f>SUMIFS('city centre offline'!$C$2:$C$2047,'city centre offline'!$A$2:$A$2047,'City centre offline (analysis)'!$A29,'city centre offline'!$B$2:$B$2047,'City centre offline (analysis)'!N$1)</f>
        <v>0.867583899581306</v>
      </c>
      <c r="O29" s="6">
        <f>SUMIFS('city centre offline'!$C$2:$C$2047,'city centre offline'!$A$2:$A$2047,'City centre offline (analysis)'!$A29,'city centre offline'!$B$2:$B$2047,'City centre offline (analysis)'!O$1)</f>
        <v>0.93582930113380003</v>
      </c>
      <c r="P29" s="6">
        <f>SUMIFS('city centre offline'!$C$2:$C$2047,'city centre offline'!$A$2:$A$2047,'City centre offline (analysis)'!$A29,'city centre offline'!$B$2:$B$2047,'City centre offline (analysis)'!P$1)</f>
        <v>0.63934591749572001</v>
      </c>
      <c r="Q29" s="6">
        <f>SUMIFS('city centre offline'!$C$2:$C$2047,'city centre offline'!$A$2:$A$2047,'City centre offline (analysis)'!$A29,'city centre offline'!$B$2:$B$2047,'City centre offline (analysis)'!Q$1)</f>
        <v>0.17657064602769801</v>
      </c>
      <c r="R29" s="6">
        <f>SUMIFS('city centre offline'!$C$2:$C$2047,'city centre offline'!$A$2:$A$2047,'City centre offline (analysis)'!$A29,'city centre offline'!$B$2:$B$2047,'City centre offline (analysis)'!R$1)</f>
        <v>0.23005624681720699</v>
      </c>
      <c r="S29" s="6">
        <f>SUMIFS('city centre offline'!$C$2:$C$2047,'city centre offline'!$A$2:$A$2047,'City centre offline (analysis)'!$A29,'city centre offline'!$B$2:$B$2047,'City centre offline (analysis)'!S$1)</f>
        <v>0.43760473171658298</v>
      </c>
      <c r="T29" s="6">
        <f>SUMIFS('city centre offline'!$C$2:$C$2047,'city centre offline'!$A$2:$A$2047,'City centre offline (analysis)'!$A29,'city centre offline'!$B$2:$B$2047,'City centre offline (analysis)'!T$1)</f>
        <v>0.67543745345116701</v>
      </c>
      <c r="U29" s="6">
        <f>SUMIFS('city centre offline'!$C$2:$C$2047,'city centre offline'!$A$2:$A$2047,'City centre offline (analysis)'!$A29,'city centre offline'!$B$2:$B$2047,'City centre offline (analysis)'!U$1)</f>
        <v>0.79639740070180298</v>
      </c>
      <c r="V29" s="6">
        <f>SUMIFS('city centre offline'!$C$2:$C$2047,'city centre offline'!$A$2:$A$2047,'City centre offline (analysis)'!$A29,'city centre offline'!$B$2:$B$2047,'City centre offline (analysis)'!V$1)</f>
        <v>0.75730336959295896</v>
      </c>
      <c r="W29" s="6">
        <f>SUMIFS('city centre offline'!$C$2:$C$2047,'city centre offline'!$A$2:$A$2047,'City centre offline (analysis)'!$A29,'city centre offline'!$B$2:$B$2047,'City centre offline (analysis)'!W$1)</f>
        <v>0.79704904322701997</v>
      </c>
      <c r="X29" s="6">
        <f>SUMIFS('city centre offline'!$C$2:$C$2047,'city centre offline'!$A$2:$A$2047,'City centre offline (analysis)'!$A29,'city centre offline'!$B$2:$B$2047,'City centre offline (analysis)'!X$1)</f>
        <v>0.437006895278996</v>
      </c>
      <c r="Y29" s="6">
        <f>SUMIFS('city centre offline'!$C$2:$C$2047,'city centre offline'!$A$2:$A$2047,'City centre offline (analysis)'!$A29,'city centre offline'!$B$2:$B$2047,'City centre offline (analysis)'!Y$1)</f>
        <v>1.0121630623968001</v>
      </c>
      <c r="Z29" s="6">
        <f>SUMIFS('city centre offline'!$C$2:$C$2047,'city centre offline'!$A$2:$A$2047,'City centre offline (analysis)'!$A29,'city centre offline'!$B$2:$B$2047,'City centre offline (analysis)'!Z$1)</f>
        <v>0.27106927319597002</v>
      </c>
      <c r="AA29" s="6">
        <f>SUMIFS('city centre offline'!$C$2:$C$2047,'city centre offline'!$A$2:$A$2047,'City centre offline (analysis)'!$A29,'city centre offline'!$B$2:$B$2047,'City centre offline (analysis)'!AA$1)</f>
        <v>0.28206140081689801</v>
      </c>
      <c r="AB29" s="6">
        <f>SUMIFS('city centre offline'!$C$2:$C$2047,'city centre offline'!$A$2:$A$2047,'City centre offline (analysis)'!$A29,'city centre offline'!$B$2:$B$2047,'City centre offline (analysis)'!AB$1)</f>
        <v>0.36498165648287401</v>
      </c>
      <c r="AC29" s="6">
        <f>SUMIFS('city centre offline'!$C$2:$C$2047,'city centre offline'!$A$2:$A$2047,'City centre offline (analysis)'!$A29,'city centre offline'!$B$2:$B$2047,'City centre offline (analysis)'!AC$1)</f>
        <v>0.67007664671409595</v>
      </c>
      <c r="AD29" s="6">
        <f>SUMIFS('city centre offline'!$C$2:$C$2047,'city centre offline'!$A$2:$A$2047,'City centre offline (analysis)'!$A29,'city centre offline'!$B$2:$B$2047,'City centre offline (analysis)'!AD$1)</f>
        <v>0.75996990577024204</v>
      </c>
      <c r="AE29" s="6">
        <f>SUMIFS('city centre offline'!$C$2:$C$2047,'city centre offline'!$A$2:$A$2047,'City centre offline (analysis)'!$A29,'city centre offline'!$B$2:$B$2047,'City centre offline (analysis)'!AE$1)</f>
        <v>0.76614538978731905</v>
      </c>
      <c r="AF29" s="6">
        <f>SUMIFS('city centre offline'!$C$2:$C$2047,'city centre offline'!$A$2:$A$2047,'City centre offline (analysis)'!$A29,'city centre offline'!$B$2:$B$2047,'City centre offline (analysis)'!AF$1)</f>
        <v>0.80076745377833403</v>
      </c>
      <c r="AG29" s="6">
        <f>SUMIFS('city centre offline'!$C$2:$C$2047,'city centre offline'!$A$2:$A$2047,'City centre offline (analysis)'!$A29,'city centre offline'!$B$2:$B$2047,'City centre offline (analysis)'!AG$1)</f>
        <v>0.89048609706984205</v>
      </c>
      <c r="AH29" s="6">
        <f>SUMIFS('city centre offline'!$C$2:$C$2047,'city centre offline'!$A$2:$A$2047,'City centre offline (analysis)'!$A29,'city centre offline'!$B$2:$B$2047,'City centre offline (analysis)'!AH$1)</f>
        <v>0.825194049316893</v>
      </c>
      <c r="AK29" t="s">
        <v>26</v>
      </c>
      <c r="AL29" s="6">
        <v>0.91275986951973997</v>
      </c>
      <c r="AO29" t="s">
        <v>55</v>
      </c>
      <c r="AP29" s="6">
        <v>0.91319524839425703</v>
      </c>
      <c r="AQ29" s="6">
        <f>VLOOKUP(AO29,'Overall city offline (analysis)'!$AK$2:$AL$63,2,FALSE)</f>
        <v>1.0536220265598899</v>
      </c>
      <c r="AR29" s="20">
        <f t="shared" si="0"/>
        <v>14.042677816563288</v>
      </c>
      <c r="AS29" s="20">
        <f>VLOOKUP(AO29,'CC share tops bottoms'!$A$2:$F$63,6,FALSE)</f>
        <v>-1.0480608612499054</v>
      </c>
    </row>
    <row r="30" spans="1:45" x14ac:dyDescent="0.25">
      <c r="A30" t="s">
        <v>35</v>
      </c>
      <c r="B30" s="6">
        <f>SUMIFS('city centre offline'!$C$2:$C$2047,'city centre offline'!$A$2:$A$2047,'City centre offline (analysis)'!$A30,'city centre offline'!$B$2:$B$2047,'City centre offline (analysis)'!B$1)</f>
        <v>0.80750758975822101</v>
      </c>
      <c r="C30" s="6">
        <f>SUMIFS('city centre offline'!$C$2:$C$2047,'city centre offline'!$A$2:$A$2047,'City centre offline (analysis)'!$A30,'city centre offline'!$B$2:$B$2047,'City centre offline (analysis)'!C$1)</f>
        <v>0.89452767030703895</v>
      </c>
      <c r="D30" s="6">
        <f>SUMIFS('city centre offline'!$C$2:$C$2047,'city centre offline'!$A$2:$A$2047,'City centre offline (analysis)'!$A30,'city centre offline'!$B$2:$B$2047,'City centre offline (analysis)'!D$1)</f>
        <v>1.0288016197518901</v>
      </c>
      <c r="E30" s="6">
        <f>SUMIFS('city centre offline'!$C$2:$C$2047,'city centre offline'!$A$2:$A$2047,'City centre offline (analysis)'!$A30,'city centre offline'!$B$2:$B$2047,'City centre offline (analysis)'!E$1)</f>
        <v>0.93006326884215595</v>
      </c>
      <c r="F30" s="6">
        <f>SUMIFS('city centre offline'!$C$2:$C$2047,'city centre offline'!$A$2:$A$2047,'City centre offline (analysis)'!$A30,'city centre offline'!$B$2:$B$2047,'City centre offline (analysis)'!F$1)</f>
        <v>1.0219904844293399</v>
      </c>
      <c r="G30" s="6">
        <f>SUMIFS('city centre offline'!$C$2:$C$2047,'city centre offline'!$A$2:$A$2047,'City centre offline (analysis)'!$A30,'city centre offline'!$B$2:$B$2047,'City centre offline (analysis)'!G$1)</f>
        <v>0.95889715294959599</v>
      </c>
      <c r="H30" s="6">
        <f>SUMIFS('city centre offline'!$C$2:$C$2047,'city centre offline'!$A$2:$A$2047,'City centre offline (analysis)'!$A30,'city centre offline'!$B$2:$B$2047,'City centre offline (analysis)'!H$1)</f>
        <v>0.956460547673881</v>
      </c>
      <c r="I30" s="6">
        <f>SUMIFS('city centre offline'!$C$2:$C$2047,'city centre offline'!$A$2:$A$2047,'City centre offline (analysis)'!$A30,'city centre offline'!$B$2:$B$2047,'City centre offline (analysis)'!I$1)</f>
        <v>0.96717950224671001</v>
      </c>
      <c r="J30" s="6">
        <f>SUMIFS('city centre offline'!$C$2:$C$2047,'city centre offline'!$A$2:$A$2047,'City centre offline (analysis)'!$A30,'city centre offline'!$B$2:$B$2047,'City centre offline (analysis)'!J$1)</f>
        <v>0.91291554304405098</v>
      </c>
      <c r="K30" s="6">
        <f>SUMIFS('city centre offline'!$C$2:$C$2047,'city centre offline'!$A$2:$A$2047,'City centre offline (analysis)'!$A30,'city centre offline'!$B$2:$B$2047,'City centre offline (analysis)'!K$1)</f>
        <v>1.0496396769040801</v>
      </c>
      <c r="L30" s="6">
        <f>SUMIFS('city centre offline'!$C$2:$C$2047,'city centre offline'!$A$2:$A$2047,'City centre offline (analysis)'!$A30,'city centre offline'!$B$2:$B$2047,'City centre offline (analysis)'!L$1)</f>
        <v>1.1302379860528999</v>
      </c>
      <c r="M30" s="6">
        <f>SUMIFS('city centre offline'!$C$2:$C$2047,'city centre offline'!$A$2:$A$2047,'City centre offline (analysis)'!$A30,'city centre offline'!$B$2:$B$2047,'City centre offline (analysis)'!M$1)</f>
        <v>1.34177895804014</v>
      </c>
      <c r="N30" s="6">
        <f>SUMIFS('city centre offline'!$C$2:$C$2047,'city centre offline'!$A$2:$A$2047,'City centre offline (analysis)'!$A30,'city centre offline'!$B$2:$B$2047,'City centre offline (analysis)'!N$1)</f>
        <v>0.83811789847685303</v>
      </c>
      <c r="O30" s="6">
        <f>SUMIFS('city centre offline'!$C$2:$C$2047,'city centre offline'!$A$2:$A$2047,'City centre offline (analysis)'!$A30,'city centre offline'!$B$2:$B$2047,'City centre offline (analysis)'!O$1)</f>
        <v>0.89729963697251303</v>
      </c>
      <c r="P30" s="6">
        <f>SUMIFS('city centre offline'!$C$2:$C$2047,'city centre offline'!$A$2:$A$2047,'City centre offline (analysis)'!$A30,'city centre offline'!$B$2:$B$2047,'City centre offline (analysis)'!P$1)</f>
        <v>0.58506257312721899</v>
      </c>
      <c r="Q30" s="6">
        <f>SUMIFS('city centre offline'!$C$2:$C$2047,'city centre offline'!$A$2:$A$2047,'City centre offline (analysis)'!$A30,'city centre offline'!$B$2:$B$2047,'City centre offline (analysis)'!Q$1)</f>
        <v>8.4779753981231096E-2</v>
      </c>
      <c r="R30" s="6">
        <f>SUMIFS('city centre offline'!$C$2:$C$2047,'city centre offline'!$A$2:$A$2047,'City centre offline (analysis)'!$A30,'city centre offline'!$B$2:$B$2047,'City centre offline (analysis)'!R$1)</f>
        <v>0.10422819369394599</v>
      </c>
      <c r="S30" s="6">
        <f>SUMIFS('city centre offline'!$C$2:$C$2047,'city centre offline'!$A$2:$A$2047,'City centre offline (analysis)'!$A30,'city centre offline'!$B$2:$B$2047,'City centre offline (analysis)'!S$1)</f>
        <v>0.25423683218135701</v>
      </c>
      <c r="T30" s="6">
        <f>SUMIFS('city centre offline'!$C$2:$C$2047,'city centre offline'!$A$2:$A$2047,'City centre offline (analysis)'!$A30,'city centre offline'!$B$2:$B$2047,'City centre offline (analysis)'!T$1)</f>
        <v>0.56036269324812804</v>
      </c>
      <c r="U30" s="6">
        <f>SUMIFS('city centre offline'!$C$2:$C$2047,'city centre offline'!$A$2:$A$2047,'City centre offline (analysis)'!$A30,'city centre offline'!$B$2:$B$2047,'City centre offline (analysis)'!U$1)</f>
        <v>0.71396200087696005</v>
      </c>
      <c r="V30" s="6">
        <f>SUMIFS('city centre offline'!$C$2:$C$2047,'city centre offline'!$A$2:$A$2047,'City centre offline (analysis)'!$A30,'city centre offline'!$B$2:$B$2047,'City centre offline (analysis)'!V$1)</f>
        <v>0.67112595837017397</v>
      </c>
      <c r="W30" s="6">
        <f>SUMIFS('city centre offline'!$C$2:$C$2047,'city centre offline'!$A$2:$A$2047,'City centre offline (analysis)'!$A30,'city centre offline'!$B$2:$B$2047,'City centre offline (analysis)'!W$1)</f>
        <v>0.66544075287483795</v>
      </c>
      <c r="X30" s="6">
        <f>SUMIFS('city centre offline'!$C$2:$C$2047,'city centre offline'!$A$2:$A$2047,'City centre offline (analysis)'!$A30,'city centre offline'!$B$2:$B$2047,'City centre offline (analysis)'!X$1)</f>
        <v>0.24543009035459101</v>
      </c>
      <c r="Y30" s="6">
        <f>SUMIFS('city centre offline'!$C$2:$C$2047,'city centre offline'!$A$2:$A$2047,'City centre offline (analysis)'!$A30,'city centre offline'!$B$2:$B$2047,'City centre offline (analysis)'!Y$1)</f>
        <v>0.73164916307011596</v>
      </c>
      <c r="Z30" s="6">
        <f>SUMIFS('city centre offline'!$C$2:$C$2047,'city centre offline'!$A$2:$A$2047,'City centre offline (analysis)'!$A30,'city centre offline'!$B$2:$B$2047,'City centre offline (analysis)'!Z$1)</f>
        <v>0.17064763742929501</v>
      </c>
      <c r="AA30" s="6">
        <f>SUMIFS('city centre offline'!$C$2:$C$2047,'city centre offline'!$A$2:$A$2047,'City centre offline (analysis)'!$A30,'city centre offline'!$B$2:$B$2047,'City centre offline (analysis)'!AA$1)</f>
        <v>0.15585968942384101</v>
      </c>
      <c r="AB30" s="6">
        <f>SUMIFS('city centre offline'!$C$2:$C$2047,'city centre offline'!$A$2:$A$2047,'City centre offline (analysis)'!$A30,'city centre offline'!$B$2:$B$2047,'City centre offline (analysis)'!AB$1)</f>
        <v>0.20143204860116701</v>
      </c>
      <c r="AC30" s="6">
        <f>SUMIFS('city centre offline'!$C$2:$C$2047,'city centre offline'!$A$2:$A$2047,'City centre offline (analysis)'!$A30,'city centre offline'!$B$2:$B$2047,'City centre offline (analysis)'!AC$1)</f>
        <v>0.51606802710757904</v>
      </c>
      <c r="AD30" s="6">
        <f>SUMIFS('city centre offline'!$C$2:$C$2047,'city centre offline'!$A$2:$A$2047,'City centre offline (analysis)'!$A30,'city centre offline'!$B$2:$B$2047,'City centre offline (analysis)'!AD$1)</f>
        <v>0.76643648549923704</v>
      </c>
      <c r="AE30" s="6">
        <f>SUMIFS('city centre offline'!$C$2:$C$2047,'city centre offline'!$A$2:$A$2047,'City centre offline (analysis)'!$A30,'city centre offline'!$B$2:$B$2047,'City centre offline (analysis)'!AE$1)</f>
        <v>0.77837974015413103</v>
      </c>
      <c r="AF30" s="6">
        <f>SUMIFS('city centre offline'!$C$2:$C$2047,'city centre offline'!$A$2:$A$2047,'City centre offline (analysis)'!$A30,'city centre offline'!$B$2:$B$2047,'City centre offline (analysis)'!AF$1)</f>
        <v>0.84577546501504797</v>
      </c>
      <c r="AG30" s="6">
        <f>SUMIFS('city centre offline'!$C$2:$C$2047,'city centre offline'!$A$2:$A$2047,'City centre offline (analysis)'!$A30,'city centre offline'!$B$2:$B$2047,'City centre offline (analysis)'!AG$1)</f>
        <v>0.95353883125370897</v>
      </c>
      <c r="AH30" s="6">
        <f>SUMIFS('city centre offline'!$C$2:$C$2047,'city centre offline'!$A$2:$A$2047,'City centre offline (analysis)'!$A30,'city centre offline'!$B$2:$B$2047,'City centre offline (analysis)'!AH$1)</f>
        <v>0.93848651108307102</v>
      </c>
      <c r="AK30" t="s">
        <v>27</v>
      </c>
      <c r="AL30" s="6">
        <v>0.91093126654947199</v>
      </c>
      <c r="AO30" t="s">
        <v>26</v>
      </c>
      <c r="AP30" s="6">
        <v>0.91275986951973997</v>
      </c>
      <c r="AQ30" s="6">
        <f>VLOOKUP(AO30,'Overall city offline (analysis)'!$AK$2:$AL$63,2,FALSE)</f>
        <v>1.1171358175525501</v>
      </c>
      <c r="AR30" s="20">
        <f t="shared" si="0"/>
        <v>20.437594803281012</v>
      </c>
      <c r="AS30" s="20">
        <f>VLOOKUP(AO30,'CC share tops bottoms'!$A$2:$F$63,6,FALSE)</f>
        <v>-1.6834742980731023</v>
      </c>
    </row>
    <row r="31" spans="1:45" x14ac:dyDescent="0.25">
      <c r="A31" t="s">
        <v>36</v>
      </c>
      <c r="B31" s="6">
        <f>SUMIFS('city centre offline'!$C$2:$C$2047,'city centre offline'!$A$2:$A$2047,'City centre offline (analysis)'!$A31,'city centre offline'!$B$2:$B$2047,'City centre offline (analysis)'!B$1)</f>
        <v>0.82064647910164701</v>
      </c>
      <c r="C31" s="6">
        <f>SUMIFS('city centre offline'!$C$2:$C$2047,'city centre offline'!$A$2:$A$2047,'City centre offline (analysis)'!$A31,'city centre offline'!$B$2:$B$2047,'City centre offline (analysis)'!C$1)</f>
        <v>0.82179116307816402</v>
      </c>
      <c r="D31" s="6">
        <f>SUMIFS('city centre offline'!$C$2:$C$2047,'city centre offline'!$A$2:$A$2047,'City centre offline (analysis)'!$A31,'city centre offline'!$B$2:$B$2047,'City centre offline (analysis)'!D$1)</f>
        <v>0.97144119768093495</v>
      </c>
      <c r="E31" s="6">
        <f>SUMIFS('city centre offline'!$C$2:$C$2047,'city centre offline'!$A$2:$A$2047,'City centre offline (analysis)'!$A31,'city centre offline'!$B$2:$B$2047,'City centre offline (analysis)'!E$1)</f>
        <v>0.88434247829642798</v>
      </c>
      <c r="F31" s="6">
        <f>SUMIFS('city centre offline'!$C$2:$C$2047,'city centre offline'!$A$2:$A$2047,'City centre offline (analysis)'!$A31,'city centre offline'!$B$2:$B$2047,'City centre offline (analysis)'!F$1)</f>
        <v>0.97676846840673803</v>
      </c>
      <c r="G31" s="6">
        <f>SUMIFS('city centre offline'!$C$2:$C$2047,'city centre offline'!$A$2:$A$2047,'City centre offline (analysis)'!$A31,'city centre offline'!$B$2:$B$2047,'City centre offline (analysis)'!G$1)</f>
        <v>0.94341818623806595</v>
      </c>
      <c r="H31" s="6">
        <f>SUMIFS('city centre offline'!$C$2:$C$2047,'city centre offline'!$A$2:$A$2047,'City centre offline (analysis)'!$A31,'city centre offline'!$B$2:$B$2047,'City centre offline (analysis)'!H$1)</f>
        <v>0.94440987077816396</v>
      </c>
      <c r="I31" s="6">
        <f>SUMIFS('city centre offline'!$C$2:$C$2047,'city centre offline'!$A$2:$A$2047,'City centre offline (analysis)'!$A31,'city centre offline'!$B$2:$B$2047,'City centre offline (analysis)'!I$1)</f>
        <v>0.96116026613208505</v>
      </c>
      <c r="J31" s="6">
        <f>SUMIFS('city centre offline'!$C$2:$C$2047,'city centre offline'!$A$2:$A$2047,'City centre offline (analysis)'!$A31,'city centre offline'!$B$2:$B$2047,'City centre offline (analysis)'!J$1)</f>
        <v>0.94111976802502795</v>
      </c>
      <c r="K31" s="6">
        <f>SUMIFS('city centre offline'!$C$2:$C$2047,'city centre offline'!$A$2:$A$2047,'City centre offline (analysis)'!$A31,'city centre offline'!$B$2:$B$2047,'City centre offline (analysis)'!K$1)</f>
        <v>1.0451318098840401</v>
      </c>
      <c r="L31" s="6">
        <f>SUMIFS('city centre offline'!$C$2:$C$2047,'city centre offline'!$A$2:$A$2047,'City centre offline (analysis)'!$A31,'city centre offline'!$B$2:$B$2047,'City centre offline (analysis)'!L$1)</f>
        <v>1.15864816641076</v>
      </c>
      <c r="M31" s="6">
        <f>SUMIFS('city centre offline'!$C$2:$C$2047,'city centre offline'!$A$2:$A$2047,'City centre offline (analysis)'!$A31,'city centre offline'!$B$2:$B$2047,'City centre offline (analysis)'!M$1)</f>
        <v>1.5311221459679401</v>
      </c>
      <c r="N31" s="6">
        <f>SUMIFS('city centre offline'!$C$2:$C$2047,'city centre offline'!$A$2:$A$2047,'City centre offline (analysis)'!$A31,'city centre offline'!$B$2:$B$2047,'City centre offline (analysis)'!N$1)</f>
        <v>0.93325368057305702</v>
      </c>
      <c r="O31" s="6">
        <f>SUMIFS('city centre offline'!$C$2:$C$2047,'city centre offline'!$A$2:$A$2047,'City centre offline (analysis)'!$A31,'city centre offline'!$B$2:$B$2047,'City centre offline (analysis)'!O$1)</f>
        <v>0.93666767068152201</v>
      </c>
      <c r="P31" s="6">
        <f>SUMIFS('city centre offline'!$C$2:$C$2047,'city centre offline'!$A$2:$A$2047,'City centre offline (analysis)'!$A31,'city centre offline'!$B$2:$B$2047,'City centre offline (analysis)'!P$1)</f>
        <v>0.63156428438110301</v>
      </c>
      <c r="Q31" s="6">
        <f>SUMIFS('city centre offline'!$C$2:$C$2047,'city centre offline'!$A$2:$A$2047,'City centre offline (analysis)'!$A31,'city centre offline'!$B$2:$B$2047,'City centre offline (analysis)'!Q$1)</f>
        <v>0.13954690150429999</v>
      </c>
      <c r="R31" s="6">
        <f>SUMIFS('city centre offline'!$C$2:$C$2047,'city centre offline'!$A$2:$A$2047,'City centre offline (analysis)'!$A31,'city centre offline'!$B$2:$B$2047,'City centre offline (analysis)'!R$1)</f>
        <v>0.17138407579689</v>
      </c>
      <c r="S31" s="6">
        <f>SUMIFS('city centre offline'!$C$2:$C$2047,'city centre offline'!$A$2:$A$2047,'City centre offline (analysis)'!$A31,'city centre offline'!$B$2:$B$2047,'City centre offline (analysis)'!S$1)</f>
        <v>0.32994996742271099</v>
      </c>
      <c r="T31" s="6">
        <f>SUMIFS('city centre offline'!$C$2:$C$2047,'city centre offline'!$A$2:$A$2047,'City centre offline (analysis)'!$A31,'city centre offline'!$B$2:$B$2047,'City centre offline (analysis)'!T$1)</f>
        <v>0.25212298471251199</v>
      </c>
      <c r="U31" s="6">
        <f>SUMIFS('city centre offline'!$C$2:$C$2047,'city centre offline'!$A$2:$A$2047,'City centre offline (analysis)'!$A31,'city centre offline'!$B$2:$B$2047,'City centre offline (analysis)'!U$1)</f>
        <v>0.64915682067812897</v>
      </c>
      <c r="V31" s="6">
        <f>SUMIFS('city centre offline'!$C$2:$C$2047,'city centre offline'!$A$2:$A$2047,'City centre offline (analysis)'!$A31,'city centre offline'!$B$2:$B$2047,'City centre offline (analysis)'!V$1)</f>
        <v>0.68798083833083501</v>
      </c>
      <c r="W31" s="6">
        <f>SUMIFS('city centre offline'!$C$2:$C$2047,'city centre offline'!$A$2:$A$2047,'City centre offline (analysis)'!$A31,'city centre offline'!$B$2:$B$2047,'City centre offline (analysis)'!W$1)</f>
        <v>0.78073749392890102</v>
      </c>
      <c r="X31" s="6">
        <f>SUMIFS('city centre offline'!$C$2:$C$2047,'city centre offline'!$A$2:$A$2047,'City centre offline (analysis)'!$A31,'city centre offline'!$B$2:$B$2047,'City centre offline (analysis)'!X$1)</f>
        <v>0.33348361933738901</v>
      </c>
      <c r="Y31" s="6">
        <f>SUMIFS('city centre offline'!$C$2:$C$2047,'city centre offline'!$A$2:$A$2047,'City centre offline (analysis)'!$A31,'city centre offline'!$B$2:$B$2047,'City centre offline (analysis)'!Y$1)</f>
        <v>0.9302090299372</v>
      </c>
      <c r="Z31" s="6">
        <f>SUMIFS('city centre offline'!$C$2:$C$2047,'city centre offline'!$A$2:$A$2047,'City centre offline (analysis)'!$A31,'city centre offline'!$B$2:$B$2047,'City centre offline (analysis)'!Z$1)</f>
        <v>0.204427281947968</v>
      </c>
      <c r="AA31" s="6">
        <f>SUMIFS('city centre offline'!$C$2:$C$2047,'city centre offline'!$A$2:$A$2047,'City centre offline (analysis)'!$A31,'city centre offline'!$B$2:$B$2047,'City centre offline (analysis)'!AA$1)</f>
        <v>0.237196251532209</v>
      </c>
      <c r="AB31" s="6">
        <f>SUMIFS('city centre offline'!$C$2:$C$2047,'city centre offline'!$A$2:$A$2047,'City centre offline (analysis)'!$A31,'city centre offline'!$B$2:$B$2047,'City centre offline (analysis)'!AB$1)</f>
        <v>0.26811626399347199</v>
      </c>
      <c r="AC31" s="6">
        <f>SUMIFS('city centre offline'!$C$2:$C$2047,'city centre offline'!$A$2:$A$2047,'City centre offline (analysis)'!$A31,'city centre offline'!$B$2:$B$2047,'City centre offline (analysis)'!AC$1)</f>
        <v>0.57939896271835201</v>
      </c>
      <c r="AD31" s="6">
        <f>SUMIFS('city centre offline'!$C$2:$C$2047,'city centre offline'!$A$2:$A$2047,'City centre offline (analysis)'!$A31,'city centre offline'!$B$2:$B$2047,'City centre offline (analysis)'!AD$1)</f>
        <v>0.81108369567014904</v>
      </c>
      <c r="AE31" s="6">
        <f>SUMIFS('city centre offline'!$C$2:$C$2047,'city centre offline'!$A$2:$A$2047,'City centre offline (analysis)'!$A31,'city centre offline'!$B$2:$B$2047,'City centre offline (analysis)'!AE$1)</f>
        <v>0.81376524529677796</v>
      </c>
      <c r="AF31" s="6">
        <f>SUMIFS('city centre offline'!$C$2:$C$2047,'city centre offline'!$A$2:$A$2047,'City centre offline (analysis)'!$A31,'city centre offline'!$B$2:$B$2047,'City centre offline (analysis)'!AF$1)</f>
        <v>0.88442493821562196</v>
      </c>
      <c r="AG31" s="6">
        <f>SUMIFS('city centre offline'!$C$2:$C$2047,'city centre offline'!$A$2:$A$2047,'City centre offline (analysis)'!$A31,'city centre offline'!$B$2:$B$2047,'City centre offline (analysis)'!AG$1)</f>
        <v>0.92621181306830902</v>
      </c>
      <c r="AH31" s="6">
        <f>SUMIFS('city centre offline'!$C$2:$C$2047,'city centre offline'!$A$2:$A$2047,'City centre offline (analysis)'!$A31,'city centre offline'!$B$2:$B$2047,'City centre offline (analysis)'!AH$1)</f>
        <v>0.89293180113067305</v>
      </c>
      <c r="AK31" t="s">
        <v>46</v>
      </c>
      <c r="AL31" s="6">
        <v>0.90994470426624896</v>
      </c>
      <c r="AO31" t="s">
        <v>27</v>
      </c>
      <c r="AP31" s="6">
        <v>0.91093126654947199</v>
      </c>
      <c r="AQ31" s="6">
        <f>VLOOKUP(AO31,'Overall city offline (analysis)'!$AK$2:$AL$63,2,FALSE)</f>
        <v>1.0994249945305301</v>
      </c>
      <c r="AR31" s="20">
        <f t="shared" si="0"/>
        <v>18.849372798105811</v>
      </c>
      <c r="AS31" s="20">
        <f>VLOOKUP(AO31,'CC share tops bottoms'!$A$2:$F$63,6,FALSE)</f>
        <v>-3.073046283421224</v>
      </c>
    </row>
    <row r="32" spans="1:45" x14ac:dyDescent="0.25">
      <c r="A32" t="s">
        <v>37</v>
      </c>
      <c r="B32" s="6">
        <f>SUMIFS('city centre offline'!$C$2:$C$2047,'city centre offline'!$A$2:$A$2047,'City centre offline (analysis)'!$A32,'city centre offline'!$B$2:$B$2047,'City centre offline (analysis)'!B$1)</f>
        <v>0.72778475322580904</v>
      </c>
      <c r="C32" s="6">
        <f>SUMIFS('city centre offline'!$C$2:$C$2047,'city centre offline'!$A$2:$A$2047,'City centre offline (analysis)'!$A32,'city centre offline'!$B$2:$B$2047,'City centre offline (analysis)'!C$1)</f>
        <v>0.80130881514707497</v>
      </c>
      <c r="D32" s="6">
        <f>SUMIFS('city centre offline'!$C$2:$C$2047,'city centre offline'!$A$2:$A$2047,'City centre offline (analysis)'!$A32,'city centre offline'!$B$2:$B$2047,'City centre offline (analysis)'!D$1)</f>
        <v>0.97082184208862599</v>
      </c>
      <c r="E32" s="6">
        <f>SUMIFS('city centre offline'!$C$2:$C$2047,'city centre offline'!$A$2:$A$2047,'City centre offline (analysis)'!$A32,'city centre offline'!$B$2:$B$2047,'City centre offline (analysis)'!E$1)</f>
        <v>0.948368496718758</v>
      </c>
      <c r="F32" s="6">
        <f>SUMIFS('city centre offline'!$C$2:$C$2047,'city centre offline'!$A$2:$A$2047,'City centre offline (analysis)'!$A32,'city centre offline'!$B$2:$B$2047,'City centre offline (analysis)'!F$1)</f>
        <v>0.98711543525394896</v>
      </c>
      <c r="G32" s="6">
        <f>SUMIFS('city centre offline'!$C$2:$C$2047,'city centre offline'!$A$2:$A$2047,'City centre offline (analysis)'!$A32,'city centre offline'!$B$2:$B$2047,'City centre offline (analysis)'!G$1)</f>
        <v>0.954254105650715</v>
      </c>
      <c r="H32" s="6">
        <f>SUMIFS('city centre offline'!$C$2:$C$2047,'city centre offline'!$A$2:$A$2047,'City centre offline (analysis)'!$A32,'city centre offline'!$B$2:$B$2047,'City centre offline (analysis)'!H$1)</f>
        <v>0.95159120241554696</v>
      </c>
      <c r="I32" s="6">
        <f>SUMIFS('city centre offline'!$C$2:$C$2047,'city centre offline'!$A$2:$A$2047,'City centre offline (analysis)'!$A32,'city centre offline'!$B$2:$B$2047,'City centre offline (analysis)'!I$1)</f>
        <v>0.99627608109905497</v>
      </c>
      <c r="J32" s="6">
        <f>SUMIFS('city centre offline'!$C$2:$C$2047,'city centre offline'!$A$2:$A$2047,'City centre offline (analysis)'!$A32,'city centre offline'!$B$2:$B$2047,'City centre offline (analysis)'!J$1)</f>
        <v>0.94446883371025303</v>
      </c>
      <c r="K32" s="6">
        <f>SUMIFS('city centre offline'!$C$2:$C$2047,'city centre offline'!$A$2:$A$2047,'City centre offline (analysis)'!$A32,'city centre offline'!$B$2:$B$2047,'City centre offline (analysis)'!K$1)</f>
        <v>1.04416709806522</v>
      </c>
      <c r="L32" s="6">
        <f>SUMIFS('city centre offline'!$C$2:$C$2047,'city centre offline'!$A$2:$A$2047,'City centre offline (analysis)'!$A32,'city centre offline'!$B$2:$B$2047,'City centre offline (analysis)'!L$1)</f>
        <v>1.1753403298681</v>
      </c>
      <c r="M32" s="6">
        <f>SUMIFS('city centre offline'!$C$2:$C$2047,'city centre offline'!$A$2:$A$2047,'City centre offline (analysis)'!$A32,'city centre offline'!$B$2:$B$2047,'City centre offline (analysis)'!M$1)</f>
        <v>1.4985030067568901</v>
      </c>
      <c r="N32" s="6">
        <f>SUMIFS('city centre offline'!$C$2:$C$2047,'city centre offline'!$A$2:$A$2047,'City centre offline (analysis)'!$A32,'city centre offline'!$B$2:$B$2047,'City centre offline (analysis)'!N$1)</f>
        <v>0.81192074173092699</v>
      </c>
      <c r="O32" s="6">
        <f>SUMIFS('city centre offline'!$C$2:$C$2047,'city centre offline'!$A$2:$A$2047,'City centre offline (analysis)'!$A32,'city centre offline'!$B$2:$B$2047,'City centre offline (analysis)'!O$1)</f>
        <v>0.89229527738900805</v>
      </c>
      <c r="P32" s="6">
        <f>SUMIFS('city centre offline'!$C$2:$C$2047,'city centre offline'!$A$2:$A$2047,'City centre offline (analysis)'!$A32,'city centre offline'!$B$2:$B$2047,'City centre offline (analysis)'!P$1)</f>
        <v>0.57761573240194097</v>
      </c>
      <c r="Q32" s="6">
        <f>SUMIFS('city centre offline'!$C$2:$C$2047,'city centre offline'!$A$2:$A$2047,'City centre offline (analysis)'!$A32,'city centre offline'!$B$2:$B$2047,'City centre offline (analysis)'!Q$1)</f>
        <v>0.12879198244783099</v>
      </c>
      <c r="R32" s="6">
        <f>SUMIFS('city centre offline'!$C$2:$C$2047,'city centre offline'!$A$2:$A$2047,'City centre offline (analysis)'!$A32,'city centre offline'!$B$2:$B$2047,'City centre offline (analysis)'!R$1)</f>
        <v>0.16600711681008301</v>
      </c>
      <c r="S32" s="6">
        <f>SUMIFS('city centre offline'!$C$2:$C$2047,'city centre offline'!$A$2:$A$2047,'City centre offline (analysis)'!$A32,'city centre offline'!$B$2:$B$2047,'City centre offline (analysis)'!S$1)</f>
        <v>0.345519484557609</v>
      </c>
      <c r="T32" s="6">
        <f>SUMIFS('city centre offline'!$C$2:$C$2047,'city centre offline'!$A$2:$A$2047,'City centre offline (analysis)'!$A32,'city centre offline'!$B$2:$B$2047,'City centre offline (analysis)'!T$1)</f>
        <v>0.71283816252075904</v>
      </c>
      <c r="U32" s="6">
        <f>SUMIFS('city centre offline'!$C$2:$C$2047,'city centre offline'!$A$2:$A$2047,'City centre offline (analysis)'!$A32,'city centre offline'!$B$2:$B$2047,'City centre offline (analysis)'!U$1)</f>
        <v>0.95043819262364304</v>
      </c>
      <c r="V32" s="6">
        <f>SUMIFS('city centre offline'!$C$2:$C$2047,'city centre offline'!$A$2:$A$2047,'City centre offline (analysis)'!$A32,'city centre offline'!$B$2:$B$2047,'City centre offline (analysis)'!V$1)</f>
        <v>0.82110140628070505</v>
      </c>
      <c r="W32" s="6">
        <f>SUMIFS('city centre offline'!$C$2:$C$2047,'city centre offline'!$A$2:$A$2047,'City centre offline (analysis)'!$A32,'city centre offline'!$B$2:$B$2047,'City centre offline (analysis)'!W$1)</f>
        <v>0.70937361038330404</v>
      </c>
      <c r="X32" s="6">
        <f>SUMIFS('city centre offline'!$C$2:$C$2047,'city centre offline'!$A$2:$A$2047,'City centre offline (analysis)'!$A32,'city centre offline'!$B$2:$B$2047,'City centre offline (analysis)'!X$1)</f>
        <v>0.36224275381314303</v>
      </c>
      <c r="Y32" s="6">
        <f>SUMIFS('city centre offline'!$C$2:$C$2047,'city centre offline'!$A$2:$A$2047,'City centre offline (analysis)'!$A32,'city centre offline'!$B$2:$B$2047,'City centre offline (analysis)'!Y$1)</f>
        <v>1.3078319259112099</v>
      </c>
      <c r="Z32" s="6">
        <f>SUMIFS('city centre offline'!$C$2:$C$2047,'city centre offline'!$A$2:$A$2047,'City centre offline (analysis)'!$A32,'city centre offline'!$B$2:$B$2047,'City centre offline (analysis)'!Z$1)</f>
        <v>0.222880855227926</v>
      </c>
      <c r="AA32" s="6">
        <f>SUMIFS('city centre offline'!$C$2:$C$2047,'city centre offline'!$A$2:$A$2047,'City centre offline (analysis)'!$A32,'city centre offline'!$B$2:$B$2047,'City centre offline (analysis)'!AA$1)</f>
        <v>0.203440939470897</v>
      </c>
      <c r="AB32" s="6">
        <f>SUMIFS('city centre offline'!$C$2:$C$2047,'city centre offline'!$A$2:$A$2047,'City centre offline (analysis)'!$A32,'city centre offline'!$B$2:$B$2047,'City centre offline (analysis)'!AB$1)</f>
        <v>0.26413980452006403</v>
      </c>
      <c r="AC32" s="6">
        <f>SUMIFS('city centre offline'!$C$2:$C$2047,'city centre offline'!$A$2:$A$2047,'City centre offline (analysis)'!$A32,'city centre offline'!$B$2:$B$2047,'City centre offline (analysis)'!AC$1)</f>
        <v>0.66042202803647199</v>
      </c>
      <c r="AD32" s="6">
        <f>SUMIFS('city centre offline'!$C$2:$C$2047,'city centre offline'!$A$2:$A$2047,'City centre offline (analysis)'!$A32,'city centre offline'!$B$2:$B$2047,'City centre offline (analysis)'!AD$1)</f>
        <v>0.92537608624784695</v>
      </c>
      <c r="AE32" s="6">
        <f>SUMIFS('city centre offline'!$C$2:$C$2047,'city centre offline'!$A$2:$A$2047,'City centre offline (analysis)'!$A32,'city centre offline'!$B$2:$B$2047,'City centre offline (analysis)'!AE$1)</f>
        <v>0.97464306097402298</v>
      </c>
      <c r="AF32" s="6">
        <f>SUMIFS('city centre offline'!$C$2:$C$2047,'city centre offline'!$A$2:$A$2047,'City centre offline (analysis)'!$A32,'city centre offline'!$B$2:$B$2047,'City centre offline (analysis)'!AF$1)</f>
        <v>1.0856718407433601</v>
      </c>
      <c r="AG32" s="6">
        <f>SUMIFS('city centre offline'!$C$2:$C$2047,'city centre offline'!$A$2:$A$2047,'City centre offline (analysis)'!$A32,'city centre offline'!$B$2:$B$2047,'City centre offline (analysis)'!AG$1)</f>
        <v>1.1891385964177501</v>
      </c>
      <c r="AH32" s="6">
        <f>SUMIFS('city centre offline'!$C$2:$C$2047,'city centre offline'!$A$2:$A$2047,'City centre offline (analysis)'!$A32,'city centre offline'!$B$2:$B$2047,'City centre offline (analysis)'!AH$1)</f>
        <v>1.0789510438913501</v>
      </c>
      <c r="AK32" t="s">
        <v>47</v>
      </c>
      <c r="AL32" s="6">
        <v>0.90643087082527596</v>
      </c>
      <c r="AO32" t="s">
        <v>46</v>
      </c>
      <c r="AP32" s="6">
        <v>0.90994470426624896</v>
      </c>
      <c r="AQ32" s="6">
        <f>VLOOKUP(AO32,'Overall city offline (analysis)'!$AK$2:$AL$63,2,FALSE)</f>
        <v>0.97286076247773001</v>
      </c>
      <c r="AR32" s="20">
        <f t="shared" si="0"/>
        <v>6.2916058211481047</v>
      </c>
      <c r="AS32" s="20">
        <f>VLOOKUP(AO32,'CC share tops bottoms'!$A$2:$F$63,6,FALSE)</f>
        <v>-1.0976979102730877E-2</v>
      </c>
    </row>
    <row r="33" spans="1:45" x14ac:dyDescent="0.25">
      <c r="A33" t="s">
        <v>38</v>
      </c>
      <c r="B33" s="6">
        <f>SUMIFS('city centre offline'!$C$2:$C$2047,'city centre offline'!$A$2:$A$2047,'City centre offline (analysis)'!$A33,'city centre offline'!$B$2:$B$2047,'City centre offline (analysis)'!B$1)</f>
        <v>0.91190163535318203</v>
      </c>
      <c r="C33" s="6">
        <f>SUMIFS('city centre offline'!$C$2:$C$2047,'city centre offline'!$A$2:$A$2047,'City centre offline (analysis)'!$A33,'city centre offline'!$B$2:$B$2047,'City centre offline (analysis)'!C$1)</f>
        <v>0.93802572366278603</v>
      </c>
      <c r="D33" s="6">
        <f>SUMIFS('city centre offline'!$C$2:$C$2047,'city centre offline'!$A$2:$A$2047,'City centre offline (analysis)'!$A33,'city centre offline'!$B$2:$B$2047,'City centre offline (analysis)'!D$1)</f>
        <v>1.0486999690054899</v>
      </c>
      <c r="E33" s="6">
        <f>SUMIFS('city centre offline'!$C$2:$C$2047,'city centre offline'!$A$2:$A$2047,'City centre offline (analysis)'!$A33,'city centre offline'!$B$2:$B$2047,'City centre offline (analysis)'!E$1)</f>
        <v>0.95864408451262395</v>
      </c>
      <c r="F33" s="6">
        <f>SUMIFS('city centre offline'!$C$2:$C$2047,'city centre offline'!$A$2:$A$2047,'City centre offline (analysis)'!$A33,'city centre offline'!$B$2:$B$2047,'City centre offline (analysis)'!F$1)</f>
        <v>1.02002813139854</v>
      </c>
      <c r="G33" s="6">
        <f>SUMIFS('city centre offline'!$C$2:$C$2047,'city centre offline'!$A$2:$A$2047,'City centre offline (analysis)'!$A33,'city centre offline'!$B$2:$B$2047,'City centre offline (analysis)'!G$1)</f>
        <v>0.98739976481637204</v>
      </c>
      <c r="H33" s="6">
        <f>SUMIFS('city centre offline'!$C$2:$C$2047,'city centre offline'!$A$2:$A$2047,'City centre offline (analysis)'!$A33,'city centre offline'!$B$2:$B$2047,'City centre offline (analysis)'!H$1)</f>
        <v>1.03115912109462</v>
      </c>
      <c r="I33" s="6">
        <f>SUMIFS('city centre offline'!$C$2:$C$2047,'city centre offline'!$A$2:$A$2047,'City centre offline (analysis)'!$A33,'city centre offline'!$B$2:$B$2047,'City centre offline (analysis)'!I$1)</f>
        <v>0.95644895427454601</v>
      </c>
      <c r="J33" s="6">
        <f>SUMIFS('city centre offline'!$C$2:$C$2047,'city centre offline'!$A$2:$A$2047,'City centre offline (analysis)'!$A33,'city centre offline'!$B$2:$B$2047,'City centre offline (analysis)'!J$1)</f>
        <v>0.94081477614037101</v>
      </c>
      <c r="K33" s="6">
        <f>SUMIFS('city centre offline'!$C$2:$C$2047,'city centre offline'!$A$2:$A$2047,'City centre offline (analysis)'!$A33,'city centre offline'!$B$2:$B$2047,'City centre offline (analysis)'!K$1)</f>
        <v>1.03863799854894</v>
      </c>
      <c r="L33" s="6">
        <f>SUMIFS('city centre offline'!$C$2:$C$2047,'city centre offline'!$A$2:$A$2047,'City centre offline (analysis)'!$A33,'city centre offline'!$B$2:$B$2047,'City centre offline (analysis)'!L$1)</f>
        <v>1.05143372170873</v>
      </c>
      <c r="M33" s="6">
        <f>SUMIFS('city centre offline'!$C$2:$C$2047,'city centre offline'!$A$2:$A$2047,'City centre offline (analysis)'!$A33,'city centre offline'!$B$2:$B$2047,'City centre offline (analysis)'!M$1)</f>
        <v>1.1168061194837999</v>
      </c>
      <c r="N33" s="6">
        <f>SUMIFS('city centre offline'!$C$2:$C$2047,'city centre offline'!$A$2:$A$2047,'City centre offline (analysis)'!$A33,'city centre offline'!$B$2:$B$2047,'City centre offline (analysis)'!N$1)</f>
        <v>0.90031382119442804</v>
      </c>
      <c r="O33" s="6">
        <f>SUMIFS('city centre offline'!$C$2:$C$2047,'city centre offline'!$A$2:$A$2047,'City centre offline (analysis)'!$A33,'city centre offline'!$B$2:$B$2047,'City centre offline (analysis)'!O$1)</f>
        <v>0.90842998824408705</v>
      </c>
      <c r="P33" s="6">
        <f>SUMIFS('city centre offline'!$C$2:$C$2047,'city centre offline'!$A$2:$A$2047,'City centre offline (analysis)'!$A33,'city centre offline'!$B$2:$B$2047,'City centre offline (analysis)'!P$1)</f>
        <v>0.534390679676786</v>
      </c>
      <c r="Q33" s="6">
        <f>SUMIFS('city centre offline'!$C$2:$C$2047,'city centre offline'!$A$2:$A$2047,'City centre offline (analysis)'!$A33,'city centre offline'!$B$2:$B$2047,'City centre offline (analysis)'!Q$1)</f>
        <v>8.1960671563902895E-2</v>
      </c>
      <c r="R33" s="6">
        <f>SUMIFS('city centre offline'!$C$2:$C$2047,'city centre offline'!$A$2:$A$2047,'City centre offline (analysis)'!$A33,'city centre offline'!$B$2:$B$2047,'City centre offline (analysis)'!R$1)</f>
        <v>9.7340999428279604E-2</v>
      </c>
      <c r="S33" s="6">
        <f>SUMIFS('city centre offline'!$C$2:$C$2047,'city centre offline'!$A$2:$A$2047,'City centre offline (analysis)'!$A33,'city centre offline'!$B$2:$B$2047,'City centre offline (analysis)'!S$1)</f>
        <v>0.18319055090752101</v>
      </c>
      <c r="T33" s="6">
        <f>SUMIFS('city centre offline'!$C$2:$C$2047,'city centre offline'!$A$2:$A$2047,'City centre offline (analysis)'!$A33,'city centre offline'!$B$2:$B$2047,'City centre offline (analysis)'!T$1)</f>
        <v>0.373197749582239</v>
      </c>
      <c r="U33" s="6">
        <f>SUMIFS('city centre offline'!$C$2:$C$2047,'city centre offline'!$A$2:$A$2047,'City centre offline (analysis)'!$A33,'city centre offline'!$B$2:$B$2047,'City centre offline (analysis)'!U$1)</f>
        <v>0.46390518849824403</v>
      </c>
      <c r="V33" s="6">
        <f>SUMIFS('city centre offline'!$C$2:$C$2047,'city centre offline'!$A$2:$A$2047,'City centre offline (analysis)'!$A33,'city centre offline'!$B$2:$B$2047,'City centre offline (analysis)'!V$1)</f>
        <v>0.51332817843812495</v>
      </c>
      <c r="W33" s="6">
        <f>SUMIFS('city centre offline'!$C$2:$C$2047,'city centre offline'!$A$2:$A$2047,'City centre offline (analysis)'!$A33,'city centre offline'!$B$2:$B$2047,'City centre offline (analysis)'!W$1)</f>
        <v>0.52945929952946502</v>
      </c>
      <c r="X33" s="6">
        <f>SUMIFS('city centre offline'!$C$2:$C$2047,'city centre offline'!$A$2:$A$2047,'City centre offline (analysis)'!$A33,'city centre offline'!$B$2:$B$2047,'City centre offline (analysis)'!X$1)</f>
        <v>0.25392097375154798</v>
      </c>
      <c r="Y33" s="6">
        <f>SUMIFS('city centre offline'!$C$2:$C$2047,'city centre offline'!$A$2:$A$2047,'City centre offline (analysis)'!$A33,'city centre offline'!$B$2:$B$2047,'City centre offline (analysis)'!Y$1)</f>
        <v>0.43845490584741198</v>
      </c>
      <c r="Z33" s="6">
        <f>SUMIFS('city centre offline'!$C$2:$C$2047,'city centre offline'!$A$2:$A$2047,'City centre offline (analysis)'!$A33,'city centre offline'!$B$2:$B$2047,'City centre offline (analysis)'!Z$1)</f>
        <v>0.14366042807537499</v>
      </c>
      <c r="AA33" s="6">
        <f>SUMIFS('city centre offline'!$C$2:$C$2047,'city centre offline'!$A$2:$A$2047,'City centre offline (analysis)'!$A33,'city centre offline'!$B$2:$B$2047,'City centre offline (analysis)'!AA$1)</f>
        <v>0.155758145391585</v>
      </c>
      <c r="AB33" s="6">
        <f>SUMIFS('city centre offline'!$C$2:$C$2047,'city centre offline'!$A$2:$A$2047,'City centre offline (analysis)'!$A33,'city centre offline'!$B$2:$B$2047,'City centre offline (analysis)'!AB$1)</f>
        <v>0.21287638522497801</v>
      </c>
      <c r="AC33" s="6">
        <f>SUMIFS('city centre offline'!$C$2:$C$2047,'city centre offline'!$A$2:$A$2047,'City centre offline (analysis)'!$A33,'city centre offline'!$B$2:$B$2047,'City centre offline (analysis)'!AC$1)</f>
        <v>0.40734830436812097</v>
      </c>
      <c r="AD33" s="6">
        <f>SUMIFS('city centre offline'!$C$2:$C$2047,'city centre offline'!$A$2:$A$2047,'City centre offline (analysis)'!$A33,'city centre offline'!$B$2:$B$2047,'City centre offline (analysis)'!AD$1)</f>
        <v>0.59077769481661302</v>
      </c>
      <c r="AE33" s="6">
        <f>SUMIFS('city centre offline'!$C$2:$C$2047,'city centre offline'!$A$2:$A$2047,'City centre offline (analysis)'!$A33,'city centre offline'!$B$2:$B$2047,'City centre offline (analysis)'!AE$1)</f>
        <v>0.66993667698236503</v>
      </c>
      <c r="AF33" s="6">
        <f>SUMIFS('city centre offline'!$C$2:$C$2047,'city centre offline'!$A$2:$A$2047,'City centre offline (analysis)'!$A33,'city centre offline'!$B$2:$B$2047,'City centre offline (analysis)'!AF$1)</f>
        <v>0.73603132450251096</v>
      </c>
      <c r="AG33" s="6">
        <f>SUMIFS('city centre offline'!$C$2:$C$2047,'city centre offline'!$A$2:$A$2047,'City centre offline (analysis)'!$A33,'city centre offline'!$B$2:$B$2047,'City centre offline (analysis)'!AG$1)</f>
        <v>0.80103363436475705</v>
      </c>
      <c r="AH33" s="6">
        <f>SUMIFS('city centre offline'!$C$2:$C$2047,'city centre offline'!$A$2:$A$2047,'City centre offline (analysis)'!$A33,'city centre offline'!$B$2:$B$2047,'City centre offline (analysis)'!AH$1)</f>
        <v>0.818407016104853</v>
      </c>
      <c r="AK33" t="s">
        <v>63</v>
      </c>
      <c r="AL33" s="6">
        <v>0.89992733432048899</v>
      </c>
      <c r="AO33" t="s">
        <v>47</v>
      </c>
      <c r="AP33" s="6">
        <v>0.90643087082527596</v>
      </c>
      <c r="AQ33" s="6">
        <f>VLOOKUP(AO33,'Overall city offline (analysis)'!$AK$2:$AL$63,2,FALSE)</f>
        <v>1.01186117328926</v>
      </c>
      <c r="AR33" s="20">
        <f t="shared" si="0"/>
        <v>10.543030246398398</v>
      </c>
      <c r="AS33" s="20">
        <f>VLOOKUP(AO33,'CC share tops bottoms'!$A$2:$F$63,6,FALSE)</f>
        <v>-0.99835250176703028</v>
      </c>
    </row>
    <row r="34" spans="1:45" x14ac:dyDescent="0.25">
      <c r="A34" t="s">
        <v>39</v>
      </c>
      <c r="B34" s="6">
        <f>SUMIFS('city centre offline'!$C$2:$C$2047,'city centre offline'!$A$2:$A$2047,'City centre offline (analysis)'!$A34,'city centre offline'!$B$2:$B$2047,'City centre offline (analysis)'!B$1)</f>
        <v>0.90753949848359505</v>
      </c>
      <c r="C34" s="6">
        <f>SUMIFS('city centre offline'!$C$2:$C$2047,'city centre offline'!$A$2:$A$2047,'City centre offline (analysis)'!$A34,'city centre offline'!$B$2:$B$2047,'City centre offline (analysis)'!C$1)</f>
        <v>0.93424941489501501</v>
      </c>
      <c r="D34" s="6">
        <f>SUMIFS('city centre offline'!$C$2:$C$2047,'city centre offline'!$A$2:$A$2047,'City centre offline (analysis)'!$A34,'city centre offline'!$B$2:$B$2047,'City centre offline (analysis)'!D$1)</f>
        <v>1.0922547770536599</v>
      </c>
      <c r="E34" s="6">
        <f>SUMIFS('city centre offline'!$C$2:$C$2047,'city centre offline'!$A$2:$A$2047,'City centre offline (analysis)'!$A34,'city centre offline'!$B$2:$B$2047,'City centre offline (analysis)'!E$1)</f>
        <v>1.0123847967550901</v>
      </c>
      <c r="F34" s="6">
        <f>SUMIFS('city centre offline'!$C$2:$C$2047,'city centre offline'!$A$2:$A$2047,'City centre offline (analysis)'!$A34,'city centre offline'!$B$2:$B$2047,'City centre offline (analysis)'!F$1)</f>
        <v>0.99532214191505297</v>
      </c>
      <c r="G34" s="6">
        <f>SUMIFS('city centre offline'!$C$2:$C$2047,'city centre offline'!$A$2:$A$2047,'City centre offline (analysis)'!$A34,'city centre offline'!$B$2:$B$2047,'City centre offline (analysis)'!G$1)</f>
        <v>0.95699744008252996</v>
      </c>
      <c r="H34" s="6">
        <f>SUMIFS('city centre offline'!$C$2:$C$2047,'city centre offline'!$A$2:$A$2047,'City centre offline (analysis)'!$A34,'city centre offline'!$B$2:$B$2047,'City centre offline (analysis)'!H$1)</f>
        <v>0.97748585743467098</v>
      </c>
      <c r="I34" s="6">
        <f>SUMIFS('city centre offline'!$C$2:$C$2047,'city centre offline'!$A$2:$A$2047,'City centre offline (analysis)'!$A34,'city centre offline'!$B$2:$B$2047,'City centre offline (analysis)'!I$1)</f>
        <v>0.99572168813047401</v>
      </c>
      <c r="J34" s="6">
        <f>SUMIFS('city centre offline'!$C$2:$C$2047,'city centre offline'!$A$2:$A$2047,'City centre offline (analysis)'!$A34,'city centre offline'!$B$2:$B$2047,'City centre offline (analysis)'!J$1)</f>
        <v>0.89123536599803999</v>
      </c>
      <c r="K34" s="6">
        <f>SUMIFS('city centre offline'!$C$2:$C$2047,'city centre offline'!$A$2:$A$2047,'City centre offline (analysis)'!$A34,'city centre offline'!$B$2:$B$2047,'City centre offline (analysis)'!K$1)</f>
        <v>0.97691875768521297</v>
      </c>
      <c r="L34" s="6">
        <f>SUMIFS('city centre offline'!$C$2:$C$2047,'city centre offline'!$A$2:$A$2047,'City centre offline (analysis)'!$A34,'city centre offline'!$B$2:$B$2047,'City centre offline (analysis)'!L$1)</f>
        <v>1.00749809286735</v>
      </c>
      <c r="M34" s="6">
        <f>SUMIFS('city centre offline'!$C$2:$C$2047,'city centre offline'!$A$2:$A$2047,'City centre offline (analysis)'!$A34,'city centre offline'!$B$2:$B$2047,'City centre offline (analysis)'!M$1)</f>
        <v>1.25239216869931</v>
      </c>
      <c r="N34" s="6">
        <f>SUMIFS('city centre offline'!$C$2:$C$2047,'city centre offline'!$A$2:$A$2047,'City centre offline (analysis)'!$A34,'city centre offline'!$B$2:$B$2047,'City centre offline (analysis)'!N$1)</f>
        <v>0.91992215559068402</v>
      </c>
      <c r="O34" s="6">
        <f>SUMIFS('city centre offline'!$C$2:$C$2047,'city centre offline'!$A$2:$A$2047,'City centre offline (analysis)'!$A34,'city centre offline'!$B$2:$B$2047,'City centre offline (analysis)'!O$1)</f>
        <v>0.86828441698544301</v>
      </c>
      <c r="P34" s="6">
        <f>SUMIFS('city centre offline'!$C$2:$C$2047,'city centre offline'!$A$2:$A$2047,'City centre offline (analysis)'!$A34,'city centre offline'!$B$2:$B$2047,'City centre offline (analysis)'!P$1)</f>
        <v>0.71323217301160502</v>
      </c>
      <c r="Q34" s="6">
        <f>SUMIFS('city centre offline'!$C$2:$C$2047,'city centre offline'!$A$2:$A$2047,'City centre offline (analysis)'!$A34,'city centre offline'!$B$2:$B$2047,'City centre offline (analysis)'!Q$1)</f>
        <v>0.295611562602001</v>
      </c>
      <c r="R34" s="6">
        <f>SUMIFS('city centre offline'!$C$2:$C$2047,'city centre offline'!$A$2:$A$2047,'City centre offline (analysis)'!$A34,'city centre offline'!$B$2:$B$2047,'City centre offline (analysis)'!R$1)</f>
        <v>0.36070752068622802</v>
      </c>
      <c r="S34" s="6">
        <f>SUMIFS('city centre offline'!$C$2:$C$2047,'city centre offline'!$A$2:$A$2047,'City centre offline (analysis)'!$A34,'city centre offline'!$B$2:$B$2047,'City centre offline (analysis)'!S$1)</f>
        <v>0.59086782857403597</v>
      </c>
      <c r="T34" s="6">
        <f>SUMIFS('city centre offline'!$C$2:$C$2047,'city centre offline'!$A$2:$A$2047,'City centre offline (analysis)'!$A34,'city centre offline'!$B$2:$B$2047,'City centre offline (analysis)'!T$1)</f>
        <v>0.78751717260312504</v>
      </c>
      <c r="U34" s="6">
        <f>SUMIFS('city centre offline'!$C$2:$C$2047,'city centre offline'!$A$2:$A$2047,'City centre offline (analysis)'!$A34,'city centre offline'!$B$2:$B$2047,'City centre offline (analysis)'!U$1)</f>
        <v>0.83196932201088702</v>
      </c>
      <c r="V34" s="6">
        <f>SUMIFS('city centre offline'!$C$2:$C$2047,'city centre offline'!$A$2:$A$2047,'City centre offline (analysis)'!$A34,'city centre offline'!$B$2:$B$2047,'City centre offline (analysis)'!V$1)</f>
        <v>0.816602773978236</v>
      </c>
      <c r="W34" s="6">
        <f>SUMIFS('city centre offline'!$C$2:$C$2047,'city centre offline'!$A$2:$A$2047,'City centre offline (analysis)'!$A34,'city centre offline'!$B$2:$B$2047,'City centre offline (analysis)'!W$1)</f>
        <v>0.86846220851485301</v>
      </c>
      <c r="X34" s="6">
        <f>SUMIFS('city centre offline'!$C$2:$C$2047,'city centre offline'!$A$2:$A$2047,'City centre offline (analysis)'!$A34,'city centre offline'!$B$2:$B$2047,'City centre offline (analysis)'!X$1)</f>
        <v>0.521917786679165</v>
      </c>
      <c r="Y34" s="6">
        <f>SUMIFS('city centre offline'!$C$2:$C$2047,'city centre offline'!$A$2:$A$2047,'City centre offline (analysis)'!$A34,'city centre offline'!$B$2:$B$2047,'City centre offline (analysis)'!Y$1)</f>
        <v>0.85756469969355997</v>
      </c>
      <c r="Z34" s="6">
        <f>SUMIFS('city centre offline'!$C$2:$C$2047,'city centre offline'!$A$2:$A$2047,'City centre offline (analysis)'!$A34,'city centre offline'!$B$2:$B$2047,'City centre offline (analysis)'!Z$1)</f>
        <v>0.37399516811174</v>
      </c>
      <c r="AA34" s="6">
        <f>SUMIFS('city centre offline'!$C$2:$C$2047,'city centre offline'!$A$2:$A$2047,'City centre offline (analysis)'!$A34,'city centre offline'!$B$2:$B$2047,'City centre offline (analysis)'!AA$1)</f>
        <v>0.394115289370635</v>
      </c>
      <c r="AB34" s="6">
        <f>SUMIFS('city centre offline'!$C$2:$C$2047,'city centre offline'!$A$2:$A$2047,'City centre offline (analysis)'!$A34,'city centre offline'!$B$2:$B$2047,'City centre offline (analysis)'!AB$1)</f>
        <v>0.46761290339259398</v>
      </c>
      <c r="AC34" s="6">
        <f>SUMIFS('city centre offline'!$C$2:$C$2047,'city centre offline'!$A$2:$A$2047,'City centre offline (analysis)'!$A34,'city centre offline'!$B$2:$B$2047,'City centre offline (analysis)'!AC$1)</f>
        <v>0.77895073928792302</v>
      </c>
      <c r="AD34" s="6">
        <f>SUMIFS('city centre offline'!$C$2:$C$2047,'city centre offline'!$A$2:$A$2047,'City centre offline (analysis)'!$A34,'city centre offline'!$B$2:$B$2047,'City centre offline (analysis)'!AD$1)</f>
        <v>0.87012359133219597</v>
      </c>
      <c r="AE34" s="6">
        <f>SUMIFS('city centre offline'!$C$2:$C$2047,'city centre offline'!$A$2:$A$2047,'City centre offline (analysis)'!$A34,'city centre offline'!$B$2:$B$2047,'City centre offline (analysis)'!AE$1)</f>
        <v>0.83204114220942005</v>
      </c>
      <c r="AF34" s="6">
        <f>SUMIFS('city centre offline'!$C$2:$C$2047,'city centre offline'!$A$2:$A$2047,'City centre offline (analysis)'!$A34,'city centre offline'!$B$2:$B$2047,'City centre offline (analysis)'!AF$1)</f>
        <v>0.93649190309824004</v>
      </c>
      <c r="AG34" s="6">
        <f>SUMIFS('city centre offline'!$C$2:$C$2047,'city centre offline'!$A$2:$A$2047,'City centre offline (analysis)'!$A34,'city centre offline'!$B$2:$B$2047,'City centre offline (analysis)'!AG$1)</f>
        <v>0.91990226714629997</v>
      </c>
      <c r="AH34" s="6">
        <f>SUMIFS('city centre offline'!$C$2:$C$2047,'city centre offline'!$A$2:$A$2047,'City centre offline (analysis)'!$A34,'city centre offline'!$B$2:$B$2047,'City centre offline (analysis)'!AH$1)</f>
        <v>0.86767771661112802</v>
      </c>
      <c r="AK34" t="s">
        <v>45</v>
      </c>
      <c r="AL34" s="6">
        <v>0.89973086956505199</v>
      </c>
      <c r="AO34" t="s">
        <v>63</v>
      </c>
      <c r="AP34" s="6">
        <v>0.89992733432048899</v>
      </c>
      <c r="AQ34" s="6">
        <f>VLOOKUP(AO34,'Overall city offline (analysis)'!$AK$2:$AL$63,2,FALSE)</f>
        <v>1.00389653940874</v>
      </c>
      <c r="AR34" s="20">
        <f t="shared" si="0"/>
        <v>10.396920508825103</v>
      </c>
      <c r="AS34" s="20">
        <f>VLOOKUP(AO34,'CC share tops bottoms'!$A$2:$F$63,6,FALSE)</f>
        <v>-1.6143954562424927</v>
      </c>
    </row>
    <row r="35" spans="1:45" x14ac:dyDescent="0.25">
      <c r="A35" t="s">
        <v>40</v>
      </c>
      <c r="B35" s="6">
        <f>SUMIFS('city centre offline'!$C$2:$C$2047,'city centre offline'!$A$2:$A$2047,'City centre offline (analysis)'!$A35,'city centre offline'!$B$2:$B$2047,'City centre offline (analysis)'!B$1)</f>
        <v>0.79955058326661999</v>
      </c>
      <c r="C35" s="6">
        <f>SUMIFS('city centre offline'!$C$2:$C$2047,'city centre offline'!$A$2:$A$2047,'City centre offline (analysis)'!$A35,'city centre offline'!$B$2:$B$2047,'City centre offline (analysis)'!C$1)</f>
        <v>0.87437873130261101</v>
      </c>
      <c r="D35" s="6">
        <f>SUMIFS('city centre offline'!$C$2:$C$2047,'city centre offline'!$A$2:$A$2047,'City centre offline (analysis)'!$A35,'city centre offline'!$B$2:$B$2047,'City centre offline (analysis)'!D$1)</f>
        <v>1.01826817845119</v>
      </c>
      <c r="E35" s="6">
        <f>SUMIFS('city centre offline'!$C$2:$C$2047,'city centre offline'!$A$2:$A$2047,'City centre offline (analysis)'!$A35,'city centre offline'!$B$2:$B$2047,'City centre offline (analysis)'!E$1)</f>
        <v>0.94989360684552504</v>
      </c>
      <c r="F35" s="6">
        <f>SUMIFS('city centre offline'!$C$2:$C$2047,'city centre offline'!$A$2:$A$2047,'City centre offline (analysis)'!$A35,'city centre offline'!$B$2:$B$2047,'City centre offline (analysis)'!F$1)</f>
        <v>1.01729854567629</v>
      </c>
      <c r="G35" s="6">
        <f>SUMIFS('city centre offline'!$C$2:$C$2047,'city centre offline'!$A$2:$A$2047,'City centre offline (analysis)'!$A35,'city centre offline'!$B$2:$B$2047,'City centre offline (analysis)'!G$1)</f>
        <v>0.97590047589013895</v>
      </c>
      <c r="H35" s="6">
        <f>SUMIFS('city centre offline'!$C$2:$C$2047,'city centre offline'!$A$2:$A$2047,'City centre offline (analysis)'!$A35,'city centre offline'!$B$2:$B$2047,'City centre offline (analysis)'!H$1)</f>
        <v>0.96640704023604895</v>
      </c>
      <c r="I35" s="6">
        <f>SUMIFS('city centre offline'!$C$2:$C$2047,'city centre offline'!$A$2:$A$2047,'City centre offline (analysis)'!$A35,'city centre offline'!$B$2:$B$2047,'City centre offline (analysis)'!I$1)</f>
        <v>0.97066122830588097</v>
      </c>
      <c r="J35" s="6">
        <f>SUMIFS('city centre offline'!$C$2:$C$2047,'city centre offline'!$A$2:$A$2047,'City centre offline (analysis)'!$A35,'city centre offline'!$B$2:$B$2047,'City centre offline (analysis)'!J$1)</f>
        <v>0.92681034071386603</v>
      </c>
      <c r="K35" s="6">
        <f>SUMIFS('city centre offline'!$C$2:$C$2047,'city centre offline'!$A$2:$A$2047,'City centre offline (analysis)'!$A35,'city centre offline'!$B$2:$B$2047,'City centre offline (analysis)'!K$1)</f>
        <v>0.99163161039487802</v>
      </c>
      <c r="L35" s="6">
        <f>SUMIFS('city centre offline'!$C$2:$C$2047,'city centre offline'!$A$2:$A$2047,'City centre offline (analysis)'!$A35,'city centre offline'!$B$2:$B$2047,'City centre offline (analysis)'!L$1)</f>
        <v>1.1210253289330001</v>
      </c>
      <c r="M35" s="6">
        <f>SUMIFS('city centre offline'!$C$2:$C$2047,'city centre offline'!$A$2:$A$2047,'City centre offline (analysis)'!$A35,'city centre offline'!$B$2:$B$2047,'City centre offline (analysis)'!M$1)</f>
        <v>1.38817432998396</v>
      </c>
      <c r="N35" s="6">
        <f>SUMIFS('city centre offline'!$C$2:$C$2047,'city centre offline'!$A$2:$A$2047,'City centre offline (analysis)'!$A35,'city centre offline'!$B$2:$B$2047,'City centre offline (analysis)'!N$1)</f>
        <v>0.83213004447359995</v>
      </c>
      <c r="O35" s="6">
        <f>SUMIFS('city centre offline'!$C$2:$C$2047,'city centre offline'!$A$2:$A$2047,'City centre offline (analysis)'!$A35,'city centre offline'!$B$2:$B$2047,'City centre offline (analysis)'!O$1)</f>
        <v>0.88351869536795502</v>
      </c>
      <c r="P35" s="6">
        <f>SUMIFS('city centre offline'!$C$2:$C$2047,'city centre offline'!$A$2:$A$2047,'City centre offline (analysis)'!$A35,'city centre offline'!$B$2:$B$2047,'City centre offline (analysis)'!P$1)</f>
        <v>0.53883592486377097</v>
      </c>
      <c r="Q35" s="6">
        <f>SUMIFS('city centre offline'!$C$2:$C$2047,'city centre offline'!$A$2:$A$2047,'City centre offline (analysis)'!$A35,'city centre offline'!$B$2:$B$2047,'City centre offline (analysis)'!Q$1)</f>
        <v>7.5602872093671003E-2</v>
      </c>
      <c r="R35" s="6">
        <f>SUMIFS('city centre offline'!$C$2:$C$2047,'city centre offline'!$A$2:$A$2047,'City centre offline (analysis)'!$A35,'city centre offline'!$B$2:$B$2047,'City centre offline (analysis)'!R$1)</f>
        <v>9.4108425933135301E-2</v>
      </c>
      <c r="S35" s="6">
        <f>SUMIFS('city centre offline'!$C$2:$C$2047,'city centre offline'!$A$2:$A$2047,'City centre offline (analysis)'!$A35,'city centre offline'!$B$2:$B$2047,'City centre offline (analysis)'!S$1)</f>
        <v>0.218273368080313</v>
      </c>
      <c r="T35" s="6">
        <f>SUMIFS('city centre offline'!$C$2:$C$2047,'city centre offline'!$A$2:$A$2047,'City centre offline (analysis)'!$A35,'city centre offline'!$B$2:$B$2047,'City centre offline (analysis)'!T$1)</f>
        <v>0.55311214824846899</v>
      </c>
      <c r="U35" s="6">
        <f>SUMIFS('city centre offline'!$C$2:$C$2047,'city centre offline'!$A$2:$A$2047,'City centre offline (analysis)'!$A35,'city centre offline'!$B$2:$B$2047,'City centre offline (analysis)'!U$1)</f>
        <v>0.65443370994956995</v>
      </c>
      <c r="V35" s="6">
        <f>SUMIFS('city centre offline'!$C$2:$C$2047,'city centre offline'!$A$2:$A$2047,'City centre offline (analysis)'!$A35,'city centre offline'!$B$2:$B$2047,'City centre offline (analysis)'!V$1)</f>
        <v>0.61405851995373195</v>
      </c>
      <c r="W35" s="6">
        <f>SUMIFS('city centre offline'!$C$2:$C$2047,'city centre offline'!$A$2:$A$2047,'City centre offline (analysis)'!$A35,'city centre offline'!$B$2:$B$2047,'City centre offline (analysis)'!W$1)</f>
        <v>0.59648860756700295</v>
      </c>
      <c r="X35" s="6">
        <f>SUMIFS('city centre offline'!$C$2:$C$2047,'city centre offline'!$A$2:$A$2047,'City centre offline (analysis)'!$A35,'city centre offline'!$B$2:$B$2047,'City centre offline (analysis)'!X$1)</f>
        <v>0.228985109890183</v>
      </c>
      <c r="Y35" s="6">
        <f>SUMIFS('city centre offline'!$C$2:$C$2047,'city centre offline'!$A$2:$A$2047,'City centre offline (analysis)'!$A35,'city centre offline'!$B$2:$B$2047,'City centre offline (analysis)'!Y$1)</f>
        <v>0.64007907198450997</v>
      </c>
      <c r="Z35" s="6">
        <f>SUMIFS('city centre offline'!$C$2:$C$2047,'city centre offline'!$A$2:$A$2047,'City centre offline (analysis)'!$A35,'city centre offline'!$B$2:$B$2047,'City centre offline (analysis)'!Z$1)</f>
        <v>0.123661524202225</v>
      </c>
      <c r="AA35" s="6">
        <f>SUMIFS('city centre offline'!$C$2:$C$2047,'city centre offline'!$A$2:$A$2047,'City centre offline (analysis)'!$A35,'city centre offline'!$B$2:$B$2047,'City centre offline (analysis)'!AA$1)</f>
        <v>0.13534224419475799</v>
      </c>
      <c r="AB35" s="6">
        <f>SUMIFS('city centre offline'!$C$2:$C$2047,'city centre offline'!$A$2:$A$2047,'City centre offline (analysis)'!$A35,'city centre offline'!$B$2:$B$2047,'City centre offline (analysis)'!AB$1)</f>
        <v>0.17579570452329699</v>
      </c>
      <c r="AC35" s="6">
        <f>SUMIFS('city centre offline'!$C$2:$C$2047,'city centre offline'!$A$2:$A$2047,'City centre offline (analysis)'!$A35,'city centre offline'!$B$2:$B$2047,'City centre offline (analysis)'!AC$1)</f>
        <v>0.49337311896381603</v>
      </c>
      <c r="AD35" s="6">
        <f>SUMIFS('city centre offline'!$C$2:$C$2047,'city centre offline'!$A$2:$A$2047,'City centre offline (analysis)'!$A35,'city centre offline'!$B$2:$B$2047,'City centre offline (analysis)'!AD$1)</f>
        <v>0.73824973526026605</v>
      </c>
      <c r="AE35" s="6">
        <f>SUMIFS('city centre offline'!$C$2:$C$2047,'city centre offline'!$A$2:$A$2047,'City centre offline (analysis)'!$A35,'city centre offline'!$B$2:$B$2047,'City centre offline (analysis)'!AE$1)</f>
        <v>0.74157636111579905</v>
      </c>
      <c r="AF35" s="6">
        <f>SUMIFS('city centre offline'!$C$2:$C$2047,'city centre offline'!$A$2:$A$2047,'City centre offline (analysis)'!$A35,'city centre offline'!$B$2:$B$2047,'City centre offline (analysis)'!AF$1)</f>
        <v>0.85368968190819605</v>
      </c>
      <c r="AG35" s="6">
        <f>SUMIFS('city centre offline'!$C$2:$C$2047,'city centre offline'!$A$2:$A$2047,'City centre offline (analysis)'!$A35,'city centre offline'!$B$2:$B$2047,'City centre offline (analysis)'!AG$1)</f>
        <v>0.98869485994672701</v>
      </c>
      <c r="AH35" s="6">
        <f>SUMIFS('city centre offline'!$C$2:$C$2047,'city centre offline'!$A$2:$A$2047,'City centre offline (analysis)'!$A35,'city centre offline'!$B$2:$B$2047,'City centre offline (analysis)'!AH$1)</f>
        <v>0.94261057623877598</v>
      </c>
      <c r="AK35" t="s">
        <v>18</v>
      </c>
      <c r="AL35" s="6">
        <v>0.89740709155509402</v>
      </c>
      <c r="AO35" t="s">
        <v>45</v>
      </c>
      <c r="AP35" s="6">
        <v>0.89973086956505199</v>
      </c>
      <c r="AQ35" s="6">
        <f>VLOOKUP(AO35,'Overall city offline (analysis)'!$AK$2:$AL$63,2,FALSE)</f>
        <v>1.03759901484759</v>
      </c>
      <c r="AR35" s="20">
        <f t="shared" si="0"/>
        <v>13.786814528253799</v>
      </c>
      <c r="AS35" s="20">
        <f>VLOOKUP(AO35,'CC share tops bottoms'!$A$2:$F$63,6,FALSE)</f>
        <v>-0.92455691251522032</v>
      </c>
    </row>
    <row r="36" spans="1:45" x14ac:dyDescent="0.25">
      <c r="A36" t="s">
        <v>41</v>
      </c>
      <c r="B36" s="6">
        <f>SUMIFS('city centre offline'!$C$2:$C$2047,'city centre offline'!$A$2:$A$2047,'City centre offline (analysis)'!$A36,'city centre offline'!$B$2:$B$2047,'City centre offline (analysis)'!B$1)</f>
        <v>0.80778871131060703</v>
      </c>
      <c r="C36" s="6">
        <f>SUMIFS('city centre offline'!$C$2:$C$2047,'city centre offline'!$A$2:$A$2047,'City centre offline (analysis)'!$A36,'city centre offline'!$B$2:$B$2047,'City centre offline (analysis)'!C$1)</f>
        <v>0.80759331953493496</v>
      </c>
      <c r="D36" s="6">
        <f>SUMIFS('city centre offline'!$C$2:$C$2047,'city centre offline'!$A$2:$A$2047,'City centre offline (analysis)'!$A36,'city centre offline'!$B$2:$B$2047,'City centre offline (analysis)'!D$1)</f>
        <v>0.96726270412392301</v>
      </c>
      <c r="E36" s="6">
        <f>SUMIFS('city centre offline'!$C$2:$C$2047,'city centre offline'!$A$2:$A$2047,'City centre offline (analysis)'!$A36,'city centre offline'!$B$2:$B$2047,'City centre offline (analysis)'!E$1)</f>
        <v>0.92694026212991099</v>
      </c>
      <c r="F36" s="6">
        <f>SUMIFS('city centre offline'!$C$2:$C$2047,'city centre offline'!$A$2:$A$2047,'City centre offline (analysis)'!$A36,'city centre offline'!$B$2:$B$2047,'City centre offline (analysis)'!F$1)</f>
        <v>0.98206951722743197</v>
      </c>
      <c r="G36" s="6">
        <f>SUMIFS('city centre offline'!$C$2:$C$2047,'city centre offline'!$A$2:$A$2047,'City centre offline (analysis)'!$A36,'city centre offline'!$B$2:$B$2047,'City centre offline (analysis)'!G$1)</f>
        <v>0.96738064000565205</v>
      </c>
      <c r="H36" s="6">
        <f>SUMIFS('city centre offline'!$C$2:$C$2047,'city centre offline'!$A$2:$A$2047,'City centre offline (analysis)'!$A36,'city centre offline'!$B$2:$B$2047,'City centre offline (analysis)'!H$1)</f>
        <v>0.96686388067836604</v>
      </c>
      <c r="I36" s="6">
        <f>SUMIFS('city centre offline'!$C$2:$C$2047,'city centre offline'!$A$2:$A$2047,'City centre offline (analysis)'!$A36,'city centre offline'!$B$2:$B$2047,'City centre offline (analysis)'!I$1)</f>
        <v>1.00706774493038</v>
      </c>
      <c r="J36" s="6">
        <f>SUMIFS('city centre offline'!$C$2:$C$2047,'city centre offline'!$A$2:$A$2047,'City centre offline (analysis)'!$A36,'city centre offline'!$B$2:$B$2047,'City centre offline (analysis)'!J$1)</f>
        <v>0.93477643940380095</v>
      </c>
      <c r="K36" s="6">
        <f>SUMIFS('city centre offline'!$C$2:$C$2047,'city centre offline'!$A$2:$A$2047,'City centre offline (analysis)'!$A36,'city centre offline'!$B$2:$B$2047,'City centre offline (analysis)'!K$1)</f>
        <v>1.0024107443716801</v>
      </c>
      <c r="L36" s="6">
        <f>SUMIFS('city centre offline'!$C$2:$C$2047,'city centre offline'!$A$2:$A$2047,'City centre offline (analysis)'!$A36,'city centre offline'!$B$2:$B$2047,'City centre offline (analysis)'!L$1)</f>
        <v>1.1365925279686799</v>
      </c>
      <c r="M36" s="6">
        <f>SUMIFS('city centre offline'!$C$2:$C$2047,'city centre offline'!$A$2:$A$2047,'City centre offline (analysis)'!$A36,'city centre offline'!$B$2:$B$2047,'City centre offline (analysis)'!M$1)</f>
        <v>1.4932535083146401</v>
      </c>
      <c r="N36" s="6">
        <f>SUMIFS('city centre offline'!$C$2:$C$2047,'city centre offline'!$A$2:$A$2047,'City centre offline (analysis)'!$A36,'city centre offline'!$B$2:$B$2047,'City centre offline (analysis)'!N$1)</f>
        <v>0.85877647473781304</v>
      </c>
      <c r="O36" s="6">
        <f>SUMIFS('city centre offline'!$C$2:$C$2047,'city centre offline'!$A$2:$A$2047,'City centre offline (analysis)'!$A36,'city centre offline'!$B$2:$B$2047,'City centre offline (analysis)'!O$1)</f>
        <v>0.902579035578436</v>
      </c>
      <c r="P36" s="6">
        <f>SUMIFS('city centre offline'!$C$2:$C$2047,'city centre offline'!$A$2:$A$2047,'City centre offline (analysis)'!$A36,'city centre offline'!$B$2:$B$2047,'City centre offline (analysis)'!P$1)</f>
        <v>0.76599921446207997</v>
      </c>
      <c r="Q36" s="6">
        <f>SUMIFS('city centre offline'!$C$2:$C$2047,'city centre offline'!$A$2:$A$2047,'City centre offline (analysis)'!$A36,'city centre offline'!$B$2:$B$2047,'City centre offline (analysis)'!Q$1)</f>
        <v>0.35564575708638402</v>
      </c>
      <c r="R36" s="6">
        <f>SUMIFS('city centre offline'!$C$2:$C$2047,'city centre offline'!$A$2:$A$2047,'City centre offline (analysis)'!$A36,'city centre offline'!$B$2:$B$2047,'City centre offline (analysis)'!R$1)</f>
        <v>0.46678307859249601</v>
      </c>
      <c r="S36" s="6">
        <f>SUMIFS('city centre offline'!$C$2:$C$2047,'city centre offline'!$A$2:$A$2047,'City centre offline (analysis)'!$A36,'city centre offline'!$B$2:$B$2047,'City centre offline (analysis)'!S$1)</f>
        <v>0.69188783568621104</v>
      </c>
      <c r="T36" s="6">
        <f>SUMIFS('city centre offline'!$C$2:$C$2047,'city centre offline'!$A$2:$A$2047,'City centre offline (analysis)'!$A36,'city centre offline'!$B$2:$B$2047,'City centre offline (analysis)'!T$1)</f>
        <v>0.93471367022377405</v>
      </c>
      <c r="U36" s="6">
        <f>SUMIFS('city centre offline'!$C$2:$C$2047,'city centre offline'!$A$2:$A$2047,'City centre offline (analysis)'!$A36,'city centre offline'!$B$2:$B$2047,'City centre offline (analysis)'!U$1)</f>
        <v>0.97894849780735704</v>
      </c>
      <c r="V36" s="6">
        <f>SUMIFS('city centre offline'!$C$2:$C$2047,'city centre offline'!$A$2:$A$2047,'City centre offline (analysis)'!$A36,'city centre offline'!$B$2:$B$2047,'City centre offline (analysis)'!V$1)</f>
        <v>0.91042853977337002</v>
      </c>
      <c r="W36" s="6">
        <f>SUMIFS('city centre offline'!$C$2:$C$2047,'city centre offline'!$A$2:$A$2047,'City centre offline (analysis)'!$A36,'city centre offline'!$B$2:$B$2047,'City centre offline (analysis)'!W$1)</f>
        <v>1.03652127216761</v>
      </c>
      <c r="X36" s="6">
        <f>SUMIFS('city centre offline'!$C$2:$C$2047,'city centre offline'!$A$2:$A$2047,'City centre offline (analysis)'!$A36,'city centre offline'!$B$2:$B$2047,'City centre offline (analysis)'!X$1)</f>
        <v>0.68701039178316903</v>
      </c>
      <c r="Y36" s="6">
        <f>SUMIFS('city centre offline'!$C$2:$C$2047,'city centre offline'!$A$2:$A$2047,'City centre offline (analysis)'!$A36,'city centre offline'!$B$2:$B$2047,'City centre offline (analysis)'!Y$1)</f>
        <v>1.39800460578724</v>
      </c>
      <c r="Z36" s="6">
        <f>SUMIFS('city centre offline'!$C$2:$C$2047,'city centre offline'!$A$2:$A$2047,'City centre offline (analysis)'!$A36,'city centre offline'!$B$2:$B$2047,'City centre offline (analysis)'!Z$1)</f>
        <v>0.437060749782618</v>
      </c>
      <c r="AA36" s="6">
        <f>SUMIFS('city centre offline'!$C$2:$C$2047,'city centre offline'!$A$2:$A$2047,'City centre offline (analysis)'!$A36,'city centre offline'!$B$2:$B$2047,'City centre offline (analysis)'!AA$1)</f>
        <v>0.45102167662972098</v>
      </c>
      <c r="AB36" s="6">
        <f>SUMIFS('city centre offline'!$C$2:$C$2047,'city centre offline'!$A$2:$A$2047,'City centre offline (analysis)'!$A36,'city centre offline'!$B$2:$B$2047,'City centre offline (analysis)'!AB$1)</f>
        <v>0.53988705054053898</v>
      </c>
      <c r="AC36" s="6">
        <f>SUMIFS('city centre offline'!$C$2:$C$2047,'city centre offline'!$A$2:$A$2047,'City centre offline (analysis)'!$A36,'city centre offline'!$B$2:$B$2047,'City centre offline (analysis)'!AC$1)</f>
        <v>0.91796473057446604</v>
      </c>
      <c r="AD36" s="6">
        <f>SUMIFS('city centre offline'!$C$2:$C$2047,'city centre offline'!$A$2:$A$2047,'City centre offline (analysis)'!$A36,'city centre offline'!$B$2:$B$2047,'City centre offline (analysis)'!AD$1)</f>
        <v>1.0619445967965599</v>
      </c>
      <c r="AE36" s="6">
        <f>SUMIFS('city centre offline'!$C$2:$C$2047,'city centre offline'!$A$2:$A$2047,'City centre offline (analysis)'!$A36,'city centre offline'!$B$2:$B$2047,'City centre offline (analysis)'!AE$1)</f>
        <v>1.0059806095478001</v>
      </c>
      <c r="AF36" s="6">
        <f>SUMIFS('city centre offline'!$C$2:$C$2047,'city centre offline'!$A$2:$A$2047,'City centre offline (analysis)'!$A36,'city centre offline'!$B$2:$B$2047,'City centre offline (analysis)'!AF$1)</f>
        <v>1.0473866210339899</v>
      </c>
      <c r="AG36" s="6">
        <f>SUMIFS('city centre offline'!$C$2:$C$2047,'city centre offline'!$A$2:$A$2047,'City centre offline (analysis)'!$A36,'city centre offline'!$B$2:$B$2047,'City centre offline (analysis)'!AG$1)</f>
        <v>1.03116864721931</v>
      </c>
      <c r="AH36" s="6">
        <f>SUMIFS('city centre offline'!$C$2:$C$2047,'city centre offline'!$A$2:$A$2047,'City centre offline (analysis)'!$A36,'city centre offline'!$B$2:$B$2047,'City centre offline (analysis)'!AH$1)</f>
        <v>0.97291270531324703</v>
      </c>
      <c r="AK36" t="s">
        <v>11</v>
      </c>
      <c r="AL36" s="6">
        <v>0.89516399125452895</v>
      </c>
      <c r="AO36" t="s">
        <v>18</v>
      </c>
      <c r="AP36" s="6">
        <v>0.89740709155509402</v>
      </c>
      <c r="AQ36" s="6">
        <f>VLOOKUP(AO36,'Overall city offline (analysis)'!$AK$2:$AL$63,2,FALSE)</f>
        <v>1.01727209111691</v>
      </c>
      <c r="AR36" s="20">
        <f t="shared" si="0"/>
        <v>11.986499956181596</v>
      </c>
      <c r="AS36" s="20">
        <f>VLOOKUP(AO36,'CC share tops bottoms'!$A$2:$F$63,6,FALSE)</f>
        <v>-0.93301223515086651</v>
      </c>
    </row>
    <row r="37" spans="1:45" x14ac:dyDescent="0.25">
      <c r="A37" t="s">
        <v>42</v>
      </c>
      <c r="B37" s="6">
        <f>SUMIFS('city centre offline'!$C$2:$C$2047,'city centre offline'!$A$2:$A$2047,'City centre offline (analysis)'!$A37,'city centre offline'!$B$2:$B$2047,'City centre offline (analysis)'!B$1)</f>
        <v>0.73909106711627104</v>
      </c>
      <c r="C37" s="6">
        <f>SUMIFS('city centre offline'!$C$2:$C$2047,'city centre offline'!$A$2:$A$2047,'City centre offline (analysis)'!$A37,'city centre offline'!$B$2:$B$2047,'City centre offline (analysis)'!C$1)</f>
        <v>0.76139173030974205</v>
      </c>
      <c r="D37" s="6">
        <f>SUMIFS('city centre offline'!$C$2:$C$2047,'city centre offline'!$A$2:$A$2047,'City centre offline (analysis)'!$A37,'city centre offline'!$B$2:$B$2047,'City centre offline (analysis)'!D$1)</f>
        <v>0.96070094340691004</v>
      </c>
      <c r="E37" s="6">
        <f>SUMIFS('city centre offline'!$C$2:$C$2047,'city centre offline'!$A$2:$A$2047,'City centre offline (analysis)'!$A37,'city centre offline'!$B$2:$B$2047,'City centre offline (analysis)'!E$1)</f>
        <v>0.84656274372356499</v>
      </c>
      <c r="F37" s="6">
        <f>SUMIFS('city centre offline'!$C$2:$C$2047,'city centre offline'!$A$2:$A$2047,'City centre offline (analysis)'!$A37,'city centre offline'!$B$2:$B$2047,'City centre offline (analysis)'!F$1)</f>
        <v>0.97190272065245198</v>
      </c>
      <c r="G37" s="6">
        <f>SUMIFS('city centre offline'!$C$2:$C$2047,'city centre offline'!$A$2:$A$2047,'City centre offline (analysis)'!$A37,'city centre offline'!$B$2:$B$2047,'City centre offline (analysis)'!G$1)</f>
        <v>0.97374258281843795</v>
      </c>
      <c r="H37" s="6">
        <f>SUMIFS('city centre offline'!$C$2:$C$2047,'city centre offline'!$A$2:$A$2047,'City centre offline (analysis)'!$A37,'city centre offline'!$B$2:$B$2047,'City centre offline (analysis)'!H$1)</f>
        <v>0.937550087495713</v>
      </c>
      <c r="I37" s="6">
        <f>SUMIFS('city centre offline'!$C$2:$C$2047,'city centre offline'!$A$2:$A$2047,'City centre offline (analysis)'!$A37,'city centre offline'!$B$2:$B$2047,'City centre offline (analysis)'!I$1)</f>
        <v>1.00400114277851</v>
      </c>
      <c r="J37" s="6">
        <f>SUMIFS('city centre offline'!$C$2:$C$2047,'city centre offline'!$A$2:$A$2047,'City centre offline (analysis)'!$A37,'city centre offline'!$B$2:$B$2047,'City centre offline (analysis)'!J$1)</f>
        <v>0.88350279162498302</v>
      </c>
      <c r="K37" s="6">
        <f>SUMIFS('city centre offline'!$C$2:$C$2047,'city centre offline'!$A$2:$A$2047,'City centre offline (analysis)'!$A37,'city centre offline'!$B$2:$B$2047,'City centre offline (analysis)'!K$1)</f>
        <v>0.974852724664797</v>
      </c>
      <c r="L37" s="6">
        <f>SUMIFS('city centre offline'!$C$2:$C$2047,'city centre offline'!$A$2:$A$2047,'City centre offline (analysis)'!$A37,'city centre offline'!$B$2:$B$2047,'City centre offline (analysis)'!L$1)</f>
        <v>1.1344055650015501</v>
      </c>
      <c r="M37" s="6">
        <f>SUMIFS('city centre offline'!$C$2:$C$2047,'city centre offline'!$A$2:$A$2047,'City centre offline (analysis)'!$A37,'city centre offline'!$B$2:$B$2047,'City centre offline (analysis)'!M$1)</f>
        <v>1.81229590040707</v>
      </c>
      <c r="N37" s="6">
        <f>SUMIFS('city centre offline'!$C$2:$C$2047,'city centre offline'!$A$2:$A$2047,'City centre offline (analysis)'!$A37,'city centre offline'!$B$2:$B$2047,'City centre offline (analysis)'!N$1)</f>
        <v>0.74925654313750001</v>
      </c>
      <c r="O37" s="6">
        <f>SUMIFS('city centre offline'!$C$2:$C$2047,'city centre offline'!$A$2:$A$2047,'City centre offline (analysis)'!$A37,'city centre offline'!$B$2:$B$2047,'City centre offline (analysis)'!O$1)</f>
        <v>0.78408828221239701</v>
      </c>
      <c r="P37" s="6">
        <f>SUMIFS('city centre offline'!$C$2:$C$2047,'city centre offline'!$A$2:$A$2047,'City centre offline (analysis)'!$A37,'city centre offline'!$B$2:$B$2047,'City centre offline (analysis)'!P$1)</f>
        <v>0.53811587730888799</v>
      </c>
      <c r="Q37" s="6">
        <f>SUMIFS('city centre offline'!$C$2:$C$2047,'city centre offline'!$A$2:$A$2047,'City centre offline (analysis)'!$A37,'city centre offline'!$B$2:$B$2047,'City centre offline (analysis)'!Q$1)</f>
        <v>7.8881207275473098E-2</v>
      </c>
      <c r="R37" s="6">
        <f>SUMIFS('city centre offline'!$C$2:$C$2047,'city centre offline'!$A$2:$A$2047,'City centre offline (analysis)'!$A37,'city centre offline'!$B$2:$B$2047,'City centre offline (analysis)'!R$1)</f>
        <v>8.9910250208728004E-2</v>
      </c>
      <c r="S37" s="6">
        <f>SUMIFS('city centre offline'!$C$2:$C$2047,'city centre offline'!$A$2:$A$2047,'City centre offline (analysis)'!$A37,'city centre offline'!$B$2:$B$2047,'City centre offline (analysis)'!S$1)</f>
        <v>0.36870384883725099</v>
      </c>
      <c r="T37" s="6">
        <f>SUMIFS('city centre offline'!$C$2:$C$2047,'city centre offline'!$A$2:$A$2047,'City centre offline (analysis)'!$A37,'city centre offline'!$B$2:$B$2047,'City centre offline (analysis)'!T$1)</f>
        <v>0.76055972565906604</v>
      </c>
      <c r="U37" s="6">
        <f>SUMIFS('city centre offline'!$C$2:$C$2047,'city centre offline'!$A$2:$A$2047,'City centre offline (analysis)'!$A37,'city centre offline'!$B$2:$B$2047,'City centre offline (analysis)'!U$1)</f>
        <v>0.92204211270417102</v>
      </c>
      <c r="V37" s="6">
        <f>SUMIFS('city centre offline'!$C$2:$C$2047,'city centre offline'!$A$2:$A$2047,'City centre offline (analysis)'!$A37,'city centre offline'!$B$2:$B$2047,'City centre offline (analysis)'!V$1)</f>
        <v>0.728974692597118</v>
      </c>
      <c r="W37" s="6">
        <f>SUMIFS('city centre offline'!$C$2:$C$2047,'city centre offline'!$A$2:$A$2047,'City centre offline (analysis)'!$A37,'city centre offline'!$B$2:$B$2047,'City centre offline (analysis)'!W$1)</f>
        <v>0.80890869384355202</v>
      </c>
      <c r="X37" s="6">
        <f>SUMIFS('city centre offline'!$C$2:$C$2047,'city centre offline'!$A$2:$A$2047,'City centre offline (analysis)'!$A37,'city centre offline'!$B$2:$B$2047,'City centre offline (analysis)'!X$1)</f>
        <v>0.33626029296472598</v>
      </c>
      <c r="Y37" s="6">
        <f>SUMIFS('city centre offline'!$C$2:$C$2047,'city centre offline'!$A$2:$A$2047,'City centre offline (analysis)'!$A37,'city centre offline'!$B$2:$B$2047,'City centre offline (analysis)'!Y$1)</f>
        <v>1.39453393713925</v>
      </c>
      <c r="Z37" s="6">
        <f>SUMIFS('city centre offline'!$C$2:$C$2047,'city centre offline'!$A$2:$A$2047,'City centre offline (analysis)'!$A37,'city centre offline'!$B$2:$B$2047,'City centre offline (analysis)'!Z$1)</f>
        <v>0.12598415682269101</v>
      </c>
      <c r="AA37" s="6">
        <f>SUMIFS('city centre offline'!$C$2:$C$2047,'city centre offline'!$A$2:$A$2047,'City centre offline (analysis)'!$A37,'city centre offline'!$B$2:$B$2047,'City centre offline (analysis)'!AA$1)</f>
        <v>0.12335163818331001</v>
      </c>
      <c r="AB37" s="6">
        <f>SUMIFS('city centre offline'!$C$2:$C$2047,'city centre offline'!$A$2:$A$2047,'City centre offline (analysis)'!$A37,'city centre offline'!$B$2:$B$2047,'City centre offline (analysis)'!AB$1)</f>
        <v>0.148776462933357</v>
      </c>
      <c r="AC37" s="6">
        <f>SUMIFS('city centre offline'!$C$2:$C$2047,'city centre offline'!$A$2:$A$2047,'City centre offline (analysis)'!$A37,'city centre offline'!$B$2:$B$2047,'City centre offline (analysis)'!AC$1)</f>
        <v>0.67150680525766804</v>
      </c>
      <c r="AD37" s="6">
        <f>SUMIFS('city centre offline'!$C$2:$C$2047,'city centre offline'!$A$2:$A$2047,'City centre offline (analysis)'!$A37,'city centre offline'!$B$2:$B$2047,'City centre offline (analysis)'!AD$1)</f>
        <v>0.94715665196050003</v>
      </c>
      <c r="AE37" s="6">
        <f>SUMIFS('city centre offline'!$C$2:$C$2047,'city centre offline'!$A$2:$A$2047,'City centre offline (analysis)'!$A37,'city centre offline'!$B$2:$B$2047,'City centre offline (analysis)'!AE$1)</f>
        <v>0.94032752463482405</v>
      </c>
      <c r="AF37" s="6">
        <f>SUMIFS('city centre offline'!$C$2:$C$2047,'city centre offline'!$A$2:$A$2047,'City centre offline (analysis)'!$A37,'city centre offline'!$B$2:$B$2047,'City centre offline (analysis)'!AF$1)</f>
        <v>0.97328158124780595</v>
      </c>
      <c r="AG37" s="6">
        <f>SUMIFS('city centre offline'!$C$2:$C$2047,'city centre offline'!$A$2:$A$2047,'City centre offline (analysis)'!$A37,'city centre offline'!$B$2:$B$2047,'City centre offline (analysis)'!AG$1)</f>
        <v>1.07578684812604</v>
      </c>
      <c r="AH37" s="6">
        <f>SUMIFS('city centre offline'!$C$2:$C$2047,'city centre offline'!$A$2:$A$2047,'City centre offline (analysis)'!$A37,'city centre offline'!$B$2:$B$2047,'City centre offline (analysis)'!AH$1)</f>
        <v>0.95201481234227203</v>
      </c>
      <c r="AK37" t="s">
        <v>48</v>
      </c>
      <c r="AL37" s="6">
        <v>0.89385379929944098</v>
      </c>
      <c r="AO37" t="s">
        <v>11</v>
      </c>
      <c r="AP37" s="6">
        <v>0.89516399125452895</v>
      </c>
      <c r="AQ37" s="6">
        <f>VLOOKUP(AO37,'Overall city offline (analysis)'!$AK$2:$AL$63,2,FALSE)</f>
        <v>1.11372706892955</v>
      </c>
      <c r="AR37" s="20">
        <f t="shared" si="0"/>
        <v>21.856307767502102</v>
      </c>
      <c r="AS37" s="20">
        <f>VLOOKUP(AO37,'CC share tops bottoms'!$A$2:$F$63,6,FALSE)</f>
        <v>-0.97171501709811947</v>
      </c>
    </row>
    <row r="38" spans="1:45" x14ac:dyDescent="0.25">
      <c r="A38" t="s">
        <v>43</v>
      </c>
      <c r="B38" s="6">
        <f>SUMIFS('city centre offline'!$C$2:$C$2047,'city centre offline'!$A$2:$A$2047,'City centre offline (analysis)'!$A38,'city centre offline'!$B$2:$B$2047,'City centre offline (analysis)'!B$1)</f>
        <v>0.78181123846215905</v>
      </c>
      <c r="C38" s="6">
        <f>SUMIFS('city centre offline'!$C$2:$C$2047,'city centre offline'!$A$2:$A$2047,'City centre offline (analysis)'!$A38,'city centre offline'!$B$2:$B$2047,'City centre offline (analysis)'!C$1)</f>
        <v>0.769753112247194</v>
      </c>
      <c r="D38" s="6">
        <f>SUMIFS('city centre offline'!$C$2:$C$2047,'city centre offline'!$A$2:$A$2047,'City centre offline (analysis)'!$A38,'city centre offline'!$B$2:$B$2047,'City centre offline (analysis)'!D$1)</f>
        <v>0.94055558667987804</v>
      </c>
      <c r="E38" s="6">
        <f>SUMIFS('city centre offline'!$C$2:$C$2047,'city centre offline'!$A$2:$A$2047,'City centre offline (analysis)'!$A38,'city centre offline'!$B$2:$B$2047,'City centre offline (analysis)'!E$1)</f>
        <v>0.92127060453919396</v>
      </c>
      <c r="F38" s="6">
        <f>SUMIFS('city centre offline'!$C$2:$C$2047,'city centre offline'!$A$2:$A$2047,'City centre offline (analysis)'!$A38,'city centre offline'!$B$2:$B$2047,'City centre offline (analysis)'!F$1)</f>
        <v>0.98488326864439202</v>
      </c>
      <c r="G38" s="6">
        <f>SUMIFS('city centre offline'!$C$2:$C$2047,'city centre offline'!$A$2:$A$2047,'City centre offline (analysis)'!$A38,'city centre offline'!$B$2:$B$2047,'City centre offline (analysis)'!G$1)</f>
        <v>0.96008824415988503</v>
      </c>
      <c r="H38" s="6">
        <f>SUMIFS('city centre offline'!$C$2:$C$2047,'city centre offline'!$A$2:$A$2047,'City centre offline (analysis)'!$A38,'city centre offline'!$B$2:$B$2047,'City centre offline (analysis)'!H$1)</f>
        <v>0.97624406381869</v>
      </c>
      <c r="I38" s="6">
        <f>SUMIFS('city centre offline'!$C$2:$C$2047,'city centre offline'!$A$2:$A$2047,'City centre offline (analysis)'!$A38,'city centre offline'!$B$2:$B$2047,'City centre offline (analysis)'!I$1)</f>
        <v>0.99665345034071695</v>
      </c>
      <c r="J38" s="6">
        <f>SUMIFS('city centre offline'!$C$2:$C$2047,'city centre offline'!$A$2:$A$2047,'City centre offline (analysis)'!$A38,'city centre offline'!$B$2:$B$2047,'City centre offline (analysis)'!J$1)</f>
        <v>0.88558906103058499</v>
      </c>
      <c r="K38" s="6">
        <f>SUMIFS('city centre offline'!$C$2:$C$2047,'city centre offline'!$A$2:$A$2047,'City centre offline (analysis)'!$A38,'city centre offline'!$B$2:$B$2047,'City centre offline (analysis)'!K$1)</f>
        <v>0.97433492503000496</v>
      </c>
      <c r="L38" s="6">
        <f>SUMIFS('city centre offline'!$C$2:$C$2047,'city centre offline'!$A$2:$A$2047,'City centre offline (analysis)'!$A38,'city centre offline'!$B$2:$B$2047,'City centre offline (analysis)'!L$1)</f>
        <v>1.1760359723254401</v>
      </c>
      <c r="M38" s="6">
        <f>SUMIFS('city centre offline'!$C$2:$C$2047,'city centre offline'!$A$2:$A$2047,'City centre offline (analysis)'!$A38,'city centre offline'!$B$2:$B$2047,'City centre offline (analysis)'!M$1)</f>
        <v>1.63278047272186</v>
      </c>
      <c r="N38" s="6">
        <f>SUMIFS('city centre offline'!$C$2:$C$2047,'city centre offline'!$A$2:$A$2047,'City centre offline (analysis)'!$A38,'city centre offline'!$B$2:$B$2047,'City centre offline (analysis)'!N$1)</f>
        <v>0.82191198715007796</v>
      </c>
      <c r="O38" s="6">
        <f>SUMIFS('city centre offline'!$C$2:$C$2047,'city centre offline'!$A$2:$A$2047,'City centre offline (analysis)'!$A38,'city centre offline'!$B$2:$B$2047,'City centre offline (analysis)'!O$1)</f>
        <v>0.84266965840486197</v>
      </c>
      <c r="P38" s="6">
        <f>SUMIFS('city centre offline'!$C$2:$C$2047,'city centre offline'!$A$2:$A$2047,'City centre offline (analysis)'!$A38,'city centre offline'!$B$2:$B$2047,'City centre offline (analysis)'!P$1)</f>
        <v>0.55509486093579596</v>
      </c>
      <c r="Q38" s="6">
        <f>SUMIFS('city centre offline'!$C$2:$C$2047,'city centre offline'!$A$2:$A$2047,'City centre offline (analysis)'!$A38,'city centre offline'!$B$2:$B$2047,'City centre offline (analysis)'!Q$1)</f>
        <v>0.14743227200196199</v>
      </c>
      <c r="R38" s="6">
        <f>SUMIFS('city centre offline'!$C$2:$C$2047,'city centre offline'!$A$2:$A$2047,'City centre offline (analysis)'!$A38,'city centre offline'!$B$2:$B$2047,'City centre offline (analysis)'!R$1)</f>
        <v>0.20765343556472399</v>
      </c>
      <c r="S38" s="6">
        <f>SUMIFS('city centre offline'!$C$2:$C$2047,'city centre offline'!$A$2:$A$2047,'City centre offline (analysis)'!$A38,'city centre offline'!$B$2:$B$2047,'City centre offline (analysis)'!S$1)</f>
        <v>0.36240580462240002</v>
      </c>
      <c r="T38" s="6">
        <f>SUMIFS('city centre offline'!$C$2:$C$2047,'city centre offline'!$A$2:$A$2047,'City centre offline (analysis)'!$A38,'city centre offline'!$B$2:$B$2047,'City centre offline (analysis)'!T$1)</f>
        <v>0.59368177591335602</v>
      </c>
      <c r="U38" s="6">
        <f>SUMIFS('city centre offline'!$C$2:$C$2047,'city centre offline'!$A$2:$A$2047,'City centre offline (analysis)'!$A38,'city centre offline'!$B$2:$B$2047,'City centre offline (analysis)'!U$1)</f>
        <v>0.70790923729837596</v>
      </c>
      <c r="V38" s="6">
        <f>SUMIFS('city centre offline'!$C$2:$C$2047,'city centre offline'!$A$2:$A$2047,'City centre offline (analysis)'!$A38,'city centre offline'!$B$2:$B$2047,'City centre offline (analysis)'!V$1)</f>
        <v>0.64118405593413197</v>
      </c>
      <c r="W38" s="6">
        <f>SUMIFS('city centre offline'!$C$2:$C$2047,'city centre offline'!$A$2:$A$2047,'City centre offline (analysis)'!$A38,'city centre offline'!$B$2:$B$2047,'City centre offline (analysis)'!W$1)</f>
        <v>0.76219412682408205</v>
      </c>
      <c r="X38" s="6">
        <f>SUMIFS('city centre offline'!$C$2:$C$2047,'city centre offline'!$A$2:$A$2047,'City centre offline (analysis)'!$A38,'city centre offline'!$B$2:$B$2047,'City centre offline (analysis)'!X$1)</f>
        <v>0.33121606644471502</v>
      </c>
      <c r="Y38" s="6">
        <f>SUMIFS('city centre offline'!$C$2:$C$2047,'city centre offline'!$A$2:$A$2047,'City centre offline (analysis)'!$A38,'city centre offline'!$B$2:$B$2047,'City centre offline (analysis)'!Y$1)</f>
        <v>0.86938394945250896</v>
      </c>
      <c r="Z38" s="6">
        <f>SUMIFS('city centre offline'!$C$2:$C$2047,'city centre offline'!$A$2:$A$2047,'City centre offline (analysis)'!$A38,'city centre offline'!$B$2:$B$2047,'City centre offline (analysis)'!Z$1)</f>
        <v>0.193013487472111</v>
      </c>
      <c r="AA38" s="6">
        <f>SUMIFS('city centre offline'!$C$2:$C$2047,'city centre offline'!$A$2:$A$2047,'City centre offline (analysis)'!$A38,'city centre offline'!$B$2:$B$2047,'City centre offline (analysis)'!AA$1)</f>
        <v>0.20495655068839899</v>
      </c>
      <c r="AB38" s="6">
        <f>SUMIFS('city centre offline'!$C$2:$C$2047,'city centre offline'!$A$2:$A$2047,'City centre offline (analysis)'!$A38,'city centre offline'!$B$2:$B$2047,'City centre offline (analysis)'!AB$1)</f>
        <v>0.246072961392312</v>
      </c>
      <c r="AC38" s="6">
        <f>SUMIFS('city centre offline'!$C$2:$C$2047,'city centre offline'!$A$2:$A$2047,'City centre offline (analysis)'!$A38,'city centre offline'!$B$2:$B$2047,'City centre offline (analysis)'!AC$1)</f>
        <v>0.56794866734510996</v>
      </c>
      <c r="AD38" s="6">
        <f>SUMIFS('city centre offline'!$C$2:$C$2047,'city centre offline'!$A$2:$A$2047,'City centre offline (analysis)'!$A38,'city centre offline'!$B$2:$B$2047,'City centre offline (analysis)'!AD$1)</f>
        <v>0.78622034661936702</v>
      </c>
      <c r="AE38" s="6">
        <f>SUMIFS('city centre offline'!$C$2:$C$2047,'city centre offline'!$A$2:$A$2047,'City centre offline (analysis)'!$A38,'city centre offline'!$B$2:$B$2047,'City centre offline (analysis)'!AE$1)</f>
        <v>0.74169968749820803</v>
      </c>
      <c r="AF38" s="6">
        <f>SUMIFS('city centre offline'!$C$2:$C$2047,'city centre offline'!$A$2:$A$2047,'City centre offline (analysis)'!$A38,'city centre offline'!$B$2:$B$2047,'City centre offline (analysis)'!AF$1)</f>
        <v>0.82614370959289296</v>
      </c>
      <c r="AG38" s="6">
        <f>SUMIFS('city centre offline'!$C$2:$C$2047,'city centre offline'!$A$2:$A$2047,'City centre offline (analysis)'!$A38,'city centre offline'!$B$2:$B$2047,'City centre offline (analysis)'!AG$1)</f>
        <v>0.89724724676276402</v>
      </c>
      <c r="AH38" s="6">
        <f>SUMIFS('city centre offline'!$C$2:$C$2047,'city centre offline'!$A$2:$A$2047,'City centre offline (analysis)'!$A38,'city centre offline'!$B$2:$B$2047,'City centre offline (analysis)'!AH$1)</f>
        <v>0.79462787142888103</v>
      </c>
      <c r="AK38" t="s">
        <v>36</v>
      </c>
      <c r="AL38" s="6">
        <v>0.89293180113067305</v>
      </c>
      <c r="AO38" t="s">
        <v>48</v>
      </c>
      <c r="AP38" s="6">
        <v>0.89385379929944098</v>
      </c>
      <c r="AQ38" s="6">
        <f>VLOOKUP(AO38,'Overall city offline (analysis)'!$AK$2:$AL$63,2,FALSE)</f>
        <v>1.03869550529945</v>
      </c>
      <c r="AR38" s="20">
        <f t="shared" si="0"/>
        <v>14.484170600000901</v>
      </c>
      <c r="AS38" s="20">
        <f>VLOOKUP(AO38,'CC share tops bottoms'!$A$2:$F$63,6,FALSE)</f>
        <v>-1.3864231793494552</v>
      </c>
    </row>
    <row r="39" spans="1:45" x14ac:dyDescent="0.25">
      <c r="A39" t="s">
        <v>44</v>
      </c>
      <c r="B39" s="6">
        <f>SUMIFS('city centre offline'!$C$2:$C$2047,'city centre offline'!$A$2:$A$2047,'City centre offline (analysis)'!$A39,'city centre offline'!$B$2:$B$2047,'City centre offline (analysis)'!B$1)</f>
        <v>0.79989276100477102</v>
      </c>
      <c r="C39" s="6">
        <f>SUMIFS('city centre offline'!$C$2:$C$2047,'city centre offline'!$A$2:$A$2047,'City centre offline (analysis)'!$A39,'city centre offline'!$B$2:$B$2047,'City centre offline (analysis)'!C$1)</f>
        <v>0.87571060030871095</v>
      </c>
      <c r="D39" s="6">
        <f>SUMIFS('city centre offline'!$C$2:$C$2047,'city centre offline'!$A$2:$A$2047,'City centre offline (analysis)'!$A39,'city centre offline'!$B$2:$B$2047,'City centre offline (analysis)'!D$1)</f>
        <v>0.99709413969989702</v>
      </c>
      <c r="E39" s="6">
        <f>SUMIFS('city centre offline'!$C$2:$C$2047,'city centre offline'!$A$2:$A$2047,'City centre offline (analysis)'!$A39,'city centre offline'!$B$2:$B$2047,'City centre offline (analysis)'!E$1)</f>
        <v>0.88213353442130704</v>
      </c>
      <c r="F39" s="6">
        <f>SUMIFS('city centre offline'!$C$2:$C$2047,'city centre offline'!$A$2:$A$2047,'City centre offline (analysis)'!$A39,'city centre offline'!$B$2:$B$2047,'City centre offline (analysis)'!F$1)</f>
        <v>1.0329252824727799</v>
      </c>
      <c r="G39" s="6">
        <f>SUMIFS('city centre offline'!$C$2:$C$2047,'city centre offline'!$A$2:$A$2047,'City centre offline (analysis)'!$A39,'city centre offline'!$B$2:$B$2047,'City centre offline (analysis)'!G$1)</f>
        <v>0.93066134239131104</v>
      </c>
      <c r="H39" s="6">
        <f>SUMIFS('city centre offline'!$C$2:$C$2047,'city centre offline'!$A$2:$A$2047,'City centre offline (analysis)'!$A39,'city centre offline'!$B$2:$B$2047,'City centre offline (analysis)'!H$1)</f>
        <v>0.92339761456861402</v>
      </c>
      <c r="I39" s="6">
        <f>SUMIFS('city centre offline'!$C$2:$C$2047,'city centre offline'!$A$2:$A$2047,'City centre offline (analysis)'!$A39,'city centre offline'!$B$2:$B$2047,'City centre offline (analysis)'!I$1)</f>
        <v>0.942486912012934</v>
      </c>
      <c r="J39" s="6">
        <f>SUMIFS('city centre offline'!$C$2:$C$2047,'city centre offline'!$A$2:$A$2047,'City centre offline (analysis)'!$A39,'city centre offline'!$B$2:$B$2047,'City centre offline (analysis)'!J$1)</f>
        <v>0.93776702666479494</v>
      </c>
      <c r="K39" s="6">
        <f>SUMIFS('city centre offline'!$C$2:$C$2047,'city centre offline'!$A$2:$A$2047,'City centre offline (analysis)'!$A39,'city centre offline'!$B$2:$B$2047,'City centre offline (analysis)'!K$1)</f>
        <v>1.0643126295827301</v>
      </c>
      <c r="L39" s="6">
        <f>SUMIFS('city centre offline'!$C$2:$C$2047,'city centre offline'!$A$2:$A$2047,'City centre offline (analysis)'!$A39,'city centre offline'!$B$2:$B$2047,'City centre offline (analysis)'!L$1)</f>
        <v>1.2041085615623699</v>
      </c>
      <c r="M39" s="6">
        <f>SUMIFS('city centre offline'!$C$2:$C$2047,'city centre offline'!$A$2:$A$2047,'City centre offline (analysis)'!$A39,'city centre offline'!$B$2:$B$2047,'City centre offline (analysis)'!M$1)</f>
        <v>1.40950959530978</v>
      </c>
      <c r="N39" s="6">
        <f>SUMIFS('city centre offline'!$C$2:$C$2047,'city centre offline'!$A$2:$A$2047,'City centre offline (analysis)'!$A39,'city centre offline'!$B$2:$B$2047,'City centre offline (analysis)'!N$1)</f>
        <v>0.85168364449663603</v>
      </c>
      <c r="O39" s="6">
        <f>SUMIFS('city centre offline'!$C$2:$C$2047,'city centre offline'!$A$2:$A$2047,'City centre offline (analysis)'!$A39,'city centre offline'!$B$2:$B$2047,'City centre offline (analysis)'!O$1)</f>
        <v>0.941468148610624</v>
      </c>
      <c r="P39" s="6">
        <f>SUMIFS('city centre offline'!$C$2:$C$2047,'city centre offline'!$A$2:$A$2047,'City centre offline (analysis)'!$A39,'city centre offline'!$B$2:$B$2047,'City centre offline (analysis)'!P$1)</f>
        <v>0.56958142398456602</v>
      </c>
      <c r="Q39" s="6">
        <f>SUMIFS('city centre offline'!$C$2:$C$2047,'city centre offline'!$A$2:$A$2047,'City centre offline (analysis)'!$A39,'city centre offline'!$B$2:$B$2047,'City centre offline (analysis)'!Q$1)</f>
        <v>5.96002494686892E-2</v>
      </c>
      <c r="R39" s="6">
        <f>SUMIFS('city centre offline'!$C$2:$C$2047,'city centre offline'!$A$2:$A$2047,'City centre offline (analysis)'!$A39,'city centre offline'!$B$2:$B$2047,'City centre offline (analysis)'!R$1)</f>
        <v>7.7167412349782305E-2</v>
      </c>
      <c r="S39" s="6">
        <f>SUMIFS('city centre offline'!$C$2:$C$2047,'city centre offline'!$A$2:$A$2047,'City centre offline (analysis)'!$A39,'city centre offline'!$B$2:$B$2047,'City centre offline (analysis)'!S$1)</f>
        <v>0.23864149641916099</v>
      </c>
      <c r="T39" s="6">
        <f>SUMIFS('city centre offline'!$C$2:$C$2047,'city centre offline'!$A$2:$A$2047,'City centre offline (analysis)'!$A39,'city centre offline'!$B$2:$B$2047,'City centre offline (analysis)'!T$1)</f>
        <v>0.55819011698790799</v>
      </c>
      <c r="U39" s="6">
        <f>SUMIFS('city centre offline'!$C$2:$C$2047,'city centre offline'!$A$2:$A$2047,'City centre offline (analysis)'!$A39,'city centre offline'!$B$2:$B$2047,'City centre offline (analysis)'!U$1)</f>
        <v>0.74817781751960899</v>
      </c>
      <c r="V39" s="6">
        <f>SUMIFS('city centre offline'!$C$2:$C$2047,'city centre offline'!$A$2:$A$2047,'City centre offline (analysis)'!$A39,'city centre offline'!$B$2:$B$2047,'City centre offline (analysis)'!V$1)</f>
        <v>0.65452431422961899</v>
      </c>
      <c r="W39" s="6">
        <f>SUMIFS('city centre offline'!$C$2:$C$2047,'city centre offline'!$A$2:$A$2047,'City centre offline (analysis)'!$A39,'city centre offline'!$B$2:$B$2047,'City centre offline (analysis)'!W$1)</f>
        <v>0.66295650681112095</v>
      </c>
      <c r="X39" s="6">
        <f>SUMIFS('city centre offline'!$C$2:$C$2047,'city centre offline'!$A$2:$A$2047,'City centre offline (analysis)'!$A39,'city centre offline'!$B$2:$B$2047,'City centre offline (analysis)'!X$1)</f>
        <v>0.275018226639065</v>
      </c>
      <c r="Y39" s="6">
        <f>SUMIFS('city centre offline'!$C$2:$C$2047,'city centre offline'!$A$2:$A$2047,'City centre offline (analysis)'!$A39,'city centre offline'!$B$2:$B$2047,'City centre offline (analysis)'!Y$1)</f>
        <v>0.74690480520535296</v>
      </c>
      <c r="Z39" s="6">
        <f>SUMIFS('city centre offline'!$C$2:$C$2047,'city centre offline'!$A$2:$A$2047,'City centre offline (analysis)'!$A39,'city centre offline'!$B$2:$B$2047,'City centre offline (analysis)'!Z$1)</f>
        <v>0.102535903257599</v>
      </c>
      <c r="AA39" s="6">
        <f>SUMIFS('city centre offline'!$C$2:$C$2047,'city centre offline'!$A$2:$A$2047,'City centre offline (analysis)'!$A39,'city centre offline'!$B$2:$B$2047,'City centre offline (analysis)'!AA$1)</f>
        <v>0.114657595367198</v>
      </c>
      <c r="AB39" s="6">
        <f>SUMIFS('city centre offline'!$C$2:$C$2047,'city centre offline'!$A$2:$A$2047,'City centre offline (analysis)'!$A39,'city centre offline'!$B$2:$B$2047,'City centre offline (analysis)'!AB$1)</f>
        <v>0.156016408622726</v>
      </c>
      <c r="AC39" s="6">
        <f>SUMIFS('city centre offline'!$C$2:$C$2047,'city centre offline'!$A$2:$A$2047,'City centre offline (analysis)'!$A39,'city centre offline'!$B$2:$B$2047,'City centre offline (analysis)'!AC$1)</f>
        <v>0.50913179382014395</v>
      </c>
      <c r="AD39" s="6">
        <f>SUMIFS('city centre offline'!$C$2:$C$2047,'city centre offline'!$A$2:$A$2047,'City centre offline (analysis)'!$A39,'city centre offline'!$B$2:$B$2047,'City centre offline (analysis)'!AD$1)</f>
        <v>0.74317362268999398</v>
      </c>
      <c r="AE39" s="6">
        <f>SUMIFS('city centre offline'!$C$2:$C$2047,'city centre offline'!$A$2:$A$2047,'City centre offline (analysis)'!$A39,'city centre offline'!$B$2:$B$2047,'City centre offline (analysis)'!AE$1)</f>
        <v>0.77788727533084301</v>
      </c>
      <c r="AF39" s="6">
        <f>SUMIFS('city centre offline'!$C$2:$C$2047,'city centre offline'!$A$2:$A$2047,'City centre offline (analysis)'!$A39,'city centre offline'!$B$2:$B$2047,'City centre offline (analysis)'!AF$1)</f>
        <v>0.92867449296492999</v>
      </c>
      <c r="AG39" s="6">
        <f>SUMIFS('city centre offline'!$C$2:$C$2047,'city centre offline'!$A$2:$A$2047,'City centre offline (analysis)'!$A39,'city centre offline'!$B$2:$B$2047,'City centre offline (analysis)'!AG$1)</f>
        <v>1.0800563230721301</v>
      </c>
      <c r="AH39" s="6">
        <f>SUMIFS('city centre offline'!$C$2:$C$2047,'city centre offline'!$A$2:$A$2047,'City centre offline (analysis)'!$A39,'city centre offline'!$B$2:$B$2047,'City centre offline (analysis)'!AH$1)</f>
        <v>1.05950164804963</v>
      </c>
      <c r="AK39" t="s">
        <v>30</v>
      </c>
      <c r="AL39" s="6">
        <v>0.88895561709262005</v>
      </c>
      <c r="AO39" t="s">
        <v>36</v>
      </c>
      <c r="AP39" s="6">
        <v>0.89293180113067305</v>
      </c>
      <c r="AQ39" s="6">
        <f>VLOOKUP(AO39,'Overall city offline (analysis)'!$AK$2:$AL$63,2,FALSE)</f>
        <v>1.00368520382329</v>
      </c>
      <c r="AR39" s="20">
        <f t="shared" si="0"/>
        <v>11.075340269261691</v>
      </c>
      <c r="AS39" s="20">
        <f>VLOOKUP(AO39,'CC share tops bottoms'!$A$2:$F$63,6,FALSE)</f>
        <v>-0.99222636930466623</v>
      </c>
    </row>
    <row r="40" spans="1:45" x14ac:dyDescent="0.25">
      <c r="A40" t="s">
        <v>45</v>
      </c>
      <c r="B40" s="6">
        <f>SUMIFS('city centre offline'!$C$2:$C$2047,'city centre offline'!$A$2:$A$2047,'City centre offline (analysis)'!$A40,'city centre offline'!$B$2:$B$2047,'City centre offline (analysis)'!B$1)</f>
        <v>0.858363802729741</v>
      </c>
      <c r="C40" s="6">
        <f>SUMIFS('city centre offline'!$C$2:$C$2047,'city centre offline'!$A$2:$A$2047,'City centre offline (analysis)'!$A40,'city centre offline'!$B$2:$B$2047,'City centre offline (analysis)'!C$1)</f>
        <v>0.86569962163832703</v>
      </c>
      <c r="D40" s="6">
        <f>SUMIFS('city centre offline'!$C$2:$C$2047,'city centre offline'!$A$2:$A$2047,'City centre offline (analysis)'!$A40,'city centre offline'!$B$2:$B$2047,'City centre offline (analysis)'!D$1)</f>
        <v>0.99159172528517703</v>
      </c>
      <c r="E40" s="6">
        <f>SUMIFS('city centre offline'!$C$2:$C$2047,'city centre offline'!$A$2:$A$2047,'City centre offline (analysis)'!$A40,'city centre offline'!$B$2:$B$2047,'City centre offline (analysis)'!E$1)</f>
        <v>0.97909211720591305</v>
      </c>
      <c r="F40" s="6">
        <f>SUMIFS('city centre offline'!$C$2:$C$2047,'city centre offline'!$A$2:$A$2047,'City centre offline (analysis)'!$A40,'city centre offline'!$B$2:$B$2047,'City centre offline (analysis)'!F$1)</f>
        <v>0.99206930064626297</v>
      </c>
      <c r="G40" s="6">
        <f>SUMIFS('city centre offline'!$C$2:$C$2047,'city centre offline'!$A$2:$A$2047,'City centre offline (analysis)'!$A40,'city centre offline'!$B$2:$B$2047,'City centre offline (analysis)'!G$1)</f>
        <v>0.99308385595196302</v>
      </c>
      <c r="H40" s="6">
        <f>SUMIFS('city centre offline'!$C$2:$C$2047,'city centre offline'!$A$2:$A$2047,'City centre offline (analysis)'!$A40,'city centre offline'!$B$2:$B$2047,'City centre offline (analysis)'!H$1)</f>
        <v>1.01205651951134</v>
      </c>
      <c r="I40" s="6">
        <f>SUMIFS('city centre offline'!$C$2:$C$2047,'city centre offline'!$A$2:$A$2047,'City centre offline (analysis)'!$A40,'city centre offline'!$B$2:$B$2047,'City centre offline (analysis)'!I$1)</f>
        <v>1.03926748748091</v>
      </c>
      <c r="J40" s="6">
        <f>SUMIFS('city centre offline'!$C$2:$C$2047,'city centre offline'!$A$2:$A$2047,'City centre offline (analysis)'!$A40,'city centre offline'!$B$2:$B$2047,'City centre offline (analysis)'!J$1)</f>
        <v>0.91497820072710601</v>
      </c>
      <c r="K40" s="6">
        <f>SUMIFS('city centre offline'!$C$2:$C$2047,'city centre offline'!$A$2:$A$2047,'City centre offline (analysis)'!$A40,'city centre offline'!$B$2:$B$2047,'City centre offline (analysis)'!K$1)</f>
        <v>0.98902452786689798</v>
      </c>
      <c r="L40" s="6">
        <f>SUMIFS('city centre offline'!$C$2:$C$2047,'city centre offline'!$A$2:$A$2047,'City centre offline (analysis)'!$A40,'city centre offline'!$B$2:$B$2047,'City centre offline (analysis)'!L$1)</f>
        <v>1.0668010611684899</v>
      </c>
      <c r="M40" s="6">
        <f>SUMIFS('city centre offline'!$C$2:$C$2047,'city centre offline'!$A$2:$A$2047,'City centre offline (analysis)'!$A40,'city centre offline'!$B$2:$B$2047,'City centre offline (analysis)'!M$1)</f>
        <v>1.29797177978788</v>
      </c>
      <c r="N40" s="6">
        <f>SUMIFS('city centre offline'!$C$2:$C$2047,'city centre offline'!$A$2:$A$2047,'City centre offline (analysis)'!$A40,'city centre offline'!$B$2:$B$2047,'City centre offline (analysis)'!N$1)</f>
        <v>0.890681895663191</v>
      </c>
      <c r="O40" s="6">
        <f>SUMIFS('city centre offline'!$C$2:$C$2047,'city centre offline'!$A$2:$A$2047,'City centre offline (analysis)'!$A40,'city centre offline'!$B$2:$B$2047,'City centre offline (analysis)'!O$1)</f>
        <v>0.91993670265330296</v>
      </c>
      <c r="P40" s="6">
        <f>SUMIFS('city centre offline'!$C$2:$C$2047,'city centre offline'!$A$2:$A$2047,'City centre offline (analysis)'!$A40,'city centre offline'!$B$2:$B$2047,'City centre offline (analysis)'!P$1)</f>
        <v>0.76442921378167605</v>
      </c>
      <c r="Q40" s="6">
        <f>SUMIFS('city centre offline'!$C$2:$C$2047,'city centre offline'!$A$2:$A$2047,'City centre offline (analysis)'!$A40,'city centre offline'!$B$2:$B$2047,'City centre offline (analysis)'!Q$1)</f>
        <v>0.38547917216611</v>
      </c>
      <c r="R40" s="6">
        <f>SUMIFS('city centre offline'!$C$2:$C$2047,'city centre offline'!$A$2:$A$2047,'City centre offline (analysis)'!$A40,'city centre offline'!$B$2:$B$2047,'City centre offline (analysis)'!R$1)</f>
        <v>0.46071897354056901</v>
      </c>
      <c r="S40" s="6">
        <f>SUMIFS('city centre offline'!$C$2:$C$2047,'city centre offline'!$A$2:$A$2047,'City centre offline (analysis)'!$A40,'city centre offline'!$B$2:$B$2047,'City centre offline (analysis)'!S$1)</f>
        <v>0.51179824793076401</v>
      </c>
      <c r="T40" s="6">
        <f>SUMIFS('city centre offline'!$C$2:$C$2047,'city centre offline'!$A$2:$A$2047,'City centre offline (analysis)'!$A40,'city centre offline'!$B$2:$B$2047,'City centre offline (analysis)'!T$1)</f>
        <v>0.74564782316232903</v>
      </c>
      <c r="U40" s="6">
        <f>SUMIFS('city centre offline'!$C$2:$C$2047,'city centre offline'!$A$2:$A$2047,'City centre offline (analysis)'!$A40,'city centre offline'!$B$2:$B$2047,'City centre offline (analysis)'!U$1)</f>
        <v>0.94959833508277802</v>
      </c>
      <c r="V40" s="6">
        <f>SUMIFS('city centre offline'!$C$2:$C$2047,'city centre offline'!$A$2:$A$2047,'City centre offline (analysis)'!$A40,'city centre offline'!$B$2:$B$2047,'City centre offline (analysis)'!V$1)</f>
        <v>0.82614413127457798</v>
      </c>
      <c r="W40" s="6">
        <f>SUMIFS('city centre offline'!$C$2:$C$2047,'city centre offline'!$A$2:$A$2047,'City centre offline (analysis)'!$A40,'city centre offline'!$B$2:$B$2047,'City centre offline (analysis)'!W$1)</f>
        <v>0.73867363579281897</v>
      </c>
      <c r="X40" s="6">
        <f>SUMIFS('city centre offline'!$C$2:$C$2047,'city centre offline'!$A$2:$A$2047,'City centre offline (analysis)'!$A40,'city centre offline'!$B$2:$B$2047,'City centre offline (analysis)'!X$1)</f>
        <v>0.830764852758197</v>
      </c>
      <c r="Y40" s="6">
        <f>SUMIFS('city centre offline'!$C$2:$C$2047,'city centre offline'!$A$2:$A$2047,'City centre offline (analysis)'!$A40,'city centre offline'!$B$2:$B$2047,'City centre offline (analysis)'!Y$1)</f>
        <v>0.88810128200313099</v>
      </c>
      <c r="Z40" s="6">
        <f>SUMIFS('city centre offline'!$C$2:$C$2047,'city centre offline'!$A$2:$A$2047,'City centre offline (analysis)'!$A40,'city centre offline'!$B$2:$B$2047,'City centre offline (analysis)'!Z$1)</f>
        <v>0.39129102026524198</v>
      </c>
      <c r="AA40" s="6">
        <f>SUMIFS('city centre offline'!$C$2:$C$2047,'city centre offline'!$A$2:$A$2047,'City centre offline (analysis)'!$A40,'city centre offline'!$B$2:$B$2047,'City centre offline (analysis)'!AA$1)</f>
        <v>0.39445212962419302</v>
      </c>
      <c r="AB40" s="6">
        <f>SUMIFS('city centre offline'!$C$2:$C$2047,'city centre offline'!$A$2:$A$2047,'City centre offline (analysis)'!$A40,'city centre offline'!$B$2:$B$2047,'City centre offline (analysis)'!AB$1)</f>
        <v>0.49327488118692803</v>
      </c>
      <c r="AC40" s="6">
        <f>SUMIFS('city centre offline'!$C$2:$C$2047,'city centre offline'!$A$2:$A$2047,'City centre offline (analysis)'!$A40,'city centre offline'!$B$2:$B$2047,'City centre offline (analysis)'!AC$1)</f>
        <v>0.79874066746070604</v>
      </c>
      <c r="AD40" s="6">
        <f>SUMIFS('city centre offline'!$C$2:$C$2047,'city centre offline'!$A$2:$A$2047,'City centre offline (analysis)'!$A40,'city centre offline'!$B$2:$B$2047,'City centre offline (analysis)'!AD$1)</f>
        <v>0.84918414767042205</v>
      </c>
      <c r="AE40" s="6">
        <f>SUMIFS('city centre offline'!$C$2:$C$2047,'city centre offline'!$A$2:$A$2047,'City centre offline (analysis)'!$A40,'city centre offline'!$B$2:$B$2047,'City centre offline (analysis)'!AE$1)</f>
        <v>0.88894802270772599</v>
      </c>
      <c r="AF40" s="6">
        <f>SUMIFS('city centre offline'!$C$2:$C$2047,'city centre offline'!$A$2:$A$2047,'City centre offline (analysis)'!$A40,'city centre offline'!$B$2:$B$2047,'City centre offline (analysis)'!AF$1)</f>
        <v>0.93289563179262802</v>
      </c>
      <c r="AG40" s="6">
        <f>SUMIFS('city centre offline'!$C$2:$C$2047,'city centre offline'!$A$2:$A$2047,'City centre offline (analysis)'!$A40,'city centre offline'!$B$2:$B$2047,'City centre offline (analysis)'!AG$1)</f>
        <v>0.93598397388412002</v>
      </c>
      <c r="AH40" s="6">
        <f>SUMIFS('city centre offline'!$C$2:$C$2047,'city centre offline'!$A$2:$A$2047,'City centre offline (analysis)'!$A40,'city centre offline'!$B$2:$B$2047,'City centre offline (analysis)'!AH$1)</f>
        <v>0.89973086956505199</v>
      </c>
      <c r="AK40" t="s">
        <v>22</v>
      </c>
      <c r="AL40" s="6">
        <v>0.87751285837066395</v>
      </c>
      <c r="AO40" t="s">
        <v>30</v>
      </c>
      <c r="AP40" s="6">
        <v>0.88895561709262005</v>
      </c>
      <c r="AQ40" s="6">
        <f>VLOOKUP(AO40,'Overall city offline (analysis)'!$AK$2:$AL$63,2,FALSE)</f>
        <v>1.0746544026761899</v>
      </c>
      <c r="AR40" s="20">
        <f t="shared" si="0"/>
        <v>18.56987855835699</v>
      </c>
      <c r="AS40" s="20">
        <f>VLOOKUP(AO40,'CC share tops bottoms'!$A$2:$F$63,6,FALSE)</f>
        <v>-1.3104150893925222</v>
      </c>
    </row>
    <row r="41" spans="1:45" x14ac:dyDescent="0.25">
      <c r="A41" t="s">
        <v>46</v>
      </c>
      <c r="B41" s="6">
        <f>SUMIFS('city centre offline'!$C$2:$C$2047,'city centre offline'!$A$2:$A$2047,'City centre offline (analysis)'!$A41,'city centre offline'!$B$2:$B$2047,'City centre offline (analysis)'!B$1)</f>
        <v>0.86768415994286996</v>
      </c>
      <c r="C41" s="6">
        <f>SUMIFS('city centre offline'!$C$2:$C$2047,'city centre offline'!$A$2:$A$2047,'City centre offline (analysis)'!$A41,'city centre offline'!$B$2:$B$2047,'City centre offline (analysis)'!C$1)</f>
        <v>0.88236018825083296</v>
      </c>
      <c r="D41" s="6">
        <f>SUMIFS('city centre offline'!$C$2:$C$2047,'city centre offline'!$A$2:$A$2047,'City centre offline (analysis)'!$A41,'city centre offline'!$B$2:$B$2047,'City centre offline (analysis)'!D$1)</f>
        <v>1.0357332685810801</v>
      </c>
      <c r="E41" s="6">
        <f>SUMIFS('city centre offline'!$C$2:$C$2047,'city centre offline'!$A$2:$A$2047,'City centre offline (analysis)'!$A41,'city centre offline'!$B$2:$B$2047,'City centre offline (analysis)'!E$1)</f>
        <v>0.98100862730850402</v>
      </c>
      <c r="F41" s="6">
        <f>SUMIFS('city centre offline'!$C$2:$C$2047,'city centre offline'!$A$2:$A$2047,'City centre offline (analysis)'!$A41,'city centre offline'!$B$2:$B$2047,'City centre offline (analysis)'!F$1)</f>
        <v>1.00564262459843</v>
      </c>
      <c r="G41" s="6">
        <f>SUMIFS('city centre offline'!$C$2:$C$2047,'city centre offline'!$A$2:$A$2047,'City centre offline (analysis)'!$A41,'city centre offline'!$B$2:$B$2047,'City centre offline (analysis)'!G$1)</f>
        <v>0.94094765881039799</v>
      </c>
      <c r="H41" s="6">
        <f>SUMIFS('city centre offline'!$C$2:$C$2047,'city centre offline'!$A$2:$A$2047,'City centre offline (analysis)'!$A41,'city centre offline'!$B$2:$B$2047,'City centre offline (analysis)'!H$1)</f>
        <v>0.98125703448933199</v>
      </c>
      <c r="I41" s="6">
        <f>SUMIFS('city centre offline'!$C$2:$C$2047,'city centre offline'!$A$2:$A$2047,'City centre offline (analysis)'!$A41,'city centre offline'!$B$2:$B$2047,'City centre offline (analysis)'!I$1)</f>
        <v>1.0059465558696501</v>
      </c>
      <c r="J41" s="6">
        <f>SUMIFS('city centre offline'!$C$2:$C$2047,'city centre offline'!$A$2:$A$2047,'City centre offline (analysis)'!$A41,'city centre offline'!$B$2:$B$2047,'City centre offline (analysis)'!J$1)</f>
        <v>0.92608999518666701</v>
      </c>
      <c r="K41" s="6">
        <f>SUMIFS('city centre offline'!$C$2:$C$2047,'city centre offline'!$A$2:$A$2047,'City centre offline (analysis)'!$A41,'city centre offline'!$B$2:$B$2047,'City centre offline (analysis)'!K$1)</f>
        <v>1.0156859931217901</v>
      </c>
      <c r="L41" s="6">
        <f>SUMIFS('city centre offline'!$C$2:$C$2047,'city centre offline'!$A$2:$A$2047,'City centre offline (analysis)'!$A41,'city centre offline'!$B$2:$B$2047,'City centre offline (analysis)'!L$1)</f>
        <v>1.09126633553515</v>
      </c>
      <c r="M41" s="6">
        <f>SUMIFS('city centre offline'!$C$2:$C$2047,'city centre offline'!$A$2:$A$2047,'City centre offline (analysis)'!$A41,'city centre offline'!$B$2:$B$2047,'City centre offline (analysis)'!M$1)</f>
        <v>1.2663775583052801</v>
      </c>
      <c r="N41" s="6">
        <f>SUMIFS('city centre offline'!$C$2:$C$2047,'city centre offline'!$A$2:$A$2047,'City centre offline (analysis)'!$A41,'city centre offline'!$B$2:$B$2047,'City centre offline (analysis)'!N$1)</f>
        <v>0.89373056520654803</v>
      </c>
      <c r="O41" s="6">
        <f>SUMIFS('city centre offline'!$C$2:$C$2047,'city centre offline'!$A$2:$A$2047,'City centre offline (analysis)'!$A41,'city centre offline'!$B$2:$B$2047,'City centre offline (analysis)'!O$1)</f>
        <v>0.90192700271548498</v>
      </c>
      <c r="P41" s="6">
        <f>SUMIFS('city centre offline'!$C$2:$C$2047,'city centre offline'!$A$2:$A$2047,'City centre offline (analysis)'!$A41,'city centre offline'!$B$2:$B$2047,'City centre offline (analysis)'!P$1)</f>
        <v>0.85307765433123905</v>
      </c>
      <c r="Q41" s="6">
        <f>SUMIFS('city centre offline'!$C$2:$C$2047,'city centre offline'!$A$2:$A$2047,'City centre offline (analysis)'!$A41,'city centre offline'!$B$2:$B$2047,'City centre offline (analysis)'!Q$1)</f>
        <v>0.51639904259921898</v>
      </c>
      <c r="R41" s="6">
        <f>SUMIFS('city centre offline'!$C$2:$C$2047,'city centre offline'!$A$2:$A$2047,'City centre offline (analysis)'!$A41,'city centre offline'!$B$2:$B$2047,'City centre offline (analysis)'!R$1)</f>
        <v>0.65259270201405095</v>
      </c>
      <c r="S41" s="6">
        <f>SUMIFS('city centre offline'!$C$2:$C$2047,'city centre offline'!$A$2:$A$2047,'City centre offline (analysis)'!$A41,'city centre offline'!$B$2:$B$2047,'City centre offline (analysis)'!S$1)</f>
        <v>0.79407779734171702</v>
      </c>
      <c r="T41" s="6">
        <f>SUMIFS('city centre offline'!$C$2:$C$2047,'city centre offline'!$A$2:$A$2047,'City centre offline (analysis)'!$A41,'city centre offline'!$B$2:$B$2047,'City centre offline (analysis)'!T$1)</f>
        <v>0.92225669169496205</v>
      </c>
      <c r="U41" s="6">
        <f>SUMIFS('city centre offline'!$C$2:$C$2047,'city centre offline'!$A$2:$A$2047,'City centre offline (analysis)'!$A41,'city centre offline'!$B$2:$B$2047,'City centre offline (analysis)'!U$1)</f>
        <v>0.94154902332621404</v>
      </c>
      <c r="V41" s="6">
        <f>SUMIFS('city centre offline'!$C$2:$C$2047,'city centre offline'!$A$2:$A$2047,'City centre offline (analysis)'!$A41,'city centre offline'!$B$2:$B$2047,'City centre offline (analysis)'!V$1)</f>
        <v>0.93718676499542797</v>
      </c>
      <c r="W41" s="6">
        <f>SUMIFS('city centre offline'!$C$2:$C$2047,'city centre offline'!$A$2:$A$2047,'City centre offline (analysis)'!$A41,'city centre offline'!$B$2:$B$2047,'City centre offline (analysis)'!W$1)</f>
        <v>0.99079627063533204</v>
      </c>
      <c r="X41" s="6">
        <f>SUMIFS('city centre offline'!$C$2:$C$2047,'city centre offline'!$A$2:$A$2047,'City centre offline (analysis)'!$A41,'city centre offline'!$B$2:$B$2047,'City centre offline (analysis)'!X$1)</f>
        <v>0.75038769025428698</v>
      </c>
      <c r="Y41" s="6">
        <f>SUMIFS('city centre offline'!$C$2:$C$2047,'city centre offline'!$A$2:$A$2047,'City centre offline (analysis)'!$A41,'city centre offline'!$B$2:$B$2047,'City centre offline (analysis)'!Y$1)</f>
        <v>1.2055440603129399</v>
      </c>
      <c r="Z41" s="6">
        <f>SUMIFS('city centre offline'!$C$2:$C$2047,'city centre offline'!$A$2:$A$2047,'City centre offline (analysis)'!$A41,'city centre offline'!$B$2:$B$2047,'City centre offline (analysis)'!Z$1)</f>
        <v>0.549820556466035</v>
      </c>
      <c r="AA41" s="6">
        <f>SUMIFS('city centre offline'!$C$2:$C$2047,'city centre offline'!$A$2:$A$2047,'City centre offline (analysis)'!$A41,'city centre offline'!$B$2:$B$2047,'City centre offline (analysis)'!AA$1)</f>
        <v>0.57393113771100701</v>
      </c>
      <c r="AB41" s="6">
        <f>SUMIFS('city centre offline'!$C$2:$C$2047,'city centre offline'!$A$2:$A$2047,'City centre offline (analysis)'!$A41,'city centre offline'!$B$2:$B$2047,'City centre offline (analysis)'!AB$1)</f>
        <v>0.68546351121836901</v>
      </c>
      <c r="AC41" s="6">
        <f>SUMIFS('city centre offline'!$C$2:$C$2047,'city centre offline'!$A$2:$A$2047,'City centre offline (analysis)'!$A41,'city centre offline'!$B$2:$B$2047,'City centre offline (analysis)'!AC$1)</f>
        <v>0.90225830924460504</v>
      </c>
      <c r="AD41" s="6">
        <f>SUMIFS('city centre offline'!$C$2:$C$2047,'city centre offline'!$A$2:$A$2047,'City centre offline (analysis)'!$A41,'city centre offline'!$B$2:$B$2047,'City centre offline (analysis)'!AD$1)</f>
        <v>1.00070014509276</v>
      </c>
      <c r="AE41" s="6">
        <f>SUMIFS('city centre offline'!$C$2:$C$2047,'city centre offline'!$A$2:$A$2047,'City centre offline (analysis)'!$A41,'city centre offline'!$B$2:$B$2047,'City centre offline (analysis)'!AE$1)</f>
        <v>0.92921463936572002</v>
      </c>
      <c r="AF41" s="6">
        <f>SUMIFS('city centre offline'!$C$2:$C$2047,'city centre offline'!$A$2:$A$2047,'City centre offline (analysis)'!$A41,'city centre offline'!$B$2:$B$2047,'City centre offline (analysis)'!AF$1)</f>
        <v>0.96867887860700497</v>
      </c>
      <c r="AG41" s="6">
        <f>SUMIFS('city centre offline'!$C$2:$C$2047,'city centre offline'!$A$2:$A$2047,'City centre offline (analysis)'!$A41,'city centre offline'!$B$2:$B$2047,'City centre offline (analysis)'!AG$1)</f>
        <v>0.97501749317116904</v>
      </c>
      <c r="AH41" s="6">
        <f>SUMIFS('city centre offline'!$C$2:$C$2047,'city centre offline'!$A$2:$A$2047,'City centre offline (analysis)'!$A41,'city centre offline'!$B$2:$B$2047,'City centre offline (analysis)'!AH$1)</f>
        <v>0.90994470426624896</v>
      </c>
      <c r="AK41" t="s">
        <v>25</v>
      </c>
      <c r="AL41" s="6">
        <v>0.87727228550832503</v>
      </c>
      <c r="AO41" t="s">
        <v>22</v>
      </c>
      <c r="AP41" s="6">
        <v>0.87751285837066395</v>
      </c>
      <c r="AQ41" s="6">
        <f>VLOOKUP(AO41,'Overall city offline (analysis)'!$AK$2:$AL$63,2,FALSE)</f>
        <v>0.98164893808623199</v>
      </c>
      <c r="AR41" s="20">
        <f t="shared" si="0"/>
        <v>10.413607971556804</v>
      </c>
      <c r="AS41" s="20">
        <f>VLOOKUP(AO41,'CC share tops bottoms'!$A$2:$F$63,6,FALSE)</f>
        <v>-0.68028049244601707</v>
      </c>
    </row>
    <row r="42" spans="1:45" x14ac:dyDescent="0.25">
      <c r="A42" t="s">
        <v>47</v>
      </c>
      <c r="B42" s="6">
        <f>SUMIFS('city centre offline'!$C$2:$C$2047,'city centre offline'!$A$2:$A$2047,'City centre offline (analysis)'!$A42,'city centre offline'!$B$2:$B$2047,'City centre offline (analysis)'!B$1)</f>
        <v>0.79299322708622499</v>
      </c>
      <c r="C42" s="6">
        <f>SUMIFS('city centre offline'!$C$2:$C$2047,'city centre offline'!$A$2:$A$2047,'City centre offline (analysis)'!$A42,'city centre offline'!$B$2:$B$2047,'City centre offline (analysis)'!C$1)</f>
        <v>0.78755448692153596</v>
      </c>
      <c r="D42" s="6">
        <f>SUMIFS('city centre offline'!$C$2:$C$2047,'city centre offline'!$A$2:$A$2047,'City centre offline (analysis)'!$A42,'city centre offline'!$B$2:$B$2047,'City centre offline (analysis)'!D$1)</f>
        <v>0.96785226617873199</v>
      </c>
      <c r="E42" s="6">
        <f>SUMIFS('city centre offline'!$C$2:$C$2047,'city centre offline'!$A$2:$A$2047,'City centre offline (analysis)'!$A42,'city centre offline'!$B$2:$B$2047,'City centre offline (analysis)'!E$1)</f>
        <v>0.91822230778721303</v>
      </c>
      <c r="F42" s="6">
        <f>SUMIFS('city centre offline'!$C$2:$C$2047,'city centre offline'!$A$2:$A$2047,'City centre offline (analysis)'!$A42,'city centre offline'!$B$2:$B$2047,'City centre offline (analysis)'!F$1)</f>
        <v>0.97558950328742799</v>
      </c>
      <c r="G42" s="6">
        <f>SUMIFS('city centre offline'!$C$2:$C$2047,'city centre offline'!$A$2:$A$2047,'City centre offline (analysis)'!$A42,'city centre offline'!$B$2:$B$2047,'City centre offline (analysis)'!G$1)</f>
        <v>0.937421244120625</v>
      </c>
      <c r="H42" s="6">
        <f>SUMIFS('city centre offline'!$C$2:$C$2047,'city centre offline'!$A$2:$A$2047,'City centre offline (analysis)'!$A42,'city centre offline'!$B$2:$B$2047,'City centre offline (analysis)'!H$1)</f>
        <v>0.977044604605388</v>
      </c>
      <c r="I42" s="6">
        <f>SUMIFS('city centre offline'!$C$2:$C$2047,'city centre offline'!$A$2:$A$2047,'City centre offline (analysis)'!$A42,'city centre offline'!$B$2:$B$2047,'City centre offline (analysis)'!I$1)</f>
        <v>1.01176854329268</v>
      </c>
      <c r="J42" s="6">
        <f>SUMIFS('city centre offline'!$C$2:$C$2047,'city centre offline'!$A$2:$A$2047,'City centre offline (analysis)'!$A42,'city centre offline'!$B$2:$B$2047,'City centre offline (analysis)'!J$1)</f>
        <v>0.91829940012284506</v>
      </c>
      <c r="K42" s="6">
        <f>SUMIFS('city centre offline'!$C$2:$C$2047,'city centre offline'!$A$2:$A$2047,'City centre offline (analysis)'!$A42,'city centre offline'!$B$2:$B$2047,'City centre offline (analysis)'!K$1)</f>
        <v>1.01560961370126</v>
      </c>
      <c r="L42" s="6">
        <f>SUMIFS('city centre offline'!$C$2:$C$2047,'city centre offline'!$A$2:$A$2047,'City centre offline (analysis)'!$A42,'city centre offline'!$B$2:$B$2047,'City centre offline (analysis)'!L$1)</f>
        <v>1.15860974486209</v>
      </c>
      <c r="M42" s="6">
        <f>SUMIFS('city centre offline'!$C$2:$C$2047,'city centre offline'!$A$2:$A$2047,'City centre offline (analysis)'!$A42,'city centre offline'!$B$2:$B$2047,'City centre offline (analysis)'!M$1)</f>
        <v>1.53903505803399</v>
      </c>
      <c r="N42" s="6">
        <f>SUMIFS('city centre offline'!$C$2:$C$2047,'city centre offline'!$A$2:$A$2047,'City centre offline (analysis)'!$A42,'city centre offline'!$B$2:$B$2047,'City centre offline (analysis)'!N$1)</f>
        <v>0.87753066442357597</v>
      </c>
      <c r="O42" s="6">
        <f>SUMIFS('city centre offline'!$C$2:$C$2047,'city centre offline'!$A$2:$A$2047,'City centre offline (analysis)'!$A42,'city centre offline'!$B$2:$B$2047,'City centre offline (analysis)'!O$1)</f>
        <v>0.86889992119875503</v>
      </c>
      <c r="P42" s="6">
        <f>SUMIFS('city centre offline'!$C$2:$C$2047,'city centre offline'!$A$2:$A$2047,'City centre offline (analysis)'!$A42,'city centre offline'!$B$2:$B$2047,'City centre offline (analysis)'!P$1)</f>
        <v>0.55129122552952603</v>
      </c>
      <c r="Q42" s="6">
        <f>SUMIFS('city centre offline'!$C$2:$C$2047,'city centre offline'!$A$2:$A$2047,'City centre offline (analysis)'!$A42,'city centre offline'!$B$2:$B$2047,'City centre offline (analysis)'!Q$1)</f>
        <v>8.0285034769223607E-2</v>
      </c>
      <c r="R42" s="6">
        <f>SUMIFS('city centre offline'!$C$2:$C$2047,'city centre offline'!$A$2:$A$2047,'City centre offline (analysis)'!$A42,'city centre offline'!$B$2:$B$2047,'City centre offline (analysis)'!R$1)</f>
        <v>0.102651661006964</v>
      </c>
      <c r="S42" s="6">
        <f>SUMIFS('city centre offline'!$C$2:$C$2047,'city centre offline'!$A$2:$A$2047,'City centre offline (analysis)'!$A42,'city centre offline'!$B$2:$B$2047,'City centre offline (analysis)'!S$1)</f>
        <v>0.30626358114123398</v>
      </c>
      <c r="T42" s="6">
        <f>SUMIFS('city centre offline'!$C$2:$C$2047,'city centre offline'!$A$2:$A$2047,'City centre offline (analysis)'!$A42,'city centre offline'!$B$2:$B$2047,'City centre offline (analysis)'!T$1)</f>
        <v>0.67716317259163405</v>
      </c>
      <c r="U42" s="6">
        <f>SUMIFS('city centre offline'!$C$2:$C$2047,'city centre offline'!$A$2:$A$2047,'City centre offline (analysis)'!$A42,'city centre offline'!$B$2:$B$2047,'City centre offline (analysis)'!U$1)</f>
        <v>0.83137044395278803</v>
      </c>
      <c r="V42" s="6">
        <f>SUMIFS('city centre offline'!$C$2:$C$2047,'city centre offline'!$A$2:$A$2047,'City centre offline (analysis)'!$A42,'city centre offline'!$B$2:$B$2047,'City centre offline (analysis)'!V$1)</f>
        <v>0.77951998467365102</v>
      </c>
      <c r="W42" s="6">
        <f>SUMIFS('city centre offline'!$C$2:$C$2047,'city centre offline'!$A$2:$A$2047,'City centre offline (analysis)'!$A42,'city centre offline'!$B$2:$B$2047,'City centre offline (analysis)'!W$1)</f>
        <v>0.86816492487176899</v>
      </c>
      <c r="X42" s="6">
        <f>SUMIFS('city centre offline'!$C$2:$C$2047,'city centre offline'!$A$2:$A$2047,'City centre offline (analysis)'!$A42,'city centre offline'!$B$2:$B$2047,'City centre offline (analysis)'!X$1)</f>
        <v>0.30187360301516802</v>
      </c>
      <c r="Y42" s="6">
        <f>SUMIFS('city centre offline'!$C$2:$C$2047,'city centre offline'!$A$2:$A$2047,'City centre offline (analysis)'!$A42,'city centre offline'!$B$2:$B$2047,'City centre offline (analysis)'!Y$1)</f>
        <v>1.01078984202871</v>
      </c>
      <c r="Z42" s="6">
        <f>SUMIFS('city centre offline'!$C$2:$C$2047,'city centre offline'!$A$2:$A$2047,'City centre offline (analysis)'!$A42,'city centre offline'!$B$2:$B$2047,'City centre offline (analysis)'!Z$1)</f>
        <v>0.123824800107956</v>
      </c>
      <c r="AA42" s="6">
        <f>SUMIFS('city centre offline'!$C$2:$C$2047,'city centre offline'!$A$2:$A$2047,'City centre offline (analysis)'!$A42,'city centre offline'!$B$2:$B$2047,'City centre offline (analysis)'!AA$1)</f>
        <v>0.134212367044515</v>
      </c>
      <c r="AB42" s="6">
        <f>SUMIFS('city centre offline'!$C$2:$C$2047,'city centre offline'!$A$2:$A$2047,'City centre offline (analysis)'!$A42,'city centre offline'!$B$2:$B$2047,'City centre offline (analysis)'!AB$1)</f>
        <v>0.18865805985998199</v>
      </c>
      <c r="AC42" s="6">
        <f>SUMIFS('city centre offline'!$C$2:$C$2047,'city centre offline'!$A$2:$A$2047,'City centre offline (analysis)'!$A42,'city centre offline'!$B$2:$B$2047,'City centre offline (analysis)'!AC$1)</f>
        <v>0.61579629779116196</v>
      </c>
      <c r="AD42" s="6">
        <f>SUMIFS('city centre offline'!$C$2:$C$2047,'city centre offline'!$A$2:$A$2047,'City centre offline (analysis)'!$A42,'city centre offline'!$B$2:$B$2047,'City centre offline (analysis)'!AD$1)</f>
        <v>0.84535850281003899</v>
      </c>
      <c r="AE42" s="6">
        <f>SUMIFS('city centre offline'!$C$2:$C$2047,'city centre offline'!$A$2:$A$2047,'City centre offline (analysis)'!$A42,'city centre offline'!$B$2:$B$2047,'City centre offline (analysis)'!AE$1)</f>
        <v>0.88148418317773902</v>
      </c>
      <c r="AF42" s="6">
        <f>SUMIFS('city centre offline'!$C$2:$C$2047,'city centre offline'!$A$2:$A$2047,'City centre offline (analysis)'!$A42,'city centre offline'!$B$2:$B$2047,'City centre offline (analysis)'!AF$1)</f>
        <v>0.93566965160710103</v>
      </c>
      <c r="AG42" s="6">
        <f>SUMIFS('city centre offline'!$C$2:$C$2047,'city centre offline'!$A$2:$A$2047,'City centre offline (analysis)'!$A42,'city centre offline'!$B$2:$B$2047,'City centre offline (analysis)'!AG$1)</f>
        <v>1.03523243754185</v>
      </c>
      <c r="AH42" s="6">
        <f>SUMIFS('city centre offline'!$C$2:$C$2047,'city centre offline'!$A$2:$A$2047,'City centre offline (analysis)'!$A42,'city centre offline'!$B$2:$B$2047,'City centre offline (analysis)'!AH$1)</f>
        <v>0.90643087082527596</v>
      </c>
      <c r="AK42" t="s">
        <v>58</v>
      </c>
      <c r="AL42" s="6">
        <v>0.876502596310199</v>
      </c>
      <c r="AO42" t="s">
        <v>25</v>
      </c>
      <c r="AP42" s="6">
        <v>0.87727228550832503</v>
      </c>
      <c r="AQ42" s="6">
        <f>VLOOKUP(AO42,'Overall city offline (analysis)'!$AK$2:$AL$63,2,FALSE)</f>
        <v>0.99109502737542399</v>
      </c>
      <c r="AR42" s="20">
        <f t="shared" si="0"/>
        <v>11.382274186709896</v>
      </c>
      <c r="AS42" s="20">
        <f>VLOOKUP(AO42,'CC share tops bottoms'!$A$2:$F$63,6,FALSE)</f>
        <v>-1.5337895345149648</v>
      </c>
    </row>
    <row r="43" spans="1:45" x14ac:dyDescent="0.25">
      <c r="A43" t="s">
        <v>48</v>
      </c>
      <c r="B43" s="6">
        <f>SUMIFS('city centre offline'!$C$2:$C$2047,'city centre offline'!$A$2:$A$2047,'City centre offline (analysis)'!$A43,'city centre offline'!$B$2:$B$2047,'City centre offline (analysis)'!B$1)</f>
        <v>0.80678078490501604</v>
      </c>
      <c r="C43" s="6">
        <f>SUMIFS('city centre offline'!$C$2:$C$2047,'city centre offline'!$A$2:$A$2047,'City centre offline (analysis)'!$A43,'city centre offline'!$B$2:$B$2047,'City centre offline (analysis)'!C$1)</f>
        <v>0.87869989816364902</v>
      </c>
      <c r="D43" s="6">
        <f>SUMIFS('city centre offline'!$C$2:$C$2047,'city centre offline'!$A$2:$A$2047,'City centre offline (analysis)'!$A43,'city centre offline'!$B$2:$B$2047,'City centre offline (analysis)'!D$1)</f>
        <v>1.0284824669255499</v>
      </c>
      <c r="E43" s="6">
        <f>SUMIFS('city centre offline'!$C$2:$C$2047,'city centre offline'!$A$2:$A$2047,'City centre offline (analysis)'!$A43,'city centre offline'!$B$2:$B$2047,'City centre offline (analysis)'!E$1)</f>
        <v>0.92492321325458704</v>
      </c>
      <c r="F43" s="6">
        <f>SUMIFS('city centre offline'!$C$2:$C$2047,'city centre offline'!$A$2:$A$2047,'City centre offline (analysis)'!$A43,'city centre offline'!$B$2:$B$2047,'City centre offline (analysis)'!F$1)</f>
        <v>1.0022917966762399</v>
      </c>
      <c r="G43" s="6">
        <f>SUMIFS('city centre offline'!$C$2:$C$2047,'city centre offline'!$A$2:$A$2047,'City centre offline (analysis)'!$A43,'city centre offline'!$B$2:$B$2047,'City centre offline (analysis)'!G$1)</f>
        <v>0.95932925001990799</v>
      </c>
      <c r="H43" s="6">
        <f>SUMIFS('city centre offline'!$C$2:$C$2047,'city centre offline'!$A$2:$A$2047,'City centre offline (analysis)'!$A43,'city centre offline'!$B$2:$B$2047,'City centre offline (analysis)'!H$1)</f>
        <v>0.93014239374795604</v>
      </c>
      <c r="I43" s="6">
        <f>SUMIFS('city centre offline'!$C$2:$C$2047,'city centre offline'!$A$2:$A$2047,'City centre offline (analysis)'!$A43,'city centre offline'!$B$2:$B$2047,'City centre offline (analysis)'!I$1)</f>
        <v>0.92669402804371104</v>
      </c>
      <c r="J43" s="6">
        <f>SUMIFS('city centre offline'!$C$2:$C$2047,'city centre offline'!$A$2:$A$2047,'City centre offline (analysis)'!$A43,'city centre offline'!$B$2:$B$2047,'City centre offline (analysis)'!J$1)</f>
        <v>0.92534966770860405</v>
      </c>
      <c r="K43" s="6">
        <f>SUMIFS('city centre offline'!$C$2:$C$2047,'city centre offline'!$A$2:$A$2047,'City centre offline (analysis)'!$A43,'city centre offline'!$B$2:$B$2047,'City centre offline (analysis)'!K$1)</f>
        <v>1.0598978773660399</v>
      </c>
      <c r="L43" s="6">
        <f>SUMIFS('city centre offline'!$C$2:$C$2047,'city centre offline'!$A$2:$A$2047,'City centre offline (analysis)'!$A43,'city centre offline'!$B$2:$B$2047,'City centre offline (analysis)'!L$1)</f>
        <v>1.1421307540427299</v>
      </c>
      <c r="M43" s="6">
        <f>SUMIFS('city centre offline'!$C$2:$C$2047,'city centre offline'!$A$2:$A$2047,'City centre offline (analysis)'!$A43,'city centre offline'!$B$2:$B$2047,'City centre offline (analysis)'!M$1)</f>
        <v>1.4152778691460099</v>
      </c>
      <c r="N43" s="6">
        <f>SUMIFS('city centre offline'!$C$2:$C$2047,'city centre offline'!$A$2:$A$2047,'City centre offline (analysis)'!$A43,'city centre offline'!$B$2:$B$2047,'City centre offline (analysis)'!N$1)</f>
        <v>0.83240754392034499</v>
      </c>
      <c r="O43" s="6">
        <f>SUMIFS('city centre offline'!$C$2:$C$2047,'city centre offline'!$A$2:$A$2047,'City centre offline (analysis)'!$A43,'city centre offline'!$B$2:$B$2047,'City centre offline (analysis)'!O$1)</f>
        <v>0.90460895644926298</v>
      </c>
      <c r="P43" s="6">
        <f>SUMIFS('city centre offline'!$C$2:$C$2047,'city centre offline'!$A$2:$A$2047,'City centre offline (analysis)'!$A43,'city centre offline'!$B$2:$B$2047,'City centre offline (analysis)'!P$1)</f>
        <v>0.57211089679433602</v>
      </c>
      <c r="Q43" s="6">
        <f>SUMIFS('city centre offline'!$C$2:$C$2047,'city centre offline'!$A$2:$A$2047,'City centre offline (analysis)'!$A43,'city centre offline'!$B$2:$B$2047,'City centre offline (analysis)'!Q$1)</f>
        <v>0.10259640292967601</v>
      </c>
      <c r="R43" s="6">
        <f>SUMIFS('city centre offline'!$C$2:$C$2047,'city centre offline'!$A$2:$A$2047,'City centre offline (analysis)'!$A43,'city centre offline'!$B$2:$B$2047,'City centre offline (analysis)'!R$1)</f>
        <v>0.132246441459414</v>
      </c>
      <c r="S43" s="6">
        <f>SUMIFS('city centre offline'!$C$2:$C$2047,'city centre offline'!$A$2:$A$2047,'City centre offline (analysis)'!$A43,'city centre offline'!$B$2:$B$2047,'City centre offline (analysis)'!S$1)</f>
        <v>0.26815200449522297</v>
      </c>
      <c r="T43" s="6">
        <f>SUMIFS('city centre offline'!$C$2:$C$2047,'city centre offline'!$A$2:$A$2047,'City centre offline (analysis)'!$A43,'city centre offline'!$B$2:$B$2047,'City centre offline (analysis)'!T$1)</f>
        <v>0.55086138585462696</v>
      </c>
      <c r="U43" s="6">
        <f>SUMIFS('city centre offline'!$C$2:$C$2047,'city centre offline'!$A$2:$A$2047,'City centre offline (analysis)'!$A43,'city centre offline'!$B$2:$B$2047,'City centre offline (analysis)'!U$1)</f>
        <v>0.68071601401442905</v>
      </c>
      <c r="V43" s="6">
        <f>SUMIFS('city centre offline'!$C$2:$C$2047,'city centre offline'!$A$2:$A$2047,'City centre offline (analysis)'!$A43,'city centre offline'!$B$2:$B$2047,'City centre offline (analysis)'!V$1)</f>
        <v>0.66731008549847703</v>
      </c>
      <c r="W43" s="6">
        <f>SUMIFS('city centre offline'!$C$2:$C$2047,'city centre offline'!$A$2:$A$2047,'City centre offline (analysis)'!$A43,'city centre offline'!$B$2:$B$2047,'City centre offline (analysis)'!W$1)</f>
        <v>0.633471305766516</v>
      </c>
      <c r="X43" s="6">
        <f>SUMIFS('city centre offline'!$C$2:$C$2047,'city centre offline'!$A$2:$A$2047,'City centre offline (analysis)'!$A43,'city centre offline'!$B$2:$B$2047,'City centre offline (analysis)'!X$1)</f>
        <v>0.26887769363520297</v>
      </c>
      <c r="Y43" s="6">
        <f>SUMIFS('city centre offline'!$C$2:$C$2047,'city centre offline'!$A$2:$A$2047,'City centre offline (analysis)'!$A43,'city centre offline'!$B$2:$B$2047,'City centre offline (analysis)'!Y$1)</f>
        <v>0.76538088193745102</v>
      </c>
      <c r="Z43" s="6">
        <f>SUMIFS('city centre offline'!$C$2:$C$2047,'city centre offline'!$A$2:$A$2047,'City centre offline (analysis)'!$A43,'city centre offline'!$B$2:$B$2047,'City centre offline (analysis)'!Z$1)</f>
        <v>0.15225167910040299</v>
      </c>
      <c r="AA43" s="6">
        <f>SUMIFS('city centre offline'!$C$2:$C$2047,'city centre offline'!$A$2:$A$2047,'City centre offline (analysis)'!$A43,'city centre offline'!$B$2:$B$2047,'City centre offline (analysis)'!AA$1)</f>
        <v>0.17504723629564201</v>
      </c>
      <c r="AB43" s="6">
        <f>SUMIFS('city centre offline'!$C$2:$C$2047,'city centre offline'!$A$2:$A$2047,'City centre offline (analysis)'!$A43,'city centre offline'!$B$2:$B$2047,'City centre offline (analysis)'!AB$1)</f>
        <v>0.22137333320917299</v>
      </c>
      <c r="AC43" s="6">
        <f>SUMIFS('city centre offline'!$C$2:$C$2047,'city centre offline'!$A$2:$A$2047,'City centre offline (analysis)'!$A43,'city centre offline'!$B$2:$B$2047,'City centre offline (analysis)'!AC$1)</f>
        <v>0.52748592110188797</v>
      </c>
      <c r="AD43" s="6">
        <f>SUMIFS('city centre offline'!$C$2:$C$2047,'city centre offline'!$A$2:$A$2047,'City centre offline (analysis)'!$A43,'city centre offline'!$B$2:$B$2047,'City centre offline (analysis)'!AD$1)</f>
        <v>0.73852860197826498</v>
      </c>
      <c r="AE43" s="6">
        <f>SUMIFS('city centre offline'!$C$2:$C$2047,'city centre offline'!$A$2:$A$2047,'City centre offline (analysis)'!$A43,'city centre offline'!$B$2:$B$2047,'City centre offline (analysis)'!AE$1)</f>
        <v>0.73517644445147101</v>
      </c>
      <c r="AF43" s="6">
        <f>SUMIFS('city centre offline'!$C$2:$C$2047,'city centre offline'!$A$2:$A$2047,'City centre offline (analysis)'!$A43,'city centre offline'!$B$2:$B$2047,'City centre offline (analysis)'!AF$1)</f>
        <v>0.79498248463395005</v>
      </c>
      <c r="AG43" s="6">
        <f>SUMIFS('city centre offline'!$C$2:$C$2047,'city centre offline'!$A$2:$A$2047,'City centre offline (analysis)'!$A43,'city centre offline'!$B$2:$B$2047,'City centre offline (analysis)'!AG$1)</f>
        <v>0.87546098743939005</v>
      </c>
      <c r="AH43" s="6">
        <f>SUMIFS('city centre offline'!$C$2:$C$2047,'city centre offline'!$A$2:$A$2047,'City centre offline (analysis)'!$A43,'city centre offline'!$B$2:$B$2047,'City centre offline (analysis)'!AH$1)</f>
        <v>0.89385379929944098</v>
      </c>
      <c r="AK43" t="s">
        <v>52</v>
      </c>
      <c r="AL43" s="6">
        <v>0.86896079767787204</v>
      </c>
      <c r="AO43" t="s">
        <v>58</v>
      </c>
      <c r="AP43" s="6">
        <v>0.876502596310199</v>
      </c>
      <c r="AQ43" s="6">
        <f>VLOOKUP(AO43,'Overall city offline (analysis)'!$AK$2:$AL$63,2,FALSE)</f>
        <v>1.08093891940177</v>
      </c>
      <c r="AR43" s="20">
        <f t="shared" si="0"/>
        <v>20.443632309157099</v>
      </c>
      <c r="AS43" s="20">
        <f>VLOOKUP(AO43,'CC share tops bottoms'!$A$2:$F$63,6,FALSE)</f>
        <v>-1.7462243445843282</v>
      </c>
    </row>
    <row r="44" spans="1:45" x14ac:dyDescent="0.25">
      <c r="A44" t="s">
        <v>49</v>
      </c>
      <c r="B44" s="6">
        <f>SUMIFS('city centre offline'!$C$2:$C$2047,'city centre offline'!$A$2:$A$2047,'City centre offline (analysis)'!$A44,'city centre offline'!$B$2:$B$2047,'City centre offline (analysis)'!B$1)</f>
        <v>0.85374013274499605</v>
      </c>
      <c r="C44" s="6">
        <f>SUMIFS('city centre offline'!$C$2:$C$2047,'city centre offline'!$A$2:$A$2047,'City centre offline (analysis)'!$A44,'city centre offline'!$B$2:$B$2047,'City centre offline (analysis)'!C$1)</f>
        <v>0.94278718092520897</v>
      </c>
      <c r="D44" s="6">
        <f>SUMIFS('city centre offline'!$C$2:$C$2047,'city centre offline'!$A$2:$A$2047,'City centre offline (analysis)'!$A44,'city centre offline'!$B$2:$B$2047,'City centre offline (analysis)'!D$1)</f>
        <v>0.99066895667065502</v>
      </c>
      <c r="E44" s="6">
        <f>SUMIFS('city centre offline'!$C$2:$C$2047,'city centre offline'!$A$2:$A$2047,'City centre offline (analysis)'!$A44,'city centre offline'!$B$2:$B$2047,'City centre offline (analysis)'!E$1)</f>
        <v>0.92198914156213296</v>
      </c>
      <c r="F44" s="6">
        <f>SUMIFS('city centre offline'!$C$2:$C$2047,'city centre offline'!$A$2:$A$2047,'City centre offline (analysis)'!$A44,'city centre offline'!$B$2:$B$2047,'City centre offline (analysis)'!F$1)</f>
        <v>1.04152118059828</v>
      </c>
      <c r="G44" s="6">
        <f>SUMIFS('city centre offline'!$C$2:$C$2047,'city centre offline'!$A$2:$A$2047,'City centre offline (analysis)'!$A44,'city centre offline'!$B$2:$B$2047,'City centre offline (analysis)'!G$1)</f>
        <v>0.99758191616845604</v>
      </c>
      <c r="H44" s="6">
        <f>SUMIFS('city centre offline'!$C$2:$C$2047,'city centre offline'!$A$2:$A$2047,'City centre offline (analysis)'!$A44,'city centre offline'!$B$2:$B$2047,'City centre offline (analysis)'!H$1)</f>
        <v>0.90785931359673899</v>
      </c>
      <c r="I44" s="6">
        <f>SUMIFS('city centre offline'!$C$2:$C$2047,'city centre offline'!$A$2:$A$2047,'City centre offline (analysis)'!$A44,'city centre offline'!$B$2:$B$2047,'City centre offline (analysis)'!I$1)</f>
        <v>0.89197079916368005</v>
      </c>
      <c r="J44" s="6">
        <f>SUMIFS('city centre offline'!$C$2:$C$2047,'city centre offline'!$A$2:$A$2047,'City centre offline (analysis)'!$A44,'city centre offline'!$B$2:$B$2047,'City centre offline (analysis)'!J$1)</f>
        <v>0.88657908406911001</v>
      </c>
      <c r="K44" s="6">
        <f>SUMIFS('city centre offline'!$C$2:$C$2047,'city centre offline'!$A$2:$A$2047,'City centre offline (analysis)'!$A44,'city centre offline'!$B$2:$B$2047,'City centre offline (analysis)'!K$1)</f>
        <v>1.09310300064773</v>
      </c>
      <c r="L44" s="6">
        <f>SUMIFS('city centre offline'!$C$2:$C$2047,'city centre offline'!$A$2:$A$2047,'City centre offline (analysis)'!$A44,'city centre offline'!$B$2:$B$2047,'City centre offline (analysis)'!L$1)</f>
        <v>1.121475642127</v>
      </c>
      <c r="M44" s="6">
        <f>SUMIFS('city centre offline'!$C$2:$C$2047,'city centre offline'!$A$2:$A$2047,'City centre offline (analysis)'!$A44,'city centre offline'!$B$2:$B$2047,'City centre offline (analysis)'!M$1)</f>
        <v>1.3507236517260199</v>
      </c>
      <c r="N44" s="6">
        <f>SUMIFS('city centre offline'!$C$2:$C$2047,'city centre offline'!$A$2:$A$2047,'City centre offline (analysis)'!$A44,'city centre offline'!$B$2:$B$2047,'City centre offline (analysis)'!N$1)</f>
        <v>0.85676696927097296</v>
      </c>
      <c r="O44" s="6">
        <f>SUMIFS('city centre offline'!$C$2:$C$2047,'city centre offline'!$A$2:$A$2047,'City centre offline (analysis)'!$A44,'city centre offline'!$B$2:$B$2047,'City centre offline (analysis)'!O$1)</f>
        <v>0.94614957498811403</v>
      </c>
      <c r="P44" s="6">
        <f>SUMIFS('city centre offline'!$C$2:$C$2047,'city centre offline'!$A$2:$A$2047,'City centre offline (analysis)'!$A44,'city centre offline'!$B$2:$B$2047,'City centre offline (analysis)'!P$1)</f>
        <v>0.59145884519671699</v>
      </c>
      <c r="Q44" s="6">
        <f>SUMIFS('city centre offline'!$C$2:$C$2047,'city centre offline'!$A$2:$A$2047,'City centre offline (analysis)'!$A44,'city centre offline'!$B$2:$B$2047,'City centre offline (analysis)'!Q$1)</f>
        <v>9.2512631806537807E-2</v>
      </c>
      <c r="R44" s="6">
        <f>SUMIFS('city centre offline'!$C$2:$C$2047,'city centre offline'!$A$2:$A$2047,'City centre offline (analysis)'!$A44,'city centre offline'!$B$2:$B$2047,'City centre offline (analysis)'!R$1)</f>
        <v>0.112805612785742</v>
      </c>
      <c r="S44" s="6">
        <f>SUMIFS('city centre offline'!$C$2:$C$2047,'city centre offline'!$A$2:$A$2047,'City centre offline (analysis)'!$A44,'city centre offline'!$B$2:$B$2047,'City centre offline (analysis)'!S$1)</f>
        <v>0.22879929860583101</v>
      </c>
      <c r="T44" s="6">
        <f>SUMIFS('city centre offline'!$C$2:$C$2047,'city centre offline'!$A$2:$A$2047,'City centre offline (analysis)'!$A44,'city centre offline'!$B$2:$B$2047,'City centre offline (analysis)'!T$1)</f>
        <v>0.49053985760722801</v>
      </c>
      <c r="U44" s="6">
        <f>SUMIFS('city centre offline'!$C$2:$C$2047,'city centre offline'!$A$2:$A$2047,'City centre offline (analysis)'!$A44,'city centre offline'!$B$2:$B$2047,'City centre offline (analysis)'!U$1)</f>
        <v>0.66725505030561305</v>
      </c>
      <c r="V44" s="6">
        <f>SUMIFS('city centre offline'!$C$2:$C$2047,'city centre offline'!$A$2:$A$2047,'City centre offline (analysis)'!$A44,'city centre offline'!$B$2:$B$2047,'City centre offline (analysis)'!V$1)</f>
        <v>0.63323546163425504</v>
      </c>
      <c r="W44" s="6">
        <f>SUMIFS('city centre offline'!$C$2:$C$2047,'city centre offline'!$A$2:$A$2047,'City centre offline (analysis)'!$A44,'city centre offline'!$B$2:$B$2047,'City centre offline (analysis)'!W$1)</f>
        <v>0.71474901643492805</v>
      </c>
      <c r="X44" s="6">
        <f>SUMIFS('city centre offline'!$C$2:$C$2047,'city centre offline'!$A$2:$A$2047,'City centre offline (analysis)'!$A44,'city centre offline'!$B$2:$B$2047,'City centre offline (analysis)'!X$1)</f>
        <v>0.32827030691450898</v>
      </c>
      <c r="Y44" s="6">
        <f>SUMIFS('city centre offline'!$C$2:$C$2047,'city centre offline'!$A$2:$A$2047,'City centre offline (analysis)'!$A44,'city centre offline'!$B$2:$B$2047,'City centre offline (analysis)'!Y$1)</f>
        <v>0.76424337841090795</v>
      </c>
      <c r="Z44" s="6">
        <f>SUMIFS('city centre offline'!$C$2:$C$2047,'city centre offline'!$A$2:$A$2047,'City centre offline (analysis)'!$A44,'city centre offline'!$B$2:$B$2047,'City centre offline (analysis)'!Z$1)</f>
        <v>0.16080137743098799</v>
      </c>
      <c r="AA44" s="6">
        <f>SUMIFS('city centre offline'!$C$2:$C$2047,'city centre offline'!$A$2:$A$2047,'City centre offline (analysis)'!$A44,'city centre offline'!$B$2:$B$2047,'City centre offline (analysis)'!AA$1)</f>
        <v>0.180917846389992</v>
      </c>
      <c r="AB44" s="6">
        <f>SUMIFS('city centre offline'!$C$2:$C$2047,'city centre offline'!$A$2:$A$2047,'City centre offline (analysis)'!$A44,'city centre offline'!$B$2:$B$2047,'City centre offline (analysis)'!AB$1)</f>
        <v>0.233383037412115</v>
      </c>
      <c r="AC44" s="6">
        <f>SUMIFS('city centre offline'!$C$2:$C$2047,'city centre offline'!$A$2:$A$2047,'City centre offline (analysis)'!$A44,'city centre offline'!$B$2:$B$2047,'City centre offline (analysis)'!AC$1)</f>
        <v>0.47946092202745699</v>
      </c>
      <c r="AD44" s="6">
        <f>SUMIFS('city centre offline'!$C$2:$C$2047,'city centre offline'!$A$2:$A$2047,'City centre offline (analysis)'!$A44,'city centre offline'!$B$2:$B$2047,'City centre offline (analysis)'!AD$1)</f>
        <v>0.69138301200685004</v>
      </c>
      <c r="AE44" s="6">
        <f>SUMIFS('city centre offline'!$C$2:$C$2047,'city centre offline'!$A$2:$A$2047,'City centre offline (analysis)'!$A44,'city centre offline'!$B$2:$B$2047,'City centre offline (analysis)'!AE$1)</f>
        <v>0.77010059937105202</v>
      </c>
      <c r="AF44" s="6">
        <f>SUMIFS('city centre offline'!$C$2:$C$2047,'city centre offline'!$A$2:$A$2047,'City centre offline (analysis)'!$A44,'city centre offline'!$B$2:$B$2047,'City centre offline (analysis)'!AF$1)</f>
        <v>0.73591950390076499</v>
      </c>
      <c r="AG44" s="6">
        <f>SUMIFS('city centre offline'!$C$2:$C$2047,'city centre offline'!$A$2:$A$2047,'City centre offline (analysis)'!$A44,'city centre offline'!$B$2:$B$2047,'City centre offline (analysis)'!AG$1)</f>
        <v>0.85121256383245503</v>
      </c>
      <c r="AH44" s="6">
        <f>SUMIFS('city centre offline'!$C$2:$C$2047,'city centre offline'!$A$2:$A$2047,'City centre offline (analysis)'!$A44,'city centre offline'!$B$2:$B$2047,'City centre offline (analysis)'!AH$1)</f>
        <v>0.809405175224439</v>
      </c>
      <c r="AK44" t="s">
        <v>39</v>
      </c>
      <c r="AL44" s="6">
        <v>0.86767771661112802</v>
      </c>
      <c r="AO44" t="s">
        <v>52</v>
      </c>
      <c r="AP44" s="6">
        <v>0.86896079767787204</v>
      </c>
      <c r="AQ44" s="6">
        <f>VLOOKUP(AO44,'Overall city offline (analysis)'!$AK$2:$AL$63,2,FALSE)</f>
        <v>1.0212057552565601</v>
      </c>
      <c r="AR44" s="20">
        <f t="shared" si="0"/>
        <v>15.224495757868805</v>
      </c>
      <c r="AS44" s="20">
        <f>VLOOKUP(AO44,'CC share tops bottoms'!$A$2:$F$63,6,FALSE)</f>
        <v>-1.1344222306478726</v>
      </c>
    </row>
    <row r="45" spans="1:45" x14ac:dyDescent="0.25">
      <c r="A45" t="s">
        <v>50</v>
      </c>
      <c r="B45" s="6">
        <f>SUMIFS('city centre offline'!$C$2:$C$2047,'city centre offline'!$A$2:$A$2047,'City centre offline (analysis)'!$A45,'city centre offline'!$B$2:$B$2047,'City centre offline (analysis)'!B$1)</f>
        <v>0.81577761799775905</v>
      </c>
      <c r="C45" s="6">
        <f>SUMIFS('city centre offline'!$C$2:$C$2047,'city centre offline'!$A$2:$A$2047,'City centre offline (analysis)'!$A45,'city centre offline'!$B$2:$B$2047,'City centre offline (analysis)'!C$1)</f>
        <v>0.84302362954770504</v>
      </c>
      <c r="D45" s="6">
        <f>SUMIFS('city centre offline'!$C$2:$C$2047,'city centre offline'!$A$2:$A$2047,'City centre offline (analysis)'!$A45,'city centre offline'!$B$2:$B$2047,'City centre offline (analysis)'!D$1)</f>
        <v>1.02758527842322</v>
      </c>
      <c r="E45" s="6">
        <f>SUMIFS('city centre offline'!$C$2:$C$2047,'city centre offline'!$A$2:$A$2047,'City centre offline (analysis)'!$A45,'city centre offline'!$B$2:$B$2047,'City centre offline (analysis)'!E$1)</f>
        <v>0.92790034391644804</v>
      </c>
      <c r="F45" s="6">
        <f>SUMIFS('city centre offline'!$C$2:$C$2047,'city centre offline'!$A$2:$A$2047,'City centre offline (analysis)'!$A45,'city centre offline'!$B$2:$B$2047,'City centre offline (analysis)'!F$1)</f>
        <v>0.97922988721135695</v>
      </c>
      <c r="G45" s="6">
        <f>SUMIFS('city centre offline'!$C$2:$C$2047,'city centre offline'!$A$2:$A$2047,'City centre offline (analysis)'!$A45,'city centre offline'!$B$2:$B$2047,'City centre offline (analysis)'!G$1)</f>
        <v>0.97098782372909198</v>
      </c>
      <c r="H45" s="6">
        <f>SUMIFS('city centre offline'!$C$2:$C$2047,'city centre offline'!$A$2:$A$2047,'City centre offline (analysis)'!$A45,'city centre offline'!$B$2:$B$2047,'City centre offline (analysis)'!H$1)</f>
        <v>0.98837897769852701</v>
      </c>
      <c r="I45" s="6">
        <f>SUMIFS('city centre offline'!$C$2:$C$2047,'city centre offline'!$A$2:$A$2047,'City centre offline (analysis)'!$A45,'city centre offline'!$B$2:$B$2047,'City centre offline (analysis)'!I$1)</f>
        <v>0.99303213738459795</v>
      </c>
      <c r="J45" s="6">
        <f>SUMIFS('city centre offline'!$C$2:$C$2047,'city centre offline'!$A$2:$A$2047,'City centre offline (analysis)'!$A45,'city centre offline'!$B$2:$B$2047,'City centre offline (analysis)'!J$1)</f>
        <v>0.88580762790561496</v>
      </c>
      <c r="K45" s="6">
        <f>SUMIFS('city centre offline'!$C$2:$C$2047,'city centre offline'!$A$2:$A$2047,'City centre offline (analysis)'!$A45,'city centre offline'!$B$2:$B$2047,'City centre offline (analysis)'!K$1)</f>
        <v>0.96401736484579603</v>
      </c>
      <c r="L45" s="6">
        <f>SUMIFS('city centre offline'!$C$2:$C$2047,'city centre offline'!$A$2:$A$2047,'City centre offline (analysis)'!$A45,'city centre offline'!$B$2:$B$2047,'City centre offline (analysis)'!L$1)</f>
        <v>1.1145767353892599</v>
      </c>
      <c r="M45" s="6">
        <f>SUMIFS('city centre offline'!$C$2:$C$2047,'city centre offline'!$A$2:$A$2047,'City centre offline (analysis)'!$A45,'city centre offline'!$B$2:$B$2047,'City centre offline (analysis)'!M$1)</f>
        <v>1.48968257595062</v>
      </c>
      <c r="N45" s="6">
        <f>SUMIFS('city centre offline'!$C$2:$C$2047,'city centre offline'!$A$2:$A$2047,'City centre offline (analysis)'!$A45,'city centre offline'!$B$2:$B$2047,'City centre offline (analysis)'!N$1)</f>
        <v>0.80155637702345495</v>
      </c>
      <c r="O45" s="6">
        <f>SUMIFS('city centre offline'!$C$2:$C$2047,'city centre offline'!$A$2:$A$2047,'City centre offline (analysis)'!$A45,'city centre offline'!$B$2:$B$2047,'City centre offline (analysis)'!O$1)</f>
        <v>0.87886753928521999</v>
      </c>
      <c r="P45" s="6">
        <f>SUMIFS('city centre offline'!$C$2:$C$2047,'city centre offline'!$A$2:$A$2047,'City centre offline (analysis)'!$A45,'city centre offline'!$B$2:$B$2047,'City centre offline (analysis)'!P$1)</f>
        <v>0.64969217803637003</v>
      </c>
      <c r="Q45" s="6">
        <f>SUMIFS('city centre offline'!$C$2:$C$2047,'city centre offline'!$A$2:$A$2047,'City centre offline (analysis)'!$A45,'city centre offline'!$B$2:$B$2047,'City centre offline (analysis)'!Q$1)</f>
        <v>0.24889527211001</v>
      </c>
      <c r="R45" s="6">
        <f>SUMIFS('city centre offline'!$C$2:$C$2047,'city centre offline'!$A$2:$A$2047,'City centre offline (analysis)'!$A45,'city centre offline'!$B$2:$B$2047,'City centre offline (analysis)'!R$1)</f>
        <v>0.28371128960957198</v>
      </c>
      <c r="S45" s="6">
        <f>SUMIFS('city centre offline'!$C$2:$C$2047,'city centre offline'!$A$2:$A$2047,'City centre offline (analysis)'!$A45,'city centre offline'!$B$2:$B$2047,'City centre offline (analysis)'!S$1)</f>
        <v>0.42365544446542203</v>
      </c>
      <c r="T45" s="6">
        <f>SUMIFS('city centre offline'!$C$2:$C$2047,'city centre offline'!$A$2:$A$2047,'City centre offline (analysis)'!$A45,'city centre offline'!$B$2:$B$2047,'City centre offline (analysis)'!T$1)</f>
        <v>0.63646384473471496</v>
      </c>
      <c r="U45" s="6">
        <f>SUMIFS('city centre offline'!$C$2:$C$2047,'city centre offline'!$A$2:$A$2047,'City centre offline (analysis)'!$A45,'city centre offline'!$B$2:$B$2047,'City centre offline (analysis)'!U$1)</f>
        <v>0.77716340946548701</v>
      </c>
      <c r="V45" s="6">
        <f>SUMIFS('city centre offline'!$C$2:$C$2047,'city centre offline'!$A$2:$A$2047,'City centre offline (analysis)'!$A45,'city centre offline'!$B$2:$B$2047,'City centre offline (analysis)'!V$1)</f>
        <v>0.71339256199085399</v>
      </c>
      <c r="W45" s="6">
        <f>SUMIFS('city centre offline'!$C$2:$C$2047,'city centre offline'!$A$2:$A$2047,'City centre offline (analysis)'!$A45,'city centre offline'!$B$2:$B$2047,'City centre offline (analysis)'!W$1)</f>
        <v>0.78734498914601003</v>
      </c>
      <c r="X45" s="6">
        <f>SUMIFS('city centre offline'!$C$2:$C$2047,'city centre offline'!$A$2:$A$2047,'City centre offline (analysis)'!$A45,'city centre offline'!$B$2:$B$2047,'City centre offline (analysis)'!X$1)</f>
        <v>0.42972674754575102</v>
      </c>
      <c r="Y45" s="6">
        <f>SUMIFS('city centre offline'!$C$2:$C$2047,'city centre offline'!$A$2:$A$2047,'City centre offline (analysis)'!$A45,'city centre offline'!$B$2:$B$2047,'City centre offline (analysis)'!Y$1)</f>
        <v>0.88355269551558202</v>
      </c>
      <c r="Z45" s="6">
        <f>SUMIFS('city centre offline'!$C$2:$C$2047,'city centre offline'!$A$2:$A$2047,'City centre offline (analysis)'!$A45,'city centre offline'!$B$2:$B$2047,'City centre offline (analysis)'!Z$1)</f>
        <v>0.30576997091908198</v>
      </c>
      <c r="AA45" s="6">
        <f>SUMIFS('city centre offline'!$C$2:$C$2047,'city centre offline'!$A$2:$A$2047,'City centre offline (analysis)'!$A45,'city centre offline'!$B$2:$B$2047,'City centre offline (analysis)'!AA$1)</f>
        <v>0.34082539004978701</v>
      </c>
      <c r="AB45" s="6">
        <f>SUMIFS('city centre offline'!$C$2:$C$2047,'city centre offline'!$A$2:$A$2047,'City centre offline (analysis)'!$A45,'city centre offline'!$B$2:$B$2047,'City centre offline (analysis)'!AB$1)</f>
        <v>0.40336021596230498</v>
      </c>
      <c r="AC45" s="6">
        <f>SUMIFS('city centre offline'!$C$2:$C$2047,'city centre offline'!$A$2:$A$2047,'City centre offline (analysis)'!$A45,'city centre offline'!$B$2:$B$2047,'City centre offline (analysis)'!AC$1)</f>
        <v>0.61973977838199401</v>
      </c>
      <c r="AD45" s="6">
        <f>SUMIFS('city centre offline'!$C$2:$C$2047,'city centre offline'!$A$2:$A$2047,'City centre offline (analysis)'!$A45,'city centre offline'!$B$2:$B$2047,'City centre offline (analysis)'!AD$1)</f>
        <v>0.78794169564083305</v>
      </c>
      <c r="AE45" s="6">
        <f>SUMIFS('city centre offline'!$C$2:$C$2047,'city centre offline'!$A$2:$A$2047,'City centre offline (analysis)'!$A45,'city centre offline'!$B$2:$B$2047,'City centre offline (analysis)'!AE$1)</f>
        <v>0.75617212385312704</v>
      </c>
      <c r="AF45" s="6">
        <f>SUMIFS('city centre offline'!$C$2:$C$2047,'city centre offline'!$A$2:$A$2047,'City centre offline (analysis)'!$A45,'city centre offline'!$B$2:$B$2047,'City centre offline (analysis)'!AF$1)</f>
        <v>0.82837628983846601</v>
      </c>
      <c r="AG45" s="6">
        <f>SUMIFS('city centre offline'!$C$2:$C$2047,'city centre offline'!$A$2:$A$2047,'City centre offline (analysis)'!$A45,'city centre offline'!$B$2:$B$2047,'City centre offline (analysis)'!AG$1)</f>
        <v>0.85366164353205998</v>
      </c>
      <c r="AH45" s="6">
        <f>SUMIFS('city centre offline'!$C$2:$C$2047,'city centre offline'!$A$2:$A$2047,'City centre offline (analysis)'!$A45,'city centre offline'!$B$2:$B$2047,'City centre offline (analysis)'!AH$1)</f>
        <v>0.78033666609515995</v>
      </c>
      <c r="AK45" t="s">
        <v>16</v>
      </c>
      <c r="AL45" s="6">
        <v>0.86047315683473802</v>
      </c>
      <c r="AO45" t="s">
        <v>39</v>
      </c>
      <c r="AP45" s="6">
        <v>0.86767771661112802</v>
      </c>
      <c r="AQ45" s="6">
        <f>VLOOKUP(AO45,'Overall city offline (analysis)'!$AK$2:$AL$63,2,FALSE)</f>
        <v>0.981084001684007</v>
      </c>
      <c r="AR45" s="20">
        <f t="shared" si="0"/>
        <v>11.340628507287898</v>
      </c>
      <c r="AS45" s="20">
        <f>VLOOKUP(AO45,'CC share tops bottoms'!$A$2:$F$63,6,FALSE)</f>
        <v>0.63951117335616647</v>
      </c>
    </row>
    <row r="46" spans="1:45" x14ac:dyDescent="0.25">
      <c r="A46" t="s">
        <v>51</v>
      </c>
      <c r="B46" s="6">
        <f>SUMIFS('city centre offline'!$C$2:$C$2047,'city centre offline'!$A$2:$A$2047,'City centre offline (analysis)'!$A46,'city centre offline'!$B$2:$B$2047,'City centre offline (analysis)'!B$1)</f>
        <v>0.81081227925218302</v>
      </c>
      <c r="C46" s="6">
        <f>SUMIFS('city centre offline'!$C$2:$C$2047,'city centre offline'!$A$2:$A$2047,'City centre offline (analysis)'!$A46,'city centre offline'!$B$2:$B$2047,'City centre offline (analysis)'!C$1)</f>
        <v>0.82225658303242299</v>
      </c>
      <c r="D46" s="6">
        <f>SUMIFS('city centre offline'!$C$2:$C$2047,'city centre offline'!$A$2:$A$2047,'City centre offline (analysis)'!$A46,'city centre offline'!$B$2:$B$2047,'City centre offline (analysis)'!D$1)</f>
        <v>1.0082306331150299</v>
      </c>
      <c r="E46" s="6">
        <f>SUMIFS('city centre offline'!$C$2:$C$2047,'city centre offline'!$A$2:$A$2047,'City centre offline (analysis)'!$A46,'city centre offline'!$B$2:$B$2047,'City centre offline (analysis)'!E$1)</f>
        <v>0.902429731203932</v>
      </c>
      <c r="F46" s="6">
        <f>SUMIFS('city centre offline'!$C$2:$C$2047,'city centre offline'!$A$2:$A$2047,'City centre offline (analysis)'!$A46,'city centre offline'!$B$2:$B$2047,'City centre offline (analysis)'!F$1)</f>
        <v>1.0014903719959301</v>
      </c>
      <c r="G46" s="6">
        <f>SUMIFS('city centre offline'!$C$2:$C$2047,'city centre offline'!$A$2:$A$2047,'City centre offline (analysis)'!$A46,'city centre offline'!$B$2:$B$2047,'City centre offline (analysis)'!G$1)</f>
        <v>0.96537836075369698</v>
      </c>
      <c r="H46" s="6">
        <f>SUMIFS('city centre offline'!$C$2:$C$2047,'city centre offline'!$A$2:$A$2047,'City centre offline (analysis)'!$A46,'city centre offline'!$B$2:$B$2047,'City centre offline (analysis)'!H$1)</f>
        <v>0.955967271965659</v>
      </c>
      <c r="I46" s="6">
        <f>SUMIFS('city centre offline'!$C$2:$C$2047,'city centre offline'!$A$2:$A$2047,'City centre offline (analysis)'!$A46,'city centre offline'!$B$2:$B$2047,'City centre offline (analysis)'!I$1)</f>
        <v>1.0089560734536001</v>
      </c>
      <c r="J46" s="6">
        <f>SUMIFS('city centre offline'!$C$2:$C$2047,'city centre offline'!$A$2:$A$2047,'City centre offline (analysis)'!$A46,'city centre offline'!$B$2:$B$2047,'City centre offline (analysis)'!J$1)</f>
        <v>0.92673887106164399</v>
      </c>
      <c r="K46" s="6">
        <f>SUMIFS('city centre offline'!$C$2:$C$2047,'city centre offline'!$A$2:$A$2047,'City centre offline (analysis)'!$A46,'city centre offline'!$B$2:$B$2047,'City centre offline (analysis)'!K$1)</f>
        <v>0.98934218959971498</v>
      </c>
      <c r="L46" s="6">
        <f>SUMIFS('city centre offline'!$C$2:$C$2047,'city centre offline'!$A$2:$A$2047,'City centre offline (analysis)'!$A46,'city centre offline'!$B$2:$B$2047,'City centre offline (analysis)'!L$1)</f>
        <v>1.1339210032789699</v>
      </c>
      <c r="M46" s="6">
        <f>SUMIFS('city centre offline'!$C$2:$C$2047,'city centre offline'!$A$2:$A$2047,'City centre offline (analysis)'!$A46,'city centre offline'!$B$2:$B$2047,'City centre offline (analysis)'!M$1)</f>
        <v>1.47447663128722</v>
      </c>
      <c r="N46" s="6">
        <f>SUMIFS('city centre offline'!$C$2:$C$2047,'city centre offline'!$A$2:$A$2047,'City centre offline (analysis)'!$A46,'city centre offline'!$B$2:$B$2047,'City centre offline (analysis)'!N$1)</f>
        <v>0.83242976660105295</v>
      </c>
      <c r="O46" s="6">
        <f>SUMIFS('city centre offline'!$C$2:$C$2047,'city centre offline'!$A$2:$A$2047,'City centre offline (analysis)'!$A46,'city centre offline'!$B$2:$B$2047,'City centre offline (analysis)'!O$1)</f>
        <v>0.862023418124654</v>
      </c>
      <c r="P46" s="6">
        <f>SUMIFS('city centre offline'!$C$2:$C$2047,'city centre offline'!$A$2:$A$2047,'City centre offline (analysis)'!$A46,'city centre offline'!$B$2:$B$2047,'City centre offline (analysis)'!P$1)</f>
        <v>0.60686666471145501</v>
      </c>
      <c r="Q46" s="6">
        <f>SUMIFS('city centre offline'!$C$2:$C$2047,'city centre offline'!$A$2:$A$2047,'City centre offline (analysis)'!$A46,'city centre offline'!$B$2:$B$2047,'City centre offline (analysis)'!Q$1)</f>
        <v>0.16235016005730499</v>
      </c>
      <c r="R46" s="6">
        <f>SUMIFS('city centre offline'!$C$2:$C$2047,'city centre offline'!$A$2:$A$2047,'City centre offline (analysis)'!$A46,'city centre offline'!$B$2:$B$2047,'City centre offline (analysis)'!R$1)</f>
        <v>0.21245752161595799</v>
      </c>
      <c r="S46" s="6">
        <f>SUMIFS('city centre offline'!$C$2:$C$2047,'city centre offline'!$A$2:$A$2047,'City centre offline (analysis)'!$A46,'city centre offline'!$B$2:$B$2047,'City centre offline (analysis)'!S$1)</f>
        <v>0.42175534375198798</v>
      </c>
      <c r="T46" s="6">
        <f>SUMIFS('city centre offline'!$C$2:$C$2047,'city centre offline'!$A$2:$A$2047,'City centre offline (analysis)'!$A46,'city centre offline'!$B$2:$B$2047,'City centre offline (analysis)'!T$1)</f>
        <v>0.76354884713225402</v>
      </c>
      <c r="U46" s="6">
        <f>SUMIFS('city centre offline'!$C$2:$C$2047,'city centre offline'!$A$2:$A$2047,'City centre offline (analysis)'!$A46,'city centre offline'!$B$2:$B$2047,'City centre offline (analysis)'!U$1)</f>
        <v>0.91217084372775203</v>
      </c>
      <c r="V46" s="6">
        <f>SUMIFS('city centre offline'!$C$2:$C$2047,'city centre offline'!$A$2:$A$2047,'City centre offline (analysis)'!$A46,'city centre offline'!$B$2:$B$2047,'City centre offline (analysis)'!V$1)</f>
        <v>0.88156061267554497</v>
      </c>
      <c r="W46" s="6">
        <f>SUMIFS('city centre offline'!$C$2:$C$2047,'city centre offline'!$A$2:$A$2047,'City centre offline (analysis)'!$A46,'city centre offline'!$B$2:$B$2047,'City centre offline (analysis)'!W$1)</f>
        <v>0.92796093871914198</v>
      </c>
      <c r="X46" s="6">
        <f>SUMIFS('city centre offline'!$C$2:$C$2047,'city centre offline'!$A$2:$A$2047,'City centre offline (analysis)'!$A46,'city centre offline'!$B$2:$B$2047,'City centre offline (analysis)'!X$1)</f>
        <v>0.40186104077046297</v>
      </c>
      <c r="Y46" s="6">
        <f>SUMIFS('city centre offline'!$C$2:$C$2047,'city centre offline'!$A$2:$A$2047,'City centre offline (analysis)'!$A46,'city centre offline'!$B$2:$B$2047,'City centre offline (analysis)'!Y$1)</f>
        <v>1.23793245488348</v>
      </c>
      <c r="Z46" s="6">
        <f>SUMIFS('city centre offline'!$C$2:$C$2047,'city centre offline'!$A$2:$A$2047,'City centre offline (analysis)'!$A46,'city centre offline'!$B$2:$B$2047,'City centre offline (analysis)'!Z$1)</f>
        <v>0.262153104371324</v>
      </c>
      <c r="AA46" s="6">
        <f>SUMIFS('city centre offline'!$C$2:$C$2047,'city centre offline'!$A$2:$A$2047,'City centre offline (analysis)'!$A46,'city centre offline'!$B$2:$B$2047,'City centre offline (analysis)'!AA$1)</f>
        <v>0.248974609190525</v>
      </c>
      <c r="AB46" s="6">
        <f>SUMIFS('city centre offline'!$C$2:$C$2047,'city centre offline'!$A$2:$A$2047,'City centre offline (analysis)'!$A46,'city centre offline'!$B$2:$B$2047,'City centre offline (analysis)'!AB$1)</f>
        <v>0.31164508133180402</v>
      </c>
      <c r="AC46" s="6">
        <f>SUMIFS('city centre offline'!$C$2:$C$2047,'city centre offline'!$A$2:$A$2047,'City centre offline (analysis)'!$A46,'city centre offline'!$B$2:$B$2047,'City centre offline (analysis)'!AC$1)</f>
        <v>0.73291310729273595</v>
      </c>
      <c r="AD46" s="6">
        <f>SUMIFS('city centre offline'!$C$2:$C$2047,'city centre offline'!$A$2:$A$2047,'City centre offline (analysis)'!$A46,'city centre offline'!$B$2:$B$2047,'City centre offline (analysis)'!AD$1)</f>
        <v>0.92093640868592896</v>
      </c>
      <c r="AE46" s="6">
        <f>SUMIFS('city centre offline'!$C$2:$C$2047,'city centre offline'!$A$2:$A$2047,'City centre offline (analysis)'!$A46,'city centre offline'!$B$2:$B$2047,'City centre offline (analysis)'!AE$1)</f>
        <v>0.90780017603787</v>
      </c>
      <c r="AF46" s="6">
        <f>SUMIFS('city centre offline'!$C$2:$C$2047,'city centre offline'!$A$2:$A$2047,'City centre offline (analysis)'!$A46,'city centre offline'!$B$2:$B$2047,'City centre offline (analysis)'!AF$1)</f>
        <v>0.97803351114608605</v>
      </c>
      <c r="AG46" s="6">
        <f>SUMIFS('city centre offline'!$C$2:$C$2047,'city centre offline'!$A$2:$A$2047,'City centre offline (analysis)'!$A46,'city centre offline'!$B$2:$B$2047,'City centre offline (analysis)'!AG$1)</f>
        <v>1.0485904958332</v>
      </c>
      <c r="AH46" s="6">
        <f>SUMIFS('city centre offline'!$C$2:$C$2047,'city centre offline'!$A$2:$A$2047,'City centre offline (analysis)'!$A46,'city centre offline'!$B$2:$B$2047,'City centre offline (analysis)'!AH$1)</f>
        <v>0.99698048698030906</v>
      </c>
      <c r="AK46" t="s">
        <v>21</v>
      </c>
      <c r="AL46" s="6">
        <v>0.84913189423629798</v>
      </c>
      <c r="AO46" t="s">
        <v>16</v>
      </c>
      <c r="AP46" s="6">
        <v>0.86047315683473802</v>
      </c>
      <c r="AQ46" s="6">
        <f>VLOOKUP(AO46,'Overall city offline (analysis)'!$AK$2:$AL$63,2,FALSE)</f>
        <v>1.1479177520777899</v>
      </c>
      <c r="AR46" s="20">
        <f t="shared" si="0"/>
        <v>28.744459524305189</v>
      </c>
      <c r="AS46" s="20">
        <f>VLOOKUP(AO46,'CC share tops bottoms'!$A$2:$F$63,6,FALSE)</f>
        <v>-1.434024148965092</v>
      </c>
    </row>
    <row r="47" spans="1:45" x14ac:dyDescent="0.25">
      <c r="A47" t="s">
        <v>52</v>
      </c>
      <c r="B47" s="6">
        <f>SUMIFS('city centre offline'!$C$2:$C$2047,'city centre offline'!$A$2:$A$2047,'City centre offline (analysis)'!$A47,'city centre offline'!$B$2:$B$2047,'City centre offline (analysis)'!B$1)</f>
        <v>0.83877922734022403</v>
      </c>
      <c r="C47" s="6">
        <f>SUMIFS('city centre offline'!$C$2:$C$2047,'city centre offline'!$A$2:$A$2047,'City centre offline (analysis)'!$A47,'city centre offline'!$B$2:$B$2047,'City centre offline (analysis)'!C$1)</f>
        <v>0.85351612740794802</v>
      </c>
      <c r="D47" s="6">
        <f>SUMIFS('city centre offline'!$C$2:$C$2047,'city centre offline'!$A$2:$A$2047,'City centre offline (analysis)'!$A47,'city centre offline'!$B$2:$B$2047,'City centre offline (analysis)'!D$1)</f>
        <v>1.0083198061560401</v>
      </c>
      <c r="E47" s="6">
        <f>SUMIFS('city centre offline'!$C$2:$C$2047,'city centre offline'!$A$2:$A$2047,'City centre offline (analysis)'!$A47,'city centre offline'!$B$2:$B$2047,'City centre offline (analysis)'!E$1)</f>
        <v>0.92979096001175998</v>
      </c>
      <c r="F47" s="6">
        <f>SUMIFS('city centre offline'!$C$2:$C$2047,'city centre offline'!$A$2:$A$2047,'City centre offline (analysis)'!$A47,'city centre offline'!$B$2:$B$2047,'City centre offline (analysis)'!F$1)</f>
        <v>1.02966392839809</v>
      </c>
      <c r="G47" s="6">
        <f>SUMIFS('city centre offline'!$C$2:$C$2047,'city centre offline'!$A$2:$A$2047,'City centre offline (analysis)'!$A47,'city centre offline'!$B$2:$B$2047,'City centre offline (analysis)'!G$1)</f>
        <v>0.97388574311603104</v>
      </c>
      <c r="H47" s="6">
        <f>SUMIFS('city centre offline'!$C$2:$C$2047,'city centre offline'!$A$2:$A$2047,'City centre offline (analysis)'!$A47,'city centre offline'!$B$2:$B$2047,'City centre offline (analysis)'!H$1)</f>
        <v>0.93089196259913898</v>
      </c>
      <c r="I47" s="6">
        <f>SUMIFS('city centre offline'!$C$2:$C$2047,'city centre offline'!$A$2:$A$2047,'City centre offline (analysis)'!$A47,'city centre offline'!$B$2:$B$2047,'City centre offline (analysis)'!I$1)</f>
        <v>0.93852084574844896</v>
      </c>
      <c r="J47" s="6">
        <f>SUMIFS('city centre offline'!$C$2:$C$2047,'city centre offline'!$A$2:$A$2047,'City centre offline (analysis)'!$A47,'city centre offline'!$B$2:$B$2047,'City centre offline (analysis)'!J$1)</f>
        <v>0.98533774828805698</v>
      </c>
      <c r="K47" s="6">
        <f>SUMIFS('city centre offline'!$C$2:$C$2047,'city centre offline'!$A$2:$A$2047,'City centre offline (analysis)'!$A47,'city centre offline'!$B$2:$B$2047,'City centre offline (analysis)'!K$1)</f>
        <v>1.0384992692280299</v>
      </c>
      <c r="L47" s="6">
        <f>SUMIFS('city centre offline'!$C$2:$C$2047,'city centre offline'!$A$2:$A$2047,'City centre offline (analysis)'!$A47,'city centre offline'!$B$2:$B$2047,'City centre offline (analysis)'!L$1)</f>
        <v>1.12103892394009</v>
      </c>
      <c r="M47" s="6">
        <f>SUMIFS('city centre offline'!$C$2:$C$2047,'city centre offline'!$A$2:$A$2047,'City centre offline (analysis)'!$A47,'city centre offline'!$B$2:$B$2047,'City centre offline (analysis)'!M$1)</f>
        <v>1.3517554577661399</v>
      </c>
      <c r="N47" s="6">
        <f>SUMIFS('city centre offline'!$C$2:$C$2047,'city centre offline'!$A$2:$A$2047,'City centre offline (analysis)'!$A47,'city centre offline'!$B$2:$B$2047,'City centre offline (analysis)'!N$1)</f>
        <v>0.84006241222481604</v>
      </c>
      <c r="O47" s="6">
        <f>SUMIFS('city centre offline'!$C$2:$C$2047,'city centre offline'!$A$2:$A$2047,'City centre offline (analysis)'!$A47,'city centre offline'!$B$2:$B$2047,'City centre offline (analysis)'!O$1)</f>
        <v>0.88321774831822297</v>
      </c>
      <c r="P47" s="6">
        <f>SUMIFS('city centre offline'!$C$2:$C$2047,'city centre offline'!$A$2:$A$2047,'City centre offline (analysis)'!$A47,'city centre offline'!$B$2:$B$2047,'City centre offline (analysis)'!P$1)</f>
        <v>0.74570764685939295</v>
      </c>
      <c r="Q47" s="6">
        <f>SUMIFS('city centre offline'!$C$2:$C$2047,'city centre offline'!$A$2:$A$2047,'City centre offline (analysis)'!$A47,'city centre offline'!$B$2:$B$2047,'City centre offline (analysis)'!Q$1)</f>
        <v>0.36924333413015198</v>
      </c>
      <c r="R47" s="6">
        <f>SUMIFS('city centre offline'!$C$2:$C$2047,'city centre offline'!$A$2:$A$2047,'City centre offline (analysis)'!$A47,'city centre offline'!$B$2:$B$2047,'City centre offline (analysis)'!R$1)</f>
        <v>0.420042693333399</v>
      </c>
      <c r="S47" s="6">
        <f>SUMIFS('city centre offline'!$C$2:$C$2047,'city centre offline'!$A$2:$A$2047,'City centre offline (analysis)'!$A47,'city centre offline'!$B$2:$B$2047,'City centre offline (analysis)'!S$1)</f>
        <v>0.63064501795126904</v>
      </c>
      <c r="T47" s="6">
        <f>SUMIFS('city centre offline'!$C$2:$C$2047,'city centre offline'!$A$2:$A$2047,'City centre offline (analysis)'!$A47,'city centre offline'!$B$2:$B$2047,'City centre offline (analysis)'!T$1)</f>
        <v>0.85311895592244003</v>
      </c>
      <c r="U47" s="6">
        <f>SUMIFS('city centre offline'!$C$2:$C$2047,'city centre offline'!$A$2:$A$2047,'City centre offline (analysis)'!$A47,'city centre offline'!$B$2:$B$2047,'City centre offline (analysis)'!U$1)</f>
        <v>0.90140260717071696</v>
      </c>
      <c r="V47" s="6">
        <f>SUMIFS('city centre offline'!$C$2:$C$2047,'city centre offline'!$A$2:$A$2047,'City centre offline (analysis)'!$A47,'city centre offline'!$B$2:$B$2047,'City centre offline (analysis)'!V$1)</f>
        <v>0.88208455965246602</v>
      </c>
      <c r="W47" s="6">
        <f>SUMIFS('city centre offline'!$C$2:$C$2047,'city centre offline'!$A$2:$A$2047,'City centre offline (analysis)'!$A47,'city centre offline'!$B$2:$B$2047,'City centre offline (analysis)'!W$1)</f>
        <v>0.99710832218776002</v>
      </c>
      <c r="X47" s="6">
        <f>SUMIFS('city centre offline'!$C$2:$C$2047,'city centre offline'!$A$2:$A$2047,'City centre offline (analysis)'!$A47,'city centre offline'!$B$2:$B$2047,'City centre offline (analysis)'!X$1)</f>
        <v>0.59620876457911098</v>
      </c>
      <c r="Y47" s="6">
        <f>SUMIFS('city centre offline'!$C$2:$C$2047,'city centre offline'!$A$2:$A$2047,'City centre offline (analysis)'!$A47,'city centre offline'!$B$2:$B$2047,'City centre offline (analysis)'!Y$1)</f>
        <v>1.03173042152647</v>
      </c>
      <c r="Z47" s="6">
        <f>SUMIFS('city centre offline'!$C$2:$C$2047,'city centre offline'!$A$2:$A$2047,'City centre offline (analysis)'!$A47,'city centre offline'!$B$2:$B$2047,'City centre offline (analysis)'!Z$1)</f>
        <v>0.43095498055353398</v>
      </c>
      <c r="AA47" s="6">
        <f>SUMIFS('city centre offline'!$C$2:$C$2047,'city centre offline'!$A$2:$A$2047,'City centre offline (analysis)'!$A47,'city centre offline'!$B$2:$B$2047,'City centre offline (analysis)'!AA$1)</f>
        <v>0.42457972373462999</v>
      </c>
      <c r="AB47" s="6">
        <f>SUMIFS('city centre offline'!$C$2:$C$2047,'city centre offline'!$A$2:$A$2047,'City centre offline (analysis)'!$A47,'city centre offline'!$B$2:$B$2047,'City centre offline (analysis)'!AB$1)</f>
        <v>0.51202866475876796</v>
      </c>
      <c r="AC47" s="6">
        <f>SUMIFS('city centre offline'!$C$2:$C$2047,'city centre offline'!$A$2:$A$2047,'City centre offline (analysis)'!$A47,'city centre offline'!$B$2:$B$2047,'City centre offline (analysis)'!AC$1)</f>
        <v>0.80468951861472504</v>
      </c>
      <c r="AD47" s="6">
        <f>SUMIFS('city centre offline'!$C$2:$C$2047,'city centre offline'!$A$2:$A$2047,'City centre offline (analysis)'!$A47,'city centre offline'!$B$2:$B$2047,'City centre offline (analysis)'!AD$1)</f>
        <v>0.91235900269630499</v>
      </c>
      <c r="AE47" s="6">
        <f>SUMIFS('city centre offline'!$C$2:$C$2047,'city centre offline'!$A$2:$A$2047,'City centre offline (analysis)'!$A47,'city centre offline'!$B$2:$B$2047,'City centre offline (analysis)'!AE$1)</f>
        <v>0.83539308313874505</v>
      </c>
      <c r="AF47" s="6">
        <f>SUMIFS('city centre offline'!$C$2:$C$2047,'city centre offline'!$A$2:$A$2047,'City centre offline (analysis)'!$A47,'city centre offline'!$B$2:$B$2047,'City centre offline (analysis)'!AF$1)</f>
        <v>0.87136302369363405</v>
      </c>
      <c r="AG47" s="6">
        <f>SUMIFS('city centre offline'!$C$2:$C$2047,'city centre offline'!$A$2:$A$2047,'City centre offline (analysis)'!$A47,'city centre offline'!$B$2:$B$2047,'City centre offline (analysis)'!AG$1)</f>
        <v>0.88307984920328197</v>
      </c>
      <c r="AH47" s="6">
        <f>SUMIFS('city centre offline'!$C$2:$C$2047,'city centre offline'!$A$2:$A$2047,'City centre offline (analysis)'!$A47,'city centre offline'!$B$2:$B$2047,'City centre offline (analysis)'!AH$1)</f>
        <v>0.86896079767787204</v>
      </c>
      <c r="AK47" t="s">
        <v>62</v>
      </c>
      <c r="AL47" s="6">
        <v>0.84848649563175105</v>
      </c>
      <c r="AO47" t="s">
        <v>21</v>
      </c>
      <c r="AP47" s="6">
        <v>0.84913189423629798</v>
      </c>
      <c r="AQ47" s="6">
        <f>VLOOKUP(AO47,'Overall city offline (analysis)'!$AK$2:$AL$63,2,FALSE)</f>
        <v>1.02962505408672</v>
      </c>
      <c r="AR47" s="20">
        <f t="shared" si="0"/>
        <v>18.049315985042202</v>
      </c>
      <c r="AS47" s="20">
        <f>VLOOKUP(AO47,'CC share tops bottoms'!$A$2:$F$63,6,FALSE)</f>
        <v>-1.8259237874897083</v>
      </c>
    </row>
    <row r="48" spans="1:45" x14ac:dyDescent="0.25">
      <c r="A48" t="s">
        <v>53</v>
      </c>
      <c r="B48" s="6">
        <f>SUMIFS('city centre offline'!$C$2:$C$2047,'city centre offline'!$A$2:$A$2047,'City centre offline (analysis)'!$A48,'city centre offline'!$B$2:$B$2047,'City centre offline (analysis)'!B$1)</f>
        <v>0.80713818336069498</v>
      </c>
      <c r="C48" s="6">
        <f>SUMIFS('city centre offline'!$C$2:$C$2047,'city centre offline'!$A$2:$A$2047,'City centre offline (analysis)'!$A48,'city centre offline'!$B$2:$B$2047,'City centre offline (analysis)'!C$1)</f>
        <v>0.83658316661476395</v>
      </c>
      <c r="D48" s="6">
        <f>SUMIFS('city centre offline'!$C$2:$C$2047,'city centre offline'!$A$2:$A$2047,'City centre offline (analysis)'!$A48,'city centre offline'!$B$2:$B$2047,'City centre offline (analysis)'!D$1)</f>
        <v>0.97932395454810395</v>
      </c>
      <c r="E48" s="6">
        <f>SUMIFS('city centre offline'!$C$2:$C$2047,'city centre offline'!$A$2:$A$2047,'City centre offline (analysis)'!$A48,'city centre offline'!$B$2:$B$2047,'City centre offline (analysis)'!E$1)</f>
        <v>0.93425576166081503</v>
      </c>
      <c r="F48" s="6">
        <f>SUMIFS('city centre offline'!$C$2:$C$2047,'city centre offline'!$A$2:$A$2047,'City centre offline (analysis)'!$A48,'city centre offline'!$B$2:$B$2047,'City centre offline (analysis)'!F$1)</f>
        <v>1.0015395567551399</v>
      </c>
      <c r="G48" s="6">
        <f>SUMIFS('city centre offline'!$C$2:$C$2047,'city centre offline'!$A$2:$A$2047,'City centre offline (analysis)'!$A48,'city centre offline'!$B$2:$B$2047,'City centre offline (analysis)'!G$1)</f>
        <v>0.937792860077034</v>
      </c>
      <c r="H48" s="6">
        <f>SUMIFS('city centre offline'!$C$2:$C$2047,'city centre offline'!$A$2:$A$2047,'City centre offline (analysis)'!$A48,'city centre offline'!$B$2:$B$2047,'City centre offline (analysis)'!H$1)</f>
        <v>0.95916177484492504</v>
      </c>
      <c r="I48" s="6">
        <f>SUMIFS('city centre offline'!$C$2:$C$2047,'city centre offline'!$A$2:$A$2047,'City centre offline (analysis)'!$A48,'city centre offline'!$B$2:$B$2047,'City centre offline (analysis)'!I$1)</f>
        <v>0.98996420024548104</v>
      </c>
      <c r="J48" s="6">
        <f>SUMIFS('city centre offline'!$C$2:$C$2047,'city centre offline'!$A$2:$A$2047,'City centre offline (analysis)'!$A48,'city centre offline'!$B$2:$B$2047,'City centre offline (analysis)'!J$1)</f>
        <v>0.90795895735002996</v>
      </c>
      <c r="K48" s="6">
        <f>SUMIFS('city centre offline'!$C$2:$C$2047,'city centre offline'!$A$2:$A$2047,'City centre offline (analysis)'!$A48,'city centre offline'!$B$2:$B$2047,'City centre offline (analysis)'!K$1)</f>
        <v>0.98718549480148698</v>
      </c>
      <c r="L48" s="6">
        <f>SUMIFS('city centre offline'!$C$2:$C$2047,'city centre offline'!$A$2:$A$2047,'City centre offline (analysis)'!$A48,'city centre offline'!$B$2:$B$2047,'City centre offline (analysis)'!L$1)</f>
        <v>1.1645012175906999</v>
      </c>
      <c r="M48" s="6">
        <f>SUMIFS('city centre offline'!$C$2:$C$2047,'city centre offline'!$A$2:$A$2047,'City centre offline (analysis)'!$A48,'city centre offline'!$B$2:$B$2047,'City centre offline (analysis)'!M$1)</f>
        <v>1.49459487215083</v>
      </c>
      <c r="N48" s="6">
        <f>SUMIFS('city centre offline'!$C$2:$C$2047,'city centre offline'!$A$2:$A$2047,'City centre offline (analysis)'!$A48,'city centre offline'!$B$2:$B$2047,'City centre offline (analysis)'!N$1)</f>
        <v>0.83319756758191499</v>
      </c>
      <c r="O48" s="6">
        <f>SUMIFS('city centre offline'!$C$2:$C$2047,'city centre offline'!$A$2:$A$2047,'City centre offline (analysis)'!$A48,'city centre offline'!$B$2:$B$2047,'City centre offline (analysis)'!O$1)</f>
        <v>0.87535977114531904</v>
      </c>
      <c r="P48" s="6">
        <f>SUMIFS('city centre offline'!$C$2:$C$2047,'city centre offline'!$A$2:$A$2047,'City centre offline (analysis)'!$A48,'city centre offline'!$B$2:$B$2047,'City centre offline (analysis)'!P$1)</f>
        <v>0.70490294351848104</v>
      </c>
      <c r="Q48" s="6">
        <f>SUMIFS('city centre offline'!$C$2:$C$2047,'city centre offline'!$A$2:$A$2047,'City centre offline (analysis)'!$A48,'city centre offline'!$B$2:$B$2047,'City centre offline (analysis)'!Q$1)</f>
        <v>0.21556151983636801</v>
      </c>
      <c r="R48" s="6">
        <f>SUMIFS('city centre offline'!$C$2:$C$2047,'city centre offline'!$A$2:$A$2047,'City centre offline (analysis)'!$A48,'city centre offline'!$B$2:$B$2047,'City centre offline (analysis)'!R$1)</f>
        <v>0.26658622667530701</v>
      </c>
      <c r="S48" s="6">
        <f>SUMIFS('city centre offline'!$C$2:$C$2047,'city centre offline'!$A$2:$A$2047,'City centre offline (analysis)'!$A48,'city centre offline'!$B$2:$B$2047,'City centre offline (analysis)'!S$1)</f>
        <v>0.47230233965984703</v>
      </c>
      <c r="T48" s="6">
        <f>SUMIFS('city centre offline'!$C$2:$C$2047,'city centre offline'!$A$2:$A$2047,'City centre offline (analysis)'!$A48,'city centre offline'!$B$2:$B$2047,'City centre offline (analysis)'!T$1)</f>
        <v>0.78004332698122802</v>
      </c>
      <c r="U48" s="6">
        <f>SUMIFS('city centre offline'!$C$2:$C$2047,'city centre offline'!$A$2:$A$2047,'City centre offline (analysis)'!$A48,'city centre offline'!$B$2:$B$2047,'City centre offline (analysis)'!U$1)</f>
        <v>0.81643034361612399</v>
      </c>
      <c r="V48" s="6">
        <f>SUMIFS('city centre offline'!$C$2:$C$2047,'city centre offline'!$A$2:$A$2047,'City centre offline (analysis)'!$A48,'city centre offline'!$B$2:$B$2047,'City centre offline (analysis)'!V$1)</f>
        <v>0.75712805958559504</v>
      </c>
      <c r="W48" s="6">
        <f>SUMIFS('city centre offline'!$C$2:$C$2047,'city centre offline'!$A$2:$A$2047,'City centre offline (analysis)'!$A48,'city centre offline'!$B$2:$B$2047,'City centre offline (analysis)'!W$1)</f>
        <v>0.81884306231665405</v>
      </c>
      <c r="X48" s="6">
        <f>SUMIFS('city centre offline'!$C$2:$C$2047,'city centre offline'!$A$2:$A$2047,'City centre offline (analysis)'!$A48,'city centre offline'!$B$2:$B$2047,'City centre offline (analysis)'!X$1)</f>
        <v>0.52159732321283803</v>
      </c>
      <c r="Y48" s="6">
        <f>SUMIFS('city centre offline'!$C$2:$C$2047,'city centre offline'!$A$2:$A$2047,'City centre offline (analysis)'!$A48,'city centre offline'!$B$2:$B$2047,'City centre offline (analysis)'!Y$1)</f>
        <v>1.15619693166085</v>
      </c>
      <c r="Z48" s="6">
        <f>SUMIFS('city centre offline'!$C$2:$C$2047,'city centre offline'!$A$2:$A$2047,'City centre offline (analysis)'!$A48,'city centre offline'!$B$2:$B$2047,'City centre offline (analysis)'!Z$1)</f>
        <v>0.27584724822047002</v>
      </c>
      <c r="AA48" s="6">
        <f>SUMIFS('city centre offline'!$C$2:$C$2047,'city centre offline'!$A$2:$A$2047,'City centre offline (analysis)'!$A48,'city centre offline'!$B$2:$B$2047,'City centre offline (analysis)'!AA$1)</f>
        <v>0.29971331211351598</v>
      </c>
      <c r="AB48" s="6">
        <f>SUMIFS('city centre offline'!$C$2:$C$2047,'city centre offline'!$A$2:$A$2047,'City centre offline (analysis)'!$A48,'city centre offline'!$B$2:$B$2047,'City centre offline (analysis)'!AB$1)</f>
        <v>0.37286303153319</v>
      </c>
      <c r="AC48" s="6">
        <f>SUMIFS('city centre offline'!$C$2:$C$2047,'city centre offline'!$A$2:$A$2047,'City centre offline (analysis)'!$A48,'city centre offline'!$B$2:$B$2047,'City centre offline (analysis)'!AC$1)</f>
        <v>0.74053812253362605</v>
      </c>
      <c r="AD48" s="6">
        <f>SUMIFS('city centre offline'!$C$2:$C$2047,'city centre offline'!$A$2:$A$2047,'City centre offline (analysis)'!$A48,'city centre offline'!$B$2:$B$2047,'City centre offline (analysis)'!AD$1)</f>
        <v>0.850296218850213</v>
      </c>
      <c r="AE48" s="6">
        <f>SUMIFS('city centre offline'!$C$2:$C$2047,'city centre offline'!$A$2:$A$2047,'City centre offline (analysis)'!$A48,'city centre offline'!$B$2:$B$2047,'City centre offline (analysis)'!AE$1)</f>
        <v>0.81150146369623599</v>
      </c>
      <c r="AF48" s="6">
        <f>SUMIFS('city centre offline'!$C$2:$C$2047,'city centre offline'!$A$2:$A$2047,'City centre offline (analysis)'!$A48,'city centre offline'!$B$2:$B$2047,'City centre offline (analysis)'!AF$1)</f>
        <v>0.89478958121077301</v>
      </c>
      <c r="AG48" s="6">
        <f>SUMIFS('city centre offline'!$C$2:$C$2047,'city centre offline'!$A$2:$A$2047,'City centre offline (analysis)'!$A48,'city centre offline'!$B$2:$B$2047,'City centre offline (analysis)'!AG$1)</f>
        <v>0.96147799624178998</v>
      </c>
      <c r="AH48" s="6">
        <f>SUMIFS('city centre offline'!$C$2:$C$2047,'city centre offline'!$A$2:$A$2047,'City centre offline (analysis)'!$A48,'city centre offline'!$B$2:$B$2047,'City centre offline (analysis)'!AH$1)</f>
        <v>0.913980524921846</v>
      </c>
      <c r="AK48" t="s">
        <v>66</v>
      </c>
      <c r="AL48" s="6">
        <v>0.84287607466937597</v>
      </c>
      <c r="AO48" t="s">
        <v>62</v>
      </c>
      <c r="AP48" s="6">
        <v>0.84848649563175105</v>
      </c>
      <c r="AQ48" s="6">
        <f>VLOOKUP(AO48,'Overall city offline (analysis)'!$AK$2:$AL$63,2,FALSE)</f>
        <v>0.98594475064404397</v>
      </c>
      <c r="AR48" s="20">
        <f t="shared" si="0"/>
        <v>13.745825501229291</v>
      </c>
      <c r="AS48" s="20">
        <f>VLOOKUP(AO48,'CC share tops bottoms'!$A$2:$F$63,6,FALSE)</f>
        <v>-1.5219038826605746</v>
      </c>
    </row>
    <row r="49" spans="1:45" x14ac:dyDescent="0.25">
      <c r="A49" t="s">
        <v>54</v>
      </c>
      <c r="B49" s="6">
        <f>SUMIFS('city centre offline'!$C$2:$C$2047,'city centre offline'!$A$2:$A$2047,'City centre offline (analysis)'!$A49,'city centre offline'!$B$2:$B$2047,'City centre offline (analysis)'!B$1)</f>
        <v>0.84519826487920202</v>
      </c>
      <c r="C49" s="6">
        <f>SUMIFS('city centre offline'!$C$2:$C$2047,'city centre offline'!$A$2:$A$2047,'City centre offline (analysis)'!$A49,'city centre offline'!$B$2:$B$2047,'City centre offline (analysis)'!C$1)</f>
        <v>0.84406222306585199</v>
      </c>
      <c r="D49" s="6">
        <f>SUMIFS('city centre offline'!$C$2:$C$2047,'city centre offline'!$A$2:$A$2047,'City centre offline (analysis)'!$A49,'city centre offline'!$B$2:$B$2047,'City centre offline (analysis)'!D$1)</f>
        <v>1.02413801946646</v>
      </c>
      <c r="E49" s="6">
        <f>SUMIFS('city centre offline'!$C$2:$C$2047,'city centre offline'!$A$2:$A$2047,'City centre offline (analysis)'!$A49,'city centre offline'!$B$2:$B$2047,'City centre offline (analysis)'!E$1)</f>
        <v>0.94139765165711997</v>
      </c>
      <c r="F49" s="6">
        <f>SUMIFS('city centre offline'!$C$2:$C$2047,'city centre offline'!$A$2:$A$2047,'City centre offline (analysis)'!$A49,'city centre offline'!$B$2:$B$2047,'City centre offline (analysis)'!F$1)</f>
        <v>0.98540694670695705</v>
      </c>
      <c r="G49" s="6">
        <f>SUMIFS('city centre offline'!$C$2:$C$2047,'city centre offline'!$A$2:$A$2047,'City centre offline (analysis)'!$A49,'city centre offline'!$B$2:$B$2047,'City centre offline (analysis)'!G$1)</f>
        <v>0.97894867847283595</v>
      </c>
      <c r="H49" s="6">
        <f>SUMIFS('city centre offline'!$C$2:$C$2047,'city centre offline'!$A$2:$A$2047,'City centre offline (analysis)'!$A49,'city centre offline'!$B$2:$B$2047,'City centre offline (analysis)'!H$1)</f>
        <v>0.99119353163492896</v>
      </c>
      <c r="I49" s="6">
        <f>SUMIFS('city centre offline'!$C$2:$C$2047,'city centre offline'!$A$2:$A$2047,'City centre offline (analysis)'!$A49,'city centre offline'!$B$2:$B$2047,'City centre offline (analysis)'!I$1)</f>
        <v>1.0015154468495899</v>
      </c>
      <c r="J49" s="6">
        <f>SUMIFS('city centre offline'!$C$2:$C$2047,'city centre offline'!$A$2:$A$2047,'City centre offline (analysis)'!$A49,'city centre offline'!$B$2:$B$2047,'City centre offline (analysis)'!J$1)</f>
        <v>0.92819327062283696</v>
      </c>
      <c r="K49" s="6">
        <f>SUMIFS('city centre offline'!$C$2:$C$2047,'city centre offline'!$A$2:$A$2047,'City centre offline (analysis)'!$A49,'city centre offline'!$B$2:$B$2047,'City centre offline (analysis)'!K$1)</f>
        <v>0.98149853392251296</v>
      </c>
      <c r="L49" s="6">
        <f>SUMIFS('city centre offline'!$C$2:$C$2047,'city centre offline'!$A$2:$A$2047,'City centre offline (analysis)'!$A49,'city centre offline'!$B$2:$B$2047,'City centre offline (analysis)'!L$1)</f>
        <v>1.07218659135271</v>
      </c>
      <c r="M49" s="6">
        <f>SUMIFS('city centre offline'!$C$2:$C$2047,'city centre offline'!$A$2:$A$2047,'City centre offline (analysis)'!$A49,'city centre offline'!$B$2:$B$2047,'City centre offline (analysis)'!M$1)</f>
        <v>1.4062608413689901</v>
      </c>
      <c r="N49" s="6">
        <f>SUMIFS('city centre offline'!$C$2:$C$2047,'city centre offline'!$A$2:$A$2047,'City centre offline (analysis)'!$A49,'city centre offline'!$B$2:$B$2047,'City centre offline (analysis)'!N$1)</f>
        <v>0.83350459711408498</v>
      </c>
      <c r="O49" s="6">
        <f>SUMIFS('city centre offline'!$C$2:$C$2047,'city centre offline'!$A$2:$A$2047,'City centre offline (analysis)'!$A49,'city centre offline'!$B$2:$B$2047,'City centre offline (analysis)'!O$1)</f>
        <v>0.85221635534342399</v>
      </c>
      <c r="P49" s="6">
        <f>SUMIFS('city centre offline'!$C$2:$C$2047,'city centre offline'!$A$2:$A$2047,'City centre offline (analysis)'!$A49,'city centre offline'!$B$2:$B$2047,'City centre offline (analysis)'!P$1)</f>
        <v>0.58675942257128599</v>
      </c>
      <c r="Q49" s="6">
        <f>SUMIFS('city centre offline'!$C$2:$C$2047,'city centre offline'!$A$2:$A$2047,'City centre offline (analysis)'!$A49,'city centre offline'!$B$2:$B$2047,'City centre offline (analysis)'!Q$1)</f>
        <v>0.17359215394741401</v>
      </c>
      <c r="R49" s="6">
        <f>SUMIFS('city centre offline'!$C$2:$C$2047,'city centre offline'!$A$2:$A$2047,'City centre offline (analysis)'!$A49,'city centre offline'!$B$2:$B$2047,'City centre offline (analysis)'!R$1)</f>
        <v>0.20217910395675001</v>
      </c>
      <c r="S49" s="6">
        <f>SUMIFS('city centre offline'!$C$2:$C$2047,'city centre offline'!$A$2:$A$2047,'City centre offline (analysis)'!$A49,'city centre offline'!$B$2:$B$2047,'City centre offline (analysis)'!S$1)</f>
        <v>0.317771966152331</v>
      </c>
      <c r="T49" s="6">
        <f>SUMIFS('city centre offline'!$C$2:$C$2047,'city centre offline'!$A$2:$A$2047,'City centre offline (analysis)'!$A49,'city centre offline'!$B$2:$B$2047,'City centre offline (analysis)'!T$1)</f>
        <v>0.52967970969522904</v>
      </c>
      <c r="U49" s="6">
        <f>SUMIFS('city centre offline'!$C$2:$C$2047,'city centre offline'!$A$2:$A$2047,'City centre offline (analysis)'!$A49,'city centre offline'!$B$2:$B$2047,'City centre offline (analysis)'!U$1)</f>
        <v>0.68534900094025497</v>
      </c>
      <c r="V49" s="6">
        <f>SUMIFS('city centre offline'!$C$2:$C$2047,'city centre offline'!$A$2:$A$2047,'City centre offline (analysis)'!$A49,'city centre offline'!$B$2:$B$2047,'City centre offline (analysis)'!V$1)</f>
        <v>0.63202216790277799</v>
      </c>
      <c r="W49" s="6">
        <f>SUMIFS('city centre offline'!$C$2:$C$2047,'city centre offline'!$A$2:$A$2047,'City centre offline (analysis)'!$A49,'city centre offline'!$B$2:$B$2047,'City centre offline (analysis)'!W$1)</f>
        <v>0.69163402537723195</v>
      </c>
      <c r="X49" s="6">
        <f>SUMIFS('city centre offline'!$C$2:$C$2047,'city centre offline'!$A$2:$A$2047,'City centre offline (analysis)'!$A49,'city centre offline'!$B$2:$B$2047,'City centre offline (analysis)'!X$1)</f>
        <v>0.33056699627126501</v>
      </c>
      <c r="Y49" s="6">
        <f>SUMIFS('city centre offline'!$C$2:$C$2047,'city centre offline'!$A$2:$A$2047,'City centre offline (analysis)'!$A49,'city centre offline'!$B$2:$B$2047,'City centre offline (analysis)'!Y$1)</f>
        <v>0.72622263591828895</v>
      </c>
      <c r="Z49" s="6">
        <f>SUMIFS('city centre offline'!$C$2:$C$2047,'city centre offline'!$A$2:$A$2047,'City centre offline (analysis)'!$A49,'city centre offline'!$B$2:$B$2047,'City centre offline (analysis)'!Z$1)</f>
        <v>0.21379694829350801</v>
      </c>
      <c r="AA49" s="6">
        <f>SUMIFS('city centre offline'!$C$2:$C$2047,'city centre offline'!$A$2:$A$2047,'City centre offline (analysis)'!$A49,'city centre offline'!$B$2:$B$2047,'City centre offline (analysis)'!AA$1)</f>
        <v>0.21914432548322799</v>
      </c>
      <c r="AB49" s="6">
        <f>SUMIFS('city centre offline'!$C$2:$C$2047,'city centre offline'!$A$2:$A$2047,'City centre offline (analysis)'!$A49,'city centre offline'!$B$2:$B$2047,'City centre offline (analysis)'!AB$1)</f>
        <v>0.28005439515715702</v>
      </c>
      <c r="AC49" s="6">
        <f>SUMIFS('city centre offline'!$C$2:$C$2047,'city centre offline'!$A$2:$A$2047,'City centre offline (analysis)'!$A49,'city centre offline'!$B$2:$B$2047,'City centre offline (analysis)'!AC$1)</f>
        <v>0.559287407082107</v>
      </c>
      <c r="AD49" s="6">
        <f>SUMIFS('city centre offline'!$C$2:$C$2047,'city centre offline'!$A$2:$A$2047,'City centre offline (analysis)'!$A49,'city centre offline'!$B$2:$B$2047,'City centre offline (analysis)'!AD$1)</f>
        <v>0.71413180789947195</v>
      </c>
      <c r="AE49" s="6">
        <f>SUMIFS('city centre offline'!$C$2:$C$2047,'city centre offline'!$A$2:$A$2047,'City centre offline (analysis)'!$A49,'city centre offline'!$B$2:$B$2047,'City centre offline (analysis)'!AE$1)</f>
        <v>0.68411840474886398</v>
      </c>
      <c r="AF49" s="6">
        <f>SUMIFS('city centre offline'!$C$2:$C$2047,'city centre offline'!$A$2:$A$2047,'City centre offline (analysis)'!$A49,'city centre offline'!$B$2:$B$2047,'City centre offline (analysis)'!AF$1)</f>
        <v>0.77824735706583403</v>
      </c>
      <c r="AG49" s="6">
        <f>SUMIFS('city centre offline'!$C$2:$C$2047,'city centre offline'!$A$2:$A$2047,'City centre offline (analysis)'!$A49,'city centre offline'!$B$2:$B$2047,'City centre offline (analysis)'!AG$1)</f>
        <v>0.82980332648239896</v>
      </c>
      <c r="AH49" s="6">
        <f>SUMIFS('city centre offline'!$C$2:$C$2047,'city centre offline'!$A$2:$A$2047,'City centre offline (analysis)'!$A49,'city centre offline'!$B$2:$B$2047,'City centre offline (analysis)'!AH$1)</f>
        <v>0.77466679807822503</v>
      </c>
      <c r="AK49" t="s">
        <v>20</v>
      </c>
      <c r="AL49" s="6">
        <v>0.82912534192667797</v>
      </c>
      <c r="AO49" t="s">
        <v>66</v>
      </c>
      <c r="AP49" s="6">
        <v>0.84287607466937597</v>
      </c>
      <c r="AQ49" s="6">
        <f>VLOOKUP(AO49,'Overall city offline (analysis)'!$AK$2:$AL$63,2,FALSE)</f>
        <v>1.12577996269007</v>
      </c>
      <c r="AR49" s="20">
        <f t="shared" si="0"/>
        <v>28.290388802069401</v>
      </c>
      <c r="AS49" s="20">
        <f>VLOOKUP(AO49,'CC share tops bottoms'!$A$2:$F$63,6,FALSE)</f>
        <v>-1.7102740873698938</v>
      </c>
    </row>
    <row r="50" spans="1:45" x14ac:dyDescent="0.25">
      <c r="A50" t="s">
        <v>55</v>
      </c>
      <c r="B50" s="6">
        <f>SUMIFS('city centre offline'!$C$2:$C$2047,'city centre offline'!$A$2:$A$2047,'City centre offline (analysis)'!$A50,'city centre offline'!$B$2:$B$2047,'City centre offline (analysis)'!B$1)</f>
        <v>0.85457753341611198</v>
      </c>
      <c r="C50" s="6">
        <f>SUMIFS('city centre offline'!$C$2:$C$2047,'city centre offline'!$A$2:$A$2047,'City centre offline (analysis)'!$A50,'city centre offline'!$B$2:$B$2047,'City centre offline (analysis)'!C$1)</f>
        <v>0.89115665575026104</v>
      </c>
      <c r="D50" s="6">
        <f>SUMIFS('city centre offline'!$C$2:$C$2047,'city centre offline'!$A$2:$A$2047,'City centre offline (analysis)'!$A50,'city centre offline'!$B$2:$B$2047,'City centre offline (analysis)'!D$1)</f>
        <v>1.04045831747269</v>
      </c>
      <c r="E50" s="6">
        <f>SUMIFS('city centre offline'!$C$2:$C$2047,'city centre offline'!$A$2:$A$2047,'City centre offline (analysis)'!$A50,'city centre offline'!$B$2:$B$2047,'City centre offline (analysis)'!E$1)</f>
        <v>0.98551362589626801</v>
      </c>
      <c r="F50" s="6">
        <f>SUMIFS('city centre offline'!$C$2:$C$2047,'city centre offline'!$A$2:$A$2047,'City centre offline (analysis)'!$A50,'city centre offline'!$B$2:$B$2047,'City centre offline (analysis)'!F$1)</f>
        <v>1.0017988127994</v>
      </c>
      <c r="G50" s="6">
        <f>SUMIFS('city centre offline'!$C$2:$C$2047,'city centre offline'!$A$2:$A$2047,'City centre offline (analysis)'!$A50,'city centre offline'!$B$2:$B$2047,'City centre offline (analysis)'!G$1)</f>
        <v>0.92898667092521603</v>
      </c>
      <c r="H50" s="6">
        <f>SUMIFS('city centre offline'!$C$2:$C$2047,'city centre offline'!$A$2:$A$2047,'City centre offline (analysis)'!$A50,'city centre offline'!$B$2:$B$2047,'City centre offline (analysis)'!H$1)</f>
        <v>0.96993292053649105</v>
      </c>
      <c r="I50" s="6">
        <f>SUMIFS('city centre offline'!$C$2:$C$2047,'city centre offline'!$A$2:$A$2047,'City centre offline (analysis)'!$A50,'city centre offline'!$B$2:$B$2047,'City centre offline (analysis)'!I$1)</f>
        <v>0.95038807366231004</v>
      </c>
      <c r="J50" s="6">
        <f>SUMIFS('city centre offline'!$C$2:$C$2047,'city centre offline'!$A$2:$A$2047,'City centre offline (analysis)'!$A50,'city centre offline'!$B$2:$B$2047,'City centre offline (analysis)'!J$1)</f>
        <v>0.92894911365069199</v>
      </c>
      <c r="K50" s="6">
        <f>SUMIFS('city centre offline'!$C$2:$C$2047,'city centre offline'!$A$2:$A$2047,'City centre offline (analysis)'!$A50,'city centre offline'!$B$2:$B$2047,'City centre offline (analysis)'!K$1)</f>
        <v>1.0639363625037599</v>
      </c>
      <c r="L50" s="6">
        <f>SUMIFS('city centre offline'!$C$2:$C$2047,'city centre offline'!$A$2:$A$2047,'City centre offline (analysis)'!$A50,'city centre offline'!$B$2:$B$2047,'City centre offline (analysis)'!L$1)</f>
        <v>1.1009640604928601</v>
      </c>
      <c r="M50" s="6">
        <f>SUMIFS('city centre offline'!$C$2:$C$2047,'city centre offline'!$A$2:$A$2047,'City centre offline (analysis)'!$A50,'city centre offline'!$B$2:$B$2047,'City centre offline (analysis)'!M$1)</f>
        <v>1.2833378528939401</v>
      </c>
      <c r="N50" s="6">
        <f>SUMIFS('city centre offline'!$C$2:$C$2047,'city centre offline'!$A$2:$A$2047,'City centre offline (analysis)'!$A50,'city centre offline'!$B$2:$B$2047,'City centre offline (analysis)'!N$1)</f>
        <v>0.90965707449976996</v>
      </c>
      <c r="O50" s="6">
        <f>SUMIFS('city centre offline'!$C$2:$C$2047,'city centre offline'!$A$2:$A$2047,'City centre offline (analysis)'!$A50,'city centre offline'!$B$2:$B$2047,'City centre offline (analysis)'!O$1)</f>
        <v>0.94560514125754203</v>
      </c>
      <c r="P50" s="6">
        <f>SUMIFS('city centre offline'!$C$2:$C$2047,'city centre offline'!$A$2:$A$2047,'City centre offline (analysis)'!$A50,'city centre offline'!$B$2:$B$2047,'City centre offline (analysis)'!P$1)</f>
        <v>0.72312803540025605</v>
      </c>
      <c r="Q50" s="6">
        <f>SUMIFS('city centre offline'!$C$2:$C$2047,'city centre offline'!$A$2:$A$2047,'City centre offline (analysis)'!$A50,'city centre offline'!$B$2:$B$2047,'City centre offline (analysis)'!Q$1)</f>
        <v>0.25021070045555799</v>
      </c>
      <c r="R50" s="6">
        <f>SUMIFS('city centre offline'!$C$2:$C$2047,'city centre offline'!$A$2:$A$2047,'City centre offline (analysis)'!$A50,'city centre offline'!$B$2:$B$2047,'City centre offline (analysis)'!R$1)</f>
        <v>0.29611686629546202</v>
      </c>
      <c r="S50" s="6">
        <f>SUMIFS('city centre offline'!$C$2:$C$2047,'city centre offline'!$A$2:$A$2047,'City centre offline (analysis)'!$A50,'city centre offline'!$B$2:$B$2047,'City centre offline (analysis)'!S$1)</f>
        <v>0.42479291750475101</v>
      </c>
      <c r="T50" s="6">
        <f>SUMIFS('city centre offline'!$C$2:$C$2047,'city centre offline'!$A$2:$A$2047,'City centre offline (analysis)'!$A50,'city centre offline'!$B$2:$B$2047,'City centre offline (analysis)'!T$1)</f>
        <v>0.66558987871252995</v>
      </c>
      <c r="U50" s="6">
        <f>SUMIFS('city centre offline'!$C$2:$C$2047,'city centre offline'!$A$2:$A$2047,'City centre offline (analysis)'!$A50,'city centre offline'!$B$2:$B$2047,'City centre offline (analysis)'!U$1)</f>
        <v>0.75749617104899203</v>
      </c>
      <c r="V50" s="6">
        <f>SUMIFS('city centre offline'!$C$2:$C$2047,'city centre offline'!$A$2:$A$2047,'City centre offline (analysis)'!$A50,'city centre offline'!$B$2:$B$2047,'City centre offline (analysis)'!V$1)</f>
        <v>0.75240399289190296</v>
      </c>
      <c r="W50" s="6">
        <f>SUMIFS('city centre offline'!$C$2:$C$2047,'city centre offline'!$A$2:$A$2047,'City centre offline (analysis)'!$A50,'city centre offline'!$B$2:$B$2047,'City centre offline (analysis)'!W$1)</f>
        <v>0.75190742211821604</v>
      </c>
      <c r="X50" s="6">
        <f>SUMIFS('city centre offline'!$C$2:$C$2047,'city centre offline'!$A$2:$A$2047,'City centre offline (analysis)'!$A50,'city centre offline'!$B$2:$B$2047,'City centre offline (analysis)'!X$1)</f>
        <v>0.44064269641070197</v>
      </c>
      <c r="Y50" s="6">
        <f>SUMIFS('city centre offline'!$C$2:$C$2047,'city centre offline'!$A$2:$A$2047,'City centre offline (analysis)'!$A50,'city centre offline'!$B$2:$B$2047,'City centre offline (analysis)'!Y$1)</f>
        <v>0.80505551161264199</v>
      </c>
      <c r="Z50" s="6">
        <f>SUMIFS('city centre offline'!$C$2:$C$2047,'city centre offline'!$A$2:$A$2047,'City centre offline (analysis)'!$A50,'city centre offline'!$B$2:$B$2047,'City centre offline (analysis)'!Z$1)</f>
        <v>0.33477050469606301</v>
      </c>
      <c r="AA50" s="6">
        <f>SUMIFS('city centre offline'!$C$2:$C$2047,'city centre offline'!$A$2:$A$2047,'City centre offline (analysis)'!$A50,'city centre offline'!$B$2:$B$2047,'City centre offline (analysis)'!AA$1)</f>
        <v>0.33521175161308903</v>
      </c>
      <c r="AB50" s="6">
        <f>SUMIFS('city centre offline'!$C$2:$C$2047,'city centre offline'!$A$2:$A$2047,'City centre offline (analysis)'!$A50,'city centre offline'!$B$2:$B$2047,'City centre offline (analysis)'!AB$1)</f>
        <v>0.41403928474138901</v>
      </c>
      <c r="AC50" s="6">
        <f>SUMIFS('city centre offline'!$C$2:$C$2047,'city centre offline'!$A$2:$A$2047,'City centre offline (analysis)'!$A50,'city centre offline'!$B$2:$B$2047,'City centre offline (analysis)'!AC$1)</f>
        <v>0.62637390966089102</v>
      </c>
      <c r="AD50" s="6">
        <f>SUMIFS('city centre offline'!$C$2:$C$2047,'city centre offline'!$A$2:$A$2047,'City centre offline (analysis)'!$A50,'city centre offline'!$B$2:$B$2047,'City centre offline (analysis)'!AD$1)</f>
        <v>0.76879378800102105</v>
      </c>
      <c r="AE50" s="6">
        <f>SUMIFS('city centre offline'!$C$2:$C$2047,'city centre offline'!$A$2:$A$2047,'City centre offline (analysis)'!$A50,'city centre offline'!$B$2:$B$2047,'City centre offline (analysis)'!AE$1)</f>
        <v>0.78025450629822901</v>
      </c>
      <c r="AF50" s="6">
        <f>SUMIFS('city centre offline'!$C$2:$C$2047,'city centre offline'!$A$2:$A$2047,'City centre offline (analysis)'!$A50,'city centre offline'!$B$2:$B$2047,'City centre offline (analysis)'!AF$1)</f>
        <v>0.84634530196856494</v>
      </c>
      <c r="AG50" s="6">
        <f>SUMIFS('city centre offline'!$C$2:$C$2047,'city centre offline'!$A$2:$A$2047,'City centre offline (analysis)'!$A50,'city centre offline'!$B$2:$B$2047,'City centre offline (analysis)'!AG$1)</f>
        <v>0.90297307586532605</v>
      </c>
      <c r="AH50" s="6">
        <f>SUMIFS('city centre offline'!$C$2:$C$2047,'city centre offline'!$A$2:$A$2047,'City centre offline (analysis)'!$A50,'city centre offline'!$B$2:$B$2047,'City centre offline (analysis)'!AH$1)</f>
        <v>0.91319524839425703</v>
      </c>
      <c r="AK50" t="s">
        <v>10</v>
      </c>
      <c r="AL50" s="6">
        <v>0.82728398000615799</v>
      </c>
      <c r="AO50" t="s">
        <v>20</v>
      </c>
      <c r="AP50" s="6">
        <v>0.82912534192667797</v>
      </c>
      <c r="AQ50" s="6">
        <f>VLOOKUP(AO50,'Overall city offline (analysis)'!$AK$2:$AL$63,2,FALSE)</f>
        <v>0.91921413556417797</v>
      </c>
      <c r="AR50" s="20">
        <f t="shared" si="0"/>
        <v>9.0088793637499993</v>
      </c>
      <c r="AS50" s="20">
        <f>VLOOKUP(AO50,'CC share tops bottoms'!$A$2:$F$63,6,FALSE)</f>
        <v>-0.24122971142267469</v>
      </c>
    </row>
    <row r="51" spans="1:45" x14ac:dyDescent="0.25">
      <c r="A51" t="s">
        <v>56</v>
      </c>
      <c r="B51" s="6">
        <f>SUMIFS('city centre offline'!$C$2:$C$2047,'city centre offline'!$A$2:$A$2047,'City centre offline (analysis)'!$A51,'city centre offline'!$B$2:$B$2047,'City centre offline (analysis)'!B$1)</f>
        <v>0.84393395974101204</v>
      </c>
      <c r="C51" s="6">
        <f>SUMIFS('city centre offline'!$C$2:$C$2047,'city centre offline'!$A$2:$A$2047,'City centre offline (analysis)'!$A51,'city centre offline'!$B$2:$B$2047,'City centre offline (analysis)'!C$1)</f>
        <v>0.86371681874796802</v>
      </c>
      <c r="D51" s="6">
        <f>SUMIFS('city centre offline'!$C$2:$C$2047,'city centre offline'!$A$2:$A$2047,'City centre offline (analysis)'!$A51,'city centre offline'!$B$2:$B$2047,'City centre offline (analysis)'!D$1)</f>
        <v>1.04292799948953</v>
      </c>
      <c r="E51" s="6">
        <f>SUMIFS('city centre offline'!$C$2:$C$2047,'city centre offline'!$A$2:$A$2047,'City centre offline (analysis)'!$A51,'city centre offline'!$B$2:$B$2047,'City centre offline (analysis)'!E$1)</f>
        <v>0.97237850694188899</v>
      </c>
      <c r="F51" s="6">
        <f>SUMIFS('city centre offline'!$C$2:$C$2047,'city centre offline'!$A$2:$A$2047,'City centre offline (analysis)'!$A51,'city centre offline'!$B$2:$B$2047,'City centre offline (analysis)'!F$1)</f>
        <v>0.99181166508727503</v>
      </c>
      <c r="G51" s="6">
        <f>SUMIFS('city centre offline'!$C$2:$C$2047,'city centre offline'!$A$2:$A$2047,'City centre offline (analysis)'!$A51,'city centre offline'!$B$2:$B$2047,'City centre offline (analysis)'!G$1)</f>
        <v>0.98917173671910297</v>
      </c>
      <c r="H51" s="6">
        <f>SUMIFS('city centre offline'!$C$2:$C$2047,'city centre offline'!$A$2:$A$2047,'City centre offline (analysis)'!$A51,'city centre offline'!$B$2:$B$2047,'City centre offline (analysis)'!H$1)</f>
        <v>1.0071370315550701</v>
      </c>
      <c r="I51" s="6">
        <f>SUMIFS('city centre offline'!$C$2:$C$2047,'city centre offline'!$A$2:$A$2047,'City centre offline (analysis)'!$A51,'city centre offline'!$B$2:$B$2047,'City centre offline (analysis)'!I$1)</f>
        <v>1.0282423395950899</v>
      </c>
      <c r="J51" s="6">
        <f>SUMIFS('city centre offline'!$C$2:$C$2047,'city centre offline'!$A$2:$A$2047,'City centre offline (analysis)'!$A51,'city centre offline'!$B$2:$B$2047,'City centre offline (analysis)'!J$1)</f>
        <v>0.98541563117007203</v>
      </c>
      <c r="K51" s="6">
        <f>SUMIFS('city centre offline'!$C$2:$C$2047,'city centre offline'!$A$2:$A$2047,'City centre offline (analysis)'!$A51,'city centre offline'!$B$2:$B$2047,'City centre offline (analysis)'!K$1)</f>
        <v>1.0565475514201901</v>
      </c>
      <c r="L51" s="6">
        <f>SUMIFS('city centre offline'!$C$2:$C$2047,'city centre offline'!$A$2:$A$2047,'City centre offline (analysis)'!$A51,'city centre offline'!$B$2:$B$2047,'City centre offline (analysis)'!L$1)</f>
        <v>1.0547245604174</v>
      </c>
      <c r="M51" s="6">
        <f>SUMIFS('city centre offline'!$C$2:$C$2047,'city centre offline'!$A$2:$A$2047,'City centre offline (analysis)'!$A51,'city centre offline'!$B$2:$B$2047,'City centre offline (analysis)'!M$1)</f>
        <v>1.1639921991154101</v>
      </c>
      <c r="N51" s="6">
        <f>SUMIFS('city centre offline'!$C$2:$C$2047,'city centre offline'!$A$2:$A$2047,'City centre offline (analysis)'!$A51,'city centre offline'!$B$2:$B$2047,'City centre offline (analysis)'!N$1)</f>
        <v>0.92388546123582205</v>
      </c>
      <c r="O51" s="6">
        <f>SUMIFS('city centre offline'!$C$2:$C$2047,'city centre offline'!$A$2:$A$2047,'City centre offline (analysis)'!$A51,'city centre offline'!$B$2:$B$2047,'City centre offline (analysis)'!O$1)</f>
        <v>0.90176884904966004</v>
      </c>
      <c r="P51" s="6">
        <f>SUMIFS('city centre offline'!$C$2:$C$2047,'city centre offline'!$A$2:$A$2047,'City centre offline (analysis)'!$A51,'city centre offline'!$B$2:$B$2047,'City centre offline (analysis)'!P$1)</f>
        <v>0.81783437300862105</v>
      </c>
      <c r="Q51" s="6">
        <f>SUMIFS('city centre offline'!$C$2:$C$2047,'city centre offline'!$A$2:$A$2047,'City centre offline (analysis)'!$A51,'city centre offline'!$B$2:$B$2047,'City centre offline (analysis)'!Q$1)</f>
        <v>0.45503313947734497</v>
      </c>
      <c r="R51" s="6">
        <f>SUMIFS('city centre offline'!$C$2:$C$2047,'city centre offline'!$A$2:$A$2047,'City centre offline (analysis)'!$A51,'city centre offline'!$B$2:$B$2047,'City centre offline (analysis)'!R$1)</f>
        <v>0.54450188683137701</v>
      </c>
      <c r="S51" s="6">
        <f>SUMIFS('city centre offline'!$C$2:$C$2047,'city centre offline'!$A$2:$A$2047,'City centre offline (analysis)'!$A51,'city centre offline'!$B$2:$B$2047,'City centre offline (analysis)'!S$1)</f>
        <v>0.65767582566870397</v>
      </c>
      <c r="T51" s="6">
        <f>SUMIFS('city centre offline'!$C$2:$C$2047,'city centre offline'!$A$2:$A$2047,'City centre offline (analysis)'!$A51,'city centre offline'!$B$2:$B$2047,'City centre offline (analysis)'!T$1)</f>
        <v>0.82624693533796401</v>
      </c>
      <c r="U51" s="6">
        <f>SUMIFS('city centre offline'!$C$2:$C$2047,'city centre offline'!$A$2:$A$2047,'City centre offline (analysis)'!$A51,'city centre offline'!$B$2:$B$2047,'City centre offline (analysis)'!U$1)</f>
        <v>0.86750694158561203</v>
      </c>
      <c r="V51" s="6">
        <f>SUMIFS('city centre offline'!$C$2:$C$2047,'city centre offline'!$A$2:$A$2047,'City centre offline (analysis)'!$A51,'city centre offline'!$B$2:$B$2047,'City centre offline (analysis)'!V$1)</f>
        <v>0.845933639505692</v>
      </c>
      <c r="W51" s="6">
        <f>SUMIFS('city centre offline'!$C$2:$C$2047,'city centre offline'!$A$2:$A$2047,'City centre offline (analysis)'!$A51,'city centre offline'!$B$2:$B$2047,'City centre offline (analysis)'!W$1)</f>
        <v>0.81637204101873795</v>
      </c>
      <c r="X51" s="6">
        <f>SUMIFS('city centre offline'!$C$2:$C$2047,'city centre offline'!$A$2:$A$2047,'City centre offline (analysis)'!$A51,'city centre offline'!$B$2:$B$2047,'City centre offline (analysis)'!X$1)</f>
        <v>0.62307164250283797</v>
      </c>
      <c r="Y51" s="6">
        <f>SUMIFS('city centre offline'!$C$2:$C$2047,'city centre offline'!$A$2:$A$2047,'City centre offline (analysis)'!$A51,'city centre offline'!$B$2:$B$2047,'City centre offline (analysis)'!Y$1)</f>
        <v>0.82173320227480096</v>
      </c>
      <c r="Z51" s="6">
        <f>SUMIFS('city centre offline'!$C$2:$C$2047,'city centre offline'!$A$2:$A$2047,'City centre offline (analysis)'!$A51,'city centre offline'!$B$2:$B$2047,'City centre offline (analysis)'!Z$1)</f>
        <v>0.53686238354870397</v>
      </c>
      <c r="AA51" s="6">
        <f>SUMIFS('city centre offline'!$C$2:$C$2047,'city centre offline'!$A$2:$A$2047,'City centre offline (analysis)'!$A51,'city centre offline'!$B$2:$B$2047,'City centre offline (analysis)'!AA$1)</f>
        <v>0.52260684742028496</v>
      </c>
      <c r="AB51" s="6">
        <f>SUMIFS('city centre offline'!$C$2:$C$2047,'city centre offline'!$A$2:$A$2047,'City centre offline (analysis)'!$A51,'city centre offline'!$B$2:$B$2047,'City centre offline (analysis)'!AB$1)</f>
        <v>0.63421678116993296</v>
      </c>
      <c r="AC51" s="6">
        <f>SUMIFS('city centre offline'!$C$2:$C$2047,'city centre offline'!$A$2:$A$2047,'City centre offline (analysis)'!$A51,'city centre offline'!$B$2:$B$2047,'City centre offline (analysis)'!AC$1)</f>
        <v>0.73136781300412401</v>
      </c>
      <c r="AD51" s="6">
        <f>SUMIFS('city centre offline'!$C$2:$C$2047,'city centre offline'!$A$2:$A$2047,'City centre offline (analysis)'!$A51,'city centre offline'!$B$2:$B$2047,'City centre offline (analysis)'!AD$1)</f>
        <v>0.85913698413070005</v>
      </c>
      <c r="AE51" s="6">
        <f>SUMIFS('city centre offline'!$C$2:$C$2047,'city centre offline'!$A$2:$A$2047,'City centre offline (analysis)'!$A51,'city centre offline'!$B$2:$B$2047,'City centre offline (analysis)'!AE$1)</f>
        <v>0.783199444326382</v>
      </c>
      <c r="AF51" s="6">
        <f>SUMIFS('city centre offline'!$C$2:$C$2047,'city centre offline'!$A$2:$A$2047,'City centre offline (analysis)'!$A51,'city centre offline'!$B$2:$B$2047,'City centre offline (analysis)'!AF$1)</f>
        <v>0.87592160020016196</v>
      </c>
      <c r="AG51" s="6">
        <f>SUMIFS('city centre offline'!$C$2:$C$2047,'city centre offline'!$A$2:$A$2047,'City centre offline (analysis)'!$A51,'city centre offline'!$B$2:$B$2047,'City centre offline (analysis)'!AG$1)</f>
        <v>0.86861501443643396</v>
      </c>
      <c r="AH51" s="6">
        <f>SUMIFS('city centre offline'!$C$2:$C$2047,'city centre offline'!$A$2:$A$2047,'City centre offline (analysis)'!$A51,'city centre offline'!$B$2:$B$2047,'City centre offline (analysis)'!AH$1)</f>
        <v>0.82419848592241796</v>
      </c>
      <c r="AK51" t="s">
        <v>34</v>
      </c>
      <c r="AL51" s="6">
        <v>0.825194049316893</v>
      </c>
      <c r="AO51" t="s">
        <v>10</v>
      </c>
      <c r="AP51" s="6">
        <v>0.82728398000615799</v>
      </c>
      <c r="AQ51" s="6">
        <f>VLOOKUP(AO51,'Overall city offline (analysis)'!$AK$2:$AL$63,2,FALSE)</f>
        <v>1.0391973612060601</v>
      </c>
      <c r="AR51" s="20">
        <f t="shared" si="0"/>
        <v>21.19133811999021</v>
      </c>
      <c r="AS51" s="20">
        <f>VLOOKUP(AO51,'CC share tops bottoms'!$A$2:$F$63,6,FALSE)</f>
        <v>-1.6026130855137848</v>
      </c>
    </row>
    <row r="52" spans="1:45" x14ac:dyDescent="0.25">
      <c r="A52" t="s">
        <v>57</v>
      </c>
      <c r="B52" s="6">
        <f>SUMIFS('city centre offline'!$C$2:$C$2047,'city centre offline'!$A$2:$A$2047,'City centre offline (analysis)'!$A52,'city centre offline'!$B$2:$B$2047,'City centre offline (analysis)'!B$1)</f>
        <v>0.83028618220710104</v>
      </c>
      <c r="C52" s="6">
        <f>SUMIFS('city centre offline'!$C$2:$C$2047,'city centre offline'!$A$2:$A$2047,'City centre offline (analysis)'!$A52,'city centre offline'!$B$2:$B$2047,'City centre offline (analysis)'!C$1)</f>
        <v>0.82396407043317899</v>
      </c>
      <c r="D52" s="6">
        <f>SUMIFS('city centre offline'!$C$2:$C$2047,'city centre offline'!$A$2:$A$2047,'City centre offline (analysis)'!$A52,'city centre offline'!$B$2:$B$2047,'City centre offline (analysis)'!D$1)</f>
        <v>0.97026901624851503</v>
      </c>
      <c r="E52" s="6">
        <f>SUMIFS('city centre offline'!$C$2:$C$2047,'city centre offline'!$A$2:$A$2047,'City centre offline (analysis)'!$A52,'city centre offline'!$B$2:$B$2047,'City centre offline (analysis)'!E$1)</f>
        <v>0.94348810844028896</v>
      </c>
      <c r="F52" s="6">
        <f>SUMIFS('city centre offline'!$C$2:$C$2047,'city centre offline'!$A$2:$A$2047,'City centre offline (analysis)'!$A52,'city centre offline'!$B$2:$B$2047,'City centre offline (analysis)'!F$1)</f>
        <v>1.0123752305166001</v>
      </c>
      <c r="G52" s="6">
        <f>SUMIFS('city centre offline'!$C$2:$C$2047,'city centre offline'!$A$2:$A$2047,'City centre offline (analysis)'!$A52,'city centre offline'!$B$2:$B$2047,'City centre offline (analysis)'!G$1)</f>
        <v>0.94266759709870496</v>
      </c>
      <c r="H52" s="6">
        <f>SUMIFS('city centre offline'!$C$2:$C$2047,'city centre offline'!$A$2:$A$2047,'City centre offline (analysis)'!$A52,'city centre offline'!$B$2:$B$2047,'City centre offline (analysis)'!H$1)</f>
        <v>0.948417179115293</v>
      </c>
      <c r="I52" s="6">
        <f>SUMIFS('city centre offline'!$C$2:$C$2047,'city centre offline'!$A$2:$A$2047,'City centre offline (analysis)'!$A52,'city centre offline'!$B$2:$B$2047,'City centre offline (analysis)'!I$1)</f>
        <v>1.03953668792322</v>
      </c>
      <c r="J52" s="6">
        <f>SUMIFS('city centre offline'!$C$2:$C$2047,'city centre offline'!$A$2:$A$2047,'City centre offline (analysis)'!$A52,'city centre offline'!$B$2:$B$2047,'City centre offline (analysis)'!J$1)</f>
        <v>0.94539961201710998</v>
      </c>
      <c r="K52" s="6">
        <f>SUMIFS('city centre offline'!$C$2:$C$2047,'city centre offline'!$A$2:$A$2047,'City centre offline (analysis)'!$A52,'city centre offline'!$B$2:$B$2047,'City centre offline (analysis)'!K$1)</f>
        <v>1.0226970129739701</v>
      </c>
      <c r="L52" s="6">
        <f>SUMIFS('city centre offline'!$C$2:$C$2047,'city centre offline'!$A$2:$A$2047,'City centre offline (analysis)'!$A52,'city centre offline'!$B$2:$B$2047,'City centre offline (analysis)'!L$1)</f>
        <v>1.15037295205513</v>
      </c>
      <c r="M52" s="6">
        <f>SUMIFS('city centre offline'!$C$2:$C$2047,'city centre offline'!$A$2:$A$2047,'City centre offline (analysis)'!$A52,'city centre offline'!$B$2:$B$2047,'City centre offline (analysis)'!M$1)</f>
        <v>1.37052635097089</v>
      </c>
      <c r="N52" s="6">
        <f>SUMIFS('city centre offline'!$C$2:$C$2047,'city centre offline'!$A$2:$A$2047,'City centre offline (analysis)'!$A52,'city centre offline'!$B$2:$B$2047,'City centre offline (analysis)'!N$1)</f>
        <v>0.828047518983971</v>
      </c>
      <c r="O52" s="6">
        <f>SUMIFS('city centre offline'!$C$2:$C$2047,'city centre offline'!$A$2:$A$2047,'City centre offline (analysis)'!$A52,'city centre offline'!$B$2:$B$2047,'City centre offline (analysis)'!O$1)</f>
        <v>0.82839939656304296</v>
      </c>
      <c r="P52" s="6">
        <f>SUMIFS('city centre offline'!$C$2:$C$2047,'city centre offline'!$A$2:$A$2047,'City centre offline (analysis)'!$A52,'city centre offline'!$B$2:$B$2047,'City centre offline (analysis)'!P$1)</f>
        <v>0.52462117617525605</v>
      </c>
      <c r="Q52" s="6">
        <f>SUMIFS('city centre offline'!$C$2:$C$2047,'city centre offline'!$A$2:$A$2047,'City centre offline (analysis)'!$A52,'city centre offline'!$B$2:$B$2047,'City centre offline (analysis)'!Q$1)</f>
        <v>8.0934725590739401E-2</v>
      </c>
      <c r="R52" s="6">
        <f>SUMIFS('city centre offline'!$C$2:$C$2047,'city centre offline'!$A$2:$A$2047,'City centre offline (analysis)'!$A52,'city centre offline'!$B$2:$B$2047,'City centre offline (analysis)'!R$1)</f>
        <v>0.103482409709</v>
      </c>
      <c r="S52" s="6">
        <f>SUMIFS('city centre offline'!$C$2:$C$2047,'city centre offline'!$A$2:$A$2047,'City centre offline (analysis)'!$A52,'city centre offline'!$B$2:$B$2047,'City centre offline (analysis)'!S$1)</f>
        <v>0.38135131163820501</v>
      </c>
      <c r="T52" s="6">
        <f>SUMIFS('city centre offline'!$C$2:$C$2047,'city centre offline'!$A$2:$A$2047,'City centre offline (analysis)'!$A52,'city centre offline'!$B$2:$B$2047,'City centre offline (analysis)'!T$1)</f>
        <v>0.63369291827049501</v>
      </c>
      <c r="U52" s="6">
        <f>SUMIFS('city centre offline'!$C$2:$C$2047,'city centre offline'!$A$2:$A$2047,'City centre offline (analysis)'!$A52,'city centre offline'!$B$2:$B$2047,'City centre offline (analysis)'!U$1)</f>
        <v>0.76114884788179404</v>
      </c>
      <c r="V52" s="6">
        <f>SUMIFS('city centre offline'!$C$2:$C$2047,'city centre offline'!$A$2:$A$2047,'City centre offline (analysis)'!$A52,'city centre offline'!$B$2:$B$2047,'City centre offline (analysis)'!V$1)</f>
        <v>0.68561454657417398</v>
      </c>
      <c r="W52" s="6">
        <f>SUMIFS('city centre offline'!$C$2:$C$2047,'city centre offline'!$A$2:$A$2047,'City centre offline (analysis)'!$A52,'city centre offline'!$B$2:$B$2047,'City centre offline (analysis)'!W$1)</f>
        <v>0.80821395780587002</v>
      </c>
      <c r="X52" s="6">
        <f>SUMIFS('city centre offline'!$C$2:$C$2047,'city centre offline'!$A$2:$A$2047,'City centre offline (analysis)'!$A52,'city centre offline'!$B$2:$B$2047,'City centre offline (analysis)'!X$1)</f>
        <v>0.25146094561167098</v>
      </c>
      <c r="Y52" s="6">
        <f>SUMIFS('city centre offline'!$C$2:$C$2047,'city centre offline'!$A$2:$A$2047,'City centre offline (analysis)'!$A52,'city centre offline'!$B$2:$B$2047,'City centre offline (analysis)'!Y$1)</f>
        <v>0.85972945762007702</v>
      </c>
      <c r="Z52" s="6">
        <f>SUMIFS('city centre offline'!$C$2:$C$2047,'city centre offline'!$A$2:$A$2047,'City centre offline (analysis)'!$A52,'city centre offline'!$B$2:$B$2047,'City centre offline (analysis)'!Z$1)</f>
        <v>0.111956224905327</v>
      </c>
      <c r="AA52" s="6">
        <f>SUMIFS('city centre offline'!$C$2:$C$2047,'city centre offline'!$A$2:$A$2047,'City centre offline (analysis)'!$A52,'city centre offline'!$B$2:$B$2047,'City centre offline (analysis)'!AA$1)</f>
        <v>0.11671165142534</v>
      </c>
      <c r="AB52" s="6">
        <f>SUMIFS('city centre offline'!$C$2:$C$2047,'city centre offline'!$A$2:$A$2047,'City centre offline (analysis)'!$A52,'city centre offline'!$B$2:$B$2047,'City centre offline (analysis)'!AB$1)</f>
        <v>0.153203780755474</v>
      </c>
      <c r="AC52" s="6">
        <f>SUMIFS('city centre offline'!$C$2:$C$2047,'city centre offline'!$A$2:$A$2047,'City centre offline (analysis)'!$A52,'city centre offline'!$B$2:$B$2047,'City centre offline (analysis)'!AC$1)</f>
        <v>0.546591973063564</v>
      </c>
      <c r="AD52" s="6">
        <f>SUMIFS('city centre offline'!$C$2:$C$2047,'city centre offline'!$A$2:$A$2047,'City centre offline (analysis)'!$A52,'city centre offline'!$B$2:$B$2047,'City centre offline (analysis)'!AD$1)</f>
        <v>0.76602241985890096</v>
      </c>
      <c r="AE52" s="6">
        <f>SUMIFS('city centre offline'!$C$2:$C$2047,'city centre offline'!$A$2:$A$2047,'City centre offline (analysis)'!$A52,'city centre offline'!$B$2:$B$2047,'City centre offline (analysis)'!AE$1)</f>
        <v>0.71998485465941697</v>
      </c>
      <c r="AF52" s="6">
        <f>SUMIFS('city centre offline'!$C$2:$C$2047,'city centre offline'!$A$2:$A$2047,'City centre offline (analysis)'!$A52,'city centre offline'!$B$2:$B$2047,'City centre offline (analysis)'!AF$1)</f>
        <v>0.80468841777267996</v>
      </c>
      <c r="AG52" s="6">
        <f>SUMIFS('city centre offline'!$C$2:$C$2047,'city centre offline'!$A$2:$A$2047,'City centre offline (analysis)'!$A52,'city centre offline'!$B$2:$B$2047,'City centre offline (analysis)'!AG$1)</f>
        <v>0.87235955211939697</v>
      </c>
      <c r="AH52" s="6">
        <f>SUMIFS('city centre offline'!$C$2:$C$2047,'city centre offline'!$A$2:$A$2047,'City centre offline (analysis)'!$A52,'city centre offline'!$B$2:$B$2047,'City centre offline (analysis)'!AH$1)</f>
        <v>0.77106413759808801</v>
      </c>
      <c r="AK52" t="s">
        <v>56</v>
      </c>
      <c r="AL52" s="6">
        <v>0.82419848592241796</v>
      </c>
      <c r="AO52" t="s">
        <v>34</v>
      </c>
      <c r="AP52" s="6">
        <v>0.825194049316893</v>
      </c>
      <c r="AQ52" s="6">
        <f>VLOOKUP(AO52,'Overall city offline (analysis)'!$AK$2:$AL$63,2,FALSE)</f>
        <v>0.99705994246485297</v>
      </c>
      <c r="AR52" s="20">
        <f t="shared" si="0"/>
        <v>17.186589314795995</v>
      </c>
      <c r="AS52" s="20">
        <f>VLOOKUP(AO52,'CC share tops bottoms'!$A$2:$F$63,6,FALSE)</f>
        <v>-1.951815837737922</v>
      </c>
    </row>
    <row r="53" spans="1:45" x14ac:dyDescent="0.25">
      <c r="A53" t="s">
        <v>58</v>
      </c>
      <c r="B53" s="6">
        <f>SUMIFS('city centre offline'!$C$2:$C$2047,'city centre offline'!$A$2:$A$2047,'City centre offline (analysis)'!$A53,'city centre offline'!$B$2:$B$2047,'City centre offline (analysis)'!B$1)</f>
        <v>0.86770229822217404</v>
      </c>
      <c r="C53" s="6">
        <f>SUMIFS('city centre offline'!$C$2:$C$2047,'city centre offline'!$A$2:$A$2047,'City centre offline (analysis)'!$A53,'city centre offline'!$B$2:$B$2047,'City centre offline (analysis)'!C$1)</f>
        <v>0.88191937367732898</v>
      </c>
      <c r="D53" s="6">
        <f>SUMIFS('city centre offline'!$C$2:$C$2047,'city centre offline'!$A$2:$A$2047,'City centre offline (analysis)'!$A53,'city centre offline'!$B$2:$B$2047,'City centre offline (analysis)'!D$1)</f>
        <v>1.0169408993134099</v>
      </c>
      <c r="E53" s="6">
        <f>SUMIFS('city centre offline'!$C$2:$C$2047,'city centre offline'!$A$2:$A$2047,'City centre offline (analysis)'!$A53,'city centre offline'!$B$2:$B$2047,'City centre offline (analysis)'!E$1)</f>
        <v>0.95647140650154205</v>
      </c>
      <c r="F53" s="6">
        <f>SUMIFS('city centre offline'!$C$2:$C$2047,'city centre offline'!$A$2:$A$2047,'City centre offline (analysis)'!$A53,'city centre offline'!$B$2:$B$2047,'City centre offline (analysis)'!F$1)</f>
        <v>0.96576854784174304</v>
      </c>
      <c r="G53" s="6">
        <f>SUMIFS('city centre offline'!$C$2:$C$2047,'city centre offline'!$A$2:$A$2047,'City centre offline (analysis)'!$A53,'city centre offline'!$B$2:$B$2047,'City centre offline (analysis)'!G$1)</f>
        <v>0.95842777316814398</v>
      </c>
      <c r="H53" s="6">
        <f>SUMIFS('city centre offline'!$C$2:$C$2047,'city centre offline'!$A$2:$A$2047,'City centre offline (analysis)'!$A53,'city centre offline'!$B$2:$B$2047,'City centre offline (analysis)'!H$1)</f>
        <v>0.99808694315400304</v>
      </c>
      <c r="I53" s="6">
        <f>SUMIFS('city centre offline'!$C$2:$C$2047,'city centre offline'!$A$2:$A$2047,'City centre offline (analysis)'!$A53,'city centre offline'!$B$2:$B$2047,'City centre offline (analysis)'!I$1)</f>
        <v>1.00079508844149</v>
      </c>
      <c r="J53" s="6">
        <f>SUMIFS('city centre offline'!$C$2:$C$2047,'city centre offline'!$A$2:$A$2047,'City centre offline (analysis)'!$A53,'city centre offline'!$B$2:$B$2047,'City centre offline (analysis)'!J$1)</f>
        <v>0.93230657576697396</v>
      </c>
      <c r="K53" s="6">
        <f>SUMIFS('city centre offline'!$C$2:$C$2047,'city centre offline'!$A$2:$A$2047,'City centre offline (analysis)'!$A53,'city centre offline'!$B$2:$B$2047,'City centre offline (analysis)'!K$1)</f>
        <v>0.98906107485439798</v>
      </c>
      <c r="L53" s="6">
        <f>SUMIFS('city centre offline'!$C$2:$C$2047,'city centre offline'!$A$2:$A$2047,'City centre offline (analysis)'!$A53,'city centre offline'!$B$2:$B$2047,'City centre offline (analysis)'!L$1)</f>
        <v>1.05005201942082</v>
      </c>
      <c r="M53" s="6">
        <f>SUMIFS('city centre offline'!$C$2:$C$2047,'city centre offline'!$A$2:$A$2047,'City centre offline (analysis)'!$A53,'city centre offline'!$B$2:$B$2047,'City centre offline (analysis)'!M$1)</f>
        <v>1.3824679996379801</v>
      </c>
      <c r="N53" s="6">
        <f>SUMIFS('city centre offline'!$C$2:$C$2047,'city centre offline'!$A$2:$A$2047,'City centre offline (analysis)'!$A53,'city centre offline'!$B$2:$B$2047,'City centre offline (analysis)'!N$1)</f>
        <v>0.84844014597975603</v>
      </c>
      <c r="O53" s="6">
        <f>SUMIFS('city centre offline'!$C$2:$C$2047,'city centre offline'!$A$2:$A$2047,'City centre offline (analysis)'!$A53,'city centre offline'!$B$2:$B$2047,'City centre offline (analysis)'!O$1)</f>
        <v>0.85294096595911695</v>
      </c>
      <c r="P53" s="6">
        <f>SUMIFS('city centre offline'!$C$2:$C$2047,'city centre offline'!$A$2:$A$2047,'City centre offline (analysis)'!$A53,'city centre offline'!$B$2:$B$2047,'City centre offline (analysis)'!P$1)</f>
        <v>0.68106086904485696</v>
      </c>
      <c r="Q53" s="6">
        <f>SUMIFS('city centre offline'!$C$2:$C$2047,'city centre offline'!$A$2:$A$2047,'City centre offline (analysis)'!$A53,'city centre offline'!$B$2:$B$2047,'City centre offline (analysis)'!Q$1)</f>
        <v>0.27468977908624898</v>
      </c>
      <c r="R53" s="6">
        <f>SUMIFS('city centre offline'!$C$2:$C$2047,'city centre offline'!$A$2:$A$2047,'City centre offline (analysis)'!$A53,'city centre offline'!$B$2:$B$2047,'City centre offline (analysis)'!R$1)</f>
        <v>0.32873406054244703</v>
      </c>
      <c r="S53" s="6">
        <f>SUMIFS('city centre offline'!$C$2:$C$2047,'city centre offline'!$A$2:$A$2047,'City centre offline (analysis)'!$A53,'city centre offline'!$B$2:$B$2047,'City centre offline (analysis)'!S$1)</f>
        <v>0.50817474892224701</v>
      </c>
      <c r="T53" s="6">
        <f>SUMIFS('city centre offline'!$C$2:$C$2047,'city centre offline'!$A$2:$A$2047,'City centre offline (analysis)'!$A53,'city centre offline'!$B$2:$B$2047,'City centre offline (analysis)'!T$1)</f>
        <v>0.76382285088645396</v>
      </c>
      <c r="U53" s="6">
        <f>SUMIFS('city centre offline'!$C$2:$C$2047,'city centre offline'!$A$2:$A$2047,'City centre offline (analysis)'!$A53,'city centre offline'!$B$2:$B$2047,'City centre offline (analysis)'!U$1)</f>
        <v>0.88063398277029104</v>
      </c>
      <c r="V53" s="6">
        <f>SUMIFS('city centre offline'!$C$2:$C$2047,'city centre offline'!$A$2:$A$2047,'City centre offline (analysis)'!$A53,'city centre offline'!$B$2:$B$2047,'City centre offline (analysis)'!V$1)</f>
        <v>0.81953718640918105</v>
      </c>
      <c r="W53" s="6">
        <f>SUMIFS('city centre offline'!$C$2:$C$2047,'city centre offline'!$A$2:$A$2047,'City centre offline (analysis)'!$A53,'city centre offline'!$B$2:$B$2047,'City centre offline (analysis)'!W$1)</f>
        <v>0.88316688751872896</v>
      </c>
      <c r="X53" s="6">
        <f>SUMIFS('city centre offline'!$C$2:$C$2047,'city centre offline'!$A$2:$A$2047,'City centre offline (analysis)'!$A53,'city centre offline'!$B$2:$B$2047,'City centre offline (analysis)'!X$1)</f>
        <v>0.50449980196561195</v>
      </c>
      <c r="Y53" s="6">
        <f>SUMIFS('city centre offline'!$C$2:$C$2047,'city centre offline'!$A$2:$A$2047,'City centre offline (analysis)'!$A53,'city centre offline'!$B$2:$B$2047,'City centre offline (analysis)'!Y$1)</f>
        <v>0.92778159698846496</v>
      </c>
      <c r="Z53" s="6">
        <f>SUMIFS('city centre offline'!$C$2:$C$2047,'city centre offline'!$A$2:$A$2047,'City centre offline (analysis)'!$A53,'city centre offline'!$B$2:$B$2047,'City centre offline (analysis)'!Z$1)</f>
        <v>0.32760590350090601</v>
      </c>
      <c r="AA53" s="6">
        <f>SUMIFS('city centre offline'!$C$2:$C$2047,'city centre offline'!$A$2:$A$2047,'City centre offline (analysis)'!$A53,'city centre offline'!$B$2:$B$2047,'City centre offline (analysis)'!AA$1)</f>
        <v>0.33044845441996201</v>
      </c>
      <c r="AB53" s="6">
        <f>SUMIFS('city centre offline'!$C$2:$C$2047,'city centre offline'!$A$2:$A$2047,'City centre offline (analysis)'!$A53,'city centre offline'!$B$2:$B$2047,'City centre offline (analysis)'!AB$1)</f>
        <v>0.42624204764844797</v>
      </c>
      <c r="AC53" s="6">
        <f>SUMIFS('city centre offline'!$C$2:$C$2047,'city centre offline'!$A$2:$A$2047,'City centre offline (analysis)'!$A53,'city centre offline'!$B$2:$B$2047,'City centre offline (analysis)'!AC$1)</f>
        <v>0.75248998648644105</v>
      </c>
      <c r="AD53" s="6">
        <f>SUMIFS('city centre offline'!$C$2:$C$2047,'city centre offline'!$A$2:$A$2047,'City centre offline (analysis)'!$A53,'city centre offline'!$B$2:$B$2047,'City centre offline (analysis)'!AD$1)</f>
        <v>0.83464578692212799</v>
      </c>
      <c r="AE53" s="6">
        <f>SUMIFS('city centre offline'!$C$2:$C$2047,'city centre offline'!$A$2:$A$2047,'City centre offline (analysis)'!$A53,'city centre offline'!$B$2:$B$2047,'City centre offline (analysis)'!AE$1)</f>
        <v>0.84463328762182399</v>
      </c>
      <c r="AF53" s="6">
        <f>SUMIFS('city centre offline'!$C$2:$C$2047,'city centre offline'!$A$2:$A$2047,'City centre offline (analysis)'!$A53,'city centre offline'!$B$2:$B$2047,'City centre offline (analysis)'!AF$1)</f>
        <v>0.88891108592424495</v>
      </c>
      <c r="AG53" s="6">
        <f>SUMIFS('city centre offline'!$C$2:$C$2047,'city centre offline'!$A$2:$A$2047,'City centre offline (analysis)'!$A53,'city centre offline'!$B$2:$B$2047,'City centre offline (analysis)'!AG$1)</f>
        <v>0.94962118850716803</v>
      </c>
      <c r="AH53" s="6">
        <f>SUMIFS('city centre offline'!$C$2:$C$2047,'city centre offline'!$A$2:$A$2047,'City centre offline (analysis)'!$A53,'city centre offline'!$B$2:$B$2047,'City centre offline (analysis)'!AH$1)</f>
        <v>0.876502596310199</v>
      </c>
      <c r="AK53" t="s">
        <v>38</v>
      </c>
      <c r="AL53" s="6">
        <v>0.818407016104853</v>
      </c>
      <c r="AO53" t="s">
        <v>56</v>
      </c>
      <c r="AP53" s="6">
        <v>0.82419848592241796</v>
      </c>
      <c r="AQ53" s="6">
        <f>VLOOKUP(AO53,'Overall city offline (analysis)'!$AK$2:$AL$63,2,FALSE)</f>
        <v>0.99013662257349999</v>
      </c>
      <c r="AR53" s="20">
        <f t="shared" si="0"/>
        <v>16.593813665108204</v>
      </c>
      <c r="AS53" s="20">
        <f>VLOOKUP(AO53,'CC share tops bottoms'!$A$2:$F$63,6,FALSE)</f>
        <v>-2.8675638665611238</v>
      </c>
    </row>
    <row r="54" spans="1:45" x14ac:dyDescent="0.25">
      <c r="A54" t="s">
        <v>59</v>
      </c>
      <c r="B54" s="6">
        <f>SUMIFS('city centre offline'!$C$2:$C$2047,'city centre offline'!$A$2:$A$2047,'City centre offline (analysis)'!$A54,'city centre offline'!$B$2:$B$2047,'City centre offline (analysis)'!B$1)</f>
        <v>0.77839562553098995</v>
      </c>
      <c r="C54" s="6">
        <f>SUMIFS('city centre offline'!$C$2:$C$2047,'city centre offline'!$A$2:$A$2047,'City centre offline (analysis)'!$A54,'city centre offline'!$B$2:$B$2047,'City centre offline (analysis)'!C$1)</f>
        <v>0.79192628162018297</v>
      </c>
      <c r="D54" s="6">
        <f>SUMIFS('city centre offline'!$C$2:$C$2047,'city centre offline'!$A$2:$A$2047,'City centre offline (analysis)'!$A54,'city centre offline'!$B$2:$B$2047,'City centre offline (analysis)'!D$1)</f>
        <v>0.91421564191244298</v>
      </c>
      <c r="E54" s="6">
        <f>SUMIFS('city centre offline'!$C$2:$C$2047,'city centre offline'!$A$2:$A$2047,'City centre offline (analysis)'!$A54,'city centre offline'!$B$2:$B$2047,'City centre offline (analysis)'!E$1)</f>
        <v>0.87605083071324397</v>
      </c>
      <c r="F54" s="6">
        <f>SUMIFS('city centre offline'!$C$2:$C$2047,'city centre offline'!$A$2:$A$2047,'City centre offline (analysis)'!$A54,'city centre offline'!$B$2:$B$2047,'City centre offline (analysis)'!F$1)</f>
        <v>1.0242620104775699</v>
      </c>
      <c r="G54" s="6">
        <f>SUMIFS('city centre offline'!$C$2:$C$2047,'city centre offline'!$A$2:$A$2047,'City centre offline (analysis)'!$A54,'city centre offline'!$B$2:$B$2047,'City centre offline (analysis)'!G$1)</f>
        <v>0.97433685693199101</v>
      </c>
      <c r="H54" s="6">
        <f>SUMIFS('city centre offline'!$C$2:$C$2047,'city centre offline'!$A$2:$A$2047,'City centre offline (analysis)'!$A54,'city centre offline'!$B$2:$B$2047,'City centre offline (analysis)'!H$1)</f>
        <v>1.06665631919842</v>
      </c>
      <c r="I54" s="6">
        <f>SUMIFS('city centre offline'!$C$2:$C$2047,'city centre offline'!$A$2:$A$2047,'City centre offline (analysis)'!$A54,'city centre offline'!$B$2:$B$2047,'City centre offline (analysis)'!I$1)</f>
        <v>1.0102429306227201</v>
      </c>
      <c r="J54" s="6">
        <f>SUMIFS('city centre offline'!$C$2:$C$2047,'city centre offline'!$A$2:$A$2047,'City centre offline (analysis)'!$A54,'city centre offline'!$B$2:$B$2047,'City centre offline (analysis)'!J$1)</f>
        <v>0.98942343746665196</v>
      </c>
      <c r="K54" s="6">
        <f>SUMIFS('city centre offline'!$C$2:$C$2047,'city centre offline'!$A$2:$A$2047,'City centre offline (analysis)'!$A54,'city centre offline'!$B$2:$B$2047,'City centre offline (analysis)'!K$1)</f>
        <v>0.95665305195676298</v>
      </c>
      <c r="L54" s="6">
        <f>SUMIFS('city centre offline'!$C$2:$C$2047,'city centre offline'!$A$2:$A$2047,'City centre offline (analysis)'!$A54,'city centre offline'!$B$2:$B$2047,'City centre offline (analysis)'!L$1)</f>
        <v>1.0844259277777299</v>
      </c>
      <c r="M54" s="6">
        <f>SUMIFS('city centre offline'!$C$2:$C$2047,'city centre offline'!$A$2:$A$2047,'City centre offline (analysis)'!$A54,'city centre offline'!$B$2:$B$2047,'City centre offline (analysis)'!M$1)</f>
        <v>1.5334110857912999</v>
      </c>
      <c r="N54" s="6">
        <f>SUMIFS('city centre offline'!$C$2:$C$2047,'city centre offline'!$A$2:$A$2047,'City centre offline (analysis)'!$A54,'city centre offline'!$B$2:$B$2047,'City centre offline (analysis)'!N$1)</f>
        <v>0.77275833766263902</v>
      </c>
      <c r="O54" s="6">
        <f>SUMIFS('city centre offline'!$C$2:$C$2047,'city centre offline'!$A$2:$A$2047,'City centre offline (analysis)'!$A54,'city centre offline'!$B$2:$B$2047,'City centre offline (analysis)'!O$1)</f>
        <v>0.80623731531506704</v>
      </c>
      <c r="P54" s="6">
        <f>SUMIFS('city centre offline'!$C$2:$C$2047,'city centre offline'!$A$2:$A$2047,'City centre offline (analysis)'!$A54,'city centre offline'!$B$2:$B$2047,'City centre offline (analysis)'!P$1)</f>
        <v>0.54299186738328498</v>
      </c>
      <c r="Q54" s="6">
        <f>SUMIFS('city centre offline'!$C$2:$C$2047,'city centre offline'!$A$2:$A$2047,'City centre offline (analysis)'!$A54,'city centre offline'!$B$2:$B$2047,'City centre offline (analysis)'!Q$1)</f>
        <v>0.108131929930632</v>
      </c>
      <c r="R54" s="6">
        <f>SUMIFS('city centre offline'!$C$2:$C$2047,'city centre offline'!$A$2:$A$2047,'City centre offline (analysis)'!$A54,'city centre offline'!$B$2:$B$2047,'City centre offline (analysis)'!R$1)</f>
        <v>0.14181598744522</v>
      </c>
      <c r="S54" s="6">
        <f>SUMIFS('city centre offline'!$C$2:$C$2047,'city centre offline'!$A$2:$A$2047,'City centre offline (analysis)'!$A54,'city centre offline'!$B$2:$B$2047,'City centre offline (analysis)'!S$1)</f>
        <v>0.41361909259371199</v>
      </c>
      <c r="T54" s="6">
        <f>SUMIFS('city centre offline'!$C$2:$C$2047,'city centre offline'!$A$2:$A$2047,'City centre offline (analysis)'!$A54,'city centre offline'!$B$2:$B$2047,'City centre offline (analysis)'!T$1)</f>
        <v>0.68034219904785598</v>
      </c>
      <c r="U54" s="6">
        <f>SUMIFS('city centre offline'!$C$2:$C$2047,'city centre offline'!$A$2:$A$2047,'City centre offline (analysis)'!$A54,'city centre offline'!$B$2:$B$2047,'City centre offline (analysis)'!U$1)</f>
        <v>0.76866017218805005</v>
      </c>
      <c r="V54" s="6">
        <f>SUMIFS('city centre offline'!$C$2:$C$2047,'city centre offline'!$A$2:$A$2047,'City centre offline (analysis)'!$A54,'city centre offline'!$B$2:$B$2047,'City centre offline (analysis)'!V$1)</f>
        <v>0.73048653509971895</v>
      </c>
      <c r="W54" s="6">
        <f>SUMIFS('city centre offline'!$C$2:$C$2047,'city centre offline'!$A$2:$A$2047,'City centre offline (analysis)'!$A54,'city centre offline'!$B$2:$B$2047,'City centre offline (analysis)'!W$1)</f>
        <v>0.82010359461700699</v>
      </c>
      <c r="X54" s="6">
        <f>SUMIFS('city centre offline'!$C$2:$C$2047,'city centre offline'!$A$2:$A$2047,'City centre offline (analysis)'!$A54,'city centre offline'!$B$2:$B$2047,'City centre offline (analysis)'!X$1)</f>
        <v>0.34080385005001401</v>
      </c>
      <c r="Y54" s="6">
        <f>SUMIFS('city centre offline'!$C$2:$C$2047,'city centre offline'!$A$2:$A$2047,'City centre offline (analysis)'!$A54,'city centre offline'!$B$2:$B$2047,'City centre offline (analysis)'!Y$1)</f>
        <v>1.1392851383073099</v>
      </c>
      <c r="Z54" s="6">
        <f>SUMIFS('city centre offline'!$C$2:$C$2047,'city centre offline'!$A$2:$A$2047,'City centre offline (analysis)'!$A54,'city centre offline'!$B$2:$B$2047,'City centre offline (analysis)'!Z$1)</f>
        <v>0.17087952768723799</v>
      </c>
      <c r="AA54" s="6">
        <f>SUMIFS('city centre offline'!$C$2:$C$2047,'city centre offline'!$A$2:$A$2047,'City centre offline (analysis)'!$A54,'city centre offline'!$B$2:$B$2047,'City centre offline (analysis)'!AA$1)</f>
        <v>0.18051329552028</v>
      </c>
      <c r="AB54" s="6">
        <f>SUMIFS('city centre offline'!$C$2:$C$2047,'city centre offline'!$A$2:$A$2047,'City centre offline (analysis)'!$A54,'city centre offline'!$B$2:$B$2047,'City centre offline (analysis)'!AB$1)</f>
        <v>0.23300871229297601</v>
      </c>
      <c r="AC54" s="6">
        <f>SUMIFS('city centre offline'!$C$2:$C$2047,'city centre offline'!$A$2:$A$2047,'City centre offline (analysis)'!$A54,'city centre offline'!$B$2:$B$2047,'City centre offline (analysis)'!AC$1)</f>
        <v>0.72619374938051795</v>
      </c>
      <c r="AD54" s="6">
        <f>SUMIFS('city centre offline'!$C$2:$C$2047,'city centre offline'!$A$2:$A$2047,'City centre offline (analysis)'!$A54,'city centre offline'!$B$2:$B$2047,'City centre offline (analysis)'!AD$1)</f>
        <v>0.77276987234859496</v>
      </c>
      <c r="AE54" s="6">
        <f>SUMIFS('city centre offline'!$C$2:$C$2047,'city centre offline'!$A$2:$A$2047,'City centre offline (analysis)'!$A54,'city centre offline'!$B$2:$B$2047,'City centre offline (analysis)'!AE$1)</f>
        <v>0.729672811594823</v>
      </c>
      <c r="AF54" s="6">
        <f>SUMIFS('city centre offline'!$C$2:$C$2047,'city centre offline'!$A$2:$A$2047,'City centre offline (analysis)'!$A54,'city centre offline'!$B$2:$B$2047,'City centre offline (analysis)'!AF$1)</f>
        <v>0.83427362534375704</v>
      </c>
      <c r="AG54" s="6">
        <f>SUMIFS('city centre offline'!$C$2:$C$2047,'city centre offline'!$A$2:$A$2047,'City centre offline (analysis)'!$A54,'city centre offline'!$B$2:$B$2047,'City centre offline (analysis)'!AG$1)</f>
        <v>0.81074860282037897</v>
      </c>
      <c r="AH54" s="6">
        <f>SUMIFS('city centre offline'!$C$2:$C$2047,'city centre offline'!$A$2:$A$2047,'City centre offline (analysis)'!$A54,'city centre offline'!$B$2:$B$2047,'City centre offline (analysis)'!AH$1)</f>
        <v>0.74992821306977997</v>
      </c>
      <c r="AK54" t="s">
        <v>7</v>
      </c>
      <c r="AL54" s="6">
        <v>0.81383853437807896</v>
      </c>
      <c r="AO54" t="s">
        <v>38</v>
      </c>
      <c r="AP54" s="6">
        <v>0.818407016104853</v>
      </c>
      <c r="AQ54" s="6">
        <f>VLOOKUP(AO54,'Overall city offline (analysis)'!$AK$2:$AL$63,2,FALSE)</f>
        <v>0.97373468817448805</v>
      </c>
      <c r="AR54" s="20">
        <f t="shared" si="0"/>
        <v>15.532767206963506</v>
      </c>
      <c r="AS54" s="20">
        <f>VLOOKUP(AO54,'CC share tops bottoms'!$A$2:$F$63,6,FALSE)</f>
        <v>-2.4814899547582425</v>
      </c>
    </row>
    <row r="55" spans="1:45" x14ac:dyDescent="0.25">
      <c r="A55" t="s">
        <v>60</v>
      </c>
      <c r="B55" s="6">
        <f>SUMIFS('city centre offline'!$C$2:$C$2047,'city centre offline'!$A$2:$A$2047,'City centre offline (analysis)'!$A55,'city centre offline'!$B$2:$B$2047,'City centre offline (analysis)'!B$1)</f>
        <v>0.80293239372154801</v>
      </c>
      <c r="C55" s="6">
        <f>SUMIFS('city centre offline'!$C$2:$C$2047,'city centre offline'!$A$2:$A$2047,'City centre offline (analysis)'!$A55,'city centre offline'!$B$2:$B$2047,'City centre offline (analysis)'!C$1)</f>
        <v>0.81268410441098904</v>
      </c>
      <c r="D55" s="6">
        <f>SUMIFS('city centre offline'!$C$2:$C$2047,'city centre offline'!$A$2:$A$2047,'City centre offline (analysis)'!$A55,'city centre offline'!$B$2:$B$2047,'City centre offline (analysis)'!D$1)</f>
        <v>0.96964667405620797</v>
      </c>
      <c r="E55" s="6">
        <f>SUMIFS('city centre offline'!$C$2:$C$2047,'city centre offline'!$A$2:$A$2047,'City centre offline (analysis)'!$A55,'city centre offline'!$B$2:$B$2047,'City centre offline (analysis)'!E$1)</f>
        <v>0.92819240059969799</v>
      </c>
      <c r="F55" s="6">
        <f>SUMIFS('city centre offline'!$C$2:$C$2047,'city centre offline'!$A$2:$A$2047,'City centre offline (analysis)'!$A55,'city centre offline'!$B$2:$B$2047,'City centre offline (analysis)'!F$1)</f>
        <v>0.96483976699525198</v>
      </c>
      <c r="G55" s="6">
        <f>SUMIFS('city centre offline'!$C$2:$C$2047,'city centre offline'!$A$2:$A$2047,'City centre offline (analysis)'!$A55,'city centre offline'!$B$2:$B$2047,'City centre offline (analysis)'!G$1)</f>
        <v>0.97027281894295803</v>
      </c>
      <c r="H55" s="6">
        <f>SUMIFS('city centre offline'!$C$2:$C$2047,'city centre offline'!$A$2:$A$2047,'City centre offline (analysis)'!$A55,'city centre offline'!$B$2:$B$2047,'City centre offline (analysis)'!H$1)</f>
        <v>0.96668369017363398</v>
      </c>
      <c r="I55" s="6">
        <f>SUMIFS('city centre offline'!$C$2:$C$2047,'city centre offline'!$A$2:$A$2047,'City centre offline (analysis)'!$A55,'city centre offline'!$B$2:$B$2047,'City centre offline (analysis)'!I$1)</f>
        <v>0.98837521604993595</v>
      </c>
      <c r="J55" s="6">
        <f>SUMIFS('city centre offline'!$C$2:$C$2047,'city centre offline'!$A$2:$A$2047,'City centre offline (analysis)'!$A55,'city centre offline'!$B$2:$B$2047,'City centre offline (analysis)'!J$1)</f>
        <v>0.93866279399567798</v>
      </c>
      <c r="K55" s="6">
        <f>SUMIFS('city centre offline'!$C$2:$C$2047,'city centre offline'!$A$2:$A$2047,'City centre offline (analysis)'!$A55,'city centre offline'!$B$2:$B$2047,'City centre offline (analysis)'!K$1)</f>
        <v>0.97585735921302197</v>
      </c>
      <c r="L55" s="6">
        <f>SUMIFS('city centre offline'!$C$2:$C$2047,'city centre offline'!$A$2:$A$2047,'City centre offline (analysis)'!$A55,'city centre offline'!$B$2:$B$2047,'City centre offline (analysis)'!L$1)</f>
        <v>1.07864462236713</v>
      </c>
      <c r="M55" s="6">
        <f>SUMIFS('city centre offline'!$C$2:$C$2047,'city centre offline'!$A$2:$A$2047,'City centre offline (analysis)'!$A55,'city centre offline'!$B$2:$B$2047,'City centre offline (analysis)'!M$1)</f>
        <v>1.60320815947395</v>
      </c>
      <c r="N55" s="6">
        <f>SUMIFS('city centre offline'!$C$2:$C$2047,'city centre offline'!$A$2:$A$2047,'City centre offline (analysis)'!$A55,'city centre offline'!$B$2:$B$2047,'City centre offline (analysis)'!N$1)</f>
        <v>0.80520817250560595</v>
      </c>
      <c r="O55" s="6">
        <f>SUMIFS('city centre offline'!$C$2:$C$2047,'city centre offline'!$A$2:$A$2047,'City centre offline (analysis)'!$A55,'city centre offline'!$B$2:$B$2047,'City centre offline (analysis)'!O$1)</f>
        <v>0.83389202146130603</v>
      </c>
      <c r="P55" s="6">
        <f>SUMIFS('city centre offline'!$C$2:$C$2047,'city centre offline'!$A$2:$A$2047,'City centre offline (analysis)'!$A55,'city centre offline'!$B$2:$B$2047,'City centre offline (analysis)'!P$1)</f>
        <v>0.60199684722319302</v>
      </c>
      <c r="Q55" s="6">
        <f>SUMIFS('city centre offline'!$C$2:$C$2047,'city centre offline'!$A$2:$A$2047,'City centre offline (analysis)'!$A55,'city centre offline'!$B$2:$B$2047,'City centre offline (analysis)'!Q$1)</f>
        <v>0.13241615914520999</v>
      </c>
      <c r="R55" s="6">
        <f>SUMIFS('city centre offline'!$C$2:$C$2047,'city centre offline'!$A$2:$A$2047,'City centre offline (analysis)'!$A55,'city centre offline'!$B$2:$B$2047,'City centre offline (analysis)'!R$1)</f>
        <v>0.176525370936508</v>
      </c>
      <c r="S55" s="6">
        <f>SUMIFS('city centre offline'!$C$2:$C$2047,'city centre offline'!$A$2:$A$2047,'City centre offline (analysis)'!$A55,'city centre offline'!$B$2:$B$2047,'City centre offline (analysis)'!S$1)</f>
        <v>0.47936380169547599</v>
      </c>
      <c r="T55" s="6">
        <f>SUMIFS('city centre offline'!$C$2:$C$2047,'city centre offline'!$A$2:$A$2047,'City centre offline (analysis)'!$A55,'city centre offline'!$B$2:$B$2047,'City centre offline (analysis)'!T$1)</f>
        <v>0.78999232433028699</v>
      </c>
      <c r="U55" s="6">
        <f>SUMIFS('city centre offline'!$C$2:$C$2047,'city centre offline'!$A$2:$A$2047,'City centre offline (analysis)'!$A55,'city centre offline'!$B$2:$B$2047,'City centre offline (analysis)'!U$1)</f>
        <v>0.89880760543071003</v>
      </c>
      <c r="V55" s="6">
        <f>SUMIFS('city centre offline'!$C$2:$C$2047,'city centre offline'!$A$2:$A$2047,'City centre offline (analysis)'!$A55,'city centre offline'!$B$2:$B$2047,'City centre offline (analysis)'!V$1)</f>
        <v>0.73473974057907998</v>
      </c>
      <c r="W55" s="6">
        <f>SUMIFS('city centre offline'!$C$2:$C$2047,'city centre offline'!$A$2:$A$2047,'City centre offline (analysis)'!$A55,'city centre offline'!$B$2:$B$2047,'City centre offline (analysis)'!W$1)</f>
        <v>0.76537313819797004</v>
      </c>
      <c r="X55" s="6">
        <f>SUMIFS('city centre offline'!$C$2:$C$2047,'city centre offline'!$A$2:$A$2047,'City centre offline (analysis)'!$A55,'city centre offline'!$B$2:$B$2047,'City centre offline (analysis)'!X$1)</f>
        <v>0.37144274790979598</v>
      </c>
      <c r="Y55" s="6">
        <f>SUMIFS('city centre offline'!$C$2:$C$2047,'city centre offline'!$A$2:$A$2047,'City centre offline (analysis)'!$A55,'city centre offline'!$B$2:$B$2047,'City centre offline (analysis)'!Y$1)</f>
        <v>1.18971405306484</v>
      </c>
      <c r="Z55" s="6">
        <f>SUMIFS('city centre offline'!$C$2:$C$2047,'city centre offline'!$A$2:$A$2047,'City centre offline (analysis)'!$A55,'city centre offline'!$B$2:$B$2047,'City centre offline (analysis)'!Z$1)</f>
        <v>0.193697918382296</v>
      </c>
      <c r="AA55" s="6">
        <f>SUMIFS('city centre offline'!$C$2:$C$2047,'city centre offline'!$A$2:$A$2047,'City centre offline (analysis)'!$A55,'city centre offline'!$B$2:$B$2047,'City centre offline (analysis)'!AA$1)</f>
        <v>0.19959827091719301</v>
      </c>
      <c r="AB55" s="6">
        <f>SUMIFS('city centre offline'!$C$2:$C$2047,'city centre offline'!$A$2:$A$2047,'City centre offline (analysis)'!$A55,'city centre offline'!$B$2:$B$2047,'City centre offline (analysis)'!AB$1)</f>
        <v>0.27814882141344599</v>
      </c>
      <c r="AC55" s="6">
        <f>SUMIFS('city centre offline'!$C$2:$C$2047,'city centre offline'!$A$2:$A$2047,'City centre offline (analysis)'!$A55,'city centre offline'!$B$2:$B$2047,'City centre offline (analysis)'!AC$1)</f>
        <v>0.68474909829068598</v>
      </c>
      <c r="AD55" s="6">
        <f>SUMIFS('city centre offline'!$C$2:$C$2047,'city centre offline'!$A$2:$A$2047,'City centre offline (analysis)'!$A55,'city centre offline'!$B$2:$B$2047,'City centre offline (analysis)'!AD$1)</f>
        <v>0.82103645245789303</v>
      </c>
      <c r="AE55" s="6">
        <f>SUMIFS('city centre offline'!$C$2:$C$2047,'city centre offline'!$A$2:$A$2047,'City centre offline (analysis)'!$A55,'city centre offline'!$B$2:$B$2047,'City centre offline (analysis)'!AE$1)</f>
        <v>0.80782437994013101</v>
      </c>
      <c r="AF55" s="6">
        <f>SUMIFS('city centre offline'!$C$2:$C$2047,'city centre offline'!$A$2:$A$2047,'City centre offline (analysis)'!$A55,'city centre offline'!$B$2:$B$2047,'City centre offline (analysis)'!AF$1)</f>
        <v>0.85271183171530596</v>
      </c>
      <c r="AG55" s="6">
        <f>SUMIFS('city centre offline'!$C$2:$C$2047,'city centre offline'!$A$2:$A$2047,'City centre offline (analysis)'!$A55,'city centre offline'!$B$2:$B$2047,'City centre offline (analysis)'!AG$1)</f>
        <v>0.94311944265490799</v>
      </c>
      <c r="AH55" s="6">
        <f>SUMIFS('city centre offline'!$C$2:$C$2047,'city centre offline'!$A$2:$A$2047,'City centre offline (analysis)'!$A55,'city centre offline'!$B$2:$B$2047,'City centre offline (analysis)'!AH$1)</f>
        <v>0.94589110578528102</v>
      </c>
      <c r="AK55" t="s">
        <v>49</v>
      </c>
      <c r="AL55" s="6">
        <v>0.809405175224439</v>
      </c>
      <c r="AO55" t="s">
        <v>7</v>
      </c>
      <c r="AP55" s="6">
        <v>0.81383853437807896</v>
      </c>
      <c r="AQ55" s="6">
        <f>VLOOKUP(AO55,'Overall city offline (analysis)'!$AK$2:$AL$63,2,FALSE)</f>
        <v>0.97768704148164798</v>
      </c>
      <c r="AR55" s="20">
        <f t="shared" si="0"/>
        <v>16.384850710356901</v>
      </c>
      <c r="AS55" s="20">
        <f>VLOOKUP(AO55,'CC share tops bottoms'!$A$2:$F$63,6,FALSE)</f>
        <v>-2.0455210043108352</v>
      </c>
    </row>
    <row r="56" spans="1:45" x14ac:dyDescent="0.25">
      <c r="A56" t="s">
        <v>61</v>
      </c>
      <c r="B56" s="6">
        <f>SUMIFS('city centre offline'!$C$2:$C$2047,'city centre offline'!$A$2:$A$2047,'City centre offline (analysis)'!$A56,'city centre offline'!$B$2:$B$2047,'City centre offline (analysis)'!B$1)</f>
        <v>0.82558695788188496</v>
      </c>
      <c r="C56" s="6">
        <f>SUMIFS('city centre offline'!$C$2:$C$2047,'city centre offline'!$A$2:$A$2047,'City centre offline (analysis)'!$A56,'city centre offline'!$B$2:$B$2047,'City centre offline (analysis)'!C$1)</f>
        <v>0.90464313992450196</v>
      </c>
      <c r="D56" s="6">
        <f>SUMIFS('city centre offline'!$C$2:$C$2047,'city centre offline'!$A$2:$A$2047,'City centre offline (analysis)'!$A56,'city centre offline'!$B$2:$B$2047,'City centre offline (analysis)'!D$1)</f>
        <v>0.99996101527914305</v>
      </c>
      <c r="E56" s="6">
        <f>SUMIFS('city centre offline'!$C$2:$C$2047,'city centre offline'!$A$2:$A$2047,'City centre offline (analysis)'!$A56,'city centre offline'!$B$2:$B$2047,'City centre offline (analysis)'!E$1)</f>
        <v>0.92897356921793195</v>
      </c>
      <c r="F56" s="6">
        <f>SUMIFS('city centre offline'!$C$2:$C$2047,'city centre offline'!$A$2:$A$2047,'City centre offline (analysis)'!$A56,'city centre offline'!$B$2:$B$2047,'City centre offline (analysis)'!F$1)</f>
        <v>0.97439964196929096</v>
      </c>
      <c r="G56" s="6">
        <f>SUMIFS('city centre offline'!$C$2:$C$2047,'city centre offline'!$A$2:$A$2047,'City centre offline (analysis)'!$A56,'city centre offline'!$B$2:$B$2047,'City centre offline (analysis)'!G$1)</f>
        <v>0.96645894527827403</v>
      </c>
      <c r="H56" s="6">
        <f>SUMIFS('city centre offline'!$C$2:$C$2047,'city centre offline'!$A$2:$A$2047,'City centre offline (analysis)'!$A56,'city centre offline'!$B$2:$B$2047,'City centre offline (analysis)'!H$1)</f>
        <v>0.95975107489234102</v>
      </c>
      <c r="I56" s="6">
        <f>SUMIFS('city centre offline'!$C$2:$C$2047,'city centre offline'!$A$2:$A$2047,'City centre offline (analysis)'!$A56,'city centre offline'!$B$2:$B$2047,'City centre offline (analysis)'!I$1)</f>
        <v>0.98665738711292705</v>
      </c>
      <c r="J56" s="6">
        <f>SUMIFS('city centre offline'!$C$2:$C$2047,'city centre offline'!$A$2:$A$2047,'City centre offline (analysis)'!$A56,'city centre offline'!$B$2:$B$2047,'City centre offline (analysis)'!J$1)</f>
        <v>0.90571441929024898</v>
      </c>
      <c r="K56" s="6">
        <f>SUMIFS('city centre offline'!$C$2:$C$2047,'city centre offline'!$A$2:$A$2047,'City centre offline (analysis)'!$A56,'city centre offline'!$B$2:$B$2047,'City centre offline (analysis)'!K$1)</f>
        <v>1.0367973122315099</v>
      </c>
      <c r="L56" s="6">
        <f>SUMIFS('city centre offline'!$C$2:$C$2047,'city centre offline'!$A$2:$A$2047,'City centre offline (analysis)'!$A56,'city centre offline'!$B$2:$B$2047,'City centre offline (analysis)'!L$1)</f>
        <v>1.1364381157652099</v>
      </c>
      <c r="M56" s="6">
        <f>SUMIFS('city centre offline'!$C$2:$C$2047,'city centre offline'!$A$2:$A$2047,'City centre offline (analysis)'!$A56,'city centre offline'!$B$2:$B$2047,'City centre offline (analysis)'!M$1)</f>
        <v>1.37461842115674</v>
      </c>
      <c r="N56" s="6">
        <f>SUMIFS('city centre offline'!$C$2:$C$2047,'city centre offline'!$A$2:$A$2047,'City centre offline (analysis)'!$A56,'city centre offline'!$B$2:$B$2047,'City centre offline (analysis)'!N$1)</f>
        <v>0.85731115772837196</v>
      </c>
      <c r="O56" s="6">
        <f>SUMIFS('city centre offline'!$C$2:$C$2047,'city centre offline'!$A$2:$A$2047,'City centre offline (analysis)'!$A56,'city centre offline'!$B$2:$B$2047,'City centre offline (analysis)'!O$1)</f>
        <v>0.89335735431210705</v>
      </c>
      <c r="P56" s="6">
        <f>SUMIFS('city centre offline'!$C$2:$C$2047,'city centre offline'!$A$2:$A$2047,'City centre offline (analysis)'!$A56,'city centre offline'!$B$2:$B$2047,'City centre offline (analysis)'!P$1)</f>
        <v>0.689126021792275</v>
      </c>
      <c r="Q56" s="6">
        <f>SUMIFS('city centre offline'!$C$2:$C$2047,'city centre offline'!$A$2:$A$2047,'City centre offline (analysis)'!$A56,'city centre offline'!$B$2:$B$2047,'City centre offline (analysis)'!Q$1)</f>
        <v>0.29858853237269001</v>
      </c>
      <c r="R56" s="6">
        <f>SUMIFS('city centre offline'!$C$2:$C$2047,'city centre offline'!$A$2:$A$2047,'City centre offline (analysis)'!$A56,'city centre offline'!$B$2:$B$2047,'City centre offline (analysis)'!R$1)</f>
        <v>0.33859063025132202</v>
      </c>
      <c r="S56" s="6">
        <f>SUMIFS('city centre offline'!$C$2:$C$2047,'city centre offline'!$A$2:$A$2047,'City centre offline (analysis)'!$A56,'city centre offline'!$B$2:$B$2047,'City centre offline (analysis)'!S$1)</f>
        <v>0.41810258326702898</v>
      </c>
      <c r="T56" s="6">
        <f>SUMIFS('city centre offline'!$C$2:$C$2047,'city centre offline'!$A$2:$A$2047,'City centre offline (analysis)'!$A56,'city centre offline'!$B$2:$B$2047,'City centre offline (analysis)'!T$1)</f>
        <v>0.71012408216657696</v>
      </c>
      <c r="U56" s="6">
        <f>SUMIFS('city centre offline'!$C$2:$C$2047,'city centre offline'!$A$2:$A$2047,'City centre offline (analysis)'!$A56,'city centre offline'!$B$2:$B$2047,'City centre offline (analysis)'!U$1)</f>
        <v>0.90984405873945695</v>
      </c>
      <c r="V56" s="6">
        <f>SUMIFS('city centre offline'!$C$2:$C$2047,'city centre offline'!$A$2:$A$2047,'City centre offline (analysis)'!$A56,'city centre offline'!$B$2:$B$2047,'City centre offline (analysis)'!V$1)</f>
        <v>0.83766841310874496</v>
      </c>
      <c r="W56" s="6">
        <f>SUMIFS('city centre offline'!$C$2:$C$2047,'city centre offline'!$A$2:$A$2047,'City centre offline (analysis)'!$A56,'city centre offline'!$B$2:$B$2047,'City centre offline (analysis)'!W$1)</f>
        <v>0.66930110752943195</v>
      </c>
      <c r="X56" s="6">
        <f>SUMIFS('city centre offline'!$C$2:$C$2047,'city centre offline'!$A$2:$A$2047,'City centre offline (analysis)'!$A56,'city centre offline'!$B$2:$B$2047,'City centre offline (analysis)'!X$1)</f>
        <v>0.82973450332968401</v>
      </c>
      <c r="Y56" s="6">
        <f>SUMIFS('city centre offline'!$C$2:$C$2047,'city centre offline'!$A$2:$A$2047,'City centre offline (analysis)'!$A56,'city centre offline'!$B$2:$B$2047,'City centre offline (analysis)'!Y$1)</f>
        <v>0.87253573424362196</v>
      </c>
      <c r="Z56" s="6">
        <f>SUMIFS('city centre offline'!$C$2:$C$2047,'city centre offline'!$A$2:$A$2047,'City centre offline (analysis)'!$A56,'city centre offline'!$B$2:$B$2047,'City centre offline (analysis)'!Z$1)</f>
        <v>0.334356261813332</v>
      </c>
      <c r="AA56" s="6">
        <f>SUMIFS('city centre offline'!$C$2:$C$2047,'city centre offline'!$A$2:$A$2047,'City centre offline (analysis)'!$A56,'city centre offline'!$B$2:$B$2047,'City centre offline (analysis)'!AA$1)</f>
        <v>0.34826636532712901</v>
      </c>
      <c r="AB56" s="6">
        <f>SUMIFS('city centre offline'!$C$2:$C$2047,'city centre offline'!$A$2:$A$2047,'City centre offline (analysis)'!$A56,'city centre offline'!$B$2:$B$2047,'City centre offline (analysis)'!AB$1)</f>
        <v>0.44801814142051</v>
      </c>
      <c r="AC56" s="6">
        <f>SUMIFS('city centre offline'!$C$2:$C$2047,'city centre offline'!$A$2:$A$2047,'City centre offline (analysis)'!$A56,'city centre offline'!$B$2:$B$2047,'City centre offline (analysis)'!AC$1)</f>
        <v>0.74802452713331002</v>
      </c>
      <c r="AD56" s="6">
        <f>SUMIFS('city centre offline'!$C$2:$C$2047,'city centre offline'!$A$2:$A$2047,'City centre offline (analysis)'!$A56,'city centre offline'!$B$2:$B$2047,'City centre offline (analysis)'!AD$1)</f>
        <v>0.899546057466593</v>
      </c>
      <c r="AE56" s="6">
        <f>SUMIFS('city centre offline'!$C$2:$C$2047,'city centre offline'!$A$2:$A$2047,'City centre offline (analysis)'!$A56,'city centre offline'!$B$2:$B$2047,'City centre offline (analysis)'!AE$1)</f>
        <v>0.91887249511949998</v>
      </c>
      <c r="AF56" s="6">
        <f>SUMIFS('city centre offline'!$C$2:$C$2047,'city centre offline'!$A$2:$A$2047,'City centre offline (analysis)'!$A56,'city centre offline'!$B$2:$B$2047,'City centre offline (analysis)'!AF$1)</f>
        <v>0.96826471017443305</v>
      </c>
      <c r="AG56" s="6">
        <f>SUMIFS('city centre offline'!$C$2:$C$2047,'city centre offline'!$A$2:$A$2047,'City centre offline (analysis)'!$A56,'city centre offline'!$B$2:$B$2047,'City centre offline (analysis)'!AG$1)</f>
        <v>1.02978838238727</v>
      </c>
      <c r="AH56" s="6">
        <f>SUMIFS('city centre offline'!$C$2:$C$2047,'city centre offline'!$A$2:$A$2047,'City centre offline (analysis)'!$A56,'city centre offline'!$B$2:$B$2047,'City centre offline (analysis)'!AH$1)</f>
        <v>0.99913088231762004</v>
      </c>
      <c r="AK56" t="s">
        <v>43</v>
      </c>
      <c r="AL56" s="6">
        <v>0.79462787142888103</v>
      </c>
      <c r="AO56" t="s">
        <v>49</v>
      </c>
      <c r="AP56" s="6">
        <v>0.809405175224439</v>
      </c>
      <c r="AQ56" s="6">
        <f>VLOOKUP(AO56,'Overall city offline (analysis)'!$AK$2:$AL$63,2,FALSE)</f>
        <v>0.93423124794270596</v>
      </c>
      <c r="AR56" s="20">
        <f t="shared" si="0"/>
        <v>12.482607271826696</v>
      </c>
      <c r="AS56" s="20">
        <f>VLOOKUP(AO56,'CC share tops bottoms'!$A$2:$F$63,6,FALSE)</f>
        <v>-1.0548855067529423</v>
      </c>
    </row>
    <row r="57" spans="1:45" x14ac:dyDescent="0.25">
      <c r="A57" t="s">
        <v>62</v>
      </c>
      <c r="B57" s="6">
        <f>SUMIFS('city centre offline'!$C$2:$C$2047,'city centre offline'!$A$2:$A$2047,'City centre offline (analysis)'!$A57,'city centre offline'!$B$2:$B$2047,'City centre offline (analysis)'!B$1)</f>
        <v>0.82551914347232402</v>
      </c>
      <c r="C57" s="6">
        <f>SUMIFS('city centre offline'!$C$2:$C$2047,'city centre offline'!$A$2:$A$2047,'City centre offline (analysis)'!$A57,'city centre offline'!$B$2:$B$2047,'City centre offline (analysis)'!C$1)</f>
        <v>0.85361236950702102</v>
      </c>
      <c r="D57" s="6">
        <f>SUMIFS('city centre offline'!$C$2:$C$2047,'city centre offline'!$A$2:$A$2047,'City centre offline (analysis)'!$A57,'city centre offline'!$B$2:$B$2047,'City centre offline (analysis)'!D$1)</f>
        <v>1.01618465266284</v>
      </c>
      <c r="E57" s="6">
        <f>SUMIFS('city centre offline'!$C$2:$C$2047,'city centre offline'!$A$2:$A$2047,'City centre offline (analysis)'!$A57,'city centre offline'!$B$2:$B$2047,'City centre offline (analysis)'!E$1)</f>
        <v>0.95967899353946096</v>
      </c>
      <c r="F57" s="6">
        <f>SUMIFS('city centre offline'!$C$2:$C$2047,'city centre offline'!$A$2:$A$2047,'City centre offline (analysis)'!$A57,'city centre offline'!$B$2:$B$2047,'City centre offline (analysis)'!F$1)</f>
        <v>1.0206059020790901</v>
      </c>
      <c r="G57" s="6">
        <f>SUMIFS('city centre offline'!$C$2:$C$2047,'city centre offline'!$A$2:$A$2047,'City centre offline (analysis)'!$A57,'city centre offline'!$B$2:$B$2047,'City centre offline (analysis)'!G$1)</f>
        <v>1.0034386837094</v>
      </c>
      <c r="H57" s="6">
        <f>SUMIFS('city centre offline'!$C$2:$C$2047,'city centre offline'!$A$2:$A$2047,'City centre offline (analysis)'!$A57,'city centre offline'!$B$2:$B$2047,'City centre offline (analysis)'!H$1)</f>
        <v>1.0440389674263599</v>
      </c>
      <c r="I57" s="6">
        <f>SUMIFS('city centre offline'!$C$2:$C$2047,'city centre offline'!$A$2:$A$2047,'City centre offline (analysis)'!$A57,'city centre offline'!$B$2:$B$2047,'City centre offline (analysis)'!I$1)</f>
        <v>1.0152954943447901</v>
      </c>
      <c r="J57" s="6">
        <f>SUMIFS('city centre offline'!$C$2:$C$2047,'city centre offline'!$A$2:$A$2047,'City centre offline (analysis)'!$A57,'city centre offline'!$B$2:$B$2047,'City centre offline (analysis)'!J$1)</f>
        <v>0.93441517493412496</v>
      </c>
      <c r="K57" s="6">
        <f>SUMIFS('city centre offline'!$C$2:$C$2047,'city centre offline'!$A$2:$A$2047,'City centre offline (analysis)'!$A57,'city centre offline'!$B$2:$B$2047,'City centre offline (analysis)'!K$1)</f>
        <v>0.98394237597523804</v>
      </c>
      <c r="L57" s="6">
        <f>SUMIFS('city centre offline'!$C$2:$C$2047,'city centre offline'!$A$2:$A$2047,'City centre offline (analysis)'!$A57,'city centre offline'!$B$2:$B$2047,'City centre offline (analysis)'!L$1)</f>
        <v>1.04273282739753</v>
      </c>
      <c r="M57" s="6">
        <f>SUMIFS('city centre offline'!$C$2:$C$2047,'city centre offline'!$A$2:$A$2047,'City centre offline (analysis)'!$A57,'city centre offline'!$B$2:$B$2047,'City centre offline (analysis)'!M$1)</f>
        <v>1.30053541495182</v>
      </c>
      <c r="N57" s="6">
        <f>SUMIFS('city centre offline'!$C$2:$C$2047,'city centre offline'!$A$2:$A$2047,'City centre offline (analysis)'!$A57,'city centre offline'!$B$2:$B$2047,'City centre offline (analysis)'!N$1)</f>
        <v>0.80333531771451006</v>
      </c>
      <c r="O57" s="6">
        <f>SUMIFS('city centre offline'!$C$2:$C$2047,'city centre offline'!$A$2:$A$2047,'City centre offline (analysis)'!$A57,'city centre offline'!$B$2:$B$2047,'City centre offline (analysis)'!O$1)</f>
        <v>0.82567613575434595</v>
      </c>
      <c r="P57" s="6">
        <f>SUMIFS('city centre offline'!$C$2:$C$2047,'city centre offline'!$A$2:$A$2047,'City centre offline (analysis)'!$A57,'city centre offline'!$B$2:$B$2047,'City centre offline (analysis)'!P$1)</f>
        <v>0.62481553812419</v>
      </c>
      <c r="Q57" s="6">
        <f>SUMIFS('city centre offline'!$C$2:$C$2047,'city centre offline'!$A$2:$A$2047,'City centre offline (analysis)'!$A57,'city centre offline'!$B$2:$B$2047,'City centre offline (analysis)'!Q$1)</f>
        <v>0.19445569009556901</v>
      </c>
      <c r="R57" s="6">
        <f>SUMIFS('city centre offline'!$C$2:$C$2047,'city centre offline'!$A$2:$A$2047,'City centre offline (analysis)'!$A57,'city centre offline'!$B$2:$B$2047,'City centre offline (analysis)'!R$1)</f>
        <v>0.25349367460237499</v>
      </c>
      <c r="S57" s="6">
        <f>SUMIFS('city centre offline'!$C$2:$C$2047,'city centre offline'!$A$2:$A$2047,'City centre offline (analysis)'!$A57,'city centre offline'!$B$2:$B$2047,'City centre offline (analysis)'!S$1)</f>
        <v>0.45887489010600302</v>
      </c>
      <c r="T57" s="6">
        <f>SUMIFS('city centre offline'!$C$2:$C$2047,'city centre offline'!$A$2:$A$2047,'City centre offline (analysis)'!$A57,'city centre offline'!$B$2:$B$2047,'City centre offline (analysis)'!T$1)</f>
        <v>0.73454745027300705</v>
      </c>
      <c r="U57" s="6">
        <f>SUMIFS('city centre offline'!$C$2:$C$2047,'city centre offline'!$A$2:$A$2047,'City centre offline (analysis)'!$A57,'city centre offline'!$B$2:$B$2047,'City centre offline (analysis)'!U$1)</f>
        <v>0.80554903004337697</v>
      </c>
      <c r="V57" s="6">
        <f>SUMIFS('city centre offline'!$C$2:$C$2047,'city centre offline'!$A$2:$A$2047,'City centre offline (analysis)'!$A57,'city centre offline'!$B$2:$B$2047,'City centre offline (analysis)'!V$1)</f>
        <v>0.77121162330691495</v>
      </c>
      <c r="W57" s="6">
        <f>SUMIFS('city centre offline'!$C$2:$C$2047,'city centre offline'!$A$2:$A$2047,'City centre offline (analysis)'!$A57,'city centre offline'!$B$2:$B$2047,'City centre offline (analysis)'!W$1)</f>
        <v>0.82292598313852205</v>
      </c>
      <c r="X57" s="6">
        <f>SUMIFS('city centre offline'!$C$2:$C$2047,'city centre offline'!$A$2:$A$2047,'City centre offline (analysis)'!$A57,'city centre offline'!$B$2:$B$2047,'City centre offline (analysis)'!X$1)</f>
        <v>0.46959779113807798</v>
      </c>
      <c r="Y57" s="6">
        <f>SUMIFS('city centre offline'!$C$2:$C$2047,'city centre offline'!$A$2:$A$2047,'City centre offline (analysis)'!$A57,'city centre offline'!$B$2:$B$2047,'City centre offline (analysis)'!Y$1)</f>
        <v>1.0593341584001601</v>
      </c>
      <c r="Z57" s="6">
        <f>SUMIFS('city centre offline'!$C$2:$C$2047,'city centre offline'!$A$2:$A$2047,'City centre offline (analysis)'!$A57,'city centre offline'!$B$2:$B$2047,'City centre offline (analysis)'!Z$1)</f>
        <v>0.28153979824751901</v>
      </c>
      <c r="AA57" s="6">
        <f>SUMIFS('city centre offline'!$C$2:$C$2047,'city centre offline'!$A$2:$A$2047,'City centre offline (analysis)'!$A57,'city centre offline'!$B$2:$B$2047,'City centre offline (analysis)'!AA$1)</f>
        <v>0.30742492848250702</v>
      </c>
      <c r="AB57" s="6">
        <f>SUMIFS('city centre offline'!$C$2:$C$2047,'city centre offline'!$A$2:$A$2047,'City centre offline (analysis)'!$A57,'city centre offline'!$B$2:$B$2047,'City centre offline (analysis)'!AB$1)</f>
        <v>0.36514077026326702</v>
      </c>
      <c r="AC57" s="6">
        <f>SUMIFS('city centre offline'!$C$2:$C$2047,'city centre offline'!$A$2:$A$2047,'City centre offline (analysis)'!$A57,'city centre offline'!$B$2:$B$2047,'City centre offline (analysis)'!AC$1)</f>
        <v>0.71127498237254005</v>
      </c>
      <c r="AD57" s="6">
        <f>SUMIFS('city centre offline'!$C$2:$C$2047,'city centre offline'!$A$2:$A$2047,'City centre offline (analysis)'!$A57,'city centre offline'!$B$2:$B$2047,'City centre offline (analysis)'!AD$1)</f>
        <v>0.82515314573145404</v>
      </c>
      <c r="AE57" s="6">
        <f>SUMIFS('city centre offline'!$C$2:$C$2047,'city centre offline'!$A$2:$A$2047,'City centre offline (analysis)'!$A57,'city centre offline'!$B$2:$B$2047,'City centre offline (analysis)'!AE$1)</f>
        <v>0.82435326964287003</v>
      </c>
      <c r="AF57" s="6">
        <f>SUMIFS('city centre offline'!$C$2:$C$2047,'city centre offline'!$A$2:$A$2047,'City centre offline (analysis)'!$A57,'city centre offline'!$B$2:$B$2047,'City centre offline (analysis)'!AF$1)</f>
        <v>0.90665818785753804</v>
      </c>
      <c r="AG57" s="6">
        <f>SUMIFS('city centre offline'!$C$2:$C$2047,'city centre offline'!$A$2:$A$2047,'City centre offline (analysis)'!$A57,'city centre offline'!$B$2:$B$2047,'City centre offline (analysis)'!AG$1)</f>
        <v>0.90723019165425101</v>
      </c>
      <c r="AH57" s="6">
        <f>SUMIFS('city centre offline'!$C$2:$C$2047,'city centre offline'!$A$2:$A$2047,'City centre offline (analysis)'!$A57,'city centre offline'!$B$2:$B$2047,'City centre offline (analysis)'!AH$1)</f>
        <v>0.84848649563175105</v>
      </c>
      <c r="AK57" t="s">
        <v>12</v>
      </c>
      <c r="AL57" s="6">
        <v>0.79162553156301196</v>
      </c>
      <c r="AO57" t="s">
        <v>43</v>
      </c>
      <c r="AP57" s="6">
        <v>0.79462787142888103</v>
      </c>
      <c r="AQ57" s="6">
        <f>VLOOKUP(AO57,'Overall city offline (analysis)'!$AK$2:$AL$63,2,FALSE)</f>
        <v>0.95588597527306995</v>
      </c>
      <c r="AR57" s="20">
        <f t="shared" si="0"/>
        <v>16.125810384418891</v>
      </c>
      <c r="AS57" s="20">
        <f>VLOOKUP(AO57,'CC share tops bottoms'!$A$2:$F$63,6,FALSE)</f>
        <v>-1.6030455153294099</v>
      </c>
    </row>
    <row r="58" spans="1:45" x14ac:dyDescent="0.25">
      <c r="A58" t="s">
        <v>63</v>
      </c>
      <c r="B58" s="6">
        <f>SUMIFS('city centre offline'!$C$2:$C$2047,'city centre offline'!$A$2:$A$2047,'City centre offline (analysis)'!$A58,'city centre offline'!$B$2:$B$2047,'City centre offline (analysis)'!B$1)</f>
        <v>0.81693377759200003</v>
      </c>
      <c r="C58" s="6">
        <f>SUMIFS('city centre offline'!$C$2:$C$2047,'city centre offline'!$A$2:$A$2047,'City centre offline (analysis)'!$A58,'city centre offline'!$B$2:$B$2047,'City centre offline (analysis)'!C$1)</f>
        <v>0.826196906930873</v>
      </c>
      <c r="D58" s="6">
        <f>SUMIFS('city centre offline'!$C$2:$C$2047,'city centre offline'!$A$2:$A$2047,'City centre offline (analysis)'!$A58,'city centre offline'!$B$2:$B$2047,'City centre offline (analysis)'!D$1)</f>
        <v>0.97659419424356797</v>
      </c>
      <c r="E58" s="6">
        <f>SUMIFS('city centre offline'!$C$2:$C$2047,'city centre offline'!$A$2:$A$2047,'City centre offline (analysis)'!$A58,'city centre offline'!$B$2:$B$2047,'City centre offline (analysis)'!E$1)</f>
        <v>0.94824010190302499</v>
      </c>
      <c r="F58" s="6">
        <f>SUMIFS('city centre offline'!$C$2:$C$2047,'city centre offline'!$A$2:$A$2047,'City centre offline (analysis)'!$A58,'city centre offline'!$B$2:$B$2047,'City centre offline (analysis)'!F$1)</f>
        <v>1.00088423829982</v>
      </c>
      <c r="G58" s="6">
        <f>SUMIFS('city centre offline'!$C$2:$C$2047,'city centre offline'!$A$2:$A$2047,'City centre offline (analysis)'!$A58,'city centre offline'!$B$2:$B$2047,'City centre offline (analysis)'!G$1)</f>
        <v>0.93914873293081602</v>
      </c>
      <c r="H58" s="6">
        <f>SUMIFS('city centre offline'!$C$2:$C$2047,'city centre offline'!$A$2:$A$2047,'City centre offline (analysis)'!$A58,'city centre offline'!$B$2:$B$2047,'City centre offline (analysis)'!H$1)</f>
        <v>0.999876821526826</v>
      </c>
      <c r="I58" s="6">
        <f>SUMIFS('city centre offline'!$C$2:$C$2047,'city centre offline'!$A$2:$A$2047,'City centre offline (analysis)'!$A58,'city centre offline'!$B$2:$B$2047,'City centre offline (analysis)'!I$1)</f>
        <v>0.98870259707799801</v>
      </c>
      <c r="J58" s="6">
        <f>SUMIFS('city centre offline'!$C$2:$C$2047,'city centre offline'!$A$2:$A$2047,'City centre offline (analysis)'!$A58,'city centre offline'!$B$2:$B$2047,'City centre offline (analysis)'!J$1)</f>
        <v>0.93440285131693102</v>
      </c>
      <c r="K58" s="6">
        <f>SUMIFS('city centre offline'!$C$2:$C$2047,'city centre offline'!$A$2:$A$2047,'City centre offline (analysis)'!$A58,'city centre offline'!$B$2:$B$2047,'City centre offline (analysis)'!K$1)</f>
        <v>0.98536217617522603</v>
      </c>
      <c r="L58" s="6">
        <f>SUMIFS('city centre offline'!$C$2:$C$2047,'city centre offline'!$A$2:$A$2047,'City centre offline (analysis)'!$A58,'city centre offline'!$B$2:$B$2047,'City centre offline (analysis)'!L$1)</f>
        <v>1.1260145856311801</v>
      </c>
      <c r="M58" s="6">
        <f>SUMIFS('city centre offline'!$C$2:$C$2047,'city centre offline'!$A$2:$A$2047,'City centre offline (analysis)'!$A58,'city centre offline'!$B$2:$B$2047,'City centre offline (analysis)'!M$1)</f>
        <v>1.45764301637174</v>
      </c>
      <c r="N58" s="6">
        <f>SUMIFS('city centre offline'!$C$2:$C$2047,'city centre offline'!$A$2:$A$2047,'City centre offline (analysis)'!$A58,'city centre offline'!$B$2:$B$2047,'City centre offline (analysis)'!N$1)</f>
        <v>0.87729684316998402</v>
      </c>
      <c r="O58" s="6">
        <f>SUMIFS('city centre offline'!$C$2:$C$2047,'city centre offline'!$A$2:$A$2047,'City centre offline (analysis)'!$A58,'city centre offline'!$B$2:$B$2047,'City centre offline (analysis)'!O$1)</f>
        <v>0.90991680326560798</v>
      </c>
      <c r="P58" s="6">
        <f>SUMIFS('city centre offline'!$C$2:$C$2047,'city centre offline'!$A$2:$A$2047,'City centre offline (analysis)'!$A58,'city centre offline'!$B$2:$B$2047,'City centre offline (analysis)'!P$1)</f>
        <v>0.70227986834025002</v>
      </c>
      <c r="Q58" s="6">
        <f>SUMIFS('city centre offline'!$C$2:$C$2047,'city centre offline'!$A$2:$A$2047,'City centre offline (analysis)'!$A58,'city centre offline'!$B$2:$B$2047,'City centre offline (analysis)'!Q$1)</f>
        <v>0.33003766101870102</v>
      </c>
      <c r="R58" s="6">
        <f>SUMIFS('city centre offline'!$C$2:$C$2047,'city centre offline'!$A$2:$A$2047,'City centre offline (analysis)'!$A58,'city centre offline'!$B$2:$B$2047,'City centre offline (analysis)'!R$1)</f>
        <v>0.40372364868932897</v>
      </c>
      <c r="S58" s="6">
        <f>SUMIFS('city centre offline'!$C$2:$C$2047,'city centre offline'!$A$2:$A$2047,'City centre offline (analysis)'!$A58,'city centre offline'!$B$2:$B$2047,'City centre offline (analysis)'!S$1)</f>
        <v>0.63160908835598994</v>
      </c>
      <c r="T58" s="6">
        <f>SUMIFS('city centre offline'!$C$2:$C$2047,'city centre offline'!$A$2:$A$2047,'City centre offline (analysis)'!$A58,'city centre offline'!$B$2:$B$2047,'City centre offline (analysis)'!T$1)</f>
        <v>0.81490709262230898</v>
      </c>
      <c r="U58" s="6">
        <f>SUMIFS('city centre offline'!$C$2:$C$2047,'city centre offline'!$A$2:$A$2047,'City centre offline (analysis)'!$A58,'city centre offline'!$B$2:$B$2047,'City centre offline (analysis)'!U$1)</f>
        <v>0.89643996657944303</v>
      </c>
      <c r="V58" s="6">
        <f>SUMIFS('city centre offline'!$C$2:$C$2047,'city centre offline'!$A$2:$A$2047,'City centre offline (analysis)'!$A58,'city centre offline'!$B$2:$B$2047,'City centre offline (analysis)'!V$1)</f>
        <v>0.80933669469078096</v>
      </c>
      <c r="W58" s="6">
        <f>SUMIFS('city centre offline'!$C$2:$C$2047,'city centre offline'!$A$2:$A$2047,'City centre offline (analysis)'!$A58,'city centre offline'!$B$2:$B$2047,'City centre offline (analysis)'!W$1)</f>
        <v>0.93224336301215405</v>
      </c>
      <c r="X58" s="6">
        <f>SUMIFS('city centre offline'!$C$2:$C$2047,'city centre offline'!$A$2:$A$2047,'City centre offline (analysis)'!$A58,'city centre offline'!$B$2:$B$2047,'City centre offline (analysis)'!X$1)</f>
        <v>0.55755111407194202</v>
      </c>
      <c r="Y58" s="6">
        <f>SUMIFS('city centre offline'!$C$2:$C$2047,'city centre offline'!$A$2:$A$2047,'City centre offline (analysis)'!$A58,'city centre offline'!$B$2:$B$2047,'City centre offline (analysis)'!Y$1)</f>
        <v>1.3197209894070601</v>
      </c>
      <c r="Z58" s="6">
        <f>SUMIFS('city centre offline'!$C$2:$C$2047,'city centre offline'!$A$2:$A$2047,'City centre offline (analysis)'!$A58,'city centre offline'!$B$2:$B$2047,'City centre offline (analysis)'!Z$1)</f>
        <v>0.41783056596298102</v>
      </c>
      <c r="AA58" s="6">
        <f>SUMIFS('city centre offline'!$C$2:$C$2047,'city centre offline'!$A$2:$A$2047,'City centre offline (analysis)'!$A58,'city centre offline'!$B$2:$B$2047,'City centre offline (analysis)'!AA$1)</f>
        <v>0.40259240554591802</v>
      </c>
      <c r="AB58" s="6">
        <f>SUMIFS('city centre offline'!$C$2:$C$2047,'city centre offline'!$A$2:$A$2047,'City centre offline (analysis)'!$A58,'city centre offline'!$B$2:$B$2047,'City centre offline (analysis)'!AB$1)</f>
        <v>0.51900980581243605</v>
      </c>
      <c r="AC58" s="6">
        <f>SUMIFS('city centre offline'!$C$2:$C$2047,'city centre offline'!$A$2:$A$2047,'City centre offline (analysis)'!$A58,'city centre offline'!$B$2:$B$2047,'City centre offline (analysis)'!AC$1)</f>
        <v>0.82124675985211504</v>
      </c>
      <c r="AD58" s="6">
        <f>SUMIFS('city centre offline'!$C$2:$C$2047,'city centre offline'!$A$2:$A$2047,'City centre offline (analysis)'!$A58,'city centre offline'!$B$2:$B$2047,'City centre offline (analysis)'!AD$1)</f>
        <v>0.95410084931559802</v>
      </c>
      <c r="AE58" s="6">
        <f>SUMIFS('city centre offline'!$C$2:$C$2047,'city centre offline'!$A$2:$A$2047,'City centre offline (analysis)'!$A58,'city centre offline'!$B$2:$B$2047,'City centre offline (analysis)'!AE$1)</f>
        <v>0.88234546230976496</v>
      </c>
      <c r="AF58" s="6">
        <f>SUMIFS('city centre offline'!$C$2:$C$2047,'city centre offline'!$A$2:$A$2047,'City centre offline (analysis)'!$A58,'city centre offline'!$B$2:$B$2047,'City centre offline (analysis)'!AF$1)</f>
        <v>0.99463346298755495</v>
      </c>
      <c r="AG58" s="6">
        <f>SUMIFS('city centre offline'!$C$2:$C$2047,'city centre offline'!$A$2:$A$2047,'City centre offline (analysis)'!$A58,'city centre offline'!$B$2:$B$2047,'City centre offline (analysis)'!AG$1)</f>
        <v>1.04518598325546</v>
      </c>
      <c r="AH58" s="6">
        <f>SUMIFS('city centre offline'!$C$2:$C$2047,'city centre offline'!$A$2:$A$2047,'City centre offline (analysis)'!$A58,'city centre offline'!$B$2:$B$2047,'City centre offline (analysis)'!AH$1)</f>
        <v>0.89992733432048899</v>
      </c>
      <c r="AK58" t="s">
        <v>24</v>
      </c>
      <c r="AL58" s="6">
        <v>0.789316177494925</v>
      </c>
      <c r="AO58" t="s">
        <v>12</v>
      </c>
      <c r="AP58" s="6">
        <v>0.79162553156301196</v>
      </c>
      <c r="AQ58" s="6">
        <f>VLOOKUP(AO58,'Overall city offline (analysis)'!$AK$2:$AL$63,2,FALSE)</f>
        <v>1.04106081329342</v>
      </c>
      <c r="AR58" s="20">
        <f t="shared" si="0"/>
        <v>24.943528173040807</v>
      </c>
      <c r="AS58" s="20">
        <f>VLOOKUP(AO58,'CC share tops bottoms'!$A$2:$F$63,6,FALSE)</f>
        <v>-2.0434053737547142</v>
      </c>
    </row>
    <row r="59" spans="1:45" x14ac:dyDescent="0.25">
      <c r="A59" t="s">
        <v>64</v>
      </c>
      <c r="B59" s="6">
        <f>SUMIFS('city centre offline'!$C$2:$C$2047,'city centre offline'!$A$2:$A$2047,'City centre offline (analysis)'!$A59,'city centre offline'!$B$2:$B$2047,'City centre offline (analysis)'!B$1)</f>
        <v>0.84653747203669905</v>
      </c>
      <c r="C59" s="6">
        <f>SUMIFS('city centre offline'!$C$2:$C$2047,'city centre offline'!$A$2:$A$2047,'City centre offline (analysis)'!$A59,'city centre offline'!$B$2:$B$2047,'City centre offline (analysis)'!C$1)</f>
        <v>0.86096619921330098</v>
      </c>
      <c r="D59" s="6">
        <f>SUMIFS('city centre offline'!$C$2:$C$2047,'city centre offline'!$A$2:$A$2047,'City centre offline (analysis)'!$A59,'city centre offline'!$B$2:$B$2047,'City centre offline (analysis)'!D$1)</f>
        <v>1.0330147811175501</v>
      </c>
      <c r="E59" s="6">
        <f>SUMIFS('city centre offline'!$C$2:$C$2047,'city centre offline'!$A$2:$A$2047,'City centre offline (analysis)'!$A59,'city centre offline'!$B$2:$B$2047,'City centre offline (analysis)'!E$1)</f>
        <v>0.98588377264402405</v>
      </c>
      <c r="F59" s="6">
        <f>SUMIFS('city centre offline'!$C$2:$C$2047,'city centre offline'!$A$2:$A$2047,'City centre offline (analysis)'!$A59,'city centre offline'!$B$2:$B$2047,'City centre offline (analysis)'!F$1)</f>
        <v>1.03117484224697</v>
      </c>
      <c r="G59" s="6">
        <f>SUMIFS('city centre offline'!$C$2:$C$2047,'city centre offline'!$A$2:$A$2047,'City centre offline (analysis)'!$A59,'city centre offline'!$B$2:$B$2047,'City centre offline (analysis)'!G$1)</f>
        <v>0.99286047200245597</v>
      </c>
      <c r="H59" s="6">
        <f>SUMIFS('city centre offline'!$C$2:$C$2047,'city centre offline'!$A$2:$A$2047,'City centre offline (analysis)'!$A59,'city centre offline'!$B$2:$B$2047,'City centre offline (analysis)'!H$1)</f>
        <v>0.99614199121829905</v>
      </c>
      <c r="I59" s="6">
        <f>SUMIFS('city centre offline'!$C$2:$C$2047,'city centre offline'!$A$2:$A$2047,'City centre offline (analysis)'!$A59,'city centre offline'!$B$2:$B$2047,'City centre offline (analysis)'!I$1)</f>
        <v>1.0300334586382101</v>
      </c>
      <c r="J59" s="6">
        <f>SUMIFS('city centre offline'!$C$2:$C$2047,'city centre offline'!$A$2:$A$2047,'City centre offline (analysis)'!$A59,'city centre offline'!$B$2:$B$2047,'City centre offline (analysis)'!J$1)</f>
        <v>0.91530025665660197</v>
      </c>
      <c r="K59" s="6">
        <f>SUMIFS('city centre offline'!$C$2:$C$2047,'city centre offline'!$A$2:$A$2047,'City centre offline (analysis)'!$A59,'city centre offline'!$B$2:$B$2047,'City centre offline (analysis)'!K$1)</f>
        <v>0.96825389883969804</v>
      </c>
      <c r="L59" s="6">
        <f>SUMIFS('city centre offline'!$C$2:$C$2047,'city centre offline'!$A$2:$A$2047,'City centre offline (analysis)'!$A59,'city centre offline'!$B$2:$B$2047,'City centre offline (analysis)'!L$1)</f>
        <v>1.0355239233868201</v>
      </c>
      <c r="M59" s="6">
        <f>SUMIFS('city centre offline'!$C$2:$C$2047,'city centre offline'!$A$2:$A$2047,'City centre offline (analysis)'!$A59,'city centre offline'!$B$2:$B$2047,'City centre offline (analysis)'!M$1)</f>
        <v>1.3043089319993699</v>
      </c>
      <c r="N59" s="6">
        <f>SUMIFS('city centre offline'!$C$2:$C$2047,'city centre offline'!$A$2:$A$2047,'City centre offline (analysis)'!$A59,'city centre offline'!$B$2:$B$2047,'City centre offline (analysis)'!N$1)</f>
        <v>0.84872840576527397</v>
      </c>
      <c r="O59" s="6">
        <f>SUMIFS('city centre offline'!$C$2:$C$2047,'city centre offline'!$A$2:$A$2047,'City centre offline (analysis)'!$A59,'city centre offline'!$B$2:$B$2047,'City centre offline (analysis)'!O$1)</f>
        <v>0.85652517646279902</v>
      </c>
      <c r="P59" s="6">
        <f>SUMIFS('city centre offline'!$C$2:$C$2047,'city centre offline'!$A$2:$A$2047,'City centre offline (analysis)'!$A59,'city centre offline'!$B$2:$B$2047,'City centre offline (analysis)'!P$1)</f>
        <v>0.79393741327244605</v>
      </c>
      <c r="Q59" s="6">
        <f>SUMIFS('city centre offline'!$C$2:$C$2047,'city centre offline'!$A$2:$A$2047,'City centre offline (analysis)'!$A59,'city centre offline'!$B$2:$B$2047,'City centre offline (analysis)'!Q$1)</f>
        <v>0.52395971412160902</v>
      </c>
      <c r="R59" s="6">
        <f>SUMIFS('city centre offline'!$C$2:$C$2047,'city centre offline'!$A$2:$A$2047,'City centre offline (analysis)'!$A59,'city centre offline'!$B$2:$B$2047,'City centre offline (analysis)'!R$1)</f>
        <v>0.60830570497349601</v>
      </c>
      <c r="S59" s="6">
        <f>SUMIFS('city centre offline'!$C$2:$C$2047,'city centre offline'!$A$2:$A$2047,'City centre offline (analysis)'!$A59,'city centre offline'!$B$2:$B$2047,'City centre offline (analysis)'!S$1)</f>
        <v>0.73338006123793997</v>
      </c>
      <c r="T59" s="6">
        <f>SUMIFS('city centre offline'!$C$2:$C$2047,'city centre offline'!$A$2:$A$2047,'City centre offline (analysis)'!$A59,'city centre offline'!$B$2:$B$2047,'City centre offline (analysis)'!T$1)</f>
        <v>0.89983988940277304</v>
      </c>
      <c r="U59" s="6">
        <f>SUMIFS('city centre offline'!$C$2:$C$2047,'city centre offline'!$A$2:$A$2047,'City centre offline (analysis)'!$A59,'city centre offline'!$B$2:$B$2047,'City centre offline (analysis)'!U$1)</f>
        <v>0.95897708190998798</v>
      </c>
      <c r="V59" s="6">
        <f>SUMIFS('city centre offline'!$C$2:$C$2047,'city centre offline'!$A$2:$A$2047,'City centre offline (analysis)'!$A59,'city centre offline'!$B$2:$B$2047,'City centre offline (analysis)'!V$1)</f>
        <v>0.90835227951135</v>
      </c>
      <c r="W59" s="6">
        <f>SUMIFS('city centre offline'!$C$2:$C$2047,'city centre offline'!$A$2:$A$2047,'City centre offline (analysis)'!$A59,'city centre offline'!$B$2:$B$2047,'City centre offline (analysis)'!W$1)</f>
        <v>0.96017839038424502</v>
      </c>
      <c r="X59" s="6">
        <f>SUMIFS('city centre offline'!$C$2:$C$2047,'city centre offline'!$A$2:$A$2047,'City centre offline (analysis)'!$A59,'city centre offline'!$B$2:$B$2047,'City centre offline (analysis)'!X$1)</f>
        <v>0.69774245370741195</v>
      </c>
      <c r="Y59" s="6">
        <f>SUMIFS('city centre offline'!$C$2:$C$2047,'city centre offline'!$A$2:$A$2047,'City centre offline (analysis)'!$A59,'city centre offline'!$B$2:$B$2047,'City centre offline (analysis)'!Y$1)</f>
        <v>1.2146414642651699</v>
      </c>
      <c r="Z59" s="6">
        <f>SUMIFS('city centre offline'!$C$2:$C$2047,'city centre offline'!$A$2:$A$2047,'City centre offline (analysis)'!$A59,'city centre offline'!$B$2:$B$2047,'City centre offline (analysis)'!Z$1)</f>
        <v>0.564840105012825</v>
      </c>
      <c r="AA59" s="6">
        <f>SUMIFS('city centre offline'!$C$2:$C$2047,'city centre offline'!$A$2:$A$2047,'City centre offline (analysis)'!$A59,'city centre offline'!$B$2:$B$2047,'City centre offline (analysis)'!AA$1)</f>
        <v>0.54793257960571995</v>
      </c>
      <c r="AB59" s="6">
        <f>SUMIFS('city centre offline'!$C$2:$C$2047,'city centre offline'!$A$2:$A$2047,'City centre offline (analysis)'!$A59,'city centre offline'!$B$2:$B$2047,'City centre offline (analysis)'!AB$1)</f>
        <v>0.66356595203022695</v>
      </c>
      <c r="AC59" s="6">
        <f>SUMIFS('city centre offline'!$C$2:$C$2047,'city centre offline'!$A$2:$A$2047,'City centre offline (analysis)'!$A59,'city centre offline'!$B$2:$B$2047,'City centre offline (analysis)'!AC$1)</f>
        <v>0.87245753312368202</v>
      </c>
      <c r="AD59" s="6">
        <f>SUMIFS('city centre offline'!$C$2:$C$2047,'city centre offline'!$A$2:$A$2047,'City centre offline (analysis)'!$A59,'city centre offline'!$B$2:$B$2047,'City centre offline (analysis)'!AD$1)</f>
        <v>0.94497848832003895</v>
      </c>
      <c r="AE59" s="6">
        <f>SUMIFS('city centre offline'!$C$2:$C$2047,'city centre offline'!$A$2:$A$2047,'City centre offline (analysis)'!$A59,'city centre offline'!$B$2:$B$2047,'City centre offline (analysis)'!AE$1)</f>
        <v>0.93207329138171202</v>
      </c>
      <c r="AF59" s="6">
        <f>SUMIFS('city centre offline'!$C$2:$C$2047,'city centre offline'!$A$2:$A$2047,'City centre offline (analysis)'!$A59,'city centre offline'!$B$2:$B$2047,'City centre offline (analysis)'!AF$1)</f>
        <v>0.95470497706467505</v>
      </c>
      <c r="AG59" s="6">
        <f>SUMIFS('city centre offline'!$C$2:$C$2047,'city centre offline'!$A$2:$A$2047,'City centre offline (analysis)'!$A59,'city centre offline'!$B$2:$B$2047,'City centre offline (analysis)'!AG$1)</f>
        <v>0.98422256531347796</v>
      </c>
      <c r="AH59" s="6">
        <f>SUMIFS('city centre offline'!$C$2:$C$2047,'city centre offline'!$A$2:$A$2047,'City centre offline (analysis)'!$A59,'city centre offline'!$B$2:$B$2047,'City centre offline (analysis)'!AH$1)</f>
        <v>0.94475112745273604</v>
      </c>
      <c r="AK59" t="s">
        <v>50</v>
      </c>
      <c r="AL59" s="6">
        <v>0.78033666609515995</v>
      </c>
      <c r="AO59" t="s">
        <v>24</v>
      </c>
      <c r="AP59" s="6">
        <v>0.789316177494925</v>
      </c>
      <c r="AQ59" s="6">
        <f>VLOOKUP(AO59,'Overall city offline (analysis)'!$AK$2:$AL$63,2,FALSE)</f>
        <v>0.93936368813499205</v>
      </c>
      <c r="AR59" s="20">
        <f t="shared" si="0"/>
        <v>15.004751064006705</v>
      </c>
      <c r="AS59" s="20">
        <f>VLOOKUP(AO59,'CC share tops bottoms'!$A$2:$F$63,6,FALSE)</f>
        <v>-1.8240764055551946</v>
      </c>
    </row>
    <row r="60" spans="1:45" x14ac:dyDescent="0.25">
      <c r="A60" t="s">
        <v>65</v>
      </c>
      <c r="B60" s="6">
        <f>SUMIFS('city centre offline'!$C$2:$C$2047,'city centre offline'!$A$2:$A$2047,'City centre offline (analysis)'!$A60,'city centre offline'!$B$2:$B$2047,'City centre offline (analysis)'!B$1)</f>
        <v>0.85381742794890503</v>
      </c>
      <c r="C60" s="6">
        <f>SUMIFS('city centre offline'!$C$2:$C$2047,'city centre offline'!$A$2:$A$2047,'City centre offline (analysis)'!$A60,'city centre offline'!$B$2:$B$2047,'City centre offline (analysis)'!C$1)</f>
        <v>0.84822659834605496</v>
      </c>
      <c r="D60" s="6">
        <f>SUMIFS('city centre offline'!$C$2:$C$2047,'city centre offline'!$A$2:$A$2047,'City centre offline (analysis)'!$A60,'city centre offline'!$B$2:$B$2047,'City centre offline (analysis)'!D$1)</f>
        <v>1.0299351517001201</v>
      </c>
      <c r="E60" s="6">
        <f>SUMIFS('city centre offline'!$C$2:$C$2047,'city centre offline'!$A$2:$A$2047,'City centre offline (analysis)'!$A60,'city centre offline'!$B$2:$B$2047,'City centre offline (analysis)'!E$1)</f>
        <v>0.96384990187628306</v>
      </c>
      <c r="F60" s="6">
        <f>SUMIFS('city centre offline'!$C$2:$C$2047,'city centre offline'!$A$2:$A$2047,'City centre offline (analysis)'!$A60,'city centre offline'!$B$2:$B$2047,'City centre offline (analysis)'!F$1)</f>
        <v>0.97277800284734695</v>
      </c>
      <c r="G60" s="6">
        <f>SUMIFS('city centre offline'!$C$2:$C$2047,'city centre offline'!$A$2:$A$2047,'City centre offline (analysis)'!$A60,'city centre offline'!$B$2:$B$2047,'City centre offline (analysis)'!G$1)</f>
        <v>0.96566280350676803</v>
      </c>
      <c r="H60" s="6">
        <f>SUMIFS('city centre offline'!$C$2:$C$2047,'city centre offline'!$A$2:$A$2047,'City centre offline (analysis)'!$A60,'city centre offline'!$B$2:$B$2047,'City centre offline (analysis)'!H$1)</f>
        <v>1.03900224099489</v>
      </c>
      <c r="I60" s="6">
        <f>SUMIFS('city centre offline'!$C$2:$C$2047,'city centre offline'!$A$2:$A$2047,'City centre offline (analysis)'!$A60,'city centre offline'!$B$2:$B$2047,'City centre offline (analysis)'!I$1)</f>
        <v>0.99960746239673803</v>
      </c>
      <c r="J60" s="6">
        <f>SUMIFS('city centre offline'!$C$2:$C$2047,'city centre offline'!$A$2:$A$2047,'City centre offline (analysis)'!$A60,'city centre offline'!$B$2:$B$2047,'City centre offline (analysis)'!J$1)</f>
        <v>0.95945116181952095</v>
      </c>
      <c r="K60" s="6">
        <f>SUMIFS('city centre offline'!$C$2:$C$2047,'city centre offline'!$A$2:$A$2047,'City centre offline (analysis)'!$A60,'city centre offline'!$B$2:$B$2047,'City centre offline (analysis)'!K$1)</f>
        <v>0.99548672326907095</v>
      </c>
      <c r="L60" s="6">
        <f>SUMIFS('city centre offline'!$C$2:$C$2047,'city centre offline'!$A$2:$A$2047,'City centre offline (analysis)'!$A60,'city centre offline'!$B$2:$B$2047,'City centre offline (analysis)'!L$1)</f>
        <v>1.0696906103402699</v>
      </c>
      <c r="M60" s="6">
        <f>SUMIFS('city centre offline'!$C$2:$C$2047,'city centre offline'!$A$2:$A$2047,'City centre offline (analysis)'!$A60,'city centre offline'!$B$2:$B$2047,'City centre offline (analysis)'!M$1)</f>
        <v>1.3024919149540299</v>
      </c>
      <c r="N60" s="6">
        <f>SUMIFS('city centre offline'!$C$2:$C$2047,'city centre offline'!$A$2:$A$2047,'City centre offline (analysis)'!$A60,'city centre offline'!$B$2:$B$2047,'City centre offline (analysis)'!N$1)</f>
        <v>0.87642415075487501</v>
      </c>
      <c r="O60" s="6">
        <f>SUMIFS('city centre offline'!$C$2:$C$2047,'city centre offline'!$A$2:$A$2047,'City centre offline (analysis)'!$A60,'city centre offline'!$B$2:$B$2047,'City centre offline (analysis)'!O$1)</f>
        <v>0.91533939535455999</v>
      </c>
      <c r="P60" s="6">
        <f>SUMIFS('city centre offline'!$C$2:$C$2047,'city centre offline'!$A$2:$A$2047,'City centre offline (analysis)'!$A60,'city centre offline'!$B$2:$B$2047,'City centre offline (analysis)'!P$1)</f>
        <v>0.85430598744701403</v>
      </c>
      <c r="Q60" s="6">
        <f>SUMIFS('city centre offline'!$C$2:$C$2047,'city centre offline'!$A$2:$A$2047,'City centre offline (analysis)'!$A60,'city centre offline'!$B$2:$B$2047,'City centre offline (analysis)'!Q$1)</f>
        <v>0.433682692609626</v>
      </c>
      <c r="R60" s="6">
        <f>SUMIFS('city centre offline'!$C$2:$C$2047,'city centre offline'!$A$2:$A$2047,'City centre offline (analysis)'!$A60,'city centre offline'!$B$2:$B$2047,'City centre offline (analysis)'!R$1)</f>
        <v>0.52691147334431698</v>
      </c>
      <c r="S60" s="6">
        <f>SUMIFS('city centre offline'!$C$2:$C$2047,'city centre offline'!$A$2:$A$2047,'City centre offline (analysis)'!$A60,'city centre offline'!$B$2:$B$2047,'City centre offline (analysis)'!S$1)</f>
        <v>0.77419900111199402</v>
      </c>
      <c r="T60" s="6">
        <f>SUMIFS('city centre offline'!$C$2:$C$2047,'city centre offline'!$A$2:$A$2047,'City centre offline (analysis)'!$A60,'city centre offline'!$B$2:$B$2047,'City centre offline (analysis)'!T$1)</f>
        <v>0.99297368859733104</v>
      </c>
      <c r="U60" s="6">
        <f>SUMIFS('city centre offline'!$C$2:$C$2047,'city centre offline'!$A$2:$A$2047,'City centre offline (analysis)'!$A60,'city centre offline'!$B$2:$B$2047,'City centre offline (analysis)'!U$1)</f>
        <v>1.0545455135720101</v>
      </c>
      <c r="V60" s="6">
        <f>SUMIFS('city centre offline'!$C$2:$C$2047,'city centre offline'!$A$2:$A$2047,'City centre offline (analysis)'!$A60,'city centre offline'!$B$2:$B$2047,'City centre offline (analysis)'!V$1)</f>
        <v>0.92640443451813803</v>
      </c>
      <c r="W60" s="6">
        <f>SUMIFS('city centre offline'!$C$2:$C$2047,'city centre offline'!$A$2:$A$2047,'City centre offline (analysis)'!$A60,'city centre offline'!$B$2:$B$2047,'City centre offline (analysis)'!W$1)</f>
        <v>1.0007280059792001</v>
      </c>
      <c r="X60" s="6">
        <f>SUMIFS('city centre offline'!$C$2:$C$2047,'city centre offline'!$A$2:$A$2047,'City centre offline (analysis)'!$A60,'city centre offline'!$B$2:$B$2047,'City centre offline (analysis)'!X$1)</f>
        <v>0.71538688594562805</v>
      </c>
      <c r="Y60" s="6">
        <f>SUMIFS('city centre offline'!$C$2:$C$2047,'city centre offline'!$A$2:$A$2047,'City centre offline (analysis)'!$A60,'city centre offline'!$B$2:$B$2047,'City centre offline (analysis)'!Y$1)</f>
        <v>1.3019944974998601</v>
      </c>
      <c r="Z60" s="6">
        <f>SUMIFS('city centre offline'!$C$2:$C$2047,'city centre offline'!$A$2:$A$2047,'City centre offline (analysis)'!$A60,'city centre offline'!$B$2:$B$2047,'City centre offline (analysis)'!Z$1)</f>
        <v>0.52144575508631497</v>
      </c>
      <c r="AA60" s="6">
        <f>SUMIFS('city centre offline'!$C$2:$C$2047,'city centre offline'!$A$2:$A$2047,'City centre offline (analysis)'!$A60,'city centre offline'!$B$2:$B$2047,'City centre offline (analysis)'!AA$1)</f>
        <v>0.55319685333931701</v>
      </c>
      <c r="AB60" s="6">
        <f>SUMIFS('city centre offline'!$C$2:$C$2047,'city centre offline'!$A$2:$A$2047,'City centre offline (analysis)'!$A60,'city centre offline'!$B$2:$B$2047,'City centre offline (analysis)'!AB$1)</f>
        <v>0.69735303439240304</v>
      </c>
      <c r="AC60" s="6">
        <f>SUMIFS('city centre offline'!$C$2:$C$2047,'city centre offline'!$A$2:$A$2047,'City centre offline (analysis)'!$A60,'city centre offline'!$B$2:$B$2047,'City centre offline (analysis)'!AC$1)</f>
        <v>0.913127256805909</v>
      </c>
      <c r="AD60" s="6">
        <f>SUMIFS('city centre offline'!$C$2:$C$2047,'city centre offline'!$A$2:$A$2047,'City centre offline (analysis)'!$A60,'city centre offline'!$B$2:$B$2047,'City centre offline (analysis)'!AD$1)</f>
        <v>1.0484025428977399</v>
      </c>
      <c r="AE60" s="6">
        <f>SUMIFS('city centre offline'!$C$2:$C$2047,'city centre offline'!$A$2:$A$2047,'City centre offline (analysis)'!$A60,'city centre offline'!$B$2:$B$2047,'City centre offline (analysis)'!AE$1)</f>
        <v>0.96237112098861699</v>
      </c>
      <c r="AF60" s="6">
        <f>SUMIFS('city centre offline'!$C$2:$C$2047,'city centre offline'!$A$2:$A$2047,'City centre offline (analysis)'!$A60,'city centre offline'!$B$2:$B$2047,'City centre offline (analysis)'!AF$1)</f>
        <v>1.0187719659948899</v>
      </c>
      <c r="AG60" s="6">
        <f>SUMIFS('city centre offline'!$C$2:$C$2047,'city centre offline'!$A$2:$A$2047,'City centre offline (analysis)'!$A60,'city centre offline'!$B$2:$B$2047,'City centre offline (analysis)'!AG$1)</f>
        <v>1.02601838837862</v>
      </c>
      <c r="AH60" s="6">
        <f>SUMIFS('city centre offline'!$C$2:$C$2047,'city centre offline'!$A$2:$A$2047,'City centre offline (analysis)'!$A60,'city centre offline'!$B$2:$B$2047,'City centre offline (analysis)'!AH$1)</f>
        <v>1.0012393926826</v>
      </c>
      <c r="AK60" t="s">
        <v>54</v>
      </c>
      <c r="AL60" s="6">
        <v>0.77466679807822503</v>
      </c>
      <c r="AO60" t="s">
        <v>50</v>
      </c>
      <c r="AP60" s="6">
        <v>0.78033666609515995</v>
      </c>
      <c r="AQ60" s="6">
        <f>VLOOKUP(AO60,'Overall city offline (analysis)'!$AK$2:$AL$63,2,FALSE)</f>
        <v>0.995258568346578</v>
      </c>
      <c r="AR60" s="20">
        <f t="shared" si="0"/>
        <v>21.492190225141805</v>
      </c>
      <c r="AS60" s="20">
        <f>VLOOKUP(AO60,'CC share tops bottoms'!$A$2:$F$63,6,FALSE)</f>
        <v>-1.8491101003638266</v>
      </c>
    </row>
    <row r="61" spans="1:45" x14ac:dyDescent="0.25">
      <c r="A61" t="s">
        <v>66</v>
      </c>
      <c r="B61" s="6">
        <f>SUMIFS('city centre offline'!$C$2:$C$2047,'city centre offline'!$A$2:$A$2047,'City centre offline (analysis)'!$A61,'city centre offline'!$B$2:$B$2047,'City centre offline (analysis)'!B$1)</f>
        <v>0.80201057320689595</v>
      </c>
      <c r="C61" s="6">
        <f>SUMIFS('city centre offline'!$C$2:$C$2047,'city centre offline'!$A$2:$A$2047,'City centre offline (analysis)'!$A61,'city centre offline'!$B$2:$B$2047,'City centre offline (analysis)'!C$1)</f>
        <v>0.82203945891994901</v>
      </c>
      <c r="D61" s="6">
        <f>SUMIFS('city centre offline'!$C$2:$C$2047,'city centre offline'!$A$2:$A$2047,'City centre offline (analysis)'!$A61,'city centre offline'!$B$2:$B$2047,'City centre offline (analysis)'!D$1)</f>
        <v>1.0036161502016101</v>
      </c>
      <c r="E61" s="6">
        <f>SUMIFS('city centre offline'!$C$2:$C$2047,'city centre offline'!$A$2:$A$2047,'City centre offline (analysis)'!$A61,'city centre offline'!$B$2:$B$2047,'City centre offline (analysis)'!E$1)</f>
        <v>0.95913067157782605</v>
      </c>
      <c r="F61" s="6">
        <f>SUMIFS('city centre offline'!$C$2:$C$2047,'city centre offline'!$A$2:$A$2047,'City centre offline (analysis)'!$A61,'city centre offline'!$B$2:$B$2047,'City centre offline (analysis)'!F$1)</f>
        <v>1.02406914291083</v>
      </c>
      <c r="G61" s="6">
        <f>SUMIFS('city centre offline'!$C$2:$C$2047,'city centre offline'!$A$2:$A$2047,'City centre offline (analysis)'!$A61,'city centre offline'!$B$2:$B$2047,'City centre offline (analysis)'!G$1)</f>
        <v>1.0209656726699901</v>
      </c>
      <c r="H61" s="6">
        <f>SUMIFS('city centre offline'!$C$2:$C$2047,'city centre offline'!$A$2:$A$2047,'City centre offline (analysis)'!$A61,'city centre offline'!$B$2:$B$2047,'City centre offline (analysis)'!H$1)</f>
        <v>1.0087343241409701</v>
      </c>
      <c r="I61" s="6">
        <f>SUMIFS('city centre offline'!$C$2:$C$2047,'city centre offline'!$A$2:$A$2047,'City centre offline (analysis)'!$A61,'city centre offline'!$B$2:$B$2047,'City centre offline (analysis)'!I$1)</f>
        <v>1.06271083034745</v>
      </c>
      <c r="J61" s="6">
        <f>SUMIFS('city centre offline'!$C$2:$C$2047,'city centre offline'!$A$2:$A$2047,'City centre offline (analysis)'!$A61,'city centre offline'!$B$2:$B$2047,'City centre offline (analysis)'!J$1)</f>
        <v>0.91273151764056704</v>
      </c>
      <c r="K61" s="6">
        <f>SUMIFS('city centre offline'!$C$2:$C$2047,'city centre offline'!$A$2:$A$2047,'City centre offline (analysis)'!$A61,'city centre offline'!$B$2:$B$2047,'City centre offline (analysis)'!K$1)</f>
        <v>0.96704568986235195</v>
      </c>
      <c r="L61" s="6">
        <f>SUMIFS('city centre offline'!$C$2:$C$2047,'city centre offline'!$A$2:$A$2047,'City centre offline (analysis)'!$A61,'city centre offline'!$B$2:$B$2047,'City centre offline (analysis)'!L$1)</f>
        <v>1.03339353229822</v>
      </c>
      <c r="M61" s="6">
        <f>SUMIFS('city centre offline'!$C$2:$C$2047,'city centre offline'!$A$2:$A$2047,'City centre offline (analysis)'!$A61,'city centre offline'!$B$2:$B$2047,'City centre offline (analysis)'!M$1)</f>
        <v>1.38355243622334</v>
      </c>
      <c r="N61" s="6">
        <f>SUMIFS('city centre offline'!$C$2:$C$2047,'city centre offline'!$A$2:$A$2047,'City centre offline (analysis)'!$A61,'city centre offline'!$B$2:$B$2047,'City centre offline (analysis)'!N$1)</f>
        <v>0.75710036767811895</v>
      </c>
      <c r="O61" s="6">
        <f>SUMIFS('city centre offline'!$C$2:$C$2047,'city centre offline'!$A$2:$A$2047,'City centre offline (analysis)'!$A61,'city centre offline'!$B$2:$B$2047,'City centre offline (analysis)'!O$1)</f>
        <v>0.79899370032032002</v>
      </c>
      <c r="P61" s="6">
        <f>SUMIFS('city centre offline'!$C$2:$C$2047,'city centre offline'!$A$2:$A$2047,'City centre offline (analysis)'!$A61,'city centre offline'!$B$2:$B$2047,'City centre offline (analysis)'!P$1)</f>
        <v>0.57855790673028495</v>
      </c>
      <c r="Q61" s="6">
        <f>SUMIFS('city centre offline'!$C$2:$C$2047,'city centre offline'!$A$2:$A$2047,'City centre offline (analysis)'!$A61,'city centre offline'!$B$2:$B$2047,'City centre offline (analysis)'!Q$1)</f>
        <v>0.15882731612009099</v>
      </c>
      <c r="R61" s="6">
        <f>SUMIFS('city centre offline'!$C$2:$C$2047,'city centre offline'!$A$2:$A$2047,'City centre offline (analysis)'!$A61,'city centre offline'!$B$2:$B$2047,'City centre offline (analysis)'!R$1)</f>
        <v>0.200077350939351</v>
      </c>
      <c r="S61" s="6">
        <f>SUMIFS('city centre offline'!$C$2:$C$2047,'city centre offline'!$A$2:$A$2047,'City centre offline (analysis)'!$A61,'city centre offline'!$B$2:$B$2047,'City centre offline (analysis)'!S$1)</f>
        <v>0.41759778031758299</v>
      </c>
      <c r="T61" s="6">
        <f>SUMIFS('city centre offline'!$C$2:$C$2047,'city centre offline'!$A$2:$A$2047,'City centre offline (analysis)'!$A61,'city centre offline'!$B$2:$B$2047,'City centre offline (analysis)'!T$1)</f>
        <v>0.72935430395363898</v>
      </c>
      <c r="U61" s="6">
        <f>SUMIFS('city centre offline'!$C$2:$C$2047,'city centre offline'!$A$2:$A$2047,'City centre offline (analysis)'!$A61,'city centre offline'!$B$2:$B$2047,'City centre offline (analysis)'!U$1)</f>
        <v>0.85556641821674795</v>
      </c>
      <c r="V61" s="6">
        <f>SUMIFS('city centre offline'!$C$2:$C$2047,'city centre offline'!$A$2:$A$2047,'City centre offline (analysis)'!$A61,'city centre offline'!$B$2:$B$2047,'City centre offline (analysis)'!V$1)</f>
        <v>0.74806670436261502</v>
      </c>
      <c r="W61" s="6">
        <f>SUMIFS('city centre offline'!$C$2:$C$2047,'city centre offline'!$A$2:$A$2047,'City centre offline (analysis)'!$A61,'city centre offline'!$B$2:$B$2047,'City centre offline (analysis)'!W$1)</f>
        <v>0.73254601346942105</v>
      </c>
      <c r="X61" s="6">
        <f>SUMIFS('city centre offline'!$C$2:$C$2047,'city centre offline'!$A$2:$A$2047,'City centre offline (analysis)'!$A61,'city centre offline'!$B$2:$B$2047,'City centre offline (analysis)'!X$1)</f>
        <v>0.44595141054341503</v>
      </c>
      <c r="Y61" s="6">
        <f>SUMIFS('city centre offline'!$C$2:$C$2047,'city centre offline'!$A$2:$A$2047,'City centre offline (analysis)'!$A61,'city centre offline'!$B$2:$B$2047,'City centre offline (analysis)'!Y$1)</f>
        <v>1.16371245320594</v>
      </c>
      <c r="Z61" s="6">
        <f>SUMIFS('city centre offline'!$C$2:$C$2047,'city centre offline'!$A$2:$A$2047,'City centre offline (analysis)'!$A61,'city centre offline'!$B$2:$B$2047,'City centre offline (analysis)'!Z$1)</f>
        <v>0.28669239214779701</v>
      </c>
      <c r="AA61" s="6">
        <f>SUMIFS('city centre offline'!$C$2:$C$2047,'city centre offline'!$A$2:$A$2047,'City centre offline (analysis)'!$A61,'city centre offline'!$B$2:$B$2047,'City centre offline (analysis)'!AA$1)</f>
        <v>0.30779770765896203</v>
      </c>
      <c r="AB61" s="6">
        <f>SUMIFS('city centre offline'!$C$2:$C$2047,'city centre offline'!$A$2:$A$2047,'City centre offline (analysis)'!$A61,'city centre offline'!$B$2:$B$2047,'City centre offline (analysis)'!AB$1)</f>
        <v>0.36731954966700697</v>
      </c>
      <c r="AC61" s="6">
        <f>SUMIFS('city centre offline'!$C$2:$C$2047,'city centre offline'!$A$2:$A$2047,'City centre offline (analysis)'!$A61,'city centre offline'!$B$2:$B$2047,'City centre offline (analysis)'!AC$1)</f>
        <v>0.70404067312308904</v>
      </c>
      <c r="AD61" s="6">
        <f>SUMIFS('city centre offline'!$C$2:$C$2047,'city centre offline'!$A$2:$A$2047,'City centre offline (analysis)'!$A61,'city centre offline'!$B$2:$B$2047,'City centre offline (analysis)'!AD$1)</f>
        <v>0.80824032186571204</v>
      </c>
      <c r="AE61" s="6">
        <f>SUMIFS('city centre offline'!$C$2:$C$2047,'city centre offline'!$A$2:$A$2047,'City centre offline (analysis)'!$A61,'city centre offline'!$B$2:$B$2047,'City centre offline (analysis)'!AE$1)</f>
        <v>0.80365520808801505</v>
      </c>
      <c r="AF61" s="6">
        <f>SUMIFS('city centre offline'!$C$2:$C$2047,'city centre offline'!$A$2:$A$2047,'City centre offline (analysis)'!$A61,'city centre offline'!$B$2:$B$2047,'City centre offline (analysis)'!AF$1)</f>
        <v>0.885619084512133</v>
      </c>
      <c r="AG61" s="6">
        <f>SUMIFS('city centre offline'!$C$2:$C$2047,'city centre offline'!$A$2:$A$2047,'City centre offline (analysis)'!$A61,'city centre offline'!$B$2:$B$2047,'City centre offline (analysis)'!AG$1)</f>
        <v>0.91831152365851398</v>
      </c>
      <c r="AH61" s="6">
        <f>SUMIFS('city centre offline'!$C$2:$C$2047,'city centre offline'!$A$2:$A$2047,'City centre offline (analysis)'!$A61,'city centre offline'!$B$2:$B$2047,'City centre offline (analysis)'!AH$1)</f>
        <v>0.84287607466937597</v>
      </c>
      <c r="AK61" t="s">
        <v>57</v>
      </c>
      <c r="AL61" s="6">
        <v>0.77106413759808801</v>
      </c>
      <c r="AO61" t="s">
        <v>54</v>
      </c>
      <c r="AP61" s="6">
        <v>0.77466679807822503</v>
      </c>
      <c r="AQ61" s="6">
        <f>VLOOKUP(AO61,'Overall city offline (analysis)'!$AK$2:$AL$63,2,FALSE)</f>
        <v>0.93062495247708199</v>
      </c>
      <c r="AR61" s="20">
        <f t="shared" si="0"/>
        <v>15.595815439885696</v>
      </c>
      <c r="AS61" s="20">
        <f>VLOOKUP(AO61,'CC share tops bottoms'!$A$2:$F$63,6,FALSE)</f>
        <v>-2.640940276951151</v>
      </c>
    </row>
    <row r="62" spans="1:45" x14ac:dyDescent="0.25">
      <c r="A62" t="s">
        <v>67</v>
      </c>
      <c r="B62" s="6">
        <f>SUMIFS('city centre offline'!$C$2:$C$2047,'city centre offline'!$A$2:$A$2047,'City centre offline (analysis)'!$A62,'city centre offline'!$B$2:$B$2047,'City centre offline (analysis)'!B$1)</f>
        <v>0.84216988231714696</v>
      </c>
      <c r="C62" s="6">
        <f>SUMIFS('city centre offline'!$C$2:$C$2047,'city centre offline'!$A$2:$A$2047,'City centre offline (analysis)'!$A62,'city centre offline'!$B$2:$B$2047,'City centre offline (analysis)'!C$1)</f>
        <v>0.85607493742922103</v>
      </c>
      <c r="D62" s="6">
        <f>SUMIFS('city centre offline'!$C$2:$C$2047,'city centre offline'!$A$2:$A$2047,'City centre offline (analysis)'!$A62,'city centre offline'!$B$2:$B$2047,'City centre offline (analysis)'!D$1)</f>
        <v>1.0112826437997899</v>
      </c>
      <c r="E62" s="6">
        <f>SUMIFS('city centre offline'!$C$2:$C$2047,'city centre offline'!$A$2:$A$2047,'City centre offline (analysis)'!$A62,'city centre offline'!$B$2:$B$2047,'City centre offline (analysis)'!E$1)</f>
        <v>0.97740789787903204</v>
      </c>
      <c r="F62" s="6">
        <f>SUMIFS('city centre offline'!$C$2:$C$2047,'city centre offline'!$A$2:$A$2047,'City centre offline (analysis)'!$A62,'city centre offline'!$B$2:$B$2047,'City centre offline (analysis)'!F$1)</f>
        <v>0.99496352320872905</v>
      </c>
      <c r="G62" s="6">
        <f>SUMIFS('city centre offline'!$C$2:$C$2047,'city centre offline'!$A$2:$A$2047,'City centre offline (analysis)'!$A62,'city centre offline'!$B$2:$B$2047,'City centre offline (analysis)'!G$1)</f>
        <v>0.99899902812803798</v>
      </c>
      <c r="H62" s="6">
        <f>SUMIFS('city centre offline'!$C$2:$C$2047,'city centre offline'!$A$2:$A$2047,'City centre offline (analysis)'!$A62,'city centre offline'!$B$2:$B$2047,'City centre offline (analysis)'!H$1)</f>
        <v>1.03028298312778</v>
      </c>
      <c r="I62" s="6">
        <f>SUMIFS('city centre offline'!$C$2:$C$2047,'city centre offline'!$A$2:$A$2047,'City centre offline (analysis)'!$A62,'city centre offline'!$B$2:$B$2047,'City centre offline (analysis)'!I$1)</f>
        <v>1.07688102219528</v>
      </c>
      <c r="J62" s="6">
        <f>SUMIFS('city centre offline'!$C$2:$C$2047,'city centre offline'!$A$2:$A$2047,'City centre offline (analysis)'!$A62,'city centre offline'!$B$2:$B$2047,'City centre offline (analysis)'!J$1)</f>
        <v>0.92374292144700498</v>
      </c>
      <c r="K62" s="6">
        <f>SUMIFS('city centre offline'!$C$2:$C$2047,'city centre offline'!$A$2:$A$2047,'City centre offline (analysis)'!$A62,'city centre offline'!$B$2:$B$2047,'City centre offline (analysis)'!K$1)</f>
        <v>0.94668322334364097</v>
      </c>
      <c r="L62" s="6">
        <f>SUMIFS('city centre offline'!$C$2:$C$2047,'city centre offline'!$A$2:$A$2047,'City centre offline (analysis)'!$A62,'city centre offline'!$B$2:$B$2047,'City centre offline (analysis)'!L$1)</f>
        <v>1.0269006367701099</v>
      </c>
      <c r="M62" s="6">
        <f>SUMIFS('city centre offline'!$C$2:$C$2047,'city centre offline'!$A$2:$A$2047,'City centre offline (analysis)'!$A62,'city centre offline'!$B$2:$B$2047,'City centre offline (analysis)'!M$1)</f>
        <v>1.3146113003542299</v>
      </c>
      <c r="N62" s="6">
        <f>SUMIFS('city centre offline'!$C$2:$C$2047,'city centre offline'!$A$2:$A$2047,'City centre offline (analysis)'!$A62,'city centre offline'!$B$2:$B$2047,'City centre offline (analysis)'!N$1)</f>
        <v>0.89117169183286304</v>
      </c>
      <c r="O62" s="6">
        <f>SUMIFS('city centre offline'!$C$2:$C$2047,'city centre offline'!$A$2:$A$2047,'City centre offline (analysis)'!$A62,'city centre offline'!$B$2:$B$2047,'City centre offline (analysis)'!O$1)</f>
        <v>0.90357024246622797</v>
      </c>
      <c r="P62" s="6">
        <f>SUMIFS('city centre offline'!$C$2:$C$2047,'city centre offline'!$A$2:$A$2047,'City centre offline (analysis)'!$A62,'city centre offline'!$B$2:$B$2047,'City centre offline (analysis)'!P$1)</f>
        <v>0.78817856507963402</v>
      </c>
      <c r="Q62" s="6">
        <f>SUMIFS('city centre offline'!$C$2:$C$2047,'city centre offline'!$A$2:$A$2047,'City centre offline (analysis)'!$A62,'city centre offline'!$B$2:$B$2047,'City centre offline (analysis)'!Q$1)</f>
        <v>0.40074940635953199</v>
      </c>
      <c r="R62" s="6">
        <f>SUMIFS('city centre offline'!$C$2:$C$2047,'city centre offline'!$A$2:$A$2047,'City centre offline (analysis)'!$A62,'city centre offline'!$B$2:$B$2047,'City centre offline (analysis)'!R$1)</f>
        <v>0.46842421483093499</v>
      </c>
      <c r="S62" s="6">
        <f>SUMIFS('city centre offline'!$C$2:$C$2047,'city centre offline'!$A$2:$A$2047,'City centre offline (analysis)'!$A62,'city centre offline'!$B$2:$B$2047,'City centre offline (analysis)'!S$1)</f>
        <v>0.60075173031008799</v>
      </c>
      <c r="T62" s="6">
        <f>SUMIFS('city centre offline'!$C$2:$C$2047,'city centre offline'!$A$2:$A$2047,'City centre offline (analysis)'!$A62,'city centre offline'!$B$2:$B$2047,'City centre offline (analysis)'!T$1)</f>
        <v>0.90635005299367899</v>
      </c>
      <c r="U62" s="6">
        <f>SUMIFS('city centre offline'!$C$2:$C$2047,'city centre offline'!$A$2:$A$2047,'City centre offline (analysis)'!$A62,'city centre offline'!$B$2:$B$2047,'City centre offline (analysis)'!U$1)</f>
        <v>0.99447035622441604</v>
      </c>
      <c r="V62" s="6">
        <f>SUMIFS('city centre offline'!$C$2:$C$2047,'city centre offline'!$A$2:$A$2047,'City centre offline (analysis)'!$A62,'city centre offline'!$B$2:$B$2047,'City centre offline (analysis)'!V$1)</f>
        <v>0.904527898507829</v>
      </c>
      <c r="W62" s="6">
        <f>SUMIFS('city centre offline'!$C$2:$C$2047,'city centre offline'!$A$2:$A$2047,'City centre offline (analysis)'!$A62,'city centre offline'!$B$2:$B$2047,'City centre offline (analysis)'!W$1)</f>
        <v>0.92594681912426102</v>
      </c>
      <c r="X62" s="6">
        <f>SUMIFS('city centre offline'!$C$2:$C$2047,'city centre offline'!$A$2:$A$2047,'City centre offline (analysis)'!$A62,'city centre offline'!$B$2:$B$2047,'City centre offline (analysis)'!X$1)</f>
        <v>0.61838933534024298</v>
      </c>
      <c r="Y62" s="6">
        <f>SUMIFS('city centre offline'!$C$2:$C$2047,'city centre offline'!$A$2:$A$2047,'City centre offline (analysis)'!$A62,'city centre offline'!$B$2:$B$2047,'City centre offline (analysis)'!Y$1)</f>
        <v>1.0889457936224101</v>
      </c>
      <c r="Z62" s="6">
        <f>SUMIFS('city centre offline'!$C$2:$C$2047,'city centre offline'!$A$2:$A$2047,'City centre offline (analysis)'!$A62,'city centre offline'!$B$2:$B$2047,'City centre offline (analysis)'!Z$1)</f>
        <v>0.43124082665158098</v>
      </c>
      <c r="AA62" s="6">
        <f>SUMIFS('city centre offline'!$C$2:$C$2047,'city centre offline'!$A$2:$A$2047,'City centre offline (analysis)'!$A62,'city centre offline'!$B$2:$B$2047,'City centre offline (analysis)'!AA$1)</f>
        <v>0.456561802406936</v>
      </c>
      <c r="AB62" s="6">
        <f>SUMIFS('city centre offline'!$C$2:$C$2047,'city centre offline'!$A$2:$A$2047,'City centre offline (analysis)'!$A62,'city centre offline'!$B$2:$B$2047,'City centre offline (analysis)'!AB$1)</f>
        <v>0.56649922424334298</v>
      </c>
      <c r="AC62" s="6">
        <f>SUMIFS('city centre offline'!$C$2:$C$2047,'city centre offline'!$A$2:$A$2047,'City centre offline (analysis)'!$A62,'city centre offline'!$B$2:$B$2047,'City centre offline (analysis)'!AC$1)</f>
        <v>0.81256202327399196</v>
      </c>
      <c r="AD62" s="6">
        <f>SUMIFS('city centre offline'!$C$2:$C$2047,'city centre offline'!$A$2:$A$2047,'City centre offline (analysis)'!$A62,'city centre offline'!$B$2:$B$2047,'City centre offline (analysis)'!AD$1)</f>
        <v>0.93865788406786399</v>
      </c>
      <c r="AE62" s="6">
        <f>SUMIFS('city centre offline'!$C$2:$C$2047,'city centre offline'!$A$2:$A$2047,'City centre offline (analysis)'!$A62,'city centre offline'!$B$2:$B$2047,'City centre offline (analysis)'!AE$1)</f>
        <v>0.964262564283906</v>
      </c>
      <c r="AF62" s="6">
        <f>SUMIFS('city centre offline'!$C$2:$C$2047,'city centre offline'!$A$2:$A$2047,'City centre offline (analysis)'!$A62,'city centre offline'!$B$2:$B$2047,'City centre offline (analysis)'!AF$1)</f>
        <v>1.02211526900551</v>
      </c>
      <c r="AG62" s="6">
        <f>SUMIFS('city centre offline'!$C$2:$C$2047,'city centre offline'!$A$2:$A$2047,'City centre offline (analysis)'!$A62,'city centre offline'!$B$2:$B$2047,'City centre offline (analysis)'!AG$1)</f>
        <v>1.04336358335542</v>
      </c>
      <c r="AH62" s="6">
        <f>SUMIFS('city centre offline'!$C$2:$C$2047,'city centre offline'!$A$2:$A$2047,'City centre offline (analysis)'!$A62,'city centre offline'!$B$2:$B$2047,'City centre offline (analysis)'!AH$1)</f>
        <v>0.96139010862736995</v>
      </c>
      <c r="AK62" t="s">
        <v>23</v>
      </c>
      <c r="AL62" s="6">
        <v>0.76812817956173796</v>
      </c>
      <c r="AO62" t="s">
        <v>57</v>
      </c>
      <c r="AP62" s="6">
        <v>0.77106413759808801</v>
      </c>
      <c r="AQ62" s="6">
        <f>VLOOKUP(AO62,'Overall city offline (analysis)'!$AK$2:$AL$63,2,FALSE)</f>
        <v>0.99308220610188103</v>
      </c>
      <c r="AR62" s="20">
        <f t="shared" si="0"/>
        <v>22.201806850379302</v>
      </c>
      <c r="AS62" s="20">
        <f>VLOOKUP(AO62,'CC share tops bottoms'!$A$2:$F$63,6,FALSE)</f>
        <v>-3.1988425828811451</v>
      </c>
    </row>
    <row r="63" spans="1:45" x14ac:dyDescent="0.25">
      <c r="A63" t="s">
        <v>68</v>
      </c>
      <c r="B63" s="6">
        <f>SUMIFS('city centre offline'!$C$2:$C$2047,'city centre offline'!$A$2:$A$2047,'City centre offline (analysis)'!$A63,'city centre offline'!$B$2:$B$2047,'City centre offline (analysis)'!B$1)</f>
        <v>0.78071837352645301</v>
      </c>
      <c r="C63" s="6">
        <f>SUMIFS('city centre offline'!$C$2:$C$2047,'city centre offline'!$A$2:$A$2047,'City centre offline (analysis)'!$A63,'city centre offline'!$B$2:$B$2047,'City centre offline (analysis)'!C$1)</f>
        <v>0.89031100445082101</v>
      </c>
      <c r="D63" s="6">
        <f>SUMIFS('city centre offline'!$C$2:$C$2047,'city centre offline'!$A$2:$A$2047,'City centre offline (analysis)'!$A63,'city centre offline'!$B$2:$B$2047,'City centre offline (analysis)'!D$1)</f>
        <v>0.96130177350531498</v>
      </c>
      <c r="E63" s="6">
        <f>SUMIFS('city centre offline'!$C$2:$C$2047,'city centre offline'!$A$2:$A$2047,'City centre offline (analysis)'!$A63,'city centre offline'!$B$2:$B$2047,'City centre offline (analysis)'!E$1)</f>
        <v>0.96881784025305895</v>
      </c>
      <c r="F63" s="6">
        <f>SUMIFS('city centre offline'!$C$2:$C$2047,'city centre offline'!$A$2:$A$2047,'City centre offline (analysis)'!$A63,'city centre offline'!$B$2:$B$2047,'City centre offline (analysis)'!F$1)</f>
        <v>0.99549826259891605</v>
      </c>
      <c r="G63" s="6">
        <f>SUMIFS('city centre offline'!$C$2:$C$2047,'city centre offline'!$A$2:$A$2047,'City centre offline (analysis)'!$A63,'city centre offline'!$B$2:$B$2047,'City centre offline (analysis)'!G$1)</f>
        <v>0.91511901898680703</v>
      </c>
      <c r="H63" s="6">
        <f>SUMIFS('city centre offline'!$C$2:$C$2047,'city centre offline'!$A$2:$A$2047,'City centre offline (analysis)'!$A63,'city centre offline'!$B$2:$B$2047,'City centre offline (analysis)'!H$1)</f>
        <v>0.95595843812966397</v>
      </c>
      <c r="I63" s="6">
        <f>SUMIFS('city centre offline'!$C$2:$C$2047,'city centre offline'!$A$2:$A$2047,'City centre offline (analysis)'!$A63,'city centre offline'!$B$2:$B$2047,'City centre offline (analysis)'!I$1)</f>
        <v>1.04547558260077</v>
      </c>
      <c r="J63" s="6">
        <f>SUMIFS('city centre offline'!$C$2:$C$2047,'city centre offline'!$A$2:$A$2047,'City centre offline (analysis)'!$A63,'city centre offline'!$B$2:$B$2047,'City centre offline (analysis)'!J$1)</f>
        <v>0.89305744949549304</v>
      </c>
      <c r="K63" s="6">
        <f>SUMIFS('city centre offline'!$C$2:$C$2047,'city centre offline'!$A$2:$A$2047,'City centre offline (analysis)'!$A63,'city centre offline'!$B$2:$B$2047,'City centre offline (analysis)'!K$1)</f>
        <v>1.04641591202146</v>
      </c>
      <c r="L63" s="6">
        <f>SUMIFS('city centre offline'!$C$2:$C$2047,'city centre offline'!$A$2:$A$2047,'City centre offline (analysis)'!$A63,'city centre offline'!$B$2:$B$2047,'City centre offline (analysis)'!L$1)</f>
        <v>1.16760230379288</v>
      </c>
      <c r="M63" s="6">
        <f>SUMIFS('city centre offline'!$C$2:$C$2047,'city centre offline'!$A$2:$A$2047,'City centre offline (analysis)'!$A63,'city centre offline'!$B$2:$B$2047,'City centre offline (analysis)'!M$1)</f>
        <v>1.37972404063836</v>
      </c>
      <c r="N63" s="6">
        <f>SUMIFS('city centre offline'!$C$2:$C$2047,'city centre offline'!$A$2:$A$2047,'City centre offline (analysis)'!$A63,'city centre offline'!$B$2:$B$2047,'City centre offline (analysis)'!N$1)</f>
        <v>0.82384917234892296</v>
      </c>
      <c r="O63" s="6">
        <f>SUMIFS('city centre offline'!$C$2:$C$2047,'city centre offline'!$A$2:$A$2047,'City centre offline (analysis)'!$A63,'city centre offline'!$B$2:$B$2047,'City centre offline (analysis)'!O$1)</f>
        <v>0.90766906855551299</v>
      </c>
      <c r="P63" s="6">
        <f>SUMIFS('city centre offline'!$C$2:$C$2047,'city centre offline'!$A$2:$A$2047,'City centre offline (analysis)'!$A63,'city centre offline'!$B$2:$B$2047,'City centre offline (analysis)'!P$1)</f>
        <v>0.64555627482136202</v>
      </c>
      <c r="Q63" s="6">
        <f>SUMIFS('city centre offline'!$C$2:$C$2047,'city centre offline'!$A$2:$A$2047,'City centre offline (analysis)'!$A63,'city centre offline'!$B$2:$B$2047,'City centre offline (analysis)'!Q$1)</f>
        <v>0.22472033729667301</v>
      </c>
      <c r="R63" s="6">
        <f>SUMIFS('city centre offline'!$C$2:$C$2047,'city centre offline'!$A$2:$A$2047,'City centre offline (analysis)'!$A63,'city centre offline'!$B$2:$B$2047,'City centre offline (analysis)'!R$1)</f>
        <v>0.264241983645911</v>
      </c>
      <c r="S63" s="6">
        <f>SUMIFS('city centre offline'!$C$2:$C$2047,'city centre offline'!$A$2:$A$2047,'City centre offline (analysis)'!$A63,'city centre offline'!$B$2:$B$2047,'City centre offline (analysis)'!S$1)</f>
        <v>0.36702075001587198</v>
      </c>
      <c r="T63" s="6">
        <f>SUMIFS('city centre offline'!$C$2:$C$2047,'city centre offline'!$A$2:$A$2047,'City centre offline (analysis)'!$A63,'city centre offline'!$B$2:$B$2047,'City centre offline (analysis)'!T$1)</f>
        <v>0.74793063893962897</v>
      </c>
      <c r="U63" s="6">
        <f>SUMIFS('city centre offline'!$C$2:$C$2047,'city centre offline'!$A$2:$A$2047,'City centre offline (analysis)'!$A63,'city centre offline'!$B$2:$B$2047,'City centre offline (analysis)'!U$1)</f>
        <v>1.0620678730053399</v>
      </c>
      <c r="V63" s="6">
        <f>SUMIFS('city centre offline'!$C$2:$C$2047,'city centre offline'!$A$2:$A$2047,'City centre offline (analysis)'!$A63,'city centre offline'!$B$2:$B$2047,'City centre offline (analysis)'!V$1)</f>
        <v>0.95991955621442104</v>
      </c>
      <c r="W63" s="6">
        <f>SUMIFS('city centre offline'!$C$2:$C$2047,'city centre offline'!$A$2:$A$2047,'City centre offline (analysis)'!$A63,'city centre offline'!$B$2:$B$2047,'City centre offline (analysis)'!W$1)</f>
        <v>0.91540437669500296</v>
      </c>
      <c r="X63" s="6">
        <f>SUMIFS('city centre offline'!$C$2:$C$2047,'city centre offline'!$A$2:$A$2047,'City centre offline (analysis)'!$A63,'city centre offline'!$B$2:$B$2047,'City centre offline (analysis)'!X$1)</f>
        <v>0.43678210478060697</v>
      </c>
      <c r="Y63" s="6">
        <f>SUMIFS('city centre offline'!$C$2:$C$2047,'city centre offline'!$A$2:$A$2047,'City centre offline (analysis)'!$A63,'city centre offline'!$B$2:$B$2047,'City centre offline (analysis)'!Y$1)</f>
        <v>0.98330665370616699</v>
      </c>
      <c r="Z63" s="6">
        <f>SUMIFS('city centre offline'!$C$2:$C$2047,'city centre offline'!$A$2:$A$2047,'City centre offline (analysis)'!$A63,'city centre offline'!$B$2:$B$2047,'City centre offline (analysis)'!Z$1)</f>
        <v>0.29816155252681698</v>
      </c>
      <c r="AA63" s="6">
        <f>SUMIFS('city centre offline'!$C$2:$C$2047,'city centre offline'!$A$2:$A$2047,'City centre offline (analysis)'!$A63,'city centre offline'!$B$2:$B$2047,'City centre offline (analysis)'!AA$1)</f>
        <v>0.29795917129370803</v>
      </c>
      <c r="AB63" s="6">
        <f>SUMIFS('city centre offline'!$C$2:$C$2047,'city centre offline'!$A$2:$A$2047,'City centre offline (analysis)'!$A63,'city centre offline'!$B$2:$B$2047,'City centre offline (analysis)'!AB$1)</f>
        <v>0.36666017739612899</v>
      </c>
      <c r="AC63" s="6">
        <f>SUMIFS('city centre offline'!$C$2:$C$2047,'city centre offline'!$A$2:$A$2047,'City centre offline (analysis)'!$A63,'city centre offline'!$B$2:$B$2047,'City centre offline (analysis)'!AC$1)</f>
        <v>0.61593188485598205</v>
      </c>
      <c r="AD63" s="6">
        <f>SUMIFS('city centre offline'!$C$2:$C$2047,'city centre offline'!$A$2:$A$2047,'City centre offline (analysis)'!$A63,'city centre offline'!$B$2:$B$2047,'City centre offline (analysis)'!AD$1)</f>
        <v>0.93413707451540096</v>
      </c>
      <c r="AE63" s="6">
        <f>SUMIFS('city centre offline'!$C$2:$C$2047,'city centre offline'!$A$2:$A$2047,'City centre offline (analysis)'!$A63,'city centre offline'!$B$2:$B$2047,'City centre offline (analysis)'!AE$1)</f>
        <v>1.10299719957451</v>
      </c>
      <c r="AF63" s="6">
        <f>SUMIFS('city centre offline'!$C$2:$C$2047,'city centre offline'!$A$2:$A$2047,'City centre offline (analysis)'!$A63,'city centre offline'!$B$2:$B$2047,'City centre offline (analysis)'!AF$1)</f>
        <v>1.2341286248891501</v>
      </c>
      <c r="AG63" s="6">
        <f>SUMIFS('city centre offline'!$C$2:$C$2047,'city centre offline'!$A$2:$A$2047,'City centre offline (analysis)'!$A63,'city centre offline'!$B$2:$B$2047,'City centre offline (analysis)'!AG$1)</f>
        <v>1.35617817329783</v>
      </c>
      <c r="AH63" s="6">
        <f>SUMIFS('city centre offline'!$C$2:$C$2047,'city centre offline'!$A$2:$A$2047,'City centre offline (analysis)'!$A63,'city centre offline'!$B$2:$B$2047,'City centre offline (analysis)'!AH$1)</f>
        <v>1.17904709898294</v>
      </c>
      <c r="AK63" t="s">
        <v>59</v>
      </c>
      <c r="AL63" s="6">
        <v>0.74992821306977997</v>
      </c>
      <c r="AO63" t="s">
        <v>23</v>
      </c>
      <c r="AP63" s="6">
        <v>0.76812817956173796</v>
      </c>
      <c r="AQ63" s="6">
        <f>VLOOKUP(AO63,'Overall city offline (analysis)'!$AK$2:$AL$63,2,FALSE)</f>
        <v>1.0520130968588499</v>
      </c>
      <c r="AR63" s="20">
        <f t="shared" si="0"/>
        <v>28.388491729711195</v>
      </c>
      <c r="AS63" s="20">
        <f>VLOOKUP(AO63,'CC share tops bottoms'!$A$2:$F$63,6,FALSE)</f>
        <v>-3.142663047541419</v>
      </c>
    </row>
    <row r="64" spans="1:45" x14ac:dyDescent="0.25">
      <c r="AO64" t="s">
        <v>59</v>
      </c>
      <c r="AP64" s="6">
        <v>0.74992821306977997</v>
      </c>
      <c r="AQ64" s="6">
        <f>VLOOKUP(AO64,'Overall city offline (analysis)'!$AK$2:$AL$63,2,FALSE)</f>
        <v>1.0722261467305301</v>
      </c>
      <c r="AR64" s="20">
        <f t="shared" si="0"/>
        <v>32.229793366075008</v>
      </c>
      <c r="AS64" s="20">
        <f>VLOOKUP(AO64,'CC share tops bottoms'!$A$2:$F$63,6,FALSE)</f>
        <v>-2.4415050253747927</v>
      </c>
    </row>
  </sheetData>
  <sortState ref="AJ1:AL63">
    <sortCondition descending="1" ref="AL1:AL63"/>
  </sortState>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EDEEA-1B62-4AEE-AC08-A51148AA54E0}">
  <dimension ref="A1:C63"/>
  <sheetViews>
    <sheetView workbookViewId="0">
      <selection activeCell="N26" sqref="N26"/>
    </sheetView>
  </sheetViews>
  <sheetFormatPr defaultRowHeight="15" x14ac:dyDescent="0.25"/>
  <sheetData>
    <row r="1" spans="1:3" x14ac:dyDescent="0.25">
      <c r="A1" t="s">
        <v>101</v>
      </c>
      <c r="B1" t="s">
        <v>104</v>
      </c>
      <c r="C1" t="s">
        <v>105</v>
      </c>
    </row>
    <row r="2" spans="1:3" x14ac:dyDescent="0.25">
      <c r="A2" t="s">
        <v>68</v>
      </c>
      <c r="B2" s="6">
        <v>1.17904709898294</v>
      </c>
      <c r="C2" s="6">
        <v>1.0609959118381</v>
      </c>
    </row>
    <row r="3" spans="1:3" x14ac:dyDescent="0.25">
      <c r="A3" t="s">
        <v>14</v>
      </c>
      <c r="B3" s="6">
        <v>1.16913153325644</v>
      </c>
      <c r="C3" s="6">
        <v>1.21088210638352</v>
      </c>
    </row>
    <row r="4" spans="1:3" x14ac:dyDescent="0.25">
      <c r="A4" t="s">
        <v>9</v>
      </c>
      <c r="B4" s="6">
        <v>1.1123314709941901</v>
      </c>
      <c r="C4" s="6">
        <v>1.18953457118374</v>
      </c>
    </row>
    <row r="5" spans="1:3" x14ac:dyDescent="0.25">
      <c r="A5" t="s">
        <v>37</v>
      </c>
      <c r="B5" s="6">
        <v>1.0789510438913501</v>
      </c>
      <c r="C5" s="6">
        <v>1.1363228935629199</v>
      </c>
    </row>
    <row r="6" spans="1:3" x14ac:dyDescent="0.25">
      <c r="A6" t="s">
        <v>15</v>
      </c>
      <c r="B6" s="6">
        <v>1.0734231329333599</v>
      </c>
      <c r="C6" s="6">
        <v>1.06962641226399</v>
      </c>
    </row>
    <row r="7" spans="1:3" x14ac:dyDescent="0.25">
      <c r="A7" t="s">
        <v>44</v>
      </c>
      <c r="B7" s="6">
        <v>1.05950164804963</v>
      </c>
      <c r="C7" s="6">
        <v>1.1096792832775599</v>
      </c>
    </row>
    <row r="8" spans="1:3" x14ac:dyDescent="0.25">
      <c r="A8" t="s">
        <v>28</v>
      </c>
      <c r="B8" s="6">
        <v>1.0591688711590601</v>
      </c>
      <c r="C8" s="6">
        <v>1.0232151130060401</v>
      </c>
    </row>
    <row r="9" spans="1:3" x14ac:dyDescent="0.25">
      <c r="A9" t="s">
        <v>33</v>
      </c>
      <c r="B9" s="6">
        <v>1.0239819394407199</v>
      </c>
      <c r="C9" s="6">
        <v>1.20251730932076</v>
      </c>
    </row>
    <row r="10" spans="1:3" x14ac:dyDescent="0.25">
      <c r="A10" t="s">
        <v>19</v>
      </c>
      <c r="B10" s="6">
        <v>1.01416990880036</v>
      </c>
      <c r="C10" s="6">
        <v>1.08137893297737</v>
      </c>
    </row>
    <row r="11" spans="1:3" x14ac:dyDescent="0.25">
      <c r="A11" t="s">
        <v>32</v>
      </c>
      <c r="B11" s="6">
        <v>1.00983555644877</v>
      </c>
      <c r="C11" s="6">
        <v>1.10900582027493</v>
      </c>
    </row>
    <row r="12" spans="1:3" x14ac:dyDescent="0.25">
      <c r="A12" t="s">
        <v>65</v>
      </c>
      <c r="B12" s="6">
        <v>1.0012393926826</v>
      </c>
      <c r="C12" s="6">
        <v>1.0166383111866999</v>
      </c>
    </row>
    <row r="13" spans="1:3" x14ac:dyDescent="0.25">
      <c r="A13" t="s">
        <v>61</v>
      </c>
      <c r="B13" s="6">
        <v>0.99913088231762004</v>
      </c>
      <c r="C13" s="6">
        <v>1.1594827632117599</v>
      </c>
    </row>
    <row r="14" spans="1:3" x14ac:dyDescent="0.25">
      <c r="A14" t="s">
        <v>51</v>
      </c>
      <c r="B14" s="6">
        <v>0.99698048698030906</v>
      </c>
      <c r="C14" s="6">
        <v>1.0765892124111001</v>
      </c>
    </row>
    <row r="15" spans="1:3" x14ac:dyDescent="0.25">
      <c r="A15" t="s">
        <v>17</v>
      </c>
      <c r="B15" s="6">
        <v>0.99368667987728798</v>
      </c>
      <c r="C15" s="6">
        <v>1.03952821412029</v>
      </c>
    </row>
    <row r="16" spans="1:3" x14ac:dyDescent="0.25">
      <c r="A16" t="s">
        <v>13</v>
      </c>
      <c r="B16" s="6">
        <v>0.97809234669966605</v>
      </c>
      <c r="C16" s="6">
        <v>1.09036445618179</v>
      </c>
    </row>
    <row r="17" spans="1:3" x14ac:dyDescent="0.25">
      <c r="A17" t="s">
        <v>41</v>
      </c>
      <c r="B17" s="6">
        <v>0.97291270531324703</v>
      </c>
      <c r="C17" s="6">
        <v>0.988433421605309</v>
      </c>
    </row>
    <row r="18" spans="1:3" x14ac:dyDescent="0.25">
      <c r="A18" t="s">
        <v>31</v>
      </c>
      <c r="B18" s="6">
        <v>0.96495288068154195</v>
      </c>
      <c r="C18" s="6">
        <v>1.0545806766975701</v>
      </c>
    </row>
    <row r="19" spans="1:3" x14ac:dyDescent="0.25">
      <c r="A19" t="s">
        <v>67</v>
      </c>
      <c r="B19" s="6">
        <v>0.96139010862736995</v>
      </c>
      <c r="C19" s="6">
        <v>1.06955267676206</v>
      </c>
    </row>
    <row r="20" spans="1:3" x14ac:dyDescent="0.25">
      <c r="A20" t="s">
        <v>42</v>
      </c>
      <c r="B20" s="6">
        <v>0.95201481234227203</v>
      </c>
      <c r="C20" s="6">
        <v>1.1383390690202899</v>
      </c>
    </row>
    <row r="21" spans="1:3" x14ac:dyDescent="0.25">
      <c r="A21" t="s">
        <v>60</v>
      </c>
      <c r="B21" s="6">
        <v>0.94589110578528102</v>
      </c>
      <c r="C21" s="6">
        <v>1.1658751903972999</v>
      </c>
    </row>
    <row r="22" spans="1:3" x14ac:dyDescent="0.25">
      <c r="A22" t="s">
        <v>64</v>
      </c>
      <c r="B22" s="6">
        <v>0.94475112745273604</v>
      </c>
      <c r="C22" s="6">
        <v>1.09891471903209</v>
      </c>
    </row>
    <row r="23" spans="1:3" x14ac:dyDescent="0.25">
      <c r="A23" t="s">
        <v>40</v>
      </c>
      <c r="B23" s="6">
        <v>0.94261057623877598</v>
      </c>
      <c r="C23" s="6">
        <v>1.06327385363468</v>
      </c>
    </row>
    <row r="24" spans="1:3" x14ac:dyDescent="0.25">
      <c r="A24" t="s">
        <v>35</v>
      </c>
      <c r="B24" s="6">
        <v>0.93848651108307102</v>
      </c>
      <c r="C24" s="6">
        <v>1.04526232026385</v>
      </c>
    </row>
    <row r="25" spans="1:3" x14ac:dyDescent="0.25">
      <c r="A25" t="s">
        <v>8</v>
      </c>
      <c r="B25" s="6">
        <v>0.92773581933138005</v>
      </c>
      <c r="C25" s="6">
        <v>0.97238016426097496</v>
      </c>
    </row>
    <row r="26" spans="1:3" x14ac:dyDescent="0.25">
      <c r="A26" t="s">
        <v>29</v>
      </c>
      <c r="B26" s="6">
        <v>0.91492519779241399</v>
      </c>
      <c r="C26" s="6">
        <v>1.0115783774312901</v>
      </c>
    </row>
    <row r="27" spans="1:3" x14ac:dyDescent="0.25">
      <c r="A27" t="s">
        <v>53</v>
      </c>
      <c r="B27" s="6">
        <v>0.913980524921846</v>
      </c>
      <c r="C27" s="6">
        <v>1.0858643798071499</v>
      </c>
    </row>
    <row r="28" spans="1:3" x14ac:dyDescent="0.25">
      <c r="A28" t="s">
        <v>55</v>
      </c>
      <c r="B28" s="6">
        <v>0.91319524839425703</v>
      </c>
      <c r="C28" s="6">
        <v>1.0536220265598899</v>
      </c>
    </row>
    <row r="29" spans="1:3" x14ac:dyDescent="0.25">
      <c r="A29" t="s">
        <v>26</v>
      </c>
      <c r="B29" s="6">
        <v>0.91275986951973997</v>
      </c>
      <c r="C29" s="6">
        <v>1.1171358175525501</v>
      </c>
    </row>
    <row r="30" spans="1:3" x14ac:dyDescent="0.25">
      <c r="A30" t="s">
        <v>27</v>
      </c>
      <c r="B30" s="6">
        <v>0.91093126654947199</v>
      </c>
      <c r="C30" s="6">
        <v>1.0994249945305301</v>
      </c>
    </row>
    <row r="31" spans="1:3" x14ac:dyDescent="0.25">
      <c r="A31" t="s">
        <v>46</v>
      </c>
      <c r="B31" s="6">
        <v>0.90994470426624896</v>
      </c>
      <c r="C31" s="6">
        <v>0.97286076247773001</v>
      </c>
    </row>
    <row r="32" spans="1:3" x14ac:dyDescent="0.25">
      <c r="A32" t="s">
        <v>47</v>
      </c>
      <c r="B32" s="6">
        <v>0.90643087082527596</v>
      </c>
      <c r="C32" s="6">
        <v>1.01186117328926</v>
      </c>
    </row>
    <row r="33" spans="1:3" x14ac:dyDescent="0.25">
      <c r="A33" t="s">
        <v>63</v>
      </c>
      <c r="B33" s="6">
        <v>0.89992733432048899</v>
      </c>
      <c r="C33" s="6">
        <v>1.00389653940874</v>
      </c>
    </row>
    <row r="34" spans="1:3" x14ac:dyDescent="0.25">
      <c r="A34" t="s">
        <v>45</v>
      </c>
      <c r="B34" s="6">
        <v>0.89973086956505199</v>
      </c>
      <c r="C34" s="6">
        <v>1.03759901484759</v>
      </c>
    </row>
    <row r="35" spans="1:3" x14ac:dyDescent="0.25">
      <c r="A35" t="s">
        <v>18</v>
      </c>
      <c r="B35" s="6">
        <v>0.89740709155509402</v>
      </c>
      <c r="C35" s="6">
        <v>1.01727209111691</v>
      </c>
    </row>
    <row r="36" spans="1:3" x14ac:dyDescent="0.25">
      <c r="A36" t="s">
        <v>11</v>
      </c>
      <c r="B36" s="6">
        <v>0.89516399125452895</v>
      </c>
      <c r="C36" s="6">
        <v>1.11372706892955</v>
      </c>
    </row>
    <row r="37" spans="1:3" x14ac:dyDescent="0.25">
      <c r="A37" t="s">
        <v>48</v>
      </c>
      <c r="B37" s="6">
        <v>0.89385379929944098</v>
      </c>
      <c r="C37" s="6">
        <v>1.03869550529945</v>
      </c>
    </row>
    <row r="38" spans="1:3" x14ac:dyDescent="0.25">
      <c r="A38" t="s">
        <v>36</v>
      </c>
      <c r="B38" s="6">
        <v>0.89293180113067305</v>
      </c>
      <c r="C38" s="6">
        <v>1.00368520382329</v>
      </c>
    </row>
    <row r="39" spans="1:3" x14ac:dyDescent="0.25">
      <c r="A39" t="s">
        <v>30</v>
      </c>
      <c r="B39" s="6">
        <v>0.88895561709262005</v>
      </c>
      <c r="C39" s="6">
        <v>1.0746544026761899</v>
      </c>
    </row>
    <row r="40" spans="1:3" x14ac:dyDescent="0.25">
      <c r="A40" t="s">
        <v>22</v>
      </c>
      <c r="B40" s="6">
        <v>0.87751285837066395</v>
      </c>
      <c r="C40" s="6">
        <v>0.98164893808623199</v>
      </c>
    </row>
    <row r="41" spans="1:3" x14ac:dyDescent="0.25">
      <c r="A41" t="s">
        <v>25</v>
      </c>
      <c r="B41" s="6">
        <v>0.87727228550832503</v>
      </c>
      <c r="C41" s="6">
        <v>0.99109502737542399</v>
      </c>
    </row>
    <row r="42" spans="1:3" x14ac:dyDescent="0.25">
      <c r="A42" t="s">
        <v>58</v>
      </c>
      <c r="B42" s="6">
        <v>0.876502596310199</v>
      </c>
      <c r="C42" s="6">
        <v>1.08093891940177</v>
      </c>
    </row>
    <row r="43" spans="1:3" x14ac:dyDescent="0.25">
      <c r="A43" t="s">
        <v>52</v>
      </c>
      <c r="B43" s="6">
        <v>0.86896079767787204</v>
      </c>
      <c r="C43" s="6">
        <v>1.0212057552565601</v>
      </c>
    </row>
    <row r="44" spans="1:3" x14ac:dyDescent="0.25">
      <c r="A44" t="s">
        <v>39</v>
      </c>
      <c r="B44" s="6">
        <v>0.86767771661112802</v>
      </c>
      <c r="C44" s="6">
        <v>0.981084001684007</v>
      </c>
    </row>
    <row r="45" spans="1:3" x14ac:dyDescent="0.25">
      <c r="A45" t="s">
        <v>16</v>
      </c>
      <c r="B45" s="6">
        <v>0.86047315683473802</v>
      </c>
      <c r="C45" s="6">
        <v>1.1479177520777899</v>
      </c>
    </row>
    <row r="46" spans="1:3" x14ac:dyDescent="0.25">
      <c r="A46" t="s">
        <v>21</v>
      </c>
      <c r="B46" s="6">
        <v>0.84913189423629798</v>
      </c>
      <c r="C46" s="6">
        <v>1.02962505408672</v>
      </c>
    </row>
    <row r="47" spans="1:3" x14ac:dyDescent="0.25">
      <c r="A47" t="s">
        <v>62</v>
      </c>
      <c r="B47" s="6">
        <v>0.84848649563175105</v>
      </c>
      <c r="C47" s="6">
        <v>0.98594475064404397</v>
      </c>
    </row>
    <row r="48" spans="1:3" x14ac:dyDescent="0.25">
      <c r="A48" t="s">
        <v>66</v>
      </c>
      <c r="B48" s="6">
        <v>0.84287607466937597</v>
      </c>
      <c r="C48" s="6">
        <v>1.12577996269007</v>
      </c>
    </row>
    <row r="49" spans="1:3" x14ac:dyDescent="0.25">
      <c r="A49" t="s">
        <v>20</v>
      </c>
      <c r="B49" s="6">
        <v>0.82912534192667797</v>
      </c>
      <c r="C49" s="6">
        <v>0.91921413556417797</v>
      </c>
    </row>
    <row r="50" spans="1:3" x14ac:dyDescent="0.25">
      <c r="A50" t="s">
        <v>10</v>
      </c>
      <c r="B50" s="6">
        <v>0.82728398000615799</v>
      </c>
      <c r="C50" s="6">
        <v>1.0391973612060601</v>
      </c>
    </row>
    <row r="51" spans="1:3" x14ac:dyDescent="0.25">
      <c r="A51" t="s">
        <v>34</v>
      </c>
      <c r="B51" s="6">
        <v>0.825194049316893</v>
      </c>
      <c r="C51" s="6">
        <v>0.99705994246485297</v>
      </c>
    </row>
    <row r="52" spans="1:3" x14ac:dyDescent="0.25">
      <c r="A52" t="s">
        <v>56</v>
      </c>
      <c r="B52" s="6">
        <v>0.82419848592241796</v>
      </c>
      <c r="C52" s="6">
        <v>0.99013662257349999</v>
      </c>
    </row>
    <row r="53" spans="1:3" x14ac:dyDescent="0.25">
      <c r="A53" t="s">
        <v>38</v>
      </c>
      <c r="B53" s="6">
        <v>0.818407016104853</v>
      </c>
      <c r="C53" s="6">
        <v>0.97373468817448805</v>
      </c>
    </row>
    <row r="54" spans="1:3" x14ac:dyDescent="0.25">
      <c r="A54" t="s">
        <v>7</v>
      </c>
      <c r="B54" s="6">
        <v>0.81383853437807896</v>
      </c>
      <c r="C54" s="6">
        <v>0.97768704148164798</v>
      </c>
    </row>
    <row r="55" spans="1:3" x14ac:dyDescent="0.25">
      <c r="A55" t="s">
        <v>49</v>
      </c>
      <c r="B55" s="6">
        <v>0.809405175224439</v>
      </c>
      <c r="C55" s="6">
        <v>0.93423124794270596</v>
      </c>
    </row>
    <row r="56" spans="1:3" x14ac:dyDescent="0.25">
      <c r="A56" t="s">
        <v>43</v>
      </c>
      <c r="B56" s="6">
        <v>0.79462787142888103</v>
      </c>
      <c r="C56" s="6">
        <v>0.95588597527306995</v>
      </c>
    </row>
    <row r="57" spans="1:3" x14ac:dyDescent="0.25">
      <c r="A57" t="s">
        <v>12</v>
      </c>
      <c r="B57" s="6">
        <v>0.79162553156301196</v>
      </c>
      <c r="C57" s="6">
        <v>1.04106081329342</v>
      </c>
    </row>
    <row r="58" spans="1:3" x14ac:dyDescent="0.25">
      <c r="A58" t="s">
        <v>24</v>
      </c>
      <c r="B58" s="6">
        <v>0.789316177494925</v>
      </c>
      <c r="C58" s="6">
        <v>0.93936368813499205</v>
      </c>
    </row>
    <row r="59" spans="1:3" x14ac:dyDescent="0.25">
      <c r="A59" t="s">
        <v>50</v>
      </c>
      <c r="B59" s="6">
        <v>0.78033666609515995</v>
      </c>
      <c r="C59" s="6">
        <v>0.995258568346578</v>
      </c>
    </row>
    <row r="60" spans="1:3" x14ac:dyDescent="0.25">
      <c r="A60" t="s">
        <v>54</v>
      </c>
      <c r="B60" s="6">
        <v>0.77466679807822503</v>
      </c>
      <c r="C60" s="6">
        <v>0.93062495247708199</v>
      </c>
    </row>
    <row r="61" spans="1:3" x14ac:dyDescent="0.25">
      <c r="A61" t="s">
        <v>57</v>
      </c>
      <c r="B61" s="6">
        <v>0.77106413759808801</v>
      </c>
      <c r="C61" s="6">
        <v>0.99308220610188103</v>
      </c>
    </row>
    <row r="62" spans="1:3" x14ac:dyDescent="0.25">
      <c r="A62" t="s">
        <v>23</v>
      </c>
      <c r="B62" s="6">
        <v>0.76812817956173796</v>
      </c>
      <c r="C62" s="6">
        <v>1.0520130968588499</v>
      </c>
    </row>
    <row r="63" spans="1:3" x14ac:dyDescent="0.25">
      <c r="A63" t="s">
        <v>59</v>
      </c>
      <c r="B63" s="6">
        <v>0.74992821306977997</v>
      </c>
      <c r="C63" s="6">
        <v>1.0722261467305301</v>
      </c>
    </row>
  </sheetData>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29060-2315-5442-B073-E946E6271B9A}">
  <dimension ref="C1:E22"/>
  <sheetViews>
    <sheetView topLeftCell="C1" workbookViewId="0">
      <selection activeCell="C2" sqref="C2"/>
    </sheetView>
  </sheetViews>
  <sheetFormatPr defaultColWidth="11.5703125" defaultRowHeight="15" x14ac:dyDescent="0.25"/>
  <sheetData>
    <row r="1" spans="3:5" x14ac:dyDescent="0.25">
      <c r="C1" t="s">
        <v>19</v>
      </c>
      <c r="D1" t="s">
        <v>109</v>
      </c>
      <c r="E1" t="s">
        <v>110</v>
      </c>
    </row>
    <row r="2" spans="3:5" x14ac:dyDescent="0.25">
      <c r="C2" s="11">
        <v>43831</v>
      </c>
      <c r="D2" s="6">
        <f>INDEX('City centre offline (analysis)'!N$2:N$63,MATCH('Chart CC overall time series'!$C$1,'City centre offline (analysis)'!$A$2:$A$63,0))</f>
        <v>0.92249891978749099</v>
      </c>
      <c r="E2" s="6">
        <f>INDEX('Overall city offline (analysis)'!N$2:N$63,MATCH('Chart CC overall time series'!$C$1,'Overall city offline (analysis)'!$A$2:$A$63,0))</f>
        <v>0.96691255134798604</v>
      </c>
    </row>
    <row r="3" spans="3:5" x14ac:dyDescent="0.25">
      <c r="C3" s="11">
        <v>43862</v>
      </c>
      <c r="D3" s="6">
        <f>INDEX('City centre offline (analysis)'!O$2:O$63,MATCH('Chart CC overall time series'!$C$1,'City centre offline (analysis)'!$A$2:$A$63,0))</f>
        <v>0.91278944178571597</v>
      </c>
      <c r="E3" s="6">
        <f>INDEX('Overall city offline (analysis)'!O$2:O$63,MATCH('Chart CC overall time series'!$C$1,'Overall city offline (analysis)'!$A$2:$A$63,0))</f>
        <v>0.95502641375631703</v>
      </c>
    </row>
    <row r="4" spans="3:5" x14ac:dyDescent="0.25">
      <c r="C4" s="11">
        <v>43891</v>
      </c>
      <c r="D4" s="6">
        <f>INDEX('City centre offline (analysis)'!P$2:P$63,MATCH('Chart CC overall time series'!$C$1,'City centre offline (analysis)'!$A$2:$A$63,0))</f>
        <v>0.87255538979225999</v>
      </c>
      <c r="E4" s="6">
        <f>INDEX('Overall city offline (analysis)'!P$2:P$63,MATCH('Chart CC overall time series'!$C$1,'Overall city offline (analysis)'!$A$2:$A$63,0))</f>
        <v>0.900719073234164</v>
      </c>
    </row>
    <row r="5" spans="3:5" x14ac:dyDescent="0.25">
      <c r="C5" s="11">
        <v>43922</v>
      </c>
      <c r="D5" s="6">
        <f>INDEX('City centre offline (analysis)'!Q$2:Q$63,MATCH('Chart CC overall time series'!$C$1,'City centre offline (analysis)'!$A$2:$A$63,0))</f>
        <v>0.50872290165549505</v>
      </c>
      <c r="E5" s="6">
        <f>INDEX('Overall city offline (analysis)'!Q$2:Q$63,MATCH('Chart CC overall time series'!$C$1,'Overall city offline (analysis)'!$A$2:$A$63,0))</f>
        <v>0.53792551942118605</v>
      </c>
    </row>
    <row r="6" spans="3:5" x14ac:dyDescent="0.25">
      <c r="C6" s="11">
        <v>43952</v>
      </c>
      <c r="D6" s="6">
        <f>INDEX('City centre offline (analysis)'!R$2:R$63,MATCH('Chart CC overall time series'!$C$1,'City centre offline (analysis)'!$A$2:$A$63,0))</f>
        <v>0.60010080689061296</v>
      </c>
      <c r="E6" s="6">
        <f>INDEX('Overall city offline (analysis)'!R$2:R$63,MATCH('Chart CC overall time series'!$C$1,'Overall city offline (analysis)'!$A$2:$A$63,0))</f>
        <v>0.66033986236393605</v>
      </c>
    </row>
    <row r="7" spans="3:5" x14ac:dyDescent="0.25">
      <c r="C7" s="11">
        <v>43983</v>
      </c>
      <c r="D7" s="6">
        <f>INDEX('City centre offline (analysis)'!S$2:S$63,MATCH('Chart CC overall time series'!$C$1,'City centre offline (analysis)'!$A$2:$A$63,0))</f>
        <v>0.82677814377643599</v>
      </c>
      <c r="E7" s="6">
        <f>INDEX('Overall city offline (analysis)'!S$2:S$63,MATCH('Chart CC overall time series'!$C$1,'Overall city offline (analysis)'!$A$2:$A$63,0))</f>
        <v>0.83820664356383701</v>
      </c>
    </row>
    <row r="8" spans="3:5" x14ac:dyDescent="0.25">
      <c r="C8" s="11">
        <v>44013</v>
      </c>
      <c r="D8" s="6">
        <f>INDEX('City centre offline (analysis)'!T$2:T$63,MATCH('Chart CC overall time series'!$C$1,'City centre offline (analysis)'!$A$2:$A$63,0))</f>
        <v>1.0348253682017901</v>
      </c>
      <c r="E8" s="6">
        <f>INDEX('Overall city offline (analysis)'!T$2:T$63,MATCH('Chart CC overall time series'!$C$1,'Overall city offline (analysis)'!$A$2:$A$63,0))</f>
        <v>0.98075247390811404</v>
      </c>
    </row>
    <row r="9" spans="3:5" x14ac:dyDescent="0.25">
      <c r="C9" s="11">
        <v>44044</v>
      </c>
      <c r="D9" s="6">
        <f>INDEX('City centre offline (analysis)'!U$2:U$63,MATCH('Chart CC overall time series'!$C$1,'City centre offline (analysis)'!$A$2:$A$63,0))</f>
        <v>1.0361372181053501</v>
      </c>
      <c r="E9" s="6">
        <f>INDEX('Overall city offline (analysis)'!U$2:U$63,MATCH('Chart CC overall time series'!$C$1,'Overall city offline (analysis)'!$A$2:$A$63,0))</f>
        <v>1.0334170403007401</v>
      </c>
    </row>
    <row r="10" spans="3:5" x14ac:dyDescent="0.25">
      <c r="C10" s="11">
        <v>44075</v>
      </c>
      <c r="D10" s="6">
        <f>INDEX('City centre offline (analysis)'!V$2:V$63,MATCH('Chart CC overall time series'!$C$1,'City centre offline (analysis)'!$A$2:$A$63,0))</f>
        <v>1.0005321060952901</v>
      </c>
      <c r="E10" s="6">
        <f>INDEX('Overall city offline (analysis)'!V$2:V$63,MATCH('Chart CC overall time series'!$C$1,'Overall city offline (analysis)'!$A$2:$A$63,0))</f>
        <v>0.99917988663913804</v>
      </c>
    </row>
    <row r="11" spans="3:5" x14ac:dyDescent="0.25">
      <c r="C11" s="11">
        <v>44105</v>
      </c>
      <c r="D11" s="6">
        <f>INDEX('City centre offline (analysis)'!W$2:W$63,MATCH('Chart CC overall time series'!$C$1,'City centre offline (analysis)'!$A$2:$A$63,0))</f>
        <v>0.99997076510820004</v>
      </c>
      <c r="E11" s="6">
        <f>INDEX('Overall city offline (analysis)'!W$2:W$63,MATCH('Chart CC overall time series'!$C$1,'Overall city offline (analysis)'!$A$2:$A$63,0))</f>
        <v>1.00801385040505</v>
      </c>
    </row>
    <row r="12" spans="3:5" x14ac:dyDescent="0.25">
      <c r="C12" s="11">
        <v>44136</v>
      </c>
      <c r="D12" s="6">
        <f>INDEX('City centre offline (analysis)'!X$2:X$63,MATCH('Chart CC overall time series'!$C$1,'City centre offline (analysis)'!$A$2:$A$63,0))</f>
        <v>0.80582782190264901</v>
      </c>
      <c r="E12" s="6">
        <f>INDEX('Overall city offline (analysis)'!X$2:X$63,MATCH('Chart CC overall time series'!$C$1,'Overall city offline (analysis)'!$A$2:$A$63,0))</f>
        <v>0.75798509238662304</v>
      </c>
    </row>
    <row r="13" spans="3:5" x14ac:dyDescent="0.25">
      <c r="C13" s="11">
        <v>44166</v>
      </c>
      <c r="D13" s="6">
        <f>INDEX('City centre offline (analysis)'!Y$2:Y$63,MATCH('Chart CC overall time series'!$C$1,'City centre offline (analysis)'!$A$2:$A$63,0))</f>
        <v>1.22687715777629</v>
      </c>
      <c r="E13" s="6">
        <f>INDEX('Overall city offline (analysis)'!Y$2:Y$63,MATCH('Chart CC overall time series'!$C$1,'Overall city offline (analysis)'!$A$2:$A$63,0))</f>
        <v>1.05383542362478</v>
      </c>
    </row>
    <row r="14" spans="3:5" x14ac:dyDescent="0.25">
      <c r="C14" s="11">
        <v>44197</v>
      </c>
      <c r="D14" s="6">
        <f>INDEX('City centre offline (analysis)'!Z$2:Z$63,MATCH('Chart CC overall time series'!$C$1,'City centre offline (analysis)'!$A$2:$A$63,0))</f>
        <v>0.598342564765308</v>
      </c>
      <c r="E14" s="6">
        <f>INDEX('Overall city offline (analysis)'!Z$2:Z$63,MATCH('Chart CC overall time series'!$C$1,'Overall city offline (analysis)'!$A$2:$A$63,0))</f>
        <v>0.59714855811628098</v>
      </c>
    </row>
    <row r="15" spans="3:5" x14ac:dyDescent="0.25">
      <c r="C15" s="11">
        <v>44228</v>
      </c>
      <c r="D15" s="6">
        <f>INDEX('City centre offline (analysis)'!AA$2:AA$63,MATCH('Chart CC overall time series'!$C$1,'City centre offline (analysis)'!$A$2:$A$63,0))</f>
        <v>0.62680090188167303</v>
      </c>
      <c r="E15" s="6">
        <f>INDEX('Overall city offline (analysis)'!AA$2:AA$63,MATCH('Chart CC overall time series'!$C$1,'Overall city offline (analysis)'!$A$2:$A$63,0))</f>
        <v>0.64580660463036199</v>
      </c>
    </row>
    <row r="16" spans="3:5" x14ac:dyDescent="0.25">
      <c r="C16" s="11">
        <v>44256</v>
      </c>
      <c r="D16" s="6">
        <f>INDEX('City centre offline (analysis)'!AB$2:AB$63,MATCH('Chart CC overall time series'!$C$1,'City centre offline (analysis)'!$A$2:$A$63,0))</f>
        <v>0.75306118790871002</v>
      </c>
      <c r="E16" s="6">
        <f>INDEX('Overall city offline (analysis)'!AB$2:AB$63,MATCH('Chart CC overall time series'!$C$1,'Overall city offline (analysis)'!$A$2:$A$63,0))</f>
        <v>0.76277189681382296</v>
      </c>
    </row>
    <row r="17" spans="3:5" x14ac:dyDescent="0.25">
      <c r="C17" s="11">
        <v>44287</v>
      </c>
      <c r="D17" s="6">
        <f>INDEX('City centre offline (analysis)'!AC$2:AC$63,MATCH('Chart CC overall time series'!$C$1,'City centre offline (analysis)'!$A$2:$A$63,0))</f>
        <v>0.969541985094581</v>
      </c>
      <c r="E17" s="6">
        <f>INDEX('Overall city offline (analysis)'!AC$2:AC$63,MATCH('Chart CC overall time series'!$C$1,'Overall city offline (analysis)'!$A$2:$A$63,0))</f>
        <v>1.0252637241195099</v>
      </c>
    </row>
    <row r="18" spans="3:5" x14ac:dyDescent="0.25">
      <c r="C18" s="11">
        <v>44317</v>
      </c>
      <c r="D18" s="6">
        <f>INDEX('City centre offline (analysis)'!AD$2:AD$63,MATCH('Chart CC overall time series'!$C$1,'City centre offline (analysis)'!$A$2:$A$63,0))</f>
        <v>1.0343853542285999</v>
      </c>
      <c r="E18" s="6">
        <f>INDEX('Overall city offline (analysis)'!AD$2:AD$63,MATCH('Chart CC overall time series'!$C$1,'Overall city offline (analysis)'!$A$2:$A$63,0))</f>
        <v>1.1197344356076</v>
      </c>
    </row>
    <row r="19" spans="3:5" x14ac:dyDescent="0.25">
      <c r="C19" s="11">
        <v>44348</v>
      </c>
      <c r="D19" s="6">
        <f>INDEX('City centre offline (analysis)'!AE$2:AE$63,MATCH('Chart CC overall time series'!$C$1,'City centre offline (analysis)'!$A$2:$A$63,0))</f>
        <v>0.99502933603939903</v>
      </c>
      <c r="E19" s="6">
        <f>INDEX('Overall city offline (analysis)'!AE$2:AE$63,MATCH('Chart CC overall time series'!$C$1,'Overall city offline (analysis)'!$A$2:$A$63,0))</f>
        <v>1.0652776252365099</v>
      </c>
    </row>
    <row r="20" spans="3:5" x14ac:dyDescent="0.25">
      <c r="C20" s="11">
        <v>44378</v>
      </c>
      <c r="D20" s="6">
        <f>INDEX('City centre offline (analysis)'!AF$2:AF$63,MATCH('Chart CC overall time series'!$C$1,'City centre offline (analysis)'!$A$2:$A$63,0))</f>
        <v>1.0805402847502199</v>
      </c>
      <c r="E20" s="6">
        <f>INDEX('Overall city offline (analysis)'!AF$2:AF$63,MATCH('Chart CC overall time series'!$C$1,'Overall city offline (analysis)'!$A$2:$A$63,0))</f>
        <v>1.1377585993487001</v>
      </c>
    </row>
    <row r="21" spans="3:5" x14ac:dyDescent="0.25">
      <c r="C21" s="11">
        <v>44409</v>
      </c>
      <c r="D21" s="6">
        <f>INDEX('City centre offline (analysis)'!AG$2:AG$63,MATCH('Chart CC overall time series'!$C$1,'City centre offline (analysis)'!$A$2:$A$63,0))</f>
        <v>1.06284236859742</v>
      </c>
      <c r="E21" s="6">
        <f>INDEX('Overall city offline (analysis)'!AG$2:AG$63,MATCH('Chart CC overall time series'!$C$1,'Overall city offline (analysis)'!$A$2:$A$63,0))</f>
        <v>1.09376895176915</v>
      </c>
    </row>
    <row r="22" spans="3:5" x14ac:dyDescent="0.25">
      <c r="C22" s="11">
        <v>44440</v>
      </c>
      <c r="D22" s="6">
        <f>INDEX('City centre offline (analysis)'!AH$2:AH$63,MATCH('Chart CC overall time series'!$C$1,'City centre offline (analysis)'!$A$2:$A$63,0))</f>
        <v>1.01416990880036</v>
      </c>
      <c r="E22" s="6">
        <f>INDEX('Overall city offline (analysis)'!AH$2:AH$63,MATCH('Chart CC overall time series'!$C$1,'Overall city offline (analysis)'!$A$2:$A$63,0))</f>
        <v>1.08137893297737</v>
      </c>
    </row>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CD716-8BA7-7F4A-A157-0D6E2A6CEBB2}">
  <dimension ref="A1:D63"/>
  <sheetViews>
    <sheetView topLeftCell="B1" workbookViewId="0">
      <selection activeCell="D45" sqref="D45"/>
    </sheetView>
  </sheetViews>
  <sheetFormatPr defaultColWidth="11.5703125" defaultRowHeight="15" x14ac:dyDescent="0.25"/>
  <sheetData>
    <row r="1" spans="1:4" x14ac:dyDescent="0.25">
      <c r="B1" t="s">
        <v>104</v>
      </c>
      <c r="C1" t="s">
        <v>111</v>
      </c>
      <c r="D1" t="s">
        <v>112</v>
      </c>
    </row>
    <row r="2" spans="1:4" x14ac:dyDescent="0.25">
      <c r="A2" t="s">
        <v>68</v>
      </c>
      <c r="B2" s="6">
        <v>1.17904709898294</v>
      </c>
      <c r="C2" s="6">
        <f>VLOOKUP(A2,'[3]Online share'!$A$2:$D$63,4,FALSE)</f>
        <v>0.30259778234984697</v>
      </c>
      <c r="D2" s="6">
        <f>VLOOKUP(A2,'[3]Online share'!$A$2:$E$63,5,FALSE)</f>
        <v>5.331605969328515E-2</v>
      </c>
    </row>
    <row r="3" spans="1:4" x14ac:dyDescent="0.25">
      <c r="A3" t="s">
        <v>14</v>
      </c>
      <c r="B3" s="6">
        <v>1.16913153325644</v>
      </c>
      <c r="C3" s="6">
        <f>VLOOKUP(A3,'[3]Online share'!$A$2:$D$63,4,FALSE)</f>
        <v>0.28137259473915327</v>
      </c>
      <c r="D3" s="6">
        <f>VLOOKUP(A3,'[3]Online share'!$A$2:$E$63,5,FALSE)</f>
        <v>4.5409879778346096E-2</v>
      </c>
    </row>
    <row r="4" spans="1:4" x14ac:dyDescent="0.25">
      <c r="A4" t="s">
        <v>9</v>
      </c>
      <c r="B4" s="6">
        <v>1.1123314709941901</v>
      </c>
      <c r="C4" s="6">
        <f>VLOOKUP(A4,'[3]Online share'!$A$2:$D$63,4,FALSE)</f>
        <v>0.28823825166692518</v>
      </c>
      <c r="D4" s="6">
        <f>VLOOKUP(A4,'[3]Online share'!$A$2:$E$63,5,FALSE)</f>
        <v>4.5557776209560724E-2</v>
      </c>
    </row>
    <row r="5" spans="1:4" x14ac:dyDescent="0.25">
      <c r="A5" t="s">
        <v>37</v>
      </c>
      <c r="B5" s="6">
        <v>1.0789510438913501</v>
      </c>
      <c r="C5" s="6">
        <f>VLOOKUP(A5,'[3]Online share'!$A$2:$D$63,4,FALSE)</f>
        <v>0.2995711611895126</v>
      </c>
      <c r="D5" s="6">
        <f>VLOOKUP(A5,'[3]Online share'!$A$2:$E$63,5,FALSE)</f>
        <v>4.0340995445181049E-2</v>
      </c>
    </row>
    <row r="6" spans="1:4" x14ac:dyDescent="0.25">
      <c r="A6" t="s">
        <v>15</v>
      </c>
      <c r="B6" s="6">
        <v>1.0734231329333599</v>
      </c>
      <c r="C6" s="6">
        <f>VLOOKUP(A6,'[3]Online share'!$A$2:$D$63,4,FALSE)</f>
        <v>0.27609103951033048</v>
      </c>
      <c r="D6" s="6">
        <f>VLOOKUP(A6,'[3]Online share'!$A$2:$E$63,5,FALSE)</f>
        <v>4.1905844743690079E-2</v>
      </c>
    </row>
    <row r="7" spans="1:4" x14ac:dyDescent="0.25">
      <c r="A7" t="s">
        <v>44</v>
      </c>
      <c r="B7" s="6">
        <v>1.05950164804963</v>
      </c>
      <c r="C7" s="6">
        <f>VLOOKUP(A7,'[3]Online share'!$A$2:$D$63,4,FALSE)</f>
        <v>0.29668903362213528</v>
      </c>
      <c r="D7" s="6">
        <f>VLOOKUP(A7,'[3]Online share'!$A$2:$E$63,5,FALSE)</f>
        <v>5.4540208070231272E-2</v>
      </c>
    </row>
    <row r="8" spans="1:4" x14ac:dyDescent="0.25">
      <c r="A8" t="s">
        <v>28</v>
      </c>
      <c r="B8" s="6">
        <v>1.0591688711590601</v>
      </c>
      <c r="C8" s="6">
        <f>VLOOKUP(A8,'[3]Online share'!$A$2:$D$63,4,FALSE)</f>
        <v>0.29987681789526033</v>
      </c>
      <c r="D8" s="6">
        <f>VLOOKUP(A8,'[3]Online share'!$A$2:$E$63,5,FALSE)</f>
        <v>5.7920252717615361E-2</v>
      </c>
    </row>
    <row r="9" spans="1:4" x14ac:dyDescent="0.25">
      <c r="A9" t="s">
        <v>33</v>
      </c>
      <c r="B9" s="6">
        <v>1.0239819394407199</v>
      </c>
      <c r="C9" s="6">
        <f>VLOOKUP(A9,'[3]Online share'!$A$2:$D$63,4,FALSE)</f>
        <v>0.28481803247450749</v>
      </c>
      <c r="D9" s="6">
        <f>VLOOKUP(A9,'[3]Online share'!$A$2:$E$63,5,FALSE)</f>
        <v>2.8926238910070567E-2</v>
      </c>
    </row>
    <row r="10" spans="1:4" x14ac:dyDescent="0.25">
      <c r="A10" t="s">
        <v>19</v>
      </c>
      <c r="B10" s="6">
        <v>1.01416990880036</v>
      </c>
      <c r="C10" s="6">
        <f>VLOOKUP(A10,'[3]Online share'!$A$2:$D$63,4,FALSE)</f>
        <v>0.25884377066081143</v>
      </c>
      <c r="D10" s="6">
        <f>VLOOKUP(A10,'[3]Online share'!$A$2:$E$63,5,FALSE)</f>
        <v>2.8513024440015799E-2</v>
      </c>
    </row>
    <row r="11" spans="1:4" x14ac:dyDescent="0.25">
      <c r="A11" t="s">
        <v>32</v>
      </c>
      <c r="B11" s="6">
        <v>1.00983555644877</v>
      </c>
      <c r="C11" s="6">
        <f>VLOOKUP(A11,'[3]Online share'!$A$2:$D$63,4,FALSE)</f>
        <v>0.28232543865248128</v>
      </c>
      <c r="D11" s="6">
        <f>VLOOKUP(A11,'[3]Online share'!$A$2:$E$63,5,FALSE)</f>
        <v>3.6786888252210825E-2</v>
      </c>
    </row>
    <row r="12" spans="1:4" x14ac:dyDescent="0.25">
      <c r="A12" t="s">
        <v>65</v>
      </c>
      <c r="B12" s="6">
        <v>1.0012393926826</v>
      </c>
      <c r="C12" s="6">
        <f>VLOOKUP(A12,'[3]Online share'!$A$2:$D$63,4,FALSE)</f>
        <v>0.28137740464625022</v>
      </c>
      <c r="D12" s="6">
        <f>VLOOKUP(A12,'[3]Online share'!$A$2:$E$63,5,FALSE)</f>
        <v>5.0253853588754865E-2</v>
      </c>
    </row>
    <row r="13" spans="1:4" x14ac:dyDescent="0.25">
      <c r="A13" t="s">
        <v>61</v>
      </c>
      <c r="B13" s="6">
        <v>0.99913088231762004</v>
      </c>
      <c r="C13" s="6">
        <f>VLOOKUP(A13,'[3]Online share'!$A$2:$D$63,4,FALSE)</f>
        <v>0.29403677029957981</v>
      </c>
      <c r="D13" s="6">
        <f>VLOOKUP(A13,'[3]Online share'!$A$2:$E$63,5,FALSE)</f>
        <v>5.4886811467179664E-2</v>
      </c>
    </row>
    <row r="14" spans="1:4" x14ac:dyDescent="0.25">
      <c r="A14" t="s">
        <v>51</v>
      </c>
      <c r="B14" s="6">
        <v>0.99698048698030906</v>
      </c>
      <c r="C14" s="6">
        <f>VLOOKUP(A14,'[3]Online share'!$A$2:$D$63,4,FALSE)</f>
        <v>0.29307126955004453</v>
      </c>
      <c r="D14" s="6">
        <f>VLOOKUP(A14,'[3]Online share'!$A$2:$E$63,5,FALSE)</f>
        <v>6.6990464810421035E-2</v>
      </c>
    </row>
    <row r="15" spans="1:4" x14ac:dyDescent="0.25">
      <c r="A15" t="s">
        <v>17</v>
      </c>
      <c r="B15" s="6">
        <v>0.99368667987728798</v>
      </c>
      <c r="C15" s="6">
        <f>VLOOKUP(A15,'[3]Online share'!$A$2:$D$63,4,FALSE)</f>
        <v>0.33227859072302418</v>
      </c>
      <c r="D15" s="6">
        <f>VLOOKUP(A15,'[3]Online share'!$A$2:$E$63,5,FALSE)</f>
        <v>4.9765551656089313E-2</v>
      </c>
    </row>
    <row r="16" spans="1:4" x14ac:dyDescent="0.25">
      <c r="A16" t="s">
        <v>13</v>
      </c>
      <c r="B16" s="6">
        <v>0.97809234669966605</v>
      </c>
      <c r="C16" s="6">
        <f>VLOOKUP(A16,'[3]Online share'!$A$2:$D$63,4,FALSE)</f>
        <v>0.28203240780878114</v>
      </c>
      <c r="D16" s="6">
        <f>VLOOKUP(A16,'[3]Online share'!$A$2:$E$63,5,FALSE)</f>
        <v>5.3632004537181782E-2</v>
      </c>
    </row>
    <row r="17" spans="1:4" x14ac:dyDescent="0.25">
      <c r="A17" t="s">
        <v>41</v>
      </c>
      <c r="B17" s="6">
        <v>0.97291270531324703</v>
      </c>
      <c r="C17" s="6">
        <f>VLOOKUP(A17,'[3]Online share'!$A$2:$D$63,4,FALSE)</f>
        <v>0.27339010918415751</v>
      </c>
      <c r="D17" s="6">
        <f>VLOOKUP(A17,'[3]Online share'!$A$2:$E$63,5,FALSE)</f>
        <v>3.522139982772482E-2</v>
      </c>
    </row>
    <row r="18" spans="1:4" x14ac:dyDescent="0.25">
      <c r="A18" t="s">
        <v>31</v>
      </c>
      <c r="B18" s="6">
        <v>0.96495288068154195</v>
      </c>
      <c r="C18" s="6">
        <f>VLOOKUP(A18,'[3]Online share'!$A$2:$D$63,4,FALSE)</f>
        <v>0.27874237589958528</v>
      </c>
      <c r="D18" s="6">
        <f>VLOOKUP(A18,'[3]Online share'!$A$2:$E$63,5,FALSE)</f>
        <v>4.3351514106772071E-2</v>
      </c>
    </row>
    <row r="19" spans="1:4" x14ac:dyDescent="0.25">
      <c r="A19" t="s">
        <v>67</v>
      </c>
      <c r="B19" s="6">
        <v>0.96139010862736995</v>
      </c>
      <c r="C19" s="6">
        <f>VLOOKUP(A19,'[3]Online share'!$A$2:$D$63,4,FALSE)</f>
        <v>0.30648295653252627</v>
      </c>
      <c r="D19" s="6">
        <f>VLOOKUP(A19,'[3]Online share'!$A$2:$E$63,5,FALSE)</f>
        <v>4.6623243693841021E-2</v>
      </c>
    </row>
    <row r="20" spans="1:4" x14ac:dyDescent="0.25">
      <c r="A20" t="s">
        <v>42</v>
      </c>
      <c r="B20" s="6">
        <v>0.95201481234227203</v>
      </c>
      <c r="C20" s="6">
        <f>VLOOKUP(A20,'[3]Online share'!$A$2:$D$63,4,FALSE)</f>
        <v>0.28953170071180712</v>
      </c>
      <c r="D20" s="6">
        <f>VLOOKUP(A20,'[3]Online share'!$A$2:$E$63,5,FALSE)</f>
        <v>5.6846989685701094E-2</v>
      </c>
    </row>
    <row r="21" spans="1:4" x14ac:dyDescent="0.25">
      <c r="A21" t="s">
        <v>60</v>
      </c>
      <c r="B21" s="6">
        <v>0.94589110578528102</v>
      </c>
      <c r="C21" s="6">
        <f>VLOOKUP(A21,'[3]Online share'!$A$2:$D$63,4,FALSE)</f>
        <v>0.30001450945842439</v>
      </c>
      <c r="D21" s="6">
        <f>VLOOKUP(A21,'[3]Online share'!$A$2:$E$63,5,FALSE)</f>
        <v>5.989975058639746E-2</v>
      </c>
    </row>
    <row r="22" spans="1:4" x14ac:dyDescent="0.25">
      <c r="A22" t="s">
        <v>64</v>
      </c>
      <c r="B22" s="6">
        <v>0.94475112745273604</v>
      </c>
      <c r="C22" s="6">
        <f>VLOOKUP(A22,'[3]Online share'!$A$2:$D$63,4,FALSE)</f>
        <v>0.29236685412495617</v>
      </c>
      <c r="D22" s="6">
        <f>VLOOKUP(A22,'[3]Online share'!$A$2:$E$63,5,FALSE)</f>
        <v>4.3190319685997847E-2</v>
      </c>
    </row>
    <row r="23" spans="1:4" x14ac:dyDescent="0.25">
      <c r="A23" t="s">
        <v>40</v>
      </c>
      <c r="B23" s="6">
        <v>0.94261057623877598</v>
      </c>
      <c r="C23" s="6">
        <f>VLOOKUP(A23,'[3]Online share'!$A$2:$D$63,4,FALSE)</f>
        <v>0.29058374587589714</v>
      </c>
      <c r="D23" s="6">
        <f>VLOOKUP(A23,'[3]Online share'!$A$2:$E$63,5,FALSE)</f>
        <v>4.8228519428122452E-2</v>
      </c>
    </row>
    <row r="24" spans="1:4" x14ac:dyDescent="0.25">
      <c r="A24" t="s">
        <v>35</v>
      </c>
      <c r="B24" s="6">
        <v>0.93848651108307102</v>
      </c>
      <c r="C24" s="6">
        <f>VLOOKUP(A24,'[3]Online share'!$A$2:$D$63,4,FALSE)</f>
        <v>0.30236225970357899</v>
      </c>
      <c r="D24" s="6">
        <f>VLOOKUP(A24,'[3]Online share'!$A$2:$E$63,5,FALSE)</f>
        <v>5.2136353128102331E-2</v>
      </c>
    </row>
    <row r="25" spans="1:4" x14ac:dyDescent="0.25">
      <c r="A25" t="s">
        <v>8</v>
      </c>
      <c r="B25" s="6">
        <v>0.92773581933138005</v>
      </c>
      <c r="C25" s="6">
        <f>VLOOKUP(A25,'[3]Online share'!$A$2:$D$63,4,FALSE)</f>
        <v>0.30367836827503608</v>
      </c>
      <c r="D25" s="6">
        <f>VLOOKUP(A25,'[3]Online share'!$A$2:$E$63,5,FALSE)</f>
        <v>6.3791284370043944E-2</v>
      </c>
    </row>
    <row r="26" spans="1:4" x14ac:dyDescent="0.25">
      <c r="A26" t="s">
        <v>29</v>
      </c>
      <c r="B26" s="6">
        <v>0.91492519779241399</v>
      </c>
      <c r="C26" s="6">
        <f>VLOOKUP(A26,'[3]Online share'!$A$2:$D$63,4,FALSE)</f>
        <v>0.3048244075143362</v>
      </c>
      <c r="D26" s="6">
        <f>VLOOKUP(A26,'[3]Online share'!$A$2:$E$63,5,FALSE)</f>
        <v>8.1099292592833772E-2</v>
      </c>
    </row>
    <row r="27" spans="1:4" x14ac:dyDescent="0.25">
      <c r="A27" t="s">
        <v>53</v>
      </c>
      <c r="B27" s="6">
        <v>0.913980524921846</v>
      </c>
      <c r="C27" s="6">
        <f>VLOOKUP(A27,'[3]Online share'!$A$2:$D$63,4,FALSE)</f>
        <v>0.27350781286161957</v>
      </c>
      <c r="D27" s="6">
        <f>VLOOKUP(A27,'[3]Online share'!$A$2:$E$63,5,FALSE)</f>
        <v>4.5238078769419543E-2</v>
      </c>
    </row>
    <row r="28" spans="1:4" x14ac:dyDescent="0.25">
      <c r="A28" t="s">
        <v>55</v>
      </c>
      <c r="B28" s="6">
        <v>0.91319524839425703</v>
      </c>
      <c r="C28" s="6">
        <f>VLOOKUP(A28,'[3]Online share'!$A$2:$D$63,4,FALSE)</f>
        <v>0.28734941700325622</v>
      </c>
      <c r="D28" s="6">
        <f>VLOOKUP(A28,'[3]Online share'!$A$2:$E$63,5,FALSE)</f>
        <v>5.0109773034525434E-2</v>
      </c>
    </row>
    <row r="29" spans="1:4" x14ac:dyDescent="0.25">
      <c r="A29" t="s">
        <v>26</v>
      </c>
      <c r="B29" s="6">
        <v>0.91275986951973997</v>
      </c>
      <c r="C29" s="6">
        <f>VLOOKUP(A29,'[3]Online share'!$A$2:$D$63,4,FALSE)</f>
        <v>0.28839569551153621</v>
      </c>
      <c r="D29" s="6">
        <f>VLOOKUP(A29,'[3]Online share'!$A$2:$E$63,5,FALSE)</f>
        <v>4.7622526825716105E-2</v>
      </c>
    </row>
    <row r="30" spans="1:4" x14ac:dyDescent="0.25">
      <c r="A30" t="s">
        <v>27</v>
      </c>
      <c r="B30" s="6">
        <v>0.91093126654947199</v>
      </c>
      <c r="C30" s="6">
        <f>VLOOKUP(A30,'[3]Online share'!$A$2:$D$63,4,FALSE)</f>
        <v>0.29483722990163008</v>
      </c>
      <c r="D30" s="6">
        <f>VLOOKUP(A30,'[3]Online share'!$A$2:$E$63,5,FALSE)</f>
        <v>4.0231243136372941E-2</v>
      </c>
    </row>
    <row r="31" spans="1:4" x14ac:dyDescent="0.25">
      <c r="A31" t="s">
        <v>46</v>
      </c>
      <c r="B31" s="6">
        <v>0.90994470426624896</v>
      </c>
      <c r="C31" s="6">
        <f>VLOOKUP(A31,'[3]Online share'!$A$2:$D$63,4,FALSE)</f>
        <v>0.29271566269062094</v>
      </c>
      <c r="D31" s="6">
        <f>VLOOKUP(A31,'[3]Online share'!$A$2:$E$63,5,FALSE)</f>
        <v>6.8368722560822354E-2</v>
      </c>
    </row>
    <row r="32" spans="1:4" x14ac:dyDescent="0.25">
      <c r="A32" t="s">
        <v>47</v>
      </c>
      <c r="B32" s="6">
        <v>0.90643087082527596</v>
      </c>
      <c r="C32" s="6">
        <f>VLOOKUP(A32,'[3]Online share'!$A$2:$D$63,4,FALSE)</f>
        <v>0.30157050640003907</v>
      </c>
      <c r="D32" s="6">
        <f>VLOOKUP(A32,'[3]Online share'!$A$2:$E$63,5,FALSE)</f>
        <v>7.6029606250220205E-2</v>
      </c>
    </row>
    <row r="33" spans="1:4" x14ac:dyDescent="0.25">
      <c r="A33" t="s">
        <v>63</v>
      </c>
      <c r="B33" s="6">
        <v>0.89992733432048899</v>
      </c>
      <c r="C33" s="6">
        <f>VLOOKUP(A33,'[3]Online share'!$A$2:$D$63,4,FALSE)</f>
        <v>0.27202924570892384</v>
      </c>
      <c r="D33" s="6">
        <f>VLOOKUP(A33,'[3]Online share'!$A$2:$E$63,5,FALSE)</f>
        <v>6.0795144458650363E-2</v>
      </c>
    </row>
    <row r="34" spans="1:4" x14ac:dyDescent="0.25">
      <c r="A34" t="s">
        <v>45</v>
      </c>
      <c r="B34" s="6">
        <v>0.89973086956505199</v>
      </c>
      <c r="C34" s="6">
        <f>VLOOKUP(A34,'[3]Online share'!$A$2:$D$63,4,FALSE)</f>
        <v>0.2962273719605632</v>
      </c>
      <c r="D34" s="6">
        <f>VLOOKUP(A34,'[3]Online share'!$A$2:$E$63,5,FALSE)</f>
        <v>6.9376159469123899E-2</v>
      </c>
    </row>
    <row r="35" spans="1:4" x14ac:dyDescent="0.25">
      <c r="A35" t="s">
        <v>18</v>
      </c>
      <c r="B35" s="6">
        <v>0.89740709155509402</v>
      </c>
      <c r="C35" s="6">
        <f>VLOOKUP(A35,'[3]Online share'!$A$2:$D$63,4,FALSE)</f>
        <v>0.29537459029316049</v>
      </c>
      <c r="D35" s="6">
        <f>VLOOKUP(A35,'[3]Online share'!$A$2:$E$63,5,FALSE)</f>
        <v>6.011043522520948E-2</v>
      </c>
    </row>
    <row r="36" spans="1:4" x14ac:dyDescent="0.25">
      <c r="A36" t="s">
        <v>11</v>
      </c>
      <c r="B36" s="6">
        <v>0.89516399125452895</v>
      </c>
      <c r="C36" s="6">
        <f>VLOOKUP(A36,'[3]Online share'!$A$2:$D$63,4,FALSE)</f>
        <v>0.28960341645827409</v>
      </c>
      <c r="D36" s="6">
        <f>VLOOKUP(A36,'[3]Online share'!$A$2:$E$63,5,FALSE)</f>
        <v>4.2996923489925426E-2</v>
      </c>
    </row>
    <row r="37" spans="1:4" x14ac:dyDescent="0.25">
      <c r="A37" t="s">
        <v>48</v>
      </c>
      <c r="B37" s="6">
        <v>0.89385379929944098</v>
      </c>
      <c r="C37" s="6">
        <f>VLOOKUP(A37,'[3]Online share'!$A$2:$D$63,4,FALSE)</f>
        <v>0.29102922058111258</v>
      </c>
      <c r="D37" s="6">
        <f>VLOOKUP(A37,'[3]Online share'!$A$2:$E$63,5,FALSE)</f>
        <v>4.7032154884790123E-2</v>
      </c>
    </row>
    <row r="38" spans="1:4" x14ac:dyDescent="0.25">
      <c r="A38" t="s">
        <v>36</v>
      </c>
      <c r="B38" s="6">
        <v>0.89293180113067305</v>
      </c>
      <c r="C38" s="6">
        <f>VLOOKUP(A38,'[3]Online share'!$A$2:$D$63,4,FALSE)</f>
        <v>0.28430996815331017</v>
      </c>
      <c r="D38" s="6">
        <f>VLOOKUP(A38,'[3]Online share'!$A$2:$E$63,5,FALSE)</f>
        <v>5.1338401773602133E-2</v>
      </c>
    </row>
    <row r="39" spans="1:4" x14ac:dyDescent="0.25">
      <c r="A39" t="s">
        <v>30</v>
      </c>
      <c r="B39" s="6">
        <v>0.88895561709262005</v>
      </c>
      <c r="C39" s="6">
        <f>VLOOKUP(A39,'[3]Online share'!$A$2:$D$63,4,FALSE)</f>
        <v>0.28209817198972753</v>
      </c>
      <c r="D39" s="6">
        <f>VLOOKUP(A39,'[3]Online share'!$A$2:$E$63,5,FALSE)</f>
        <v>4.6160501213926897E-2</v>
      </c>
    </row>
    <row r="40" spans="1:4" x14ac:dyDescent="0.25">
      <c r="A40" t="s">
        <v>22</v>
      </c>
      <c r="B40" s="6">
        <v>0.87751285837066395</v>
      </c>
      <c r="C40" s="6">
        <f>VLOOKUP(A40,'[3]Online share'!$A$2:$D$63,4,FALSE)</f>
        <v>0.3036457120004703</v>
      </c>
      <c r="D40" s="6">
        <f>VLOOKUP(A40,'[3]Online share'!$A$2:$E$63,5,FALSE)</f>
        <v>6.2386569653082591E-2</v>
      </c>
    </row>
    <row r="41" spans="1:4" x14ac:dyDescent="0.25">
      <c r="A41" t="s">
        <v>25</v>
      </c>
      <c r="B41" s="6">
        <v>0.87727228550832503</v>
      </c>
      <c r="C41" s="6">
        <f>VLOOKUP(A41,'[3]Online share'!$A$2:$D$63,4,FALSE)</f>
        <v>0.29041681271103231</v>
      </c>
      <c r="D41" s="6">
        <f>VLOOKUP(A41,'[3]Online share'!$A$2:$E$63,5,FALSE)</f>
        <v>5.3675760472272765E-2</v>
      </c>
    </row>
    <row r="42" spans="1:4" x14ac:dyDescent="0.25">
      <c r="A42" t="s">
        <v>58</v>
      </c>
      <c r="B42" s="6">
        <v>0.876502596310199</v>
      </c>
      <c r="C42" s="6">
        <f>VLOOKUP(A42,'[3]Online share'!$A$2:$D$63,4,FALSE)</f>
        <v>0.32253547224475015</v>
      </c>
      <c r="D42" s="6">
        <f>VLOOKUP(A42,'[3]Online share'!$A$2:$E$63,5,FALSE)</f>
        <v>6.7955376963429515E-2</v>
      </c>
    </row>
    <row r="43" spans="1:4" x14ac:dyDescent="0.25">
      <c r="A43" t="s">
        <v>52</v>
      </c>
      <c r="B43" s="6">
        <v>0.86896079767787204</v>
      </c>
      <c r="C43" s="6">
        <f>VLOOKUP(A43,'[3]Online share'!$A$2:$D$63,4,FALSE)</f>
        <v>0.29722149681913451</v>
      </c>
      <c r="D43" s="6">
        <f>VLOOKUP(A43,'[3]Online share'!$A$2:$E$63,5,FALSE)</f>
        <v>6.5675743844278017E-2</v>
      </c>
    </row>
    <row r="44" spans="1:4" x14ac:dyDescent="0.25">
      <c r="A44" t="s">
        <v>39</v>
      </c>
      <c r="B44" s="6">
        <v>0.86767771661112802</v>
      </c>
      <c r="C44" s="6">
        <f>VLOOKUP(A44,'[3]Online share'!$A$2:$D$63,4,FALSE)</f>
        <v>0.26756104970115813</v>
      </c>
      <c r="D44" s="6">
        <f>VLOOKUP(A44,'[3]Online share'!$A$2:$E$63,5,FALSE)</f>
        <v>1.5543210569203936E-2</v>
      </c>
    </row>
    <row r="45" spans="1:4" x14ac:dyDescent="0.25">
      <c r="A45" t="s">
        <v>16</v>
      </c>
      <c r="B45" s="6">
        <v>0.86047315683473802</v>
      </c>
      <c r="C45" s="6">
        <f>VLOOKUP(A45,'[3]Online share'!$A$2:$D$63,4,FALSE)</f>
        <v>0.2846972656056837</v>
      </c>
      <c r="D45" s="6">
        <f>VLOOKUP(A45,'[3]Online share'!$A$2:$E$63,5,FALSE)</f>
        <v>4.799686158653993E-2</v>
      </c>
    </row>
    <row r="46" spans="1:4" x14ac:dyDescent="0.25">
      <c r="A46" t="s">
        <v>21</v>
      </c>
      <c r="B46" s="6">
        <v>0.84913189423629798</v>
      </c>
      <c r="C46" s="6">
        <f>VLOOKUP(A46,'[3]Online share'!$A$2:$D$63,4,FALSE)</f>
        <v>0.30417986466428582</v>
      </c>
      <c r="D46" s="6">
        <f>VLOOKUP(A46,'[3]Online share'!$A$2:$E$63,5,FALSE)</f>
        <v>7.739995415428369E-2</v>
      </c>
    </row>
    <row r="47" spans="1:4" x14ac:dyDescent="0.25">
      <c r="A47" t="s">
        <v>62</v>
      </c>
      <c r="B47" s="6">
        <v>0.84848649563175105</v>
      </c>
      <c r="C47" s="6">
        <f>VLOOKUP(A47,'[3]Online share'!$A$2:$D$63,4,FALSE)</f>
        <v>0.28268201526497533</v>
      </c>
      <c r="D47" s="6">
        <f>VLOOKUP(A47,'[3]Online share'!$A$2:$E$63,5,FALSE)</f>
        <v>6.3892862176845061E-2</v>
      </c>
    </row>
    <row r="48" spans="1:4" x14ac:dyDescent="0.25">
      <c r="A48" t="s">
        <v>66</v>
      </c>
      <c r="B48" s="6">
        <v>0.84287607466937597</v>
      </c>
      <c r="C48" s="6">
        <f>VLOOKUP(A48,'[3]Online share'!$A$2:$D$63,4,FALSE)</f>
        <v>0.28328010070246185</v>
      </c>
      <c r="D48" s="6">
        <f>VLOOKUP(A48,'[3]Online share'!$A$2:$E$63,5,FALSE)</f>
        <v>5.5159253911509665E-2</v>
      </c>
    </row>
    <row r="49" spans="1:4" x14ac:dyDescent="0.25">
      <c r="A49" t="s">
        <v>20</v>
      </c>
      <c r="B49" s="6">
        <v>0.82912534192667797</v>
      </c>
      <c r="C49" s="6">
        <f>VLOOKUP(A49,'[3]Online share'!$A$2:$D$63,4,FALSE)</f>
        <v>0.33232884625395787</v>
      </c>
      <c r="D49" s="6">
        <f>VLOOKUP(A49,'[3]Online share'!$A$2:$E$63,5,FALSE)</f>
        <v>4.9668013778271514E-2</v>
      </c>
    </row>
    <row r="50" spans="1:4" x14ac:dyDescent="0.25">
      <c r="A50" t="s">
        <v>10</v>
      </c>
      <c r="B50" s="6">
        <v>0.82728398000615799</v>
      </c>
      <c r="C50" s="6">
        <f>VLOOKUP(A50,'[3]Online share'!$A$2:$D$63,4,FALSE)</f>
        <v>0.30219594487501916</v>
      </c>
      <c r="D50" s="6">
        <f>VLOOKUP(A50,'[3]Online share'!$A$2:$E$63,5,FALSE)</f>
        <v>4.0706417057038424E-2</v>
      </c>
    </row>
    <row r="51" spans="1:4" x14ac:dyDescent="0.25">
      <c r="A51" t="s">
        <v>34</v>
      </c>
      <c r="B51" s="6">
        <v>0.825194049316893</v>
      </c>
      <c r="C51" s="6">
        <f>VLOOKUP(A51,'[3]Online share'!$A$2:$D$63,4,FALSE)</f>
        <v>0.30531966778010955</v>
      </c>
      <c r="D51" s="6">
        <f>VLOOKUP(A51,'[3]Online share'!$A$2:$E$63,5,FALSE)</f>
        <v>6.4711945506129548E-2</v>
      </c>
    </row>
    <row r="52" spans="1:4" x14ac:dyDescent="0.25">
      <c r="A52" t="s">
        <v>56</v>
      </c>
      <c r="B52" s="6">
        <v>0.82419848592241796</v>
      </c>
      <c r="C52" s="6">
        <f>VLOOKUP(A52,'[3]Online share'!$A$2:$D$63,4,FALSE)</f>
        <v>0.27357465183533863</v>
      </c>
      <c r="D52" s="6">
        <f>VLOOKUP(A52,'[3]Online share'!$A$2:$E$63,5,FALSE)</f>
        <v>5.803899642851354E-2</v>
      </c>
    </row>
    <row r="53" spans="1:4" x14ac:dyDescent="0.25">
      <c r="A53" t="s">
        <v>38</v>
      </c>
      <c r="B53" s="6">
        <v>0.818407016104853</v>
      </c>
      <c r="C53" s="6">
        <f>VLOOKUP(A53,'[3]Online share'!$A$2:$D$63,4,FALSE)</f>
        <v>0.33181995561955335</v>
      </c>
      <c r="D53" s="6">
        <f>VLOOKUP(A53,'[3]Online share'!$A$2:$E$63,5,FALSE)</f>
        <v>5.3492882475881687E-2</v>
      </c>
    </row>
    <row r="54" spans="1:4" x14ac:dyDescent="0.25">
      <c r="A54" t="s">
        <v>7</v>
      </c>
      <c r="B54" s="6">
        <v>0.81383853437807896</v>
      </c>
      <c r="C54" s="6">
        <f>VLOOKUP(A54,'[3]Online share'!$A$2:$D$63,4,FALSE)</f>
        <v>0.28235257872237512</v>
      </c>
      <c r="D54" s="6">
        <f>VLOOKUP(A54,'[3]Online share'!$A$2:$E$63,5,FALSE)</f>
        <v>3.9170237612962761E-2</v>
      </c>
    </row>
    <row r="55" spans="1:4" x14ac:dyDescent="0.25">
      <c r="A55" t="s">
        <v>49</v>
      </c>
      <c r="B55" s="6">
        <v>0.809405175224439</v>
      </c>
      <c r="C55" s="6">
        <f>VLOOKUP(A55,'[3]Online share'!$A$2:$D$63,4,FALSE)</f>
        <v>0.32350760099447523</v>
      </c>
      <c r="D55" s="6">
        <f>VLOOKUP(A55,'[3]Online share'!$A$2:$E$63,5,FALSE)</f>
        <v>6.4077167439127947E-2</v>
      </c>
    </row>
    <row r="56" spans="1:4" x14ac:dyDescent="0.25">
      <c r="A56" t="s">
        <v>43</v>
      </c>
      <c r="B56" s="6">
        <v>0.79462787142888103</v>
      </c>
      <c r="C56" s="6">
        <f>VLOOKUP(A56,'[3]Online share'!$A$2:$D$63,4,FALSE)</f>
        <v>0.31895875889238001</v>
      </c>
      <c r="D56" s="6">
        <f>VLOOKUP(A56,'[3]Online share'!$A$2:$E$63,5,FALSE)</f>
        <v>8.7590341475703049E-2</v>
      </c>
    </row>
    <row r="57" spans="1:4" x14ac:dyDescent="0.25">
      <c r="A57" t="s">
        <v>12</v>
      </c>
      <c r="B57" s="6">
        <v>0.79162553156301196</v>
      </c>
      <c r="C57" s="6">
        <f>VLOOKUP(A57,'[3]Online share'!$A$2:$D$63,4,FALSE)</f>
        <v>0.30003757148354393</v>
      </c>
      <c r="D57" s="6">
        <f>VLOOKUP(A57,'[3]Online share'!$A$2:$E$63,5,FALSE)</f>
        <v>5.2883083257800972E-2</v>
      </c>
    </row>
    <row r="58" spans="1:4" x14ac:dyDescent="0.25">
      <c r="A58" t="s">
        <v>24</v>
      </c>
      <c r="B58" s="6">
        <v>0.789316177494925</v>
      </c>
      <c r="C58" s="6">
        <f>VLOOKUP(A58,'[3]Online share'!$A$2:$D$63,4,FALSE)</f>
        <v>0.30526730013759218</v>
      </c>
      <c r="D58" s="6">
        <f>VLOOKUP(A58,'[3]Online share'!$A$2:$E$63,5,FALSE)</f>
        <v>5.1965165201676489E-2</v>
      </c>
    </row>
    <row r="59" spans="1:4" x14ac:dyDescent="0.25">
      <c r="A59" t="s">
        <v>50</v>
      </c>
      <c r="B59" s="6">
        <v>0.78033666609515995</v>
      </c>
      <c r="C59" s="6">
        <f>VLOOKUP(A59,'[3]Online share'!$A$2:$D$63,4,FALSE)</f>
        <v>0.29328416727533818</v>
      </c>
      <c r="D59" s="6">
        <f>VLOOKUP(A59,'[3]Online share'!$A$2:$E$63,5,FALSE)</f>
        <v>6.637011928109085E-2</v>
      </c>
    </row>
    <row r="60" spans="1:4" x14ac:dyDescent="0.25">
      <c r="A60" t="s">
        <v>54</v>
      </c>
      <c r="B60" s="6">
        <v>0.77466679807822503</v>
      </c>
      <c r="C60" s="6">
        <f>VLOOKUP(A60,'[3]Online share'!$A$2:$D$63,4,FALSE)</f>
        <v>0.31719247437669884</v>
      </c>
      <c r="D60" s="6">
        <f>VLOOKUP(A60,'[3]Online share'!$A$2:$E$63,5,FALSE)</f>
        <v>6.5571079787909547E-2</v>
      </c>
    </row>
    <row r="61" spans="1:4" x14ac:dyDescent="0.25">
      <c r="A61" t="s">
        <v>57</v>
      </c>
      <c r="B61" s="6">
        <v>0.77106413759808801</v>
      </c>
      <c r="C61" s="6">
        <f>VLOOKUP(A61,'[3]Online share'!$A$2:$D$63,4,FALSE)</f>
        <v>0.29976110309500625</v>
      </c>
      <c r="D61" s="6">
        <f>VLOOKUP(A61,'[3]Online share'!$A$2:$E$63,5,FALSE)</f>
        <v>7.0049445861397774E-2</v>
      </c>
    </row>
    <row r="62" spans="1:4" x14ac:dyDescent="0.25">
      <c r="A62" t="s">
        <v>23</v>
      </c>
      <c r="B62" s="6">
        <v>0.76812817956173796</v>
      </c>
      <c r="C62" s="6">
        <f>VLOOKUP(A62,'[3]Online share'!$A$2:$D$63,4,FALSE)</f>
        <v>0.31058975430014457</v>
      </c>
      <c r="D62" s="6">
        <f>VLOOKUP(A62,'[3]Online share'!$A$2:$E$63,5,FALSE)</f>
        <v>5.8082607645423612E-2</v>
      </c>
    </row>
    <row r="63" spans="1:4" x14ac:dyDescent="0.25">
      <c r="A63" t="s">
        <v>59</v>
      </c>
      <c r="B63" s="6">
        <v>0.74992821306977997</v>
      </c>
      <c r="C63" s="6">
        <f>VLOOKUP(A63,'[3]Online share'!$A$2:$D$63,4,FALSE)</f>
        <v>0.27503406821859105</v>
      </c>
      <c r="D63" s="6">
        <f>VLOOKUP(A63,'[3]Online share'!$A$2:$E$63,5,FALSE)</f>
        <v>5.5452297985832733E-2</v>
      </c>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27472-FAB1-4EC7-96C7-D97A6074ACB3}">
  <dimension ref="A1:AJ63"/>
  <sheetViews>
    <sheetView topLeftCell="AE1" zoomScale="110" zoomScaleNormal="110" workbookViewId="0">
      <selection activeCell="AK27" sqref="AK27"/>
    </sheetView>
  </sheetViews>
  <sheetFormatPr defaultColWidth="8.7109375" defaultRowHeight="15" x14ac:dyDescent="0.25"/>
  <cols>
    <col min="2" max="34" width="10.42578125" bestFit="1" customWidth="1"/>
  </cols>
  <sheetData>
    <row r="1" spans="1:36" x14ac:dyDescent="0.25">
      <c r="B1" s="11">
        <v>43466</v>
      </c>
      <c r="C1" s="11">
        <v>43497</v>
      </c>
      <c r="D1" s="11">
        <v>43525</v>
      </c>
      <c r="E1" s="11">
        <v>43556</v>
      </c>
      <c r="F1" s="11">
        <v>43586</v>
      </c>
      <c r="G1" s="11">
        <v>43617</v>
      </c>
      <c r="H1" s="11">
        <v>43647</v>
      </c>
      <c r="I1" s="11">
        <v>43678</v>
      </c>
      <c r="J1" s="11">
        <v>43709</v>
      </c>
      <c r="K1" s="11">
        <v>43739</v>
      </c>
      <c r="L1" s="11">
        <v>43770</v>
      </c>
      <c r="M1" s="11">
        <v>43800</v>
      </c>
      <c r="N1" s="11">
        <v>43831</v>
      </c>
      <c r="O1" s="11">
        <v>43862</v>
      </c>
      <c r="P1" s="11">
        <v>43891</v>
      </c>
      <c r="Q1" s="11">
        <v>43922</v>
      </c>
      <c r="R1" s="11">
        <v>43952</v>
      </c>
      <c r="S1" s="11">
        <v>43983</v>
      </c>
      <c r="T1" s="11">
        <v>44013</v>
      </c>
      <c r="U1" s="11">
        <v>44044</v>
      </c>
      <c r="V1" s="11">
        <v>44075</v>
      </c>
      <c r="W1" s="11">
        <v>44105</v>
      </c>
      <c r="X1" s="11">
        <v>44136</v>
      </c>
      <c r="Y1" s="11">
        <v>44166</v>
      </c>
      <c r="Z1" s="11">
        <v>44197</v>
      </c>
      <c r="AA1" s="11">
        <v>44228</v>
      </c>
      <c r="AB1" s="11">
        <v>44256</v>
      </c>
      <c r="AC1" s="11">
        <v>44287</v>
      </c>
      <c r="AD1" s="11">
        <v>44317</v>
      </c>
      <c r="AE1" s="11">
        <v>44348</v>
      </c>
      <c r="AF1" s="11">
        <v>44378</v>
      </c>
      <c r="AG1" s="11">
        <v>44409</v>
      </c>
      <c r="AH1" s="11">
        <v>44440</v>
      </c>
      <c r="AI1" t="s">
        <v>84</v>
      </c>
      <c r="AJ1" t="s">
        <v>91</v>
      </c>
    </row>
    <row r="2" spans="1:36" x14ac:dyDescent="0.25">
      <c r="A2" t="s">
        <v>7</v>
      </c>
      <c r="B2" s="6">
        <f>SUMIFS('all sales summary'!$I$2:$I$2047,'all sales summary'!$A$2:$A$2047,'Share city centre spend offline'!$A2,'all sales summary'!$B$2:$B$2047,'Share city centre spend offline'!B$1)</f>
        <v>0.18707204826078677</v>
      </c>
      <c r="C2" s="6">
        <f>SUMIFS('all sales summary'!$I$2:$I$2047,'all sales summary'!$A$2:$A$2047,'Share city centre spend offline'!$A2,'all sales summary'!$B$2:$B$2047,'Share city centre spend offline'!C$1)</f>
        <v>0.1890072688405206</v>
      </c>
      <c r="D2" s="6">
        <f>SUMIFS('all sales summary'!$I$2:$I$2047,'all sales summary'!$A$2:$A$2047,'Share city centre spend offline'!$A2,'all sales summary'!$B$2:$B$2047,'Share city centre spend offline'!D$1)</f>
        <v>0.19037137807689727</v>
      </c>
      <c r="E2" s="6">
        <f>SUMIFS('all sales summary'!$I$2:$I$2047,'all sales summary'!$A$2:$A$2047,'Share city centre spend offline'!$A2,'all sales summary'!$B$2:$B$2047,'Share city centre spend offline'!E$1)</f>
        <v>0.18962968324907872</v>
      </c>
      <c r="F2" s="6">
        <f>SUMIFS('all sales summary'!$I$2:$I$2047,'all sales summary'!$A$2:$A$2047,'Share city centre spend offline'!$A2,'all sales summary'!$B$2:$B$2047,'Share city centre spend offline'!F$1)</f>
        <v>0.19899723448317716</v>
      </c>
      <c r="G2" s="6">
        <f>SUMIFS('all sales summary'!$I$2:$I$2047,'all sales summary'!$A$2:$A$2047,'Share city centre spend offline'!$A2,'all sales summary'!$B$2:$B$2047,'Share city centre spend offline'!G$1)</f>
        <v>0.19959206838755372</v>
      </c>
      <c r="H2" s="6">
        <f>SUMIFS('all sales summary'!$I$2:$I$2047,'all sales summary'!$A$2:$A$2047,'Share city centre spend offline'!$A2,'all sales summary'!$B$2:$B$2047,'Share city centre spend offline'!H$1)</f>
        <v>0.19797994543201886</v>
      </c>
      <c r="I2" s="6">
        <f>SUMIFS('all sales summary'!$I$2:$I$2047,'all sales summary'!$A$2:$A$2047,'Share city centre spend offline'!$A2,'all sales summary'!$B$2:$B$2047,'Share city centre spend offline'!I$1)</f>
        <v>0.19366167067709456</v>
      </c>
      <c r="J2" s="6">
        <f>SUMIFS('all sales summary'!$I$2:$I$2047,'all sales summary'!$A$2:$A$2047,'Share city centre spend offline'!$A2,'all sales summary'!$B$2:$B$2047,'Share city centre spend offline'!J$1)</f>
        <v>0.1911126486070289</v>
      </c>
      <c r="K2" s="6">
        <f>SUMIFS('all sales summary'!$I$2:$I$2047,'all sales summary'!$A$2:$A$2047,'Share city centre spend offline'!$A2,'all sales summary'!$B$2:$B$2047,'Share city centre spend offline'!K$1)</f>
        <v>0.19273973934090882</v>
      </c>
      <c r="L2" s="6">
        <f>SUMIFS('all sales summary'!$I$2:$I$2047,'all sales summary'!$A$2:$A$2047,'Share city centre spend offline'!$A2,'all sales summary'!$B$2:$B$2047,'Share city centre spend offline'!L$1)</f>
        <v>0.20649210415914523</v>
      </c>
      <c r="M2" s="6">
        <f>SUMIFS('all sales summary'!$I$2:$I$2047,'all sales summary'!$A$2:$A$2047,'Share city centre spend offline'!$A2,'all sales summary'!$B$2:$B$2047,'Share city centre spend offline'!M$1)</f>
        <v>0.22834001761819053</v>
      </c>
      <c r="N2" s="6">
        <f>SUMIFS('all sales summary'!$I$2:$I$2047,'all sales summary'!$A$2:$A$2047,'Share city centre spend offline'!$A2,'all sales summary'!$B$2:$B$2047,'Share city centre spend offline'!N$1)</f>
        <v>0.17938562323595156</v>
      </c>
      <c r="O2" s="6">
        <f>SUMIFS('all sales summary'!$I$2:$I$2047,'all sales summary'!$A$2:$A$2047,'Share city centre spend offline'!$A2,'all sales summary'!$B$2:$B$2047,'Share city centre spend offline'!O$1)</f>
        <v>0.18449982908271123</v>
      </c>
      <c r="P2" s="6">
        <f>SUMIFS('all sales summary'!$I$2:$I$2047,'all sales summary'!$A$2:$A$2047,'Share city centre spend offline'!$A2,'all sales summary'!$B$2:$B$2047,'Share city centre spend offline'!P$1)</f>
        <v>0.1509208683551318</v>
      </c>
      <c r="Q2" s="6">
        <f>SUMIFS('all sales summary'!$I$2:$I$2047,'all sales summary'!$A$2:$A$2047,'Share city centre spend offline'!$A2,'all sales summary'!$B$2:$B$2047,'Share city centre spend offline'!Q$1)</f>
        <v>5.518013031917484E-2</v>
      </c>
      <c r="R2" s="6">
        <f>SUMIFS('all sales summary'!$I$2:$I$2047,'all sales summary'!$A$2:$A$2047,'Share city centre spend offline'!$A2,'all sales summary'!$B$2:$B$2047,'Share city centre spend offline'!R$1)</f>
        <v>5.0790551216366484E-2</v>
      </c>
      <c r="S2" s="6">
        <f>SUMIFS('all sales summary'!$I$2:$I$2047,'all sales summary'!$A$2:$A$2047,'Share city centre spend offline'!$A2,'all sales summary'!$B$2:$B$2047,'Share city centre spend offline'!S$1)</f>
        <v>5.6440733437174623E-2</v>
      </c>
      <c r="T2" s="6">
        <f>SUMIFS('all sales summary'!$I$2:$I$2047,'all sales summary'!$A$2:$A$2047,'Share city centre spend offline'!$A2,'all sales summary'!$B$2:$B$2047,'Share city centre spend offline'!T$1)</f>
        <v>0.13586248724963551</v>
      </c>
      <c r="U2" s="6">
        <f>SUMIFS('all sales summary'!$I$2:$I$2047,'all sales summary'!$A$2:$A$2047,'Share city centre spend offline'!$A2,'all sales summary'!$B$2:$B$2047,'Share city centre spend offline'!U$1)</f>
        <v>0.13728701239392024</v>
      </c>
      <c r="V2" s="6">
        <f>SUMIFS('all sales summary'!$I$2:$I$2047,'all sales summary'!$A$2:$A$2047,'Share city centre spend offline'!$A2,'all sales summary'!$B$2:$B$2047,'Share city centre spend offline'!V$1)</f>
        <v>0.15793750505880558</v>
      </c>
      <c r="W2" s="6">
        <f>SUMIFS('all sales summary'!$I$2:$I$2047,'all sales summary'!$A$2:$A$2047,'Share city centre spend offline'!$A2,'all sales summary'!$B$2:$B$2047,'Share city centre spend offline'!W$1)</f>
        <v>0.16211160992595078</v>
      </c>
      <c r="X2" s="6">
        <f>SUMIFS('all sales summary'!$I$2:$I$2047,'all sales summary'!$A$2:$A$2047,'Share city centre spend offline'!$A2,'all sales summary'!$B$2:$B$2047,'Share city centre spend offline'!X$1)</f>
        <v>0.17826635355089901</v>
      </c>
      <c r="Y2" s="6">
        <f>SUMIFS('all sales summary'!$I$2:$I$2047,'all sales summary'!$A$2:$A$2047,'Share city centre spend offline'!$A2,'all sales summary'!$B$2:$B$2047,'Share city centre spend offline'!Y$1)</f>
        <v>0.18803809114708081</v>
      </c>
      <c r="Z2" s="6">
        <f>SUMIFS('all sales summary'!$I$2:$I$2047,'all sales summary'!$A$2:$A$2047,'Share city centre spend offline'!$A2,'all sales summary'!$B$2:$B$2047,'Share city centre spend offline'!Z$1)</f>
        <v>6.9187597200030301E-2</v>
      </c>
      <c r="AA2" s="6">
        <f>SUMIFS('all sales summary'!$I$2:$I$2047,'all sales summary'!$A$2:$A$2047,'Share city centre spend offline'!$A2,'all sales summary'!$B$2:$B$2047,'Share city centre spend offline'!AA$1)</f>
        <v>7.0181241602055508E-2</v>
      </c>
      <c r="AB2" s="6">
        <f>SUMIFS('all sales summary'!$I$2:$I$2047,'all sales summary'!$A$2:$A$2047,'Share city centre spend offline'!$A2,'all sales summary'!$B$2:$B$2047,'Share city centre spend offline'!AB$1)</f>
        <v>6.9752381560229448E-2</v>
      </c>
      <c r="AC2" s="6">
        <f>SUMIFS('all sales summary'!$I$2:$I$2047,'all sales summary'!$A$2:$A$2047,'Share city centre spend offline'!$A2,'all sales summary'!$B$2:$B$2047,'Share city centre spend offline'!AC$1)</f>
        <v>9.7436111260744376E-2</v>
      </c>
      <c r="AD2" s="6">
        <f>SUMIFS('all sales summary'!$I$2:$I$2047,'all sales summary'!$A$2:$A$2047,'Share city centre spend offline'!$A2,'all sales summary'!$B$2:$B$2047,'Share city centre spend offline'!AD$1)</f>
        <v>0.15973902817751406</v>
      </c>
      <c r="AE2" s="6">
        <f>SUMIFS('all sales summary'!$I$2:$I$2047,'all sales summary'!$A$2:$A$2047,'Share city centre spend offline'!$A2,'all sales summary'!$B$2:$B$2047,'Share city centre spend offline'!AE$1)</f>
        <v>0.15681733937307449</v>
      </c>
      <c r="AF2" s="6">
        <f>SUMIFS('all sales summary'!$I$2:$I$2047,'all sales summary'!$A$2:$A$2047,'Share city centre spend offline'!$A2,'all sales summary'!$B$2:$B$2047,'Share city centre spend offline'!AF$1)</f>
        <v>0.15756273366646034</v>
      </c>
      <c r="AG2" s="6">
        <f>SUMIFS('all sales summary'!$I$2:$I$2047,'all sales summary'!$A$2:$A$2047,'Share city centre spend offline'!$A2,'all sales summary'!$B$2:$B$2047,'Share city centre spend offline'!AG$1)</f>
        <v>0.16501586290884551</v>
      </c>
      <c r="AH2" s="6">
        <f>SUMIFS('all sales summary'!$I$2:$I$2047,'all sales summary'!$A$2:$A$2047,'Share city centre spend offline'!$A2,'all sales summary'!$B$2:$B$2047,'Share city centre spend offline'!AH$1)</f>
        <v>0.17065743856392054</v>
      </c>
      <c r="AI2" s="12">
        <f>(AH2-B2)*100</f>
        <v>-1.6414609696866229</v>
      </c>
      <c r="AJ2" s="20">
        <f>(AH2-J2)*100</f>
        <v>-2.0455210043108352</v>
      </c>
    </row>
    <row r="3" spans="1:36" x14ac:dyDescent="0.25">
      <c r="A3" t="s">
        <v>8</v>
      </c>
      <c r="B3" s="6">
        <f>SUMIFS('all sales summary'!$I$2:$I$2047,'all sales summary'!$A$2:$A$2047,'Share city centre spend offline'!$A3,'all sales summary'!$B$2:$B$2047,'Share city centre spend offline'!B$1)</f>
        <v>1.898583119253543E-2</v>
      </c>
      <c r="C3" s="6">
        <f>SUMIFS('all sales summary'!$I$2:$I$2047,'all sales summary'!$A$2:$A$2047,'Share city centre spend offline'!$A3,'all sales summary'!$B$2:$B$2047,'Share city centre spend offline'!C$1)</f>
        <v>2.4120400820490297E-2</v>
      </c>
      <c r="D3" s="6">
        <f>SUMIFS('all sales summary'!$I$2:$I$2047,'all sales summary'!$A$2:$A$2047,'Share city centre spend offline'!$A3,'all sales summary'!$B$2:$B$2047,'Share city centre spend offline'!D$1)</f>
        <v>1.7609722057406751E-2</v>
      </c>
      <c r="E3" s="6">
        <f>SUMIFS('all sales summary'!$I$2:$I$2047,'all sales summary'!$A$2:$A$2047,'Share city centre spend offline'!$A3,'all sales summary'!$B$2:$B$2047,'Share city centre spend offline'!E$1)</f>
        <v>1.8608216730784718E-2</v>
      </c>
      <c r="F3" s="6">
        <f>SUMIFS('all sales summary'!$I$2:$I$2047,'all sales summary'!$A$2:$A$2047,'Share city centre spend offline'!$A3,'all sales summary'!$B$2:$B$2047,'Share city centre spend offline'!F$1)</f>
        <v>1.6381044408305869E-2</v>
      </c>
      <c r="G3" s="6">
        <f>SUMIFS('all sales summary'!$I$2:$I$2047,'all sales summary'!$A$2:$A$2047,'Share city centre spend offline'!$A3,'all sales summary'!$B$2:$B$2047,'Share city centre spend offline'!G$1)</f>
        <v>1.5454122047587929E-2</v>
      </c>
      <c r="H3" s="6">
        <f>SUMIFS('all sales summary'!$I$2:$I$2047,'all sales summary'!$A$2:$A$2047,'Share city centre spend offline'!$A3,'all sales summary'!$B$2:$B$2047,'Share city centre spend offline'!H$1)</f>
        <v>1.7678652686061783E-2</v>
      </c>
      <c r="I3" s="6">
        <f>SUMIFS('all sales summary'!$I$2:$I$2047,'all sales summary'!$A$2:$A$2047,'Share city centre spend offline'!$A3,'all sales summary'!$B$2:$B$2047,'Share city centre spend offline'!I$1)</f>
        <v>1.8246032392884189E-2</v>
      </c>
      <c r="J3" s="6">
        <f>SUMIFS('all sales summary'!$I$2:$I$2047,'all sales summary'!$A$2:$A$2047,'Share city centre spend offline'!$A3,'all sales summary'!$B$2:$B$2047,'Share city centre spend offline'!J$1)</f>
        <v>1.7038742749999763E-2</v>
      </c>
      <c r="K3" s="6">
        <f>SUMIFS('all sales summary'!$I$2:$I$2047,'all sales summary'!$A$2:$A$2047,'Share city centre spend offline'!$A3,'all sales summary'!$B$2:$B$2047,'Share city centre spend offline'!K$1)</f>
        <v>1.908367246415902E-2</v>
      </c>
      <c r="L3" s="6">
        <f>SUMIFS('all sales summary'!$I$2:$I$2047,'all sales summary'!$A$2:$A$2047,'Share city centre spend offline'!$A3,'all sales summary'!$B$2:$B$2047,'Share city centre spend offline'!L$1)</f>
        <v>1.6478931478795283E-2</v>
      </c>
      <c r="M3" s="6">
        <f>SUMIFS('all sales summary'!$I$2:$I$2047,'all sales summary'!$A$2:$A$2047,'Share city centre spend offline'!$A3,'all sales summary'!$B$2:$B$2047,'Share city centre spend offline'!M$1)</f>
        <v>1.5202352113748454E-2</v>
      </c>
      <c r="N3" s="6">
        <f>SUMIFS('all sales summary'!$I$2:$I$2047,'all sales summary'!$A$2:$A$2047,'Share city centre spend offline'!$A3,'all sales summary'!$B$2:$B$2047,'Share city centre spend offline'!N$1)</f>
        <v>1.9272267630205956E-2</v>
      </c>
      <c r="O3" s="6">
        <f>SUMIFS('all sales summary'!$I$2:$I$2047,'all sales summary'!$A$2:$A$2047,'Share city centre spend offline'!$A3,'all sales summary'!$B$2:$B$2047,'Share city centre spend offline'!O$1)</f>
        <v>2.1995025133263908E-2</v>
      </c>
      <c r="P3" s="6">
        <f>SUMIFS('all sales summary'!$I$2:$I$2047,'all sales summary'!$A$2:$A$2047,'Share city centre spend offline'!$A3,'all sales summary'!$B$2:$B$2047,'Share city centre spend offline'!P$1)</f>
        <v>1.6427261401712946E-2</v>
      </c>
      <c r="Q3" s="6">
        <f>SUMIFS('all sales summary'!$I$2:$I$2047,'all sales summary'!$A$2:$A$2047,'Share city centre spend offline'!$A3,'all sales summary'!$B$2:$B$2047,'Share city centre spend offline'!Q$1)</f>
        <v>1.0417832444848179E-2</v>
      </c>
      <c r="R3" s="6">
        <f>SUMIFS('all sales summary'!$I$2:$I$2047,'all sales summary'!$A$2:$A$2047,'Share city centre spend offline'!$A3,'all sales summary'!$B$2:$B$2047,'Share city centre spend offline'!R$1)</f>
        <v>9.2354095806352534E-3</v>
      </c>
      <c r="S3" s="6">
        <f>SUMIFS('all sales summary'!$I$2:$I$2047,'all sales summary'!$A$2:$A$2047,'Share city centre spend offline'!$A3,'all sales summary'!$B$2:$B$2047,'Share city centre spend offline'!S$1)</f>
        <v>9.8827795579193457E-3</v>
      </c>
      <c r="T3" s="6">
        <f>SUMIFS('all sales summary'!$I$2:$I$2047,'all sales summary'!$A$2:$A$2047,'Share city centre spend offline'!$A3,'all sales summary'!$B$2:$B$2047,'Share city centre spend offline'!T$1)</f>
        <v>1.5376373566917859E-2</v>
      </c>
      <c r="U3" s="6">
        <f>SUMIFS('all sales summary'!$I$2:$I$2047,'all sales summary'!$A$2:$A$2047,'Share city centre spend offline'!$A3,'all sales summary'!$B$2:$B$2047,'Share city centre spend offline'!U$1)</f>
        <v>1.2640619745596172E-2</v>
      </c>
      <c r="V3" s="6">
        <f>SUMIFS('all sales summary'!$I$2:$I$2047,'all sales summary'!$A$2:$A$2047,'Share city centre spend offline'!$A3,'all sales summary'!$B$2:$B$2047,'Share city centre spend offline'!V$1)</f>
        <v>1.3830013329283325E-2</v>
      </c>
      <c r="W3" s="6">
        <f>SUMIFS('all sales summary'!$I$2:$I$2047,'all sales summary'!$A$2:$A$2047,'Share city centre spend offline'!$A3,'all sales summary'!$B$2:$B$2047,'Share city centre spend offline'!W$1)</f>
        <v>1.3063254989832225E-2</v>
      </c>
      <c r="X3" s="6">
        <f>SUMIFS('all sales summary'!$I$2:$I$2047,'all sales summary'!$A$2:$A$2047,'Share city centre spend offline'!$A3,'all sales summary'!$B$2:$B$2047,'Share city centre spend offline'!X$1)</f>
        <v>1.1678963643881581E-2</v>
      </c>
      <c r="Y3" s="6">
        <f>SUMIFS('all sales summary'!$I$2:$I$2047,'all sales summary'!$A$2:$A$2047,'Share city centre spend offline'!$A3,'all sales summary'!$B$2:$B$2047,'Share city centre spend offline'!Y$1)</f>
        <v>1.3513733682972156E-2</v>
      </c>
      <c r="Z3" s="6">
        <f>SUMIFS('all sales summary'!$I$2:$I$2047,'all sales summary'!$A$2:$A$2047,'Share city centre spend offline'!$A3,'all sales summary'!$B$2:$B$2047,'Share city centre spend offline'!Z$1)</f>
        <v>1.2798743756770663E-2</v>
      </c>
      <c r="AA3" s="6">
        <f>SUMIFS('all sales summary'!$I$2:$I$2047,'all sales summary'!$A$2:$A$2047,'Share city centre spend offline'!$A3,'all sales summary'!$B$2:$B$2047,'Share city centre spend offline'!AA$1)</f>
        <v>1.2566898606143821E-2</v>
      </c>
      <c r="AB3" s="6">
        <f>SUMIFS('all sales summary'!$I$2:$I$2047,'all sales summary'!$A$2:$A$2047,'Share city centre spend offline'!$A3,'all sales summary'!$B$2:$B$2047,'Share city centre spend offline'!AB$1)</f>
        <v>1.1811169932051131E-2</v>
      </c>
      <c r="AC3" s="6">
        <f>SUMIFS('all sales summary'!$I$2:$I$2047,'all sales summary'!$A$2:$A$2047,'Share city centre spend offline'!$A3,'all sales summary'!$B$2:$B$2047,'Share city centre spend offline'!AC$1)</f>
        <v>1.2914991901739113E-2</v>
      </c>
      <c r="AD3" s="6">
        <f>SUMIFS('all sales summary'!$I$2:$I$2047,'all sales summary'!$A$2:$A$2047,'Share city centre spend offline'!$A3,'all sales summary'!$B$2:$B$2047,'Share city centre spend offline'!AD$1)</f>
        <v>1.5069650313806929E-2</v>
      </c>
      <c r="AE3" s="6">
        <f>SUMIFS('all sales summary'!$I$2:$I$2047,'all sales summary'!$A$2:$A$2047,'Share city centre spend offline'!$A3,'all sales summary'!$B$2:$B$2047,'Share city centre spend offline'!AE$1)</f>
        <v>1.4164077569962494E-2</v>
      </c>
      <c r="AF3" s="6">
        <f>SUMIFS('all sales summary'!$I$2:$I$2047,'all sales summary'!$A$2:$A$2047,'Share city centre spend offline'!$A3,'all sales summary'!$B$2:$B$2047,'Share city centre spend offline'!AF$1)</f>
        <v>1.4259291136198768E-2</v>
      </c>
      <c r="AG3" s="6">
        <f>SUMIFS('all sales summary'!$I$2:$I$2047,'all sales summary'!$A$2:$A$2047,'Share city centre spend offline'!$A3,'all sales summary'!$B$2:$B$2047,'Share city centre spend offline'!AG$1)</f>
        <v>1.7383212806410669E-2</v>
      </c>
      <c r="AH3" s="6">
        <f>SUMIFS('all sales summary'!$I$2:$I$2047,'all sales summary'!$A$2:$A$2047,'Share city centre spend offline'!$A3,'all sales summary'!$B$2:$B$2047,'Share city centre spend offline'!AH$1)</f>
        <v>1.7001811565829705E-2</v>
      </c>
      <c r="AI3" s="12">
        <f t="shared" ref="AI3:AI63" si="0">(AH3-B3)*100</f>
        <v>-0.19840196267057256</v>
      </c>
      <c r="AJ3" s="20">
        <f t="shared" ref="AJ3:AJ63" si="1">(AH3-J3)*100</f>
        <v>-3.693118417005814E-3</v>
      </c>
    </row>
    <row r="4" spans="1:36" x14ac:dyDescent="0.25">
      <c r="A4" t="s">
        <v>9</v>
      </c>
      <c r="B4" s="6">
        <f>SUMIFS('all sales summary'!$I$2:$I$2047,'all sales summary'!$A$2:$A$2047,'Share city centre spend offline'!$A4,'all sales summary'!$B$2:$B$2047,'Share city centre spend offline'!B$1)</f>
        <v>0.11589041088795382</v>
      </c>
      <c r="C4" s="6">
        <f>SUMIFS('all sales summary'!$I$2:$I$2047,'all sales summary'!$A$2:$A$2047,'Share city centre spend offline'!$A4,'all sales summary'!$B$2:$B$2047,'Share city centre spend offline'!C$1)</f>
        <v>0.11034460125971859</v>
      </c>
      <c r="D4" s="6">
        <f>SUMIFS('all sales summary'!$I$2:$I$2047,'all sales summary'!$A$2:$A$2047,'Share city centre spend offline'!$A4,'all sales summary'!$B$2:$B$2047,'Share city centre spend offline'!D$1)</f>
        <v>0.11088458875626754</v>
      </c>
      <c r="E4" s="6">
        <f>SUMIFS('all sales summary'!$I$2:$I$2047,'all sales summary'!$A$2:$A$2047,'Share city centre spend offline'!$A4,'all sales summary'!$B$2:$B$2047,'Share city centre spend offline'!E$1)</f>
        <v>0.113425538257239</v>
      </c>
      <c r="F4" s="6">
        <f>SUMIFS('all sales summary'!$I$2:$I$2047,'all sales summary'!$A$2:$A$2047,'Share city centre spend offline'!$A4,'all sales summary'!$B$2:$B$2047,'Share city centre spend offline'!F$1)</f>
        <v>0.11352601534256693</v>
      </c>
      <c r="G4" s="6">
        <f>SUMIFS('all sales summary'!$I$2:$I$2047,'all sales summary'!$A$2:$A$2047,'Share city centre spend offline'!$A4,'all sales summary'!$B$2:$B$2047,'Share city centre spend offline'!G$1)</f>
        <v>0.11225842065258838</v>
      </c>
      <c r="H4" s="6">
        <f>SUMIFS('all sales summary'!$I$2:$I$2047,'all sales summary'!$A$2:$A$2047,'Share city centre spend offline'!$A4,'all sales summary'!$B$2:$B$2047,'Share city centre spend offline'!H$1)</f>
        <v>0.11532088060061393</v>
      </c>
      <c r="I4" s="6">
        <f>SUMIFS('all sales summary'!$I$2:$I$2047,'all sales summary'!$A$2:$A$2047,'Share city centre spend offline'!$A4,'all sales summary'!$B$2:$B$2047,'Share city centre spend offline'!I$1)</f>
        <v>0.11035403395421101</v>
      </c>
      <c r="J4" s="6">
        <f>SUMIFS('all sales summary'!$I$2:$I$2047,'all sales summary'!$A$2:$A$2047,'Share city centre spend offline'!$A4,'all sales summary'!$B$2:$B$2047,'Share city centre spend offline'!J$1)</f>
        <v>0.11156690640564219</v>
      </c>
      <c r="K4" s="6">
        <f>SUMIFS('all sales summary'!$I$2:$I$2047,'all sales summary'!$A$2:$A$2047,'Share city centre spend offline'!$A4,'all sales summary'!$B$2:$B$2047,'Share city centre spend offline'!K$1)</f>
        <v>0.11362783294159304</v>
      </c>
      <c r="L4" s="6">
        <f>SUMIFS('all sales summary'!$I$2:$I$2047,'all sales summary'!$A$2:$A$2047,'Share city centre spend offline'!$A4,'all sales summary'!$B$2:$B$2047,'Share city centre spend offline'!L$1)</f>
        <v>0.11816398701710679</v>
      </c>
      <c r="M4" s="6">
        <f>SUMIFS('all sales summary'!$I$2:$I$2047,'all sales summary'!$A$2:$A$2047,'Share city centre spend offline'!$A4,'all sales summary'!$B$2:$B$2047,'Share city centre spend offline'!M$1)</f>
        <v>0.1278607560760267</v>
      </c>
      <c r="N4" s="6">
        <f>SUMIFS('all sales summary'!$I$2:$I$2047,'all sales summary'!$A$2:$A$2047,'Share city centre spend offline'!$A4,'all sales summary'!$B$2:$B$2047,'Share city centre spend offline'!N$1)</f>
        <v>0.11102402142933827</v>
      </c>
      <c r="O4" s="6">
        <f>SUMIFS('all sales summary'!$I$2:$I$2047,'all sales summary'!$A$2:$A$2047,'Share city centre spend offline'!$A4,'all sales summary'!$B$2:$B$2047,'Share city centre spend offline'!O$1)</f>
        <v>0.11316000820721155</v>
      </c>
      <c r="P4" s="6">
        <f>SUMIFS('all sales summary'!$I$2:$I$2047,'all sales summary'!$A$2:$A$2047,'Share city centre spend offline'!$A4,'all sales summary'!$B$2:$B$2047,'Share city centre spend offline'!P$1)</f>
        <v>9.3382018718702595E-2</v>
      </c>
      <c r="Q4" s="6">
        <f>SUMIFS('all sales summary'!$I$2:$I$2047,'all sales summary'!$A$2:$A$2047,'Share city centre spend offline'!$A4,'all sales summary'!$B$2:$B$2047,'Share city centre spend offline'!Q$1)</f>
        <v>5.7980347208218583E-2</v>
      </c>
      <c r="R4" s="6">
        <f>SUMIFS('all sales summary'!$I$2:$I$2047,'all sales summary'!$A$2:$A$2047,'Share city centre spend offline'!$A4,'all sales summary'!$B$2:$B$2047,'Share city centre spend offline'!R$1)</f>
        <v>5.8664003945417043E-2</v>
      </c>
      <c r="S4" s="6">
        <f>SUMIFS('all sales summary'!$I$2:$I$2047,'all sales summary'!$A$2:$A$2047,'Share city centre spend offline'!$A4,'all sales summary'!$B$2:$B$2047,'Share city centre spend offline'!S$1)</f>
        <v>7.5269382093849313E-2</v>
      </c>
      <c r="T4" s="6">
        <f>SUMIFS('all sales summary'!$I$2:$I$2047,'all sales summary'!$A$2:$A$2047,'Share city centre spend offline'!$A4,'all sales summary'!$B$2:$B$2047,'Share city centre spend offline'!T$1)</f>
        <v>9.2639306437216337E-2</v>
      </c>
      <c r="U4" s="6">
        <f>SUMIFS('all sales summary'!$I$2:$I$2047,'all sales summary'!$A$2:$A$2047,'Share city centre spend offline'!$A4,'all sales summary'!$B$2:$B$2047,'Share city centre spend offline'!U$1)</f>
        <v>0.10078715780701761</v>
      </c>
      <c r="V4" s="6">
        <f>SUMIFS('all sales summary'!$I$2:$I$2047,'all sales summary'!$A$2:$A$2047,'Share city centre spend offline'!$A4,'all sales summary'!$B$2:$B$2047,'Share city centre spend offline'!V$1)</f>
        <v>9.8555237135198773E-2</v>
      </c>
      <c r="W4" s="6">
        <f>SUMIFS('all sales summary'!$I$2:$I$2047,'all sales summary'!$A$2:$A$2047,'Share city centre spend offline'!$A4,'all sales summary'!$B$2:$B$2047,'Share city centre spend offline'!W$1)</f>
        <v>9.5204662308029084E-2</v>
      </c>
      <c r="X4" s="6">
        <f>SUMIFS('all sales summary'!$I$2:$I$2047,'all sales summary'!$A$2:$A$2047,'Share city centre spend offline'!$A4,'all sales summary'!$B$2:$B$2047,'Share city centre spend offline'!X$1)</f>
        <v>8.1369118140097424E-2</v>
      </c>
      <c r="Y4" s="6">
        <f>SUMIFS('all sales summary'!$I$2:$I$2047,'all sales summary'!$A$2:$A$2047,'Share city centre spend offline'!$A4,'all sales summary'!$B$2:$B$2047,'Share city centre spend offline'!Y$1)</f>
        <v>0.1086428410786817</v>
      </c>
      <c r="Z4" s="6">
        <f>SUMIFS('all sales summary'!$I$2:$I$2047,'all sales summary'!$A$2:$A$2047,'Share city centre spend offline'!$A4,'all sales summary'!$B$2:$B$2047,'Share city centre spend offline'!Z$1)</f>
        <v>7.0227636291952125E-2</v>
      </c>
      <c r="AA4" s="6">
        <f>SUMIFS('all sales summary'!$I$2:$I$2047,'all sales summary'!$A$2:$A$2047,'Share city centre spend offline'!$A4,'all sales summary'!$B$2:$B$2047,'Share city centre spend offline'!AA$1)</f>
        <v>6.9793613809611396E-2</v>
      </c>
      <c r="AB4" s="6">
        <f>SUMIFS('all sales summary'!$I$2:$I$2047,'all sales summary'!$A$2:$A$2047,'Share city centre spend offline'!$A4,'all sales summary'!$B$2:$B$2047,'Share city centre spend offline'!AB$1)</f>
        <v>6.9585302104631208E-2</v>
      </c>
      <c r="AC4" s="6">
        <f>SUMIFS('all sales summary'!$I$2:$I$2047,'all sales summary'!$A$2:$A$2047,'Share city centre spend offline'!$A4,'all sales summary'!$B$2:$B$2047,'Share city centre spend offline'!AC$1)</f>
        <v>9.0628840774143307E-2</v>
      </c>
      <c r="AD4" s="6">
        <f>SUMIFS('all sales summary'!$I$2:$I$2047,'all sales summary'!$A$2:$A$2047,'Share city centre spend offline'!$A4,'all sales summary'!$B$2:$B$2047,'Share city centre spend offline'!AD$1)</f>
        <v>9.6980775423126275E-2</v>
      </c>
      <c r="AE4" s="6">
        <f>SUMIFS('all sales summary'!$I$2:$I$2047,'all sales summary'!$A$2:$A$2047,'Share city centre spend offline'!$A4,'all sales summary'!$B$2:$B$2047,'Share city centre spend offline'!AE$1)</f>
        <v>0.10142539568295014</v>
      </c>
      <c r="AF4" s="6">
        <f>SUMIFS('all sales summary'!$I$2:$I$2047,'all sales summary'!$A$2:$A$2047,'Share city centre spend offline'!$A4,'all sales summary'!$B$2:$B$2047,'Share city centre spend offline'!AF$1)</f>
        <v>0.10093452791477818</v>
      </c>
      <c r="AG4" s="6">
        <f>SUMIFS('all sales summary'!$I$2:$I$2047,'all sales summary'!$A$2:$A$2047,'Share city centre spend offline'!$A4,'all sales summary'!$B$2:$B$2047,'Share city centre spend offline'!AG$1)</f>
        <v>0.103315840523772</v>
      </c>
      <c r="AH4" s="6">
        <f>SUMIFS('all sales summary'!$I$2:$I$2047,'all sales summary'!$A$2:$A$2047,'Share city centre spend offline'!$A4,'all sales summary'!$B$2:$B$2047,'Share city centre spend offline'!AH$1)</f>
        <v>0.10798126725310946</v>
      </c>
      <c r="AI4" s="12">
        <f t="shared" si="0"/>
        <v>-0.79091436348443644</v>
      </c>
      <c r="AJ4" s="20">
        <f t="shared" si="1"/>
        <v>-0.3585639152532738</v>
      </c>
    </row>
    <row r="5" spans="1:36" x14ac:dyDescent="0.25">
      <c r="A5" t="s">
        <v>10</v>
      </c>
      <c r="B5" s="6">
        <f>SUMIFS('all sales summary'!$I$2:$I$2047,'all sales summary'!$A$2:$A$2047,'Share city centre spend offline'!$A5,'all sales summary'!$B$2:$B$2047,'Share city centre spend offline'!B$1)</f>
        <v>0.13309824275764862</v>
      </c>
      <c r="C5" s="6">
        <f>SUMIFS('all sales summary'!$I$2:$I$2047,'all sales summary'!$A$2:$A$2047,'Share city centre spend offline'!$A5,'all sales summary'!$B$2:$B$2047,'Share city centre spend offline'!C$1)</f>
        <v>0.12603968611492652</v>
      </c>
      <c r="D5" s="6">
        <f>SUMIFS('all sales summary'!$I$2:$I$2047,'all sales summary'!$A$2:$A$2047,'Share city centre spend offline'!$A5,'all sales summary'!$B$2:$B$2047,'Share city centre spend offline'!D$1)</f>
        <v>0.12899973894698885</v>
      </c>
      <c r="E5" s="6">
        <f>SUMIFS('all sales summary'!$I$2:$I$2047,'all sales summary'!$A$2:$A$2047,'Share city centre spend offline'!$A5,'all sales summary'!$B$2:$B$2047,'Share city centre spend offline'!E$1)</f>
        <v>0.12443401233032533</v>
      </c>
      <c r="F5" s="6">
        <f>SUMIFS('all sales summary'!$I$2:$I$2047,'all sales summary'!$A$2:$A$2047,'Share city centre spend offline'!$A5,'all sales summary'!$B$2:$B$2047,'Share city centre spend offline'!F$1)</f>
        <v>0.12790252482433626</v>
      </c>
      <c r="G5" s="6">
        <f>SUMIFS('all sales summary'!$I$2:$I$2047,'all sales summary'!$A$2:$A$2047,'Share city centre spend offline'!$A5,'all sales summary'!$B$2:$B$2047,'Share city centre spend offline'!G$1)</f>
        <v>0.12873891047693006</v>
      </c>
      <c r="H5" s="6">
        <f>SUMIFS('all sales summary'!$I$2:$I$2047,'all sales summary'!$A$2:$A$2047,'Share city centre spend offline'!$A5,'all sales summary'!$B$2:$B$2047,'Share city centre spend offline'!H$1)</f>
        <v>0.12747428554409868</v>
      </c>
      <c r="I5" s="6">
        <f>SUMIFS('all sales summary'!$I$2:$I$2047,'all sales summary'!$A$2:$A$2047,'Share city centre spend offline'!$A5,'all sales summary'!$B$2:$B$2047,'Share city centre spend offline'!I$1)</f>
        <v>0.12584893947234471</v>
      </c>
      <c r="J5" s="6">
        <f>SUMIFS('all sales summary'!$I$2:$I$2047,'all sales summary'!$A$2:$A$2047,'Share city centre spend offline'!$A5,'all sales summary'!$B$2:$B$2047,'Share city centre spend offline'!J$1)</f>
        <v>0.12255396811826187</v>
      </c>
      <c r="K5" s="6">
        <f>SUMIFS('all sales summary'!$I$2:$I$2047,'all sales summary'!$A$2:$A$2047,'Share city centre spend offline'!$A5,'all sales summary'!$B$2:$B$2047,'Share city centre spend offline'!K$1)</f>
        <v>0.12657454660950848</v>
      </c>
      <c r="L5" s="6">
        <f>SUMIFS('all sales summary'!$I$2:$I$2047,'all sales summary'!$A$2:$A$2047,'Share city centre spend offline'!$A5,'all sales summary'!$B$2:$B$2047,'Share city centre spend offline'!L$1)</f>
        <v>0.13416403559192203</v>
      </c>
      <c r="M5" s="6">
        <f>SUMIFS('all sales summary'!$I$2:$I$2047,'all sales summary'!$A$2:$A$2047,'Share city centre spend offline'!$A5,'all sales summary'!$B$2:$B$2047,'Share city centre spend offline'!M$1)</f>
        <v>0.15197035425491637</v>
      </c>
      <c r="N5" s="6">
        <f>SUMIFS('all sales summary'!$I$2:$I$2047,'all sales summary'!$A$2:$A$2047,'Share city centre spend offline'!$A5,'all sales summary'!$B$2:$B$2047,'Share city centre spend offline'!N$1)</f>
        <v>0.11972034959609555</v>
      </c>
      <c r="O5" s="6">
        <f>SUMIFS('all sales summary'!$I$2:$I$2047,'all sales summary'!$A$2:$A$2047,'Share city centre spend offline'!$A5,'all sales summary'!$B$2:$B$2047,'Share city centre spend offline'!O$1)</f>
        <v>0.12032573581704657</v>
      </c>
      <c r="P5" s="6">
        <f>SUMIFS('all sales summary'!$I$2:$I$2047,'all sales summary'!$A$2:$A$2047,'Share city centre spend offline'!$A5,'all sales summary'!$B$2:$B$2047,'Share city centre spend offline'!P$1)</f>
        <v>0.1046422544004422</v>
      </c>
      <c r="Q5" s="6">
        <f>SUMIFS('all sales summary'!$I$2:$I$2047,'all sales summary'!$A$2:$A$2047,'Share city centre spend offline'!$A5,'all sales summary'!$B$2:$B$2047,'Share city centre spend offline'!Q$1)</f>
        <v>8.7442718499888786E-2</v>
      </c>
      <c r="R5" s="6">
        <f>SUMIFS('all sales summary'!$I$2:$I$2047,'all sales summary'!$A$2:$A$2047,'Share city centre spend offline'!$A5,'all sales summary'!$B$2:$B$2047,'Share city centre spend offline'!R$1)</f>
        <v>8.4866764790468022E-2</v>
      </c>
      <c r="S5" s="6">
        <f>SUMIFS('all sales summary'!$I$2:$I$2047,'all sales summary'!$A$2:$A$2047,'Share city centre spend offline'!$A5,'all sales summary'!$B$2:$B$2047,'Share city centre spend offline'!S$1)</f>
        <v>9.6078033515202527E-2</v>
      </c>
      <c r="T5" s="6">
        <f>SUMIFS('all sales summary'!$I$2:$I$2047,'all sales summary'!$A$2:$A$2047,'Share city centre spend offline'!$A5,'all sales summary'!$B$2:$B$2047,'Share city centre spend offline'!T$1)</f>
        <v>0.10932342149458531</v>
      </c>
      <c r="U5" s="6">
        <f>SUMIFS('all sales summary'!$I$2:$I$2047,'all sales summary'!$A$2:$A$2047,'Share city centre spend offline'!$A5,'all sales summary'!$B$2:$B$2047,'Share city centre spend offline'!U$1)</f>
        <v>0.11414523272254995</v>
      </c>
      <c r="V5" s="6">
        <f>SUMIFS('all sales summary'!$I$2:$I$2047,'all sales summary'!$A$2:$A$2047,'Share city centre spend offline'!$A5,'all sales summary'!$B$2:$B$2047,'Share city centre spend offline'!V$1)</f>
        <v>0.11798203401309057</v>
      </c>
      <c r="W5" s="6">
        <f>SUMIFS('all sales summary'!$I$2:$I$2047,'all sales summary'!$A$2:$A$2047,'Share city centre spend offline'!$A5,'all sales summary'!$B$2:$B$2047,'Share city centre spend offline'!W$1)</f>
        <v>0.11255360520241704</v>
      </c>
      <c r="X5" s="6">
        <f>SUMIFS('all sales summary'!$I$2:$I$2047,'all sales summary'!$A$2:$A$2047,'Share city centre spend offline'!$A5,'all sales summary'!$B$2:$B$2047,'Share city centre spend offline'!X$1)</f>
        <v>9.6476472633167942E-2</v>
      </c>
      <c r="Y5" s="6">
        <f>SUMIFS('all sales summary'!$I$2:$I$2047,'all sales summary'!$A$2:$A$2047,'Share city centre spend offline'!$A5,'all sales summary'!$B$2:$B$2047,'Share city centre spend offline'!Y$1)</f>
        <v>0.11920375390474829</v>
      </c>
      <c r="Z5" s="6">
        <f>SUMIFS('all sales summary'!$I$2:$I$2047,'all sales summary'!$A$2:$A$2047,'Share city centre spend offline'!$A5,'all sales summary'!$B$2:$B$2047,'Share city centre spend offline'!Z$1)</f>
        <v>7.9125860017291105E-2</v>
      </c>
      <c r="AA5" s="6">
        <f>SUMIFS('all sales summary'!$I$2:$I$2047,'all sales summary'!$A$2:$A$2047,'Share city centre spend offline'!$A5,'all sales summary'!$B$2:$B$2047,'Share city centre spend offline'!AA$1)</f>
        <v>9.0838091656956207E-2</v>
      </c>
      <c r="AB5" s="6">
        <f>SUMIFS('all sales summary'!$I$2:$I$2047,'all sales summary'!$A$2:$A$2047,'Share city centre spend offline'!$A5,'all sales summary'!$B$2:$B$2047,'Share city centre spend offline'!AB$1)</f>
        <v>9.0662891049063651E-2</v>
      </c>
      <c r="AC5" s="6">
        <f>SUMIFS('all sales summary'!$I$2:$I$2047,'all sales summary'!$A$2:$A$2047,'Share city centre spend offline'!$A5,'all sales summary'!$B$2:$B$2047,'Share city centre spend offline'!AC$1)</f>
        <v>0.11401667985724262</v>
      </c>
      <c r="AD5" s="6">
        <f>SUMIFS('all sales summary'!$I$2:$I$2047,'all sales summary'!$A$2:$A$2047,'Share city centre spend offline'!$A5,'all sales summary'!$B$2:$B$2047,'Share city centre spend offline'!AD$1)</f>
        <v>0.11273112753778897</v>
      </c>
      <c r="AE5" s="6">
        <f>SUMIFS('all sales summary'!$I$2:$I$2047,'all sales summary'!$A$2:$A$2047,'Share city centre spend offline'!$A5,'all sales summary'!$B$2:$B$2047,'Share city centre spend offline'!AE$1)</f>
        <v>0.10989148930855223</v>
      </c>
      <c r="AF5" s="6">
        <f>SUMIFS('all sales summary'!$I$2:$I$2047,'all sales summary'!$A$2:$A$2047,'Share city centre spend offline'!$A5,'all sales summary'!$B$2:$B$2047,'Share city centre spend offline'!AF$1)</f>
        <v>0.1102797984095122</v>
      </c>
      <c r="AG5" s="6">
        <f>SUMIFS('all sales summary'!$I$2:$I$2047,'all sales summary'!$A$2:$A$2047,'Share city centre spend offline'!$A5,'all sales summary'!$B$2:$B$2047,'Share city centre spend offline'!AG$1)</f>
        <v>0.10826621581563445</v>
      </c>
      <c r="AH5" s="6">
        <f>SUMIFS('all sales summary'!$I$2:$I$2047,'all sales summary'!$A$2:$A$2047,'Share city centre spend offline'!$A5,'all sales summary'!$B$2:$B$2047,'Share city centre spend offline'!AH$1)</f>
        <v>0.10652783726312402</v>
      </c>
      <c r="AI5" s="12">
        <f t="shared" si="0"/>
        <v>-2.6570405494524594</v>
      </c>
      <c r="AJ5" s="20">
        <f t="shared" si="1"/>
        <v>-1.6026130855137848</v>
      </c>
    </row>
    <row r="6" spans="1:36" x14ac:dyDescent="0.25">
      <c r="A6" t="s">
        <v>11</v>
      </c>
      <c r="B6" s="6">
        <f>SUMIFS('all sales summary'!$I$2:$I$2047,'all sales summary'!$A$2:$A$2047,'Share city centre spend offline'!$A6,'all sales summary'!$B$2:$B$2047,'Share city centre spend offline'!B$1)</f>
        <v>5.5377203511087464E-2</v>
      </c>
      <c r="C6" s="6">
        <f>SUMIFS('all sales summary'!$I$2:$I$2047,'all sales summary'!$A$2:$A$2047,'Share city centre spend offline'!$A6,'all sales summary'!$B$2:$B$2047,'Share city centre spend offline'!C$1)</f>
        <v>5.7362732645127278E-2</v>
      </c>
      <c r="D6" s="6">
        <f>SUMIFS('all sales summary'!$I$2:$I$2047,'all sales summary'!$A$2:$A$2047,'Share city centre spend offline'!$A6,'all sales summary'!$B$2:$B$2047,'Share city centre spend offline'!D$1)</f>
        <v>5.7596907605906494E-2</v>
      </c>
      <c r="E6" s="6">
        <f>SUMIFS('all sales summary'!$I$2:$I$2047,'all sales summary'!$A$2:$A$2047,'Share city centre spend offline'!$A6,'all sales summary'!$B$2:$B$2047,'Share city centre spend offline'!E$1)</f>
        <v>5.7412016093731408E-2</v>
      </c>
      <c r="F6" s="6">
        <f>SUMIFS('all sales summary'!$I$2:$I$2047,'all sales summary'!$A$2:$A$2047,'Share city centre spend offline'!$A6,'all sales summary'!$B$2:$B$2047,'Share city centre spend offline'!F$1)</f>
        <v>5.9091843328848995E-2</v>
      </c>
      <c r="G6" s="6">
        <f>SUMIFS('all sales summary'!$I$2:$I$2047,'all sales summary'!$A$2:$A$2047,'Share city centre spend offline'!$A6,'all sales summary'!$B$2:$B$2047,'Share city centre spend offline'!G$1)</f>
        <v>6.0146716033943205E-2</v>
      </c>
      <c r="H6" s="6">
        <f>SUMIFS('all sales summary'!$I$2:$I$2047,'all sales summary'!$A$2:$A$2047,'Share city centre spend offline'!$A6,'all sales summary'!$B$2:$B$2047,'Share city centre spend offline'!H$1)</f>
        <v>6.2299378286141134E-2</v>
      </c>
      <c r="I6" s="6">
        <f>SUMIFS('all sales summary'!$I$2:$I$2047,'all sales summary'!$A$2:$A$2047,'Share city centre spend offline'!$A6,'all sales summary'!$B$2:$B$2047,'Share city centre spend offline'!I$1)</f>
        <v>6.1978690966800705E-2</v>
      </c>
      <c r="J6" s="6">
        <f>SUMIFS('all sales summary'!$I$2:$I$2047,'all sales summary'!$A$2:$A$2047,'Share city centre spend offline'!$A6,'all sales summary'!$B$2:$B$2047,'Share city centre spend offline'!J$1)</f>
        <v>5.9613693298236466E-2</v>
      </c>
      <c r="K6" s="6">
        <f>SUMIFS('all sales summary'!$I$2:$I$2047,'all sales summary'!$A$2:$A$2047,'Share city centre spend offline'!$A6,'all sales summary'!$B$2:$B$2047,'Share city centre spend offline'!K$1)</f>
        <v>5.9585254436883867E-2</v>
      </c>
      <c r="L6" s="6">
        <f>SUMIFS('all sales summary'!$I$2:$I$2047,'all sales summary'!$A$2:$A$2047,'Share city centre spend offline'!$A6,'all sales summary'!$B$2:$B$2047,'Share city centre spend offline'!L$1)</f>
        <v>6.2524138009730085E-2</v>
      </c>
      <c r="M6" s="6">
        <f>SUMIFS('all sales summary'!$I$2:$I$2047,'all sales summary'!$A$2:$A$2047,'Share city centre spend offline'!$A6,'all sales summary'!$B$2:$B$2047,'Share city centre spend offline'!M$1)</f>
        <v>7.8190263015377626E-2</v>
      </c>
      <c r="N6" s="6">
        <f>SUMIFS('all sales summary'!$I$2:$I$2047,'all sales summary'!$A$2:$A$2047,'Share city centre spend offline'!$A6,'all sales summary'!$B$2:$B$2047,'Share city centre spend offline'!N$1)</f>
        <v>5.2943031546627987E-2</v>
      </c>
      <c r="O6" s="6">
        <f>SUMIFS('all sales summary'!$I$2:$I$2047,'all sales summary'!$A$2:$A$2047,'Share city centre spend offline'!$A6,'all sales summary'!$B$2:$B$2047,'Share city centre spend offline'!O$1)</f>
        <v>5.4674743623851212E-2</v>
      </c>
      <c r="P6" s="6">
        <f>SUMIFS('all sales summary'!$I$2:$I$2047,'all sales summary'!$A$2:$A$2047,'Share city centre spend offline'!$A6,'all sales summary'!$B$2:$B$2047,'Share city centre spend offline'!P$1)</f>
        <v>4.7550542949948316E-2</v>
      </c>
      <c r="Q6" s="6">
        <f>SUMIFS('all sales summary'!$I$2:$I$2047,'all sales summary'!$A$2:$A$2047,'Share city centre spend offline'!$A6,'all sales summary'!$B$2:$B$2047,'Share city centre spend offline'!Q$1)</f>
        <v>3.5108982951072613E-2</v>
      </c>
      <c r="R6" s="6">
        <f>SUMIFS('all sales summary'!$I$2:$I$2047,'all sales summary'!$A$2:$A$2047,'Share city centre spend offline'!$A6,'all sales summary'!$B$2:$B$2047,'Share city centre spend offline'!R$1)</f>
        <v>3.3593699949962162E-2</v>
      </c>
      <c r="S6" s="6">
        <f>SUMIFS('all sales summary'!$I$2:$I$2047,'all sales summary'!$A$2:$A$2047,'Share city centre spend offline'!$A6,'all sales summary'!$B$2:$B$2047,'Share city centre spend offline'!S$1)</f>
        <v>4.7295583990823939E-2</v>
      </c>
      <c r="T6" s="6">
        <f>SUMIFS('all sales summary'!$I$2:$I$2047,'all sales summary'!$A$2:$A$2047,'Share city centre spend offline'!$A6,'all sales summary'!$B$2:$B$2047,'Share city centre spend offline'!T$1)</f>
        <v>5.4574437902543425E-2</v>
      </c>
      <c r="U6" s="6">
        <f>SUMIFS('all sales summary'!$I$2:$I$2047,'all sales summary'!$A$2:$A$2047,'Share city centre spend offline'!$A6,'all sales summary'!$B$2:$B$2047,'Share city centre spend offline'!U$1)</f>
        <v>5.5931789319444654E-2</v>
      </c>
      <c r="V6" s="6">
        <f>SUMIFS('all sales summary'!$I$2:$I$2047,'all sales summary'!$A$2:$A$2047,'Share city centre spend offline'!$A6,'all sales summary'!$B$2:$B$2047,'Share city centre spend offline'!V$1)</f>
        <v>5.6617855866684851E-2</v>
      </c>
      <c r="W6" s="6">
        <f>SUMIFS('all sales summary'!$I$2:$I$2047,'all sales summary'!$A$2:$A$2047,'Share city centre spend offline'!$A6,'all sales summary'!$B$2:$B$2047,'Share city centre spend offline'!W$1)</f>
        <v>5.8693964643450676E-2</v>
      </c>
      <c r="X6" s="6">
        <f>SUMIFS('all sales summary'!$I$2:$I$2047,'all sales summary'!$A$2:$A$2047,'Share city centre spend offline'!$A6,'all sales summary'!$B$2:$B$2047,'Share city centre spend offline'!X$1)</f>
        <v>4.3261123487262389E-2</v>
      </c>
      <c r="Y6" s="6">
        <f>SUMIFS('all sales summary'!$I$2:$I$2047,'all sales summary'!$A$2:$A$2047,'Share city centre spend offline'!$A6,'all sales summary'!$B$2:$B$2047,'Share city centre spend offline'!Y$1)</f>
        <v>7.5103066667329632E-2</v>
      </c>
      <c r="Z6" s="6">
        <f>SUMIFS('all sales summary'!$I$2:$I$2047,'all sales summary'!$A$2:$A$2047,'Share city centre spend offline'!$A6,'all sales summary'!$B$2:$B$2047,'Share city centre spend offline'!Z$1)</f>
        <v>3.6331633165332999E-2</v>
      </c>
      <c r="AA6" s="6">
        <f>SUMIFS('all sales summary'!$I$2:$I$2047,'all sales summary'!$A$2:$A$2047,'Share city centre spend offline'!$A6,'all sales summary'!$B$2:$B$2047,'Share city centre spend offline'!AA$1)</f>
        <v>3.4273044026687842E-2</v>
      </c>
      <c r="AB6" s="6">
        <f>SUMIFS('all sales summary'!$I$2:$I$2047,'all sales summary'!$A$2:$A$2047,'Share city centre spend offline'!$A6,'all sales summary'!$B$2:$B$2047,'Share city centre spend offline'!AB$1)</f>
        <v>3.3727024090312467E-2</v>
      </c>
      <c r="AC6" s="6">
        <f>SUMIFS('all sales summary'!$I$2:$I$2047,'all sales summary'!$A$2:$A$2047,'Share city centre spend offline'!$A6,'all sales summary'!$B$2:$B$2047,'Share city centre spend offline'!AC$1)</f>
        <v>4.8106900543206821E-2</v>
      </c>
      <c r="AD6" s="6">
        <f>SUMIFS('all sales summary'!$I$2:$I$2047,'all sales summary'!$A$2:$A$2047,'Share city centre spend offline'!$A6,'all sales summary'!$B$2:$B$2047,'Share city centre spend offline'!AD$1)</f>
        <v>5.1519253430655762E-2</v>
      </c>
      <c r="AE6" s="6">
        <f>SUMIFS('all sales summary'!$I$2:$I$2047,'all sales summary'!$A$2:$A$2047,'Share city centre spend offline'!$A6,'all sales summary'!$B$2:$B$2047,'Share city centre spend offline'!AE$1)</f>
        <v>4.8032737867729616E-2</v>
      </c>
      <c r="AF6" s="6">
        <f>SUMIFS('all sales summary'!$I$2:$I$2047,'all sales summary'!$A$2:$A$2047,'Share city centre spend offline'!$A6,'all sales summary'!$B$2:$B$2047,'Share city centre spend offline'!AF$1)</f>
        <v>4.8695097385118569E-2</v>
      </c>
      <c r="AG6" s="6">
        <f>SUMIFS('all sales summary'!$I$2:$I$2047,'all sales summary'!$A$2:$A$2047,'Share city centre spend offline'!$A6,'all sales summary'!$B$2:$B$2047,'Share city centre spend offline'!AG$1)</f>
        <v>4.8655092121627622E-2</v>
      </c>
      <c r="AH6" s="6">
        <f>SUMIFS('all sales summary'!$I$2:$I$2047,'all sales summary'!$A$2:$A$2047,'Share city centre spend offline'!$A6,'all sales summary'!$B$2:$B$2047,'Share city centre spend offline'!AH$1)</f>
        <v>4.989654312725527E-2</v>
      </c>
      <c r="AI6" s="12">
        <f t="shared" si="0"/>
        <v>-0.54806603838321932</v>
      </c>
      <c r="AJ6" s="20">
        <f t="shared" si="1"/>
        <v>-0.97171501709811947</v>
      </c>
    </row>
    <row r="7" spans="1:36" x14ac:dyDescent="0.25">
      <c r="A7" t="s">
        <v>12</v>
      </c>
      <c r="B7" s="6">
        <f>SUMIFS('all sales summary'!$I$2:$I$2047,'all sales summary'!$A$2:$A$2047,'Share city centre spend offline'!$A7,'all sales summary'!$B$2:$B$2047,'Share city centre spend offline'!B$1)</f>
        <v>0.11026915360412297</v>
      </c>
      <c r="C7" s="6">
        <f>SUMIFS('all sales summary'!$I$2:$I$2047,'all sales summary'!$A$2:$A$2047,'Share city centre spend offline'!$A7,'all sales summary'!$B$2:$B$2047,'Share city centre spend offline'!C$1)</f>
        <v>0.112078342743974</v>
      </c>
      <c r="D7" s="6">
        <f>SUMIFS('all sales summary'!$I$2:$I$2047,'all sales summary'!$A$2:$A$2047,'Share city centre spend offline'!$A7,'all sales summary'!$B$2:$B$2047,'Share city centre spend offline'!D$1)</f>
        <v>0.10866660730494543</v>
      </c>
      <c r="E7" s="6">
        <f>SUMIFS('all sales summary'!$I$2:$I$2047,'all sales summary'!$A$2:$A$2047,'Share city centre spend offline'!$A7,'all sales summary'!$B$2:$B$2047,'Share city centre spend offline'!E$1)</f>
        <v>0.11551133567551428</v>
      </c>
      <c r="F7" s="6">
        <f>SUMIFS('all sales summary'!$I$2:$I$2047,'all sales summary'!$A$2:$A$2047,'Share city centre spend offline'!$A7,'all sales summary'!$B$2:$B$2047,'Share city centre spend offline'!F$1)</f>
        <v>0.11836265811504436</v>
      </c>
      <c r="G7" s="6">
        <f>SUMIFS('all sales summary'!$I$2:$I$2047,'all sales summary'!$A$2:$A$2047,'Share city centre spend offline'!$A7,'all sales summary'!$B$2:$B$2047,'Share city centre spend offline'!G$1)</f>
        <v>0.11504426630087583</v>
      </c>
      <c r="H7" s="6">
        <f>SUMIFS('all sales summary'!$I$2:$I$2047,'all sales summary'!$A$2:$A$2047,'Share city centre spend offline'!$A7,'all sales summary'!$B$2:$B$2047,'Share city centre spend offline'!H$1)</f>
        <v>0.11227744116003259</v>
      </c>
      <c r="I7" s="6">
        <f>SUMIFS('all sales summary'!$I$2:$I$2047,'all sales summary'!$A$2:$A$2047,'Share city centre spend offline'!$A7,'all sales summary'!$B$2:$B$2047,'Share city centre spend offline'!I$1)</f>
        <v>0.1125531462808245</v>
      </c>
      <c r="J7" s="6">
        <f>SUMIFS('all sales summary'!$I$2:$I$2047,'all sales summary'!$A$2:$A$2047,'Share city centre spend offline'!$A7,'all sales summary'!$B$2:$B$2047,'Share city centre spend offline'!J$1)</f>
        <v>0.11158378295641894</v>
      </c>
      <c r="K7" s="6">
        <f>SUMIFS('all sales summary'!$I$2:$I$2047,'all sales summary'!$A$2:$A$2047,'Share city centre spend offline'!$A7,'all sales summary'!$B$2:$B$2047,'Share city centre spend offline'!K$1)</f>
        <v>0.1165089690355563</v>
      </c>
      <c r="L7" s="6">
        <f>SUMIFS('all sales summary'!$I$2:$I$2047,'all sales summary'!$A$2:$A$2047,'Share city centre spend offline'!$A7,'all sales summary'!$B$2:$B$2047,'Share city centre spend offline'!L$1)</f>
        <v>0.1268934670777595</v>
      </c>
      <c r="M7" s="6">
        <f>SUMIFS('all sales summary'!$I$2:$I$2047,'all sales summary'!$A$2:$A$2047,'Share city centre spend offline'!$A7,'all sales summary'!$B$2:$B$2047,'Share city centre spend offline'!M$1)</f>
        <v>0.13262500436877225</v>
      </c>
      <c r="N7" s="6">
        <f>SUMIFS('all sales summary'!$I$2:$I$2047,'all sales summary'!$A$2:$A$2047,'Share city centre spend offline'!$A7,'all sales summary'!$B$2:$B$2047,'Share city centre spend offline'!N$1)</f>
        <v>0.10357538774495907</v>
      </c>
      <c r="O7" s="6">
        <f>SUMIFS('all sales summary'!$I$2:$I$2047,'all sales summary'!$A$2:$A$2047,'Share city centre spend offline'!$A7,'all sales summary'!$B$2:$B$2047,'Share city centre spend offline'!O$1)</f>
        <v>0.10792727024517532</v>
      </c>
      <c r="P7" s="6">
        <f>SUMIFS('all sales summary'!$I$2:$I$2047,'all sales summary'!$A$2:$A$2047,'Share city centre spend offline'!$A7,'all sales summary'!$B$2:$B$2047,'Share city centre spend offline'!P$1)</f>
        <v>6.9991920651318554E-2</v>
      </c>
      <c r="Q7" s="6">
        <f>SUMIFS('all sales summary'!$I$2:$I$2047,'all sales summary'!$A$2:$A$2047,'Share city centre spend offline'!$A7,'all sales summary'!$B$2:$B$2047,'Share city centre spend offline'!Q$1)</f>
        <v>1.1583638848417959E-2</v>
      </c>
      <c r="R7" s="6">
        <f>SUMIFS('all sales summary'!$I$2:$I$2047,'all sales summary'!$A$2:$A$2047,'Share city centre spend offline'!$A7,'all sales summary'!$B$2:$B$2047,'Share city centre spend offline'!R$1)</f>
        <v>1.2190327743423508E-2</v>
      </c>
      <c r="S7" s="6">
        <f>SUMIFS('all sales summary'!$I$2:$I$2047,'all sales summary'!$A$2:$A$2047,'Share city centre spend offline'!$A7,'all sales summary'!$B$2:$B$2047,'Share city centre spend offline'!S$1)</f>
        <v>3.2665292890925839E-2</v>
      </c>
      <c r="T7" s="6">
        <f>SUMIFS('all sales summary'!$I$2:$I$2047,'all sales summary'!$A$2:$A$2047,'Share city centre spend offline'!$A7,'all sales summary'!$B$2:$B$2047,'Share city centre spend offline'!T$1)</f>
        <v>6.4192783106864298E-2</v>
      </c>
      <c r="U7" s="6">
        <f>SUMIFS('all sales summary'!$I$2:$I$2047,'all sales summary'!$A$2:$A$2047,'Share city centre spend offline'!$A7,'all sales summary'!$B$2:$B$2047,'Share city centre spend offline'!U$1)</f>
        <v>7.4638610186979162E-2</v>
      </c>
      <c r="V7" s="6">
        <f>SUMIFS('all sales summary'!$I$2:$I$2047,'all sales summary'!$A$2:$A$2047,'Share city centre spend offline'!$A7,'all sales summary'!$B$2:$B$2047,'Share city centre spend offline'!V$1)</f>
        <v>6.9336952813673441E-2</v>
      </c>
      <c r="W7" s="6">
        <f>SUMIFS('all sales summary'!$I$2:$I$2047,'all sales summary'!$A$2:$A$2047,'Share city centre spend offline'!$A7,'all sales summary'!$B$2:$B$2047,'Share city centre spend offline'!W$1)</f>
        <v>7.4383416889764575E-2</v>
      </c>
      <c r="X7" s="6">
        <f>SUMIFS('all sales summary'!$I$2:$I$2047,'all sales summary'!$A$2:$A$2047,'Share city centre spend offline'!$A7,'all sales summary'!$B$2:$B$2047,'Share city centre spend offline'!X$1)</f>
        <v>3.4322672737549388E-2</v>
      </c>
      <c r="Y7" s="6">
        <f>SUMIFS('all sales summary'!$I$2:$I$2047,'all sales summary'!$A$2:$A$2047,'Share city centre spend offline'!$A7,'all sales summary'!$B$2:$B$2047,'Share city centre spend offline'!Y$1)</f>
        <v>7.5289532845282975E-2</v>
      </c>
      <c r="Z7" s="6">
        <f>SUMIFS('all sales summary'!$I$2:$I$2047,'all sales summary'!$A$2:$A$2047,'Share city centre spend offline'!$A7,'all sales summary'!$B$2:$B$2047,'Share city centre spend offline'!Z$1)</f>
        <v>2.0319407412970125E-2</v>
      </c>
      <c r="AA7" s="6">
        <f>SUMIFS('all sales summary'!$I$2:$I$2047,'all sales summary'!$A$2:$A$2047,'Share city centre spend offline'!$A7,'all sales summary'!$B$2:$B$2047,'Share city centre spend offline'!AA$1)</f>
        <v>2.0814952427502118E-2</v>
      </c>
      <c r="AB7" s="6">
        <f>SUMIFS('all sales summary'!$I$2:$I$2047,'all sales summary'!$A$2:$A$2047,'Share city centre spend offline'!$A7,'all sales summary'!$B$2:$B$2047,'Share city centre spend offline'!AB$1)</f>
        <v>2.2376703104437023E-2</v>
      </c>
      <c r="AC7" s="6">
        <f>SUMIFS('all sales summary'!$I$2:$I$2047,'all sales summary'!$A$2:$A$2047,'Share city centre spend offline'!$A7,'all sales summary'!$B$2:$B$2047,'Share city centre spend offline'!AC$1)</f>
        <v>5.80096553595267E-2</v>
      </c>
      <c r="AD7" s="6">
        <f>SUMIFS('all sales summary'!$I$2:$I$2047,'all sales summary'!$A$2:$A$2047,'Share city centre spend offline'!$A7,'all sales summary'!$B$2:$B$2047,'Share city centre spend offline'!AD$1)</f>
        <v>7.686435722434605E-2</v>
      </c>
      <c r="AE7" s="6">
        <f>SUMIFS('all sales summary'!$I$2:$I$2047,'all sales summary'!$A$2:$A$2047,'Share city centre spend offline'!$A7,'all sales summary'!$B$2:$B$2047,'Share city centre spend offline'!AE$1)</f>
        <v>7.9829516147649687E-2</v>
      </c>
      <c r="AF7" s="6">
        <f>SUMIFS('all sales summary'!$I$2:$I$2047,'all sales summary'!$A$2:$A$2047,'Share city centre spend offline'!$A7,'all sales summary'!$B$2:$B$2047,'Share city centre spend offline'!AF$1)</f>
        <v>8.3455547444950193E-2</v>
      </c>
      <c r="AG7" s="6">
        <f>SUMIFS('all sales summary'!$I$2:$I$2047,'all sales summary'!$A$2:$A$2047,'Share city centre spend offline'!$A7,'all sales summary'!$B$2:$B$2047,'Share city centre spend offline'!AG$1)</f>
        <v>9.1693705918794027E-2</v>
      </c>
      <c r="AH7" s="6">
        <f>SUMIFS('all sales summary'!$I$2:$I$2047,'all sales summary'!$A$2:$A$2047,'Share city centre spend offline'!$A7,'all sales summary'!$B$2:$B$2047,'Share city centre spend offline'!AH$1)</f>
        <v>9.1149729218871794E-2</v>
      </c>
      <c r="AI7" s="12">
        <f t="shared" si="0"/>
        <v>-1.9119424385251174</v>
      </c>
      <c r="AJ7" s="20">
        <f t="shared" si="1"/>
        <v>-2.0434053737547142</v>
      </c>
    </row>
    <row r="8" spans="1:36" x14ac:dyDescent="0.25">
      <c r="A8" t="s">
        <v>13</v>
      </c>
      <c r="B8" s="6">
        <f>SUMIFS('all sales summary'!$I$2:$I$2047,'all sales summary'!$A$2:$A$2047,'Share city centre spend offline'!$A8,'all sales summary'!$B$2:$B$2047,'Share city centre spend offline'!B$1)</f>
        <v>0.29287678726059702</v>
      </c>
      <c r="C8" s="6">
        <f>SUMIFS('all sales summary'!$I$2:$I$2047,'all sales summary'!$A$2:$A$2047,'Share city centre spend offline'!$A8,'all sales summary'!$B$2:$B$2047,'Share city centre spend offline'!C$1)</f>
        <v>0.29099520947566249</v>
      </c>
      <c r="D8" s="6">
        <f>SUMIFS('all sales summary'!$I$2:$I$2047,'all sales summary'!$A$2:$A$2047,'Share city centre spend offline'!$A8,'all sales summary'!$B$2:$B$2047,'Share city centre spend offline'!D$1)</f>
        <v>0.2898923784465211</v>
      </c>
      <c r="E8" s="6">
        <f>SUMIFS('all sales summary'!$I$2:$I$2047,'all sales summary'!$A$2:$A$2047,'Share city centre spend offline'!$A8,'all sales summary'!$B$2:$B$2047,'Share city centre spend offline'!E$1)</f>
        <v>0.29440133771728677</v>
      </c>
      <c r="F8" s="6">
        <f>SUMIFS('all sales summary'!$I$2:$I$2047,'all sales summary'!$A$2:$A$2047,'Share city centre spend offline'!$A8,'all sales summary'!$B$2:$B$2047,'Share city centre spend offline'!F$1)</f>
        <v>0.29434426748234566</v>
      </c>
      <c r="G8" s="6">
        <f>SUMIFS('all sales summary'!$I$2:$I$2047,'all sales summary'!$A$2:$A$2047,'Share city centre spend offline'!$A8,'all sales summary'!$B$2:$B$2047,'Share city centre spend offline'!G$1)</f>
        <v>0.2999220898591255</v>
      </c>
      <c r="H8" s="6">
        <f>SUMIFS('all sales summary'!$I$2:$I$2047,'all sales summary'!$A$2:$A$2047,'Share city centre spend offline'!$A8,'all sales summary'!$B$2:$B$2047,'Share city centre spend offline'!H$1)</f>
        <v>0.29871640043843006</v>
      </c>
      <c r="I8" s="6">
        <f>SUMIFS('all sales summary'!$I$2:$I$2047,'all sales summary'!$A$2:$A$2047,'Share city centre spend offline'!$A8,'all sales summary'!$B$2:$B$2047,'Share city centre spend offline'!I$1)</f>
        <v>0.3014829511480101</v>
      </c>
      <c r="J8" s="6">
        <f>SUMIFS('all sales summary'!$I$2:$I$2047,'all sales summary'!$A$2:$A$2047,'Share city centre spend offline'!$A8,'all sales summary'!$B$2:$B$2047,'Share city centre spend offline'!J$1)</f>
        <v>0.29223828925565215</v>
      </c>
      <c r="K8" s="6">
        <f>SUMIFS('all sales summary'!$I$2:$I$2047,'all sales summary'!$A$2:$A$2047,'Share city centre spend offline'!$A8,'all sales summary'!$B$2:$B$2047,'Share city centre spend offline'!K$1)</f>
        <v>0.2945351832439011</v>
      </c>
      <c r="L8" s="6">
        <f>SUMIFS('all sales summary'!$I$2:$I$2047,'all sales summary'!$A$2:$A$2047,'Share city centre spend offline'!$A8,'all sales summary'!$B$2:$B$2047,'Share city centre spend offline'!L$1)</f>
        <v>0.29646976277226506</v>
      </c>
      <c r="M8" s="6">
        <f>SUMIFS('all sales summary'!$I$2:$I$2047,'all sales summary'!$A$2:$A$2047,'Share city centre spend offline'!$A8,'all sales summary'!$B$2:$B$2047,'Share city centre spend offline'!M$1)</f>
        <v>0.316217236881016</v>
      </c>
      <c r="N8" s="6">
        <f>SUMIFS('all sales summary'!$I$2:$I$2047,'all sales summary'!$A$2:$A$2047,'Share city centre spend offline'!$A8,'all sales summary'!$B$2:$B$2047,'Share city centre spend offline'!N$1)</f>
        <v>0.29052000138951872</v>
      </c>
      <c r="O8" s="6">
        <f>SUMIFS('all sales summary'!$I$2:$I$2047,'all sales summary'!$A$2:$A$2047,'Share city centre spend offline'!$A8,'all sales summary'!$B$2:$B$2047,'Share city centre spend offline'!O$1)</f>
        <v>0.29019364489867056</v>
      </c>
      <c r="P8" s="6">
        <f>SUMIFS('all sales summary'!$I$2:$I$2047,'all sales summary'!$A$2:$A$2047,'Share city centre spend offline'!$A8,'all sales summary'!$B$2:$B$2047,'Share city centre spend offline'!P$1)</f>
        <v>0.27343410657114658</v>
      </c>
      <c r="Q8" s="6">
        <f>SUMIFS('all sales summary'!$I$2:$I$2047,'all sales summary'!$A$2:$A$2047,'Share city centre spend offline'!$A8,'all sales summary'!$B$2:$B$2047,'Share city centre spend offline'!Q$1)</f>
        <v>0.24560645947475782</v>
      </c>
      <c r="R8" s="6">
        <f>SUMIFS('all sales summary'!$I$2:$I$2047,'all sales summary'!$A$2:$A$2047,'Share city centre spend offline'!$A8,'all sales summary'!$B$2:$B$2047,'Share city centre spend offline'!R$1)</f>
        <v>0.26008593184625134</v>
      </c>
      <c r="S8" s="6">
        <f>SUMIFS('all sales summary'!$I$2:$I$2047,'all sales summary'!$A$2:$A$2047,'Share city centre spend offline'!$A8,'all sales summary'!$B$2:$B$2047,'Share city centre spend offline'!S$1)</f>
        <v>0.27200243608454078</v>
      </c>
      <c r="T8" s="6">
        <f>SUMIFS('all sales summary'!$I$2:$I$2047,'all sales summary'!$A$2:$A$2047,'Share city centre spend offline'!$A8,'all sales summary'!$B$2:$B$2047,'Share city centre spend offline'!T$1)</f>
        <v>0.27577692015369337</v>
      </c>
      <c r="U8" s="6">
        <f>SUMIFS('all sales summary'!$I$2:$I$2047,'all sales summary'!$A$2:$A$2047,'Share city centre spend offline'!$A8,'all sales summary'!$B$2:$B$2047,'Share city centre spend offline'!U$1)</f>
        <v>0.27430429459305872</v>
      </c>
      <c r="V8" s="6">
        <f>SUMIFS('all sales summary'!$I$2:$I$2047,'all sales summary'!$A$2:$A$2047,'Share city centre spend offline'!$A8,'all sales summary'!$B$2:$B$2047,'Share city centre spend offline'!V$1)</f>
        <v>0.26864596357059478</v>
      </c>
      <c r="W8" s="6">
        <f>SUMIFS('all sales summary'!$I$2:$I$2047,'all sales summary'!$A$2:$A$2047,'Share city centre spend offline'!$A8,'all sales summary'!$B$2:$B$2047,'Share city centre spend offline'!W$1)</f>
        <v>0.2734735160792986</v>
      </c>
      <c r="X8" s="6">
        <f>SUMIFS('all sales summary'!$I$2:$I$2047,'all sales summary'!$A$2:$A$2047,'Share city centre spend offline'!$A8,'all sales summary'!$B$2:$B$2047,'Share city centre spend offline'!X$1)</f>
        <v>0.25782169298366076</v>
      </c>
      <c r="Y8" s="6">
        <f>SUMIFS('all sales summary'!$I$2:$I$2047,'all sales summary'!$A$2:$A$2047,'Share city centre spend offline'!$A8,'all sales summary'!$B$2:$B$2047,'Share city centre spend offline'!Y$1)</f>
        <v>0.30850215639160095</v>
      </c>
      <c r="Z8" s="6">
        <f>SUMIFS('all sales summary'!$I$2:$I$2047,'all sales summary'!$A$2:$A$2047,'Share city centre spend offline'!$A8,'all sales summary'!$B$2:$B$2047,'Share city centre spend offline'!Z$1)</f>
        <v>0.25738093771874732</v>
      </c>
      <c r="AA8" s="6">
        <f>SUMIFS('all sales summary'!$I$2:$I$2047,'all sales summary'!$A$2:$A$2047,'Share city centre spend offline'!$A8,'all sales summary'!$B$2:$B$2047,'Share city centre spend offline'!AA$1)</f>
        <v>0.25999173273272913</v>
      </c>
      <c r="AB8" s="6">
        <f>SUMIFS('all sales summary'!$I$2:$I$2047,'all sales summary'!$A$2:$A$2047,'Share city centre spend offline'!$A8,'all sales summary'!$B$2:$B$2047,'Share city centre spend offline'!AB$1)</f>
        <v>0.26027900730464076</v>
      </c>
      <c r="AC8" s="6">
        <f>SUMIFS('all sales summary'!$I$2:$I$2047,'all sales summary'!$A$2:$A$2047,'Share city centre spend offline'!$A8,'all sales summary'!$B$2:$B$2047,'Share city centre spend offline'!AC$1)</f>
        <v>0.28268164067142237</v>
      </c>
      <c r="AD8" s="6">
        <f>SUMIFS('all sales summary'!$I$2:$I$2047,'all sales summary'!$A$2:$A$2047,'Share city centre spend offline'!$A8,'all sales summary'!$B$2:$B$2047,'Share city centre spend offline'!AD$1)</f>
        <v>0.27427644418029579</v>
      </c>
      <c r="AE8" s="6">
        <f>SUMIFS('all sales summary'!$I$2:$I$2047,'all sales summary'!$A$2:$A$2047,'Share city centre spend offline'!$A8,'all sales summary'!$B$2:$B$2047,'Share city centre spend offline'!AE$1)</f>
        <v>0.27698027097443756</v>
      </c>
      <c r="AF8" s="6">
        <f>SUMIFS('all sales summary'!$I$2:$I$2047,'all sales summary'!$A$2:$A$2047,'Share city centre spend offline'!$A8,'all sales summary'!$B$2:$B$2047,'Share city centre spend offline'!AF$1)</f>
        <v>0.27122774685419493</v>
      </c>
      <c r="AG8" s="6">
        <f>SUMIFS('all sales summary'!$I$2:$I$2047,'all sales summary'!$A$2:$A$2047,'Share city centre spend offline'!$A8,'all sales summary'!$B$2:$B$2047,'Share city centre spend offline'!AG$1)</f>
        <v>0.2832096562138855</v>
      </c>
      <c r="AH8" s="6">
        <f>SUMIFS('all sales summary'!$I$2:$I$2047,'all sales summary'!$A$2:$A$2047,'Share city centre spend offline'!$A8,'all sales summary'!$B$2:$B$2047,'Share city centre spend offline'!AH$1)</f>
        <v>0.27502597237679249</v>
      </c>
      <c r="AI8" s="12">
        <f t="shared" si="0"/>
        <v>-1.7850814883804522</v>
      </c>
      <c r="AJ8" s="20">
        <f t="shared" si="1"/>
        <v>-1.7212316878859657</v>
      </c>
    </row>
    <row r="9" spans="1:36" x14ac:dyDescent="0.25">
      <c r="A9" t="s">
        <v>14</v>
      </c>
      <c r="B9" s="6">
        <f>SUMIFS('all sales summary'!$I$2:$I$2047,'all sales summary'!$A$2:$A$2047,'Share city centre spend offline'!$A9,'all sales summary'!$B$2:$B$2047,'Share city centre spend offline'!B$1)</f>
        <v>0.12070968707764569</v>
      </c>
      <c r="C9" s="6">
        <f>SUMIFS('all sales summary'!$I$2:$I$2047,'all sales summary'!$A$2:$A$2047,'Share city centre spend offline'!$A9,'all sales summary'!$B$2:$B$2047,'Share city centre spend offline'!C$1)</f>
        <v>0.12705284523787214</v>
      </c>
      <c r="D9" s="6">
        <f>SUMIFS('all sales summary'!$I$2:$I$2047,'all sales summary'!$A$2:$A$2047,'Share city centre spend offline'!$A9,'all sales summary'!$B$2:$B$2047,'Share city centre spend offline'!D$1)</f>
        <v>0.12901498239964512</v>
      </c>
      <c r="E9" s="6">
        <f>SUMIFS('all sales summary'!$I$2:$I$2047,'all sales summary'!$A$2:$A$2047,'Share city centre spend offline'!$A9,'all sales summary'!$B$2:$B$2047,'Share city centre spend offline'!E$1)</f>
        <v>0.13714969532405727</v>
      </c>
      <c r="F9" s="6">
        <f>SUMIFS('all sales summary'!$I$2:$I$2047,'all sales summary'!$A$2:$A$2047,'Share city centre spend offline'!$A9,'all sales summary'!$B$2:$B$2047,'Share city centre spend offline'!F$1)</f>
        <v>0.14240948628177205</v>
      </c>
      <c r="G9" s="6">
        <f>SUMIFS('all sales summary'!$I$2:$I$2047,'all sales summary'!$A$2:$A$2047,'Share city centre spend offline'!$A9,'all sales summary'!$B$2:$B$2047,'Share city centre spend offline'!G$1)</f>
        <v>0.14299619346969772</v>
      </c>
      <c r="H9" s="6">
        <f>SUMIFS('all sales summary'!$I$2:$I$2047,'all sales summary'!$A$2:$A$2047,'Share city centre spend offline'!$A9,'all sales summary'!$B$2:$B$2047,'Share city centre spend offline'!H$1)</f>
        <v>0.1456472480468837</v>
      </c>
      <c r="I9" s="6">
        <f>SUMIFS('all sales summary'!$I$2:$I$2047,'all sales summary'!$A$2:$A$2047,'Share city centre spend offline'!$A9,'all sales summary'!$B$2:$B$2047,'Share city centre spend offline'!I$1)</f>
        <v>0.15602450200642581</v>
      </c>
      <c r="J9" s="6">
        <f>SUMIFS('all sales summary'!$I$2:$I$2047,'all sales summary'!$A$2:$A$2047,'Share city centre spend offline'!$A9,'all sales summary'!$B$2:$B$2047,'Share city centre spend offline'!J$1)</f>
        <v>0.15085024289909837</v>
      </c>
      <c r="K9" s="6">
        <f>SUMIFS('all sales summary'!$I$2:$I$2047,'all sales summary'!$A$2:$A$2047,'Share city centre spend offline'!$A9,'all sales summary'!$B$2:$B$2047,'Share city centre spend offline'!K$1)</f>
        <v>0.15741034480612953</v>
      </c>
      <c r="L9" s="6">
        <f>SUMIFS('all sales summary'!$I$2:$I$2047,'all sales summary'!$A$2:$A$2047,'Share city centre spend offline'!$A9,'all sales summary'!$B$2:$B$2047,'Share city centre spend offline'!L$1)</f>
        <v>0.14792147007547485</v>
      </c>
      <c r="M9" s="6">
        <f>SUMIFS('all sales summary'!$I$2:$I$2047,'all sales summary'!$A$2:$A$2047,'Share city centre spend offline'!$A9,'all sales summary'!$B$2:$B$2047,'Share city centre spend offline'!M$1)</f>
        <v>0.16292120009813982</v>
      </c>
      <c r="N9" s="6">
        <f>SUMIFS('all sales summary'!$I$2:$I$2047,'all sales summary'!$A$2:$A$2047,'Share city centre spend offline'!$A9,'all sales summary'!$B$2:$B$2047,'Share city centre spend offline'!N$1)</f>
        <v>0.13220604023206528</v>
      </c>
      <c r="O9" s="6">
        <f>SUMIFS('all sales summary'!$I$2:$I$2047,'all sales summary'!$A$2:$A$2047,'Share city centre spend offline'!$A9,'all sales summary'!$B$2:$B$2047,'Share city centre spend offline'!O$1)</f>
        <v>0.12974018227615886</v>
      </c>
      <c r="P9" s="6">
        <f>SUMIFS('all sales summary'!$I$2:$I$2047,'all sales summary'!$A$2:$A$2047,'Share city centre spend offline'!$A9,'all sales summary'!$B$2:$B$2047,'Share city centre spend offline'!P$1)</f>
        <v>0.10589325079230709</v>
      </c>
      <c r="Q9" s="6">
        <f>SUMIFS('all sales summary'!$I$2:$I$2047,'all sales summary'!$A$2:$A$2047,'Share city centre spend offline'!$A9,'all sales summary'!$B$2:$B$2047,'Share city centre spend offline'!Q$1)</f>
        <v>6.4044433791262331E-2</v>
      </c>
      <c r="R9" s="6">
        <f>SUMIFS('all sales summary'!$I$2:$I$2047,'all sales summary'!$A$2:$A$2047,'Share city centre spend offline'!$A9,'all sales summary'!$B$2:$B$2047,'Share city centre spend offline'!R$1)</f>
        <v>6.0552259213208691E-2</v>
      </c>
      <c r="S9" s="6">
        <f>SUMIFS('all sales summary'!$I$2:$I$2047,'all sales summary'!$A$2:$A$2047,'Share city centre spend offline'!$A9,'all sales summary'!$B$2:$B$2047,'Share city centre spend offline'!S$1)</f>
        <v>8.2557854002237183E-2</v>
      </c>
      <c r="T9" s="6">
        <f>SUMIFS('all sales summary'!$I$2:$I$2047,'all sales summary'!$A$2:$A$2047,'Share city centre spend offline'!$A9,'all sales summary'!$B$2:$B$2047,'Share city centre spend offline'!T$1)</f>
        <v>0.12272805421246102</v>
      </c>
      <c r="U9" s="6">
        <f>SUMIFS('all sales summary'!$I$2:$I$2047,'all sales summary'!$A$2:$A$2047,'Share city centre spend offline'!$A9,'all sales summary'!$B$2:$B$2047,'Share city centre spend offline'!U$1)</f>
        <v>0.13544388870587629</v>
      </c>
      <c r="V9" s="6">
        <f>SUMIFS('all sales summary'!$I$2:$I$2047,'all sales summary'!$A$2:$A$2047,'Share city centre spend offline'!$A9,'all sales summary'!$B$2:$B$2047,'Share city centre spend offline'!V$1)</f>
        <v>0.12931700856574646</v>
      </c>
      <c r="W9" s="6">
        <f>SUMIFS('all sales summary'!$I$2:$I$2047,'all sales summary'!$A$2:$A$2047,'Share city centre spend offline'!$A9,'all sales summary'!$B$2:$B$2047,'Share city centre spend offline'!W$1)</f>
        <v>0.11876844774733221</v>
      </c>
      <c r="X9" s="6">
        <f>SUMIFS('all sales summary'!$I$2:$I$2047,'all sales summary'!$A$2:$A$2047,'Share city centre spend offline'!$A9,'all sales summary'!$B$2:$B$2047,'Share city centre spend offline'!X$1)</f>
        <v>7.5905447617251071E-2</v>
      </c>
      <c r="Y9" s="6">
        <f>SUMIFS('all sales summary'!$I$2:$I$2047,'all sales summary'!$A$2:$A$2047,'Share city centre spend offline'!$A9,'all sales summary'!$B$2:$B$2047,'Share city centre spend offline'!Y$1)</f>
        <v>0.13538002164136567</v>
      </c>
      <c r="Z9" s="6">
        <f>SUMIFS('all sales summary'!$I$2:$I$2047,'all sales summary'!$A$2:$A$2047,'Share city centre spend offline'!$A9,'all sales summary'!$B$2:$B$2047,'Share city centre spend offline'!Z$1)</f>
        <v>6.2484507989176492E-2</v>
      </c>
      <c r="AA9" s="6">
        <f>SUMIFS('all sales summary'!$I$2:$I$2047,'all sales summary'!$A$2:$A$2047,'Share city centre spend offline'!$A9,'all sales summary'!$B$2:$B$2047,'Share city centre spend offline'!AA$1)</f>
        <v>6.2334380239890359E-2</v>
      </c>
      <c r="AB9" s="6">
        <f>SUMIFS('all sales summary'!$I$2:$I$2047,'all sales summary'!$A$2:$A$2047,'Share city centre spend offline'!$A9,'all sales summary'!$B$2:$B$2047,'Share city centre spend offline'!AB$1)</f>
        <v>6.3473610679023101E-2</v>
      </c>
      <c r="AC9" s="6">
        <f>SUMIFS('all sales summary'!$I$2:$I$2047,'all sales summary'!$A$2:$A$2047,'Share city centre spend offline'!$A9,'all sales summary'!$B$2:$B$2047,'Share city centre spend offline'!AC$1)</f>
        <v>0.10080189849227167</v>
      </c>
      <c r="AD9" s="6">
        <f>SUMIFS('all sales summary'!$I$2:$I$2047,'all sales summary'!$A$2:$A$2047,'Share city centre spend offline'!$A9,'all sales summary'!$B$2:$B$2047,'Share city centre spend offline'!AD$1)</f>
        <v>0.11557803415091651</v>
      </c>
      <c r="AE9" s="6">
        <f>SUMIFS('all sales summary'!$I$2:$I$2047,'all sales summary'!$A$2:$A$2047,'Share city centre spend offline'!$A9,'all sales summary'!$B$2:$B$2047,'Share city centre spend offline'!AE$1)</f>
        <v>0.13126497046206653</v>
      </c>
      <c r="AF9" s="6">
        <f>SUMIFS('all sales summary'!$I$2:$I$2047,'all sales summary'!$A$2:$A$2047,'Share city centre spend offline'!$A9,'all sales summary'!$B$2:$B$2047,'Share city centre spend offline'!AF$1)</f>
        <v>0.1425739143550393</v>
      </c>
      <c r="AG9" s="6">
        <f>SUMIFS('all sales summary'!$I$2:$I$2047,'all sales summary'!$A$2:$A$2047,'Share city centre spend offline'!$A9,'all sales summary'!$B$2:$B$2047,'Share city centre spend offline'!AG$1)</f>
        <v>0.15006196707789837</v>
      </c>
      <c r="AH9" s="6">
        <f>SUMIFS('all sales summary'!$I$2:$I$2047,'all sales summary'!$A$2:$A$2047,'Share city centre spend offline'!$A9,'all sales summary'!$B$2:$B$2047,'Share city centre spend offline'!AH$1)</f>
        <v>0.14015454913322031</v>
      </c>
      <c r="AI9" s="12">
        <f t="shared" si="0"/>
        <v>1.9444862055574621</v>
      </c>
      <c r="AJ9" s="20">
        <f t="shared" si="1"/>
        <v>-1.0695693765878063</v>
      </c>
    </row>
    <row r="10" spans="1:36" x14ac:dyDescent="0.25">
      <c r="A10" t="s">
        <v>15</v>
      </c>
      <c r="B10" s="6">
        <f>SUMIFS('all sales summary'!$I$2:$I$2047,'all sales summary'!$A$2:$A$2047,'Share city centre spend offline'!$A10,'all sales summary'!$B$2:$B$2047,'Share city centre spend offline'!B$1)</f>
        <v>7.1133748175956885E-2</v>
      </c>
      <c r="C10" s="6">
        <f>SUMIFS('all sales summary'!$I$2:$I$2047,'all sales summary'!$A$2:$A$2047,'Share city centre spend offline'!$A10,'all sales summary'!$B$2:$B$2047,'Share city centre spend offline'!C$1)</f>
        <v>7.8577371509748389E-2</v>
      </c>
      <c r="D10" s="6">
        <f>SUMIFS('all sales summary'!$I$2:$I$2047,'all sales summary'!$A$2:$A$2047,'Share city centre spend offline'!$A10,'all sales summary'!$B$2:$B$2047,'Share city centre spend offline'!D$1)</f>
        <v>7.4581745451631806E-2</v>
      </c>
      <c r="E10" s="6">
        <f>SUMIFS('all sales summary'!$I$2:$I$2047,'all sales summary'!$A$2:$A$2047,'Share city centre spend offline'!$A10,'all sales summary'!$B$2:$B$2047,'Share city centre spend offline'!E$1)</f>
        <v>7.9154090699145349E-2</v>
      </c>
      <c r="F10" s="6">
        <f>SUMIFS('all sales summary'!$I$2:$I$2047,'all sales summary'!$A$2:$A$2047,'Share city centre spend offline'!$A10,'all sales summary'!$B$2:$B$2047,'Share city centre spend offline'!F$1)</f>
        <v>7.9650089042077807E-2</v>
      </c>
      <c r="G10" s="6">
        <f>SUMIFS('all sales summary'!$I$2:$I$2047,'all sales summary'!$A$2:$A$2047,'Share city centre spend offline'!$A10,'all sales summary'!$B$2:$B$2047,'Share city centre spend offline'!G$1)</f>
        <v>8.0327626518576292E-2</v>
      </c>
      <c r="H10" s="6">
        <f>SUMIFS('all sales summary'!$I$2:$I$2047,'all sales summary'!$A$2:$A$2047,'Share city centre spend offline'!$A10,'all sales summary'!$B$2:$B$2047,'Share city centre spend offline'!H$1)</f>
        <v>8.2060100597402347E-2</v>
      </c>
      <c r="I10" s="6">
        <f>SUMIFS('all sales summary'!$I$2:$I$2047,'all sales summary'!$A$2:$A$2047,'Share city centre spend offline'!$A10,'all sales summary'!$B$2:$B$2047,'Share city centre spend offline'!I$1)</f>
        <v>8.8517162415273229E-2</v>
      </c>
      <c r="J10" s="6">
        <f>SUMIFS('all sales summary'!$I$2:$I$2047,'all sales summary'!$A$2:$A$2047,'Share city centre spend offline'!$A10,'all sales summary'!$B$2:$B$2047,'Share city centre spend offline'!J$1)</f>
        <v>7.9393561655616299E-2</v>
      </c>
      <c r="K10" s="6">
        <f>SUMIFS('all sales summary'!$I$2:$I$2047,'all sales summary'!$A$2:$A$2047,'Share city centre spend offline'!$A10,'all sales summary'!$B$2:$B$2047,'Share city centre spend offline'!K$1)</f>
        <v>7.7524200041327179E-2</v>
      </c>
      <c r="L10" s="6">
        <f>SUMIFS('all sales summary'!$I$2:$I$2047,'all sales summary'!$A$2:$A$2047,'Share city centre spend offline'!$A10,'all sales summary'!$B$2:$B$2047,'Share city centre spend offline'!L$1)</f>
        <v>8.2129328318792244E-2</v>
      </c>
      <c r="M10" s="6">
        <f>SUMIFS('all sales summary'!$I$2:$I$2047,'all sales summary'!$A$2:$A$2047,'Share city centre spend offline'!$A10,'all sales summary'!$B$2:$B$2047,'Share city centre spend offline'!M$1)</f>
        <v>9.5135175575707553E-2</v>
      </c>
      <c r="N10" s="6">
        <f>SUMIFS('all sales summary'!$I$2:$I$2047,'all sales summary'!$A$2:$A$2047,'Share city centre spend offline'!$A10,'all sales summary'!$B$2:$B$2047,'Share city centre spend offline'!N$1)</f>
        <v>6.7283979128207078E-2</v>
      </c>
      <c r="O10" s="6">
        <f>SUMIFS('all sales summary'!$I$2:$I$2047,'all sales summary'!$A$2:$A$2047,'Share city centre spend offline'!$A10,'all sales summary'!$B$2:$B$2047,'Share city centre spend offline'!O$1)</f>
        <v>7.2792375078769414E-2</v>
      </c>
      <c r="P10" s="6">
        <f>SUMIFS('all sales summary'!$I$2:$I$2047,'all sales summary'!$A$2:$A$2047,'Share city centre spend offline'!$A10,'all sales summary'!$B$2:$B$2047,'Share city centre spend offline'!P$1)</f>
        <v>5.2025126307252E-2</v>
      </c>
      <c r="Q10" s="6">
        <f>SUMIFS('all sales summary'!$I$2:$I$2047,'all sales summary'!$A$2:$A$2047,'Share city centre spend offline'!$A10,'all sales summary'!$B$2:$B$2047,'Share city centre spend offline'!Q$1)</f>
        <v>1.5137624906153668E-2</v>
      </c>
      <c r="R10" s="6">
        <f>SUMIFS('all sales summary'!$I$2:$I$2047,'all sales summary'!$A$2:$A$2047,'Share city centre spend offline'!$A10,'all sales summary'!$B$2:$B$2047,'Share city centre spend offline'!R$1)</f>
        <v>1.7681962888186062E-2</v>
      </c>
      <c r="S10" s="6">
        <f>SUMIFS('all sales summary'!$I$2:$I$2047,'all sales summary'!$A$2:$A$2047,'Share city centre spend offline'!$A10,'all sales summary'!$B$2:$B$2047,'Share city centre spend offline'!S$1)</f>
        <v>3.3421442714126191E-2</v>
      </c>
      <c r="T10" s="6">
        <f>SUMIFS('all sales summary'!$I$2:$I$2047,'all sales summary'!$A$2:$A$2047,'Share city centre spend offline'!$A10,'all sales summary'!$B$2:$B$2047,'Share city centre spend offline'!T$1)</f>
        <v>6.2165739359873247E-2</v>
      </c>
      <c r="U10" s="6">
        <f>SUMIFS('all sales summary'!$I$2:$I$2047,'all sales summary'!$A$2:$A$2047,'Share city centre spend offline'!$A10,'all sales summary'!$B$2:$B$2047,'Share city centre spend offline'!U$1)</f>
        <v>8.5738748600725487E-2</v>
      </c>
      <c r="V10" s="6">
        <f>SUMIFS('all sales summary'!$I$2:$I$2047,'all sales summary'!$A$2:$A$2047,'Share city centre spend offline'!$A10,'all sales summary'!$B$2:$B$2047,'Share city centre spend offline'!V$1)</f>
        <v>7.49111488034227E-2</v>
      </c>
      <c r="W10" s="6">
        <f>SUMIFS('all sales summary'!$I$2:$I$2047,'all sales summary'!$A$2:$A$2047,'Share city centre spend offline'!$A10,'all sales summary'!$B$2:$B$2047,'Share city centre spend offline'!W$1)</f>
        <v>6.7166925091122584E-2</v>
      </c>
      <c r="X10" s="6">
        <f>SUMIFS('all sales summary'!$I$2:$I$2047,'all sales summary'!$A$2:$A$2047,'Share city centre spend offline'!$A10,'all sales summary'!$B$2:$B$2047,'Share city centre spend offline'!X$1)</f>
        <v>3.3600981962135998E-2</v>
      </c>
      <c r="Y10" s="6">
        <f>SUMIFS('all sales summary'!$I$2:$I$2047,'all sales summary'!$A$2:$A$2047,'Share city centre spend offline'!$A10,'all sales summary'!$B$2:$B$2047,'Share city centre spend offline'!Y$1)</f>
        <v>6.7448608768250581E-2</v>
      </c>
      <c r="Z10" s="6">
        <f>SUMIFS('all sales summary'!$I$2:$I$2047,'all sales summary'!$A$2:$A$2047,'Share city centre spend offline'!$A10,'all sales summary'!$B$2:$B$2047,'Share city centre spend offline'!Z$1)</f>
        <v>1.908945051235306E-2</v>
      </c>
      <c r="AA10" s="6">
        <f>SUMIFS('all sales summary'!$I$2:$I$2047,'all sales summary'!$A$2:$A$2047,'Share city centre spend offline'!$A10,'all sales summary'!$B$2:$B$2047,'Share city centre spend offline'!AA$1)</f>
        <v>1.919042505325531E-2</v>
      </c>
      <c r="AB10" s="6">
        <f>SUMIFS('all sales summary'!$I$2:$I$2047,'all sales summary'!$A$2:$A$2047,'Share city centre spend offline'!$A10,'all sales summary'!$B$2:$B$2047,'Share city centre spend offline'!AB$1)</f>
        <v>2.1383234536422019E-2</v>
      </c>
      <c r="AC10" s="6">
        <f>SUMIFS('all sales summary'!$I$2:$I$2047,'all sales summary'!$A$2:$A$2047,'Share city centre spend offline'!$A10,'all sales summary'!$B$2:$B$2047,'Share city centre spend offline'!AC$1)</f>
        <v>5.7056620074707388E-2</v>
      </c>
      <c r="AD10" s="6">
        <f>SUMIFS('all sales summary'!$I$2:$I$2047,'all sales summary'!$A$2:$A$2047,'Share city centre spend offline'!$A10,'all sales summary'!$B$2:$B$2047,'Share city centre spend offline'!AD$1)</f>
        <v>6.8476766670742123E-2</v>
      </c>
      <c r="AE10" s="6">
        <f>SUMIFS('all sales summary'!$I$2:$I$2047,'all sales summary'!$A$2:$A$2047,'Share city centre spend offline'!$A10,'all sales summary'!$B$2:$B$2047,'Share city centre spend offline'!AE$1)</f>
        <v>7.7185919212224563E-2</v>
      </c>
      <c r="AF10" s="6">
        <f>SUMIFS('all sales summary'!$I$2:$I$2047,'all sales summary'!$A$2:$A$2047,'Share city centre spend offline'!$A10,'all sales summary'!$B$2:$B$2047,'Share city centre spend offline'!AF$1)</f>
        <v>8.6699471574841605E-2</v>
      </c>
      <c r="AG10" s="6">
        <f>SUMIFS('all sales summary'!$I$2:$I$2047,'all sales summary'!$A$2:$A$2047,'Share city centre spend offline'!$A10,'all sales summary'!$B$2:$B$2047,'Share city centre spend offline'!AG$1)</f>
        <v>9.3374106888178016E-2</v>
      </c>
      <c r="AH10" s="6">
        <f>SUMIFS('all sales summary'!$I$2:$I$2047,'all sales summary'!$A$2:$A$2047,'Share city centre spend offline'!$A10,'all sales summary'!$B$2:$B$2047,'Share city centre spend offline'!AH$1)</f>
        <v>8.1303143031746225E-2</v>
      </c>
      <c r="AI10" s="12">
        <f t="shared" si="0"/>
        <v>1.016939485578934</v>
      </c>
      <c r="AJ10" s="20">
        <f t="shared" si="1"/>
        <v>0.19095813761299263</v>
      </c>
    </row>
    <row r="11" spans="1:36" x14ac:dyDescent="0.25">
      <c r="A11" t="s">
        <v>16</v>
      </c>
      <c r="B11" s="6">
        <f>SUMIFS('all sales summary'!$I$2:$I$2047,'all sales summary'!$A$2:$A$2047,'Share city centre spend offline'!$A11,'all sales summary'!$B$2:$B$2047,'Share city centre spend offline'!B$1)</f>
        <v>6.7722211183693856E-2</v>
      </c>
      <c r="C11" s="6">
        <f>SUMIFS('all sales summary'!$I$2:$I$2047,'all sales summary'!$A$2:$A$2047,'Share city centre spend offline'!$A11,'all sales summary'!$B$2:$B$2047,'Share city centre spend offline'!C$1)</f>
        <v>6.9762672823963562E-2</v>
      </c>
      <c r="D11" s="6">
        <f>SUMIFS('all sales summary'!$I$2:$I$2047,'all sales summary'!$A$2:$A$2047,'Share city centre spend offline'!$A11,'all sales summary'!$B$2:$B$2047,'Share city centre spend offline'!D$1)</f>
        <v>6.8593142668408283E-2</v>
      </c>
      <c r="E11" s="6">
        <f>SUMIFS('all sales summary'!$I$2:$I$2047,'all sales summary'!$A$2:$A$2047,'Share city centre spend offline'!$A11,'all sales summary'!$B$2:$B$2047,'Share city centre spend offline'!E$1)</f>
        <v>6.763210069858637E-2</v>
      </c>
      <c r="F11" s="6">
        <f>SUMIFS('all sales summary'!$I$2:$I$2047,'all sales summary'!$A$2:$A$2047,'Share city centre spend offline'!$A11,'all sales summary'!$B$2:$B$2047,'Share city centre spend offline'!F$1)</f>
        <v>7.2556924010167834E-2</v>
      </c>
      <c r="G11" s="6">
        <f>SUMIFS('all sales summary'!$I$2:$I$2047,'all sales summary'!$A$2:$A$2047,'Share city centre spend offline'!$A11,'all sales summary'!$B$2:$B$2047,'Share city centre spend offline'!G$1)</f>
        <v>7.2646161469821016E-2</v>
      </c>
      <c r="H11" s="6">
        <f>SUMIFS('all sales summary'!$I$2:$I$2047,'all sales summary'!$A$2:$A$2047,'Share city centre spend offline'!$A11,'all sales summary'!$B$2:$B$2047,'Share city centre spend offline'!H$1)</f>
        <v>7.3133772308595649E-2</v>
      </c>
      <c r="I11" s="6">
        <f>SUMIFS('all sales summary'!$I$2:$I$2047,'all sales summary'!$A$2:$A$2047,'Share city centre spend offline'!$A11,'all sales summary'!$B$2:$B$2047,'Share city centre spend offline'!I$1)</f>
        <v>7.4985981994520765E-2</v>
      </c>
      <c r="J11" s="6">
        <f>SUMIFS('all sales summary'!$I$2:$I$2047,'all sales summary'!$A$2:$A$2047,'Share city centre spend offline'!$A11,'all sales summary'!$B$2:$B$2047,'Share city centre spend offline'!J$1)</f>
        <v>7.0076121185934676E-2</v>
      </c>
      <c r="K11" s="6">
        <f>SUMIFS('all sales summary'!$I$2:$I$2047,'all sales summary'!$A$2:$A$2047,'Share city centre spend offline'!$A11,'all sales summary'!$B$2:$B$2047,'Share city centre spend offline'!K$1)</f>
        <v>7.1132126597298909E-2</v>
      </c>
      <c r="L11" s="6">
        <f>SUMIFS('all sales summary'!$I$2:$I$2047,'all sales summary'!$A$2:$A$2047,'Share city centre spend offline'!$A11,'all sales summary'!$B$2:$B$2047,'Share city centre spend offline'!L$1)</f>
        <v>7.4510823894951575E-2</v>
      </c>
      <c r="M11" s="6">
        <f>SUMIFS('all sales summary'!$I$2:$I$2047,'all sales summary'!$A$2:$A$2047,'Share city centre spend offline'!$A11,'all sales summary'!$B$2:$B$2047,'Share city centre spend offline'!M$1)</f>
        <v>8.8878027037921081E-2</v>
      </c>
      <c r="N11" s="6">
        <f>SUMIFS('all sales summary'!$I$2:$I$2047,'all sales summary'!$A$2:$A$2047,'Share city centre spend offline'!$A11,'all sales summary'!$B$2:$B$2047,'Share city centre spend offline'!N$1)</f>
        <v>6.3801353371872843E-2</v>
      </c>
      <c r="O11" s="6">
        <f>SUMIFS('all sales summary'!$I$2:$I$2047,'all sales summary'!$A$2:$A$2047,'Share city centre spend offline'!$A11,'all sales summary'!$B$2:$B$2047,'Share city centre spend offline'!O$1)</f>
        <v>6.4273622788633397E-2</v>
      </c>
      <c r="P11" s="6">
        <f>SUMIFS('all sales summary'!$I$2:$I$2047,'all sales summary'!$A$2:$A$2047,'Share city centre spend offline'!$A11,'all sales summary'!$B$2:$B$2047,'Share city centre spend offline'!P$1)</f>
        <v>4.8518140678373373E-2</v>
      </c>
      <c r="Q11" s="6">
        <f>SUMIFS('all sales summary'!$I$2:$I$2047,'all sales summary'!$A$2:$A$2047,'Share city centre spend offline'!$A11,'all sales summary'!$B$2:$B$2047,'Share city centre spend offline'!Q$1)</f>
        <v>1.8759903468022535E-2</v>
      </c>
      <c r="R11" s="6">
        <f>SUMIFS('all sales summary'!$I$2:$I$2047,'all sales summary'!$A$2:$A$2047,'Share city centre spend offline'!$A11,'all sales summary'!$B$2:$B$2047,'Share city centre spend offline'!R$1)</f>
        <v>1.9295463995347047E-2</v>
      </c>
      <c r="S11" s="6">
        <f>SUMIFS('all sales summary'!$I$2:$I$2047,'all sales summary'!$A$2:$A$2047,'Share city centre spend offline'!$A11,'all sales summary'!$B$2:$B$2047,'Share city centre spend offline'!S$1)</f>
        <v>3.5313112811838153E-2</v>
      </c>
      <c r="T11" s="6">
        <f>SUMIFS('all sales summary'!$I$2:$I$2047,'all sales summary'!$A$2:$A$2047,'Share city centre spend offline'!$A11,'all sales summary'!$B$2:$B$2047,'Share city centre spend offline'!T$1)</f>
        <v>5.1981034716183316E-2</v>
      </c>
      <c r="U11" s="6">
        <f>SUMIFS('all sales summary'!$I$2:$I$2047,'all sales summary'!$A$2:$A$2047,'Share city centre spend offline'!$A11,'all sales summary'!$B$2:$B$2047,'Share city centre spend offline'!U$1)</f>
        <v>5.4026006661023619E-2</v>
      </c>
      <c r="V11" s="6">
        <f>SUMIFS('all sales summary'!$I$2:$I$2047,'all sales summary'!$A$2:$A$2047,'Share city centre spend offline'!$A11,'all sales summary'!$B$2:$B$2047,'Share city centre spend offline'!V$1)</f>
        <v>5.3402851318001522E-2</v>
      </c>
      <c r="W11" s="6">
        <f>SUMIFS('all sales summary'!$I$2:$I$2047,'all sales summary'!$A$2:$A$2047,'Share city centre spend offline'!$A11,'all sales summary'!$B$2:$B$2047,'Share city centre spend offline'!W$1)</f>
        <v>5.4277072061788223E-2</v>
      </c>
      <c r="X11" s="6">
        <f>SUMIFS('all sales summary'!$I$2:$I$2047,'all sales summary'!$A$2:$A$2047,'Share city centre spend offline'!$A11,'all sales summary'!$B$2:$B$2047,'Share city centre spend offline'!X$1)</f>
        <v>3.0819849813548867E-2</v>
      </c>
      <c r="Y11" s="6">
        <f>SUMIFS('all sales summary'!$I$2:$I$2047,'all sales summary'!$A$2:$A$2047,'Share city centre spend offline'!$A11,'all sales summary'!$B$2:$B$2047,'Share city centre spend offline'!Y$1)</f>
        <v>7.163093397307109E-2</v>
      </c>
      <c r="Z11" s="6">
        <f>SUMIFS('all sales summary'!$I$2:$I$2047,'all sales summary'!$A$2:$A$2047,'Share city centre spend offline'!$A11,'all sales summary'!$B$2:$B$2047,'Share city centre spend offline'!Z$1)</f>
        <v>2.6726108664176945E-2</v>
      </c>
      <c r="AA11" s="6">
        <f>SUMIFS('all sales summary'!$I$2:$I$2047,'all sales summary'!$A$2:$A$2047,'Share city centre spend offline'!$A11,'all sales summary'!$B$2:$B$2047,'Share city centre spend offline'!AA$1)</f>
        <v>2.1350490296387636E-2</v>
      </c>
      <c r="AB11" s="6">
        <f>SUMIFS('all sales summary'!$I$2:$I$2047,'all sales summary'!$A$2:$A$2047,'Share city centre spend offline'!$A11,'all sales summary'!$B$2:$B$2047,'Share city centre spend offline'!AB$1)</f>
        <v>2.1641807150248524E-2</v>
      </c>
      <c r="AC11" s="6">
        <f>SUMIFS('all sales summary'!$I$2:$I$2047,'all sales summary'!$A$2:$A$2047,'Share city centre spend offline'!$A11,'all sales summary'!$B$2:$B$2047,'Share city centre spend offline'!AC$1)</f>
        <v>4.7333424202137819E-2</v>
      </c>
      <c r="AD11" s="6">
        <f>SUMIFS('all sales summary'!$I$2:$I$2047,'all sales summary'!$A$2:$A$2047,'Share city centre spend offline'!$A11,'all sales summary'!$B$2:$B$2047,'Share city centre spend offline'!AD$1)</f>
        <v>5.2432249440438339E-2</v>
      </c>
      <c r="AE11" s="6">
        <f>SUMIFS('all sales summary'!$I$2:$I$2047,'all sales summary'!$A$2:$A$2047,'Share city centre spend offline'!$A11,'all sales summary'!$B$2:$B$2047,'Share city centre spend offline'!AE$1)</f>
        <v>5.104677648333495E-2</v>
      </c>
      <c r="AF11" s="6">
        <f>SUMIFS('all sales summary'!$I$2:$I$2047,'all sales summary'!$A$2:$A$2047,'Share city centre spend offline'!$A11,'all sales summary'!$B$2:$B$2047,'Share city centre spend offline'!AF$1)</f>
        <v>5.391171318440445E-2</v>
      </c>
      <c r="AG11" s="6">
        <f>SUMIFS('all sales summary'!$I$2:$I$2047,'all sales summary'!$A$2:$A$2047,'Share city centre spend offline'!$A11,'all sales summary'!$B$2:$B$2047,'Share city centre spend offline'!AG$1)</f>
        <v>5.8873515386929379E-2</v>
      </c>
      <c r="AH11" s="6">
        <f>SUMIFS('all sales summary'!$I$2:$I$2047,'all sales summary'!$A$2:$A$2047,'Share city centre spend offline'!$A11,'all sales summary'!$B$2:$B$2047,'Share city centre spend offline'!AH$1)</f>
        <v>5.5735879696283755E-2</v>
      </c>
      <c r="AI11" s="12">
        <f t="shared" si="0"/>
        <v>-1.1986331487410102</v>
      </c>
      <c r="AJ11" s="20">
        <f t="shared" si="1"/>
        <v>-1.434024148965092</v>
      </c>
    </row>
    <row r="12" spans="1:36" x14ac:dyDescent="0.25">
      <c r="A12" t="s">
        <v>17</v>
      </c>
      <c r="B12" s="6">
        <f>SUMIFS('all sales summary'!$I$2:$I$2047,'all sales summary'!$A$2:$A$2047,'Share city centre spend offline'!$A12,'all sales summary'!$B$2:$B$2047,'Share city centre spend offline'!B$1)</f>
        <v>0.24439433912288416</v>
      </c>
      <c r="C12" s="6">
        <f>SUMIFS('all sales summary'!$I$2:$I$2047,'all sales summary'!$A$2:$A$2047,'Share city centre spend offline'!$A12,'all sales summary'!$B$2:$B$2047,'Share city centre spend offline'!C$1)</f>
        <v>0.24977471149089783</v>
      </c>
      <c r="D12" s="6">
        <f>SUMIFS('all sales summary'!$I$2:$I$2047,'all sales summary'!$A$2:$A$2047,'Share city centre spend offline'!$A12,'all sales summary'!$B$2:$B$2047,'Share city centre spend offline'!D$1)</f>
        <v>0.25125240817945799</v>
      </c>
      <c r="E12" s="6">
        <f>SUMIFS('all sales summary'!$I$2:$I$2047,'all sales summary'!$A$2:$A$2047,'Share city centre spend offline'!$A12,'all sales summary'!$B$2:$B$2047,'Share city centre spend offline'!E$1)</f>
        <v>0.2556252273359782</v>
      </c>
      <c r="F12" s="6">
        <f>SUMIFS('all sales summary'!$I$2:$I$2047,'all sales summary'!$A$2:$A$2047,'Share city centre spend offline'!$A12,'all sales summary'!$B$2:$B$2047,'Share city centre spend offline'!F$1)</f>
        <v>0.26010059148471709</v>
      </c>
      <c r="G12" s="6">
        <f>SUMIFS('all sales summary'!$I$2:$I$2047,'all sales summary'!$A$2:$A$2047,'Share city centre spend offline'!$A12,'all sales summary'!$B$2:$B$2047,'Share city centre spend offline'!G$1)</f>
        <v>0.25463182718867589</v>
      </c>
      <c r="H12" s="6">
        <f>SUMIFS('all sales summary'!$I$2:$I$2047,'all sales summary'!$A$2:$A$2047,'Share city centre spend offline'!$A12,'all sales summary'!$B$2:$B$2047,'Share city centre spend offline'!H$1)</f>
        <v>0.25290604777600023</v>
      </c>
      <c r="I12" s="6">
        <f>SUMIFS('all sales summary'!$I$2:$I$2047,'all sales summary'!$A$2:$A$2047,'Share city centre spend offline'!$A12,'all sales summary'!$B$2:$B$2047,'Share city centre spend offline'!I$1)</f>
        <v>0.25992263640992863</v>
      </c>
      <c r="J12" s="6">
        <f>SUMIFS('all sales summary'!$I$2:$I$2047,'all sales summary'!$A$2:$A$2047,'Share city centre spend offline'!$A12,'all sales summary'!$B$2:$B$2047,'Share city centre spend offline'!J$1)</f>
        <v>0.24940547063135332</v>
      </c>
      <c r="K12" s="6">
        <f>SUMIFS('all sales summary'!$I$2:$I$2047,'all sales summary'!$A$2:$A$2047,'Share city centre spend offline'!$A12,'all sales summary'!$B$2:$B$2047,'Share city centre spend offline'!K$1)</f>
        <v>0.25442534602442624</v>
      </c>
      <c r="L12" s="6">
        <f>SUMIFS('all sales summary'!$I$2:$I$2047,'all sales summary'!$A$2:$A$2047,'Share city centre spend offline'!$A12,'all sales summary'!$B$2:$B$2047,'Share city centre spend offline'!L$1)</f>
        <v>0.25792372750140768</v>
      </c>
      <c r="M12" s="6">
        <f>SUMIFS('all sales summary'!$I$2:$I$2047,'all sales summary'!$A$2:$A$2047,'Share city centre spend offline'!$A12,'all sales summary'!$B$2:$B$2047,'Share city centre spend offline'!M$1)</f>
        <v>0.27584514918745878</v>
      </c>
      <c r="N12" s="6">
        <f>SUMIFS('all sales summary'!$I$2:$I$2047,'all sales summary'!$A$2:$A$2047,'Share city centre spend offline'!$A12,'all sales summary'!$B$2:$B$2047,'Share city centre spend offline'!N$1)</f>
        <v>0.23944883241010831</v>
      </c>
      <c r="O12" s="6">
        <f>SUMIFS('all sales summary'!$I$2:$I$2047,'all sales summary'!$A$2:$A$2047,'Share city centre spend offline'!$A12,'all sales summary'!$B$2:$B$2047,'Share city centre spend offline'!O$1)</f>
        <v>0.24550414736639969</v>
      </c>
      <c r="P12" s="6">
        <f>SUMIFS('all sales summary'!$I$2:$I$2047,'all sales summary'!$A$2:$A$2047,'Share city centre spend offline'!$A12,'all sales summary'!$B$2:$B$2047,'Share city centre spend offline'!P$1)</f>
        <v>0.19551322053941234</v>
      </c>
      <c r="Q12" s="6">
        <f>SUMIFS('all sales summary'!$I$2:$I$2047,'all sales summary'!$A$2:$A$2047,'Share city centre spend offline'!$A12,'all sales summary'!$B$2:$B$2047,'Share city centre spend offline'!Q$1)</f>
        <v>0.10106446058250132</v>
      </c>
      <c r="R12" s="6">
        <f>SUMIFS('all sales summary'!$I$2:$I$2047,'all sales summary'!$A$2:$A$2047,'Share city centre spend offline'!$A12,'all sales summary'!$B$2:$B$2047,'Share city centre spend offline'!R$1)</f>
        <v>0.10306521736405269</v>
      </c>
      <c r="S12" s="6">
        <f>SUMIFS('all sales summary'!$I$2:$I$2047,'all sales summary'!$A$2:$A$2047,'Share city centre spend offline'!$A12,'all sales summary'!$B$2:$B$2047,'Share city centre spend offline'!S$1)</f>
        <v>0.14422455670309842</v>
      </c>
      <c r="T12" s="6">
        <f>SUMIFS('all sales summary'!$I$2:$I$2047,'all sales summary'!$A$2:$A$2047,'Share city centre spend offline'!$A12,'all sales summary'!$B$2:$B$2047,'Share city centre spend offline'!T$1)</f>
        <v>0.21878149731898022</v>
      </c>
      <c r="U12" s="6">
        <f>SUMIFS('all sales summary'!$I$2:$I$2047,'all sales summary'!$A$2:$A$2047,'Share city centre spend offline'!$A12,'all sales summary'!$B$2:$B$2047,'Share city centre spend offline'!U$1)</f>
        <v>0.2504970312629124</v>
      </c>
      <c r="V12" s="6">
        <f>SUMIFS('all sales summary'!$I$2:$I$2047,'all sales summary'!$A$2:$A$2047,'Share city centre spend offline'!$A12,'all sales summary'!$B$2:$B$2047,'Share city centre spend offline'!V$1)</f>
        <v>0.23521297050424553</v>
      </c>
      <c r="W12" s="6">
        <f>SUMIFS('all sales summary'!$I$2:$I$2047,'all sales summary'!$A$2:$A$2047,'Share city centre spend offline'!$A12,'all sales summary'!$B$2:$B$2047,'Share city centre spend offline'!W$1)</f>
        <v>0.22890039134666362</v>
      </c>
      <c r="X12" s="6">
        <f>SUMIFS('all sales summary'!$I$2:$I$2047,'all sales summary'!$A$2:$A$2047,'Share city centre spend offline'!$A12,'all sales summary'!$B$2:$B$2047,'Share city centre spend offline'!X$1)</f>
        <v>0.14228249753486807</v>
      </c>
      <c r="Y12" s="6">
        <f>SUMIFS('all sales summary'!$I$2:$I$2047,'all sales summary'!$A$2:$A$2047,'Share city centre spend offline'!$A12,'all sales summary'!$B$2:$B$2047,'Share city centre spend offline'!Y$1)</f>
        <v>0.23460634237285105</v>
      </c>
      <c r="Z12" s="6">
        <f>SUMIFS('all sales summary'!$I$2:$I$2047,'all sales summary'!$A$2:$A$2047,'Share city centre spend offline'!$A12,'all sales summary'!$B$2:$B$2047,'Share city centre spend offline'!Z$1)</f>
        <v>0.10832917317346763</v>
      </c>
      <c r="AA12" s="6">
        <f>SUMIFS('all sales summary'!$I$2:$I$2047,'all sales summary'!$A$2:$A$2047,'Share city centre spend offline'!$A12,'all sales summary'!$B$2:$B$2047,'Share city centre spend offline'!AA$1)</f>
        <v>0.11264341734303393</v>
      </c>
      <c r="AB12" s="6">
        <f>SUMIFS('all sales summary'!$I$2:$I$2047,'all sales summary'!$A$2:$A$2047,'Share city centre spend offline'!$A12,'all sales summary'!$B$2:$B$2047,'Share city centre spend offline'!AB$1)</f>
        <v>0.11492260613147229</v>
      </c>
      <c r="AC12" s="6">
        <f>SUMIFS('all sales summary'!$I$2:$I$2047,'all sales summary'!$A$2:$A$2047,'Share city centre spend offline'!$A12,'all sales summary'!$B$2:$B$2047,'Share city centre spend offline'!AC$1)</f>
        <v>0.19842241612297473</v>
      </c>
      <c r="AD12" s="6">
        <f>SUMIFS('all sales summary'!$I$2:$I$2047,'all sales summary'!$A$2:$A$2047,'Share city centre spend offline'!$A12,'all sales summary'!$B$2:$B$2047,'Share city centre spend offline'!AD$1)</f>
        <v>0.22988650193936092</v>
      </c>
      <c r="AE12" s="6">
        <f>SUMIFS('all sales summary'!$I$2:$I$2047,'all sales summary'!$A$2:$A$2047,'Share city centre spend offline'!$A12,'all sales summary'!$B$2:$B$2047,'Share city centre spend offline'!AE$1)</f>
        <v>0.2405858604112644</v>
      </c>
      <c r="AF12" s="6">
        <f>SUMIFS('all sales summary'!$I$2:$I$2047,'all sales summary'!$A$2:$A$2047,'Share city centre spend offline'!$A12,'all sales summary'!$B$2:$B$2047,'Share city centre spend offline'!AF$1)</f>
        <v>0.24956932280147981</v>
      </c>
      <c r="AG12" s="6">
        <f>SUMIFS('all sales summary'!$I$2:$I$2047,'all sales summary'!$A$2:$A$2047,'Share city centre spend offline'!$A12,'all sales summary'!$B$2:$B$2047,'Share city centre spend offline'!AG$1)</f>
        <v>0.26209876155579648</v>
      </c>
      <c r="AH12" s="6">
        <f>SUMIFS('all sales summary'!$I$2:$I$2047,'all sales summary'!$A$2:$A$2047,'Share city centre spend offline'!$A12,'all sales summary'!$B$2:$B$2047,'Share city centre spend offline'!AH$1)</f>
        <v>0.24760222878932289</v>
      </c>
      <c r="AI12" s="12">
        <f t="shared" si="0"/>
        <v>0.32078896664387291</v>
      </c>
      <c r="AJ12" s="20">
        <f t="shared" si="1"/>
        <v>-0.18032418420304286</v>
      </c>
    </row>
    <row r="13" spans="1:36" x14ac:dyDescent="0.25">
      <c r="A13" t="s">
        <v>18</v>
      </c>
      <c r="B13" s="6">
        <f>SUMIFS('all sales summary'!$I$2:$I$2047,'all sales summary'!$A$2:$A$2047,'Share city centre spend offline'!$A13,'all sales summary'!$B$2:$B$2047,'Share city centre spend offline'!B$1)</f>
        <v>0.1317261595049859</v>
      </c>
      <c r="C13" s="6">
        <f>SUMIFS('all sales summary'!$I$2:$I$2047,'all sales summary'!$A$2:$A$2047,'Share city centre spend offline'!$A13,'all sales summary'!$B$2:$B$2047,'Share city centre spend offline'!C$1)</f>
        <v>0.14091236645797328</v>
      </c>
      <c r="D13" s="6">
        <f>SUMIFS('all sales summary'!$I$2:$I$2047,'all sales summary'!$A$2:$A$2047,'Share city centre spend offline'!$A13,'all sales summary'!$B$2:$B$2047,'Share city centre spend offline'!D$1)</f>
        <v>0.13698532007551104</v>
      </c>
      <c r="E13" s="6">
        <f>SUMIFS('all sales summary'!$I$2:$I$2047,'all sales summary'!$A$2:$A$2047,'Share city centre spend offline'!$A13,'all sales summary'!$B$2:$B$2047,'Share city centre spend offline'!E$1)</f>
        <v>0.1368323203604413</v>
      </c>
      <c r="F13" s="6">
        <f>SUMIFS('all sales summary'!$I$2:$I$2047,'all sales summary'!$A$2:$A$2047,'Share city centre spend offline'!$A13,'all sales summary'!$B$2:$B$2047,'Share city centre spend offline'!F$1)</f>
        <v>0.14227347151524433</v>
      </c>
      <c r="G13" s="6">
        <f>SUMIFS('all sales summary'!$I$2:$I$2047,'all sales summary'!$A$2:$A$2047,'Share city centre spend offline'!$A13,'all sales summary'!$B$2:$B$2047,'Share city centre spend offline'!G$1)</f>
        <v>0.13795747641803682</v>
      </c>
      <c r="H13" s="6">
        <f>SUMIFS('all sales summary'!$I$2:$I$2047,'all sales summary'!$A$2:$A$2047,'Share city centre spend offline'!$A13,'all sales summary'!$B$2:$B$2047,'Share city centre spend offline'!H$1)</f>
        <v>0.13875025214502826</v>
      </c>
      <c r="I13" s="6">
        <f>SUMIFS('all sales summary'!$I$2:$I$2047,'all sales summary'!$A$2:$A$2047,'Share city centre spend offline'!$A13,'all sales summary'!$B$2:$B$2047,'Share city centre spend offline'!I$1)</f>
        <v>0.13533793219873944</v>
      </c>
      <c r="J13" s="6">
        <f>SUMIFS('all sales summary'!$I$2:$I$2047,'all sales summary'!$A$2:$A$2047,'Share city centre spend offline'!$A13,'all sales summary'!$B$2:$B$2047,'Share city centre spend offline'!J$1)</f>
        <v>0.13418573467438638</v>
      </c>
      <c r="K13" s="6">
        <f>SUMIFS('all sales summary'!$I$2:$I$2047,'all sales summary'!$A$2:$A$2047,'Share city centre spend offline'!$A13,'all sales summary'!$B$2:$B$2047,'Share city centre spend offline'!K$1)</f>
        <v>0.14146538773240219</v>
      </c>
      <c r="L13" s="6">
        <f>SUMIFS('all sales summary'!$I$2:$I$2047,'all sales summary'!$A$2:$A$2047,'Share city centre spend offline'!$A13,'all sales summary'!$B$2:$B$2047,'Share city centre spend offline'!L$1)</f>
        <v>0.14374034738501373</v>
      </c>
      <c r="M13" s="6">
        <f>SUMIFS('all sales summary'!$I$2:$I$2047,'all sales summary'!$A$2:$A$2047,'Share city centre spend offline'!$A13,'all sales summary'!$B$2:$B$2047,'Share city centre spend offline'!M$1)</f>
        <v>0.14745471663819557</v>
      </c>
      <c r="N13" s="6">
        <f>SUMIFS('all sales summary'!$I$2:$I$2047,'all sales summary'!$A$2:$A$2047,'Share city centre spend offline'!$A13,'all sales summary'!$B$2:$B$2047,'Share city centre spend offline'!N$1)</f>
        <v>0.12769540680627425</v>
      </c>
      <c r="O13" s="6">
        <f>SUMIFS('all sales summary'!$I$2:$I$2047,'all sales summary'!$A$2:$A$2047,'Share city centre spend offline'!$A13,'all sales summary'!$B$2:$B$2047,'Share city centre spend offline'!O$1)</f>
        <v>0.13287991953358699</v>
      </c>
      <c r="P13" s="6">
        <f>SUMIFS('all sales summary'!$I$2:$I$2047,'all sales summary'!$A$2:$A$2047,'Share city centre spend offline'!$A13,'all sales summary'!$B$2:$B$2047,'Share city centre spend offline'!P$1)</f>
        <v>9.4521648377462963E-2</v>
      </c>
      <c r="Q13" s="6">
        <f>SUMIFS('all sales summary'!$I$2:$I$2047,'all sales summary'!$A$2:$A$2047,'Share city centre spend offline'!$A13,'all sales summary'!$B$2:$B$2047,'Share city centre spend offline'!Q$1)</f>
        <v>2.9136218276904911E-2</v>
      </c>
      <c r="R13" s="6">
        <f>SUMIFS('all sales summary'!$I$2:$I$2047,'all sales summary'!$A$2:$A$2047,'Share city centre spend offline'!$A13,'all sales summary'!$B$2:$B$2047,'Share city centre spend offline'!R$1)</f>
        <v>3.1656187485004976E-2</v>
      </c>
      <c r="S13" s="6">
        <f>SUMIFS('all sales summary'!$I$2:$I$2047,'all sales summary'!$A$2:$A$2047,'Share city centre spend offline'!$A13,'all sales summary'!$B$2:$B$2047,'Share city centre spend offline'!S$1)</f>
        <v>5.9940752713344141E-2</v>
      </c>
      <c r="T13" s="6">
        <f>SUMIFS('all sales summary'!$I$2:$I$2047,'all sales summary'!$A$2:$A$2047,'Share city centre spend offline'!$A13,'all sales summary'!$B$2:$B$2047,'Share city centre spend offline'!T$1)</f>
        <v>9.5109937181923537E-2</v>
      </c>
      <c r="U13" s="6">
        <f>SUMIFS('all sales summary'!$I$2:$I$2047,'all sales summary'!$A$2:$A$2047,'Share city centre spend offline'!$A13,'all sales summary'!$B$2:$B$2047,'Share city centre spend offline'!U$1)</f>
        <v>0.11227170532722425</v>
      </c>
      <c r="V13" s="6">
        <f>SUMIFS('all sales summary'!$I$2:$I$2047,'all sales summary'!$A$2:$A$2047,'Share city centre spend offline'!$A13,'all sales summary'!$B$2:$B$2047,'Share city centre spend offline'!V$1)</f>
        <v>0.10688212349595153</v>
      </c>
      <c r="W13" s="6">
        <f>SUMIFS('all sales summary'!$I$2:$I$2047,'all sales summary'!$A$2:$A$2047,'Share city centre spend offline'!$A13,'all sales summary'!$B$2:$B$2047,'Share city centre spend offline'!W$1)</f>
        <v>0.10757242734601043</v>
      </c>
      <c r="X13" s="6">
        <f>SUMIFS('all sales summary'!$I$2:$I$2047,'all sales summary'!$A$2:$A$2047,'Share city centre spend offline'!$A13,'all sales summary'!$B$2:$B$2047,'Share city centre spend offline'!X$1)</f>
        <v>5.7701856569865359E-2</v>
      </c>
      <c r="Y13" s="6">
        <f>SUMIFS('all sales summary'!$I$2:$I$2047,'all sales summary'!$A$2:$A$2047,'Share city centre spend offline'!$A13,'all sales summary'!$B$2:$B$2047,'Share city centre spend offline'!Y$1)</f>
        <v>0.10216925790660204</v>
      </c>
      <c r="Z13" s="6">
        <f>SUMIFS('all sales summary'!$I$2:$I$2047,'all sales summary'!$A$2:$A$2047,'Share city centre spend offline'!$A13,'all sales summary'!$B$2:$B$2047,'Share city centre spend offline'!Z$1)</f>
        <v>4.4294368564424251E-2</v>
      </c>
      <c r="AA13" s="6">
        <f>SUMIFS('all sales summary'!$I$2:$I$2047,'all sales summary'!$A$2:$A$2047,'Share city centre spend offline'!$A13,'all sales summary'!$B$2:$B$2047,'Share city centre spend offline'!AA$1)</f>
        <v>4.1204027102752415E-2</v>
      </c>
      <c r="AB13" s="6">
        <f>SUMIFS('all sales summary'!$I$2:$I$2047,'all sales summary'!$A$2:$A$2047,'Share city centre spend offline'!$A13,'all sales summary'!$B$2:$B$2047,'Share city centre spend offline'!AB$1)</f>
        <v>4.3543011750249577E-2</v>
      </c>
      <c r="AC13" s="6">
        <f>SUMIFS('all sales summary'!$I$2:$I$2047,'all sales summary'!$A$2:$A$2047,'Share city centre spend offline'!$A13,'all sales summary'!$B$2:$B$2047,'Share city centre spend offline'!AC$1)</f>
        <v>9.0808555010839301E-2</v>
      </c>
      <c r="AD13" s="6">
        <f>SUMIFS('all sales summary'!$I$2:$I$2047,'all sales summary'!$A$2:$A$2047,'Share city centre spend offline'!$A13,'all sales summary'!$B$2:$B$2047,'Share city centre spend offline'!AD$1)</f>
        <v>0.10662533273414926</v>
      </c>
      <c r="AE13" s="6">
        <f>SUMIFS('all sales summary'!$I$2:$I$2047,'all sales summary'!$A$2:$A$2047,'Share city centre spend offline'!$A13,'all sales summary'!$B$2:$B$2047,'Share city centre spend offline'!AE$1)</f>
        <v>0.11182493396538866</v>
      </c>
      <c r="AF13" s="6">
        <f>SUMIFS('all sales summary'!$I$2:$I$2047,'all sales summary'!$A$2:$A$2047,'Share city centre spend offline'!$A13,'all sales summary'!$B$2:$B$2047,'Share city centre spend offline'!AF$1)</f>
        <v>0.11662133404923811</v>
      </c>
      <c r="AG13" s="6">
        <f>SUMIFS('all sales summary'!$I$2:$I$2047,'all sales summary'!$A$2:$A$2047,'Share city centre spend offline'!$A13,'all sales summary'!$B$2:$B$2047,'Share city centre spend offline'!AG$1)</f>
        <v>0.12987255068913964</v>
      </c>
      <c r="AH13" s="6">
        <f>SUMIFS('all sales summary'!$I$2:$I$2047,'all sales summary'!$A$2:$A$2047,'Share city centre spend offline'!$A13,'all sales summary'!$B$2:$B$2047,'Share city centre spend offline'!AH$1)</f>
        <v>0.12485561232287772</v>
      </c>
      <c r="AI13" s="12">
        <f t="shared" si="0"/>
        <v>-0.68705471821081798</v>
      </c>
      <c r="AJ13" s="20">
        <f t="shared" si="1"/>
        <v>-0.93301223515086651</v>
      </c>
    </row>
    <row r="14" spans="1:36" x14ac:dyDescent="0.25">
      <c r="A14" t="s">
        <v>19</v>
      </c>
      <c r="B14" s="6">
        <f>SUMIFS('all sales summary'!$I$2:$I$2047,'all sales summary'!$A$2:$A$2047,'Share city centre spend offline'!$A14,'all sales summary'!$B$2:$B$2047,'Share city centre spend offline'!B$1)</f>
        <v>0.21498501445903681</v>
      </c>
      <c r="C14" s="6">
        <f>SUMIFS('all sales summary'!$I$2:$I$2047,'all sales summary'!$A$2:$A$2047,'Share city centre spend offline'!$A14,'all sales summary'!$B$2:$B$2047,'Share city centre spend offline'!C$1)</f>
        <v>0.22024020648065387</v>
      </c>
      <c r="D14" s="6">
        <f>SUMIFS('all sales summary'!$I$2:$I$2047,'all sales summary'!$A$2:$A$2047,'Share city centre spend offline'!$A14,'all sales summary'!$B$2:$B$2047,'Share city centre spend offline'!D$1)</f>
        <v>0.21379038780002746</v>
      </c>
      <c r="E14" s="6">
        <f>SUMIFS('all sales summary'!$I$2:$I$2047,'all sales summary'!$A$2:$A$2047,'Share city centre spend offline'!$A14,'all sales summary'!$B$2:$B$2047,'Share city centre spend offline'!E$1)</f>
        <v>0.21728057461749622</v>
      </c>
      <c r="F14" s="6">
        <f>SUMIFS('all sales summary'!$I$2:$I$2047,'all sales summary'!$A$2:$A$2047,'Share city centre spend offline'!$A14,'all sales summary'!$B$2:$B$2047,'Share city centre spend offline'!F$1)</f>
        <v>0.21726291401138831</v>
      </c>
      <c r="G14" s="6">
        <f>SUMIFS('all sales summary'!$I$2:$I$2047,'all sales summary'!$A$2:$A$2047,'Share city centre spend offline'!$A14,'all sales summary'!$B$2:$B$2047,'Share city centre spend offline'!G$1)</f>
        <v>0.21758379491348556</v>
      </c>
      <c r="H14" s="6">
        <f>SUMIFS('all sales summary'!$I$2:$I$2047,'all sales summary'!$A$2:$A$2047,'Share city centre spend offline'!$A14,'all sales summary'!$B$2:$B$2047,'Share city centre spend offline'!H$1)</f>
        <v>0.22711173156142259</v>
      </c>
      <c r="I14" s="6">
        <f>SUMIFS('all sales summary'!$I$2:$I$2047,'all sales summary'!$A$2:$A$2047,'Share city centre spend offline'!$A14,'all sales summary'!$B$2:$B$2047,'Share city centre spend offline'!I$1)</f>
        <v>0.22115529736967549</v>
      </c>
      <c r="J14" s="6">
        <f>SUMIFS('all sales summary'!$I$2:$I$2047,'all sales summary'!$A$2:$A$2047,'Share city centre spend offline'!$A14,'all sales summary'!$B$2:$B$2047,'Share city centre spend offline'!J$1)</f>
        <v>0.22682799739343257</v>
      </c>
      <c r="K14" s="6">
        <f>SUMIFS('all sales summary'!$I$2:$I$2047,'all sales summary'!$A$2:$A$2047,'Share city centre spend offline'!$A14,'all sales summary'!$B$2:$B$2047,'Share city centre spend offline'!K$1)</f>
        <v>0.22471374693314961</v>
      </c>
      <c r="L14" s="6">
        <f>SUMIFS('all sales summary'!$I$2:$I$2047,'all sales summary'!$A$2:$A$2047,'Share city centre spend offline'!$A14,'all sales summary'!$B$2:$B$2047,'Share city centre spend offline'!L$1)</f>
        <v>0.2252336737295961</v>
      </c>
      <c r="M14" s="6">
        <f>SUMIFS('all sales summary'!$I$2:$I$2047,'all sales summary'!$A$2:$A$2047,'Share city centre spend offline'!$A14,'all sales summary'!$B$2:$B$2047,'Share city centre spend offline'!M$1)</f>
        <v>0.2489999633742444</v>
      </c>
      <c r="N14" s="6">
        <f>SUMIFS('all sales summary'!$I$2:$I$2047,'all sales summary'!$A$2:$A$2047,'Share city centre spend offline'!$A14,'all sales summary'!$B$2:$B$2047,'Share city centre spend offline'!N$1)</f>
        <v>0.21522910689710451</v>
      </c>
      <c r="O14" s="6">
        <f>SUMIFS('all sales summary'!$I$2:$I$2047,'all sales summary'!$A$2:$A$2047,'Share city centre spend offline'!$A14,'all sales summary'!$B$2:$B$2047,'Share city centre spend offline'!O$1)</f>
        <v>0.21553127841571651</v>
      </c>
      <c r="P14" s="6">
        <f>SUMIFS('all sales summary'!$I$2:$I$2047,'all sales summary'!$A$2:$A$2047,'Share city centre spend offline'!$A14,'all sales summary'!$B$2:$B$2047,'Share city centre spend offline'!P$1)</f>
        <v>0.21781688035325664</v>
      </c>
      <c r="Q14" s="6">
        <f>SUMIFS('all sales summary'!$I$2:$I$2047,'all sales summary'!$A$2:$A$2047,'Share city centre spend offline'!$A14,'all sales summary'!$B$2:$B$2047,'Share city centre spend offline'!Q$1)</f>
        <v>0.21374733936952953</v>
      </c>
      <c r="R14" s="6">
        <f>SUMIFS('all sales summary'!$I$2:$I$2047,'all sales summary'!$A$2:$A$2047,'Share city centre spend offline'!$A14,'all sales summary'!$B$2:$B$2047,'Share city centre spend offline'!R$1)</f>
        <v>0.20712815637229354</v>
      </c>
      <c r="S14" s="6">
        <f>SUMIFS('all sales summary'!$I$2:$I$2047,'all sales summary'!$A$2:$A$2047,'Share city centre spend offline'!$A14,'all sales summary'!$B$2:$B$2047,'Share city centre spend offline'!S$1)</f>
        <v>0.22090587508275192</v>
      </c>
      <c r="T14" s="6">
        <f>SUMIFS('all sales summary'!$I$2:$I$2047,'all sales summary'!$A$2:$A$2047,'Share city centre spend offline'!$A14,'all sales summary'!$B$2:$B$2047,'Share city centre spend offline'!T$1)</f>
        <v>0.23272299006288855</v>
      </c>
      <c r="U14" s="6">
        <f>SUMIFS('all sales summary'!$I$2:$I$2047,'all sales summary'!$A$2:$A$2047,'Share city centre spend offline'!$A14,'all sales summary'!$B$2:$B$2047,'Share city centre spend offline'!U$1)</f>
        <v>0.22373387249881457</v>
      </c>
      <c r="V14" s="6">
        <f>SUMIFS('all sales summary'!$I$2:$I$2047,'all sales summary'!$A$2:$A$2047,'Share city centre spend offline'!$A14,'all sales summary'!$B$2:$B$2047,'Share city centre spend offline'!V$1)</f>
        <v>0.22351227898618589</v>
      </c>
      <c r="W14" s="6">
        <f>SUMIFS('all sales summary'!$I$2:$I$2047,'all sales summary'!$A$2:$A$2047,'Share city centre spend offline'!$A14,'all sales summary'!$B$2:$B$2047,'Share city centre spend offline'!W$1)</f>
        <v>0.22189139883076006</v>
      </c>
      <c r="X14" s="6">
        <f>SUMIFS('all sales summary'!$I$2:$I$2047,'all sales summary'!$A$2:$A$2047,'Share city centre spend offline'!$A14,'all sales summary'!$B$2:$B$2047,'Share city centre spend offline'!X$1)</f>
        <v>0.2340718026928458</v>
      </c>
      <c r="Y14" s="6">
        <f>SUMIFS('all sales summary'!$I$2:$I$2047,'all sales summary'!$A$2:$A$2047,'Share city centre spend offline'!$A14,'all sales summary'!$B$2:$B$2047,'Share city centre spend offline'!Y$1)</f>
        <v>0.25074720805516515</v>
      </c>
      <c r="Z14" s="6">
        <f>SUMIFS('all sales summary'!$I$2:$I$2047,'all sales summary'!$A$2:$A$2047,'Share city centre spend offline'!$A14,'all sales summary'!$B$2:$B$2047,'Share city centre spend offline'!Z$1)</f>
        <v>0.22362425947438694</v>
      </c>
      <c r="AA14" s="6">
        <f>SUMIFS('all sales summary'!$I$2:$I$2047,'all sales summary'!$A$2:$A$2047,'Share city centre spend offline'!$A14,'all sales summary'!$B$2:$B$2047,'Share city centre spend offline'!AA$1)</f>
        <v>0.218140104099249</v>
      </c>
      <c r="AB14" s="6">
        <f>SUMIFS('all sales summary'!$I$2:$I$2047,'all sales summary'!$A$2:$A$2047,'Share city centre spend offline'!$A14,'all sales summary'!$B$2:$B$2047,'Share city centre spend offline'!AB$1)</f>
        <v>0.22106351689351966</v>
      </c>
      <c r="AC14" s="6">
        <f>SUMIFS('all sales summary'!$I$2:$I$2047,'all sales summary'!$A$2:$A$2047,'Share city centre spend offline'!$A14,'all sales summary'!$B$2:$B$2047,'Share city centre spend offline'!AC$1)</f>
        <v>0.21373646098931406</v>
      </c>
      <c r="AD14" s="6">
        <f>SUMIFS('all sales summary'!$I$2:$I$2047,'all sales summary'!$A$2:$A$2047,'Share city centre spend offline'!$A14,'all sales summary'!$B$2:$B$2047,'Share city centre spend offline'!AD$1)</f>
        <v>0.20982989804919272</v>
      </c>
      <c r="AE14" s="6">
        <f>SUMIFS('all sales summary'!$I$2:$I$2047,'all sales summary'!$A$2:$A$2047,'Share city centre spend offline'!$A14,'all sales summary'!$B$2:$B$2047,'Share city centre spend offline'!AE$1)</f>
        <v>0.2116704887955386</v>
      </c>
      <c r="AF14" s="6">
        <f>SUMIFS('all sales summary'!$I$2:$I$2047,'all sales summary'!$A$2:$A$2047,'Share city centre spend offline'!$A14,'all sales summary'!$B$2:$B$2047,'Share city centre spend offline'!AF$1)</f>
        <v>0.2144570081517333</v>
      </c>
      <c r="AG14" s="6">
        <f>SUMIFS('all sales summary'!$I$2:$I$2047,'all sales summary'!$A$2:$A$2047,'Share city centre spend offline'!$A14,'all sales summary'!$B$2:$B$2047,'Share city centre spend offline'!AG$1)</f>
        <v>0.21834286796318297</v>
      </c>
      <c r="AH14" s="6">
        <f>SUMIFS('all sales summary'!$I$2:$I$2047,'all sales summary'!$A$2:$A$2047,'Share city centre spend offline'!$A14,'all sales summary'!$B$2:$B$2047,'Share city centre spend offline'!AH$1)</f>
        <v>0.21234741052546952</v>
      </c>
      <c r="AI14" s="12">
        <f t="shared" si="0"/>
        <v>-0.26376039335672952</v>
      </c>
      <c r="AJ14" s="20">
        <f t="shared" si="1"/>
        <v>-1.4480586867963052</v>
      </c>
    </row>
    <row r="15" spans="1:36" x14ac:dyDescent="0.25">
      <c r="A15" t="s">
        <v>20</v>
      </c>
      <c r="B15" s="6">
        <f>SUMIFS('all sales summary'!$I$2:$I$2047,'all sales summary'!$A$2:$A$2047,'Share city centre spend offline'!$A15,'all sales summary'!$B$2:$B$2047,'Share city centre spend offline'!B$1)</f>
        <v>0.22956582987462579</v>
      </c>
      <c r="C15" s="6">
        <f>SUMIFS('all sales summary'!$I$2:$I$2047,'all sales summary'!$A$2:$A$2047,'Share city centre spend offline'!$A15,'all sales summary'!$B$2:$B$2047,'Share city centre spend offline'!C$1)</f>
        <v>0.23787446049597544</v>
      </c>
      <c r="D15" s="6">
        <f>SUMIFS('all sales summary'!$I$2:$I$2047,'all sales summary'!$A$2:$A$2047,'Share city centre spend offline'!$A15,'all sales summary'!$B$2:$B$2047,'Share city centre spend offline'!D$1)</f>
        <v>0.23515449145885717</v>
      </c>
      <c r="E15" s="6">
        <f>SUMIFS('all sales summary'!$I$2:$I$2047,'all sales summary'!$A$2:$A$2047,'Share city centre spend offline'!$A15,'all sales summary'!$B$2:$B$2047,'Share city centre spend offline'!E$1)</f>
        <v>0.23592600151193674</v>
      </c>
      <c r="F15" s="6">
        <f>SUMIFS('all sales summary'!$I$2:$I$2047,'all sales summary'!$A$2:$A$2047,'Share city centre spend offline'!$A15,'all sales summary'!$B$2:$B$2047,'Share city centre spend offline'!F$1)</f>
        <v>0.23638122835261532</v>
      </c>
      <c r="G15" s="6">
        <f>SUMIFS('all sales summary'!$I$2:$I$2047,'all sales summary'!$A$2:$A$2047,'Share city centre spend offline'!$A15,'all sales summary'!$B$2:$B$2047,'Share city centre spend offline'!G$1)</f>
        <v>0.24078435595168793</v>
      </c>
      <c r="H15" s="6">
        <f>SUMIFS('all sales summary'!$I$2:$I$2047,'all sales summary'!$A$2:$A$2047,'Share city centre spend offline'!$A15,'all sales summary'!$B$2:$B$2047,'Share city centre spend offline'!H$1)</f>
        <v>0.22718072838410172</v>
      </c>
      <c r="I15" s="6">
        <f>SUMIFS('all sales summary'!$I$2:$I$2047,'all sales summary'!$A$2:$A$2047,'Share city centre spend offline'!$A15,'all sales summary'!$B$2:$B$2047,'Share city centre spend offline'!I$1)</f>
        <v>0.23246666681086198</v>
      </c>
      <c r="J15" s="6">
        <f>SUMIFS('all sales summary'!$I$2:$I$2047,'all sales summary'!$A$2:$A$2047,'Share city centre spend offline'!$A15,'all sales summary'!$B$2:$B$2047,'Share city centre spend offline'!J$1)</f>
        <v>0.22297963867270004</v>
      </c>
      <c r="K15" s="6">
        <f>SUMIFS('all sales summary'!$I$2:$I$2047,'all sales summary'!$A$2:$A$2047,'Share city centre spend offline'!$A15,'all sales summary'!$B$2:$B$2047,'Share city centre spend offline'!K$1)</f>
        <v>0.24227512473571505</v>
      </c>
      <c r="L15" s="6">
        <f>SUMIFS('all sales summary'!$I$2:$I$2047,'all sales summary'!$A$2:$A$2047,'Share city centre spend offline'!$A15,'all sales summary'!$B$2:$B$2047,'Share city centre spend offline'!L$1)</f>
        <v>0.24408806591071433</v>
      </c>
      <c r="M15" s="6">
        <f>SUMIFS('all sales summary'!$I$2:$I$2047,'all sales summary'!$A$2:$A$2047,'Share city centre spend offline'!$A15,'all sales summary'!$B$2:$B$2047,'Share city centre spend offline'!M$1)</f>
        <v>0.26948373079564469</v>
      </c>
      <c r="N15" s="6">
        <f>SUMIFS('all sales summary'!$I$2:$I$2047,'all sales summary'!$A$2:$A$2047,'Share city centre spend offline'!$A15,'all sales summary'!$B$2:$B$2047,'Share city centre spend offline'!N$1)</f>
        <v>0.22186470646230882</v>
      </c>
      <c r="O15" s="6">
        <f>SUMIFS('all sales summary'!$I$2:$I$2047,'all sales summary'!$A$2:$A$2047,'Share city centre spend offline'!$A15,'all sales summary'!$B$2:$B$2047,'Share city centre spend offline'!O$1)</f>
        <v>0.22494268053028452</v>
      </c>
      <c r="P15" s="6">
        <f>SUMIFS('all sales summary'!$I$2:$I$2047,'all sales summary'!$A$2:$A$2047,'Share city centre spend offline'!$A15,'all sales summary'!$B$2:$B$2047,'Share city centre spend offline'!P$1)</f>
        <v>0.18033246233282971</v>
      </c>
      <c r="Q15" s="6">
        <f>SUMIFS('all sales summary'!$I$2:$I$2047,'all sales summary'!$A$2:$A$2047,'Share city centre spend offline'!$A15,'all sales summary'!$B$2:$B$2047,'Share city centre spend offline'!Q$1)</f>
        <v>8.9933426824050158E-2</v>
      </c>
      <c r="R15" s="6">
        <f>SUMIFS('all sales summary'!$I$2:$I$2047,'all sales summary'!$A$2:$A$2047,'Share city centre spend offline'!$A15,'all sales summary'!$B$2:$B$2047,'Share city centre spend offline'!R$1)</f>
        <v>8.5808479839134796E-2</v>
      </c>
      <c r="S15" s="6">
        <f>SUMIFS('all sales summary'!$I$2:$I$2047,'all sales summary'!$A$2:$A$2047,'Share city centre spend offline'!$A15,'all sales summary'!$B$2:$B$2047,'Share city centre spend offline'!S$1)</f>
        <v>0.13232188216630086</v>
      </c>
      <c r="T15" s="6">
        <f>SUMIFS('all sales summary'!$I$2:$I$2047,'all sales summary'!$A$2:$A$2047,'Share city centre spend offline'!$A15,'all sales summary'!$B$2:$B$2047,'Share city centre spend offline'!T$1)</f>
        <v>0.18391235055881805</v>
      </c>
      <c r="U15" s="6">
        <f>SUMIFS('all sales summary'!$I$2:$I$2047,'all sales summary'!$A$2:$A$2047,'Share city centre spend offline'!$A15,'all sales summary'!$B$2:$B$2047,'Share city centre spend offline'!U$1)</f>
        <v>0.21654316828163261</v>
      </c>
      <c r="V15" s="6">
        <f>SUMIFS('all sales summary'!$I$2:$I$2047,'all sales summary'!$A$2:$A$2047,'Share city centre spend offline'!$A15,'all sales summary'!$B$2:$B$2047,'Share city centre spend offline'!V$1)</f>
        <v>0.20918980400083209</v>
      </c>
      <c r="W15" s="6">
        <f>SUMIFS('all sales summary'!$I$2:$I$2047,'all sales summary'!$A$2:$A$2047,'Share city centre spend offline'!$A15,'all sales summary'!$B$2:$B$2047,'Share city centre spend offline'!W$1)</f>
        <v>0.21933557287409228</v>
      </c>
      <c r="X15" s="6">
        <f>SUMIFS('all sales summary'!$I$2:$I$2047,'all sales summary'!$A$2:$A$2047,'Share city centre spend offline'!$A15,'all sales summary'!$B$2:$B$2047,'Share city centre spend offline'!X$1)</f>
        <v>0.14165599191684972</v>
      </c>
      <c r="Y15" s="6">
        <f>SUMIFS('all sales summary'!$I$2:$I$2047,'all sales summary'!$A$2:$A$2047,'Share city centre spend offline'!$A15,'all sales summary'!$B$2:$B$2047,'Share city centre spend offline'!Y$1)</f>
        <v>0.23736162581134901</v>
      </c>
      <c r="Z15" s="6">
        <f>SUMIFS('all sales summary'!$I$2:$I$2047,'all sales summary'!$A$2:$A$2047,'Share city centre spend offline'!$A15,'all sales summary'!$B$2:$B$2047,'Share city centre spend offline'!Z$1)</f>
        <v>9.1174442756881982E-2</v>
      </c>
      <c r="AA15" s="6">
        <f>SUMIFS('all sales summary'!$I$2:$I$2047,'all sales summary'!$A$2:$A$2047,'Share city centre spend offline'!$A15,'all sales summary'!$B$2:$B$2047,'Share city centre spend offline'!AA$1)</f>
        <v>9.906292896038156E-2</v>
      </c>
      <c r="AB15" s="6">
        <f>SUMIFS('all sales summary'!$I$2:$I$2047,'all sales summary'!$A$2:$A$2047,'Share city centre spend offline'!$A15,'all sales summary'!$B$2:$B$2047,'Share city centre spend offline'!AB$1)</f>
        <v>9.6909919973035344E-2</v>
      </c>
      <c r="AC15" s="6">
        <f>SUMIFS('all sales summary'!$I$2:$I$2047,'all sales summary'!$A$2:$A$2047,'Share city centre spend offline'!$A15,'all sales summary'!$B$2:$B$2047,'Share city centre spend offline'!AC$1)</f>
        <v>0.17674054955871216</v>
      </c>
      <c r="AD15" s="6">
        <f>SUMIFS('all sales summary'!$I$2:$I$2047,'all sales summary'!$A$2:$A$2047,'Share city centre spend offline'!$A15,'all sales summary'!$B$2:$B$2047,'Share city centre spend offline'!AD$1)</f>
        <v>0.21817389044827945</v>
      </c>
      <c r="AE15" s="6">
        <f>SUMIFS('all sales summary'!$I$2:$I$2047,'all sales summary'!$A$2:$A$2047,'Share city centre spend offline'!$A15,'all sales summary'!$B$2:$B$2047,'Share city centre spend offline'!AE$1)</f>
        <v>0.22001772225603494</v>
      </c>
      <c r="AF15" s="6">
        <f>SUMIFS('all sales summary'!$I$2:$I$2047,'all sales summary'!$A$2:$A$2047,'Share city centre spend offline'!$A15,'all sales summary'!$B$2:$B$2047,'Share city centre spend offline'!AF$1)</f>
        <v>0.22205432125250241</v>
      </c>
      <c r="AG15" s="6">
        <f>SUMIFS('all sales summary'!$I$2:$I$2047,'all sales summary'!$A$2:$A$2047,'Share city centre spend offline'!$A15,'all sales summary'!$B$2:$B$2047,'Share city centre spend offline'!AG$1)</f>
        <v>0.23219823932137879</v>
      </c>
      <c r="AH15" s="6">
        <f>SUMIFS('all sales summary'!$I$2:$I$2047,'all sales summary'!$A$2:$A$2047,'Share city centre spend offline'!$A15,'all sales summary'!$B$2:$B$2047,'Share city centre spend offline'!AH$1)</f>
        <v>0.2205673415584733</v>
      </c>
      <c r="AI15" s="12">
        <f t="shared" si="0"/>
        <v>-0.8998488316152492</v>
      </c>
      <c r="AJ15" s="20">
        <f t="shared" si="1"/>
        <v>-0.24122971142267469</v>
      </c>
    </row>
    <row r="16" spans="1:36" x14ac:dyDescent="0.25">
      <c r="A16" t="s">
        <v>21</v>
      </c>
      <c r="B16" s="6">
        <f>SUMIFS('all sales summary'!$I$2:$I$2047,'all sales summary'!$A$2:$A$2047,'Share city centre spend offline'!$A16,'all sales summary'!$B$2:$B$2047,'Share city centre spend offline'!B$1)</f>
        <v>0.18437018225395169</v>
      </c>
      <c r="C16" s="6">
        <f>SUMIFS('all sales summary'!$I$2:$I$2047,'all sales summary'!$A$2:$A$2047,'Share city centre spend offline'!$A16,'all sales summary'!$B$2:$B$2047,'Share city centre spend offline'!C$1)</f>
        <v>0.19931320054572751</v>
      </c>
      <c r="D16" s="6">
        <f>SUMIFS('all sales summary'!$I$2:$I$2047,'all sales summary'!$A$2:$A$2047,'Share city centre spend offline'!$A16,'all sales summary'!$B$2:$B$2047,'Share city centre spend offline'!D$1)</f>
        <v>0.19350672567457819</v>
      </c>
      <c r="E16" s="6">
        <f>SUMIFS('all sales summary'!$I$2:$I$2047,'all sales summary'!$A$2:$A$2047,'Share city centre spend offline'!$A16,'all sales summary'!$B$2:$B$2047,'Share city centre spend offline'!E$1)</f>
        <v>0.19216018529752166</v>
      </c>
      <c r="F16" s="6">
        <f>SUMIFS('all sales summary'!$I$2:$I$2047,'all sales summary'!$A$2:$A$2047,'Share city centre spend offline'!$A16,'all sales summary'!$B$2:$B$2047,'Share city centre spend offline'!F$1)</f>
        <v>0.19839292775933087</v>
      </c>
      <c r="G16" s="6">
        <f>SUMIFS('all sales summary'!$I$2:$I$2047,'all sales summary'!$A$2:$A$2047,'Share city centre spend offline'!$A16,'all sales summary'!$B$2:$B$2047,'Share city centre spend offline'!G$1)</f>
        <v>0.19887725398411826</v>
      </c>
      <c r="H16" s="6">
        <f>SUMIFS('all sales summary'!$I$2:$I$2047,'all sales summary'!$A$2:$A$2047,'Share city centre spend offline'!$A16,'all sales summary'!$B$2:$B$2047,'Share city centre spend offline'!H$1)</f>
        <v>0.1903835066126017</v>
      </c>
      <c r="I16" s="6">
        <f>SUMIFS('all sales summary'!$I$2:$I$2047,'all sales summary'!$A$2:$A$2047,'Share city centre spend offline'!$A16,'all sales summary'!$B$2:$B$2047,'Share city centre spend offline'!I$1)</f>
        <v>0.19682488811659896</v>
      </c>
      <c r="J16" s="6">
        <f>SUMIFS('all sales summary'!$I$2:$I$2047,'all sales summary'!$A$2:$A$2047,'Share city centre spend offline'!$A16,'all sales summary'!$B$2:$B$2047,'Share city centre spend offline'!J$1)</f>
        <v>0.19138068097570915</v>
      </c>
      <c r="K16" s="6">
        <f>SUMIFS('all sales summary'!$I$2:$I$2047,'all sales summary'!$A$2:$A$2047,'Share city centre spend offline'!$A16,'all sales summary'!$B$2:$B$2047,'Share city centre spend offline'!K$1)</f>
        <v>0.20284995844904924</v>
      </c>
      <c r="L16" s="6">
        <f>SUMIFS('all sales summary'!$I$2:$I$2047,'all sales summary'!$A$2:$A$2047,'Share city centre spend offline'!$A16,'all sales summary'!$B$2:$B$2047,'Share city centre spend offline'!L$1)</f>
        <v>0.22267406747964394</v>
      </c>
      <c r="M16" s="6">
        <f>SUMIFS('all sales summary'!$I$2:$I$2047,'all sales summary'!$A$2:$A$2047,'Share city centre spend offline'!$A16,'all sales summary'!$B$2:$B$2047,'Share city centre spend offline'!M$1)</f>
        <v>0.24094222492027506</v>
      </c>
      <c r="N16" s="6">
        <f>SUMIFS('all sales summary'!$I$2:$I$2047,'all sales summary'!$A$2:$A$2047,'Share city centre spend offline'!$A16,'all sales summary'!$B$2:$B$2047,'Share city centre spend offline'!N$1)</f>
        <v>0.18319190037126484</v>
      </c>
      <c r="O16" s="6">
        <f>SUMIFS('all sales summary'!$I$2:$I$2047,'all sales summary'!$A$2:$A$2047,'Share city centre spend offline'!$A16,'all sales summary'!$B$2:$B$2047,'Share city centre spend offline'!O$1)</f>
        <v>0.18894717037108624</v>
      </c>
      <c r="P16" s="6">
        <f>SUMIFS('all sales summary'!$I$2:$I$2047,'all sales summary'!$A$2:$A$2047,'Share city centre spend offline'!$A16,'all sales summary'!$B$2:$B$2047,'Share city centre spend offline'!P$1)</f>
        <v>0.1331111621534459</v>
      </c>
      <c r="Q16" s="6">
        <f>SUMIFS('all sales summary'!$I$2:$I$2047,'all sales summary'!$A$2:$A$2047,'Share city centre spend offline'!$A16,'all sales summary'!$B$2:$B$2047,'Share city centre spend offline'!Q$1)</f>
        <v>2.3920020943202898E-2</v>
      </c>
      <c r="R16" s="6">
        <f>SUMIFS('all sales summary'!$I$2:$I$2047,'all sales summary'!$A$2:$A$2047,'Share city centre spend offline'!$A16,'all sales summary'!$B$2:$B$2047,'Share city centre spend offline'!R$1)</f>
        <v>2.3446625934137731E-2</v>
      </c>
      <c r="S16" s="6">
        <f>SUMIFS('all sales summary'!$I$2:$I$2047,'all sales summary'!$A$2:$A$2047,'Share city centre spend offline'!$A16,'all sales summary'!$B$2:$B$2047,'Share city centre spend offline'!S$1)</f>
        <v>4.5841175502094829E-2</v>
      </c>
      <c r="T16" s="6">
        <f>SUMIFS('all sales summary'!$I$2:$I$2047,'all sales summary'!$A$2:$A$2047,'Share city centre spend offline'!$A16,'all sales summary'!$B$2:$B$2047,'Share city centre spend offline'!T$1)</f>
        <v>0.1145814523714314</v>
      </c>
      <c r="U16" s="6">
        <f>SUMIFS('all sales summary'!$I$2:$I$2047,'all sales summary'!$A$2:$A$2047,'Share city centre spend offline'!$A16,'all sales summary'!$B$2:$B$2047,'Share city centre spend offline'!U$1)</f>
        <v>0.15648222241197124</v>
      </c>
      <c r="V16" s="6">
        <f>SUMIFS('all sales summary'!$I$2:$I$2047,'all sales summary'!$A$2:$A$2047,'Share city centre spend offline'!$A16,'all sales summary'!$B$2:$B$2047,'Share city centre spend offline'!V$1)</f>
        <v>0.14219645780836807</v>
      </c>
      <c r="W16" s="6">
        <f>SUMIFS('all sales summary'!$I$2:$I$2047,'all sales summary'!$A$2:$A$2047,'Share city centre spend offline'!$A16,'all sales summary'!$B$2:$B$2047,'Share city centre spend offline'!W$1)</f>
        <v>0.11278714084328242</v>
      </c>
      <c r="X16" s="6">
        <f>SUMIFS('all sales summary'!$I$2:$I$2047,'all sales summary'!$A$2:$A$2047,'Share city centre spend offline'!$A16,'all sales summary'!$B$2:$B$2047,'Share city centre spend offline'!X$1)</f>
        <v>0.16257294357744723</v>
      </c>
      <c r="Y16" s="6">
        <f>SUMIFS('all sales summary'!$I$2:$I$2047,'all sales summary'!$A$2:$A$2047,'Share city centre spend offline'!$A16,'all sales summary'!$B$2:$B$2047,'Share city centre spend offline'!Y$1)</f>
        <v>0.1492821102650019</v>
      </c>
      <c r="Z16" s="6">
        <f>SUMIFS('all sales summary'!$I$2:$I$2047,'all sales summary'!$A$2:$A$2047,'Share city centre spend offline'!$A16,'all sales summary'!$B$2:$B$2047,'Share city centre spend offline'!Z$1)</f>
        <v>3.8314152978417608E-2</v>
      </c>
      <c r="AA16" s="6">
        <f>SUMIFS('all sales summary'!$I$2:$I$2047,'all sales summary'!$A$2:$A$2047,'Share city centre spend offline'!$A16,'all sales summary'!$B$2:$B$2047,'Share city centre spend offline'!AA$1)</f>
        <v>3.8288430821440879E-2</v>
      </c>
      <c r="AB16" s="6">
        <f>SUMIFS('all sales summary'!$I$2:$I$2047,'all sales summary'!$A$2:$A$2047,'Share city centre spend offline'!$A16,'all sales summary'!$B$2:$B$2047,'Share city centre spend offline'!AB$1)</f>
        <v>4.2389879547562667E-2</v>
      </c>
      <c r="AC16" s="6">
        <f>SUMIFS('all sales summary'!$I$2:$I$2047,'all sales summary'!$A$2:$A$2047,'Share city centre spend offline'!$A16,'all sales summary'!$B$2:$B$2047,'Share city centre spend offline'!AC$1)</f>
        <v>0.12223016846440127</v>
      </c>
      <c r="AD16" s="6">
        <f>SUMIFS('all sales summary'!$I$2:$I$2047,'all sales summary'!$A$2:$A$2047,'Share city centre spend offline'!$A16,'all sales summary'!$B$2:$B$2047,'Share city centre spend offline'!AD$1)</f>
        <v>0.15206265479535191</v>
      </c>
      <c r="AE16" s="6">
        <f>SUMIFS('all sales summary'!$I$2:$I$2047,'all sales summary'!$A$2:$A$2047,'Share city centre spend offline'!$A16,'all sales summary'!$B$2:$B$2047,'Share city centre spend offline'!AE$1)</f>
        <v>0.15786371980080782</v>
      </c>
      <c r="AF16" s="6">
        <f>SUMIFS('all sales summary'!$I$2:$I$2047,'all sales summary'!$A$2:$A$2047,'Share city centre spend offline'!$A16,'all sales summary'!$B$2:$B$2047,'Share city centre spend offline'!AF$1)</f>
        <v>0.16038586607867752</v>
      </c>
      <c r="AG16" s="6">
        <f>SUMIFS('all sales summary'!$I$2:$I$2047,'all sales summary'!$A$2:$A$2047,'Share city centre spend offline'!$A16,'all sales summary'!$B$2:$B$2047,'Share city centre spend offline'!AG$1)</f>
        <v>0.18058480053391804</v>
      </c>
      <c r="AH16" s="6">
        <f>SUMIFS('all sales summary'!$I$2:$I$2047,'all sales summary'!$A$2:$A$2047,'Share city centre spend offline'!$A16,'all sales summary'!$B$2:$B$2047,'Share city centre spend offline'!AH$1)</f>
        <v>0.17312144310081207</v>
      </c>
      <c r="AI16" s="12">
        <f t="shared" si="0"/>
        <v>-1.124873915313962</v>
      </c>
      <c r="AJ16" s="20">
        <f t="shared" si="1"/>
        <v>-1.8259237874897083</v>
      </c>
    </row>
    <row r="17" spans="1:36" x14ac:dyDescent="0.25">
      <c r="A17" t="s">
        <v>22</v>
      </c>
      <c r="B17" s="6">
        <f>SUMIFS('all sales summary'!$I$2:$I$2047,'all sales summary'!$A$2:$A$2047,'Share city centre spend offline'!$A17,'all sales summary'!$B$2:$B$2047,'Share city centre spend offline'!B$1)</f>
        <v>9.0565707702920134E-2</v>
      </c>
      <c r="C17" s="6">
        <f>SUMIFS('all sales summary'!$I$2:$I$2047,'all sales summary'!$A$2:$A$2047,'Share city centre spend offline'!$A17,'all sales summary'!$B$2:$B$2047,'Share city centre spend offline'!C$1)</f>
        <v>9.1019607466829938E-2</v>
      </c>
      <c r="D17" s="6">
        <f>SUMIFS('all sales summary'!$I$2:$I$2047,'all sales summary'!$A$2:$A$2047,'Share city centre spend offline'!$A17,'all sales summary'!$B$2:$B$2047,'Share city centre spend offline'!D$1)</f>
        <v>8.9648422866677416E-2</v>
      </c>
      <c r="E17" s="6">
        <f>SUMIFS('all sales summary'!$I$2:$I$2047,'all sales summary'!$A$2:$A$2047,'Share city centre spend offline'!$A17,'all sales summary'!$B$2:$B$2047,'Share city centre spend offline'!E$1)</f>
        <v>8.8616910538293001E-2</v>
      </c>
      <c r="F17" s="6">
        <f>SUMIFS('all sales summary'!$I$2:$I$2047,'all sales summary'!$A$2:$A$2047,'Share city centre spend offline'!$A17,'all sales summary'!$B$2:$B$2047,'Share city centre spend offline'!F$1)</f>
        <v>8.8745450974640067E-2</v>
      </c>
      <c r="G17" s="6">
        <f>SUMIFS('all sales summary'!$I$2:$I$2047,'all sales summary'!$A$2:$A$2047,'Share city centre spend offline'!$A17,'all sales summary'!$B$2:$B$2047,'Share city centre spend offline'!G$1)</f>
        <v>9.0522512293566074E-2</v>
      </c>
      <c r="H17" s="6">
        <f>SUMIFS('all sales summary'!$I$2:$I$2047,'all sales summary'!$A$2:$A$2047,'Share city centre spend offline'!$A17,'all sales summary'!$B$2:$B$2047,'Share city centre spend offline'!H$1)</f>
        <v>8.8540614985074872E-2</v>
      </c>
      <c r="I17" s="6">
        <f>SUMIFS('all sales summary'!$I$2:$I$2047,'all sales summary'!$A$2:$A$2047,'Share city centre spend offline'!$A17,'all sales summary'!$B$2:$B$2047,'Share city centre spend offline'!I$1)</f>
        <v>8.7993764828041526E-2</v>
      </c>
      <c r="J17" s="6">
        <f>SUMIFS('all sales summary'!$I$2:$I$2047,'all sales summary'!$A$2:$A$2047,'Share city centre spend offline'!$A17,'all sales summary'!$B$2:$B$2047,'Share city centre spend offline'!J$1)</f>
        <v>9.0768326997026277E-2</v>
      </c>
      <c r="K17" s="6">
        <f>SUMIFS('all sales summary'!$I$2:$I$2047,'all sales summary'!$A$2:$A$2047,'Share city centre spend offline'!$A17,'all sales summary'!$B$2:$B$2047,'Share city centre spend offline'!K$1)</f>
        <v>9.5792332820877027E-2</v>
      </c>
      <c r="L17" s="6">
        <f>SUMIFS('all sales summary'!$I$2:$I$2047,'all sales summary'!$A$2:$A$2047,'Share city centre spend offline'!$A17,'all sales summary'!$B$2:$B$2047,'Share city centre spend offline'!L$1)</f>
        <v>0.10018677028491219</v>
      </c>
      <c r="M17" s="6">
        <f>SUMIFS('all sales summary'!$I$2:$I$2047,'all sales summary'!$A$2:$A$2047,'Share city centre spend offline'!$A17,'all sales summary'!$B$2:$B$2047,'Share city centre spend offline'!M$1)</f>
        <v>0.11019606441473613</v>
      </c>
      <c r="N17" s="6">
        <f>SUMIFS('all sales summary'!$I$2:$I$2047,'all sales summary'!$A$2:$A$2047,'Share city centre spend offline'!$A17,'all sales summary'!$B$2:$B$2047,'Share city centre spend offline'!N$1)</f>
        <v>8.9099262622895373E-2</v>
      </c>
      <c r="O17" s="6">
        <f>SUMIFS('all sales summary'!$I$2:$I$2047,'all sales summary'!$A$2:$A$2047,'Share city centre spend offline'!$A17,'all sales summary'!$B$2:$B$2047,'Share city centre spend offline'!O$1)</f>
        <v>8.3262641750217123E-2</v>
      </c>
      <c r="P17" s="6">
        <f>SUMIFS('all sales summary'!$I$2:$I$2047,'all sales summary'!$A$2:$A$2047,'Share city centre spend offline'!$A17,'all sales summary'!$B$2:$B$2047,'Share city centre spend offline'!P$1)</f>
        <v>7.0037896940847263E-2</v>
      </c>
      <c r="Q17" s="6">
        <f>SUMIFS('all sales summary'!$I$2:$I$2047,'all sales summary'!$A$2:$A$2047,'Share city centre spend offline'!$A17,'all sales summary'!$B$2:$B$2047,'Share city centre spend offline'!Q$1)</f>
        <v>4.3342411363313987E-2</v>
      </c>
      <c r="R17" s="6">
        <f>SUMIFS('all sales summary'!$I$2:$I$2047,'all sales summary'!$A$2:$A$2047,'Share city centre spend offline'!$A17,'all sales summary'!$B$2:$B$2047,'Share city centre spend offline'!R$1)</f>
        <v>4.3159593772099089E-2</v>
      </c>
      <c r="S17" s="6">
        <f>SUMIFS('all sales summary'!$I$2:$I$2047,'all sales summary'!$A$2:$A$2047,'Share city centre spend offline'!$A17,'all sales summary'!$B$2:$B$2047,'Share city centre spend offline'!S$1)</f>
        <v>6.506996851889342E-2</v>
      </c>
      <c r="T17" s="6">
        <f>SUMIFS('all sales summary'!$I$2:$I$2047,'all sales summary'!$A$2:$A$2047,'Share city centre spend offline'!$A17,'all sales summary'!$B$2:$B$2047,'Share city centre spend offline'!T$1)</f>
        <v>7.8126582243977505E-2</v>
      </c>
      <c r="U17" s="6">
        <f>SUMIFS('all sales summary'!$I$2:$I$2047,'all sales summary'!$A$2:$A$2047,'Share city centre spend offline'!$A17,'all sales summary'!$B$2:$B$2047,'Share city centre spend offline'!U$1)</f>
        <v>7.846876635703591E-2</v>
      </c>
      <c r="V17" s="6">
        <f>SUMIFS('all sales summary'!$I$2:$I$2047,'all sales summary'!$A$2:$A$2047,'Share city centre spend offline'!$A17,'all sales summary'!$B$2:$B$2047,'Share city centre spend offline'!V$1)</f>
        <v>7.8053397102694808E-2</v>
      </c>
      <c r="W17" s="6">
        <f>SUMIFS('all sales summary'!$I$2:$I$2047,'all sales summary'!$A$2:$A$2047,'Share city centre spend offline'!$A17,'all sales summary'!$B$2:$B$2047,'Share city centre spend offline'!W$1)</f>
        <v>8.1961184520861943E-2</v>
      </c>
      <c r="X17" s="6">
        <f>SUMIFS('all sales summary'!$I$2:$I$2047,'all sales summary'!$A$2:$A$2047,'Share city centre spend offline'!$A17,'all sales summary'!$B$2:$B$2047,'Share city centre spend offline'!X$1)</f>
        <v>6.6255816028613995E-2</v>
      </c>
      <c r="Y17" s="6">
        <f>SUMIFS('all sales summary'!$I$2:$I$2047,'all sales summary'!$A$2:$A$2047,'Share city centre spend offline'!$A17,'all sales summary'!$B$2:$B$2047,'Share city centre spend offline'!Y$1)</f>
        <v>8.4468516819040482E-2</v>
      </c>
      <c r="Z17" s="6">
        <f>SUMIFS('all sales summary'!$I$2:$I$2047,'all sales summary'!$A$2:$A$2047,'Share city centre spend offline'!$A17,'all sales summary'!$B$2:$B$2047,'Share city centre spend offline'!Z$1)</f>
        <v>5.4462273992089125E-2</v>
      </c>
      <c r="AA17" s="6">
        <f>SUMIFS('all sales summary'!$I$2:$I$2047,'all sales summary'!$A$2:$A$2047,'Share city centre spend offline'!$A17,'all sales summary'!$B$2:$B$2047,'Share city centre spend offline'!AA$1)</f>
        <v>5.6167329012765263E-2</v>
      </c>
      <c r="AB17" s="6">
        <f>SUMIFS('all sales summary'!$I$2:$I$2047,'all sales summary'!$A$2:$A$2047,'Share city centre spend offline'!$A17,'all sales summary'!$B$2:$B$2047,'Share city centre spend offline'!AB$1)</f>
        <v>5.7471952700794839E-2</v>
      </c>
      <c r="AC17" s="6">
        <f>SUMIFS('all sales summary'!$I$2:$I$2047,'all sales summary'!$A$2:$A$2047,'Share city centre spend offline'!$A17,'all sales summary'!$B$2:$B$2047,'Share city centre spend offline'!AC$1)</f>
        <v>8.2597331184309106E-2</v>
      </c>
      <c r="AD17" s="6">
        <f>SUMIFS('all sales summary'!$I$2:$I$2047,'all sales summary'!$A$2:$A$2047,'Share city centre spend offline'!$A17,'all sales summary'!$B$2:$B$2047,'Share city centre spend offline'!AD$1)</f>
        <v>8.3968361642500322E-2</v>
      </c>
      <c r="AE17" s="6">
        <f>SUMIFS('all sales summary'!$I$2:$I$2047,'all sales summary'!$A$2:$A$2047,'Share city centre spend offline'!$A17,'all sales summary'!$B$2:$B$2047,'Share city centre spend offline'!AE$1)</f>
        <v>8.4289664348652427E-2</v>
      </c>
      <c r="AF17" s="6">
        <f>SUMIFS('all sales summary'!$I$2:$I$2047,'all sales summary'!$A$2:$A$2047,'Share city centre spend offline'!$A17,'all sales summary'!$B$2:$B$2047,'Share city centre spend offline'!AF$1)</f>
        <v>8.2530981992184574E-2</v>
      </c>
      <c r="AG17" s="6">
        <f>SUMIFS('all sales summary'!$I$2:$I$2047,'all sales summary'!$A$2:$A$2047,'Share city centre spend offline'!$A17,'all sales summary'!$B$2:$B$2047,'Share city centre spend offline'!AG$1)</f>
        <v>8.6970783851575043E-2</v>
      </c>
      <c r="AH17" s="6">
        <f>SUMIFS('all sales summary'!$I$2:$I$2047,'all sales summary'!$A$2:$A$2047,'Share city centre spend offline'!$A17,'all sales summary'!$B$2:$B$2047,'Share city centre spend offline'!AH$1)</f>
        <v>8.3965522072566107E-2</v>
      </c>
      <c r="AI17" s="12">
        <f t="shared" si="0"/>
        <v>-0.66001856303540274</v>
      </c>
      <c r="AJ17" s="20">
        <f t="shared" si="1"/>
        <v>-0.68028049244601707</v>
      </c>
    </row>
    <row r="18" spans="1:36" x14ac:dyDescent="0.25">
      <c r="A18" t="s">
        <v>23</v>
      </c>
      <c r="B18" s="6">
        <f>SUMIFS('all sales summary'!$I$2:$I$2047,'all sales summary'!$A$2:$A$2047,'Share city centre spend offline'!$A18,'all sales summary'!$B$2:$B$2047,'Share city centre spend offline'!B$1)</f>
        <v>0.13259717821631578</v>
      </c>
      <c r="C18" s="6">
        <f>SUMIFS('all sales summary'!$I$2:$I$2047,'all sales summary'!$A$2:$A$2047,'Share city centre spend offline'!$A18,'all sales summary'!$B$2:$B$2047,'Share city centre spend offline'!C$1)</f>
        <v>0.13297382370122576</v>
      </c>
      <c r="D18" s="6">
        <f>SUMIFS('all sales summary'!$I$2:$I$2047,'all sales summary'!$A$2:$A$2047,'Share city centre spend offline'!$A18,'all sales summary'!$B$2:$B$2047,'Share city centre spend offline'!D$1)</f>
        <v>0.12945412270340942</v>
      </c>
      <c r="E18" s="6">
        <f>SUMIFS('all sales summary'!$I$2:$I$2047,'all sales summary'!$A$2:$A$2047,'Share city centre spend offline'!$A18,'all sales summary'!$B$2:$B$2047,'Share city centre spend offline'!E$1)</f>
        <v>0.12410507540880505</v>
      </c>
      <c r="F18" s="6">
        <f>SUMIFS('all sales summary'!$I$2:$I$2047,'all sales summary'!$A$2:$A$2047,'Share city centre spend offline'!$A18,'all sales summary'!$B$2:$B$2047,'Share city centre spend offline'!F$1)</f>
        <v>0.12496747427507889</v>
      </c>
      <c r="G18" s="6">
        <f>SUMIFS('all sales summary'!$I$2:$I$2047,'all sales summary'!$A$2:$A$2047,'Share city centre spend offline'!$A18,'all sales summary'!$B$2:$B$2047,'Share city centre spend offline'!G$1)</f>
        <v>0.12425680580444137</v>
      </c>
      <c r="H18" s="6">
        <f>SUMIFS('all sales summary'!$I$2:$I$2047,'all sales summary'!$A$2:$A$2047,'Share city centre spend offline'!$A18,'all sales summary'!$B$2:$B$2047,'Share city centre spend offline'!H$1)</f>
        <v>0.1236719927627095</v>
      </c>
      <c r="I18" s="6">
        <f>SUMIFS('all sales summary'!$I$2:$I$2047,'all sales summary'!$A$2:$A$2047,'Share city centre spend offline'!$A18,'all sales summary'!$B$2:$B$2047,'Share city centre spend offline'!I$1)</f>
        <v>0.13004680769733259</v>
      </c>
      <c r="J18" s="6">
        <f>SUMIFS('all sales summary'!$I$2:$I$2047,'all sales summary'!$A$2:$A$2047,'Share city centre spend offline'!$A18,'all sales summary'!$B$2:$B$2047,'Share city centre spend offline'!J$1)</f>
        <v>0.1298456220930414</v>
      </c>
      <c r="K18" s="6">
        <f>SUMIFS('all sales summary'!$I$2:$I$2047,'all sales summary'!$A$2:$A$2047,'Share city centre spend offline'!$A18,'all sales summary'!$B$2:$B$2047,'Share city centre spend offline'!K$1)</f>
        <v>0.13113185717856224</v>
      </c>
      <c r="L18" s="6">
        <f>SUMIFS('all sales summary'!$I$2:$I$2047,'all sales summary'!$A$2:$A$2047,'Share city centre spend offline'!$A18,'all sales summary'!$B$2:$B$2047,'Share city centre spend offline'!L$1)</f>
        <v>0.13186072161162868</v>
      </c>
      <c r="M18" s="6">
        <f>SUMIFS('all sales summary'!$I$2:$I$2047,'all sales summary'!$A$2:$A$2047,'Share city centre spend offline'!$A18,'all sales summary'!$B$2:$B$2047,'Share city centre spend offline'!M$1)</f>
        <v>0.14351358792065808</v>
      </c>
      <c r="N18" s="6">
        <f>SUMIFS('all sales summary'!$I$2:$I$2047,'all sales summary'!$A$2:$A$2047,'Share city centre spend offline'!$A18,'all sales summary'!$B$2:$B$2047,'Share city centre spend offline'!N$1)</f>
        <v>0.1204178305328758</v>
      </c>
      <c r="O18" s="6">
        <f>SUMIFS('all sales summary'!$I$2:$I$2047,'all sales summary'!$A$2:$A$2047,'Share city centre spend offline'!$A18,'all sales summary'!$B$2:$B$2047,'Share city centre spend offline'!O$1)</f>
        <v>0.12518018632181355</v>
      </c>
      <c r="P18" s="6">
        <f>SUMIFS('all sales summary'!$I$2:$I$2047,'all sales summary'!$A$2:$A$2047,'Share city centre spend offline'!$A18,'all sales summary'!$B$2:$B$2047,'Share city centre spend offline'!P$1)</f>
        <v>8.7195222161763133E-2</v>
      </c>
      <c r="Q18" s="6">
        <f>SUMIFS('all sales summary'!$I$2:$I$2047,'all sales summary'!$A$2:$A$2047,'Share city centre spend offline'!$A18,'all sales summary'!$B$2:$B$2047,'Share city centre spend offline'!Q$1)</f>
        <v>2.4988446184725802E-2</v>
      </c>
      <c r="R18" s="6">
        <f>SUMIFS('all sales summary'!$I$2:$I$2047,'all sales summary'!$A$2:$A$2047,'Share city centre spend offline'!$A18,'all sales summary'!$B$2:$B$2047,'Share city centre spend offline'!R$1)</f>
        <v>2.4721035132554872E-2</v>
      </c>
      <c r="S18" s="6">
        <f>SUMIFS('all sales summary'!$I$2:$I$2047,'all sales summary'!$A$2:$A$2047,'Share city centre spend offline'!$A18,'all sales summary'!$B$2:$B$2047,'Share city centre spend offline'!S$1)</f>
        <v>5.0005251377141284E-2</v>
      </c>
      <c r="T18" s="6">
        <f>SUMIFS('all sales summary'!$I$2:$I$2047,'all sales summary'!$A$2:$A$2047,'Share city centre spend offline'!$A18,'all sales summary'!$B$2:$B$2047,'Share city centre spend offline'!T$1)</f>
        <v>7.8971713030422941E-2</v>
      </c>
      <c r="U18" s="6">
        <f>SUMIFS('all sales summary'!$I$2:$I$2047,'all sales summary'!$A$2:$A$2047,'Share city centre spend offline'!$A18,'all sales summary'!$B$2:$B$2047,'Share city centre spend offline'!U$1)</f>
        <v>9.0262590223471953E-2</v>
      </c>
      <c r="V18" s="6">
        <f>SUMIFS('all sales summary'!$I$2:$I$2047,'all sales summary'!$A$2:$A$2047,'Share city centre spend offline'!$A18,'all sales summary'!$B$2:$B$2047,'Share city centre spend offline'!V$1)</f>
        <v>8.8073354047227354E-2</v>
      </c>
      <c r="W18" s="6">
        <f>SUMIFS('all sales summary'!$I$2:$I$2047,'all sales summary'!$A$2:$A$2047,'Share city centre spend offline'!$A18,'all sales summary'!$B$2:$B$2047,'Share city centre spend offline'!W$1)</f>
        <v>9.1572896578398649E-2</v>
      </c>
      <c r="X18" s="6">
        <f>SUMIFS('all sales summary'!$I$2:$I$2047,'all sales summary'!$A$2:$A$2047,'Share city centre spend offline'!$A18,'all sales summary'!$B$2:$B$2047,'Share city centre spend offline'!X$1)</f>
        <v>5.1303099091287926E-2</v>
      </c>
      <c r="Y18" s="6">
        <f>SUMIFS('all sales summary'!$I$2:$I$2047,'all sales summary'!$A$2:$A$2047,'Share city centre spend offline'!$A18,'all sales summary'!$B$2:$B$2047,'Share city centre spend offline'!Y$1)</f>
        <v>0.10674106007935</v>
      </c>
      <c r="Z18" s="6">
        <f>SUMIFS('all sales summary'!$I$2:$I$2047,'all sales summary'!$A$2:$A$2047,'Share city centre spend offline'!$A18,'all sales summary'!$B$2:$B$2047,'Share city centre spend offline'!Z$1)</f>
        <v>3.4181797300586986E-2</v>
      </c>
      <c r="AA18" s="6">
        <f>SUMIFS('all sales summary'!$I$2:$I$2047,'all sales summary'!$A$2:$A$2047,'Share city centre spend offline'!$A18,'all sales summary'!$B$2:$B$2047,'Share city centre spend offline'!AA$1)</f>
        <v>3.5289647144894298E-2</v>
      </c>
      <c r="AB18" s="6">
        <f>SUMIFS('all sales summary'!$I$2:$I$2047,'all sales summary'!$A$2:$A$2047,'Share city centre spend offline'!$A18,'all sales summary'!$B$2:$B$2047,'Share city centre spend offline'!AB$1)</f>
        <v>3.6262356601071397E-2</v>
      </c>
      <c r="AC18" s="6">
        <f>SUMIFS('all sales summary'!$I$2:$I$2047,'all sales summary'!$A$2:$A$2047,'Share city centre spend offline'!$A18,'all sales summary'!$B$2:$B$2047,'Share city centre spend offline'!AC$1)</f>
        <v>7.7946221076791791E-2</v>
      </c>
      <c r="AD18" s="6">
        <f>SUMIFS('all sales summary'!$I$2:$I$2047,'all sales summary'!$A$2:$A$2047,'Share city centre spend offline'!$A18,'all sales summary'!$B$2:$B$2047,'Share city centre spend offline'!AD$1)</f>
        <v>8.4991194543296081E-2</v>
      </c>
      <c r="AE18" s="6">
        <f>SUMIFS('all sales summary'!$I$2:$I$2047,'all sales summary'!$A$2:$A$2047,'Share city centre spend offline'!$A18,'all sales summary'!$B$2:$B$2047,'Share city centre spend offline'!AE$1)</f>
        <v>8.7487808173674853E-2</v>
      </c>
      <c r="AF18" s="6">
        <f>SUMIFS('all sales summary'!$I$2:$I$2047,'all sales summary'!$A$2:$A$2047,'Share city centre spend offline'!$A18,'all sales summary'!$B$2:$B$2047,'Share city centre spend offline'!AF$1)</f>
        <v>9.001499850145421E-2</v>
      </c>
      <c r="AG18" s="6">
        <f>SUMIFS('all sales summary'!$I$2:$I$2047,'all sales summary'!$A$2:$A$2047,'Share city centre spend offline'!$A18,'all sales summary'!$B$2:$B$2047,'Share city centre spend offline'!AG$1)</f>
        <v>9.9587992063644312E-2</v>
      </c>
      <c r="AH18" s="6">
        <f>SUMIFS('all sales summary'!$I$2:$I$2047,'all sales summary'!$A$2:$A$2047,'Share city centre spend offline'!$A18,'all sales summary'!$B$2:$B$2047,'Share city centre spend offline'!AH$1)</f>
        <v>9.8418991617627211E-2</v>
      </c>
      <c r="AI18" s="12">
        <f t="shared" si="0"/>
        <v>-3.4178186598688569</v>
      </c>
      <c r="AJ18" s="20">
        <f t="shared" si="1"/>
        <v>-3.142663047541419</v>
      </c>
    </row>
    <row r="19" spans="1:36" x14ac:dyDescent="0.25">
      <c r="A19" t="s">
        <v>24</v>
      </c>
      <c r="B19" s="6">
        <f>SUMIFS('all sales summary'!$I$2:$I$2047,'all sales summary'!$A$2:$A$2047,'Share city centre spend offline'!$A19,'all sales summary'!$B$2:$B$2047,'Share city centre spend offline'!B$1)</f>
        <v>0.1999466826043689</v>
      </c>
      <c r="C19" s="6">
        <f>SUMIFS('all sales summary'!$I$2:$I$2047,'all sales summary'!$A$2:$A$2047,'Share city centre spend offline'!$A19,'all sales summary'!$B$2:$B$2047,'Share city centre spend offline'!C$1)</f>
        <v>0.20214210443143962</v>
      </c>
      <c r="D19" s="6">
        <f>SUMIFS('all sales summary'!$I$2:$I$2047,'all sales summary'!$A$2:$A$2047,'Share city centre spend offline'!$A19,'all sales summary'!$B$2:$B$2047,'Share city centre spend offline'!D$1)</f>
        <v>0.20576899697120116</v>
      </c>
      <c r="E19" s="6">
        <f>SUMIFS('all sales summary'!$I$2:$I$2047,'all sales summary'!$A$2:$A$2047,'Share city centre spend offline'!$A19,'all sales summary'!$B$2:$B$2047,'Share city centre spend offline'!E$1)</f>
        <v>0.20588672933115201</v>
      </c>
      <c r="F19" s="6">
        <f>SUMIFS('all sales summary'!$I$2:$I$2047,'all sales summary'!$A$2:$A$2047,'Share city centre spend offline'!$A19,'all sales summary'!$B$2:$B$2047,'Share city centre spend offline'!F$1)</f>
        <v>0.21084507850039666</v>
      </c>
      <c r="G19" s="6">
        <f>SUMIFS('all sales summary'!$I$2:$I$2047,'all sales summary'!$A$2:$A$2047,'Share city centre spend offline'!$A19,'all sales summary'!$B$2:$B$2047,'Share city centre spend offline'!G$1)</f>
        <v>0.21072164611581826</v>
      </c>
      <c r="H19" s="6">
        <f>SUMIFS('all sales summary'!$I$2:$I$2047,'all sales summary'!$A$2:$A$2047,'Share city centre spend offline'!$A19,'all sales summary'!$B$2:$B$2047,'Share city centre spend offline'!H$1)</f>
        <v>0.21065632106645507</v>
      </c>
      <c r="I19" s="6">
        <f>SUMIFS('all sales summary'!$I$2:$I$2047,'all sales summary'!$A$2:$A$2047,'Share city centre spend offline'!$A19,'all sales summary'!$B$2:$B$2047,'Share city centre spend offline'!I$1)</f>
        <v>0.21219801074551511</v>
      </c>
      <c r="J19" s="6">
        <f>SUMIFS('all sales summary'!$I$2:$I$2047,'all sales summary'!$A$2:$A$2047,'Share city centre spend offline'!$A19,'all sales summary'!$B$2:$B$2047,'Share city centre spend offline'!J$1)</f>
        <v>0.20369793088569654</v>
      </c>
      <c r="K19" s="6">
        <f>SUMIFS('all sales summary'!$I$2:$I$2047,'all sales summary'!$A$2:$A$2047,'Share city centre spend offline'!$A19,'all sales summary'!$B$2:$B$2047,'Share city centre spend offline'!K$1)</f>
        <v>0.21239495916047568</v>
      </c>
      <c r="L19" s="6">
        <f>SUMIFS('all sales summary'!$I$2:$I$2047,'all sales summary'!$A$2:$A$2047,'Share city centre spend offline'!$A19,'all sales summary'!$B$2:$B$2047,'Share city centre spend offline'!L$1)</f>
        <v>0.22278330056646647</v>
      </c>
      <c r="M19" s="6">
        <f>SUMIFS('all sales summary'!$I$2:$I$2047,'all sales summary'!$A$2:$A$2047,'Share city centre spend offline'!$A19,'all sales summary'!$B$2:$B$2047,'Share city centre spend offline'!M$1)</f>
        <v>0.25049709103596801</v>
      </c>
      <c r="N19" s="6">
        <f>SUMIFS('all sales summary'!$I$2:$I$2047,'all sales summary'!$A$2:$A$2047,'Share city centre spend offline'!$A19,'all sales summary'!$B$2:$B$2047,'Share city centre spend offline'!N$1)</f>
        <v>0.19239033588264481</v>
      </c>
      <c r="O19" s="6">
        <f>SUMIFS('all sales summary'!$I$2:$I$2047,'all sales summary'!$A$2:$A$2047,'Share city centre spend offline'!$A19,'all sales summary'!$B$2:$B$2047,'Share city centre spend offline'!O$1)</f>
        <v>0.19511442761851697</v>
      </c>
      <c r="P19" s="6">
        <f>SUMIFS('all sales summary'!$I$2:$I$2047,'all sales summary'!$A$2:$A$2047,'Share city centre spend offline'!$A19,'all sales summary'!$B$2:$B$2047,'Share city centre spend offline'!P$1)</f>
        <v>0.17310767090080326</v>
      </c>
      <c r="Q19" s="6">
        <f>SUMIFS('all sales summary'!$I$2:$I$2047,'all sales summary'!$A$2:$A$2047,'Share city centre spend offline'!$A19,'all sales summary'!$B$2:$B$2047,'Share city centre spend offline'!Q$1)</f>
        <v>0.13929827485525795</v>
      </c>
      <c r="R19" s="6">
        <f>SUMIFS('all sales summary'!$I$2:$I$2047,'all sales summary'!$A$2:$A$2047,'Share city centre spend offline'!$A19,'all sales summary'!$B$2:$B$2047,'Share city centre spend offline'!R$1)</f>
        <v>0.1383853296722517</v>
      </c>
      <c r="S19" s="6">
        <f>SUMIFS('all sales summary'!$I$2:$I$2047,'all sales summary'!$A$2:$A$2047,'Share city centre spend offline'!$A19,'all sales summary'!$B$2:$B$2047,'Share city centre spend offline'!S$1)</f>
        <v>0.15946392542195606</v>
      </c>
      <c r="T19" s="6">
        <f>SUMIFS('all sales summary'!$I$2:$I$2047,'all sales summary'!$A$2:$A$2047,'Share city centre spend offline'!$A19,'all sales summary'!$B$2:$B$2047,'Share city centre spend offline'!T$1)</f>
        <v>0.19128090383896923</v>
      </c>
      <c r="U19" s="6">
        <f>SUMIFS('all sales summary'!$I$2:$I$2047,'all sales summary'!$A$2:$A$2047,'Share city centre spend offline'!$A19,'all sales summary'!$B$2:$B$2047,'Share city centre spend offline'!U$1)</f>
        <v>0.1971233505237534</v>
      </c>
      <c r="V19" s="6">
        <f>SUMIFS('all sales summary'!$I$2:$I$2047,'all sales summary'!$A$2:$A$2047,'Share city centre spend offline'!$A19,'all sales summary'!$B$2:$B$2047,'Share city centre spend offline'!V$1)</f>
        <v>0.19644491805664444</v>
      </c>
      <c r="W19" s="6">
        <f>SUMIFS('all sales summary'!$I$2:$I$2047,'all sales summary'!$A$2:$A$2047,'Share city centre spend offline'!$A19,'all sales summary'!$B$2:$B$2047,'Share city centre spend offline'!W$1)</f>
        <v>0.19672722313489857</v>
      </c>
      <c r="X19" s="6">
        <f>SUMIFS('all sales summary'!$I$2:$I$2047,'all sales summary'!$A$2:$A$2047,'Share city centre spend offline'!$A19,'all sales summary'!$B$2:$B$2047,'Share city centre spend offline'!X$1)</f>
        <v>0.16542781987584729</v>
      </c>
      <c r="Y19" s="6">
        <f>SUMIFS('all sales summary'!$I$2:$I$2047,'all sales summary'!$A$2:$A$2047,'Share city centre spend offline'!$A19,'all sales summary'!$B$2:$B$2047,'Share city centre spend offline'!Y$1)</f>
        <v>0.23419454761479405</v>
      </c>
      <c r="Z19" s="6">
        <f>SUMIFS('all sales summary'!$I$2:$I$2047,'all sales summary'!$A$2:$A$2047,'Share city centre spend offline'!$A19,'all sales summary'!$B$2:$B$2047,'Share city centre spend offline'!Z$1)</f>
        <v>0.14063667072886488</v>
      </c>
      <c r="AA19" s="6">
        <f>SUMIFS('all sales summary'!$I$2:$I$2047,'all sales summary'!$A$2:$A$2047,'Share city centre spend offline'!$A19,'all sales summary'!$B$2:$B$2047,'Share city centre spend offline'!AA$1)</f>
        <v>0.14661103650270899</v>
      </c>
      <c r="AB19" s="6">
        <f>SUMIFS('all sales summary'!$I$2:$I$2047,'all sales summary'!$A$2:$A$2047,'Share city centre spend offline'!$A19,'all sales summary'!$B$2:$B$2047,'Share city centre spend offline'!AB$1)</f>
        <v>0.14282161938327306</v>
      </c>
      <c r="AC19" s="6">
        <f>SUMIFS('all sales summary'!$I$2:$I$2047,'all sales summary'!$A$2:$A$2047,'Share city centre spend offline'!$A19,'all sales summary'!$B$2:$B$2047,'Share city centre spend offline'!AC$1)</f>
        <v>0.19199953413709273</v>
      </c>
      <c r="AD19" s="6">
        <f>SUMIFS('all sales summary'!$I$2:$I$2047,'all sales summary'!$A$2:$A$2047,'Share city centre spend offline'!$A19,'all sales summary'!$B$2:$B$2047,'Share city centre spend offline'!AD$1)</f>
        <v>0.18952677560573022</v>
      </c>
      <c r="AE19" s="6">
        <f>SUMIFS('all sales summary'!$I$2:$I$2047,'all sales summary'!$A$2:$A$2047,'Share city centre spend offline'!$A19,'all sales summary'!$B$2:$B$2047,'Share city centre spend offline'!AE$1)</f>
        <v>0.18861412118538032</v>
      </c>
      <c r="AF19" s="6">
        <f>SUMIFS('all sales summary'!$I$2:$I$2047,'all sales summary'!$A$2:$A$2047,'Share city centre spend offline'!$A19,'all sales summary'!$B$2:$B$2047,'Share city centre spend offline'!AF$1)</f>
        <v>0.1880255110776767</v>
      </c>
      <c r="AG19" s="6">
        <f>SUMIFS('all sales summary'!$I$2:$I$2047,'all sales summary'!$A$2:$A$2047,'Share city centre spend offline'!$A19,'all sales summary'!$B$2:$B$2047,'Share city centre spend offline'!AG$1)</f>
        <v>0.19616684059713577</v>
      </c>
      <c r="AH19" s="6">
        <f>SUMIFS('all sales summary'!$I$2:$I$2047,'all sales summary'!$A$2:$A$2047,'Share city centre spend offline'!$A19,'all sales summary'!$B$2:$B$2047,'Share city centre spend offline'!AH$1)</f>
        <v>0.1854571668301446</v>
      </c>
      <c r="AI19" s="12">
        <f t="shared" si="0"/>
        <v>-1.4489515774224304</v>
      </c>
      <c r="AJ19" s="20">
        <f t="shared" si="1"/>
        <v>-1.8240764055551946</v>
      </c>
    </row>
    <row r="20" spans="1:36" x14ac:dyDescent="0.25">
      <c r="A20" t="s">
        <v>25</v>
      </c>
      <c r="B20" s="6">
        <f>SUMIFS('all sales summary'!$I$2:$I$2047,'all sales summary'!$A$2:$A$2047,'Share city centre spend offline'!$A20,'all sales summary'!$B$2:$B$2047,'Share city centre spend offline'!B$1)</f>
        <v>0.15677774768858696</v>
      </c>
      <c r="C20" s="6">
        <f>SUMIFS('all sales summary'!$I$2:$I$2047,'all sales summary'!$A$2:$A$2047,'Share city centre spend offline'!$A20,'all sales summary'!$B$2:$B$2047,'Share city centre spend offline'!C$1)</f>
        <v>0.16533412769353201</v>
      </c>
      <c r="D20" s="6">
        <f>SUMIFS('all sales summary'!$I$2:$I$2047,'all sales summary'!$A$2:$A$2047,'Share city centre spend offline'!$A20,'all sales summary'!$B$2:$B$2047,'Share city centre spend offline'!D$1)</f>
        <v>0.15983771226052101</v>
      </c>
      <c r="E20" s="6">
        <f>SUMIFS('all sales summary'!$I$2:$I$2047,'all sales summary'!$A$2:$A$2047,'Share city centre spend offline'!$A20,'all sales summary'!$B$2:$B$2047,'Share city centre spend offline'!E$1)</f>
        <v>0.16193622928273946</v>
      </c>
      <c r="F20" s="6">
        <f>SUMIFS('all sales summary'!$I$2:$I$2047,'all sales summary'!$A$2:$A$2047,'Share city centre spend offline'!$A20,'all sales summary'!$B$2:$B$2047,'Share city centre spend offline'!F$1)</f>
        <v>0.16091199593322289</v>
      </c>
      <c r="G20" s="6">
        <f>SUMIFS('all sales summary'!$I$2:$I$2047,'all sales summary'!$A$2:$A$2047,'Share city centre spend offline'!$A20,'all sales summary'!$B$2:$B$2047,'Share city centre spend offline'!G$1)</f>
        <v>0.1644056319175024</v>
      </c>
      <c r="H20" s="6">
        <f>SUMIFS('all sales summary'!$I$2:$I$2047,'all sales summary'!$A$2:$A$2047,'Share city centre spend offline'!$A20,'all sales summary'!$B$2:$B$2047,'Share city centre spend offline'!H$1)</f>
        <v>0.16434364146535535</v>
      </c>
      <c r="I20" s="6">
        <f>SUMIFS('all sales summary'!$I$2:$I$2047,'all sales summary'!$A$2:$A$2047,'Share city centre spend offline'!$A20,'all sales summary'!$B$2:$B$2047,'Share city centre spend offline'!I$1)</f>
        <v>0.16834375080114367</v>
      </c>
      <c r="J20" s="6">
        <f>SUMIFS('all sales summary'!$I$2:$I$2047,'all sales summary'!$A$2:$A$2047,'Share city centre spend offline'!$A20,'all sales summary'!$B$2:$B$2047,'Share city centre spend offline'!J$1)</f>
        <v>0.16771717176103543</v>
      </c>
      <c r="K20" s="6">
        <f>SUMIFS('all sales summary'!$I$2:$I$2047,'all sales summary'!$A$2:$A$2047,'Share city centre spend offline'!$A20,'all sales summary'!$B$2:$B$2047,'Share city centre spend offline'!K$1)</f>
        <v>0.17005543841649973</v>
      </c>
      <c r="L20" s="6">
        <f>SUMIFS('all sales summary'!$I$2:$I$2047,'all sales summary'!$A$2:$A$2047,'Share city centre spend offline'!$A20,'all sales summary'!$B$2:$B$2047,'Share city centre spend offline'!L$1)</f>
        <v>0.17201831269958104</v>
      </c>
      <c r="M20" s="6">
        <f>SUMIFS('all sales summary'!$I$2:$I$2047,'all sales summary'!$A$2:$A$2047,'Share city centre spend offline'!$A20,'all sales summary'!$B$2:$B$2047,'Share city centre spend offline'!M$1)</f>
        <v>0.20380068305178878</v>
      </c>
      <c r="N20" s="6">
        <f>SUMIFS('all sales summary'!$I$2:$I$2047,'all sales summary'!$A$2:$A$2047,'Share city centre spend offline'!$A20,'all sales summary'!$B$2:$B$2047,'Share city centre spend offline'!N$1)</f>
        <v>0.15313537433519933</v>
      </c>
      <c r="O20" s="6">
        <f>SUMIFS('all sales summary'!$I$2:$I$2047,'all sales summary'!$A$2:$A$2047,'Share city centre spend offline'!$A20,'all sales summary'!$B$2:$B$2047,'Share city centre spend offline'!O$1)</f>
        <v>0.16105683737774248</v>
      </c>
      <c r="P20" s="6">
        <f>SUMIFS('all sales summary'!$I$2:$I$2047,'all sales summary'!$A$2:$A$2047,'Share city centre spend offline'!$A20,'all sales summary'!$B$2:$B$2047,'Share city centre spend offline'!P$1)</f>
        <v>0.11795364696315476</v>
      </c>
      <c r="Q20" s="6">
        <f>SUMIFS('all sales summary'!$I$2:$I$2047,'all sales summary'!$A$2:$A$2047,'Share city centre spend offline'!$A20,'all sales summary'!$B$2:$B$2047,'Share city centre spend offline'!Q$1)</f>
        <v>4.9299119781001918E-2</v>
      </c>
      <c r="R20" s="6">
        <f>SUMIFS('all sales summary'!$I$2:$I$2047,'all sales summary'!$A$2:$A$2047,'Share city centre spend offline'!$A20,'all sales summary'!$B$2:$B$2047,'Share city centre spend offline'!R$1)</f>
        <v>4.5511153380767555E-2</v>
      </c>
      <c r="S20" s="6">
        <f>SUMIFS('all sales summary'!$I$2:$I$2047,'all sales summary'!$A$2:$A$2047,'Share city centre spend offline'!$A20,'all sales summary'!$B$2:$B$2047,'Share city centre spend offline'!S$1)</f>
        <v>8.0268072656578787E-2</v>
      </c>
      <c r="T20" s="6">
        <f>SUMIFS('all sales summary'!$I$2:$I$2047,'all sales summary'!$A$2:$A$2047,'Share city centre spend offline'!$A20,'all sales summary'!$B$2:$B$2047,'Share city centre spend offline'!T$1)</f>
        <v>0.13332290911237793</v>
      </c>
      <c r="U20" s="6">
        <f>SUMIFS('all sales summary'!$I$2:$I$2047,'all sales summary'!$A$2:$A$2047,'Share city centre spend offline'!$A20,'all sales summary'!$B$2:$B$2047,'Share city centre spend offline'!U$1)</f>
        <v>0.14635404669023516</v>
      </c>
      <c r="V20" s="6">
        <f>SUMIFS('all sales summary'!$I$2:$I$2047,'all sales summary'!$A$2:$A$2047,'Share city centre spend offline'!$A20,'all sales summary'!$B$2:$B$2047,'Share city centre spend offline'!V$1)</f>
        <v>0.14187810646360047</v>
      </c>
      <c r="W20" s="6">
        <f>SUMIFS('all sales summary'!$I$2:$I$2047,'all sales summary'!$A$2:$A$2047,'Share city centre spend offline'!$A20,'all sales summary'!$B$2:$B$2047,'Share city centre spend offline'!W$1)</f>
        <v>0.14906204462970413</v>
      </c>
      <c r="X20" s="6">
        <f>SUMIFS('all sales summary'!$I$2:$I$2047,'all sales summary'!$A$2:$A$2047,'Share city centre spend offline'!$A20,'all sales summary'!$B$2:$B$2047,'Share city centre spend offline'!X$1)</f>
        <v>7.9681886297664636E-2</v>
      </c>
      <c r="Y20" s="6">
        <f>SUMIFS('all sales summary'!$I$2:$I$2047,'all sales summary'!$A$2:$A$2047,'Share city centre spend offline'!$A20,'all sales summary'!$B$2:$B$2047,'Share city centre spend offline'!Y$1)</f>
        <v>0.16834352593695107</v>
      </c>
      <c r="Z20" s="6">
        <f>SUMIFS('all sales summary'!$I$2:$I$2047,'all sales summary'!$A$2:$A$2047,'Share city centre spend offline'!$A20,'all sales summary'!$B$2:$B$2047,'Share city centre spend offline'!Z$1)</f>
        <v>5.3979221664768831E-2</v>
      </c>
      <c r="AA20" s="6">
        <f>SUMIFS('all sales summary'!$I$2:$I$2047,'all sales summary'!$A$2:$A$2047,'Share city centre spend offline'!$A20,'all sales summary'!$B$2:$B$2047,'Share city centre spend offline'!AA$1)</f>
        <v>5.7056809253868489E-2</v>
      </c>
      <c r="AB20" s="6">
        <f>SUMIFS('all sales summary'!$I$2:$I$2047,'all sales summary'!$A$2:$A$2047,'Share city centre spend offline'!$A20,'all sales summary'!$B$2:$B$2047,'Share city centre spend offline'!AB$1)</f>
        <v>5.9050176580536087E-2</v>
      </c>
      <c r="AC20" s="6">
        <f>SUMIFS('all sales summary'!$I$2:$I$2047,'all sales summary'!$A$2:$A$2047,'Share city centre spend offline'!$A20,'all sales summary'!$B$2:$B$2047,'Share city centre spend offline'!AC$1)</f>
        <v>0.11962011400181533</v>
      </c>
      <c r="AD20" s="6">
        <f>SUMIFS('all sales summary'!$I$2:$I$2047,'all sales summary'!$A$2:$A$2047,'Share city centre spend offline'!$A20,'all sales summary'!$B$2:$B$2047,'Share city centre spend offline'!AD$1)</f>
        <v>0.14090156757840358</v>
      </c>
      <c r="AE20" s="6">
        <f>SUMIFS('all sales summary'!$I$2:$I$2047,'all sales summary'!$A$2:$A$2047,'Share city centre spend offline'!$A20,'all sales summary'!$B$2:$B$2047,'Share city centre spend offline'!AE$1)</f>
        <v>0.14293736418205549</v>
      </c>
      <c r="AF20" s="6">
        <f>SUMIFS('all sales summary'!$I$2:$I$2047,'all sales summary'!$A$2:$A$2047,'Share city centre spend offline'!$A20,'all sales summary'!$B$2:$B$2047,'Share city centre spend offline'!AF$1)</f>
        <v>0.14923808055667864</v>
      </c>
      <c r="AG20" s="6">
        <f>SUMIFS('all sales summary'!$I$2:$I$2047,'all sales summary'!$A$2:$A$2047,'Share city centre spend offline'!$A20,'all sales summary'!$B$2:$B$2047,'Share city centre spend offline'!AG$1)</f>
        <v>0.15757117261570935</v>
      </c>
      <c r="AH20" s="6">
        <f>SUMIFS('all sales summary'!$I$2:$I$2047,'all sales summary'!$A$2:$A$2047,'Share city centre spend offline'!$A20,'all sales summary'!$B$2:$B$2047,'Share city centre spend offline'!AH$1)</f>
        <v>0.15237927641588578</v>
      </c>
      <c r="AI20" s="12">
        <f t="shared" si="0"/>
        <v>-0.43984712727011821</v>
      </c>
      <c r="AJ20" s="20">
        <f t="shared" si="1"/>
        <v>-1.5337895345149648</v>
      </c>
    </row>
    <row r="21" spans="1:36" x14ac:dyDescent="0.25">
      <c r="A21" t="s">
        <v>26</v>
      </c>
      <c r="B21" s="6">
        <f>SUMIFS('all sales summary'!$I$2:$I$2047,'all sales summary'!$A$2:$A$2047,'Share city centre spend offline'!$A21,'all sales summary'!$B$2:$B$2047,'Share city centre spend offline'!B$1)</f>
        <v>0.12555792543496028</v>
      </c>
      <c r="C21" s="6">
        <f>SUMIFS('all sales summary'!$I$2:$I$2047,'all sales summary'!$A$2:$A$2047,'Share city centre spend offline'!$A21,'all sales summary'!$B$2:$B$2047,'Share city centre spend offline'!C$1)</f>
        <v>0.12853036804272083</v>
      </c>
      <c r="D21" s="6">
        <f>SUMIFS('all sales summary'!$I$2:$I$2047,'all sales summary'!$A$2:$A$2047,'Share city centre spend offline'!$A21,'all sales summary'!$B$2:$B$2047,'Share city centre spend offline'!D$1)</f>
        <v>0.12515326349346326</v>
      </c>
      <c r="E21" s="6">
        <f>SUMIFS('all sales summary'!$I$2:$I$2047,'all sales summary'!$A$2:$A$2047,'Share city centre spend offline'!$A21,'all sales summary'!$B$2:$B$2047,'Share city centre spend offline'!E$1)</f>
        <v>0.1228395624100629</v>
      </c>
      <c r="F21" s="6">
        <f>SUMIFS('all sales summary'!$I$2:$I$2047,'all sales summary'!$A$2:$A$2047,'Share city centre spend offline'!$A21,'all sales summary'!$B$2:$B$2047,'Share city centre spend offline'!F$1)</f>
        <v>0.12801706554255055</v>
      </c>
      <c r="G21" s="6">
        <f>SUMIFS('all sales summary'!$I$2:$I$2047,'all sales summary'!$A$2:$A$2047,'Share city centre spend offline'!$A21,'all sales summary'!$B$2:$B$2047,'Share city centre spend offline'!G$1)</f>
        <v>0.13185956409242452</v>
      </c>
      <c r="H21" s="6">
        <f>SUMIFS('all sales summary'!$I$2:$I$2047,'all sales summary'!$A$2:$A$2047,'Share city centre spend offline'!$A21,'all sales summary'!$B$2:$B$2047,'Share city centre spend offline'!H$1)</f>
        <v>0.12743301229282669</v>
      </c>
      <c r="I21" s="6">
        <f>SUMIFS('all sales summary'!$I$2:$I$2047,'all sales summary'!$A$2:$A$2047,'Share city centre spend offline'!$A21,'all sales summary'!$B$2:$B$2047,'Share city centre spend offline'!I$1)</f>
        <v>0.12332685597701085</v>
      </c>
      <c r="J21" s="6">
        <f>SUMIFS('all sales summary'!$I$2:$I$2047,'all sales summary'!$A$2:$A$2047,'Share city centre spend offline'!$A21,'all sales summary'!$B$2:$B$2047,'Share city centre spend offline'!J$1)</f>
        <v>0.1253089492942846</v>
      </c>
      <c r="K21" s="6">
        <f>SUMIFS('all sales summary'!$I$2:$I$2047,'all sales summary'!$A$2:$A$2047,'Share city centre spend offline'!$A21,'all sales summary'!$B$2:$B$2047,'Share city centre spend offline'!K$1)</f>
        <v>0.12589369307189704</v>
      </c>
      <c r="L21" s="6">
        <f>SUMIFS('all sales summary'!$I$2:$I$2047,'all sales summary'!$A$2:$A$2047,'Share city centre spend offline'!$A21,'all sales summary'!$B$2:$B$2047,'Share city centre spend offline'!L$1)</f>
        <v>0.13198386672962284</v>
      </c>
      <c r="M21" s="6">
        <f>SUMIFS('all sales summary'!$I$2:$I$2047,'all sales summary'!$A$2:$A$2047,'Share city centre spend offline'!$A21,'all sales summary'!$B$2:$B$2047,'Share city centre spend offline'!M$1)</f>
        <v>0.15473636527879639</v>
      </c>
      <c r="N21" s="6">
        <f>SUMIFS('all sales summary'!$I$2:$I$2047,'all sales summary'!$A$2:$A$2047,'Share city centre spend offline'!$A21,'all sales summary'!$B$2:$B$2047,'Share city centre spend offline'!N$1)</f>
        <v>0.11902657962141681</v>
      </c>
      <c r="O21" s="6">
        <f>SUMIFS('all sales summary'!$I$2:$I$2047,'all sales summary'!$A$2:$A$2047,'Share city centre spend offline'!$A21,'all sales summary'!$B$2:$B$2047,'Share city centre spend offline'!O$1)</f>
        <v>0.12155358559775925</v>
      </c>
      <c r="P21" s="6">
        <f>SUMIFS('all sales summary'!$I$2:$I$2047,'all sales summary'!$A$2:$A$2047,'Share city centre spend offline'!$A21,'all sales summary'!$B$2:$B$2047,'Share city centre spend offline'!P$1)</f>
        <v>9.7349832629884184E-2</v>
      </c>
      <c r="Q21" s="6">
        <f>SUMIFS('all sales summary'!$I$2:$I$2047,'all sales summary'!$A$2:$A$2047,'Share city centre spend offline'!$A21,'all sales summary'!$B$2:$B$2047,'Share city centre spend offline'!Q$1)</f>
        <v>5.3417746976263787E-2</v>
      </c>
      <c r="R21" s="6">
        <f>SUMIFS('all sales summary'!$I$2:$I$2047,'all sales summary'!$A$2:$A$2047,'Share city centre spend offline'!$A21,'all sales summary'!$B$2:$B$2047,'Share city centre spend offline'!R$1)</f>
        <v>5.2370792009251856E-2</v>
      </c>
      <c r="S21" s="6">
        <f>SUMIFS('all sales summary'!$I$2:$I$2047,'all sales summary'!$A$2:$A$2047,'Share city centre spend offline'!$A21,'all sales summary'!$B$2:$B$2047,'Share city centre spend offline'!S$1)</f>
        <v>7.4873319440996663E-2</v>
      </c>
      <c r="T21" s="6">
        <f>SUMIFS('all sales summary'!$I$2:$I$2047,'all sales summary'!$A$2:$A$2047,'Share city centre spend offline'!$A21,'all sales summary'!$B$2:$B$2047,'Share city centre spend offline'!T$1)</f>
        <v>0.10201922595369001</v>
      </c>
      <c r="U21" s="6">
        <f>SUMIFS('all sales summary'!$I$2:$I$2047,'all sales summary'!$A$2:$A$2047,'Share city centre spend offline'!$A21,'all sales summary'!$B$2:$B$2047,'Share city centre spend offline'!U$1)</f>
        <v>0.10624131916495373</v>
      </c>
      <c r="V21" s="6">
        <f>SUMIFS('all sales summary'!$I$2:$I$2047,'all sales summary'!$A$2:$A$2047,'Share city centre spend offline'!$A21,'all sales summary'!$B$2:$B$2047,'Share city centre spend offline'!V$1)</f>
        <v>0.10342691161382933</v>
      </c>
      <c r="W21" s="6">
        <f>SUMIFS('all sales summary'!$I$2:$I$2047,'all sales summary'!$A$2:$A$2047,'Share city centre spend offline'!$A21,'all sales summary'!$B$2:$B$2047,'Share city centre spend offline'!W$1)</f>
        <v>0.10251567942037687</v>
      </c>
      <c r="X21" s="6">
        <f>SUMIFS('all sales summary'!$I$2:$I$2047,'all sales summary'!$A$2:$A$2047,'Share city centre spend offline'!$A21,'all sales summary'!$B$2:$B$2047,'Share city centre spend offline'!X$1)</f>
        <v>7.7510788667609368E-2</v>
      </c>
      <c r="Y21" s="6">
        <f>SUMIFS('all sales summary'!$I$2:$I$2047,'all sales summary'!$A$2:$A$2047,'Share city centre spend offline'!$A21,'all sales summary'!$B$2:$B$2047,'Share city centre spend offline'!Y$1)</f>
        <v>0.13234500532045612</v>
      </c>
      <c r="Z21" s="6">
        <f>SUMIFS('all sales summary'!$I$2:$I$2047,'all sales summary'!$A$2:$A$2047,'Share city centre spend offline'!$A21,'all sales summary'!$B$2:$B$2047,'Share city centre spend offline'!Z$1)</f>
        <v>6.7691563226045859E-2</v>
      </c>
      <c r="AA21" s="6">
        <f>SUMIFS('all sales summary'!$I$2:$I$2047,'all sales summary'!$A$2:$A$2047,'Share city centre spend offline'!$A21,'all sales summary'!$B$2:$B$2047,'Share city centre spend offline'!AA$1)</f>
        <v>6.6538559164918104E-2</v>
      </c>
      <c r="AB21" s="6">
        <f>SUMIFS('all sales summary'!$I$2:$I$2047,'all sales summary'!$A$2:$A$2047,'Share city centre spend offline'!$A21,'all sales summary'!$B$2:$B$2047,'Share city centre spend offline'!AB$1)</f>
        <v>6.5878237986473617E-2</v>
      </c>
      <c r="AC21" s="6">
        <f>SUMIFS('all sales summary'!$I$2:$I$2047,'all sales summary'!$A$2:$A$2047,'Share city centre spend offline'!$A21,'all sales summary'!$B$2:$B$2047,'Share city centre spend offline'!AC$1)</f>
        <v>9.7416452193459124E-2</v>
      </c>
      <c r="AD21" s="6">
        <f>SUMIFS('all sales summary'!$I$2:$I$2047,'all sales summary'!$A$2:$A$2047,'Share city centre spend offline'!$A21,'all sales summary'!$B$2:$B$2047,'Share city centre spend offline'!AD$1)</f>
        <v>0.10326920319910182</v>
      </c>
      <c r="AE21" s="6">
        <f>SUMIFS('all sales summary'!$I$2:$I$2047,'all sales summary'!$A$2:$A$2047,'Share city centre spend offline'!$A21,'all sales summary'!$B$2:$B$2047,'Share city centre spend offline'!AE$1)</f>
        <v>0.10512282413015292</v>
      </c>
      <c r="AF21" s="6">
        <f>SUMIFS('all sales summary'!$I$2:$I$2047,'all sales summary'!$A$2:$A$2047,'Share city centre spend offline'!$A21,'all sales summary'!$B$2:$B$2047,'Share city centre spend offline'!AF$1)</f>
        <v>0.10768878677841154</v>
      </c>
      <c r="AG21" s="6">
        <f>SUMIFS('all sales summary'!$I$2:$I$2047,'all sales summary'!$A$2:$A$2047,'Share city centre spend offline'!$A21,'all sales summary'!$B$2:$B$2047,'Share city centre spend offline'!AG$1)</f>
        <v>0.11342406585373013</v>
      </c>
      <c r="AH21" s="6">
        <f>SUMIFS('all sales summary'!$I$2:$I$2047,'all sales summary'!$A$2:$A$2047,'Share city centre spend offline'!$A21,'all sales summary'!$B$2:$B$2047,'Share city centre spend offline'!AH$1)</f>
        <v>0.10847420631355358</v>
      </c>
      <c r="AI21" s="12">
        <f t="shared" si="0"/>
        <v>-1.7083719121406702</v>
      </c>
      <c r="AJ21" s="20">
        <f t="shared" si="1"/>
        <v>-1.6834742980731023</v>
      </c>
    </row>
    <row r="22" spans="1:36" x14ac:dyDescent="0.25">
      <c r="A22" t="s">
        <v>27</v>
      </c>
      <c r="B22" s="6">
        <f>SUMIFS('all sales summary'!$I$2:$I$2047,'all sales summary'!$A$2:$A$2047,'Share city centre spend offline'!$A22,'all sales summary'!$B$2:$B$2047,'Share city centre spend offline'!B$1)</f>
        <v>0.22378720667279672</v>
      </c>
      <c r="C22" s="6">
        <f>SUMIFS('all sales summary'!$I$2:$I$2047,'all sales summary'!$A$2:$A$2047,'Share city centre spend offline'!$A22,'all sales summary'!$B$2:$B$2047,'Share city centre spend offline'!C$1)</f>
        <v>0.2250078527904219</v>
      </c>
      <c r="D22" s="6">
        <f>SUMIFS('all sales summary'!$I$2:$I$2047,'all sales summary'!$A$2:$A$2047,'Share city centre spend offline'!$A22,'all sales summary'!$B$2:$B$2047,'Share city centre spend offline'!D$1)</f>
        <v>0.22382750279529315</v>
      </c>
      <c r="E22" s="6">
        <f>SUMIFS('all sales summary'!$I$2:$I$2047,'all sales summary'!$A$2:$A$2047,'Share city centre spend offline'!$A22,'all sales summary'!$B$2:$B$2047,'Share city centre spend offline'!E$1)</f>
        <v>0.22232768996660074</v>
      </c>
      <c r="F22" s="6">
        <f>SUMIFS('all sales summary'!$I$2:$I$2047,'all sales summary'!$A$2:$A$2047,'Share city centre spend offline'!$A22,'all sales summary'!$B$2:$B$2047,'Share city centre spend offline'!F$1)</f>
        <v>0.22833909534589045</v>
      </c>
      <c r="G22" s="6">
        <f>SUMIFS('all sales summary'!$I$2:$I$2047,'all sales summary'!$A$2:$A$2047,'Share city centre spend offline'!$A22,'all sales summary'!$B$2:$B$2047,'Share city centre spend offline'!G$1)</f>
        <v>0.22844211562877284</v>
      </c>
      <c r="H22" s="6">
        <f>SUMIFS('all sales summary'!$I$2:$I$2047,'all sales summary'!$A$2:$A$2047,'Share city centre spend offline'!$A22,'all sales summary'!$B$2:$B$2047,'Share city centre spend offline'!H$1)</f>
        <v>0.22782062403054448</v>
      </c>
      <c r="I22" s="6">
        <f>SUMIFS('all sales summary'!$I$2:$I$2047,'all sales summary'!$A$2:$A$2047,'Share city centre spend offline'!$A22,'all sales summary'!$B$2:$B$2047,'Share city centre spend offline'!I$1)</f>
        <v>0.22317628820642377</v>
      </c>
      <c r="J22" s="6">
        <f>SUMIFS('all sales summary'!$I$2:$I$2047,'all sales summary'!$A$2:$A$2047,'Share city centre spend offline'!$A22,'all sales summary'!$B$2:$B$2047,'Share city centre spend offline'!J$1)</f>
        <v>0.22766207955466544</v>
      </c>
      <c r="K22" s="6">
        <f>SUMIFS('all sales summary'!$I$2:$I$2047,'all sales summary'!$A$2:$A$2047,'Share city centre spend offline'!$A22,'all sales summary'!$B$2:$B$2047,'Share city centre spend offline'!K$1)</f>
        <v>0.22811239808980649</v>
      </c>
      <c r="L22" s="6">
        <f>SUMIFS('all sales summary'!$I$2:$I$2047,'all sales summary'!$A$2:$A$2047,'Share city centre spend offline'!$A22,'all sales summary'!$B$2:$B$2047,'Share city centre spend offline'!L$1)</f>
        <v>0.23145420712699674</v>
      </c>
      <c r="M22" s="6">
        <f>SUMIFS('all sales summary'!$I$2:$I$2047,'all sales summary'!$A$2:$A$2047,'Share city centre spend offline'!$A22,'all sales summary'!$B$2:$B$2047,'Share city centre spend offline'!M$1)</f>
        <v>0.24507152170307706</v>
      </c>
      <c r="N22" s="6">
        <f>SUMIFS('all sales summary'!$I$2:$I$2047,'all sales summary'!$A$2:$A$2047,'Share city centre spend offline'!$A22,'all sales summary'!$B$2:$B$2047,'Share city centre spend offline'!N$1)</f>
        <v>0.20597759662747259</v>
      </c>
      <c r="O22" s="6">
        <f>SUMIFS('all sales summary'!$I$2:$I$2047,'all sales summary'!$A$2:$A$2047,'Share city centre spend offline'!$A22,'all sales summary'!$B$2:$B$2047,'Share city centre spend offline'!O$1)</f>
        <v>0.21453598193995391</v>
      </c>
      <c r="P22" s="6">
        <f>SUMIFS('all sales summary'!$I$2:$I$2047,'all sales summary'!$A$2:$A$2047,'Share city centre spend offline'!$A22,'all sales summary'!$B$2:$B$2047,'Share city centre spend offline'!P$1)</f>
        <v>0.15754996926583081</v>
      </c>
      <c r="Q22" s="6">
        <f>SUMIFS('all sales summary'!$I$2:$I$2047,'all sales summary'!$A$2:$A$2047,'Share city centre spend offline'!$A22,'all sales summary'!$B$2:$B$2047,'Share city centre spend offline'!Q$1)</f>
        <v>5.1525739989378649E-2</v>
      </c>
      <c r="R22" s="6">
        <f>SUMIFS('all sales summary'!$I$2:$I$2047,'all sales summary'!$A$2:$A$2047,'Share city centre spend offline'!$A22,'all sales summary'!$B$2:$B$2047,'Share city centre spend offline'!R$1)</f>
        <v>5.4436863031853668E-2</v>
      </c>
      <c r="S22" s="6">
        <f>SUMIFS('all sales summary'!$I$2:$I$2047,'all sales summary'!$A$2:$A$2047,'Share city centre spend offline'!$A22,'all sales summary'!$B$2:$B$2047,'Share city centre spend offline'!S$1)</f>
        <v>7.0477371639133729E-2</v>
      </c>
      <c r="T22" s="6">
        <f>SUMIFS('all sales summary'!$I$2:$I$2047,'all sales summary'!$A$2:$A$2047,'Share city centre spend offline'!$A22,'all sales summary'!$B$2:$B$2047,'Share city centre spend offline'!T$1)</f>
        <v>0.16048052846330579</v>
      </c>
      <c r="U22" s="6">
        <f>SUMIFS('all sales summary'!$I$2:$I$2047,'all sales summary'!$A$2:$A$2047,'Share city centre spend offline'!$A22,'all sales summary'!$B$2:$B$2047,'Share city centre spend offline'!U$1)</f>
        <v>0.18277800995237706</v>
      </c>
      <c r="V22" s="6">
        <f>SUMIFS('all sales summary'!$I$2:$I$2047,'all sales summary'!$A$2:$A$2047,'Share city centre spend offline'!$A22,'all sales summary'!$B$2:$B$2047,'Share city centre spend offline'!V$1)</f>
        <v>0.18686199340773985</v>
      </c>
      <c r="W22" s="6">
        <f>SUMIFS('all sales summary'!$I$2:$I$2047,'all sales summary'!$A$2:$A$2047,'Share city centre spend offline'!$A22,'all sales summary'!$B$2:$B$2047,'Share city centre spend offline'!W$1)</f>
        <v>0.19286932240959243</v>
      </c>
      <c r="X22" s="6">
        <f>SUMIFS('all sales summary'!$I$2:$I$2047,'all sales summary'!$A$2:$A$2047,'Share city centre spend offline'!$A22,'all sales summary'!$B$2:$B$2047,'Share city centre spend offline'!X$1)</f>
        <v>0.18428904926530737</v>
      </c>
      <c r="Y22" s="6">
        <f>SUMIFS('all sales summary'!$I$2:$I$2047,'all sales summary'!$A$2:$A$2047,'Share city centre spend offline'!$A22,'all sales summary'!$B$2:$B$2047,'Share city centre spend offline'!Y$1)</f>
        <v>0.19977781683676329</v>
      </c>
      <c r="Z22" s="6">
        <f>SUMIFS('all sales summary'!$I$2:$I$2047,'all sales summary'!$A$2:$A$2047,'Share city centre spend offline'!$A22,'all sales summary'!$B$2:$B$2047,'Share city centre spend offline'!Z$1)</f>
        <v>7.4822288207021664E-2</v>
      </c>
      <c r="AA22" s="6">
        <f>SUMIFS('all sales summary'!$I$2:$I$2047,'all sales summary'!$A$2:$A$2047,'Share city centre spend offline'!$A22,'all sales summary'!$B$2:$B$2047,'Share city centre spend offline'!AA$1)</f>
        <v>8.7653486995909968E-2</v>
      </c>
      <c r="AB22" s="6">
        <f>SUMIFS('all sales summary'!$I$2:$I$2047,'all sales summary'!$A$2:$A$2047,'Share city centre spend offline'!$A22,'all sales summary'!$B$2:$B$2047,'Share city centre spend offline'!AB$1)</f>
        <v>8.1194343152461379E-2</v>
      </c>
      <c r="AC22" s="6">
        <f>SUMIFS('all sales summary'!$I$2:$I$2047,'all sales summary'!$A$2:$A$2047,'Share city centre spend offline'!$A22,'all sales summary'!$B$2:$B$2047,'Share city centre spend offline'!AC$1)</f>
        <v>0.12600386653139153</v>
      </c>
      <c r="AD22" s="6">
        <f>SUMIFS('all sales summary'!$I$2:$I$2047,'all sales summary'!$A$2:$A$2047,'Share city centre spend offline'!$A22,'all sales summary'!$B$2:$B$2047,'Share city centre spend offline'!AD$1)</f>
        <v>0.19826062804183561</v>
      </c>
      <c r="AE22" s="6">
        <f>SUMIFS('all sales summary'!$I$2:$I$2047,'all sales summary'!$A$2:$A$2047,'Share city centre spend offline'!$A22,'all sales summary'!$B$2:$B$2047,'Share city centre spend offline'!AE$1)</f>
        <v>0.18224881837817417</v>
      </c>
      <c r="AF22" s="6">
        <f>SUMIFS('all sales summary'!$I$2:$I$2047,'all sales summary'!$A$2:$A$2047,'Share city centre spend offline'!$A22,'all sales summary'!$B$2:$B$2047,'Share city centre spend offline'!AF$1)</f>
        <v>0.18863671156479533</v>
      </c>
      <c r="AG22" s="6">
        <f>SUMIFS('all sales summary'!$I$2:$I$2047,'all sales summary'!$A$2:$A$2047,'Share city centre spend offline'!$A22,'all sales summary'!$B$2:$B$2047,'Share city centre spend offline'!AG$1)</f>
        <v>0.19343210961615309</v>
      </c>
      <c r="AH22" s="6">
        <f>SUMIFS('all sales summary'!$I$2:$I$2047,'all sales summary'!$A$2:$A$2047,'Share city centre spend offline'!$A22,'all sales summary'!$B$2:$B$2047,'Share city centre spend offline'!AH$1)</f>
        <v>0.1969316167204532</v>
      </c>
      <c r="AI22" s="12">
        <f t="shared" si="0"/>
        <v>-2.6855589952343522</v>
      </c>
      <c r="AJ22" s="20">
        <f t="shared" si="1"/>
        <v>-3.073046283421224</v>
      </c>
    </row>
    <row r="23" spans="1:36" x14ac:dyDescent="0.25">
      <c r="A23" t="s">
        <v>28</v>
      </c>
      <c r="B23" s="6">
        <f>SUMIFS('all sales summary'!$I$2:$I$2047,'all sales summary'!$A$2:$A$2047,'Share city centre spend offline'!$A23,'all sales summary'!$B$2:$B$2047,'Share city centre spend offline'!B$1)</f>
        <v>5.0752637649295995E-2</v>
      </c>
      <c r="C23" s="6">
        <f>SUMIFS('all sales summary'!$I$2:$I$2047,'all sales summary'!$A$2:$A$2047,'Share city centre spend offline'!$A23,'all sales summary'!$B$2:$B$2047,'Share city centre spend offline'!C$1)</f>
        <v>5.6127764749020301E-2</v>
      </c>
      <c r="D23" s="6">
        <f>SUMIFS('all sales summary'!$I$2:$I$2047,'all sales summary'!$A$2:$A$2047,'Share city centre spend offline'!$A23,'all sales summary'!$B$2:$B$2047,'Share city centre spend offline'!D$1)</f>
        <v>5.41332307726268E-2</v>
      </c>
      <c r="E23" s="6">
        <f>SUMIFS('all sales summary'!$I$2:$I$2047,'all sales summary'!$A$2:$A$2047,'Share city centre spend offline'!$A23,'all sales summary'!$B$2:$B$2047,'Share city centre spend offline'!E$1)</f>
        <v>5.2844074405491791E-2</v>
      </c>
      <c r="F23" s="6">
        <f>SUMIFS('all sales summary'!$I$2:$I$2047,'all sales summary'!$A$2:$A$2047,'Share city centre spend offline'!$A23,'all sales summary'!$B$2:$B$2047,'Share city centre spend offline'!F$1)</f>
        <v>4.9874125525311619E-2</v>
      </c>
      <c r="G23" s="6">
        <f>SUMIFS('all sales summary'!$I$2:$I$2047,'all sales summary'!$A$2:$A$2047,'Share city centre spend offline'!$A23,'all sales summary'!$B$2:$B$2047,'Share city centre spend offline'!G$1)</f>
        <v>4.812318596955717E-2</v>
      </c>
      <c r="H23" s="6">
        <f>SUMIFS('all sales summary'!$I$2:$I$2047,'all sales summary'!$A$2:$A$2047,'Share city centre spend offline'!$A23,'all sales summary'!$B$2:$B$2047,'Share city centre spend offline'!H$1)</f>
        <v>5.1997551590550022E-2</v>
      </c>
      <c r="I23" s="6">
        <f>SUMIFS('all sales summary'!$I$2:$I$2047,'all sales summary'!$A$2:$A$2047,'Share city centre spend offline'!$A23,'all sales summary'!$B$2:$B$2047,'Share city centre spend offline'!I$1)</f>
        <v>7.4173397840644237E-2</v>
      </c>
      <c r="J23" s="6">
        <f>SUMIFS('all sales summary'!$I$2:$I$2047,'all sales summary'!$A$2:$A$2047,'Share city centre spend offline'!$A23,'all sales summary'!$B$2:$B$2047,'Share city centre spend offline'!J$1)</f>
        <v>5.1911721914072124E-2</v>
      </c>
      <c r="K23" s="6">
        <f>SUMIFS('all sales summary'!$I$2:$I$2047,'all sales summary'!$A$2:$A$2047,'Share city centre spend offline'!$A23,'all sales summary'!$B$2:$B$2047,'Share city centre spend offline'!K$1)</f>
        <v>5.5059375488542263E-2</v>
      </c>
      <c r="L23" s="6">
        <f>SUMIFS('all sales summary'!$I$2:$I$2047,'all sales summary'!$A$2:$A$2047,'Share city centre spend offline'!$A23,'all sales summary'!$B$2:$B$2047,'Share city centre spend offline'!L$1)</f>
        <v>5.4951843905096574E-2</v>
      </c>
      <c r="M23" s="6">
        <f>SUMIFS('all sales summary'!$I$2:$I$2047,'all sales summary'!$A$2:$A$2047,'Share city centre spend offline'!$A23,'all sales summary'!$B$2:$B$2047,'Share city centre spend offline'!M$1)</f>
        <v>5.3107640393379493E-2</v>
      </c>
      <c r="N23" s="6">
        <f>SUMIFS('all sales summary'!$I$2:$I$2047,'all sales summary'!$A$2:$A$2047,'Share city centre spend offline'!$A23,'all sales summary'!$B$2:$B$2047,'Share city centre spend offline'!N$1)</f>
        <v>5.1416080854201851E-2</v>
      </c>
      <c r="O23" s="6">
        <f>SUMIFS('all sales summary'!$I$2:$I$2047,'all sales summary'!$A$2:$A$2047,'Share city centre spend offline'!$A23,'all sales summary'!$B$2:$B$2047,'Share city centre spend offline'!O$1)</f>
        <v>5.8487453877583022E-2</v>
      </c>
      <c r="P23" s="6">
        <f>SUMIFS('all sales summary'!$I$2:$I$2047,'all sales summary'!$A$2:$A$2047,'Share city centre spend offline'!$A23,'all sales summary'!$B$2:$B$2047,'Share city centre spend offline'!P$1)</f>
        <v>3.5453695659443001E-2</v>
      </c>
      <c r="Q23" s="6">
        <f>SUMIFS('all sales summary'!$I$2:$I$2047,'all sales summary'!$A$2:$A$2047,'Share city centre spend offline'!$A23,'all sales summary'!$B$2:$B$2047,'Share city centre spend offline'!Q$1)</f>
        <v>3.1122420235016233E-3</v>
      </c>
      <c r="R23" s="6">
        <f>SUMIFS('all sales summary'!$I$2:$I$2047,'all sales summary'!$A$2:$A$2047,'Share city centre spend offline'!$A23,'all sales summary'!$B$2:$B$2047,'Share city centre spend offline'!R$1)</f>
        <v>3.1051516960903204E-3</v>
      </c>
      <c r="S23" s="6">
        <f>SUMIFS('all sales summary'!$I$2:$I$2047,'all sales summary'!$A$2:$A$2047,'Share city centre spend offline'!$A23,'all sales summary'!$B$2:$B$2047,'Share city centre spend offline'!S$1)</f>
        <v>4.0861760011314625E-3</v>
      </c>
      <c r="T23" s="6">
        <f>SUMIFS('all sales summary'!$I$2:$I$2047,'all sales summary'!$A$2:$A$2047,'Share city centre spend offline'!$A23,'all sales summary'!$B$2:$B$2047,'Share city centre spend offline'!T$1)</f>
        <v>1.722334898372066E-2</v>
      </c>
      <c r="U23" s="6">
        <f>SUMIFS('all sales summary'!$I$2:$I$2047,'all sales summary'!$A$2:$A$2047,'Share city centre spend offline'!$A23,'all sales summary'!$B$2:$B$2047,'Share city centre spend offline'!U$1)</f>
        <v>3.8862887064942689E-2</v>
      </c>
      <c r="V23" s="6">
        <f>SUMIFS('all sales summary'!$I$2:$I$2047,'all sales summary'!$A$2:$A$2047,'Share city centre spend offline'!$A23,'all sales summary'!$B$2:$B$2047,'Share city centre spend offline'!V$1)</f>
        <v>4.0965747213314085E-2</v>
      </c>
      <c r="W23" s="6">
        <f>SUMIFS('all sales summary'!$I$2:$I$2047,'all sales summary'!$A$2:$A$2047,'Share city centre spend offline'!$A23,'all sales summary'!$B$2:$B$2047,'Share city centre spend offline'!W$1)</f>
        <v>2.4506216252008647E-2</v>
      </c>
      <c r="X23" s="6">
        <f>SUMIFS('all sales summary'!$I$2:$I$2047,'all sales summary'!$A$2:$A$2047,'Share city centre spend offline'!$A23,'all sales summary'!$B$2:$B$2047,'Share city centre spend offline'!X$1)</f>
        <v>1.6257760388022902E-2</v>
      </c>
      <c r="Y23" s="6">
        <f>SUMIFS('all sales summary'!$I$2:$I$2047,'all sales summary'!$A$2:$A$2047,'Share city centre spend offline'!$A23,'all sales summary'!$B$2:$B$2047,'Share city centre spend offline'!Y$1)</f>
        <v>1.5150510878651231E-2</v>
      </c>
      <c r="Z23" s="6">
        <f>SUMIFS('all sales summary'!$I$2:$I$2047,'all sales summary'!$A$2:$A$2047,'Share city centre spend offline'!$A23,'all sales summary'!$B$2:$B$2047,'Share city centre spend offline'!Z$1)</f>
        <v>5.6607872176061237E-3</v>
      </c>
      <c r="AA23" s="6">
        <f>SUMIFS('all sales summary'!$I$2:$I$2047,'all sales summary'!$A$2:$A$2047,'Share city centre spend offline'!$A23,'all sales summary'!$B$2:$B$2047,'Share city centre spend offline'!AA$1)</f>
        <v>6.0003781199194197E-3</v>
      </c>
      <c r="AB23" s="6">
        <f>SUMIFS('all sales summary'!$I$2:$I$2047,'all sales summary'!$A$2:$A$2047,'Share city centre spend offline'!$A23,'all sales summary'!$B$2:$B$2047,'Share city centre spend offline'!AB$1)</f>
        <v>6.9942139893953495E-3</v>
      </c>
      <c r="AC23" s="6">
        <f>SUMIFS('all sales summary'!$I$2:$I$2047,'all sales summary'!$A$2:$A$2047,'Share city centre spend offline'!$A23,'all sales summary'!$B$2:$B$2047,'Share city centre spend offline'!AC$1)</f>
        <v>1.2323681194330251E-2</v>
      </c>
      <c r="AD23" s="6">
        <f>SUMIFS('all sales summary'!$I$2:$I$2047,'all sales summary'!$A$2:$A$2047,'Share city centre spend offline'!$A23,'all sales summary'!$B$2:$B$2047,'Share city centre spend offline'!AD$1)</f>
        <v>3.7557993905062662E-2</v>
      </c>
      <c r="AE23" s="6">
        <f>SUMIFS('all sales summary'!$I$2:$I$2047,'all sales summary'!$A$2:$A$2047,'Share city centre spend offline'!$A23,'all sales summary'!$B$2:$B$2047,'Share city centre spend offline'!AE$1)</f>
        <v>4.4577219003163471E-2</v>
      </c>
      <c r="AF23" s="6">
        <f>SUMIFS('all sales summary'!$I$2:$I$2047,'all sales summary'!$A$2:$A$2047,'Share city centre spend offline'!$A23,'all sales summary'!$B$2:$B$2047,'Share city centre spend offline'!AF$1)</f>
        <v>5.218393517360622E-2</v>
      </c>
      <c r="AG23" s="6">
        <f>SUMIFS('all sales summary'!$I$2:$I$2047,'all sales summary'!$A$2:$A$2047,'Share city centre spend offline'!$A23,'all sales summary'!$B$2:$B$2047,'Share city centre spend offline'!AG$1)</f>
        <v>6.578513431159308E-2</v>
      </c>
      <c r="AH23" s="6">
        <f>SUMIFS('all sales summary'!$I$2:$I$2047,'all sales summary'!$A$2:$A$2047,'Share city centre spend offline'!$A23,'all sales summary'!$B$2:$B$2047,'Share city centre spend offline'!AH$1)</f>
        <v>5.6466679387862068E-2</v>
      </c>
      <c r="AI23" s="12">
        <f t="shared" si="0"/>
        <v>0.57140417385660724</v>
      </c>
      <c r="AJ23" s="20">
        <f t="shared" si="1"/>
        <v>0.45549574737899434</v>
      </c>
    </row>
    <row r="24" spans="1:36" x14ac:dyDescent="0.25">
      <c r="A24" t="s">
        <v>29</v>
      </c>
      <c r="B24" s="6">
        <f>SUMIFS('all sales summary'!$I$2:$I$2047,'all sales summary'!$A$2:$A$2047,'Share city centre spend offline'!$A24,'all sales summary'!$B$2:$B$2047,'Share city centre spend offline'!B$1)</f>
        <v>0.21503835841629829</v>
      </c>
      <c r="C24" s="6">
        <f>SUMIFS('all sales summary'!$I$2:$I$2047,'all sales summary'!$A$2:$A$2047,'Share city centre spend offline'!$A24,'all sales summary'!$B$2:$B$2047,'Share city centre spend offline'!C$1)</f>
        <v>0.22036957753350572</v>
      </c>
      <c r="D24" s="6">
        <f>SUMIFS('all sales summary'!$I$2:$I$2047,'all sales summary'!$A$2:$A$2047,'Share city centre spend offline'!$A24,'all sales summary'!$B$2:$B$2047,'Share city centre spend offline'!D$1)</f>
        <v>0.2251158136173122</v>
      </c>
      <c r="E24" s="6">
        <f>SUMIFS('all sales summary'!$I$2:$I$2047,'all sales summary'!$A$2:$A$2047,'Share city centre spend offline'!$A24,'all sales summary'!$B$2:$B$2047,'Share city centre spend offline'!E$1)</f>
        <v>0.21738170150886021</v>
      </c>
      <c r="F24" s="6">
        <f>SUMIFS('all sales summary'!$I$2:$I$2047,'all sales summary'!$A$2:$A$2047,'Share city centre spend offline'!$A24,'all sales summary'!$B$2:$B$2047,'Share city centre spend offline'!F$1)</f>
        <v>0.22730119881008576</v>
      </c>
      <c r="G24" s="6">
        <f>SUMIFS('all sales summary'!$I$2:$I$2047,'all sales summary'!$A$2:$A$2047,'Share city centre spend offline'!$A24,'all sales summary'!$B$2:$B$2047,'Share city centre spend offline'!G$1)</f>
        <v>0.22320607549849059</v>
      </c>
      <c r="H24" s="6">
        <f>SUMIFS('all sales summary'!$I$2:$I$2047,'all sales summary'!$A$2:$A$2047,'Share city centre spend offline'!$A24,'all sales summary'!$B$2:$B$2047,'Share city centre spend offline'!H$1)</f>
        <v>0.22214103233547608</v>
      </c>
      <c r="I24" s="6">
        <f>SUMIFS('all sales summary'!$I$2:$I$2047,'all sales summary'!$A$2:$A$2047,'Share city centre spend offline'!$A24,'all sales summary'!$B$2:$B$2047,'Share city centre spend offline'!I$1)</f>
        <v>0.22843014437679446</v>
      </c>
      <c r="J24" s="6">
        <f>SUMIFS('all sales summary'!$I$2:$I$2047,'all sales summary'!$A$2:$A$2047,'Share city centre spend offline'!$A24,'all sales summary'!$B$2:$B$2047,'Share city centre spend offline'!J$1)</f>
        <v>0.2209342896291551</v>
      </c>
      <c r="K24" s="6">
        <f>SUMIFS('all sales summary'!$I$2:$I$2047,'all sales summary'!$A$2:$A$2047,'Share city centre spend offline'!$A24,'all sales summary'!$B$2:$B$2047,'Share city centre spend offline'!K$1)</f>
        <v>0.22470874850294931</v>
      </c>
      <c r="L24" s="6">
        <f>SUMIFS('all sales summary'!$I$2:$I$2047,'all sales summary'!$A$2:$A$2047,'Share city centre spend offline'!$A24,'all sales summary'!$B$2:$B$2047,'Share city centre spend offline'!L$1)</f>
        <v>0.23468132894958055</v>
      </c>
      <c r="M24" s="6">
        <f>SUMIFS('all sales summary'!$I$2:$I$2047,'all sales summary'!$A$2:$A$2047,'Share city centre spend offline'!$A24,'all sales summary'!$B$2:$B$2047,'Share city centre spend offline'!M$1)</f>
        <v>0.25630551196594326</v>
      </c>
      <c r="N24" s="6">
        <f>SUMIFS('all sales summary'!$I$2:$I$2047,'all sales summary'!$A$2:$A$2047,'Share city centre spend offline'!$A24,'all sales summary'!$B$2:$B$2047,'Share city centre spend offline'!N$1)</f>
        <v>0.20632352027683329</v>
      </c>
      <c r="O24" s="6">
        <f>SUMIFS('all sales summary'!$I$2:$I$2047,'all sales summary'!$A$2:$A$2047,'Share city centre spend offline'!$A24,'all sales summary'!$B$2:$B$2047,'Share city centre spend offline'!O$1)</f>
        <v>0.21112075447474743</v>
      </c>
      <c r="P24" s="6">
        <f>SUMIFS('all sales summary'!$I$2:$I$2047,'all sales summary'!$A$2:$A$2047,'Share city centre spend offline'!$A24,'all sales summary'!$B$2:$B$2047,'Share city centre spend offline'!P$1)</f>
        <v>0.16240119445481269</v>
      </c>
      <c r="Q24" s="6">
        <f>SUMIFS('all sales summary'!$I$2:$I$2047,'all sales summary'!$A$2:$A$2047,'Share city centre spend offline'!$A24,'all sales summary'!$B$2:$B$2047,'Share city centre spend offline'!Q$1)</f>
        <v>6.4414256916669646E-2</v>
      </c>
      <c r="R24" s="6">
        <f>SUMIFS('all sales summary'!$I$2:$I$2047,'all sales summary'!$A$2:$A$2047,'Share city centre spend offline'!$A24,'all sales summary'!$B$2:$B$2047,'Share city centre spend offline'!R$1)</f>
        <v>6.6906478022656271E-2</v>
      </c>
      <c r="S24" s="6">
        <f>SUMIFS('all sales summary'!$I$2:$I$2047,'all sales summary'!$A$2:$A$2047,'Share city centre spend offline'!$A24,'all sales summary'!$B$2:$B$2047,'Share city centre spend offline'!S$1)</f>
        <v>0.10443956554395467</v>
      </c>
      <c r="T24" s="6">
        <f>SUMIFS('all sales summary'!$I$2:$I$2047,'all sales summary'!$A$2:$A$2047,'Share city centre spend offline'!$A24,'all sales summary'!$B$2:$B$2047,'Share city centre spend offline'!T$1)</f>
        <v>0.16653585732489529</v>
      </c>
      <c r="U24" s="6">
        <f>SUMIFS('all sales summary'!$I$2:$I$2047,'all sales summary'!$A$2:$A$2047,'Share city centre spend offline'!$A24,'all sales summary'!$B$2:$B$2047,'Share city centre spend offline'!U$1)</f>
        <v>0.19358498536198065</v>
      </c>
      <c r="V24" s="6">
        <f>SUMIFS('all sales summary'!$I$2:$I$2047,'all sales summary'!$A$2:$A$2047,'Share city centre spend offline'!$A24,'all sales summary'!$B$2:$B$2047,'Share city centre spend offline'!V$1)</f>
        <v>0.18961700114179364</v>
      </c>
      <c r="W24" s="6">
        <f>SUMIFS('all sales summary'!$I$2:$I$2047,'all sales summary'!$A$2:$A$2047,'Share city centre spend offline'!$A24,'all sales summary'!$B$2:$B$2047,'Share city centre spend offline'!W$1)</f>
        <v>0.18344445919463778</v>
      </c>
      <c r="X24" s="6">
        <f>SUMIFS('all sales summary'!$I$2:$I$2047,'all sales summary'!$A$2:$A$2047,'Share city centre spend offline'!$A24,'all sales summary'!$B$2:$B$2047,'Share city centre spend offline'!X$1)</f>
        <v>0.12360405582223485</v>
      </c>
      <c r="Y24" s="6">
        <f>SUMIFS('all sales summary'!$I$2:$I$2047,'all sales summary'!$A$2:$A$2047,'Share city centre spend offline'!$A24,'all sales summary'!$B$2:$B$2047,'Share city centre spend offline'!Y$1)</f>
        <v>0.22341616789607871</v>
      </c>
      <c r="Z24" s="6">
        <f>SUMIFS('all sales summary'!$I$2:$I$2047,'all sales summary'!$A$2:$A$2047,'Share city centre spend offline'!$A24,'all sales summary'!$B$2:$B$2047,'Share city centre spend offline'!Z$1)</f>
        <v>9.3752558027268271E-2</v>
      </c>
      <c r="AA24" s="6">
        <f>SUMIFS('all sales summary'!$I$2:$I$2047,'all sales summary'!$A$2:$A$2047,'Share city centre spend offline'!$A24,'all sales summary'!$B$2:$B$2047,'Share city centre spend offline'!AA$1)</f>
        <v>9.2080283510394018E-2</v>
      </c>
      <c r="AB24" s="6">
        <f>SUMIFS('all sales summary'!$I$2:$I$2047,'all sales summary'!$A$2:$A$2047,'Share city centre spend offline'!$A24,'all sales summary'!$B$2:$B$2047,'Share city centre spend offline'!AB$1)</f>
        <v>9.1961142560101419E-2</v>
      </c>
      <c r="AC24" s="6">
        <f>SUMIFS('all sales summary'!$I$2:$I$2047,'all sales summary'!$A$2:$A$2047,'Share city centre spend offline'!$A24,'all sales summary'!$B$2:$B$2047,'Share city centre spend offline'!AC$1)</f>
        <v>0.17052718975288106</v>
      </c>
      <c r="AD24" s="6">
        <f>SUMIFS('all sales summary'!$I$2:$I$2047,'all sales summary'!$A$2:$A$2047,'Share city centre spend offline'!$A24,'all sales summary'!$B$2:$B$2047,'Share city centre spend offline'!AD$1)</f>
        <v>0.1938846073037811</v>
      </c>
      <c r="AE24" s="6">
        <f>SUMIFS('all sales summary'!$I$2:$I$2047,'all sales summary'!$A$2:$A$2047,'Share city centre spend offline'!$A24,'all sales summary'!$B$2:$B$2047,'Share city centre spend offline'!AE$1)</f>
        <v>0.19909739952907776</v>
      </c>
      <c r="AF24" s="6">
        <f>SUMIFS('all sales summary'!$I$2:$I$2047,'all sales summary'!$A$2:$A$2047,'Share city centre spend offline'!$A24,'all sales summary'!$B$2:$B$2047,'Share city centre spend offline'!AF$1)</f>
        <v>0.2022070463671139</v>
      </c>
      <c r="AG24" s="6">
        <f>SUMIFS('all sales summary'!$I$2:$I$2047,'all sales summary'!$A$2:$A$2047,'Share city centre spend offline'!$A24,'all sales summary'!$B$2:$B$2047,'Share city centre spend offline'!AG$1)</f>
        <v>0.20794644306222645</v>
      </c>
      <c r="AH24" s="6">
        <f>SUMIFS('all sales summary'!$I$2:$I$2047,'all sales summary'!$A$2:$A$2047,'Share city centre spend offline'!$A24,'all sales summary'!$B$2:$B$2047,'Share city centre spend offline'!AH$1)</f>
        <v>0.21018487575788961</v>
      </c>
      <c r="AI24" s="12">
        <f t="shared" si="0"/>
        <v>-0.4853482658408681</v>
      </c>
      <c r="AJ24" s="20">
        <f t="shared" si="1"/>
        <v>-1.074941387126549</v>
      </c>
    </row>
    <row r="25" spans="1:36" x14ac:dyDescent="0.25">
      <c r="A25" t="s">
        <v>30</v>
      </c>
      <c r="B25" s="6">
        <f>SUMIFS('all sales summary'!$I$2:$I$2047,'all sales summary'!$A$2:$A$2047,'Share city centre spend offline'!$A25,'all sales summary'!$B$2:$B$2047,'Share city centre spend offline'!B$1)</f>
        <v>0.11353638741254672</v>
      </c>
      <c r="C25" s="6">
        <f>SUMIFS('all sales summary'!$I$2:$I$2047,'all sales summary'!$A$2:$A$2047,'Share city centre spend offline'!$A25,'all sales summary'!$B$2:$B$2047,'Share city centre spend offline'!C$1)</f>
        <v>0.11581673196975327</v>
      </c>
      <c r="D25" s="6">
        <f>SUMIFS('all sales summary'!$I$2:$I$2047,'all sales summary'!$A$2:$A$2047,'Share city centre spend offline'!$A25,'all sales summary'!$B$2:$B$2047,'Share city centre spend offline'!D$1)</f>
        <v>0.11539399655507868</v>
      </c>
      <c r="E25" s="6">
        <f>SUMIFS('all sales summary'!$I$2:$I$2047,'all sales summary'!$A$2:$A$2047,'Share city centre spend offline'!$A25,'all sales summary'!$B$2:$B$2047,'Share city centre spend offline'!E$1)</f>
        <v>0.11387138211886107</v>
      </c>
      <c r="F25" s="6">
        <f>SUMIFS('all sales summary'!$I$2:$I$2047,'all sales summary'!$A$2:$A$2047,'Share city centre spend offline'!$A25,'all sales summary'!$B$2:$B$2047,'Share city centre spend offline'!F$1)</f>
        <v>0.11488500275609169</v>
      </c>
      <c r="G25" s="6">
        <f>SUMIFS('all sales summary'!$I$2:$I$2047,'all sales summary'!$A$2:$A$2047,'Share city centre spend offline'!$A25,'all sales summary'!$B$2:$B$2047,'Share city centre spend offline'!G$1)</f>
        <v>0.11833439289247825</v>
      </c>
      <c r="H25" s="6">
        <f>SUMIFS('all sales summary'!$I$2:$I$2047,'all sales summary'!$A$2:$A$2047,'Share city centre spend offline'!$A25,'all sales summary'!$B$2:$B$2047,'Share city centre spend offline'!H$1)</f>
        <v>0.1129575649460966</v>
      </c>
      <c r="I25" s="6">
        <f>SUMIFS('all sales summary'!$I$2:$I$2047,'all sales summary'!$A$2:$A$2047,'Share city centre spend offline'!$A25,'all sales summary'!$B$2:$B$2047,'Share city centre spend offline'!I$1)</f>
        <v>0.11607554971421485</v>
      </c>
      <c r="J25" s="6">
        <f>SUMIFS('all sales summary'!$I$2:$I$2047,'all sales summary'!$A$2:$A$2047,'Share city centre spend offline'!$A25,'all sales summary'!$B$2:$B$2047,'Share city centre spend offline'!J$1)</f>
        <v>0.1153249129196032</v>
      </c>
      <c r="K25" s="6">
        <f>SUMIFS('all sales summary'!$I$2:$I$2047,'all sales summary'!$A$2:$A$2047,'Share city centre spend offline'!$A25,'all sales summary'!$B$2:$B$2047,'Share city centre spend offline'!K$1)</f>
        <v>0.12099569982875968</v>
      </c>
      <c r="L25" s="6">
        <f>SUMIFS('all sales summary'!$I$2:$I$2047,'all sales summary'!$A$2:$A$2047,'Share city centre spend offline'!$A25,'all sales summary'!$B$2:$B$2047,'Share city centre spend offline'!L$1)</f>
        <v>0.1314962301548542</v>
      </c>
      <c r="M25" s="6">
        <f>SUMIFS('all sales summary'!$I$2:$I$2047,'all sales summary'!$A$2:$A$2047,'Share city centre spend offline'!$A25,'all sales summary'!$B$2:$B$2047,'Share city centre spend offline'!M$1)</f>
        <v>0.15006148122212087</v>
      </c>
      <c r="N25" s="6">
        <f>SUMIFS('all sales summary'!$I$2:$I$2047,'all sales summary'!$A$2:$A$2047,'Share city centre spend offline'!$A25,'all sales summary'!$B$2:$B$2047,'Share city centre spend offline'!N$1)</f>
        <v>0.10888026819021743</v>
      </c>
      <c r="O25" s="6">
        <f>SUMIFS('all sales summary'!$I$2:$I$2047,'all sales summary'!$A$2:$A$2047,'Share city centre spend offline'!$A25,'all sales summary'!$B$2:$B$2047,'Share city centre spend offline'!O$1)</f>
        <v>0.1115075271328</v>
      </c>
      <c r="P25" s="6">
        <f>SUMIFS('all sales summary'!$I$2:$I$2047,'all sales summary'!$A$2:$A$2047,'Share city centre spend offline'!$A25,'all sales summary'!$B$2:$B$2047,'Share city centre spend offline'!P$1)</f>
        <v>7.916793869935787E-2</v>
      </c>
      <c r="Q25" s="6">
        <f>SUMIFS('all sales summary'!$I$2:$I$2047,'all sales summary'!$A$2:$A$2047,'Share city centre spend offline'!$A25,'all sales summary'!$B$2:$B$2047,'Share city centre spend offline'!Q$1)</f>
        <v>1.3356073648980633E-2</v>
      </c>
      <c r="R25" s="6">
        <f>SUMIFS('all sales summary'!$I$2:$I$2047,'all sales summary'!$A$2:$A$2047,'Share city centre spend offline'!$A25,'all sales summary'!$B$2:$B$2047,'Share city centre spend offline'!R$1)</f>
        <v>1.2885620464231048E-2</v>
      </c>
      <c r="S25" s="6">
        <f>SUMIFS('all sales summary'!$I$2:$I$2047,'all sales summary'!$A$2:$A$2047,'Share city centre spend offline'!$A25,'all sales summary'!$B$2:$B$2047,'Share city centre spend offline'!S$1)</f>
        <v>1.9645301270519094E-2</v>
      </c>
      <c r="T25" s="6">
        <f>SUMIFS('all sales summary'!$I$2:$I$2047,'all sales summary'!$A$2:$A$2047,'Share city centre spend offline'!$A25,'all sales summary'!$B$2:$B$2047,'Share city centre spend offline'!T$1)</f>
        <v>7.4646932699832719E-2</v>
      </c>
      <c r="U25" s="6">
        <f>SUMIFS('all sales summary'!$I$2:$I$2047,'all sales summary'!$A$2:$A$2047,'Share city centre spend offline'!$A25,'all sales summary'!$B$2:$B$2047,'Share city centre spend offline'!U$1)</f>
        <v>8.9645302956049805E-2</v>
      </c>
      <c r="V25" s="6">
        <f>SUMIFS('all sales summary'!$I$2:$I$2047,'all sales summary'!$A$2:$A$2047,'Share city centre spend offline'!$A25,'all sales summary'!$B$2:$B$2047,'Share city centre spend offline'!V$1)</f>
        <v>8.552779093113401E-2</v>
      </c>
      <c r="W25" s="6">
        <f>SUMIFS('all sales summary'!$I$2:$I$2047,'all sales summary'!$A$2:$A$2047,'Share city centre spend offline'!$A25,'all sales summary'!$B$2:$B$2047,'Share city centre spend offline'!W$1)</f>
        <v>7.4751901541705815E-2</v>
      </c>
      <c r="X25" s="6">
        <f>SUMIFS('all sales summary'!$I$2:$I$2047,'all sales summary'!$A$2:$A$2047,'Share city centre spend offline'!$A25,'all sales summary'!$B$2:$B$2047,'Share city centre spend offline'!X$1)</f>
        <v>6.9977173671932666E-2</v>
      </c>
      <c r="Y25" s="6">
        <f>SUMIFS('all sales summary'!$I$2:$I$2047,'all sales summary'!$A$2:$A$2047,'Share city centre spend offline'!$A25,'all sales summary'!$B$2:$B$2047,'Share city centre spend offline'!Y$1)</f>
        <v>8.2717700246493275E-2</v>
      </c>
      <c r="Z25" s="6">
        <f>SUMIFS('all sales summary'!$I$2:$I$2047,'all sales summary'!$A$2:$A$2047,'Share city centre spend offline'!$A25,'all sales summary'!$B$2:$B$2047,'Share city centre spend offline'!Z$1)</f>
        <v>1.8379317015716084E-2</v>
      </c>
      <c r="AA25" s="6">
        <f>SUMIFS('all sales summary'!$I$2:$I$2047,'all sales summary'!$A$2:$A$2047,'Share city centre spend offline'!$A25,'all sales summary'!$B$2:$B$2047,'Share city centre spend offline'!AA$1)</f>
        <v>1.9604422732912935E-2</v>
      </c>
      <c r="AB25" s="6">
        <f>SUMIFS('all sales summary'!$I$2:$I$2047,'all sales summary'!$A$2:$A$2047,'Share city centre spend offline'!$A25,'all sales summary'!$B$2:$B$2047,'Share city centre spend offline'!AB$1)</f>
        <v>2.061715023823326E-2</v>
      </c>
      <c r="AC25" s="6">
        <f>SUMIFS('all sales summary'!$I$2:$I$2047,'all sales summary'!$A$2:$A$2047,'Share city centre spend offline'!$A25,'all sales summary'!$B$2:$B$2047,'Share city centre spend offline'!AC$1)</f>
        <v>4.274113230889863E-2</v>
      </c>
      <c r="AD25" s="6">
        <f>SUMIFS('all sales summary'!$I$2:$I$2047,'all sales summary'!$A$2:$A$2047,'Share city centre spend offline'!$A25,'all sales summary'!$B$2:$B$2047,'Share city centre spend offline'!AD$1)</f>
        <v>8.7125844924628854E-2</v>
      </c>
      <c r="AE25" s="6">
        <f>SUMIFS('all sales summary'!$I$2:$I$2047,'all sales summary'!$A$2:$A$2047,'Share city centre spend offline'!$A25,'all sales summary'!$B$2:$B$2047,'Share city centre spend offline'!AE$1)</f>
        <v>9.0337764719393143E-2</v>
      </c>
      <c r="AF25" s="6">
        <f>SUMIFS('all sales summary'!$I$2:$I$2047,'all sales summary'!$A$2:$A$2047,'Share city centre spend offline'!$A25,'all sales summary'!$B$2:$B$2047,'Share city centre spend offline'!AF$1)</f>
        <v>9.7845274864558268E-2</v>
      </c>
      <c r="AG25" s="6">
        <f>SUMIFS('all sales summary'!$I$2:$I$2047,'all sales summary'!$A$2:$A$2047,'Share city centre spend offline'!$A25,'all sales summary'!$B$2:$B$2047,'Share city centre spend offline'!AG$1)</f>
        <v>0.10018625711521748</v>
      </c>
      <c r="AH25" s="6">
        <f>SUMIFS('all sales summary'!$I$2:$I$2047,'all sales summary'!$A$2:$A$2047,'Share city centre spend offline'!$A25,'all sales summary'!$B$2:$B$2047,'Share city centre spend offline'!AH$1)</f>
        <v>0.10222076202567798</v>
      </c>
      <c r="AI25" s="12">
        <f t="shared" si="0"/>
        <v>-1.1315625386868742</v>
      </c>
      <c r="AJ25" s="20">
        <f t="shared" si="1"/>
        <v>-1.3104150893925222</v>
      </c>
    </row>
    <row r="26" spans="1:36" x14ac:dyDescent="0.25">
      <c r="A26" t="s">
        <v>31</v>
      </c>
      <c r="B26" s="6">
        <f>SUMIFS('all sales summary'!$I$2:$I$2047,'all sales summary'!$A$2:$A$2047,'Share city centre spend offline'!$A26,'all sales summary'!$B$2:$B$2047,'Share city centre spend offline'!B$1)</f>
        <v>0.21616435314314686</v>
      </c>
      <c r="C26" s="6">
        <f>SUMIFS('all sales summary'!$I$2:$I$2047,'all sales summary'!$A$2:$A$2047,'Share city centre spend offline'!$A26,'all sales summary'!$B$2:$B$2047,'Share city centre spend offline'!C$1)</f>
        <v>0.21897830545642261</v>
      </c>
      <c r="D26" s="6">
        <f>SUMIFS('all sales summary'!$I$2:$I$2047,'all sales summary'!$A$2:$A$2047,'Share city centre spend offline'!$A26,'all sales summary'!$B$2:$B$2047,'Share city centre spend offline'!D$1)</f>
        <v>0.22790713684347497</v>
      </c>
      <c r="E26" s="6">
        <f>SUMIFS('all sales summary'!$I$2:$I$2047,'all sales summary'!$A$2:$A$2047,'Share city centre spend offline'!$A26,'all sales summary'!$B$2:$B$2047,'Share city centre spend offline'!E$1)</f>
        <v>0.22175344106359565</v>
      </c>
      <c r="F26" s="6">
        <f>SUMIFS('all sales summary'!$I$2:$I$2047,'all sales summary'!$A$2:$A$2047,'Share city centre spend offline'!$A26,'all sales summary'!$B$2:$B$2047,'Share city centre spend offline'!F$1)</f>
        <v>0.213153781029982</v>
      </c>
      <c r="G26" s="6">
        <f>SUMIFS('all sales summary'!$I$2:$I$2047,'all sales summary'!$A$2:$A$2047,'Share city centre spend offline'!$A26,'all sales summary'!$B$2:$B$2047,'Share city centre spend offline'!G$1)</f>
        <v>0.21615191719983554</v>
      </c>
      <c r="H26" s="6">
        <f>SUMIFS('all sales summary'!$I$2:$I$2047,'all sales summary'!$A$2:$A$2047,'Share city centre spend offline'!$A26,'all sales summary'!$B$2:$B$2047,'Share city centre spend offline'!H$1)</f>
        <v>0.2160466836907102</v>
      </c>
      <c r="I26" s="6">
        <f>SUMIFS('all sales summary'!$I$2:$I$2047,'all sales summary'!$A$2:$A$2047,'Share city centre spend offline'!$A26,'all sales summary'!$B$2:$B$2047,'Share city centre spend offline'!I$1)</f>
        <v>0.21072385596500665</v>
      </c>
      <c r="J26" s="6">
        <f>SUMIFS('all sales summary'!$I$2:$I$2047,'all sales summary'!$A$2:$A$2047,'Share city centre spend offline'!$A26,'all sales summary'!$B$2:$B$2047,'Share city centre spend offline'!J$1)</f>
        <v>0.21928631146517941</v>
      </c>
      <c r="K26" s="6">
        <f>SUMIFS('all sales summary'!$I$2:$I$2047,'all sales summary'!$A$2:$A$2047,'Share city centre spend offline'!$A26,'all sales summary'!$B$2:$B$2047,'Share city centre spend offline'!K$1)</f>
        <v>0.21901962116369267</v>
      </c>
      <c r="L26" s="6">
        <f>SUMIFS('all sales summary'!$I$2:$I$2047,'all sales summary'!$A$2:$A$2047,'Share city centre spend offline'!$A26,'all sales summary'!$B$2:$B$2047,'Share city centre spend offline'!L$1)</f>
        <v>0.22753421993092734</v>
      </c>
      <c r="M26" s="6">
        <f>SUMIFS('all sales summary'!$I$2:$I$2047,'all sales summary'!$A$2:$A$2047,'Share city centre spend offline'!$A26,'all sales summary'!$B$2:$B$2047,'Share city centre spend offline'!M$1)</f>
        <v>0.23628329878144438</v>
      </c>
      <c r="N26" s="6">
        <f>SUMIFS('all sales summary'!$I$2:$I$2047,'all sales summary'!$A$2:$A$2047,'Share city centre spend offline'!$A26,'all sales summary'!$B$2:$B$2047,'Share city centre spend offline'!N$1)</f>
        <v>0.22486637478434318</v>
      </c>
      <c r="O26" s="6">
        <f>SUMIFS('all sales summary'!$I$2:$I$2047,'all sales summary'!$A$2:$A$2047,'Share city centre spend offline'!$A26,'all sales summary'!$B$2:$B$2047,'Share city centre spend offline'!O$1)</f>
        <v>0.22334420205313021</v>
      </c>
      <c r="P26" s="6">
        <f>SUMIFS('all sales summary'!$I$2:$I$2047,'all sales summary'!$A$2:$A$2047,'Share city centre spend offline'!$A26,'all sales summary'!$B$2:$B$2047,'Share city centre spend offline'!P$1)</f>
        <v>0.20611170633503792</v>
      </c>
      <c r="Q26" s="6">
        <f>SUMIFS('all sales summary'!$I$2:$I$2047,'all sales summary'!$A$2:$A$2047,'Share city centre spend offline'!$A26,'all sales summary'!$B$2:$B$2047,'Share city centre spend offline'!Q$1)</f>
        <v>0.17460872236888886</v>
      </c>
      <c r="R26" s="6">
        <f>SUMIFS('all sales summary'!$I$2:$I$2047,'all sales summary'!$A$2:$A$2047,'Share city centre spend offline'!$A26,'all sales summary'!$B$2:$B$2047,'Share city centre spend offline'!R$1)</f>
        <v>0.16663193342048063</v>
      </c>
      <c r="S26" s="6">
        <f>SUMIFS('all sales summary'!$I$2:$I$2047,'all sales summary'!$A$2:$A$2047,'Share city centre spend offline'!$A26,'all sales summary'!$B$2:$B$2047,'Share city centre spend offline'!S$1)</f>
        <v>0.1901852088024836</v>
      </c>
      <c r="T26" s="6">
        <f>SUMIFS('all sales summary'!$I$2:$I$2047,'all sales summary'!$A$2:$A$2047,'Share city centre spend offline'!$A26,'all sales summary'!$B$2:$B$2047,'Share city centre spend offline'!T$1)</f>
        <v>0.19584481417632638</v>
      </c>
      <c r="U26" s="6">
        <f>SUMIFS('all sales summary'!$I$2:$I$2047,'all sales summary'!$A$2:$A$2047,'Share city centre spend offline'!$A26,'all sales summary'!$B$2:$B$2047,'Share city centre spend offline'!U$1)</f>
        <v>0.20168544552381548</v>
      </c>
      <c r="V26" s="6">
        <f>SUMIFS('all sales summary'!$I$2:$I$2047,'all sales summary'!$A$2:$A$2047,'Share city centre spend offline'!$A26,'all sales summary'!$B$2:$B$2047,'Share city centre spend offline'!V$1)</f>
        <v>0.20573772345841893</v>
      </c>
      <c r="W26" s="6">
        <f>SUMIFS('all sales summary'!$I$2:$I$2047,'all sales summary'!$A$2:$A$2047,'Share city centre spend offline'!$A26,'all sales summary'!$B$2:$B$2047,'Share city centre spend offline'!W$1)</f>
        <v>0.20634078595308369</v>
      </c>
      <c r="X26" s="6">
        <f>SUMIFS('all sales summary'!$I$2:$I$2047,'all sales summary'!$A$2:$A$2047,'Share city centre spend offline'!$A26,'all sales summary'!$B$2:$B$2047,'Share city centre spend offline'!X$1)</f>
        <v>0.19324738513241263</v>
      </c>
      <c r="Y26" s="6">
        <f>SUMIFS('all sales summary'!$I$2:$I$2047,'all sales summary'!$A$2:$A$2047,'Share city centre spend offline'!$A26,'all sales summary'!$B$2:$B$2047,'Share city centre spend offline'!Y$1)</f>
        <v>0.22428712322158134</v>
      </c>
      <c r="Z26" s="6">
        <f>SUMIFS('all sales summary'!$I$2:$I$2047,'all sales summary'!$A$2:$A$2047,'Share city centre spend offline'!$A26,'all sales summary'!$B$2:$B$2047,'Share city centre spend offline'!Z$1)</f>
        <v>0.18309688256975323</v>
      </c>
      <c r="AA26" s="6">
        <f>SUMIFS('all sales summary'!$I$2:$I$2047,'all sales summary'!$A$2:$A$2047,'Share city centre spend offline'!$A26,'all sales summary'!$B$2:$B$2047,'Share city centre spend offline'!AA$1)</f>
        <v>0.17937875154179972</v>
      </c>
      <c r="AB26" s="6">
        <f>SUMIFS('all sales summary'!$I$2:$I$2047,'all sales summary'!$A$2:$A$2047,'Share city centre spend offline'!$A26,'all sales summary'!$B$2:$B$2047,'Share city centre spend offline'!AB$1)</f>
        <v>0.1814754276666051</v>
      </c>
      <c r="AC26" s="6">
        <f>SUMIFS('all sales summary'!$I$2:$I$2047,'all sales summary'!$A$2:$A$2047,'Share city centre spend offline'!$A26,'all sales summary'!$B$2:$B$2047,'Share city centre spend offline'!AC$1)</f>
        <v>0.20300521141569361</v>
      </c>
      <c r="AD26" s="6">
        <f>SUMIFS('all sales summary'!$I$2:$I$2047,'all sales summary'!$A$2:$A$2047,'Share city centre spend offline'!$A26,'all sales summary'!$B$2:$B$2047,'Share city centre spend offline'!AD$1)</f>
        <v>0.20729862073684374</v>
      </c>
      <c r="AE26" s="6">
        <f>SUMIFS('all sales summary'!$I$2:$I$2047,'all sales summary'!$A$2:$A$2047,'Share city centre spend offline'!$A26,'all sales summary'!$B$2:$B$2047,'Share city centre spend offline'!AE$1)</f>
        <v>0.2078203616704356</v>
      </c>
      <c r="AF26" s="6">
        <f>SUMIFS('all sales summary'!$I$2:$I$2047,'all sales summary'!$A$2:$A$2047,'Share city centre spend offline'!$A26,'all sales summary'!$B$2:$B$2047,'Share city centre spend offline'!AF$1)</f>
        <v>0.19715500201724048</v>
      </c>
      <c r="AG26" s="6">
        <f>SUMIFS('all sales summary'!$I$2:$I$2047,'all sales summary'!$A$2:$A$2047,'Share city centre spend offline'!$A26,'all sales summary'!$B$2:$B$2047,'Share city centre spend offline'!AG$1)</f>
        <v>0.19763788035070021</v>
      </c>
      <c r="AH26" s="6">
        <f>SUMIFS('all sales summary'!$I$2:$I$2047,'all sales summary'!$A$2:$A$2047,'Share city centre spend offline'!$A26,'all sales summary'!$B$2:$B$2047,'Share city centre spend offline'!AH$1)</f>
        <v>0.20565477507402302</v>
      </c>
      <c r="AI26" s="12">
        <f t="shared" si="0"/>
        <v>-1.0509578069123837</v>
      </c>
      <c r="AJ26" s="20">
        <f t="shared" si="1"/>
        <v>-1.3631536391156385</v>
      </c>
    </row>
    <row r="27" spans="1:36" x14ac:dyDescent="0.25">
      <c r="A27" t="s">
        <v>32</v>
      </c>
      <c r="B27" s="6">
        <f>SUMIFS('all sales summary'!$I$2:$I$2047,'all sales summary'!$A$2:$A$2047,'Share city centre spend offline'!$A27,'all sales summary'!$B$2:$B$2047,'Share city centre spend offline'!B$1)</f>
        <v>0.27014465611778782</v>
      </c>
      <c r="C27" s="6">
        <f>SUMIFS('all sales summary'!$I$2:$I$2047,'all sales summary'!$A$2:$A$2047,'Share city centre spend offline'!$A27,'all sales summary'!$B$2:$B$2047,'Share city centre spend offline'!C$1)</f>
        <v>0.26619646713799083</v>
      </c>
      <c r="D27" s="6">
        <f>SUMIFS('all sales summary'!$I$2:$I$2047,'all sales summary'!$A$2:$A$2047,'Share city centre spend offline'!$A27,'all sales summary'!$B$2:$B$2047,'Share city centre spend offline'!D$1)</f>
        <v>0.26416046200811971</v>
      </c>
      <c r="E27" s="6">
        <f>SUMIFS('all sales summary'!$I$2:$I$2047,'all sales summary'!$A$2:$A$2047,'Share city centre spend offline'!$A27,'all sales summary'!$B$2:$B$2047,'Share city centre spend offline'!E$1)</f>
        <v>0.27001339706421379</v>
      </c>
      <c r="F27" s="6">
        <f>SUMIFS('all sales summary'!$I$2:$I$2047,'all sales summary'!$A$2:$A$2047,'Share city centre spend offline'!$A27,'all sales summary'!$B$2:$B$2047,'Share city centre spend offline'!F$1)</f>
        <v>0.27052334933868272</v>
      </c>
      <c r="G27" s="6">
        <f>SUMIFS('all sales summary'!$I$2:$I$2047,'all sales summary'!$A$2:$A$2047,'Share city centre spend offline'!$A27,'all sales summary'!$B$2:$B$2047,'Share city centre spend offline'!G$1)</f>
        <v>0.26570424676239346</v>
      </c>
      <c r="H27" s="6">
        <f>SUMIFS('all sales summary'!$I$2:$I$2047,'all sales summary'!$A$2:$A$2047,'Share city centre spend offline'!$A27,'all sales summary'!$B$2:$B$2047,'Share city centre spend offline'!H$1)</f>
        <v>0.26441407312694382</v>
      </c>
      <c r="I27" s="6">
        <f>SUMIFS('all sales summary'!$I$2:$I$2047,'all sales summary'!$A$2:$A$2047,'Share city centre spend offline'!$A27,'all sales summary'!$B$2:$B$2047,'Share city centre spend offline'!I$1)</f>
        <v>0.26524271190112825</v>
      </c>
      <c r="J27" s="6">
        <f>SUMIFS('all sales summary'!$I$2:$I$2047,'all sales summary'!$A$2:$A$2047,'Share city centre spend offline'!$A27,'all sales summary'!$B$2:$B$2047,'Share city centre spend offline'!J$1)</f>
        <v>0.25756404309326025</v>
      </c>
      <c r="K27" s="6">
        <f>SUMIFS('all sales summary'!$I$2:$I$2047,'all sales summary'!$A$2:$A$2047,'Share city centre spend offline'!$A27,'all sales summary'!$B$2:$B$2047,'Share city centre spend offline'!K$1)</f>
        <v>0.26529452527595232</v>
      </c>
      <c r="L27" s="6">
        <f>SUMIFS('all sales summary'!$I$2:$I$2047,'all sales summary'!$A$2:$A$2047,'Share city centre spend offline'!$A27,'all sales summary'!$B$2:$B$2047,'Share city centre spend offline'!L$1)</f>
        <v>0.267935872851431</v>
      </c>
      <c r="M27" s="6">
        <f>SUMIFS('all sales summary'!$I$2:$I$2047,'all sales summary'!$A$2:$A$2047,'Share city centre spend offline'!$A27,'all sales summary'!$B$2:$B$2047,'Share city centre spend offline'!M$1)</f>
        <v>0.28486453223311897</v>
      </c>
      <c r="N27" s="6">
        <f>SUMIFS('all sales summary'!$I$2:$I$2047,'all sales summary'!$A$2:$A$2047,'Share city centre spend offline'!$A27,'all sales summary'!$B$2:$B$2047,'Share city centre spend offline'!N$1)</f>
        <v>0.26105771082406865</v>
      </c>
      <c r="O27" s="6">
        <f>SUMIFS('all sales summary'!$I$2:$I$2047,'all sales summary'!$A$2:$A$2047,'Share city centre spend offline'!$A27,'all sales summary'!$B$2:$B$2047,'Share city centre spend offline'!O$1)</f>
        <v>0.25988096026501206</v>
      </c>
      <c r="P27" s="6">
        <f>SUMIFS('all sales summary'!$I$2:$I$2047,'all sales summary'!$A$2:$A$2047,'Share city centre spend offline'!$A27,'all sales summary'!$B$2:$B$2047,'Share city centre spend offline'!P$1)</f>
        <v>0.24063092030363439</v>
      </c>
      <c r="Q27" s="6">
        <f>SUMIFS('all sales summary'!$I$2:$I$2047,'all sales summary'!$A$2:$A$2047,'Share city centre spend offline'!$A27,'all sales summary'!$B$2:$B$2047,'Share city centre spend offline'!Q$1)</f>
        <v>0.20349011695827612</v>
      </c>
      <c r="R27" s="6">
        <f>SUMIFS('all sales summary'!$I$2:$I$2047,'all sales summary'!$A$2:$A$2047,'Share city centre spend offline'!$A27,'all sales summary'!$B$2:$B$2047,'Share city centre spend offline'!R$1)</f>
        <v>0.21104601484740715</v>
      </c>
      <c r="S27" s="6">
        <f>SUMIFS('all sales summary'!$I$2:$I$2047,'all sales summary'!$A$2:$A$2047,'Share city centre spend offline'!$A27,'all sales summary'!$B$2:$B$2047,'Share city centre spend offline'!S$1)</f>
        <v>0.23384240608676835</v>
      </c>
      <c r="T27" s="6">
        <f>SUMIFS('all sales summary'!$I$2:$I$2047,'all sales summary'!$A$2:$A$2047,'Share city centre spend offline'!$A27,'all sales summary'!$B$2:$B$2047,'Share city centre spend offline'!T$1)</f>
        <v>0.25173103985806233</v>
      </c>
      <c r="U27" s="6">
        <f>SUMIFS('all sales summary'!$I$2:$I$2047,'all sales summary'!$A$2:$A$2047,'Share city centre spend offline'!$A27,'all sales summary'!$B$2:$B$2047,'Share city centre spend offline'!U$1)</f>
        <v>0.24557143803178461</v>
      </c>
      <c r="V27" s="6">
        <f>SUMIFS('all sales summary'!$I$2:$I$2047,'all sales summary'!$A$2:$A$2047,'Share city centre spend offline'!$A27,'all sales summary'!$B$2:$B$2047,'Share city centre spend offline'!V$1)</f>
        <v>0.24678052117966398</v>
      </c>
      <c r="W27" s="6">
        <f>SUMIFS('all sales summary'!$I$2:$I$2047,'all sales summary'!$A$2:$A$2047,'Share city centre spend offline'!$A27,'all sales summary'!$B$2:$B$2047,'Share city centre spend offline'!W$1)</f>
        <v>0.24733930993656114</v>
      </c>
      <c r="X27" s="6">
        <f>SUMIFS('all sales summary'!$I$2:$I$2047,'all sales summary'!$A$2:$A$2047,'Share city centre spend offline'!$A27,'all sales summary'!$B$2:$B$2047,'Share city centre spend offline'!X$1)</f>
        <v>0.23174364355750074</v>
      </c>
      <c r="Y27" s="6">
        <f>SUMIFS('all sales summary'!$I$2:$I$2047,'all sales summary'!$A$2:$A$2047,'Share city centre spend offline'!$A27,'all sales summary'!$B$2:$B$2047,'Share city centre spend offline'!Y$1)</f>
        <v>0.27338790559342491</v>
      </c>
      <c r="Z27" s="6">
        <f>SUMIFS('all sales summary'!$I$2:$I$2047,'all sales summary'!$A$2:$A$2047,'Share city centre spend offline'!$A27,'all sales summary'!$B$2:$B$2047,'Share city centre spend offline'!Z$1)</f>
        <v>0.21972299498017453</v>
      </c>
      <c r="AA27" s="6">
        <f>SUMIFS('all sales summary'!$I$2:$I$2047,'all sales summary'!$A$2:$A$2047,'Share city centre spend offline'!$A27,'all sales summary'!$B$2:$B$2047,'Share city centre spend offline'!AA$1)</f>
        <v>0.23030443590691271</v>
      </c>
      <c r="AB27" s="6">
        <f>SUMIFS('all sales summary'!$I$2:$I$2047,'all sales summary'!$A$2:$A$2047,'Share city centre spend offline'!$A27,'all sales summary'!$B$2:$B$2047,'Share city centre spend offline'!AB$1)</f>
        <v>0.22724222483478243</v>
      </c>
      <c r="AC27" s="6">
        <f>SUMIFS('all sales summary'!$I$2:$I$2047,'all sales summary'!$A$2:$A$2047,'Share city centre spend offline'!$A27,'all sales summary'!$B$2:$B$2047,'Share city centre spend offline'!AC$1)</f>
        <v>0.24449392464136951</v>
      </c>
      <c r="AD27" s="6">
        <f>SUMIFS('all sales summary'!$I$2:$I$2047,'all sales summary'!$A$2:$A$2047,'Share city centre spend offline'!$A27,'all sales summary'!$B$2:$B$2047,'Share city centre spend offline'!AD$1)</f>
        <v>0.24941335967698841</v>
      </c>
      <c r="AE27" s="6">
        <f>SUMIFS('all sales summary'!$I$2:$I$2047,'all sales summary'!$A$2:$A$2047,'Share city centre spend offline'!$A27,'all sales summary'!$B$2:$B$2047,'Share city centre spend offline'!AE$1)</f>
        <v>0.24048742409431809</v>
      </c>
      <c r="AF27" s="6">
        <f>SUMIFS('all sales summary'!$I$2:$I$2047,'all sales summary'!$A$2:$A$2047,'Share city centre spend offline'!$A27,'all sales summary'!$B$2:$B$2047,'Share city centre spend offline'!AF$1)</f>
        <v>0.24040571140625872</v>
      </c>
      <c r="AG27" s="6">
        <f>SUMIFS('all sales summary'!$I$2:$I$2047,'all sales summary'!$A$2:$A$2047,'Share city centre spend offline'!$A27,'all sales summary'!$B$2:$B$2047,'Share city centre spend offline'!AG$1)</f>
        <v>0.25124764120957699</v>
      </c>
      <c r="AH27" s="6">
        <f>SUMIFS('all sales summary'!$I$2:$I$2047,'all sales summary'!$A$2:$A$2047,'Share city centre spend offline'!$A27,'all sales summary'!$B$2:$B$2047,'Share city centre spend offline'!AH$1)</f>
        <v>0.24988424706625817</v>
      </c>
      <c r="AI27" s="12">
        <f t="shared" si="0"/>
        <v>-2.0260409051529651</v>
      </c>
      <c r="AJ27" s="20">
        <f t="shared" si="1"/>
        <v>-0.76797960270020837</v>
      </c>
    </row>
    <row r="28" spans="1:36" x14ac:dyDescent="0.25">
      <c r="A28" t="s">
        <v>33</v>
      </c>
      <c r="B28" s="6">
        <f>SUMIFS('all sales summary'!$I$2:$I$2047,'all sales summary'!$A$2:$A$2047,'Share city centre spend offline'!$A28,'all sales summary'!$B$2:$B$2047,'Share city centre spend offline'!B$1)</f>
        <v>0.18157428795852565</v>
      </c>
      <c r="C28" s="6">
        <f>SUMIFS('all sales summary'!$I$2:$I$2047,'all sales summary'!$A$2:$A$2047,'Share city centre spend offline'!$A28,'all sales summary'!$B$2:$B$2047,'Share city centre spend offline'!C$1)</f>
        <v>0.1824909302301064</v>
      </c>
      <c r="D28" s="6">
        <f>SUMIFS('all sales summary'!$I$2:$I$2047,'all sales summary'!$A$2:$A$2047,'Share city centre spend offline'!$A28,'all sales summary'!$B$2:$B$2047,'Share city centre spend offline'!D$1)</f>
        <v>0.18399280566309939</v>
      </c>
      <c r="E28" s="6">
        <f>SUMIFS('all sales summary'!$I$2:$I$2047,'all sales summary'!$A$2:$A$2047,'Share city centre spend offline'!$A28,'all sales summary'!$B$2:$B$2047,'Share city centre spend offline'!E$1)</f>
        <v>0.18190689633312598</v>
      </c>
      <c r="F28" s="6">
        <f>SUMIFS('all sales summary'!$I$2:$I$2047,'all sales summary'!$A$2:$A$2047,'Share city centre spend offline'!$A28,'all sales summary'!$B$2:$B$2047,'Share city centre spend offline'!F$1)</f>
        <v>0.18958369645600276</v>
      </c>
      <c r="G28" s="6">
        <f>SUMIFS('all sales summary'!$I$2:$I$2047,'all sales summary'!$A$2:$A$2047,'Share city centre spend offline'!$A28,'all sales summary'!$B$2:$B$2047,'Share city centre spend offline'!G$1)</f>
        <v>0.1910703087347497</v>
      </c>
      <c r="H28" s="6">
        <f>SUMIFS('all sales summary'!$I$2:$I$2047,'all sales summary'!$A$2:$A$2047,'Share city centre spend offline'!$A28,'all sales summary'!$B$2:$B$2047,'Share city centre spend offline'!H$1)</f>
        <v>0.19269225207857493</v>
      </c>
      <c r="I28" s="6">
        <f>SUMIFS('all sales summary'!$I$2:$I$2047,'all sales summary'!$A$2:$A$2047,'Share city centre spend offline'!$A28,'all sales summary'!$B$2:$B$2047,'Share city centre spend offline'!I$1)</f>
        <v>0.19533976087198091</v>
      </c>
      <c r="J28" s="6">
        <f>SUMIFS('all sales summary'!$I$2:$I$2047,'all sales summary'!$A$2:$A$2047,'Share city centre spend offline'!$A28,'all sales summary'!$B$2:$B$2047,'Share city centre spend offline'!J$1)</f>
        <v>0.18695593567601768</v>
      </c>
      <c r="K28" s="6">
        <f>SUMIFS('all sales summary'!$I$2:$I$2047,'all sales summary'!$A$2:$A$2047,'Share city centre spend offline'!$A28,'all sales summary'!$B$2:$B$2047,'Share city centre spend offline'!K$1)</f>
        <v>0.18984781576379944</v>
      </c>
      <c r="L28" s="6">
        <f>SUMIFS('all sales summary'!$I$2:$I$2047,'all sales summary'!$A$2:$A$2047,'Share city centre spend offline'!$A28,'all sales summary'!$B$2:$B$2047,'Share city centre spend offline'!L$1)</f>
        <v>0.20107568628037906</v>
      </c>
      <c r="M28" s="6">
        <f>SUMIFS('all sales summary'!$I$2:$I$2047,'all sales summary'!$A$2:$A$2047,'Share city centre spend offline'!$A28,'all sales summary'!$B$2:$B$2047,'Share city centre spend offline'!M$1)</f>
        <v>0.22733944548378915</v>
      </c>
      <c r="N28" s="6">
        <f>SUMIFS('all sales summary'!$I$2:$I$2047,'all sales summary'!$A$2:$A$2047,'Share city centre spend offline'!$A28,'all sales summary'!$B$2:$B$2047,'Share city centre spend offline'!N$1)</f>
        <v>0.1744243862999216</v>
      </c>
      <c r="O28" s="6">
        <f>SUMIFS('all sales summary'!$I$2:$I$2047,'all sales summary'!$A$2:$A$2047,'Share city centre spend offline'!$A28,'all sales summary'!$B$2:$B$2047,'Share city centre spend offline'!O$1)</f>
        <v>0.18293584960450335</v>
      </c>
      <c r="P28" s="6">
        <f>SUMIFS('all sales summary'!$I$2:$I$2047,'all sales summary'!$A$2:$A$2047,'Share city centre spend offline'!$A28,'all sales summary'!$B$2:$B$2047,'Share city centre spend offline'!P$1)</f>
        <v>0.14179239554934836</v>
      </c>
      <c r="Q28" s="6">
        <f>SUMIFS('all sales summary'!$I$2:$I$2047,'all sales summary'!$A$2:$A$2047,'Share city centre spend offline'!$A28,'all sales summary'!$B$2:$B$2047,'Share city centre spend offline'!Q$1)</f>
        <v>7.2963713285734325E-2</v>
      </c>
      <c r="R28" s="6">
        <f>SUMIFS('all sales summary'!$I$2:$I$2047,'all sales summary'!$A$2:$A$2047,'Share city centre spend offline'!$A28,'all sales summary'!$B$2:$B$2047,'Share city centre spend offline'!R$1)</f>
        <v>7.153822649011915E-2</v>
      </c>
      <c r="S28" s="6">
        <f>SUMIFS('all sales summary'!$I$2:$I$2047,'all sales summary'!$A$2:$A$2047,'Share city centre spend offline'!$A28,'all sales summary'!$B$2:$B$2047,'Share city centre spend offline'!S$1)</f>
        <v>0.10556591911938706</v>
      </c>
      <c r="T28" s="6">
        <f>SUMIFS('all sales summary'!$I$2:$I$2047,'all sales summary'!$A$2:$A$2047,'Share city centre spend offline'!$A28,'all sales summary'!$B$2:$B$2047,'Share city centre spend offline'!T$1)</f>
        <v>0.14562114298043452</v>
      </c>
      <c r="U28" s="6">
        <f>SUMIFS('all sales summary'!$I$2:$I$2047,'all sales summary'!$A$2:$A$2047,'Share city centre spend offline'!$A28,'all sales summary'!$B$2:$B$2047,'Share city centre spend offline'!U$1)</f>
        <v>0.16418830547568844</v>
      </c>
      <c r="V28" s="6">
        <f>SUMIFS('all sales summary'!$I$2:$I$2047,'all sales summary'!$A$2:$A$2047,'Share city centre spend offline'!$A28,'all sales summary'!$B$2:$B$2047,'Share city centre spend offline'!V$1)</f>
        <v>0.16391365856378987</v>
      </c>
      <c r="W28" s="6">
        <f>SUMIFS('all sales summary'!$I$2:$I$2047,'all sales summary'!$A$2:$A$2047,'Share city centre spend offline'!$A28,'all sales summary'!$B$2:$B$2047,'Share city centre spend offline'!W$1)</f>
        <v>0.16814192745961895</v>
      </c>
      <c r="X28" s="6">
        <f>SUMIFS('all sales summary'!$I$2:$I$2047,'all sales summary'!$A$2:$A$2047,'Share city centre spend offline'!$A28,'all sales summary'!$B$2:$B$2047,'Share city centre spend offline'!X$1)</f>
        <v>0.11535347785101908</v>
      </c>
      <c r="Y28" s="6">
        <f>SUMIFS('all sales summary'!$I$2:$I$2047,'all sales summary'!$A$2:$A$2047,'Share city centre spend offline'!$A28,'all sales summary'!$B$2:$B$2047,'Share city centre spend offline'!Y$1)</f>
        <v>0.20273938356523097</v>
      </c>
      <c r="Z28" s="6">
        <f>SUMIFS('all sales summary'!$I$2:$I$2047,'all sales summary'!$A$2:$A$2047,'Share city centre spend offline'!$A28,'all sales summary'!$B$2:$B$2047,'Share city centre spend offline'!Z$1)</f>
        <v>9.9015010804805986E-2</v>
      </c>
      <c r="AA28" s="6">
        <f>SUMIFS('all sales summary'!$I$2:$I$2047,'all sales summary'!$A$2:$A$2047,'Share city centre spend offline'!$A28,'all sales summary'!$B$2:$B$2047,'Share city centre spend offline'!AA$1)</f>
        <v>8.990677227058301E-2</v>
      </c>
      <c r="AB28" s="6">
        <f>SUMIFS('all sales summary'!$I$2:$I$2047,'all sales summary'!$A$2:$A$2047,'Share city centre spend offline'!$A28,'all sales summary'!$B$2:$B$2047,'Share city centre spend offline'!AB$1)</f>
        <v>9.142102725690239E-2</v>
      </c>
      <c r="AC28" s="6">
        <f>SUMIFS('all sales summary'!$I$2:$I$2047,'all sales summary'!$A$2:$A$2047,'Share city centre spend offline'!$A28,'all sales summary'!$B$2:$B$2047,'Share city centre spend offline'!AC$1)</f>
        <v>0.14663485463872977</v>
      </c>
      <c r="AD28" s="6">
        <f>SUMIFS('all sales summary'!$I$2:$I$2047,'all sales summary'!$A$2:$A$2047,'Share city centre spend offline'!$A28,'all sales summary'!$B$2:$B$2047,'Share city centre spend offline'!AD$1)</f>
        <v>0.15818285823074987</v>
      </c>
      <c r="AE28" s="6">
        <f>SUMIFS('all sales summary'!$I$2:$I$2047,'all sales summary'!$A$2:$A$2047,'Share city centre spend offline'!$A28,'all sales summary'!$B$2:$B$2047,'Share city centre spend offline'!AE$1)</f>
        <v>0.16219594693590472</v>
      </c>
      <c r="AF28" s="6">
        <f>SUMIFS('all sales summary'!$I$2:$I$2047,'all sales summary'!$A$2:$A$2047,'Share city centre spend offline'!$A28,'all sales summary'!$B$2:$B$2047,'Share city centre spend offline'!AF$1)</f>
        <v>0.16480691649228979</v>
      </c>
      <c r="AG28" s="6">
        <f>SUMIFS('all sales summary'!$I$2:$I$2047,'all sales summary'!$A$2:$A$2047,'Share city centre spend offline'!$A28,'all sales summary'!$B$2:$B$2047,'Share city centre spend offline'!AG$1)</f>
        <v>0.17823779470117268</v>
      </c>
      <c r="AH28" s="6">
        <f>SUMIFS('all sales summary'!$I$2:$I$2047,'all sales summary'!$A$2:$A$2047,'Share city centre spend offline'!$A28,'all sales summary'!$B$2:$B$2047,'Share city centre spend offline'!AH$1)</f>
        <v>0.1692516327429226</v>
      </c>
      <c r="AI28" s="12">
        <f t="shared" si="0"/>
        <v>-1.2322655215603051</v>
      </c>
      <c r="AJ28" s="20">
        <f t="shared" si="1"/>
        <v>-1.770430293309508</v>
      </c>
    </row>
    <row r="29" spans="1:36" x14ac:dyDescent="0.25">
      <c r="A29" t="s">
        <v>34</v>
      </c>
      <c r="B29" s="6">
        <f>SUMIFS('all sales summary'!$I$2:$I$2047,'all sales summary'!$A$2:$A$2047,'Share city centre spend offline'!$A29,'all sales summary'!$B$2:$B$2047,'Share city centre spend offline'!B$1)</f>
        <v>0.18260398042934273</v>
      </c>
      <c r="C29" s="6">
        <f>SUMIFS('all sales summary'!$I$2:$I$2047,'all sales summary'!$A$2:$A$2047,'Share city centre spend offline'!$A29,'all sales summary'!$B$2:$B$2047,'Share city centre spend offline'!C$1)</f>
        <v>0.18869004105359666</v>
      </c>
      <c r="D29" s="6">
        <f>SUMIFS('all sales summary'!$I$2:$I$2047,'all sales summary'!$A$2:$A$2047,'Share city centre spend offline'!$A29,'all sales summary'!$B$2:$B$2047,'Share city centre spend offline'!D$1)</f>
        <v>0.18584801693634431</v>
      </c>
      <c r="E29" s="6">
        <f>SUMIFS('all sales summary'!$I$2:$I$2047,'all sales summary'!$A$2:$A$2047,'Share city centre spend offline'!$A29,'all sales summary'!$B$2:$B$2047,'Share city centre spend offline'!E$1)</f>
        <v>0.18723243969265535</v>
      </c>
      <c r="F29" s="6">
        <f>SUMIFS('all sales summary'!$I$2:$I$2047,'all sales summary'!$A$2:$A$2047,'Share city centre spend offline'!$A29,'all sales summary'!$B$2:$B$2047,'Share city centre spend offline'!F$1)</f>
        <v>0.19986211777451821</v>
      </c>
      <c r="G29" s="6">
        <f>SUMIFS('all sales summary'!$I$2:$I$2047,'all sales summary'!$A$2:$A$2047,'Share city centre spend offline'!$A29,'all sales summary'!$B$2:$B$2047,'Share city centre spend offline'!G$1)</f>
        <v>0.20101943191360672</v>
      </c>
      <c r="H29" s="6">
        <f>SUMIFS('all sales summary'!$I$2:$I$2047,'all sales summary'!$A$2:$A$2047,'Share city centre spend offline'!$A29,'all sales summary'!$B$2:$B$2047,'Share city centre spend offline'!H$1)</f>
        <v>0.20233845127568006</v>
      </c>
      <c r="I29" s="6">
        <f>SUMIFS('all sales summary'!$I$2:$I$2047,'all sales summary'!$A$2:$A$2047,'Share city centre spend offline'!$A29,'all sales summary'!$B$2:$B$2047,'Share city centre spend offline'!I$1)</f>
        <v>0.19482351072816878</v>
      </c>
      <c r="J29" s="6">
        <f>SUMIFS('all sales summary'!$I$2:$I$2047,'all sales summary'!$A$2:$A$2047,'Share city centre spend offline'!$A29,'all sales summary'!$B$2:$B$2047,'Share city centre spend offline'!J$1)</f>
        <v>0.1868198396947105</v>
      </c>
      <c r="K29" s="6">
        <f>SUMIFS('all sales summary'!$I$2:$I$2047,'all sales summary'!$A$2:$A$2047,'Share city centre spend offline'!$A29,'all sales summary'!$B$2:$B$2047,'Share city centre spend offline'!K$1)</f>
        <v>0.19179363611911829</v>
      </c>
      <c r="L29" s="6">
        <f>SUMIFS('all sales summary'!$I$2:$I$2047,'all sales summary'!$A$2:$A$2047,'Share city centre spend offline'!$A29,'all sales summary'!$B$2:$B$2047,'Share city centre spend offline'!L$1)</f>
        <v>0.19332613392788928</v>
      </c>
      <c r="M29" s="6">
        <f>SUMIFS('all sales summary'!$I$2:$I$2047,'all sales summary'!$A$2:$A$2047,'Share city centre spend offline'!$A29,'all sales summary'!$B$2:$B$2047,'Share city centre spend offline'!M$1)</f>
        <v>0.22165539519738825</v>
      </c>
      <c r="N29" s="6">
        <f>SUMIFS('all sales summary'!$I$2:$I$2047,'all sales summary'!$A$2:$A$2047,'Share city centre spend offline'!$A29,'all sales summary'!$B$2:$B$2047,'Share city centre spend offline'!N$1)</f>
        <v>0.18412020053743208</v>
      </c>
      <c r="O29" s="6">
        <f>SUMIFS('all sales summary'!$I$2:$I$2047,'all sales summary'!$A$2:$A$2047,'Share city centre spend offline'!$A29,'all sales summary'!$B$2:$B$2047,'Share city centre spend offline'!O$1)</f>
        <v>0.19724878444667546</v>
      </c>
      <c r="P29" s="6">
        <f>SUMIFS('all sales summary'!$I$2:$I$2047,'all sales summary'!$A$2:$A$2047,'Share city centre spend offline'!$A29,'all sales summary'!$B$2:$B$2047,'Share city centre spend offline'!P$1)</f>
        <v>0.1488276590176669</v>
      </c>
      <c r="Q29" s="6">
        <f>SUMIFS('all sales summary'!$I$2:$I$2047,'all sales summary'!$A$2:$A$2047,'Share city centre spend offline'!$A29,'all sales summary'!$B$2:$B$2047,'Share city centre spend offline'!Q$1)</f>
        <v>8.3771699126265697E-2</v>
      </c>
      <c r="R29" s="6">
        <f>SUMIFS('all sales summary'!$I$2:$I$2047,'all sales summary'!$A$2:$A$2047,'Share city centre spend offline'!$A29,'all sales summary'!$B$2:$B$2047,'Share city centre spend offline'!R$1)</f>
        <v>8.6675554493703511E-2</v>
      </c>
      <c r="S29" s="6">
        <f>SUMIFS('all sales summary'!$I$2:$I$2047,'all sales summary'!$A$2:$A$2047,'Share city centre spend offline'!$A29,'all sales summary'!$B$2:$B$2047,'Share city centre spend offline'!S$1)</f>
        <v>0.1144922789310741</v>
      </c>
      <c r="T29" s="6">
        <f>SUMIFS('all sales summary'!$I$2:$I$2047,'all sales summary'!$A$2:$A$2047,'Share city centre spend offline'!$A29,'all sales summary'!$B$2:$B$2047,'Share city centre spend offline'!T$1)</f>
        <v>0.14833224623710692</v>
      </c>
      <c r="U29" s="6">
        <f>SUMIFS('all sales summary'!$I$2:$I$2047,'all sales summary'!$A$2:$A$2047,'Share city centre spend offline'!$A29,'all sales summary'!$B$2:$B$2047,'Share city centre spend offline'!U$1)</f>
        <v>0.16760802414846498</v>
      </c>
      <c r="V29" s="6">
        <f>SUMIFS('all sales summary'!$I$2:$I$2047,'all sales summary'!$A$2:$A$2047,'Share city centre spend offline'!$A29,'all sales summary'!$B$2:$B$2047,'Share city centre spend offline'!V$1)</f>
        <v>0.16098171912911108</v>
      </c>
      <c r="W29" s="6">
        <f>SUMIFS('all sales summary'!$I$2:$I$2047,'all sales summary'!$A$2:$A$2047,'Share city centre spend offline'!$A29,'all sales summary'!$B$2:$B$2047,'Share city centre spend offline'!W$1)</f>
        <v>0.16526480788908571</v>
      </c>
      <c r="X29" s="6">
        <f>SUMIFS('all sales summary'!$I$2:$I$2047,'all sales summary'!$A$2:$A$2047,'Share city centre spend offline'!$A29,'all sales summary'!$B$2:$B$2047,'Share city centre spend offline'!X$1)</f>
        <v>0.13094993678604971</v>
      </c>
      <c r="Y29" s="6">
        <f>SUMIFS('all sales summary'!$I$2:$I$2047,'all sales summary'!$A$2:$A$2047,'Share city centre spend offline'!$A29,'all sales summary'!$B$2:$B$2047,'Share city centre spend offline'!Y$1)</f>
        <v>0.20038707767244107</v>
      </c>
      <c r="Z29" s="6">
        <f>SUMIFS('all sales summary'!$I$2:$I$2047,'all sales summary'!$A$2:$A$2047,'Share city centre spend offline'!$A29,'all sales summary'!$B$2:$B$2047,'Share city centre spend offline'!Z$1)</f>
        <v>0.10933812556866704</v>
      </c>
      <c r="AA29" s="6">
        <f>SUMIFS('all sales summary'!$I$2:$I$2047,'all sales summary'!$A$2:$A$2047,'Share city centre spend offline'!$A29,'all sales summary'!$B$2:$B$2047,'Share city centre spend offline'!AA$1)</f>
        <v>0.10932330782719231</v>
      </c>
      <c r="AB29" s="6">
        <f>SUMIFS('all sales summary'!$I$2:$I$2047,'all sales summary'!$A$2:$A$2047,'Share city centre spend offline'!$A29,'all sales summary'!$B$2:$B$2047,'Share city centre spend offline'!AB$1)</f>
        <v>0.10980392208627687</v>
      </c>
      <c r="AC29" s="6">
        <f>SUMIFS('all sales summary'!$I$2:$I$2047,'all sales summary'!$A$2:$A$2047,'Share city centre spend offline'!$A29,'all sales summary'!$B$2:$B$2047,'Share city centre spend offline'!AC$1)</f>
        <v>0.1499877776312197</v>
      </c>
      <c r="AD29" s="6">
        <f>SUMIFS('all sales summary'!$I$2:$I$2047,'all sales summary'!$A$2:$A$2047,'Share city centre spend offline'!$A29,'all sales summary'!$B$2:$B$2047,'Share city centre spend offline'!AD$1)</f>
        <v>0.15418213723464078</v>
      </c>
      <c r="AE29" s="6">
        <f>SUMIFS('all sales summary'!$I$2:$I$2047,'all sales summary'!$A$2:$A$2047,'Share city centre spend offline'!$A29,'all sales summary'!$B$2:$B$2047,'Share city centre spend offline'!AE$1)</f>
        <v>0.15537606299968407</v>
      </c>
      <c r="AF29" s="6">
        <f>SUMIFS('all sales summary'!$I$2:$I$2047,'all sales summary'!$A$2:$A$2047,'Share city centre spend offline'!$A29,'all sales summary'!$B$2:$B$2047,'Share city centre spend offline'!AF$1)</f>
        <v>0.15881710429866666</v>
      </c>
      <c r="AG29" s="6">
        <f>SUMIFS('all sales summary'!$I$2:$I$2047,'all sales summary'!$A$2:$A$2047,'Share city centre spend offline'!$A29,'all sales summary'!$B$2:$B$2047,'Share city centre spend offline'!AG$1)</f>
        <v>0.17331774604849967</v>
      </c>
      <c r="AH29" s="6">
        <f>SUMIFS('all sales summary'!$I$2:$I$2047,'all sales summary'!$A$2:$A$2047,'Share city centre spend offline'!$A29,'all sales summary'!$B$2:$B$2047,'Share city centre spend offline'!AH$1)</f>
        <v>0.16730168131733128</v>
      </c>
      <c r="AI29" s="12">
        <f t="shared" si="0"/>
        <v>-1.5302299112011446</v>
      </c>
      <c r="AJ29" s="20">
        <f t="shared" si="1"/>
        <v>-1.951815837737922</v>
      </c>
    </row>
    <row r="30" spans="1:36" x14ac:dyDescent="0.25">
      <c r="A30" t="s">
        <v>35</v>
      </c>
      <c r="B30" s="6">
        <f>SUMIFS('all sales summary'!$I$2:$I$2047,'all sales summary'!$A$2:$A$2047,'Share city centre spend offline'!$A30,'all sales summary'!$B$2:$B$2047,'Share city centre spend offline'!B$1)</f>
        <v>0.20965166112385009</v>
      </c>
      <c r="C30" s="6">
        <f>SUMIFS('all sales summary'!$I$2:$I$2047,'all sales summary'!$A$2:$A$2047,'Share city centre spend offline'!$A30,'all sales summary'!$B$2:$B$2047,'Share city centre spend offline'!C$1)</f>
        <v>0.22051644194469106</v>
      </c>
      <c r="D30" s="6">
        <f>SUMIFS('all sales summary'!$I$2:$I$2047,'all sales summary'!$A$2:$A$2047,'Share city centre spend offline'!$A30,'all sales summary'!$B$2:$B$2047,'Share city centre spend offline'!D$1)</f>
        <v>0.21433061592575317</v>
      </c>
      <c r="E30" s="6">
        <f>SUMIFS('all sales summary'!$I$2:$I$2047,'all sales summary'!$A$2:$A$2047,'Share city centre spend offline'!$A30,'all sales summary'!$B$2:$B$2047,'Share city centre spend offline'!E$1)</f>
        <v>0.21051848462018058</v>
      </c>
      <c r="F30" s="6">
        <f>SUMIFS('all sales summary'!$I$2:$I$2047,'all sales summary'!$A$2:$A$2047,'Share city centre spend offline'!$A30,'all sales summary'!$B$2:$B$2047,'Share city centre spend offline'!F$1)</f>
        <v>0.21608611648839554</v>
      </c>
      <c r="G30" s="6">
        <f>SUMIFS('all sales summary'!$I$2:$I$2047,'all sales summary'!$A$2:$A$2047,'Share city centre spend offline'!$A30,'all sales summary'!$B$2:$B$2047,'Share city centre spend offline'!G$1)</f>
        <v>0.21317541569868201</v>
      </c>
      <c r="H30" s="6">
        <f>SUMIFS('all sales summary'!$I$2:$I$2047,'all sales summary'!$A$2:$A$2047,'Share city centre spend offline'!$A30,'all sales summary'!$B$2:$B$2047,'Share city centre spend offline'!H$1)</f>
        <v>0.20814960023403223</v>
      </c>
      <c r="I30" s="6">
        <f>SUMIFS('all sales summary'!$I$2:$I$2047,'all sales summary'!$A$2:$A$2047,'Share city centre spend offline'!$A30,'all sales summary'!$B$2:$B$2047,'Share city centre spend offline'!I$1)</f>
        <v>0.20983421372682706</v>
      </c>
      <c r="J30" s="6">
        <f>SUMIFS('all sales summary'!$I$2:$I$2047,'all sales summary'!$A$2:$A$2047,'Share city centre spend offline'!$A30,'all sales summary'!$B$2:$B$2047,'Share city centre spend offline'!J$1)</f>
        <v>0.20984466343650016</v>
      </c>
      <c r="K30" s="6">
        <f>SUMIFS('all sales summary'!$I$2:$I$2047,'all sales summary'!$A$2:$A$2047,'Share city centre spend offline'!$A30,'all sales summary'!$B$2:$B$2047,'Share city centre spend offline'!K$1)</f>
        <v>0.21806956736252639</v>
      </c>
      <c r="L30" s="6">
        <f>SUMIFS('all sales summary'!$I$2:$I$2047,'all sales summary'!$A$2:$A$2047,'Share city centre spend offline'!$A30,'all sales summary'!$B$2:$B$2047,'Share city centre spend offline'!L$1)</f>
        <v>0.22484888985377197</v>
      </c>
      <c r="M30" s="6">
        <f>SUMIFS('all sales summary'!$I$2:$I$2047,'all sales summary'!$A$2:$A$2047,'Share city centre spend offline'!$A30,'all sales summary'!$B$2:$B$2047,'Share city centre spend offline'!M$1)</f>
        <v>0.23541318548314219</v>
      </c>
      <c r="N30" s="6">
        <f>SUMIFS('all sales summary'!$I$2:$I$2047,'all sales summary'!$A$2:$A$2047,'Share city centre spend offline'!$A30,'all sales summary'!$B$2:$B$2047,'Share city centre spend offline'!N$1)</f>
        <v>0.20338943341278723</v>
      </c>
      <c r="O30" s="6">
        <f>SUMIFS('all sales summary'!$I$2:$I$2047,'all sales summary'!$A$2:$A$2047,'Share city centre spend offline'!$A30,'all sales summary'!$B$2:$B$2047,'Share city centre spend offline'!O$1)</f>
        <v>0.20912936629263545</v>
      </c>
      <c r="P30" s="6">
        <f>SUMIFS('all sales summary'!$I$2:$I$2047,'all sales summary'!$A$2:$A$2047,'Share city centre spend offline'!$A30,'all sales summary'!$B$2:$B$2047,'Share city centre spend offline'!P$1)</f>
        <v>0.15987234615886756</v>
      </c>
      <c r="Q30" s="6">
        <f>SUMIFS('all sales summary'!$I$2:$I$2047,'all sales summary'!$A$2:$A$2047,'Share city centre spend offline'!$A30,'all sales summary'!$B$2:$B$2047,'Share city centre spend offline'!Q$1)</f>
        <v>4.689061924535913E-2</v>
      </c>
      <c r="R30" s="6">
        <f>SUMIFS('all sales summary'!$I$2:$I$2047,'all sales summary'!$A$2:$A$2047,'Share city centre spend offline'!$A30,'all sales summary'!$B$2:$B$2047,'Share city centre spend offline'!R$1)</f>
        <v>4.7507691477948998E-2</v>
      </c>
      <c r="S30" s="6">
        <f>SUMIFS('all sales summary'!$I$2:$I$2047,'all sales summary'!$A$2:$A$2047,'Share city centre spend offline'!$A30,'all sales summary'!$B$2:$B$2047,'Share city centre spend offline'!S$1)</f>
        <v>9.1546005161268817E-2</v>
      </c>
      <c r="T30" s="6">
        <f>SUMIFS('all sales summary'!$I$2:$I$2047,'all sales summary'!$A$2:$A$2047,'Share city centre spend offline'!$A30,'all sales summary'!$B$2:$B$2047,'Share city centre spend offline'!T$1)</f>
        <v>0.14783028747804955</v>
      </c>
      <c r="U30" s="6">
        <f>SUMIFS('all sales summary'!$I$2:$I$2047,'all sales summary'!$A$2:$A$2047,'Share city centre spend offline'!$A30,'all sales summary'!$B$2:$B$2047,'Share city centre spend offline'!U$1)</f>
        <v>0.17173830328315418</v>
      </c>
      <c r="V30" s="6">
        <f>SUMIFS('all sales summary'!$I$2:$I$2047,'all sales summary'!$A$2:$A$2047,'Share city centre spend offline'!$A30,'all sales summary'!$B$2:$B$2047,'Share city centre spend offline'!V$1)</f>
        <v>0.16843891511833806</v>
      </c>
      <c r="W30" s="6">
        <f>SUMIFS('all sales summary'!$I$2:$I$2047,'all sales summary'!$A$2:$A$2047,'Share city centre spend offline'!$A30,'all sales summary'!$B$2:$B$2047,'Share city centre spend offline'!W$1)</f>
        <v>0.16280693400313542</v>
      </c>
      <c r="X30" s="6">
        <f>SUMIFS('all sales summary'!$I$2:$I$2047,'all sales summary'!$A$2:$A$2047,'Share city centre spend offline'!$A30,'all sales summary'!$B$2:$B$2047,'Share city centre spend offline'!X$1)</f>
        <v>8.9312693435087617E-2</v>
      </c>
      <c r="Y30" s="6">
        <f>SUMIFS('all sales summary'!$I$2:$I$2047,'all sales summary'!$A$2:$A$2047,'Share city centre spend offline'!$A30,'all sales summary'!$B$2:$B$2047,'Share city centre spend offline'!Y$1)</f>
        <v>0.16773039661388947</v>
      </c>
      <c r="Z30" s="6">
        <f>SUMIFS('all sales summary'!$I$2:$I$2047,'all sales summary'!$A$2:$A$2047,'Share city centre spend offline'!$A30,'all sales summary'!$B$2:$B$2047,'Share city centre spend offline'!Z$1)</f>
        <v>7.5090970852957045E-2</v>
      </c>
      <c r="AA30" s="6">
        <f>SUMIFS('all sales summary'!$I$2:$I$2047,'all sales summary'!$A$2:$A$2047,'Share city centre spend offline'!$A30,'all sales summary'!$B$2:$B$2047,'Share city centre spend offline'!AA$1)</f>
        <v>6.9775728491534753E-2</v>
      </c>
      <c r="AB30" s="6">
        <f>SUMIFS('all sales summary'!$I$2:$I$2047,'all sales summary'!$A$2:$A$2047,'Share city centre spend offline'!$A30,'all sales summary'!$B$2:$B$2047,'Share city centre spend offline'!AB$1)</f>
        <v>7.2905625986336028E-2</v>
      </c>
      <c r="AC30" s="6">
        <f>SUMIFS('all sales summary'!$I$2:$I$2047,'all sales summary'!$A$2:$A$2047,'Share city centre spend offline'!$A30,'all sales summary'!$B$2:$B$2047,'Share city centre spend offline'!AC$1)</f>
        <v>0.14008138519159793</v>
      </c>
      <c r="AD30" s="6">
        <f>SUMIFS('all sales summary'!$I$2:$I$2047,'all sales summary'!$A$2:$A$2047,'Share city centre spend offline'!$A30,'all sales summary'!$B$2:$B$2047,'Share city centre spend offline'!AD$1)</f>
        <v>0.17134877308509963</v>
      </c>
      <c r="AE30" s="6">
        <f>SUMIFS('all sales summary'!$I$2:$I$2047,'all sales summary'!$A$2:$A$2047,'Share city centre spend offline'!$A30,'all sales summary'!$B$2:$B$2047,'Share city centre spend offline'!AE$1)</f>
        <v>0.17660272133914387</v>
      </c>
      <c r="AF30" s="6">
        <f>SUMIFS('all sales summary'!$I$2:$I$2047,'all sales summary'!$A$2:$A$2047,'Share city centre spend offline'!$A30,'all sales summary'!$B$2:$B$2047,'Share city centre spend offline'!AF$1)</f>
        <v>0.17935076763500898</v>
      </c>
      <c r="AG30" s="6">
        <f>SUMIFS('all sales summary'!$I$2:$I$2047,'all sales summary'!$A$2:$A$2047,'Share city centre spend offline'!$A30,'all sales summary'!$B$2:$B$2047,'Share city centre spend offline'!AG$1)</f>
        <v>0.19735639000992186</v>
      </c>
      <c r="AH30" s="6">
        <f>SUMIFS('all sales summary'!$I$2:$I$2047,'all sales summary'!$A$2:$A$2047,'Share city centre spend offline'!$A30,'all sales summary'!$B$2:$B$2047,'Share city centre spend offline'!AH$1)</f>
        <v>0.19870299158604462</v>
      </c>
      <c r="AI30" s="12">
        <f t="shared" si="0"/>
        <v>-1.0948669537805462</v>
      </c>
      <c r="AJ30" s="20">
        <f t="shared" si="1"/>
        <v>-1.1141671850455532</v>
      </c>
    </row>
    <row r="31" spans="1:36" x14ac:dyDescent="0.25">
      <c r="A31" t="s">
        <v>36</v>
      </c>
      <c r="B31" s="6">
        <f>SUMIFS('all sales summary'!$I$2:$I$2047,'all sales summary'!$A$2:$A$2047,'Share city centre spend offline'!$A31,'all sales summary'!$B$2:$B$2047,'Share city centre spend offline'!B$1)</f>
        <v>0.13614177873959105</v>
      </c>
      <c r="C31" s="6">
        <f>SUMIFS('all sales summary'!$I$2:$I$2047,'all sales summary'!$A$2:$A$2047,'Share city centre spend offline'!$A31,'all sales summary'!$B$2:$B$2047,'Share city centre spend offline'!C$1)</f>
        <v>0.13583740176832731</v>
      </c>
      <c r="D31" s="6">
        <f>SUMIFS('all sales summary'!$I$2:$I$2047,'all sales summary'!$A$2:$A$2047,'Share city centre spend offline'!$A31,'all sales summary'!$B$2:$B$2047,'Share city centre spend offline'!D$1)</f>
        <v>0.13244394095455558</v>
      </c>
      <c r="E31" s="6">
        <f>SUMIFS('all sales summary'!$I$2:$I$2047,'all sales summary'!$A$2:$A$2047,'Share city centre spend offline'!$A31,'all sales summary'!$B$2:$B$2047,'Share city centre spend offline'!E$1)</f>
        <v>0.13004960199421114</v>
      </c>
      <c r="F31" s="6">
        <f>SUMIFS('all sales summary'!$I$2:$I$2047,'all sales summary'!$A$2:$A$2047,'Share city centre spend offline'!$A31,'all sales summary'!$B$2:$B$2047,'Share city centre spend offline'!F$1)</f>
        <v>0.13525900900624102</v>
      </c>
      <c r="G31" s="6">
        <f>SUMIFS('all sales summary'!$I$2:$I$2047,'all sales summary'!$A$2:$A$2047,'Share city centre spend offline'!$A31,'all sales summary'!$B$2:$B$2047,'Share city centre spend offline'!G$1)</f>
        <v>0.13607195339161082</v>
      </c>
      <c r="H31" s="6">
        <f>SUMIFS('all sales summary'!$I$2:$I$2047,'all sales summary'!$A$2:$A$2047,'Share city centre spend offline'!$A31,'all sales summary'!$B$2:$B$2047,'Share city centre spend offline'!H$1)</f>
        <v>0.13673323327288889</v>
      </c>
      <c r="I31" s="6">
        <f>SUMIFS('all sales summary'!$I$2:$I$2047,'all sales summary'!$A$2:$A$2047,'Share city centre spend offline'!$A31,'all sales summary'!$B$2:$B$2047,'Share city centre spend offline'!I$1)</f>
        <v>0.13640482674419438</v>
      </c>
      <c r="J31" s="6">
        <f>SUMIFS('all sales summary'!$I$2:$I$2047,'all sales summary'!$A$2:$A$2047,'Share city centre spend offline'!$A31,'all sales summary'!$B$2:$B$2047,'Share city centre spend offline'!J$1)</f>
        <v>0.13776595668917124</v>
      </c>
      <c r="K31" s="6">
        <f>SUMIFS('all sales summary'!$I$2:$I$2047,'all sales summary'!$A$2:$A$2047,'Share city centre spend offline'!$A31,'all sales summary'!$B$2:$B$2047,'Share city centre spend offline'!K$1)</f>
        <v>0.14533217942945115</v>
      </c>
      <c r="L31" s="6">
        <f>SUMIFS('all sales summary'!$I$2:$I$2047,'all sales summary'!$A$2:$A$2047,'Share city centre spend offline'!$A31,'all sales summary'!$B$2:$B$2047,'Share city centre spend offline'!L$1)</f>
        <v>0.15164233216293591</v>
      </c>
      <c r="M31" s="6">
        <f>SUMIFS('all sales summary'!$I$2:$I$2047,'all sales summary'!$A$2:$A$2047,'Share city centre spend offline'!$A31,'all sales summary'!$B$2:$B$2047,'Share city centre spend offline'!M$1)</f>
        <v>0.17306021935755148</v>
      </c>
      <c r="N31" s="6">
        <f>SUMIFS('all sales summary'!$I$2:$I$2047,'all sales summary'!$A$2:$A$2047,'Share city centre spend offline'!$A31,'all sales summary'!$B$2:$B$2047,'Share city centre spend offline'!N$1)</f>
        <v>0.143946239719938</v>
      </c>
      <c r="O31" s="6">
        <f>SUMIFS('all sales summary'!$I$2:$I$2047,'all sales summary'!$A$2:$A$2047,'Share city centre spend offline'!$A31,'all sales summary'!$B$2:$B$2047,'Share city centre spend offline'!O$1)</f>
        <v>0.14259584795226035</v>
      </c>
      <c r="P31" s="6">
        <f>SUMIFS('all sales summary'!$I$2:$I$2047,'all sales summary'!$A$2:$A$2047,'Share city centre spend offline'!$A31,'all sales summary'!$B$2:$B$2047,'Share city centre spend offline'!P$1)</f>
        <v>0.10354280563411296</v>
      </c>
      <c r="Q31" s="6">
        <f>SUMIFS('all sales summary'!$I$2:$I$2047,'all sales summary'!$A$2:$A$2047,'Share city centre spend offline'!$A31,'all sales summary'!$B$2:$B$2047,'Share city centre spend offline'!Q$1)</f>
        <v>4.0832880340338995E-2</v>
      </c>
      <c r="R31" s="6">
        <f>SUMIFS('all sales summary'!$I$2:$I$2047,'all sales summary'!$A$2:$A$2047,'Share city centre spend offline'!$A31,'all sales summary'!$B$2:$B$2047,'Share city centre spend offline'!R$1)</f>
        <v>4.0786491273786536E-2</v>
      </c>
      <c r="S31" s="6">
        <f>SUMIFS('all sales summary'!$I$2:$I$2047,'all sales summary'!$A$2:$A$2047,'Share city centre spend offline'!$A31,'all sales summary'!$B$2:$B$2047,'Share city centre spend offline'!S$1)</f>
        <v>6.3451921187794899E-2</v>
      </c>
      <c r="T31" s="6">
        <f>SUMIFS('all sales summary'!$I$2:$I$2047,'all sales summary'!$A$2:$A$2047,'Share city centre spend offline'!$A31,'all sales summary'!$B$2:$B$2047,'Share city centre spend offline'!T$1)</f>
        <v>5.3991750683339633E-2</v>
      </c>
      <c r="U31" s="6">
        <f>SUMIFS('all sales summary'!$I$2:$I$2047,'all sales summary'!$A$2:$A$2047,'Share city centre spend offline'!$A31,'all sales summary'!$B$2:$B$2047,'Share city centre spend offline'!U$1)</f>
        <v>0.10388310388077432</v>
      </c>
      <c r="V31" s="6">
        <f>SUMIFS('all sales summary'!$I$2:$I$2047,'all sales summary'!$A$2:$A$2047,'Share city centre spend offline'!$A31,'all sales summary'!$B$2:$B$2047,'Share city centre spend offline'!V$1)</f>
        <v>0.109562138879042</v>
      </c>
      <c r="W31" s="6">
        <f>SUMIFS('all sales summary'!$I$2:$I$2047,'all sales summary'!$A$2:$A$2047,'Share city centre spend offline'!$A31,'all sales summary'!$B$2:$B$2047,'Share city centre spend offline'!W$1)</f>
        <v>0.11578984280714373</v>
      </c>
      <c r="X31" s="6">
        <f>SUMIFS('all sales summary'!$I$2:$I$2047,'all sales summary'!$A$2:$A$2047,'Share city centre spend offline'!$A31,'all sales summary'!$B$2:$B$2047,'Share city centre spend offline'!X$1)</f>
        <v>6.5708547926754124E-2</v>
      </c>
      <c r="Y31" s="6">
        <f>SUMIFS('all sales summary'!$I$2:$I$2047,'all sales summary'!$A$2:$A$2047,'Share city centre spend offline'!$A31,'all sales summary'!$B$2:$B$2047,'Share city centre spend offline'!Y$1)</f>
        <v>0.12552308594224154</v>
      </c>
      <c r="Z31" s="6">
        <f>SUMIFS('all sales summary'!$I$2:$I$2047,'all sales summary'!$A$2:$A$2047,'Share city centre spend offline'!$A31,'all sales summary'!$B$2:$B$2047,'Share city centre spend offline'!Z$1)</f>
        <v>5.1817467151673118E-2</v>
      </c>
      <c r="AA31" s="6">
        <f>SUMIFS('all sales summary'!$I$2:$I$2047,'all sales summary'!$A$2:$A$2047,'Share city centre spend offline'!$A31,'all sales summary'!$B$2:$B$2047,'Share city centre spend offline'!AA$1)</f>
        <v>5.8564682315786605E-2</v>
      </c>
      <c r="AB31" s="6">
        <f>SUMIFS('all sales summary'!$I$2:$I$2047,'all sales summary'!$A$2:$A$2047,'Share city centre spend offline'!$A31,'all sales summary'!$B$2:$B$2047,'Share city centre spend offline'!AB$1)</f>
        <v>5.4417710608162438E-2</v>
      </c>
      <c r="AC31" s="6">
        <f>SUMIFS('all sales summary'!$I$2:$I$2047,'all sales summary'!$A$2:$A$2047,'Share city centre spend offline'!$A31,'all sales summary'!$B$2:$B$2047,'Share city centre spend offline'!AC$1)</f>
        <v>9.4756919156514019E-2</v>
      </c>
      <c r="AD31" s="6">
        <f>SUMIFS('all sales summary'!$I$2:$I$2047,'all sales summary'!$A$2:$A$2047,'Share city centre spend offline'!$A31,'all sales summary'!$B$2:$B$2047,'Share city centre spend offline'!AD$1)</f>
        <v>0.11592253954248898</v>
      </c>
      <c r="AE31" s="6">
        <f>SUMIFS('all sales summary'!$I$2:$I$2047,'all sales summary'!$A$2:$A$2047,'Share city centre spend offline'!$A31,'all sales summary'!$B$2:$B$2047,'Share city centre spend offline'!AE$1)</f>
        <v>0.11769914055307056</v>
      </c>
      <c r="AF31" s="6">
        <f>SUMIFS('all sales summary'!$I$2:$I$2047,'all sales summary'!$A$2:$A$2047,'Share city centre spend offline'!$A31,'all sales summary'!$B$2:$B$2047,'Share city centre spend offline'!AF$1)</f>
        <v>0.12187617417849937</v>
      </c>
      <c r="AG31" s="6">
        <f>SUMIFS('all sales summary'!$I$2:$I$2047,'all sales summary'!$A$2:$A$2047,'Share city centre spend offline'!$A31,'all sales summary'!$B$2:$B$2047,'Share city centre spend offline'!AG$1)</f>
        <v>0.12839558088695371</v>
      </c>
      <c r="AH31" s="6">
        <f>SUMIFS('all sales summary'!$I$2:$I$2047,'all sales summary'!$A$2:$A$2047,'Share city centre spend offline'!$A31,'all sales summary'!$B$2:$B$2047,'Share city centre spend offline'!AH$1)</f>
        <v>0.12784369299612458</v>
      </c>
      <c r="AI31" s="12">
        <f t="shared" si="0"/>
        <v>-0.82980857434664657</v>
      </c>
      <c r="AJ31" s="20">
        <f t="shared" si="1"/>
        <v>-0.99222636930466623</v>
      </c>
    </row>
    <row r="32" spans="1:36" x14ac:dyDescent="0.25">
      <c r="A32" t="s">
        <v>37</v>
      </c>
      <c r="B32" s="6">
        <f>SUMIFS('all sales summary'!$I$2:$I$2047,'all sales summary'!$A$2:$A$2047,'Share city centre spend offline'!$A32,'all sales summary'!$B$2:$B$2047,'Share city centre spend offline'!B$1)</f>
        <v>0.24909180107994963</v>
      </c>
      <c r="C32" s="6">
        <f>SUMIFS('all sales summary'!$I$2:$I$2047,'all sales summary'!$A$2:$A$2047,'Share city centre spend offline'!$A32,'all sales summary'!$B$2:$B$2047,'Share city centre spend offline'!C$1)</f>
        <v>0.25758455669076469</v>
      </c>
      <c r="D32" s="6">
        <f>SUMIFS('all sales summary'!$I$2:$I$2047,'all sales summary'!$A$2:$A$2047,'Share city centre spend offline'!$A32,'all sales summary'!$B$2:$B$2047,'Share city centre spend offline'!D$1)</f>
        <v>0.25888937247805871</v>
      </c>
      <c r="E32" s="6">
        <f>SUMIFS('all sales summary'!$I$2:$I$2047,'all sales summary'!$A$2:$A$2047,'Share city centre spend offline'!$A32,'all sales summary'!$B$2:$B$2047,'Share city centre spend offline'!E$1)</f>
        <v>0.26190048977764613</v>
      </c>
      <c r="F32" s="6">
        <f>SUMIFS('all sales summary'!$I$2:$I$2047,'all sales summary'!$A$2:$A$2047,'Share city centre spend offline'!$A32,'all sales summary'!$B$2:$B$2047,'Share city centre spend offline'!F$1)</f>
        <v>0.26447651087270974</v>
      </c>
      <c r="G32" s="6">
        <f>SUMIFS('all sales summary'!$I$2:$I$2047,'all sales summary'!$A$2:$A$2047,'Share city centre spend offline'!$A32,'all sales summary'!$B$2:$B$2047,'Share city centre spend offline'!G$1)</f>
        <v>0.26515256536936871</v>
      </c>
      <c r="H32" s="6">
        <f>SUMIFS('all sales summary'!$I$2:$I$2047,'all sales summary'!$A$2:$A$2047,'Share city centre spend offline'!$A32,'all sales summary'!$B$2:$B$2047,'Share city centre spend offline'!H$1)</f>
        <v>0.26177679097787487</v>
      </c>
      <c r="I32" s="6">
        <f>SUMIFS('all sales summary'!$I$2:$I$2047,'all sales summary'!$A$2:$A$2047,'Share city centre spend offline'!$A32,'all sales summary'!$B$2:$B$2047,'Share city centre spend offline'!I$1)</f>
        <v>0.2687216789560663</v>
      </c>
      <c r="J32" s="6">
        <f>SUMIFS('all sales summary'!$I$2:$I$2047,'all sales summary'!$A$2:$A$2047,'Share city centre spend offline'!$A32,'all sales summary'!$B$2:$B$2047,'Share city centre spend offline'!J$1)</f>
        <v>0.26649038642880513</v>
      </c>
      <c r="K32" s="6">
        <f>SUMIFS('all sales summary'!$I$2:$I$2047,'all sales summary'!$A$2:$A$2047,'Share city centre spend offline'!$A32,'all sales summary'!$B$2:$B$2047,'Share city centre spend offline'!K$1)</f>
        <v>0.27152291823374858</v>
      </c>
      <c r="L32" s="6">
        <f>SUMIFS('all sales summary'!$I$2:$I$2047,'all sales summary'!$A$2:$A$2047,'Share city centre spend offline'!$A32,'all sales summary'!$B$2:$B$2047,'Share city centre spend offline'!L$1)</f>
        <v>0.28194092059631898</v>
      </c>
      <c r="M32" s="6">
        <f>SUMIFS('all sales summary'!$I$2:$I$2047,'all sales summary'!$A$2:$A$2047,'Share city centre spend offline'!$A32,'all sales summary'!$B$2:$B$2047,'Share city centre spend offline'!M$1)</f>
        <v>0.3009257921702938</v>
      </c>
      <c r="N32" s="6">
        <f>SUMIFS('all sales summary'!$I$2:$I$2047,'all sales summary'!$A$2:$A$2047,'Share city centre spend offline'!$A32,'all sales summary'!$B$2:$B$2047,'Share city centre spend offline'!N$1)</f>
        <v>0.25331650479308931</v>
      </c>
      <c r="O32" s="6">
        <f>SUMIFS('all sales summary'!$I$2:$I$2047,'all sales summary'!$A$2:$A$2047,'Share city centre spend offline'!$A32,'all sales summary'!$B$2:$B$2047,'Share city centre spend offline'!O$1)</f>
        <v>0.26334210617100373</v>
      </c>
      <c r="P32" s="6">
        <f>SUMIFS('all sales summary'!$I$2:$I$2047,'all sales summary'!$A$2:$A$2047,'Share city centre spend offline'!$A32,'all sales summary'!$B$2:$B$2047,'Share city centre spend offline'!P$1)</f>
        <v>0.20335987642741427</v>
      </c>
      <c r="Q32" s="6">
        <f>SUMIFS('all sales summary'!$I$2:$I$2047,'all sales summary'!$A$2:$A$2047,'Share city centre spend offline'!$A32,'all sales summary'!$B$2:$B$2047,'Share city centre spend offline'!Q$1)</f>
        <v>8.756730980752836E-2</v>
      </c>
      <c r="R32" s="6">
        <f>SUMIFS('all sales summary'!$I$2:$I$2047,'all sales summary'!$A$2:$A$2047,'Share city centre spend offline'!$A32,'all sales summary'!$B$2:$B$2047,'Share city centre spend offline'!R$1)</f>
        <v>9.3113823290384437E-2</v>
      </c>
      <c r="S32" s="6">
        <f>SUMIFS('all sales summary'!$I$2:$I$2047,'all sales summary'!$A$2:$A$2047,'Share city centre spend offline'!$A32,'all sales summary'!$B$2:$B$2047,'Share city centre spend offline'!S$1)</f>
        <v>0.14797230778674572</v>
      </c>
      <c r="T32" s="6">
        <f>SUMIFS('all sales summary'!$I$2:$I$2047,'all sales summary'!$A$2:$A$2047,'Share city centre spend offline'!$A32,'all sales summary'!$B$2:$B$2047,'Share city centre spend offline'!T$1)</f>
        <v>0.21817438778468834</v>
      </c>
      <c r="U32" s="6">
        <f>SUMIFS('all sales summary'!$I$2:$I$2047,'all sales summary'!$A$2:$A$2047,'Share city centre spend offline'!$A32,'all sales summary'!$B$2:$B$2047,'Share city centre spend offline'!U$1)</f>
        <v>0.24918450863427766</v>
      </c>
      <c r="V32" s="6">
        <f>SUMIFS('all sales summary'!$I$2:$I$2047,'all sales summary'!$A$2:$A$2047,'Share city centre spend offline'!$A32,'all sales summary'!$B$2:$B$2047,'Share city centre spend offline'!V$1)</f>
        <v>0.23680809801405367</v>
      </c>
      <c r="W32" s="6">
        <f>SUMIFS('all sales summary'!$I$2:$I$2047,'all sales summary'!$A$2:$A$2047,'Share city centre spend offline'!$A32,'all sales summary'!$B$2:$B$2047,'Share city centre spend offline'!W$1)</f>
        <v>0.21357351411420797</v>
      </c>
      <c r="X32" s="6">
        <f>SUMIFS('all sales summary'!$I$2:$I$2047,'all sales summary'!$A$2:$A$2047,'Share city centre spend offline'!$A32,'all sales summary'!$B$2:$B$2047,'Share city centre spend offline'!X$1)</f>
        <v>0.1503508552803961</v>
      </c>
      <c r="Y32" s="6">
        <f>SUMIFS('all sales summary'!$I$2:$I$2047,'all sales summary'!$A$2:$A$2047,'Share city centre spend offline'!$A32,'all sales summary'!$B$2:$B$2047,'Share city centre spend offline'!Y$1)</f>
        <v>0.27344161430141867</v>
      </c>
      <c r="Z32" s="6">
        <f>SUMIFS('all sales summary'!$I$2:$I$2047,'all sales summary'!$A$2:$A$2047,'Share city centre spend offline'!$A32,'all sales summary'!$B$2:$B$2047,'Share city centre spend offline'!Z$1)</f>
        <v>0.12127620217704502</v>
      </c>
      <c r="AA32" s="6">
        <f>SUMIFS('all sales summary'!$I$2:$I$2047,'all sales summary'!$A$2:$A$2047,'Share city centre spend offline'!$A32,'all sales summary'!$B$2:$B$2047,'Share city centre spend offline'!AA$1)</f>
        <v>0.10984090163412505</v>
      </c>
      <c r="AB32" s="6">
        <f>SUMIFS('all sales summary'!$I$2:$I$2047,'all sales summary'!$A$2:$A$2047,'Share city centre spend offline'!$A32,'all sales summary'!$B$2:$B$2047,'Share city centre spend offline'!AB$1)</f>
        <v>0.11532526414721689</v>
      </c>
      <c r="AC32" s="6">
        <f>SUMIFS('all sales summary'!$I$2:$I$2047,'all sales summary'!$A$2:$A$2047,'Share city centre spend offline'!$A32,'all sales summary'!$B$2:$B$2047,'Share city centre spend offline'!AC$1)</f>
        <v>0.20290941270995419</v>
      </c>
      <c r="AD32" s="6">
        <f>SUMIFS('all sales summary'!$I$2:$I$2047,'all sales summary'!$A$2:$A$2047,'Share city centre spend offline'!$A32,'all sales summary'!$B$2:$B$2047,'Share city centre spend offline'!AD$1)</f>
        <v>0.23657098987368066</v>
      </c>
      <c r="AE32" s="6">
        <f>SUMIFS('all sales summary'!$I$2:$I$2047,'all sales summary'!$A$2:$A$2047,'Share city centre spend offline'!$A32,'all sales summary'!$B$2:$B$2047,'Share city centre spend offline'!AE$1)</f>
        <v>0.24597982946996577</v>
      </c>
      <c r="AF32" s="6">
        <f>SUMIFS('all sales summary'!$I$2:$I$2047,'all sales summary'!$A$2:$A$2047,'Share city centre spend offline'!$A32,'all sales summary'!$B$2:$B$2047,'Share city centre spend offline'!AF$1)</f>
        <v>0.25281581163774741</v>
      </c>
      <c r="AG32" s="6">
        <f>SUMIFS('all sales summary'!$I$2:$I$2047,'all sales summary'!$A$2:$A$2047,'Share city centre spend offline'!$A32,'all sales summary'!$B$2:$B$2047,'Share city centre spend offline'!AG$1)</f>
        <v>0.26779702462888488</v>
      </c>
      <c r="AH32" s="6">
        <f>SUMIFS('all sales summary'!$I$2:$I$2047,'all sales summary'!$A$2:$A$2047,'Share city centre spend offline'!$A32,'all sales summary'!$B$2:$B$2047,'Share city centre spend offline'!AH$1)</f>
        <v>0.25890051046156543</v>
      </c>
      <c r="AI32" s="12">
        <f t="shared" si="0"/>
        <v>0.98087093816157933</v>
      </c>
      <c r="AJ32" s="20">
        <f t="shared" si="1"/>
        <v>-0.75898759672397009</v>
      </c>
    </row>
    <row r="33" spans="1:36" x14ac:dyDescent="0.25">
      <c r="A33" t="s">
        <v>38</v>
      </c>
      <c r="B33" s="6">
        <f>SUMIFS('all sales summary'!$I$2:$I$2047,'all sales summary'!$A$2:$A$2047,'Share city centre spend offline'!$A33,'all sales summary'!$B$2:$B$2047,'Share city centre spend offline'!B$1)</f>
        <v>0.22299861295422418</v>
      </c>
      <c r="C33" s="6">
        <f>SUMIFS('all sales summary'!$I$2:$I$2047,'all sales summary'!$A$2:$A$2047,'Share city centre spend offline'!$A33,'all sales summary'!$B$2:$B$2047,'Share city centre spend offline'!C$1)</f>
        <v>0.22595804835687339</v>
      </c>
      <c r="D33" s="6">
        <f>SUMIFS('all sales summary'!$I$2:$I$2047,'all sales summary'!$A$2:$A$2047,'Share city centre spend offline'!$A33,'all sales summary'!$B$2:$B$2047,'Share city centre spend offline'!D$1)</f>
        <v>0.21709141514672775</v>
      </c>
      <c r="E33" s="6">
        <f>SUMIFS('all sales summary'!$I$2:$I$2047,'all sales summary'!$A$2:$A$2047,'Share city centre spend offline'!$A33,'all sales summary'!$B$2:$B$2047,'Share city centre spend offline'!E$1)</f>
        <v>0.2115933228744456</v>
      </c>
      <c r="F33" s="6">
        <f>SUMIFS('all sales summary'!$I$2:$I$2047,'all sales summary'!$A$2:$A$2047,'Share city centre spend offline'!$A33,'all sales summary'!$B$2:$B$2047,'Share city centre spend offline'!F$1)</f>
        <v>0.21479567284932902</v>
      </c>
      <c r="G33" s="6">
        <f>SUMIFS('all sales summary'!$I$2:$I$2047,'all sales summary'!$A$2:$A$2047,'Share city centre spend offline'!$A33,'all sales summary'!$B$2:$B$2047,'Share city centre spend offline'!G$1)</f>
        <v>0.21253565126640869</v>
      </c>
      <c r="H33" s="6">
        <f>SUMIFS('all sales summary'!$I$2:$I$2047,'all sales summary'!$A$2:$A$2047,'Share city centre spend offline'!$A33,'all sales summary'!$B$2:$B$2047,'Share city centre spend offline'!H$1)</f>
        <v>0.21791490255789736</v>
      </c>
      <c r="I33" s="6">
        <f>SUMIFS('all sales summary'!$I$2:$I$2047,'all sales summary'!$A$2:$A$2047,'Share city centre spend offline'!$A33,'all sales summary'!$B$2:$B$2047,'Share city centre spend offline'!I$1)</f>
        <v>0.21226961891846788</v>
      </c>
      <c r="J33" s="6">
        <f>SUMIFS('all sales summary'!$I$2:$I$2047,'all sales summary'!$A$2:$A$2047,'Share city centre spend offline'!$A33,'all sales summary'!$B$2:$B$2047,'Share city centre spend offline'!J$1)</f>
        <v>0.21416886357139173</v>
      </c>
      <c r="K33" s="6">
        <f>SUMIFS('all sales summary'!$I$2:$I$2047,'all sales summary'!$A$2:$A$2047,'Share city centre spend offline'!$A33,'all sales summary'!$B$2:$B$2047,'Share city centre spend offline'!K$1)</f>
        <v>0.22393030093210753</v>
      </c>
      <c r="L33" s="6">
        <f>SUMIFS('all sales summary'!$I$2:$I$2047,'all sales summary'!$A$2:$A$2047,'Share city centre spend offline'!$A33,'all sales summary'!$B$2:$B$2047,'Share city centre spend offline'!L$1)</f>
        <v>0.22232945428575437</v>
      </c>
      <c r="M33" s="6">
        <f>SUMIFS('all sales summary'!$I$2:$I$2047,'all sales summary'!$A$2:$A$2047,'Share city centre spend offline'!$A33,'all sales summary'!$B$2:$B$2047,'Share city centre spend offline'!M$1)</f>
        <v>0.21543741888538631</v>
      </c>
      <c r="N33" s="6">
        <f>SUMIFS('all sales summary'!$I$2:$I$2047,'all sales summary'!$A$2:$A$2047,'Share city centre spend offline'!$A33,'all sales summary'!$B$2:$B$2047,'Share city centre spend offline'!N$1)</f>
        <v>0.21545974891625391</v>
      </c>
      <c r="O33" s="6">
        <f>SUMIFS('all sales summary'!$I$2:$I$2047,'all sales summary'!$A$2:$A$2047,'Share city centre spend offline'!$A33,'all sales summary'!$B$2:$B$2047,'Share city centre spend offline'!O$1)</f>
        <v>0.21510046542805966</v>
      </c>
      <c r="P33" s="6">
        <f>SUMIFS('all sales summary'!$I$2:$I$2047,'all sales summary'!$A$2:$A$2047,'Share city centre spend offline'!$A33,'all sales summary'!$B$2:$B$2047,'Share city centre spend offline'!P$1)</f>
        <v>0.14589893232092266</v>
      </c>
      <c r="Q33" s="6">
        <f>SUMIFS('all sales summary'!$I$2:$I$2047,'all sales summary'!$A$2:$A$2047,'Share city centre spend offline'!$A33,'all sales summary'!$B$2:$B$2047,'Share city centre spend offline'!Q$1)</f>
        <v>4.4144425146426386E-2</v>
      </c>
      <c r="R33" s="6">
        <f>SUMIFS('all sales summary'!$I$2:$I$2047,'all sales summary'!$A$2:$A$2047,'Share city centre spend offline'!$A33,'all sales summary'!$B$2:$B$2047,'Share city centre spend offline'!R$1)</f>
        <v>4.3066844593736969E-2</v>
      </c>
      <c r="S33" s="6">
        <f>SUMIFS('all sales summary'!$I$2:$I$2047,'all sales summary'!$A$2:$A$2047,'Share city centre spend offline'!$A33,'all sales summary'!$B$2:$B$2047,'Share city centre spend offline'!S$1)</f>
        <v>6.5159586214445703E-2</v>
      </c>
      <c r="T33" s="6">
        <f>SUMIFS('all sales summary'!$I$2:$I$2047,'all sales summary'!$A$2:$A$2047,'Share city centre spend offline'!$A33,'all sales summary'!$B$2:$B$2047,'Share city centre spend offline'!T$1)</f>
        <v>0.10421303041413361</v>
      </c>
      <c r="U33" s="6">
        <f>SUMIFS('all sales summary'!$I$2:$I$2047,'all sales summary'!$A$2:$A$2047,'Share city centre spend offline'!$A33,'all sales summary'!$B$2:$B$2047,'Share city centre spend offline'!U$1)</f>
        <v>0.12437622247605799</v>
      </c>
      <c r="V33" s="6">
        <f>SUMIFS('all sales summary'!$I$2:$I$2047,'all sales summary'!$A$2:$A$2047,'Share city centre spend offline'!$A33,'all sales summary'!$B$2:$B$2047,'Share city centre spend offline'!V$1)</f>
        <v>0.13600837743544691</v>
      </c>
      <c r="W33" s="6">
        <f>SUMIFS('all sales summary'!$I$2:$I$2047,'all sales summary'!$A$2:$A$2047,'Share city centre spend offline'!$A33,'all sales summary'!$B$2:$B$2047,'Share city centre spend offline'!W$1)</f>
        <v>0.13686415526870307</v>
      </c>
      <c r="X33" s="6">
        <f>SUMIFS('all sales summary'!$I$2:$I$2047,'all sales summary'!$A$2:$A$2047,'Share city centre spend offline'!$A33,'all sales summary'!$B$2:$B$2047,'Share city centre spend offline'!X$1)</f>
        <v>9.1829049991308032E-2</v>
      </c>
      <c r="Y33" s="6">
        <f>SUMIFS('all sales summary'!$I$2:$I$2047,'all sales summary'!$A$2:$A$2047,'Share city centre spend offline'!$A33,'all sales summary'!$B$2:$B$2047,'Share city centre spend offline'!Y$1)</f>
        <v>0.11866091526210745</v>
      </c>
      <c r="Z33" s="6">
        <f>SUMIFS('all sales summary'!$I$2:$I$2047,'all sales summary'!$A$2:$A$2047,'Share city centre spend offline'!$A33,'all sales summary'!$B$2:$B$2047,'Share city centre spend offline'!Z$1)</f>
        <v>6.6479279941501157E-2</v>
      </c>
      <c r="AA33" s="6">
        <f>SUMIFS('all sales summary'!$I$2:$I$2047,'all sales summary'!$A$2:$A$2047,'Share city centre spend offline'!$A33,'all sales summary'!$B$2:$B$2047,'Share city centre spend offline'!AA$1)</f>
        <v>7.0486340028621544E-2</v>
      </c>
      <c r="AB33" s="6">
        <f>SUMIFS('all sales summary'!$I$2:$I$2047,'all sales summary'!$A$2:$A$2047,'Share city centre spend offline'!$A33,'all sales summary'!$B$2:$B$2047,'Share city centre spend offline'!AB$1)</f>
        <v>7.8005562758650226E-2</v>
      </c>
      <c r="AC33" s="6">
        <f>SUMIFS('all sales summary'!$I$2:$I$2047,'all sales summary'!$A$2:$A$2047,'Share city centre spend offline'!$A33,'all sales summary'!$B$2:$B$2047,'Share city centre spend offline'!AC$1)</f>
        <v>0.11604958018616791</v>
      </c>
      <c r="AD33" s="6">
        <f>SUMIFS('all sales summary'!$I$2:$I$2047,'all sales summary'!$A$2:$A$2047,'Share city centre spend offline'!$A33,'all sales summary'!$B$2:$B$2047,'Share city centre spend offline'!AD$1)</f>
        <v>0.14372359133803869</v>
      </c>
      <c r="AE33" s="6">
        <f>SUMIFS('all sales summary'!$I$2:$I$2047,'all sales summary'!$A$2:$A$2047,'Share city centre spend offline'!$A33,'all sales summary'!$B$2:$B$2047,'Share city centre spend offline'!AE$1)</f>
        <v>0.16123512626126285</v>
      </c>
      <c r="AF33" s="6">
        <f>SUMIFS('all sales summary'!$I$2:$I$2047,'all sales summary'!$A$2:$A$2047,'Share city centre spend offline'!$A33,'all sales summary'!$B$2:$B$2047,'Share city centre spend offline'!AF$1)</f>
        <v>0.16721815661121772</v>
      </c>
      <c r="AG33" s="6">
        <f>SUMIFS('all sales summary'!$I$2:$I$2047,'all sales summary'!$A$2:$A$2047,'Share city centre spend offline'!$A33,'all sales summary'!$B$2:$B$2047,'Share city centre spend offline'!AG$1)</f>
        <v>0.18444159583737799</v>
      </c>
      <c r="AH33" s="6">
        <f>SUMIFS('all sales summary'!$I$2:$I$2047,'all sales summary'!$A$2:$A$2047,'Share city centre spend offline'!$A33,'all sales summary'!$B$2:$B$2047,'Share city centre spend offline'!AH$1)</f>
        <v>0.1893539640238093</v>
      </c>
      <c r="AI33" s="12">
        <f t="shared" si="0"/>
        <v>-3.3644648930414882</v>
      </c>
      <c r="AJ33" s="20">
        <f t="shared" si="1"/>
        <v>-2.4814899547582425</v>
      </c>
    </row>
    <row r="34" spans="1:36" x14ac:dyDescent="0.25">
      <c r="A34" t="s">
        <v>39</v>
      </c>
      <c r="B34" s="6">
        <f>SUMIFS('all sales summary'!$I$2:$I$2047,'all sales summary'!$A$2:$A$2047,'Share city centre spend offline'!$A34,'all sales summary'!$B$2:$B$2047,'Share city centre spend offline'!B$1)</f>
        <v>0.16276726932792313</v>
      </c>
      <c r="C34" s="6">
        <f>SUMIFS('all sales summary'!$I$2:$I$2047,'all sales summary'!$A$2:$A$2047,'Share city centre spend offline'!$A34,'all sales summary'!$B$2:$B$2047,'Share city centre spend offline'!C$1)</f>
        <v>0.16108654082308255</v>
      </c>
      <c r="D34" s="6">
        <f>SUMIFS('all sales summary'!$I$2:$I$2047,'all sales summary'!$A$2:$A$2047,'Share city centre spend offline'!$A34,'all sales summary'!$B$2:$B$2047,'Share city centre spend offline'!D$1)</f>
        <v>0.16261043278775841</v>
      </c>
      <c r="E34" s="6">
        <f>SUMIFS('all sales summary'!$I$2:$I$2047,'all sales summary'!$A$2:$A$2047,'Share city centre spend offline'!$A34,'all sales summary'!$B$2:$B$2047,'Share city centre spend offline'!E$1)</f>
        <v>0.15185675882442359</v>
      </c>
      <c r="F34" s="6">
        <f>SUMIFS('all sales summary'!$I$2:$I$2047,'all sales summary'!$A$2:$A$2047,'Share city centre spend offline'!$A34,'all sales summary'!$B$2:$B$2047,'Share city centre spend offline'!F$1)</f>
        <v>0.14314875697475637</v>
      </c>
      <c r="G34" s="6">
        <f>SUMIFS('all sales summary'!$I$2:$I$2047,'all sales summary'!$A$2:$A$2047,'Share city centre spend offline'!$A34,'all sales summary'!$B$2:$B$2047,'Share city centre spend offline'!G$1)</f>
        <v>0.13760273210148341</v>
      </c>
      <c r="H34" s="6">
        <f>SUMIFS('all sales summary'!$I$2:$I$2047,'all sales summary'!$A$2:$A$2047,'Share city centre spend offline'!$A34,'all sales summary'!$B$2:$B$2047,'Share city centre spend offline'!H$1)</f>
        <v>0.13488976614146866</v>
      </c>
      <c r="I34" s="6">
        <f>SUMIFS('all sales summary'!$I$2:$I$2047,'all sales summary'!$A$2:$A$2047,'Share city centre spend offline'!$A34,'all sales summary'!$B$2:$B$2047,'Share city centre spend offline'!I$1)</f>
        <v>0.13175497137502182</v>
      </c>
      <c r="J34" s="6">
        <f>SUMIFS('all sales summary'!$I$2:$I$2047,'all sales summary'!$A$2:$A$2047,'Share city centre spend offline'!$A34,'all sales summary'!$B$2:$B$2047,'Share city centre spend offline'!J$1)</f>
        <v>0.12612298769213826</v>
      </c>
      <c r="K34" s="6">
        <f>SUMIFS('all sales summary'!$I$2:$I$2047,'all sales summary'!$A$2:$A$2047,'Share city centre spend offline'!$A34,'all sales summary'!$B$2:$B$2047,'Share city centre spend offline'!K$1)</f>
        <v>0.14038211638389825</v>
      </c>
      <c r="L34" s="6">
        <f>SUMIFS('all sales summary'!$I$2:$I$2047,'all sales summary'!$A$2:$A$2047,'Share city centre spend offline'!$A34,'all sales summary'!$B$2:$B$2047,'Share city centre spend offline'!L$1)</f>
        <v>0.15489903457614837</v>
      </c>
      <c r="M34" s="6">
        <f>SUMIFS('all sales summary'!$I$2:$I$2047,'all sales summary'!$A$2:$A$2047,'Share city centre spend offline'!$A34,'all sales summary'!$B$2:$B$2047,'Share city centre spend offline'!M$1)</f>
        <v>0.16758989976285243</v>
      </c>
      <c r="N34" s="6">
        <f>SUMIFS('all sales summary'!$I$2:$I$2047,'all sales summary'!$A$2:$A$2047,'Share city centre spend offline'!$A34,'all sales summary'!$B$2:$B$2047,'Share city centre spend offline'!N$1)</f>
        <v>0.15304835248517554</v>
      </c>
      <c r="O34" s="6">
        <f>SUMIFS('all sales summary'!$I$2:$I$2047,'all sales summary'!$A$2:$A$2047,'Share city centre spend offline'!$A34,'all sales summary'!$B$2:$B$2047,'Share city centre spend offline'!O$1)</f>
        <v>0.14222728662894149</v>
      </c>
      <c r="P34" s="6">
        <f>SUMIFS('all sales summary'!$I$2:$I$2047,'all sales summary'!$A$2:$A$2047,'Share city centre spend offline'!$A34,'all sales summary'!$B$2:$B$2047,'Share city centre spend offline'!P$1)</f>
        <v>0.13566425366129911</v>
      </c>
      <c r="Q34" s="6">
        <f>SUMIFS('all sales summary'!$I$2:$I$2047,'all sales summary'!$A$2:$A$2047,'Share city centre spend offline'!$A34,'all sales summary'!$B$2:$B$2047,'Share city centre spend offline'!Q$1)</f>
        <v>0.10986529385958897</v>
      </c>
      <c r="R34" s="6">
        <f>SUMIFS('all sales summary'!$I$2:$I$2047,'all sales summary'!$A$2:$A$2047,'Share city centre spend offline'!$A34,'all sales summary'!$B$2:$B$2047,'Share city centre spend offline'!R$1)</f>
        <v>0.10464581517299003</v>
      </c>
      <c r="S34" s="6">
        <f>SUMIFS('all sales summary'!$I$2:$I$2047,'all sales summary'!$A$2:$A$2047,'Share city centre spend offline'!$A34,'all sales summary'!$B$2:$B$2047,'Share city centre spend offline'!S$1)</f>
        <v>0.14034589871240014</v>
      </c>
      <c r="T34" s="6">
        <f>SUMIFS('all sales summary'!$I$2:$I$2047,'all sales summary'!$A$2:$A$2047,'Share city centre spend offline'!$A34,'all sales summary'!$B$2:$B$2047,'Share city centre spend offline'!T$1)</f>
        <v>0.15236049774803226</v>
      </c>
      <c r="U34" s="6">
        <f>SUMIFS('all sales summary'!$I$2:$I$2047,'all sales summary'!$A$2:$A$2047,'Share city centre spend offline'!$A34,'all sales summary'!$B$2:$B$2047,'Share city centre spend offline'!U$1)</f>
        <v>0.14873182832792703</v>
      </c>
      <c r="V34" s="6">
        <f>SUMIFS('all sales summary'!$I$2:$I$2047,'all sales summary'!$A$2:$A$2047,'Share city centre spend offline'!$A34,'all sales summary'!$B$2:$B$2047,'Share city centre spend offline'!V$1)</f>
        <v>0.14557123668334959</v>
      </c>
      <c r="W34" s="6">
        <f>SUMIFS('all sales summary'!$I$2:$I$2047,'all sales summary'!$A$2:$A$2047,'Share city centre spend offline'!$A34,'all sales summary'!$B$2:$B$2047,'Share city centre spend offline'!W$1)</f>
        <v>0.15828847809283952</v>
      </c>
      <c r="X34" s="6">
        <f>SUMIFS('all sales summary'!$I$2:$I$2047,'all sales summary'!$A$2:$A$2047,'Share city centre spend offline'!$A34,'all sales summary'!$B$2:$B$2047,'Share city centre spend offline'!X$1)</f>
        <v>0.13366105649036553</v>
      </c>
      <c r="Y34" s="6">
        <f>SUMIFS('all sales summary'!$I$2:$I$2047,'all sales summary'!$A$2:$A$2047,'Share city centre spend offline'!$A34,'all sales summary'!$B$2:$B$2047,'Share city centre spend offline'!Y$1)</f>
        <v>0.1707935706457695</v>
      </c>
      <c r="Z34" s="6">
        <f>SUMIFS('all sales summary'!$I$2:$I$2047,'all sales summary'!$A$2:$A$2047,'Share city centre spend offline'!$A34,'all sales summary'!$B$2:$B$2047,'Share city centre spend offline'!Z$1)</f>
        <v>0.11602375462254776</v>
      </c>
      <c r="AA34" s="6">
        <f>SUMIFS('all sales summary'!$I$2:$I$2047,'all sales summary'!$A$2:$A$2047,'Share city centre spend offline'!$A34,'all sales summary'!$B$2:$B$2047,'Share city centre spend offline'!AA$1)</f>
        <v>0.12137432985006781</v>
      </c>
      <c r="AB34" s="6">
        <f>SUMIFS('all sales summary'!$I$2:$I$2047,'all sales summary'!$A$2:$A$2047,'Share city centre spend offline'!$A34,'all sales summary'!$B$2:$B$2047,'Share city centre spend offline'!AB$1)</f>
        <v>0.11748910054785877</v>
      </c>
      <c r="AC34" s="6">
        <f>SUMIFS('all sales summary'!$I$2:$I$2047,'all sales summary'!$A$2:$A$2047,'Share city centre spend offline'!$A34,'all sales summary'!$B$2:$B$2047,'Share city centre spend offline'!AC$1)</f>
        <v>0.16012103044231635</v>
      </c>
      <c r="AD34" s="6">
        <f>SUMIFS('all sales summary'!$I$2:$I$2047,'all sales summary'!$A$2:$A$2047,'Share city centre spend offline'!$A34,'all sales summary'!$B$2:$B$2047,'Share city centre spend offline'!AD$1)</f>
        <v>0.15625902919979923</v>
      </c>
      <c r="AE34" s="6">
        <f>SUMIFS('all sales summary'!$I$2:$I$2047,'all sales summary'!$A$2:$A$2047,'Share city centre spend offline'!$A34,'all sales summary'!$B$2:$B$2047,'Share city centre spend offline'!AE$1)</f>
        <v>0.15087331877942764</v>
      </c>
      <c r="AF34" s="6">
        <f>SUMIFS('all sales summary'!$I$2:$I$2047,'all sales summary'!$A$2:$A$2047,'Share city centre spend offline'!$A34,'all sales summary'!$B$2:$B$2047,'Share city centre spend offline'!AF$1)</f>
        <v>0.14916610347732123</v>
      </c>
      <c r="AG34" s="6">
        <f>SUMIFS('all sales summary'!$I$2:$I$2047,'all sales summary'!$A$2:$A$2047,'Share city centre spend offline'!$A34,'all sales summary'!$B$2:$B$2047,'Share city centre spend offline'!AG$1)</f>
        <v>0.13477373804805573</v>
      </c>
      <c r="AH34" s="6">
        <f>SUMIFS('all sales summary'!$I$2:$I$2047,'all sales summary'!$A$2:$A$2047,'Share city centre spend offline'!$A34,'all sales summary'!$B$2:$B$2047,'Share city centre spend offline'!AH$1)</f>
        <v>0.13251809942569992</v>
      </c>
      <c r="AI34" s="12">
        <f t="shared" si="0"/>
        <v>-3.0249169902223203</v>
      </c>
      <c r="AJ34" s="20">
        <f t="shared" si="1"/>
        <v>0.63951117335616647</v>
      </c>
    </row>
    <row r="35" spans="1:36" x14ac:dyDescent="0.25">
      <c r="A35" t="s">
        <v>40</v>
      </c>
      <c r="B35" s="6">
        <f>SUMIFS('all sales summary'!$I$2:$I$2047,'all sales summary'!$A$2:$A$2047,'Share city centre spend offline'!$A35,'all sales summary'!$B$2:$B$2047,'Share city centre spend offline'!B$1)</f>
        <v>9.9112953876490911E-2</v>
      </c>
      <c r="C35" s="6">
        <f>SUMIFS('all sales summary'!$I$2:$I$2047,'all sales summary'!$A$2:$A$2047,'Share city centre spend offline'!$A35,'all sales summary'!$B$2:$B$2047,'Share city centre spend offline'!C$1)</f>
        <v>0.10444490235170494</v>
      </c>
      <c r="D35" s="6">
        <f>SUMIFS('all sales summary'!$I$2:$I$2047,'all sales summary'!$A$2:$A$2047,'Share city centre spend offline'!$A35,'all sales summary'!$B$2:$B$2047,'Share city centre spend offline'!D$1)</f>
        <v>0.10315104043811686</v>
      </c>
      <c r="E35" s="6">
        <f>SUMIFS('all sales summary'!$I$2:$I$2047,'all sales summary'!$A$2:$A$2047,'Share city centre spend offline'!$A35,'all sales summary'!$B$2:$B$2047,'Share city centre spend offline'!E$1)</f>
        <v>0.10153931494346212</v>
      </c>
      <c r="F35" s="6">
        <f>SUMIFS('all sales summary'!$I$2:$I$2047,'all sales summary'!$A$2:$A$2047,'Share city centre spend offline'!$A35,'all sales summary'!$B$2:$B$2047,'Share city centre spend offline'!F$1)</f>
        <v>0.10405909125066222</v>
      </c>
      <c r="G35" s="6">
        <f>SUMIFS('all sales summary'!$I$2:$I$2047,'all sales summary'!$A$2:$A$2047,'Share city centre spend offline'!$A35,'all sales summary'!$B$2:$B$2047,'Share city centre spend offline'!G$1)</f>
        <v>0.10382420046992605</v>
      </c>
      <c r="H35" s="6">
        <f>SUMIFS('all sales summary'!$I$2:$I$2047,'all sales summary'!$A$2:$A$2047,'Share city centre spend offline'!$A35,'all sales summary'!$B$2:$B$2047,'Share city centre spend offline'!H$1)</f>
        <v>0.10095857295549596</v>
      </c>
      <c r="I35" s="6">
        <f>SUMIFS('all sales summary'!$I$2:$I$2047,'all sales summary'!$A$2:$A$2047,'Share city centre spend offline'!$A35,'all sales summary'!$B$2:$B$2047,'Share city centre spend offline'!I$1)</f>
        <v>0.10122035504737628</v>
      </c>
      <c r="J35" s="6">
        <f>SUMIFS('all sales summary'!$I$2:$I$2047,'all sales summary'!$A$2:$A$2047,'Share city centre spend offline'!$A35,'all sales summary'!$B$2:$B$2047,'Share city centre spend offline'!J$1)</f>
        <v>0.10181279052965131</v>
      </c>
      <c r="K35" s="6">
        <f>SUMIFS('all sales summary'!$I$2:$I$2047,'all sales summary'!$A$2:$A$2047,'Share city centre spend offline'!$A35,'all sales summary'!$B$2:$B$2047,'Share city centre spend offline'!K$1)</f>
        <v>0.10343024850978398</v>
      </c>
      <c r="L35" s="6">
        <f>SUMIFS('all sales summary'!$I$2:$I$2047,'all sales summary'!$A$2:$A$2047,'Share city centre spend offline'!$A35,'all sales summary'!$B$2:$B$2047,'Share city centre spend offline'!L$1)</f>
        <v>0.11138780941807351</v>
      </c>
      <c r="M35" s="6">
        <f>SUMIFS('all sales summary'!$I$2:$I$2047,'all sales summary'!$A$2:$A$2047,'Share city centre spend offline'!$A35,'all sales summary'!$B$2:$B$2047,'Share city centre spend offline'!M$1)</f>
        <v>0.11938249433924109</v>
      </c>
      <c r="N35" s="6">
        <f>SUMIFS('all sales summary'!$I$2:$I$2047,'all sales summary'!$A$2:$A$2047,'Share city centre spend offline'!$A35,'all sales summary'!$B$2:$B$2047,'Share city centre spend offline'!N$1)</f>
        <v>9.613210272206571E-2</v>
      </c>
      <c r="O35" s="6">
        <f>SUMIFS('all sales summary'!$I$2:$I$2047,'all sales summary'!$A$2:$A$2047,'Share city centre spend offline'!$A35,'all sales summary'!$B$2:$B$2047,'Share city centre spend offline'!O$1)</f>
        <v>0.10050020508558748</v>
      </c>
      <c r="P35" s="6">
        <f>SUMIFS('all sales summary'!$I$2:$I$2047,'all sales summary'!$A$2:$A$2047,'Share city centre spend offline'!$A35,'all sales summary'!$B$2:$B$2047,'Share city centre spend offline'!P$1)</f>
        <v>6.7055760631252376E-2</v>
      </c>
      <c r="Q35" s="6">
        <f>SUMIFS('all sales summary'!$I$2:$I$2047,'all sales summary'!$A$2:$A$2047,'Share city centre spend offline'!$A35,'all sales summary'!$B$2:$B$2047,'Share city centre spend offline'!Q$1)</f>
        <v>1.5974813099172844E-2</v>
      </c>
      <c r="R35" s="6">
        <f>SUMIFS('all sales summary'!$I$2:$I$2047,'all sales summary'!$A$2:$A$2047,'Share city centre spend offline'!$A35,'all sales summary'!$B$2:$B$2047,'Share city centre spend offline'!R$1)</f>
        <v>1.6350203794857548E-2</v>
      </c>
      <c r="S35" s="6">
        <f>SUMIFS('all sales summary'!$I$2:$I$2047,'all sales summary'!$A$2:$A$2047,'Share city centre spend offline'!$A35,'all sales summary'!$B$2:$B$2047,'Share city centre spend offline'!S$1)</f>
        <v>3.0854052230998179E-2</v>
      </c>
      <c r="T35" s="6">
        <f>SUMIFS('all sales summary'!$I$2:$I$2047,'all sales summary'!$A$2:$A$2047,'Share city centre spend offline'!$A35,'all sales summary'!$B$2:$B$2047,'Share city centre spend offline'!T$1)</f>
        <v>6.2760129898199082E-2</v>
      </c>
      <c r="U35" s="6">
        <f>SUMIFS('all sales summary'!$I$2:$I$2047,'all sales summary'!$A$2:$A$2047,'Share city centre spend offline'!$A35,'all sales summary'!$B$2:$B$2047,'Share city centre spend offline'!U$1)</f>
        <v>7.2547037323353297E-2</v>
      </c>
      <c r="V35" s="6">
        <f>SUMIFS('all sales summary'!$I$2:$I$2047,'all sales summary'!$A$2:$A$2047,'Share city centre spend offline'!$A35,'all sales summary'!$B$2:$B$2047,'Share city centre spend offline'!V$1)</f>
        <v>7.0324851235731747E-2</v>
      </c>
      <c r="W35" s="6">
        <f>SUMIFS('all sales summary'!$I$2:$I$2047,'all sales summary'!$A$2:$A$2047,'Share city centre spend offline'!$A35,'all sales summary'!$B$2:$B$2047,'Share city centre spend offline'!W$1)</f>
        <v>6.6624157743208415E-2</v>
      </c>
      <c r="X35" s="6">
        <f>SUMIFS('all sales summary'!$I$2:$I$2047,'all sales summary'!$A$2:$A$2047,'Share city centre spend offline'!$A35,'all sales summary'!$B$2:$B$2047,'Share city centre spend offline'!X$1)</f>
        <v>3.3761664469328267E-2</v>
      </c>
      <c r="Y35" s="6">
        <f>SUMIFS('all sales summary'!$I$2:$I$2047,'all sales summary'!$A$2:$A$2047,'Share city centre spend offline'!$A35,'all sales summary'!$B$2:$B$2047,'Share city centre spend offline'!Y$1)</f>
        <v>6.5421983926649496E-2</v>
      </c>
      <c r="Z35" s="6">
        <f>SUMIFS('all sales summary'!$I$2:$I$2047,'all sales summary'!$A$2:$A$2047,'Share city centre spend offline'!$A35,'all sales summary'!$B$2:$B$2047,'Share city centre spend offline'!Z$1)</f>
        <v>2.2564747445222973E-2</v>
      </c>
      <c r="AA35" s="6">
        <f>SUMIFS('all sales summary'!$I$2:$I$2047,'all sales summary'!$A$2:$A$2047,'Share city centre spend offline'!$A35,'all sales summary'!$B$2:$B$2047,'Share city centre spend offline'!AA$1)</f>
        <v>2.419671118805947E-2</v>
      </c>
      <c r="AB35" s="6">
        <f>SUMIFS('all sales summary'!$I$2:$I$2047,'all sales summary'!$A$2:$A$2047,'Share city centre spend offline'!$A35,'all sales summary'!$B$2:$B$2047,'Share city centre spend offline'!AB$1)</f>
        <v>2.564977341991774E-2</v>
      </c>
      <c r="AC35" s="6">
        <f>SUMIFS('all sales summary'!$I$2:$I$2047,'all sales summary'!$A$2:$A$2047,'Share city centre spend offline'!$A35,'all sales summary'!$B$2:$B$2047,'Share city centre spend offline'!AC$1)</f>
        <v>5.7402020621583297E-2</v>
      </c>
      <c r="AD35" s="6">
        <f>SUMIFS('all sales summary'!$I$2:$I$2047,'all sales summary'!$A$2:$A$2047,'Share city centre spend offline'!$A35,'all sales summary'!$B$2:$B$2047,'Share city centre spend offline'!AD$1)</f>
        <v>7.5639505920387137E-2</v>
      </c>
      <c r="AE35" s="6">
        <f>SUMIFS('all sales summary'!$I$2:$I$2047,'all sales summary'!$A$2:$A$2047,'Share city centre spend offline'!$A35,'all sales summary'!$B$2:$B$2047,'Share city centre spend offline'!AE$1)</f>
        <v>7.7744414133444989E-2</v>
      </c>
      <c r="AF35" s="6">
        <f>SUMIFS('all sales summary'!$I$2:$I$2047,'all sales summary'!$A$2:$A$2047,'Share city centre spend offline'!$A35,'all sales summary'!$B$2:$B$2047,'Share city centre spend offline'!AF$1)</f>
        <v>8.4014927683145682E-2</v>
      </c>
      <c r="AG35" s="6">
        <f>SUMIFS('all sales summary'!$I$2:$I$2047,'all sales summary'!$A$2:$A$2047,'Share city centre spend offline'!$A35,'all sales summary'!$B$2:$B$2047,'Share city centre spend offline'!AG$1)</f>
        <v>9.6845882147525736E-2</v>
      </c>
      <c r="AH35" s="6">
        <f>SUMIFS('all sales summary'!$I$2:$I$2047,'all sales summary'!$A$2:$A$2047,'Share city centre spend offline'!$A35,'all sales summary'!$B$2:$B$2047,'Share city centre spend offline'!AH$1)</f>
        <v>9.4123632280298367E-2</v>
      </c>
      <c r="AI35" s="12">
        <f t="shared" si="0"/>
        <v>-0.49893215961925447</v>
      </c>
      <c r="AJ35" s="20">
        <f t="shared" si="1"/>
        <v>-0.76891582493529431</v>
      </c>
    </row>
    <row r="36" spans="1:36" x14ac:dyDescent="0.25">
      <c r="A36" t="s">
        <v>41</v>
      </c>
      <c r="B36" s="6">
        <f>SUMIFS('all sales summary'!$I$2:$I$2047,'all sales summary'!$A$2:$A$2047,'Share city centre spend offline'!$A36,'all sales summary'!$B$2:$B$2047,'Share city centre spend offline'!B$1)</f>
        <v>0.12137326109333439</v>
      </c>
      <c r="C36" s="6">
        <f>SUMIFS('all sales summary'!$I$2:$I$2047,'all sales summary'!$A$2:$A$2047,'Share city centre spend offline'!$A36,'all sales summary'!$B$2:$B$2047,'Share city centre spend offline'!C$1)</f>
        <v>0.11552115380599412</v>
      </c>
      <c r="D36" s="6">
        <f>SUMIFS('all sales summary'!$I$2:$I$2047,'all sales summary'!$A$2:$A$2047,'Share city centre spend offline'!$A36,'all sales summary'!$B$2:$B$2047,'Share city centre spend offline'!D$1)</f>
        <v>0.11567153448711184</v>
      </c>
      <c r="E36" s="6">
        <f>SUMIFS('all sales summary'!$I$2:$I$2047,'all sales summary'!$A$2:$A$2047,'Share city centre spend offline'!$A36,'all sales summary'!$B$2:$B$2047,'Share city centre spend offline'!E$1)</f>
        <v>0.12053472455162856</v>
      </c>
      <c r="F36" s="6">
        <f>SUMIFS('all sales summary'!$I$2:$I$2047,'all sales summary'!$A$2:$A$2047,'Share city centre spend offline'!$A36,'all sales summary'!$B$2:$B$2047,'Share city centre spend offline'!F$1)</f>
        <v>0.11892122404704183</v>
      </c>
      <c r="G36" s="6">
        <f>SUMIFS('all sales summary'!$I$2:$I$2047,'all sales summary'!$A$2:$A$2047,'Share city centre spend offline'!$A36,'all sales summary'!$B$2:$B$2047,'Share city centre spend offline'!G$1)</f>
        <v>0.12471341239079642</v>
      </c>
      <c r="H36" s="6">
        <f>SUMIFS('all sales summary'!$I$2:$I$2047,'all sales summary'!$A$2:$A$2047,'Share city centre spend offline'!$A36,'all sales summary'!$B$2:$B$2047,'Share city centre spend offline'!H$1)</f>
        <v>0.12559469225799591</v>
      </c>
      <c r="I36" s="6">
        <f>SUMIFS('all sales summary'!$I$2:$I$2047,'all sales summary'!$A$2:$A$2047,'Share city centre spend offline'!$A36,'all sales summary'!$B$2:$B$2047,'Share city centre spend offline'!I$1)</f>
        <v>0.12981021627553269</v>
      </c>
      <c r="J36" s="6">
        <f>SUMIFS('all sales summary'!$I$2:$I$2047,'all sales summary'!$A$2:$A$2047,'Share city centre spend offline'!$A36,'all sales summary'!$B$2:$B$2047,'Share city centre spend offline'!J$1)</f>
        <v>0.1278074251055632</v>
      </c>
      <c r="K36" s="6">
        <f>SUMIFS('all sales summary'!$I$2:$I$2047,'all sales summary'!$A$2:$A$2047,'Share city centre spend offline'!$A36,'all sales summary'!$B$2:$B$2047,'Share city centre spend offline'!K$1)</f>
        <v>0.13175576343009804</v>
      </c>
      <c r="L36" s="6">
        <f>SUMIFS('all sales summary'!$I$2:$I$2047,'all sales summary'!$A$2:$A$2047,'Share city centre spend offline'!$A36,'all sales summary'!$B$2:$B$2047,'Share city centre spend offline'!L$1)</f>
        <v>0.14424411540070087</v>
      </c>
      <c r="M36" s="6">
        <f>SUMIFS('all sales summary'!$I$2:$I$2047,'all sales summary'!$A$2:$A$2047,'Share city centre spend offline'!$A36,'all sales summary'!$B$2:$B$2047,'Share city centre spend offline'!M$1)</f>
        <v>0.17116203994628182</v>
      </c>
      <c r="N36" s="6">
        <f>SUMIFS('all sales summary'!$I$2:$I$2047,'all sales summary'!$A$2:$A$2047,'Share city centre spend offline'!$A36,'all sales summary'!$B$2:$B$2047,'Share city centre spend offline'!N$1)</f>
        <v>0.12050311839145625</v>
      </c>
      <c r="O36" s="6">
        <f>SUMIFS('all sales summary'!$I$2:$I$2047,'all sales summary'!$A$2:$A$2047,'Share city centre spend offline'!$A36,'all sales summary'!$B$2:$B$2047,'Share city centre spend offline'!O$1)</f>
        <v>0.12856652807313229</v>
      </c>
      <c r="P36" s="6">
        <f>SUMIFS('all sales summary'!$I$2:$I$2047,'all sales summary'!$A$2:$A$2047,'Share city centre spend offline'!$A36,'all sales summary'!$B$2:$B$2047,'Share city centre spend offline'!P$1)</f>
        <v>0.1133247424733148</v>
      </c>
      <c r="Q36" s="6">
        <f>SUMIFS('all sales summary'!$I$2:$I$2047,'all sales summary'!$A$2:$A$2047,'Share city centre spend offline'!$A36,'all sales summary'!$B$2:$B$2047,'Share city centre spend offline'!Q$1)</f>
        <v>8.2666408926873713E-2</v>
      </c>
      <c r="R36" s="6">
        <f>SUMIFS('all sales summary'!$I$2:$I$2047,'all sales summary'!$A$2:$A$2047,'Share city centre spend offline'!$A36,'all sales summary'!$B$2:$B$2047,'Share city centre spend offline'!R$1)</f>
        <v>8.7267523348287718E-2</v>
      </c>
      <c r="S36" s="6">
        <f>SUMIFS('all sales summary'!$I$2:$I$2047,'all sales summary'!$A$2:$A$2047,'Share city centre spend offline'!$A36,'all sales summary'!$B$2:$B$2047,'Share city centre spend offline'!S$1)</f>
        <v>0.10302959574296879</v>
      </c>
      <c r="T36" s="6">
        <f>SUMIFS('all sales summary'!$I$2:$I$2047,'all sales summary'!$A$2:$A$2047,'Share city centre spend offline'!$A36,'all sales summary'!$B$2:$B$2047,'Share city centre spend offline'!T$1)</f>
        <v>0.12254692944257096</v>
      </c>
      <c r="U36" s="6">
        <f>SUMIFS('all sales summary'!$I$2:$I$2047,'all sales summary'!$A$2:$A$2047,'Share city centre spend offline'!$A36,'all sales summary'!$B$2:$B$2047,'Share city centre spend offline'!U$1)</f>
        <v>0.1282603633572843</v>
      </c>
      <c r="V36" s="6">
        <f>SUMIFS('all sales summary'!$I$2:$I$2047,'all sales summary'!$A$2:$A$2047,'Share city centre spend offline'!$A36,'all sales summary'!$B$2:$B$2047,'Share city centre spend offline'!V$1)</f>
        <v>0.12212937458740532</v>
      </c>
      <c r="W36" s="6">
        <f>SUMIFS('all sales summary'!$I$2:$I$2047,'all sales summary'!$A$2:$A$2047,'Share city centre spend offline'!$A36,'all sales summary'!$B$2:$B$2047,'Share city centre spend offline'!W$1)</f>
        <v>0.13159845543494525</v>
      </c>
      <c r="X36" s="6">
        <f>SUMIFS('all sales summary'!$I$2:$I$2047,'all sales summary'!$A$2:$A$2047,'Share city centre spend offline'!$A36,'all sales summary'!$B$2:$B$2047,'Share city centre spend offline'!X$1)</f>
        <v>0.11087787096441362</v>
      </c>
      <c r="Y36" s="6">
        <f>SUMIFS('all sales summary'!$I$2:$I$2047,'all sales summary'!$A$2:$A$2047,'Share city centre spend offline'!$A36,'all sales summary'!$B$2:$B$2047,'Share city centre spend offline'!Y$1)</f>
        <v>0.16364752217608469</v>
      </c>
      <c r="Z36" s="6">
        <f>SUMIFS('all sales summary'!$I$2:$I$2047,'all sales summary'!$A$2:$A$2047,'Share city centre spend offline'!$A36,'all sales summary'!$B$2:$B$2047,'Share city centre spend offline'!Z$1)</f>
        <v>8.9140700865860636E-2</v>
      </c>
      <c r="AA36" s="6">
        <f>SUMIFS('all sales summary'!$I$2:$I$2047,'all sales summary'!$A$2:$A$2047,'Share city centre spend offline'!$A36,'all sales summary'!$B$2:$B$2047,'Share city centre spend offline'!AA$1)</f>
        <v>8.7721862210468252E-2</v>
      </c>
      <c r="AB36" s="6">
        <f>SUMIFS('all sales summary'!$I$2:$I$2047,'all sales summary'!$A$2:$A$2047,'Share city centre spend offline'!$A36,'all sales summary'!$B$2:$B$2047,'Share city centre spend offline'!AB$1)</f>
        <v>8.7427529371321158E-2</v>
      </c>
      <c r="AC36" s="6">
        <f>SUMIFS('all sales summary'!$I$2:$I$2047,'all sales summary'!$A$2:$A$2047,'Share city centre spend offline'!$A36,'all sales summary'!$B$2:$B$2047,'Share city centre spend offline'!AC$1)</f>
        <v>0.1222970415900277</v>
      </c>
      <c r="AD36" s="6">
        <f>SUMIFS('all sales summary'!$I$2:$I$2047,'all sales summary'!$A$2:$A$2047,'Share city centre spend offline'!$A36,'all sales summary'!$B$2:$B$2047,'Share city centre spend offline'!AD$1)</f>
        <v>0.1297000021558723</v>
      </c>
      <c r="AE36" s="6">
        <f>SUMIFS('all sales summary'!$I$2:$I$2047,'all sales summary'!$A$2:$A$2047,'Share city centre spend offline'!$A36,'all sales summary'!$B$2:$B$2047,'Share city centre spend offline'!AE$1)</f>
        <v>0.12715749949148153</v>
      </c>
      <c r="AF36" s="6">
        <f>SUMIFS('all sales summary'!$I$2:$I$2047,'all sales summary'!$A$2:$A$2047,'Share city centre spend offline'!$A36,'all sales summary'!$B$2:$B$2047,'Share city centre spend offline'!AF$1)</f>
        <v>0.1269762797399929</v>
      </c>
      <c r="AG36" s="6">
        <f>SUMIFS('all sales summary'!$I$2:$I$2047,'all sales summary'!$A$2:$A$2047,'Share city centre spend offline'!$A36,'all sales summary'!$B$2:$B$2047,'Share city centre spend offline'!AG$1)</f>
        <v>0.13140282172897896</v>
      </c>
      <c r="AH36" s="6">
        <f>SUMIFS('all sales summary'!$I$2:$I$2047,'all sales summary'!$A$2:$A$2047,'Share city centre spend offline'!$A36,'all sales summary'!$B$2:$B$2047,'Share city centre spend offline'!AH$1)</f>
        <v>0.12768245443168583</v>
      </c>
      <c r="AI36" s="12">
        <f t="shared" si="0"/>
        <v>0.63091933383514354</v>
      </c>
      <c r="AJ36" s="20">
        <f t="shared" si="1"/>
        <v>-1.249706738773726E-2</v>
      </c>
    </row>
    <row r="37" spans="1:36" x14ac:dyDescent="0.25">
      <c r="A37" t="s">
        <v>42</v>
      </c>
      <c r="B37" s="6">
        <f>SUMIFS('all sales summary'!$I$2:$I$2047,'all sales summary'!$A$2:$A$2047,'Share city centre spend offline'!$A37,'all sales summary'!$B$2:$B$2047,'Share city centre spend offline'!B$1)</f>
        <v>2.4084982819676262E-2</v>
      </c>
      <c r="C37" s="6">
        <f>SUMIFS('all sales summary'!$I$2:$I$2047,'all sales summary'!$A$2:$A$2047,'Share city centre spend offline'!$A37,'all sales summary'!$B$2:$B$2047,'Share city centre spend offline'!C$1)</f>
        <v>2.4739864729737032E-2</v>
      </c>
      <c r="D37" s="6">
        <f>SUMIFS('all sales summary'!$I$2:$I$2047,'all sales summary'!$A$2:$A$2047,'Share city centre spend offline'!$A37,'all sales summary'!$B$2:$B$2047,'Share city centre spend offline'!D$1)</f>
        <v>2.562414969977404E-2</v>
      </c>
      <c r="E37" s="6">
        <f>SUMIFS('all sales summary'!$I$2:$I$2047,'all sales summary'!$A$2:$A$2047,'Share city centre spend offline'!$A37,'all sales summary'!$B$2:$B$2047,'Share city centre spend offline'!E$1)</f>
        <v>2.3791457067144087E-2</v>
      </c>
      <c r="F37" s="6">
        <f>SUMIFS('all sales summary'!$I$2:$I$2047,'all sales summary'!$A$2:$A$2047,'Share city centre spend offline'!$A37,'all sales summary'!$B$2:$B$2047,'Share city centre spend offline'!F$1)</f>
        <v>2.610798608943489E-2</v>
      </c>
      <c r="G37" s="6">
        <f>SUMIFS('all sales summary'!$I$2:$I$2047,'all sales summary'!$A$2:$A$2047,'Share city centre spend offline'!$A37,'all sales summary'!$B$2:$B$2047,'Share city centre spend offline'!G$1)</f>
        <v>2.6814787715196457E-2</v>
      </c>
      <c r="H37" s="6">
        <f>SUMIFS('all sales summary'!$I$2:$I$2047,'all sales summary'!$A$2:$A$2047,'Share city centre spend offline'!$A37,'all sales summary'!$B$2:$B$2047,'Share city centre spend offline'!H$1)</f>
        <v>2.5301976337209479E-2</v>
      </c>
      <c r="I37" s="6">
        <f>SUMIFS('all sales summary'!$I$2:$I$2047,'all sales summary'!$A$2:$A$2047,'Share city centre spend offline'!$A37,'all sales summary'!$B$2:$B$2047,'Share city centre spend offline'!I$1)</f>
        <v>2.67906096323377E-2</v>
      </c>
      <c r="J37" s="6">
        <f>SUMIFS('all sales summary'!$I$2:$I$2047,'all sales summary'!$A$2:$A$2047,'Share city centre spend offline'!$A37,'all sales summary'!$B$2:$B$2047,'Share city centre spend offline'!J$1)</f>
        <v>2.5707826931488792E-2</v>
      </c>
      <c r="K37" s="6">
        <f>SUMIFS('all sales summary'!$I$2:$I$2047,'all sales summary'!$A$2:$A$2047,'Share city centre spend offline'!$A37,'all sales summary'!$B$2:$B$2047,'Share city centre spend offline'!K$1)</f>
        <v>2.6354237516453535E-2</v>
      </c>
      <c r="L37" s="6">
        <f>SUMIFS('all sales summary'!$I$2:$I$2047,'all sales summary'!$A$2:$A$2047,'Share city centre spend offline'!$A37,'all sales summary'!$B$2:$B$2047,'Share city centre spend offline'!L$1)</f>
        <v>2.983118751606267E-2</v>
      </c>
      <c r="M37" s="6">
        <f>SUMIFS('all sales summary'!$I$2:$I$2047,'all sales summary'!$A$2:$A$2047,'Share city centre spend offline'!$A37,'all sales summary'!$B$2:$B$2047,'Share city centre spend offline'!M$1)</f>
        <v>4.0937555433515113E-2</v>
      </c>
      <c r="N37" s="6">
        <f>SUMIFS('all sales summary'!$I$2:$I$2047,'all sales summary'!$A$2:$A$2047,'Share city centre spend offline'!$A37,'all sales summary'!$B$2:$B$2047,'Share city centre spend offline'!N$1)</f>
        <v>2.2790618581514356E-2</v>
      </c>
      <c r="O37" s="6">
        <f>SUMIFS('all sales summary'!$I$2:$I$2047,'all sales summary'!$A$2:$A$2047,'Share city centre spend offline'!$A37,'all sales summary'!$B$2:$B$2047,'Share city centre spend offline'!O$1)</f>
        <v>2.3591534464401116E-2</v>
      </c>
      <c r="P37" s="6">
        <f>SUMIFS('all sales summary'!$I$2:$I$2047,'all sales summary'!$A$2:$A$2047,'Share city centre spend offline'!$A37,'all sales summary'!$B$2:$B$2047,'Share city centre spend offline'!P$1)</f>
        <v>1.624226458909073E-2</v>
      </c>
      <c r="Q37" s="6">
        <f>SUMIFS('all sales summary'!$I$2:$I$2047,'all sales summary'!$A$2:$A$2047,'Share city centre spend offline'!$A37,'all sales summary'!$B$2:$B$2047,'Share city centre spend offline'!Q$1)</f>
        <v>3.4798632765866903E-3</v>
      </c>
      <c r="R37" s="6">
        <f>SUMIFS('all sales summary'!$I$2:$I$2047,'all sales summary'!$A$2:$A$2047,'Share city centre spend offline'!$A37,'all sales summary'!$B$2:$B$2047,'Share city centre spend offline'!R$1)</f>
        <v>3.2658276137017906E-3</v>
      </c>
      <c r="S37" s="6">
        <f>SUMIFS('all sales summary'!$I$2:$I$2047,'all sales summary'!$A$2:$A$2047,'Share city centre spend offline'!$A37,'all sales summary'!$B$2:$B$2047,'Share city centre spend offline'!S$1)</f>
        <v>1.10780961302289E-2</v>
      </c>
      <c r="T37" s="6">
        <f>SUMIFS('all sales summary'!$I$2:$I$2047,'all sales summary'!$A$2:$A$2047,'Share city centre spend offline'!$A37,'all sales summary'!$B$2:$B$2047,'Share city centre spend offline'!T$1)</f>
        <v>1.9433455483899475E-2</v>
      </c>
      <c r="U37" s="6">
        <f>SUMIFS('all sales summary'!$I$2:$I$2047,'all sales summary'!$A$2:$A$2047,'Share city centre spend offline'!$A37,'all sales summary'!$B$2:$B$2047,'Share city centre spend offline'!U$1)</f>
        <v>2.2930870513272739E-2</v>
      </c>
      <c r="V37" s="6">
        <f>SUMIFS('all sales summary'!$I$2:$I$2047,'all sales summary'!$A$2:$A$2047,'Share city centre spend offline'!$A37,'all sales summary'!$B$2:$B$2047,'Share city centre spend offline'!V$1)</f>
        <v>1.9482826785188312E-2</v>
      </c>
      <c r="W37" s="6">
        <f>SUMIFS('all sales summary'!$I$2:$I$2047,'all sales summary'!$A$2:$A$2047,'Share city centre spend offline'!$A37,'all sales summary'!$B$2:$B$2047,'Share city centre spend offline'!W$1)</f>
        <v>2.0566246872166839E-2</v>
      </c>
      <c r="X37" s="6">
        <f>SUMIFS('all sales summary'!$I$2:$I$2047,'all sales summary'!$A$2:$A$2047,'Share city centre spend offline'!$A37,'all sales summary'!$B$2:$B$2047,'Share city centre spend offline'!X$1)</f>
        <v>1.0446497886700263E-2</v>
      </c>
      <c r="Y37" s="6">
        <f>SUMIFS('all sales summary'!$I$2:$I$2047,'all sales summary'!$A$2:$A$2047,'Share city centre spend offline'!$A37,'all sales summary'!$B$2:$B$2047,'Share city centre spend offline'!Y$1)</f>
        <v>3.1353371400973586E-2</v>
      </c>
      <c r="Z37" s="6">
        <f>SUMIFS('all sales summary'!$I$2:$I$2047,'all sales summary'!$A$2:$A$2047,'Share city centre spend offline'!$A37,'all sales summary'!$B$2:$B$2047,'Share city centre spend offline'!Z$1)</f>
        <v>4.9877646411445042E-3</v>
      </c>
      <c r="AA37" s="6">
        <f>SUMIFS('all sales summary'!$I$2:$I$2047,'all sales summary'!$A$2:$A$2047,'Share city centre spend offline'!$A37,'all sales summary'!$B$2:$B$2047,'Share city centre spend offline'!AA$1)</f>
        <v>4.7925201671234988E-3</v>
      </c>
      <c r="AB37" s="6">
        <f>SUMIFS('all sales summary'!$I$2:$I$2047,'all sales summary'!$A$2:$A$2047,'Share city centre spend offline'!$A37,'all sales summary'!$B$2:$B$2047,'Share city centre spend offline'!AB$1)</f>
        <v>4.6662252657137917E-3</v>
      </c>
      <c r="AC37" s="6">
        <f>SUMIFS('all sales summary'!$I$2:$I$2047,'all sales summary'!$A$2:$A$2047,'Share city centre spend offline'!$A37,'all sales summary'!$B$2:$B$2047,'Share city centre spend offline'!AC$1)</f>
        <v>1.7238499592949992E-2</v>
      </c>
      <c r="AD37" s="6">
        <f>SUMIFS('all sales summary'!$I$2:$I$2047,'all sales summary'!$A$2:$A$2047,'Share city centre spend offline'!$A37,'all sales summary'!$B$2:$B$2047,'Share city centre spend offline'!AD$1)</f>
        <v>2.2464114685705153E-2</v>
      </c>
      <c r="AE37" s="6">
        <f>SUMIFS('all sales summary'!$I$2:$I$2047,'all sales summary'!$A$2:$A$2047,'Share city centre spend offline'!$A37,'all sales summary'!$B$2:$B$2047,'Share city centre spend offline'!AE$1)</f>
        <v>2.2648382079298444E-2</v>
      </c>
      <c r="AF37" s="6">
        <f>SUMIFS('all sales summary'!$I$2:$I$2047,'all sales summary'!$A$2:$A$2047,'Share city centre spend offline'!$A37,'all sales summary'!$B$2:$B$2047,'Share city centre spend offline'!AF$1)</f>
        <v>2.2746374786981476E-2</v>
      </c>
      <c r="AG37" s="6">
        <f>SUMIFS('all sales summary'!$I$2:$I$2047,'all sales summary'!$A$2:$A$2047,'Share city centre spend offline'!$A37,'all sales summary'!$B$2:$B$2047,'Share city centre spend offline'!AG$1)</f>
        <v>2.5023323979140012E-2</v>
      </c>
      <c r="AH37" s="6">
        <f>SUMIFS('all sales summary'!$I$2:$I$2047,'all sales summary'!$A$2:$A$2047,'Share city centre spend offline'!$A37,'all sales summary'!$B$2:$B$2047,'Share city centre spend offline'!AH$1)</f>
        <v>2.3108162458145509E-2</v>
      </c>
      <c r="AI37" s="12">
        <f t="shared" si="0"/>
        <v>-9.7682036153075302E-2</v>
      </c>
      <c r="AJ37" s="20">
        <f t="shared" si="1"/>
        <v>-0.25996644733432828</v>
      </c>
    </row>
    <row r="38" spans="1:36" x14ac:dyDescent="0.25">
      <c r="A38" t="s">
        <v>43</v>
      </c>
      <c r="B38" s="6">
        <f>SUMIFS('all sales summary'!$I$2:$I$2047,'all sales summary'!$A$2:$A$2047,'Share city centre spend offline'!$A38,'all sales summary'!$B$2:$B$2047,'Share city centre spend offline'!B$1)</f>
        <v>0.19756624925914812</v>
      </c>
      <c r="C38" s="6">
        <f>SUMIFS('all sales summary'!$I$2:$I$2047,'all sales summary'!$A$2:$A$2047,'Share city centre spend offline'!$A38,'all sales summary'!$B$2:$B$2047,'Share city centre spend offline'!C$1)</f>
        <v>0.19311058369035178</v>
      </c>
      <c r="D38" s="6">
        <f>SUMIFS('all sales summary'!$I$2:$I$2047,'all sales summary'!$A$2:$A$2047,'Share city centre spend offline'!$A38,'all sales summary'!$B$2:$B$2047,'Share city centre spend offline'!D$1)</f>
        <v>0.19188067687426966</v>
      </c>
      <c r="E38" s="6">
        <f>SUMIFS('all sales summary'!$I$2:$I$2047,'all sales summary'!$A$2:$A$2047,'Share city centre spend offline'!$A38,'all sales summary'!$B$2:$B$2047,'Share city centre spend offline'!E$1)</f>
        <v>0.19628204191833876</v>
      </c>
      <c r="F38" s="6">
        <f>SUMIFS('all sales summary'!$I$2:$I$2047,'all sales summary'!$A$2:$A$2047,'Share city centre spend offline'!$A38,'all sales summary'!$B$2:$B$2047,'Share city centre spend offline'!F$1)</f>
        <v>0.20194245229534241</v>
      </c>
      <c r="G38" s="6">
        <f>SUMIFS('all sales summary'!$I$2:$I$2047,'all sales summary'!$A$2:$A$2047,'Share city centre spend offline'!$A38,'all sales summary'!$B$2:$B$2047,'Share city centre spend offline'!G$1)</f>
        <v>0.20477468393050266</v>
      </c>
      <c r="H38" s="6">
        <f>SUMIFS('all sales summary'!$I$2:$I$2047,'all sales summary'!$A$2:$A$2047,'Share city centre spend offline'!$A38,'all sales summary'!$B$2:$B$2047,'Share city centre spend offline'!H$1)</f>
        <v>0.19978756362120231</v>
      </c>
      <c r="I38" s="6">
        <f>SUMIFS('all sales summary'!$I$2:$I$2047,'all sales summary'!$A$2:$A$2047,'Share city centre spend offline'!$A38,'all sales summary'!$B$2:$B$2047,'Share city centre spend offline'!I$1)</f>
        <v>0.20520350455747366</v>
      </c>
      <c r="J38" s="6">
        <f>SUMIFS('all sales summary'!$I$2:$I$2047,'all sales summary'!$A$2:$A$2047,'Share city centre spend offline'!$A38,'all sales summary'!$B$2:$B$2047,'Share city centre spend offline'!J$1)</f>
        <v>0.19518140940582002</v>
      </c>
      <c r="K38" s="6">
        <f>SUMIFS('all sales summary'!$I$2:$I$2047,'all sales summary'!$A$2:$A$2047,'Share city centre spend offline'!$A38,'all sales summary'!$B$2:$B$2047,'Share city centre spend offline'!K$1)</f>
        <v>0.2048564850657672</v>
      </c>
      <c r="L38" s="6">
        <f>SUMIFS('all sales summary'!$I$2:$I$2047,'all sales summary'!$A$2:$A$2047,'Share city centre spend offline'!$A38,'all sales summary'!$B$2:$B$2047,'Share city centre spend offline'!L$1)</f>
        <v>0.22291747289333905</v>
      </c>
      <c r="M38" s="6">
        <f>SUMIFS('all sales summary'!$I$2:$I$2047,'all sales summary'!$A$2:$A$2047,'Share city centre spend offline'!$A38,'all sales summary'!$B$2:$B$2047,'Share city centre spend offline'!M$1)</f>
        <v>0.25956683092689753</v>
      </c>
      <c r="N38" s="6">
        <f>SUMIFS('all sales summary'!$I$2:$I$2047,'all sales summary'!$A$2:$A$2047,'Share city centre spend offline'!$A38,'all sales summary'!$B$2:$B$2047,'Share city centre spend offline'!N$1)</f>
        <v>0.19486312001630612</v>
      </c>
      <c r="O38" s="6">
        <f>SUMIFS('all sales summary'!$I$2:$I$2047,'all sales summary'!$A$2:$A$2047,'Share city centre spend offline'!$A38,'all sales summary'!$B$2:$B$2047,'Share city centre spend offline'!O$1)</f>
        <v>0.19652619773552585</v>
      </c>
      <c r="P38" s="6">
        <f>SUMIFS('all sales summary'!$I$2:$I$2047,'all sales summary'!$A$2:$A$2047,'Share city centre spend offline'!$A38,'all sales summary'!$B$2:$B$2047,'Share city centre spend offline'!P$1)</f>
        <v>0.1536888241640037</v>
      </c>
      <c r="Q38" s="6">
        <f>SUMIFS('all sales summary'!$I$2:$I$2047,'all sales summary'!$A$2:$A$2047,'Share city centre spend offline'!$A38,'all sales summary'!$B$2:$B$2047,'Share city centre spend offline'!Q$1)</f>
        <v>8.9695031876071279E-2</v>
      </c>
      <c r="R38" s="6">
        <f>SUMIFS('all sales summary'!$I$2:$I$2047,'all sales summary'!$A$2:$A$2047,'Share city centre spend offline'!$A38,'all sales summary'!$B$2:$B$2047,'Share city centre spend offline'!R$1)</f>
        <v>9.5099569837558476E-2</v>
      </c>
      <c r="S38" s="6">
        <f>SUMIFS('all sales summary'!$I$2:$I$2047,'all sales summary'!$A$2:$A$2047,'Share city centre spend offline'!$A38,'all sales summary'!$B$2:$B$2047,'Share city centre spend offline'!S$1)</f>
        <v>0.11784434201667511</v>
      </c>
      <c r="T38" s="6">
        <f>SUMIFS('all sales summary'!$I$2:$I$2047,'all sales summary'!$A$2:$A$2047,'Share city centre spend offline'!$A38,'all sales summary'!$B$2:$B$2047,'Share city centre spend offline'!T$1)</f>
        <v>0.1517780994259825</v>
      </c>
      <c r="U38" s="6">
        <f>SUMIFS('all sales summary'!$I$2:$I$2047,'all sales summary'!$A$2:$A$2047,'Share city centre spend offline'!$A38,'all sales summary'!$B$2:$B$2047,'Share city centre spend offline'!U$1)</f>
        <v>0.16643261806795226</v>
      </c>
      <c r="V38" s="6">
        <f>SUMIFS('all sales summary'!$I$2:$I$2047,'all sales summary'!$A$2:$A$2047,'Share city centre spend offline'!$A38,'all sales summary'!$B$2:$B$2047,'Share city centre spend offline'!V$1)</f>
        <v>0.15889866078411541</v>
      </c>
      <c r="W38" s="6">
        <f>SUMIFS('all sales summary'!$I$2:$I$2047,'all sales summary'!$A$2:$A$2047,'Share city centre spend offline'!$A38,'all sales summary'!$B$2:$B$2047,'Share city centre spend offline'!W$1)</f>
        <v>0.17311105468465182</v>
      </c>
      <c r="X38" s="6">
        <f>SUMIFS('all sales summary'!$I$2:$I$2047,'all sales summary'!$A$2:$A$2047,'Share city centre spend offline'!$A38,'all sales summary'!$B$2:$B$2047,'Share city centre spend offline'!X$1)</f>
        <v>0.11980730164462806</v>
      </c>
      <c r="Y38" s="6">
        <f>SUMIFS('all sales summary'!$I$2:$I$2047,'all sales summary'!$A$2:$A$2047,'Share city centre spend offline'!$A38,'all sales summary'!$B$2:$B$2047,'Share city centre spend offline'!Y$1)</f>
        <v>0.19893952063154757</v>
      </c>
      <c r="Z38" s="6">
        <f>SUMIFS('all sales summary'!$I$2:$I$2047,'all sales summary'!$A$2:$A$2047,'Share city centre spend offline'!$A38,'all sales summary'!$B$2:$B$2047,'Share city centre spend offline'!Z$1)</f>
        <v>9.5990819283836015E-2</v>
      </c>
      <c r="AA38" s="6">
        <f>SUMIFS('all sales summary'!$I$2:$I$2047,'all sales summary'!$A$2:$A$2047,'Share city centre spend offline'!$A38,'all sales summary'!$B$2:$B$2047,'Share city centre spend offline'!AA$1)</f>
        <v>9.622498248305951E-2</v>
      </c>
      <c r="AB38" s="6">
        <f>SUMIFS('all sales summary'!$I$2:$I$2047,'all sales summary'!$A$2:$A$2047,'Share city centre spend offline'!$A38,'all sales summary'!$B$2:$B$2047,'Share city centre spend offline'!AB$1)</f>
        <v>9.3343102691717375E-2</v>
      </c>
      <c r="AC38" s="6">
        <f>SUMIFS('all sales summary'!$I$2:$I$2047,'all sales summary'!$A$2:$A$2047,'Share city centre spend offline'!$A38,'all sales summary'!$B$2:$B$2047,'Share city centre spend offline'!AC$1)</f>
        <v>0.15133969342836567</v>
      </c>
      <c r="AD38" s="6">
        <f>SUMIFS('all sales summary'!$I$2:$I$2047,'all sales summary'!$A$2:$A$2047,'Share city centre spend offline'!$A38,'all sales summary'!$B$2:$B$2047,'Share city centre spend offline'!AD$1)</f>
        <v>0.17396461716103614</v>
      </c>
      <c r="AE38" s="6">
        <f>SUMIFS('all sales summary'!$I$2:$I$2047,'all sales summary'!$A$2:$A$2047,'Share city centre spend offline'!$A38,'all sales summary'!$B$2:$B$2047,'Share city centre spend offline'!AE$1)</f>
        <v>0.17457320948728552</v>
      </c>
      <c r="AF38" s="6">
        <f>SUMIFS('all sales summary'!$I$2:$I$2047,'all sales summary'!$A$2:$A$2047,'Share city centre spend offline'!$A38,'all sales summary'!$B$2:$B$2047,'Share city centre spend offline'!AF$1)</f>
        <v>0.17829400756284006</v>
      </c>
      <c r="AG38" s="6">
        <f>SUMIFS('all sales summary'!$I$2:$I$2047,'all sales summary'!$A$2:$A$2047,'Share city centre spend offline'!$A38,'all sales summary'!$B$2:$B$2047,'Share city centre spend offline'!AG$1)</f>
        <v>0.19061937388676087</v>
      </c>
      <c r="AH38" s="6">
        <f>SUMIFS('all sales summary'!$I$2:$I$2047,'all sales summary'!$A$2:$A$2047,'Share city centre spend offline'!$A38,'all sales summary'!$B$2:$B$2047,'Share city centre spend offline'!AH$1)</f>
        <v>0.17915095425252592</v>
      </c>
      <c r="AI38" s="12">
        <f t="shared" si="0"/>
        <v>-1.8415295006622201</v>
      </c>
      <c r="AJ38" s="20">
        <f t="shared" si="1"/>
        <v>-1.6030455153294099</v>
      </c>
    </row>
    <row r="39" spans="1:36" x14ac:dyDescent="0.25">
      <c r="A39" t="s">
        <v>44</v>
      </c>
      <c r="B39" s="6">
        <f>SUMIFS('all sales summary'!$I$2:$I$2047,'all sales summary'!$A$2:$A$2047,'Share city centre spend offline'!$A39,'all sales summary'!$B$2:$B$2047,'Share city centre spend offline'!B$1)</f>
        <v>0.16018002003099951</v>
      </c>
      <c r="C39" s="6">
        <f>SUMIFS('all sales summary'!$I$2:$I$2047,'all sales summary'!$A$2:$A$2047,'Share city centre spend offline'!$A39,'all sales summary'!$B$2:$B$2047,'Share city centre spend offline'!C$1)</f>
        <v>0.1674336617973157</v>
      </c>
      <c r="D39" s="6">
        <f>SUMIFS('all sales summary'!$I$2:$I$2047,'all sales summary'!$A$2:$A$2047,'Share city centre spend offline'!$A39,'all sales summary'!$B$2:$B$2047,'Share city centre spend offline'!D$1)</f>
        <v>0.15825864026454939</v>
      </c>
      <c r="E39" s="6">
        <f>SUMIFS('all sales summary'!$I$2:$I$2047,'all sales summary'!$A$2:$A$2047,'Share city centre spend offline'!$A39,'all sales summary'!$B$2:$B$2047,'Share city centre spend offline'!E$1)</f>
        <v>0.15160504332420796</v>
      </c>
      <c r="F39" s="6">
        <f>SUMIFS('all sales summary'!$I$2:$I$2047,'all sales summary'!$A$2:$A$2047,'Share city centre spend offline'!$A39,'all sales summary'!$B$2:$B$2047,'Share city centre spend offline'!F$1)</f>
        <v>0.16532356075734669</v>
      </c>
      <c r="G39" s="6">
        <f>SUMIFS('all sales summary'!$I$2:$I$2047,'all sales summary'!$A$2:$A$2047,'Share city centre spend offline'!$A39,'all sales summary'!$B$2:$B$2047,'Share city centre spend offline'!G$1)</f>
        <v>0.15662417175831159</v>
      </c>
      <c r="H39" s="6">
        <f>SUMIFS('all sales summary'!$I$2:$I$2047,'all sales summary'!$A$2:$A$2047,'Share city centre spend offline'!$A39,'all sales summary'!$B$2:$B$2047,'Share city centre spend offline'!H$1)</f>
        <v>0.15248324918599479</v>
      </c>
      <c r="I39" s="6">
        <f>SUMIFS('all sales summary'!$I$2:$I$2047,'all sales summary'!$A$2:$A$2047,'Share city centre spend offline'!$A39,'all sales summary'!$B$2:$B$2047,'Share city centre spend offline'!I$1)</f>
        <v>0.15330314015925259</v>
      </c>
      <c r="J39" s="6">
        <f>SUMIFS('all sales summary'!$I$2:$I$2047,'all sales summary'!$A$2:$A$2047,'Share city centre spend offline'!$A39,'all sales summary'!$B$2:$B$2047,'Share city centre spend offline'!J$1)</f>
        <v>0.15907286416317093</v>
      </c>
      <c r="K39" s="6">
        <f>SUMIFS('all sales summary'!$I$2:$I$2047,'all sales summary'!$A$2:$A$2047,'Share city centre spend offline'!$A39,'all sales summary'!$B$2:$B$2047,'Share city centre spend offline'!K$1)</f>
        <v>0.16726425045982682</v>
      </c>
      <c r="L39" s="6">
        <f>SUMIFS('all sales summary'!$I$2:$I$2047,'all sales summary'!$A$2:$A$2047,'Share city centre spend offline'!$A39,'all sales summary'!$B$2:$B$2047,'Share city centre spend offline'!L$1)</f>
        <v>0.17983318679438792</v>
      </c>
      <c r="M39" s="6">
        <f>SUMIFS('all sales summary'!$I$2:$I$2047,'all sales summary'!$A$2:$A$2047,'Share city centre spend offline'!$A39,'all sales summary'!$B$2:$B$2047,'Share city centre spend offline'!M$1)</f>
        <v>0.18767782267168681</v>
      </c>
      <c r="N39" s="6">
        <f>SUMIFS('all sales summary'!$I$2:$I$2047,'all sales summary'!$A$2:$A$2047,'Share city centre spend offline'!$A39,'all sales summary'!$B$2:$B$2047,'Share city centre spend offline'!N$1)</f>
        <v>0.15698802055990418</v>
      </c>
      <c r="O39" s="6">
        <f>SUMIFS('all sales summary'!$I$2:$I$2047,'all sales summary'!$A$2:$A$2047,'Share city centre spend offline'!$A39,'all sales summary'!$B$2:$B$2047,'Share city centre spend offline'!O$1)</f>
        <v>0.1657336014238143</v>
      </c>
      <c r="P39" s="6">
        <f>SUMIFS('all sales summary'!$I$2:$I$2047,'all sales summary'!$A$2:$A$2047,'Share city centre spend offline'!$A39,'all sales summary'!$B$2:$B$2047,'Share city centre spend offline'!P$1)</f>
        <v>0.11584616158074681</v>
      </c>
      <c r="Q39" s="6">
        <f>SUMIFS('all sales summary'!$I$2:$I$2047,'all sales summary'!$A$2:$A$2047,'Share city centre spend offline'!$A39,'all sales summary'!$B$2:$B$2047,'Share city centre spend offline'!Q$1)</f>
        <v>2.3195610868855462E-2</v>
      </c>
      <c r="R39" s="6">
        <f>SUMIFS('all sales summary'!$I$2:$I$2047,'all sales summary'!$A$2:$A$2047,'Share city centre spend offline'!$A39,'all sales summary'!$B$2:$B$2047,'Share city centre spend offline'!R$1)</f>
        <v>2.4709442461531915E-2</v>
      </c>
      <c r="S39" s="6">
        <f>SUMIFS('all sales summary'!$I$2:$I$2047,'all sales summary'!$A$2:$A$2047,'Share city centre spend offline'!$A39,'all sales summary'!$B$2:$B$2047,'Share city centre spend offline'!S$1)</f>
        <v>5.6480548024721161E-2</v>
      </c>
      <c r="T39" s="6">
        <f>SUMIFS('all sales summary'!$I$2:$I$2047,'all sales summary'!$A$2:$A$2047,'Share city centre spend offline'!$A39,'all sales summary'!$B$2:$B$2047,'Share city centre spend offline'!T$1)</f>
        <v>0.10107596294886804</v>
      </c>
      <c r="U39" s="6">
        <f>SUMIFS('all sales summary'!$I$2:$I$2047,'all sales summary'!$A$2:$A$2047,'Share city centre spend offline'!$A39,'all sales summary'!$B$2:$B$2047,'Share city centre spend offline'!U$1)</f>
        <v>0.12550745099333066</v>
      </c>
      <c r="V39" s="6">
        <f>SUMIFS('all sales summary'!$I$2:$I$2047,'all sales summary'!$A$2:$A$2047,'Share city centre spend offline'!$A39,'all sales summary'!$B$2:$B$2047,'Share city centre spend offline'!V$1)</f>
        <v>0.11651695655641293</v>
      </c>
      <c r="W39" s="6">
        <f>SUMIFS('all sales summary'!$I$2:$I$2047,'all sales summary'!$A$2:$A$2047,'Share city centre spend offline'!$A39,'all sales summary'!$B$2:$B$2047,'Share city centre spend offline'!W$1)</f>
        <v>0.115053974034301</v>
      </c>
      <c r="X39" s="6">
        <f>SUMIFS('all sales summary'!$I$2:$I$2047,'all sales summary'!$A$2:$A$2047,'Share city centre spend offline'!$A39,'all sales summary'!$B$2:$B$2047,'Share city centre spend offline'!X$1)</f>
        <v>6.8374416004703509E-2</v>
      </c>
      <c r="Y39" s="6">
        <f>SUMIFS('all sales summary'!$I$2:$I$2047,'all sales summary'!$A$2:$A$2047,'Share city centre spend offline'!$A39,'all sales summary'!$B$2:$B$2047,'Share city centre spend offline'!Y$1)</f>
        <v>0.12049292139200785</v>
      </c>
      <c r="Z39" s="6">
        <f>SUMIFS('all sales summary'!$I$2:$I$2047,'all sales summary'!$A$2:$A$2047,'Share city centre spend offline'!$A39,'all sales summary'!$B$2:$B$2047,'Share city centre spend offline'!Z$1)</f>
        <v>3.4136764367533434E-2</v>
      </c>
      <c r="AA39" s="6">
        <f>SUMIFS('all sales summary'!$I$2:$I$2047,'all sales summary'!$A$2:$A$2047,'Share city centre spend offline'!$A39,'all sales summary'!$B$2:$B$2047,'Share city centre spend offline'!AA$1)</f>
        <v>3.7034930908682463E-2</v>
      </c>
      <c r="AB39" s="6">
        <f>SUMIFS('all sales summary'!$I$2:$I$2047,'all sales summary'!$A$2:$A$2047,'Share city centre spend offline'!$A39,'all sales summary'!$B$2:$B$2047,'Share city centre spend offline'!AB$1)</f>
        <v>4.0080869968619315E-2</v>
      </c>
      <c r="AC39" s="6">
        <f>SUMIFS('all sales summary'!$I$2:$I$2047,'all sales summary'!$A$2:$A$2047,'Share city centre spend offline'!$A39,'all sales summary'!$B$2:$B$2047,'Share city centre spend offline'!AC$1)</f>
        <v>9.7521030795548025E-2</v>
      </c>
      <c r="AD39" s="6">
        <f>SUMIFS('all sales summary'!$I$2:$I$2047,'all sales summary'!$A$2:$A$2047,'Share city centre spend offline'!$A39,'all sales summary'!$B$2:$B$2047,'Share city centre spend offline'!AD$1)</f>
        <v>0.12039106728088303</v>
      </c>
      <c r="AE39" s="6">
        <f>SUMIFS('all sales summary'!$I$2:$I$2047,'all sales summary'!$A$2:$A$2047,'Share city centre spend offline'!$A39,'all sales summary'!$B$2:$B$2047,'Share city centre spend offline'!AE$1)</f>
        <v>0.12756964686034594</v>
      </c>
      <c r="AF39" s="6">
        <f>SUMIFS('all sales summary'!$I$2:$I$2047,'all sales summary'!$A$2:$A$2047,'Share city centre spend offline'!$A39,'all sales summary'!$B$2:$B$2047,'Share city centre spend offline'!AF$1)</f>
        <v>0.14025660748247012</v>
      </c>
      <c r="AG39" s="6">
        <f>SUMIFS('all sales summary'!$I$2:$I$2047,'all sales summary'!$A$2:$A$2047,'Share city centre spend offline'!$A39,'all sales summary'!$B$2:$B$2047,'Share city centre spend offline'!AG$1)</f>
        <v>0.15730980137107192</v>
      </c>
      <c r="AH39" s="6">
        <f>SUMIFS('all sales summary'!$I$2:$I$2047,'all sales summary'!$A$2:$A$2047,'Share city centre spend offline'!$A39,'all sales summary'!$B$2:$B$2047,'Share city centre spend offline'!AH$1)</f>
        <v>0.15768909555580665</v>
      </c>
      <c r="AI39" s="12">
        <f t="shared" si="0"/>
        <v>-0.24909244751928628</v>
      </c>
      <c r="AJ39" s="20">
        <f t="shared" si="1"/>
        <v>-0.13837686073642774</v>
      </c>
    </row>
    <row r="40" spans="1:36" x14ac:dyDescent="0.25">
      <c r="A40" t="s">
        <v>45</v>
      </c>
      <c r="B40" s="6">
        <f>SUMIFS('all sales summary'!$I$2:$I$2047,'all sales summary'!$A$2:$A$2047,'Share city centre spend offline'!$A40,'all sales summary'!$B$2:$B$2047,'Share city centre spend offline'!B$1)</f>
        <v>9.120928354637696E-2</v>
      </c>
      <c r="C40" s="6">
        <f>SUMIFS('all sales summary'!$I$2:$I$2047,'all sales summary'!$A$2:$A$2047,'Share city centre spend offline'!$A40,'all sales summary'!$B$2:$B$2047,'Share city centre spend offline'!C$1)</f>
        <v>9.2931587420226072E-2</v>
      </c>
      <c r="D40" s="6">
        <f>SUMIFS('all sales summary'!$I$2:$I$2047,'all sales summary'!$A$2:$A$2047,'Share city centre spend offline'!$A40,'all sales summary'!$B$2:$B$2047,'Share city centre spend offline'!D$1)</f>
        <v>8.9441033579142529E-2</v>
      </c>
      <c r="E40" s="6">
        <f>SUMIFS('all sales summary'!$I$2:$I$2047,'all sales summary'!$A$2:$A$2047,'Share city centre spend offline'!$A40,'all sales summary'!$B$2:$B$2047,'Share city centre spend offline'!E$1)</f>
        <v>8.9889639739495181E-2</v>
      </c>
      <c r="F40" s="6">
        <f>SUMIFS('all sales summary'!$I$2:$I$2047,'all sales summary'!$A$2:$A$2047,'Share city centre spend offline'!$A40,'all sales summary'!$B$2:$B$2047,'Share city centre spend offline'!F$1)</f>
        <v>9.0176631939494239E-2</v>
      </c>
      <c r="G40" s="6">
        <f>SUMIFS('all sales summary'!$I$2:$I$2047,'all sales summary'!$A$2:$A$2047,'Share city centre spend offline'!$A40,'all sales summary'!$B$2:$B$2047,'Share city centre spend offline'!G$1)</f>
        <v>9.4302351507865895E-2</v>
      </c>
      <c r="H40" s="6">
        <f>SUMIFS('all sales summary'!$I$2:$I$2047,'all sales summary'!$A$2:$A$2047,'Share city centre spend offline'!$A40,'all sales summary'!$B$2:$B$2047,'Share city centre spend offline'!H$1)</f>
        <v>9.2033705381370165E-2</v>
      </c>
      <c r="I40" s="6">
        <f>SUMIFS('all sales summary'!$I$2:$I$2047,'all sales summary'!$A$2:$A$2047,'Share city centre spend offline'!$A40,'all sales summary'!$B$2:$B$2047,'Share city centre spend offline'!I$1)</f>
        <v>9.3812004931932411E-2</v>
      </c>
      <c r="J40" s="6">
        <f>SUMIFS('all sales summary'!$I$2:$I$2047,'all sales summary'!$A$2:$A$2047,'Share city centre spend offline'!$A40,'all sales summary'!$B$2:$B$2047,'Share city centre spend offline'!J$1)</f>
        <v>9.1310340211389604E-2</v>
      </c>
      <c r="K40" s="6">
        <f>SUMIFS('all sales summary'!$I$2:$I$2047,'all sales summary'!$A$2:$A$2047,'Share city centre spend offline'!$A40,'all sales summary'!$B$2:$B$2047,'Share city centre spend offline'!K$1)</f>
        <v>9.3089946779368354E-2</v>
      </c>
      <c r="L40" s="6">
        <f>SUMIFS('all sales summary'!$I$2:$I$2047,'all sales summary'!$A$2:$A$2047,'Share city centre spend offline'!$A40,'all sales summary'!$B$2:$B$2047,'Share city centre spend offline'!L$1)</f>
        <v>9.7113858898054725E-2</v>
      </c>
      <c r="M40" s="6">
        <f>SUMIFS('all sales summary'!$I$2:$I$2047,'all sales summary'!$A$2:$A$2047,'Share city centre spend offline'!$A40,'all sales summary'!$B$2:$B$2047,'Share city centre spend offline'!M$1)</f>
        <v>0.10426344288514128</v>
      </c>
      <c r="N40" s="6">
        <f>SUMIFS('all sales summary'!$I$2:$I$2047,'all sales summary'!$A$2:$A$2047,'Share city centre spend offline'!$A40,'all sales summary'!$B$2:$B$2047,'Share city centre spend offline'!N$1)</f>
        <v>9.2419251389479637E-2</v>
      </c>
      <c r="O40" s="6">
        <f>SUMIFS('all sales summary'!$I$2:$I$2047,'all sales summary'!$A$2:$A$2047,'Share city centre spend offline'!$A40,'all sales summary'!$B$2:$B$2047,'Share city centre spend offline'!O$1)</f>
        <v>9.2840577178995506E-2</v>
      </c>
      <c r="P40" s="6">
        <f>SUMIFS('all sales summary'!$I$2:$I$2047,'all sales summary'!$A$2:$A$2047,'Share city centre spend offline'!$A40,'all sales summary'!$B$2:$B$2047,'Share city centre spend offline'!P$1)</f>
        <v>8.1118226322902359E-2</v>
      </c>
      <c r="Q40" s="6">
        <f>SUMIFS('all sales summary'!$I$2:$I$2047,'all sales summary'!$A$2:$A$2047,'Share city centre spend offline'!$A40,'all sales summary'!$B$2:$B$2047,'Share city centre spend offline'!Q$1)</f>
        <v>6.4584036966299704E-2</v>
      </c>
      <c r="R40" s="6">
        <f>SUMIFS('all sales summary'!$I$2:$I$2047,'all sales summary'!$A$2:$A$2047,'Share city centre spend offline'!$A40,'all sales summary'!$B$2:$B$2047,'Share city centre spend offline'!R$1)</f>
        <v>6.3219394576623525E-2</v>
      </c>
      <c r="S40" s="6">
        <f>SUMIFS('all sales summary'!$I$2:$I$2047,'all sales summary'!$A$2:$A$2047,'Share city centre spend offline'!$A40,'all sales summary'!$B$2:$B$2047,'Share city centre spend offline'!S$1)</f>
        <v>6.3630645330382346E-2</v>
      </c>
      <c r="T40" s="6">
        <f>SUMIFS('all sales summary'!$I$2:$I$2047,'all sales summary'!$A$2:$A$2047,'Share city centre spend offline'!$A40,'all sales summary'!$B$2:$B$2047,'Share city centre spend offline'!T$1)</f>
        <v>7.3852290704561896E-2</v>
      </c>
      <c r="U40" s="6">
        <f>SUMIFS('all sales summary'!$I$2:$I$2047,'all sales summary'!$A$2:$A$2047,'Share city centre spend offline'!$A40,'all sales summary'!$B$2:$B$2047,'Share city centre spend offline'!U$1)</f>
        <v>8.5691702677141365E-2</v>
      </c>
      <c r="V40" s="6">
        <f>SUMIFS('all sales summary'!$I$2:$I$2047,'all sales summary'!$A$2:$A$2047,'Share city centre spend offline'!$A40,'all sales summary'!$B$2:$B$2047,'Share city centre spend offline'!V$1)</f>
        <v>8.1389101976474559E-2</v>
      </c>
      <c r="W40" s="6">
        <f>SUMIFS('all sales summary'!$I$2:$I$2047,'all sales summary'!$A$2:$A$2047,'Share city centre spend offline'!$A40,'all sales summary'!$B$2:$B$2047,'Share city centre spend offline'!W$1)</f>
        <v>7.9176752565059516E-2</v>
      </c>
      <c r="X40" s="6">
        <f>SUMIFS('all sales summary'!$I$2:$I$2047,'all sales summary'!$A$2:$A$2047,'Share city centre spend offline'!$A40,'all sales summary'!$B$2:$B$2047,'Share city centre spend offline'!X$1)</f>
        <v>8.2878516707714123E-2</v>
      </c>
      <c r="Y40" s="6">
        <f>SUMIFS('all sales summary'!$I$2:$I$2047,'all sales summary'!$A$2:$A$2047,'Share city centre spend offline'!$A40,'all sales summary'!$B$2:$B$2047,'Share city centre spend offline'!Y$1)</f>
        <v>8.381813295387841E-2</v>
      </c>
      <c r="Z40" s="6">
        <f>SUMIFS('all sales summary'!$I$2:$I$2047,'all sales summary'!$A$2:$A$2047,'Share city centre spend offline'!$A40,'all sales summary'!$B$2:$B$2047,'Share city centre spend offline'!Z$1)</f>
        <v>6.0698090298847415E-2</v>
      </c>
      <c r="AA40" s="6">
        <f>SUMIFS('all sales summary'!$I$2:$I$2047,'all sales summary'!$A$2:$A$2047,'Share city centre spend offline'!$A40,'all sales summary'!$B$2:$B$2047,'Share city centre spend offline'!AA$1)</f>
        <v>6.0942401862969335E-2</v>
      </c>
      <c r="AB40" s="6">
        <f>SUMIFS('all sales summary'!$I$2:$I$2047,'all sales summary'!$A$2:$A$2047,'Share city centre spend offline'!$A40,'all sales summary'!$B$2:$B$2047,'Share city centre spend offline'!AB$1)</f>
        <v>5.9011611197839285E-2</v>
      </c>
      <c r="AC40" s="6">
        <f>SUMIFS('all sales summary'!$I$2:$I$2047,'all sales summary'!$A$2:$A$2047,'Share city centre spend offline'!$A40,'all sales summary'!$B$2:$B$2047,'Share city centre spend offline'!AC$1)</f>
        <v>7.7349571193490105E-2</v>
      </c>
      <c r="AD40" s="6">
        <f>SUMIFS('all sales summary'!$I$2:$I$2047,'all sales summary'!$A$2:$A$2047,'Share city centre spend offline'!$A40,'all sales summary'!$B$2:$B$2047,'Share city centre spend offline'!AD$1)</f>
        <v>7.6762897536116759E-2</v>
      </c>
      <c r="AE40" s="6">
        <f>SUMIFS('all sales summary'!$I$2:$I$2047,'all sales summary'!$A$2:$A$2047,'Share city centre spend offline'!$A40,'all sales summary'!$B$2:$B$2047,'Share city centre spend offline'!AE$1)</f>
        <v>8.1920871297013448E-2</v>
      </c>
      <c r="AF40" s="6">
        <f>SUMIFS('all sales summary'!$I$2:$I$2047,'all sales summary'!$A$2:$A$2047,'Share city centre spend offline'!$A40,'all sales summary'!$B$2:$B$2047,'Share city centre spend offline'!AF$1)</f>
        <v>7.9634835273770258E-2</v>
      </c>
      <c r="AG40" s="6">
        <f>SUMIFS('all sales summary'!$I$2:$I$2047,'all sales summary'!$A$2:$A$2047,'Share city centre spend offline'!$A40,'all sales summary'!$B$2:$B$2047,'Share city centre spend offline'!AG$1)</f>
        <v>8.1889353772280654E-2</v>
      </c>
      <c r="AH40" s="6">
        <f>SUMIFS('all sales summary'!$I$2:$I$2047,'all sales summary'!$A$2:$A$2047,'Share city centre spend offline'!$A40,'all sales summary'!$B$2:$B$2047,'Share city centre spend offline'!AH$1)</f>
        <v>8.2064771086237401E-2</v>
      </c>
      <c r="AI40" s="12">
        <f t="shared" si="0"/>
        <v>-0.91445124601395589</v>
      </c>
      <c r="AJ40" s="20">
        <f t="shared" si="1"/>
        <v>-0.92455691251522032</v>
      </c>
    </row>
    <row r="41" spans="1:36" x14ac:dyDescent="0.25">
      <c r="A41" t="s">
        <v>46</v>
      </c>
      <c r="B41" s="6">
        <f>SUMIFS('all sales summary'!$I$2:$I$2047,'all sales summary'!$A$2:$A$2047,'Share city centre spend offline'!$A41,'all sales summary'!$B$2:$B$2047,'Share city centre spend offline'!B$1)</f>
        <v>0.20459469224454871</v>
      </c>
      <c r="C41" s="6">
        <f>SUMIFS('all sales summary'!$I$2:$I$2047,'all sales summary'!$A$2:$A$2047,'Share city centre spend offline'!$A41,'all sales summary'!$B$2:$B$2047,'Share city centre spend offline'!C$1)</f>
        <v>0.20235362641284679</v>
      </c>
      <c r="D41" s="6">
        <f>SUMIFS('all sales summary'!$I$2:$I$2047,'all sales summary'!$A$2:$A$2047,'Share city centre spend offline'!$A41,'all sales summary'!$B$2:$B$2047,'Share city centre spend offline'!D$1)</f>
        <v>0.20156224911088577</v>
      </c>
      <c r="E41" s="6">
        <f>SUMIFS('all sales summary'!$I$2:$I$2047,'all sales summary'!$A$2:$A$2047,'Share city centre spend offline'!$A41,'all sales summary'!$B$2:$B$2047,'Share city centre spend offline'!E$1)</f>
        <v>0.20413459795542227</v>
      </c>
      <c r="F41" s="6">
        <f>SUMIFS('all sales summary'!$I$2:$I$2047,'all sales summary'!$A$2:$A$2047,'Share city centre spend offline'!$A41,'all sales summary'!$B$2:$B$2047,'Share city centre spend offline'!F$1)</f>
        <v>0.20275214482394083</v>
      </c>
      <c r="G41" s="6">
        <f>SUMIFS('all sales summary'!$I$2:$I$2047,'all sales summary'!$A$2:$A$2047,'Share city centre spend offline'!$A41,'all sales summary'!$B$2:$B$2047,'Share city centre spend offline'!G$1)</f>
        <v>0.19701159708205904</v>
      </c>
      <c r="H41" s="6">
        <f>SUMIFS('all sales summary'!$I$2:$I$2047,'all sales summary'!$A$2:$A$2047,'Share city centre spend offline'!$A41,'all sales summary'!$B$2:$B$2047,'Share city centre spend offline'!H$1)</f>
        <v>0.19371376258747119</v>
      </c>
      <c r="I41" s="6">
        <f>SUMIFS('all sales summary'!$I$2:$I$2047,'all sales summary'!$A$2:$A$2047,'Share city centre spend offline'!$A41,'all sales summary'!$B$2:$B$2047,'Share city centre spend offline'!I$1)</f>
        <v>0.20261005060271445</v>
      </c>
      <c r="J41" s="6">
        <f>SUMIFS('all sales summary'!$I$2:$I$2047,'all sales summary'!$A$2:$A$2047,'Share city centre spend offline'!$A41,'all sales summary'!$B$2:$B$2047,'Share city centre spend offline'!J$1)</f>
        <v>0.19267433620550314</v>
      </c>
      <c r="K41" s="6">
        <f>SUMIFS('all sales summary'!$I$2:$I$2047,'all sales summary'!$A$2:$A$2047,'Share city centre spend offline'!$A41,'all sales summary'!$B$2:$B$2047,'Share city centre spend offline'!K$1)</f>
        <v>0.20425741141681572</v>
      </c>
      <c r="L41" s="6">
        <f>SUMIFS('all sales summary'!$I$2:$I$2047,'all sales summary'!$A$2:$A$2047,'Share city centre spend offline'!$A41,'all sales summary'!$B$2:$B$2047,'Share city centre spend offline'!L$1)</f>
        <v>0.20651750626431375</v>
      </c>
      <c r="M41" s="6">
        <f>SUMIFS('all sales summary'!$I$2:$I$2047,'all sales summary'!$A$2:$A$2047,'Share city centre spend offline'!$A41,'all sales summary'!$B$2:$B$2047,'Share city centre spend offline'!M$1)</f>
        <v>0.22266774886632143</v>
      </c>
      <c r="N41" s="6">
        <f>SUMIFS('all sales summary'!$I$2:$I$2047,'all sales summary'!$A$2:$A$2047,'Share city centre spend offline'!$A41,'all sales summary'!$B$2:$B$2047,'Share city centre spend offline'!N$1)</f>
        <v>0.2000699280574551</v>
      </c>
      <c r="O41" s="6">
        <f>SUMIFS('all sales summary'!$I$2:$I$2047,'all sales summary'!$A$2:$A$2047,'Share city centre spend offline'!$A41,'all sales summary'!$B$2:$B$2047,'Share city centre spend offline'!O$1)</f>
        <v>0.20095578537584119</v>
      </c>
      <c r="P41" s="6">
        <f>SUMIFS('all sales summary'!$I$2:$I$2047,'all sales summary'!$A$2:$A$2047,'Share city centre spend offline'!$A41,'all sales summary'!$B$2:$B$2047,'Share city centre spend offline'!P$1)</f>
        <v>0.19544798062791174</v>
      </c>
      <c r="Q41" s="6">
        <f>SUMIFS('all sales summary'!$I$2:$I$2047,'all sales summary'!$A$2:$A$2047,'Share city centre spend offline'!$A41,'all sales summary'!$B$2:$B$2047,'Share city centre spend offline'!Q$1)</f>
        <v>0.20051536159416711</v>
      </c>
      <c r="R41" s="6">
        <f>SUMIFS('all sales summary'!$I$2:$I$2047,'all sales summary'!$A$2:$A$2047,'Share city centre spend offline'!$A41,'all sales summary'!$B$2:$B$2047,'Share city centre spend offline'!R$1)</f>
        <v>0.20644366315952839</v>
      </c>
      <c r="S41" s="6">
        <f>SUMIFS('all sales summary'!$I$2:$I$2047,'all sales summary'!$A$2:$A$2047,'Share city centre spend offline'!$A41,'all sales summary'!$B$2:$B$2047,'Share city centre spend offline'!S$1)</f>
        <v>0.19962437348577577</v>
      </c>
      <c r="T41" s="6">
        <f>SUMIFS('all sales summary'!$I$2:$I$2047,'all sales summary'!$A$2:$A$2047,'Share city centre spend offline'!$A41,'all sales summary'!$B$2:$B$2047,'Share city centre spend offline'!T$1)</f>
        <v>0.1992266191249463</v>
      </c>
      <c r="U41" s="6">
        <f>SUMIFS('all sales summary'!$I$2:$I$2047,'all sales summary'!$A$2:$A$2047,'Share city centre spend offline'!$A41,'all sales summary'!$B$2:$B$2047,'Share city centre spend offline'!U$1)</f>
        <v>0.20309980654936755</v>
      </c>
      <c r="V41" s="6">
        <f>SUMIFS('all sales summary'!$I$2:$I$2047,'all sales summary'!$A$2:$A$2047,'Share city centre spend offline'!$A41,'all sales summary'!$B$2:$B$2047,'Share city centre spend offline'!V$1)</f>
        <v>0.20144550293233182</v>
      </c>
      <c r="W41" s="6">
        <f>SUMIFS('all sales summary'!$I$2:$I$2047,'all sales summary'!$A$2:$A$2047,'Share city centre spend offline'!$A41,'all sales summary'!$B$2:$B$2047,'Share city centre spend offline'!W$1)</f>
        <v>0.20486538083328604</v>
      </c>
      <c r="X41" s="6">
        <f>SUMIFS('all sales summary'!$I$2:$I$2047,'all sales summary'!$A$2:$A$2047,'Share city centre spend offline'!$A41,'all sales summary'!$B$2:$B$2047,'Share city centre spend offline'!X$1)</f>
        <v>0.20195428036026208</v>
      </c>
      <c r="Y41" s="6">
        <f>SUMIFS('all sales summary'!$I$2:$I$2047,'all sales summary'!$A$2:$A$2047,'Share city centre spend offline'!$A41,'all sales summary'!$B$2:$B$2047,'Share city centre spend offline'!Y$1)</f>
        <v>0.2267445972635527</v>
      </c>
      <c r="Z41" s="6">
        <f>SUMIFS('all sales summary'!$I$2:$I$2047,'all sales summary'!$A$2:$A$2047,'Share city centre spend offline'!$A41,'all sales summary'!$B$2:$B$2047,'Share city centre spend offline'!Z$1)</f>
        <v>0.18690454452004307</v>
      </c>
      <c r="AA41" s="6">
        <f>SUMIFS('all sales summary'!$I$2:$I$2047,'all sales summary'!$A$2:$A$2047,'Share city centre spend offline'!$A41,'all sales summary'!$B$2:$B$2047,'Share city centre spend offline'!AA$1)</f>
        <v>0.19050628252789811</v>
      </c>
      <c r="AB41" s="6">
        <f>SUMIFS('all sales summary'!$I$2:$I$2047,'all sales summary'!$A$2:$A$2047,'Share city centre spend offline'!$A41,'all sales summary'!$B$2:$B$2047,'Share city centre spend offline'!AB$1)</f>
        <v>0.18709837213221592</v>
      </c>
      <c r="AC41" s="6">
        <f>SUMIFS('all sales summary'!$I$2:$I$2047,'all sales summary'!$A$2:$A$2047,'Share city centre spend offline'!$A41,'all sales summary'!$B$2:$B$2047,'Share city centre spend offline'!AC$1)</f>
        <v>0.20472043220013114</v>
      </c>
      <c r="AD41" s="6">
        <f>SUMIFS('all sales summary'!$I$2:$I$2047,'all sales summary'!$A$2:$A$2047,'Share city centre spend offline'!$A41,'all sales summary'!$B$2:$B$2047,'Share city centre spend offline'!AD$1)</f>
        <v>0.20204691061104418</v>
      </c>
      <c r="AE41" s="6">
        <f>SUMIFS('all sales summary'!$I$2:$I$2047,'all sales summary'!$A$2:$A$2047,'Share city centre spend offline'!$A41,'all sales summary'!$B$2:$B$2047,'Share city centre spend offline'!AE$1)</f>
        <v>0.19853713518641444</v>
      </c>
      <c r="AF41" s="6">
        <f>SUMIFS('all sales summary'!$I$2:$I$2047,'all sales summary'!$A$2:$A$2047,'Share city centre spend offline'!$A41,'all sales summary'!$B$2:$B$2047,'Share city centre spend offline'!AF$1)</f>
        <v>0.19864627617380276</v>
      </c>
      <c r="AG41" s="6">
        <f>SUMIFS('all sales summary'!$I$2:$I$2047,'all sales summary'!$A$2:$A$2047,'Share city centre spend offline'!$A41,'all sales summary'!$B$2:$B$2047,'Share city centre spend offline'!AG$1)</f>
        <v>0.20169247275881041</v>
      </c>
      <c r="AH41" s="6">
        <f>SUMIFS('all sales summary'!$I$2:$I$2047,'all sales summary'!$A$2:$A$2047,'Share city centre spend offline'!$A41,'all sales summary'!$B$2:$B$2047,'Share city centre spend offline'!AH$1)</f>
        <v>0.19256456641447584</v>
      </c>
      <c r="AI41" s="12">
        <f t="shared" si="0"/>
        <v>-1.2030125830072875</v>
      </c>
      <c r="AJ41" s="20">
        <f t="shared" si="1"/>
        <v>-1.0976979102730877E-2</v>
      </c>
    </row>
    <row r="42" spans="1:36" x14ac:dyDescent="0.25">
      <c r="A42" t="s">
        <v>47</v>
      </c>
      <c r="B42" s="6">
        <f>SUMIFS('all sales summary'!$I$2:$I$2047,'all sales summary'!$A$2:$A$2047,'Share city centre spend offline'!$A42,'all sales summary'!$B$2:$B$2047,'Share city centre spend offline'!B$1)</f>
        <v>0.24505228494487802</v>
      </c>
      <c r="C42" s="6">
        <f>SUMIFS('all sales summary'!$I$2:$I$2047,'all sales summary'!$A$2:$A$2047,'Share city centre spend offline'!$A42,'all sales summary'!$B$2:$B$2047,'Share city centre spend offline'!C$1)</f>
        <v>0.2410436350842812</v>
      </c>
      <c r="D42" s="6">
        <f>SUMIFS('all sales summary'!$I$2:$I$2047,'all sales summary'!$A$2:$A$2047,'Share city centre spend offline'!$A42,'all sales summary'!$B$2:$B$2047,'Share city centre spend offline'!D$1)</f>
        <v>0.24595502717056739</v>
      </c>
      <c r="E42" s="6">
        <f>SUMIFS('all sales summary'!$I$2:$I$2047,'all sales summary'!$A$2:$A$2047,'Share city centre spend offline'!$A42,'all sales summary'!$B$2:$B$2047,'Share city centre spend offline'!E$1)</f>
        <v>0.24245060992835205</v>
      </c>
      <c r="F42" s="6">
        <f>SUMIFS('all sales summary'!$I$2:$I$2047,'all sales summary'!$A$2:$A$2047,'Share city centre spend offline'!$A42,'all sales summary'!$B$2:$B$2047,'Share city centre spend offline'!F$1)</f>
        <v>0.24490800901217219</v>
      </c>
      <c r="G42" s="6">
        <f>SUMIFS('all sales summary'!$I$2:$I$2047,'all sales summary'!$A$2:$A$2047,'Share city centre spend offline'!$A42,'all sales summary'!$B$2:$B$2047,'Share city centre spend offline'!G$1)</f>
        <v>0.24672303298172871</v>
      </c>
      <c r="H42" s="6">
        <f>SUMIFS('all sales summary'!$I$2:$I$2047,'all sales summary'!$A$2:$A$2047,'Share city centre spend offline'!$A42,'all sales summary'!$B$2:$B$2047,'Share city centre spend offline'!H$1)</f>
        <v>0.24734995751759326</v>
      </c>
      <c r="I42" s="6">
        <f>SUMIFS('all sales summary'!$I$2:$I$2047,'all sales summary'!$A$2:$A$2047,'Share city centre spend offline'!$A42,'all sales summary'!$B$2:$B$2047,'Share city centre spend offline'!I$1)</f>
        <v>0.2469141215914048</v>
      </c>
      <c r="J42" s="6">
        <f>SUMIFS('all sales summary'!$I$2:$I$2047,'all sales summary'!$A$2:$A$2047,'Share city centre spend offline'!$A42,'all sales summary'!$B$2:$B$2047,'Share city centre spend offline'!J$1)</f>
        <v>0.24434137434273637</v>
      </c>
      <c r="K42" s="6">
        <f>SUMIFS('all sales summary'!$I$2:$I$2047,'all sales summary'!$A$2:$A$2047,'Share city centre spend offline'!$A42,'all sales summary'!$B$2:$B$2047,'Share city centre spend offline'!K$1)</f>
        <v>0.25258692190466003</v>
      </c>
      <c r="L42" s="6">
        <f>SUMIFS('all sales summary'!$I$2:$I$2047,'all sales summary'!$A$2:$A$2047,'Share city centre spend offline'!$A42,'all sales summary'!$B$2:$B$2047,'Share city centre spend offline'!L$1)</f>
        <v>0.2746469062677413</v>
      </c>
      <c r="M42" s="6">
        <f>SUMIFS('all sales summary'!$I$2:$I$2047,'all sales summary'!$A$2:$A$2047,'Share city centre spend offline'!$A42,'all sales summary'!$B$2:$B$2047,'Share city centre spend offline'!M$1)</f>
        <v>0.30385738599668566</v>
      </c>
      <c r="N42" s="6">
        <f>SUMIFS('all sales summary'!$I$2:$I$2047,'all sales summary'!$A$2:$A$2047,'Share city centre spend offline'!$A42,'all sales summary'!$B$2:$B$2047,'Share city centre spend offline'!N$1)</f>
        <v>0.2470506587443983</v>
      </c>
      <c r="O42" s="6">
        <f>SUMIFS('all sales summary'!$I$2:$I$2047,'all sales summary'!$A$2:$A$2047,'Share city centre spend offline'!$A42,'all sales summary'!$B$2:$B$2047,'Share city centre spend offline'!O$1)</f>
        <v>0.24751943362425483</v>
      </c>
      <c r="P42" s="6">
        <f>SUMIFS('all sales summary'!$I$2:$I$2047,'all sales summary'!$A$2:$A$2047,'Share city centre spend offline'!$A42,'all sales summary'!$B$2:$B$2047,'Share city centre spend offline'!P$1)</f>
        <v>0.18853761692485135</v>
      </c>
      <c r="Q42" s="6">
        <f>SUMIFS('all sales summary'!$I$2:$I$2047,'all sales summary'!$A$2:$A$2047,'Share city centre spend offline'!$A42,'all sales summary'!$B$2:$B$2047,'Share city centre spend offline'!Q$1)</f>
        <v>6.9238981918907108E-2</v>
      </c>
      <c r="R42" s="6">
        <f>SUMIFS('all sales summary'!$I$2:$I$2047,'all sales summary'!$A$2:$A$2047,'Share city centre spend offline'!$A42,'all sales summary'!$B$2:$B$2047,'Share city centre spend offline'!R$1)</f>
        <v>6.6117428804951431E-2</v>
      </c>
      <c r="S42" s="6">
        <f>SUMIFS('all sales summary'!$I$2:$I$2047,'all sales summary'!$A$2:$A$2047,'Share city centre spend offline'!$A42,'all sales summary'!$B$2:$B$2047,'Share city centre spend offline'!S$1)</f>
        <v>0.13509589483262957</v>
      </c>
      <c r="T42" s="6">
        <f>SUMIFS('all sales summary'!$I$2:$I$2047,'all sales summary'!$A$2:$A$2047,'Share city centre spend offline'!$A42,'all sales summary'!$B$2:$B$2047,'Share city centre spend offline'!T$1)</f>
        <v>0.20588281823932411</v>
      </c>
      <c r="U42" s="6">
        <f>SUMIFS('all sales summary'!$I$2:$I$2047,'all sales summary'!$A$2:$A$2047,'Share city centre spend offline'!$A42,'all sales summary'!$B$2:$B$2047,'Share city centre spend offline'!U$1)</f>
        <v>0.22602414688771563</v>
      </c>
      <c r="V42" s="6">
        <f>SUMIFS('all sales summary'!$I$2:$I$2047,'all sales summary'!$A$2:$A$2047,'Share city centre spend offline'!$A42,'all sales summary'!$B$2:$B$2047,'Share city centre spend offline'!V$1)</f>
        <v>0.22320027425768763</v>
      </c>
      <c r="W42" s="6">
        <f>SUMIFS('all sales summary'!$I$2:$I$2047,'all sales summary'!$A$2:$A$2047,'Share city centre spend offline'!$A42,'all sales summary'!$B$2:$B$2047,'Share city centre spend offline'!W$1)</f>
        <v>0.23354416694148852</v>
      </c>
      <c r="X42" s="6">
        <f>SUMIFS('all sales summary'!$I$2:$I$2047,'all sales summary'!$A$2:$A$2047,'Share city centre spend offline'!$A42,'all sales summary'!$B$2:$B$2047,'Share city centre spend offline'!X$1)</f>
        <v>0.14188237421267322</v>
      </c>
      <c r="Y42" s="6">
        <f>SUMIFS('all sales summary'!$I$2:$I$2047,'all sales summary'!$A$2:$A$2047,'Share city centre spend offline'!$A42,'all sales summary'!$B$2:$B$2047,'Share city centre spend offline'!Y$1)</f>
        <v>0.26105880648866947</v>
      </c>
      <c r="Z42" s="6">
        <f>SUMIFS('all sales summary'!$I$2:$I$2047,'all sales summary'!$A$2:$A$2047,'Share city centre spend offline'!$A42,'all sales summary'!$B$2:$B$2047,'Share city centre spend offline'!Z$1)</f>
        <v>8.5897746651836443E-2</v>
      </c>
      <c r="AA42" s="6">
        <f>SUMIFS('all sales summary'!$I$2:$I$2047,'all sales summary'!$A$2:$A$2047,'Share city centre spend offline'!$A42,'all sales summary'!$B$2:$B$2047,'Share city centre spend offline'!AA$1)</f>
        <v>8.9811473689894172E-2</v>
      </c>
      <c r="AB42" s="6">
        <f>SUMIFS('all sales summary'!$I$2:$I$2047,'all sales summary'!$A$2:$A$2047,'Share city centre spend offline'!$A42,'all sales summary'!$B$2:$B$2047,'Share city centre spend offline'!AB$1)</f>
        <v>9.7789108518975376E-2</v>
      </c>
      <c r="AC42" s="6">
        <f>SUMIFS('all sales summary'!$I$2:$I$2047,'all sales summary'!$A$2:$A$2047,'Share city centre spend offline'!$A42,'all sales summary'!$B$2:$B$2047,'Share city centre spend offline'!AC$1)</f>
        <v>0.19910249597343901</v>
      </c>
      <c r="AD42" s="6">
        <f>SUMIFS('all sales summary'!$I$2:$I$2047,'all sales summary'!$A$2:$A$2047,'Share city centre spend offline'!$A42,'all sales summary'!$B$2:$B$2047,'Share city centre spend offline'!AD$1)</f>
        <v>0.22274065659951892</v>
      </c>
      <c r="AE42" s="6">
        <f>SUMIFS('all sales summary'!$I$2:$I$2047,'all sales summary'!$A$2:$A$2047,'Share city centre spend offline'!$A42,'all sales summary'!$B$2:$B$2047,'Share city centre spend offline'!AE$1)</f>
        <v>0.23100041993694598</v>
      </c>
      <c r="AF42" s="6">
        <f>SUMIFS('all sales summary'!$I$2:$I$2047,'all sales summary'!$A$2:$A$2047,'Share city centre spend offline'!$A42,'all sales summary'!$B$2:$B$2047,'Share city centre spend offline'!AF$1)</f>
        <v>0.22829837341328327</v>
      </c>
      <c r="AG42" s="6">
        <f>SUMIFS('all sales summary'!$I$2:$I$2047,'all sales summary'!$A$2:$A$2047,'Share city centre spend offline'!$A42,'all sales summary'!$B$2:$B$2047,'Share city centre spend offline'!AG$1)</f>
        <v>0.24233108149550478</v>
      </c>
      <c r="AH42" s="6">
        <f>SUMIFS('all sales summary'!$I$2:$I$2047,'all sales summary'!$A$2:$A$2047,'Share city centre spend offline'!$A42,'all sales summary'!$B$2:$B$2047,'Share city centre spend offline'!AH$1)</f>
        <v>0.23435784932506606</v>
      </c>
      <c r="AI42" s="12">
        <f t="shared" si="0"/>
        <v>-1.0694435619811955</v>
      </c>
      <c r="AJ42" s="20">
        <f t="shared" si="1"/>
        <v>-0.99835250176703028</v>
      </c>
    </row>
    <row r="43" spans="1:36" x14ac:dyDescent="0.25">
      <c r="A43" t="s">
        <v>48</v>
      </c>
      <c r="B43" s="6">
        <f>SUMIFS('all sales summary'!$I$2:$I$2047,'all sales summary'!$A$2:$A$2047,'Share city centre spend offline'!$A43,'all sales summary'!$B$2:$B$2047,'Share city centre spend offline'!B$1)</f>
        <v>0.15041486236704329</v>
      </c>
      <c r="C43" s="6">
        <f>SUMIFS('all sales summary'!$I$2:$I$2047,'all sales summary'!$A$2:$A$2047,'Share city centre spend offline'!$A43,'all sales summary'!$B$2:$B$2047,'Share city centre spend offline'!C$1)</f>
        <v>0.15721610980617923</v>
      </c>
      <c r="D43" s="6">
        <f>SUMIFS('all sales summary'!$I$2:$I$2047,'all sales summary'!$A$2:$A$2047,'Share city centre spend offline'!$A43,'all sales summary'!$B$2:$B$2047,'Share city centre spend offline'!D$1)</f>
        <v>0.15499377129796732</v>
      </c>
      <c r="E43" s="6">
        <f>SUMIFS('all sales summary'!$I$2:$I$2047,'all sales summary'!$A$2:$A$2047,'Share city centre spend offline'!$A43,'all sales summary'!$B$2:$B$2047,'Share city centre spend offline'!E$1)</f>
        <v>0.15001122118175358</v>
      </c>
      <c r="F43" s="6">
        <f>SUMIFS('all sales summary'!$I$2:$I$2047,'all sales summary'!$A$2:$A$2047,'Share city centre spend offline'!$A43,'all sales summary'!$B$2:$B$2047,'Share city centre spend offline'!F$1)</f>
        <v>0.15519623159013698</v>
      </c>
      <c r="G43" s="6">
        <f>SUMIFS('all sales summary'!$I$2:$I$2047,'all sales summary'!$A$2:$A$2047,'Share city centre spend offline'!$A43,'all sales summary'!$B$2:$B$2047,'Share city centre spend offline'!G$1)</f>
        <v>0.15574421739217745</v>
      </c>
      <c r="H43" s="6">
        <f>SUMIFS('all sales summary'!$I$2:$I$2047,'all sales summary'!$A$2:$A$2047,'Share city centre spend offline'!$A43,'all sales summary'!$B$2:$B$2047,'Share city centre spend offline'!H$1)</f>
        <v>0.15020304893229811</v>
      </c>
      <c r="I43" s="6">
        <f>SUMIFS('all sales summary'!$I$2:$I$2047,'all sales summary'!$A$2:$A$2047,'Share city centre spend offline'!$A43,'all sales summary'!$B$2:$B$2047,'Share city centre spend offline'!I$1)</f>
        <v>0.14964246732834163</v>
      </c>
      <c r="J43" s="6">
        <f>SUMIFS('all sales summary'!$I$2:$I$2047,'all sales summary'!$A$2:$A$2047,'Share city centre spend offline'!$A43,'all sales summary'!$B$2:$B$2047,'Share city centre spend offline'!J$1)</f>
        <v>0.15374404834296881</v>
      </c>
      <c r="K43" s="6">
        <f>SUMIFS('all sales summary'!$I$2:$I$2047,'all sales summary'!$A$2:$A$2047,'Share city centre spend offline'!$A43,'all sales summary'!$B$2:$B$2047,'Share city centre spend offline'!K$1)</f>
        <v>0.16396277277201943</v>
      </c>
      <c r="L43" s="6">
        <f>SUMIFS('all sales summary'!$I$2:$I$2047,'all sales summary'!$A$2:$A$2047,'Share city centre spend offline'!$A43,'all sales summary'!$B$2:$B$2047,'Share city centre spend offline'!L$1)</f>
        <v>0.16973721338674913</v>
      </c>
      <c r="M43" s="6">
        <f>SUMIFS('all sales summary'!$I$2:$I$2047,'all sales summary'!$A$2:$A$2047,'Share city centre spend offline'!$A43,'all sales summary'!$B$2:$B$2047,'Share city centre spend offline'!M$1)</f>
        <v>0.18796792013927446</v>
      </c>
      <c r="N43" s="6">
        <f>SUMIFS('all sales summary'!$I$2:$I$2047,'all sales summary'!$A$2:$A$2047,'Share city centre spend offline'!$A43,'all sales summary'!$B$2:$B$2047,'Share city centre spend offline'!N$1)</f>
        <v>0.14635943705176047</v>
      </c>
      <c r="O43" s="6">
        <f>SUMIFS('all sales summary'!$I$2:$I$2047,'all sales summary'!$A$2:$A$2047,'Share city centre spend offline'!$A43,'all sales summary'!$B$2:$B$2047,'Share city centre spend offline'!O$1)</f>
        <v>0.15375981989445126</v>
      </c>
      <c r="P43" s="6">
        <f>SUMIFS('all sales summary'!$I$2:$I$2047,'all sales summary'!$A$2:$A$2047,'Share city centre spend offline'!$A43,'all sales summary'!$B$2:$B$2047,'Share city centre spend offline'!P$1)</f>
        <v>0.10907239258239959</v>
      </c>
      <c r="Q43" s="6">
        <f>SUMIFS('all sales summary'!$I$2:$I$2047,'all sales summary'!$A$2:$A$2047,'Share city centre spend offline'!$A43,'all sales summary'!$B$2:$B$2047,'Share city centre spend offline'!Q$1)</f>
        <v>3.4682676632858504E-2</v>
      </c>
      <c r="R43" s="6">
        <f>SUMIFS('all sales summary'!$I$2:$I$2047,'all sales summary'!$A$2:$A$2047,'Share city centre spend offline'!$A43,'all sales summary'!$B$2:$B$2047,'Share city centre spend offline'!R$1)</f>
        <v>3.6080428147558657E-2</v>
      </c>
      <c r="S43" s="6">
        <f>SUMIFS('all sales summary'!$I$2:$I$2047,'all sales summary'!$A$2:$A$2047,'Share city centre spend offline'!$A43,'all sales summary'!$B$2:$B$2047,'Share city centre spend offline'!S$1)</f>
        <v>5.8617252397996228E-2</v>
      </c>
      <c r="T43" s="6">
        <f>SUMIFS('all sales summary'!$I$2:$I$2047,'all sales summary'!$A$2:$A$2047,'Share city centre spend offline'!$A43,'all sales summary'!$B$2:$B$2047,'Share city centre spend offline'!T$1)</f>
        <v>9.9793299812375794E-2</v>
      </c>
      <c r="U43" s="6">
        <f>SUMIFS('all sales summary'!$I$2:$I$2047,'all sales summary'!$A$2:$A$2047,'Share city centre spend offline'!$A43,'all sales summary'!$B$2:$B$2047,'Share city centre spend offline'!U$1)</f>
        <v>0.11673774412393982</v>
      </c>
      <c r="V43" s="6">
        <f>SUMIFS('all sales summary'!$I$2:$I$2047,'all sales summary'!$A$2:$A$2047,'Share city centre spend offline'!$A43,'all sales summary'!$B$2:$B$2047,'Share city centre spend offline'!V$1)</f>
        <v>0.11617181309240796</v>
      </c>
      <c r="W43" s="6">
        <f>SUMIFS('all sales summary'!$I$2:$I$2047,'all sales summary'!$A$2:$A$2047,'Share city centre spend offline'!$A43,'all sales summary'!$B$2:$B$2047,'Share city centre spend offline'!W$1)</f>
        <v>0.1099656552566252</v>
      </c>
      <c r="X43" s="6">
        <f>SUMIFS('all sales summary'!$I$2:$I$2047,'all sales summary'!$A$2:$A$2047,'Share city centre spend offline'!$A43,'all sales summary'!$B$2:$B$2047,'Share city centre spend offline'!X$1)</f>
        <v>6.2748252302690558E-2</v>
      </c>
      <c r="Y43" s="6">
        <f>SUMIFS('all sales summary'!$I$2:$I$2047,'all sales summary'!$A$2:$A$2047,'Share city centre spend offline'!$A43,'all sales summary'!$B$2:$B$2047,'Share city centre spend offline'!Y$1)</f>
        <v>0.12231215640751621</v>
      </c>
      <c r="Z43" s="6">
        <f>SUMIFS('all sales summary'!$I$2:$I$2047,'all sales summary'!$A$2:$A$2047,'Share city centre spend offline'!$A43,'all sales summary'!$B$2:$B$2047,'Share city centre spend offline'!Z$1)</f>
        <v>4.4808087928187475E-2</v>
      </c>
      <c r="AA43" s="6">
        <f>SUMIFS('all sales summary'!$I$2:$I$2047,'all sales summary'!$A$2:$A$2047,'Share city centre spend offline'!$A43,'all sales summary'!$B$2:$B$2047,'Share city centre spend offline'!AA$1)</f>
        <v>4.9147300486218015E-2</v>
      </c>
      <c r="AB43" s="6">
        <f>SUMIFS('all sales summary'!$I$2:$I$2047,'all sales summary'!$A$2:$A$2047,'Share city centre spend offline'!$A43,'all sales summary'!$B$2:$B$2047,'Share city centre spend offline'!AB$1)</f>
        <v>5.0450302140108698E-2</v>
      </c>
      <c r="AC43" s="6">
        <f>SUMIFS('all sales summary'!$I$2:$I$2047,'all sales summary'!$A$2:$A$2047,'Share city centre spend offline'!$A43,'all sales summary'!$B$2:$B$2047,'Share city centre spend offline'!AC$1)</f>
        <v>9.5534122130284407E-2</v>
      </c>
      <c r="AD43" s="6">
        <f>SUMIFS('all sales summary'!$I$2:$I$2047,'all sales summary'!$A$2:$A$2047,'Share city centre spend offline'!$A43,'all sales summary'!$B$2:$B$2047,'Share city centre spend offline'!AD$1)</f>
        <v>0.11735179062077941</v>
      </c>
      <c r="AE43" s="6">
        <f>SUMIFS('all sales summary'!$I$2:$I$2047,'all sales summary'!$A$2:$A$2047,'Share city centre spend offline'!$A43,'all sales summary'!$B$2:$B$2047,'Share city centre spend offline'!AE$1)</f>
        <v>0.12036648554389549</v>
      </c>
      <c r="AF43" s="6">
        <f>SUMIFS('all sales summary'!$I$2:$I$2047,'all sales summary'!$A$2:$A$2047,'Share city centre spend offline'!$A43,'all sales summary'!$B$2:$B$2047,'Share city centre spend offline'!AF$1)</f>
        <v>0.12449228616294931</v>
      </c>
      <c r="AG43" s="6">
        <f>SUMIFS('all sales summary'!$I$2:$I$2047,'all sales summary'!$A$2:$A$2047,'Share city centre spend offline'!$A43,'all sales summary'!$B$2:$B$2047,'Share city centre spend offline'!AG$1)</f>
        <v>0.13686099052043263</v>
      </c>
      <c r="AH43" s="6">
        <f>SUMIFS('all sales summary'!$I$2:$I$2047,'all sales summary'!$A$2:$A$2047,'Share city centre spend offline'!$A43,'all sales summary'!$B$2:$B$2047,'Share city centre spend offline'!AH$1)</f>
        <v>0.13987981654947426</v>
      </c>
      <c r="AI43" s="12">
        <f t="shared" si="0"/>
        <v>-1.0535045817569033</v>
      </c>
      <c r="AJ43" s="20">
        <f t="shared" si="1"/>
        <v>-1.3864231793494552</v>
      </c>
    </row>
    <row r="44" spans="1:36" x14ac:dyDescent="0.25">
      <c r="A44" t="s">
        <v>49</v>
      </c>
      <c r="B44" s="6">
        <f>SUMIFS('all sales summary'!$I$2:$I$2047,'all sales summary'!$A$2:$A$2047,'Share city centre spend offline'!$A44,'all sales summary'!$B$2:$B$2047,'Share city centre spend offline'!B$1)</f>
        <v>0.19713814189170292</v>
      </c>
      <c r="C44" s="6">
        <f>SUMIFS('all sales summary'!$I$2:$I$2047,'all sales summary'!$A$2:$A$2047,'Share city centre spend offline'!$A44,'all sales summary'!$B$2:$B$2047,'Share city centre spend offline'!C$1)</f>
        <v>0.20543977528031201</v>
      </c>
      <c r="D44" s="6">
        <f>SUMIFS('all sales summary'!$I$2:$I$2047,'all sales summary'!$A$2:$A$2047,'Share city centre spend offline'!$A44,'all sales summary'!$B$2:$B$2047,'Share city centre spend offline'!D$1)</f>
        <v>0.19418600926250376</v>
      </c>
      <c r="E44" s="6">
        <f>SUMIFS('all sales summary'!$I$2:$I$2047,'all sales summary'!$A$2:$A$2047,'Share city centre spend offline'!$A44,'all sales summary'!$B$2:$B$2047,'Share city centre spend offline'!E$1)</f>
        <v>0.19241989020661568</v>
      </c>
      <c r="F44" s="6">
        <f>SUMIFS('all sales summary'!$I$2:$I$2047,'all sales summary'!$A$2:$A$2047,'Share city centre spend offline'!$A44,'all sales summary'!$B$2:$B$2047,'Share city centre spend offline'!F$1)</f>
        <v>0.20072258823565733</v>
      </c>
      <c r="G44" s="6">
        <f>SUMIFS('all sales summary'!$I$2:$I$2047,'all sales summary'!$A$2:$A$2047,'Share city centre spend offline'!$A44,'all sales summary'!$B$2:$B$2047,'Share city centre spend offline'!G$1)</f>
        <v>0.20118903470753169</v>
      </c>
      <c r="H44" s="6">
        <f>SUMIFS('all sales summary'!$I$2:$I$2047,'all sales summary'!$A$2:$A$2047,'Share city centre spend offline'!$A44,'all sales summary'!$B$2:$B$2047,'Share city centre spend offline'!H$1)</f>
        <v>0.18528686779647047</v>
      </c>
      <c r="I44" s="6">
        <f>SUMIFS('all sales summary'!$I$2:$I$2047,'all sales summary'!$A$2:$A$2047,'Share city centre spend offline'!$A44,'all sales summary'!$B$2:$B$2047,'Share city centre spend offline'!I$1)</f>
        <v>0.18905785626762922</v>
      </c>
      <c r="J44" s="6">
        <f>SUMIFS('all sales summary'!$I$2:$I$2047,'all sales summary'!$A$2:$A$2047,'Share city centre spend offline'!$A44,'all sales summary'!$B$2:$B$2047,'Share city centre spend offline'!J$1)</f>
        <v>0.18850701654602731</v>
      </c>
      <c r="K44" s="6">
        <f>SUMIFS('all sales summary'!$I$2:$I$2047,'all sales summary'!$A$2:$A$2047,'Share city centre spend offline'!$A44,'all sales summary'!$B$2:$B$2047,'Share city centre spend offline'!K$1)</f>
        <v>0.20536806781589501</v>
      </c>
      <c r="L44" s="6">
        <f>SUMIFS('all sales summary'!$I$2:$I$2047,'all sales summary'!$A$2:$A$2047,'Share city centre spend offline'!$A44,'all sales summary'!$B$2:$B$2047,'Share city centre spend offline'!L$1)</f>
        <v>0.21094674339202146</v>
      </c>
      <c r="M44" s="6">
        <f>SUMIFS('all sales summary'!$I$2:$I$2047,'all sales summary'!$A$2:$A$2047,'Share city centre spend offline'!$A44,'all sales summary'!$B$2:$B$2047,'Share city centre spend offline'!M$1)</f>
        <v>0.22125044557060988</v>
      </c>
      <c r="N44" s="6">
        <f>SUMIFS('all sales summary'!$I$2:$I$2047,'all sales summary'!$A$2:$A$2047,'Share city centre spend offline'!$A44,'all sales summary'!$B$2:$B$2047,'Share city centre spend offline'!N$1)</f>
        <v>0.1949660192433679</v>
      </c>
      <c r="O44" s="6">
        <f>SUMIFS('all sales summary'!$I$2:$I$2047,'all sales summary'!$A$2:$A$2047,'Share city centre spend offline'!$A44,'all sales summary'!$B$2:$B$2047,'Share city centre spend offline'!O$1)</f>
        <v>0.20462698982925021</v>
      </c>
      <c r="P44" s="6">
        <f>SUMIFS('all sales summary'!$I$2:$I$2047,'all sales summary'!$A$2:$A$2047,'Share city centre spend offline'!$A44,'all sales summary'!$B$2:$B$2047,'Share city centre spend offline'!P$1)</f>
        <v>0.15601619889990495</v>
      </c>
      <c r="Q44" s="6">
        <f>SUMIFS('all sales summary'!$I$2:$I$2047,'all sales summary'!$A$2:$A$2047,'Share city centre spend offline'!$A44,'all sales summary'!$B$2:$B$2047,'Share city centre spend offline'!Q$1)</f>
        <v>6.3430937290207795E-2</v>
      </c>
      <c r="R44" s="6">
        <f>SUMIFS('all sales summary'!$I$2:$I$2047,'all sales summary'!$A$2:$A$2047,'Share city centre spend offline'!$A44,'all sales summary'!$B$2:$B$2047,'Share city centre spend offline'!R$1)</f>
        <v>6.3056232474064514E-2</v>
      </c>
      <c r="S44" s="6">
        <f>SUMIFS('all sales summary'!$I$2:$I$2047,'all sales summary'!$A$2:$A$2047,'Share city centre spend offline'!$A44,'all sales summary'!$B$2:$B$2047,'Share city centre spend offline'!S$1)</f>
        <v>9.1979297101196927E-2</v>
      </c>
      <c r="T44" s="6">
        <f>SUMIFS('all sales summary'!$I$2:$I$2047,'all sales summary'!$A$2:$A$2047,'Share city centre spend offline'!$A44,'all sales summary'!$B$2:$B$2047,'Share city centre spend offline'!T$1)</f>
        <v>0.14124821443223423</v>
      </c>
      <c r="U44" s="6">
        <f>SUMIFS('all sales summary'!$I$2:$I$2047,'all sales summary'!$A$2:$A$2047,'Share city centre spend offline'!$A44,'all sales summary'!$B$2:$B$2047,'Share city centre spend offline'!U$1)</f>
        <v>0.1686691272042653</v>
      </c>
      <c r="V44" s="6">
        <f>SUMIFS('all sales summary'!$I$2:$I$2047,'all sales summary'!$A$2:$A$2047,'Share city centre spend offline'!$A44,'all sales summary'!$B$2:$B$2047,'Share city centre spend offline'!V$1)</f>
        <v>0.15879168706233007</v>
      </c>
      <c r="W44" s="6">
        <f>SUMIFS('all sales summary'!$I$2:$I$2047,'all sales summary'!$A$2:$A$2047,'Share city centre spend offline'!$A44,'all sales summary'!$B$2:$B$2047,'Share city centre spend offline'!W$1)</f>
        <v>0.16975079992966569</v>
      </c>
      <c r="X44" s="6">
        <f>SUMIFS('all sales summary'!$I$2:$I$2047,'all sales summary'!$A$2:$A$2047,'Share city centre spend offline'!$A44,'all sales summary'!$B$2:$B$2047,'Share city centre spend offline'!X$1)</f>
        <v>0.13033231369460807</v>
      </c>
      <c r="Y44" s="6">
        <f>SUMIFS('all sales summary'!$I$2:$I$2047,'all sales summary'!$A$2:$A$2047,'Share city centre spend offline'!$A44,'all sales summary'!$B$2:$B$2047,'Share city centre spend offline'!Y$1)</f>
        <v>0.17432320029023085</v>
      </c>
      <c r="Z44" s="6">
        <f>SUMIFS('all sales summary'!$I$2:$I$2047,'all sales summary'!$A$2:$A$2047,'Share city centre spend offline'!$A44,'all sales summary'!$B$2:$B$2047,'Share city centre spend offline'!Z$1)</f>
        <v>8.8794330570242108E-2</v>
      </c>
      <c r="AA44" s="6">
        <f>SUMIFS('all sales summary'!$I$2:$I$2047,'all sales summary'!$A$2:$A$2047,'Share city centre spend offline'!$A44,'all sales summary'!$B$2:$B$2047,'Share city centre spend offline'!AA$1)</f>
        <v>9.3178720870936191E-2</v>
      </c>
      <c r="AB44" s="6">
        <f>SUMIFS('all sales summary'!$I$2:$I$2047,'all sales summary'!$A$2:$A$2047,'Share city centre spend offline'!$A44,'all sales summary'!$B$2:$B$2047,'Share city centre spend offline'!AB$1)</f>
        <v>9.4955714700652019E-2</v>
      </c>
      <c r="AC44" s="6">
        <f>SUMIFS('all sales summary'!$I$2:$I$2047,'all sales summary'!$A$2:$A$2047,'Share city centre spend offline'!$A44,'all sales summary'!$B$2:$B$2047,'Share city centre spend offline'!AC$1)</f>
        <v>0.13712405148273019</v>
      </c>
      <c r="AD44" s="6">
        <f>SUMIFS('all sales summary'!$I$2:$I$2047,'all sales summary'!$A$2:$A$2047,'Share city centre spend offline'!$A44,'all sales summary'!$B$2:$B$2047,'Share city centre spend offline'!AD$1)</f>
        <v>0.15671014839335581</v>
      </c>
      <c r="AE44" s="6">
        <f>SUMIFS('all sales summary'!$I$2:$I$2047,'all sales summary'!$A$2:$A$2047,'Share city centre spend offline'!$A44,'all sales summary'!$B$2:$B$2047,'Share city centre spend offline'!AE$1)</f>
        <v>0.1755783784076112</v>
      </c>
      <c r="AF44" s="6">
        <f>SUMIFS('all sales summary'!$I$2:$I$2047,'all sales summary'!$A$2:$A$2047,'Share city centre spend offline'!$A44,'all sales summary'!$B$2:$B$2047,'Share city centre spend offline'!AF$1)</f>
        <v>0.16572236358852557</v>
      </c>
      <c r="AG44" s="6">
        <f>SUMIFS('all sales summary'!$I$2:$I$2047,'all sales summary'!$A$2:$A$2047,'Share city centre spend offline'!$A44,'all sales summary'!$B$2:$B$2047,'Share city centre spend offline'!AG$1)</f>
        <v>0.18247142657828755</v>
      </c>
      <c r="AH44" s="6">
        <f>SUMIFS('all sales summary'!$I$2:$I$2047,'all sales summary'!$A$2:$A$2047,'Share city centre spend offline'!$A44,'all sales summary'!$B$2:$B$2047,'Share city centre spend offline'!AH$1)</f>
        <v>0.17795816147849788</v>
      </c>
      <c r="AI44" s="12">
        <f t="shared" si="0"/>
        <v>-1.9179980413205038</v>
      </c>
      <c r="AJ44" s="20">
        <f t="shared" si="1"/>
        <v>-1.0548855067529423</v>
      </c>
    </row>
    <row r="45" spans="1:36" x14ac:dyDescent="0.25">
      <c r="A45" t="s">
        <v>50</v>
      </c>
      <c r="B45" s="6">
        <f>SUMIFS('all sales summary'!$I$2:$I$2047,'all sales summary'!$A$2:$A$2047,'Share city centre spend offline'!$A45,'all sales summary'!$B$2:$B$2047,'Share city centre spend offline'!B$1)</f>
        <v>0.17858171122810612</v>
      </c>
      <c r="C45" s="6">
        <f>SUMIFS('all sales summary'!$I$2:$I$2047,'all sales summary'!$A$2:$A$2047,'Share city centre spend offline'!$A45,'all sales summary'!$B$2:$B$2047,'Share city centre spend offline'!C$1)</f>
        <v>0.17781537538705913</v>
      </c>
      <c r="D45" s="6">
        <f>SUMIFS('all sales summary'!$I$2:$I$2047,'all sales summary'!$A$2:$A$2047,'Share city centre spend offline'!$A45,'all sales summary'!$B$2:$B$2047,'Share city centre spend offline'!D$1)</f>
        <v>0.1818402696695739</v>
      </c>
      <c r="E45" s="6">
        <f>SUMIFS('all sales summary'!$I$2:$I$2047,'all sales summary'!$A$2:$A$2047,'Share city centre spend offline'!$A45,'all sales summary'!$B$2:$B$2047,'Share city centre spend offline'!E$1)</f>
        <v>0.18004943632372095</v>
      </c>
      <c r="F45" s="6">
        <f>SUMIFS('all sales summary'!$I$2:$I$2047,'all sales summary'!$A$2:$A$2047,'Share city centre spend offline'!$A45,'all sales summary'!$B$2:$B$2047,'Share city centre spend offline'!F$1)</f>
        <v>0.18146188380003478</v>
      </c>
      <c r="G45" s="6">
        <f>SUMIFS('all sales summary'!$I$2:$I$2047,'all sales summary'!$A$2:$A$2047,'Share city centre spend offline'!$A45,'all sales summary'!$B$2:$B$2047,'Share city centre spend offline'!G$1)</f>
        <v>0.1806668163740357</v>
      </c>
      <c r="H45" s="6">
        <f>SUMIFS('all sales summary'!$I$2:$I$2047,'all sales summary'!$A$2:$A$2047,'Share city centre spend offline'!$A45,'all sales summary'!$B$2:$B$2047,'Share city centre spend offline'!H$1)</f>
        <v>0.17688503758519478</v>
      </c>
      <c r="I45" s="6">
        <f>SUMIFS('all sales summary'!$I$2:$I$2047,'all sales summary'!$A$2:$A$2047,'Share city centre spend offline'!$A45,'all sales summary'!$B$2:$B$2047,'Share city centre spend offline'!I$1)</f>
        <v>0.179135809252705</v>
      </c>
      <c r="J45" s="6">
        <f>SUMIFS('all sales summary'!$I$2:$I$2047,'all sales summary'!$A$2:$A$2047,'Share city centre spend offline'!$A45,'all sales summary'!$B$2:$B$2047,'Share city centre spend offline'!J$1)</f>
        <v>0.16919765390399805</v>
      </c>
      <c r="K45" s="6">
        <f>SUMIFS('all sales summary'!$I$2:$I$2047,'all sales summary'!$A$2:$A$2047,'Share city centre spend offline'!$A45,'all sales summary'!$B$2:$B$2047,'Share city centre spend offline'!K$1)</f>
        <v>0.17766178378367611</v>
      </c>
      <c r="L45" s="6">
        <f>SUMIFS('all sales summary'!$I$2:$I$2047,'all sales summary'!$A$2:$A$2047,'Share city centre spend offline'!$A45,'all sales summary'!$B$2:$B$2047,'Share city centre spend offline'!L$1)</f>
        <v>0.19623168057686219</v>
      </c>
      <c r="M45" s="6">
        <f>SUMIFS('all sales summary'!$I$2:$I$2047,'all sales summary'!$A$2:$A$2047,'Share city centre spend offline'!$A45,'all sales summary'!$B$2:$B$2047,'Share city centre spend offline'!M$1)</f>
        <v>0.22352295296760658</v>
      </c>
      <c r="N45" s="6">
        <f>SUMIFS('all sales summary'!$I$2:$I$2047,'all sales summary'!$A$2:$A$2047,'Share city centre spend offline'!$A45,'all sales summary'!$B$2:$B$2047,'Share city centre spend offline'!N$1)</f>
        <v>0.16536939605233283</v>
      </c>
      <c r="O45" s="6">
        <f>SUMIFS('all sales summary'!$I$2:$I$2047,'all sales summary'!$A$2:$A$2047,'Share city centre spend offline'!$A45,'all sales summary'!$B$2:$B$2047,'Share city centre spend offline'!O$1)</f>
        <v>0.17891745698568079</v>
      </c>
      <c r="P45" s="6">
        <f>SUMIFS('all sales summary'!$I$2:$I$2047,'all sales summary'!$A$2:$A$2047,'Share city centre spend offline'!$A45,'all sales summary'!$B$2:$B$2047,'Share city centre spend offline'!P$1)</f>
        <v>0.14656197427536308</v>
      </c>
      <c r="Q45" s="6">
        <f>SUMIFS('all sales summary'!$I$2:$I$2047,'all sales summary'!$A$2:$A$2047,'Share city centre spend offline'!$A45,'all sales summary'!$B$2:$B$2047,'Share city centre spend offline'!Q$1)</f>
        <v>0.11518327677652729</v>
      </c>
      <c r="R45" s="6">
        <f>SUMIFS('all sales summary'!$I$2:$I$2047,'all sales summary'!$A$2:$A$2047,'Share city centre spend offline'!$A45,'all sales summary'!$B$2:$B$2047,'Share city centre spend offline'!R$1)</f>
        <v>9.8370511904767879E-2</v>
      </c>
      <c r="S45" s="6">
        <f>SUMIFS('all sales summary'!$I$2:$I$2047,'all sales summary'!$A$2:$A$2047,'Share city centre spend offline'!$A45,'all sales summary'!$B$2:$B$2047,'Share city centre spend offline'!S$1)</f>
        <v>0.10541669393772983</v>
      </c>
      <c r="T45" s="6">
        <f>SUMIFS('all sales summary'!$I$2:$I$2047,'all sales summary'!$A$2:$A$2047,'Share city centre spend offline'!$A45,'all sales summary'!$B$2:$B$2047,'Share city centre spend offline'!T$1)</f>
        <v>0.13420380669789825</v>
      </c>
      <c r="U45" s="6">
        <f>SUMIFS('all sales summary'!$I$2:$I$2047,'all sales summary'!$A$2:$A$2047,'Share city centre spend offline'!$A45,'all sales summary'!$B$2:$B$2047,'Share city centre spend offline'!U$1)</f>
        <v>0.15216334128111314</v>
      </c>
      <c r="V45" s="6">
        <f>SUMIFS('all sales summary'!$I$2:$I$2047,'all sales summary'!$A$2:$A$2047,'Share city centre spend offline'!$A45,'all sales summary'!$B$2:$B$2047,'Share city centre spend offline'!V$1)</f>
        <v>0.14106154901376322</v>
      </c>
      <c r="W45" s="6">
        <f>SUMIFS('all sales summary'!$I$2:$I$2047,'all sales summary'!$A$2:$A$2047,'Share city centre spend offline'!$A45,'all sales summary'!$B$2:$B$2047,'Share city centre spend offline'!W$1)</f>
        <v>0.15328946732119175</v>
      </c>
      <c r="X45" s="6">
        <f>SUMIFS('all sales summary'!$I$2:$I$2047,'all sales summary'!$A$2:$A$2047,'Share city centre spend offline'!$A45,'all sales summary'!$B$2:$B$2047,'Share city centre spend offline'!X$1)</f>
        <v>0.1216128591312112</v>
      </c>
      <c r="Y45" s="6">
        <f>SUMIFS('all sales summary'!$I$2:$I$2047,'all sales summary'!$A$2:$A$2047,'Share city centre spend offline'!$A45,'all sales summary'!$B$2:$B$2047,'Share city centre spend offline'!Y$1)</f>
        <v>0.17994605442404188</v>
      </c>
      <c r="Z45" s="6">
        <f>SUMIFS('all sales summary'!$I$2:$I$2047,'all sales summary'!$A$2:$A$2047,'Share city centre spend offline'!$A45,'all sales summary'!$B$2:$B$2047,'Share city centre spend offline'!Z$1)</f>
        <v>0.11012210712166803</v>
      </c>
      <c r="AA45" s="6">
        <f>SUMIFS('all sales summary'!$I$2:$I$2047,'all sales summary'!$A$2:$A$2047,'Share city centre spend offline'!$A45,'all sales summary'!$B$2:$B$2047,'Share city centre spend offline'!AA$1)</f>
        <v>0.11700775165305108</v>
      </c>
      <c r="AB45" s="6">
        <f>SUMIFS('all sales summary'!$I$2:$I$2047,'all sales summary'!$A$2:$A$2047,'Share city centre spend offline'!$A45,'all sales summary'!$B$2:$B$2047,'Share city centre spend offline'!AB$1)</f>
        <v>0.11222290796880555</v>
      </c>
      <c r="AC45" s="6">
        <f>SUMIFS('all sales summary'!$I$2:$I$2047,'all sales summary'!$A$2:$A$2047,'Share city centre spend offline'!$A45,'all sales summary'!$B$2:$B$2047,'Share city centre spend offline'!AC$1)</f>
        <v>0.1347469609299973</v>
      </c>
      <c r="AD45" s="6">
        <f>SUMIFS('all sales summary'!$I$2:$I$2047,'all sales summary'!$A$2:$A$2047,'Share city centre spend offline'!$A45,'all sales summary'!$B$2:$B$2047,'Share city centre spend offline'!AD$1)</f>
        <v>0.14094842140005631</v>
      </c>
      <c r="AE45" s="6">
        <f>SUMIFS('all sales summary'!$I$2:$I$2047,'all sales summary'!$A$2:$A$2047,'Share city centre spend offline'!$A45,'all sales summary'!$B$2:$B$2047,'Share city centre spend offline'!AE$1)</f>
        <v>0.1444630364276703</v>
      </c>
      <c r="AF45" s="6">
        <f>SUMIFS('all sales summary'!$I$2:$I$2047,'all sales summary'!$A$2:$A$2047,'Share city centre spend offline'!$A45,'all sales summary'!$B$2:$B$2047,'Share city centre spend offline'!AF$1)</f>
        <v>0.14942773293982464</v>
      </c>
      <c r="AG45" s="6">
        <f>SUMIFS('all sales summary'!$I$2:$I$2047,'all sales summary'!$A$2:$A$2047,'Share city centre spend offline'!$A45,'all sales summary'!$B$2:$B$2047,'Share city centre spend offline'!AG$1)</f>
        <v>0.15601249453540347</v>
      </c>
      <c r="AH45" s="6">
        <f>SUMIFS('all sales summary'!$I$2:$I$2047,'all sales summary'!$A$2:$A$2047,'Share city centre spend offline'!$A45,'all sales summary'!$B$2:$B$2047,'Share city centre spend offline'!AH$1)</f>
        <v>0.15070655290035978</v>
      </c>
      <c r="AI45" s="12">
        <f t="shared" si="0"/>
        <v>-2.7875158327746341</v>
      </c>
      <c r="AJ45" s="20">
        <f t="shared" si="1"/>
        <v>-1.8491101003638266</v>
      </c>
    </row>
    <row r="46" spans="1:36" x14ac:dyDescent="0.25">
      <c r="A46" t="s">
        <v>51</v>
      </c>
      <c r="B46" s="6">
        <f>SUMIFS('all sales summary'!$I$2:$I$2047,'all sales summary'!$A$2:$A$2047,'Share city centre spend offline'!$A46,'all sales summary'!$B$2:$B$2047,'Share city centre spend offline'!B$1)</f>
        <v>0.20015994774033782</v>
      </c>
      <c r="C46" s="6">
        <f>SUMIFS('all sales summary'!$I$2:$I$2047,'all sales summary'!$A$2:$A$2047,'Share city centre spend offline'!$A46,'all sales summary'!$B$2:$B$2047,'Share city centre spend offline'!C$1)</f>
        <v>0.20012524410277532</v>
      </c>
      <c r="D46" s="6">
        <f>SUMIFS('all sales summary'!$I$2:$I$2047,'all sales summary'!$A$2:$A$2047,'Share city centre spend offline'!$A46,'all sales summary'!$B$2:$B$2047,'Share city centre spend offline'!D$1)</f>
        <v>0.20497048405726609</v>
      </c>
      <c r="E46" s="6">
        <f>SUMIFS('all sales summary'!$I$2:$I$2047,'all sales summary'!$A$2:$A$2047,'Share city centre spend offline'!$A46,'all sales summary'!$B$2:$B$2047,'Share city centre spend offline'!E$1)</f>
        <v>0.19275319253257672</v>
      </c>
      <c r="F46" s="6">
        <f>SUMIFS('all sales summary'!$I$2:$I$2047,'all sales summary'!$A$2:$A$2047,'Share city centre spend offline'!$A46,'all sales summary'!$B$2:$B$2047,'Share city centre spend offline'!F$1)</f>
        <v>0.20126793789783534</v>
      </c>
      <c r="G46" s="6">
        <f>SUMIFS('all sales summary'!$I$2:$I$2047,'all sales summary'!$A$2:$A$2047,'Share city centre spend offline'!$A46,'all sales summary'!$B$2:$B$2047,'Share city centre spend offline'!G$1)</f>
        <v>0.20496223629779717</v>
      </c>
      <c r="H46" s="6">
        <f>SUMIFS('all sales summary'!$I$2:$I$2047,'all sales summary'!$A$2:$A$2047,'Share city centre spend offline'!$A46,'all sales summary'!$B$2:$B$2047,'Share city centre spend offline'!H$1)</f>
        <v>0.19414944371517692</v>
      </c>
      <c r="I46" s="6">
        <f>SUMIFS('all sales summary'!$I$2:$I$2047,'all sales summary'!$A$2:$A$2047,'Share city centre spend offline'!$A46,'all sales summary'!$B$2:$B$2047,'Share city centre spend offline'!I$1)</f>
        <v>0.1999587884903298</v>
      </c>
      <c r="J46" s="6">
        <f>SUMIFS('all sales summary'!$I$2:$I$2047,'all sales summary'!$A$2:$A$2047,'Share city centre spend offline'!$A46,'all sales summary'!$B$2:$B$2047,'Share city centre spend offline'!J$1)</f>
        <v>0.19638010108860599</v>
      </c>
      <c r="K46" s="6">
        <f>SUMIFS('all sales summary'!$I$2:$I$2047,'all sales summary'!$A$2:$A$2047,'Share city centre spend offline'!$A46,'all sales summary'!$B$2:$B$2047,'Share city centre spend offline'!K$1)</f>
        <v>0.2006984376998063</v>
      </c>
      <c r="L46" s="6">
        <f>SUMIFS('all sales summary'!$I$2:$I$2047,'all sales summary'!$A$2:$A$2047,'Share city centre spend offline'!$A46,'all sales summary'!$B$2:$B$2047,'Share city centre spend offline'!L$1)</f>
        <v>0.21277137777477043</v>
      </c>
      <c r="M46" s="6">
        <f>SUMIFS('all sales summary'!$I$2:$I$2047,'all sales summary'!$A$2:$A$2047,'Share city centre spend offline'!$A46,'all sales summary'!$B$2:$B$2047,'Share city centre spend offline'!M$1)</f>
        <v>0.24236341709776787</v>
      </c>
      <c r="N46" s="6">
        <f>SUMIFS('all sales summary'!$I$2:$I$2047,'all sales summary'!$A$2:$A$2047,'Share city centre spend offline'!$A46,'all sales summary'!$B$2:$B$2047,'Share city centre spend offline'!N$1)</f>
        <v>0.1920810507765558</v>
      </c>
      <c r="O46" s="6">
        <f>SUMIFS('all sales summary'!$I$2:$I$2047,'all sales summary'!$A$2:$A$2047,'Share city centre spend offline'!$A46,'all sales summary'!$B$2:$B$2047,'Share city centre spend offline'!O$1)</f>
        <v>0.19509753743572045</v>
      </c>
      <c r="P46" s="6">
        <f>SUMIFS('all sales summary'!$I$2:$I$2047,'all sales summary'!$A$2:$A$2047,'Share city centre spend offline'!$A46,'all sales summary'!$B$2:$B$2047,'Share city centre spend offline'!P$1)</f>
        <v>0.15269852083348967</v>
      </c>
      <c r="Q46" s="6">
        <f>SUMIFS('all sales summary'!$I$2:$I$2047,'all sales summary'!$A$2:$A$2047,'Share city centre spend offline'!$A46,'all sales summary'!$B$2:$B$2047,'Share city centre spend offline'!Q$1)</f>
        <v>6.9572834149661408E-2</v>
      </c>
      <c r="R46" s="6">
        <f>SUMIFS('all sales summary'!$I$2:$I$2047,'all sales summary'!$A$2:$A$2047,'Share city centre spend offline'!$A46,'all sales summary'!$B$2:$B$2047,'Share city centre spend offline'!R$1)</f>
        <v>7.1362383017677292E-2</v>
      </c>
      <c r="S46" s="6">
        <f>SUMIFS('all sales summary'!$I$2:$I$2047,'all sales summary'!$A$2:$A$2047,'Share city centre spend offline'!$A46,'all sales summary'!$B$2:$B$2047,'Share city centre spend offline'!S$1)</f>
        <v>0.11435706540054252</v>
      </c>
      <c r="T46" s="6">
        <f>SUMIFS('all sales summary'!$I$2:$I$2047,'all sales summary'!$A$2:$A$2047,'Share city centre spend offline'!$A46,'all sales summary'!$B$2:$B$2047,'Share city centre spend offline'!T$1)</f>
        <v>0.16313284106194842</v>
      </c>
      <c r="U46" s="6">
        <f>SUMIFS('all sales summary'!$I$2:$I$2047,'all sales summary'!$A$2:$A$2047,'Share city centre spend offline'!$A46,'all sales summary'!$B$2:$B$2047,'Share city centre spend offline'!U$1)</f>
        <v>0.18343009670529281</v>
      </c>
      <c r="V46" s="6">
        <f>SUMIFS('all sales summary'!$I$2:$I$2047,'all sales summary'!$A$2:$A$2047,'Share city centre spend offline'!$A46,'all sales summary'!$B$2:$B$2047,'Share city centre spend offline'!V$1)</f>
        <v>0.1815850389565784</v>
      </c>
      <c r="W46" s="6">
        <f>SUMIFS('all sales summary'!$I$2:$I$2047,'all sales summary'!$A$2:$A$2047,'Share city centre spend offline'!$A46,'all sales summary'!$B$2:$B$2047,'Share city centre spend offline'!W$1)</f>
        <v>0.18353413906437085</v>
      </c>
      <c r="X46" s="6">
        <f>SUMIFS('all sales summary'!$I$2:$I$2047,'all sales summary'!$A$2:$A$2047,'Share city centre spend offline'!$A46,'all sales summary'!$B$2:$B$2047,'Share city centre spend offline'!X$1)</f>
        <v>0.11005159239813787</v>
      </c>
      <c r="Y46" s="6">
        <f>SUMIFS('all sales summary'!$I$2:$I$2047,'all sales summary'!$A$2:$A$2047,'Share city centre spend offline'!$A46,'all sales summary'!$B$2:$B$2047,'Share city centre spend offline'!Y$1)</f>
        <v>0.21898378712701264</v>
      </c>
      <c r="Z46" s="6">
        <f>SUMIFS('all sales summary'!$I$2:$I$2047,'all sales summary'!$A$2:$A$2047,'Share city centre spend offline'!$A46,'all sales summary'!$B$2:$B$2047,'Share city centre spend offline'!Z$1)</f>
        <v>9.4250908454266466E-2</v>
      </c>
      <c r="AA46" s="6">
        <f>SUMIFS('all sales summary'!$I$2:$I$2047,'all sales summary'!$A$2:$A$2047,'Share city centre spend offline'!$A46,'all sales summary'!$B$2:$B$2047,'Share city centre spend offline'!AA$1)</f>
        <v>8.6552412138631199E-2</v>
      </c>
      <c r="AB46" s="6">
        <f>SUMIFS('all sales summary'!$I$2:$I$2047,'all sales summary'!$A$2:$A$2047,'Share city centre spend offline'!$A46,'all sales summary'!$B$2:$B$2047,'Share city centre spend offline'!AB$1)</f>
        <v>8.715616877454975E-2</v>
      </c>
      <c r="AC46" s="6">
        <f>SUMIFS('all sales summary'!$I$2:$I$2047,'all sales summary'!$A$2:$A$2047,'Share city centre spend offline'!$A46,'all sales summary'!$B$2:$B$2047,'Share city centre spend offline'!AC$1)</f>
        <v>0.15962429363992375</v>
      </c>
      <c r="AD46" s="6">
        <f>SUMIFS('all sales summary'!$I$2:$I$2047,'all sales summary'!$A$2:$A$2047,'Share city centre spend offline'!$A46,'all sales summary'!$B$2:$B$2047,'Share city centre spend offline'!AD$1)</f>
        <v>0.18059676335841673</v>
      </c>
      <c r="AE46" s="6">
        <f>SUMIFS('all sales summary'!$I$2:$I$2047,'all sales summary'!$A$2:$A$2047,'Share city centre spend offline'!$A46,'all sales summary'!$B$2:$B$2047,'Share city centre spend offline'!AE$1)</f>
        <v>0.18195426364316039</v>
      </c>
      <c r="AF46" s="6">
        <f>SUMIFS('all sales summary'!$I$2:$I$2047,'all sales summary'!$A$2:$A$2047,'Share city centre spend offline'!$A46,'all sales summary'!$B$2:$B$2047,'Share city centre spend offline'!AF$1)</f>
        <v>0.1833468462771799</v>
      </c>
      <c r="AG46" s="6">
        <f>SUMIFS('all sales summary'!$I$2:$I$2047,'all sales summary'!$A$2:$A$2047,'Share city centre spend offline'!$A46,'all sales summary'!$B$2:$B$2047,'Share city centre spend offline'!AG$1)</f>
        <v>0.19488310932159553</v>
      </c>
      <c r="AH46" s="6">
        <f>SUMIFS('all sales summary'!$I$2:$I$2047,'all sales summary'!$A$2:$A$2047,'Share city centre spend offline'!$A46,'all sales summary'!$B$2:$B$2047,'Share city centre spend offline'!AH$1)</f>
        <v>0.19296104848721435</v>
      </c>
      <c r="AI46" s="12">
        <f t="shared" si="0"/>
        <v>-0.71988992531234752</v>
      </c>
      <c r="AJ46" s="20">
        <f t="shared" si="1"/>
        <v>-0.34190526013916367</v>
      </c>
    </row>
    <row r="47" spans="1:36" x14ac:dyDescent="0.25">
      <c r="A47" t="s">
        <v>52</v>
      </c>
      <c r="B47" s="6">
        <f>SUMIFS('all sales summary'!$I$2:$I$2047,'all sales summary'!$A$2:$A$2047,'Share city centre spend offline'!$A47,'all sales summary'!$B$2:$B$2047,'Share city centre spend offline'!B$1)</f>
        <v>6.819250027238645E-2</v>
      </c>
      <c r="C47" s="6">
        <f>SUMIFS('all sales summary'!$I$2:$I$2047,'all sales summary'!$A$2:$A$2047,'Share city centre spend offline'!$A47,'all sales summary'!$B$2:$B$2047,'Share city centre spend offline'!C$1)</f>
        <v>6.7981662861107961E-2</v>
      </c>
      <c r="D47" s="6">
        <f>SUMIFS('all sales summary'!$I$2:$I$2047,'all sales summary'!$A$2:$A$2047,'Share city centre spend offline'!$A47,'all sales summary'!$B$2:$B$2047,'Share city centre spend offline'!D$1)</f>
        <v>6.6972187080270126E-2</v>
      </c>
      <c r="E47" s="6">
        <f>SUMIFS('all sales summary'!$I$2:$I$2047,'all sales summary'!$A$2:$A$2047,'Share city centre spend offline'!$A47,'all sales summary'!$B$2:$B$2047,'Share city centre spend offline'!E$1)</f>
        <v>6.4653259406417085E-2</v>
      </c>
      <c r="F47" s="6">
        <f>SUMIFS('all sales summary'!$I$2:$I$2047,'all sales summary'!$A$2:$A$2047,'Share city centre spend offline'!$A47,'all sales summary'!$B$2:$B$2047,'Share city centre spend offline'!F$1)</f>
        <v>6.886485675880194E-2</v>
      </c>
      <c r="G47" s="6">
        <f>SUMIFS('all sales summary'!$I$2:$I$2047,'all sales summary'!$A$2:$A$2047,'Share city centre spend offline'!$A47,'all sales summary'!$B$2:$B$2047,'Share city centre spend offline'!G$1)</f>
        <v>6.7162731306389126E-2</v>
      </c>
      <c r="H47" s="6">
        <f>SUMIFS('all sales summary'!$I$2:$I$2047,'all sales summary'!$A$2:$A$2047,'Share city centre spend offline'!$A47,'all sales summary'!$B$2:$B$2047,'Share city centre spend offline'!H$1)</f>
        <v>6.2970558740548022E-2</v>
      </c>
      <c r="I47" s="6">
        <f>SUMIFS('all sales summary'!$I$2:$I$2047,'all sales summary'!$A$2:$A$2047,'Share city centre spend offline'!$A47,'all sales summary'!$B$2:$B$2047,'Share city centre spend offline'!I$1)</f>
        <v>6.2885225333068701E-2</v>
      </c>
      <c r="J47" s="6">
        <f>SUMIFS('all sales summary'!$I$2:$I$2047,'all sales summary'!$A$2:$A$2047,'Share city centre spend offline'!$A47,'all sales summary'!$B$2:$B$2047,'Share city centre spend offline'!J$1)</f>
        <v>7.0844638694703352E-2</v>
      </c>
      <c r="K47" s="6">
        <f>SUMIFS('all sales summary'!$I$2:$I$2047,'all sales summary'!$A$2:$A$2047,'Share city centre spend offline'!$A47,'all sales summary'!$B$2:$B$2047,'Share city centre spend offline'!K$1)</f>
        <v>7.1958760903590421E-2</v>
      </c>
      <c r="L47" s="6">
        <f>SUMIFS('all sales summary'!$I$2:$I$2047,'all sales summary'!$A$2:$A$2047,'Share city centre spend offline'!$A47,'all sales summary'!$B$2:$B$2047,'Share city centre spend offline'!L$1)</f>
        <v>7.3989414259922379E-2</v>
      </c>
      <c r="M47" s="6">
        <f>SUMIFS('all sales summary'!$I$2:$I$2047,'all sales summary'!$A$2:$A$2047,'Share city centre spend offline'!$A47,'all sales summary'!$B$2:$B$2047,'Share city centre spend offline'!M$1)</f>
        <v>8.2135349868007468E-2</v>
      </c>
      <c r="N47" s="6">
        <f>SUMIFS('all sales summary'!$I$2:$I$2047,'all sales summary'!$A$2:$A$2047,'Share city centre spend offline'!$A47,'all sales summary'!$B$2:$B$2047,'Share city centre spend offline'!N$1)</f>
        <v>6.4665612268923603E-2</v>
      </c>
      <c r="O47" s="6">
        <f>SUMIFS('all sales summary'!$I$2:$I$2047,'all sales summary'!$A$2:$A$2047,'Share city centre spend offline'!$A47,'all sales summary'!$B$2:$B$2047,'Share city centre spend offline'!O$1)</f>
        <v>6.6593453665285809E-2</v>
      </c>
      <c r="P47" s="6">
        <f>SUMIFS('all sales summary'!$I$2:$I$2047,'all sales summary'!$A$2:$A$2047,'Share city centre spend offline'!$A47,'all sales summary'!$B$2:$B$2047,'Share city centre spend offline'!P$1)</f>
        <v>5.8430362360174196E-2</v>
      </c>
      <c r="Q47" s="6">
        <f>SUMIFS('all sales summary'!$I$2:$I$2047,'all sales summary'!$A$2:$A$2047,'Share city centre spend offline'!$A47,'all sales summary'!$B$2:$B$2047,'Share city centre spend offline'!Q$1)</f>
        <v>4.7566566890085399E-2</v>
      </c>
      <c r="R47" s="6">
        <f>SUMIFS('all sales summary'!$I$2:$I$2047,'all sales summary'!$A$2:$A$2047,'Share city centre spend offline'!$A47,'all sales summary'!$B$2:$B$2047,'Share city centre spend offline'!R$1)</f>
        <v>4.3366837541302709E-2</v>
      </c>
      <c r="S47" s="6">
        <f>SUMIFS('all sales summary'!$I$2:$I$2047,'all sales summary'!$A$2:$A$2047,'Share city centre spend offline'!$A47,'all sales summary'!$B$2:$B$2047,'Share city centre spend offline'!S$1)</f>
        <v>5.4215245182740172E-2</v>
      </c>
      <c r="T47" s="6">
        <f>SUMIFS('all sales summary'!$I$2:$I$2047,'all sales summary'!$A$2:$A$2047,'Share city centre spend offline'!$A47,'all sales summary'!$B$2:$B$2047,'Share city centre spend offline'!T$1)</f>
        <v>6.0029154584538724E-2</v>
      </c>
      <c r="U47" s="6">
        <f>SUMIFS('all sales summary'!$I$2:$I$2047,'all sales summary'!$A$2:$A$2047,'Share city centre spend offline'!$A47,'all sales summary'!$B$2:$B$2047,'Share city centre spend offline'!U$1)</f>
        <v>6.0454071704645694E-2</v>
      </c>
      <c r="V47" s="6">
        <f>SUMIFS('all sales summary'!$I$2:$I$2047,'all sales summary'!$A$2:$A$2047,'Share city centre spend offline'!$A47,'all sales summary'!$B$2:$B$2047,'Share city centre spend offline'!V$1)</f>
        <v>6.2605845500853269E-2</v>
      </c>
      <c r="W47" s="6">
        <f>SUMIFS('all sales summary'!$I$2:$I$2047,'all sales summary'!$A$2:$A$2047,'Share city centre spend offline'!$A47,'all sales summary'!$B$2:$B$2047,'Share city centre spend offline'!W$1)</f>
        <v>6.7834821606862564E-2</v>
      </c>
      <c r="X47" s="6">
        <f>SUMIFS('all sales summary'!$I$2:$I$2047,'all sales summary'!$A$2:$A$2047,'Share city centre spend offline'!$A47,'all sales summary'!$B$2:$B$2047,'Share city centre spend offline'!X$1)</f>
        <v>5.3756705168595591E-2</v>
      </c>
      <c r="Y47" s="6">
        <f>SUMIFS('all sales summary'!$I$2:$I$2047,'all sales summary'!$A$2:$A$2047,'Share city centre spend offline'!$A47,'all sales summary'!$B$2:$B$2047,'Share city centre spend offline'!Y$1)</f>
        <v>7.2027985505712613E-2</v>
      </c>
      <c r="Z47" s="6">
        <f>SUMIFS('all sales summary'!$I$2:$I$2047,'all sales summary'!$A$2:$A$2047,'Share city centre spend offline'!$A47,'all sales summary'!$B$2:$B$2047,'Share city centre spend offline'!Z$1)</f>
        <v>4.8923203378620911E-2</v>
      </c>
      <c r="AA47" s="6">
        <f>SUMIFS('all sales summary'!$I$2:$I$2047,'all sales summary'!$A$2:$A$2047,'Share city centre spend offline'!$A47,'all sales summary'!$B$2:$B$2047,'Share city centre spend offline'!AA$1)</f>
        <v>4.679199229311682E-2</v>
      </c>
      <c r="AB47" s="6">
        <f>SUMIFS('all sales summary'!$I$2:$I$2047,'all sales summary'!$A$2:$A$2047,'Share city centre spend offline'!$A47,'all sales summary'!$B$2:$B$2047,'Share city centre spend offline'!AB$1)</f>
        <v>4.5261852855719077E-2</v>
      </c>
      <c r="AC47" s="6">
        <f>SUMIFS('all sales summary'!$I$2:$I$2047,'all sales summary'!$A$2:$A$2047,'Share city centre spend offline'!$A47,'all sales summary'!$B$2:$B$2047,'Share city centre spend offline'!AC$1)</f>
        <v>6.0400334823349493E-2</v>
      </c>
      <c r="AD47" s="6">
        <f>SUMIFS('all sales summary'!$I$2:$I$2047,'all sales summary'!$A$2:$A$2047,'Share city centre spend offline'!$A47,'all sales summary'!$B$2:$B$2047,'Share city centre spend offline'!AD$1)</f>
        <v>6.1363957901648052E-2</v>
      </c>
      <c r="AE47" s="6">
        <f>SUMIFS('all sales summary'!$I$2:$I$2047,'all sales summary'!$A$2:$A$2047,'Share city centre spend offline'!$A47,'all sales summary'!$B$2:$B$2047,'Share city centre spend offline'!AE$1)</f>
        <v>5.748490563097907E-2</v>
      </c>
      <c r="AF47" s="6">
        <f>SUMIFS('all sales summary'!$I$2:$I$2047,'all sales summary'!$A$2:$A$2047,'Share city centre spend offline'!$A47,'all sales summary'!$B$2:$B$2047,'Share city centre spend offline'!AF$1)</f>
        <v>5.610652148689748E-2</v>
      </c>
      <c r="AG47" s="6">
        <f>SUMIFS('all sales summary'!$I$2:$I$2047,'all sales summary'!$A$2:$A$2047,'Share city centre spend offline'!$A47,'all sales summary'!$B$2:$B$2047,'Share city centre spend offline'!AG$1)</f>
        <v>5.712223377863853E-2</v>
      </c>
      <c r="AH47" s="6">
        <f>SUMIFS('all sales summary'!$I$2:$I$2047,'all sales summary'!$A$2:$A$2047,'Share city centre spend offline'!$A47,'all sales summary'!$B$2:$B$2047,'Share city centre spend offline'!AH$1)</f>
        <v>5.9500416388224626E-2</v>
      </c>
      <c r="AI47" s="12">
        <f t="shared" si="0"/>
        <v>-0.86920838841618231</v>
      </c>
      <c r="AJ47" s="20">
        <f t="shared" si="1"/>
        <v>-1.1344222306478726</v>
      </c>
    </row>
    <row r="48" spans="1:36" x14ac:dyDescent="0.25">
      <c r="A48" t="s">
        <v>53</v>
      </c>
      <c r="B48" s="6">
        <f>SUMIFS('all sales summary'!$I$2:$I$2047,'all sales summary'!$A$2:$A$2047,'Share city centre spend offline'!$A48,'all sales summary'!$B$2:$B$2047,'Share city centre spend offline'!B$1)</f>
        <v>9.1136595765002909E-2</v>
      </c>
      <c r="C48" s="6">
        <f>SUMIFS('all sales summary'!$I$2:$I$2047,'all sales summary'!$A$2:$A$2047,'Share city centre spend offline'!$A48,'all sales summary'!$B$2:$B$2047,'Share city centre spend offline'!C$1)</f>
        <v>9.1291012253291393E-2</v>
      </c>
      <c r="D48" s="6">
        <f>SUMIFS('all sales summary'!$I$2:$I$2047,'all sales summary'!$A$2:$A$2047,'Share city centre spend offline'!$A48,'all sales summary'!$B$2:$B$2047,'Share city centre spend offline'!D$1)</f>
        <v>9.0541327779127906E-2</v>
      </c>
      <c r="E48" s="6">
        <f>SUMIFS('all sales summary'!$I$2:$I$2047,'all sales summary'!$A$2:$A$2047,'Share city centre spend offline'!$A48,'all sales summary'!$B$2:$B$2047,'Share city centre spend offline'!E$1)</f>
        <v>9.1448077686572218E-2</v>
      </c>
      <c r="F48" s="6">
        <f>SUMIFS('all sales summary'!$I$2:$I$2047,'all sales summary'!$A$2:$A$2047,'Share city centre spend offline'!$A48,'all sales summary'!$B$2:$B$2047,'Share city centre spend offline'!F$1)</f>
        <v>9.4149154309765754E-2</v>
      </c>
      <c r="G48" s="6">
        <f>SUMIFS('all sales summary'!$I$2:$I$2047,'all sales summary'!$A$2:$A$2047,'Share city centre spend offline'!$A48,'all sales summary'!$B$2:$B$2047,'Share city centre spend offline'!G$1)</f>
        <v>9.2748398835729551E-2</v>
      </c>
      <c r="H48" s="6">
        <f>SUMIFS('all sales summary'!$I$2:$I$2047,'all sales summary'!$A$2:$A$2047,'Share city centre spend offline'!$A48,'all sales summary'!$B$2:$B$2047,'Share city centre spend offline'!H$1)</f>
        <v>9.3007495190030917E-2</v>
      </c>
      <c r="I48" s="6">
        <f>SUMIFS('all sales summary'!$I$2:$I$2047,'all sales summary'!$A$2:$A$2047,'Share city centre spend offline'!$A48,'all sales summary'!$B$2:$B$2047,'Share city centre spend offline'!I$1)</f>
        <v>9.5882091772510877E-2</v>
      </c>
      <c r="J48" s="6">
        <f>SUMIFS('all sales summary'!$I$2:$I$2047,'all sales summary'!$A$2:$A$2047,'Share city centre spend offline'!$A48,'all sales summary'!$B$2:$B$2047,'Share city centre spend offline'!J$1)</f>
        <v>9.2364626324120985E-2</v>
      </c>
      <c r="K48" s="6">
        <f>SUMIFS('all sales summary'!$I$2:$I$2047,'all sales summary'!$A$2:$A$2047,'Share city centre spend offline'!$A48,'all sales summary'!$B$2:$B$2047,'Share city centre spend offline'!K$1)</f>
        <v>9.6397475293752283E-2</v>
      </c>
      <c r="L48" s="6">
        <f>SUMIFS('all sales summary'!$I$2:$I$2047,'all sales summary'!$A$2:$A$2047,'Share city centre spend offline'!$A48,'all sales summary'!$B$2:$B$2047,'Share city centre spend offline'!L$1)</f>
        <v>0.10756118647576836</v>
      </c>
      <c r="M48" s="6">
        <f>SUMIFS('all sales summary'!$I$2:$I$2047,'all sales summary'!$A$2:$A$2047,'Share city centre spend offline'!$A48,'all sales summary'!$B$2:$B$2047,'Share city centre spend offline'!M$1)</f>
        <v>0.12371524704863189</v>
      </c>
      <c r="N48" s="6">
        <f>SUMIFS('all sales summary'!$I$2:$I$2047,'all sales summary'!$A$2:$A$2047,'Share city centre spend offline'!$A48,'all sales summary'!$B$2:$B$2047,'Share city centre spend offline'!N$1)</f>
        <v>8.803407373874346E-2</v>
      </c>
      <c r="O48" s="6">
        <f>SUMIFS('all sales summary'!$I$2:$I$2047,'all sales summary'!$A$2:$A$2047,'Share city centre spend offline'!$A48,'all sales summary'!$B$2:$B$2047,'Share city centre spend offline'!O$1)</f>
        <v>9.1741476393693691E-2</v>
      </c>
      <c r="P48" s="6">
        <f>SUMIFS('all sales summary'!$I$2:$I$2047,'all sales summary'!$A$2:$A$2047,'Share city centre spend offline'!$A48,'all sales summary'!$B$2:$B$2047,'Share city centre spend offline'!P$1)</f>
        <v>7.5346952388708061E-2</v>
      </c>
      <c r="Q48" s="6">
        <f>SUMIFS('all sales summary'!$I$2:$I$2047,'all sales summary'!$A$2:$A$2047,'Share city centre spend offline'!$A48,'all sales summary'!$B$2:$B$2047,'Share city centre spend offline'!Q$1)</f>
        <v>3.8329552923263017E-2</v>
      </c>
      <c r="R48" s="6">
        <f>SUMIFS('all sales summary'!$I$2:$I$2047,'all sales summary'!$A$2:$A$2047,'Share city centre spend offline'!$A48,'all sales summary'!$B$2:$B$2047,'Share city centre spend offline'!R$1)</f>
        <v>3.7916822677998084E-2</v>
      </c>
      <c r="S48" s="6">
        <f>SUMIFS('all sales summary'!$I$2:$I$2047,'all sales summary'!$A$2:$A$2047,'Share city centre spend offline'!$A48,'all sales summary'!$B$2:$B$2047,'Share city centre spend offline'!S$1)</f>
        <v>5.2811591862162756E-2</v>
      </c>
      <c r="T48" s="6">
        <f>SUMIFS('all sales summary'!$I$2:$I$2047,'all sales summary'!$A$2:$A$2047,'Share city centre spend offline'!$A48,'all sales summary'!$B$2:$B$2047,'Share city centre spend offline'!T$1)</f>
        <v>7.3346340382005729E-2</v>
      </c>
      <c r="U48" s="6">
        <f>SUMIFS('all sales summary'!$I$2:$I$2047,'all sales summary'!$A$2:$A$2047,'Share city centre spend offline'!$A48,'all sales summary'!$B$2:$B$2047,'Share city centre spend offline'!U$1)</f>
        <v>7.6967491777659006E-2</v>
      </c>
      <c r="V48" s="6">
        <f>SUMIFS('all sales summary'!$I$2:$I$2047,'all sales summary'!$A$2:$A$2047,'Share city centre spend offline'!$A48,'all sales summary'!$B$2:$B$2047,'Share city centre spend offline'!V$1)</f>
        <v>7.3070326947069469E-2</v>
      </c>
      <c r="W48" s="6">
        <f>SUMIFS('all sales summary'!$I$2:$I$2047,'all sales summary'!$A$2:$A$2047,'Share city centre spend offline'!$A48,'all sales summary'!$B$2:$B$2047,'Share city centre spend offline'!W$1)</f>
        <v>7.8056575357508956E-2</v>
      </c>
      <c r="X48" s="6">
        <f>SUMIFS('all sales summary'!$I$2:$I$2047,'all sales summary'!$A$2:$A$2047,'Share city centre spend offline'!$A48,'all sales summary'!$B$2:$B$2047,'Share city centre spend offline'!X$1)</f>
        <v>6.3561927602735255E-2</v>
      </c>
      <c r="Y48" s="6">
        <f>SUMIFS('all sales summary'!$I$2:$I$2047,'all sales summary'!$A$2:$A$2047,'Share city centre spend offline'!$A48,'all sales summary'!$B$2:$B$2047,'Share city centre spend offline'!Y$1)</f>
        <v>0.10172033282493553</v>
      </c>
      <c r="Z48" s="6">
        <f>SUMIFS('all sales summary'!$I$2:$I$2047,'all sales summary'!$A$2:$A$2047,'Share city centre spend offline'!$A48,'all sales summary'!$B$2:$B$2047,'Share city centre spend offline'!Z$1)</f>
        <v>4.1809506404768881E-2</v>
      </c>
      <c r="AA48" s="6">
        <f>SUMIFS('all sales summary'!$I$2:$I$2047,'all sales summary'!$A$2:$A$2047,'Share city centre spend offline'!$A48,'all sales summary'!$B$2:$B$2047,'Share city centre spend offline'!AA$1)</f>
        <v>4.4347024188602681E-2</v>
      </c>
      <c r="AB48" s="6">
        <f>SUMIFS('all sales summary'!$I$2:$I$2047,'all sales summary'!$A$2:$A$2047,'Share city centre spend offline'!$A48,'all sales summary'!$B$2:$B$2047,'Share city centre spend offline'!AB$1)</f>
        <v>4.4343195574241698E-2</v>
      </c>
      <c r="AC48" s="6">
        <f>SUMIFS('all sales summary'!$I$2:$I$2047,'all sales summary'!$A$2:$A$2047,'Share city centre spend offline'!$A48,'all sales summary'!$B$2:$B$2047,'Share city centre spend offline'!AC$1)</f>
        <v>7.1086239334761714E-2</v>
      </c>
      <c r="AD48" s="6">
        <f>SUMIFS('all sales summary'!$I$2:$I$2047,'all sales summary'!$A$2:$A$2047,'Share city centre spend offline'!$A48,'all sales summary'!$B$2:$B$2047,'Share city centre spend offline'!AD$1)</f>
        <v>7.4491247650737002E-2</v>
      </c>
      <c r="AE48" s="6">
        <f>SUMIFS('all sales summary'!$I$2:$I$2047,'all sales summary'!$A$2:$A$2047,'Share city centre spend offline'!$A48,'all sales summary'!$B$2:$B$2047,'Share city centre spend offline'!AE$1)</f>
        <v>7.3437513463311982E-2</v>
      </c>
      <c r="AF48" s="6">
        <f>SUMIFS('all sales summary'!$I$2:$I$2047,'all sales summary'!$A$2:$A$2047,'Share city centre spend offline'!$A48,'all sales summary'!$B$2:$B$2047,'Share city centre spend offline'!AF$1)</f>
        <v>7.7545554637229272E-2</v>
      </c>
      <c r="AG48" s="6">
        <f>SUMIFS('all sales summary'!$I$2:$I$2047,'all sales summary'!$A$2:$A$2047,'Share city centre spend offline'!$A48,'all sales summary'!$B$2:$B$2047,'Share city centre spend offline'!AG$1)</f>
        <v>8.52664971215982E-2</v>
      </c>
      <c r="AH48" s="6">
        <f>SUMIFS('all sales summary'!$I$2:$I$2047,'all sales summary'!$A$2:$A$2047,'Share city centre spend offline'!$A48,'all sales summary'!$B$2:$B$2047,'Share city centre spend offline'!AH$1)</f>
        <v>8.3119257230823487E-2</v>
      </c>
      <c r="AI48" s="12">
        <f t="shared" si="0"/>
        <v>-0.80173385341794212</v>
      </c>
      <c r="AJ48" s="20">
        <f t="shared" si="1"/>
        <v>-0.92453690932974975</v>
      </c>
    </row>
    <row r="49" spans="1:36" x14ac:dyDescent="0.25">
      <c r="A49" t="s">
        <v>54</v>
      </c>
      <c r="B49" s="6">
        <f>SUMIFS('all sales summary'!$I$2:$I$2047,'all sales summary'!$A$2:$A$2047,'Share city centre spend offline'!$A49,'all sales summary'!$B$2:$B$2047,'Share city centre spend offline'!B$1)</f>
        <v>0.20861325431420108</v>
      </c>
      <c r="C49" s="6">
        <f>SUMIFS('all sales summary'!$I$2:$I$2047,'all sales summary'!$A$2:$A$2047,'Share city centre spend offline'!$A49,'all sales summary'!$B$2:$B$2047,'Share city centre spend offline'!C$1)</f>
        <v>0.20563838580793123</v>
      </c>
      <c r="D49" s="6">
        <f>SUMIFS('all sales summary'!$I$2:$I$2047,'all sales summary'!$A$2:$A$2047,'Share city centre spend offline'!$A49,'all sales summary'!$B$2:$B$2047,'Share city centre spend offline'!D$1)</f>
        <v>0.20457569682080332</v>
      </c>
      <c r="E49" s="6">
        <f>SUMIFS('all sales summary'!$I$2:$I$2047,'all sales summary'!$A$2:$A$2047,'Share city centre spend offline'!$A49,'all sales summary'!$B$2:$B$2047,'Share city centre spend offline'!E$1)</f>
        <v>0.20388949012870441</v>
      </c>
      <c r="F49" s="6">
        <f>SUMIFS('all sales summary'!$I$2:$I$2047,'all sales summary'!$A$2:$A$2047,'Share city centre spend offline'!$A49,'all sales summary'!$B$2:$B$2047,'Share city centre spend offline'!F$1)</f>
        <v>0.20831536707188478</v>
      </c>
      <c r="G49" s="6">
        <f>SUMIFS('all sales summary'!$I$2:$I$2047,'all sales summary'!$A$2:$A$2047,'Share city centre spend offline'!$A49,'all sales summary'!$B$2:$B$2047,'Share city centre spend offline'!G$1)</f>
        <v>0.20977529027384251</v>
      </c>
      <c r="H49" s="6">
        <f>SUMIFS('all sales summary'!$I$2:$I$2047,'all sales summary'!$A$2:$A$2047,'Share city centre spend offline'!$A49,'all sales summary'!$B$2:$B$2047,'Share city centre spend offline'!H$1)</f>
        <v>0.20784762716054664</v>
      </c>
      <c r="I49" s="6">
        <f>SUMIFS('all sales summary'!$I$2:$I$2047,'all sales summary'!$A$2:$A$2047,'Share city centre spend offline'!$A49,'all sales summary'!$B$2:$B$2047,'Share city centre spend offline'!I$1)</f>
        <v>0.21220112150452347</v>
      </c>
      <c r="J49" s="6">
        <f>SUMIFS('all sales summary'!$I$2:$I$2047,'all sales summary'!$A$2:$A$2047,'Share city centre spend offline'!$A49,'all sales summary'!$B$2:$B$2047,'Share city centre spend offline'!J$1)</f>
        <v>0.21036672314958632</v>
      </c>
      <c r="K49" s="6">
        <f>SUMIFS('all sales summary'!$I$2:$I$2047,'all sales summary'!$A$2:$A$2047,'Share city centre spend offline'!$A49,'all sales summary'!$B$2:$B$2047,'Share city centre spend offline'!K$1)</f>
        <v>0.21148959400960946</v>
      </c>
      <c r="L49" s="6">
        <f>SUMIFS('all sales summary'!$I$2:$I$2047,'all sales summary'!$A$2:$A$2047,'Share city centre spend offline'!$A49,'all sales summary'!$B$2:$B$2047,'Share city centre spend offline'!L$1)</f>
        <v>0.21840983376390491</v>
      </c>
      <c r="M49" s="6">
        <f>SUMIFS('all sales summary'!$I$2:$I$2047,'all sales summary'!$A$2:$A$2047,'Share city centre spend offline'!$A49,'all sales summary'!$B$2:$B$2047,'Share city centre spend offline'!M$1)</f>
        <v>0.24738895663863214</v>
      </c>
      <c r="N49" s="6">
        <f>SUMIFS('all sales summary'!$I$2:$I$2047,'all sales summary'!$A$2:$A$2047,'Share city centre spend offline'!$A49,'all sales summary'!$B$2:$B$2047,'Share city centre spend offline'!N$1)</f>
        <v>0.20050944123122197</v>
      </c>
      <c r="O49" s="6">
        <f>SUMIFS('all sales summary'!$I$2:$I$2047,'all sales summary'!$A$2:$A$2047,'Share city centre spend offline'!$A49,'all sales summary'!$B$2:$B$2047,'Share city centre spend offline'!O$1)</f>
        <v>0.20327607736610281</v>
      </c>
      <c r="P49" s="6">
        <f>SUMIFS('all sales summary'!$I$2:$I$2047,'all sales summary'!$A$2:$A$2047,'Share city centre spend offline'!$A49,'all sales summary'!$B$2:$B$2047,'Share city centre spend offline'!P$1)</f>
        <v>0.16021661010822721</v>
      </c>
      <c r="Q49" s="6">
        <f>SUMIFS('all sales summary'!$I$2:$I$2047,'all sales summary'!$A$2:$A$2047,'Share city centre spend offline'!$A49,'all sales summary'!$B$2:$B$2047,'Share city centre spend offline'!Q$1)</f>
        <v>9.4855138815807538E-2</v>
      </c>
      <c r="R49" s="6">
        <f>SUMIFS('all sales summary'!$I$2:$I$2047,'all sales summary'!$A$2:$A$2047,'Share city centre spend offline'!$A49,'all sales summary'!$B$2:$B$2047,'Share city centre spend offline'!R$1)</f>
        <v>8.8310451807188078E-2</v>
      </c>
      <c r="S49" s="6">
        <f>SUMIFS('all sales summary'!$I$2:$I$2047,'all sales summary'!$A$2:$A$2047,'Share city centre spend offline'!$A49,'all sales summary'!$B$2:$B$2047,'Share city centre spend offline'!S$1)</f>
        <v>0.10966987581089152</v>
      </c>
      <c r="T49" s="6">
        <f>SUMIFS('all sales summary'!$I$2:$I$2047,'all sales summary'!$A$2:$A$2047,'Share city centre spend offline'!$A49,'all sales summary'!$B$2:$B$2047,'Share city centre spend offline'!T$1)</f>
        <v>0.14383742040026234</v>
      </c>
      <c r="U49" s="6">
        <f>SUMIFS('all sales summary'!$I$2:$I$2047,'all sales summary'!$A$2:$A$2047,'Share city centre spend offline'!$A49,'all sales summary'!$B$2:$B$2047,'Share city centre spend offline'!U$1)</f>
        <v>0.17323284475012654</v>
      </c>
      <c r="V49" s="6">
        <f>SUMIFS('all sales summary'!$I$2:$I$2047,'all sales summary'!$A$2:$A$2047,'Share city centre spend offline'!$A49,'all sales summary'!$B$2:$B$2047,'Share city centre spend offline'!V$1)</f>
        <v>0.16172731933762402</v>
      </c>
      <c r="W49" s="6">
        <f>SUMIFS('all sales summary'!$I$2:$I$2047,'all sales summary'!$A$2:$A$2047,'Share city centre spend offline'!$A49,'all sales summary'!$B$2:$B$2047,'Share city centre spend offline'!W$1)</f>
        <v>0.16878637190512516</v>
      </c>
      <c r="X49" s="6">
        <f>SUMIFS('all sales summary'!$I$2:$I$2047,'all sales summary'!$A$2:$A$2047,'Share city centre spend offline'!$A49,'all sales summary'!$B$2:$B$2047,'Share city centre spend offline'!X$1)</f>
        <v>0.11740924542491454</v>
      </c>
      <c r="Y49" s="6">
        <f>SUMIFS('all sales summary'!$I$2:$I$2047,'all sales summary'!$A$2:$A$2047,'Share city centre spend offline'!$A49,'all sales summary'!$B$2:$B$2047,'Share city centre spend offline'!Y$1)</f>
        <v>0.18230882657777658</v>
      </c>
      <c r="Z49" s="6">
        <f>SUMIFS('all sales summary'!$I$2:$I$2047,'all sales summary'!$A$2:$A$2047,'Share city centre spend offline'!$A49,'all sales summary'!$B$2:$B$2047,'Share city centre spend offline'!Z$1)</f>
        <v>9.7824159249209397E-2</v>
      </c>
      <c r="AA49" s="6">
        <f>SUMIFS('all sales summary'!$I$2:$I$2047,'all sales summary'!$A$2:$A$2047,'Share city centre spend offline'!$A49,'all sales summary'!$B$2:$B$2047,'Share city centre spend offline'!AA$1)</f>
        <v>9.5058711193890019E-2</v>
      </c>
      <c r="AB49" s="6">
        <f>SUMIFS('all sales summary'!$I$2:$I$2047,'all sales summary'!$A$2:$A$2047,'Share city centre spend offline'!$A49,'all sales summary'!$B$2:$B$2047,'Share city centre spend offline'!AB$1)</f>
        <v>9.9600429778025745E-2</v>
      </c>
      <c r="AC49" s="6">
        <f>SUMIFS('all sales summary'!$I$2:$I$2047,'all sales summary'!$A$2:$A$2047,'Share city centre spend offline'!$A49,'all sales summary'!$B$2:$B$2047,'Share city centre spend offline'!AC$1)</f>
        <v>0.15232375001061338</v>
      </c>
      <c r="AD49" s="6">
        <f>SUMIFS('all sales summary'!$I$2:$I$2047,'all sales summary'!$A$2:$A$2047,'Share city centre spend offline'!$A49,'all sales summary'!$B$2:$B$2047,'Share city centre spend offline'!AD$1)</f>
        <v>0.17026097387994452</v>
      </c>
      <c r="AE49" s="6">
        <f>SUMIFS('all sales summary'!$I$2:$I$2047,'all sales summary'!$A$2:$A$2047,'Share city centre spend offline'!$A49,'all sales summary'!$B$2:$B$2047,'Share city centre spend offline'!AE$1)</f>
        <v>0.16890157179185647</v>
      </c>
      <c r="AF49" s="6">
        <f>SUMIFS('all sales summary'!$I$2:$I$2047,'all sales summary'!$A$2:$A$2047,'Share city centre spend offline'!$A49,'all sales summary'!$B$2:$B$2047,'Share city centre spend offline'!AF$1)</f>
        <v>0.17566189719244657</v>
      </c>
      <c r="AG49" s="6">
        <f>SUMIFS('all sales summary'!$I$2:$I$2047,'all sales summary'!$A$2:$A$2047,'Share city centre spend offline'!$A49,'all sales summary'!$B$2:$B$2047,'Share city centre spend offline'!AG$1)</f>
        <v>0.18801367941001049</v>
      </c>
      <c r="AH49" s="6">
        <f>SUMIFS('all sales summary'!$I$2:$I$2047,'all sales summary'!$A$2:$A$2047,'Share city centre spend offline'!$A49,'all sales summary'!$B$2:$B$2047,'Share city centre spend offline'!AH$1)</f>
        <v>0.18395732038007481</v>
      </c>
      <c r="AI49" s="12">
        <f t="shared" si="0"/>
        <v>-2.4655933934126266</v>
      </c>
      <c r="AJ49" s="20">
        <f t="shared" si="1"/>
        <v>-2.640940276951151</v>
      </c>
    </row>
    <row r="50" spans="1:36" x14ac:dyDescent="0.25">
      <c r="A50" t="s">
        <v>55</v>
      </c>
      <c r="B50" s="6">
        <f>SUMIFS('all sales summary'!$I$2:$I$2047,'all sales summary'!$A$2:$A$2047,'Share city centre spend offline'!$A50,'all sales summary'!$B$2:$B$2047,'Share city centre spend offline'!B$1)</f>
        <v>0.10503114224511816</v>
      </c>
      <c r="C50" s="6">
        <f>SUMIFS('all sales summary'!$I$2:$I$2047,'all sales summary'!$A$2:$A$2047,'Share city centre spend offline'!$A50,'all sales summary'!$B$2:$B$2047,'Share city centre spend offline'!C$1)</f>
        <v>0.1067193905000525</v>
      </c>
      <c r="D50" s="6">
        <f>SUMIFS('all sales summary'!$I$2:$I$2047,'all sales summary'!$A$2:$A$2047,'Share city centre spend offline'!$A50,'all sales summary'!$B$2:$B$2047,'Share city centre spend offline'!D$1)</f>
        <v>0.10485453626409301</v>
      </c>
      <c r="E50" s="6">
        <f>SUMIFS('all sales summary'!$I$2:$I$2047,'all sales summary'!$A$2:$A$2047,'Share city centre spend offline'!$A50,'all sales summary'!$B$2:$B$2047,'Share city centre spend offline'!E$1)</f>
        <v>0.10448666252082957</v>
      </c>
      <c r="F50" s="6">
        <f>SUMIFS('all sales summary'!$I$2:$I$2047,'all sales summary'!$A$2:$A$2047,'Share city centre spend offline'!$A50,'all sales summary'!$B$2:$B$2047,'Share city centre spend offline'!F$1)</f>
        <v>0.10287599922931999</v>
      </c>
      <c r="G50" s="6">
        <f>SUMIFS('all sales summary'!$I$2:$I$2047,'all sales summary'!$A$2:$A$2047,'Share city centre spend offline'!$A50,'all sales summary'!$B$2:$B$2047,'Share city centre spend offline'!G$1)</f>
        <v>0.10041689240680157</v>
      </c>
      <c r="H50" s="6">
        <f>SUMIFS('all sales summary'!$I$2:$I$2047,'all sales summary'!$A$2:$A$2047,'Share city centre spend offline'!$A50,'all sales summary'!$B$2:$B$2047,'Share city centre spend offline'!H$1)</f>
        <v>0.10193219482148984</v>
      </c>
      <c r="I50" s="6">
        <f>SUMIFS('all sales summary'!$I$2:$I$2047,'all sales summary'!$A$2:$A$2047,'Share city centre spend offline'!$A50,'all sales summary'!$B$2:$B$2047,'Share city centre spend offline'!I$1)</f>
        <v>0.10021486667409446</v>
      </c>
      <c r="J50" s="6">
        <f>SUMIFS('all sales summary'!$I$2:$I$2047,'all sales summary'!$A$2:$A$2047,'Share city centre spend offline'!$A50,'all sales summary'!$B$2:$B$2047,'Share city centre spend offline'!J$1)</f>
        <v>0.10260378607493358</v>
      </c>
      <c r="K50" s="6">
        <f>SUMIFS('all sales summary'!$I$2:$I$2047,'all sales summary'!$A$2:$A$2047,'Share city centre spend offline'!$A50,'all sales summary'!$B$2:$B$2047,'Share city centre spend offline'!K$1)</f>
        <v>0.10811583358783929</v>
      </c>
      <c r="L50" s="6">
        <f>SUMIFS('all sales summary'!$I$2:$I$2047,'all sales summary'!$A$2:$A$2047,'Share city centre spend offline'!$A50,'all sales summary'!$B$2:$B$2047,'Share city centre spend offline'!L$1)</f>
        <v>0.10883001789712404</v>
      </c>
      <c r="M50" s="6">
        <f>SUMIFS('all sales summary'!$I$2:$I$2047,'all sales summary'!$A$2:$A$2047,'Share city centre spend offline'!$A50,'all sales summary'!$B$2:$B$2047,'Share city centre spend offline'!M$1)</f>
        <v>0.11008317678335752</v>
      </c>
      <c r="N50" s="6">
        <f>SUMIFS('all sales summary'!$I$2:$I$2047,'all sales summary'!$A$2:$A$2047,'Share city centre spend offline'!$A50,'all sales summary'!$B$2:$B$2047,'Share city centre spend offline'!N$1)</f>
        <v>0.10463514005827454</v>
      </c>
      <c r="O50" s="6">
        <f>SUMIFS('all sales summary'!$I$2:$I$2047,'all sales summary'!$A$2:$A$2047,'Share city centre spend offline'!$A50,'all sales summary'!$B$2:$B$2047,'Share city centre spend offline'!O$1)</f>
        <v>0.10582621357936434</v>
      </c>
      <c r="P50" s="6">
        <f>SUMIFS('all sales summary'!$I$2:$I$2047,'all sales summary'!$A$2:$A$2047,'Share city centre spend offline'!$A50,'all sales summary'!$B$2:$B$2047,'Share city centre spend offline'!P$1)</f>
        <v>8.9087888172891275E-2</v>
      </c>
      <c r="Q50" s="6">
        <f>SUMIFS('all sales summary'!$I$2:$I$2047,'all sales summary'!$A$2:$A$2047,'Share city centre spend offline'!$A50,'all sales summary'!$B$2:$B$2047,'Share city centre spend offline'!Q$1)</f>
        <v>5.2872600170746104E-2</v>
      </c>
      <c r="R50" s="6">
        <f>SUMIFS('all sales summary'!$I$2:$I$2047,'all sales summary'!$A$2:$A$2047,'Share city centre spend offline'!$A50,'all sales summary'!$B$2:$B$2047,'Share city centre spend offline'!R$1)</f>
        <v>5.0994937553392905E-2</v>
      </c>
      <c r="S50" s="6">
        <f>SUMIFS('all sales summary'!$I$2:$I$2047,'all sales summary'!$A$2:$A$2047,'Share city centre spend offline'!$A50,'all sales summary'!$B$2:$B$2047,'Share city centre spend offline'!S$1)</f>
        <v>5.7680057767520318E-2</v>
      </c>
      <c r="T50" s="6">
        <f>SUMIFS('all sales summary'!$I$2:$I$2047,'all sales summary'!$A$2:$A$2047,'Share city centre spend offline'!$A50,'all sales summary'!$B$2:$B$2047,'Share city centre spend offline'!T$1)</f>
        <v>7.3856049615227168E-2</v>
      </c>
      <c r="U50" s="6">
        <f>SUMIFS('all sales summary'!$I$2:$I$2047,'all sales summary'!$A$2:$A$2047,'Share city centre spend offline'!$A50,'all sales summary'!$B$2:$B$2047,'Share city centre spend offline'!U$1)</f>
        <v>8.0994021672578964E-2</v>
      </c>
      <c r="V50" s="6">
        <f>SUMIFS('all sales summary'!$I$2:$I$2047,'all sales summary'!$A$2:$A$2047,'Share city centre spend offline'!$A50,'all sales summary'!$B$2:$B$2047,'Share city centre spend offline'!V$1)</f>
        <v>8.3072814723476746E-2</v>
      </c>
      <c r="W50" s="6">
        <f>SUMIFS('all sales summary'!$I$2:$I$2047,'all sales summary'!$A$2:$A$2047,'Share city centre spend offline'!$A50,'all sales summary'!$B$2:$B$2047,'Share city centre spend offline'!W$1)</f>
        <v>8.0998805407104205E-2</v>
      </c>
      <c r="X50" s="6">
        <f>SUMIFS('all sales summary'!$I$2:$I$2047,'all sales summary'!$A$2:$A$2047,'Share city centre spend offline'!$A50,'all sales summary'!$B$2:$B$2047,'Share city centre spend offline'!X$1)</f>
        <v>6.3347081189873269E-2</v>
      </c>
      <c r="Y50" s="6">
        <f>SUMIFS('all sales summary'!$I$2:$I$2047,'all sales summary'!$A$2:$A$2047,'Share city centre spend offline'!$A50,'all sales summary'!$B$2:$B$2047,'Share city centre spend offline'!Y$1)</f>
        <v>7.879437890290103E-2</v>
      </c>
      <c r="Z50" s="6">
        <f>SUMIFS('all sales summary'!$I$2:$I$2047,'all sales summary'!$A$2:$A$2047,'Share city centre spend offline'!$A50,'all sales summary'!$B$2:$B$2047,'Share city centre spend offline'!Z$1)</f>
        <v>5.872952401608228E-2</v>
      </c>
      <c r="AA50" s="6">
        <f>SUMIFS('all sales summary'!$I$2:$I$2047,'all sales summary'!$A$2:$A$2047,'Share city centre spend offline'!$A50,'all sales summary'!$B$2:$B$2047,'Share city centre spend offline'!AA$1)</f>
        <v>5.9108208619880413E-2</v>
      </c>
      <c r="AB50" s="6">
        <f>SUMIFS('all sales summary'!$I$2:$I$2047,'all sales summary'!$A$2:$A$2047,'Share city centre spend offline'!$A50,'all sales summary'!$B$2:$B$2047,'Share city centre spend offline'!AB$1)</f>
        <v>5.972846514113303E-2</v>
      </c>
      <c r="AC50" s="6">
        <f>SUMIFS('all sales summary'!$I$2:$I$2047,'all sales summary'!$A$2:$A$2047,'Share city centre spend offline'!$A50,'all sales summary'!$B$2:$B$2047,'Share city centre spend offline'!AC$1)</f>
        <v>7.1257705167475954E-2</v>
      </c>
      <c r="AD50" s="6">
        <f>SUMIFS('all sales summary'!$I$2:$I$2047,'all sales summary'!$A$2:$A$2047,'Share city centre spend offline'!$A50,'all sales summary'!$B$2:$B$2047,'Share city centre spend offline'!AD$1)</f>
        <v>7.7808371238289362E-2</v>
      </c>
      <c r="AE50" s="6">
        <f>SUMIFS('all sales summary'!$I$2:$I$2047,'all sales summary'!$A$2:$A$2047,'Share city centre spend offline'!$A50,'all sales summary'!$B$2:$B$2047,'Share city centre spend offline'!AE$1)</f>
        <v>8.0730599983675128E-2</v>
      </c>
      <c r="AF50" s="6">
        <f>SUMIFS('all sales summary'!$I$2:$I$2047,'all sales summary'!$A$2:$A$2047,'Share city centre spend offline'!$A50,'all sales summary'!$B$2:$B$2047,'Share city centre spend offline'!AF$1)</f>
        <v>8.3985442856210082E-2</v>
      </c>
      <c r="AG50" s="6">
        <f>SUMIFS('all sales summary'!$I$2:$I$2047,'all sales summary'!$A$2:$A$2047,'Share city centre spend offline'!$A50,'all sales summary'!$B$2:$B$2047,'Share city centre spend offline'!AG$1)</f>
        <v>8.8753235638825395E-2</v>
      </c>
      <c r="AH50" s="6">
        <f>SUMIFS('all sales summary'!$I$2:$I$2047,'all sales summary'!$A$2:$A$2047,'Share city centre spend offline'!$A50,'all sales summary'!$B$2:$B$2047,'Share city centre spend offline'!AH$1)</f>
        <v>9.2123177462434522E-2</v>
      </c>
      <c r="AI50" s="12">
        <f t="shared" si="0"/>
        <v>-1.2907964782683634</v>
      </c>
      <c r="AJ50" s="20">
        <f t="shared" si="1"/>
        <v>-1.0480608612499054</v>
      </c>
    </row>
    <row r="51" spans="1:36" x14ac:dyDescent="0.25">
      <c r="A51" t="s">
        <v>56</v>
      </c>
      <c r="B51" s="6">
        <f>SUMIFS('all sales summary'!$I$2:$I$2047,'all sales summary'!$A$2:$A$2047,'Share city centre spend offline'!$A51,'all sales summary'!$B$2:$B$2047,'Share city centre spend offline'!B$1)</f>
        <v>0.19939173563255053</v>
      </c>
      <c r="C51" s="6">
        <f>SUMIFS('all sales summary'!$I$2:$I$2047,'all sales summary'!$A$2:$A$2047,'Share city centre spend offline'!$A51,'all sales summary'!$B$2:$B$2047,'Share city centre spend offline'!C$1)</f>
        <v>0.20217129356717423</v>
      </c>
      <c r="D51" s="6">
        <f>SUMIFS('all sales summary'!$I$2:$I$2047,'all sales summary'!$A$2:$A$2047,'Share city centre spend offline'!$A51,'all sales summary'!$B$2:$B$2047,'Share city centre spend offline'!D$1)</f>
        <v>0.19939826811830264</v>
      </c>
      <c r="E51" s="6">
        <f>SUMIFS('all sales summary'!$I$2:$I$2047,'all sales summary'!$A$2:$A$2047,'Share city centre spend offline'!$A51,'all sales summary'!$B$2:$B$2047,'Share city centre spend offline'!E$1)</f>
        <v>0.19548586446226501</v>
      </c>
      <c r="F51" s="6">
        <f>SUMIFS('all sales summary'!$I$2:$I$2047,'all sales summary'!$A$2:$A$2047,'Share city centre spend offline'!$A51,'all sales summary'!$B$2:$B$2047,'Share city centre spend offline'!F$1)</f>
        <v>0.19605256690714318</v>
      </c>
      <c r="G51" s="6">
        <f>SUMIFS('all sales summary'!$I$2:$I$2047,'all sales summary'!$A$2:$A$2047,'Share city centre spend offline'!$A51,'all sales summary'!$B$2:$B$2047,'Share city centre spend offline'!G$1)</f>
        <v>0.19960304311081187</v>
      </c>
      <c r="H51" s="6">
        <f>SUMIFS('all sales summary'!$I$2:$I$2047,'all sales summary'!$A$2:$A$2047,'Share city centre spend offline'!$A51,'all sales summary'!$B$2:$B$2047,'Share city centre spend offline'!H$1)</f>
        <v>0.19726313965646111</v>
      </c>
      <c r="I51" s="6">
        <f>SUMIFS('all sales summary'!$I$2:$I$2047,'all sales summary'!$A$2:$A$2047,'Share city centre spend offline'!$A51,'all sales summary'!$B$2:$B$2047,'Share city centre spend offline'!I$1)</f>
        <v>0.20563053594687689</v>
      </c>
      <c r="J51" s="6">
        <f>SUMIFS('all sales summary'!$I$2:$I$2047,'all sales summary'!$A$2:$A$2047,'Share city centre spend offline'!$A51,'all sales summary'!$B$2:$B$2047,'Share city centre spend offline'!J$1)</f>
        <v>0.20318650795014997</v>
      </c>
      <c r="K51" s="6">
        <f>SUMIFS('all sales summary'!$I$2:$I$2047,'all sales summary'!$A$2:$A$2047,'Share city centre spend offline'!$A51,'all sales summary'!$B$2:$B$2047,'Share city centre spend offline'!K$1)</f>
        <v>0.21021552686592149</v>
      </c>
      <c r="L51" s="6">
        <f>SUMIFS('all sales summary'!$I$2:$I$2047,'all sales summary'!$A$2:$A$2047,'Share city centre spend offline'!$A51,'all sales summary'!$B$2:$B$2047,'Share city centre spend offline'!L$1)</f>
        <v>0.20602619824509472</v>
      </c>
      <c r="M51" s="6">
        <f>SUMIFS('all sales summary'!$I$2:$I$2047,'all sales summary'!$A$2:$A$2047,'Share city centre spend offline'!$A51,'all sales summary'!$B$2:$B$2047,'Share city centre spend offline'!M$1)</f>
        <v>0.21454215740521793</v>
      </c>
      <c r="N51" s="6">
        <f>SUMIFS('all sales summary'!$I$2:$I$2047,'all sales summary'!$A$2:$A$2047,'Share city centre spend offline'!$A51,'all sales summary'!$B$2:$B$2047,'Share city centre spend offline'!N$1)</f>
        <v>0.20421749474591885</v>
      </c>
      <c r="O51" s="6">
        <f>SUMIFS('all sales summary'!$I$2:$I$2047,'all sales summary'!$A$2:$A$2047,'Share city centre spend offline'!$A51,'all sales summary'!$B$2:$B$2047,'Share city centre spend offline'!O$1)</f>
        <v>0.19912742447591239</v>
      </c>
      <c r="P51" s="6">
        <f>SUMIFS('all sales summary'!$I$2:$I$2047,'all sales summary'!$A$2:$A$2047,'Share city centre spend offline'!$A51,'all sales summary'!$B$2:$B$2047,'Share city centre spend offline'!P$1)</f>
        <v>0.18508288980976101</v>
      </c>
      <c r="Q51" s="6">
        <f>SUMIFS('all sales summary'!$I$2:$I$2047,'all sales summary'!$A$2:$A$2047,'Share city centre spend offline'!$A51,'all sales summary'!$B$2:$B$2047,'Share city centre spend offline'!Q$1)</f>
        <v>0.17712352925275465</v>
      </c>
      <c r="R51" s="6">
        <f>SUMIFS('all sales summary'!$I$2:$I$2047,'all sales summary'!$A$2:$A$2047,'Share city centre spend offline'!$A51,'all sales summary'!$B$2:$B$2047,'Share city centre spend offline'!R$1)</f>
        <v>0.16785436138717946</v>
      </c>
      <c r="S51" s="6">
        <f>SUMIFS('all sales summary'!$I$2:$I$2047,'all sales summary'!$A$2:$A$2047,'Share city centre spend offline'!$A51,'all sales summary'!$B$2:$B$2047,'Share city centre spend offline'!S$1)</f>
        <v>0.15993284600751009</v>
      </c>
      <c r="T51" s="6">
        <f>SUMIFS('all sales summary'!$I$2:$I$2047,'all sales summary'!$A$2:$A$2047,'Share city centre spend offline'!$A51,'all sales summary'!$B$2:$B$2047,'Share city centre spend offline'!T$1)</f>
        <v>0.17748481702486624</v>
      </c>
      <c r="U51" s="6">
        <f>SUMIFS('all sales summary'!$I$2:$I$2047,'all sales summary'!$A$2:$A$2047,'Share city centre spend offline'!$A51,'all sales summary'!$B$2:$B$2047,'Share city centre spend offline'!U$1)</f>
        <v>0.18383380250666284</v>
      </c>
      <c r="V51" s="6">
        <f>SUMIFS('all sales summary'!$I$2:$I$2047,'all sales summary'!$A$2:$A$2047,'Share city centre spend offline'!$A51,'all sales summary'!$B$2:$B$2047,'Share city centre spend offline'!V$1)</f>
        <v>0.18300248049915846</v>
      </c>
      <c r="W51" s="6">
        <f>SUMIFS('all sales summary'!$I$2:$I$2047,'all sales summary'!$A$2:$A$2047,'Share city centre spend offline'!$A51,'all sales summary'!$B$2:$B$2047,'Share city centre spend offline'!W$1)</f>
        <v>0.17461322105650873</v>
      </c>
      <c r="X51" s="6">
        <f>SUMIFS('all sales summary'!$I$2:$I$2047,'all sales summary'!$A$2:$A$2047,'Share city centre spend offline'!$A51,'all sales summary'!$B$2:$B$2047,'Share city centre spend offline'!X$1)</f>
        <v>0.17034507812666241</v>
      </c>
      <c r="Y51" s="6">
        <f>SUMIFS('all sales summary'!$I$2:$I$2047,'all sales summary'!$A$2:$A$2047,'Share city centre spend offline'!$A51,'all sales summary'!$B$2:$B$2047,'Share city centre spend offline'!Y$1)</f>
        <v>0.18697858274112322</v>
      </c>
      <c r="Z51" s="6">
        <f>SUMIFS('all sales summary'!$I$2:$I$2047,'all sales summary'!$A$2:$A$2047,'Share city centre spend offline'!$A51,'all sales summary'!$B$2:$B$2047,'Share city centre spend offline'!Z$1)</f>
        <v>0.17569272832925115</v>
      </c>
      <c r="AA51" s="6">
        <f>SUMIFS('all sales summary'!$I$2:$I$2047,'all sales summary'!$A$2:$A$2047,'Share city centre spend offline'!$A51,'all sales summary'!$B$2:$B$2047,'Share city centre spend offline'!AA$1)</f>
        <v>0.17187339699090556</v>
      </c>
      <c r="AB51" s="6">
        <f>SUMIFS('all sales summary'!$I$2:$I$2047,'all sales summary'!$A$2:$A$2047,'Share city centre spend offline'!$A51,'all sales summary'!$B$2:$B$2047,'Share city centre spend offline'!AB$1)</f>
        <v>0.17046129424405901</v>
      </c>
      <c r="AC51" s="6">
        <f>SUMIFS('all sales summary'!$I$2:$I$2047,'all sales summary'!$A$2:$A$2047,'Share city centre spend offline'!$A51,'all sales summary'!$B$2:$B$2047,'Share city centre spend offline'!AC$1)</f>
        <v>0.16721634535241905</v>
      </c>
      <c r="AD51" s="6">
        <f>SUMIFS('all sales summary'!$I$2:$I$2047,'all sales summary'!$A$2:$A$2047,'Share city centre spend offline'!$A51,'all sales summary'!$B$2:$B$2047,'Share city centre spend offline'!AD$1)</f>
        <v>0.17380619879772027</v>
      </c>
      <c r="AE51" s="6">
        <f>SUMIFS('all sales summary'!$I$2:$I$2047,'all sales summary'!$A$2:$A$2047,'Share city centre spend offline'!$A51,'all sales summary'!$B$2:$B$2047,'Share city centre spend offline'!AE$1)</f>
        <v>0.1745440030608725</v>
      </c>
      <c r="AF51" s="6">
        <f>SUMIFS('all sales summary'!$I$2:$I$2047,'all sales summary'!$A$2:$A$2047,'Share city centre spend offline'!$A51,'all sales summary'!$B$2:$B$2047,'Share city centre spend offline'!AF$1)</f>
        <v>0.17288296331754147</v>
      </c>
      <c r="AG51" s="6">
        <f>SUMIFS('all sales summary'!$I$2:$I$2047,'all sales summary'!$A$2:$A$2047,'Share city centre spend offline'!$A51,'all sales summary'!$B$2:$B$2047,'Share city centre spend offline'!AG$1)</f>
        <v>0.18299920868554989</v>
      </c>
      <c r="AH51" s="6">
        <f>SUMIFS('all sales summary'!$I$2:$I$2047,'all sales summary'!$A$2:$A$2047,'Share city centre spend offline'!$A51,'all sales summary'!$B$2:$B$2047,'Share city centre spend offline'!AH$1)</f>
        <v>0.17451086928453874</v>
      </c>
      <c r="AI51" s="12">
        <f t="shared" si="0"/>
        <v>-2.4880866348011788</v>
      </c>
      <c r="AJ51" s="20">
        <f t="shared" si="1"/>
        <v>-2.8675638665611238</v>
      </c>
    </row>
    <row r="52" spans="1:36" x14ac:dyDescent="0.25">
      <c r="A52" t="s">
        <v>57</v>
      </c>
      <c r="B52" s="6">
        <f>SUMIFS('all sales summary'!$I$2:$I$2047,'all sales summary'!$A$2:$A$2047,'Share city centre spend offline'!$A52,'all sales summary'!$B$2:$B$2047,'Share city centre spend offline'!B$1)</f>
        <v>0.21007861670987138</v>
      </c>
      <c r="C52" s="6">
        <f>SUMIFS('all sales summary'!$I$2:$I$2047,'all sales summary'!$A$2:$A$2047,'Share city centre spend offline'!$A52,'all sales summary'!$B$2:$B$2047,'Share city centre spend offline'!C$1)</f>
        <v>0.20802703284949295</v>
      </c>
      <c r="D52" s="6">
        <f>SUMIFS('all sales summary'!$I$2:$I$2047,'all sales summary'!$A$2:$A$2047,'Share city centre spend offline'!$A52,'all sales summary'!$B$2:$B$2047,'Share city centre spend offline'!D$1)</f>
        <v>0.20665032856014137</v>
      </c>
      <c r="E52" s="6">
        <f>SUMIFS('all sales summary'!$I$2:$I$2047,'all sales summary'!$A$2:$A$2047,'Share city centre spend offline'!$A52,'all sales summary'!$B$2:$B$2047,'Share city centre spend offline'!E$1)</f>
        <v>0.20909680067415476</v>
      </c>
      <c r="F52" s="6">
        <f>SUMIFS('all sales summary'!$I$2:$I$2047,'all sales summary'!$A$2:$A$2047,'Share city centre spend offline'!$A52,'all sales summary'!$B$2:$B$2047,'Share city centre spend offline'!F$1)</f>
        <v>0.21304026929890196</v>
      </c>
      <c r="G52" s="6">
        <f>SUMIFS('all sales summary'!$I$2:$I$2047,'all sales summary'!$A$2:$A$2047,'Share city centre spend offline'!$A52,'all sales summary'!$B$2:$B$2047,'Share city centre spend offline'!G$1)</f>
        <v>0.20931048435269933</v>
      </c>
      <c r="H52" s="6">
        <f>SUMIFS('all sales summary'!$I$2:$I$2047,'all sales summary'!$A$2:$A$2047,'Share city centre spend offline'!$A52,'all sales summary'!$B$2:$B$2047,'Share city centre spend offline'!H$1)</f>
        <v>0.20657113090049942</v>
      </c>
      <c r="I52" s="6">
        <f>SUMIFS('all sales summary'!$I$2:$I$2047,'all sales summary'!$A$2:$A$2047,'Share city centre spend offline'!$A52,'all sales summary'!$B$2:$B$2047,'Share city centre spend offline'!I$1)</f>
        <v>0.22002133124789131</v>
      </c>
      <c r="J52" s="6">
        <f>SUMIFS('all sales summary'!$I$2:$I$2047,'all sales summary'!$A$2:$A$2047,'Share city centre spend offline'!$A52,'all sales summary'!$B$2:$B$2047,'Share city centre spend offline'!J$1)</f>
        <v>0.20818215020710101</v>
      </c>
      <c r="K52" s="6">
        <f>SUMIFS('all sales summary'!$I$2:$I$2047,'all sales summary'!$A$2:$A$2047,'Share city centre spend offline'!$A52,'all sales summary'!$B$2:$B$2047,'Share city centre spend offline'!K$1)</f>
        <v>0.21944558611564605</v>
      </c>
      <c r="L52" s="6">
        <f>SUMIFS('all sales summary'!$I$2:$I$2047,'all sales summary'!$A$2:$A$2047,'Share city centre spend offline'!$A52,'all sales summary'!$B$2:$B$2047,'Share city centre spend offline'!L$1)</f>
        <v>0.22751141554676002</v>
      </c>
      <c r="M52" s="6">
        <f>SUMIFS('all sales summary'!$I$2:$I$2047,'all sales summary'!$A$2:$A$2047,'Share city centre spend offline'!$A52,'all sales summary'!$B$2:$B$2047,'Share city centre spend offline'!M$1)</f>
        <v>0.24416024475975134</v>
      </c>
      <c r="N52" s="6">
        <f>SUMIFS('all sales summary'!$I$2:$I$2047,'all sales summary'!$A$2:$A$2047,'Share city centre spend offline'!$A52,'all sales summary'!$B$2:$B$2047,'Share city centre spend offline'!N$1)</f>
        <v>0.20179124235035534</v>
      </c>
      <c r="O52" s="6">
        <f>SUMIFS('all sales summary'!$I$2:$I$2047,'all sales summary'!$A$2:$A$2047,'Share city centre spend offline'!$A52,'all sales summary'!$B$2:$B$2047,'Share city centre spend offline'!O$1)</f>
        <v>0.20173393860702746</v>
      </c>
      <c r="P52" s="6">
        <f>SUMIFS('all sales summary'!$I$2:$I$2047,'all sales summary'!$A$2:$A$2047,'Share city centre spend offline'!$A52,'all sales summary'!$B$2:$B$2047,'Share city centre spend offline'!P$1)</f>
        <v>0.14633122456173348</v>
      </c>
      <c r="Q52" s="6">
        <f>SUMIFS('all sales summary'!$I$2:$I$2047,'all sales summary'!$A$2:$A$2047,'Share city centre spend offline'!$A52,'all sales summary'!$B$2:$B$2047,'Share city centre spend offline'!Q$1)</f>
        <v>4.7109324310052048E-2</v>
      </c>
      <c r="R52" s="6">
        <f>SUMIFS('all sales summary'!$I$2:$I$2047,'all sales summary'!$A$2:$A$2047,'Share city centre spend offline'!$A52,'all sales summary'!$B$2:$B$2047,'Share city centre spend offline'!R$1)</f>
        <v>4.8058220467891502E-2</v>
      </c>
      <c r="S52" s="6">
        <f>SUMIFS('all sales summary'!$I$2:$I$2047,'all sales summary'!$A$2:$A$2047,'Share city centre spend offline'!$A52,'all sales summary'!$B$2:$B$2047,'Share city centre spend offline'!S$1)</f>
        <v>0.12409559617446624</v>
      </c>
      <c r="T52" s="6">
        <f>SUMIFS('all sales summary'!$I$2:$I$2047,'all sales summary'!$A$2:$A$2047,'Share city centre spend offline'!$A52,'all sales summary'!$B$2:$B$2047,'Share city centre spend offline'!T$1)</f>
        <v>0.16069363252952329</v>
      </c>
      <c r="U52" s="6">
        <f>SUMIFS('all sales summary'!$I$2:$I$2047,'all sales summary'!$A$2:$A$2047,'Share city centre spend offline'!$A52,'all sales summary'!$B$2:$B$2047,'Share city centre spend offline'!U$1)</f>
        <v>0.18082068338913659</v>
      </c>
      <c r="V52" s="6">
        <f>SUMIFS('all sales summary'!$I$2:$I$2047,'all sales summary'!$A$2:$A$2047,'Share city centre spend offline'!$A52,'all sales summary'!$B$2:$B$2047,'Share city centre spend offline'!V$1)</f>
        <v>0.17100291602764092</v>
      </c>
      <c r="W52" s="6">
        <f>SUMIFS('all sales summary'!$I$2:$I$2047,'all sales summary'!$A$2:$A$2047,'Share city centre spend offline'!$A52,'all sales summary'!$B$2:$B$2047,'Share city centre spend offline'!W$1)</f>
        <v>0.18704017990732436</v>
      </c>
      <c r="X52" s="6">
        <f>SUMIFS('all sales summary'!$I$2:$I$2047,'all sales summary'!$A$2:$A$2047,'Share city centre spend offline'!$A52,'all sales summary'!$B$2:$B$2047,'Share city centre spend offline'!X$1)</f>
        <v>9.1615037592190487E-2</v>
      </c>
      <c r="Y52" s="6">
        <f>SUMIFS('all sales summary'!$I$2:$I$2047,'all sales summary'!$A$2:$A$2047,'Share city centre spend offline'!$A52,'all sales summary'!$B$2:$B$2047,'Share city centre spend offline'!Y$1)</f>
        <v>0.1926337380085936</v>
      </c>
      <c r="Z52" s="6">
        <f>SUMIFS('all sales summary'!$I$2:$I$2047,'all sales summary'!$A$2:$A$2047,'Share city centre spend offline'!$A52,'all sales summary'!$B$2:$B$2047,'Share city centre spend offline'!Z$1)</f>
        <v>5.4731685209192076E-2</v>
      </c>
      <c r="AA52" s="6">
        <f>SUMIFS('all sales summary'!$I$2:$I$2047,'all sales summary'!$A$2:$A$2047,'Share city centre spend offline'!$A52,'all sales summary'!$B$2:$B$2047,'Share city centre spend offline'!AA$1)</f>
        <v>5.4965003163366472E-2</v>
      </c>
      <c r="AB52" s="6">
        <f>SUMIFS('all sales summary'!$I$2:$I$2047,'all sales summary'!$A$2:$A$2047,'Share city centre spend offline'!$A52,'all sales summary'!$B$2:$B$2047,'Share city centre spend offline'!AB$1)</f>
        <v>5.777052119861522E-2</v>
      </c>
      <c r="AC52" s="6">
        <f>SUMIFS('all sales summary'!$I$2:$I$2047,'all sales summary'!$A$2:$A$2047,'Share city centre spend offline'!$A52,'all sales summary'!$B$2:$B$2047,'Share city centre spend offline'!AC$1)</f>
        <v>0.14577559590056538</v>
      </c>
      <c r="AD52" s="6">
        <f>SUMIFS('all sales summary'!$I$2:$I$2047,'all sales summary'!$A$2:$A$2047,'Share city centre spend offline'!$A52,'all sales summary'!$B$2:$B$2047,'Share city centre spend offline'!AD$1)</f>
        <v>0.17270582026397277</v>
      </c>
      <c r="AE52" s="6">
        <f>SUMIFS('all sales summary'!$I$2:$I$2047,'all sales summary'!$A$2:$A$2047,'Share city centre spend offline'!$A52,'all sales summary'!$B$2:$B$2047,'Share city centre spend offline'!AE$1)</f>
        <v>0.17368485211787779</v>
      </c>
      <c r="AF52" s="6">
        <f>SUMIFS('all sales summary'!$I$2:$I$2047,'all sales summary'!$A$2:$A$2047,'Share city centre spend offline'!$A52,'all sales summary'!$B$2:$B$2047,'Share city centre spend offline'!AF$1)</f>
        <v>0.17757359817270363</v>
      </c>
      <c r="AG52" s="6">
        <f>SUMIFS('all sales summary'!$I$2:$I$2047,'all sales summary'!$A$2:$A$2047,'Share city centre spend offline'!$A52,'all sales summary'!$B$2:$B$2047,'Share city centre spend offline'!AG$1)</f>
        <v>0.18995624650643925</v>
      </c>
      <c r="AH52" s="6">
        <f>SUMIFS('all sales summary'!$I$2:$I$2047,'all sales summary'!$A$2:$A$2047,'Share city centre spend offline'!$A52,'all sales summary'!$B$2:$B$2047,'Share city centre spend offline'!AH$1)</f>
        <v>0.17619372437828956</v>
      </c>
      <c r="AI52" s="12">
        <f t="shared" si="0"/>
        <v>-3.3884892331581815</v>
      </c>
      <c r="AJ52" s="20">
        <f t="shared" si="1"/>
        <v>-3.1988425828811451</v>
      </c>
    </row>
    <row r="53" spans="1:36" x14ac:dyDescent="0.25">
      <c r="A53" t="s">
        <v>58</v>
      </c>
      <c r="B53" s="6">
        <f>SUMIFS('all sales summary'!$I$2:$I$2047,'all sales summary'!$A$2:$A$2047,'Share city centre spend offline'!$A53,'all sales summary'!$B$2:$B$2047,'Share city centre spend offline'!B$1)</f>
        <v>0.11669337472703963</v>
      </c>
      <c r="C53" s="6">
        <f>SUMIFS('all sales summary'!$I$2:$I$2047,'all sales summary'!$A$2:$A$2047,'Share city centre spend offline'!$A53,'all sales summary'!$B$2:$B$2047,'Share city centre spend offline'!C$1)</f>
        <v>0.11656137281831244</v>
      </c>
      <c r="D53" s="6">
        <f>SUMIFS('all sales summary'!$I$2:$I$2047,'all sales summary'!$A$2:$A$2047,'Share city centre spend offline'!$A53,'all sales summary'!$B$2:$B$2047,'Share city centre spend offline'!D$1)</f>
        <v>0.111142232634011</v>
      </c>
      <c r="E53" s="6">
        <f>SUMIFS('all sales summary'!$I$2:$I$2047,'all sales summary'!$A$2:$A$2047,'Share city centre spend offline'!$A53,'all sales summary'!$B$2:$B$2047,'Share city centre spend offline'!E$1)</f>
        <v>0.11156407935857809</v>
      </c>
      <c r="F53" s="6">
        <f>SUMIFS('all sales summary'!$I$2:$I$2047,'all sales summary'!$A$2:$A$2047,'Share city centre spend offline'!$A53,'all sales summary'!$B$2:$B$2047,'Share city centre spend offline'!F$1)</f>
        <v>0.11010847936096334</v>
      </c>
      <c r="G53" s="6">
        <f>SUMIFS('all sales summary'!$I$2:$I$2047,'all sales summary'!$A$2:$A$2047,'Share city centre spend offline'!$A53,'all sales summary'!$B$2:$B$2047,'Share city centre spend offline'!G$1)</f>
        <v>0.11016041200264988</v>
      </c>
      <c r="H53" s="6">
        <f>SUMIFS('all sales summary'!$I$2:$I$2047,'all sales summary'!$A$2:$A$2047,'Share city centre spend offline'!$A53,'all sales summary'!$B$2:$B$2047,'Share city centre spend offline'!H$1)</f>
        <v>0.11506411634511265</v>
      </c>
      <c r="I53" s="6">
        <f>SUMIFS('all sales summary'!$I$2:$I$2047,'all sales summary'!$A$2:$A$2047,'Share city centre spend offline'!$A53,'all sales summary'!$B$2:$B$2047,'Share city centre spend offline'!I$1)</f>
        <v>0.11321611977502004</v>
      </c>
      <c r="J53" s="6">
        <f>SUMIFS('all sales summary'!$I$2:$I$2047,'all sales summary'!$A$2:$A$2047,'Share city centre spend offline'!$A53,'all sales summary'!$B$2:$B$2047,'Share city centre spend offline'!J$1)</f>
        <v>0.11423429738724641</v>
      </c>
      <c r="K53" s="6">
        <f>SUMIFS('all sales summary'!$I$2:$I$2047,'all sales summary'!$A$2:$A$2047,'Share city centre spend offline'!$A53,'all sales summary'!$B$2:$B$2047,'Share city centre spend offline'!K$1)</f>
        <v>0.1166941342394323</v>
      </c>
      <c r="L53" s="6">
        <f>SUMIFS('all sales summary'!$I$2:$I$2047,'all sales summary'!$A$2:$A$2047,'Share city centre spend offline'!$A53,'all sales summary'!$B$2:$B$2047,'Share city centre spend offline'!L$1)</f>
        <v>0.12100633562591452</v>
      </c>
      <c r="M53" s="6">
        <f>SUMIFS('all sales summary'!$I$2:$I$2047,'all sales summary'!$A$2:$A$2047,'Share city centre spend offline'!$A53,'all sales summary'!$B$2:$B$2047,'Share city centre spend offline'!M$1)</f>
        <v>0.14114243828253517</v>
      </c>
      <c r="N53" s="6">
        <f>SUMIFS('all sales summary'!$I$2:$I$2047,'all sales summary'!$A$2:$A$2047,'Share city centre spend offline'!$A53,'all sales summary'!$B$2:$B$2047,'Share city centre spend offline'!N$1)</f>
        <v>0.10908761539375733</v>
      </c>
      <c r="O53" s="6">
        <f>SUMIFS('all sales summary'!$I$2:$I$2047,'all sales summary'!$A$2:$A$2047,'Share city centre spend offline'!$A53,'all sales summary'!$B$2:$B$2047,'Share city centre spend offline'!O$1)</f>
        <v>0.10996909939220473</v>
      </c>
      <c r="P53" s="6">
        <f>SUMIFS('all sales summary'!$I$2:$I$2047,'all sales summary'!$A$2:$A$2047,'Share city centre spend offline'!$A53,'all sales summary'!$B$2:$B$2047,'Share city centre spend offline'!P$1)</f>
        <v>8.9020550235184792E-2</v>
      </c>
      <c r="Q53" s="6">
        <f>SUMIFS('all sales summary'!$I$2:$I$2047,'all sales summary'!$A$2:$A$2047,'Share city centre spend offline'!$A53,'all sales summary'!$B$2:$B$2047,'Share city centre spend offline'!Q$1)</f>
        <v>5.8860745074466043E-2</v>
      </c>
      <c r="R53" s="6">
        <f>SUMIFS('all sales summary'!$I$2:$I$2047,'all sales summary'!$A$2:$A$2047,'Share city centre spend offline'!$A53,'all sales summary'!$B$2:$B$2047,'Share city centre spend offline'!R$1)</f>
        <v>5.6176310998829998E-2</v>
      </c>
      <c r="S53" s="6">
        <f>SUMIFS('all sales summary'!$I$2:$I$2047,'all sales summary'!$A$2:$A$2047,'Share city centre spend offline'!$A53,'all sales summary'!$B$2:$B$2047,'Share city centre spend offline'!S$1)</f>
        <v>7.1158493833261713E-2</v>
      </c>
      <c r="T53" s="6">
        <f>SUMIFS('all sales summary'!$I$2:$I$2047,'all sales summary'!$A$2:$A$2047,'Share city centre spend offline'!$A53,'all sales summary'!$B$2:$B$2047,'Share city centre spend offline'!T$1)</f>
        <v>8.8999177882258404E-2</v>
      </c>
      <c r="U53" s="6">
        <f>SUMIFS('all sales summary'!$I$2:$I$2047,'all sales summary'!$A$2:$A$2047,'Share city centre spend offline'!$A53,'all sales summary'!$B$2:$B$2047,'Share city centre spend offline'!U$1)</f>
        <v>0.10081212849709953</v>
      </c>
      <c r="V53" s="6">
        <f>SUMIFS('all sales summary'!$I$2:$I$2047,'all sales summary'!$A$2:$A$2047,'Share city centre spend offline'!$A53,'all sales summary'!$B$2:$B$2047,'Share city centre spend offline'!V$1)</f>
        <v>9.6435517710187241E-2</v>
      </c>
      <c r="W53" s="6">
        <f>SUMIFS('all sales summary'!$I$2:$I$2047,'all sales summary'!$A$2:$A$2047,'Share city centre spend offline'!$A53,'all sales summary'!$B$2:$B$2047,'Share city centre spend offline'!W$1)</f>
        <v>0.10333245000943483</v>
      </c>
      <c r="X53" s="6">
        <f>SUMIFS('all sales summary'!$I$2:$I$2047,'all sales summary'!$A$2:$A$2047,'Share city centre spend offline'!$A53,'all sales summary'!$B$2:$B$2047,'Share city centre spend offline'!X$1)</f>
        <v>7.4268931458226523E-2</v>
      </c>
      <c r="Y53" s="6">
        <f>SUMIFS('all sales summary'!$I$2:$I$2047,'all sales summary'!$A$2:$A$2047,'Share city centre spend offline'!$A53,'all sales summary'!$B$2:$B$2047,'Share city centre spend offline'!Y$1)</f>
        <v>0.10933021144536006</v>
      </c>
      <c r="Z53" s="6">
        <f>SUMIFS('all sales summary'!$I$2:$I$2047,'all sales summary'!$A$2:$A$2047,'Share city centre spend offline'!$A53,'all sales summary'!$B$2:$B$2047,'Share city centre spend offline'!Z$1)</f>
        <v>6.2294295906618627E-2</v>
      </c>
      <c r="AA53" s="6">
        <f>SUMIFS('all sales summary'!$I$2:$I$2047,'all sales summary'!$A$2:$A$2047,'Share city centre spend offline'!$A53,'all sales summary'!$B$2:$B$2047,'Share city centre spend offline'!AA$1)</f>
        <v>6.2250608616517114E-2</v>
      </c>
      <c r="AB53" s="6">
        <f>SUMIFS('all sales summary'!$I$2:$I$2047,'all sales summary'!$A$2:$A$2047,'Share city centre spend offline'!$A53,'all sales summary'!$B$2:$B$2047,'Share city centre spend offline'!AB$1)</f>
        <v>6.2072140441567628E-2</v>
      </c>
      <c r="AC53" s="6">
        <f>SUMIFS('all sales summary'!$I$2:$I$2047,'all sales summary'!$A$2:$A$2047,'Share city centre spend offline'!$A53,'all sales summary'!$B$2:$B$2047,'Share city centre spend offline'!AC$1)</f>
        <v>9.1363572289668515E-2</v>
      </c>
      <c r="AD53" s="6">
        <f>SUMIFS('all sales summary'!$I$2:$I$2047,'all sales summary'!$A$2:$A$2047,'Share city centre spend offline'!$A53,'all sales summary'!$B$2:$B$2047,'Share city centre spend offline'!AD$1)</f>
        <v>9.1579367504961179E-2</v>
      </c>
      <c r="AE53" s="6">
        <f>SUMIFS('all sales summary'!$I$2:$I$2047,'all sales summary'!$A$2:$A$2047,'Share city centre spend offline'!$A53,'all sales summary'!$B$2:$B$2047,'Share city centre spend offline'!AE$1)</f>
        <v>9.3723182600370797E-2</v>
      </c>
      <c r="AF53" s="6">
        <f>SUMIFS('all sales summary'!$I$2:$I$2047,'all sales summary'!$A$2:$A$2047,'Share city centre spend offline'!$A53,'all sales summary'!$B$2:$B$2047,'Share city centre spend offline'!AF$1)</f>
        <v>9.5804354931208355E-2</v>
      </c>
      <c r="AG53" s="6">
        <f>SUMIFS('all sales summary'!$I$2:$I$2047,'all sales summary'!$A$2:$A$2047,'Share city centre spend offline'!$A53,'all sales summary'!$B$2:$B$2047,'Share city centre spend offline'!AG$1)</f>
        <v>0.10199841955020875</v>
      </c>
      <c r="AH53" s="6">
        <f>SUMIFS('all sales summary'!$I$2:$I$2047,'all sales summary'!$A$2:$A$2047,'Share city centre spend offline'!$A53,'all sales summary'!$B$2:$B$2047,'Share city centre spend offline'!AH$1)</f>
        <v>9.6772053941403133E-2</v>
      </c>
      <c r="AI53" s="12">
        <f t="shared" si="0"/>
        <v>-1.9921320785636492</v>
      </c>
      <c r="AJ53" s="20">
        <f t="shared" si="1"/>
        <v>-1.7462243445843282</v>
      </c>
    </row>
    <row r="54" spans="1:36" x14ac:dyDescent="0.25">
      <c r="A54" t="s">
        <v>59</v>
      </c>
      <c r="B54" s="6">
        <f>SUMIFS('all sales summary'!$I$2:$I$2047,'all sales summary'!$A$2:$A$2047,'Share city centre spend offline'!$A54,'all sales summary'!$B$2:$B$2047,'Share city centre spend offline'!B$1)</f>
        <v>7.243128544336104E-2</v>
      </c>
      <c r="C54" s="6">
        <f>SUMIFS('all sales summary'!$I$2:$I$2047,'all sales summary'!$A$2:$A$2047,'Share city centre spend offline'!$A54,'all sales summary'!$B$2:$B$2047,'Share city centre spend offline'!C$1)</f>
        <v>7.2872458077224325E-2</v>
      </c>
      <c r="D54" s="6">
        <f>SUMIFS('all sales summary'!$I$2:$I$2047,'all sales summary'!$A$2:$A$2047,'Share city centre spend offline'!$A54,'all sales summary'!$B$2:$B$2047,'Share city centre spend offline'!D$1)</f>
        <v>6.9653539422378771E-2</v>
      </c>
      <c r="E54" s="6">
        <f>SUMIFS('all sales summary'!$I$2:$I$2047,'all sales summary'!$A$2:$A$2047,'Share city centre spend offline'!$A54,'all sales summary'!$B$2:$B$2047,'Share city centre spend offline'!E$1)</f>
        <v>7.2013953388377891E-2</v>
      </c>
      <c r="F54" s="6">
        <f>SUMIFS('all sales summary'!$I$2:$I$2047,'all sales summary'!$A$2:$A$2047,'Share city centre spend offline'!$A54,'all sales summary'!$B$2:$B$2047,'Share city centre spend offline'!F$1)</f>
        <v>7.9545393426935909E-2</v>
      </c>
      <c r="G54" s="6">
        <f>SUMIFS('all sales summary'!$I$2:$I$2047,'all sales summary'!$A$2:$A$2047,'Share city centre spend offline'!$A54,'all sales summary'!$B$2:$B$2047,'Share city centre spend offline'!G$1)</f>
        <v>7.9290072022736802E-2</v>
      </c>
      <c r="H54" s="6">
        <f>SUMIFS('all sales summary'!$I$2:$I$2047,'all sales summary'!$A$2:$A$2047,'Share city centre spend offline'!$A54,'all sales summary'!$B$2:$B$2047,'Share city centre spend offline'!H$1)</f>
        <v>8.4783902032948E-2</v>
      </c>
      <c r="I54" s="6">
        <f>SUMIFS('all sales summary'!$I$2:$I$2047,'all sales summary'!$A$2:$A$2047,'Share city centre spend offline'!$A54,'all sales summary'!$B$2:$B$2047,'Share city centre spend offline'!I$1)</f>
        <v>7.9797672230680447E-2</v>
      </c>
      <c r="J54" s="6">
        <f>SUMIFS('all sales summary'!$I$2:$I$2047,'all sales summary'!$A$2:$A$2047,'Share city centre spend offline'!$A54,'all sales summary'!$B$2:$B$2047,'Share city centre spend offline'!J$1)</f>
        <v>8.1770512670648554E-2</v>
      </c>
      <c r="K54" s="6">
        <f>SUMIFS('all sales summary'!$I$2:$I$2047,'all sales summary'!$A$2:$A$2047,'Share city centre spend offline'!$A54,'all sales summary'!$B$2:$B$2047,'Share city centre spend offline'!K$1)</f>
        <v>7.653775805083908E-2</v>
      </c>
      <c r="L54" s="6">
        <f>SUMIFS('all sales summary'!$I$2:$I$2047,'all sales summary'!$A$2:$A$2047,'Share city centre spend offline'!$A54,'all sales summary'!$B$2:$B$2047,'Share city centre spend offline'!L$1)</f>
        <v>8.3154593395323675E-2</v>
      </c>
      <c r="M54" s="6">
        <f>SUMIFS('all sales summary'!$I$2:$I$2047,'all sales summary'!$A$2:$A$2047,'Share city centre spend offline'!$A54,'all sales summary'!$B$2:$B$2047,'Share city centre spend offline'!M$1)</f>
        <v>0.10230101706623936</v>
      </c>
      <c r="N54" s="6">
        <f>SUMIFS('all sales summary'!$I$2:$I$2047,'all sales summary'!$A$2:$A$2047,'Share city centre spend offline'!$A54,'all sales summary'!$B$2:$B$2047,'Share city centre spend offline'!N$1)</f>
        <v>6.9214626674735255E-2</v>
      </c>
      <c r="O54" s="6">
        <f>SUMIFS('all sales summary'!$I$2:$I$2047,'all sales summary'!$A$2:$A$2047,'Share city centre spend offline'!$A54,'all sales summary'!$B$2:$B$2047,'Share city centre spend offline'!O$1)</f>
        <v>7.118553585209618E-2</v>
      </c>
      <c r="P54" s="6">
        <f>SUMIFS('all sales summary'!$I$2:$I$2047,'all sales summary'!$A$2:$A$2047,'Share city centre spend offline'!$A54,'all sales summary'!$B$2:$B$2047,'Share city centre spend offline'!P$1)</f>
        <v>4.995518179874512E-2</v>
      </c>
      <c r="Q54" s="6">
        <f>SUMIFS('all sales summary'!$I$2:$I$2047,'all sales summary'!$A$2:$A$2047,'Share city centre spend offline'!$A54,'all sales summary'!$B$2:$B$2047,'Share city centre spend offline'!Q$1)</f>
        <v>1.642215349465383E-2</v>
      </c>
      <c r="R54" s="6">
        <f>SUMIFS('all sales summary'!$I$2:$I$2047,'all sales summary'!$A$2:$A$2047,'Share city centre spend offline'!$A54,'all sales summary'!$B$2:$B$2047,'Share city centre spend offline'!R$1)</f>
        <v>1.6927910757001646E-2</v>
      </c>
      <c r="S54" s="6">
        <f>SUMIFS('all sales summary'!$I$2:$I$2047,'all sales summary'!$A$2:$A$2047,'Share city centre spend offline'!$A54,'all sales summary'!$B$2:$B$2047,'Share city centre spend offline'!S$1)</f>
        <v>4.0407784927525815E-2</v>
      </c>
      <c r="T54" s="6">
        <f>SUMIFS('all sales summary'!$I$2:$I$2047,'all sales summary'!$A$2:$A$2047,'Share city centre spend offline'!$A54,'all sales summary'!$B$2:$B$2047,'Share city centre spend offline'!T$1)</f>
        <v>5.5119685723146412E-2</v>
      </c>
      <c r="U54" s="6">
        <f>SUMIFS('all sales summary'!$I$2:$I$2047,'all sales summary'!$A$2:$A$2047,'Share city centre spend offline'!$A54,'all sales summary'!$B$2:$B$2047,'Share city centre spend offline'!U$1)</f>
        <v>6.1123381967147485E-2</v>
      </c>
      <c r="V54" s="6">
        <f>SUMIFS('all sales summary'!$I$2:$I$2047,'all sales summary'!$A$2:$A$2047,'Share city centre spend offline'!$A54,'all sales summary'!$B$2:$B$2047,'Share city centre spend offline'!V$1)</f>
        <v>6.057719389193629E-2</v>
      </c>
      <c r="W54" s="6">
        <f>SUMIFS('all sales summary'!$I$2:$I$2047,'all sales summary'!$A$2:$A$2047,'Share city centre spend offline'!$A54,'all sales summary'!$B$2:$B$2047,'Share city centre spend offline'!W$1)</f>
        <v>6.4019912909049251E-2</v>
      </c>
      <c r="X54" s="6">
        <f>SUMIFS('all sales summary'!$I$2:$I$2047,'all sales summary'!$A$2:$A$2047,'Share city centre spend offline'!$A54,'all sales summary'!$B$2:$B$2047,'Share city centre spend offline'!X$1)</f>
        <v>3.579128368060612E-2</v>
      </c>
      <c r="Y54" s="6">
        <f>SUMIFS('all sales summary'!$I$2:$I$2047,'all sales summary'!$A$2:$A$2047,'Share city centre spend offline'!$A54,'all sales summary'!$B$2:$B$2047,'Share city centre spend offline'!Y$1)</f>
        <v>8.5049724660687887E-2</v>
      </c>
      <c r="Z54" s="6">
        <f>SUMIFS('all sales summary'!$I$2:$I$2047,'all sales summary'!$A$2:$A$2047,'Share city centre spend offline'!$A54,'all sales summary'!$B$2:$B$2047,'Share city centre spend offline'!Z$1)</f>
        <v>2.2252543071439371E-2</v>
      </c>
      <c r="AA54" s="6">
        <f>SUMIFS('all sales summary'!$I$2:$I$2047,'all sales summary'!$A$2:$A$2047,'Share city centre spend offline'!$A54,'all sales summary'!$B$2:$B$2047,'Share city centre spend offline'!AA$1)</f>
        <v>2.2675856409712789E-2</v>
      </c>
      <c r="AB54" s="6">
        <f>SUMIFS('all sales summary'!$I$2:$I$2047,'all sales summary'!$A$2:$A$2047,'Share city centre spend offline'!$A54,'all sales summary'!$B$2:$B$2047,'Share city centre spend offline'!AB$1)</f>
        <v>2.3181268374681045E-2</v>
      </c>
      <c r="AC54" s="6">
        <f>SUMIFS('all sales summary'!$I$2:$I$2047,'all sales summary'!$A$2:$A$2047,'Share city centre spend offline'!$A54,'all sales summary'!$B$2:$B$2047,'Share city centre spend offline'!AC$1)</f>
        <v>5.9501317255702721E-2</v>
      </c>
      <c r="AD54" s="6">
        <f>SUMIFS('all sales summary'!$I$2:$I$2047,'all sales summary'!$A$2:$A$2047,'Share city centre spend offline'!$A54,'all sales summary'!$B$2:$B$2047,'Share city centre spend offline'!AD$1)</f>
        <v>5.8056424041510381E-2</v>
      </c>
      <c r="AE54" s="6">
        <f>SUMIFS('all sales summary'!$I$2:$I$2047,'all sales summary'!$A$2:$A$2047,'Share city centre spend offline'!$A54,'all sales summary'!$B$2:$B$2047,'Share city centre spend offline'!AE$1)</f>
        <v>5.5951402151508955E-2</v>
      </c>
      <c r="AF54" s="6">
        <f>SUMIFS('all sales summary'!$I$2:$I$2047,'all sales summary'!$A$2:$A$2047,'Share city centre spend offline'!$A54,'all sales summary'!$B$2:$B$2047,'Share city centre spend offline'!AF$1)</f>
        <v>6.0790402272762376E-2</v>
      </c>
      <c r="AG54" s="6">
        <f>SUMIFS('all sales summary'!$I$2:$I$2047,'all sales summary'!$A$2:$A$2047,'Share city centre spend offline'!$A54,'all sales summary'!$B$2:$B$2047,'Share city centre spend offline'!AG$1)</f>
        <v>6.0922143452931482E-2</v>
      </c>
      <c r="AH54" s="6">
        <f>SUMIFS('all sales summary'!$I$2:$I$2047,'all sales summary'!$A$2:$A$2047,'Share city centre spend offline'!$A54,'all sales summary'!$B$2:$B$2047,'Share city centre spend offline'!AH$1)</f>
        <v>5.7355462416900628E-2</v>
      </c>
      <c r="AI54" s="12">
        <f t="shared" si="0"/>
        <v>-1.5075823026460413</v>
      </c>
      <c r="AJ54" s="20">
        <f t="shared" si="1"/>
        <v>-2.4415050253747927</v>
      </c>
    </row>
    <row r="55" spans="1:36" x14ac:dyDescent="0.25">
      <c r="A55" t="s">
        <v>60</v>
      </c>
      <c r="B55" s="6">
        <f>SUMIFS('all sales summary'!$I$2:$I$2047,'all sales summary'!$A$2:$A$2047,'Share city centre spend offline'!$A55,'all sales summary'!$B$2:$B$2047,'Share city centre spend offline'!B$1)</f>
        <v>0.1190723640873151</v>
      </c>
      <c r="C55" s="6">
        <f>SUMIFS('all sales summary'!$I$2:$I$2047,'all sales summary'!$A$2:$A$2047,'Share city centre spend offline'!$A55,'all sales summary'!$B$2:$B$2047,'Share city centre spend offline'!C$1)</f>
        <v>0.11771368413263789</v>
      </c>
      <c r="D55" s="6">
        <f>SUMIFS('all sales summary'!$I$2:$I$2047,'all sales summary'!$A$2:$A$2047,'Share city centre spend offline'!$A55,'all sales summary'!$B$2:$B$2047,'Share city centre spend offline'!D$1)</f>
        <v>0.11845992544377094</v>
      </c>
      <c r="E55" s="6">
        <f>SUMIFS('all sales summary'!$I$2:$I$2047,'all sales summary'!$A$2:$A$2047,'Share city centre spend offline'!$A55,'all sales summary'!$B$2:$B$2047,'Share city centre spend offline'!E$1)</f>
        <v>0.11799141603346311</v>
      </c>
      <c r="F55" s="6">
        <f>SUMIFS('all sales summary'!$I$2:$I$2047,'all sales summary'!$A$2:$A$2047,'Share city centre spend offline'!$A55,'all sales summary'!$B$2:$B$2047,'Share city centre spend offline'!F$1)</f>
        <v>0.12129709785290099</v>
      </c>
      <c r="G55" s="6">
        <f>SUMIFS('all sales summary'!$I$2:$I$2047,'all sales summary'!$A$2:$A$2047,'Share city centre spend offline'!$A55,'all sales summary'!$B$2:$B$2047,'Share city centre spend offline'!G$1)</f>
        <v>0.12455991571245201</v>
      </c>
      <c r="H55" s="6">
        <f>SUMIFS('all sales summary'!$I$2:$I$2047,'all sales summary'!$A$2:$A$2047,'Share city centre spend offline'!$A55,'all sales summary'!$B$2:$B$2047,'Share city centre spend offline'!H$1)</f>
        <v>0.12090427964066564</v>
      </c>
      <c r="I55" s="6">
        <f>SUMIFS('all sales summary'!$I$2:$I$2047,'all sales summary'!$A$2:$A$2047,'Share city centre spend offline'!$A55,'all sales summary'!$B$2:$B$2047,'Share city centre spend offline'!I$1)</f>
        <v>0.11986414397198371</v>
      </c>
      <c r="J55" s="6">
        <f>SUMIFS('all sales summary'!$I$2:$I$2047,'all sales summary'!$A$2:$A$2047,'Share city centre spend offline'!$A55,'all sales summary'!$B$2:$B$2047,'Share city centre spend offline'!J$1)</f>
        <v>0.12317012224677767</v>
      </c>
      <c r="K55" s="6">
        <f>SUMIFS('all sales summary'!$I$2:$I$2047,'all sales summary'!$A$2:$A$2047,'Share city centre spend offline'!$A55,'all sales summary'!$B$2:$B$2047,'Share city centre spend offline'!K$1)</f>
        <v>0.12039755262150988</v>
      </c>
      <c r="L55" s="6">
        <f>SUMIFS('all sales summary'!$I$2:$I$2047,'all sales summary'!$A$2:$A$2047,'Share city centre spend offline'!$A55,'all sales summary'!$B$2:$B$2047,'Share city centre spend offline'!L$1)</f>
        <v>0.12681326732599851</v>
      </c>
      <c r="M55" s="6">
        <f>SUMIFS('all sales summary'!$I$2:$I$2047,'all sales summary'!$A$2:$A$2047,'Share city centre spend offline'!$A55,'all sales summary'!$B$2:$B$2047,'Share city centre spend offline'!M$1)</f>
        <v>0.1575340559018919</v>
      </c>
      <c r="N55" s="6">
        <f>SUMIFS('all sales summary'!$I$2:$I$2047,'all sales summary'!$A$2:$A$2047,'Share city centre spend offline'!$A55,'all sales summary'!$B$2:$B$2047,'Share city centre spend offline'!N$1)</f>
        <v>0.11199922567428344</v>
      </c>
      <c r="O55" s="6">
        <f>SUMIFS('all sales summary'!$I$2:$I$2047,'all sales summary'!$A$2:$A$2047,'Share city centre spend offline'!$A55,'all sales summary'!$B$2:$B$2047,'Share city centre spend offline'!O$1)</f>
        <v>0.11210149496860507</v>
      </c>
      <c r="P55" s="6">
        <f>SUMIFS('all sales summary'!$I$2:$I$2047,'all sales summary'!$A$2:$A$2047,'Share city centre spend offline'!$A55,'all sales summary'!$B$2:$B$2047,'Share city centre spend offline'!P$1)</f>
        <v>8.0840149306626349E-2</v>
      </c>
      <c r="Q55" s="6">
        <f>SUMIFS('all sales summary'!$I$2:$I$2047,'all sales summary'!$A$2:$A$2047,'Share city centre spend offline'!$A55,'all sales summary'!$B$2:$B$2047,'Share city centre spend offline'!Q$1)</f>
        <v>2.5623399091664879E-2</v>
      </c>
      <c r="R55" s="6">
        <f>SUMIFS('all sales summary'!$I$2:$I$2047,'all sales summary'!$A$2:$A$2047,'Share city centre spend offline'!$A55,'all sales summary'!$B$2:$B$2047,'Share city centre spend offline'!R$1)</f>
        <v>2.789017938198619E-2</v>
      </c>
      <c r="S55" s="6">
        <f>SUMIFS('all sales summary'!$I$2:$I$2047,'all sales summary'!$A$2:$A$2047,'Share city centre spend offline'!$A55,'all sales summary'!$B$2:$B$2047,'Share city centre spend offline'!S$1)</f>
        <v>6.5561121451413712E-2</v>
      </c>
      <c r="T55" s="6">
        <f>SUMIFS('all sales summary'!$I$2:$I$2047,'all sales summary'!$A$2:$A$2047,'Share city centre spend offline'!$A55,'all sales summary'!$B$2:$B$2047,'Share city centre spend offline'!T$1)</f>
        <v>9.2112918056508356E-2</v>
      </c>
      <c r="U55" s="6">
        <f>SUMIFS('all sales summary'!$I$2:$I$2047,'all sales summary'!$A$2:$A$2047,'Share city centre spend offline'!$A55,'all sales summary'!$B$2:$B$2047,'Share city centre spend offline'!U$1)</f>
        <v>0.1013471641006734</v>
      </c>
      <c r="V55" s="6">
        <f>SUMIFS('all sales summary'!$I$2:$I$2047,'all sales summary'!$A$2:$A$2047,'Share city centre spend offline'!$A55,'all sales summary'!$B$2:$B$2047,'Share city centre spend offline'!V$1)</f>
        <v>8.9034392607876989E-2</v>
      </c>
      <c r="W55" s="6">
        <f>SUMIFS('all sales summary'!$I$2:$I$2047,'all sales summary'!$A$2:$A$2047,'Share city centre spend offline'!$A55,'all sales summary'!$B$2:$B$2047,'Share city centre spend offline'!W$1)</f>
        <v>8.8020111500275486E-2</v>
      </c>
      <c r="X55" s="6">
        <f>SUMIFS('all sales summary'!$I$2:$I$2047,'all sales summary'!$A$2:$A$2047,'Share city centre spend offline'!$A55,'all sales summary'!$B$2:$B$2047,'Share city centre spend offline'!X$1)</f>
        <v>5.2119022977011244E-2</v>
      </c>
      <c r="Y55" s="6">
        <f>SUMIFS('all sales summary'!$I$2:$I$2047,'all sales summary'!$A$2:$A$2047,'Share city centre spend offline'!$A55,'all sales summary'!$B$2:$B$2047,'Share city centre spend offline'!Y$1)</f>
        <v>0.12051283382387933</v>
      </c>
      <c r="Z55" s="6">
        <f>SUMIFS('all sales summary'!$I$2:$I$2047,'all sales summary'!$A$2:$A$2047,'Share city centre spend offline'!$A55,'all sales summary'!$B$2:$B$2047,'Share city centre spend offline'!Z$1)</f>
        <v>3.4151978531458412E-2</v>
      </c>
      <c r="AA55" s="6">
        <f>SUMIFS('all sales summary'!$I$2:$I$2047,'all sales summary'!$A$2:$A$2047,'Share city centre spend offline'!$A55,'all sales summary'!$B$2:$B$2047,'Share city centre spend offline'!AA$1)</f>
        <v>3.4653773780731451E-2</v>
      </c>
      <c r="AB55" s="6">
        <f>SUMIFS('all sales summary'!$I$2:$I$2047,'all sales summary'!$A$2:$A$2047,'Share city centre spend offline'!$A55,'all sales summary'!$B$2:$B$2047,'Share city centre spend offline'!AB$1)</f>
        <v>3.8800271921133431E-2</v>
      </c>
      <c r="AC55" s="6">
        <f>SUMIFS('all sales summary'!$I$2:$I$2047,'all sales summary'!$A$2:$A$2047,'Share city centre spend offline'!$A55,'all sales summary'!$B$2:$B$2047,'Share city centre spend offline'!AC$1)</f>
        <v>8.1488435067018611E-2</v>
      </c>
      <c r="AD55" s="6">
        <f>SUMIFS('all sales summary'!$I$2:$I$2047,'all sales summary'!$A$2:$A$2047,'Share city centre spend offline'!$A55,'all sales summary'!$B$2:$B$2047,'Share city centre spend offline'!AD$1)</f>
        <v>8.9865237953775268E-2</v>
      </c>
      <c r="AE55" s="6">
        <f>SUMIFS('all sales summary'!$I$2:$I$2047,'all sales summary'!$A$2:$A$2047,'Share city centre spend offline'!$A55,'all sales summary'!$B$2:$B$2047,'Share city centre spend offline'!AE$1)</f>
        <v>9.1340488318506635E-2</v>
      </c>
      <c r="AF55" s="6">
        <f>SUMIFS('all sales summary'!$I$2:$I$2047,'all sales summary'!$A$2:$A$2047,'Share city centre spend offline'!$A55,'all sales summary'!$B$2:$B$2047,'Share city centre spend offline'!AF$1)</f>
        <v>9.315061193631384E-2</v>
      </c>
      <c r="AG55" s="6">
        <f>SUMIFS('all sales summary'!$I$2:$I$2047,'all sales summary'!$A$2:$A$2047,'Share city centre spend offline'!$A55,'all sales summary'!$B$2:$B$2047,'Share city centre spend offline'!AG$1)</f>
        <v>0.10091246472704869</v>
      </c>
      <c r="AH55" s="6">
        <f>SUMIFS('all sales summary'!$I$2:$I$2047,'all sales summary'!$A$2:$A$2047,'Share city centre spend offline'!$A55,'all sales summary'!$B$2:$B$2047,'Share city centre spend offline'!AH$1)</f>
        <v>0.10376080097644587</v>
      </c>
      <c r="AI55" s="12">
        <f t="shared" si="0"/>
        <v>-1.5311563110869231</v>
      </c>
      <c r="AJ55" s="20">
        <f t="shared" si="1"/>
        <v>-1.9409321270331805</v>
      </c>
    </row>
    <row r="56" spans="1:36" x14ac:dyDescent="0.25">
      <c r="A56" t="s">
        <v>61</v>
      </c>
      <c r="B56" s="6">
        <f>SUMIFS('all sales summary'!$I$2:$I$2047,'all sales summary'!$A$2:$A$2047,'Share city centre spend offline'!$A56,'all sales summary'!$B$2:$B$2047,'Share city centre spend offline'!B$1)</f>
        <v>0.15416135121686533</v>
      </c>
      <c r="C56" s="6">
        <f>SUMIFS('all sales summary'!$I$2:$I$2047,'all sales summary'!$A$2:$A$2047,'Share city centre spend offline'!$A56,'all sales summary'!$B$2:$B$2047,'Share city centre spend offline'!C$1)</f>
        <v>0.16126108735977382</v>
      </c>
      <c r="D56" s="6">
        <f>SUMIFS('all sales summary'!$I$2:$I$2047,'all sales summary'!$A$2:$A$2047,'Share city centre spend offline'!$A56,'all sales summary'!$B$2:$B$2047,'Share city centre spend offline'!D$1)</f>
        <v>0.1546849439643356</v>
      </c>
      <c r="E56" s="6">
        <f>SUMIFS('all sales summary'!$I$2:$I$2047,'all sales summary'!$A$2:$A$2047,'Share city centre spend offline'!$A56,'all sales summary'!$B$2:$B$2047,'Share city centre spend offline'!E$1)</f>
        <v>0.14767467920964419</v>
      </c>
      <c r="F56" s="6">
        <f>SUMIFS('all sales summary'!$I$2:$I$2047,'all sales summary'!$A$2:$A$2047,'Share city centre spend offline'!$A56,'all sales summary'!$B$2:$B$2047,'Share city centre spend offline'!F$1)</f>
        <v>0.1499949348374662</v>
      </c>
      <c r="G56" s="6">
        <f>SUMIFS('all sales summary'!$I$2:$I$2047,'all sales summary'!$A$2:$A$2047,'Share city centre spend offline'!$A56,'all sales summary'!$B$2:$B$2047,'Share city centre spend offline'!G$1)</f>
        <v>0.15643575300778093</v>
      </c>
      <c r="H56" s="6">
        <f>SUMIFS('all sales summary'!$I$2:$I$2047,'all sales summary'!$A$2:$A$2047,'Share city centre spend offline'!$A56,'all sales summary'!$B$2:$B$2047,'Share city centre spend offline'!H$1)</f>
        <v>0.14989640593219955</v>
      </c>
      <c r="I56" s="6">
        <f>SUMIFS('all sales summary'!$I$2:$I$2047,'all sales summary'!$A$2:$A$2047,'Share city centre spend offline'!$A56,'all sales summary'!$B$2:$B$2047,'Share city centre spend offline'!I$1)</f>
        <v>0.14960688779414227</v>
      </c>
      <c r="J56" s="6">
        <f>SUMIFS('all sales summary'!$I$2:$I$2047,'all sales summary'!$A$2:$A$2047,'Share city centre spend offline'!$A56,'all sales summary'!$B$2:$B$2047,'Share city centre spend offline'!J$1)</f>
        <v>0.15123699994674666</v>
      </c>
      <c r="K56" s="6">
        <f>SUMIFS('all sales summary'!$I$2:$I$2047,'all sales summary'!$A$2:$A$2047,'Share city centre spend offline'!$A56,'all sales summary'!$B$2:$B$2047,'Share city centre spend offline'!K$1)</f>
        <v>0.15785234835561013</v>
      </c>
      <c r="L56" s="6">
        <f>SUMIFS('all sales summary'!$I$2:$I$2047,'all sales summary'!$A$2:$A$2047,'Share city centre spend offline'!$A56,'all sales summary'!$B$2:$B$2047,'Share city centre spend offline'!L$1)</f>
        <v>0.16408270263689131</v>
      </c>
      <c r="M56" s="6">
        <f>SUMIFS('all sales summary'!$I$2:$I$2047,'all sales summary'!$A$2:$A$2047,'Share city centre spend offline'!$A56,'all sales summary'!$B$2:$B$2047,'Share city centre spend offline'!M$1)</f>
        <v>0.18097688784377988</v>
      </c>
      <c r="N56" s="6">
        <f>SUMIFS('all sales summary'!$I$2:$I$2047,'all sales summary'!$A$2:$A$2047,'Share city centre spend offline'!$A56,'all sales summary'!$B$2:$B$2047,'Share city centre spend offline'!N$1)</f>
        <v>0.14973194574908352</v>
      </c>
      <c r="O56" s="6">
        <f>SUMIFS('all sales summary'!$I$2:$I$2047,'all sales summary'!$A$2:$A$2047,'Share city centre spend offline'!$A56,'all sales summary'!$B$2:$B$2047,'Share city centre spend offline'!O$1)</f>
        <v>0.15075359457102716</v>
      </c>
      <c r="P56" s="6">
        <f>SUMIFS('all sales summary'!$I$2:$I$2047,'all sales summary'!$A$2:$A$2047,'Share city centre spend offline'!$A56,'all sales summary'!$B$2:$B$2047,'Share city centre spend offline'!P$1)</f>
        <v>0.12334886440417085</v>
      </c>
      <c r="Q56" s="6">
        <f>SUMIFS('all sales summary'!$I$2:$I$2047,'all sales summary'!$A$2:$A$2047,'Share city centre spend offline'!$A56,'all sales summary'!$B$2:$B$2047,'Share city centre spend offline'!Q$1)</f>
        <v>8.9123075051802614E-2</v>
      </c>
      <c r="R56" s="6">
        <f>SUMIFS('all sales summary'!$I$2:$I$2047,'all sales summary'!$A$2:$A$2047,'Share city centre spend offline'!$A56,'all sales summary'!$B$2:$B$2047,'Share city centre spend offline'!R$1)</f>
        <v>8.4135346107942557E-2</v>
      </c>
      <c r="S56" s="6">
        <f>SUMIFS('all sales summary'!$I$2:$I$2047,'all sales summary'!$A$2:$A$2047,'Share city centre spend offline'!$A56,'all sales summary'!$B$2:$B$2047,'Share city centre spend offline'!S$1)</f>
        <v>9.0914576791271948E-2</v>
      </c>
      <c r="T56" s="6">
        <f>SUMIFS('all sales summary'!$I$2:$I$2047,'all sales summary'!$A$2:$A$2047,'Share city centre spend offline'!$A56,'all sales summary'!$B$2:$B$2047,'Share city centre spend offline'!T$1)</f>
        <v>0.11431435391976986</v>
      </c>
      <c r="U56" s="6">
        <f>SUMIFS('all sales summary'!$I$2:$I$2047,'all sales summary'!$A$2:$A$2047,'Share city centre spend offline'!$A56,'all sales summary'!$B$2:$B$2047,'Share city centre spend offline'!U$1)</f>
        <v>0.13035243757796383</v>
      </c>
      <c r="V56" s="6">
        <f>SUMIFS('all sales summary'!$I$2:$I$2047,'all sales summary'!$A$2:$A$2047,'Share city centre spend offline'!$A56,'all sales summary'!$B$2:$B$2047,'Share city centre spend offline'!V$1)</f>
        <v>0.12694030330059666</v>
      </c>
      <c r="W56" s="6">
        <f>SUMIFS('all sales summary'!$I$2:$I$2047,'all sales summary'!$A$2:$A$2047,'Share city centre spend offline'!$A56,'all sales summary'!$B$2:$B$2047,'Share city centre spend offline'!W$1)</f>
        <v>0.11748017439700717</v>
      </c>
      <c r="X56" s="6">
        <f>SUMIFS('all sales summary'!$I$2:$I$2047,'all sales summary'!$A$2:$A$2047,'Share city centre spend offline'!$A56,'all sales summary'!$B$2:$B$2047,'Share city centre spend offline'!X$1)</f>
        <v>0.13748874065120184</v>
      </c>
      <c r="Y56" s="6">
        <f>SUMIFS('all sales summary'!$I$2:$I$2047,'all sales summary'!$A$2:$A$2047,'Share city centre spend offline'!$A56,'all sales summary'!$B$2:$B$2047,'Share city centre spend offline'!Y$1)</f>
        <v>0.13810778451228381</v>
      </c>
      <c r="Z56" s="6">
        <f>SUMIFS('all sales summary'!$I$2:$I$2047,'all sales summary'!$A$2:$A$2047,'Share city centre spend offline'!$A56,'all sales summary'!$B$2:$B$2047,'Share city centre spend offline'!Z$1)</f>
        <v>9.0380690631494259E-2</v>
      </c>
      <c r="AA56" s="6">
        <f>SUMIFS('all sales summary'!$I$2:$I$2047,'all sales summary'!$A$2:$A$2047,'Share city centre spend offline'!$A56,'all sales summary'!$B$2:$B$2047,'Share city centre spend offline'!AA$1)</f>
        <v>9.2670952222400724E-2</v>
      </c>
      <c r="AB56" s="6">
        <f>SUMIFS('all sales summary'!$I$2:$I$2047,'all sales summary'!$A$2:$A$2047,'Share city centre spend offline'!$A56,'all sales summary'!$B$2:$B$2047,'Share city centre spend offline'!AB$1)</f>
        <v>9.1481665138655369E-2</v>
      </c>
      <c r="AC56" s="6">
        <f>SUMIFS('all sales summary'!$I$2:$I$2047,'all sales summary'!$A$2:$A$2047,'Share city centre spend offline'!$A56,'all sales summary'!$B$2:$B$2047,'Share city centre spend offline'!AC$1)</f>
        <v>0.11778856911562421</v>
      </c>
      <c r="AD56" s="6">
        <f>SUMIFS('all sales summary'!$I$2:$I$2047,'all sales summary'!$A$2:$A$2047,'Share city centre spend offline'!$A56,'all sales summary'!$B$2:$B$2047,'Share city centre spend offline'!AD$1)</f>
        <v>0.12728863167817378</v>
      </c>
      <c r="AE56" s="6">
        <f>SUMIFS('all sales summary'!$I$2:$I$2047,'all sales summary'!$A$2:$A$2047,'Share city centre spend offline'!$A56,'all sales summary'!$B$2:$B$2047,'Share city centre spend offline'!AE$1)</f>
        <v>0.12975742481029623</v>
      </c>
      <c r="AF56" s="6">
        <f>SUMIFS('all sales summary'!$I$2:$I$2047,'all sales summary'!$A$2:$A$2047,'Share city centre spend offline'!$A56,'all sales summary'!$B$2:$B$2047,'Share city centre spend offline'!AF$1)</f>
        <v>0.12745187749774295</v>
      </c>
      <c r="AG56" s="6">
        <f>SUMIFS('all sales summary'!$I$2:$I$2047,'all sales summary'!$A$2:$A$2047,'Share city centre spend offline'!$A56,'all sales summary'!$B$2:$B$2047,'Share city centre spend offline'!AG$1)</f>
        <v>0.13595516962374485</v>
      </c>
      <c r="AH56" s="6">
        <f>SUMIFS('all sales summary'!$I$2:$I$2047,'all sales summary'!$A$2:$A$2047,'Share city centre spend offline'!$A56,'all sales summary'!$B$2:$B$2047,'Share city centre spend offline'!AH$1)</f>
        <v>0.13822066394479271</v>
      </c>
      <c r="AI56" s="12">
        <f t="shared" si="0"/>
        <v>-1.5940687272072624</v>
      </c>
      <c r="AJ56" s="20">
        <f t="shared" si="1"/>
        <v>-1.3016336001953954</v>
      </c>
    </row>
    <row r="57" spans="1:36" x14ac:dyDescent="0.25">
      <c r="A57" t="s">
        <v>62</v>
      </c>
      <c r="B57" s="6">
        <f>SUMIFS('all sales summary'!$I$2:$I$2047,'all sales summary'!$A$2:$A$2047,'Share city centre spend offline'!$A57,'all sales summary'!$B$2:$B$2047,'Share city centre spend offline'!B$1)</f>
        <v>0.12342070360226996</v>
      </c>
      <c r="C57" s="6">
        <f>SUMIFS('all sales summary'!$I$2:$I$2047,'all sales summary'!$A$2:$A$2047,'Share city centre spend offline'!$A57,'all sales summary'!$B$2:$B$2047,'Share city centre spend offline'!C$1)</f>
        <v>0.12544376883754249</v>
      </c>
      <c r="D57" s="6">
        <f>SUMIFS('all sales summary'!$I$2:$I$2047,'all sales summary'!$A$2:$A$2047,'Share city centre spend offline'!$A57,'all sales summary'!$B$2:$B$2047,'Share city centre spend offline'!D$1)</f>
        <v>0.12103415898926219</v>
      </c>
      <c r="E57" s="6">
        <f>SUMIFS('all sales summary'!$I$2:$I$2047,'all sales summary'!$A$2:$A$2047,'Share city centre spend offline'!$A57,'all sales summary'!$B$2:$B$2047,'Share city centre spend offline'!E$1)</f>
        <v>0.12152175065237729</v>
      </c>
      <c r="F57" s="6">
        <f>SUMIFS('all sales summary'!$I$2:$I$2047,'all sales summary'!$A$2:$A$2047,'Share city centre spend offline'!$A57,'all sales summary'!$B$2:$B$2047,'Share city centre spend offline'!F$1)</f>
        <v>0.12441671408206406</v>
      </c>
      <c r="G57" s="6">
        <f>SUMIFS('all sales summary'!$I$2:$I$2047,'all sales summary'!$A$2:$A$2047,'Share city centre spend offline'!$A57,'all sales summary'!$B$2:$B$2047,'Share city centre spend offline'!G$1)</f>
        <v>0.12505282211662466</v>
      </c>
      <c r="H57" s="6">
        <f>SUMIFS('all sales summary'!$I$2:$I$2047,'all sales summary'!$A$2:$A$2047,'Share city centre spend offline'!$A57,'all sales summary'!$B$2:$B$2047,'Share city centre spend offline'!H$1)</f>
        <v>0.12595245986725481</v>
      </c>
      <c r="I57" s="6">
        <f>SUMIFS('all sales summary'!$I$2:$I$2047,'all sales summary'!$A$2:$A$2047,'Share city centre spend offline'!$A57,'all sales summary'!$B$2:$B$2047,'Share city centre spend offline'!I$1)</f>
        <v>0.12046270925952834</v>
      </c>
      <c r="J57" s="6">
        <f>SUMIFS('all sales summary'!$I$2:$I$2047,'all sales summary'!$A$2:$A$2047,'Share city centre spend offline'!$A57,'all sales summary'!$B$2:$B$2047,'Share city centre spend offline'!J$1)</f>
        <v>0.12468771693478323</v>
      </c>
      <c r="K57" s="6">
        <f>SUMIFS('all sales summary'!$I$2:$I$2047,'all sales summary'!$A$2:$A$2047,'Share city centre spend offline'!$A57,'all sales summary'!$B$2:$B$2047,'Share city centre spend offline'!K$1)</f>
        <v>0.12216134324496797</v>
      </c>
      <c r="L57" s="6">
        <f>SUMIFS('all sales summary'!$I$2:$I$2047,'all sales summary'!$A$2:$A$2047,'Share city centre spend offline'!$A57,'all sales summary'!$B$2:$B$2047,'Share city centre spend offline'!L$1)</f>
        <v>0.12325000524264812</v>
      </c>
      <c r="M57" s="6">
        <f>SUMIFS('all sales summary'!$I$2:$I$2047,'all sales summary'!$A$2:$A$2047,'Share city centre spend offline'!$A57,'all sales summary'!$B$2:$B$2047,'Share city centre spend offline'!M$1)</f>
        <v>0.1402882144534203</v>
      </c>
      <c r="N57" s="6">
        <f>SUMIFS('all sales summary'!$I$2:$I$2047,'all sales summary'!$A$2:$A$2047,'Share city centre spend offline'!$A57,'all sales summary'!$B$2:$B$2047,'Share city centre spend offline'!N$1)</f>
        <v>0.11253691185538738</v>
      </c>
      <c r="O57" s="6">
        <f>SUMIFS('all sales summary'!$I$2:$I$2047,'all sales summary'!$A$2:$A$2047,'Share city centre spend offline'!$A57,'all sales summary'!$B$2:$B$2047,'Share city centre spend offline'!O$1)</f>
        <v>0.11421246609855285</v>
      </c>
      <c r="P57" s="6">
        <f>SUMIFS('all sales summary'!$I$2:$I$2047,'all sales summary'!$A$2:$A$2047,'Share city centre spend offline'!$A57,'all sales summary'!$B$2:$B$2047,'Share city centre spend offline'!P$1)</f>
        <v>9.4687987777210297E-2</v>
      </c>
      <c r="Q57" s="6">
        <f>SUMIFS('all sales summary'!$I$2:$I$2047,'all sales summary'!$A$2:$A$2047,'Share city centre spend offline'!$A57,'all sales summary'!$B$2:$B$2047,'Share city centre spend offline'!Q$1)</f>
        <v>5.7160421090182892E-2</v>
      </c>
      <c r="R57" s="6">
        <f>SUMIFS('all sales summary'!$I$2:$I$2047,'all sales summary'!$A$2:$A$2047,'Share city centre spend offline'!$A57,'all sales summary'!$B$2:$B$2047,'Share city centre spend offline'!R$1)</f>
        <v>5.7745496343508222E-2</v>
      </c>
      <c r="S57" s="6">
        <f>SUMIFS('all sales summary'!$I$2:$I$2047,'all sales summary'!$A$2:$A$2047,'Share city centre spend offline'!$A57,'all sales summary'!$B$2:$B$2047,'Share city centre spend offline'!S$1)</f>
        <v>7.5515354440834973E-2</v>
      </c>
      <c r="T57" s="6">
        <f>SUMIFS('all sales summary'!$I$2:$I$2047,'all sales summary'!$A$2:$A$2047,'Share city centre spend offline'!$A57,'all sales summary'!$B$2:$B$2047,'Share city centre spend offline'!T$1)</f>
        <v>0.10338559684754797</v>
      </c>
      <c r="U57" s="6">
        <f>SUMIFS('all sales summary'!$I$2:$I$2047,'all sales summary'!$A$2:$A$2047,'Share city centre spend offline'!$A57,'all sales summary'!$B$2:$B$2047,'Share city centre spend offline'!U$1)</f>
        <v>0.10983749652319763</v>
      </c>
      <c r="V57" s="6">
        <f>SUMIFS('all sales summary'!$I$2:$I$2047,'all sales summary'!$A$2:$A$2047,'Share city centre spend offline'!$A57,'all sales summary'!$B$2:$B$2047,'Share city centre spend offline'!V$1)</f>
        <v>0.10611497651986088</v>
      </c>
      <c r="W57" s="6">
        <f>SUMIFS('all sales summary'!$I$2:$I$2047,'all sales summary'!$A$2:$A$2047,'Share city centre spend offline'!$A57,'all sales summary'!$B$2:$B$2047,'Share city centre spend offline'!W$1)</f>
        <v>0.10998380855083195</v>
      </c>
      <c r="X57" s="6">
        <f>SUMIFS('all sales summary'!$I$2:$I$2047,'all sales summary'!$A$2:$A$2047,'Share city centre spend offline'!$A57,'all sales summary'!$B$2:$B$2047,'Share city centre spend offline'!X$1)</f>
        <v>8.5243000852664785E-2</v>
      </c>
      <c r="Y57" s="6">
        <f>SUMIFS('all sales summary'!$I$2:$I$2047,'all sales summary'!$A$2:$A$2047,'Share city centre spend offline'!$A57,'all sales summary'!$B$2:$B$2047,'Share city centre spend offline'!Y$1)</f>
        <v>0.12972842078922139</v>
      </c>
      <c r="Z57" s="6">
        <f>SUMIFS('all sales summary'!$I$2:$I$2047,'all sales summary'!$A$2:$A$2047,'Share city centre spend offline'!$A57,'all sales summary'!$B$2:$B$2047,'Share city centre spend offline'!Z$1)</f>
        <v>6.9158373244393209E-2</v>
      </c>
      <c r="AA57" s="6">
        <f>SUMIFS('all sales summary'!$I$2:$I$2047,'all sales summary'!$A$2:$A$2047,'Share city centre spend offline'!$A57,'all sales summary'!$B$2:$B$2047,'Share city centre spend offline'!AA$1)</f>
        <v>7.3198080101944674E-2</v>
      </c>
      <c r="AB57" s="6">
        <f>SUMIFS('all sales summary'!$I$2:$I$2047,'all sales summary'!$A$2:$A$2047,'Share city centre spend offline'!$A57,'all sales summary'!$B$2:$B$2047,'Share city centre spend offline'!AB$1)</f>
        <v>7.1048052288745459E-2</v>
      </c>
      <c r="AC57" s="6">
        <f>SUMIFS('all sales summary'!$I$2:$I$2047,'all sales summary'!$A$2:$A$2047,'Share city centre spend offline'!$A57,'all sales summary'!$B$2:$B$2047,'Share city centre spend offline'!AC$1)</f>
        <v>0.1012314594415329</v>
      </c>
      <c r="AD57" s="6">
        <f>SUMIFS('all sales summary'!$I$2:$I$2047,'all sales summary'!$A$2:$A$2047,'Share city centre spend offline'!$A57,'all sales summary'!$B$2:$B$2047,'Share city centre spend offline'!AD$1)</f>
        <v>0.1038431800091122</v>
      </c>
      <c r="AE57" s="6">
        <f>SUMIFS('all sales summary'!$I$2:$I$2047,'all sales summary'!$A$2:$A$2047,'Share city centre spend offline'!$A57,'all sales summary'!$B$2:$B$2047,'Share city centre spend offline'!AE$1)</f>
        <v>0.10974940205568906</v>
      </c>
      <c r="AF57" s="6">
        <f>SUMIFS('all sales summary'!$I$2:$I$2047,'all sales summary'!$A$2:$A$2047,'Share city centre spend offline'!$A57,'all sales summary'!$B$2:$B$2047,'Share city centre spend offline'!AF$1)</f>
        <v>0.11060222468418873</v>
      </c>
      <c r="AG57" s="6">
        <f>SUMIFS('all sales summary'!$I$2:$I$2047,'all sales summary'!$A$2:$A$2047,'Share city centre spend offline'!$A57,'all sales summary'!$B$2:$B$2047,'Share city centre spend offline'!AG$1)</f>
        <v>0.1162230432386302</v>
      </c>
      <c r="AH57" s="6">
        <f>SUMIFS('all sales summary'!$I$2:$I$2047,'all sales summary'!$A$2:$A$2047,'Share city centre spend offline'!$A57,'all sales summary'!$B$2:$B$2047,'Share city centre spend offline'!AH$1)</f>
        <v>0.10946867810817748</v>
      </c>
      <c r="AI57" s="12">
        <f t="shared" si="0"/>
        <v>-1.3952025494092481</v>
      </c>
      <c r="AJ57" s="20">
        <f t="shared" si="1"/>
        <v>-1.5219038826605746</v>
      </c>
    </row>
    <row r="58" spans="1:36" x14ac:dyDescent="0.25">
      <c r="A58" t="s">
        <v>63</v>
      </c>
      <c r="B58" s="6">
        <f>SUMIFS('all sales summary'!$I$2:$I$2047,'all sales summary'!$A$2:$A$2047,'Share city centre spend offline'!$A58,'all sales summary'!$B$2:$B$2047,'Share city centre spend offline'!B$1)</f>
        <v>0.26778482194743231</v>
      </c>
      <c r="C58" s="6">
        <f>SUMIFS('all sales summary'!$I$2:$I$2047,'all sales summary'!$A$2:$A$2047,'Share city centre spend offline'!$A58,'all sales summary'!$B$2:$B$2047,'Share city centre spend offline'!C$1)</f>
        <v>0.26071762861291092</v>
      </c>
      <c r="D58" s="6">
        <f>SUMIFS('all sales summary'!$I$2:$I$2047,'all sales summary'!$A$2:$A$2047,'Share city centre spend offline'!$A58,'all sales summary'!$B$2:$B$2047,'Share city centre spend offline'!D$1)</f>
        <v>0.26159657804551456</v>
      </c>
      <c r="E58" s="6">
        <f>SUMIFS('all sales summary'!$I$2:$I$2047,'all sales summary'!$A$2:$A$2047,'Share city centre spend offline'!$A58,'all sales summary'!$B$2:$B$2047,'Share city centre spend offline'!E$1)</f>
        <v>0.26406037995784493</v>
      </c>
      <c r="F58" s="6">
        <f>SUMIFS('all sales summary'!$I$2:$I$2047,'all sales summary'!$A$2:$A$2047,'Share city centre spend offline'!$A58,'all sales summary'!$B$2:$B$2047,'Share city centre spend offline'!F$1)</f>
        <v>0.26521752669449533</v>
      </c>
      <c r="G58" s="6">
        <f>SUMIFS('all sales summary'!$I$2:$I$2047,'all sales summary'!$A$2:$A$2047,'Share city centre spend offline'!$A58,'all sales summary'!$B$2:$B$2047,'Share city centre spend offline'!G$1)</f>
        <v>0.26252054024271998</v>
      </c>
      <c r="H58" s="6">
        <f>SUMIFS('all sales summary'!$I$2:$I$2047,'all sales summary'!$A$2:$A$2047,'Share city centre spend offline'!$A58,'all sales summary'!$B$2:$B$2047,'Share city centre spend offline'!H$1)</f>
        <v>0.26498602525246201</v>
      </c>
      <c r="I58" s="6">
        <f>SUMIFS('all sales summary'!$I$2:$I$2047,'all sales summary'!$A$2:$A$2047,'Share city centre spend offline'!$A58,'all sales summary'!$B$2:$B$2047,'Share city centre spend offline'!I$1)</f>
        <v>0.26189570473586754</v>
      </c>
      <c r="J58" s="6">
        <f>SUMIFS('all sales summary'!$I$2:$I$2047,'all sales summary'!$A$2:$A$2047,'Share city centre spend offline'!$A58,'all sales summary'!$B$2:$B$2047,'Share city centre spend offline'!J$1)</f>
        <v>0.26531058332000007</v>
      </c>
      <c r="K58" s="6">
        <f>SUMIFS('all sales summary'!$I$2:$I$2047,'all sales summary'!$A$2:$A$2047,'Share city centre spend offline'!$A58,'all sales summary'!$B$2:$B$2047,'Share city centre spend offline'!K$1)</f>
        <v>0.2690212590939644</v>
      </c>
      <c r="L58" s="6">
        <f>SUMIFS('all sales summary'!$I$2:$I$2047,'all sales summary'!$A$2:$A$2047,'Share city centre spend offline'!$A58,'all sales summary'!$B$2:$B$2047,'Share city centre spend offline'!L$1)</f>
        <v>0.28247286092544804</v>
      </c>
      <c r="M58" s="6">
        <f>SUMIFS('all sales summary'!$I$2:$I$2047,'all sales summary'!$A$2:$A$2047,'Share city centre spend offline'!$A58,'all sales summary'!$B$2:$B$2047,'Share city centre spend offline'!M$1)</f>
        <v>0.30361289130179053</v>
      </c>
      <c r="N58" s="6">
        <f>SUMIFS('all sales summary'!$I$2:$I$2047,'all sales summary'!$A$2:$A$2047,'Share city centre spend offline'!$A58,'all sales summary'!$B$2:$B$2047,'Share city centre spend offline'!N$1)</f>
        <v>0.26588146738284713</v>
      </c>
      <c r="O58" s="6">
        <f>SUMIFS('all sales summary'!$I$2:$I$2047,'all sales summary'!$A$2:$A$2047,'Share city centre spend offline'!$A58,'all sales summary'!$B$2:$B$2047,'Share city centre spend offline'!O$1)</f>
        <v>0.26843259106133627</v>
      </c>
      <c r="P58" s="6">
        <f>SUMIFS('all sales summary'!$I$2:$I$2047,'all sales summary'!$A$2:$A$2047,'Share city centre spend offline'!$A58,'all sales summary'!$B$2:$B$2047,'Share city centre spend offline'!P$1)</f>
        <v>0.23191027186407881</v>
      </c>
      <c r="Q58" s="6">
        <f>SUMIFS('all sales summary'!$I$2:$I$2047,'all sales summary'!$A$2:$A$2047,'Share city centre spend offline'!$A58,'all sales summary'!$B$2:$B$2047,'Share city centre spend offline'!Q$1)</f>
        <v>0.18464631567383827</v>
      </c>
      <c r="R58" s="6">
        <f>SUMIFS('all sales summary'!$I$2:$I$2047,'all sales summary'!$A$2:$A$2047,'Share city centre spend offline'!$A58,'all sales summary'!$B$2:$B$2047,'Share city centre spend offline'!R$1)</f>
        <v>0.17934893843869076</v>
      </c>
      <c r="S58" s="6">
        <f>SUMIFS('all sales summary'!$I$2:$I$2047,'all sales summary'!$A$2:$A$2047,'Share city centre spend offline'!$A58,'all sales summary'!$B$2:$B$2047,'Share city centre spend offline'!S$1)</f>
        <v>0.22126702970545606</v>
      </c>
      <c r="T58" s="6">
        <f>SUMIFS('all sales summary'!$I$2:$I$2047,'all sales summary'!$A$2:$A$2047,'Share city centre spend offline'!$A58,'all sales summary'!$B$2:$B$2047,'Share city centre spend offline'!T$1)</f>
        <v>0.24003054518365929</v>
      </c>
      <c r="U58" s="6">
        <f>SUMIFS('all sales summary'!$I$2:$I$2047,'all sales summary'!$A$2:$A$2047,'Share city centre spend offline'!$A58,'all sales summary'!$B$2:$B$2047,'Share city centre spend offline'!U$1)</f>
        <v>0.248548557740631</v>
      </c>
      <c r="V58" s="6">
        <f>SUMIFS('all sales summary'!$I$2:$I$2047,'all sales summary'!$A$2:$A$2047,'Share city centre spend offline'!$A58,'all sales summary'!$B$2:$B$2047,'Share city centre spend offline'!V$1)</f>
        <v>0.23780353108491004</v>
      </c>
      <c r="W58" s="6">
        <f>SUMIFS('all sales summary'!$I$2:$I$2047,'all sales summary'!$A$2:$A$2047,'Share city centre spend offline'!$A58,'all sales summary'!$B$2:$B$2047,'Share city centre spend offline'!W$1)</f>
        <v>0.25382093320781468</v>
      </c>
      <c r="X58" s="6">
        <f>SUMIFS('all sales summary'!$I$2:$I$2047,'all sales summary'!$A$2:$A$2047,'Share city centre spend offline'!$A58,'all sales summary'!$B$2:$B$2047,'Share city centre spend offline'!X$1)</f>
        <v>0.21283884377851298</v>
      </c>
      <c r="Y58" s="6">
        <f>SUMIFS('all sales summary'!$I$2:$I$2047,'all sales summary'!$A$2:$A$2047,'Share city centre spend offline'!$A58,'all sales summary'!$B$2:$B$2047,'Share city centre spend offline'!Y$1)</f>
        <v>0.29162290087764159</v>
      </c>
      <c r="Z58" s="6">
        <f>SUMIFS('all sales summary'!$I$2:$I$2047,'all sales summary'!$A$2:$A$2047,'Share city centre spend offline'!$A58,'all sales summary'!$B$2:$B$2047,'Share city centre spend offline'!Z$1)</f>
        <v>0.19896288594692746</v>
      </c>
      <c r="AA58" s="6">
        <f>SUMIFS('all sales summary'!$I$2:$I$2047,'all sales summary'!$A$2:$A$2047,'Share city centre spend offline'!$A58,'all sales summary'!$B$2:$B$2047,'Share city centre spend offline'!AA$1)</f>
        <v>0.1911532291421473</v>
      </c>
      <c r="AB58" s="6">
        <f>SUMIFS('all sales summary'!$I$2:$I$2047,'all sales summary'!$A$2:$A$2047,'Share city centre spend offline'!$A58,'all sales summary'!$B$2:$B$2047,'Share city centre spend offline'!AB$1)</f>
        <v>0.1979513500854182</v>
      </c>
      <c r="AC58" s="6">
        <f>SUMIFS('all sales summary'!$I$2:$I$2047,'all sales summary'!$A$2:$A$2047,'Share city centre spend offline'!$A58,'all sales summary'!$B$2:$B$2047,'Share city centre spend offline'!AC$1)</f>
        <v>0.24239398733320108</v>
      </c>
      <c r="AD58" s="6">
        <f>SUMIFS('all sales summary'!$I$2:$I$2047,'all sales summary'!$A$2:$A$2047,'Share city centre spend offline'!$A58,'all sales summary'!$B$2:$B$2047,'Share city centre spend offline'!AD$1)</f>
        <v>0.24908604139591192</v>
      </c>
      <c r="AE58" s="6">
        <f>SUMIFS('all sales summary'!$I$2:$I$2047,'all sales summary'!$A$2:$A$2047,'Share city centre spend offline'!$A58,'all sales summary'!$B$2:$B$2047,'Share city centre spend offline'!AE$1)</f>
        <v>0.2446453018566046</v>
      </c>
      <c r="AF58" s="6">
        <f>SUMIFS('all sales summary'!$I$2:$I$2047,'all sales summary'!$A$2:$A$2047,'Share city centre spend offline'!$A58,'all sales summary'!$B$2:$B$2047,'Share city centre spend offline'!AF$1)</f>
        <v>0.25306906315008276</v>
      </c>
      <c r="AG58" s="6">
        <f>SUMIFS('all sales summary'!$I$2:$I$2047,'all sales summary'!$A$2:$A$2047,'Share city centre spend offline'!$A58,'all sales summary'!$B$2:$B$2047,'Share city centre spend offline'!AG$1)</f>
        <v>0.26050659755309713</v>
      </c>
      <c r="AH58" s="6">
        <f>SUMIFS('all sales summary'!$I$2:$I$2047,'all sales summary'!$A$2:$A$2047,'Share city centre spend offline'!$A58,'all sales summary'!$B$2:$B$2047,'Share city centre spend offline'!AH$1)</f>
        <v>0.24916662875757514</v>
      </c>
      <c r="AI58" s="12">
        <f t="shared" si="0"/>
        <v>-1.8618193189857162</v>
      </c>
      <c r="AJ58" s="20">
        <f t="shared" si="1"/>
        <v>-1.6143954562424927</v>
      </c>
    </row>
    <row r="59" spans="1:36" x14ac:dyDescent="0.25">
      <c r="A59" t="s">
        <v>64</v>
      </c>
      <c r="B59" s="6">
        <f>SUMIFS('all sales summary'!$I$2:$I$2047,'all sales summary'!$A$2:$A$2047,'Share city centre spend offline'!$A59,'all sales summary'!$B$2:$B$2047,'Share city centre spend offline'!B$1)</f>
        <v>0.13069264043470985</v>
      </c>
      <c r="C59" s="6">
        <f>SUMIFS('all sales summary'!$I$2:$I$2047,'all sales summary'!$A$2:$A$2047,'Share city centre spend offline'!$A59,'all sales summary'!$B$2:$B$2047,'Share city centre spend offline'!C$1)</f>
        <v>0.12911651093189472</v>
      </c>
      <c r="D59" s="6">
        <f>SUMIFS('all sales summary'!$I$2:$I$2047,'all sales summary'!$A$2:$A$2047,'Share city centre spend offline'!$A59,'all sales summary'!$B$2:$B$2047,'Share city centre spend offline'!D$1)</f>
        <v>0.13236202301899153</v>
      </c>
      <c r="E59" s="6">
        <f>SUMIFS('all sales summary'!$I$2:$I$2047,'all sales summary'!$A$2:$A$2047,'Share city centre spend offline'!$A59,'all sales summary'!$B$2:$B$2047,'Share city centre spend offline'!E$1)</f>
        <v>0.13090366990988614</v>
      </c>
      <c r="F59" s="6">
        <f>SUMIFS('all sales summary'!$I$2:$I$2047,'all sales summary'!$A$2:$A$2047,'Share city centre spend offline'!$A59,'all sales summary'!$B$2:$B$2047,'Share city centre spend offline'!F$1)</f>
        <v>0.13363898557735504</v>
      </c>
      <c r="G59" s="6">
        <f>SUMIFS('all sales summary'!$I$2:$I$2047,'all sales summary'!$A$2:$A$2047,'Share city centre spend offline'!$A59,'all sales summary'!$B$2:$B$2047,'Share city centre spend offline'!G$1)</f>
        <v>0.13295987713632729</v>
      </c>
      <c r="H59" s="6">
        <f>SUMIFS('all sales summary'!$I$2:$I$2047,'all sales summary'!$A$2:$A$2047,'Share city centre spend offline'!$A59,'all sales summary'!$B$2:$B$2047,'Share city centre spend offline'!H$1)</f>
        <v>0.13129444550288041</v>
      </c>
      <c r="I59" s="6">
        <f>SUMIFS('all sales summary'!$I$2:$I$2047,'all sales summary'!$A$2:$A$2047,'Share city centre spend offline'!$A59,'all sales summary'!$B$2:$B$2047,'Share city centre spend offline'!I$1)</f>
        <v>0.12969513470856792</v>
      </c>
      <c r="J59" s="6">
        <f>SUMIFS('all sales summary'!$I$2:$I$2047,'all sales summary'!$A$2:$A$2047,'Share city centre spend offline'!$A59,'all sales summary'!$B$2:$B$2047,'Share city centre spend offline'!J$1)</f>
        <v>0.12805035289191002</v>
      </c>
      <c r="K59" s="6">
        <f>SUMIFS('all sales summary'!$I$2:$I$2047,'all sales summary'!$A$2:$A$2047,'Share city centre spend offline'!$A59,'all sales summary'!$B$2:$B$2047,'Share city centre spend offline'!K$1)</f>
        <v>0.12525568132419965</v>
      </c>
      <c r="L59" s="6">
        <f>SUMIFS('all sales summary'!$I$2:$I$2047,'all sales summary'!$A$2:$A$2047,'Share city centre spend offline'!$A59,'all sales summary'!$B$2:$B$2047,'Share city centre spend offline'!L$1)</f>
        <v>0.13322144767991878</v>
      </c>
      <c r="M59" s="6">
        <f>SUMIFS('all sales summary'!$I$2:$I$2047,'all sales summary'!$A$2:$A$2047,'Share city centre spend offline'!$A59,'all sales summary'!$B$2:$B$2047,'Share city centre spend offline'!M$1)</f>
        <v>0.15377721159962071</v>
      </c>
      <c r="N59" s="6">
        <f>SUMIFS('all sales summary'!$I$2:$I$2047,'all sales summary'!$A$2:$A$2047,'Share city centre spend offline'!$A59,'all sales summary'!$B$2:$B$2047,'Share city centre spend offline'!N$1)</f>
        <v>0.12274849869926513</v>
      </c>
      <c r="O59" s="6">
        <f>SUMIFS('all sales summary'!$I$2:$I$2047,'all sales summary'!$A$2:$A$2047,'Share city centre spend offline'!$A59,'all sales summary'!$B$2:$B$2047,'Share city centre spend offline'!O$1)</f>
        <v>0.11797009746403599</v>
      </c>
      <c r="P59" s="6">
        <f>SUMIFS('all sales summary'!$I$2:$I$2047,'all sales summary'!$A$2:$A$2047,'Share city centre spend offline'!$A59,'all sales summary'!$B$2:$B$2047,'Share city centre spend offline'!P$1)</f>
        <v>0.11465211894926082</v>
      </c>
      <c r="Q59" s="6">
        <f>SUMIFS('all sales summary'!$I$2:$I$2047,'all sales summary'!$A$2:$A$2047,'Share city centre spend offline'!$A59,'all sales summary'!$B$2:$B$2047,'Share city centre spend offline'!Q$1)</f>
        <v>0.11835257658000348</v>
      </c>
      <c r="R59" s="6">
        <f>SUMIFS('all sales summary'!$I$2:$I$2047,'all sales summary'!$A$2:$A$2047,'Share city centre spend offline'!$A59,'all sales summary'!$B$2:$B$2047,'Share city centre spend offline'!R$1)</f>
        <v>0.11008940056749422</v>
      </c>
      <c r="S59" s="6">
        <f>SUMIFS('all sales summary'!$I$2:$I$2047,'all sales summary'!$A$2:$A$2047,'Share city centre spend offline'!$A59,'all sales summary'!$B$2:$B$2047,'Share city centre spend offline'!S$1)</f>
        <v>0.10670373247963284</v>
      </c>
      <c r="T59" s="6">
        <f>SUMIFS('all sales summary'!$I$2:$I$2047,'all sales summary'!$A$2:$A$2047,'Share city centre spend offline'!$A59,'all sales summary'!$B$2:$B$2047,'Share city centre spend offline'!T$1)</f>
        <v>0.1163791086587609</v>
      </c>
      <c r="U59" s="6">
        <f>SUMIFS('all sales summary'!$I$2:$I$2047,'all sales summary'!$A$2:$A$2047,'Share city centre spend offline'!$A59,'all sales summary'!$B$2:$B$2047,'Share city centre spend offline'!U$1)</f>
        <v>0.12036890974901183</v>
      </c>
      <c r="V59" s="6">
        <f>SUMIFS('all sales summary'!$I$2:$I$2047,'all sales summary'!$A$2:$A$2047,'Share city centre spend offline'!$A59,'all sales summary'!$B$2:$B$2047,'Share city centre spend offline'!V$1)</f>
        <v>0.11755038064071821</v>
      </c>
      <c r="W59" s="6">
        <f>SUMIFS('all sales summary'!$I$2:$I$2047,'all sales summary'!$A$2:$A$2047,'Share city centre spend offline'!$A59,'all sales summary'!$B$2:$B$2047,'Share city centre spend offline'!W$1)</f>
        <v>0.12109107976675623</v>
      </c>
      <c r="X59" s="6">
        <f>SUMIFS('all sales summary'!$I$2:$I$2047,'all sales summary'!$A$2:$A$2047,'Share city centre spend offline'!$A59,'all sales summary'!$B$2:$B$2047,'Share city centre spend offline'!X$1)</f>
        <v>0.11619342167472012</v>
      </c>
      <c r="Y59" s="6">
        <f>SUMIFS('all sales summary'!$I$2:$I$2047,'all sales summary'!$A$2:$A$2047,'Share city centre spend offline'!$A59,'all sales summary'!$B$2:$B$2047,'Share city centre spend offline'!Y$1)</f>
        <v>0.14434928286746213</v>
      </c>
      <c r="Z59" s="6">
        <f>SUMIFS('all sales summary'!$I$2:$I$2047,'all sales summary'!$A$2:$A$2047,'Share city centre spend offline'!$A59,'all sales summary'!$B$2:$B$2047,'Share city centre spend offline'!Z$1)</f>
        <v>0.10978680457735432</v>
      </c>
      <c r="AA59" s="6">
        <f>SUMIFS('all sales summary'!$I$2:$I$2047,'all sales summary'!$A$2:$A$2047,'Share city centre spend offline'!$A59,'all sales summary'!$B$2:$B$2047,'Share city centre spend offline'!AA$1)</f>
        <v>0.10657570454798186</v>
      </c>
      <c r="AB59" s="6">
        <f>SUMIFS('all sales summary'!$I$2:$I$2047,'all sales summary'!$A$2:$A$2047,'Share city centre spend offline'!$A59,'all sales summary'!$B$2:$B$2047,'Share city centre spend offline'!AB$1)</f>
        <v>0.1040162783965289</v>
      </c>
      <c r="AC59" s="6">
        <f>SUMIFS('all sales summary'!$I$2:$I$2047,'all sales summary'!$A$2:$A$2047,'Share city centre spend offline'!$A59,'all sales summary'!$B$2:$B$2047,'Share city centre spend offline'!AC$1)</f>
        <v>0.11241340152931603</v>
      </c>
      <c r="AD59" s="6">
        <f>SUMIFS('all sales summary'!$I$2:$I$2047,'all sales summary'!$A$2:$A$2047,'Share city centre spend offline'!$A59,'all sales summary'!$B$2:$B$2047,'Share city centre spend offline'!AD$1)</f>
        <v>0.11089591841667172</v>
      </c>
      <c r="AE59" s="6">
        <f>SUMIFS('all sales summary'!$I$2:$I$2047,'all sales summary'!$A$2:$A$2047,'Share city centre spend offline'!$A59,'all sales summary'!$B$2:$B$2047,'Share city centre spend offline'!AE$1)</f>
        <v>0.11089827400259473</v>
      </c>
      <c r="AF59" s="6">
        <f>SUMIFS('all sales summary'!$I$2:$I$2047,'all sales summary'!$A$2:$A$2047,'Share city centre spend offline'!$A59,'all sales summary'!$B$2:$B$2047,'Share city centre spend offline'!AF$1)</f>
        <v>0.11370642733127978</v>
      </c>
      <c r="AG59" s="6">
        <f>SUMIFS('all sales summary'!$I$2:$I$2047,'all sales summary'!$A$2:$A$2047,'Share city centre spend offline'!$A59,'all sales summary'!$B$2:$B$2047,'Share city centre spend offline'!AG$1)</f>
        <v>0.11575698011287529</v>
      </c>
      <c r="AH59" s="6">
        <f>SUMIFS('all sales summary'!$I$2:$I$2047,'all sales summary'!$A$2:$A$2047,'Share city centre spend offline'!$A59,'all sales summary'!$B$2:$B$2047,'Share city centre spend offline'!AH$1)</f>
        <v>0.11638275648191278</v>
      </c>
      <c r="AI59" s="12">
        <f t="shared" si="0"/>
        <v>-1.4309883952797073</v>
      </c>
      <c r="AJ59" s="20">
        <f t="shared" si="1"/>
        <v>-1.1667596409997247</v>
      </c>
    </row>
    <row r="60" spans="1:36" x14ac:dyDescent="0.25">
      <c r="A60" t="s">
        <v>65</v>
      </c>
      <c r="B60" s="6">
        <f>SUMIFS('all sales summary'!$I$2:$I$2047,'all sales summary'!$A$2:$A$2047,'Share city centre spend offline'!$A60,'all sales summary'!$B$2:$B$2047,'Share city centre spend offline'!B$1)</f>
        <v>0.20008112498854272</v>
      </c>
      <c r="C60" s="6">
        <f>SUMIFS('all sales summary'!$I$2:$I$2047,'all sales summary'!$A$2:$A$2047,'Share city centre spend offline'!$A60,'all sales summary'!$B$2:$B$2047,'Share city centre spend offline'!C$1)</f>
        <v>0.19575758437933138</v>
      </c>
      <c r="D60" s="6">
        <f>SUMIFS('all sales summary'!$I$2:$I$2047,'all sales summary'!$A$2:$A$2047,'Share city centre spend offline'!$A60,'all sales summary'!$B$2:$B$2047,'Share city centre spend offline'!D$1)</f>
        <v>0.19885501933130179</v>
      </c>
      <c r="E60" s="6">
        <f>SUMIFS('all sales summary'!$I$2:$I$2047,'all sales summary'!$A$2:$A$2047,'Share city centre spend offline'!$A60,'all sales summary'!$B$2:$B$2047,'Share city centre spend offline'!E$1)</f>
        <v>0.19881395455217488</v>
      </c>
      <c r="F60" s="6">
        <f>SUMIFS('all sales summary'!$I$2:$I$2047,'all sales summary'!$A$2:$A$2047,'Share city centre spend offline'!$A60,'all sales summary'!$B$2:$B$2047,'Share city centre spend offline'!F$1)</f>
        <v>0.19549555315096712</v>
      </c>
      <c r="G60" s="6">
        <f>SUMIFS('all sales summary'!$I$2:$I$2047,'all sales summary'!$A$2:$A$2047,'Share city centre spend offline'!$A60,'all sales summary'!$B$2:$B$2047,'Share city centre spend offline'!G$1)</f>
        <v>0.20638952048224801</v>
      </c>
      <c r="H60" s="6">
        <f>SUMIFS('all sales summary'!$I$2:$I$2047,'all sales summary'!$A$2:$A$2047,'Share city centre spend offline'!$A60,'all sales summary'!$B$2:$B$2047,'Share city centre spend offline'!H$1)</f>
        <v>0.20570433523805576</v>
      </c>
      <c r="I60" s="6">
        <f>SUMIFS('all sales summary'!$I$2:$I$2047,'all sales summary'!$A$2:$A$2047,'Share city centre spend offline'!$A60,'all sales summary'!$B$2:$B$2047,'Share city centre spend offline'!I$1)</f>
        <v>0.19962846971956927</v>
      </c>
      <c r="J60" s="6">
        <f>SUMIFS('all sales summary'!$I$2:$I$2047,'all sales summary'!$A$2:$A$2047,'Share city centre spend offline'!$A60,'all sales summary'!$B$2:$B$2047,'Share city centre spend offline'!J$1)</f>
        <v>0.20077262924292083</v>
      </c>
      <c r="K60" s="6">
        <f>SUMIFS('all sales summary'!$I$2:$I$2047,'all sales summary'!$A$2:$A$2047,'Share city centre spend offline'!$A60,'all sales summary'!$B$2:$B$2047,'Share city centre spend offline'!K$1)</f>
        <v>0.19743144466805621</v>
      </c>
      <c r="L60" s="6">
        <f>SUMIFS('all sales summary'!$I$2:$I$2047,'all sales summary'!$A$2:$A$2047,'Share city centre spend offline'!$A60,'all sales summary'!$B$2:$B$2047,'Share city centre spend offline'!L$1)</f>
        <v>0.20347017590903155</v>
      </c>
      <c r="M60" s="6">
        <f>SUMIFS('all sales summary'!$I$2:$I$2047,'all sales summary'!$A$2:$A$2047,'Share city centre spend offline'!$A60,'all sales summary'!$B$2:$B$2047,'Share city centre spend offline'!M$1)</f>
        <v>0.22666979814292221</v>
      </c>
      <c r="N60" s="6">
        <f>SUMIFS('all sales summary'!$I$2:$I$2047,'all sales summary'!$A$2:$A$2047,'Share city centre spend offline'!$A60,'all sales summary'!$B$2:$B$2047,'Share city centre spend offline'!N$1)</f>
        <v>0.19584208115107959</v>
      </c>
      <c r="O60" s="6">
        <f>SUMIFS('all sales summary'!$I$2:$I$2047,'all sales summary'!$A$2:$A$2047,'Share city centre spend offline'!$A60,'all sales summary'!$B$2:$B$2047,'Share city centre spend offline'!O$1)</f>
        <v>0.19912133326509304</v>
      </c>
      <c r="P60" s="6">
        <f>SUMIFS('all sales summary'!$I$2:$I$2047,'all sales summary'!$A$2:$A$2047,'Share city centre spend offline'!$A60,'all sales summary'!$B$2:$B$2047,'Share city centre spend offline'!P$1)</f>
        <v>0.20307464959947244</v>
      </c>
      <c r="Q60" s="6">
        <f>SUMIFS('all sales summary'!$I$2:$I$2047,'all sales summary'!$A$2:$A$2047,'Share city centre spend offline'!$A60,'all sales summary'!$B$2:$B$2047,'Share city centre spend offline'!Q$1)</f>
        <v>0.19431045669033092</v>
      </c>
      <c r="R60" s="6">
        <f>SUMIFS('all sales summary'!$I$2:$I$2047,'all sales summary'!$A$2:$A$2047,'Share city centre spend offline'!$A60,'all sales summary'!$B$2:$B$2047,'Share city centre spend offline'!R$1)</f>
        <v>0.18558407016996481</v>
      </c>
      <c r="S60" s="6">
        <f>SUMIFS('all sales summary'!$I$2:$I$2047,'all sales summary'!$A$2:$A$2047,'Share city centre spend offline'!$A60,'all sales summary'!$B$2:$B$2047,'Share city centre spend offline'!S$1)</f>
        <v>0.17964944622002962</v>
      </c>
      <c r="T60" s="6">
        <f>SUMIFS('all sales summary'!$I$2:$I$2047,'all sales summary'!$A$2:$A$2047,'Share city centre spend offline'!$A60,'all sales summary'!$B$2:$B$2047,'Share city centre spend offline'!T$1)</f>
        <v>0.19185937953798168</v>
      </c>
      <c r="U60" s="6">
        <f>SUMIFS('all sales summary'!$I$2:$I$2047,'all sales summary'!$A$2:$A$2047,'Share city centre spend offline'!$A60,'all sales summary'!$B$2:$B$2047,'Share city centre spend offline'!U$1)</f>
        <v>0.19965903934259502</v>
      </c>
      <c r="V60" s="6">
        <f>SUMIFS('all sales summary'!$I$2:$I$2047,'all sales summary'!$A$2:$A$2047,'Share city centre spend offline'!$A60,'all sales summary'!$B$2:$B$2047,'Share city centre spend offline'!V$1)</f>
        <v>0.19100606455020305</v>
      </c>
      <c r="W60" s="6">
        <f>SUMIFS('all sales summary'!$I$2:$I$2047,'all sales summary'!$A$2:$A$2047,'Share city centre spend offline'!$A60,'all sales summary'!$B$2:$B$2047,'Share city centre spend offline'!W$1)</f>
        <v>0.19782271448505401</v>
      </c>
      <c r="X60" s="6">
        <f>SUMIFS('all sales summary'!$I$2:$I$2047,'all sales summary'!$A$2:$A$2047,'Share city centre spend offline'!$A60,'all sales summary'!$B$2:$B$2047,'Share city centre spend offline'!X$1)</f>
        <v>0.19972608488297522</v>
      </c>
      <c r="Y60" s="6">
        <f>SUMIFS('all sales summary'!$I$2:$I$2047,'all sales summary'!$A$2:$A$2047,'Share city centre spend offline'!$A60,'all sales summary'!$B$2:$B$2047,'Share city centre spend offline'!Y$1)</f>
        <v>0.22660737722497409</v>
      </c>
      <c r="Z60" s="6">
        <f>SUMIFS('all sales summary'!$I$2:$I$2047,'all sales summary'!$A$2:$A$2047,'Share city centre spend offline'!$A60,'all sales summary'!$B$2:$B$2047,'Share city centre spend offline'!Z$1)</f>
        <v>0.19758073707041066</v>
      </c>
      <c r="AA60" s="6">
        <f>SUMIFS('all sales summary'!$I$2:$I$2047,'all sales summary'!$A$2:$A$2047,'Share city centre spend offline'!$A60,'all sales summary'!$B$2:$B$2047,'Share city centre spend offline'!AA$1)</f>
        <v>0.19427021228980898</v>
      </c>
      <c r="AB60" s="6">
        <f>SUMIFS('all sales summary'!$I$2:$I$2047,'all sales summary'!$A$2:$A$2047,'Share city centre spend offline'!$A60,'all sales summary'!$B$2:$B$2047,'Share city centre spend offline'!AB$1)</f>
        <v>0.19552713047167927</v>
      </c>
      <c r="AC60" s="6">
        <f>SUMIFS('all sales summary'!$I$2:$I$2047,'all sales summary'!$A$2:$A$2047,'Share city centre spend offline'!$A60,'all sales summary'!$B$2:$B$2047,'Share city centre spend offline'!AC$1)</f>
        <v>0.19280133278163686</v>
      </c>
      <c r="AD60" s="6">
        <f>SUMIFS('all sales summary'!$I$2:$I$2047,'all sales summary'!$A$2:$A$2047,'Share city centre spend offline'!$A60,'all sales summary'!$B$2:$B$2047,'Share city centre spend offline'!AD$1)</f>
        <v>0.194966612697478</v>
      </c>
      <c r="AE60" s="6">
        <f>SUMIFS('all sales summary'!$I$2:$I$2047,'all sales summary'!$A$2:$A$2047,'Share city centre spend offline'!$A60,'all sales summary'!$B$2:$B$2047,'Share city centre spend offline'!AE$1)</f>
        <v>0.19107200029633856</v>
      </c>
      <c r="AF60" s="6">
        <f>SUMIFS('all sales summary'!$I$2:$I$2047,'all sales summary'!$A$2:$A$2047,'Share city centre spend offline'!$A60,'all sales summary'!$B$2:$B$2047,'Share city centre spend offline'!AF$1)</f>
        <v>0.19728346485353582</v>
      </c>
      <c r="AG60" s="6">
        <f>SUMIFS('all sales summary'!$I$2:$I$2047,'all sales summary'!$A$2:$A$2047,'Share city centre spend offline'!$A60,'all sales summary'!$B$2:$B$2047,'Share city centre spend offline'!AG$1)</f>
        <v>0.19325617675230872</v>
      </c>
      <c r="AH60" s="6">
        <f>SUMIFS('all sales summary'!$I$2:$I$2047,'all sales summary'!$A$2:$A$2047,'Share city centre spend offline'!$A60,'all sales summary'!$B$2:$B$2047,'Share city centre spend offline'!AH$1)</f>
        <v>0.200365213234347</v>
      </c>
      <c r="AI60" s="12">
        <f t="shared" si="0"/>
        <v>2.8408824580428149E-2</v>
      </c>
      <c r="AJ60" s="20">
        <f t="shared" si="1"/>
        <v>-4.0741600857382987E-2</v>
      </c>
    </row>
    <row r="61" spans="1:36" x14ac:dyDescent="0.25">
      <c r="A61" t="s">
        <v>66</v>
      </c>
      <c r="B61" s="6">
        <f>SUMIFS('all sales summary'!$I$2:$I$2047,'all sales summary'!$A$2:$A$2047,'Share city centre spend offline'!$A61,'all sales summary'!$B$2:$B$2047,'Share city centre spend offline'!B$1)</f>
        <v>8.6857878579666481E-2</v>
      </c>
      <c r="C61" s="6">
        <f>SUMIFS('all sales summary'!$I$2:$I$2047,'all sales summary'!$A$2:$A$2047,'Share city centre spend offline'!$A61,'all sales summary'!$B$2:$B$2047,'Share city centre spend offline'!C$1)</f>
        <v>8.6953925047407343E-2</v>
      </c>
      <c r="D61" s="6">
        <f>SUMIFS('all sales summary'!$I$2:$I$2047,'all sales summary'!$A$2:$A$2047,'Share city centre spend offline'!$A61,'all sales summary'!$B$2:$B$2047,'Share city centre spend offline'!D$1)</f>
        <v>8.9077344484768742E-2</v>
      </c>
      <c r="E61" s="6">
        <f>SUMIFS('all sales summary'!$I$2:$I$2047,'all sales summary'!$A$2:$A$2047,'Share city centre spend offline'!$A61,'all sales summary'!$B$2:$B$2047,'Share city centre spend offline'!E$1)</f>
        <v>8.9180899044717793E-2</v>
      </c>
      <c r="F61" s="6">
        <f>SUMIFS('all sales summary'!$I$2:$I$2047,'all sales summary'!$A$2:$A$2047,'Share city centre spend offline'!$A61,'all sales summary'!$B$2:$B$2047,'Share city centre spend offline'!F$1)</f>
        <v>9.2033514093618651E-2</v>
      </c>
      <c r="G61" s="6">
        <f>SUMIFS('all sales summary'!$I$2:$I$2047,'all sales summary'!$A$2:$A$2047,'Share city centre spend offline'!$A61,'all sales summary'!$B$2:$B$2047,'Share city centre spend offline'!G$1)</f>
        <v>9.2170471143342675E-2</v>
      </c>
      <c r="H61" s="6">
        <f>SUMIFS('all sales summary'!$I$2:$I$2047,'all sales summary'!$A$2:$A$2047,'Share city centre spend offline'!$A61,'all sales summary'!$B$2:$B$2047,'Share city centre spend offline'!H$1)</f>
        <v>8.9519754710960825E-2</v>
      </c>
      <c r="I61" s="6">
        <f>SUMIFS('all sales summary'!$I$2:$I$2047,'all sales summary'!$A$2:$A$2047,'Share city centre spend offline'!$A61,'all sales summary'!$B$2:$B$2047,'Share city centre spend offline'!I$1)</f>
        <v>9.3266098975373274E-2</v>
      </c>
      <c r="J61" s="6">
        <f>SUMIFS('all sales summary'!$I$2:$I$2047,'all sales summary'!$A$2:$A$2047,'Share city centre spend offline'!$A61,'all sales summary'!$B$2:$B$2047,'Share city centre spend offline'!J$1)</f>
        <v>8.685732251698329E-2</v>
      </c>
      <c r="K61" s="6">
        <f>SUMIFS('all sales summary'!$I$2:$I$2047,'all sales summary'!$A$2:$A$2047,'Share city centre spend offline'!$A61,'all sales summary'!$B$2:$B$2047,'Share city centre spend offline'!K$1)</f>
        <v>8.7875372144431266E-2</v>
      </c>
      <c r="L61" s="6">
        <f>SUMIFS('all sales summary'!$I$2:$I$2047,'all sales summary'!$A$2:$A$2047,'Share city centre spend offline'!$A61,'all sales summary'!$B$2:$B$2047,'Share city centre spend offline'!L$1)</f>
        <v>8.9733266940856204E-2</v>
      </c>
      <c r="M61" s="6">
        <f>SUMIFS('all sales summary'!$I$2:$I$2047,'all sales summary'!$A$2:$A$2047,'Share city centre spend offline'!$A61,'all sales summary'!$B$2:$B$2047,'Share city centre spend offline'!M$1)</f>
        <v>0.10472559481159582</v>
      </c>
      <c r="N61" s="6">
        <f>SUMIFS('all sales summary'!$I$2:$I$2047,'all sales summary'!$A$2:$A$2047,'Share city centre spend offline'!$A61,'all sales summary'!$B$2:$B$2047,'Share city centre spend offline'!N$1)</f>
        <v>7.6518484195677694E-2</v>
      </c>
      <c r="O61" s="6">
        <f>SUMIFS('all sales summary'!$I$2:$I$2047,'all sales summary'!$A$2:$A$2047,'Share city centre spend offline'!$A61,'all sales summary'!$B$2:$B$2047,'Share city centre spend offline'!O$1)</f>
        <v>7.9541980754735661E-2</v>
      </c>
      <c r="P61" s="6">
        <f>SUMIFS('all sales summary'!$I$2:$I$2047,'all sales summary'!$A$2:$A$2047,'Share city centre spend offline'!$A61,'all sales summary'!$B$2:$B$2047,'Share city centre spend offline'!P$1)</f>
        <v>5.7100477721201942E-2</v>
      </c>
      <c r="Q61" s="6">
        <f>SUMIFS('all sales summary'!$I$2:$I$2047,'all sales summary'!$A$2:$A$2047,'Share city centre spend offline'!$A61,'all sales summary'!$B$2:$B$2047,'Share city centre spend offline'!Q$1)</f>
        <v>2.1615140174882023E-2</v>
      </c>
      <c r="R61" s="6">
        <f>SUMIFS('all sales summary'!$I$2:$I$2047,'all sales summary'!$A$2:$A$2047,'Share city centre spend offline'!$A61,'all sales summary'!$B$2:$B$2047,'Share city centre spend offline'!R$1)</f>
        <v>2.2614798705188021E-2</v>
      </c>
      <c r="S61" s="6">
        <f>SUMIFS('all sales summary'!$I$2:$I$2047,'all sales summary'!$A$2:$A$2047,'Share city centre spend offline'!$A61,'all sales summary'!$B$2:$B$2047,'Share city centre spend offline'!S$1)</f>
        <v>4.147596052841452E-2</v>
      </c>
      <c r="T61" s="6">
        <f>SUMIFS('all sales summary'!$I$2:$I$2047,'all sales summary'!$A$2:$A$2047,'Share city centre spend offline'!$A61,'all sales summary'!$B$2:$B$2047,'Share city centre spend offline'!T$1)</f>
        <v>6.4546761304397848E-2</v>
      </c>
      <c r="U61" s="6">
        <f>SUMIFS('all sales summary'!$I$2:$I$2047,'all sales summary'!$A$2:$A$2047,'Share city centre spend offline'!$A61,'all sales summary'!$B$2:$B$2047,'Share city centre spend offline'!U$1)</f>
        <v>7.4379335309951861E-2</v>
      </c>
      <c r="V61" s="6">
        <f>SUMIFS('all sales summary'!$I$2:$I$2047,'all sales summary'!$A$2:$A$2047,'Share city centre spend offline'!$A61,'all sales summary'!$B$2:$B$2047,'Share city centre spend offline'!V$1)</f>
        <v>6.8103447923465454E-2</v>
      </c>
      <c r="W61" s="6">
        <f>SUMIFS('all sales summary'!$I$2:$I$2047,'all sales summary'!$A$2:$A$2047,'Share city centre spend offline'!$A61,'all sales summary'!$B$2:$B$2047,'Share city centre spend offline'!W$1)</f>
        <v>6.3981882630784179E-2</v>
      </c>
      <c r="X61" s="6">
        <f>SUMIFS('all sales summary'!$I$2:$I$2047,'all sales summary'!$A$2:$A$2047,'Share city centre spend offline'!$A61,'all sales summary'!$B$2:$B$2047,'Share city centre spend offline'!X$1)</f>
        <v>4.5608869610110798E-2</v>
      </c>
      <c r="Y61" s="6">
        <f>SUMIFS('all sales summary'!$I$2:$I$2047,'all sales summary'!$A$2:$A$2047,'Share city centre spend offline'!$A61,'all sales summary'!$B$2:$B$2047,'Share city centre spend offline'!Y$1)</f>
        <v>8.8187526231818858E-2</v>
      </c>
      <c r="Z61" s="6">
        <f>SUMIFS('all sales summary'!$I$2:$I$2047,'all sales summary'!$A$2:$A$2047,'Share city centre spend offline'!$A61,'all sales summary'!$B$2:$B$2047,'Share city centre spend offline'!Z$1)</f>
        <v>3.4990479858196345E-2</v>
      </c>
      <c r="AA61" s="6">
        <f>SUMIFS('all sales summary'!$I$2:$I$2047,'all sales summary'!$A$2:$A$2047,'Share city centre spend offline'!$A61,'all sales summary'!$B$2:$B$2047,'Share city centre spend offline'!AA$1)</f>
        <v>3.6276011659508507E-2</v>
      </c>
      <c r="AB61" s="6">
        <f>SUMIFS('all sales summary'!$I$2:$I$2047,'all sales summary'!$A$2:$A$2047,'Share city centre spend offline'!$A61,'all sales summary'!$B$2:$B$2047,'Share city centre spend offline'!AB$1)</f>
        <v>3.5892107300790156E-2</v>
      </c>
      <c r="AC61" s="6">
        <f>SUMIFS('all sales summary'!$I$2:$I$2047,'all sales summary'!$A$2:$A$2047,'Share city centre spend offline'!$A61,'all sales summary'!$B$2:$B$2047,'Share city centre spend offline'!AC$1)</f>
        <v>6.079232766005848E-2</v>
      </c>
      <c r="AD61" s="6">
        <f>SUMIFS('all sales summary'!$I$2:$I$2047,'all sales summary'!$A$2:$A$2047,'Share city centre spend offline'!$A61,'all sales summary'!$B$2:$B$2047,'Share city centre spend offline'!AD$1)</f>
        <v>6.5694141720161192E-2</v>
      </c>
      <c r="AE61" s="6">
        <f>SUMIFS('all sales summary'!$I$2:$I$2047,'all sales summary'!$A$2:$A$2047,'Share city centre spend offline'!$A61,'all sales summary'!$B$2:$B$2047,'Share city centre spend offline'!AE$1)</f>
        <v>6.7749844787356919E-2</v>
      </c>
      <c r="AF61" s="6">
        <f>SUMIFS('all sales summary'!$I$2:$I$2047,'all sales summary'!$A$2:$A$2047,'Share city centre spend offline'!$A61,'all sales summary'!$B$2:$B$2047,'Share city centre spend offline'!AF$1)</f>
        <v>7.1393890099279989E-2</v>
      </c>
      <c r="AG61" s="6">
        <f>SUMIFS('all sales summary'!$I$2:$I$2047,'all sales summary'!$A$2:$A$2047,'Share city centre spend offline'!$A61,'all sales summary'!$B$2:$B$2047,'Share city centre spend offline'!AG$1)</f>
        <v>7.5160543115346243E-2</v>
      </c>
      <c r="AH61" s="6">
        <f>SUMIFS('all sales summary'!$I$2:$I$2047,'all sales summary'!$A$2:$A$2047,'Share city centre spend offline'!$A61,'all sales summary'!$B$2:$B$2047,'Share city centre spend offline'!AH$1)</f>
        <v>6.9754581643284352E-2</v>
      </c>
      <c r="AI61" s="12">
        <f t="shared" si="0"/>
        <v>-1.7103296936382129</v>
      </c>
      <c r="AJ61" s="20">
        <f t="shared" si="1"/>
        <v>-1.7102740873698938</v>
      </c>
    </row>
    <row r="62" spans="1:36" x14ac:dyDescent="0.25">
      <c r="A62" t="s">
        <v>67</v>
      </c>
      <c r="B62" s="6">
        <f>SUMIFS('all sales summary'!$I$2:$I$2047,'all sales summary'!$A$2:$A$2047,'Share city centre spend offline'!$A62,'all sales summary'!$B$2:$B$2047,'Share city centre spend offline'!B$1)</f>
        <v>0.24944311402015654</v>
      </c>
      <c r="C62" s="6">
        <f>SUMIFS('all sales summary'!$I$2:$I$2047,'all sales summary'!$A$2:$A$2047,'Share city centre spend offline'!$A62,'all sales summary'!$B$2:$B$2047,'Share city centre spend offline'!C$1)</f>
        <v>0.2520663787996934</v>
      </c>
      <c r="D62" s="6">
        <f>SUMIFS('all sales summary'!$I$2:$I$2047,'all sales summary'!$A$2:$A$2047,'Share city centre spend offline'!$A62,'all sales summary'!$B$2:$B$2047,'Share city centre spend offline'!D$1)</f>
        <v>0.24172142815097775</v>
      </c>
      <c r="E62" s="6">
        <f>SUMIFS('all sales summary'!$I$2:$I$2047,'all sales summary'!$A$2:$A$2047,'Share city centre spend offline'!$A62,'all sales summary'!$B$2:$B$2047,'Share city centre spend offline'!E$1)</f>
        <v>0.24550240853438238</v>
      </c>
      <c r="F62" s="6">
        <f>SUMIFS('all sales summary'!$I$2:$I$2047,'all sales summary'!$A$2:$A$2047,'Share city centre spend offline'!$A62,'all sales summary'!$B$2:$B$2047,'Share city centre spend offline'!F$1)</f>
        <v>0.24186464605866737</v>
      </c>
      <c r="G62" s="6">
        <f>SUMIFS('all sales summary'!$I$2:$I$2047,'all sales summary'!$A$2:$A$2047,'Share city centre spend offline'!$A62,'all sales summary'!$B$2:$B$2047,'Share city centre spend offline'!G$1)</f>
        <v>0.24656621050533689</v>
      </c>
      <c r="H62" s="6">
        <f>SUMIFS('all sales summary'!$I$2:$I$2047,'all sales summary'!$A$2:$A$2047,'Share city centre spend offline'!$A62,'all sales summary'!$B$2:$B$2047,'Share city centre spend offline'!H$1)</f>
        <v>0.24528868237764259</v>
      </c>
      <c r="I62" s="6">
        <f>SUMIFS('all sales summary'!$I$2:$I$2047,'all sales summary'!$A$2:$A$2047,'Share city centre spend offline'!$A62,'all sales summary'!$B$2:$B$2047,'Share city centre spend offline'!I$1)</f>
        <v>0.25252059697433693</v>
      </c>
      <c r="J62" s="6">
        <f>SUMIFS('all sales summary'!$I$2:$I$2047,'all sales summary'!$A$2:$A$2047,'Share city centre spend offline'!$A62,'all sales summary'!$B$2:$B$2047,'Share city centre spend offline'!J$1)</f>
        <v>0.24199721033605234</v>
      </c>
      <c r="K62" s="6">
        <f>SUMIFS('all sales summary'!$I$2:$I$2047,'all sales summary'!$A$2:$A$2047,'Share city centre spend offline'!$A62,'all sales summary'!$B$2:$B$2047,'Share city centre spend offline'!K$1)</f>
        <v>0.24020441609172041</v>
      </c>
      <c r="L62" s="6">
        <f>SUMIFS('all sales summary'!$I$2:$I$2047,'all sales summary'!$A$2:$A$2047,'Share city centre spend offline'!$A62,'all sales summary'!$B$2:$B$2047,'Share city centre spend offline'!L$1)</f>
        <v>0.25095350898604096</v>
      </c>
      <c r="M62" s="6">
        <f>SUMIFS('all sales summary'!$I$2:$I$2047,'all sales summary'!$A$2:$A$2047,'Share city centre spend offline'!$A62,'all sales summary'!$B$2:$B$2047,'Share city centre spend offline'!M$1)</f>
        <v>0.27433278968623981</v>
      </c>
      <c r="N62" s="6">
        <f>SUMIFS('all sales summary'!$I$2:$I$2047,'all sales summary'!$A$2:$A$2047,'Share city centre spend offline'!$A62,'all sales summary'!$B$2:$B$2047,'Share city centre spend offline'!N$1)</f>
        <v>0.24337788586436743</v>
      </c>
      <c r="O62" s="6">
        <f>SUMIFS('all sales summary'!$I$2:$I$2047,'all sales summary'!$A$2:$A$2047,'Share city centre spend offline'!$A62,'all sales summary'!$B$2:$B$2047,'Share city centre spend offline'!O$1)</f>
        <v>0.24378743157311644</v>
      </c>
      <c r="P62" s="6">
        <f>SUMIFS('all sales summary'!$I$2:$I$2047,'all sales summary'!$A$2:$A$2047,'Share city centre spend offline'!$A62,'all sales summary'!$B$2:$B$2047,'Share city centre spend offline'!P$1)</f>
        <v>0.21927892749181255</v>
      </c>
      <c r="Q62" s="6">
        <f>SUMIFS('all sales summary'!$I$2:$I$2047,'all sales summary'!$A$2:$A$2047,'Share city centre spend offline'!$A62,'all sales summary'!$B$2:$B$2047,'Share city centre spend offline'!Q$1)</f>
        <v>0.19749625612942065</v>
      </c>
      <c r="R62" s="6">
        <f>SUMIFS('all sales summary'!$I$2:$I$2047,'all sales summary'!$A$2:$A$2047,'Share city centre spend offline'!$A62,'all sales summary'!$B$2:$B$2047,'Share city centre spend offline'!R$1)</f>
        <v>0.18615404787545956</v>
      </c>
      <c r="S62" s="6">
        <f>SUMIFS('all sales summary'!$I$2:$I$2047,'all sales summary'!$A$2:$A$2047,'Share city centre spend offline'!$A62,'all sales summary'!$B$2:$B$2047,'Share city centre spend offline'!S$1)</f>
        <v>0.1984055742927846</v>
      </c>
      <c r="T62" s="6">
        <f>SUMIFS('all sales summary'!$I$2:$I$2047,'all sales summary'!$A$2:$A$2047,'Share city centre spend offline'!$A62,'all sales summary'!$B$2:$B$2047,'Share city centre spend offline'!T$1)</f>
        <v>0.22866894744523134</v>
      </c>
      <c r="U62" s="6">
        <f>SUMIFS('all sales summary'!$I$2:$I$2047,'all sales summary'!$A$2:$A$2047,'Share city centre spend offline'!$A62,'all sales summary'!$B$2:$B$2047,'Share city centre spend offline'!U$1)</f>
        <v>0.24068803455320961</v>
      </c>
      <c r="V62" s="6">
        <f>SUMIFS('all sales summary'!$I$2:$I$2047,'all sales summary'!$A$2:$A$2047,'Share city centre spend offline'!$A62,'all sales summary'!$B$2:$B$2047,'Share city centre spend offline'!V$1)</f>
        <v>0.22547482480860145</v>
      </c>
      <c r="W62" s="6">
        <f>SUMIFS('all sales summary'!$I$2:$I$2047,'all sales summary'!$A$2:$A$2047,'Share city centre spend offline'!$A62,'all sales summary'!$B$2:$B$2047,'Share city centre spend offline'!W$1)</f>
        <v>0.23191511846530352</v>
      </c>
      <c r="X62" s="6">
        <f>SUMIFS('all sales summary'!$I$2:$I$2047,'all sales summary'!$A$2:$A$2047,'Share city centre spend offline'!$A62,'all sales summary'!$B$2:$B$2047,'Share city centre spend offline'!X$1)</f>
        <v>0.20448622966284533</v>
      </c>
      <c r="Y62" s="6">
        <f>SUMIFS('all sales summary'!$I$2:$I$2047,'all sales summary'!$A$2:$A$2047,'Share city centre spend offline'!$A62,'all sales summary'!$B$2:$B$2047,'Share city centre spend offline'!Y$1)</f>
        <v>0.25643780678906908</v>
      </c>
      <c r="Z62" s="6">
        <f>SUMIFS('all sales summary'!$I$2:$I$2047,'all sales summary'!$A$2:$A$2047,'Share city centre spend offline'!$A62,'all sales summary'!$B$2:$B$2047,'Share city centre spend offline'!Z$1)</f>
        <v>0.1884131304833325</v>
      </c>
      <c r="AA62" s="6">
        <f>SUMIFS('all sales summary'!$I$2:$I$2047,'all sales summary'!$A$2:$A$2047,'Share city centre spend offline'!$A62,'all sales summary'!$B$2:$B$2047,'Share city centre spend offline'!AA$1)</f>
        <v>0.19166084385257223</v>
      </c>
      <c r="AB62" s="6">
        <f>SUMIFS('all sales summary'!$I$2:$I$2047,'all sales summary'!$A$2:$A$2047,'Share city centre spend offline'!$A62,'all sales summary'!$B$2:$B$2047,'Share city centre spend offline'!AB$1)</f>
        <v>0.18762139824264584</v>
      </c>
      <c r="AC62" s="6">
        <f>SUMIFS('all sales summary'!$I$2:$I$2047,'all sales summary'!$A$2:$A$2047,'Share city centre spend offline'!$A62,'all sales summary'!$B$2:$B$2047,'Share city centre spend offline'!AC$1)</f>
        <v>0.21518089783455732</v>
      </c>
      <c r="AD62" s="6">
        <f>SUMIFS('all sales summary'!$I$2:$I$2047,'all sales summary'!$A$2:$A$2047,'Share city centre spend offline'!$A62,'all sales summary'!$B$2:$B$2047,'Share city centre spend offline'!AD$1)</f>
        <v>0.22464437297043113</v>
      </c>
      <c r="AE62" s="6">
        <f>SUMIFS('all sales summary'!$I$2:$I$2047,'all sales summary'!$A$2:$A$2047,'Share city centre spend offline'!$A62,'all sales summary'!$B$2:$B$2047,'Share city centre spend offline'!AE$1)</f>
        <v>0.23027934641067002</v>
      </c>
      <c r="AF62" s="6">
        <f>SUMIFS('all sales summary'!$I$2:$I$2047,'all sales summary'!$A$2:$A$2047,'Share city centre spend offline'!$A62,'all sales summary'!$B$2:$B$2047,'Share city centre spend offline'!AF$1)</f>
        <v>0.23204190055028587</v>
      </c>
      <c r="AG62" s="6">
        <f>SUMIFS('all sales summary'!$I$2:$I$2047,'all sales summary'!$A$2:$A$2047,'Share city centre spend offline'!$A62,'all sales summary'!$B$2:$B$2047,'Share city centre spend offline'!AG$1)</f>
        <v>0.24142684244857671</v>
      </c>
      <c r="AH62" s="6">
        <f>SUMIFS('all sales summary'!$I$2:$I$2047,'all sales summary'!$A$2:$A$2047,'Share city centre spend offline'!$A62,'all sales summary'!$B$2:$B$2047,'Share city centre spend offline'!AH$1)</f>
        <v>0.22951692064385595</v>
      </c>
      <c r="AI62" s="12">
        <f t="shared" si="0"/>
        <v>-1.9926193376300583</v>
      </c>
      <c r="AJ62" s="20">
        <f t="shared" si="1"/>
        <v>-1.2480289692196389</v>
      </c>
    </row>
    <row r="63" spans="1:36" x14ac:dyDescent="0.25">
      <c r="A63" t="s">
        <v>68</v>
      </c>
      <c r="B63" s="6">
        <f>SUMIFS('all sales summary'!$I$2:$I$2047,'all sales summary'!$A$2:$A$2047,'Share city centre spend offline'!$A63,'all sales summary'!$B$2:$B$2047,'Share city centre spend offline'!B$1)</f>
        <v>0.25317150553908163</v>
      </c>
      <c r="C63" s="6">
        <f>SUMIFS('all sales summary'!$I$2:$I$2047,'all sales summary'!$A$2:$A$2047,'Share city centre spend offline'!$A63,'all sales summary'!$B$2:$B$2047,'Share city centre spend offline'!C$1)</f>
        <v>0.27125555621432507</v>
      </c>
      <c r="D63" s="6">
        <f>SUMIFS('all sales summary'!$I$2:$I$2047,'all sales summary'!$A$2:$A$2047,'Share city centre spend offline'!$A63,'all sales summary'!$B$2:$B$2047,'Share city centre spend offline'!D$1)</f>
        <v>0.25590792537601287</v>
      </c>
      <c r="E63" s="6">
        <f>SUMIFS('all sales summary'!$I$2:$I$2047,'all sales summary'!$A$2:$A$2047,'Share city centre spend offline'!$A63,'all sales summary'!$B$2:$B$2047,'Share city centre spend offline'!E$1)</f>
        <v>0.26469712724359984</v>
      </c>
      <c r="F63" s="6">
        <f>SUMIFS('all sales summary'!$I$2:$I$2047,'all sales summary'!$A$2:$A$2047,'Share city centre spend offline'!$A63,'all sales summary'!$B$2:$B$2047,'Share city centre spend offline'!F$1)</f>
        <v>0.2619310007074882</v>
      </c>
      <c r="G63" s="6">
        <f>SUMIFS('all sales summary'!$I$2:$I$2047,'all sales summary'!$A$2:$A$2047,'Share city centre spend offline'!$A63,'all sales summary'!$B$2:$B$2047,'Share city centre spend offline'!G$1)</f>
        <v>0.25806374122544479</v>
      </c>
      <c r="H63" s="6">
        <f>SUMIFS('all sales summary'!$I$2:$I$2047,'all sales summary'!$A$2:$A$2047,'Share city centre spend offline'!$A63,'all sales summary'!$B$2:$B$2047,'Share city centre spend offline'!H$1)</f>
        <v>0.260112843430997</v>
      </c>
      <c r="I63" s="6">
        <f>SUMIFS('all sales summary'!$I$2:$I$2047,'all sales summary'!$A$2:$A$2047,'Share city centre spend offline'!$A63,'all sales summary'!$B$2:$B$2047,'Share city centre spend offline'!I$1)</f>
        <v>0.26729863045205327</v>
      </c>
      <c r="J63" s="6">
        <f>SUMIFS('all sales summary'!$I$2:$I$2047,'all sales summary'!$A$2:$A$2047,'Share city centre spend offline'!$A63,'all sales summary'!$B$2:$B$2047,'Share city centre spend offline'!J$1)</f>
        <v>0.25622647606330368</v>
      </c>
      <c r="K63" s="6">
        <f>SUMIFS('all sales summary'!$I$2:$I$2047,'all sales summary'!$A$2:$A$2047,'Share city centre spend offline'!$A63,'all sales summary'!$B$2:$B$2047,'Share city centre spend offline'!K$1)</f>
        <v>0.26872015164094909</v>
      </c>
      <c r="L63" s="6">
        <f>SUMIFS('all sales summary'!$I$2:$I$2047,'all sales summary'!$A$2:$A$2047,'Share city centre spend offline'!$A63,'all sales summary'!$B$2:$B$2047,'Share city centre spend offline'!L$1)</f>
        <v>0.28054630986357432</v>
      </c>
      <c r="M63" s="6">
        <f>SUMIFS('all sales summary'!$I$2:$I$2047,'all sales summary'!$A$2:$A$2047,'Share city centre spend offline'!$A63,'all sales summary'!$B$2:$B$2047,'Share city centre spend offline'!M$1)</f>
        <v>0.28822288024357662</v>
      </c>
      <c r="N63" s="6">
        <f>SUMIFS('all sales summary'!$I$2:$I$2047,'all sales summary'!$A$2:$A$2047,'Share city centre spend offline'!$A63,'all sales summary'!$B$2:$B$2047,'Share city centre spend offline'!N$1)</f>
        <v>0.25906502398694714</v>
      </c>
      <c r="O63" s="6">
        <f>SUMIFS('all sales summary'!$I$2:$I$2047,'all sales summary'!$A$2:$A$2047,'Share city centre spend offline'!$A63,'all sales summary'!$B$2:$B$2047,'Share city centre spend offline'!O$1)</f>
        <v>0.26705641068841268</v>
      </c>
      <c r="P63" s="6">
        <f>SUMIFS('all sales summary'!$I$2:$I$2047,'all sales summary'!$A$2:$A$2047,'Share city centre spend offline'!$A63,'all sales summary'!$B$2:$B$2047,'Share city centre spend offline'!P$1)</f>
        <v>0.2359006206502603</v>
      </c>
      <c r="Q63" s="6">
        <f>SUMIFS('all sales summary'!$I$2:$I$2047,'all sales summary'!$A$2:$A$2047,'Share city centre spend offline'!$A63,'all sales summary'!$B$2:$B$2047,'Share city centre spend offline'!Q$1)</f>
        <v>0.18404911091756515</v>
      </c>
      <c r="R63" s="6">
        <f>SUMIFS('all sales summary'!$I$2:$I$2047,'all sales summary'!$A$2:$A$2047,'Share city centre spend offline'!$A63,'all sales summary'!$B$2:$B$2047,'Share city centre spend offline'!R$1)</f>
        <v>0.17067977511146287</v>
      </c>
      <c r="S63" s="6">
        <f>SUMIFS('all sales summary'!$I$2:$I$2047,'all sales summary'!$A$2:$A$2047,'Share city centre spend offline'!$A63,'all sales summary'!$B$2:$B$2047,'Share city centre spend offline'!S$1)</f>
        <v>0.17403889082485818</v>
      </c>
      <c r="T63" s="6">
        <f>SUMIFS('all sales summary'!$I$2:$I$2047,'all sales summary'!$A$2:$A$2047,'Share city centre spend offline'!$A63,'all sales summary'!$B$2:$B$2047,'Share city centre spend offline'!T$1)</f>
        <v>0.23384687476291965</v>
      </c>
      <c r="U63" s="6">
        <f>SUMIFS('all sales summary'!$I$2:$I$2047,'all sales summary'!$A$2:$A$2047,'Share city centre spend offline'!$A63,'all sales summary'!$B$2:$B$2047,'Share city centre spend offline'!U$1)</f>
        <v>0.2735560683747611</v>
      </c>
      <c r="V63" s="6">
        <f>SUMIFS('all sales summary'!$I$2:$I$2047,'all sales summary'!$A$2:$A$2047,'Share city centre spend offline'!$A63,'all sales summary'!$B$2:$B$2047,'Share city centre spend offline'!V$1)</f>
        <v>0.26762938040023071</v>
      </c>
      <c r="W63" s="6">
        <f>SUMIFS('all sales summary'!$I$2:$I$2047,'all sales summary'!$A$2:$A$2047,'Share city centre spend offline'!$A63,'all sales summary'!$B$2:$B$2047,'Share city centre spend offline'!W$1)</f>
        <v>0.25168901472885036</v>
      </c>
      <c r="X63" s="6">
        <f>SUMIFS('all sales summary'!$I$2:$I$2047,'all sales summary'!$A$2:$A$2047,'Share city centre spend offline'!$A63,'all sales summary'!$B$2:$B$2047,'Share city centre spend offline'!X$1)</f>
        <v>0.20584441809164961</v>
      </c>
      <c r="Y63" s="6">
        <f>SUMIFS('all sales summary'!$I$2:$I$2047,'all sales summary'!$A$2:$A$2047,'Share city centre spend offline'!$A63,'all sales summary'!$B$2:$B$2047,'Share city centre spend offline'!Y$1)</f>
        <v>0.25452080679887495</v>
      </c>
      <c r="Z63" s="6">
        <f>SUMIFS('all sales summary'!$I$2:$I$2047,'all sales summary'!$A$2:$A$2047,'Share city centre spend offline'!$A63,'all sales summary'!$B$2:$B$2047,'Share city centre spend offline'!Z$1)</f>
        <v>0.189266559844916</v>
      </c>
      <c r="AA63" s="6">
        <f>SUMIFS('all sales summary'!$I$2:$I$2047,'all sales summary'!$A$2:$A$2047,'Share city centre spend offline'!$A63,'all sales summary'!$B$2:$B$2047,'Share city centre spend offline'!AA$1)</f>
        <v>0.18954611057783394</v>
      </c>
      <c r="AB63" s="6">
        <f>SUMIFS('all sales summary'!$I$2:$I$2047,'all sales summary'!$A$2:$A$2047,'Share city centre spend offline'!$A63,'all sales summary'!$B$2:$B$2047,'Share city centre spend offline'!AB$1)</f>
        <v>0.18461598180869629</v>
      </c>
      <c r="AC63" s="6">
        <f>SUMIFS('all sales summary'!$I$2:$I$2047,'all sales summary'!$A$2:$A$2047,'Share city centre spend offline'!$A63,'all sales summary'!$B$2:$B$2047,'Share city centre spend offline'!AC$1)</f>
        <v>0.21913459056748072</v>
      </c>
      <c r="AD63" s="6">
        <f>SUMIFS('all sales summary'!$I$2:$I$2047,'all sales summary'!$A$2:$A$2047,'Share city centre spend offline'!$A63,'all sales summary'!$B$2:$B$2047,'Share city centre spend offline'!AD$1)</f>
        <v>0.2505525592067816</v>
      </c>
      <c r="AE63" s="6">
        <f>SUMIFS('all sales summary'!$I$2:$I$2047,'all sales summary'!$A$2:$A$2047,'Share city centre spend offline'!$A63,'all sales summary'!$B$2:$B$2047,'Share city centre spend offline'!AE$1)</f>
        <v>0.27496250056319693</v>
      </c>
      <c r="AF63" s="6">
        <f>SUMIFS('all sales summary'!$I$2:$I$2047,'all sales summary'!$A$2:$A$2047,'Share city centre spend offline'!$A63,'all sales summary'!$B$2:$B$2047,'Share city centre spend offline'!AF$1)</f>
        <v>0.28221436020901158</v>
      </c>
      <c r="AG63" s="6">
        <f>SUMIFS('all sales summary'!$I$2:$I$2047,'all sales summary'!$A$2:$A$2047,'Share city centre spend offline'!$A63,'all sales summary'!$B$2:$B$2047,'Share city centre spend offline'!AG$1)</f>
        <v>0.2956899581678421</v>
      </c>
      <c r="AH63" s="6">
        <f>SUMIFS('all sales summary'!$I$2:$I$2047,'all sales summary'!$A$2:$A$2047,'Share city centre spend offline'!$A63,'all sales summary'!$B$2:$B$2047,'Share city centre spend offline'!AH$1)</f>
        <v>0.28752502629074189</v>
      </c>
      <c r="AI63" s="12">
        <f t="shared" si="0"/>
        <v>3.4353520751660263</v>
      </c>
      <c r="AJ63" s="20">
        <f t="shared" si="1"/>
        <v>3.1298550227438215</v>
      </c>
    </row>
  </sheetData>
  <autoFilter ref="A1:AJ63" xr:uid="{E4827472-FAB1-4EC7-96C7-D97A6074ACB3}"/>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085A4-DAFD-524B-8008-EA60C1C02240}">
  <dimension ref="A1:Z63"/>
  <sheetViews>
    <sheetView topLeftCell="Z1" workbookViewId="0">
      <selection activeCell="Z2" sqref="Z2"/>
    </sheetView>
  </sheetViews>
  <sheetFormatPr defaultColWidth="11.5703125" defaultRowHeight="15" x14ac:dyDescent="0.25"/>
  <sheetData>
    <row r="1" spans="1:26" x14ac:dyDescent="0.25">
      <c r="B1" s="11">
        <v>43709</v>
      </c>
      <c r="C1" s="11">
        <v>43739</v>
      </c>
      <c r="D1" s="11">
        <v>43770</v>
      </c>
      <c r="E1" s="11">
        <v>43800</v>
      </c>
      <c r="F1" s="11">
        <v>43831</v>
      </c>
      <c r="G1" s="11">
        <v>43862</v>
      </c>
      <c r="H1" s="11">
        <v>43891</v>
      </c>
      <c r="I1" s="11">
        <v>43922</v>
      </c>
      <c r="J1" s="11">
        <v>43952</v>
      </c>
      <c r="K1" s="11">
        <v>43983</v>
      </c>
      <c r="L1" s="11">
        <v>44013</v>
      </c>
      <c r="M1" s="11">
        <v>44044</v>
      </c>
      <c r="N1" s="11">
        <v>44075</v>
      </c>
      <c r="O1" s="11">
        <v>44105</v>
      </c>
      <c r="P1" s="11">
        <v>44136</v>
      </c>
      <c r="Q1" s="11">
        <v>44166</v>
      </c>
      <c r="R1" s="11">
        <v>44197</v>
      </c>
      <c r="S1" s="11">
        <v>44228</v>
      </c>
      <c r="T1" s="11">
        <v>44256</v>
      </c>
      <c r="U1" s="11">
        <v>44287</v>
      </c>
      <c r="V1" s="11">
        <v>44317</v>
      </c>
      <c r="W1" s="11">
        <v>44348</v>
      </c>
      <c r="X1" s="11">
        <v>44378</v>
      </c>
      <c r="Y1" s="11">
        <v>44409</v>
      </c>
      <c r="Z1" s="11">
        <v>44440</v>
      </c>
    </row>
    <row r="2" spans="1:26" x14ac:dyDescent="0.25">
      <c r="A2" t="s">
        <v>7</v>
      </c>
      <c r="B2" s="6">
        <v>0.1911126486070289</v>
      </c>
      <c r="C2" s="6">
        <v>0.19273973934090882</v>
      </c>
      <c r="D2" s="6">
        <v>0.20649210415914523</v>
      </c>
      <c r="E2" s="6">
        <v>0.22834001761819053</v>
      </c>
      <c r="F2" s="6">
        <v>0.17938562323595156</v>
      </c>
      <c r="G2" s="6">
        <v>0.18449982908271123</v>
      </c>
      <c r="H2" s="6">
        <v>0.1509208683551318</v>
      </c>
      <c r="I2" s="6">
        <v>5.518013031917484E-2</v>
      </c>
      <c r="J2" s="6">
        <v>5.0790551216366484E-2</v>
      </c>
      <c r="K2" s="6">
        <v>5.6440733437174623E-2</v>
      </c>
      <c r="L2" s="6">
        <v>0.13586248724963551</v>
      </c>
      <c r="M2" s="6">
        <v>0.13728701239392024</v>
      </c>
      <c r="N2" s="6">
        <v>0.15793750505880558</v>
      </c>
      <c r="O2" s="6">
        <v>0.16211160992595078</v>
      </c>
      <c r="P2" s="6">
        <v>0.17826635355089901</v>
      </c>
      <c r="Q2" s="6">
        <v>0.18803809114708081</v>
      </c>
      <c r="R2" s="6">
        <v>6.9187597200030301E-2</v>
      </c>
      <c r="S2" s="6">
        <v>7.0181241602055508E-2</v>
      </c>
      <c r="T2" s="6">
        <v>6.9752381560229448E-2</v>
      </c>
      <c r="U2" s="6">
        <v>9.7436111260744376E-2</v>
      </c>
      <c r="V2" s="6">
        <v>0.15973902817751406</v>
      </c>
      <c r="W2" s="6">
        <v>0.15681733937307449</v>
      </c>
      <c r="X2" s="6">
        <v>0.15756273366646034</v>
      </c>
      <c r="Y2" s="6">
        <v>0.16501586290884551</v>
      </c>
      <c r="Z2" s="6">
        <v>0.17065743856392054</v>
      </c>
    </row>
    <row r="3" spans="1:26" x14ac:dyDescent="0.25">
      <c r="A3" t="s">
        <v>8</v>
      </c>
      <c r="B3" s="6">
        <v>1.7038742749999763E-2</v>
      </c>
      <c r="C3" s="6">
        <v>1.908367246415902E-2</v>
      </c>
      <c r="D3" s="6">
        <v>1.6478931478795283E-2</v>
      </c>
      <c r="E3" s="6">
        <v>1.5202352113748454E-2</v>
      </c>
      <c r="F3" s="6">
        <v>1.9272267630205956E-2</v>
      </c>
      <c r="G3" s="6">
        <v>2.1995025133263908E-2</v>
      </c>
      <c r="H3" s="6">
        <v>1.6427261401712946E-2</v>
      </c>
      <c r="I3" s="6">
        <v>1.0417832444848179E-2</v>
      </c>
      <c r="J3" s="6">
        <v>9.2354095806352534E-3</v>
      </c>
      <c r="K3" s="6">
        <v>9.8827795579193457E-3</v>
      </c>
      <c r="L3" s="6">
        <v>1.5376373566917859E-2</v>
      </c>
      <c r="M3" s="6">
        <v>1.2640619745596172E-2</v>
      </c>
      <c r="N3" s="6">
        <v>1.3830013329283325E-2</v>
      </c>
      <c r="O3" s="6">
        <v>1.3063254989832225E-2</v>
      </c>
      <c r="P3" s="6">
        <v>1.1678963643881581E-2</v>
      </c>
      <c r="Q3" s="6">
        <v>1.3513733682972156E-2</v>
      </c>
      <c r="R3" s="6">
        <v>1.2798743756770663E-2</v>
      </c>
      <c r="S3" s="6">
        <v>1.2566898606143821E-2</v>
      </c>
      <c r="T3" s="6">
        <v>1.1811169932051131E-2</v>
      </c>
      <c r="U3" s="6">
        <v>1.2914991901739113E-2</v>
      </c>
      <c r="V3" s="6">
        <v>1.5069650313806929E-2</v>
      </c>
      <c r="W3" s="6">
        <v>1.4164077569962494E-2</v>
      </c>
      <c r="X3" s="6">
        <v>1.4259291136198768E-2</v>
      </c>
      <c r="Y3" s="6">
        <v>1.7383212806410669E-2</v>
      </c>
      <c r="Z3" s="6">
        <v>1.7001811565829705E-2</v>
      </c>
    </row>
    <row r="4" spans="1:26" x14ac:dyDescent="0.25">
      <c r="A4" t="s">
        <v>9</v>
      </c>
      <c r="B4" s="6">
        <v>0.11156690640564219</v>
      </c>
      <c r="C4" s="6">
        <v>0.11362783294159304</v>
      </c>
      <c r="D4" s="6">
        <v>0.11816398701710679</v>
      </c>
      <c r="E4" s="6">
        <v>0.1278607560760267</v>
      </c>
      <c r="F4" s="6">
        <v>0.11102402142933827</v>
      </c>
      <c r="G4" s="6">
        <v>0.11316000820721155</v>
      </c>
      <c r="H4" s="6">
        <v>9.3382018718702595E-2</v>
      </c>
      <c r="I4" s="6">
        <v>5.7980347208218583E-2</v>
      </c>
      <c r="J4" s="6">
        <v>5.8664003945417043E-2</v>
      </c>
      <c r="K4" s="6">
        <v>7.5269382093849313E-2</v>
      </c>
      <c r="L4" s="6">
        <v>9.2639306437216337E-2</v>
      </c>
      <c r="M4" s="6">
        <v>0.10078715780701761</v>
      </c>
      <c r="N4" s="6">
        <v>9.8555237135198773E-2</v>
      </c>
      <c r="O4" s="6">
        <v>9.5204662308029084E-2</v>
      </c>
      <c r="P4" s="6">
        <v>8.1369118140097424E-2</v>
      </c>
      <c r="Q4" s="6">
        <v>0.1086428410786817</v>
      </c>
      <c r="R4" s="6">
        <v>7.0227636291952125E-2</v>
      </c>
      <c r="S4" s="6">
        <v>6.9793613809611396E-2</v>
      </c>
      <c r="T4" s="6">
        <v>6.9585302104631208E-2</v>
      </c>
      <c r="U4" s="6">
        <v>9.0628840774143307E-2</v>
      </c>
      <c r="V4" s="6">
        <v>9.6980775423126275E-2</v>
      </c>
      <c r="W4" s="6">
        <v>0.10142539568295014</v>
      </c>
      <c r="X4" s="6">
        <v>0.10093452791477818</v>
      </c>
      <c r="Y4" s="6">
        <v>0.103315840523772</v>
      </c>
      <c r="Z4" s="6">
        <v>0.10798126725310946</v>
      </c>
    </row>
    <row r="5" spans="1:26" x14ac:dyDescent="0.25">
      <c r="A5" t="s">
        <v>10</v>
      </c>
      <c r="B5" s="6">
        <v>0.12255396811826187</v>
      </c>
      <c r="C5" s="6">
        <v>0.12657454660950848</v>
      </c>
      <c r="D5" s="6">
        <v>0.13416403559192203</v>
      </c>
      <c r="E5" s="6">
        <v>0.15197035425491637</v>
      </c>
      <c r="F5" s="6">
        <v>0.11972034959609555</v>
      </c>
      <c r="G5" s="6">
        <v>0.12032573581704657</v>
      </c>
      <c r="H5" s="6">
        <v>0.1046422544004422</v>
      </c>
      <c r="I5" s="6">
        <v>8.7442718499888786E-2</v>
      </c>
      <c r="J5" s="6">
        <v>8.4866764790468022E-2</v>
      </c>
      <c r="K5" s="6">
        <v>9.6078033515202527E-2</v>
      </c>
      <c r="L5" s="6">
        <v>0.10932342149458531</v>
      </c>
      <c r="M5" s="6">
        <v>0.11414523272254995</v>
      </c>
      <c r="N5" s="6">
        <v>0.11798203401309057</v>
      </c>
      <c r="O5" s="6">
        <v>0.11255360520241704</v>
      </c>
      <c r="P5" s="6">
        <v>9.6476472633167942E-2</v>
      </c>
      <c r="Q5" s="6">
        <v>0.11920375390474829</v>
      </c>
      <c r="R5" s="6">
        <v>7.9125860017291105E-2</v>
      </c>
      <c r="S5" s="6">
        <v>9.0838091656956207E-2</v>
      </c>
      <c r="T5" s="6">
        <v>9.0662891049063651E-2</v>
      </c>
      <c r="U5" s="6">
        <v>0.11401667985724262</v>
      </c>
      <c r="V5" s="6">
        <v>0.11273112753778897</v>
      </c>
      <c r="W5" s="6">
        <v>0.10989148930855223</v>
      </c>
      <c r="X5" s="6">
        <v>0.1102797984095122</v>
      </c>
      <c r="Y5" s="6">
        <v>0.10826621581563445</v>
      </c>
      <c r="Z5" s="6">
        <v>0.10652783726312402</v>
      </c>
    </row>
    <row r="6" spans="1:26" x14ac:dyDescent="0.25">
      <c r="A6" t="s">
        <v>11</v>
      </c>
      <c r="B6" s="6">
        <v>5.9613693298236466E-2</v>
      </c>
      <c r="C6" s="6">
        <v>5.9585254436883867E-2</v>
      </c>
      <c r="D6" s="6">
        <v>6.2524138009730085E-2</v>
      </c>
      <c r="E6" s="6">
        <v>7.8190263015377626E-2</v>
      </c>
      <c r="F6" s="6">
        <v>5.2943031546627987E-2</v>
      </c>
      <c r="G6" s="6">
        <v>5.4674743623851212E-2</v>
      </c>
      <c r="H6" s="6">
        <v>4.7550542949948316E-2</v>
      </c>
      <c r="I6" s="6">
        <v>3.5108982951072613E-2</v>
      </c>
      <c r="J6" s="6">
        <v>3.3593699949962162E-2</v>
      </c>
      <c r="K6" s="6">
        <v>4.7295583990823939E-2</v>
      </c>
      <c r="L6" s="6">
        <v>5.4574437902543425E-2</v>
      </c>
      <c r="M6" s="6">
        <v>5.5931789319444654E-2</v>
      </c>
      <c r="N6" s="6">
        <v>5.6617855866684851E-2</v>
      </c>
      <c r="O6" s="6">
        <v>5.8693964643450676E-2</v>
      </c>
      <c r="P6" s="6">
        <v>4.3261123487262389E-2</v>
      </c>
      <c r="Q6" s="6">
        <v>7.5103066667329632E-2</v>
      </c>
      <c r="R6" s="6">
        <v>3.6331633165332999E-2</v>
      </c>
      <c r="S6" s="6">
        <v>3.4273044026687842E-2</v>
      </c>
      <c r="T6" s="6">
        <v>3.3727024090312467E-2</v>
      </c>
      <c r="U6" s="6">
        <v>4.8106900543206821E-2</v>
      </c>
      <c r="V6" s="6">
        <v>5.1519253430655762E-2</v>
      </c>
      <c r="W6" s="6">
        <v>4.8032737867729616E-2</v>
      </c>
      <c r="X6" s="6">
        <v>4.8695097385118569E-2</v>
      </c>
      <c r="Y6" s="6">
        <v>4.8655092121627622E-2</v>
      </c>
      <c r="Z6" s="6">
        <v>4.989654312725527E-2</v>
      </c>
    </row>
    <row r="7" spans="1:26" x14ac:dyDescent="0.25">
      <c r="A7" t="s">
        <v>12</v>
      </c>
      <c r="B7" s="6">
        <v>0.11158378295641894</v>
      </c>
      <c r="C7" s="6">
        <v>0.1165089690355563</v>
      </c>
      <c r="D7" s="6">
        <v>0.1268934670777595</v>
      </c>
      <c r="E7" s="6">
        <v>0.13262500436877225</v>
      </c>
      <c r="F7" s="6">
        <v>0.10357538774495907</v>
      </c>
      <c r="G7" s="6">
        <v>0.10792727024517532</v>
      </c>
      <c r="H7" s="6">
        <v>6.9991920651318554E-2</v>
      </c>
      <c r="I7" s="6">
        <v>1.1583638848417959E-2</v>
      </c>
      <c r="J7" s="6">
        <v>1.2190327743423508E-2</v>
      </c>
      <c r="K7" s="6">
        <v>3.2665292890925839E-2</v>
      </c>
      <c r="L7" s="6">
        <v>6.4192783106864298E-2</v>
      </c>
      <c r="M7" s="6">
        <v>7.4638610186979162E-2</v>
      </c>
      <c r="N7" s="6">
        <v>6.9336952813673441E-2</v>
      </c>
      <c r="O7" s="6">
        <v>7.4383416889764575E-2</v>
      </c>
      <c r="P7" s="6">
        <v>3.4322672737549388E-2</v>
      </c>
      <c r="Q7" s="6">
        <v>7.5289532845282975E-2</v>
      </c>
      <c r="R7" s="6">
        <v>2.0319407412970125E-2</v>
      </c>
      <c r="S7" s="6">
        <v>2.0814952427502118E-2</v>
      </c>
      <c r="T7" s="6">
        <v>2.2376703104437023E-2</v>
      </c>
      <c r="U7" s="6">
        <v>5.80096553595267E-2</v>
      </c>
      <c r="V7" s="6">
        <v>7.686435722434605E-2</v>
      </c>
      <c r="W7" s="6">
        <v>7.9829516147649687E-2</v>
      </c>
      <c r="X7" s="6">
        <v>8.3455547444950193E-2</v>
      </c>
      <c r="Y7" s="6">
        <v>9.1693705918794027E-2</v>
      </c>
      <c r="Z7" s="6">
        <v>9.1149729218871794E-2</v>
      </c>
    </row>
    <row r="8" spans="1:26" x14ac:dyDescent="0.25">
      <c r="A8" t="s">
        <v>13</v>
      </c>
      <c r="B8" s="6">
        <v>0.29223828925565215</v>
      </c>
      <c r="C8" s="6">
        <v>0.2945351832439011</v>
      </c>
      <c r="D8" s="6">
        <v>0.29646976277226506</v>
      </c>
      <c r="E8" s="6">
        <v>0.316217236881016</v>
      </c>
      <c r="F8" s="6">
        <v>0.29052000138951872</v>
      </c>
      <c r="G8" s="6">
        <v>0.29019364489867056</v>
      </c>
      <c r="H8" s="6">
        <v>0.27343410657114658</v>
      </c>
      <c r="I8" s="6">
        <v>0.24560645947475782</v>
      </c>
      <c r="J8" s="6">
        <v>0.26008593184625134</v>
      </c>
      <c r="K8" s="6">
        <v>0.27200243608454078</v>
      </c>
      <c r="L8" s="6">
        <v>0.27577692015369337</v>
      </c>
      <c r="M8" s="6">
        <v>0.27430429459305872</v>
      </c>
      <c r="N8" s="6">
        <v>0.26864596357059478</v>
      </c>
      <c r="O8" s="6">
        <v>0.2734735160792986</v>
      </c>
      <c r="P8" s="6">
        <v>0.25782169298366076</v>
      </c>
      <c r="Q8" s="6">
        <v>0.30850215639160095</v>
      </c>
      <c r="R8" s="6">
        <v>0.25738093771874732</v>
      </c>
      <c r="S8" s="6">
        <v>0.25999173273272913</v>
      </c>
      <c r="T8" s="6">
        <v>0.26027900730464076</v>
      </c>
      <c r="U8" s="6">
        <v>0.28268164067142237</v>
      </c>
      <c r="V8" s="6">
        <v>0.27427644418029579</v>
      </c>
      <c r="W8" s="6">
        <v>0.27698027097443756</v>
      </c>
      <c r="X8" s="6">
        <v>0.27122774685419493</v>
      </c>
      <c r="Y8" s="6">
        <v>0.2832096562138855</v>
      </c>
      <c r="Z8" s="6">
        <v>0.27502597237679249</v>
      </c>
    </row>
    <row r="9" spans="1:26" x14ac:dyDescent="0.25">
      <c r="A9" t="s">
        <v>14</v>
      </c>
      <c r="B9" s="6">
        <v>0.15085024289909837</v>
      </c>
      <c r="C9" s="6">
        <v>0.15741034480612953</v>
      </c>
      <c r="D9" s="6">
        <v>0.14792147007547485</v>
      </c>
      <c r="E9" s="6">
        <v>0.16292120009813982</v>
      </c>
      <c r="F9" s="6">
        <v>0.13220604023206528</v>
      </c>
      <c r="G9" s="6">
        <v>0.12974018227615886</v>
      </c>
      <c r="H9" s="6">
        <v>0.10589325079230709</v>
      </c>
      <c r="I9" s="6">
        <v>6.4044433791262331E-2</v>
      </c>
      <c r="J9" s="6">
        <v>6.0552259213208691E-2</v>
      </c>
      <c r="K9" s="6">
        <v>8.2557854002237183E-2</v>
      </c>
      <c r="L9" s="6">
        <v>0.12272805421246102</v>
      </c>
      <c r="M9" s="6">
        <v>0.13544388870587629</v>
      </c>
      <c r="N9" s="6">
        <v>0.12931700856574646</v>
      </c>
      <c r="O9" s="6">
        <v>0.11876844774733221</v>
      </c>
      <c r="P9" s="6">
        <v>7.5905447617251071E-2</v>
      </c>
      <c r="Q9" s="6">
        <v>0.13538002164136567</v>
      </c>
      <c r="R9" s="6">
        <v>6.2484507989176492E-2</v>
      </c>
      <c r="S9" s="6">
        <v>6.2334380239890359E-2</v>
      </c>
      <c r="T9" s="6">
        <v>6.3473610679023101E-2</v>
      </c>
      <c r="U9" s="6">
        <v>0.10080189849227167</v>
      </c>
      <c r="V9" s="6">
        <v>0.11557803415091651</v>
      </c>
      <c r="W9" s="6">
        <v>0.13126497046206653</v>
      </c>
      <c r="X9" s="6">
        <v>0.1425739143550393</v>
      </c>
      <c r="Y9" s="6">
        <v>0.15006196707789837</v>
      </c>
      <c r="Z9" s="6">
        <v>0.14015454913322031</v>
      </c>
    </row>
    <row r="10" spans="1:26" x14ac:dyDescent="0.25">
      <c r="A10" t="s">
        <v>15</v>
      </c>
      <c r="B10" s="6">
        <v>7.9393561655616299E-2</v>
      </c>
      <c r="C10" s="6">
        <v>7.7524200041327179E-2</v>
      </c>
      <c r="D10" s="6">
        <v>8.2129328318792244E-2</v>
      </c>
      <c r="E10" s="6">
        <v>9.5135175575707553E-2</v>
      </c>
      <c r="F10" s="6">
        <v>6.7283979128207078E-2</v>
      </c>
      <c r="G10" s="6">
        <v>7.2792375078769414E-2</v>
      </c>
      <c r="H10" s="6">
        <v>5.2025126307252E-2</v>
      </c>
      <c r="I10" s="6">
        <v>1.5137624906153668E-2</v>
      </c>
      <c r="J10" s="6">
        <v>1.7681962888186062E-2</v>
      </c>
      <c r="K10" s="6">
        <v>3.3421442714126191E-2</v>
      </c>
      <c r="L10" s="6">
        <v>6.2165739359873247E-2</v>
      </c>
      <c r="M10" s="6">
        <v>8.5738748600725487E-2</v>
      </c>
      <c r="N10" s="6">
        <v>7.49111488034227E-2</v>
      </c>
      <c r="O10" s="6">
        <v>6.7166925091122584E-2</v>
      </c>
      <c r="P10" s="6">
        <v>3.3600981962135998E-2</v>
      </c>
      <c r="Q10" s="6">
        <v>6.7448608768250581E-2</v>
      </c>
      <c r="R10" s="6">
        <v>1.908945051235306E-2</v>
      </c>
      <c r="S10" s="6">
        <v>1.919042505325531E-2</v>
      </c>
      <c r="T10" s="6">
        <v>2.1383234536422019E-2</v>
      </c>
      <c r="U10" s="6">
        <v>5.7056620074707388E-2</v>
      </c>
      <c r="V10" s="6">
        <v>6.8476766670742123E-2</v>
      </c>
      <c r="W10" s="6">
        <v>7.7185919212224563E-2</v>
      </c>
      <c r="X10" s="6">
        <v>8.6699471574841605E-2</v>
      </c>
      <c r="Y10" s="6">
        <v>9.3374106888178016E-2</v>
      </c>
      <c r="Z10" s="6">
        <v>8.1303143031746225E-2</v>
      </c>
    </row>
    <row r="11" spans="1:26" x14ac:dyDescent="0.25">
      <c r="A11" t="s">
        <v>16</v>
      </c>
      <c r="B11" s="6">
        <v>7.0076121185934676E-2</v>
      </c>
      <c r="C11" s="6">
        <v>7.1132126597298909E-2</v>
      </c>
      <c r="D11" s="6">
        <v>7.4510823894951575E-2</v>
      </c>
      <c r="E11" s="6">
        <v>8.8878027037921081E-2</v>
      </c>
      <c r="F11" s="6">
        <v>6.3801353371872843E-2</v>
      </c>
      <c r="G11" s="6">
        <v>6.4273622788633397E-2</v>
      </c>
      <c r="H11" s="6">
        <v>4.8518140678373373E-2</v>
      </c>
      <c r="I11" s="6">
        <v>1.8759903468022535E-2</v>
      </c>
      <c r="J11" s="6">
        <v>1.9295463995347047E-2</v>
      </c>
      <c r="K11" s="6">
        <v>3.5313112811838153E-2</v>
      </c>
      <c r="L11" s="6">
        <v>5.1981034716183316E-2</v>
      </c>
      <c r="M11" s="6">
        <v>5.4026006661023619E-2</v>
      </c>
      <c r="N11" s="6">
        <v>5.3402851318001522E-2</v>
      </c>
      <c r="O11" s="6">
        <v>5.4277072061788223E-2</v>
      </c>
      <c r="P11" s="6">
        <v>3.0819849813548867E-2</v>
      </c>
      <c r="Q11" s="6">
        <v>7.163093397307109E-2</v>
      </c>
      <c r="R11" s="6">
        <v>2.6726108664176945E-2</v>
      </c>
      <c r="S11" s="6">
        <v>2.1350490296387636E-2</v>
      </c>
      <c r="T11" s="6">
        <v>2.1641807150248524E-2</v>
      </c>
      <c r="U11" s="6">
        <v>4.7333424202137819E-2</v>
      </c>
      <c r="V11" s="6">
        <v>5.2432249440438339E-2</v>
      </c>
      <c r="W11" s="6">
        <v>5.104677648333495E-2</v>
      </c>
      <c r="X11" s="6">
        <v>5.391171318440445E-2</v>
      </c>
      <c r="Y11" s="6">
        <v>5.8873515386929379E-2</v>
      </c>
      <c r="Z11" s="6">
        <v>5.5735879696283755E-2</v>
      </c>
    </row>
    <row r="12" spans="1:26" x14ac:dyDescent="0.25">
      <c r="A12" t="s">
        <v>17</v>
      </c>
      <c r="B12" s="6">
        <v>0.24940547063135332</v>
      </c>
      <c r="C12" s="6">
        <v>0.25442534602442624</v>
      </c>
      <c r="D12" s="6">
        <v>0.25792372750140768</v>
      </c>
      <c r="E12" s="6">
        <v>0.27584514918745878</v>
      </c>
      <c r="F12" s="6">
        <v>0.23944883241010831</v>
      </c>
      <c r="G12" s="6">
        <v>0.24550414736639969</v>
      </c>
      <c r="H12" s="6">
        <v>0.19551322053941234</v>
      </c>
      <c r="I12" s="6">
        <v>0.10106446058250132</v>
      </c>
      <c r="J12" s="6">
        <v>0.10306521736405269</v>
      </c>
      <c r="K12" s="6">
        <v>0.14422455670309842</v>
      </c>
      <c r="L12" s="6">
        <v>0.21878149731898022</v>
      </c>
      <c r="M12" s="6">
        <v>0.2504970312629124</v>
      </c>
      <c r="N12" s="6">
        <v>0.23521297050424553</v>
      </c>
      <c r="O12" s="6">
        <v>0.22890039134666362</v>
      </c>
      <c r="P12" s="6">
        <v>0.14228249753486807</v>
      </c>
      <c r="Q12" s="6">
        <v>0.23460634237285105</v>
      </c>
      <c r="R12" s="6">
        <v>0.10832917317346763</v>
      </c>
      <c r="S12" s="6">
        <v>0.11264341734303393</v>
      </c>
      <c r="T12" s="6">
        <v>0.11492260613147229</v>
      </c>
      <c r="U12" s="6">
        <v>0.19842241612297473</v>
      </c>
      <c r="V12" s="6">
        <v>0.22988650193936092</v>
      </c>
      <c r="W12" s="6">
        <v>0.2405858604112644</v>
      </c>
      <c r="X12" s="6">
        <v>0.24956932280147981</v>
      </c>
      <c r="Y12" s="6">
        <v>0.26209876155579648</v>
      </c>
      <c r="Z12" s="6">
        <v>0.24760222878932289</v>
      </c>
    </row>
    <row r="13" spans="1:26" x14ac:dyDescent="0.25">
      <c r="A13" t="s">
        <v>18</v>
      </c>
      <c r="B13" s="6">
        <v>0.13418573467438638</v>
      </c>
      <c r="C13" s="6">
        <v>0.14146538773240219</v>
      </c>
      <c r="D13" s="6">
        <v>0.14374034738501373</v>
      </c>
      <c r="E13" s="6">
        <v>0.14745471663819557</v>
      </c>
      <c r="F13" s="6">
        <v>0.12769540680627425</v>
      </c>
      <c r="G13" s="6">
        <v>0.13287991953358699</v>
      </c>
      <c r="H13" s="6">
        <v>9.4521648377462963E-2</v>
      </c>
      <c r="I13" s="6">
        <v>2.9136218276904911E-2</v>
      </c>
      <c r="J13" s="6">
        <v>3.1656187485004976E-2</v>
      </c>
      <c r="K13" s="6">
        <v>5.9940752713344141E-2</v>
      </c>
      <c r="L13" s="6">
        <v>9.5109937181923537E-2</v>
      </c>
      <c r="M13" s="6">
        <v>0.11227170532722425</v>
      </c>
      <c r="N13" s="6">
        <v>0.10688212349595153</v>
      </c>
      <c r="O13" s="6">
        <v>0.10757242734601043</v>
      </c>
      <c r="P13" s="6">
        <v>5.7701856569865359E-2</v>
      </c>
      <c r="Q13" s="6">
        <v>0.10216925790660204</v>
      </c>
      <c r="R13" s="6">
        <v>4.4294368564424251E-2</v>
      </c>
      <c r="S13" s="6">
        <v>4.1204027102752415E-2</v>
      </c>
      <c r="T13" s="6">
        <v>4.3543011750249577E-2</v>
      </c>
      <c r="U13" s="6">
        <v>9.0808555010839301E-2</v>
      </c>
      <c r="V13" s="6">
        <v>0.10662533273414926</v>
      </c>
      <c r="W13" s="6">
        <v>0.11182493396538866</v>
      </c>
      <c r="X13" s="6">
        <v>0.11662133404923811</v>
      </c>
      <c r="Y13" s="6">
        <v>0.12987255068913964</v>
      </c>
      <c r="Z13" s="6">
        <v>0.12485561232287772</v>
      </c>
    </row>
    <row r="14" spans="1:26" x14ac:dyDescent="0.25">
      <c r="A14" t="s">
        <v>19</v>
      </c>
      <c r="B14" s="6">
        <v>0.22682799739343257</v>
      </c>
      <c r="C14" s="6">
        <v>0.22471374693314961</v>
      </c>
      <c r="D14" s="6">
        <v>0.2252336737295961</v>
      </c>
      <c r="E14" s="6">
        <v>0.2489999633742444</v>
      </c>
      <c r="F14" s="6">
        <v>0.21522910689710451</v>
      </c>
      <c r="G14" s="6">
        <v>0.21553127841571651</v>
      </c>
      <c r="H14" s="6">
        <v>0.21781688035325664</v>
      </c>
      <c r="I14" s="6">
        <v>0.21374733936952953</v>
      </c>
      <c r="J14" s="6">
        <v>0.20712815637229354</v>
      </c>
      <c r="K14" s="6">
        <v>0.22090587508275192</v>
      </c>
      <c r="L14" s="6">
        <v>0.23272299006288855</v>
      </c>
      <c r="M14" s="6">
        <v>0.22373387249881457</v>
      </c>
      <c r="N14" s="6">
        <v>0.22351227898618589</v>
      </c>
      <c r="O14" s="6">
        <v>0.22189139883076006</v>
      </c>
      <c r="P14" s="6">
        <v>0.2340718026928458</v>
      </c>
      <c r="Q14" s="6">
        <v>0.25074720805516515</v>
      </c>
      <c r="R14" s="6">
        <v>0.22362425947438694</v>
      </c>
      <c r="S14" s="6">
        <v>0.218140104099249</v>
      </c>
      <c r="T14" s="6">
        <v>0.22106351689351966</v>
      </c>
      <c r="U14" s="6">
        <v>0.21373646098931406</v>
      </c>
      <c r="V14" s="6">
        <v>0.20982989804919272</v>
      </c>
      <c r="W14" s="6">
        <v>0.2116704887955386</v>
      </c>
      <c r="X14" s="6">
        <v>0.2144570081517333</v>
      </c>
      <c r="Y14" s="6">
        <v>0.21834286796318297</v>
      </c>
      <c r="Z14" s="6">
        <v>0.21234741052546952</v>
      </c>
    </row>
    <row r="15" spans="1:26" x14ac:dyDescent="0.25">
      <c r="A15" t="s">
        <v>20</v>
      </c>
      <c r="B15" s="6">
        <v>0.22297963867270004</v>
      </c>
      <c r="C15" s="6">
        <v>0.24227512473571505</v>
      </c>
      <c r="D15" s="6">
        <v>0.24408806591071433</v>
      </c>
      <c r="E15" s="6">
        <v>0.26948373079564469</v>
      </c>
      <c r="F15" s="6">
        <v>0.22186470646230882</v>
      </c>
      <c r="G15" s="6">
        <v>0.22494268053028452</v>
      </c>
      <c r="H15" s="6">
        <v>0.18033246233282971</v>
      </c>
      <c r="I15" s="6">
        <v>8.9933426824050158E-2</v>
      </c>
      <c r="J15" s="6">
        <v>8.5808479839134796E-2</v>
      </c>
      <c r="K15" s="6">
        <v>0.13232188216630086</v>
      </c>
      <c r="L15" s="6">
        <v>0.18391235055881805</v>
      </c>
      <c r="M15" s="6">
        <v>0.21654316828163261</v>
      </c>
      <c r="N15" s="6">
        <v>0.20918980400083209</v>
      </c>
      <c r="O15" s="6">
        <v>0.21933557287409228</v>
      </c>
      <c r="P15" s="6">
        <v>0.14165599191684972</v>
      </c>
      <c r="Q15" s="6">
        <v>0.23736162581134901</v>
      </c>
      <c r="R15" s="6">
        <v>9.1174442756881982E-2</v>
      </c>
      <c r="S15" s="6">
        <v>9.906292896038156E-2</v>
      </c>
      <c r="T15" s="6">
        <v>9.6909919973035344E-2</v>
      </c>
      <c r="U15" s="6">
        <v>0.17674054955871216</v>
      </c>
      <c r="V15" s="6">
        <v>0.21817389044827945</v>
      </c>
      <c r="W15" s="6">
        <v>0.22001772225603494</v>
      </c>
      <c r="X15" s="6">
        <v>0.22205432125250241</v>
      </c>
      <c r="Y15" s="6">
        <v>0.23219823932137879</v>
      </c>
      <c r="Z15" s="6">
        <v>0.2205673415584733</v>
      </c>
    </row>
    <row r="16" spans="1:26" x14ac:dyDescent="0.25">
      <c r="A16" t="s">
        <v>21</v>
      </c>
      <c r="B16" s="6">
        <v>0.19138068097570915</v>
      </c>
      <c r="C16" s="6">
        <v>0.20284995844904924</v>
      </c>
      <c r="D16" s="6">
        <v>0.22267406747964394</v>
      </c>
      <c r="E16" s="6">
        <v>0.24094222492027506</v>
      </c>
      <c r="F16" s="6">
        <v>0.18319190037126484</v>
      </c>
      <c r="G16" s="6">
        <v>0.18894717037108624</v>
      </c>
      <c r="H16" s="6">
        <v>0.1331111621534459</v>
      </c>
      <c r="I16" s="6">
        <v>2.3920020943202898E-2</v>
      </c>
      <c r="J16" s="6">
        <v>2.3446625934137731E-2</v>
      </c>
      <c r="K16" s="6">
        <v>4.5841175502094829E-2</v>
      </c>
      <c r="L16" s="6">
        <v>0.1145814523714314</v>
      </c>
      <c r="M16" s="6">
        <v>0.15648222241197124</v>
      </c>
      <c r="N16" s="6">
        <v>0.14219645780836807</v>
      </c>
      <c r="O16" s="6">
        <v>0.11278714084328242</v>
      </c>
      <c r="P16" s="6">
        <v>0.16257294357744723</v>
      </c>
      <c r="Q16" s="6">
        <v>0.1492821102650019</v>
      </c>
      <c r="R16" s="6">
        <v>3.8314152978417608E-2</v>
      </c>
      <c r="S16" s="6">
        <v>3.8288430821440879E-2</v>
      </c>
      <c r="T16" s="6">
        <v>4.2389879547562667E-2</v>
      </c>
      <c r="U16" s="6">
        <v>0.12223016846440127</v>
      </c>
      <c r="V16" s="6">
        <v>0.15206265479535191</v>
      </c>
      <c r="W16" s="6">
        <v>0.15786371980080782</v>
      </c>
      <c r="X16" s="6">
        <v>0.16038586607867752</v>
      </c>
      <c r="Y16" s="6">
        <v>0.18058480053391804</v>
      </c>
      <c r="Z16" s="6">
        <v>0.17312144310081207</v>
      </c>
    </row>
    <row r="17" spans="1:26" x14ac:dyDescent="0.25">
      <c r="A17" t="s">
        <v>22</v>
      </c>
      <c r="B17" s="6">
        <v>9.0768326997026277E-2</v>
      </c>
      <c r="C17" s="6">
        <v>9.5792332820877027E-2</v>
      </c>
      <c r="D17" s="6">
        <v>0.10018677028491219</v>
      </c>
      <c r="E17" s="6">
        <v>0.11019606441473613</v>
      </c>
      <c r="F17" s="6">
        <v>8.9099262622895373E-2</v>
      </c>
      <c r="G17" s="6">
        <v>8.3262641750217123E-2</v>
      </c>
      <c r="H17" s="6">
        <v>7.0037896940847263E-2</v>
      </c>
      <c r="I17" s="6">
        <v>4.3342411363313987E-2</v>
      </c>
      <c r="J17" s="6">
        <v>4.3159593772099089E-2</v>
      </c>
      <c r="K17" s="6">
        <v>6.506996851889342E-2</v>
      </c>
      <c r="L17" s="6">
        <v>7.8126582243977505E-2</v>
      </c>
      <c r="M17" s="6">
        <v>7.846876635703591E-2</v>
      </c>
      <c r="N17" s="6">
        <v>7.8053397102694808E-2</v>
      </c>
      <c r="O17" s="6">
        <v>8.1961184520861943E-2</v>
      </c>
      <c r="P17" s="6">
        <v>6.6255816028613995E-2</v>
      </c>
      <c r="Q17" s="6">
        <v>8.4468516819040482E-2</v>
      </c>
      <c r="R17" s="6">
        <v>5.4462273992089125E-2</v>
      </c>
      <c r="S17" s="6">
        <v>5.6167329012765263E-2</v>
      </c>
      <c r="T17" s="6">
        <v>5.7471952700794839E-2</v>
      </c>
      <c r="U17" s="6">
        <v>8.2597331184309106E-2</v>
      </c>
      <c r="V17" s="6">
        <v>8.3968361642500322E-2</v>
      </c>
      <c r="W17" s="6">
        <v>8.4289664348652427E-2</v>
      </c>
      <c r="X17" s="6">
        <v>8.2530981992184574E-2</v>
      </c>
      <c r="Y17" s="6">
        <v>8.6970783851575043E-2</v>
      </c>
      <c r="Z17" s="6">
        <v>8.3965522072566107E-2</v>
      </c>
    </row>
    <row r="18" spans="1:26" x14ac:dyDescent="0.25">
      <c r="A18" t="s">
        <v>23</v>
      </c>
      <c r="B18" s="6">
        <v>0.1298456220930414</v>
      </c>
      <c r="C18" s="6">
        <v>0.13113185717856224</v>
      </c>
      <c r="D18" s="6">
        <v>0.13186072161162868</v>
      </c>
      <c r="E18" s="6">
        <v>0.14351358792065808</v>
      </c>
      <c r="F18" s="6">
        <v>0.1204178305328758</v>
      </c>
      <c r="G18" s="6">
        <v>0.12518018632181355</v>
      </c>
      <c r="H18" s="6">
        <v>8.7195222161763133E-2</v>
      </c>
      <c r="I18" s="6">
        <v>2.4988446184725802E-2</v>
      </c>
      <c r="J18" s="6">
        <v>2.4721035132554872E-2</v>
      </c>
      <c r="K18" s="6">
        <v>5.0005251377141284E-2</v>
      </c>
      <c r="L18" s="6">
        <v>7.8971713030422941E-2</v>
      </c>
      <c r="M18" s="6">
        <v>9.0262590223471953E-2</v>
      </c>
      <c r="N18" s="6">
        <v>8.8073354047227354E-2</v>
      </c>
      <c r="O18" s="6">
        <v>9.1572896578398649E-2</v>
      </c>
      <c r="P18" s="6">
        <v>5.1303099091287926E-2</v>
      </c>
      <c r="Q18" s="6">
        <v>0.10674106007935</v>
      </c>
      <c r="R18" s="6">
        <v>3.4181797300586986E-2</v>
      </c>
      <c r="S18" s="6">
        <v>3.5289647144894298E-2</v>
      </c>
      <c r="T18" s="6">
        <v>3.6262356601071397E-2</v>
      </c>
      <c r="U18" s="6">
        <v>7.7946221076791791E-2</v>
      </c>
      <c r="V18" s="6">
        <v>8.4991194543296081E-2</v>
      </c>
      <c r="W18" s="6">
        <v>8.7487808173674853E-2</v>
      </c>
      <c r="X18" s="6">
        <v>9.001499850145421E-2</v>
      </c>
      <c r="Y18" s="6">
        <v>9.9587992063644312E-2</v>
      </c>
      <c r="Z18" s="6">
        <v>9.8418991617627211E-2</v>
      </c>
    </row>
    <row r="19" spans="1:26" x14ac:dyDescent="0.25">
      <c r="A19" t="s">
        <v>24</v>
      </c>
      <c r="B19" s="6">
        <v>0.20369793088569654</v>
      </c>
      <c r="C19" s="6">
        <v>0.21239495916047568</v>
      </c>
      <c r="D19" s="6">
        <v>0.22278330056646647</v>
      </c>
      <c r="E19" s="6">
        <v>0.25049709103596801</v>
      </c>
      <c r="F19" s="6">
        <v>0.19239033588264481</v>
      </c>
      <c r="G19" s="6">
        <v>0.19511442761851697</v>
      </c>
      <c r="H19" s="6">
        <v>0.17310767090080326</v>
      </c>
      <c r="I19" s="6">
        <v>0.13929827485525795</v>
      </c>
      <c r="J19" s="6">
        <v>0.1383853296722517</v>
      </c>
      <c r="K19" s="6">
        <v>0.15946392542195606</v>
      </c>
      <c r="L19" s="6">
        <v>0.19128090383896923</v>
      </c>
      <c r="M19" s="6">
        <v>0.1971233505237534</v>
      </c>
      <c r="N19" s="6">
        <v>0.19644491805664444</v>
      </c>
      <c r="O19" s="6">
        <v>0.19672722313489857</v>
      </c>
      <c r="P19" s="6">
        <v>0.16542781987584729</v>
      </c>
      <c r="Q19" s="6">
        <v>0.23419454761479405</v>
      </c>
      <c r="R19" s="6">
        <v>0.14063667072886488</v>
      </c>
      <c r="S19" s="6">
        <v>0.14661103650270899</v>
      </c>
      <c r="T19" s="6">
        <v>0.14282161938327306</v>
      </c>
      <c r="U19" s="6">
        <v>0.19199953413709273</v>
      </c>
      <c r="V19" s="6">
        <v>0.18952677560573022</v>
      </c>
      <c r="W19" s="6">
        <v>0.18861412118538032</v>
      </c>
      <c r="X19" s="6">
        <v>0.1880255110776767</v>
      </c>
      <c r="Y19" s="6">
        <v>0.19616684059713577</v>
      </c>
      <c r="Z19" s="6">
        <v>0.1854571668301446</v>
      </c>
    </row>
    <row r="20" spans="1:26" x14ac:dyDescent="0.25">
      <c r="A20" t="s">
        <v>25</v>
      </c>
      <c r="B20" s="6">
        <v>0.16771717176103543</v>
      </c>
      <c r="C20" s="6">
        <v>0.17005543841649973</v>
      </c>
      <c r="D20" s="6">
        <v>0.17201831269958104</v>
      </c>
      <c r="E20" s="6">
        <v>0.20380068305178878</v>
      </c>
      <c r="F20" s="6">
        <v>0.15313537433519933</v>
      </c>
      <c r="G20" s="6">
        <v>0.16105683737774248</v>
      </c>
      <c r="H20" s="6">
        <v>0.11795364696315476</v>
      </c>
      <c r="I20" s="6">
        <v>4.9299119781001918E-2</v>
      </c>
      <c r="J20" s="6">
        <v>4.5511153380767555E-2</v>
      </c>
      <c r="K20" s="6">
        <v>8.0268072656578787E-2</v>
      </c>
      <c r="L20" s="6">
        <v>0.13332290911237793</v>
      </c>
      <c r="M20" s="6">
        <v>0.14635404669023516</v>
      </c>
      <c r="N20" s="6">
        <v>0.14187810646360047</v>
      </c>
      <c r="O20" s="6">
        <v>0.14906204462970413</v>
      </c>
      <c r="P20" s="6">
        <v>7.9681886297664636E-2</v>
      </c>
      <c r="Q20" s="6">
        <v>0.16834352593695107</v>
      </c>
      <c r="R20" s="6">
        <v>5.3979221664768831E-2</v>
      </c>
      <c r="S20" s="6">
        <v>5.7056809253868489E-2</v>
      </c>
      <c r="T20" s="6">
        <v>5.9050176580536087E-2</v>
      </c>
      <c r="U20" s="6">
        <v>0.11962011400181533</v>
      </c>
      <c r="V20" s="6">
        <v>0.14090156757840358</v>
      </c>
      <c r="W20" s="6">
        <v>0.14293736418205549</v>
      </c>
      <c r="X20" s="6">
        <v>0.14923808055667864</v>
      </c>
      <c r="Y20" s="6">
        <v>0.15757117261570935</v>
      </c>
      <c r="Z20" s="6">
        <v>0.15237927641588578</v>
      </c>
    </row>
    <row r="21" spans="1:26" x14ac:dyDescent="0.25">
      <c r="A21" t="s">
        <v>26</v>
      </c>
      <c r="B21" s="6">
        <v>0.1253089492942846</v>
      </c>
      <c r="C21" s="6">
        <v>0.12589369307189704</v>
      </c>
      <c r="D21" s="6">
        <v>0.13198386672962284</v>
      </c>
      <c r="E21" s="6">
        <v>0.15473636527879639</v>
      </c>
      <c r="F21" s="6">
        <v>0.11902657962141681</v>
      </c>
      <c r="G21" s="6">
        <v>0.12155358559775925</v>
      </c>
      <c r="H21" s="6">
        <v>9.7349832629884184E-2</v>
      </c>
      <c r="I21" s="6">
        <v>5.3417746976263787E-2</v>
      </c>
      <c r="J21" s="6">
        <v>5.2370792009251856E-2</v>
      </c>
      <c r="K21" s="6">
        <v>7.4873319440996663E-2</v>
      </c>
      <c r="L21" s="6">
        <v>0.10201922595369001</v>
      </c>
      <c r="M21" s="6">
        <v>0.10624131916495373</v>
      </c>
      <c r="N21" s="6">
        <v>0.10342691161382933</v>
      </c>
      <c r="O21" s="6">
        <v>0.10251567942037687</v>
      </c>
      <c r="P21" s="6">
        <v>7.7510788667609368E-2</v>
      </c>
      <c r="Q21" s="6">
        <v>0.13234500532045612</v>
      </c>
      <c r="R21" s="6">
        <v>6.7691563226045859E-2</v>
      </c>
      <c r="S21" s="6">
        <v>6.6538559164918104E-2</v>
      </c>
      <c r="T21" s="6">
        <v>6.5878237986473617E-2</v>
      </c>
      <c r="U21" s="6">
        <v>9.7416452193459124E-2</v>
      </c>
      <c r="V21" s="6">
        <v>0.10326920319910182</v>
      </c>
      <c r="W21" s="6">
        <v>0.10512282413015292</v>
      </c>
      <c r="X21" s="6">
        <v>0.10768878677841154</v>
      </c>
      <c r="Y21" s="6">
        <v>0.11342406585373013</v>
      </c>
      <c r="Z21" s="6">
        <v>0.10847420631355358</v>
      </c>
    </row>
    <row r="22" spans="1:26" x14ac:dyDescent="0.25">
      <c r="A22" t="s">
        <v>27</v>
      </c>
      <c r="B22" s="6">
        <v>0.22766207955466544</v>
      </c>
      <c r="C22" s="6">
        <v>0.22811239808980649</v>
      </c>
      <c r="D22" s="6">
        <v>0.23145420712699674</v>
      </c>
      <c r="E22" s="6">
        <v>0.24507152170307706</v>
      </c>
      <c r="F22" s="6">
        <v>0.20597759662747259</v>
      </c>
      <c r="G22" s="6">
        <v>0.21453598193995391</v>
      </c>
      <c r="H22" s="6">
        <v>0.15754996926583081</v>
      </c>
      <c r="I22" s="6">
        <v>5.1525739989378649E-2</v>
      </c>
      <c r="J22" s="6">
        <v>5.4436863031853668E-2</v>
      </c>
      <c r="K22" s="6">
        <v>7.0477371639133729E-2</v>
      </c>
      <c r="L22" s="6">
        <v>0.16048052846330579</v>
      </c>
      <c r="M22" s="6">
        <v>0.18277800995237706</v>
      </c>
      <c r="N22" s="6">
        <v>0.18686199340773985</v>
      </c>
      <c r="O22" s="6">
        <v>0.19286932240959243</v>
      </c>
      <c r="P22" s="6">
        <v>0.18428904926530737</v>
      </c>
      <c r="Q22" s="6">
        <v>0.19977781683676329</v>
      </c>
      <c r="R22" s="6">
        <v>7.4822288207021664E-2</v>
      </c>
      <c r="S22" s="6">
        <v>8.7653486995909968E-2</v>
      </c>
      <c r="T22" s="6">
        <v>8.1194343152461379E-2</v>
      </c>
      <c r="U22" s="6">
        <v>0.12600386653139153</v>
      </c>
      <c r="V22" s="6">
        <v>0.19826062804183561</v>
      </c>
      <c r="W22" s="6">
        <v>0.18224881837817417</v>
      </c>
      <c r="X22" s="6">
        <v>0.18863671156479533</v>
      </c>
      <c r="Y22" s="6">
        <v>0.19343210961615309</v>
      </c>
      <c r="Z22" s="6">
        <v>0.1969316167204532</v>
      </c>
    </row>
    <row r="23" spans="1:26" x14ac:dyDescent="0.25">
      <c r="A23" t="s">
        <v>28</v>
      </c>
      <c r="B23" s="6">
        <v>5.1911721914072124E-2</v>
      </c>
      <c r="C23" s="6">
        <v>5.5059375488542263E-2</v>
      </c>
      <c r="D23" s="6">
        <v>5.4951843905096574E-2</v>
      </c>
      <c r="E23" s="6">
        <v>5.3107640393379493E-2</v>
      </c>
      <c r="F23" s="6">
        <v>5.1416080854201851E-2</v>
      </c>
      <c r="G23" s="6">
        <v>5.8487453877583022E-2</v>
      </c>
      <c r="H23" s="6">
        <v>3.5453695659443001E-2</v>
      </c>
      <c r="I23" s="6">
        <v>3.1122420235016233E-3</v>
      </c>
      <c r="J23" s="6">
        <v>3.1051516960903204E-3</v>
      </c>
      <c r="K23" s="6">
        <v>4.0861760011314625E-3</v>
      </c>
      <c r="L23" s="6">
        <v>1.722334898372066E-2</v>
      </c>
      <c r="M23" s="6">
        <v>3.8862887064942689E-2</v>
      </c>
      <c r="N23" s="6">
        <v>4.0965747213314085E-2</v>
      </c>
      <c r="O23" s="6">
        <v>2.4506216252008647E-2</v>
      </c>
      <c r="P23" s="6">
        <v>1.6257760388022902E-2</v>
      </c>
      <c r="Q23" s="6">
        <v>1.5150510878651231E-2</v>
      </c>
      <c r="R23" s="6">
        <v>5.6607872176061237E-3</v>
      </c>
      <c r="S23" s="6">
        <v>6.0003781199194197E-3</v>
      </c>
      <c r="T23" s="6">
        <v>6.9942139893953495E-3</v>
      </c>
      <c r="U23" s="6">
        <v>1.2323681194330251E-2</v>
      </c>
      <c r="V23" s="6">
        <v>3.7557993905062662E-2</v>
      </c>
      <c r="W23" s="6">
        <v>4.4577219003163471E-2</v>
      </c>
      <c r="X23" s="6">
        <v>5.218393517360622E-2</v>
      </c>
      <c r="Y23" s="6">
        <v>6.578513431159308E-2</v>
      </c>
      <c r="Z23" s="6">
        <v>5.6466679387862068E-2</v>
      </c>
    </row>
    <row r="24" spans="1:26" x14ac:dyDescent="0.25">
      <c r="A24" t="s">
        <v>29</v>
      </c>
      <c r="B24" s="6">
        <v>0.2209342896291551</v>
      </c>
      <c r="C24" s="6">
        <v>0.22470874850294931</v>
      </c>
      <c r="D24" s="6">
        <v>0.23468132894958055</v>
      </c>
      <c r="E24" s="6">
        <v>0.25630551196594326</v>
      </c>
      <c r="F24" s="6">
        <v>0.20632352027683329</v>
      </c>
      <c r="G24" s="6">
        <v>0.21112075447474743</v>
      </c>
      <c r="H24" s="6">
        <v>0.16240119445481269</v>
      </c>
      <c r="I24" s="6">
        <v>6.4414256916669646E-2</v>
      </c>
      <c r="J24" s="6">
        <v>6.6906478022656271E-2</v>
      </c>
      <c r="K24" s="6">
        <v>0.10443956554395467</v>
      </c>
      <c r="L24" s="6">
        <v>0.16653585732489529</v>
      </c>
      <c r="M24" s="6">
        <v>0.19358498536198065</v>
      </c>
      <c r="N24" s="6">
        <v>0.18961700114179364</v>
      </c>
      <c r="O24" s="6">
        <v>0.18344445919463778</v>
      </c>
      <c r="P24" s="6">
        <v>0.12360405582223485</v>
      </c>
      <c r="Q24" s="6">
        <v>0.22341616789607871</v>
      </c>
      <c r="R24" s="6">
        <v>9.3752558027268271E-2</v>
      </c>
      <c r="S24" s="6">
        <v>9.2080283510394018E-2</v>
      </c>
      <c r="T24" s="6">
        <v>9.1961142560101419E-2</v>
      </c>
      <c r="U24" s="6">
        <v>0.17052718975288106</v>
      </c>
      <c r="V24" s="6">
        <v>0.1938846073037811</v>
      </c>
      <c r="W24" s="6">
        <v>0.19909739952907776</v>
      </c>
      <c r="X24" s="6">
        <v>0.2022070463671139</v>
      </c>
      <c r="Y24" s="6">
        <v>0.20794644306222645</v>
      </c>
      <c r="Z24" s="6">
        <v>0.21018487575788961</v>
      </c>
    </row>
    <row r="25" spans="1:26" x14ac:dyDescent="0.25">
      <c r="A25" t="s">
        <v>30</v>
      </c>
      <c r="B25" s="6">
        <v>0.1153249129196032</v>
      </c>
      <c r="C25" s="6">
        <v>0.12099569982875968</v>
      </c>
      <c r="D25" s="6">
        <v>0.1314962301548542</v>
      </c>
      <c r="E25" s="6">
        <v>0.15006148122212087</v>
      </c>
      <c r="F25" s="6">
        <v>0.10888026819021743</v>
      </c>
      <c r="G25" s="6">
        <v>0.1115075271328</v>
      </c>
      <c r="H25" s="6">
        <v>7.916793869935787E-2</v>
      </c>
      <c r="I25" s="6">
        <v>1.3356073648980633E-2</v>
      </c>
      <c r="J25" s="6">
        <v>1.2885620464231048E-2</v>
      </c>
      <c r="K25" s="6">
        <v>1.9645301270519094E-2</v>
      </c>
      <c r="L25" s="6">
        <v>7.4646932699832719E-2</v>
      </c>
      <c r="M25" s="6">
        <v>8.9645302956049805E-2</v>
      </c>
      <c r="N25" s="6">
        <v>8.552779093113401E-2</v>
      </c>
      <c r="O25" s="6">
        <v>7.4751901541705815E-2</v>
      </c>
      <c r="P25" s="6">
        <v>6.9977173671932666E-2</v>
      </c>
      <c r="Q25" s="6">
        <v>8.2717700246493275E-2</v>
      </c>
      <c r="R25" s="6">
        <v>1.8379317015716084E-2</v>
      </c>
      <c r="S25" s="6">
        <v>1.9604422732912935E-2</v>
      </c>
      <c r="T25" s="6">
        <v>2.061715023823326E-2</v>
      </c>
      <c r="U25" s="6">
        <v>4.274113230889863E-2</v>
      </c>
      <c r="V25" s="6">
        <v>8.7125844924628854E-2</v>
      </c>
      <c r="W25" s="6">
        <v>9.0337764719393143E-2</v>
      </c>
      <c r="X25" s="6">
        <v>9.7845274864558268E-2</v>
      </c>
      <c r="Y25" s="6">
        <v>0.10018625711521748</v>
      </c>
      <c r="Z25" s="6">
        <v>0.10222076202567798</v>
      </c>
    </row>
    <row r="26" spans="1:26" x14ac:dyDescent="0.25">
      <c r="A26" t="s">
        <v>31</v>
      </c>
      <c r="B26" s="6">
        <v>0.21928631146517941</v>
      </c>
      <c r="C26" s="6">
        <v>0.21901962116369267</v>
      </c>
      <c r="D26" s="6">
        <v>0.22753421993092734</v>
      </c>
      <c r="E26" s="6">
        <v>0.23628329878144438</v>
      </c>
      <c r="F26" s="6">
        <v>0.22486637478434318</v>
      </c>
      <c r="G26" s="6">
        <v>0.22334420205313021</v>
      </c>
      <c r="H26" s="6">
        <v>0.20611170633503792</v>
      </c>
      <c r="I26" s="6">
        <v>0.17460872236888886</v>
      </c>
      <c r="J26" s="6">
        <v>0.16663193342048063</v>
      </c>
      <c r="K26" s="6">
        <v>0.1901852088024836</v>
      </c>
      <c r="L26" s="6">
        <v>0.19584481417632638</v>
      </c>
      <c r="M26" s="6">
        <v>0.20168544552381548</v>
      </c>
      <c r="N26" s="6">
        <v>0.20573772345841893</v>
      </c>
      <c r="O26" s="6">
        <v>0.20634078595308369</v>
      </c>
      <c r="P26" s="6">
        <v>0.19324738513241263</v>
      </c>
      <c r="Q26" s="6">
        <v>0.22428712322158134</v>
      </c>
      <c r="R26" s="6">
        <v>0.18309688256975323</v>
      </c>
      <c r="S26" s="6">
        <v>0.17937875154179972</v>
      </c>
      <c r="T26" s="6">
        <v>0.1814754276666051</v>
      </c>
      <c r="U26" s="6">
        <v>0.20300521141569361</v>
      </c>
      <c r="V26" s="6">
        <v>0.20729862073684374</v>
      </c>
      <c r="W26" s="6">
        <v>0.2078203616704356</v>
      </c>
      <c r="X26" s="6">
        <v>0.19715500201724048</v>
      </c>
      <c r="Y26" s="6">
        <v>0.19763788035070021</v>
      </c>
      <c r="Z26" s="6">
        <v>0.20565477507402302</v>
      </c>
    </row>
    <row r="27" spans="1:26" x14ac:dyDescent="0.25">
      <c r="A27" t="s">
        <v>32</v>
      </c>
      <c r="B27" s="6">
        <v>0.25756404309326025</v>
      </c>
      <c r="C27" s="6">
        <v>0.26529452527595232</v>
      </c>
      <c r="D27" s="6">
        <v>0.267935872851431</v>
      </c>
      <c r="E27" s="6">
        <v>0.28486453223311897</v>
      </c>
      <c r="F27" s="6">
        <v>0.26105771082406865</v>
      </c>
      <c r="G27" s="6">
        <v>0.25988096026501206</v>
      </c>
      <c r="H27" s="6">
        <v>0.24063092030363439</v>
      </c>
      <c r="I27" s="6">
        <v>0.20349011695827612</v>
      </c>
      <c r="J27" s="6">
        <v>0.21104601484740715</v>
      </c>
      <c r="K27" s="6">
        <v>0.23384240608676835</v>
      </c>
      <c r="L27" s="6">
        <v>0.25173103985806233</v>
      </c>
      <c r="M27" s="6">
        <v>0.24557143803178461</v>
      </c>
      <c r="N27" s="6">
        <v>0.24678052117966398</v>
      </c>
      <c r="O27" s="6">
        <v>0.24733930993656114</v>
      </c>
      <c r="P27" s="6">
        <v>0.23174364355750074</v>
      </c>
      <c r="Q27" s="6">
        <v>0.27338790559342491</v>
      </c>
      <c r="R27" s="6">
        <v>0.21972299498017453</v>
      </c>
      <c r="S27" s="6">
        <v>0.23030443590691271</v>
      </c>
      <c r="T27" s="6">
        <v>0.22724222483478243</v>
      </c>
      <c r="U27" s="6">
        <v>0.24449392464136951</v>
      </c>
      <c r="V27" s="6">
        <v>0.24941335967698841</v>
      </c>
      <c r="W27" s="6">
        <v>0.24048742409431809</v>
      </c>
      <c r="X27" s="6">
        <v>0.24040571140625872</v>
      </c>
      <c r="Y27" s="6">
        <v>0.25124764120957699</v>
      </c>
      <c r="Z27" s="6">
        <v>0.24988424706625817</v>
      </c>
    </row>
    <row r="28" spans="1:26" x14ac:dyDescent="0.25">
      <c r="A28" t="s">
        <v>33</v>
      </c>
      <c r="B28" s="6">
        <v>0.18695593567601768</v>
      </c>
      <c r="C28" s="6">
        <v>0.18984781576379944</v>
      </c>
      <c r="D28" s="6">
        <v>0.20107568628037906</v>
      </c>
      <c r="E28" s="6">
        <v>0.22733944548378915</v>
      </c>
      <c r="F28" s="6">
        <v>0.1744243862999216</v>
      </c>
      <c r="G28" s="6">
        <v>0.18293584960450335</v>
      </c>
      <c r="H28" s="6">
        <v>0.14179239554934836</v>
      </c>
      <c r="I28" s="6">
        <v>7.2963713285734325E-2</v>
      </c>
      <c r="J28" s="6">
        <v>7.153822649011915E-2</v>
      </c>
      <c r="K28" s="6">
        <v>0.10556591911938706</v>
      </c>
      <c r="L28" s="6">
        <v>0.14562114298043452</v>
      </c>
      <c r="M28" s="6">
        <v>0.16418830547568844</v>
      </c>
      <c r="N28" s="6">
        <v>0.16391365856378987</v>
      </c>
      <c r="O28" s="6">
        <v>0.16814192745961895</v>
      </c>
      <c r="P28" s="6">
        <v>0.11535347785101908</v>
      </c>
      <c r="Q28" s="6">
        <v>0.20273938356523097</v>
      </c>
      <c r="R28" s="6">
        <v>9.9015010804805986E-2</v>
      </c>
      <c r="S28" s="6">
        <v>8.990677227058301E-2</v>
      </c>
      <c r="T28" s="6">
        <v>9.142102725690239E-2</v>
      </c>
      <c r="U28" s="6">
        <v>0.14663485463872977</v>
      </c>
      <c r="V28" s="6">
        <v>0.15818285823074987</v>
      </c>
      <c r="W28" s="6">
        <v>0.16219594693590472</v>
      </c>
      <c r="X28" s="6">
        <v>0.16480691649228979</v>
      </c>
      <c r="Y28" s="6">
        <v>0.17823779470117268</v>
      </c>
      <c r="Z28" s="6">
        <v>0.1692516327429226</v>
      </c>
    </row>
    <row r="29" spans="1:26" x14ac:dyDescent="0.25">
      <c r="A29" t="s">
        <v>34</v>
      </c>
      <c r="B29" s="6">
        <v>0.1868198396947105</v>
      </c>
      <c r="C29" s="6">
        <v>0.19179363611911829</v>
      </c>
      <c r="D29" s="6">
        <v>0.19332613392788928</v>
      </c>
      <c r="E29" s="6">
        <v>0.22165539519738825</v>
      </c>
      <c r="F29" s="6">
        <v>0.18412020053743208</v>
      </c>
      <c r="G29" s="6">
        <v>0.19724878444667546</v>
      </c>
      <c r="H29" s="6">
        <v>0.1488276590176669</v>
      </c>
      <c r="I29" s="6">
        <v>8.3771699126265697E-2</v>
      </c>
      <c r="J29" s="6">
        <v>8.6675554493703511E-2</v>
      </c>
      <c r="K29" s="6">
        <v>0.1144922789310741</v>
      </c>
      <c r="L29" s="6">
        <v>0.14833224623710692</v>
      </c>
      <c r="M29" s="6">
        <v>0.16760802414846498</v>
      </c>
      <c r="N29" s="6">
        <v>0.16098171912911108</v>
      </c>
      <c r="O29" s="6">
        <v>0.16526480788908571</v>
      </c>
      <c r="P29" s="6">
        <v>0.13094993678604971</v>
      </c>
      <c r="Q29" s="6">
        <v>0.20038707767244107</v>
      </c>
      <c r="R29" s="6">
        <v>0.10933812556866704</v>
      </c>
      <c r="S29" s="6">
        <v>0.10932330782719231</v>
      </c>
      <c r="T29" s="6">
        <v>0.10980392208627687</v>
      </c>
      <c r="U29" s="6">
        <v>0.1499877776312197</v>
      </c>
      <c r="V29" s="6">
        <v>0.15418213723464078</v>
      </c>
      <c r="W29" s="6">
        <v>0.15537606299968407</v>
      </c>
      <c r="X29" s="6">
        <v>0.15881710429866666</v>
      </c>
      <c r="Y29" s="6">
        <v>0.17331774604849967</v>
      </c>
      <c r="Z29" s="6">
        <v>0.16730168131733128</v>
      </c>
    </row>
    <row r="30" spans="1:26" x14ac:dyDescent="0.25">
      <c r="A30" t="s">
        <v>35</v>
      </c>
      <c r="B30" s="6">
        <v>0.20984466343650016</v>
      </c>
      <c r="C30" s="6">
        <v>0.21806956736252639</v>
      </c>
      <c r="D30" s="6">
        <v>0.22484888985377197</v>
      </c>
      <c r="E30" s="6">
        <v>0.23541318548314219</v>
      </c>
      <c r="F30" s="6">
        <v>0.20338943341278723</v>
      </c>
      <c r="G30" s="6">
        <v>0.20912936629263545</v>
      </c>
      <c r="H30" s="6">
        <v>0.15987234615886756</v>
      </c>
      <c r="I30" s="6">
        <v>4.689061924535913E-2</v>
      </c>
      <c r="J30" s="6">
        <v>4.7507691477948998E-2</v>
      </c>
      <c r="K30" s="6">
        <v>9.1546005161268817E-2</v>
      </c>
      <c r="L30" s="6">
        <v>0.14783028747804955</v>
      </c>
      <c r="M30" s="6">
        <v>0.17173830328315418</v>
      </c>
      <c r="N30" s="6">
        <v>0.16843891511833806</v>
      </c>
      <c r="O30" s="6">
        <v>0.16280693400313542</v>
      </c>
      <c r="P30" s="6">
        <v>8.9312693435087617E-2</v>
      </c>
      <c r="Q30" s="6">
        <v>0.16773039661388947</v>
      </c>
      <c r="R30" s="6">
        <v>7.5090970852957045E-2</v>
      </c>
      <c r="S30" s="6">
        <v>6.9775728491534753E-2</v>
      </c>
      <c r="T30" s="6">
        <v>7.2905625986336028E-2</v>
      </c>
      <c r="U30" s="6">
        <v>0.14008138519159793</v>
      </c>
      <c r="V30" s="6">
        <v>0.17134877308509963</v>
      </c>
      <c r="W30" s="6">
        <v>0.17660272133914387</v>
      </c>
      <c r="X30" s="6">
        <v>0.17935076763500898</v>
      </c>
      <c r="Y30" s="6">
        <v>0.19735639000992186</v>
      </c>
      <c r="Z30" s="6">
        <v>0.19870299158604462</v>
      </c>
    </row>
    <row r="31" spans="1:26" x14ac:dyDescent="0.25">
      <c r="A31" t="s">
        <v>36</v>
      </c>
      <c r="B31" s="6">
        <v>0.13776595668917124</v>
      </c>
      <c r="C31" s="6">
        <v>0.14533217942945115</v>
      </c>
      <c r="D31" s="6">
        <v>0.15164233216293591</v>
      </c>
      <c r="E31" s="6">
        <v>0.17306021935755148</v>
      </c>
      <c r="F31" s="6">
        <v>0.143946239719938</v>
      </c>
      <c r="G31" s="6">
        <v>0.14259584795226035</v>
      </c>
      <c r="H31" s="6">
        <v>0.10354280563411296</v>
      </c>
      <c r="I31" s="6">
        <v>4.0832880340338995E-2</v>
      </c>
      <c r="J31" s="6">
        <v>4.0786491273786536E-2</v>
      </c>
      <c r="K31" s="6">
        <v>6.3451921187794899E-2</v>
      </c>
      <c r="L31" s="6">
        <v>5.3991750683339633E-2</v>
      </c>
      <c r="M31" s="6">
        <v>0.10388310388077432</v>
      </c>
      <c r="N31" s="6">
        <v>0.109562138879042</v>
      </c>
      <c r="O31" s="6">
        <v>0.11578984280714373</v>
      </c>
      <c r="P31" s="6">
        <v>6.5708547926754124E-2</v>
      </c>
      <c r="Q31" s="6">
        <v>0.12552308594224154</v>
      </c>
      <c r="R31" s="6">
        <v>5.1817467151673118E-2</v>
      </c>
      <c r="S31" s="6">
        <v>5.8564682315786605E-2</v>
      </c>
      <c r="T31" s="6">
        <v>5.4417710608162438E-2</v>
      </c>
      <c r="U31" s="6">
        <v>9.4756919156514019E-2</v>
      </c>
      <c r="V31" s="6">
        <v>0.11592253954248898</v>
      </c>
      <c r="W31" s="6">
        <v>0.11769914055307056</v>
      </c>
      <c r="X31" s="6">
        <v>0.12187617417849937</v>
      </c>
      <c r="Y31" s="6">
        <v>0.12839558088695371</v>
      </c>
      <c r="Z31" s="6">
        <v>0.12784369299612458</v>
      </c>
    </row>
    <row r="32" spans="1:26" x14ac:dyDescent="0.25">
      <c r="A32" t="s">
        <v>37</v>
      </c>
      <c r="B32" s="6">
        <v>0.26649038642880513</v>
      </c>
      <c r="C32" s="6">
        <v>0.27152291823374858</v>
      </c>
      <c r="D32" s="6">
        <v>0.28194092059631898</v>
      </c>
      <c r="E32" s="6">
        <v>0.3009257921702938</v>
      </c>
      <c r="F32" s="6">
        <v>0.25331650479308931</v>
      </c>
      <c r="G32" s="6">
        <v>0.26334210617100373</v>
      </c>
      <c r="H32" s="6">
        <v>0.20335987642741427</v>
      </c>
      <c r="I32" s="6">
        <v>8.756730980752836E-2</v>
      </c>
      <c r="J32" s="6">
        <v>9.3113823290384437E-2</v>
      </c>
      <c r="K32" s="6">
        <v>0.14797230778674572</v>
      </c>
      <c r="L32" s="6">
        <v>0.21817438778468834</v>
      </c>
      <c r="M32" s="6">
        <v>0.24918450863427766</v>
      </c>
      <c r="N32" s="6">
        <v>0.23680809801405367</v>
      </c>
      <c r="O32" s="6">
        <v>0.21357351411420797</v>
      </c>
      <c r="P32" s="6">
        <v>0.1503508552803961</v>
      </c>
      <c r="Q32" s="6">
        <v>0.27344161430141867</v>
      </c>
      <c r="R32" s="6">
        <v>0.12127620217704502</v>
      </c>
      <c r="S32" s="6">
        <v>0.10984090163412505</v>
      </c>
      <c r="T32" s="6">
        <v>0.11532526414721689</v>
      </c>
      <c r="U32" s="6">
        <v>0.20290941270995419</v>
      </c>
      <c r="V32" s="6">
        <v>0.23657098987368066</v>
      </c>
      <c r="W32" s="6">
        <v>0.24597982946996577</v>
      </c>
      <c r="X32" s="6">
        <v>0.25281581163774741</v>
      </c>
      <c r="Y32" s="6">
        <v>0.26779702462888488</v>
      </c>
      <c r="Z32" s="6">
        <v>0.25890051046156543</v>
      </c>
    </row>
    <row r="33" spans="1:26" x14ac:dyDescent="0.25">
      <c r="A33" t="s">
        <v>38</v>
      </c>
      <c r="B33" s="6">
        <v>0.21416886357139173</v>
      </c>
      <c r="C33" s="6">
        <v>0.22393030093210753</v>
      </c>
      <c r="D33" s="6">
        <v>0.22232945428575437</v>
      </c>
      <c r="E33" s="6">
        <v>0.21543741888538631</v>
      </c>
      <c r="F33" s="6">
        <v>0.21545974891625391</v>
      </c>
      <c r="G33" s="6">
        <v>0.21510046542805966</v>
      </c>
      <c r="H33" s="6">
        <v>0.14589893232092266</v>
      </c>
      <c r="I33" s="6">
        <v>4.4144425146426386E-2</v>
      </c>
      <c r="J33" s="6">
        <v>4.3066844593736969E-2</v>
      </c>
      <c r="K33" s="6">
        <v>6.5159586214445703E-2</v>
      </c>
      <c r="L33" s="6">
        <v>0.10421303041413361</v>
      </c>
      <c r="M33" s="6">
        <v>0.12437622247605799</v>
      </c>
      <c r="N33" s="6">
        <v>0.13600837743544691</v>
      </c>
      <c r="O33" s="6">
        <v>0.13686415526870307</v>
      </c>
      <c r="P33" s="6">
        <v>9.1829049991308032E-2</v>
      </c>
      <c r="Q33" s="6">
        <v>0.11866091526210745</v>
      </c>
      <c r="R33" s="6">
        <v>6.6479279941501157E-2</v>
      </c>
      <c r="S33" s="6">
        <v>7.0486340028621544E-2</v>
      </c>
      <c r="T33" s="6">
        <v>7.8005562758650226E-2</v>
      </c>
      <c r="U33" s="6">
        <v>0.11604958018616791</v>
      </c>
      <c r="V33" s="6">
        <v>0.14372359133803869</v>
      </c>
      <c r="W33" s="6">
        <v>0.16123512626126285</v>
      </c>
      <c r="X33" s="6">
        <v>0.16721815661121772</v>
      </c>
      <c r="Y33" s="6">
        <v>0.18444159583737799</v>
      </c>
      <c r="Z33" s="6">
        <v>0.1893539640238093</v>
      </c>
    </row>
    <row r="34" spans="1:26" x14ac:dyDescent="0.25">
      <c r="A34" t="s">
        <v>39</v>
      </c>
      <c r="B34" s="6">
        <v>0.12612298769213826</v>
      </c>
      <c r="C34" s="6">
        <v>0.14038211638389825</v>
      </c>
      <c r="D34" s="6">
        <v>0.15489903457614837</v>
      </c>
      <c r="E34" s="6">
        <v>0.16758989976285243</v>
      </c>
      <c r="F34" s="6">
        <v>0.15304835248517554</v>
      </c>
      <c r="G34" s="6">
        <v>0.14222728662894149</v>
      </c>
      <c r="H34" s="6">
        <v>0.13566425366129911</v>
      </c>
      <c r="I34" s="6">
        <v>0.10986529385958897</v>
      </c>
      <c r="J34" s="6">
        <v>0.10464581517299003</v>
      </c>
      <c r="K34" s="6">
        <v>0.14034589871240014</v>
      </c>
      <c r="L34" s="6">
        <v>0.15236049774803226</v>
      </c>
      <c r="M34" s="6">
        <v>0.14873182832792703</v>
      </c>
      <c r="N34" s="6">
        <v>0.14557123668334959</v>
      </c>
      <c r="O34" s="6">
        <v>0.15828847809283952</v>
      </c>
      <c r="P34" s="6">
        <v>0.13366105649036553</v>
      </c>
      <c r="Q34" s="6">
        <v>0.1707935706457695</v>
      </c>
      <c r="R34" s="6">
        <v>0.11602375462254776</v>
      </c>
      <c r="S34" s="6">
        <v>0.12137432985006781</v>
      </c>
      <c r="T34" s="6">
        <v>0.11748910054785877</v>
      </c>
      <c r="U34" s="6">
        <v>0.16012103044231635</v>
      </c>
      <c r="V34" s="6">
        <v>0.15625902919979923</v>
      </c>
      <c r="W34" s="6">
        <v>0.15087331877942764</v>
      </c>
      <c r="X34" s="6">
        <v>0.14916610347732123</v>
      </c>
      <c r="Y34" s="6">
        <v>0.13477373804805573</v>
      </c>
      <c r="Z34" s="6">
        <v>0.13251809942569992</v>
      </c>
    </row>
    <row r="35" spans="1:26" x14ac:dyDescent="0.25">
      <c r="A35" t="s">
        <v>40</v>
      </c>
      <c r="B35" s="6">
        <v>0.10181279052965131</v>
      </c>
      <c r="C35" s="6">
        <v>0.10343024850978398</v>
      </c>
      <c r="D35" s="6">
        <v>0.11138780941807351</v>
      </c>
      <c r="E35" s="6">
        <v>0.11938249433924109</v>
      </c>
      <c r="F35" s="6">
        <v>9.613210272206571E-2</v>
      </c>
      <c r="G35" s="6">
        <v>0.10050020508558748</v>
      </c>
      <c r="H35" s="6">
        <v>6.7055760631252376E-2</v>
      </c>
      <c r="I35" s="6">
        <v>1.5974813099172844E-2</v>
      </c>
      <c r="J35" s="6">
        <v>1.6350203794857548E-2</v>
      </c>
      <c r="K35" s="6">
        <v>3.0854052230998179E-2</v>
      </c>
      <c r="L35" s="6">
        <v>6.2760129898199082E-2</v>
      </c>
      <c r="M35" s="6">
        <v>7.2547037323353297E-2</v>
      </c>
      <c r="N35" s="6">
        <v>7.0324851235731747E-2</v>
      </c>
      <c r="O35" s="6">
        <v>6.6624157743208415E-2</v>
      </c>
      <c r="P35" s="6">
        <v>3.3761664469328267E-2</v>
      </c>
      <c r="Q35" s="6">
        <v>6.5421983926649496E-2</v>
      </c>
      <c r="R35" s="6">
        <v>2.2564747445222973E-2</v>
      </c>
      <c r="S35" s="6">
        <v>2.419671118805947E-2</v>
      </c>
      <c r="T35" s="6">
        <v>2.564977341991774E-2</v>
      </c>
      <c r="U35" s="6">
        <v>5.7402020621583297E-2</v>
      </c>
      <c r="V35" s="6">
        <v>7.5639505920387137E-2</v>
      </c>
      <c r="W35" s="6">
        <v>7.7744414133444989E-2</v>
      </c>
      <c r="X35" s="6">
        <v>8.4014927683145682E-2</v>
      </c>
      <c r="Y35" s="6">
        <v>9.6845882147525736E-2</v>
      </c>
      <c r="Z35" s="6">
        <v>9.4123632280298367E-2</v>
      </c>
    </row>
    <row r="36" spans="1:26" x14ac:dyDescent="0.25">
      <c r="A36" t="s">
        <v>41</v>
      </c>
      <c r="B36" s="6">
        <v>0.1278074251055632</v>
      </c>
      <c r="C36" s="6">
        <v>0.13175576343009804</v>
      </c>
      <c r="D36" s="6">
        <v>0.14424411540070087</v>
      </c>
      <c r="E36" s="6">
        <v>0.17116203994628182</v>
      </c>
      <c r="F36" s="6">
        <v>0.12050311839145625</v>
      </c>
      <c r="G36" s="6">
        <v>0.12856652807313229</v>
      </c>
      <c r="H36" s="6">
        <v>0.1133247424733148</v>
      </c>
      <c r="I36" s="6">
        <v>8.2666408926873713E-2</v>
      </c>
      <c r="J36" s="6">
        <v>8.7267523348287718E-2</v>
      </c>
      <c r="K36" s="6">
        <v>0.10302959574296879</v>
      </c>
      <c r="L36" s="6">
        <v>0.12254692944257096</v>
      </c>
      <c r="M36" s="6">
        <v>0.1282603633572843</v>
      </c>
      <c r="N36" s="6">
        <v>0.12212937458740532</v>
      </c>
      <c r="O36" s="6">
        <v>0.13159845543494525</v>
      </c>
      <c r="P36" s="6">
        <v>0.11087787096441362</v>
      </c>
      <c r="Q36" s="6">
        <v>0.16364752217608469</v>
      </c>
      <c r="R36" s="6">
        <v>8.9140700865860636E-2</v>
      </c>
      <c r="S36" s="6">
        <v>8.7721862210468252E-2</v>
      </c>
      <c r="T36" s="6">
        <v>8.7427529371321158E-2</v>
      </c>
      <c r="U36" s="6">
        <v>0.1222970415900277</v>
      </c>
      <c r="V36" s="6">
        <v>0.1297000021558723</v>
      </c>
      <c r="W36" s="6">
        <v>0.12715749949148153</v>
      </c>
      <c r="X36" s="6">
        <v>0.1269762797399929</v>
      </c>
      <c r="Y36" s="6">
        <v>0.13140282172897896</v>
      </c>
      <c r="Z36" s="6">
        <v>0.12768245443168583</v>
      </c>
    </row>
    <row r="37" spans="1:26" x14ac:dyDescent="0.25">
      <c r="A37" t="s">
        <v>42</v>
      </c>
      <c r="B37" s="6">
        <v>2.5707826931488792E-2</v>
      </c>
      <c r="C37" s="6">
        <v>2.6354237516453535E-2</v>
      </c>
      <c r="D37" s="6">
        <v>2.983118751606267E-2</v>
      </c>
      <c r="E37" s="6">
        <v>4.0937555433515113E-2</v>
      </c>
      <c r="F37" s="6">
        <v>2.2790618581514356E-2</v>
      </c>
      <c r="G37" s="6">
        <v>2.3591534464401116E-2</v>
      </c>
      <c r="H37" s="6">
        <v>1.624226458909073E-2</v>
      </c>
      <c r="I37" s="6">
        <v>3.4798632765866903E-3</v>
      </c>
      <c r="J37" s="6">
        <v>3.2658276137017906E-3</v>
      </c>
      <c r="K37" s="6">
        <v>1.10780961302289E-2</v>
      </c>
      <c r="L37" s="6">
        <v>1.9433455483899475E-2</v>
      </c>
      <c r="M37" s="6">
        <v>2.2930870513272739E-2</v>
      </c>
      <c r="N37" s="6">
        <v>1.9482826785188312E-2</v>
      </c>
      <c r="O37" s="6">
        <v>2.0566246872166839E-2</v>
      </c>
      <c r="P37" s="6">
        <v>1.0446497886700263E-2</v>
      </c>
      <c r="Q37" s="6">
        <v>3.1353371400973586E-2</v>
      </c>
      <c r="R37" s="6">
        <v>4.9877646411445042E-3</v>
      </c>
      <c r="S37" s="6">
        <v>4.7925201671234988E-3</v>
      </c>
      <c r="T37" s="6">
        <v>4.6662252657137917E-3</v>
      </c>
      <c r="U37" s="6">
        <v>1.7238499592949992E-2</v>
      </c>
      <c r="V37" s="6">
        <v>2.2464114685705153E-2</v>
      </c>
      <c r="W37" s="6">
        <v>2.2648382079298444E-2</v>
      </c>
      <c r="X37" s="6">
        <v>2.2746374786981476E-2</v>
      </c>
      <c r="Y37" s="6">
        <v>2.5023323979140012E-2</v>
      </c>
      <c r="Z37" s="6">
        <v>2.3108162458145509E-2</v>
      </c>
    </row>
    <row r="38" spans="1:26" x14ac:dyDescent="0.25">
      <c r="A38" t="s">
        <v>43</v>
      </c>
      <c r="B38" s="6">
        <v>0.19518140940582002</v>
      </c>
      <c r="C38" s="6">
        <v>0.2048564850657672</v>
      </c>
      <c r="D38" s="6">
        <v>0.22291747289333905</v>
      </c>
      <c r="E38" s="6">
        <v>0.25956683092689753</v>
      </c>
      <c r="F38" s="6">
        <v>0.19486312001630612</v>
      </c>
      <c r="G38" s="6">
        <v>0.19652619773552585</v>
      </c>
      <c r="H38" s="6">
        <v>0.1536888241640037</v>
      </c>
      <c r="I38" s="6">
        <v>8.9695031876071279E-2</v>
      </c>
      <c r="J38" s="6">
        <v>9.5099569837558476E-2</v>
      </c>
      <c r="K38" s="6">
        <v>0.11784434201667511</v>
      </c>
      <c r="L38" s="6">
        <v>0.1517780994259825</v>
      </c>
      <c r="M38" s="6">
        <v>0.16643261806795226</v>
      </c>
      <c r="N38" s="6">
        <v>0.15889866078411541</v>
      </c>
      <c r="O38" s="6">
        <v>0.17311105468465182</v>
      </c>
      <c r="P38" s="6">
        <v>0.11980730164462806</v>
      </c>
      <c r="Q38" s="6">
        <v>0.19893952063154757</v>
      </c>
      <c r="R38" s="6">
        <v>9.5990819283836015E-2</v>
      </c>
      <c r="S38" s="6">
        <v>9.622498248305951E-2</v>
      </c>
      <c r="T38" s="6">
        <v>9.3343102691717375E-2</v>
      </c>
      <c r="U38" s="6">
        <v>0.15133969342836567</v>
      </c>
      <c r="V38" s="6">
        <v>0.17396461716103614</v>
      </c>
      <c r="W38" s="6">
        <v>0.17457320948728552</v>
      </c>
      <c r="X38" s="6">
        <v>0.17829400756284006</v>
      </c>
      <c r="Y38" s="6">
        <v>0.19061937388676087</v>
      </c>
      <c r="Z38" s="6">
        <v>0.17915095425252592</v>
      </c>
    </row>
    <row r="39" spans="1:26" x14ac:dyDescent="0.25">
      <c r="A39" t="s">
        <v>44</v>
      </c>
      <c r="B39" s="6">
        <v>0.15907286416317093</v>
      </c>
      <c r="C39" s="6">
        <v>0.16726425045982682</v>
      </c>
      <c r="D39" s="6">
        <v>0.17983318679438792</v>
      </c>
      <c r="E39" s="6">
        <v>0.18767782267168681</v>
      </c>
      <c r="F39" s="6">
        <v>0.15698802055990418</v>
      </c>
      <c r="G39" s="6">
        <v>0.1657336014238143</v>
      </c>
      <c r="H39" s="6">
        <v>0.11584616158074681</v>
      </c>
      <c r="I39" s="6">
        <v>2.3195610868855462E-2</v>
      </c>
      <c r="J39" s="6">
        <v>2.4709442461531915E-2</v>
      </c>
      <c r="K39" s="6">
        <v>5.6480548024721161E-2</v>
      </c>
      <c r="L39" s="6">
        <v>0.10107596294886804</v>
      </c>
      <c r="M39" s="6">
        <v>0.12550745099333066</v>
      </c>
      <c r="N39" s="6">
        <v>0.11651695655641293</v>
      </c>
      <c r="O39" s="6">
        <v>0.115053974034301</v>
      </c>
      <c r="P39" s="6">
        <v>6.8374416004703509E-2</v>
      </c>
      <c r="Q39" s="6">
        <v>0.12049292139200785</v>
      </c>
      <c r="R39" s="6">
        <v>3.4136764367533434E-2</v>
      </c>
      <c r="S39" s="6">
        <v>3.7034930908682463E-2</v>
      </c>
      <c r="T39" s="6">
        <v>4.0080869968619315E-2</v>
      </c>
      <c r="U39" s="6">
        <v>9.7521030795548025E-2</v>
      </c>
      <c r="V39" s="6">
        <v>0.12039106728088303</v>
      </c>
      <c r="W39" s="6">
        <v>0.12756964686034594</v>
      </c>
      <c r="X39" s="6">
        <v>0.14025660748247012</v>
      </c>
      <c r="Y39" s="6">
        <v>0.15730980137107192</v>
      </c>
      <c r="Z39" s="6">
        <v>0.15768909555580665</v>
      </c>
    </row>
    <row r="40" spans="1:26" x14ac:dyDescent="0.25">
      <c r="A40" t="s">
        <v>45</v>
      </c>
      <c r="B40" s="6">
        <v>9.1310340211389604E-2</v>
      </c>
      <c r="C40" s="6">
        <v>9.3089946779368354E-2</v>
      </c>
      <c r="D40" s="6">
        <v>9.7113858898054725E-2</v>
      </c>
      <c r="E40" s="6">
        <v>0.10426344288514128</v>
      </c>
      <c r="F40" s="6">
        <v>9.2419251389479637E-2</v>
      </c>
      <c r="G40" s="6">
        <v>9.2840577178995506E-2</v>
      </c>
      <c r="H40" s="6">
        <v>8.1118226322902359E-2</v>
      </c>
      <c r="I40" s="6">
        <v>6.4584036966299704E-2</v>
      </c>
      <c r="J40" s="6">
        <v>6.3219394576623525E-2</v>
      </c>
      <c r="K40" s="6">
        <v>6.3630645330382346E-2</v>
      </c>
      <c r="L40" s="6">
        <v>7.3852290704561896E-2</v>
      </c>
      <c r="M40" s="6">
        <v>8.5691702677141365E-2</v>
      </c>
      <c r="N40" s="6">
        <v>8.1389101976474559E-2</v>
      </c>
      <c r="O40" s="6">
        <v>7.9176752565059516E-2</v>
      </c>
      <c r="P40" s="6">
        <v>8.2878516707714123E-2</v>
      </c>
      <c r="Q40" s="6">
        <v>8.381813295387841E-2</v>
      </c>
      <c r="R40" s="6">
        <v>6.0698090298847415E-2</v>
      </c>
      <c r="S40" s="6">
        <v>6.0942401862969335E-2</v>
      </c>
      <c r="T40" s="6">
        <v>5.9011611197839285E-2</v>
      </c>
      <c r="U40" s="6">
        <v>7.7349571193490105E-2</v>
      </c>
      <c r="V40" s="6">
        <v>7.6762897536116759E-2</v>
      </c>
      <c r="W40" s="6">
        <v>8.1920871297013448E-2</v>
      </c>
      <c r="X40" s="6">
        <v>7.9634835273770258E-2</v>
      </c>
      <c r="Y40" s="6">
        <v>8.1889353772280654E-2</v>
      </c>
      <c r="Z40" s="6">
        <v>8.2064771086237401E-2</v>
      </c>
    </row>
    <row r="41" spans="1:26" x14ac:dyDescent="0.25">
      <c r="A41" t="s">
        <v>46</v>
      </c>
      <c r="B41" s="6">
        <v>0.19267433620550314</v>
      </c>
      <c r="C41" s="6">
        <v>0.20425741141681572</v>
      </c>
      <c r="D41" s="6">
        <v>0.20651750626431375</v>
      </c>
      <c r="E41" s="6">
        <v>0.22266774886632143</v>
      </c>
      <c r="F41" s="6">
        <v>0.2000699280574551</v>
      </c>
      <c r="G41" s="6">
        <v>0.20095578537584119</v>
      </c>
      <c r="H41" s="6">
        <v>0.19544798062791174</v>
      </c>
      <c r="I41" s="6">
        <v>0.20051536159416711</v>
      </c>
      <c r="J41" s="6">
        <v>0.20644366315952839</v>
      </c>
      <c r="K41" s="6">
        <v>0.19962437348577577</v>
      </c>
      <c r="L41" s="6">
        <v>0.1992266191249463</v>
      </c>
      <c r="M41" s="6">
        <v>0.20309980654936755</v>
      </c>
      <c r="N41" s="6">
        <v>0.20144550293233182</v>
      </c>
      <c r="O41" s="6">
        <v>0.20486538083328604</v>
      </c>
      <c r="P41" s="6">
        <v>0.20195428036026208</v>
      </c>
      <c r="Q41" s="6">
        <v>0.2267445972635527</v>
      </c>
      <c r="R41" s="6">
        <v>0.18690454452004307</v>
      </c>
      <c r="S41" s="6">
        <v>0.19050628252789811</v>
      </c>
      <c r="T41" s="6">
        <v>0.18709837213221592</v>
      </c>
      <c r="U41" s="6">
        <v>0.20472043220013114</v>
      </c>
      <c r="V41" s="6">
        <v>0.20204691061104418</v>
      </c>
      <c r="W41" s="6">
        <v>0.19853713518641444</v>
      </c>
      <c r="X41" s="6">
        <v>0.19864627617380276</v>
      </c>
      <c r="Y41" s="6">
        <v>0.20169247275881041</v>
      </c>
      <c r="Z41" s="6">
        <v>0.19256456641447584</v>
      </c>
    </row>
    <row r="42" spans="1:26" x14ac:dyDescent="0.25">
      <c r="A42" t="s">
        <v>47</v>
      </c>
      <c r="B42" s="6">
        <v>0.24434137434273637</v>
      </c>
      <c r="C42" s="6">
        <v>0.25258692190466003</v>
      </c>
      <c r="D42" s="6">
        <v>0.2746469062677413</v>
      </c>
      <c r="E42" s="6">
        <v>0.30385738599668566</v>
      </c>
      <c r="F42" s="6">
        <v>0.2470506587443983</v>
      </c>
      <c r="G42" s="6">
        <v>0.24751943362425483</v>
      </c>
      <c r="H42" s="6">
        <v>0.18853761692485135</v>
      </c>
      <c r="I42" s="6">
        <v>6.9238981918907108E-2</v>
      </c>
      <c r="J42" s="6">
        <v>6.6117428804951431E-2</v>
      </c>
      <c r="K42" s="6">
        <v>0.13509589483262957</v>
      </c>
      <c r="L42" s="6">
        <v>0.20588281823932411</v>
      </c>
      <c r="M42" s="6">
        <v>0.22602414688771563</v>
      </c>
      <c r="N42" s="6">
        <v>0.22320027425768763</v>
      </c>
      <c r="O42" s="6">
        <v>0.23354416694148852</v>
      </c>
      <c r="P42" s="6">
        <v>0.14188237421267322</v>
      </c>
      <c r="Q42" s="6">
        <v>0.26105880648866947</v>
      </c>
      <c r="R42" s="6">
        <v>8.5897746651836443E-2</v>
      </c>
      <c r="S42" s="6">
        <v>8.9811473689894172E-2</v>
      </c>
      <c r="T42" s="6">
        <v>9.7789108518975376E-2</v>
      </c>
      <c r="U42" s="6">
        <v>0.19910249597343901</v>
      </c>
      <c r="V42" s="6">
        <v>0.22274065659951892</v>
      </c>
      <c r="W42" s="6">
        <v>0.23100041993694598</v>
      </c>
      <c r="X42" s="6">
        <v>0.22829837341328327</v>
      </c>
      <c r="Y42" s="6">
        <v>0.24233108149550478</v>
      </c>
      <c r="Z42" s="6">
        <v>0.23435784932506606</v>
      </c>
    </row>
    <row r="43" spans="1:26" x14ac:dyDescent="0.25">
      <c r="A43" t="s">
        <v>48</v>
      </c>
      <c r="B43" s="6">
        <v>0.15374404834296881</v>
      </c>
      <c r="C43" s="6">
        <v>0.16396277277201943</v>
      </c>
      <c r="D43" s="6">
        <v>0.16973721338674913</v>
      </c>
      <c r="E43" s="6">
        <v>0.18796792013927446</v>
      </c>
      <c r="F43" s="6">
        <v>0.14635943705176047</v>
      </c>
      <c r="G43" s="6">
        <v>0.15375981989445126</v>
      </c>
      <c r="H43" s="6">
        <v>0.10907239258239959</v>
      </c>
      <c r="I43" s="6">
        <v>3.4682676632858504E-2</v>
      </c>
      <c r="J43" s="6">
        <v>3.6080428147558657E-2</v>
      </c>
      <c r="K43" s="6">
        <v>5.8617252397996228E-2</v>
      </c>
      <c r="L43" s="6">
        <v>9.9793299812375794E-2</v>
      </c>
      <c r="M43" s="6">
        <v>0.11673774412393982</v>
      </c>
      <c r="N43" s="6">
        <v>0.11617181309240796</v>
      </c>
      <c r="O43" s="6">
        <v>0.1099656552566252</v>
      </c>
      <c r="P43" s="6">
        <v>6.2748252302690558E-2</v>
      </c>
      <c r="Q43" s="6">
        <v>0.12231215640751621</v>
      </c>
      <c r="R43" s="6">
        <v>4.4808087928187475E-2</v>
      </c>
      <c r="S43" s="6">
        <v>4.9147300486218015E-2</v>
      </c>
      <c r="T43" s="6">
        <v>5.0450302140108698E-2</v>
      </c>
      <c r="U43" s="6">
        <v>9.5534122130284407E-2</v>
      </c>
      <c r="V43" s="6">
        <v>0.11735179062077941</v>
      </c>
      <c r="W43" s="6">
        <v>0.12036648554389549</v>
      </c>
      <c r="X43" s="6">
        <v>0.12449228616294931</v>
      </c>
      <c r="Y43" s="6">
        <v>0.13686099052043263</v>
      </c>
      <c r="Z43" s="6">
        <v>0.13987981654947426</v>
      </c>
    </row>
    <row r="44" spans="1:26" x14ac:dyDescent="0.25">
      <c r="A44" t="s">
        <v>49</v>
      </c>
      <c r="B44" s="6">
        <v>0.18850701654602731</v>
      </c>
      <c r="C44" s="6">
        <v>0.20536806781589501</v>
      </c>
      <c r="D44" s="6">
        <v>0.21094674339202146</v>
      </c>
      <c r="E44" s="6">
        <v>0.22125044557060988</v>
      </c>
      <c r="F44" s="6">
        <v>0.1949660192433679</v>
      </c>
      <c r="G44" s="6">
        <v>0.20462698982925021</v>
      </c>
      <c r="H44" s="6">
        <v>0.15601619889990495</v>
      </c>
      <c r="I44" s="6">
        <v>6.3430937290207795E-2</v>
      </c>
      <c r="J44" s="6">
        <v>6.3056232474064514E-2</v>
      </c>
      <c r="K44" s="6">
        <v>9.1979297101196927E-2</v>
      </c>
      <c r="L44" s="6">
        <v>0.14124821443223423</v>
      </c>
      <c r="M44" s="6">
        <v>0.1686691272042653</v>
      </c>
      <c r="N44" s="6">
        <v>0.15879168706233007</v>
      </c>
      <c r="O44" s="6">
        <v>0.16975079992966569</v>
      </c>
      <c r="P44" s="6">
        <v>0.13033231369460807</v>
      </c>
      <c r="Q44" s="6">
        <v>0.17432320029023085</v>
      </c>
      <c r="R44" s="6">
        <v>8.8794330570242108E-2</v>
      </c>
      <c r="S44" s="6">
        <v>9.3178720870936191E-2</v>
      </c>
      <c r="T44" s="6">
        <v>9.4955714700652019E-2</v>
      </c>
      <c r="U44" s="6">
        <v>0.13712405148273019</v>
      </c>
      <c r="V44" s="6">
        <v>0.15671014839335581</v>
      </c>
      <c r="W44" s="6">
        <v>0.1755783784076112</v>
      </c>
      <c r="X44" s="6">
        <v>0.16572236358852557</v>
      </c>
      <c r="Y44" s="6">
        <v>0.18247142657828755</v>
      </c>
      <c r="Z44" s="6">
        <v>0.17795816147849788</v>
      </c>
    </row>
    <row r="45" spans="1:26" x14ac:dyDescent="0.25">
      <c r="A45" t="s">
        <v>50</v>
      </c>
      <c r="B45" s="6">
        <v>0.16919765390399805</v>
      </c>
      <c r="C45" s="6">
        <v>0.17766178378367611</v>
      </c>
      <c r="D45" s="6">
        <v>0.19623168057686219</v>
      </c>
      <c r="E45" s="6">
        <v>0.22352295296760658</v>
      </c>
      <c r="F45" s="6">
        <v>0.16536939605233283</v>
      </c>
      <c r="G45" s="6">
        <v>0.17891745698568079</v>
      </c>
      <c r="H45" s="6">
        <v>0.14656197427536308</v>
      </c>
      <c r="I45" s="6">
        <v>0.11518327677652729</v>
      </c>
      <c r="J45" s="6">
        <v>9.8370511904767879E-2</v>
      </c>
      <c r="K45" s="6">
        <v>0.10541669393772983</v>
      </c>
      <c r="L45" s="6">
        <v>0.13420380669789825</v>
      </c>
      <c r="M45" s="6">
        <v>0.15216334128111314</v>
      </c>
      <c r="N45" s="6">
        <v>0.14106154901376322</v>
      </c>
      <c r="O45" s="6">
        <v>0.15328946732119175</v>
      </c>
      <c r="P45" s="6">
        <v>0.1216128591312112</v>
      </c>
      <c r="Q45" s="6">
        <v>0.17994605442404188</v>
      </c>
      <c r="R45" s="6">
        <v>0.11012210712166803</v>
      </c>
      <c r="S45" s="6">
        <v>0.11700775165305108</v>
      </c>
      <c r="T45" s="6">
        <v>0.11222290796880555</v>
      </c>
      <c r="U45" s="6">
        <v>0.1347469609299973</v>
      </c>
      <c r="V45" s="6">
        <v>0.14094842140005631</v>
      </c>
      <c r="W45" s="6">
        <v>0.1444630364276703</v>
      </c>
      <c r="X45" s="6">
        <v>0.14942773293982464</v>
      </c>
      <c r="Y45" s="6">
        <v>0.15601249453540347</v>
      </c>
      <c r="Z45" s="6">
        <v>0.15070655290035978</v>
      </c>
    </row>
    <row r="46" spans="1:26" x14ac:dyDescent="0.25">
      <c r="A46" t="s">
        <v>51</v>
      </c>
      <c r="B46" s="6">
        <v>0.19638010108860599</v>
      </c>
      <c r="C46" s="6">
        <v>0.2006984376998063</v>
      </c>
      <c r="D46" s="6">
        <v>0.21277137777477043</v>
      </c>
      <c r="E46" s="6">
        <v>0.24236341709776787</v>
      </c>
      <c r="F46" s="6">
        <v>0.1920810507765558</v>
      </c>
      <c r="G46" s="6">
        <v>0.19509753743572045</v>
      </c>
      <c r="H46" s="6">
        <v>0.15269852083348967</v>
      </c>
      <c r="I46" s="6">
        <v>6.9572834149661408E-2</v>
      </c>
      <c r="J46" s="6">
        <v>7.1362383017677292E-2</v>
      </c>
      <c r="K46" s="6">
        <v>0.11435706540054252</v>
      </c>
      <c r="L46" s="6">
        <v>0.16313284106194842</v>
      </c>
      <c r="M46" s="6">
        <v>0.18343009670529281</v>
      </c>
      <c r="N46" s="6">
        <v>0.1815850389565784</v>
      </c>
      <c r="O46" s="6">
        <v>0.18353413906437085</v>
      </c>
      <c r="P46" s="6">
        <v>0.11005159239813787</v>
      </c>
      <c r="Q46" s="6">
        <v>0.21898378712701264</v>
      </c>
      <c r="R46" s="6">
        <v>9.4250908454266466E-2</v>
      </c>
      <c r="S46" s="6">
        <v>8.6552412138631199E-2</v>
      </c>
      <c r="T46" s="6">
        <v>8.715616877454975E-2</v>
      </c>
      <c r="U46" s="6">
        <v>0.15962429363992375</v>
      </c>
      <c r="V46" s="6">
        <v>0.18059676335841673</v>
      </c>
      <c r="W46" s="6">
        <v>0.18195426364316039</v>
      </c>
      <c r="X46" s="6">
        <v>0.1833468462771799</v>
      </c>
      <c r="Y46" s="6">
        <v>0.19488310932159553</v>
      </c>
      <c r="Z46" s="6">
        <v>0.19296104848721435</v>
      </c>
    </row>
    <row r="47" spans="1:26" x14ac:dyDescent="0.25">
      <c r="A47" t="s">
        <v>52</v>
      </c>
      <c r="B47" s="6">
        <v>7.0844638694703352E-2</v>
      </c>
      <c r="C47" s="6">
        <v>7.1958760903590421E-2</v>
      </c>
      <c r="D47" s="6">
        <v>7.3989414259922379E-2</v>
      </c>
      <c r="E47" s="6">
        <v>8.2135349868007468E-2</v>
      </c>
      <c r="F47" s="6">
        <v>6.4665612268923603E-2</v>
      </c>
      <c r="G47" s="6">
        <v>6.6593453665285809E-2</v>
      </c>
      <c r="H47" s="6">
        <v>5.8430362360174196E-2</v>
      </c>
      <c r="I47" s="6">
        <v>4.7566566890085399E-2</v>
      </c>
      <c r="J47" s="6">
        <v>4.3366837541302709E-2</v>
      </c>
      <c r="K47" s="6">
        <v>5.4215245182740172E-2</v>
      </c>
      <c r="L47" s="6">
        <v>6.0029154584538724E-2</v>
      </c>
      <c r="M47" s="6">
        <v>6.0454071704645694E-2</v>
      </c>
      <c r="N47" s="6">
        <v>6.2605845500853269E-2</v>
      </c>
      <c r="O47" s="6">
        <v>6.7834821606862564E-2</v>
      </c>
      <c r="P47" s="6">
        <v>5.3756705168595591E-2</v>
      </c>
      <c r="Q47" s="6">
        <v>7.2027985505712613E-2</v>
      </c>
      <c r="R47" s="6">
        <v>4.8923203378620911E-2</v>
      </c>
      <c r="S47" s="6">
        <v>4.679199229311682E-2</v>
      </c>
      <c r="T47" s="6">
        <v>4.5261852855719077E-2</v>
      </c>
      <c r="U47" s="6">
        <v>6.0400334823349493E-2</v>
      </c>
      <c r="V47" s="6">
        <v>6.1363957901648052E-2</v>
      </c>
      <c r="W47" s="6">
        <v>5.748490563097907E-2</v>
      </c>
      <c r="X47" s="6">
        <v>5.610652148689748E-2</v>
      </c>
      <c r="Y47" s="6">
        <v>5.712223377863853E-2</v>
      </c>
      <c r="Z47" s="6">
        <v>5.9500416388224626E-2</v>
      </c>
    </row>
    <row r="48" spans="1:26" x14ac:dyDescent="0.25">
      <c r="A48" t="s">
        <v>53</v>
      </c>
      <c r="B48" s="6">
        <v>9.2364626324120985E-2</v>
      </c>
      <c r="C48" s="6">
        <v>9.6397475293752283E-2</v>
      </c>
      <c r="D48" s="6">
        <v>0.10756118647576836</v>
      </c>
      <c r="E48" s="6">
        <v>0.12371524704863189</v>
      </c>
      <c r="F48" s="6">
        <v>8.803407373874346E-2</v>
      </c>
      <c r="G48" s="6">
        <v>9.1741476393693691E-2</v>
      </c>
      <c r="H48" s="6">
        <v>7.5346952388708061E-2</v>
      </c>
      <c r="I48" s="6">
        <v>3.8329552923263017E-2</v>
      </c>
      <c r="J48" s="6">
        <v>3.7916822677998084E-2</v>
      </c>
      <c r="K48" s="6">
        <v>5.2811591862162756E-2</v>
      </c>
      <c r="L48" s="6">
        <v>7.3346340382005729E-2</v>
      </c>
      <c r="M48" s="6">
        <v>7.6967491777659006E-2</v>
      </c>
      <c r="N48" s="6">
        <v>7.3070326947069469E-2</v>
      </c>
      <c r="O48" s="6">
        <v>7.8056575357508956E-2</v>
      </c>
      <c r="P48" s="6">
        <v>6.3561927602735255E-2</v>
      </c>
      <c r="Q48" s="6">
        <v>0.10172033282493553</v>
      </c>
      <c r="R48" s="6">
        <v>4.1809506404768881E-2</v>
      </c>
      <c r="S48" s="6">
        <v>4.4347024188602681E-2</v>
      </c>
      <c r="T48" s="6">
        <v>4.4343195574241698E-2</v>
      </c>
      <c r="U48" s="6">
        <v>7.1086239334761714E-2</v>
      </c>
      <c r="V48" s="6">
        <v>7.4491247650737002E-2</v>
      </c>
      <c r="W48" s="6">
        <v>7.3437513463311982E-2</v>
      </c>
      <c r="X48" s="6">
        <v>7.7545554637229272E-2</v>
      </c>
      <c r="Y48" s="6">
        <v>8.52664971215982E-2</v>
      </c>
      <c r="Z48" s="6">
        <v>8.3119257230823487E-2</v>
      </c>
    </row>
    <row r="49" spans="1:26" x14ac:dyDescent="0.25">
      <c r="A49" t="s">
        <v>54</v>
      </c>
      <c r="B49" s="6">
        <v>0.21036672314958632</v>
      </c>
      <c r="C49" s="6">
        <v>0.21148959400960946</v>
      </c>
      <c r="D49" s="6">
        <v>0.21840983376390491</v>
      </c>
      <c r="E49" s="6">
        <v>0.24738895663863214</v>
      </c>
      <c r="F49" s="6">
        <v>0.20050944123122197</v>
      </c>
      <c r="G49" s="6">
        <v>0.20327607736610281</v>
      </c>
      <c r="H49" s="6">
        <v>0.16021661010822721</v>
      </c>
      <c r="I49" s="6">
        <v>9.4855138815807538E-2</v>
      </c>
      <c r="J49" s="6">
        <v>8.8310451807188078E-2</v>
      </c>
      <c r="K49" s="6">
        <v>0.10966987581089152</v>
      </c>
      <c r="L49" s="6">
        <v>0.14383742040026234</v>
      </c>
      <c r="M49" s="6">
        <v>0.17323284475012654</v>
      </c>
      <c r="N49" s="6">
        <v>0.16172731933762402</v>
      </c>
      <c r="O49" s="6">
        <v>0.16878637190512516</v>
      </c>
      <c r="P49" s="6">
        <v>0.11740924542491454</v>
      </c>
      <c r="Q49" s="6">
        <v>0.18230882657777658</v>
      </c>
      <c r="R49" s="6">
        <v>9.7824159249209397E-2</v>
      </c>
      <c r="S49" s="6">
        <v>9.5058711193890019E-2</v>
      </c>
      <c r="T49" s="6">
        <v>9.9600429778025745E-2</v>
      </c>
      <c r="U49" s="6">
        <v>0.15232375001061338</v>
      </c>
      <c r="V49" s="6">
        <v>0.17026097387994452</v>
      </c>
      <c r="W49" s="6">
        <v>0.16890157179185647</v>
      </c>
      <c r="X49" s="6">
        <v>0.17566189719244657</v>
      </c>
      <c r="Y49" s="6">
        <v>0.18801367941001049</v>
      </c>
      <c r="Z49" s="6">
        <v>0.18395732038007481</v>
      </c>
    </row>
    <row r="50" spans="1:26" x14ac:dyDescent="0.25">
      <c r="A50" t="s">
        <v>55</v>
      </c>
      <c r="B50" s="6">
        <v>0.10260378607493358</v>
      </c>
      <c r="C50" s="6">
        <v>0.10811583358783929</v>
      </c>
      <c r="D50" s="6">
        <v>0.10883001789712404</v>
      </c>
      <c r="E50" s="6">
        <v>0.11008317678335752</v>
      </c>
      <c r="F50" s="6">
        <v>0.10463514005827454</v>
      </c>
      <c r="G50" s="6">
        <v>0.10582621357936434</v>
      </c>
      <c r="H50" s="6">
        <v>8.9087888172891275E-2</v>
      </c>
      <c r="I50" s="6">
        <v>5.2872600170746104E-2</v>
      </c>
      <c r="J50" s="6">
        <v>5.0994937553392905E-2</v>
      </c>
      <c r="K50" s="6">
        <v>5.7680057767520318E-2</v>
      </c>
      <c r="L50" s="6">
        <v>7.3856049615227168E-2</v>
      </c>
      <c r="M50" s="6">
        <v>8.0994021672578964E-2</v>
      </c>
      <c r="N50" s="6">
        <v>8.3072814723476746E-2</v>
      </c>
      <c r="O50" s="6">
        <v>8.0998805407104205E-2</v>
      </c>
      <c r="P50" s="6">
        <v>6.3347081189873269E-2</v>
      </c>
      <c r="Q50" s="6">
        <v>7.879437890290103E-2</v>
      </c>
      <c r="R50" s="6">
        <v>5.872952401608228E-2</v>
      </c>
      <c r="S50" s="6">
        <v>5.9108208619880413E-2</v>
      </c>
      <c r="T50" s="6">
        <v>5.972846514113303E-2</v>
      </c>
      <c r="U50" s="6">
        <v>7.1257705167475954E-2</v>
      </c>
      <c r="V50" s="6">
        <v>7.7808371238289362E-2</v>
      </c>
      <c r="W50" s="6">
        <v>8.0730599983675128E-2</v>
      </c>
      <c r="X50" s="6">
        <v>8.3985442856210082E-2</v>
      </c>
      <c r="Y50" s="6">
        <v>8.8753235638825395E-2</v>
      </c>
      <c r="Z50" s="6">
        <v>9.2123177462434522E-2</v>
      </c>
    </row>
    <row r="51" spans="1:26" x14ac:dyDescent="0.25">
      <c r="A51" t="s">
        <v>56</v>
      </c>
      <c r="B51" s="6">
        <v>0.20318650795014997</v>
      </c>
      <c r="C51" s="6">
        <v>0.21021552686592149</v>
      </c>
      <c r="D51" s="6">
        <v>0.20602619824509472</v>
      </c>
      <c r="E51" s="6">
        <v>0.21454215740521793</v>
      </c>
      <c r="F51" s="6">
        <v>0.20421749474591885</v>
      </c>
      <c r="G51" s="6">
        <v>0.19912742447591239</v>
      </c>
      <c r="H51" s="6">
        <v>0.18508288980976101</v>
      </c>
      <c r="I51" s="6">
        <v>0.17712352925275465</v>
      </c>
      <c r="J51" s="6">
        <v>0.16785436138717946</v>
      </c>
      <c r="K51" s="6">
        <v>0.15993284600751009</v>
      </c>
      <c r="L51" s="6">
        <v>0.17748481702486624</v>
      </c>
      <c r="M51" s="6">
        <v>0.18383380250666284</v>
      </c>
      <c r="N51" s="6">
        <v>0.18300248049915846</v>
      </c>
      <c r="O51" s="6">
        <v>0.17461322105650873</v>
      </c>
      <c r="P51" s="6">
        <v>0.17034507812666241</v>
      </c>
      <c r="Q51" s="6">
        <v>0.18697858274112322</v>
      </c>
      <c r="R51" s="6">
        <v>0.17569272832925115</v>
      </c>
      <c r="S51" s="6">
        <v>0.17187339699090556</v>
      </c>
      <c r="T51" s="6">
        <v>0.17046129424405901</v>
      </c>
      <c r="U51" s="6">
        <v>0.16721634535241905</v>
      </c>
      <c r="V51" s="6">
        <v>0.17380619879772027</v>
      </c>
      <c r="W51" s="6">
        <v>0.1745440030608725</v>
      </c>
      <c r="X51" s="6">
        <v>0.17288296331754147</v>
      </c>
      <c r="Y51" s="6">
        <v>0.18299920868554989</v>
      </c>
      <c r="Z51" s="6">
        <v>0.17451086928453874</v>
      </c>
    </row>
    <row r="52" spans="1:26" x14ac:dyDescent="0.25">
      <c r="A52" t="s">
        <v>57</v>
      </c>
      <c r="B52" s="6">
        <v>0.20818215020710101</v>
      </c>
      <c r="C52" s="6">
        <v>0.21944558611564605</v>
      </c>
      <c r="D52" s="6">
        <v>0.22751141554676002</v>
      </c>
      <c r="E52" s="6">
        <v>0.24416024475975134</v>
      </c>
      <c r="F52" s="6">
        <v>0.20179124235035534</v>
      </c>
      <c r="G52" s="6">
        <v>0.20173393860702746</v>
      </c>
      <c r="H52" s="6">
        <v>0.14633122456173348</v>
      </c>
      <c r="I52" s="6">
        <v>4.7109324310052048E-2</v>
      </c>
      <c r="J52" s="6">
        <v>4.8058220467891502E-2</v>
      </c>
      <c r="K52" s="6">
        <v>0.12409559617446624</v>
      </c>
      <c r="L52" s="6">
        <v>0.16069363252952329</v>
      </c>
      <c r="M52" s="6">
        <v>0.18082068338913659</v>
      </c>
      <c r="N52" s="6">
        <v>0.17100291602764092</v>
      </c>
      <c r="O52" s="6">
        <v>0.18704017990732436</v>
      </c>
      <c r="P52" s="6">
        <v>9.1615037592190487E-2</v>
      </c>
      <c r="Q52" s="6">
        <v>0.1926337380085936</v>
      </c>
      <c r="R52" s="6">
        <v>5.4731685209192076E-2</v>
      </c>
      <c r="S52" s="6">
        <v>5.4965003163366472E-2</v>
      </c>
      <c r="T52" s="6">
        <v>5.777052119861522E-2</v>
      </c>
      <c r="U52" s="6">
        <v>0.14577559590056538</v>
      </c>
      <c r="V52" s="6">
        <v>0.17270582026397277</v>
      </c>
      <c r="W52" s="6">
        <v>0.17368485211787779</v>
      </c>
      <c r="X52" s="6">
        <v>0.17757359817270363</v>
      </c>
      <c r="Y52" s="6">
        <v>0.18995624650643925</v>
      </c>
      <c r="Z52" s="6">
        <v>0.17619372437828956</v>
      </c>
    </row>
    <row r="53" spans="1:26" x14ac:dyDescent="0.25">
      <c r="A53" t="s">
        <v>58</v>
      </c>
      <c r="B53" s="6">
        <v>0.11423429738724641</v>
      </c>
      <c r="C53" s="6">
        <v>0.1166941342394323</v>
      </c>
      <c r="D53" s="6">
        <v>0.12100633562591452</v>
      </c>
      <c r="E53" s="6">
        <v>0.14114243828253517</v>
      </c>
      <c r="F53" s="6">
        <v>0.10908761539375733</v>
      </c>
      <c r="G53" s="6">
        <v>0.10996909939220473</v>
      </c>
      <c r="H53" s="6">
        <v>8.9020550235184792E-2</v>
      </c>
      <c r="I53" s="6">
        <v>5.8860745074466043E-2</v>
      </c>
      <c r="J53" s="6">
        <v>5.6176310998829998E-2</v>
      </c>
      <c r="K53" s="6">
        <v>7.1158493833261713E-2</v>
      </c>
      <c r="L53" s="6">
        <v>8.8999177882258404E-2</v>
      </c>
      <c r="M53" s="6">
        <v>0.10081212849709953</v>
      </c>
      <c r="N53" s="6">
        <v>9.6435517710187241E-2</v>
      </c>
      <c r="O53" s="6">
        <v>0.10333245000943483</v>
      </c>
      <c r="P53" s="6">
        <v>7.4268931458226523E-2</v>
      </c>
      <c r="Q53" s="6">
        <v>0.10933021144536006</v>
      </c>
      <c r="R53" s="6">
        <v>6.2294295906618627E-2</v>
      </c>
      <c r="S53" s="6">
        <v>6.2250608616517114E-2</v>
      </c>
      <c r="T53" s="6">
        <v>6.2072140441567628E-2</v>
      </c>
      <c r="U53" s="6">
        <v>9.1363572289668515E-2</v>
      </c>
      <c r="V53" s="6">
        <v>9.1579367504961179E-2</v>
      </c>
      <c r="W53" s="6">
        <v>9.3723182600370797E-2</v>
      </c>
      <c r="X53" s="6">
        <v>9.5804354931208355E-2</v>
      </c>
      <c r="Y53" s="6">
        <v>0.10199841955020875</v>
      </c>
      <c r="Z53" s="6">
        <v>9.6772053941403133E-2</v>
      </c>
    </row>
    <row r="54" spans="1:26" x14ac:dyDescent="0.25">
      <c r="A54" t="s">
        <v>59</v>
      </c>
      <c r="B54" s="6">
        <v>8.1770512670648554E-2</v>
      </c>
      <c r="C54" s="6">
        <v>7.653775805083908E-2</v>
      </c>
      <c r="D54" s="6">
        <v>8.3154593395323675E-2</v>
      </c>
      <c r="E54" s="6">
        <v>0.10230101706623936</v>
      </c>
      <c r="F54" s="6">
        <v>6.9214626674735255E-2</v>
      </c>
      <c r="G54" s="6">
        <v>7.118553585209618E-2</v>
      </c>
      <c r="H54" s="6">
        <v>4.995518179874512E-2</v>
      </c>
      <c r="I54" s="6">
        <v>1.642215349465383E-2</v>
      </c>
      <c r="J54" s="6">
        <v>1.6927910757001646E-2</v>
      </c>
      <c r="K54" s="6">
        <v>4.0407784927525815E-2</v>
      </c>
      <c r="L54" s="6">
        <v>5.5119685723146412E-2</v>
      </c>
      <c r="M54" s="6">
        <v>6.1123381967147485E-2</v>
      </c>
      <c r="N54" s="6">
        <v>6.057719389193629E-2</v>
      </c>
      <c r="O54" s="6">
        <v>6.4019912909049251E-2</v>
      </c>
      <c r="P54" s="6">
        <v>3.579128368060612E-2</v>
      </c>
      <c r="Q54" s="6">
        <v>8.5049724660687887E-2</v>
      </c>
      <c r="R54" s="6">
        <v>2.2252543071439371E-2</v>
      </c>
      <c r="S54" s="6">
        <v>2.2675856409712789E-2</v>
      </c>
      <c r="T54" s="6">
        <v>2.3181268374681045E-2</v>
      </c>
      <c r="U54" s="6">
        <v>5.9501317255702721E-2</v>
      </c>
      <c r="V54" s="6">
        <v>5.8056424041510381E-2</v>
      </c>
      <c r="W54" s="6">
        <v>5.5951402151508955E-2</v>
      </c>
      <c r="X54" s="6">
        <v>6.0790402272762376E-2</v>
      </c>
      <c r="Y54" s="6">
        <v>6.0922143452931482E-2</v>
      </c>
      <c r="Z54" s="6">
        <v>5.7355462416900628E-2</v>
      </c>
    </row>
    <row r="55" spans="1:26" x14ac:dyDescent="0.25">
      <c r="A55" t="s">
        <v>60</v>
      </c>
      <c r="B55" s="6">
        <v>0.12317012224677767</v>
      </c>
      <c r="C55" s="6">
        <v>0.12039755262150988</v>
      </c>
      <c r="D55" s="6">
        <v>0.12681326732599851</v>
      </c>
      <c r="E55" s="6">
        <v>0.1575340559018919</v>
      </c>
      <c r="F55" s="6">
        <v>0.11199922567428344</v>
      </c>
      <c r="G55" s="6">
        <v>0.11210149496860507</v>
      </c>
      <c r="H55" s="6">
        <v>8.0840149306626349E-2</v>
      </c>
      <c r="I55" s="6">
        <v>2.5623399091664879E-2</v>
      </c>
      <c r="J55" s="6">
        <v>2.789017938198619E-2</v>
      </c>
      <c r="K55" s="6">
        <v>6.5561121451413712E-2</v>
      </c>
      <c r="L55" s="6">
        <v>9.2112918056508356E-2</v>
      </c>
      <c r="M55" s="6">
        <v>0.1013471641006734</v>
      </c>
      <c r="N55" s="6">
        <v>8.9034392607876989E-2</v>
      </c>
      <c r="O55" s="6">
        <v>8.8020111500275486E-2</v>
      </c>
      <c r="P55" s="6">
        <v>5.2119022977011244E-2</v>
      </c>
      <c r="Q55" s="6">
        <v>0.12051283382387933</v>
      </c>
      <c r="R55" s="6">
        <v>3.4151978531458412E-2</v>
      </c>
      <c r="S55" s="6">
        <v>3.4653773780731451E-2</v>
      </c>
      <c r="T55" s="6">
        <v>3.8800271921133431E-2</v>
      </c>
      <c r="U55" s="6">
        <v>8.1488435067018611E-2</v>
      </c>
      <c r="V55" s="6">
        <v>8.9865237953775268E-2</v>
      </c>
      <c r="W55" s="6">
        <v>9.1340488318506635E-2</v>
      </c>
      <c r="X55" s="6">
        <v>9.315061193631384E-2</v>
      </c>
      <c r="Y55" s="6">
        <v>0.10091246472704869</v>
      </c>
      <c r="Z55" s="6">
        <v>0.10376080097644587</v>
      </c>
    </row>
    <row r="56" spans="1:26" x14ac:dyDescent="0.25">
      <c r="A56" t="s">
        <v>61</v>
      </c>
      <c r="B56" s="6">
        <v>0.15123699994674666</v>
      </c>
      <c r="C56" s="6">
        <v>0.15785234835561013</v>
      </c>
      <c r="D56" s="6">
        <v>0.16408270263689131</v>
      </c>
      <c r="E56" s="6">
        <v>0.18097688784377988</v>
      </c>
      <c r="F56" s="6">
        <v>0.14973194574908352</v>
      </c>
      <c r="G56" s="6">
        <v>0.15075359457102716</v>
      </c>
      <c r="H56" s="6">
        <v>0.12334886440417085</v>
      </c>
      <c r="I56" s="6">
        <v>8.9123075051802614E-2</v>
      </c>
      <c r="J56" s="6">
        <v>8.4135346107942557E-2</v>
      </c>
      <c r="K56" s="6">
        <v>9.0914576791271948E-2</v>
      </c>
      <c r="L56" s="6">
        <v>0.11431435391976986</v>
      </c>
      <c r="M56" s="6">
        <v>0.13035243757796383</v>
      </c>
      <c r="N56" s="6">
        <v>0.12694030330059666</v>
      </c>
      <c r="O56" s="6">
        <v>0.11748017439700717</v>
      </c>
      <c r="P56" s="6">
        <v>0.13748874065120184</v>
      </c>
      <c r="Q56" s="6">
        <v>0.13810778451228381</v>
      </c>
      <c r="R56" s="6">
        <v>9.0380690631494259E-2</v>
      </c>
      <c r="S56" s="6">
        <v>9.2670952222400724E-2</v>
      </c>
      <c r="T56" s="6">
        <v>9.1481665138655369E-2</v>
      </c>
      <c r="U56" s="6">
        <v>0.11778856911562421</v>
      </c>
      <c r="V56" s="6">
        <v>0.12728863167817378</v>
      </c>
      <c r="W56" s="6">
        <v>0.12975742481029623</v>
      </c>
      <c r="X56" s="6">
        <v>0.12745187749774295</v>
      </c>
      <c r="Y56" s="6">
        <v>0.13595516962374485</v>
      </c>
      <c r="Z56" s="6">
        <v>0.13822066394479271</v>
      </c>
    </row>
    <row r="57" spans="1:26" x14ac:dyDescent="0.25">
      <c r="A57" t="s">
        <v>62</v>
      </c>
      <c r="B57" s="6">
        <v>0.12468771693478323</v>
      </c>
      <c r="C57" s="6">
        <v>0.12216134324496797</v>
      </c>
      <c r="D57" s="6">
        <v>0.12325000524264812</v>
      </c>
      <c r="E57" s="6">
        <v>0.1402882144534203</v>
      </c>
      <c r="F57" s="6">
        <v>0.11253691185538738</v>
      </c>
      <c r="G57" s="6">
        <v>0.11421246609855285</v>
      </c>
      <c r="H57" s="6">
        <v>9.4687987777210297E-2</v>
      </c>
      <c r="I57" s="6">
        <v>5.7160421090182892E-2</v>
      </c>
      <c r="J57" s="6">
        <v>5.7745496343508222E-2</v>
      </c>
      <c r="K57" s="6">
        <v>7.5515354440834973E-2</v>
      </c>
      <c r="L57" s="6">
        <v>0.10338559684754797</v>
      </c>
      <c r="M57" s="6">
        <v>0.10983749652319763</v>
      </c>
      <c r="N57" s="6">
        <v>0.10611497651986088</v>
      </c>
      <c r="O57" s="6">
        <v>0.10998380855083195</v>
      </c>
      <c r="P57" s="6">
        <v>8.5243000852664785E-2</v>
      </c>
      <c r="Q57" s="6">
        <v>0.12972842078922139</v>
      </c>
      <c r="R57" s="6">
        <v>6.9158373244393209E-2</v>
      </c>
      <c r="S57" s="6">
        <v>7.3198080101944674E-2</v>
      </c>
      <c r="T57" s="6">
        <v>7.1048052288745459E-2</v>
      </c>
      <c r="U57" s="6">
        <v>0.1012314594415329</v>
      </c>
      <c r="V57" s="6">
        <v>0.1038431800091122</v>
      </c>
      <c r="W57" s="6">
        <v>0.10974940205568906</v>
      </c>
      <c r="X57" s="6">
        <v>0.11060222468418873</v>
      </c>
      <c r="Y57" s="6">
        <v>0.1162230432386302</v>
      </c>
      <c r="Z57" s="6">
        <v>0.10946867810817748</v>
      </c>
    </row>
    <row r="58" spans="1:26" x14ac:dyDescent="0.25">
      <c r="A58" t="s">
        <v>63</v>
      </c>
      <c r="B58" s="6">
        <v>0.26531058332000007</v>
      </c>
      <c r="C58" s="6">
        <v>0.2690212590939644</v>
      </c>
      <c r="D58" s="6">
        <v>0.28247286092544804</v>
      </c>
      <c r="E58" s="6">
        <v>0.30361289130179053</v>
      </c>
      <c r="F58" s="6">
        <v>0.26588146738284713</v>
      </c>
      <c r="G58" s="6">
        <v>0.26843259106133627</v>
      </c>
      <c r="H58" s="6">
        <v>0.23191027186407881</v>
      </c>
      <c r="I58" s="6">
        <v>0.18464631567383827</v>
      </c>
      <c r="J58" s="6">
        <v>0.17934893843869076</v>
      </c>
      <c r="K58" s="6">
        <v>0.22126702970545606</v>
      </c>
      <c r="L58" s="6">
        <v>0.24003054518365929</v>
      </c>
      <c r="M58" s="6">
        <v>0.248548557740631</v>
      </c>
      <c r="N58" s="6">
        <v>0.23780353108491004</v>
      </c>
      <c r="O58" s="6">
        <v>0.25382093320781468</v>
      </c>
      <c r="P58" s="6">
        <v>0.21283884377851298</v>
      </c>
      <c r="Q58" s="6">
        <v>0.29162290087764159</v>
      </c>
      <c r="R58" s="6">
        <v>0.19896288594692746</v>
      </c>
      <c r="S58" s="6">
        <v>0.1911532291421473</v>
      </c>
      <c r="T58" s="6">
        <v>0.1979513500854182</v>
      </c>
      <c r="U58" s="6">
        <v>0.24239398733320108</v>
      </c>
      <c r="V58" s="6">
        <v>0.24908604139591192</v>
      </c>
      <c r="W58" s="6">
        <v>0.2446453018566046</v>
      </c>
      <c r="X58" s="6">
        <v>0.25306906315008276</v>
      </c>
      <c r="Y58" s="6">
        <v>0.26050659755309713</v>
      </c>
      <c r="Z58" s="6">
        <v>0.24916662875757514</v>
      </c>
    </row>
    <row r="59" spans="1:26" x14ac:dyDescent="0.25">
      <c r="A59" t="s">
        <v>64</v>
      </c>
      <c r="B59" s="6">
        <v>0.12805035289191002</v>
      </c>
      <c r="C59" s="6">
        <v>0.12525568132419965</v>
      </c>
      <c r="D59" s="6">
        <v>0.13322144767991878</v>
      </c>
      <c r="E59" s="6">
        <v>0.15377721159962071</v>
      </c>
      <c r="F59" s="6">
        <v>0.12274849869926513</v>
      </c>
      <c r="G59" s="6">
        <v>0.11797009746403599</v>
      </c>
      <c r="H59" s="6">
        <v>0.11465211894926082</v>
      </c>
      <c r="I59" s="6">
        <v>0.11835257658000348</v>
      </c>
      <c r="J59" s="6">
        <v>0.11008940056749422</v>
      </c>
      <c r="K59" s="6">
        <v>0.10670373247963284</v>
      </c>
      <c r="L59" s="6">
        <v>0.1163791086587609</v>
      </c>
      <c r="M59" s="6">
        <v>0.12036890974901183</v>
      </c>
      <c r="N59" s="6">
        <v>0.11755038064071821</v>
      </c>
      <c r="O59" s="6">
        <v>0.12109107976675623</v>
      </c>
      <c r="P59" s="6">
        <v>0.11619342167472012</v>
      </c>
      <c r="Q59" s="6">
        <v>0.14434928286746213</v>
      </c>
      <c r="R59" s="6">
        <v>0.10978680457735432</v>
      </c>
      <c r="S59" s="6">
        <v>0.10657570454798186</v>
      </c>
      <c r="T59" s="6">
        <v>0.1040162783965289</v>
      </c>
      <c r="U59" s="6">
        <v>0.11241340152931603</v>
      </c>
      <c r="V59" s="6">
        <v>0.11089591841667172</v>
      </c>
      <c r="W59" s="6">
        <v>0.11089827400259473</v>
      </c>
      <c r="X59" s="6">
        <v>0.11370642733127978</v>
      </c>
      <c r="Y59" s="6">
        <v>0.11575698011287529</v>
      </c>
      <c r="Z59" s="6">
        <v>0.11638275648191278</v>
      </c>
    </row>
    <row r="60" spans="1:26" x14ac:dyDescent="0.25">
      <c r="A60" t="s">
        <v>65</v>
      </c>
      <c r="B60" s="6">
        <v>0.20077262924292083</v>
      </c>
      <c r="C60" s="6">
        <v>0.19743144466805621</v>
      </c>
      <c r="D60" s="6">
        <v>0.20347017590903155</v>
      </c>
      <c r="E60" s="6">
        <v>0.22666979814292221</v>
      </c>
      <c r="F60" s="6">
        <v>0.19584208115107959</v>
      </c>
      <c r="G60" s="6">
        <v>0.19912133326509304</v>
      </c>
      <c r="H60" s="6">
        <v>0.20307464959947244</v>
      </c>
      <c r="I60" s="6">
        <v>0.19431045669033092</v>
      </c>
      <c r="J60" s="6">
        <v>0.18558407016996481</v>
      </c>
      <c r="K60" s="6">
        <v>0.17964944622002962</v>
      </c>
      <c r="L60" s="6">
        <v>0.19185937953798168</v>
      </c>
      <c r="M60" s="6">
        <v>0.19965903934259502</v>
      </c>
      <c r="N60" s="6">
        <v>0.19100606455020305</v>
      </c>
      <c r="O60" s="6">
        <v>0.19782271448505401</v>
      </c>
      <c r="P60" s="6">
        <v>0.19972608488297522</v>
      </c>
      <c r="Q60" s="6">
        <v>0.22660737722497409</v>
      </c>
      <c r="R60" s="6">
        <v>0.19758073707041066</v>
      </c>
      <c r="S60" s="6">
        <v>0.19427021228980898</v>
      </c>
      <c r="T60" s="6">
        <v>0.19552713047167927</v>
      </c>
      <c r="U60" s="6">
        <v>0.19280133278163686</v>
      </c>
      <c r="V60" s="6">
        <v>0.194966612697478</v>
      </c>
      <c r="W60" s="6">
        <v>0.19107200029633856</v>
      </c>
      <c r="X60" s="6">
        <v>0.19728346485353582</v>
      </c>
      <c r="Y60" s="6">
        <v>0.19325617675230872</v>
      </c>
      <c r="Z60" s="6">
        <v>0.200365213234347</v>
      </c>
    </row>
    <row r="61" spans="1:26" x14ac:dyDescent="0.25">
      <c r="A61" t="s">
        <v>66</v>
      </c>
      <c r="B61" s="6">
        <v>8.685732251698329E-2</v>
      </c>
      <c r="C61" s="6">
        <v>8.7875372144431266E-2</v>
      </c>
      <c r="D61" s="6">
        <v>8.9733266940856204E-2</v>
      </c>
      <c r="E61" s="6">
        <v>0.10472559481159582</v>
      </c>
      <c r="F61" s="6">
        <v>7.6518484195677694E-2</v>
      </c>
      <c r="G61" s="6">
        <v>7.9541980754735661E-2</v>
      </c>
      <c r="H61" s="6">
        <v>5.7100477721201942E-2</v>
      </c>
      <c r="I61" s="6">
        <v>2.1615140174882023E-2</v>
      </c>
      <c r="J61" s="6">
        <v>2.2614798705188021E-2</v>
      </c>
      <c r="K61" s="6">
        <v>4.147596052841452E-2</v>
      </c>
      <c r="L61" s="6">
        <v>6.4546761304397848E-2</v>
      </c>
      <c r="M61" s="6">
        <v>7.4379335309951861E-2</v>
      </c>
      <c r="N61" s="6">
        <v>6.8103447923465454E-2</v>
      </c>
      <c r="O61" s="6">
        <v>6.3981882630784179E-2</v>
      </c>
      <c r="P61" s="6">
        <v>4.5608869610110798E-2</v>
      </c>
      <c r="Q61" s="6">
        <v>8.8187526231818858E-2</v>
      </c>
      <c r="R61" s="6">
        <v>3.4990479858196345E-2</v>
      </c>
      <c r="S61" s="6">
        <v>3.6276011659508507E-2</v>
      </c>
      <c r="T61" s="6">
        <v>3.5892107300790156E-2</v>
      </c>
      <c r="U61" s="6">
        <v>6.079232766005848E-2</v>
      </c>
      <c r="V61" s="6">
        <v>6.5694141720161192E-2</v>
      </c>
      <c r="W61" s="6">
        <v>6.7749844787356919E-2</v>
      </c>
      <c r="X61" s="6">
        <v>7.1393890099279989E-2</v>
      </c>
      <c r="Y61" s="6">
        <v>7.5160543115346243E-2</v>
      </c>
      <c r="Z61" s="6">
        <v>6.9754581643284352E-2</v>
      </c>
    </row>
    <row r="62" spans="1:26" x14ac:dyDescent="0.25">
      <c r="A62" t="s">
        <v>67</v>
      </c>
      <c r="B62" s="6">
        <v>0.24199721033605234</v>
      </c>
      <c r="C62" s="6">
        <v>0.24020441609172041</v>
      </c>
      <c r="D62" s="6">
        <v>0.25095350898604096</v>
      </c>
      <c r="E62" s="6">
        <v>0.27433278968623981</v>
      </c>
      <c r="F62" s="6">
        <v>0.24337788586436743</v>
      </c>
      <c r="G62" s="6">
        <v>0.24378743157311644</v>
      </c>
      <c r="H62" s="6">
        <v>0.21927892749181255</v>
      </c>
      <c r="I62" s="6">
        <v>0.19749625612942065</v>
      </c>
      <c r="J62" s="6">
        <v>0.18615404787545956</v>
      </c>
      <c r="K62" s="6">
        <v>0.1984055742927846</v>
      </c>
      <c r="L62" s="6">
        <v>0.22866894744523134</v>
      </c>
      <c r="M62" s="6">
        <v>0.24068803455320961</v>
      </c>
      <c r="N62" s="6">
        <v>0.22547482480860145</v>
      </c>
      <c r="O62" s="6">
        <v>0.23191511846530352</v>
      </c>
      <c r="P62" s="6">
        <v>0.20448622966284533</v>
      </c>
      <c r="Q62" s="6">
        <v>0.25643780678906908</v>
      </c>
      <c r="R62" s="6">
        <v>0.1884131304833325</v>
      </c>
      <c r="S62" s="6">
        <v>0.19166084385257223</v>
      </c>
      <c r="T62" s="6">
        <v>0.18762139824264584</v>
      </c>
      <c r="U62" s="6">
        <v>0.21518089783455732</v>
      </c>
      <c r="V62" s="6">
        <v>0.22464437297043113</v>
      </c>
      <c r="W62" s="6">
        <v>0.23027934641067002</v>
      </c>
      <c r="X62" s="6">
        <v>0.23204190055028587</v>
      </c>
      <c r="Y62" s="6">
        <v>0.24142684244857671</v>
      </c>
      <c r="Z62" s="6">
        <v>0.22951692064385595</v>
      </c>
    </row>
    <row r="63" spans="1:26" x14ac:dyDescent="0.25">
      <c r="A63" t="s">
        <v>68</v>
      </c>
      <c r="B63" s="6">
        <v>0.25622647606330368</v>
      </c>
      <c r="C63" s="6">
        <v>0.26872015164094909</v>
      </c>
      <c r="D63" s="6">
        <v>0.28054630986357432</v>
      </c>
      <c r="E63" s="6">
        <v>0.28822288024357662</v>
      </c>
      <c r="F63" s="6">
        <v>0.25906502398694714</v>
      </c>
      <c r="G63" s="6">
        <v>0.26705641068841268</v>
      </c>
      <c r="H63" s="6">
        <v>0.2359006206502603</v>
      </c>
      <c r="I63" s="6">
        <v>0.18404911091756515</v>
      </c>
      <c r="J63" s="6">
        <v>0.17067977511146287</v>
      </c>
      <c r="K63" s="6">
        <v>0.17403889082485818</v>
      </c>
      <c r="L63" s="6">
        <v>0.23384687476291965</v>
      </c>
      <c r="M63" s="6">
        <v>0.2735560683747611</v>
      </c>
      <c r="N63" s="6">
        <v>0.26762938040023071</v>
      </c>
      <c r="O63" s="6">
        <v>0.25168901472885036</v>
      </c>
      <c r="P63" s="6">
        <v>0.20584441809164961</v>
      </c>
      <c r="Q63" s="6">
        <v>0.25452080679887495</v>
      </c>
      <c r="R63" s="6">
        <v>0.189266559844916</v>
      </c>
      <c r="S63" s="6">
        <v>0.18954611057783394</v>
      </c>
      <c r="T63" s="6">
        <v>0.18461598180869629</v>
      </c>
      <c r="U63" s="6">
        <v>0.21913459056748072</v>
      </c>
      <c r="V63" s="6">
        <v>0.2505525592067816</v>
      </c>
      <c r="W63" s="6">
        <v>0.27496250056319693</v>
      </c>
      <c r="X63" s="6">
        <v>0.28221436020901158</v>
      </c>
      <c r="Y63" s="6">
        <v>0.2956899581678421</v>
      </c>
      <c r="Z63" s="6">
        <v>0.28752502629074189</v>
      </c>
    </row>
  </sheetData>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5ED4E-4410-2444-97DE-C54C8B5C44FA}">
  <dimension ref="A1:O77"/>
  <sheetViews>
    <sheetView topLeftCell="J1" workbookViewId="0">
      <selection activeCell="H6" sqref="H6"/>
    </sheetView>
  </sheetViews>
  <sheetFormatPr defaultColWidth="11.5703125" defaultRowHeight="15" x14ac:dyDescent="0.25"/>
  <cols>
    <col min="13" max="13" width="12" bestFit="1" customWidth="1"/>
  </cols>
  <sheetData>
    <row r="1" spans="1:15" x14ac:dyDescent="0.25">
      <c r="B1" s="11">
        <v>43709</v>
      </c>
      <c r="C1" s="11" t="s">
        <v>95</v>
      </c>
      <c r="D1" s="11">
        <v>44440</v>
      </c>
      <c r="E1" s="11" t="s">
        <v>95</v>
      </c>
      <c r="F1" t="s">
        <v>106</v>
      </c>
      <c r="G1" s="11" t="s">
        <v>95</v>
      </c>
      <c r="H1" s="11" t="s">
        <v>113</v>
      </c>
      <c r="I1" s="21" t="s">
        <v>92</v>
      </c>
      <c r="M1" s="19"/>
    </row>
    <row r="2" spans="1:15" x14ac:dyDescent="0.25">
      <c r="A2" t="s">
        <v>7</v>
      </c>
      <c r="B2" s="6">
        <f>'Share city centre spend offline'!J2</f>
        <v>0.1911126486070289</v>
      </c>
      <c r="C2" s="25">
        <f>RANK(B2,$B$2:$B$63,0)</f>
        <v>25</v>
      </c>
      <c r="D2" s="6">
        <f>'Share city centre spend offline'!AH2</f>
        <v>0.17065743856392054</v>
      </c>
      <c r="E2" s="25">
        <f>RANK(D2,$D$2:$D$63,0)</f>
        <v>26</v>
      </c>
      <c r="F2" s="20">
        <f>(D2-B2)*100</f>
        <v>-2.0455210043108352</v>
      </c>
      <c r="G2">
        <f>RANK(F2,$F$2:$F$63,1)</f>
        <v>8</v>
      </c>
      <c r="H2" s="6">
        <f>VLOOKUP(A2,'City centre offline (analysis)'!$AO$3:$AP$64,2,FALSE)</f>
        <v>0.81383853437807896</v>
      </c>
      <c r="I2">
        <v>1</v>
      </c>
      <c r="J2" t="str">
        <f>INDEX($A$2:$A$63,MATCH(I2,$C$2:$C$63,0))</f>
        <v>Blackburn</v>
      </c>
      <c r="K2" s="6">
        <f>INDEX($B$2:$B$63,MATCH(I2,$C$2:$C$63,0))</f>
        <v>0.29223828925565215</v>
      </c>
      <c r="L2" s="25">
        <f t="shared" ref="L2:L9" si="0">L3-1</f>
        <v>53</v>
      </c>
      <c r="M2" t="str">
        <f>INDEX($A$2:$A$63,MATCH(L2,$C$2:$C$63,0))</f>
        <v>Chatham</v>
      </c>
      <c r="N2" s="6">
        <f>INDEX($B$2:$B$63,MATCH(L2,$C$2:$C$63,0))</f>
        <v>9.0768326997026277E-2</v>
      </c>
      <c r="O2" s="6"/>
    </row>
    <row r="3" spans="1:15" x14ac:dyDescent="0.25">
      <c r="A3" t="s">
        <v>8</v>
      </c>
      <c r="B3" s="6">
        <f>'Share city centre spend offline'!J3</f>
        <v>1.7038742749999763E-2</v>
      </c>
      <c r="C3" s="25">
        <f t="shared" ref="C3:C63" si="1">RANK(B3,$B$2:$B$63,0)</f>
        <v>62</v>
      </c>
      <c r="D3" s="6">
        <f>'Share city centre spend offline'!AH3</f>
        <v>1.7001811565829705E-2</v>
      </c>
      <c r="E3" s="25">
        <f t="shared" ref="E3:E63" si="2">RANK(D3,$D$2:$D$63,0)</f>
        <v>62</v>
      </c>
      <c r="F3" s="20">
        <f t="shared" ref="F3:F62" si="3">(D3-B3)*100</f>
        <v>-3.693118417005814E-3</v>
      </c>
      <c r="G3">
        <f t="shared" ref="G3:G63" si="4">RANK(F3,$F$2:$F$63,1)</f>
        <v>58</v>
      </c>
      <c r="H3" s="6">
        <f>VLOOKUP(A3,'City centre offline (analysis)'!$AO$3:$AP$64,2,FALSE)</f>
        <v>0.92773581933138005</v>
      </c>
      <c r="I3">
        <v>2</v>
      </c>
      <c r="J3" t="str">
        <f t="shared" ref="J3:J11" si="5">INDEX($A$2:$A$63,MATCH(I3,$C$2:$C$63,0))</f>
        <v>Liverpool</v>
      </c>
      <c r="K3" s="6">
        <f t="shared" ref="K3:K11" si="6">INDEX($B$2:$B$63,MATCH(I3,$C$2:$C$63,0))</f>
        <v>0.26649038642880513</v>
      </c>
      <c r="L3" s="25">
        <f t="shared" si="0"/>
        <v>54</v>
      </c>
      <c r="M3" t="str">
        <f t="shared" ref="M3:M11" si="7">INDEX($A$2:$A$63,MATCH(L3,$C$2:$C$63,0))</f>
        <v>Wigan</v>
      </c>
      <c r="N3" s="6">
        <f t="shared" ref="N3:N11" si="8">INDEX($B$2:$B$63,MATCH(L3,$C$2:$C$63,0))</f>
        <v>8.685732251698329E-2</v>
      </c>
      <c r="O3" s="6"/>
    </row>
    <row r="4" spans="1:15" x14ac:dyDescent="0.25">
      <c r="A4" t="s">
        <v>9</v>
      </c>
      <c r="B4" s="6">
        <f>'Share city centre spend offline'!J4</f>
        <v>0.11156690640564219</v>
      </c>
      <c r="C4" s="25">
        <f t="shared" si="1"/>
        <v>48</v>
      </c>
      <c r="D4" s="6">
        <f>'Share city centre spend offline'!AH4</f>
        <v>0.10798126725310946</v>
      </c>
      <c r="E4" s="25">
        <f t="shared" si="2"/>
        <v>42</v>
      </c>
      <c r="F4" s="20">
        <f t="shared" si="3"/>
        <v>-0.3585639152532738</v>
      </c>
      <c r="G4">
        <f t="shared" si="4"/>
        <v>49</v>
      </c>
      <c r="H4" s="6">
        <f>VLOOKUP(A4,'City centre offline (analysis)'!$AO$3:$AP$64,2,FALSE)</f>
        <v>1.1123314709941901</v>
      </c>
      <c r="I4">
        <v>3</v>
      </c>
      <c r="J4" t="str">
        <f t="shared" si="5"/>
        <v>Telford</v>
      </c>
      <c r="K4" s="6">
        <f t="shared" si="6"/>
        <v>0.26531058332000007</v>
      </c>
      <c r="L4" s="25">
        <f t="shared" si="0"/>
        <v>55</v>
      </c>
      <c r="M4" t="str">
        <f t="shared" si="7"/>
        <v>Stoke</v>
      </c>
      <c r="N4" s="6">
        <f t="shared" si="8"/>
        <v>8.1770512670648554E-2</v>
      </c>
      <c r="O4" s="6"/>
    </row>
    <row r="5" spans="1:15" x14ac:dyDescent="0.25">
      <c r="A5" t="s">
        <v>10</v>
      </c>
      <c r="B5" s="6">
        <f>'Share city centre spend offline'!J5</f>
        <v>0.12255396811826187</v>
      </c>
      <c r="C5" s="25">
        <f t="shared" si="1"/>
        <v>44</v>
      </c>
      <c r="D5" s="6">
        <f>'Share city centre spend offline'!AH5</f>
        <v>0.10652783726312402</v>
      </c>
      <c r="E5" s="25">
        <f t="shared" si="2"/>
        <v>43</v>
      </c>
      <c r="F5" s="20">
        <f t="shared" si="3"/>
        <v>-1.6026130855137848</v>
      </c>
      <c r="G5">
        <f t="shared" si="4"/>
        <v>22</v>
      </c>
      <c r="H5" s="6">
        <f>VLOOKUP(A5,'City centre offline (analysis)'!$AO$3:$AP$64,2,FALSE)</f>
        <v>0.82728398000615799</v>
      </c>
      <c r="I5">
        <v>4</v>
      </c>
      <c r="J5" t="str">
        <f t="shared" si="5"/>
        <v>Huddersfield</v>
      </c>
      <c r="K5" s="6">
        <f t="shared" si="6"/>
        <v>0.25756404309326025</v>
      </c>
      <c r="L5" s="25">
        <f t="shared" si="0"/>
        <v>56</v>
      </c>
      <c r="M5" t="str">
        <f t="shared" si="7"/>
        <v>Bournemouth</v>
      </c>
      <c r="N5" s="6">
        <f t="shared" si="8"/>
        <v>7.9393561655616299E-2</v>
      </c>
      <c r="O5" s="6"/>
    </row>
    <row r="6" spans="1:15" x14ac:dyDescent="0.25">
      <c r="A6" t="s">
        <v>11</v>
      </c>
      <c r="B6" s="6">
        <f>'Share city centre spend offline'!J6</f>
        <v>5.9613693298236466E-2</v>
      </c>
      <c r="C6" s="25">
        <f t="shared" si="1"/>
        <v>59</v>
      </c>
      <c r="D6" s="6">
        <f>'Share city centre spend offline'!AH6</f>
        <v>4.989654312725527E-2</v>
      </c>
      <c r="E6" s="25">
        <f t="shared" si="2"/>
        <v>60</v>
      </c>
      <c r="F6" s="20">
        <f t="shared" si="3"/>
        <v>-0.97171501709811947</v>
      </c>
      <c r="G6">
        <f t="shared" si="4"/>
        <v>41</v>
      </c>
      <c r="H6" s="6">
        <f>VLOOKUP(A6,'City centre offline (analysis)'!$AO$3:$AP$64,2,FALSE)</f>
        <v>0.89516399125452895</v>
      </c>
      <c r="I6">
        <v>5</v>
      </c>
      <c r="J6" t="str">
        <f t="shared" si="5"/>
        <v>York</v>
      </c>
      <c r="K6" s="6">
        <f t="shared" si="6"/>
        <v>0.25622647606330368</v>
      </c>
      <c r="L6" s="25">
        <f t="shared" si="0"/>
        <v>57</v>
      </c>
      <c r="M6" t="str">
        <f t="shared" si="7"/>
        <v>Portsmouth</v>
      </c>
      <c r="N6" s="6">
        <f t="shared" si="8"/>
        <v>7.0844638694703352E-2</v>
      </c>
      <c r="O6" s="6"/>
    </row>
    <row r="7" spans="1:15" x14ac:dyDescent="0.25">
      <c r="A7" t="s">
        <v>12</v>
      </c>
      <c r="B7" s="6">
        <f>'Share city centre spend offline'!J7</f>
        <v>0.11158378295641894</v>
      </c>
      <c r="C7" s="25">
        <f t="shared" si="1"/>
        <v>47</v>
      </c>
      <c r="D7" s="6">
        <f>'Share city centre spend offline'!AH7</f>
        <v>9.1149729218871794E-2</v>
      </c>
      <c r="E7" s="25">
        <f t="shared" si="2"/>
        <v>50</v>
      </c>
      <c r="F7" s="20">
        <f t="shared" si="3"/>
        <v>-2.0434053737547142</v>
      </c>
      <c r="G7">
        <f t="shared" si="4"/>
        <v>9</v>
      </c>
      <c r="H7" s="6">
        <f>VLOOKUP(A7,'City centre offline (analysis)'!$AO$3:$AP$64,2,FALSE)</f>
        <v>0.79162553156301196</v>
      </c>
      <c r="I7">
        <v>6</v>
      </c>
      <c r="J7" t="str">
        <f t="shared" si="5"/>
        <v>Brighton</v>
      </c>
      <c r="K7" s="6">
        <f t="shared" si="6"/>
        <v>0.24940547063135332</v>
      </c>
      <c r="L7" s="25">
        <f t="shared" si="0"/>
        <v>58</v>
      </c>
      <c r="M7" t="str">
        <f t="shared" si="7"/>
        <v>Bradford</v>
      </c>
      <c r="N7" s="6">
        <f t="shared" si="8"/>
        <v>7.0076121185934676E-2</v>
      </c>
      <c r="O7" s="6"/>
    </row>
    <row r="8" spans="1:15" x14ac:dyDescent="0.25">
      <c r="A8" t="s">
        <v>13</v>
      </c>
      <c r="B8" s="6">
        <f>'Share city centre spend offline'!J8</f>
        <v>0.29223828925565215</v>
      </c>
      <c r="C8" s="25">
        <f t="shared" si="1"/>
        <v>1</v>
      </c>
      <c r="D8" s="6">
        <f>'Share city centre spend offline'!AH8</f>
        <v>0.27502597237679249</v>
      </c>
      <c r="E8" s="25">
        <f t="shared" si="2"/>
        <v>2</v>
      </c>
      <c r="F8" s="20">
        <f t="shared" si="3"/>
        <v>-1.7212316878859657</v>
      </c>
      <c r="G8">
        <f t="shared" si="4"/>
        <v>17</v>
      </c>
      <c r="H8" s="6">
        <f>VLOOKUP(A8,'City centre offline (analysis)'!$AO$3:$AP$64,2,FALSE)</f>
        <v>0.97809234669966605</v>
      </c>
      <c r="I8">
        <v>7</v>
      </c>
      <c r="J8" t="str">
        <f t="shared" si="5"/>
        <v>Norwich</v>
      </c>
      <c r="K8" s="6">
        <f t="shared" si="6"/>
        <v>0.24434137434273637</v>
      </c>
      <c r="L8" s="25">
        <f t="shared" si="0"/>
        <v>59</v>
      </c>
      <c r="M8" t="str">
        <f t="shared" si="7"/>
        <v>Birkenhead</v>
      </c>
      <c r="N8" s="6">
        <f t="shared" si="8"/>
        <v>5.9613693298236466E-2</v>
      </c>
      <c r="O8" s="6"/>
    </row>
    <row r="9" spans="1:15" x14ac:dyDescent="0.25">
      <c r="A9" t="s">
        <v>14</v>
      </c>
      <c r="B9" s="6">
        <f>'Share city centre spend offline'!J9</f>
        <v>0.15085024289909837</v>
      </c>
      <c r="C9" s="25">
        <f t="shared" si="1"/>
        <v>34</v>
      </c>
      <c r="D9" s="6">
        <f>'Share city centre spend offline'!AH9</f>
        <v>0.14015454913322031</v>
      </c>
      <c r="E9" s="25">
        <f t="shared" si="2"/>
        <v>32</v>
      </c>
      <c r="F9" s="20">
        <f t="shared" si="3"/>
        <v>-1.0695693765878063</v>
      </c>
      <c r="G9">
        <f t="shared" si="4"/>
        <v>36</v>
      </c>
      <c r="H9" s="6">
        <f>VLOOKUP(A9,'City centre offline (analysis)'!$AO$3:$AP$64,2,FALSE)</f>
        <v>1.16913153325644</v>
      </c>
      <c r="I9">
        <v>8</v>
      </c>
      <c r="J9" t="str">
        <f t="shared" si="5"/>
        <v>Worthing</v>
      </c>
      <c r="K9" s="6">
        <f t="shared" si="6"/>
        <v>0.24199721033605234</v>
      </c>
      <c r="L9" s="25">
        <f t="shared" si="0"/>
        <v>60</v>
      </c>
      <c r="M9" t="str">
        <f t="shared" si="7"/>
        <v>Edinburgh</v>
      </c>
      <c r="N9" s="6">
        <f t="shared" si="8"/>
        <v>5.1911721914072124E-2</v>
      </c>
      <c r="O9" s="6"/>
    </row>
    <row r="10" spans="1:15" x14ac:dyDescent="0.25">
      <c r="A10" t="s">
        <v>15</v>
      </c>
      <c r="B10" s="6">
        <f>'Share city centre spend offline'!J10</f>
        <v>7.9393561655616299E-2</v>
      </c>
      <c r="C10" s="25">
        <f t="shared" si="1"/>
        <v>56</v>
      </c>
      <c r="D10" s="6">
        <f>'Share city centre spend offline'!AH10</f>
        <v>8.1303143031746225E-2</v>
      </c>
      <c r="E10" s="25">
        <f t="shared" si="2"/>
        <v>54</v>
      </c>
      <c r="F10" s="20">
        <f t="shared" si="3"/>
        <v>0.19095813761299263</v>
      </c>
      <c r="G10">
        <f t="shared" si="4"/>
        <v>59</v>
      </c>
      <c r="H10" s="6">
        <f>VLOOKUP(A10,'City centre offline (analysis)'!$AO$3:$AP$64,2,FALSE)</f>
        <v>1.0734231329333599</v>
      </c>
      <c r="I10">
        <v>9</v>
      </c>
      <c r="J10" t="str">
        <f t="shared" si="5"/>
        <v>Dundee</v>
      </c>
      <c r="K10" s="6">
        <f t="shared" si="6"/>
        <v>0.22766207955466544</v>
      </c>
      <c r="L10" s="25">
        <f>L11-1</f>
        <v>61</v>
      </c>
      <c r="M10" t="str">
        <f t="shared" si="7"/>
        <v>Middlesbrough</v>
      </c>
      <c r="N10" s="6">
        <f t="shared" si="8"/>
        <v>2.5707826931488792E-2</v>
      </c>
      <c r="O10" s="6"/>
    </row>
    <row r="11" spans="1:15" x14ac:dyDescent="0.25">
      <c r="A11" t="s">
        <v>16</v>
      </c>
      <c r="B11" s="6">
        <f>'Share city centre spend offline'!J11</f>
        <v>7.0076121185934676E-2</v>
      </c>
      <c r="C11" s="25">
        <f t="shared" si="1"/>
        <v>58</v>
      </c>
      <c r="D11" s="6">
        <f>'Share city centre spend offline'!AH11</f>
        <v>5.5735879696283755E-2</v>
      </c>
      <c r="E11" s="25">
        <f t="shared" si="2"/>
        <v>59</v>
      </c>
      <c r="F11" s="20">
        <f t="shared" si="3"/>
        <v>-1.434024148965092</v>
      </c>
      <c r="G11">
        <f t="shared" si="4"/>
        <v>26</v>
      </c>
      <c r="H11" s="6">
        <f>VLOOKUP(A11,'City centre offline (analysis)'!$AO$3:$AP$64,2,FALSE)</f>
        <v>0.86047315683473802</v>
      </c>
      <c r="I11">
        <v>10</v>
      </c>
      <c r="J11" t="str">
        <f t="shared" si="5"/>
        <v>Burnley</v>
      </c>
      <c r="K11" s="6">
        <f t="shared" si="6"/>
        <v>0.22682799739343257</v>
      </c>
      <c r="L11" s="25">
        <v>62</v>
      </c>
      <c r="M11" t="str">
        <f t="shared" si="7"/>
        <v>Aldershot</v>
      </c>
      <c r="N11" s="6">
        <f t="shared" si="8"/>
        <v>1.7038742749999763E-2</v>
      </c>
      <c r="O11" s="6"/>
    </row>
    <row r="12" spans="1:15" x14ac:dyDescent="0.25">
      <c r="A12" t="s">
        <v>17</v>
      </c>
      <c r="B12" s="6">
        <f>'Share city centre spend offline'!J12</f>
        <v>0.24940547063135332</v>
      </c>
      <c r="C12" s="25">
        <f t="shared" si="1"/>
        <v>6</v>
      </c>
      <c r="D12" s="6">
        <f>'Share city centre spend offline'!AH12</f>
        <v>0.24760222878932289</v>
      </c>
      <c r="E12" s="25">
        <f t="shared" si="2"/>
        <v>6</v>
      </c>
      <c r="F12" s="20">
        <f t="shared" si="3"/>
        <v>-0.18032418420304286</v>
      </c>
      <c r="G12">
        <f t="shared" si="4"/>
        <v>53</v>
      </c>
      <c r="H12" s="6">
        <f>VLOOKUP(A12,'City centre offline (analysis)'!$AO$3:$AP$64,2,FALSE)</f>
        <v>0.99368667987728798</v>
      </c>
      <c r="M12" s="6"/>
    </row>
    <row r="13" spans="1:15" x14ac:dyDescent="0.25">
      <c r="A13" t="s">
        <v>18</v>
      </c>
      <c r="B13" s="6">
        <f>'Share city centre spend offline'!J13</f>
        <v>0.13418573467438638</v>
      </c>
      <c r="C13" s="25">
        <f t="shared" si="1"/>
        <v>36</v>
      </c>
      <c r="D13" s="6">
        <f>'Share city centre spend offline'!AH13</f>
        <v>0.12485561232287772</v>
      </c>
      <c r="E13" s="25">
        <f t="shared" si="2"/>
        <v>38</v>
      </c>
      <c r="F13" s="20">
        <f t="shared" si="3"/>
        <v>-0.93301223515086651</v>
      </c>
      <c r="G13">
        <f t="shared" si="4"/>
        <v>42</v>
      </c>
      <c r="H13" s="6">
        <f>VLOOKUP(A13,'City centre offline (analysis)'!$AO$3:$AP$64,2,FALSE)</f>
        <v>0.89740709155509402</v>
      </c>
      <c r="M13" s="6"/>
    </row>
    <row r="14" spans="1:15" x14ac:dyDescent="0.25">
      <c r="A14" t="s">
        <v>19</v>
      </c>
      <c r="B14" s="6">
        <f>'Share city centre spend offline'!J14</f>
        <v>0.22682799739343257</v>
      </c>
      <c r="C14" s="25">
        <f t="shared" si="1"/>
        <v>10</v>
      </c>
      <c r="D14" s="6">
        <f>'Share city centre spend offline'!AH14</f>
        <v>0.21234741052546952</v>
      </c>
      <c r="E14" s="25">
        <f t="shared" si="2"/>
        <v>10</v>
      </c>
      <c r="F14" s="20">
        <f t="shared" si="3"/>
        <v>-1.4480586867963052</v>
      </c>
      <c r="G14">
        <f t="shared" si="4"/>
        <v>25</v>
      </c>
      <c r="H14" s="6">
        <f>VLOOKUP(A14,'City centre offline (analysis)'!$AO$3:$AP$64,2,FALSE)</f>
        <v>1.01416990880036</v>
      </c>
      <c r="I14" s="21" t="s">
        <v>93</v>
      </c>
      <c r="M14" s="6"/>
    </row>
    <row r="15" spans="1:15" x14ac:dyDescent="0.25">
      <c r="A15" t="s">
        <v>20</v>
      </c>
      <c r="B15" s="6">
        <f>'Share city centre spend offline'!J15</f>
        <v>0.22297963867270004</v>
      </c>
      <c r="C15" s="25">
        <f t="shared" si="1"/>
        <v>11</v>
      </c>
      <c r="D15" s="6">
        <f>'Share city centre spend offline'!AH15</f>
        <v>0.2205673415584733</v>
      </c>
      <c r="E15" s="25">
        <f t="shared" si="2"/>
        <v>9</v>
      </c>
      <c r="F15" s="20">
        <f t="shared" si="3"/>
        <v>-0.24122971142267469</v>
      </c>
      <c r="G15">
        <f t="shared" si="4"/>
        <v>52</v>
      </c>
      <c r="H15" s="6">
        <f>VLOOKUP(A15,'City centre offline (analysis)'!$AO$3:$AP$64,2,FALSE)</f>
        <v>0.82912534192667797</v>
      </c>
      <c r="I15" s="21"/>
      <c r="M15" s="22"/>
    </row>
    <row r="16" spans="1:15" x14ac:dyDescent="0.25">
      <c r="A16" t="s">
        <v>21</v>
      </c>
      <c r="B16" s="6">
        <f>'Share city centre spend offline'!J16</f>
        <v>0.19138068097570915</v>
      </c>
      <c r="C16" s="25">
        <f t="shared" si="1"/>
        <v>24</v>
      </c>
      <c r="D16" s="6">
        <f>'Share city centre spend offline'!AH16</f>
        <v>0.17312144310081207</v>
      </c>
      <c r="E16" s="25">
        <f t="shared" si="2"/>
        <v>25</v>
      </c>
      <c r="F16" s="20">
        <f t="shared" si="3"/>
        <v>-1.8259237874897083</v>
      </c>
      <c r="G16">
        <f t="shared" si="4"/>
        <v>13</v>
      </c>
      <c r="H16" s="6">
        <f>VLOOKUP(A16,'City centre offline (analysis)'!$AO$3:$AP$64,2,FALSE)</f>
        <v>0.84913189423629798</v>
      </c>
      <c r="I16">
        <v>1</v>
      </c>
      <c r="J16" t="str">
        <f>INDEX($A$2:$A$63,MATCH(I16,$E$2:$E$63,0))</f>
        <v>York</v>
      </c>
      <c r="K16" s="6">
        <f>INDEX($D$2:$D$63,MATCH(I16,$E$2:$E$63,0))</f>
        <v>0.28752502629074189</v>
      </c>
      <c r="L16">
        <v>53</v>
      </c>
      <c r="M16" t="str">
        <f>INDEX($A$2:$A$63,MATCH(L16,$E$2:$E$63,0))</f>
        <v>Newport</v>
      </c>
      <c r="N16" s="6">
        <f>INDEX($B$2:$B$63,MATCH(L16,$E$2:$E$63,0))</f>
        <v>9.1310340211389604E-2</v>
      </c>
    </row>
    <row r="17" spans="1:14" x14ac:dyDescent="0.25">
      <c r="A17" t="s">
        <v>22</v>
      </c>
      <c r="B17" s="6">
        <f>'Share city centre spend offline'!J17</f>
        <v>9.0768326997026277E-2</v>
      </c>
      <c r="C17" s="25">
        <f t="shared" si="1"/>
        <v>53</v>
      </c>
      <c r="D17" s="6">
        <f>'Share city centre spend offline'!AH17</f>
        <v>8.3965522072566107E-2</v>
      </c>
      <c r="E17" s="25">
        <f t="shared" si="2"/>
        <v>51</v>
      </c>
      <c r="F17" s="20">
        <f t="shared" si="3"/>
        <v>-0.68028049244601707</v>
      </c>
      <c r="G17">
        <f t="shared" si="4"/>
        <v>48</v>
      </c>
      <c r="H17" s="6">
        <f>VLOOKUP(A17,'City centre offline (analysis)'!$AO$3:$AP$64,2,FALSE)</f>
        <v>0.87751285837066395</v>
      </c>
      <c r="I17">
        <v>2</v>
      </c>
      <c r="J17" t="str">
        <f t="shared" ref="J17:J25" si="9">INDEX($A$2:$A$63,MATCH(I17,$E$2:$E$63,0))</f>
        <v>Blackburn</v>
      </c>
      <c r="K17" s="6">
        <f t="shared" ref="K17:K25" si="10">INDEX($D$2:$D$63,MATCH(I17,$E$2:$E$63,0))</f>
        <v>0.27502597237679249</v>
      </c>
      <c r="L17">
        <v>54</v>
      </c>
      <c r="M17" t="str">
        <f t="shared" ref="M17:M25" si="11">INDEX($A$2:$A$63,MATCH(L17,$E$2:$E$63,0))</f>
        <v>Bournemouth</v>
      </c>
      <c r="N17" s="6">
        <f t="shared" ref="N17:N25" si="12">INDEX($B$2:$B$63,MATCH(L17,$E$2:$E$63,0))</f>
        <v>7.9393561655616299E-2</v>
      </c>
    </row>
    <row r="18" spans="1:14" x14ac:dyDescent="0.25">
      <c r="A18" t="s">
        <v>23</v>
      </c>
      <c r="B18" s="6">
        <f>'Share city centre spend offline'!J18</f>
        <v>0.1298456220930414</v>
      </c>
      <c r="C18" s="25">
        <f t="shared" si="1"/>
        <v>37</v>
      </c>
      <c r="D18" s="6">
        <f>'Share city centre spend offline'!AH18</f>
        <v>9.8418991617627211E-2</v>
      </c>
      <c r="E18" s="25">
        <f t="shared" si="2"/>
        <v>46</v>
      </c>
      <c r="F18" s="20">
        <f>(D18-B18)*100</f>
        <v>-3.142663047541419</v>
      </c>
      <c r="G18">
        <f t="shared" si="4"/>
        <v>2</v>
      </c>
      <c r="H18" s="6">
        <f>VLOOKUP(A18,'City centre offline (analysis)'!$AO$3:$AP$64,2,FALSE)</f>
        <v>0.76812817956173796</v>
      </c>
      <c r="I18">
        <v>3</v>
      </c>
      <c r="J18" t="str">
        <f t="shared" si="9"/>
        <v>Liverpool</v>
      </c>
      <c r="K18" s="6">
        <f t="shared" si="10"/>
        <v>0.25890051046156543</v>
      </c>
      <c r="L18">
        <v>55</v>
      </c>
      <c r="M18" t="str">
        <f t="shared" si="11"/>
        <v>Wigan</v>
      </c>
      <c r="N18" s="6">
        <f t="shared" si="12"/>
        <v>8.685732251698329E-2</v>
      </c>
    </row>
    <row r="19" spans="1:14" x14ac:dyDescent="0.25">
      <c r="A19" t="s">
        <v>24</v>
      </c>
      <c r="B19" s="6">
        <f>'Share city centre spend offline'!J19</f>
        <v>0.20369793088569654</v>
      </c>
      <c r="C19" s="25">
        <f t="shared" si="1"/>
        <v>18</v>
      </c>
      <c r="D19" s="6">
        <f>'Share city centre spend offline'!AH19</f>
        <v>0.1854571668301446</v>
      </c>
      <c r="E19" s="25">
        <f t="shared" si="2"/>
        <v>19</v>
      </c>
      <c r="F19" s="20">
        <f t="shared" si="3"/>
        <v>-1.8240764055551946</v>
      </c>
      <c r="G19">
        <f t="shared" si="4"/>
        <v>14</v>
      </c>
      <c r="H19" s="6">
        <f>VLOOKUP(A19,'City centre offline (analysis)'!$AO$3:$AP$64,2,FALSE)</f>
        <v>0.789316177494925</v>
      </c>
      <c r="I19">
        <v>4</v>
      </c>
      <c r="J19" t="str">
        <f t="shared" si="9"/>
        <v>Huddersfield</v>
      </c>
      <c r="K19" s="6">
        <f t="shared" si="10"/>
        <v>0.24988424706625817</v>
      </c>
      <c r="L19">
        <v>56</v>
      </c>
      <c r="M19" t="str">
        <f t="shared" si="11"/>
        <v>Portsmouth</v>
      </c>
      <c r="N19" s="6">
        <f t="shared" si="12"/>
        <v>7.0844638694703352E-2</v>
      </c>
    </row>
    <row r="20" spans="1:14" x14ac:dyDescent="0.25">
      <c r="A20" t="s">
        <v>25</v>
      </c>
      <c r="B20" s="6">
        <f>'Share city centre spend offline'!J20</f>
        <v>0.16771717176103543</v>
      </c>
      <c r="C20" s="25">
        <f t="shared" si="1"/>
        <v>30</v>
      </c>
      <c r="D20" s="6">
        <f>'Share city centre spend offline'!AH20</f>
        <v>0.15237927641588578</v>
      </c>
      <c r="E20" s="25">
        <f t="shared" si="2"/>
        <v>30</v>
      </c>
      <c r="F20" s="20">
        <f t="shared" si="3"/>
        <v>-1.5337895345149648</v>
      </c>
      <c r="G20">
        <f t="shared" si="4"/>
        <v>23</v>
      </c>
      <c r="H20" s="6">
        <f>VLOOKUP(A20,'City centre offline (analysis)'!$AO$3:$AP$64,2,FALSE)</f>
        <v>0.87727228550832503</v>
      </c>
      <c r="I20">
        <v>5</v>
      </c>
      <c r="J20" t="str">
        <f t="shared" si="9"/>
        <v>Telford</v>
      </c>
      <c r="K20" s="6">
        <f t="shared" si="10"/>
        <v>0.24916662875757514</v>
      </c>
      <c r="L20">
        <v>57</v>
      </c>
      <c r="M20" t="str">
        <f t="shared" si="11"/>
        <v>Stoke</v>
      </c>
      <c r="N20" s="6">
        <f t="shared" si="12"/>
        <v>8.1770512670648554E-2</v>
      </c>
    </row>
    <row r="21" spans="1:14" x14ac:dyDescent="0.25">
      <c r="A21" t="s">
        <v>26</v>
      </c>
      <c r="B21" s="6">
        <f>'Share city centre spend offline'!J21</f>
        <v>0.1253089492942846</v>
      </c>
      <c r="C21" s="25">
        <f t="shared" si="1"/>
        <v>41</v>
      </c>
      <c r="D21" s="6">
        <f>'Share city centre spend offline'!AH21</f>
        <v>0.10847420631355358</v>
      </c>
      <c r="E21" s="25">
        <f t="shared" si="2"/>
        <v>41</v>
      </c>
      <c r="F21" s="20">
        <f t="shared" si="3"/>
        <v>-1.6834742980731023</v>
      </c>
      <c r="G21">
        <f t="shared" si="4"/>
        <v>19</v>
      </c>
      <c r="H21" s="6">
        <f>VLOOKUP(A21,'City centre offline (analysis)'!$AO$3:$AP$64,2,FALSE)</f>
        <v>0.91275986951973997</v>
      </c>
      <c r="I21">
        <v>6</v>
      </c>
      <c r="J21" t="str">
        <f t="shared" si="9"/>
        <v>Brighton</v>
      </c>
      <c r="K21" s="6">
        <f t="shared" si="10"/>
        <v>0.24760222878932289</v>
      </c>
      <c r="L21">
        <v>58</v>
      </c>
      <c r="M21" t="str">
        <f t="shared" si="11"/>
        <v>Edinburgh</v>
      </c>
      <c r="N21" s="6">
        <f t="shared" si="12"/>
        <v>5.1911721914072124E-2</v>
      </c>
    </row>
    <row r="22" spans="1:14" x14ac:dyDescent="0.25">
      <c r="A22" t="s">
        <v>27</v>
      </c>
      <c r="B22" s="6">
        <f>'Share city centre spend offline'!J22</f>
        <v>0.22766207955466544</v>
      </c>
      <c r="C22" s="25">
        <f t="shared" si="1"/>
        <v>9</v>
      </c>
      <c r="D22" s="6">
        <f>'Share city centre spend offline'!AH22</f>
        <v>0.1969316167204532</v>
      </c>
      <c r="E22" s="25">
        <f t="shared" si="2"/>
        <v>15</v>
      </c>
      <c r="F22" s="20">
        <f t="shared" si="3"/>
        <v>-3.073046283421224</v>
      </c>
      <c r="G22">
        <f t="shared" si="4"/>
        <v>3</v>
      </c>
      <c r="H22" s="6">
        <f>VLOOKUP(A22,'City centre offline (analysis)'!$AO$3:$AP$64,2,FALSE)</f>
        <v>0.91093126654947199</v>
      </c>
      <c r="I22">
        <v>7</v>
      </c>
      <c r="J22" t="str">
        <f t="shared" si="9"/>
        <v>Norwich</v>
      </c>
      <c r="K22" s="6">
        <f t="shared" si="10"/>
        <v>0.23435784932506606</v>
      </c>
      <c r="L22">
        <v>59</v>
      </c>
      <c r="M22" t="str">
        <f t="shared" si="11"/>
        <v>Bradford</v>
      </c>
      <c r="N22" s="6">
        <f t="shared" si="12"/>
        <v>7.0076121185934676E-2</v>
      </c>
    </row>
    <row r="23" spans="1:14" x14ac:dyDescent="0.25">
      <c r="A23" t="s">
        <v>28</v>
      </c>
      <c r="B23" s="6">
        <f>'Share city centre spend offline'!J23</f>
        <v>5.1911721914072124E-2</v>
      </c>
      <c r="C23" s="25">
        <f t="shared" si="1"/>
        <v>60</v>
      </c>
      <c r="D23" s="6">
        <f>'Share city centre spend offline'!AH23</f>
        <v>5.6466679387862068E-2</v>
      </c>
      <c r="E23" s="25">
        <f t="shared" si="2"/>
        <v>58</v>
      </c>
      <c r="F23" s="20">
        <f t="shared" si="3"/>
        <v>0.45549574737899434</v>
      </c>
      <c r="G23">
        <f t="shared" si="4"/>
        <v>60</v>
      </c>
      <c r="H23" s="6">
        <f>VLOOKUP(A23,'City centre offline (analysis)'!$AO$3:$AP$64,2,FALSE)</f>
        <v>1.0591688711590601</v>
      </c>
      <c r="I23">
        <v>8</v>
      </c>
      <c r="J23" t="str">
        <f t="shared" si="9"/>
        <v>Worthing</v>
      </c>
      <c r="K23" s="6">
        <f t="shared" si="10"/>
        <v>0.22951692064385595</v>
      </c>
      <c r="L23">
        <v>60</v>
      </c>
      <c r="M23" t="str">
        <f t="shared" si="11"/>
        <v>Birkenhead</v>
      </c>
      <c r="N23" s="6">
        <f t="shared" si="12"/>
        <v>5.9613693298236466E-2</v>
      </c>
    </row>
    <row r="24" spans="1:14" x14ac:dyDescent="0.25">
      <c r="A24" t="s">
        <v>29</v>
      </c>
      <c r="B24" s="6">
        <f>'Share city centre spend offline'!J24</f>
        <v>0.2209342896291551</v>
      </c>
      <c r="C24" s="25">
        <f t="shared" si="1"/>
        <v>12</v>
      </c>
      <c r="D24" s="6">
        <f>'Share city centre spend offline'!AH24</f>
        <v>0.21018487575788961</v>
      </c>
      <c r="E24" s="25">
        <f t="shared" si="2"/>
        <v>11</v>
      </c>
      <c r="F24" s="20">
        <f t="shared" si="3"/>
        <v>-1.074941387126549</v>
      </c>
      <c r="G24">
        <f t="shared" si="4"/>
        <v>35</v>
      </c>
      <c r="H24" s="6">
        <f>VLOOKUP(A24,'City centre offline (analysis)'!$AO$3:$AP$64,2,FALSE)</f>
        <v>0.91492519779241399</v>
      </c>
      <c r="I24">
        <v>9</v>
      </c>
      <c r="J24" t="str">
        <f t="shared" si="9"/>
        <v>Cambridge</v>
      </c>
      <c r="K24" s="6">
        <f t="shared" si="10"/>
        <v>0.2205673415584733</v>
      </c>
      <c r="L24">
        <v>61</v>
      </c>
      <c r="M24" t="str">
        <f t="shared" si="11"/>
        <v>Middlesbrough</v>
      </c>
      <c r="N24" s="6">
        <f t="shared" si="12"/>
        <v>2.5707826931488792E-2</v>
      </c>
    </row>
    <row r="25" spans="1:14" x14ac:dyDescent="0.25">
      <c r="A25" t="s">
        <v>30</v>
      </c>
      <c r="B25" s="6">
        <f>'Share city centre spend offline'!J25</f>
        <v>0.1153249129196032</v>
      </c>
      <c r="C25" s="25">
        <f t="shared" si="1"/>
        <v>45</v>
      </c>
      <c r="D25" s="6">
        <f>'Share city centre spend offline'!AH25</f>
        <v>0.10222076202567798</v>
      </c>
      <c r="E25" s="25">
        <f t="shared" si="2"/>
        <v>45</v>
      </c>
      <c r="F25" s="20">
        <f t="shared" si="3"/>
        <v>-1.3104150893925222</v>
      </c>
      <c r="G25">
        <f t="shared" si="4"/>
        <v>29</v>
      </c>
      <c r="H25" s="6">
        <f>VLOOKUP(A25,'City centre offline (analysis)'!$AO$3:$AP$64,2,FALSE)</f>
        <v>0.88895561709262005</v>
      </c>
      <c r="I25">
        <v>10</v>
      </c>
      <c r="J25" t="str">
        <f t="shared" si="9"/>
        <v>Burnley</v>
      </c>
      <c r="K25" s="6">
        <f t="shared" si="10"/>
        <v>0.21234741052546952</v>
      </c>
      <c r="L25">
        <v>62</v>
      </c>
      <c r="M25" t="str">
        <f t="shared" si="11"/>
        <v>Aldershot</v>
      </c>
      <c r="N25" s="6">
        <f t="shared" si="12"/>
        <v>1.7038742749999763E-2</v>
      </c>
    </row>
    <row r="26" spans="1:14" x14ac:dyDescent="0.25">
      <c r="A26" t="s">
        <v>31</v>
      </c>
      <c r="B26" s="6">
        <f>'Share city centre spend offline'!J26</f>
        <v>0.21928631146517941</v>
      </c>
      <c r="C26" s="25">
        <f t="shared" si="1"/>
        <v>13</v>
      </c>
      <c r="D26" s="6">
        <f>'Share city centre spend offline'!AH26</f>
        <v>0.20565477507402302</v>
      </c>
      <c r="E26" s="25">
        <f t="shared" si="2"/>
        <v>12</v>
      </c>
      <c r="F26" s="20">
        <f t="shared" si="3"/>
        <v>-1.3631536391156385</v>
      </c>
      <c r="G26">
        <f t="shared" si="4"/>
        <v>28</v>
      </c>
      <c r="H26" s="6">
        <f>VLOOKUP(A26,'City centre offline (analysis)'!$AO$3:$AP$64,2,FALSE)</f>
        <v>0.96495288068154195</v>
      </c>
      <c r="M26" s="22"/>
    </row>
    <row r="27" spans="1:14" x14ac:dyDescent="0.25">
      <c r="A27" t="s">
        <v>32</v>
      </c>
      <c r="B27" s="6">
        <f>'Share city centre spend offline'!J27</f>
        <v>0.25756404309326025</v>
      </c>
      <c r="C27" s="25">
        <f t="shared" si="1"/>
        <v>4</v>
      </c>
      <c r="D27" s="6">
        <f>'Share city centre spend offline'!AH27</f>
        <v>0.24988424706625817</v>
      </c>
      <c r="E27" s="25">
        <f t="shared" si="2"/>
        <v>4</v>
      </c>
      <c r="F27" s="20">
        <f t="shared" si="3"/>
        <v>-0.76797960270020837</v>
      </c>
      <c r="G27">
        <f t="shared" si="4"/>
        <v>46</v>
      </c>
      <c r="H27" s="6">
        <f>VLOOKUP(A27,'City centre offline (analysis)'!$AO$3:$AP$64,2,FALSE)</f>
        <v>1.00983555644877</v>
      </c>
      <c r="M27" s="22"/>
    </row>
    <row r="28" spans="1:14" x14ac:dyDescent="0.25">
      <c r="A28" t="s">
        <v>33</v>
      </c>
      <c r="B28" s="6">
        <f>'Share city centre spend offline'!J28</f>
        <v>0.18695593567601768</v>
      </c>
      <c r="C28" s="25">
        <f t="shared" si="1"/>
        <v>27</v>
      </c>
      <c r="D28" s="6">
        <f>'Share city centre spend offline'!AH28</f>
        <v>0.1692516327429226</v>
      </c>
      <c r="E28" s="25">
        <f t="shared" si="2"/>
        <v>27</v>
      </c>
      <c r="F28" s="20">
        <f t="shared" si="3"/>
        <v>-1.770430293309508</v>
      </c>
      <c r="G28">
        <f t="shared" si="4"/>
        <v>15</v>
      </c>
      <c r="H28" s="6">
        <f>VLOOKUP(A28,'City centre offline (analysis)'!$AO$3:$AP$64,2,FALSE)</f>
        <v>1.0239819394407199</v>
      </c>
      <c r="I28" s="21" t="s">
        <v>96</v>
      </c>
      <c r="M28" s="22"/>
    </row>
    <row r="29" spans="1:14" x14ac:dyDescent="0.25">
      <c r="A29" t="s">
        <v>34</v>
      </c>
      <c r="B29" s="6">
        <f>'Share city centre spend offline'!J29</f>
        <v>0.1868198396947105</v>
      </c>
      <c r="C29" s="25">
        <f t="shared" si="1"/>
        <v>28</v>
      </c>
      <c r="D29" s="6">
        <f>'Share city centre spend offline'!AH29</f>
        <v>0.16730168131733128</v>
      </c>
      <c r="E29" s="25">
        <f t="shared" si="2"/>
        <v>28</v>
      </c>
      <c r="F29" s="20">
        <f t="shared" si="3"/>
        <v>-1.951815837737922</v>
      </c>
      <c r="G29">
        <f t="shared" si="4"/>
        <v>10</v>
      </c>
      <c r="H29" s="6">
        <f>VLOOKUP(A29,'City centre offline (analysis)'!$AO$3:$AP$64,2,FALSE)</f>
        <v>0.825194049316893</v>
      </c>
      <c r="M29" s="22"/>
    </row>
    <row r="30" spans="1:14" x14ac:dyDescent="0.25">
      <c r="A30" t="s">
        <v>35</v>
      </c>
      <c r="B30" s="6">
        <f>'Share city centre spend offline'!J30</f>
        <v>0.20984466343650016</v>
      </c>
      <c r="C30" s="25">
        <f t="shared" si="1"/>
        <v>16</v>
      </c>
      <c r="D30" s="6">
        <f>'Share city centre spend offline'!AH30</f>
        <v>0.19870299158604462</v>
      </c>
      <c r="E30" s="25">
        <f t="shared" si="2"/>
        <v>14</v>
      </c>
      <c r="F30" s="20">
        <f t="shared" si="3"/>
        <v>-1.1141671850455532</v>
      </c>
      <c r="G30">
        <f t="shared" si="4"/>
        <v>34</v>
      </c>
      <c r="H30" s="6">
        <f>VLOOKUP(A30,'City centre offline (analysis)'!$AO$3:$AP$64,2,FALSE)</f>
        <v>0.93848651108307102</v>
      </c>
      <c r="I30">
        <v>1</v>
      </c>
      <c r="J30" t="str">
        <f>INDEX($A$2:$A$63,MATCH(I30,$G$2:$G$63,0))</f>
        <v>Southampton</v>
      </c>
      <c r="K30" s="12">
        <f>INDEX($F$2:$F$63,MATCH(I30,$G$2:$G$63,0))</f>
        <v>-3.1988425828811451</v>
      </c>
      <c r="L30">
        <v>53</v>
      </c>
      <c r="M30" t="str">
        <f>INDEX($A$2:$A$63,MATCH(L30,$G$2:$G$63,0))</f>
        <v>Brighton</v>
      </c>
      <c r="N30" s="12">
        <f>INDEX($F$2:$F$63,MATCH(L30,$G$2:$G$63,0))</f>
        <v>-0.18032418420304286</v>
      </c>
    </row>
    <row r="31" spans="1:14" x14ac:dyDescent="0.25">
      <c r="A31" t="s">
        <v>36</v>
      </c>
      <c r="B31" s="6">
        <f>'Share city centre spend offline'!J31</f>
        <v>0.13776595668917124</v>
      </c>
      <c r="C31" s="25">
        <f t="shared" si="1"/>
        <v>35</v>
      </c>
      <c r="D31" s="6">
        <f>'Share city centre spend offline'!AH31</f>
        <v>0.12784369299612458</v>
      </c>
      <c r="E31" s="25">
        <f t="shared" si="2"/>
        <v>36</v>
      </c>
      <c r="F31" s="20">
        <f t="shared" si="3"/>
        <v>-0.99222636930466623</v>
      </c>
      <c r="G31">
        <f t="shared" si="4"/>
        <v>40</v>
      </c>
      <c r="H31" s="6">
        <f>VLOOKUP(A31,'City centre offline (analysis)'!$AO$3:$AP$64,2,FALSE)</f>
        <v>0.89293180113067305</v>
      </c>
      <c r="I31">
        <v>2</v>
      </c>
      <c r="J31" t="str">
        <f t="shared" ref="J31:J39" si="13">INDEX($A$2:$A$63,MATCH(I31,$G$2:$G$63,0))</f>
        <v>Coventry</v>
      </c>
      <c r="K31" s="12">
        <f t="shared" ref="K31:K39" si="14">INDEX($F$2:$F$63,MATCH(I31,$G$2:$G$63,0))</f>
        <v>-3.142663047541419</v>
      </c>
      <c r="L31">
        <v>54</v>
      </c>
      <c r="M31" t="str">
        <f t="shared" ref="M31:M39" si="15">INDEX($A$2:$A$63,MATCH(L31,$G$2:$G$63,0))</f>
        <v>Newcastle</v>
      </c>
      <c r="N31" s="12">
        <f t="shared" ref="N31:N39" si="16">INDEX($F$2:$F$63,MATCH(L31,$G$2:$G$63,0))</f>
        <v>-0.13837686073642774</v>
      </c>
    </row>
    <row r="32" spans="1:14" x14ac:dyDescent="0.25">
      <c r="A32" t="s">
        <v>37</v>
      </c>
      <c r="B32" s="6">
        <f>'Share city centre spend offline'!J32</f>
        <v>0.26649038642880513</v>
      </c>
      <c r="C32" s="25">
        <f t="shared" si="1"/>
        <v>2</v>
      </c>
      <c r="D32" s="6">
        <f>'Share city centre spend offline'!AH32</f>
        <v>0.25890051046156543</v>
      </c>
      <c r="E32" s="25">
        <f t="shared" si="2"/>
        <v>3</v>
      </c>
      <c r="F32" s="20">
        <f t="shared" si="3"/>
        <v>-0.75898759672397009</v>
      </c>
      <c r="G32">
        <f t="shared" si="4"/>
        <v>47</v>
      </c>
      <c r="H32" s="6">
        <f>VLOOKUP(A32,'City centre offline (analysis)'!$AO$3:$AP$64,2,FALSE)</f>
        <v>1.0789510438913501</v>
      </c>
      <c r="I32">
        <v>3</v>
      </c>
      <c r="J32" t="str">
        <f t="shared" si="13"/>
        <v>Dundee</v>
      </c>
      <c r="K32" s="12">
        <f t="shared" si="14"/>
        <v>-3.073046283421224</v>
      </c>
      <c r="L32">
        <v>55</v>
      </c>
      <c r="M32" t="str">
        <f t="shared" si="15"/>
        <v>Warrington</v>
      </c>
      <c r="N32" s="12">
        <f t="shared" si="16"/>
        <v>-4.0741600857382987E-2</v>
      </c>
    </row>
    <row r="33" spans="1:14" x14ac:dyDescent="0.25">
      <c r="A33" t="s">
        <v>38</v>
      </c>
      <c r="B33" s="6">
        <f>'Share city centre spend offline'!J33</f>
        <v>0.21416886357139173</v>
      </c>
      <c r="C33" s="25">
        <f t="shared" si="1"/>
        <v>14</v>
      </c>
      <c r="D33" s="6">
        <f>'Share city centre spend offline'!AH33</f>
        <v>0.1893539640238093</v>
      </c>
      <c r="E33" s="25">
        <f t="shared" si="2"/>
        <v>18</v>
      </c>
      <c r="F33" s="20">
        <f t="shared" si="3"/>
        <v>-2.4814899547582425</v>
      </c>
      <c r="G33">
        <f t="shared" si="4"/>
        <v>6</v>
      </c>
      <c r="H33" s="6">
        <f>VLOOKUP(A33,'City centre offline (analysis)'!$AO$3:$AP$64,2,FALSE)</f>
        <v>0.818407016104853</v>
      </c>
      <c r="I33">
        <v>4</v>
      </c>
      <c r="J33" t="str">
        <f t="shared" si="13"/>
        <v>Slough</v>
      </c>
      <c r="K33" s="12">
        <f t="shared" si="14"/>
        <v>-2.8675638665611238</v>
      </c>
      <c r="L33">
        <v>56</v>
      </c>
      <c r="M33" t="str">
        <f t="shared" si="15"/>
        <v>Mansfield</v>
      </c>
      <c r="N33" s="12">
        <f t="shared" si="16"/>
        <v>-1.249706738773726E-2</v>
      </c>
    </row>
    <row r="34" spans="1:14" x14ac:dyDescent="0.25">
      <c r="A34" t="s">
        <v>39</v>
      </c>
      <c r="B34" s="6">
        <f>'Share city centre spend offline'!J34</f>
        <v>0.12612298769213826</v>
      </c>
      <c r="C34" s="25">
        <f t="shared" si="1"/>
        <v>40</v>
      </c>
      <c r="D34" s="6">
        <f>'Share city centre spend offline'!AH34</f>
        <v>0.13251809942569992</v>
      </c>
      <c r="E34" s="25">
        <f t="shared" si="2"/>
        <v>35</v>
      </c>
      <c r="F34" s="20">
        <f t="shared" si="3"/>
        <v>0.63951117335616647</v>
      </c>
      <c r="G34">
        <f t="shared" si="4"/>
        <v>61</v>
      </c>
      <c r="H34" s="6">
        <f>VLOOKUP(A34,'City centre offline (analysis)'!$AO$3:$AP$64,2,FALSE)</f>
        <v>0.86767771661112802</v>
      </c>
      <c r="I34">
        <v>5</v>
      </c>
      <c r="J34" t="str">
        <f t="shared" si="13"/>
        <v>Reading</v>
      </c>
      <c r="K34" s="12">
        <f t="shared" si="14"/>
        <v>-2.640940276951151</v>
      </c>
      <c r="L34">
        <v>57</v>
      </c>
      <c r="M34" t="str">
        <f t="shared" si="15"/>
        <v>Northampton</v>
      </c>
      <c r="N34" s="12">
        <f t="shared" si="16"/>
        <v>-1.0976979102730877E-2</v>
      </c>
    </row>
    <row r="35" spans="1:14" x14ac:dyDescent="0.25">
      <c r="A35" t="s">
        <v>40</v>
      </c>
      <c r="B35" s="6">
        <f>'Share city centre spend offline'!J35</f>
        <v>0.10181279052965131</v>
      </c>
      <c r="C35" s="25">
        <f t="shared" si="1"/>
        <v>50</v>
      </c>
      <c r="D35" s="6">
        <f>'Share city centre spend offline'!AH35</f>
        <v>9.4123632280298367E-2</v>
      </c>
      <c r="E35" s="25">
        <f t="shared" si="2"/>
        <v>48</v>
      </c>
      <c r="F35" s="20">
        <f t="shared" si="3"/>
        <v>-0.76891582493529431</v>
      </c>
      <c r="G35">
        <f t="shared" si="4"/>
        <v>45</v>
      </c>
      <c r="H35" s="6">
        <f>VLOOKUP(A35,'City centre offline (analysis)'!$AO$3:$AP$64,2,FALSE)</f>
        <v>0.94261057623877598</v>
      </c>
      <c r="I35">
        <v>6</v>
      </c>
      <c r="J35" t="str">
        <f t="shared" si="13"/>
        <v>London</v>
      </c>
      <c r="K35" s="12">
        <f t="shared" si="14"/>
        <v>-2.4814899547582425</v>
      </c>
      <c r="L35">
        <v>58</v>
      </c>
      <c r="M35" t="str">
        <f t="shared" si="15"/>
        <v>Aldershot</v>
      </c>
      <c r="N35" s="12">
        <f t="shared" si="16"/>
        <v>-3.693118417005814E-3</v>
      </c>
    </row>
    <row r="36" spans="1:14" x14ac:dyDescent="0.25">
      <c r="A36" t="s">
        <v>41</v>
      </c>
      <c r="B36" s="6">
        <f>'Share city centre spend offline'!J36</f>
        <v>0.1278074251055632</v>
      </c>
      <c r="C36" s="25">
        <f t="shared" si="1"/>
        <v>39</v>
      </c>
      <c r="D36" s="6">
        <f>'Share city centre spend offline'!AH36</f>
        <v>0.12768245443168583</v>
      </c>
      <c r="E36" s="25">
        <f t="shared" si="2"/>
        <v>37</v>
      </c>
      <c r="F36" s="20">
        <f t="shared" si="3"/>
        <v>-1.249706738773726E-2</v>
      </c>
      <c r="G36">
        <f t="shared" si="4"/>
        <v>56</v>
      </c>
      <c r="H36" s="6">
        <f>VLOOKUP(A36,'City centre offline (analysis)'!$AO$3:$AP$64,2,FALSE)</f>
        <v>0.97291270531324703</v>
      </c>
      <c r="I36">
        <v>7</v>
      </c>
      <c r="J36" t="str">
        <f t="shared" si="13"/>
        <v>Stoke</v>
      </c>
      <c r="K36" s="12">
        <f t="shared" si="14"/>
        <v>-2.4415050253747927</v>
      </c>
      <c r="L36">
        <v>59</v>
      </c>
      <c r="M36" t="str">
        <f t="shared" si="15"/>
        <v>Bournemouth</v>
      </c>
      <c r="N36" s="12">
        <f t="shared" si="16"/>
        <v>0.19095813761299263</v>
      </c>
    </row>
    <row r="37" spans="1:14" x14ac:dyDescent="0.25">
      <c r="A37" t="s">
        <v>42</v>
      </c>
      <c r="B37" s="6">
        <f>'Share city centre spend offline'!J37</f>
        <v>2.5707826931488792E-2</v>
      </c>
      <c r="C37" s="25">
        <f t="shared" si="1"/>
        <v>61</v>
      </c>
      <c r="D37" s="6">
        <f>'Share city centre spend offline'!AH37</f>
        <v>2.3108162458145509E-2</v>
      </c>
      <c r="E37" s="25">
        <f t="shared" si="2"/>
        <v>61</v>
      </c>
      <c r="F37" s="20">
        <f t="shared" si="3"/>
        <v>-0.25996644733432828</v>
      </c>
      <c r="G37">
        <f t="shared" si="4"/>
        <v>51</v>
      </c>
      <c r="H37" s="6">
        <f>VLOOKUP(A37,'City centre offline (analysis)'!$AO$3:$AP$64,2,FALSE)</f>
        <v>0.95201481234227203</v>
      </c>
      <c r="I37">
        <v>8</v>
      </c>
      <c r="J37" t="str">
        <f t="shared" si="13"/>
        <v>Aberdeen</v>
      </c>
      <c r="K37" s="12">
        <f t="shared" si="14"/>
        <v>-2.0455210043108352</v>
      </c>
      <c r="L37">
        <v>60</v>
      </c>
      <c r="M37" t="str">
        <f t="shared" si="15"/>
        <v>Edinburgh</v>
      </c>
      <c r="N37" s="12">
        <f t="shared" si="16"/>
        <v>0.45549574737899434</v>
      </c>
    </row>
    <row r="38" spans="1:14" x14ac:dyDescent="0.25">
      <c r="A38" t="s">
        <v>43</v>
      </c>
      <c r="B38" s="6">
        <f>'Share city centre spend offline'!J38</f>
        <v>0.19518140940582002</v>
      </c>
      <c r="C38" s="25">
        <f t="shared" si="1"/>
        <v>22</v>
      </c>
      <c r="D38" s="6">
        <f>'Share city centre spend offline'!AH38</f>
        <v>0.17915095425252592</v>
      </c>
      <c r="E38" s="25">
        <f t="shared" si="2"/>
        <v>21</v>
      </c>
      <c r="F38" s="20">
        <f t="shared" si="3"/>
        <v>-1.6030455153294099</v>
      </c>
      <c r="G38">
        <f t="shared" si="4"/>
        <v>21</v>
      </c>
      <c r="H38" s="6">
        <f>VLOOKUP(A38,'City centre offline (analysis)'!$AO$3:$AP$64,2,FALSE)</f>
        <v>0.79462787142888103</v>
      </c>
      <c r="I38">
        <v>9</v>
      </c>
      <c r="J38" t="str">
        <f t="shared" si="13"/>
        <v>Birmingham</v>
      </c>
      <c r="K38" s="12">
        <f t="shared" si="14"/>
        <v>-2.0434053737547142</v>
      </c>
      <c r="L38">
        <v>61</v>
      </c>
      <c r="M38" t="str">
        <f t="shared" si="15"/>
        <v>Luton</v>
      </c>
      <c r="N38" s="12">
        <f t="shared" si="16"/>
        <v>0.63951117335616647</v>
      </c>
    </row>
    <row r="39" spans="1:14" x14ac:dyDescent="0.25">
      <c r="A39" t="s">
        <v>44</v>
      </c>
      <c r="B39" s="6">
        <f>'Share city centre spend offline'!J39</f>
        <v>0.15907286416317093</v>
      </c>
      <c r="C39" s="25">
        <f t="shared" si="1"/>
        <v>31</v>
      </c>
      <c r="D39" s="6">
        <f>'Share city centre spend offline'!AH39</f>
        <v>0.15768909555580665</v>
      </c>
      <c r="E39" s="25">
        <f t="shared" si="2"/>
        <v>29</v>
      </c>
      <c r="F39" s="20">
        <f t="shared" si="3"/>
        <v>-0.13837686073642774</v>
      </c>
      <c r="G39">
        <f t="shared" si="4"/>
        <v>54</v>
      </c>
      <c r="H39" s="6">
        <f>VLOOKUP(A39,'City centre offline (analysis)'!$AO$3:$AP$64,2,FALSE)</f>
        <v>1.05950164804963</v>
      </c>
      <c r="I39">
        <v>10</v>
      </c>
      <c r="J39" t="str">
        <f t="shared" si="13"/>
        <v>Ipswich</v>
      </c>
      <c r="K39" s="12">
        <f t="shared" si="14"/>
        <v>-1.951815837737922</v>
      </c>
      <c r="L39">
        <v>62</v>
      </c>
      <c r="M39" t="str">
        <f t="shared" si="15"/>
        <v>York</v>
      </c>
      <c r="N39" s="12">
        <f t="shared" si="16"/>
        <v>3.1298550227438215</v>
      </c>
    </row>
    <row r="40" spans="1:14" x14ac:dyDescent="0.25">
      <c r="A40" t="s">
        <v>45</v>
      </c>
      <c r="B40" s="6">
        <f>'Share city centre spend offline'!J40</f>
        <v>9.1310340211389604E-2</v>
      </c>
      <c r="C40" s="25">
        <f t="shared" si="1"/>
        <v>52</v>
      </c>
      <c r="D40" s="6">
        <f>'Share city centre spend offline'!AH40</f>
        <v>8.2064771086237401E-2</v>
      </c>
      <c r="E40" s="25">
        <f t="shared" si="2"/>
        <v>53</v>
      </c>
      <c r="F40" s="20">
        <f t="shared" si="3"/>
        <v>-0.92455691251522032</v>
      </c>
      <c r="G40">
        <f t="shared" si="4"/>
        <v>43</v>
      </c>
      <c r="H40" s="6">
        <f>VLOOKUP(A40,'City centre offline (analysis)'!$AO$3:$AP$64,2,FALSE)</f>
        <v>0.89973086956505199</v>
      </c>
      <c r="M40" s="22"/>
    </row>
    <row r="41" spans="1:14" x14ac:dyDescent="0.25">
      <c r="A41" t="s">
        <v>46</v>
      </c>
      <c r="B41" s="6">
        <f>'Share city centre spend offline'!J41</f>
        <v>0.19267433620550314</v>
      </c>
      <c r="C41" s="25">
        <f t="shared" si="1"/>
        <v>23</v>
      </c>
      <c r="D41" s="6">
        <f>'Share city centre spend offline'!AH41</f>
        <v>0.19256456641447584</v>
      </c>
      <c r="E41" s="25">
        <f t="shared" si="2"/>
        <v>17</v>
      </c>
      <c r="F41" s="20">
        <f t="shared" si="3"/>
        <v>-1.0976979102730877E-2</v>
      </c>
      <c r="G41">
        <f t="shared" si="4"/>
        <v>57</v>
      </c>
      <c r="H41" s="6">
        <f>VLOOKUP(A41,'City centre offline (analysis)'!$AO$3:$AP$64,2,FALSE)</f>
        <v>0.90994470426624896</v>
      </c>
      <c r="M41" s="22"/>
    </row>
    <row r="42" spans="1:14" x14ac:dyDescent="0.25">
      <c r="A42" t="s">
        <v>47</v>
      </c>
      <c r="B42" s="6">
        <f>'Share city centre spend offline'!J42</f>
        <v>0.24434137434273637</v>
      </c>
      <c r="C42" s="25">
        <f t="shared" si="1"/>
        <v>7</v>
      </c>
      <c r="D42" s="6">
        <f>'Share city centre spend offline'!AH42</f>
        <v>0.23435784932506606</v>
      </c>
      <c r="E42" s="25">
        <f t="shared" si="2"/>
        <v>7</v>
      </c>
      <c r="F42" s="20">
        <f t="shared" si="3"/>
        <v>-0.99835250176703028</v>
      </c>
      <c r="G42">
        <f t="shared" si="4"/>
        <v>39</v>
      </c>
      <c r="H42" s="6">
        <f>VLOOKUP(A42,'City centre offline (analysis)'!$AO$3:$AP$64,2,FALSE)</f>
        <v>0.90643087082527596</v>
      </c>
      <c r="M42" s="22"/>
    </row>
    <row r="43" spans="1:14" x14ac:dyDescent="0.25">
      <c r="A43" t="s">
        <v>48</v>
      </c>
      <c r="B43" s="6">
        <f>'Share city centre spend offline'!J43</f>
        <v>0.15374404834296881</v>
      </c>
      <c r="C43" s="25">
        <f t="shared" si="1"/>
        <v>32</v>
      </c>
      <c r="D43" s="6">
        <f>'Share city centre spend offline'!AH43</f>
        <v>0.13987981654947426</v>
      </c>
      <c r="E43" s="25">
        <f t="shared" si="2"/>
        <v>33</v>
      </c>
      <c r="F43" s="20">
        <f t="shared" si="3"/>
        <v>-1.3864231793494552</v>
      </c>
      <c r="G43">
        <f t="shared" si="4"/>
        <v>27</v>
      </c>
      <c r="H43" s="6">
        <f>VLOOKUP(A43,'City centre offline (analysis)'!$AO$3:$AP$64,2,FALSE)</f>
        <v>0.89385379929944098</v>
      </c>
      <c r="M43" s="22"/>
    </row>
    <row r="44" spans="1:14" x14ac:dyDescent="0.25">
      <c r="A44" t="s">
        <v>49</v>
      </c>
      <c r="B44" s="6">
        <f>'Share city centre spend offline'!J44</f>
        <v>0.18850701654602731</v>
      </c>
      <c r="C44" s="25">
        <f t="shared" si="1"/>
        <v>26</v>
      </c>
      <c r="D44" s="6">
        <f>'Share city centre spend offline'!AH44</f>
        <v>0.17795816147849788</v>
      </c>
      <c r="E44" s="25">
        <f t="shared" si="2"/>
        <v>22</v>
      </c>
      <c r="F44" s="20">
        <f t="shared" si="3"/>
        <v>-1.0548855067529423</v>
      </c>
      <c r="G44">
        <f t="shared" si="4"/>
        <v>37</v>
      </c>
      <c r="H44" s="6">
        <f>VLOOKUP(A44,'City centre offline (analysis)'!$AO$3:$AP$64,2,FALSE)</f>
        <v>0.809405175224439</v>
      </c>
      <c r="M44" s="22"/>
    </row>
    <row r="45" spans="1:14" x14ac:dyDescent="0.25">
      <c r="A45" t="s">
        <v>50</v>
      </c>
      <c r="B45" s="6">
        <f>'Share city centre spend offline'!J45</f>
        <v>0.16919765390399805</v>
      </c>
      <c r="C45" s="25">
        <f t="shared" si="1"/>
        <v>29</v>
      </c>
      <c r="D45" s="6">
        <f>'Share city centre spend offline'!AH45</f>
        <v>0.15070655290035978</v>
      </c>
      <c r="E45" s="25">
        <f t="shared" si="2"/>
        <v>31</v>
      </c>
      <c r="F45" s="20">
        <f t="shared" si="3"/>
        <v>-1.8491101003638266</v>
      </c>
      <c r="G45">
        <f t="shared" si="4"/>
        <v>12</v>
      </c>
      <c r="H45" s="6">
        <f>VLOOKUP(A45,'City centre offline (analysis)'!$AO$3:$AP$64,2,FALSE)</f>
        <v>0.78033666609515995</v>
      </c>
      <c r="M45" s="22"/>
    </row>
    <row r="46" spans="1:14" x14ac:dyDescent="0.25">
      <c r="A46" t="s">
        <v>51</v>
      </c>
      <c r="B46" s="6">
        <f>'Share city centre spend offline'!J46</f>
        <v>0.19638010108860599</v>
      </c>
      <c r="C46" s="25">
        <f t="shared" si="1"/>
        <v>21</v>
      </c>
      <c r="D46" s="6">
        <f>'Share city centre spend offline'!AH46</f>
        <v>0.19296104848721435</v>
      </c>
      <c r="E46" s="25">
        <f t="shared" si="2"/>
        <v>16</v>
      </c>
      <c r="F46" s="20">
        <f t="shared" si="3"/>
        <v>-0.34190526013916367</v>
      </c>
      <c r="G46">
        <f t="shared" si="4"/>
        <v>50</v>
      </c>
      <c r="H46" s="6">
        <f>VLOOKUP(A46,'City centre offline (analysis)'!$AO$3:$AP$64,2,FALSE)</f>
        <v>0.99698048698030906</v>
      </c>
      <c r="M46" s="22"/>
    </row>
    <row r="47" spans="1:14" x14ac:dyDescent="0.25">
      <c r="A47" t="s">
        <v>52</v>
      </c>
      <c r="B47" s="6">
        <f>'Share city centre spend offline'!J47</f>
        <v>7.0844638694703352E-2</v>
      </c>
      <c r="C47" s="25">
        <f t="shared" si="1"/>
        <v>57</v>
      </c>
      <c r="D47" s="6">
        <f>'Share city centre spend offline'!AH47</f>
        <v>5.9500416388224626E-2</v>
      </c>
      <c r="E47" s="25">
        <f t="shared" si="2"/>
        <v>56</v>
      </c>
      <c r="F47" s="20">
        <f t="shared" si="3"/>
        <v>-1.1344222306478726</v>
      </c>
      <c r="G47">
        <f t="shared" si="4"/>
        <v>33</v>
      </c>
      <c r="H47" s="6">
        <f>VLOOKUP(A47,'City centre offline (analysis)'!$AO$3:$AP$64,2,FALSE)</f>
        <v>0.86896079767787204</v>
      </c>
      <c r="M47" s="22"/>
    </row>
    <row r="48" spans="1:14" x14ac:dyDescent="0.25">
      <c r="A48" t="s">
        <v>53</v>
      </c>
      <c r="B48" s="6">
        <f>'Share city centre spend offline'!J48</f>
        <v>9.2364626324120985E-2</v>
      </c>
      <c r="C48" s="25">
        <f t="shared" si="1"/>
        <v>51</v>
      </c>
      <c r="D48" s="6">
        <f>'Share city centre spend offline'!AH48</f>
        <v>8.3119257230823487E-2</v>
      </c>
      <c r="E48" s="25">
        <f t="shared" si="2"/>
        <v>52</v>
      </c>
      <c r="F48" s="20">
        <f t="shared" si="3"/>
        <v>-0.92453690932974975</v>
      </c>
      <c r="G48">
        <f t="shared" si="4"/>
        <v>44</v>
      </c>
      <c r="H48" s="6">
        <f>VLOOKUP(A48,'City centre offline (analysis)'!$AO$3:$AP$64,2,FALSE)</f>
        <v>0.913980524921846</v>
      </c>
      <c r="M48" s="22"/>
    </row>
    <row r="49" spans="1:13" x14ac:dyDescent="0.25">
      <c r="A49" t="s">
        <v>54</v>
      </c>
      <c r="B49" s="6">
        <f>'Share city centre spend offline'!J49</f>
        <v>0.21036672314958632</v>
      </c>
      <c r="C49" s="25">
        <f t="shared" si="1"/>
        <v>15</v>
      </c>
      <c r="D49" s="6">
        <f>'Share city centre spend offline'!AH49</f>
        <v>0.18395732038007481</v>
      </c>
      <c r="E49" s="25">
        <f t="shared" si="2"/>
        <v>20</v>
      </c>
      <c r="F49" s="20">
        <f t="shared" si="3"/>
        <v>-2.640940276951151</v>
      </c>
      <c r="G49">
        <f t="shared" si="4"/>
        <v>5</v>
      </c>
      <c r="H49" s="6">
        <f>VLOOKUP(A49,'City centre offline (analysis)'!$AO$3:$AP$64,2,FALSE)</f>
        <v>0.77466679807822503</v>
      </c>
      <c r="M49" s="22"/>
    </row>
    <row r="50" spans="1:13" x14ac:dyDescent="0.25">
      <c r="A50" t="s">
        <v>55</v>
      </c>
      <c r="B50" s="6">
        <f>'Share city centre spend offline'!J50</f>
        <v>0.10260378607493358</v>
      </c>
      <c r="C50" s="25">
        <f t="shared" si="1"/>
        <v>49</v>
      </c>
      <c r="D50" s="6">
        <f>'Share city centre spend offline'!AH50</f>
        <v>9.2123177462434522E-2</v>
      </c>
      <c r="E50" s="25">
        <f t="shared" si="2"/>
        <v>49</v>
      </c>
      <c r="F50" s="20">
        <f t="shared" si="3"/>
        <v>-1.0480608612499054</v>
      </c>
      <c r="G50">
        <f t="shared" si="4"/>
        <v>38</v>
      </c>
      <c r="H50" s="6">
        <f>VLOOKUP(A50,'City centre offline (analysis)'!$AO$3:$AP$64,2,FALSE)</f>
        <v>0.91319524839425703</v>
      </c>
      <c r="M50" s="22"/>
    </row>
    <row r="51" spans="1:13" x14ac:dyDescent="0.25">
      <c r="A51" t="s">
        <v>56</v>
      </c>
      <c r="B51" s="6">
        <f>'Share city centre spend offline'!J51</f>
        <v>0.20318650795014997</v>
      </c>
      <c r="C51" s="25">
        <f t="shared" si="1"/>
        <v>19</v>
      </c>
      <c r="D51" s="6">
        <f>'Share city centre spend offline'!AH51</f>
        <v>0.17451086928453874</v>
      </c>
      <c r="E51" s="25">
        <f t="shared" si="2"/>
        <v>24</v>
      </c>
      <c r="F51" s="20">
        <f t="shared" si="3"/>
        <v>-2.8675638665611238</v>
      </c>
      <c r="G51">
        <f t="shared" si="4"/>
        <v>4</v>
      </c>
      <c r="H51" s="6">
        <f>VLOOKUP(A51,'City centre offline (analysis)'!$AO$3:$AP$64,2,FALSE)</f>
        <v>0.82419848592241796</v>
      </c>
      <c r="M51" s="22"/>
    </row>
    <row r="52" spans="1:13" x14ac:dyDescent="0.25">
      <c r="A52" t="s">
        <v>57</v>
      </c>
      <c r="B52" s="6">
        <f>'Share city centre spend offline'!J52</f>
        <v>0.20818215020710101</v>
      </c>
      <c r="C52" s="25">
        <f t="shared" si="1"/>
        <v>17</v>
      </c>
      <c r="D52" s="6">
        <f>'Share city centre spend offline'!AH52</f>
        <v>0.17619372437828956</v>
      </c>
      <c r="E52" s="25">
        <f t="shared" si="2"/>
        <v>23</v>
      </c>
      <c r="F52" s="20">
        <f t="shared" si="3"/>
        <v>-3.1988425828811451</v>
      </c>
      <c r="G52">
        <f t="shared" si="4"/>
        <v>1</v>
      </c>
      <c r="H52" s="6">
        <f>VLOOKUP(A52,'City centre offline (analysis)'!$AO$3:$AP$64,2,FALSE)</f>
        <v>0.77106413759808801</v>
      </c>
      <c r="M52" s="22"/>
    </row>
    <row r="53" spans="1:13" x14ac:dyDescent="0.25">
      <c r="A53" t="s">
        <v>58</v>
      </c>
      <c r="B53" s="6">
        <f>'Share city centre spend offline'!J53</f>
        <v>0.11423429738724641</v>
      </c>
      <c r="C53" s="25">
        <f t="shared" si="1"/>
        <v>46</v>
      </c>
      <c r="D53" s="6">
        <f>'Share city centre spend offline'!AH53</f>
        <v>9.6772053941403133E-2</v>
      </c>
      <c r="E53" s="25">
        <f t="shared" si="2"/>
        <v>47</v>
      </c>
      <c r="F53" s="20">
        <f t="shared" si="3"/>
        <v>-1.7462243445843282</v>
      </c>
      <c r="G53">
        <f t="shared" si="4"/>
        <v>16</v>
      </c>
      <c r="H53" s="6">
        <f>VLOOKUP(A53,'City centre offline (analysis)'!$AO$3:$AP$64,2,FALSE)</f>
        <v>0.876502596310199</v>
      </c>
      <c r="M53" s="22"/>
    </row>
    <row r="54" spans="1:13" x14ac:dyDescent="0.25">
      <c r="A54" t="s">
        <v>59</v>
      </c>
      <c r="B54" s="6">
        <f>'Share city centre spend offline'!J54</f>
        <v>8.1770512670648554E-2</v>
      </c>
      <c r="C54" s="25">
        <f t="shared" si="1"/>
        <v>55</v>
      </c>
      <c r="D54" s="6">
        <f>'Share city centre spend offline'!AH54</f>
        <v>5.7355462416900628E-2</v>
      </c>
      <c r="E54" s="25">
        <f t="shared" si="2"/>
        <v>57</v>
      </c>
      <c r="F54" s="20">
        <f t="shared" si="3"/>
        <v>-2.4415050253747927</v>
      </c>
      <c r="G54">
        <f t="shared" si="4"/>
        <v>7</v>
      </c>
      <c r="H54" s="6">
        <f>VLOOKUP(A54,'City centre offline (analysis)'!$AO$3:$AP$64,2,FALSE)</f>
        <v>0.74992821306977997</v>
      </c>
      <c r="M54" s="22"/>
    </row>
    <row r="55" spans="1:13" x14ac:dyDescent="0.25">
      <c r="A55" t="s">
        <v>60</v>
      </c>
      <c r="B55" s="6">
        <f>'Share city centre spend offline'!J55</f>
        <v>0.12317012224677767</v>
      </c>
      <c r="C55" s="25">
        <f t="shared" si="1"/>
        <v>43</v>
      </c>
      <c r="D55" s="6">
        <f>'Share city centre spend offline'!AH55</f>
        <v>0.10376080097644587</v>
      </c>
      <c r="E55" s="25">
        <f t="shared" si="2"/>
        <v>44</v>
      </c>
      <c r="F55" s="20">
        <f t="shared" si="3"/>
        <v>-1.9409321270331805</v>
      </c>
      <c r="G55">
        <f t="shared" si="4"/>
        <v>11</v>
      </c>
      <c r="H55" s="6">
        <f>VLOOKUP(A55,'City centre offline (analysis)'!$AO$3:$AP$64,2,FALSE)</f>
        <v>0.94589110578528102</v>
      </c>
      <c r="M55" s="22"/>
    </row>
    <row r="56" spans="1:13" x14ac:dyDescent="0.25">
      <c r="A56" t="s">
        <v>61</v>
      </c>
      <c r="B56" s="6">
        <f>'Share city centre spend offline'!J56</f>
        <v>0.15123699994674666</v>
      </c>
      <c r="C56" s="25">
        <f t="shared" si="1"/>
        <v>33</v>
      </c>
      <c r="D56" s="6">
        <f>'Share city centre spend offline'!AH56</f>
        <v>0.13822066394479271</v>
      </c>
      <c r="E56" s="25">
        <f t="shared" si="2"/>
        <v>34</v>
      </c>
      <c r="F56" s="20">
        <f t="shared" si="3"/>
        <v>-1.3016336001953954</v>
      </c>
      <c r="G56">
        <f t="shared" si="4"/>
        <v>30</v>
      </c>
      <c r="H56" s="6">
        <f>VLOOKUP(A56,'City centre offline (analysis)'!$AO$3:$AP$64,2,FALSE)</f>
        <v>0.99913088231762004</v>
      </c>
      <c r="M56" s="22"/>
    </row>
    <row r="57" spans="1:13" x14ac:dyDescent="0.25">
      <c r="A57" t="s">
        <v>62</v>
      </c>
      <c r="B57" s="6">
        <f>'Share city centre spend offline'!J57</f>
        <v>0.12468771693478323</v>
      </c>
      <c r="C57" s="25">
        <f t="shared" si="1"/>
        <v>42</v>
      </c>
      <c r="D57" s="6">
        <f>'Share city centre spend offline'!AH57</f>
        <v>0.10946867810817748</v>
      </c>
      <c r="E57" s="25">
        <f t="shared" si="2"/>
        <v>40</v>
      </c>
      <c r="F57" s="20">
        <f t="shared" si="3"/>
        <v>-1.5219038826605746</v>
      </c>
      <c r="G57">
        <f t="shared" si="4"/>
        <v>24</v>
      </c>
      <c r="H57" s="6">
        <f>VLOOKUP(A57,'City centre offline (analysis)'!$AO$3:$AP$64,2,FALSE)</f>
        <v>0.84848649563175105</v>
      </c>
      <c r="M57" s="22"/>
    </row>
    <row r="58" spans="1:13" x14ac:dyDescent="0.25">
      <c r="A58" t="s">
        <v>63</v>
      </c>
      <c r="B58" s="6">
        <f>'Share city centre spend offline'!J58</f>
        <v>0.26531058332000007</v>
      </c>
      <c r="C58" s="25">
        <f t="shared" si="1"/>
        <v>3</v>
      </c>
      <c r="D58" s="6">
        <f>'Share city centre spend offline'!AH58</f>
        <v>0.24916662875757514</v>
      </c>
      <c r="E58" s="25">
        <f t="shared" si="2"/>
        <v>5</v>
      </c>
      <c r="F58" s="20">
        <f t="shared" si="3"/>
        <v>-1.6143954562424927</v>
      </c>
      <c r="G58">
        <f t="shared" si="4"/>
        <v>20</v>
      </c>
      <c r="H58" s="6">
        <f>VLOOKUP(A58,'City centre offline (analysis)'!$AO$3:$AP$64,2,FALSE)</f>
        <v>0.89992733432048899</v>
      </c>
      <c r="M58" s="22"/>
    </row>
    <row r="59" spans="1:13" x14ac:dyDescent="0.25">
      <c r="A59" t="s">
        <v>64</v>
      </c>
      <c r="B59" s="6">
        <f>'Share city centre spend offline'!J59</f>
        <v>0.12805035289191002</v>
      </c>
      <c r="C59" s="25">
        <f t="shared" si="1"/>
        <v>38</v>
      </c>
      <c r="D59" s="6">
        <f>'Share city centre spend offline'!AH59</f>
        <v>0.11638275648191278</v>
      </c>
      <c r="E59" s="25">
        <f t="shared" si="2"/>
        <v>39</v>
      </c>
      <c r="F59" s="20">
        <f t="shared" si="3"/>
        <v>-1.1667596409997247</v>
      </c>
      <c r="G59">
        <f t="shared" si="4"/>
        <v>32</v>
      </c>
      <c r="H59" s="6">
        <f>VLOOKUP(A59,'City centre offline (analysis)'!$AO$3:$AP$64,2,FALSE)</f>
        <v>0.94475112745273604</v>
      </c>
      <c r="M59" s="22"/>
    </row>
    <row r="60" spans="1:13" x14ac:dyDescent="0.25">
      <c r="A60" t="s">
        <v>65</v>
      </c>
      <c r="B60" s="6">
        <f>'Share city centre spend offline'!J60</f>
        <v>0.20077262924292083</v>
      </c>
      <c r="C60" s="25">
        <f t="shared" si="1"/>
        <v>20</v>
      </c>
      <c r="D60" s="6">
        <f>'Share city centre spend offline'!AH60</f>
        <v>0.200365213234347</v>
      </c>
      <c r="E60" s="25">
        <f t="shared" si="2"/>
        <v>13</v>
      </c>
      <c r="F60" s="20">
        <f t="shared" si="3"/>
        <v>-4.0741600857382987E-2</v>
      </c>
      <c r="G60">
        <f t="shared" si="4"/>
        <v>55</v>
      </c>
      <c r="H60" s="6">
        <f>VLOOKUP(A60,'City centre offline (analysis)'!$AO$3:$AP$64,2,FALSE)</f>
        <v>1.0012393926826</v>
      </c>
      <c r="M60" s="22"/>
    </row>
    <row r="61" spans="1:13" x14ac:dyDescent="0.25">
      <c r="A61" t="s">
        <v>66</v>
      </c>
      <c r="B61" s="6">
        <f>'Share city centre spend offline'!J61</f>
        <v>8.685732251698329E-2</v>
      </c>
      <c r="C61" s="25">
        <f t="shared" si="1"/>
        <v>54</v>
      </c>
      <c r="D61" s="6">
        <f>'Share city centre spend offline'!AH61</f>
        <v>6.9754581643284352E-2</v>
      </c>
      <c r="E61" s="25">
        <f t="shared" si="2"/>
        <v>55</v>
      </c>
      <c r="F61" s="20">
        <f t="shared" si="3"/>
        <v>-1.7102740873698938</v>
      </c>
      <c r="G61">
        <f t="shared" si="4"/>
        <v>18</v>
      </c>
      <c r="H61" s="6">
        <f>VLOOKUP(A61,'City centre offline (analysis)'!$AO$3:$AP$64,2,FALSE)</f>
        <v>0.84287607466937597</v>
      </c>
      <c r="M61" s="22"/>
    </row>
    <row r="62" spans="1:13" x14ac:dyDescent="0.25">
      <c r="A62" t="s">
        <v>67</v>
      </c>
      <c r="B62" s="6">
        <f>'Share city centre spend offline'!J62</f>
        <v>0.24199721033605234</v>
      </c>
      <c r="C62" s="25">
        <f t="shared" si="1"/>
        <v>8</v>
      </c>
      <c r="D62" s="6">
        <f>'Share city centre spend offline'!AH62</f>
        <v>0.22951692064385595</v>
      </c>
      <c r="E62" s="25">
        <f t="shared" si="2"/>
        <v>8</v>
      </c>
      <c r="F62" s="20">
        <f t="shared" si="3"/>
        <v>-1.2480289692196389</v>
      </c>
      <c r="G62">
        <f t="shared" si="4"/>
        <v>31</v>
      </c>
      <c r="H62" s="6">
        <f>VLOOKUP(A62,'City centre offline (analysis)'!$AO$3:$AP$64,2,FALSE)</f>
        <v>0.96139010862736995</v>
      </c>
      <c r="M62" s="22"/>
    </row>
    <row r="63" spans="1:13" x14ac:dyDescent="0.25">
      <c r="A63" t="s">
        <v>68</v>
      </c>
      <c r="B63" s="6">
        <f>'Share city centre spend offline'!J63</f>
        <v>0.25622647606330368</v>
      </c>
      <c r="C63" s="25">
        <f t="shared" si="1"/>
        <v>5</v>
      </c>
      <c r="D63" s="6">
        <f>'Share city centre spend offline'!AH63</f>
        <v>0.28752502629074189</v>
      </c>
      <c r="E63" s="25">
        <f t="shared" si="2"/>
        <v>1</v>
      </c>
      <c r="F63" s="20">
        <f>(D63-B63)*100</f>
        <v>3.1298550227438215</v>
      </c>
      <c r="G63">
        <f t="shared" si="4"/>
        <v>62</v>
      </c>
      <c r="H63" s="6">
        <f>VLOOKUP(A63,'City centre offline (analysis)'!$AO$3:$AP$64,2,FALSE)</f>
        <v>1.17904709898294</v>
      </c>
      <c r="M63" s="22"/>
    </row>
    <row r="64" spans="1:13" x14ac:dyDescent="0.25">
      <c r="M64" s="22"/>
    </row>
    <row r="65" spans="13:13" x14ac:dyDescent="0.25">
      <c r="M65" s="22"/>
    </row>
    <row r="66" spans="13:13" x14ac:dyDescent="0.25">
      <c r="M66" s="22"/>
    </row>
    <row r="67" spans="13:13" x14ac:dyDescent="0.25">
      <c r="M67" s="22"/>
    </row>
    <row r="68" spans="13:13" x14ac:dyDescent="0.25">
      <c r="M68" s="22"/>
    </row>
    <row r="69" spans="13:13" x14ac:dyDescent="0.25">
      <c r="M69" s="22"/>
    </row>
    <row r="70" spans="13:13" x14ac:dyDescent="0.25">
      <c r="M70" s="22"/>
    </row>
    <row r="71" spans="13:13" x14ac:dyDescent="0.25">
      <c r="M71" s="22"/>
    </row>
    <row r="72" spans="13:13" x14ac:dyDescent="0.25">
      <c r="M72" s="22"/>
    </row>
    <row r="73" spans="13:13" x14ac:dyDescent="0.25">
      <c r="M73" s="22"/>
    </row>
    <row r="74" spans="13:13" x14ac:dyDescent="0.25">
      <c r="M74" s="22"/>
    </row>
    <row r="75" spans="13:13" x14ac:dyDescent="0.25">
      <c r="M75" s="22"/>
    </row>
    <row r="76" spans="13:13" x14ac:dyDescent="0.25">
      <c r="M76" s="22"/>
    </row>
    <row r="77" spans="13:13" x14ac:dyDescent="0.25">
      <c r="M77" s="22"/>
    </row>
  </sheetData>
  <sortState ref="L2:M63">
    <sortCondition descending="1" ref="M2:M63"/>
  </sortState>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1EA86-B8FB-4015-9509-A8A7CC4E2F4F}">
  <dimension ref="A3:K67"/>
  <sheetViews>
    <sheetView zoomScale="110" zoomScaleNormal="110" workbookViewId="0">
      <selection activeCell="K36" sqref="K36"/>
    </sheetView>
  </sheetViews>
  <sheetFormatPr defaultColWidth="8.7109375" defaultRowHeight="15" x14ac:dyDescent="0.25"/>
  <cols>
    <col min="1" max="1" width="16.7109375" bestFit="1" customWidth="1"/>
    <col min="2" max="2" width="15.42578125" bestFit="1" customWidth="1"/>
    <col min="3" max="4" width="10.7109375" bestFit="1" customWidth="1"/>
    <col min="5" max="5" width="12" bestFit="1" customWidth="1"/>
    <col min="6" max="34" width="10.7109375" bestFit="1" customWidth="1"/>
    <col min="35" max="35" width="7" bestFit="1" customWidth="1"/>
    <col min="36" max="36" width="10.7109375" bestFit="1" customWidth="1"/>
  </cols>
  <sheetData>
    <row r="3" spans="1:11" x14ac:dyDescent="0.25">
      <c r="A3" s="15" t="s">
        <v>88</v>
      </c>
      <c r="B3" s="15" t="s">
        <v>87</v>
      </c>
      <c r="F3" t="s">
        <v>89</v>
      </c>
    </row>
    <row r="4" spans="1:11" x14ac:dyDescent="0.25">
      <c r="A4" s="15" t="s">
        <v>85</v>
      </c>
      <c r="B4" s="11">
        <v>43678</v>
      </c>
      <c r="C4" s="11">
        <v>44044</v>
      </c>
      <c r="D4" s="11">
        <v>44409</v>
      </c>
      <c r="G4" t="s">
        <v>85</v>
      </c>
      <c r="H4" s="11">
        <v>43678</v>
      </c>
      <c r="I4" s="11">
        <v>44044</v>
      </c>
      <c r="J4" s="11">
        <v>44409</v>
      </c>
      <c r="K4" t="s">
        <v>90</v>
      </c>
    </row>
    <row r="5" spans="1:11" x14ac:dyDescent="0.25">
      <c r="A5" s="16" t="s">
        <v>7</v>
      </c>
      <c r="B5" s="8">
        <v>0.48420519172028798</v>
      </c>
      <c r="C5" s="8">
        <v>0.36121500294027198</v>
      </c>
      <c r="D5" s="8">
        <v>0.45073190816724001</v>
      </c>
      <c r="G5" t="s">
        <v>7</v>
      </c>
      <c r="H5" s="6">
        <v>0.48420519172028798</v>
      </c>
      <c r="I5" s="6">
        <v>0.36121500294027198</v>
      </c>
      <c r="J5" s="6">
        <v>0.45073190816724001</v>
      </c>
      <c r="K5" s="17">
        <f>(J5-H5)*100</f>
        <v>-3.3473283553047963</v>
      </c>
    </row>
    <row r="6" spans="1:11" x14ac:dyDescent="0.25">
      <c r="A6" s="16" t="s">
        <v>8</v>
      </c>
      <c r="B6" s="8">
        <v>0.52271232308276006</v>
      </c>
      <c r="C6" s="8">
        <v>0.50289692180759105</v>
      </c>
      <c r="D6" s="8">
        <v>0.49884470404366599</v>
      </c>
      <c r="G6" t="s">
        <v>8</v>
      </c>
      <c r="H6" s="6">
        <v>0.52271232308276006</v>
      </c>
      <c r="I6" s="6">
        <v>0.50289692180759105</v>
      </c>
      <c r="J6" s="6">
        <v>0.49884470404366599</v>
      </c>
      <c r="K6" s="17">
        <f t="shared" ref="K6:K66" si="0">(J6-H6)*100</f>
        <v>-2.3867619039094068</v>
      </c>
    </row>
    <row r="7" spans="1:11" x14ac:dyDescent="0.25">
      <c r="A7" s="16" t="s">
        <v>9</v>
      </c>
      <c r="B7" s="8">
        <v>0.29269963214244898</v>
      </c>
      <c r="C7" s="8">
        <v>0.28102177302061099</v>
      </c>
      <c r="D7" s="8">
        <v>0.28718892893035602</v>
      </c>
      <c r="G7" t="s">
        <v>9</v>
      </c>
      <c r="H7" s="6">
        <v>0.29269963214244898</v>
      </c>
      <c r="I7" s="6">
        <v>0.28102177302061099</v>
      </c>
      <c r="J7" s="6">
        <v>0.28718892893035602</v>
      </c>
      <c r="K7" s="17">
        <f t="shared" si="0"/>
        <v>-0.551070321209296</v>
      </c>
    </row>
    <row r="8" spans="1:11" x14ac:dyDescent="0.25">
      <c r="A8" s="16" t="s">
        <v>10</v>
      </c>
      <c r="B8" s="8">
        <v>0.38590941537378298</v>
      </c>
      <c r="C8" s="8">
        <v>0.36941389491223903</v>
      </c>
      <c r="D8" s="8">
        <v>0.34466216163338598</v>
      </c>
      <c r="G8" t="s">
        <v>10</v>
      </c>
      <c r="H8" s="6">
        <v>0.38590941537378298</v>
      </c>
      <c r="I8" s="6">
        <v>0.36941389491223903</v>
      </c>
      <c r="J8" s="6">
        <v>0.34466216163338598</v>
      </c>
      <c r="K8" s="17">
        <f t="shared" si="0"/>
        <v>-4.1247253740397003</v>
      </c>
    </row>
    <row r="9" spans="1:11" x14ac:dyDescent="0.25">
      <c r="A9" s="16" t="s">
        <v>11</v>
      </c>
      <c r="B9" s="8">
        <v>0.17703191243946101</v>
      </c>
      <c r="C9" s="8">
        <v>0.171442322390258</v>
      </c>
      <c r="D9" s="8">
        <v>0.17119799088181101</v>
      </c>
      <c r="G9" t="s">
        <v>11</v>
      </c>
      <c r="H9" s="6">
        <v>0.17703191243946101</v>
      </c>
      <c r="I9" s="6">
        <v>0.171442322390258</v>
      </c>
      <c r="J9" s="6">
        <v>0.17119799088181101</v>
      </c>
      <c r="K9" s="17">
        <f t="shared" si="0"/>
        <v>-0.58339215576500014</v>
      </c>
    </row>
    <row r="10" spans="1:11" x14ac:dyDescent="0.25">
      <c r="A10" s="16" t="s">
        <v>12</v>
      </c>
      <c r="B10" s="8">
        <v>0.37583150865722798</v>
      </c>
      <c r="C10" s="8">
        <v>0.31721520540510201</v>
      </c>
      <c r="D10" s="8">
        <v>0.33477381249121502</v>
      </c>
      <c r="G10" t="s">
        <v>12</v>
      </c>
      <c r="H10" s="6">
        <v>0.37583150865722798</v>
      </c>
      <c r="I10" s="6">
        <v>0.31721520540510201</v>
      </c>
      <c r="J10" s="6">
        <v>0.33477381249121502</v>
      </c>
      <c r="K10" s="17">
        <f t="shared" si="0"/>
        <v>-4.1057696166012958</v>
      </c>
    </row>
    <row r="11" spans="1:11" x14ac:dyDescent="0.25">
      <c r="A11" s="16" t="s">
        <v>13</v>
      </c>
      <c r="B11" s="8">
        <v>0.46412210048852198</v>
      </c>
      <c r="C11" s="8">
        <v>0.43995296391212602</v>
      </c>
      <c r="D11" s="8">
        <v>0.45415225620625399</v>
      </c>
      <c r="G11" t="s">
        <v>13</v>
      </c>
      <c r="H11" s="6">
        <v>0.46412210048852198</v>
      </c>
      <c r="I11" s="6">
        <v>0.43995296391212602</v>
      </c>
      <c r="J11" s="6">
        <v>0.45415225620625399</v>
      </c>
      <c r="K11" s="17">
        <f t="shared" si="0"/>
        <v>-0.99698442822679922</v>
      </c>
    </row>
    <row r="12" spans="1:11" x14ac:dyDescent="0.25">
      <c r="A12" s="16" t="s">
        <v>14</v>
      </c>
      <c r="B12" s="8">
        <v>0.46086482473182599</v>
      </c>
      <c r="C12" s="8">
        <v>0.44603302383760401</v>
      </c>
      <c r="D12" s="8">
        <v>0.48767713198080698</v>
      </c>
      <c r="G12" t="s">
        <v>14</v>
      </c>
      <c r="H12" s="6">
        <v>0.46086482473182599</v>
      </c>
      <c r="I12" s="6">
        <v>0.44603302383760401</v>
      </c>
      <c r="J12" s="6">
        <v>0.48767713198080698</v>
      </c>
      <c r="K12" s="18">
        <f t="shared" si="0"/>
        <v>2.6812307248980982</v>
      </c>
    </row>
    <row r="13" spans="1:11" x14ac:dyDescent="0.25">
      <c r="A13" s="16" t="s">
        <v>15</v>
      </c>
      <c r="B13" s="8">
        <v>0.42166836580952599</v>
      </c>
      <c r="C13" s="8">
        <v>0.394111784519313</v>
      </c>
      <c r="D13" s="8">
        <v>0.42124191783301101</v>
      </c>
      <c r="G13" t="s">
        <v>15</v>
      </c>
      <c r="H13" s="6">
        <v>0.42166836580952599</v>
      </c>
      <c r="I13" s="6">
        <v>0.394111784519313</v>
      </c>
      <c r="J13" s="6">
        <v>0.42124191783301101</v>
      </c>
      <c r="K13" s="18">
        <f t="shared" si="0"/>
        <v>-4.2644797651497646E-2</v>
      </c>
    </row>
    <row r="14" spans="1:11" x14ac:dyDescent="0.25">
      <c r="A14" s="16" t="s">
        <v>16</v>
      </c>
      <c r="B14" s="8">
        <v>0.30531496198293001</v>
      </c>
      <c r="C14" s="8">
        <v>0.280969576458932</v>
      </c>
      <c r="D14" s="8">
        <v>0.27644674204221498</v>
      </c>
      <c r="G14" t="s">
        <v>16</v>
      </c>
      <c r="H14" s="6">
        <v>0.30531496198293001</v>
      </c>
      <c r="I14" s="6">
        <v>0.280969576458932</v>
      </c>
      <c r="J14" s="6">
        <v>0.27644674204221498</v>
      </c>
      <c r="K14" s="17">
        <f t="shared" si="0"/>
        <v>-2.8868219940715036</v>
      </c>
    </row>
    <row r="15" spans="1:11" x14ac:dyDescent="0.25">
      <c r="A15" s="16" t="s">
        <v>17</v>
      </c>
      <c r="B15" s="8">
        <v>0.44332313499057302</v>
      </c>
      <c r="C15" s="8">
        <v>0.43452411019857401</v>
      </c>
      <c r="D15" s="8">
        <v>0.46202201130694198</v>
      </c>
      <c r="G15" t="s">
        <v>17</v>
      </c>
      <c r="H15" s="6">
        <v>0.44332313499057302</v>
      </c>
      <c r="I15" s="6">
        <v>0.43452411019857401</v>
      </c>
      <c r="J15" s="6">
        <v>0.46202201130694198</v>
      </c>
      <c r="K15" s="18">
        <f t="shared" si="0"/>
        <v>1.8698876316368962</v>
      </c>
    </row>
    <row r="16" spans="1:11" x14ac:dyDescent="0.25">
      <c r="A16" s="16" t="s">
        <v>18</v>
      </c>
      <c r="B16" s="8">
        <v>0.32908949513698299</v>
      </c>
      <c r="C16" s="8">
        <v>0.29016940154063797</v>
      </c>
      <c r="D16" s="8">
        <v>0.28927685591744401</v>
      </c>
      <c r="G16" t="s">
        <v>18</v>
      </c>
      <c r="H16" s="6">
        <v>0.32908949513698299</v>
      </c>
      <c r="I16" s="6">
        <v>0.29016940154063797</v>
      </c>
      <c r="J16" s="6">
        <v>0.28927685591744401</v>
      </c>
      <c r="K16" s="17">
        <f t="shared" si="0"/>
        <v>-3.9812639219538983</v>
      </c>
    </row>
    <row r="17" spans="1:11" x14ac:dyDescent="0.25">
      <c r="A17" s="16" t="s">
        <v>19</v>
      </c>
      <c r="B17" s="8">
        <v>0.42359334610738397</v>
      </c>
      <c r="C17" s="8">
        <v>0.35003044217526902</v>
      </c>
      <c r="D17" s="8">
        <v>0.34760354501511898</v>
      </c>
      <c r="G17" t="s">
        <v>19</v>
      </c>
      <c r="H17" s="6">
        <v>0.42359334610738397</v>
      </c>
      <c r="I17" s="6">
        <v>0.35003044217526902</v>
      </c>
      <c r="J17" s="6">
        <v>0.34760354501511898</v>
      </c>
      <c r="K17" s="17">
        <f t="shared" si="0"/>
        <v>-7.5989801092264999</v>
      </c>
    </row>
    <row r="18" spans="1:11" x14ac:dyDescent="0.25">
      <c r="A18" s="16" t="s">
        <v>20</v>
      </c>
      <c r="B18" s="8">
        <v>0.70039332457958303</v>
      </c>
      <c r="C18" s="8">
        <v>0.679174427885611</v>
      </c>
      <c r="D18" s="8">
        <v>0.707508496072078</v>
      </c>
      <c r="G18" t="s">
        <v>20</v>
      </c>
      <c r="H18" s="6">
        <v>0.70039332457958303</v>
      </c>
      <c r="I18" s="6">
        <v>0.679174427885611</v>
      </c>
      <c r="J18" s="6">
        <v>0.707508496072078</v>
      </c>
      <c r="K18" s="17">
        <f t="shared" si="0"/>
        <v>0.71151714924949649</v>
      </c>
    </row>
    <row r="19" spans="1:11" x14ac:dyDescent="0.25">
      <c r="A19" s="16" t="s">
        <v>21</v>
      </c>
      <c r="B19" s="8">
        <v>0.47230295916537102</v>
      </c>
      <c r="C19" s="8">
        <v>0.41869820529983798</v>
      </c>
      <c r="D19" s="8">
        <v>0.44495077449037801</v>
      </c>
      <c r="G19" t="s">
        <v>21</v>
      </c>
      <c r="H19" s="6">
        <v>0.47230295916537102</v>
      </c>
      <c r="I19" s="6">
        <v>0.41869820529983798</v>
      </c>
      <c r="J19" s="6">
        <v>0.44495077449037801</v>
      </c>
      <c r="K19" s="17">
        <f t="shared" si="0"/>
        <v>-2.7352184674993008</v>
      </c>
    </row>
    <row r="20" spans="1:11" x14ac:dyDescent="0.25">
      <c r="A20" s="16" t="s">
        <v>22</v>
      </c>
      <c r="B20" s="8">
        <v>0.35724146921241301</v>
      </c>
      <c r="C20" s="8">
        <v>0.32261701470010901</v>
      </c>
      <c r="D20" s="8">
        <v>0.27037208569105797</v>
      </c>
      <c r="G20" t="s">
        <v>22</v>
      </c>
      <c r="H20" s="6">
        <v>0.35724146921241301</v>
      </c>
      <c r="I20" s="6">
        <v>0.32261701470010901</v>
      </c>
      <c r="J20" s="6">
        <v>0.27037208569105797</v>
      </c>
      <c r="K20" s="17">
        <f t="shared" si="0"/>
        <v>-8.6869383521355044</v>
      </c>
    </row>
    <row r="21" spans="1:11" x14ac:dyDescent="0.25">
      <c r="A21" s="16" t="s">
        <v>23</v>
      </c>
      <c r="B21" s="8">
        <v>0.44595343401918802</v>
      </c>
      <c r="C21" s="8">
        <v>0.41466427345895301</v>
      </c>
      <c r="D21" s="8">
        <v>0.415335397812584</v>
      </c>
      <c r="G21" t="s">
        <v>23</v>
      </c>
      <c r="H21" s="6">
        <v>0.44595343401918802</v>
      </c>
      <c r="I21" s="6">
        <v>0.41466427345895301</v>
      </c>
      <c r="J21" s="6">
        <v>0.415335397812584</v>
      </c>
      <c r="K21" s="17">
        <f t="shared" si="0"/>
        <v>-3.0618036206604025</v>
      </c>
    </row>
    <row r="22" spans="1:11" x14ac:dyDescent="0.25">
      <c r="A22" s="16" t="s">
        <v>24</v>
      </c>
      <c r="B22" s="8">
        <v>0.56016605709346301</v>
      </c>
      <c r="C22" s="8">
        <v>0.50910452754469104</v>
      </c>
      <c r="D22" s="8">
        <v>0.484191910363447</v>
      </c>
      <c r="G22" t="s">
        <v>24</v>
      </c>
      <c r="H22" s="6">
        <v>0.56016605709346301</v>
      </c>
      <c r="I22" s="6">
        <v>0.50910452754469104</v>
      </c>
      <c r="J22" s="6">
        <v>0.484191910363447</v>
      </c>
      <c r="K22" s="17">
        <f t="shared" si="0"/>
        <v>-7.5974146730016017</v>
      </c>
    </row>
    <row r="23" spans="1:11" x14ac:dyDescent="0.25">
      <c r="A23" s="16" t="s">
        <v>25</v>
      </c>
      <c r="B23" s="8">
        <v>0.421365943258109</v>
      </c>
      <c r="C23" s="8">
        <v>0.36656501984131601</v>
      </c>
      <c r="D23" s="8">
        <v>0.37506831332545998</v>
      </c>
      <c r="G23" t="s">
        <v>25</v>
      </c>
      <c r="H23" s="6">
        <v>0.421365943258109</v>
      </c>
      <c r="I23" s="6">
        <v>0.36656501984131601</v>
      </c>
      <c r="J23" s="6">
        <v>0.37506831332545998</v>
      </c>
      <c r="K23" s="17">
        <f t="shared" si="0"/>
        <v>-4.6297629932649018</v>
      </c>
    </row>
    <row r="24" spans="1:11" x14ac:dyDescent="0.25">
      <c r="A24" s="16" t="s">
        <v>26</v>
      </c>
      <c r="B24" s="8">
        <v>0.33535840870376898</v>
      </c>
      <c r="C24" s="8">
        <v>0.30352374567382101</v>
      </c>
      <c r="D24" s="8">
        <v>0.307645632063341</v>
      </c>
      <c r="G24" t="s">
        <v>26</v>
      </c>
      <c r="H24" s="6">
        <v>0.33535840870376898</v>
      </c>
      <c r="I24" s="6">
        <v>0.30352374567382101</v>
      </c>
      <c r="J24" s="6">
        <v>0.307645632063341</v>
      </c>
      <c r="K24" s="17">
        <f t="shared" si="0"/>
        <v>-2.7712776640427981</v>
      </c>
    </row>
    <row r="25" spans="1:11" x14ac:dyDescent="0.25">
      <c r="A25" s="16" t="s">
        <v>27</v>
      </c>
      <c r="B25" s="8">
        <v>0.50207148347778197</v>
      </c>
      <c r="C25" s="8">
        <v>0.45628369430542198</v>
      </c>
      <c r="D25" s="8">
        <v>0.45462958916448598</v>
      </c>
      <c r="G25" t="s">
        <v>27</v>
      </c>
      <c r="H25" s="6">
        <v>0.50207148347778197</v>
      </c>
      <c r="I25" s="6">
        <v>0.45628369430542198</v>
      </c>
      <c r="J25" s="6">
        <v>0.45462958916448598</v>
      </c>
      <c r="K25" s="17">
        <f t="shared" si="0"/>
        <v>-4.7441894313295982</v>
      </c>
    </row>
    <row r="26" spans="1:11" x14ac:dyDescent="0.25">
      <c r="A26" s="16" t="s">
        <v>28</v>
      </c>
      <c r="B26" s="8">
        <v>0.47478806323155198</v>
      </c>
      <c r="C26" s="8">
        <v>0.40849750795669398</v>
      </c>
      <c r="D26" s="8">
        <v>0.44728969186054501</v>
      </c>
      <c r="G26" t="s">
        <v>28</v>
      </c>
      <c r="H26" s="6">
        <v>0.47478806323155198</v>
      </c>
      <c r="I26" s="6">
        <v>0.40849750795669398</v>
      </c>
      <c r="J26" s="6">
        <v>0.44728969186054501</v>
      </c>
      <c r="K26" s="17">
        <f t="shared" si="0"/>
        <v>-2.7498371371006969</v>
      </c>
    </row>
    <row r="27" spans="1:11" x14ac:dyDescent="0.25">
      <c r="A27" s="16" t="s">
        <v>29</v>
      </c>
      <c r="B27" s="8">
        <v>0.64676949187172295</v>
      </c>
      <c r="C27" s="8">
        <v>0.63264426186015599</v>
      </c>
      <c r="D27" s="8">
        <v>0.63130387635901097</v>
      </c>
      <c r="G27" t="s">
        <v>29</v>
      </c>
      <c r="H27" s="6">
        <v>0.64676949187172295</v>
      </c>
      <c r="I27" s="6">
        <v>0.63264426186015599</v>
      </c>
      <c r="J27" s="6">
        <v>0.63130387635901097</v>
      </c>
      <c r="K27" s="17">
        <f t="shared" si="0"/>
        <v>-1.5465615512711972</v>
      </c>
    </row>
    <row r="28" spans="1:11" x14ac:dyDescent="0.25">
      <c r="A28" s="16" t="s">
        <v>30</v>
      </c>
      <c r="B28" s="8">
        <v>0.415605734780231</v>
      </c>
      <c r="C28" s="8">
        <v>0.36797148334131402</v>
      </c>
      <c r="D28" s="8">
        <v>0.37595933001634002</v>
      </c>
      <c r="G28" t="s">
        <v>30</v>
      </c>
      <c r="H28" s="6">
        <v>0.415605734780231</v>
      </c>
      <c r="I28" s="6">
        <v>0.36797148334131402</v>
      </c>
      <c r="J28" s="6">
        <v>0.37595933001634002</v>
      </c>
      <c r="K28" s="17">
        <f t="shared" si="0"/>
        <v>-3.9646404763890972</v>
      </c>
    </row>
    <row r="29" spans="1:11" x14ac:dyDescent="0.25">
      <c r="A29" s="16" t="s">
        <v>31</v>
      </c>
      <c r="B29" s="8">
        <v>0.54479230181230898</v>
      </c>
      <c r="C29" s="8">
        <v>0.48763246461426801</v>
      </c>
      <c r="D29" s="8">
        <v>0.54604288142297297</v>
      </c>
      <c r="G29" t="s">
        <v>31</v>
      </c>
      <c r="H29" s="6">
        <v>0.54479230181230898</v>
      </c>
      <c r="I29" s="6">
        <v>0.48763246461426801</v>
      </c>
      <c r="J29" s="6">
        <v>0.54604288142297297</v>
      </c>
      <c r="K29" s="17">
        <f t="shared" si="0"/>
        <v>0.12505796106639933</v>
      </c>
    </row>
    <row r="30" spans="1:11" x14ac:dyDescent="0.25">
      <c r="A30" s="16" t="s">
        <v>32</v>
      </c>
      <c r="B30" s="8">
        <v>0.35978846577371698</v>
      </c>
      <c r="C30" s="8">
        <v>0.34854954076156802</v>
      </c>
      <c r="D30" s="8">
        <v>0.32951417557606</v>
      </c>
      <c r="G30" t="s">
        <v>32</v>
      </c>
      <c r="H30" s="6">
        <v>0.35978846577371698</v>
      </c>
      <c r="I30" s="6">
        <v>0.34854954076156802</v>
      </c>
      <c r="J30" s="6">
        <v>0.32951417557606</v>
      </c>
      <c r="K30" s="17">
        <f t="shared" si="0"/>
        <v>-3.0274290197656981</v>
      </c>
    </row>
    <row r="31" spans="1:11" x14ac:dyDescent="0.25">
      <c r="A31" s="16" t="s">
        <v>33</v>
      </c>
      <c r="B31" s="8">
        <v>0.45292343922205802</v>
      </c>
      <c r="C31" s="8">
        <v>0.41280627244491003</v>
      </c>
      <c r="D31" s="8">
        <v>0.42156098863177399</v>
      </c>
      <c r="G31" t="s">
        <v>33</v>
      </c>
      <c r="H31" s="6">
        <v>0.45292343922205802</v>
      </c>
      <c r="I31" s="6">
        <v>0.41280627244491003</v>
      </c>
      <c r="J31" s="6">
        <v>0.42156098863177399</v>
      </c>
      <c r="K31" s="17">
        <f t="shared" si="0"/>
        <v>-3.1362450590284032</v>
      </c>
    </row>
    <row r="32" spans="1:11" x14ac:dyDescent="0.25">
      <c r="A32" s="16" t="s">
        <v>34</v>
      </c>
      <c r="B32" s="8">
        <v>0.60692936069800396</v>
      </c>
      <c r="C32" s="8">
        <v>0.54648636346916302</v>
      </c>
      <c r="D32" s="8">
        <v>0.56292680263749195</v>
      </c>
      <c r="G32" t="s">
        <v>34</v>
      </c>
      <c r="H32" s="6">
        <v>0.60692936069800396</v>
      </c>
      <c r="I32" s="6">
        <v>0.54648636346916302</v>
      </c>
      <c r="J32" s="6">
        <v>0.56292680263749195</v>
      </c>
      <c r="K32" s="17">
        <f t="shared" si="0"/>
        <v>-4.4002558060512005</v>
      </c>
    </row>
    <row r="33" spans="1:11" x14ac:dyDescent="0.25">
      <c r="A33" s="16" t="s">
        <v>35</v>
      </c>
      <c r="B33" s="8">
        <v>0.46236376594100298</v>
      </c>
      <c r="C33" s="8">
        <v>0.40109879051874298</v>
      </c>
      <c r="D33" s="8">
        <v>0.42355361653071399</v>
      </c>
      <c r="G33" t="s">
        <v>35</v>
      </c>
      <c r="H33" s="6">
        <v>0.46236376594100298</v>
      </c>
      <c r="I33" s="6">
        <v>0.40109879051874298</v>
      </c>
      <c r="J33" s="6">
        <v>0.42355361653071399</v>
      </c>
      <c r="K33" s="17">
        <f t="shared" si="0"/>
        <v>-3.8810149410288988</v>
      </c>
    </row>
    <row r="34" spans="1:11" x14ac:dyDescent="0.25">
      <c r="A34" s="16" t="s">
        <v>36</v>
      </c>
      <c r="B34" s="8">
        <v>0.43843062796022397</v>
      </c>
      <c r="C34" s="8">
        <v>0.38141207514757097</v>
      </c>
      <c r="D34" s="8">
        <v>0.41076245308259801</v>
      </c>
      <c r="G34" t="s">
        <v>36</v>
      </c>
      <c r="H34" s="6">
        <v>0.43843062796022397</v>
      </c>
      <c r="I34" s="6">
        <v>0.38141207514757097</v>
      </c>
      <c r="J34" s="6">
        <v>0.41076245308259801</v>
      </c>
      <c r="K34" s="17">
        <f t="shared" si="0"/>
        <v>-2.7668174877625962</v>
      </c>
    </row>
    <row r="35" spans="1:11" x14ac:dyDescent="0.25">
      <c r="A35" s="16" t="s">
        <v>37</v>
      </c>
      <c r="B35" s="8">
        <v>0.425322795784705</v>
      </c>
      <c r="C35" s="8">
        <v>0.38329584648854997</v>
      </c>
      <c r="D35" s="8">
        <v>0.41929058236447198</v>
      </c>
      <c r="G35" t="s">
        <v>37</v>
      </c>
      <c r="H35" s="6">
        <v>0.425322795784705</v>
      </c>
      <c r="I35" s="6">
        <v>0.38329584648854997</v>
      </c>
      <c r="J35" s="6">
        <v>0.41929058236447198</v>
      </c>
      <c r="K35" s="17">
        <f t="shared" si="0"/>
        <v>-0.60322134202330235</v>
      </c>
    </row>
    <row r="36" spans="1:11" x14ac:dyDescent="0.25">
      <c r="A36" s="16" t="s">
        <v>38</v>
      </c>
      <c r="B36" s="8">
        <v>0.241205201568228</v>
      </c>
      <c r="C36" s="8">
        <v>0.183034566796941</v>
      </c>
      <c r="D36" s="8">
        <v>0.20090337960447499</v>
      </c>
      <c r="G36" t="s">
        <v>38</v>
      </c>
      <c r="H36" s="6">
        <v>0.241205201568228</v>
      </c>
      <c r="I36" s="6">
        <v>0.183034566796941</v>
      </c>
      <c r="J36" s="6">
        <v>0.20090337960447499</v>
      </c>
      <c r="K36" s="17">
        <f t="shared" si="0"/>
        <v>-4.0301821963753008</v>
      </c>
    </row>
    <row r="37" spans="1:11" x14ac:dyDescent="0.25">
      <c r="A37" s="16" t="s">
        <v>39</v>
      </c>
      <c r="B37" s="8">
        <v>0.63458619502652402</v>
      </c>
      <c r="C37" s="8">
        <v>0.44969418541302703</v>
      </c>
      <c r="D37" s="8">
        <v>0.53889556476412603</v>
      </c>
      <c r="G37" t="s">
        <v>39</v>
      </c>
      <c r="H37" s="6">
        <v>0.63458619502652402</v>
      </c>
      <c r="I37" s="6">
        <v>0.44969418541302703</v>
      </c>
      <c r="J37" s="6">
        <v>0.53889556476412603</v>
      </c>
      <c r="K37" s="17">
        <f t="shared" si="0"/>
        <v>-9.5690630262397995</v>
      </c>
    </row>
    <row r="38" spans="1:11" x14ac:dyDescent="0.25">
      <c r="A38" s="16" t="s">
        <v>40</v>
      </c>
      <c r="B38" s="8">
        <v>0.26109165574298299</v>
      </c>
      <c r="C38" s="8">
        <v>0.211064118236057</v>
      </c>
      <c r="D38" s="8">
        <v>0.233297988574446</v>
      </c>
      <c r="G38" t="s">
        <v>40</v>
      </c>
      <c r="H38" s="6">
        <v>0.26109165574298299</v>
      </c>
      <c r="I38" s="6">
        <v>0.211064118236057</v>
      </c>
      <c r="J38" s="6">
        <v>0.233297988574446</v>
      </c>
      <c r="K38" s="17">
        <f t="shared" si="0"/>
        <v>-2.7793667168536986</v>
      </c>
    </row>
    <row r="39" spans="1:11" x14ac:dyDescent="0.25">
      <c r="A39" s="16" t="s">
        <v>41</v>
      </c>
      <c r="B39" s="8">
        <v>0.45381504455182298</v>
      </c>
      <c r="C39" s="8">
        <v>0.39621853684425901</v>
      </c>
      <c r="D39" s="8">
        <v>0.36918274780520699</v>
      </c>
      <c r="G39" t="s">
        <v>41</v>
      </c>
      <c r="H39" s="6">
        <v>0.45381504455182298</v>
      </c>
      <c r="I39" s="6">
        <v>0.39621853684425901</v>
      </c>
      <c r="J39" s="6">
        <v>0.36918274780520699</v>
      </c>
      <c r="K39" s="17">
        <f t="shared" si="0"/>
        <v>-8.4632296746615978</v>
      </c>
    </row>
    <row r="40" spans="1:11" x14ac:dyDescent="0.25">
      <c r="A40" s="16" t="s">
        <v>42</v>
      </c>
      <c r="B40" s="8">
        <v>0.23424731743859201</v>
      </c>
      <c r="C40" s="8">
        <v>0.203433314585826</v>
      </c>
      <c r="D40" s="8">
        <v>0.201200594839099</v>
      </c>
      <c r="G40" t="s">
        <v>42</v>
      </c>
      <c r="H40" s="6">
        <v>0.23424731743859201</v>
      </c>
      <c r="I40" s="6">
        <v>0.203433314585826</v>
      </c>
      <c r="J40" s="6">
        <v>0.201200594839099</v>
      </c>
      <c r="K40" s="17">
        <f t="shared" si="0"/>
        <v>-3.3046722599493012</v>
      </c>
    </row>
    <row r="41" spans="1:11" x14ac:dyDescent="0.25">
      <c r="A41" s="16" t="s">
        <v>43</v>
      </c>
      <c r="B41" s="8">
        <v>0.53907770796419996</v>
      </c>
      <c r="C41" s="8">
        <v>0.50322487457896803</v>
      </c>
      <c r="D41" s="8">
        <v>0.50791434209351904</v>
      </c>
      <c r="G41" t="s">
        <v>43</v>
      </c>
      <c r="H41" s="6">
        <v>0.53907770796419996</v>
      </c>
      <c r="I41" s="6">
        <v>0.50322487457896803</v>
      </c>
      <c r="J41" s="6">
        <v>0.50791434209351904</v>
      </c>
      <c r="K41" s="17">
        <f t="shared" si="0"/>
        <v>-3.1163365870680915</v>
      </c>
    </row>
    <row r="42" spans="1:11" x14ac:dyDescent="0.25">
      <c r="A42" s="16" t="s">
        <v>44</v>
      </c>
      <c r="B42" s="8">
        <v>0.39748356544136698</v>
      </c>
      <c r="C42" s="8">
        <v>0.34178280316455301</v>
      </c>
      <c r="D42" s="8">
        <v>0.36026229106907198</v>
      </c>
      <c r="G42" t="s">
        <v>44</v>
      </c>
      <c r="H42" s="6">
        <v>0.39748356544136698</v>
      </c>
      <c r="I42" s="6">
        <v>0.34178280316455301</v>
      </c>
      <c r="J42" s="6">
        <v>0.36026229106907198</v>
      </c>
      <c r="K42" s="17">
        <f t="shared" si="0"/>
        <v>-3.7221274372295001</v>
      </c>
    </row>
    <row r="43" spans="1:11" x14ac:dyDescent="0.25">
      <c r="A43" s="16" t="s">
        <v>45</v>
      </c>
      <c r="B43" s="8">
        <v>0.33725708383375103</v>
      </c>
      <c r="C43" s="8">
        <v>0.29504687412446101</v>
      </c>
      <c r="D43" s="8">
        <v>0.29317168524481402</v>
      </c>
      <c r="G43" t="s">
        <v>45</v>
      </c>
      <c r="H43" s="6">
        <v>0.33725708383375103</v>
      </c>
      <c r="I43" s="6">
        <v>0.29504687412446101</v>
      </c>
      <c r="J43" s="6">
        <v>0.29317168524481402</v>
      </c>
      <c r="K43" s="17">
        <f t="shared" si="0"/>
        <v>-4.4085398588937004</v>
      </c>
    </row>
    <row r="44" spans="1:11" x14ac:dyDescent="0.25">
      <c r="A44" s="16" t="s">
        <v>46</v>
      </c>
      <c r="B44" s="8">
        <v>0.53757329923241504</v>
      </c>
      <c r="C44" s="8">
        <v>0.474018022332722</v>
      </c>
      <c r="D44" s="8">
        <v>0.47945141708810401</v>
      </c>
      <c r="G44" t="s">
        <v>46</v>
      </c>
      <c r="H44" s="6">
        <v>0.53757329923241504</v>
      </c>
      <c r="I44" s="6">
        <v>0.474018022332722</v>
      </c>
      <c r="J44" s="6">
        <v>0.47945141708810401</v>
      </c>
      <c r="K44" s="17">
        <f t="shared" si="0"/>
        <v>-5.8121882144311021</v>
      </c>
    </row>
    <row r="45" spans="1:11" x14ac:dyDescent="0.25">
      <c r="A45" s="16" t="s">
        <v>47</v>
      </c>
      <c r="B45" s="8">
        <v>0.536765928628958</v>
      </c>
      <c r="C45" s="8">
        <v>0.486221591070297</v>
      </c>
      <c r="D45" s="8">
        <v>0.51114390672172305</v>
      </c>
      <c r="G45" t="s">
        <v>47</v>
      </c>
      <c r="H45" s="6">
        <v>0.536765928628958</v>
      </c>
      <c r="I45" s="6">
        <v>0.486221591070297</v>
      </c>
      <c r="J45" s="6">
        <v>0.51114390672172305</v>
      </c>
      <c r="K45" s="17">
        <f t="shared" si="0"/>
        <v>-2.5622021907234949</v>
      </c>
    </row>
    <row r="46" spans="1:11" x14ac:dyDescent="0.25">
      <c r="A46" s="16" t="s">
        <v>48</v>
      </c>
      <c r="B46" s="8">
        <v>0.38620855348529698</v>
      </c>
      <c r="C46" s="8">
        <v>0.341375570720582</v>
      </c>
      <c r="D46" s="8">
        <v>0.33797140588948099</v>
      </c>
      <c r="G46" t="s">
        <v>48</v>
      </c>
      <c r="H46" s="6">
        <v>0.38620855348529698</v>
      </c>
      <c r="I46" s="6">
        <v>0.341375570720582</v>
      </c>
      <c r="J46" s="6">
        <v>0.33797140588948099</v>
      </c>
      <c r="K46" s="17">
        <f t="shared" si="0"/>
        <v>-4.8237147595815983</v>
      </c>
    </row>
    <row r="47" spans="1:11" x14ac:dyDescent="0.25">
      <c r="A47" s="16" t="s">
        <v>49</v>
      </c>
      <c r="B47" s="8">
        <v>0.64815456123637005</v>
      </c>
      <c r="C47" s="8">
        <v>0.60174584836884903</v>
      </c>
      <c r="D47" s="8">
        <v>0.64074826442055599</v>
      </c>
      <c r="G47" t="s">
        <v>49</v>
      </c>
      <c r="H47" s="6">
        <v>0.64815456123637005</v>
      </c>
      <c r="I47" s="6">
        <v>0.60174584836884903</v>
      </c>
      <c r="J47" s="6">
        <v>0.64074826442055599</v>
      </c>
      <c r="K47" s="17">
        <f t="shared" si="0"/>
        <v>-0.74062968158140619</v>
      </c>
    </row>
    <row r="48" spans="1:11" x14ac:dyDescent="0.25">
      <c r="A48" s="16" t="s">
        <v>50</v>
      </c>
      <c r="B48" s="8">
        <v>0.58252533720296795</v>
      </c>
      <c r="C48" s="8">
        <v>0.562729845757306</v>
      </c>
      <c r="D48" s="8">
        <v>0.54934543824663795</v>
      </c>
      <c r="G48" t="s">
        <v>50</v>
      </c>
      <c r="H48" s="6">
        <v>0.58252533720296795</v>
      </c>
      <c r="I48" s="6">
        <v>0.562729845757306</v>
      </c>
      <c r="J48" s="6">
        <v>0.54934543824663795</v>
      </c>
      <c r="K48" s="17">
        <f t="shared" si="0"/>
        <v>-3.3179898956330001</v>
      </c>
    </row>
    <row r="49" spans="1:11" x14ac:dyDescent="0.25">
      <c r="A49" s="16" t="s">
        <v>51</v>
      </c>
      <c r="B49" s="8">
        <v>0.39320625839972601</v>
      </c>
      <c r="C49" s="8">
        <v>0.35535135738593698</v>
      </c>
      <c r="D49" s="8">
        <v>0.35811087508777201</v>
      </c>
      <c r="G49" t="s">
        <v>51</v>
      </c>
      <c r="H49" s="6">
        <v>0.39320625839972601</v>
      </c>
      <c r="I49" s="6">
        <v>0.35535135738593698</v>
      </c>
      <c r="J49" s="6">
        <v>0.35811087508777201</v>
      </c>
      <c r="K49" s="17">
        <f t="shared" si="0"/>
        <v>-3.5095383311954</v>
      </c>
    </row>
    <row r="50" spans="1:11" x14ac:dyDescent="0.25">
      <c r="A50" s="16" t="s">
        <v>52</v>
      </c>
      <c r="B50" s="8">
        <v>0.315217503421931</v>
      </c>
      <c r="C50" s="8">
        <v>0.28834457897629401</v>
      </c>
      <c r="D50" s="8">
        <v>0.28944598165267599</v>
      </c>
      <c r="G50" t="s">
        <v>52</v>
      </c>
      <c r="H50" s="6">
        <v>0.315217503421931</v>
      </c>
      <c r="I50" s="6">
        <v>0.28834457897629401</v>
      </c>
      <c r="J50" s="6">
        <v>0.28944598165267599</v>
      </c>
      <c r="K50" s="17">
        <f t="shared" si="0"/>
        <v>-2.5771521769255012</v>
      </c>
    </row>
    <row r="51" spans="1:11" x14ac:dyDescent="0.25">
      <c r="A51" s="16" t="s">
        <v>53</v>
      </c>
      <c r="B51" s="8">
        <v>0.33519433354130601</v>
      </c>
      <c r="C51" s="8">
        <v>0.29964986195745402</v>
      </c>
      <c r="D51" s="8">
        <v>0.30041319001142602</v>
      </c>
      <c r="G51" t="s">
        <v>53</v>
      </c>
      <c r="H51" s="6">
        <v>0.33519433354130601</v>
      </c>
      <c r="I51" s="6">
        <v>0.29964986195745402</v>
      </c>
      <c r="J51" s="6">
        <v>0.30041319001142602</v>
      </c>
      <c r="K51" s="17">
        <f t="shared" si="0"/>
        <v>-3.4781143529879985</v>
      </c>
    </row>
    <row r="52" spans="1:11" x14ac:dyDescent="0.25">
      <c r="A52" s="16" t="s">
        <v>54</v>
      </c>
      <c r="B52" s="8">
        <v>0.45047726337644001</v>
      </c>
      <c r="C52" s="8">
        <v>0.387443064221765</v>
      </c>
      <c r="D52" s="8">
        <v>0.40955447687908297</v>
      </c>
      <c r="G52" t="s">
        <v>54</v>
      </c>
      <c r="H52" s="6">
        <v>0.45047726337644001</v>
      </c>
      <c r="I52" s="6">
        <v>0.387443064221765</v>
      </c>
      <c r="J52" s="6">
        <v>0.40955447687908297</v>
      </c>
      <c r="K52" s="17">
        <f t="shared" si="0"/>
        <v>-4.0922786497357038</v>
      </c>
    </row>
    <row r="53" spans="1:11" x14ac:dyDescent="0.25">
      <c r="A53" s="16" t="s">
        <v>55</v>
      </c>
      <c r="B53" s="8">
        <v>0.33572354281588501</v>
      </c>
      <c r="C53" s="8">
        <v>0.29948442073465498</v>
      </c>
      <c r="D53" s="8">
        <v>0.30582882299136699</v>
      </c>
      <c r="G53" t="s">
        <v>55</v>
      </c>
      <c r="H53" s="6">
        <v>0.33572354281588501</v>
      </c>
      <c r="I53" s="6">
        <v>0.29948442073465498</v>
      </c>
      <c r="J53" s="6">
        <v>0.30582882299136699</v>
      </c>
      <c r="K53" s="17">
        <f t="shared" si="0"/>
        <v>-2.9894719824518026</v>
      </c>
    </row>
    <row r="54" spans="1:11" x14ac:dyDescent="0.25">
      <c r="A54" s="16" t="s">
        <v>56</v>
      </c>
      <c r="B54" s="8">
        <v>0.55987914299576902</v>
      </c>
      <c r="C54" s="8">
        <v>0.54092548803431395</v>
      </c>
      <c r="D54" s="8">
        <v>0.48361913851941601</v>
      </c>
      <c r="G54" t="s">
        <v>56</v>
      </c>
      <c r="H54" s="6">
        <v>0.55987914299576902</v>
      </c>
      <c r="I54" s="6">
        <v>0.54092548803431395</v>
      </c>
      <c r="J54" s="6">
        <v>0.48361913851941601</v>
      </c>
      <c r="K54" s="17">
        <f t="shared" si="0"/>
        <v>-7.6260004476353007</v>
      </c>
    </row>
    <row r="55" spans="1:11" x14ac:dyDescent="0.25">
      <c r="A55" s="16" t="s">
        <v>57</v>
      </c>
      <c r="B55" s="8">
        <v>0.46083330551921903</v>
      </c>
      <c r="C55" s="8">
        <v>0.40637622576278498</v>
      </c>
      <c r="D55" s="8">
        <v>0.42235651882394698</v>
      </c>
      <c r="G55" t="s">
        <v>57</v>
      </c>
      <c r="H55" s="6">
        <v>0.46083330551921903</v>
      </c>
      <c r="I55" s="6">
        <v>0.40637622576278498</v>
      </c>
      <c r="J55" s="6">
        <v>0.42235651882394698</v>
      </c>
      <c r="K55" s="17">
        <f t="shared" si="0"/>
        <v>-3.8476786695272045</v>
      </c>
    </row>
    <row r="56" spans="1:11" x14ac:dyDescent="0.25">
      <c r="A56" s="16" t="s">
        <v>58</v>
      </c>
      <c r="B56" s="8">
        <v>0.215507981346163</v>
      </c>
      <c r="C56" s="8">
        <v>0.198853936893788</v>
      </c>
      <c r="D56" s="8">
        <v>0.19951325170720899</v>
      </c>
      <c r="G56" t="s">
        <v>58</v>
      </c>
      <c r="H56" s="6">
        <v>0.215507981346163</v>
      </c>
      <c r="I56" s="6">
        <v>0.198853936893788</v>
      </c>
      <c r="J56" s="6">
        <v>0.19951325170720899</v>
      </c>
      <c r="K56" s="17">
        <f t="shared" si="0"/>
        <v>-1.5994729638954013</v>
      </c>
    </row>
    <row r="57" spans="1:11" x14ac:dyDescent="0.25">
      <c r="A57" s="16" t="s">
        <v>59</v>
      </c>
      <c r="B57" s="8">
        <v>0.36092345603901899</v>
      </c>
      <c r="C57" s="8">
        <v>0.333529307077996</v>
      </c>
      <c r="D57" s="8">
        <v>0.33961850395979498</v>
      </c>
      <c r="G57" t="s">
        <v>59</v>
      </c>
      <c r="H57" s="6">
        <v>0.36092345603901899</v>
      </c>
      <c r="I57" s="6">
        <v>0.333529307077996</v>
      </c>
      <c r="J57" s="6">
        <v>0.33961850395979498</v>
      </c>
      <c r="K57" s="17">
        <f t="shared" si="0"/>
        <v>-2.1304952079224004</v>
      </c>
    </row>
    <row r="58" spans="1:11" x14ac:dyDescent="0.25">
      <c r="A58" s="16" t="s">
        <v>60</v>
      </c>
      <c r="B58" s="8">
        <v>0.300579527649661</v>
      </c>
      <c r="C58" s="8">
        <v>0.26806781125601098</v>
      </c>
      <c r="D58" s="8">
        <v>0.28334511492617498</v>
      </c>
      <c r="G58" t="s">
        <v>60</v>
      </c>
      <c r="H58" s="6">
        <v>0.300579527649661</v>
      </c>
      <c r="I58" s="6">
        <v>0.26806781125601098</v>
      </c>
      <c r="J58" s="6">
        <v>0.28334511492617498</v>
      </c>
      <c r="K58" s="17">
        <f t="shared" si="0"/>
        <v>-1.7234412723486026</v>
      </c>
    </row>
    <row r="59" spans="1:11" x14ac:dyDescent="0.25">
      <c r="A59" s="16" t="s">
        <v>61</v>
      </c>
      <c r="B59" s="8">
        <v>0.31957092038877299</v>
      </c>
      <c r="C59" s="8">
        <v>0.30199333167966402</v>
      </c>
      <c r="D59" s="8">
        <v>0.33155418921945201</v>
      </c>
      <c r="G59" t="s">
        <v>61</v>
      </c>
      <c r="H59" s="6">
        <v>0.31957092038877299</v>
      </c>
      <c r="I59" s="6">
        <v>0.30199333167966402</v>
      </c>
      <c r="J59" s="6">
        <v>0.33155418921945201</v>
      </c>
      <c r="K59" s="18">
        <f t="shared" si="0"/>
        <v>1.1983268830679017</v>
      </c>
    </row>
    <row r="60" spans="1:11" x14ac:dyDescent="0.25">
      <c r="A60" s="16" t="s">
        <v>62</v>
      </c>
      <c r="B60" s="8">
        <v>0.44526696930113902</v>
      </c>
      <c r="C60" s="8">
        <v>0.38037579266430199</v>
      </c>
      <c r="D60" s="8">
        <v>0.37843843145947398</v>
      </c>
      <c r="G60" t="s">
        <v>62</v>
      </c>
      <c r="H60" s="6">
        <v>0.44526696930113902</v>
      </c>
      <c r="I60" s="6">
        <v>0.38037579266430199</v>
      </c>
      <c r="J60" s="6">
        <v>0.37843843145947398</v>
      </c>
      <c r="K60" s="17">
        <f t="shared" si="0"/>
        <v>-6.6828537841665039</v>
      </c>
    </row>
    <row r="61" spans="1:11" x14ac:dyDescent="0.25">
      <c r="A61" s="16" t="s">
        <v>63</v>
      </c>
      <c r="B61" s="8">
        <v>0.39910095205696</v>
      </c>
      <c r="C61" s="8">
        <v>0.354401779192898</v>
      </c>
      <c r="D61" s="8">
        <v>0.38372311815017401</v>
      </c>
      <c r="G61" t="s">
        <v>63</v>
      </c>
      <c r="H61" s="6">
        <v>0.39910095205696</v>
      </c>
      <c r="I61" s="6">
        <v>0.354401779192898</v>
      </c>
      <c r="J61" s="6">
        <v>0.38372311815017401</v>
      </c>
      <c r="K61" s="17">
        <f t="shared" si="0"/>
        <v>-1.5377833906785987</v>
      </c>
    </row>
    <row r="62" spans="1:11" x14ac:dyDescent="0.25">
      <c r="A62" s="16" t="s">
        <v>64</v>
      </c>
      <c r="B62" s="8">
        <v>0.50883282156889997</v>
      </c>
      <c r="C62" s="8">
        <v>0.45058021113169799</v>
      </c>
      <c r="D62" s="8">
        <v>0.46075151909911699</v>
      </c>
      <c r="G62" t="s">
        <v>64</v>
      </c>
      <c r="H62" s="6">
        <v>0.50883282156889997</v>
      </c>
      <c r="I62" s="6">
        <v>0.45058021113169799</v>
      </c>
      <c r="J62" s="6">
        <v>0.46075151909911699</v>
      </c>
      <c r="K62" s="17">
        <f t="shared" si="0"/>
        <v>-4.8081302469782985</v>
      </c>
    </row>
    <row r="63" spans="1:11" x14ac:dyDescent="0.25">
      <c r="A63" s="16" t="s">
        <v>65</v>
      </c>
      <c r="B63" s="8">
        <v>0.48349410879084997</v>
      </c>
      <c r="C63" s="8">
        <v>0.46496727241029301</v>
      </c>
      <c r="D63" s="8">
        <v>0.456699966674393</v>
      </c>
      <c r="G63" t="s">
        <v>65</v>
      </c>
      <c r="H63" s="6">
        <v>0.48349410879084997</v>
      </c>
      <c r="I63" s="6">
        <v>0.46496727241029301</v>
      </c>
      <c r="J63" s="6">
        <v>0.456699966674393</v>
      </c>
      <c r="K63" s="17">
        <f t="shared" si="0"/>
        <v>-2.6794142116456978</v>
      </c>
    </row>
    <row r="64" spans="1:11" x14ac:dyDescent="0.25">
      <c r="A64" s="16" t="s">
        <v>66</v>
      </c>
      <c r="B64" s="8">
        <v>0.37614549603310199</v>
      </c>
      <c r="C64" s="8">
        <v>0.32982684018179398</v>
      </c>
      <c r="D64" s="8">
        <v>0.33843298343521699</v>
      </c>
      <c r="G64" t="s">
        <v>66</v>
      </c>
      <c r="H64" s="6">
        <v>0.37614549603310199</v>
      </c>
      <c r="I64" s="6">
        <v>0.32982684018179398</v>
      </c>
      <c r="J64" s="6">
        <v>0.33843298343521699</v>
      </c>
      <c r="K64" s="17">
        <f t="shared" si="0"/>
        <v>-3.7712512597884995</v>
      </c>
    </row>
    <row r="65" spans="1:11" x14ac:dyDescent="0.25">
      <c r="A65" s="16" t="s">
        <v>67</v>
      </c>
      <c r="B65" s="8">
        <v>0.45211507173911802</v>
      </c>
      <c r="C65" s="8">
        <v>0.42114773635540598</v>
      </c>
      <c r="D65" s="8">
        <v>0.41973188567952402</v>
      </c>
      <c r="G65" t="s">
        <v>67</v>
      </c>
      <c r="H65" s="6">
        <v>0.45211507173911802</v>
      </c>
      <c r="I65" s="6">
        <v>0.42114773635540598</v>
      </c>
      <c r="J65" s="6">
        <v>0.41973188567952402</v>
      </c>
      <c r="K65" s="17">
        <f t="shared" si="0"/>
        <v>-3.2383186059594005</v>
      </c>
    </row>
    <row r="66" spans="1:11" x14ac:dyDescent="0.25">
      <c r="A66" s="16" t="s">
        <v>68</v>
      </c>
      <c r="B66" s="8">
        <v>0.60360140244458005</v>
      </c>
      <c r="C66" s="8">
        <v>0.57709669152702103</v>
      </c>
      <c r="D66" s="8">
        <v>0.61021865318625002</v>
      </c>
      <c r="G66" t="s">
        <v>68</v>
      </c>
      <c r="H66" s="6">
        <v>0.60360140244458005</v>
      </c>
      <c r="I66" s="6">
        <v>0.57709669152702103</v>
      </c>
      <c r="J66" s="6">
        <v>0.61021865318625002</v>
      </c>
      <c r="K66" s="18">
        <f t="shared" si="0"/>
        <v>0.66172507416699666</v>
      </c>
    </row>
    <row r="67" spans="1:11" x14ac:dyDescent="0.25">
      <c r="A67" s="16" t="s">
        <v>86</v>
      </c>
      <c r="B67" s="8">
        <v>26.814594848030929</v>
      </c>
      <c r="C67" s="8">
        <v>24.18802779786915</v>
      </c>
      <c r="D67" s="8">
        <v>24.848572211738006</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9EB00-ADAB-4901-ADF5-07E02E9C5972}">
  <dimension ref="A1:BE63"/>
  <sheetViews>
    <sheetView workbookViewId="0">
      <selection activeCell="BG6" sqref="BG6"/>
    </sheetView>
  </sheetViews>
  <sheetFormatPr defaultRowHeight="15" x14ac:dyDescent="0.25"/>
  <cols>
    <col min="2" max="34" width="10.5703125" bestFit="1" customWidth="1"/>
    <col min="37" max="37" width="11.140625" bestFit="1" customWidth="1"/>
    <col min="38" max="39" width="10.7109375" bestFit="1" customWidth="1"/>
    <col min="40" max="45" width="10.5703125" bestFit="1" customWidth="1"/>
    <col min="46" max="46" width="10.7109375" bestFit="1" customWidth="1"/>
    <col min="47" max="55" width="10.5703125" bestFit="1" customWidth="1"/>
  </cols>
  <sheetData>
    <row r="1" spans="1:57" x14ac:dyDescent="0.25">
      <c r="B1" s="11">
        <v>43466</v>
      </c>
      <c r="C1" s="11">
        <v>43497</v>
      </c>
      <c r="D1" s="11">
        <v>43525</v>
      </c>
      <c r="E1" s="11">
        <v>43556</v>
      </c>
      <c r="F1" s="11">
        <v>43586</v>
      </c>
      <c r="G1" s="11">
        <v>43617</v>
      </c>
      <c r="H1" s="11">
        <v>43647</v>
      </c>
      <c r="I1" s="11">
        <v>43678</v>
      </c>
      <c r="J1" s="11">
        <v>43709</v>
      </c>
      <c r="K1" s="11">
        <v>43739</v>
      </c>
      <c r="L1" s="11">
        <v>43770</v>
      </c>
      <c r="M1" s="11">
        <v>43800</v>
      </c>
      <c r="N1" s="11">
        <v>43831</v>
      </c>
      <c r="O1" s="11">
        <v>43862</v>
      </c>
      <c r="P1" s="27">
        <v>43891</v>
      </c>
      <c r="Q1" s="27">
        <v>43922</v>
      </c>
      <c r="R1" s="27">
        <v>43952</v>
      </c>
      <c r="S1" s="27">
        <v>43983</v>
      </c>
      <c r="T1" s="27">
        <v>44013</v>
      </c>
      <c r="U1" s="27">
        <v>44044</v>
      </c>
      <c r="V1" s="27">
        <v>44075</v>
      </c>
      <c r="W1" s="27">
        <v>44105</v>
      </c>
      <c r="X1" s="27">
        <v>44136</v>
      </c>
      <c r="Y1" s="27">
        <v>44166</v>
      </c>
      <c r="Z1" s="27">
        <v>44197</v>
      </c>
      <c r="AA1" s="27">
        <v>44228</v>
      </c>
      <c r="AB1" s="27">
        <v>44256</v>
      </c>
      <c r="AC1" s="27">
        <v>44287</v>
      </c>
      <c r="AD1" s="27">
        <v>44317</v>
      </c>
      <c r="AE1" s="27">
        <v>44348</v>
      </c>
      <c r="AF1" s="27">
        <v>44378</v>
      </c>
      <c r="AG1" s="27">
        <v>44409</v>
      </c>
      <c r="AH1" s="27">
        <v>44440</v>
      </c>
      <c r="AK1" s="27">
        <v>43891</v>
      </c>
      <c r="AL1" s="27">
        <v>43922</v>
      </c>
      <c r="AM1" s="27">
        <v>43952</v>
      </c>
      <c r="AN1" s="27">
        <v>43983</v>
      </c>
      <c r="AO1" s="27">
        <v>44013</v>
      </c>
      <c r="AP1" s="27">
        <v>44044</v>
      </c>
      <c r="AQ1" s="27">
        <v>44075</v>
      </c>
      <c r="AR1" s="27">
        <v>44105</v>
      </c>
      <c r="AS1" s="27">
        <v>44136</v>
      </c>
      <c r="AT1" s="27">
        <v>44166</v>
      </c>
      <c r="AU1" s="27">
        <v>44197</v>
      </c>
      <c r="AV1" s="27">
        <v>44228</v>
      </c>
      <c r="AW1" s="27">
        <v>44256</v>
      </c>
      <c r="AX1" s="27">
        <v>44287</v>
      </c>
      <c r="AY1" s="27">
        <v>44317</v>
      </c>
      <c r="AZ1" s="27">
        <v>44348</v>
      </c>
      <c r="BA1" s="27">
        <v>44378</v>
      </c>
      <c r="BB1" s="27">
        <v>44409</v>
      </c>
      <c r="BC1" s="27">
        <v>44440</v>
      </c>
      <c r="BD1" t="s">
        <v>146</v>
      </c>
      <c r="BE1" t="s">
        <v>145</v>
      </c>
    </row>
    <row r="2" spans="1:57" x14ac:dyDescent="0.25">
      <c r="A2" t="s">
        <v>7</v>
      </c>
      <c r="B2" s="6">
        <v>0.77486208565196601</v>
      </c>
      <c r="C2" s="6">
        <v>0.82152301042321496</v>
      </c>
      <c r="D2" s="6">
        <v>0.99898324507840197</v>
      </c>
      <c r="E2" s="6">
        <v>0.92010918784043005</v>
      </c>
      <c r="F2" s="6">
        <v>1.02287668289534</v>
      </c>
      <c r="G2" s="6">
        <v>0.98073541489277005</v>
      </c>
      <c r="H2" s="6">
        <v>0.96562236467898799</v>
      </c>
      <c r="I2" s="6">
        <v>0.97810632098277805</v>
      </c>
      <c r="J2" s="6">
        <v>0.93152006583709102</v>
      </c>
      <c r="K2" s="6">
        <v>0.97745378051590504</v>
      </c>
      <c r="L2" s="6">
        <v>1.116822440023</v>
      </c>
      <c r="M2" s="6">
        <v>1.51138540118012</v>
      </c>
      <c r="N2" s="6">
        <v>0.81835789296522499</v>
      </c>
      <c r="O2" s="6">
        <v>0.87893901509100303</v>
      </c>
      <c r="P2" s="6">
        <v>0.59868572625383398</v>
      </c>
      <c r="Q2" s="6">
        <v>9.21535270840277E-2</v>
      </c>
      <c r="R2" s="6">
        <v>0.103996614243117</v>
      </c>
      <c r="S2" s="6">
        <v>0.13369900105030499</v>
      </c>
      <c r="T2" s="6">
        <v>0.52303293157167396</v>
      </c>
      <c r="U2" s="6">
        <v>0.49996645053965999</v>
      </c>
      <c r="V2" s="6">
        <v>0.65838722031172503</v>
      </c>
      <c r="W2" s="6">
        <v>0.71502007851632898</v>
      </c>
      <c r="X2" s="6">
        <v>0.81127761719076696</v>
      </c>
      <c r="Y2" s="6">
        <v>0.94992759708211905</v>
      </c>
      <c r="Z2" s="6">
        <v>0.140719652942389</v>
      </c>
      <c r="AA2" s="6">
        <v>0.14758761104110199</v>
      </c>
      <c r="AB2" s="6">
        <v>0.1892265226756</v>
      </c>
      <c r="AC2" s="6">
        <v>0.32581188866259098</v>
      </c>
      <c r="AD2" s="6">
        <v>0.76241677367485605</v>
      </c>
      <c r="AE2" s="6">
        <v>0.70650581047686001</v>
      </c>
      <c r="AF2" s="6">
        <v>0.74165461219675499</v>
      </c>
      <c r="AG2" s="6">
        <v>0.78770893136629405</v>
      </c>
      <c r="AH2" s="6">
        <v>0.81383853437807896</v>
      </c>
      <c r="AK2" s="6">
        <f t="shared" ref="AK2:AT2" si="0">+P2*D2</f>
        <v>0.59807700959517496</v>
      </c>
      <c r="AL2" s="6">
        <f t="shared" si="0"/>
        <v>8.4791306961915808E-2</v>
      </c>
      <c r="AM2" s="6">
        <f t="shared" si="0"/>
        <v>0.10637571180934578</v>
      </c>
      <c r="AN2" s="6">
        <f t="shared" si="0"/>
        <v>0.13112334526581976</v>
      </c>
      <c r="AO2" s="6">
        <f t="shared" si="0"/>
        <v>0.50505229618922309</v>
      </c>
      <c r="AP2" s="6">
        <f t="shared" si="0"/>
        <v>0.48902034555216489</v>
      </c>
      <c r="AQ2" s="6">
        <f t="shared" si="0"/>
        <v>0.61330090681107741</v>
      </c>
      <c r="AR2" s="6">
        <f t="shared" si="0"/>
        <v>0.69889907889056502</v>
      </c>
      <c r="AS2" s="6">
        <f t="shared" si="0"/>
        <v>0.90605304796703767</v>
      </c>
      <c r="AT2" s="6">
        <f t="shared" si="0"/>
        <v>1.4357067024080259</v>
      </c>
      <c r="AU2" s="6">
        <f>+Z2*B2</f>
        <v>0.10903832377116036</v>
      </c>
      <c r="AV2" s="6">
        <f t="shared" ref="AV2:BC2" si="1">+AA2*C2</f>
        <v>0.12124661852365663</v>
      </c>
      <c r="AW2" s="6">
        <f t="shared" si="1"/>
        <v>0.18903412567737271</v>
      </c>
      <c r="AX2" s="6">
        <f t="shared" si="1"/>
        <v>0.2997825122660932</v>
      </c>
      <c r="AY2" s="6">
        <f t="shared" si="1"/>
        <v>0.77985834044030389</v>
      </c>
      <c r="AZ2" s="6">
        <f t="shared" si="1"/>
        <v>0.69289526916217603</v>
      </c>
      <c r="BA2" s="6">
        <f t="shared" si="1"/>
        <v>0.71615828040450835</v>
      </c>
      <c r="BB2" s="6">
        <f t="shared" si="1"/>
        <v>0.77046308486396153</v>
      </c>
      <c r="BC2" s="6">
        <f t="shared" si="1"/>
        <v>0.75810692512462974</v>
      </c>
      <c r="BE2">
        <f>+SUM(AK2:BC2)*4</f>
        <v>40.019932926736843</v>
      </c>
    </row>
    <row r="3" spans="1:57" x14ac:dyDescent="0.25">
      <c r="A3" t="s">
        <v>8</v>
      </c>
      <c r="B3" s="6">
        <v>0.931481405298904</v>
      </c>
      <c r="C3" s="6">
        <v>1.1922274682190901</v>
      </c>
      <c r="D3" s="6">
        <v>1.0588934829388399</v>
      </c>
      <c r="E3" s="6">
        <v>1.04512606412443</v>
      </c>
      <c r="F3" s="6">
        <v>0.94648133743631402</v>
      </c>
      <c r="G3" s="6">
        <v>0.85734919414257205</v>
      </c>
      <c r="H3" s="6">
        <v>1.02316475298202</v>
      </c>
      <c r="I3" s="6">
        <v>1.0361591936635799</v>
      </c>
      <c r="J3" s="6">
        <v>0.92406835577612301</v>
      </c>
      <c r="K3" s="6">
        <v>1.07932185027349</v>
      </c>
      <c r="L3" s="6">
        <v>0.96186010845883696</v>
      </c>
      <c r="M3" s="6">
        <v>0.94386678668580404</v>
      </c>
      <c r="N3" s="6">
        <v>0.97739583927610996</v>
      </c>
      <c r="O3" s="6">
        <v>1.13248093445527</v>
      </c>
      <c r="P3" s="6">
        <v>0.82268619878970695</v>
      </c>
      <c r="Q3" s="6">
        <v>0.29067061699892</v>
      </c>
      <c r="R3" s="6">
        <v>0.3432018620017</v>
      </c>
      <c r="S3" s="6">
        <v>0.45337476845242702</v>
      </c>
      <c r="T3" s="6">
        <v>0.82726134086650305</v>
      </c>
      <c r="U3" s="6">
        <v>0.692735261912795</v>
      </c>
      <c r="V3" s="6">
        <v>0.73812123757102199</v>
      </c>
      <c r="W3" s="6">
        <v>0.71458260680277697</v>
      </c>
      <c r="X3" s="6">
        <v>0.496098004367586</v>
      </c>
      <c r="Y3" s="6">
        <v>0.73871404320943901</v>
      </c>
      <c r="Z3" s="6">
        <v>0.41755414099051402</v>
      </c>
      <c r="AA3" s="6">
        <v>0.43014548146429998</v>
      </c>
      <c r="AB3" s="6">
        <v>0.51279117663518303</v>
      </c>
      <c r="AC3" s="6">
        <v>0.65408325706620296</v>
      </c>
      <c r="AD3" s="6">
        <v>0.87123877753455103</v>
      </c>
      <c r="AE3" s="6">
        <v>0.77893702827928402</v>
      </c>
      <c r="AF3" s="6">
        <v>0.84869490866015196</v>
      </c>
      <c r="AG3" s="6">
        <v>0.99785099416151701</v>
      </c>
      <c r="AH3" s="6">
        <v>0.92773581933138005</v>
      </c>
      <c r="AK3" s="6">
        <f t="shared" ref="AK3" si="2">+P3*D3</f>
        <v>0.87113705440214761</v>
      </c>
      <c r="AL3" s="6">
        <f t="shared" ref="AL3" si="3">+Q3*E3</f>
        <v>0.3037874379007009</v>
      </c>
      <c r="AM3" s="6">
        <f t="shared" ref="AM3" si="4">+R3*F3</f>
        <v>0.32483415735800231</v>
      </c>
      <c r="AN3" s="6">
        <f t="shared" ref="AN3" si="5">+S3*G3</f>
        <v>0.38870049237726351</v>
      </c>
      <c r="AO3" s="6">
        <f t="shared" ref="AO3" si="6">+T3*H3</f>
        <v>0.84642464547925023</v>
      </c>
      <c r="AP3" s="6">
        <f t="shared" ref="AP3" si="7">+U3*I3</f>
        <v>0.71778401040589046</v>
      </c>
      <c r="AQ3" s="6">
        <f t="shared" ref="AQ3" si="8">+V3*J3</f>
        <v>0.68207447836569135</v>
      </c>
      <c r="AR3" s="6">
        <f t="shared" ref="AR3" si="9">+W3*K3</f>
        <v>0.77126462134762708</v>
      </c>
      <c r="AS3" s="6">
        <f t="shared" ref="AS3" si="10">+X3*L3</f>
        <v>0.47717688028721883</v>
      </c>
      <c r="AT3" s="6">
        <f t="shared" ref="AT3" si="11">+Y3*M3</f>
        <v>0.69724765024377144</v>
      </c>
      <c r="AU3" s="6">
        <f t="shared" ref="AU3" si="12">+Z3*N3</f>
        <v>0.40811568007663862</v>
      </c>
      <c r="AV3" s="6">
        <f t="shared" ref="AV3" si="13">+AA3*O3</f>
        <v>0.48713155680040243</v>
      </c>
      <c r="AW3" s="6">
        <f t="shared" ref="AW3" si="14">+AB3*P3</f>
        <v>0.42186622387889994</v>
      </c>
      <c r="AX3" s="6">
        <f t="shared" ref="AX3" si="15">+AC3*Q3</f>
        <v>0.1901227839000964</v>
      </c>
      <c r="AY3" s="6">
        <f t="shared" ref="AY3" si="16">+AD3*R3</f>
        <v>0.2990107706979428</v>
      </c>
      <c r="AZ3" s="6">
        <f t="shared" ref="AZ3" si="17">+AE3*S3</f>
        <v>0.35315039483514199</v>
      </c>
      <c r="BA3" s="6">
        <f t="shared" ref="BA3" si="18">+AF3*T3</f>
        <v>0.70209248812477165</v>
      </c>
      <c r="BB3" s="6">
        <f t="shared" ref="BB3" si="19">+AG3*U3</f>
        <v>0.69124656979042132</v>
      </c>
      <c r="BC3" s="6">
        <f t="shared" ref="BC3" si="20">+AH3*V3</f>
        <v>0.68478151110384433</v>
      </c>
      <c r="BE3">
        <f t="shared" ref="BE3:BE63" si="21">+SUM(AK3:BC3)*4</f>
        <v>41.271797629502899</v>
      </c>
    </row>
    <row r="4" spans="1:57" x14ac:dyDescent="0.25">
      <c r="A4" t="s">
        <v>9</v>
      </c>
      <c r="B4" s="6">
        <v>0.86834139427664003</v>
      </c>
      <c r="C4" s="6">
        <v>0.85015933614406303</v>
      </c>
      <c r="D4" s="6">
        <v>1.00528677127974</v>
      </c>
      <c r="E4" s="6">
        <v>0.99225379224001098</v>
      </c>
      <c r="F4" s="6">
        <v>1.01855755851715</v>
      </c>
      <c r="G4" s="6">
        <v>0.98378408139125595</v>
      </c>
      <c r="H4" s="6">
        <v>1.01661352966237</v>
      </c>
      <c r="I4" s="6">
        <v>0.997652109209197</v>
      </c>
      <c r="J4" s="6">
        <v>0.92736793182414601</v>
      </c>
      <c r="K4" s="6">
        <v>0.99400368490181701</v>
      </c>
      <c r="L4" s="6">
        <v>1.0681363857126001</v>
      </c>
      <c r="M4" s="6">
        <v>1.27784342484101</v>
      </c>
      <c r="N4" s="6">
        <v>0.90821070945738702</v>
      </c>
      <c r="O4" s="6">
        <v>0.92245698875697502</v>
      </c>
      <c r="P4" s="6">
        <v>0.78259819552574905</v>
      </c>
      <c r="Q4" s="6">
        <v>0.35078918896466699</v>
      </c>
      <c r="R4" s="6">
        <v>0.43496243718068101</v>
      </c>
      <c r="S4" s="6">
        <v>0.65271396767113599</v>
      </c>
      <c r="T4" s="6">
        <v>0.89412970862723395</v>
      </c>
      <c r="U4" s="6">
        <v>0.98421782440576699</v>
      </c>
      <c r="V4" s="6">
        <v>0.92672208409859202</v>
      </c>
      <c r="W4" s="6">
        <v>0.93309235790376499</v>
      </c>
      <c r="X4" s="6">
        <v>0.66945023347577404</v>
      </c>
      <c r="Y4" s="6">
        <v>1.1606224923733599</v>
      </c>
      <c r="Z4" s="6">
        <v>0.49427761398511699</v>
      </c>
      <c r="AA4" s="6">
        <v>0.49525975120929899</v>
      </c>
      <c r="AB4" s="6">
        <v>0.59363495106420705</v>
      </c>
      <c r="AC4" s="6">
        <v>0.88389358081381497</v>
      </c>
      <c r="AD4" s="6">
        <v>1.0147131285112201</v>
      </c>
      <c r="AE4" s="6">
        <v>1.02723234792566</v>
      </c>
      <c r="AF4" s="6">
        <v>1.06577446476975</v>
      </c>
      <c r="AG4" s="6">
        <v>1.07522940505807</v>
      </c>
      <c r="AH4" s="6">
        <v>1.1123314709941901</v>
      </c>
      <c r="AK4" s="6">
        <f t="shared" ref="AK4:AK63" si="22">+P4*D4</f>
        <v>0.78673561318943086</v>
      </c>
      <c r="AL4" s="6">
        <f t="shared" ref="AL4:AL63" si="23">+Q4*E4</f>
        <v>0.34807190302698865</v>
      </c>
      <c r="AM4" s="6">
        <f t="shared" ref="AM4:AM63" si="24">+R4*F4</f>
        <v>0.4430342780614237</v>
      </c>
      <c r="AN4" s="6">
        <f t="shared" ref="AN4:AN63" si="25">+S4*G4</f>
        <v>0.6421296110965905</v>
      </c>
      <c r="AO4" s="6">
        <f t="shared" ref="AO4:AO63" si="26">+T4*H4</f>
        <v>0.90898435906351871</v>
      </c>
      <c r="AP4" s="6">
        <f t="shared" ref="AP4:AP63" si="27">+U4*I4</f>
        <v>0.98190698843970048</v>
      </c>
      <c r="AQ4" s="6">
        <f t="shared" ref="AQ4:AQ63" si="28">+V4*J4</f>
        <v>0.85941234250627363</v>
      </c>
      <c r="AR4" s="6">
        <f t="shared" ref="AR4:AR63" si="29">+W4*K4</f>
        <v>0.92749724211006745</v>
      </c>
      <c r="AS4" s="6">
        <f t="shared" ref="AS4:AS63" si="30">+X4*L4</f>
        <v>0.71506415279926949</v>
      </c>
      <c r="AT4" s="6">
        <f t="shared" ref="AT4:AT63" si="31">+Y4*M4</f>
        <v>1.4830938206018831</v>
      </c>
      <c r="AU4" s="6">
        <f t="shared" ref="AU4:AU63" si="32">+Z4*N4</f>
        <v>0.44890822246632761</v>
      </c>
      <c r="AV4" s="6">
        <f t="shared" ref="AV4:AV63" si="33">+AA4*O4</f>
        <v>0.45685581875305858</v>
      </c>
      <c r="AW4" s="6">
        <f t="shared" ref="AW4:AW63" si="34">+AB4*P4</f>
        <v>0.46457764150386477</v>
      </c>
      <c r="AX4" s="6">
        <f t="shared" ref="AX4:AX63" si="35">+AC4*Q4</f>
        <v>0.31006031234475351</v>
      </c>
      <c r="AY4" s="6">
        <f t="shared" ref="AY4:AY63" si="36">+AD4*R4</f>
        <v>0.44136209541647387</v>
      </c>
      <c r="AZ4" s="6">
        <f t="shared" ref="AZ4:AZ63" si="37">+AE4*S4</f>
        <v>0.67048890153469431</v>
      </c>
      <c r="BA4" s="6">
        <f t="shared" ref="BA4:BA63" si="38">+AF4*T4</f>
        <v>0.95294061164692279</v>
      </c>
      <c r="BB4" s="6">
        <f t="shared" ref="BB4:BB63" si="39">+AG4*U4</f>
        <v>1.0582599457833608</v>
      </c>
      <c r="BC4" s="6">
        <f t="shared" ref="BC4:BC63" si="40">+AH4*V4</f>
        <v>1.0308221390081884</v>
      </c>
      <c r="BE4">
        <f t="shared" si="21"/>
        <v>55.720823997411173</v>
      </c>
    </row>
    <row r="5" spans="1:57" x14ac:dyDescent="0.25">
      <c r="A5" t="s">
        <v>10</v>
      </c>
      <c r="B5" s="6">
        <v>0.90595783939321395</v>
      </c>
      <c r="C5" s="6">
        <v>0.83385870141386498</v>
      </c>
      <c r="D5" s="6">
        <v>1.0453021670221001</v>
      </c>
      <c r="E5" s="6">
        <v>0.94717512584026997</v>
      </c>
      <c r="F5" s="6">
        <v>1.0082156839768801</v>
      </c>
      <c r="G5" s="6">
        <v>0.97489759517984897</v>
      </c>
      <c r="H5" s="6">
        <v>0.99157336637011995</v>
      </c>
      <c r="I5" s="6">
        <v>0.96137444264908301</v>
      </c>
      <c r="J5" s="6">
        <v>0.88860335534716595</v>
      </c>
      <c r="K5" s="6">
        <v>0.96562519024078197</v>
      </c>
      <c r="L5" s="6">
        <v>1.06548833097482</v>
      </c>
      <c r="M5" s="6">
        <v>1.4119282015918599</v>
      </c>
      <c r="N5" s="6">
        <v>0.81947153902279202</v>
      </c>
      <c r="O5" s="6">
        <v>0.84272196160489798</v>
      </c>
      <c r="P5" s="6">
        <v>0.72029507895073397</v>
      </c>
      <c r="Q5" s="6">
        <v>0.36873429648656297</v>
      </c>
      <c r="R5" s="6">
        <v>0.46087388838797999</v>
      </c>
      <c r="S5" s="6">
        <v>0.61772357726489802</v>
      </c>
      <c r="T5" s="6">
        <v>0.83348661606673702</v>
      </c>
      <c r="U5" s="6">
        <v>0.88322564628729505</v>
      </c>
      <c r="V5" s="6">
        <v>0.86763436493740498</v>
      </c>
      <c r="W5" s="6">
        <v>0.92629995669862597</v>
      </c>
      <c r="X5" s="6">
        <v>0.67928414328083697</v>
      </c>
      <c r="Y5" s="6">
        <v>1.0015977767794899</v>
      </c>
      <c r="Z5" s="6">
        <v>0.43510965095526</v>
      </c>
      <c r="AA5" s="6">
        <v>0.461093969277585</v>
      </c>
      <c r="AB5" s="6">
        <v>0.59437997756069505</v>
      </c>
      <c r="AC5" s="6">
        <v>0.85666798899614505</v>
      </c>
      <c r="AD5" s="6">
        <v>0.920512192684389</v>
      </c>
      <c r="AE5" s="6">
        <v>0.861865204140286</v>
      </c>
      <c r="AF5" s="6">
        <v>0.862156057073034</v>
      </c>
      <c r="AG5" s="6">
        <v>0.86612223915726605</v>
      </c>
      <c r="AH5" s="6">
        <v>0.82728398000615799</v>
      </c>
      <c r="AK5" s="6">
        <f t="shared" si="22"/>
        <v>0.75292600692255685</v>
      </c>
      <c r="AL5" s="6">
        <f t="shared" si="23"/>
        <v>0.3492559536762837</v>
      </c>
      <c r="AM5" s="6">
        <f t="shared" si="24"/>
        <v>0.46466028260817155</v>
      </c>
      <c r="AN5" s="6">
        <f t="shared" si="25"/>
        <v>0.60221722996144267</v>
      </c>
      <c r="AO5" s="6">
        <f t="shared" si="26"/>
        <v>0.82646312971773417</v>
      </c>
      <c r="AP5" s="6">
        <f t="shared" si="27"/>
        <v>0.84911056343282443</v>
      </c>
      <c r="AQ5" s="6">
        <f t="shared" si="28"/>
        <v>0.77098280789788554</v>
      </c>
      <c r="AR5" s="6">
        <f t="shared" si="29"/>
        <v>0.89445857190713884</v>
      </c>
      <c r="AS5" s="6">
        <f t="shared" si="30"/>
        <v>0.72376932808195948</v>
      </c>
      <c r="AT5" s="6">
        <f t="shared" si="31"/>
        <v>1.4141841476866703</v>
      </c>
      <c r="AU5" s="6">
        <f t="shared" si="32"/>
        <v>0.35655997531197675</v>
      </c>
      <c r="AV5" s="6">
        <f t="shared" si="33"/>
        <v>0.38857401427379501</v>
      </c>
      <c r="AW5" s="6">
        <f t="shared" si="34"/>
        <v>0.42812897286381635</v>
      </c>
      <c r="AX5" s="6">
        <f t="shared" si="35"/>
        <v>0.31588286824505224</v>
      </c>
      <c r="AY5" s="6">
        <f t="shared" si="36"/>
        <v>0.42424003355099982</v>
      </c>
      <c r="AZ5" s="6">
        <f t="shared" si="37"/>
        <v>0.53239445702167909</v>
      </c>
      <c r="BA5" s="6">
        <f t="shared" si="38"/>
        <v>0.7185955345312437</v>
      </c>
      <c r="BB5" s="6">
        <f t="shared" si="39"/>
        <v>0.76498137444347547</v>
      </c>
      <c r="BC5" s="6">
        <f t="shared" si="40"/>
        <v>0.71778001061553176</v>
      </c>
      <c r="BE5">
        <f t="shared" si="21"/>
        <v>49.180661051000953</v>
      </c>
    </row>
    <row r="6" spans="1:57" x14ac:dyDescent="0.25">
      <c r="A6" t="s">
        <v>11</v>
      </c>
      <c r="B6" s="6">
        <v>0.75915410016791696</v>
      </c>
      <c r="C6" s="6">
        <v>0.82217104866383395</v>
      </c>
      <c r="D6" s="6">
        <v>0.96937763767988905</v>
      </c>
      <c r="E6" s="6">
        <v>0.93296659293606399</v>
      </c>
      <c r="F6" s="6">
        <v>0.97994427128165396</v>
      </c>
      <c r="G6" s="6">
        <v>0.95678972478763802</v>
      </c>
      <c r="H6" s="6">
        <v>1.03826757762592</v>
      </c>
      <c r="I6" s="6">
        <v>1.04199915888831</v>
      </c>
      <c r="J6" s="6">
        <v>0.92340094429529296</v>
      </c>
      <c r="K6" s="6">
        <v>0.97798289866572896</v>
      </c>
      <c r="L6" s="6">
        <v>1.0722154382272799</v>
      </c>
      <c r="M6" s="6">
        <v>1.5257306067804799</v>
      </c>
      <c r="N6" s="6">
        <v>0.79843029612314997</v>
      </c>
      <c r="O6" s="6">
        <v>0.830669992095739</v>
      </c>
      <c r="P6" s="6">
        <v>0.74408783410367696</v>
      </c>
      <c r="Q6" s="6">
        <v>0.385471323364944</v>
      </c>
      <c r="R6" s="6">
        <v>0.44681061627858698</v>
      </c>
      <c r="S6" s="6">
        <v>0.722710543381751</v>
      </c>
      <c r="T6" s="6">
        <v>0.94883249402514902</v>
      </c>
      <c r="U6" s="6">
        <v>0.99295413234775498</v>
      </c>
      <c r="V6" s="6">
        <v>0.95801285908677503</v>
      </c>
      <c r="W6" s="6">
        <v>1.0141514587782099</v>
      </c>
      <c r="X6" s="6">
        <v>0.64667133722958403</v>
      </c>
      <c r="Y6" s="6">
        <v>1.5317425621741501</v>
      </c>
      <c r="Z6" s="6">
        <v>0.441857317470225</v>
      </c>
      <c r="AA6" s="6">
        <v>0.42148572607756701</v>
      </c>
      <c r="AB6" s="6">
        <v>0.51934367590823705</v>
      </c>
      <c r="AC6" s="6">
        <v>0.82656236057652799</v>
      </c>
      <c r="AD6" s="6">
        <v>0.94295004941170901</v>
      </c>
      <c r="AE6" s="6">
        <v>0.87971604456099095</v>
      </c>
      <c r="AF6" s="6">
        <v>0.92779795986079405</v>
      </c>
      <c r="AG6" s="6">
        <v>0.90378933105239301</v>
      </c>
      <c r="AH6" s="6">
        <v>0.89516399125452895</v>
      </c>
      <c r="AK6" s="6">
        <f t="shared" si="22"/>
        <v>0.72130210684976759</v>
      </c>
      <c r="AL6" s="6">
        <f t="shared" si="23"/>
        <v>0.35963186723434759</v>
      </c>
      <c r="AM6" s="6">
        <f t="shared" si="24"/>
        <v>0.43784950377002663</v>
      </c>
      <c r="AN6" s="6">
        <f t="shared" si="25"/>
        <v>0.69148202190334984</v>
      </c>
      <c r="AO6" s="6">
        <f t="shared" si="26"/>
        <v>0.9851420151442517</v>
      </c>
      <c r="AP6" s="6">
        <f t="shared" si="27"/>
        <v>1.0346573707210323</v>
      </c>
      <c r="AQ6" s="6">
        <f t="shared" si="28"/>
        <v>0.8846299787277615</v>
      </c>
      <c r="AR6" s="6">
        <f t="shared" si="29"/>
        <v>0.99182278334199125</v>
      </c>
      <c r="AS6" s="6">
        <f t="shared" si="30"/>
        <v>0.69337099123663959</v>
      </c>
      <c r="AT6" s="6">
        <f t="shared" si="31"/>
        <v>2.3370265088174529</v>
      </c>
      <c r="AU6" s="6">
        <f t="shared" si="32"/>
        <v>0.35279226883193243</v>
      </c>
      <c r="AV6" s="6">
        <f t="shared" si="33"/>
        <v>0.35011554474931939</v>
      </c>
      <c r="AW6" s="6">
        <f t="shared" si="34"/>
        <v>0.38643731096200207</v>
      </c>
      <c r="AX6" s="6">
        <f t="shared" si="35"/>
        <v>0.31861608697508625</v>
      </c>
      <c r="AY6" s="6">
        <f t="shared" si="36"/>
        <v>0.42132009269756976</v>
      </c>
      <c r="AZ6" s="6">
        <f t="shared" si="37"/>
        <v>0.63578006058631842</v>
      </c>
      <c r="BA6" s="6">
        <f t="shared" si="38"/>
        <v>0.8803248522061623</v>
      </c>
      <c r="BB6" s="6">
        <f t="shared" si="39"/>
        <v>0.89742135104028675</v>
      </c>
      <c r="BC6" s="6">
        <f t="shared" si="40"/>
        <v>0.85757861461328011</v>
      </c>
      <c r="BE6">
        <f t="shared" si="21"/>
        <v>56.949205321634309</v>
      </c>
    </row>
    <row r="7" spans="1:57" x14ac:dyDescent="0.25">
      <c r="A7" t="s">
        <v>12</v>
      </c>
      <c r="B7" s="6">
        <v>0.79255284089220501</v>
      </c>
      <c r="C7" s="6">
        <v>0.82592285606837701</v>
      </c>
      <c r="D7" s="6">
        <v>0.96089185029110102</v>
      </c>
      <c r="E7" s="6">
        <v>0.98124498021314599</v>
      </c>
      <c r="F7" s="6">
        <v>1.04163559344125</v>
      </c>
      <c r="G7" s="6">
        <v>0.97050732801940598</v>
      </c>
      <c r="H7" s="6">
        <v>0.973479381720319</v>
      </c>
      <c r="I7" s="6">
        <v>0.969788034360756</v>
      </c>
      <c r="J7" s="6">
        <v>0.91137396744302301</v>
      </c>
      <c r="K7" s="6">
        <v>1.02033527909107</v>
      </c>
      <c r="L7" s="6">
        <v>1.16588083043268</v>
      </c>
      <c r="M7" s="6">
        <v>1.38638705802666</v>
      </c>
      <c r="N7" s="6">
        <v>0.80081367458618402</v>
      </c>
      <c r="O7" s="6">
        <v>0.85237483148316695</v>
      </c>
      <c r="P7" s="6">
        <v>0.49502480804742599</v>
      </c>
      <c r="Q7" s="6">
        <v>4.58616739385748E-2</v>
      </c>
      <c r="R7" s="6">
        <v>5.88865399154841E-2</v>
      </c>
      <c r="S7" s="6">
        <v>0.195443267583397</v>
      </c>
      <c r="T7" s="6">
        <v>0.48162036814554199</v>
      </c>
      <c r="U7" s="6">
        <v>0.58780809084275398</v>
      </c>
      <c r="V7" s="6">
        <v>0.52225930203152005</v>
      </c>
      <c r="W7" s="6">
        <v>0.58912512529624095</v>
      </c>
      <c r="X7" s="6">
        <v>0.19901837089177399</v>
      </c>
      <c r="Y7" s="6">
        <v>0.63729943683516399</v>
      </c>
      <c r="Z7" s="6">
        <v>9.3204383043429706E-2</v>
      </c>
      <c r="AA7" s="6">
        <v>9.8860233039720496E-2</v>
      </c>
      <c r="AB7" s="6">
        <v>0.13027050456519201</v>
      </c>
      <c r="AC7" s="6">
        <v>0.42369300073138999</v>
      </c>
      <c r="AD7" s="6">
        <v>0.64768986529475903</v>
      </c>
      <c r="AE7" s="6">
        <v>0.66076839702475398</v>
      </c>
      <c r="AF7" s="6">
        <v>0.73954039609534905</v>
      </c>
      <c r="AG7" s="6">
        <v>0.80694454799311799</v>
      </c>
      <c r="AH7" s="6">
        <v>0.79162553156301196</v>
      </c>
      <c r="AK7" s="6">
        <f t="shared" si="22"/>
        <v>0.47566530374468829</v>
      </c>
      <c r="AL7" s="6">
        <f t="shared" si="23"/>
        <v>4.5001537336398584E-2</v>
      </c>
      <c r="AM7" s="6">
        <f t="shared" si="24"/>
        <v>6.1338315950567136E-2</v>
      </c>
      <c r="AN7" s="6">
        <f t="shared" si="25"/>
        <v>0.18967912340174442</v>
      </c>
      <c r="AO7" s="6">
        <f t="shared" si="26"/>
        <v>0.46884749820623461</v>
      </c>
      <c r="AP7" s="6">
        <f t="shared" si="27"/>
        <v>0.57004925299974307</v>
      </c>
      <c r="AQ7" s="6">
        <f t="shared" si="28"/>
        <v>0.47597353212649046</v>
      </c>
      <c r="AR7" s="6">
        <f t="shared" si="29"/>
        <v>0.60110514913870161</v>
      </c>
      <c r="AS7" s="6">
        <f t="shared" si="30"/>
        <v>0.23203170352666055</v>
      </c>
      <c r="AT7" s="6">
        <f t="shared" si="31"/>
        <v>0.88354369131595023</v>
      </c>
      <c r="AU7" s="6">
        <f t="shared" si="32"/>
        <v>7.4639344472547164E-2</v>
      </c>
      <c r="AV7" s="6">
        <f t="shared" si="33"/>
        <v>8.4265974477618369E-2</v>
      </c>
      <c r="AW7" s="6">
        <f t="shared" si="34"/>
        <v>6.4487131516625509E-2</v>
      </c>
      <c r="AX7" s="6">
        <f t="shared" si="35"/>
        <v>1.9431270249599342E-2</v>
      </c>
      <c r="AY7" s="6">
        <f t="shared" si="36"/>
        <v>3.814021510553435E-2</v>
      </c>
      <c r="AZ7" s="6">
        <f t="shared" si="37"/>
        <v>0.1291427346303613</v>
      </c>
      <c r="BA7" s="6">
        <f t="shared" si="38"/>
        <v>0.35617771782594193</v>
      </c>
      <c r="BB7" s="6">
        <f t="shared" si="39"/>
        <v>0.47432853417180376</v>
      </c>
      <c r="BC7" s="6">
        <f t="shared" si="40"/>
        <v>0.41343379758442966</v>
      </c>
      <c r="BE7">
        <f t="shared" si="21"/>
        <v>22.62912731112656</v>
      </c>
    </row>
    <row r="8" spans="1:57" x14ac:dyDescent="0.25">
      <c r="A8" t="s">
        <v>13</v>
      </c>
      <c r="B8" s="6">
        <v>0.87124867200009404</v>
      </c>
      <c r="C8" s="6">
        <v>0.88719035365291898</v>
      </c>
      <c r="D8" s="6">
        <v>1.0225563931653401</v>
      </c>
      <c r="E8" s="6">
        <v>0.97192621503493504</v>
      </c>
      <c r="F8" s="6">
        <v>1.0055297005083199</v>
      </c>
      <c r="G8" s="6">
        <v>0.99612122010135196</v>
      </c>
      <c r="H8" s="6">
        <v>1.0342191694779801</v>
      </c>
      <c r="I8" s="6">
        <v>1.0267512312828599</v>
      </c>
      <c r="J8" s="6">
        <v>0.93707328574736004</v>
      </c>
      <c r="K8" s="6">
        <v>0.97411143842567205</v>
      </c>
      <c r="L8" s="6">
        <v>1.0193283173119301</v>
      </c>
      <c r="M8" s="6">
        <v>1.2539440032912501</v>
      </c>
      <c r="N8" s="6">
        <v>0.92150012965221895</v>
      </c>
      <c r="O8" s="6">
        <v>0.90505226170911202</v>
      </c>
      <c r="P8" s="6">
        <v>0.81957653596888902</v>
      </c>
      <c r="Q8" s="6">
        <v>0.44349652053362498</v>
      </c>
      <c r="R8" s="6">
        <v>0.57691596257576505</v>
      </c>
      <c r="S8" s="6">
        <v>0.82544820254446305</v>
      </c>
      <c r="T8" s="6">
        <v>0.92202139702170605</v>
      </c>
      <c r="U8" s="6">
        <v>0.92538487252547497</v>
      </c>
      <c r="V8" s="6">
        <v>0.86129541883940197</v>
      </c>
      <c r="W8" s="6">
        <v>0.89383667995864202</v>
      </c>
      <c r="X8" s="6">
        <v>0.65467805099226095</v>
      </c>
      <c r="Y8" s="6">
        <v>1.17628246362864</v>
      </c>
      <c r="Z8" s="6">
        <v>0.55055228351315699</v>
      </c>
      <c r="AA8" s="6">
        <v>0.58373139500606996</v>
      </c>
      <c r="AB8" s="6">
        <v>0.71466168780539596</v>
      </c>
      <c r="AC8" s="6">
        <v>0.96483289467228295</v>
      </c>
      <c r="AD8" s="6">
        <v>1.0199723586706599</v>
      </c>
      <c r="AE8" s="6">
        <v>0.97065655720723798</v>
      </c>
      <c r="AF8" s="6">
        <v>1.04207368487233</v>
      </c>
      <c r="AG8" s="6">
        <v>1.0535829883001999</v>
      </c>
      <c r="AH8" s="6">
        <v>0.97809234669966605</v>
      </c>
      <c r="AK8" s="6">
        <f t="shared" si="22"/>
        <v>0.8380632265432908</v>
      </c>
      <c r="AL8" s="6">
        <f t="shared" si="23"/>
        <v>0.43104589458340947</v>
      </c>
      <c r="AM8" s="6">
        <f t="shared" si="24"/>
        <v>0.58010613506727815</v>
      </c>
      <c r="AN8" s="6">
        <f t="shared" si="25"/>
        <v>0.82224647064905843</v>
      </c>
      <c r="AO8" s="6">
        <f t="shared" si="26"/>
        <v>0.95357220346871574</v>
      </c>
      <c r="AP8" s="6">
        <f t="shared" si="27"/>
        <v>0.95014005727606377</v>
      </c>
      <c r="AQ8" s="6">
        <f t="shared" si="28"/>
        <v>0.8070969281309871</v>
      </c>
      <c r="AR8" s="6">
        <f t="shared" si="29"/>
        <v>0.87069653403213987</v>
      </c>
      <c r="AS8" s="6">
        <f t="shared" si="30"/>
        <v>0.66733187609899536</v>
      </c>
      <c r="AT8" s="6">
        <f t="shared" si="31"/>
        <v>1.4749923414437911</v>
      </c>
      <c r="AU8" s="6">
        <f t="shared" si="32"/>
        <v>0.5073340006376994</v>
      </c>
      <c r="AV8" s="6">
        <f t="shared" si="33"/>
        <v>0.52830741928085867</v>
      </c>
      <c r="AW8" s="6">
        <f t="shared" si="34"/>
        <v>0.58571995048122605</v>
      </c>
      <c r="AX8" s="6">
        <f t="shared" si="35"/>
        <v>0.42790003168354296</v>
      </c>
      <c r="AY8" s="6">
        <f t="shared" si="36"/>
        <v>0.58843833510315724</v>
      </c>
      <c r="AZ8" s="6">
        <f t="shared" si="37"/>
        <v>0.80122671043471139</v>
      </c>
      <c r="BA8" s="6">
        <f t="shared" si="38"/>
        <v>0.96081423472554273</v>
      </c>
      <c r="BB8" s="6">
        <f t="shared" si="39"/>
        <v>0.97496975932318952</v>
      </c>
      <c r="BC8" s="6">
        <f t="shared" si="40"/>
        <v>0.84242645741430244</v>
      </c>
      <c r="BE8">
        <f t="shared" si="21"/>
        <v>58.449714265511837</v>
      </c>
    </row>
    <row r="9" spans="1:57" x14ac:dyDescent="0.25">
      <c r="A9" t="s">
        <v>14</v>
      </c>
      <c r="B9" s="6">
        <v>0.65989671509996795</v>
      </c>
      <c r="C9" s="6">
        <v>0.71594294956867399</v>
      </c>
      <c r="D9" s="6">
        <v>0.88173151590242904</v>
      </c>
      <c r="E9" s="6">
        <v>0.96498829945331799</v>
      </c>
      <c r="F9" s="6">
        <v>1.0252253621248499</v>
      </c>
      <c r="G9" s="6">
        <v>0.95287162004364301</v>
      </c>
      <c r="H9" s="6">
        <v>1.05997307668667</v>
      </c>
      <c r="I9" s="6">
        <v>1.24353482426521</v>
      </c>
      <c r="J9" s="6">
        <v>1.0177042074232401</v>
      </c>
      <c r="K9" s="6">
        <v>1.1581784112343101</v>
      </c>
      <c r="L9" s="6">
        <v>1.0520452256445401</v>
      </c>
      <c r="M9" s="6">
        <v>1.2679077925531499</v>
      </c>
      <c r="N9" s="6">
        <v>0.78388109567008901</v>
      </c>
      <c r="O9" s="6">
        <v>0.76952840285259005</v>
      </c>
      <c r="P9" s="6">
        <v>0.62646995221972501</v>
      </c>
      <c r="Q9" s="6">
        <v>0.23361003656149501</v>
      </c>
      <c r="R9" s="6">
        <v>0.272625028674428</v>
      </c>
      <c r="S9" s="6">
        <v>0.45599877157698798</v>
      </c>
      <c r="T9" s="6">
        <v>0.91163002503809598</v>
      </c>
      <c r="U9" s="6">
        <v>1.1303299792085</v>
      </c>
      <c r="V9" s="6">
        <v>0.98020469532408205</v>
      </c>
      <c r="W9" s="6">
        <v>0.86780456221179303</v>
      </c>
      <c r="X9" s="6">
        <v>0.40258597342689401</v>
      </c>
      <c r="Y9" s="6">
        <v>1.00709707706424</v>
      </c>
      <c r="Z9" s="6">
        <v>0.26433056669976401</v>
      </c>
      <c r="AA9" s="6">
        <v>0.27000011584731298</v>
      </c>
      <c r="AB9" s="6">
        <v>0.33358117324666298</v>
      </c>
      <c r="AC9" s="6">
        <v>0.68367565973496602</v>
      </c>
      <c r="AD9" s="6">
        <v>0.91391067186639097</v>
      </c>
      <c r="AE9" s="6">
        <v>1.0997394786827199</v>
      </c>
      <c r="AF9" s="6">
        <v>1.3478981838553401</v>
      </c>
      <c r="AG9" s="6">
        <v>1.43271914098992</v>
      </c>
      <c r="AH9" s="6">
        <v>1.16913153325644</v>
      </c>
      <c r="AK9" s="6">
        <f t="shared" si="22"/>
        <v>0.5523783006380204</v>
      </c>
      <c r="AL9" s="6">
        <f t="shared" si="23"/>
        <v>0.22543095191670451</v>
      </c>
      <c r="AM9" s="6">
        <f t="shared" si="24"/>
        <v>0.27950209374703805</v>
      </c>
      <c r="AN9" s="6">
        <f t="shared" si="25"/>
        <v>0.43450828821047566</v>
      </c>
      <c r="AO9" s="6">
        <f t="shared" si="26"/>
        <v>0.96630328243957653</v>
      </c>
      <c r="AP9" s="6">
        <f t="shared" si="27"/>
        <v>1.4056046920567404</v>
      </c>
      <c r="AQ9" s="6">
        <f t="shared" si="28"/>
        <v>0.9975584425673335</v>
      </c>
      <c r="AR9" s="6">
        <f t="shared" si="29"/>
        <v>1.0050725091243404</v>
      </c>
      <c r="AS9" s="6">
        <f t="shared" si="30"/>
        <v>0.4235386512552235</v>
      </c>
      <c r="AT9" s="6">
        <f t="shared" si="31"/>
        <v>1.2769062318672499</v>
      </c>
      <c r="AU9" s="6">
        <f t="shared" si="32"/>
        <v>0.20720373424370656</v>
      </c>
      <c r="AV9" s="6">
        <f t="shared" si="33"/>
        <v>0.20777275791799704</v>
      </c>
      <c r="AW9" s="6">
        <f t="shared" si="34"/>
        <v>0.20897858166523678</v>
      </c>
      <c r="AX9" s="6">
        <f t="shared" si="35"/>
        <v>0.15971349586688963</v>
      </c>
      <c r="AY9" s="6">
        <f t="shared" si="36"/>
        <v>0.24915492312344059</v>
      </c>
      <c r="AZ9" s="6">
        <f t="shared" si="37"/>
        <v>0.5014798513340375</v>
      </c>
      <c r="BA9" s="6">
        <f t="shared" si="38"/>
        <v>1.2287844550968479</v>
      </c>
      <c r="BB9" s="6">
        <f t="shared" si="39"/>
        <v>1.6194453968467564</v>
      </c>
      <c r="BC9" s="6">
        <f t="shared" si="40"/>
        <v>1.1459882183494057</v>
      </c>
      <c r="BE9">
        <f t="shared" si="21"/>
        <v>52.381299433068079</v>
      </c>
    </row>
    <row r="10" spans="1:57" x14ac:dyDescent="0.25">
      <c r="A10" t="s">
        <v>15</v>
      </c>
      <c r="B10" s="6">
        <v>0.72778141843781896</v>
      </c>
      <c r="C10" s="6">
        <v>0.81373547273050895</v>
      </c>
      <c r="D10" s="6">
        <v>0.95168255229773502</v>
      </c>
      <c r="E10" s="6">
        <v>0.97131081924936702</v>
      </c>
      <c r="F10" s="6">
        <v>1.0206678761783501</v>
      </c>
      <c r="G10" s="6">
        <v>1.00621532392779</v>
      </c>
      <c r="H10" s="6">
        <v>1.06383052271862</v>
      </c>
      <c r="I10" s="6">
        <v>1.2089174749438201</v>
      </c>
      <c r="J10" s="6">
        <v>0.94822832542423297</v>
      </c>
      <c r="K10" s="6">
        <v>0.96064135945930196</v>
      </c>
      <c r="L10" s="6">
        <v>1.0223024673921499</v>
      </c>
      <c r="M10" s="6">
        <v>1.3046863872403001</v>
      </c>
      <c r="N10" s="6">
        <v>0.72357363572210198</v>
      </c>
      <c r="O10" s="6">
        <v>0.81650826000479504</v>
      </c>
      <c r="P10" s="6">
        <v>0.53422956031673297</v>
      </c>
      <c r="Q10" s="6">
        <v>7.97455179455622E-2</v>
      </c>
      <c r="R10" s="6">
        <v>0.123072515477781</v>
      </c>
      <c r="S10" s="6">
        <v>0.30211205947594999</v>
      </c>
      <c r="T10" s="6">
        <v>0.74131769988513496</v>
      </c>
      <c r="U10" s="6">
        <v>1.14625111949749</v>
      </c>
      <c r="V10" s="6">
        <v>0.94287927558426798</v>
      </c>
      <c r="W10" s="6">
        <v>0.82077078431512795</v>
      </c>
      <c r="X10" s="6">
        <v>0.28108973525090503</v>
      </c>
      <c r="Y10" s="6">
        <v>0.85223676334252196</v>
      </c>
      <c r="Z10" s="6">
        <v>0.122873634884649</v>
      </c>
      <c r="AA10" s="6">
        <v>0.12841872329831699</v>
      </c>
      <c r="AB10" s="6">
        <v>0.178835993705352</v>
      </c>
      <c r="AC10" s="6">
        <v>0.62253604477323998</v>
      </c>
      <c r="AD10" s="6">
        <v>0.85343308057007505</v>
      </c>
      <c r="AE10" s="6">
        <v>1.0038163089520999</v>
      </c>
      <c r="AF10" s="6">
        <v>1.2431824224146</v>
      </c>
      <c r="AG10" s="6">
        <v>1.35366870894964</v>
      </c>
      <c r="AH10" s="6">
        <v>1.0734231329333599</v>
      </c>
      <c r="AK10" s="6">
        <f t="shared" si="22"/>
        <v>0.50841695147512522</v>
      </c>
      <c r="AL10" s="6">
        <f t="shared" si="23"/>
        <v>7.7457684367169113E-2</v>
      </c>
      <c r="AM10" s="6">
        <f t="shared" si="24"/>
        <v>0.12561616298863384</v>
      </c>
      <c r="AN10" s="6">
        <f t="shared" si="25"/>
        <v>0.30398978378808478</v>
      </c>
      <c r="AO10" s="6">
        <f t="shared" si="26"/>
        <v>0.7886363961693682</v>
      </c>
      <c r="AP10" s="6">
        <f t="shared" si="27"/>
        <v>1.3857230090344326</v>
      </c>
      <c r="AQ10" s="6">
        <f t="shared" si="28"/>
        <v>0.89406483656448432</v>
      </c>
      <c r="AR10" s="6">
        <f t="shared" si="29"/>
        <v>0.78846636204896203</v>
      </c>
      <c r="AS10" s="6">
        <f t="shared" si="30"/>
        <v>0.2873587299056064</v>
      </c>
      <c r="AT10" s="6">
        <f t="shared" si="31"/>
        <v>1.1119017038387216</v>
      </c>
      <c r="AU10" s="6">
        <f t="shared" si="32"/>
        <v>8.8908122727875585E-2</v>
      </c>
      <c r="AV10" s="6">
        <f t="shared" si="33"/>
        <v>0.10485494831234604</v>
      </c>
      <c r="AW10" s="6">
        <f t="shared" si="34"/>
        <v>9.5539474286016224E-2</v>
      </c>
      <c r="AX10" s="6">
        <f t="shared" si="35"/>
        <v>4.9644459330223725E-2</v>
      </c>
      <c r="AY10" s="6">
        <f t="shared" si="36"/>
        <v>0.10503415601771088</v>
      </c>
      <c r="AZ10" s="6">
        <f t="shared" si="37"/>
        <v>0.30326501243306542</v>
      </c>
      <c r="BA10" s="6">
        <f t="shared" si="38"/>
        <v>0.92159313392202147</v>
      </c>
      <c r="BB10" s="6">
        <f t="shared" si="39"/>
        <v>1.5516442730622468</v>
      </c>
      <c r="BC10" s="6">
        <f t="shared" si="40"/>
        <v>1.0121084259756017</v>
      </c>
      <c r="BE10">
        <f t="shared" si="21"/>
        <v>42.016894504990788</v>
      </c>
    </row>
    <row r="11" spans="1:57" x14ac:dyDescent="0.25">
      <c r="A11" t="s">
        <v>16</v>
      </c>
      <c r="B11" s="6">
        <v>0.785780896504501</v>
      </c>
      <c r="C11" s="6">
        <v>0.81706497110208198</v>
      </c>
      <c r="D11" s="6">
        <v>0.95732415120081205</v>
      </c>
      <c r="E11" s="6">
        <v>0.92884076560949103</v>
      </c>
      <c r="F11" s="6">
        <v>1.0160422320334701</v>
      </c>
      <c r="G11" s="6">
        <v>0.98445818873124102</v>
      </c>
      <c r="H11" s="6">
        <v>1.03190467230734</v>
      </c>
      <c r="I11" s="6">
        <v>1.0717543867526</v>
      </c>
      <c r="J11" s="6">
        <v>0.91688562039518196</v>
      </c>
      <c r="K11" s="6">
        <v>0.98825526908490402</v>
      </c>
      <c r="L11" s="6">
        <v>1.06291377852975</v>
      </c>
      <c r="M11" s="6">
        <v>1.43877506774862</v>
      </c>
      <c r="N11" s="6">
        <v>0.823299949286871</v>
      </c>
      <c r="O11" s="6">
        <v>0.83321547474217905</v>
      </c>
      <c r="P11" s="6">
        <v>0.63486758410708499</v>
      </c>
      <c r="Q11" s="6">
        <v>0.163985770538596</v>
      </c>
      <c r="R11" s="6">
        <v>0.20750715832706401</v>
      </c>
      <c r="S11" s="6">
        <v>0.450177504762587</v>
      </c>
      <c r="T11" s="6">
        <v>0.76939055889655295</v>
      </c>
      <c r="U11" s="6">
        <v>0.80342560383319095</v>
      </c>
      <c r="V11" s="6">
        <v>0.75972494861350603</v>
      </c>
      <c r="W11" s="6">
        <v>0.80877784215071302</v>
      </c>
      <c r="X11" s="6">
        <v>0.36354735358712797</v>
      </c>
      <c r="Y11" s="6">
        <v>1.15108226509982</v>
      </c>
      <c r="Z11" s="6">
        <v>0.27844265430903697</v>
      </c>
      <c r="AA11" s="6">
        <v>0.218081865892055</v>
      </c>
      <c r="AB11" s="6">
        <v>0.27433380565920301</v>
      </c>
      <c r="AC11" s="6">
        <v>0.70180843809058102</v>
      </c>
      <c r="AD11" s="6">
        <v>0.83572572107698195</v>
      </c>
      <c r="AE11" s="6">
        <v>0.81340672761509702</v>
      </c>
      <c r="AF11" s="6">
        <v>0.89239487642349002</v>
      </c>
      <c r="AG11" s="6">
        <v>0.93814590233694894</v>
      </c>
      <c r="AH11" s="6">
        <v>0.86047315683473802</v>
      </c>
      <c r="AK11" s="6">
        <f t="shared" si="22"/>
        <v>0.6077740710802253</v>
      </c>
      <c r="AL11" s="6">
        <f t="shared" si="23"/>
        <v>0.15231666865613183</v>
      </c>
      <c r="AM11" s="6">
        <f t="shared" si="24"/>
        <v>0.2108360363095528</v>
      </c>
      <c r="AN11" s="6">
        <f t="shared" si="25"/>
        <v>0.44318093094612604</v>
      </c>
      <c r="AO11" s="6">
        <f t="shared" si="26"/>
        <v>0.79393771255450862</v>
      </c>
      <c r="AP11" s="6">
        <f t="shared" si="27"/>
        <v>0.86107491533757896</v>
      </c>
      <c r="AQ11" s="6">
        <f t="shared" si="28"/>
        <v>0.69658088083919223</v>
      </c>
      <c r="AR11" s="6">
        <f t="shared" si="29"/>
        <v>0.79927896402456089</v>
      </c>
      <c r="AS11" s="6">
        <f t="shared" si="30"/>
        <v>0.38641949127578523</v>
      </c>
      <c r="AT11" s="6">
        <f t="shared" si="31"/>
        <v>1.6561484639532285</v>
      </c>
      <c r="AU11" s="6">
        <f t="shared" si="32"/>
        <v>0.2292418231719319</v>
      </c>
      <c r="AV11" s="6">
        <f t="shared" si="33"/>
        <v>0.18170918542190884</v>
      </c>
      <c r="AW11" s="6">
        <f t="shared" si="34"/>
        <v>0.17416564043776078</v>
      </c>
      <c r="AX11" s="6">
        <f t="shared" si="35"/>
        <v>0.11508659749077248</v>
      </c>
      <c r="AY11" s="6">
        <f t="shared" si="36"/>
        <v>0.17341906952152103</v>
      </c>
      <c r="AZ11" s="6">
        <f t="shared" si="37"/>
        <v>0.36617741099486567</v>
      </c>
      <c r="BA11" s="6">
        <f t="shared" si="38"/>
        <v>0.6866001927278893</v>
      </c>
      <c r="BB11" s="6">
        <f t="shared" si="39"/>
        <v>0.753730438068697</v>
      </c>
      <c r="BC11" s="6">
        <f t="shared" si="40"/>
        <v>0.65372292485957262</v>
      </c>
      <c r="BE11">
        <f t="shared" si="21"/>
        <v>39.765605670687236</v>
      </c>
    </row>
    <row r="12" spans="1:57" x14ac:dyDescent="0.25">
      <c r="A12" t="s">
        <v>17</v>
      </c>
      <c r="B12" s="6">
        <v>0.78215143827244404</v>
      </c>
      <c r="C12" s="6">
        <v>0.85682935245025804</v>
      </c>
      <c r="D12" s="6">
        <v>0.99793836032807304</v>
      </c>
      <c r="E12" s="6">
        <v>1.0036305506429899</v>
      </c>
      <c r="F12" s="6">
        <v>1.0597939195950601</v>
      </c>
      <c r="G12" s="6">
        <v>0.984179239539277</v>
      </c>
      <c r="H12" s="6">
        <v>1.0162167359418199</v>
      </c>
      <c r="I12" s="6">
        <v>1.0873133528680099</v>
      </c>
      <c r="J12" s="6">
        <v>0.921528487803008</v>
      </c>
      <c r="K12" s="6">
        <v>1.0026889203507099</v>
      </c>
      <c r="L12" s="6">
        <v>1.0223216821485399</v>
      </c>
      <c r="M12" s="6">
        <v>1.26540796005981</v>
      </c>
      <c r="N12" s="6">
        <v>0.80719025427897895</v>
      </c>
      <c r="O12" s="6">
        <v>0.85537066707823095</v>
      </c>
      <c r="P12" s="6">
        <v>0.57261970362124803</v>
      </c>
      <c r="Q12" s="6">
        <v>0.14173933575513301</v>
      </c>
      <c r="R12" s="6">
        <v>0.17907440188690299</v>
      </c>
      <c r="S12" s="6">
        <v>0.32741451239334002</v>
      </c>
      <c r="T12" s="6">
        <v>0.73115180304608596</v>
      </c>
      <c r="U12" s="6">
        <v>0.99663088961092305</v>
      </c>
      <c r="V12" s="6">
        <v>0.86328612732883003</v>
      </c>
      <c r="W12" s="6">
        <v>0.83710797446257101</v>
      </c>
      <c r="X12" s="6">
        <v>0.31198725931211602</v>
      </c>
      <c r="Y12" s="6">
        <v>0.84811940613292802</v>
      </c>
      <c r="Z12" s="6">
        <v>0.17851001640050401</v>
      </c>
      <c r="AA12" s="6">
        <v>0.19007293596760499</v>
      </c>
      <c r="AB12" s="6">
        <v>0.24204288688574099</v>
      </c>
      <c r="AC12" s="6">
        <v>0.60227814391753598</v>
      </c>
      <c r="AD12" s="6">
        <v>0.86976537499747897</v>
      </c>
      <c r="AE12" s="6">
        <v>0.95425624143744103</v>
      </c>
      <c r="AF12" s="6">
        <v>1.07778914695565</v>
      </c>
      <c r="AG12" s="6">
        <v>1.2008687071509501</v>
      </c>
      <c r="AH12" s="6">
        <v>0.99368667987728798</v>
      </c>
      <c r="AK12" s="6">
        <f t="shared" si="22"/>
        <v>0.57143916812333539</v>
      </c>
      <c r="AL12" s="6">
        <f t="shared" si="23"/>
        <v>0.14225392759169578</v>
      </c>
      <c r="AM12" s="6">
        <f t="shared" si="24"/>
        <v>0.18978196227486194</v>
      </c>
      <c r="AN12" s="6">
        <f t="shared" si="25"/>
        <v>0.32223456582140059</v>
      </c>
      <c r="AO12" s="6">
        <f t="shared" si="26"/>
        <v>0.74300869876946984</v>
      </c>
      <c r="AP12" s="6">
        <f t="shared" si="27"/>
        <v>1.0836500741546802</v>
      </c>
      <c r="AQ12" s="6">
        <f t="shared" si="28"/>
        <v>0.79554275945865172</v>
      </c>
      <c r="AR12" s="6">
        <f t="shared" si="29"/>
        <v>0.83935889113084494</v>
      </c>
      <c r="AS12" s="6">
        <f t="shared" si="30"/>
        <v>0.31895133974887518</v>
      </c>
      <c r="AT12" s="6">
        <f t="shared" si="31"/>
        <v>1.0732170476018059</v>
      </c>
      <c r="AU12" s="6">
        <f t="shared" si="32"/>
        <v>0.14409154552966755</v>
      </c>
      <c r="AV12" s="6">
        <f t="shared" si="33"/>
        <v>0.16258281403212815</v>
      </c>
      <c r="AW12" s="6">
        <f t="shared" si="34"/>
        <v>0.13859852615214427</v>
      </c>
      <c r="AX12" s="6">
        <f t="shared" si="35"/>
        <v>8.5366504058705953E-2</v>
      </c>
      <c r="AY12" s="6">
        <f t="shared" si="36"/>
        <v>0.15575271430961143</v>
      </c>
      <c r="AZ12" s="6">
        <f t="shared" si="37"/>
        <v>0.31243734198854112</v>
      </c>
      <c r="BA12" s="6">
        <f t="shared" si="38"/>
        <v>0.78802747810012641</v>
      </c>
      <c r="BB12" s="6">
        <f t="shared" si="39"/>
        <v>1.1968228479137704</v>
      </c>
      <c r="BC12" s="6">
        <f t="shared" si="40"/>
        <v>0.85783592564950684</v>
      </c>
      <c r="BE12">
        <f t="shared" si="21"/>
        <v>39.683816529639294</v>
      </c>
    </row>
    <row r="13" spans="1:57" x14ac:dyDescent="0.25">
      <c r="A13" t="s">
        <v>18</v>
      </c>
      <c r="B13" s="6">
        <v>0.81117014216664396</v>
      </c>
      <c r="C13" s="6">
        <v>0.88600059836376799</v>
      </c>
      <c r="D13" s="6">
        <v>1.03832783186835</v>
      </c>
      <c r="E13" s="6">
        <v>0.96091399349766204</v>
      </c>
      <c r="F13" s="6">
        <v>1.04853764384979</v>
      </c>
      <c r="G13" s="6">
        <v>0.96652984150490895</v>
      </c>
      <c r="H13" s="6">
        <v>0.99088761636602296</v>
      </c>
      <c r="I13" s="6">
        <v>0.973319246602391</v>
      </c>
      <c r="J13" s="6">
        <v>0.92955620016914697</v>
      </c>
      <c r="K13" s="6">
        <v>1.04886370035129</v>
      </c>
      <c r="L13" s="6">
        <v>1.0964288106884801</v>
      </c>
      <c r="M13" s="6">
        <v>1.2494643745715499</v>
      </c>
      <c r="N13" s="6">
        <v>0.83591945551967095</v>
      </c>
      <c r="O13" s="6">
        <v>0.89811187473852905</v>
      </c>
      <c r="P13" s="6">
        <v>0.55579483654212702</v>
      </c>
      <c r="Q13" s="6">
        <v>8.9619617880194694E-2</v>
      </c>
      <c r="R13" s="6">
        <v>0.12189705199484401</v>
      </c>
      <c r="S13" s="6">
        <v>0.296414480433839</v>
      </c>
      <c r="T13" s="6">
        <v>0.59607937821077495</v>
      </c>
      <c r="U13" s="6">
        <v>0.74339565775056704</v>
      </c>
      <c r="V13" s="6">
        <v>0.69033195782922097</v>
      </c>
      <c r="W13" s="6">
        <v>0.73896363424202205</v>
      </c>
      <c r="X13" s="6">
        <v>0.27177104091073101</v>
      </c>
      <c r="Y13" s="6">
        <v>0.699713048615629</v>
      </c>
      <c r="Z13" s="6">
        <v>0.16938461047056499</v>
      </c>
      <c r="AA13" s="6">
        <v>0.15523049826420601</v>
      </c>
      <c r="AB13" s="6">
        <v>0.20291021785348401</v>
      </c>
      <c r="AC13" s="6">
        <v>0.55375855735527302</v>
      </c>
      <c r="AD13" s="6">
        <v>0.74639945416600695</v>
      </c>
      <c r="AE13" s="6">
        <v>0.76713716359774697</v>
      </c>
      <c r="AF13" s="6">
        <v>0.83966347713493905</v>
      </c>
      <c r="AG13" s="6">
        <v>0.94336460625222196</v>
      </c>
      <c r="AH13" s="6">
        <v>0.89740709155509402</v>
      </c>
      <c r="AK13" s="6">
        <f t="shared" si="22"/>
        <v>0.5770972475904107</v>
      </c>
      <c r="AL13" s="6">
        <f t="shared" si="23"/>
        <v>8.6116744912992357E-2</v>
      </c>
      <c r="AM13" s="6">
        <f t="shared" si="24"/>
        <v>0.12781364769090908</v>
      </c>
      <c r="AN13" s="6">
        <f t="shared" si="25"/>
        <v>0.28649344079347833</v>
      </c>
      <c r="AO13" s="6">
        <f t="shared" si="26"/>
        <v>0.59064767424021591</v>
      </c>
      <c r="AP13" s="6">
        <f t="shared" si="27"/>
        <v>0.72356130152927078</v>
      </c>
      <c r="AQ13" s="6">
        <f t="shared" si="28"/>
        <v>0.6417023515750585</v>
      </c>
      <c r="AR13" s="6">
        <f t="shared" si="29"/>
        <v>0.77507213183612444</v>
      </c>
      <c r="AS13" s="6">
        <f t="shared" si="30"/>
        <v>0.29797759916532307</v>
      </c>
      <c r="AT13" s="6">
        <f t="shared" si="31"/>
        <v>0.87426652666807936</v>
      </c>
      <c r="AU13" s="6">
        <f t="shared" si="32"/>
        <v>0.14159189135796624</v>
      </c>
      <c r="AV13" s="6">
        <f t="shared" si="33"/>
        <v>0.13941435381266204</v>
      </c>
      <c r="AW13" s="6">
        <f t="shared" si="34"/>
        <v>0.11277645136460453</v>
      </c>
      <c r="AX13" s="6">
        <f t="shared" si="35"/>
        <v>4.9627630308067446E-2</v>
      </c>
      <c r="AY13" s="6">
        <f t="shared" si="36"/>
        <v>9.0983893073396938E-2</v>
      </c>
      <c r="AZ13" s="6">
        <f t="shared" si="37"/>
        <v>0.22739056376931513</v>
      </c>
      <c r="BA13" s="6">
        <f t="shared" si="38"/>
        <v>0.50050608335689173</v>
      </c>
      <c r="BB13" s="6">
        <f t="shared" si="39"/>
        <v>0.70129315196347519</v>
      </c>
      <c r="BC13" s="6">
        <f t="shared" si="40"/>
        <v>0.61950879448305496</v>
      </c>
      <c r="BE13">
        <f t="shared" si="21"/>
        <v>30.255365917965189</v>
      </c>
    </row>
    <row r="14" spans="1:57" x14ac:dyDescent="0.25">
      <c r="A14" t="s">
        <v>19</v>
      </c>
      <c r="B14" s="6">
        <v>0.83348989506265503</v>
      </c>
      <c r="C14" s="6">
        <v>0.89163332244056903</v>
      </c>
      <c r="D14" s="6">
        <v>0.99039981484874695</v>
      </c>
      <c r="E14" s="6">
        <v>0.97604999317645103</v>
      </c>
      <c r="F14" s="6">
        <v>0.97078423542968895</v>
      </c>
      <c r="G14" s="6">
        <v>0.98441802980887605</v>
      </c>
      <c r="H14" s="6">
        <v>1.0048940715336301</v>
      </c>
      <c r="I14" s="6">
        <v>1.04179270036676</v>
      </c>
      <c r="J14" s="6">
        <v>0.98961980966422802</v>
      </c>
      <c r="K14" s="6">
        <v>1.0018108622583299</v>
      </c>
      <c r="L14" s="6">
        <v>1.05732279363529</v>
      </c>
      <c r="M14" s="6">
        <v>1.2577844717747799</v>
      </c>
      <c r="N14" s="6">
        <v>0.92249891978749099</v>
      </c>
      <c r="O14" s="6">
        <v>0.91278944178571597</v>
      </c>
      <c r="P14" s="6">
        <v>0.87255538979225999</v>
      </c>
      <c r="Q14" s="6">
        <v>0.50872290165549505</v>
      </c>
      <c r="R14" s="6">
        <v>0.60010080689061296</v>
      </c>
      <c r="S14" s="6">
        <v>0.82677814377643599</v>
      </c>
      <c r="T14" s="6">
        <v>1.0348253682017901</v>
      </c>
      <c r="U14" s="6">
        <v>1.0361372181053501</v>
      </c>
      <c r="V14" s="6">
        <v>1.0005321060952901</v>
      </c>
      <c r="W14" s="6">
        <v>0.99997076510820004</v>
      </c>
      <c r="X14" s="6">
        <v>0.80582782190264901</v>
      </c>
      <c r="Y14" s="6">
        <v>1.22687715777629</v>
      </c>
      <c r="Z14" s="6">
        <v>0.598342564765308</v>
      </c>
      <c r="AA14" s="6">
        <v>0.62680090188167303</v>
      </c>
      <c r="AB14" s="6">
        <v>0.75306118790871002</v>
      </c>
      <c r="AC14" s="6">
        <v>0.969541985094581</v>
      </c>
      <c r="AD14" s="6">
        <v>1.0343853542285999</v>
      </c>
      <c r="AE14" s="6">
        <v>0.99502933603939903</v>
      </c>
      <c r="AF14" s="6">
        <v>1.0805402847502199</v>
      </c>
      <c r="AG14" s="6">
        <v>1.06284236859742</v>
      </c>
      <c r="AH14" s="6">
        <v>1.01416990880036</v>
      </c>
      <c r="AK14" s="6">
        <f t="shared" si="22"/>
        <v>0.86417869649553047</v>
      </c>
      <c r="AL14" s="6">
        <f t="shared" si="23"/>
        <v>0.49653898468955032</v>
      </c>
      <c r="AM14" s="6">
        <f t="shared" si="24"/>
        <v>0.58256840299804313</v>
      </c>
      <c r="AN14" s="6">
        <f t="shared" si="25"/>
        <v>0.8138953113854388</v>
      </c>
      <c r="AO14" s="6">
        <f t="shared" si="26"/>
        <v>1.0398898775785848</v>
      </c>
      <c r="AP14" s="6">
        <f t="shared" si="27"/>
        <v>1.0794401904004751</v>
      </c>
      <c r="AQ14" s="6">
        <f t="shared" si="28"/>
        <v>0.99014639239697022</v>
      </c>
      <c r="AR14" s="6">
        <f t="shared" si="29"/>
        <v>1.0017815744261678</v>
      </c>
      <c r="AS14" s="6">
        <f t="shared" si="30"/>
        <v>0.85202012384314985</v>
      </c>
      <c r="AT14" s="6">
        <f t="shared" si="31"/>
        <v>1.5431470378261942</v>
      </c>
      <c r="AU14" s="6">
        <f t="shared" si="32"/>
        <v>0.55197036965887347</v>
      </c>
      <c r="AV14" s="6">
        <f t="shared" si="33"/>
        <v>0.57213724533935562</v>
      </c>
      <c r="AW14" s="6">
        <f t="shared" si="34"/>
        <v>0.65708759835310682</v>
      </c>
      <c r="AX14" s="6">
        <f t="shared" si="35"/>
        <v>0.49322821193414396</v>
      </c>
      <c r="AY14" s="6">
        <f t="shared" si="36"/>
        <v>0.6207354857084153</v>
      </c>
      <c r="AZ14" s="6">
        <f t="shared" si="37"/>
        <v>0.82266850745375386</v>
      </c>
      <c r="BA14" s="6">
        <f t="shared" si="38"/>
        <v>1.1181704980235134</v>
      </c>
      <c r="BB14" s="6">
        <f t="shared" si="39"/>
        <v>1.1012505350830319</v>
      </c>
      <c r="BC14" s="6">
        <f t="shared" si="40"/>
        <v>1.0147095547904925</v>
      </c>
      <c r="BE14">
        <f t="shared" si="21"/>
        <v>64.86225839353915</v>
      </c>
    </row>
    <row r="15" spans="1:57" x14ac:dyDescent="0.25">
      <c r="A15" t="s">
        <v>20</v>
      </c>
      <c r="B15" s="6">
        <v>0.82815268557034205</v>
      </c>
      <c r="C15" s="6">
        <v>0.88066794808206195</v>
      </c>
      <c r="D15" s="6">
        <v>1.0064446016324899</v>
      </c>
      <c r="E15" s="6">
        <v>0.94904944739806996</v>
      </c>
      <c r="F15" s="6">
        <v>1.01715639209827</v>
      </c>
      <c r="G15" s="6">
        <v>1.0116024343091901</v>
      </c>
      <c r="H15" s="6">
        <v>0.92892439814249195</v>
      </c>
      <c r="I15" s="6">
        <v>0.94737781962074596</v>
      </c>
      <c r="J15" s="6">
        <v>0.86783250625416697</v>
      </c>
      <c r="K15" s="6">
        <v>1.0313641769434301</v>
      </c>
      <c r="L15" s="6">
        <v>1.1026700994405501</v>
      </c>
      <c r="M15" s="6">
        <v>1.4287574905081899</v>
      </c>
      <c r="N15" s="6">
        <v>0.82691085514871399</v>
      </c>
      <c r="O15" s="6">
        <v>0.85755424353167997</v>
      </c>
      <c r="P15" s="6">
        <v>0.56041995157476399</v>
      </c>
      <c r="Q15" s="6">
        <v>0.116665304490274</v>
      </c>
      <c r="R15" s="6">
        <v>0.13371822824111201</v>
      </c>
      <c r="S15" s="6">
        <v>0.29380001991467403</v>
      </c>
      <c r="T15" s="6">
        <v>0.57452965366693698</v>
      </c>
      <c r="U15" s="6">
        <v>0.75851999960010597</v>
      </c>
      <c r="V15" s="6">
        <v>0.71492733681876897</v>
      </c>
      <c r="W15" s="6">
        <v>0.82718105180531099</v>
      </c>
      <c r="X15" s="6">
        <v>0.30518971833193198</v>
      </c>
      <c r="Y15" s="6">
        <v>0.94398604672783104</v>
      </c>
      <c r="Z15" s="6">
        <v>0.13988740371905001</v>
      </c>
      <c r="AA15" s="6">
        <v>0.15115837004736299</v>
      </c>
      <c r="AB15" s="6">
        <v>0.19214338677169401</v>
      </c>
      <c r="AC15" s="6">
        <v>0.52896716146673395</v>
      </c>
      <c r="AD15" s="6">
        <v>0.810668155018756</v>
      </c>
      <c r="AE15" s="6">
        <v>0.854678041424066</v>
      </c>
      <c r="AF15" s="6">
        <v>0.88526534975300097</v>
      </c>
      <c r="AG15" s="6">
        <v>0.95090440891258199</v>
      </c>
      <c r="AH15" s="6">
        <v>0.82912534192667797</v>
      </c>
      <c r="AK15" s="6">
        <f t="shared" si="22"/>
        <v>0.56403163490956265</v>
      </c>
      <c r="AL15" s="6">
        <f t="shared" si="23"/>
        <v>0.11072114275702211</v>
      </c>
      <c r="AM15" s="6">
        <f t="shared" si="24"/>
        <v>0.13601235059550248</v>
      </c>
      <c r="AN15" s="6">
        <f t="shared" si="25"/>
        <v>0.29720881534577276</v>
      </c>
      <c r="AO15" s="6">
        <f t="shared" si="26"/>
        <v>0.53369461274757379</v>
      </c>
      <c r="AP15" s="6">
        <f t="shared" si="27"/>
        <v>0.71860502335987753</v>
      </c>
      <c r="AQ15" s="6">
        <f t="shared" si="28"/>
        <v>0.62043718250104929</v>
      </c>
      <c r="AR15" s="6">
        <f t="shared" si="29"/>
        <v>0.85312490467838531</v>
      </c>
      <c r="AS15" s="6">
        <f t="shared" si="30"/>
        <v>0.33652357706130492</v>
      </c>
      <c r="AT15" s="6">
        <f t="shared" si="31"/>
        <v>1.3487271351976027</v>
      </c>
      <c r="AU15" s="6">
        <f t="shared" si="32"/>
        <v>0.11567441263385303</v>
      </c>
      <c r="AV15" s="6">
        <f t="shared" si="33"/>
        <v>0.12962650167944811</v>
      </c>
      <c r="AW15" s="6">
        <f t="shared" si="34"/>
        <v>0.10768098751000391</v>
      </c>
      <c r="AX15" s="6">
        <f t="shared" si="35"/>
        <v>6.1712114957872446E-2</v>
      </c>
      <c r="AY15" s="6">
        <f t="shared" si="36"/>
        <v>0.10840110938059919</v>
      </c>
      <c r="AZ15" s="6">
        <f t="shared" si="37"/>
        <v>0.25110442559102519</v>
      </c>
      <c r="BA15" s="6">
        <f t="shared" si="38"/>
        <v>0.50861119479693151</v>
      </c>
      <c r="BB15" s="6">
        <f t="shared" si="39"/>
        <v>0.72128001186811064</v>
      </c>
      <c r="BC15" s="6">
        <f t="shared" si="40"/>
        <v>0.59276437259259107</v>
      </c>
      <c r="BE15">
        <f t="shared" si="21"/>
        <v>32.463766040656353</v>
      </c>
    </row>
    <row r="16" spans="1:57" x14ac:dyDescent="0.25">
      <c r="A16" t="s">
        <v>21</v>
      </c>
      <c r="B16" s="6">
        <v>0.75407616503617003</v>
      </c>
      <c r="C16" s="6">
        <v>0.84189607284977097</v>
      </c>
      <c r="D16" s="6">
        <v>0.96301485745306203</v>
      </c>
      <c r="E16" s="6">
        <v>0.91842454365627602</v>
      </c>
      <c r="F16" s="6">
        <v>1.00695420731694</v>
      </c>
      <c r="G16" s="6">
        <v>0.959620030625149</v>
      </c>
      <c r="H16" s="6">
        <v>0.924910894806378</v>
      </c>
      <c r="I16" s="6">
        <v>0.98145847641378303</v>
      </c>
      <c r="J16" s="6">
        <v>0.88159387584460502</v>
      </c>
      <c r="K16" s="6">
        <v>1.0151388600203699</v>
      </c>
      <c r="L16" s="6">
        <v>1.2221950871784</v>
      </c>
      <c r="M16" s="6">
        <v>1.5307169287991</v>
      </c>
      <c r="N16" s="6">
        <v>0.79539186239633397</v>
      </c>
      <c r="O16" s="6">
        <v>0.84580380598592497</v>
      </c>
      <c r="P16" s="6">
        <v>0.50352660141254602</v>
      </c>
      <c r="Q16" s="6">
        <v>4.41395859800243E-2</v>
      </c>
      <c r="R16" s="6">
        <v>5.3698305305348103E-2</v>
      </c>
      <c r="S16" s="6">
        <v>0.12245086116069601</v>
      </c>
      <c r="T16" s="6">
        <v>0.43831888349207598</v>
      </c>
      <c r="U16" s="6">
        <v>0.69100853830943498</v>
      </c>
      <c r="V16" s="6">
        <v>0.582956847749454</v>
      </c>
      <c r="W16" s="6">
        <v>0.39265806474109499</v>
      </c>
      <c r="X16" s="6">
        <v>0.68998551095624705</v>
      </c>
      <c r="Y16" s="6">
        <v>0.630836484697198</v>
      </c>
      <c r="Z16" s="6">
        <v>7.8798785070917796E-2</v>
      </c>
      <c r="AA16" s="6">
        <v>8.0581742321533104E-2</v>
      </c>
      <c r="AB16" s="6">
        <v>0.116896826303167</v>
      </c>
      <c r="AC16" s="6">
        <v>0.47280787868112001</v>
      </c>
      <c r="AD16" s="6">
        <v>0.69538471691473702</v>
      </c>
      <c r="AE16" s="6">
        <v>0.74884933528106301</v>
      </c>
      <c r="AF16" s="6">
        <v>0.77794559045740197</v>
      </c>
      <c r="AG16" s="6">
        <v>0.92168128810809702</v>
      </c>
      <c r="AH16" s="6">
        <v>0.84913189423629798</v>
      </c>
      <c r="AK16" s="6">
        <f t="shared" si="22"/>
        <v>0.48490359828312779</v>
      </c>
      <c r="AL16" s="6">
        <f t="shared" si="23"/>
        <v>4.0538879110880777E-2</v>
      </c>
      <c r="AM16" s="6">
        <f t="shared" si="24"/>
        <v>5.4071734453009827E-2</v>
      </c>
      <c r="AN16" s="6">
        <f t="shared" si="25"/>
        <v>0.11750629913710298</v>
      </c>
      <c r="AO16" s="6">
        <f t="shared" si="26"/>
        <v>0.40540591074118854</v>
      </c>
      <c r="AP16" s="6">
        <f t="shared" si="27"/>
        <v>0.67819618719809327</v>
      </c>
      <c r="AQ16" s="6">
        <f t="shared" si="28"/>
        <v>0.51393118685759442</v>
      </c>
      <c r="AR16" s="6">
        <f t="shared" si="29"/>
        <v>0.39860246021907975</v>
      </c>
      <c r="AS16" s="6">
        <f t="shared" si="30"/>
        <v>0.84329690171500327</v>
      </c>
      <c r="AT16" s="6">
        <f t="shared" si="31"/>
        <v>0.96563208643011533</v>
      </c>
      <c r="AU16" s="6">
        <f t="shared" si="32"/>
        <v>6.2675912412125737E-2</v>
      </c>
      <c r="AV16" s="6">
        <f t="shared" si="33"/>
        <v>6.8156344348529782E-2</v>
      </c>
      <c r="AW16" s="6">
        <f t="shared" si="34"/>
        <v>5.8860661664346392E-2</v>
      </c>
      <c r="AX16" s="6">
        <f t="shared" si="35"/>
        <v>2.0869544013078195E-2</v>
      </c>
      <c r="AY16" s="6">
        <f t="shared" si="36"/>
        <v>3.7340980833560612E-2</v>
      </c>
      <c r="AZ16" s="6">
        <f t="shared" si="37"/>
        <v>9.1697245984780934E-2</v>
      </c>
      <c r="BA16" s="6">
        <f t="shared" si="38"/>
        <v>0.34098824262687222</v>
      </c>
      <c r="BB16" s="6">
        <f t="shared" si="39"/>
        <v>0.63688963968273338</v>
      </c>
      <c r="BC16" s="6">
        <f t="shared" si="40"/>
        <v>0.49500725238751503</v>
      </c>
      <c r="BE16">
        <f t="shared" si="21"/>
        <v>25.258284272394953</v>
      </c>
    </row>
    <row r="17" spans="1:57" x14ac:dyDescent="0.25">
      <c r="A17" t="s">
        <v>22</v>
      </c>
      <c r="B17" s="6">
        <v>0.83694840331026599</v>
      </c>
      <c r="C17" s="6">
        <v>0.84492686031750397</v>
      </c>
      <c r="D17" s="6">
        <v>0.978028316153706</v>
      </c>
      <c r="E17" s="6">
        <v>0.93839519238887403</v>
      </c>
      <c r="F17" s="6">
        <v>0.96532034720398996</v>
      </c>
      <c r="G17" s="6">
        <v>0.96194180319447697</v>
      </c>
      <c r="H17" s="6">
        <v>0.98838283681588002</v>
      </c>
      <c r="I17" s="6">
        <v>0.97278095770441697</v>
      </c>
      <c r="J17" s="6">
        <v>0.95332105657072796</v>
      </c>
      <c r="K17" s="6">
        <v>1.0501559145758701</v>
      </c>
      <c r="L17" s="6">
        <v>1.1484308837302699</v>
      </c>
      <c r="M17" s="6">
        <v>1.36136742803402</v>
      </c>
      <c r="N17" s="6">
        <v>0.87054679058849704</v>
      </c>
      <c r="O17" s="6">
        <v>0.82348279025834803</v>
      </c>
      <c r="P17" s="6">
        <v>0.64933097120247596</v>
      </c>
      <c r="Q17" s="6">
        <v>0.24657674218187001</v>
      </c>
      <c r="R17" s="6">
        <v>0.30495167790023903</v>
      </c>
      <c r="S17" s="6">
        <v>0.54846680613216803</v>
      </c>
      <c r="T17" s="6">
        <v>0.77498994252086095</v>
      </c>
      <c r="U17" s="6">
        <v>0.80237581953395798</v>
      </c>
      <c r="V17" s="6">
        <v>0.77783181829616699</v>
      </c>
      <c r="W17" s="6">
        <v>0.83752936485470597</v>
      </c>
      <c r="X17" s="6">
        <v>0.54354228058769605</v>
      </c>
      <c r="Y17" s="6">
        <v>0.81972531434329299</v>
      </c>
      <c r="Z17" s="6">
        <v>0.33948643513102</v>
      </c>
      <c r="AA17" s="6">
        <v>0.35793592441955902</v>
      </c>
      <c r="AB17" s="6">
        <v>0.46059360237279701</v>
      </c>
      <c r="AC17" s="6">
        <v>0.76887148230367697</v>
      </c>
      <c r="AD17" s="6">
        <v>0.86476652092685002</v>
      </c>
      <c r="AE17" s="6">
        <v>0.85271340894158798</v>
      </c>
      <c r="AF17" s="6">
        <v>0.88336889097780502</v>
      </c>
      <c r="AG17" s="6">
        <v>0.90846584820145004</v>
      </c>
      <c r="AH17" s="6">
        <v>0.87751285837066395</v>
      </c>
      <c r="AK17" s="6">
        <f t="shared" si="22"/>
        <v>0.63506407639160811</v>
      </c>
      <c r="AL17" s="6">
        <f t="shared" si="23"/>
        <v>0.2313864294183777</v>
      </c>
      <c r="AM17" s="6">
        <f t="shared" si="24"/>
        <v>0.29437605959109803</v>
      </c>
      <c r="AN17" s="6">
        <f t="shared" si="25"/>
        <v>0.52759314848309335</v>
      </c>
      <c r="AO17" s="6">
        <f t="shared" si="26"/>
        <v>0.76598675789254433</v>
      </c>
      <c r="AP17" s="6">
        <f t="shared" si="27"/>
        <v>0.78053591816511003</v>
      </c>
      <c r="AQ17" s="6">
        <f t="shared" si="28"/>
        <v>0.74152345085243243</v>
      </c>
      <c r="AR17" s="6">
        <f t="shared" si="29"/>
        <v>0.87953641613314137</v>
      </c>
      <c r="AS17" s="6">
        <f t="shared" si="30"/>
        <v>0.62422074164009411</v>
      </c>
      <c r="AT17" s="6">
        <f t="shared" si="31"/>
        <v>1.1159473428819073</v>
      </c>
      <c r="AU17" s="6">
        <f t="shared" si="32"/>
        <v>0.29553882655163943</v>
      </c>
      <c r="AV17" s="6">
        <f t="shared" si="33"/>
        <v>0.29475407377471963</v>
      </c>
      <c r="AW17" s="6">
        <f t="shared" si="34"/>
        <v>0.29907769115837529</v>
      </c>
      <c r="AX17" s="6">
        <f t="shared" si="35"/>
        <v>0.18958582526298598</v>
      </c>
      <c r="AY17" s="6">
        <f t="shared" si="36"/>
        <v>0.26371200154859509</v>
      </c>
      <c r="AZ17" s="6">
        <f t="shared" si="37"/>
        <v>0.46768499994826607</v>
      </c>
      <c r="BA17" s="6">
        <f t="shared" si="38"/>
        <v>0.68460200604360577</v>
      </c>
      <c r="BB17" s="6">
        <f t="shared" si="39"/>
        <v>0.7289310294692507</v>
      </c>
      <c r="BC17" s="6">
        <f t="shared" si="40"/>
        <v>0.68255742220472038</v>
      </c>
      <c r="BE17">
        <f t="shared" si="21"/>
        <v>42.010456869646262</v>
      </c>
    </row>
    <row r="18" spans="1:57" x14ac:dyDescent="0.25">
      <c r="A18" t="s">
        <v>23</v>
      </c>
      <c r="B18" s="6">
        <v>0.87008509389614797</v>
      </c>
      <c r="C18" s="6">
        <v>0.91942794701997399</v>
      </c>
      <c r="D18" s="6">
        <v>1.0388847052836301</v>
      </c>
      <c r="E18" s="6">
        <v>0.92994010823138396</v>
      </c>
      <c r="F18" s="6">
        <v>0.98133648727213296</v>
      </c>
      <c r="G18" s="6">
        <v>0.92661097231401002</v>
      </c>
      <c r="H18" s="6">
        <v>0.93502312757970896</v>
      </c>
      <c r="I18" s="6">
        <v>0.99050733827871695</v>
      </c>
      <c r="J18" s="6">
        <v>0.97673185444440203</v>
      </c>
      <c r="K18" s="6">
        <v>1.0390800324384499</v>
      </c>
      <c r="L18" s="6">
        <v>1.08167638803254</v>
      </c>
      <c r="M18" s="6">
        <v>1.3106959452089</v>
      </c>
      <c r="N18" s="6">
        <v>0.85122993201175201</v>
      </c>
      <c r="O18" s="6">
        <v>0.92234635513594398</v>
      </c>
      <c r="P18" s="6">
        <v>0.59293193027285296</v>
      </c>
      <c r="Q18" s="6">
        <v>9.6738335946138607E-2</v>
      </c>
      <c r="R18" s="6">
        <v>0.12016732902892401</v>
      </c>
      <c r="S18" s="6">
        <v>0.298843756337142</v>
      </c>
      <c r="T18" s="6">
        <v>0.55295787694444298</v>
      </c>
      <c r="U18" s="6">
        <v>0.65555792950512004</v>
      </c>
      <c r="V18" s="6">
        <v>0.62584399041050498</v>
      </c>
      <c r="W18" s="6">
        <v>0.67519044185551602</v>
      </c>
      <c r="X18" s="6">
        <v>0.29023015163014498</v>
      </c>
      <c r="Y18" s="6">
        <v>0.85724192479988304</v>
      </c>
      <c r="Z18" s="6">
        <v>0.15271375347007601</v>
      </c>
      <c r="AA18" s="6">
        <v>0.16225937476851099</v>
      </c>
      <c r="AB18" s="6">
        <v>0.208998230800572</v>
      </c>
      <c r="AC18" s="6">
        <v>0.55708505881508696</v>
      </c>
      <c r="AD18" s="6">
        <v>0.67224436264963505</v>
      </c>
      <c r="AE18" s="6">
        <v>0.65891805210835297</v>
      </c>
      <c r="AF18" s="6">
        <v>0.71942869598482595</v>
      </c>
      <c r="AG18" s="6">
        <v>0.78231189293446202</v>
      </c>
      <c r="AH18" s="6">
        <v>0.76812817956173796</v>
      </c>
      <c r="AK18" s="6">
        <f t="shared" si="22"/>
        <v>0.61598791363476679</v>
      </c>
      <c r="AL18" s="6">
        <f t="shared" si="23"/>
        <v>8.9960858599876112E-2</v>
      </c>
      <c r="AM18" s="6">
        <f t="shared" si="24"/>
        <v>0.1179245845541189</v>
      </c>
      <c r="AN18" s="6">
        <f t="shared" si="25"/>
        <v>0.27691190362953022</v>
      </c>
      <c r="AO18" s="6">
        <f t="shared" si="26"/>
        <v>0.51702840352042889</v>
      </c>
      <c r="AP18" s="6">
        <f t="shared" si="27"/>
        <v>0.64933493984162327</v>
      </c>
      <c r="AQ18" s="6">
        <f t="shared" si="28"/>
        <v>0.61128176134653711</v>
      </c>
      <c r="AR18" s="6">
        <f t="shared" si="29"/>
        <v>0.70157690622536095</v>
      </c>
      <c r="AS18" s="6">
        <f t="shared" si="30"/>
        <v>0.31393510211343162</v>
      </c>
      <c r="AT18" s="6">
        <f t="shared" si="31"/>
        <v>1.1235835148982793</v>
      </c>
      <c r="AU18" s="6">
        <f t="shared" si="32"/>
        <v>0.12999451798359227</v>
      </c>
      <c r="AV18" s="6">
        <f t="shared" si="33"/>
        <v>0.14965934290437327</v>
      </c>
      <c r="AW18" s="6">
        <f t="shared" si="34"/>
        <v>0.12392172441219439</v>
      </c>
      <c r="AX18" s="6">
        <f t="shared" si="35"/>
        <v>5.3891481570228265E-2</v>
      </c>
      <c r="AY18" s="6">
        <f t="shared" si="36"/>
        <v>8.0781809514358011E-2</v>
      </c>
      <c r="AZ18" s="6">
        <f t="shared" si="37"/>
        <v>0.19691354581041287</v>
      </c>
      <c r="BA18" s="6">
        <f t="shared" si="38"/>
        <v>0.39781376434467847</v>
      </c>
      <c r="BB18" s="6">
        <f t="shared" si="39"/>
        <v>0.5128507647593471</v>
      </c>
      <c r="BC18" s="6">
        <f t="shared" si="40"/>
        <v>0.48072840504367498</v>
      </c>
      <c r="BE18">
        <f t="shared" si="21"/>
        <v>28.576324978827248</v>
      </c>
    </row>
    <row r="19" spans="1:57" x14ac:dyDescent="0.25">
      <c r="A19" t="s">
        <v>24</v>
      </c>
      <c r="B19" s="6">
        <v>0.81013246953888696</v>
      </c>
      <c r="C19" s="6">
        <v>0.82826045272587701</v>
      </c>
      <c r="D19" s="6">
        <v>0.99065242777246298</v>
      </c>
      <c r="E19" s="6">
        <v>0.96252488696099103</v>
      </c>
      <c r="F19" s="6">
        <v>0.99709172327257001</v>
      </c>
      <c r="G19" s="6">
        <v>0.99144963758331806</v>
      </c>
      <c r="H19" s="6">
        <v>1.0134613129581</v>
      </c>
      <c r="I19" s="6">
        <v>1.0257383582667601</v>
      </c>
      <c r="J19" s="6">
        <v>0.91693782080535702</v>
      </c>
      <c r="K19" s="6">
        <v>0.98783680805933205</v>
      </c>
      <c r="L19" s="6">
        <v>1.07202294152752</v>
      </c>
      <c r="M19" s="6">
        <v>1.40389116052882</v>
      </c>
      <c r="N19" s="6">
        <v>0.76473465834715204</v>
      </c>
      <c r="O19" s="6">
        <v>0.79394551707986905</v>
      </c>
      <c r="P19" s="6">
        <v>0.62048156015554401</v>
      </c>
      <c r="Q19" s="6">
        <v>0.25158622823599203</v>
      </c>
      <c r="R19" s="6">
        <v>0.312525250517803</v>
      </c>
      <c r="S19" s="6">
        <v>0.50921777853473404</v>
      </c>
      <c r="T19" s="6">
        <v>0.76286410936662397</v>
      </c>
      <c r="U19" s="6">
        <v>0.82422657203105198</v>
      </c>
      <c r="V19" s="6">
        <v>0.77575879436284201</v>
      </c>
      <c r="W19" s="6">
        <v>0.83388271838647299</v>
      </c>
      <c r="X19" s="6">
        <v>0.50225304606349497</v>
      </c>
      <c r="Y19" s="6">
        <v>1.1016605447710499</v>
      </c>
      <c r="Z19" s="6">
        <v>0.30622553428671301</v>
      </c>
      <c r="AA19" s="6">
        <v>0.336017492936385</v>
      </c>
      <c r="AB19" s="6">
        <v>0.412194111533009</v>
      </c>
      <c r="AC19" s="6">
        <v>0.73082276471415897</v>
      </c>
      <c r="AD19" s="6">
        <v>0.83494724496746597</v>
      </c>
      <c r="AE19" s="6">
        <v>0.781319945503122</v>
      </c>
      <c r="AF19" s="6">
        <v>0.80551618528972901</v>
      </c>
      <c r="AG19" s="6">
        <v>0.84066557685162702</v>
      </c>
      <c r="AH19" s="6">
        <v>0.789316177494925</v>
      </c>
      <c r="AK19" s="6">
        <f t="shared" si="22"/>
        <v>0.61468156395613516</v>
      </c>
      <c r="AL19" s="6">
        <f t="shared" si="23"/>
        <v>0.24215800589379033</v>
      </c>
      <c r="AM19" s="6">
        <f t="shared" si="24"/>
        <v>0.31161634060498783</v>
      </c>
      <c r="AN19" s="6">
        <f t="shared" si="25"/>
        <v>0.50486378197924442</v>
      </c>
      <c r="AO19" s="6">
        <f t="shared" si="26"/>
        <v>0.77313326188731035</v>
      </c>
      <c r="AP19" s="6">
        <f t="shared" si="27"/>
        <v>0.84544081083497069</v>
      </c>
      <c r="AQ19" s="6">
        <f t="shared" si="28"/>
        <v>0.71132257837365542</v>
      </c>
      <c r="AR19" s="6">
        <f t="shared" si="29"/>
        <v>0.82374004282673241</v>
      </c>
      <c r="AS19" s="6">
        <f t="shared" si="30"/>
        <v>0.53842678783214482</v>
      </c>
      <c r="AT19" s="6">
        <f t="shared" si="31"/>
        <v>1.5466115007074412</v>
      </c>
      <c r="AU19" s="6">
        <f t="shared" si="32"/>
        <v>0.23418127933992355</v>
      </c>
      <c r="AV19" s="6">
        <f t="shared" si="33"/>
        <v>0.26677958217725944</v>
      </c>
      <c r="AW19" s="6">
        <f t="shared" si="34"/>
        <v>0.25575884541092975</v>
      </c>
      <c r="AX19" s="6">
        <f t="shared" si="35"/>
        <v>0.18386494288343511</v>
      </c>
      <c r="AY19" s="6">
        <f t="shared" si="36"/>
        <v>0.26094209690260672</v>
      </c>
      <c r="AZ19" s="6">
        <f t="shared" si="37"/>
        <v>0.39786200697397928</v>
      </c>
      <c r="BA19" s="6">
        <f t="shared" si="38"/>
        <v>0.61449938727144959</v>
      </c>
      <c r="BB19" s="6">
        <f t="shared" si="39"/>
        <v>0.69289890663292342</v>
      </c>
      <c r="BC19" s="6">
        <f t="shared" si="40"/>
        <v>0.61231896622455007</v>
      </c>
      <c r="BE19">
        <f t="shared" si="21"/>
        <v>41.72440275485387</v>
      </c>
    </row>
    <row r="20" spans="1:57" x14ac:dyDescent="0.25">
      <c r="A20" t="s">
        <v>25</v>
      </c>
      <c r="B20" s="6">
        <v>0.78002933125871898</v>
      </c>
      <c r="C20" s="6">
        <v>0.84363209582574505</v>
      </c>
      <c r="D20" s="6">
        <v>0.99627995193221197</v>
      </c>
      <c r="E20" s="6">
        <v>0.94620694518316595</v>
      </c>
      <c r="F20" s="6">
        <v>0.97993444890875903</v>
      </c>
      <c r="G20" s="6">
        <v>0.94906109937461702</v>
      </c>
      <c r="H20" s="6">
        <v>0.96508560032248203</v>
      </c>
      <c r="I20" s="6">
        <v>0.99430964274178202</v>
      </c>
      <c r="J20" s="6">
        <v>0.95717028568491702</v>
      </c>
      <c r="K20" s="6">
        <v>1.03080884134484</v>
      </c>
      <c r="L20" s="6">
        <v>1.07190727849491</v>
      </c>
      <c r="M20" s="6">
        <v>1.48557447892785</v>
      </c>
      <c r="N20" s="6">
        <v>0.81571240939688705</v>
      </c>
      <c r="O20" s="6">
        <v>0.88695392779107995</v>
      </c>
      <c r="P20" s="6">
        <v>0.57753574032733501</v>
      </c>
      <c r="Q20" s="6">
        <v>0.13307084973654901</v>
      </c>
      <c r="R20" s="6">
        <v>0.15246831168918901</v>
      </c>
      <c r="S20" s="6">
        <v>0.34230529944862498</v>
      </c>
      <c r="T20" s="6">
        <v>0.70729597524731702</v>
      </c>
      <c r="U20" s="6">
        <v>0.81024630673853304</v>
      </c>
      <c r="V20" s="6">
        <v>0.75272863107351895</v>
      </c>
      <c r="W20" s="6">
        <v>0.85775277533621996</v>
      </c>
      <c r="X20" s="6">
        <v>0.32589095357176301</v>
      </c>
      <c r="Y20" s="6">
        <v>1.0779098914977201</v>
      </c>
      <c r="Z20" s="6">
        <v>0.16964531914804401</v>
      </c>
      <c r="AA20" s="6">
        <v>0.18934859348969499</v>
      </c>
      <c r="AB20" s="6">
        <v>0.23980741259145399</v>
      </c>
      <c r="AC20" s="6">
        <v>0.62526115507179303</v>
      </c>
      <c r="AD20" s="6">
        <v>0.826642283306389</v>
      </c>
      <c r="AE20" s="6">
        <v>0.807762656747404</v>
      </c>
      <c r="AF20" s="6">
        <v>0.890934753468964</v>
      </c>
      <c r="AG20" s="6">
        <v>0.94557203713420401</v>
      </c>
      <c r="AH20" s="6">
        <v>0.87727228550832503</v>
      </c>
      <c r="AK20" s="6">
        <f t="shared" si="22"/>
        <v>0.57538727961245173</v>
      </c>
      <c r="AL20" s="6">
        <f t="shared" si="23"/>
        <v>0.12591256222214814</v>
      </c>
      <c r="AM20" s="6">
        <f t="shared" si="24"/>
        <v>0.14940895099119433</v>
      </c>
      <c r="AN20" s="6">
        <f t="shared" si="25"/>
        <v>0.32486864381646952</v>
      </c>
      <c r="AO20" s="6">
        <f t="shared" si="26"/>
        <v>0.68260116087723233</v>
      </c>
      <c r="AP20" s="6">
        <f t="shared" si="27"/>
        <v>0.8056357157860391</v>
      </c>
      <c r="AQ20" s="6">
        <f t="shared" si="28"/>
        <v>0.72048947884785663</v>
      </c>
      <c r="AR20" s="6">
        <f t="shared" si="29"/>
        <v>0.88417914450464974</v>
      </c>
      <c r="AS20" s="6">
        <f t="shared" si="30"/>
        <v>0.34932488512921955</v>
      </c>
      <c r="AT20" s="6">
        <f t="shared" si="31"/>
        <v>1.6013154253929009</v>
      </c>
      <c r="AU20" s="6">
        <f t="shared" si="32"/>
        <v>0.13838179202515483</v>
      </c>
      <c r="AV20" s="6">
        <f t="shared" si="33"/>
        <v>0.16794347871740148</v>
      </c>
      <c r="AW20" s="6">
        <f t="shared" si="34"/>
        <v>0.13849735156698806</v>
      </c>
      <c r="AX20" s="6">
        <f t="shared" si="35"/>
        <v>8.3204033212659637E-2</v>
      </c>
      <c r="AY20" s="6">
        <f t="shared" si="36"/>
        <v>0.1260367533066214</v>
      </c>
      <c r="AZ20" s="6">
        <f t="shared" si="37"/>
        <v>0.27650143810133698</v>
      </c>
      <c r="BA20" s="6">
        <f t="shared" si="38"/>
        <v>0.63015456533655889</v>
      </c>
      <c r="BB20" s="6">
        <f t="shared" si="39"/>
        <v>0.76614625084321986</v>
      </c>
      <c r="BC20" s="6">
        <f t="shared" si="40"/>
        <v>0.66034796654941874</v>
      </c>
      <c r="BE20">
        <f t="shared" si="21"/>
        <v>36.825347507358089</v>
      </c>
    </row>
    <row r="21" spans="1:57" x14ac:dyDescent="0.25">
      <c r="A21" t="s">
        <v>26</v>
      </c>
      <c r="B21" s="6">
        <v>0.81089467147093997</v>
      </c>
      <c r="C21" s="6">
        <v>0.87840092117587998</v>
      </c>
      <c r="D21" s="6">
        <v>1.0051173937253901</v>
      </c>
      <c r="E21" s="6">
        <v>0.940170844357199</v>
      </c>
      <c r="F21" s="6">
        <v>1.0209610362703101</v>
      </c>
      <c r="G21" s="6">
        <v>1.00358583181932</v>
      </c>
      <c r="H21" s="6">
        <v>0.99990812526358097</v>
      </c>
      <c r="I21" s="6">
        <v>0.97942794463056204</v>
      </c>
      <c r="J21" s="6">
        <v>0.93859555663973604</v>
      </c>
      <c r="K21" s="6">
        <v>0.96760790125759899</v>
      </c>
      <c r="L21" s="6">
        <v>1.06499733798445</v>
      </c>
      <c r="M21" s="6">
        <v>1.3903324354050299</v>
      </c>
      <c r="N21" s="6">
        <v>0.84918749731646803</v>
      </c>
      <c r="O21" s="6">
        <v>0.87227493969513403</v>
      </c>
      <c r="P21" s="6">
        <v>0.66528899803534303</v>
      </c>
      <c r="Q21" s="6">
        <v>0.22397869268364001</v>
      </c>
      <c r="R21" s="6">
        <v>0.27753409675590102</v>
      </c>
      <c r="S21" s="6">
        <v>0.50777677937097798</v>
      </c>
      <c r="T21" s="6">
        <v>0.804986478868705</v>
      </c>
      <c r="U21" s="6">
        <v>0.87986240384559899</v>
      </c>
      <c r="V21" s="6">
        <v>0.79290195147933595</v>
      </c>
      <c r="W21" s="6">
        <v>0.81259246869412805</v>
      </c>
      <c r="X21" s="6">
        <v>0.46980929047021902</v>
      </c>
      <c r="Y21" s="6">
        <v>1.16222689552716</v>
      </c>
      <c r="Z21" s="6">
        <v>0.35187962383098598</v>
      </c>
      <c r="AA21" s="6">
        <v>0.34234945825288299</v>
      </c>
      <c r="AB21" s="6">
        <v>0.414671261469511</v>
      </c>
      <c r="AC21" s="6">
        <v>0.77110869709776497</v>
      </c>
      <c r="AD21" s="6">
        <v>0.91062955779902299</v>
      </c>
      <c r="AE21" s="6">
        <v>0.88856441434956202</v>
      </c>
      <c r="AF21" s="6">
        <v>0.93975074988964202</v>
      </c>
      <c r="AG21" s="6">
        <v>1.0009765192031801</v>
      </c>
      <c r="AH21" s="6">
        <v>0.91275986951973997</v>
      </c>
      <c r="AK21" s="6">
        <f t="shared" si="22"/>
        <v>0.66869354377946011</v>
      </c>
      <c r="AL21" s="6">
        <f t="shared" si="23"/>
        <v>0.21057823661839942</v>
      </c>
      <c r="AM21" s="6">
        <f t="shared" si="24"/>
        <v>0.28335149902424922</v>
      </c>
      <c r="AN21" s="6">
        <f t="shared" si="25"/>
        <v>0.50959758150355827</v>
      </c>
      <c r="AO21" s="6">
        <f t="shared" si="26"/>
        <v>0.80491252094813803</v>
      </c>
      <c r="AP21" s="6">
        <f t="shared" si="27"/>
        <v>0.86176182575620053</v>
      </c>
      <c r="AQ21" s="6">
        <f t="shared" si="28"/>
        <v>0.74421424850948026</v>
      </c>
      <c r="AR21" s="6">
        <f t="shared" si="29"/>
        <v>0.78627089321085641</v>
      </c>
      <c r="AS21" s="6">
        <f t="shared" si="30"/>
        <v>0.50034564371114643</v>
      </c>
      <c r="AT21" s="6">
        <f t="shared" si="31"/>
        <v>1.6158817501515037</v>
      </c>
      <c r="AU21" s="6">
        <f t="shared" si="32"/>
        <v>0.29881177711769519</v>
      </c>
      <c r="AV21" s="6">
        <f t="shared" si="33"/>
        <v>0.29862285305219533</v>
      </c>
      <c r="AW21" s="6">
        <f t="shared" si="34"/>
        <v>0.27587622805710271</v>
      </c>
      <c r="AX21" s="6">
        <f t="shared" si="35"/>
        <v>0.17271191789294235</v>
      </c>
      <c r="AY21" s="6">
        <f t="shared" si="36"/>
        <v>0.25273075180297738</v>
      </c>
      <c r="AZ21" s="6">
        <f t="shared" si="37"/>
        <v>0.45119237658207983</v>
      </c>
      <c r="BA21" s="6">
        <f t="shared" si="38"/>
        <v>0.75648664716788805</v>
      </c>
      <c r="BB21" s="6">
        <f t="shared" si="39"/>
        <v>0.88072160637911046</v>
      </c>
      <c r="BC21" s="6">
        <f t="shared" si="40"/>
        <v>0.7237290817742259</v>
      </c>
      <c r="BE21">
        <f t="shared" si="21"/>
        <v>44.385963932156827</v>
      </c>
    </row>
    <row r="22" spans="1:57" x14ac:dyDescent="0.25">
      <c r="A22" t="s">
        <v>27</v>
      </c>
      <c r="B22" s="6">
        <v>0.81772366744851699</v>
      </c>
      <c r="C22" s="6">
        <v>0.85049494446384699</v>
      </c>
      <c r="D22" s="6">
        <v>1.00557143889148</v>
      </c>
      <c r="E22" s="6">
        <v>0.95311413324138505</v>
      </c>
      <c r="F22" s="6">
        <v>0.99875022343206299</v>
      </c>
      <c r="G22" s="6">
        <v>0.98649110332977397</v>
      </c>
      <c r="H22" s="6">
        <v>0.98491913519478802</v>
      </c>
      <c r="I22" s="6">
        <v>0.98941398898644195</v>
      </c>
      <c r="J22" s="6">
        <v>0.99884305575630705</v>
      </c>
      <c r="K22" s="6">
        <v>1.00557570456283</v>
      </c>
      <c r="L22" s="6">
        <v>1.07018551830916</v>
      </c>
      <c r="M22" s="6">
        <v>1.3389170863834099</v>
      </c>
      <c r="N22" s="6">
        <v>0.78135317625546097</v>
      </c>
      <c r="O22" s="6">
        <v>0.85599074709627598</v>
      </c>
      <c r="P22" s="6">
        <v>0.56628012341068601</v>
      </c>
      <c r="Q22" s="6">
        <v>0.10202005674872699</v>
      </c>
      <c r="R22" s="6">
        <v>0.13248886630774101</v>
      </c>
      <c r="S22" s="6">
        <v>0.19193240611712201</v>
      </c>
      <c r="T22" s="6">
        <v>0.63964397322206301</v>
      </c>
      <c r="U22" s="6">
        <v>0.777185977638712</v>
      </c>
      <c r="V22" s="6">
        <v>0.78860110029493702</v>
      </c>
      <c r="W22" s="6">
        <v>0.84399593732149802</v>
      </c>
      <c r="X22" s="6">
        <v>0.73721330689430198</v>
      </c>
      <c r="Y22" s="6">
        <v>0.94570909651072599</v>
      </c>
      <c r="Z22" s="6">
        <v>0.16421583799020401</v>
      </c>
      <c r="AA22" s="6">
        <v>0.209164502462444</v>
      </c>
      <c r="AB22" s="6">
        <v>0.237170411648086</v>
      </c>
      <c r="AC22" s="6">
        <v>0.448669211564791</v>
      </c>
      <c r="AD22" s="6">
        <v>0.95279745863410303</v>
      </c>
      <c r="AE22" s="6">
        <v>0.80554076117072704</v>
      </c>
      <c r="AF22" s="6">
        <v>0.86661691658915196</v>
      </c>
      <c r="AG22" s="6">
        <v>0.90982068573636099</v>
      </c>
      <c r="AH22" s="6">
        <v>0.91093126654947199</v>
      </c>
      <c r="AK22" s="6">
        <f t="shared" si="22"/>
        <v>0.56943511851372841</v>
      </c>
      <c r="AL22" s="6">
        <f t="shared" si="23"/>
        <v>9.7236757961299852E-2</v>
      </c>
      <c r="AM22" s="6">
        <f t="shared" si="24"/>
        <v>0.13232328482711705</v>
      </c>
      <c r="AN22" s="6">
        <f t="shared" si="25"/>
        <v>0.18933961107521793</v>
      </c>
      <c r="AO22" s="6">
        <f t="shared" si="26"/>
        <v>0.6299975889384325</v>
      </c>
      <c r="AP22" s="6">
        <f t="shared" si="27"/>
        <v>0.76895867831984577</v>
      </c>
      <c r="AQ22" s="6">
        <f t="shared" si="28"/>
        <v>0.78768873279138085</v>
      </c>
      <c r="AR22" s="6">
        <f t="shared" si="29"/>
        <v>0.84870180932023143</v>
      </c>
      <c r="AS22" s="6">
        <f t="shared" si="30"/>
        <v>0.78895500494308834</v>
      </c>
      <c r="AT22" s="6">
        <f t="shared" si="31"/>
        <v>1.2662260680664281</v>
      </c>
      <c r="AU22" s="6">
        <f t="shared" si="32"/>
        <v>0.1283105666050981</v>
      </c>
      <c r="AV22" s="6">
        <f t="shared" si="33"/>
        <v>0.1790428787288483</v>
      </c>
      <c r="AW22" s="6">
        <f t="shared" si="34"/>
        <v>0.13430488997744133</v>
      </c>
      <c r="AX22" s="6">
        <f t="shared" si="35"/>
        <v>4.5773258425246578E-2</v>
      </c>
      <c r="AY22" s="6">
        <f t="shared" si="36"/>
        <v>0.12623505511532906</v>
      </c>
      <c r="AZ22" s="6">
        <f t="shared" si="37"/>
        <v>0.15460937651691556</v>
      </c>
      <c r="BA22" s="6">
        <f t="shared" si="38"/>
        <v>0.55432628778853832</v>
      </c>
      <c r="BB22" s="6">
        <f t="shared" si="39"/>
        <v>0.7070998791199371</v>
      </c>
      <c r="BC22" s="6">
        <f t="shared" si="40"/>
        <v>0.71836139909397412</v>
      </c>
      <c r="BE22">
        <f t="shared" si="21"/>
        <v>35.307704984512391</v>
      </c>
    </row>
    <row r="23" spans="1:57" x14ac:dyDescent="0.25">
      <c r="A23" t="s">
        <v>28</v>
      </c>
      <c r="B23" s="6">
        <v>0.77733587378412605</v>
      </c>
      <c r="C23" s="6">
        <v>0.89373772002483098</v>
      </c>
      <c r="D23" s="6">
        <v>1.00559660011369</v>
      </c>
      <c r="E23" s="6">
        <v>0.936118358377239</v>
      </c>
      <c r="F23" s="6">
        <v>0.90762501027409603</v>
      </c>
      <c r="G23" s="6">
        <v>0.85056189592660902</v>
      </c>
      <c r="H23" s="6">
        <v>0.91569524395458102</v>
      </c>
      <c r="I23" s="6">
        <v>1.51144713438001</v>
      </c>
      <c r="J23" s="6">
        <v>0.90691598640984294</v>
      </c>
      <c r="K23" s="6">
        <v>1.0056134798785601</v>
      </c>
      <c r="L23" s="6">
        <v>1.06491462446376</v>
      </c>
      <c r="M23" s="6">
        <v>1.22443807241266</v>
      </c>
      <c r="N23" s="6">
        <v>0.83694227530847398</v>
      </c>
      <c r="O23" s="6">
        <v>0.98646785797000003</v>
      </c>
      <c r="P23" s="6">
        <v>0.51873769174385098</v>
      </c>
      <c r="Q23" s="6">
        <v>2.3088069308958101E-2</v>
      </c>
      <c r="R23" s="6">
        <v>2.7626473633960098E-2</v>
      </c>
      <c r="S23" s="6">
        <v>4.0884104409839202E-2</v>
      </c>
      <c r="T23" s="6">
        <v>0.24750266948570901</v>
      </c>
      <c r="U23" s="6">
        <v>0.66613159741211803</v>
      </c>
      <c r="V23" s="6">
        <v>0.68413342754934003</v>
      </c>
      <c r="W23" s="6">
        <v>0.379254771442255</v>
      </c>
      <c r="X23" s="6">
        <v>0.23861634811070301</v>
      </c>
      <c r="Y23" s="6">
        <v>0.25166024003714998</v>
      </c>
      <c r="Z23" s="6">
        <v>4.9187869436084698E-2</v>
      </c>
      <c r="AA23" s="6">
        <v>5.3298688803987401E-2</v>
      </c>
      <c r="AB23" s="6">
        <v>7.7723980057120903E-2</v>
      </c>
      <c r="AC23" s="6">
        <v>0.16163823177001899</v>
      </c>
      <c r="AD23" s="6">
        <v>0.68242773334328199</v>
      </c>
      <c r="AE23" s="6">
        <v>0.81104871936155198</v>
      </c>
      <c r="AF23" s="6">
        <v>1.0010036415685</v>
      </c>
      <c r="AG23" s="6">
        <v>1.3450306956842499</v>
      </c>
      <c r="AH23" s="6">
        <v>1.0591688711590601</v>
      </c>
      <c r="AK23" s="6">
        <f t="shared" si="22"/>
        <v>0.52164085916843994</v>
      </c>
      <c r="AL23" s="6">
        <f t="shared" si="23"/>
        <v>2.1613165539601773E-2</v>
      </c>
      <c r="AM23" s="6">
        <f t="shared" si="24"/>
        <v>2.5074478415860076E-2</v>
      </c>
      <c r="AN23" s="6">
        <f t="shared" si="25"/>
        <v>3.4774461360094266E-2</v>
      </c>
      <c r="AO23" s="6">
        <f t="shared" si="26"/>
        <v>0.22663701731412636</v>
      </c>
      <c r="AP23" s="6">
        <f t="shared" si="27"/>
        <v>1.0068226940285243</v>
      </c>
      <c r="AQ23" s="6">
        <f t="shared" si="28"/>
        <v>0.62045154228185651</v>
      </c>
      <c r="AR23" s="6">
        <f t="shared" si="29"/>
        <v>0.381383710470594</v>
      </c>
      <c r="AS23" s="6">
        <f t="shared" si="30"/>
        <v>0.25410603873922311</v>
      </c>
      <c r="AT23" s="6">
        <f t="shared" si="31"/>
        <v>0.30814237921399523</v>
      </c>
      <c r="AU23" s="6">
        <f t="shared" si="32"/>
        <v>4.1167407363412872E-2</v>
      </c>
      <c r="AV23" s="6">
        <f t="shared" si="33"/>
        <v>5.2577443377079078E-2</v>
      </c>
      <c r="AW23" s="6">
        <f t="shared" si="34"/>
        <v>4.0318358007976007E-2</v>
      </c>
      <c r="AX23" s="6">
        <f t="shared" si="35"/>
        <v>3.7319146980836315E-3</v>
      </c>
      <c r="AY23" s="6">
        <f t="shared" si="36"/>
        <v>1.8853071782291331E-2</v>
      </c>
      <c r="AZ23" s="6">
        <f t="shared" si="37"/>
        <v>3.3159000523844066E-2</v>
      </c>
      <c r="BA23" s="6">
        <f t="shared" si="38"/>
        <v>0.24775107345311959</v>
      </c>
      <c r="BB23" s="6">
        <f t="shared" si="39"/>
        <v>0.89596744588448185</v>
      </c>
      <c r="BC23" s="6">
        <f t="shared" si="40"/>
        <v>0.72461283017961309</v>
      </c>
      <c r="BE23">
        <f t="shared" si="21"/>
        <v>21.83513956720887</v>
      </c>
    </row>
    <row r="24" spans="1:57" x14ac:dyDescent="0.25">
      <c r="A24" t="s">
        <v>29</v>
      </c>
      <c r="B24" s="6">
        <v>0.79494483318193498</v>
      </c>
      <c r="C24" s="6">
        <v>0.83027305412819496</v>
      </c>
      <c r="D24" s="6">
        <v>1.00920667150925</v>
      </c>
      <c r="E24" s="6">
        <v>0.91132109561375896</v>
      </c>
      <c r="F24" s="6">
        <v>1.0378586780774499</v>
      </c>
      <c r="G24" s="6">
        <v>0.93155028691590602</v>
      </c>
      <c r="H24" s="6">
        <v>0.95614685340016103</v>
      </c>
      <c r="I24" s="6">
        <v>1.0011777078801101</v>
      </c>
      <c r="J24" s="6">
        <v>0.94553689923839901</v>
      </c>
      <c r="K24" s="6">
        <v>1.00923119300352</v>
      </c>
      <c r="L24" s="6">
        <v>1.1376252859648399</v>
      </c>
      <c r="M24" s="6">
        <v>1.4351274410864701</v>
      </c>
      <c r="N24" s="6">
        <v>0.809987445904637</v>
      </c>
      <c r="O24" s="6">
        <v>0.83173975724900695</v>
      </c>
      <c r="P24" s="6">
        <v>0.52939266723336098</v>
      </c>
      <c r="Q24" s="6">
        <v>8.0459943732609798E-2</v>
      </c>
      <c r="R24" s="6">
        <v>0.107898474622968</v>
      </c>
      <c r="S24" s="6">
        <v>0.26569117598606701</v>
      </c>
      <c r="T24" s="6">
        <v>0.60477770059047598</v>
      </c>
      <c r="U24" s="6">
        <v>0.78333314924544994</v>
      </c>
      <c r="V24" s="6">
        <v>0.75759541216939597</v>
      </c>
      <c r="W24" s="6">
        <v>0.73276911346743101</v>
      </c>
      <c r="X24" s="6">
        <v>0.29272134556955798</v>
      </c>
      <c r="Y24" s="6">
        <v>1.0386040838641899</v>
      </c>
      <c r="Z24" s="6">
        <v>0.16713162009272001</v>
      </c>
      <c r="AA24" s="6">
        <v>0.16452093364283199</v>
      </c>
      <c r="AB24" s="6">
        <v>0.207762735173877</v>
      </c>
      <c r="AC24" s="6">
        <v>0.59603934434774797</v>
      </c>
      <c r="AD24" s="6">
        <v>0.810412123621717</v>
      </c>
      <c r="AE24" s="6">
        <v>0.82723566783118296</v>
      </c>
      <c r="AF24" s="6">
        <v>0.87186265631591597</v>
      </c>
      <c r="AG24" s="6">
        <v>0.92924262602880803</v>
      </c>
      <c r="AH24" s="6">
        <v>0.91492519779241399</v>
      </c>
      <c r="AK24" s="6">
        <f t="shared" si="22"/>
        <v>0.53426661161998423</v>
      </c>
      <c r="AL24" s="6">
        <f t="shared" si="23"/>
        <v>7.3324844075423362E-2</v>
      </c>
      <c r="AM24" s="6">
        <f t="shared" si="24"/>
        <v>0.11198336823876685</v>
      </c>
      <c r="AN24" s="6">
        <f t="shared" si="25"/>
        <v>0.2475046912208452</v>
      </c>
      <c r="AO24" s="6">
        <f t="shared" si="26"/>
        <v>0.5782562954261683</v>
      </c>
      <c r="AP24" s="6">
        <f t="shared" si="27"/>
        <v>0.78425568686806779</v>
      </c>
      <c r="AQ24" s="6">
        <f t="shared" si="28"/>
        <v>0.71633441689988753</v>
      </c>
      <c r="AR24" s="6">
        <f t="shared" si="29"/>
        <v>0.73953344658086717</v>
      </c>
      <c r="AS24" s="6">
        <f t="shared" si="30"/>
        <v>0.33300720446158111</v>
      </c>
      <c r="AT24" s="6">
        <f t="shared" si="31"/>
        <v>1.4905292211779724</v>
      </c>
      <c r="AU24" s="6">
        <f t="shared" si="32"/>
        <v>0.13537451408880638</v>
      </c>
      <c r="AV24" s="6">
        <f t="shared" si="33"/>
        <v>0.13683860141046905</v>
      </c>
      <c r="AW24" s="6">
        <f t="shared" si="34"/>
        <v>0.10998806852539716</v>
      </c>
      <c r="AX24" s="6">
        <f t="shared" si="35"/>
        <v>4.7957292108641435E-2</v>
      </c>
      <c r="AY24" s="6">
        <f t="shared" si="36"/>
        <v>8.7442231954743446E-2</v>
      </c>
      <c r="AZ24" s="6">
        <f t="shared" si="37"/>
        <v>0.21978921740368651</v>
      </c>
      <c r="BA24" s="6">
        <f t="shared" si="38"/>
        <v>0.5272830925174441</v>
      </c>
      <c r="BB24" s="6">
        <f t="shared" si="39"/>
        <v>0.72790655266025805</v>
      </c>
      <c r="BC24" s="6">
        <f t="shared" si="40"/>
        <v>0.69314313232571001</v>
      </c>
      <c r="BE24">
        <f t="shared" si="21"/>
        <v>33.178873958258883</v>
      </c>
    </row>
    <row r="25" spans="1:57" x14ac:dyDescent="0.25">
      <c r="A25" t="s">
        <v>30</v>
      </c>
      <c r="B25" s="6">
        <v>0.751660825474052</v>
      </c>
      <c r="C25" s="6">
        <v>0.80395561563918005</v>
      </c>
      <c r="D25" s="6">
        <v>0.95919025721800699</v>
      </c>
      <c r="E25" s="6">
        <v>0.90378625596565398</v>
      </c>
      <c r="F25" s="6">
        <v>0.95132359749641204</v>
      </c>
      <c r="G25" s="6">
        <v>0.98025634308385901</v>
      </c>
      <c r="H25" s="6">
        <v>0.91541943030245299</v>
      </c>
      <c r="I25" s="6">
        <v>0.97396371763543499</v>
      </c>
      <c r="J25" s="6">
        <v>0.91604064053187095</v>
      </c>
      <c r="K25" s="6">
        <v>1.0169487089064</v>
      </c>
      <c r="L25" s="6">
        <v>1.1911608517463901</v>
      </c>
      <c r="M25" s="6">
        <v>1.6362937560002899</v>
      </c>
      <c r="N25" s="6">
        <v>0.78750626347605701</v>
      </c>
      <c r="O25" s="6">
        <v>0.82772151279926298</v>
      </c>
      <c r="P25" s="6">
        <v>0.52598644899326197</v>
      </c>
      <c r="Q25" s="6">
        <v>4.6641675254132799E-2</v>
      </c>
      <c r="R25" s="6">
        <v>5.4686663359309599E-2</v>
      </c>
      <c r="S25" s="6">
        <v>9.6805567480143503E-2</v>
      </c>
      <c r="T25" s="6">
        <v>0.55951870917327595</v>
      </c>
      <c r="U25" s="6">
        <v>0.72861248748377605</v>
      </c>
      <c r="V25" s="6">
        <v>0.65987803905670195</v>
      </c>
      <c r="W25" s="6">
        <v>0.56842494512373298</v>
      </c>
      <c r="X25" s="6">
        <v>0.48732378988606501</v>
      </c>
      <c r="Y25" s="6">
        <v>0.65009005207979997</v>
      </c>
      <c r="Z25" s="6">
        <v>7.4231240299051801E-2</v>
      </c>
      <c r="AA25" s="6">
        <v>8.2582747094789605E-2</v>
      </c>
      <c r="AB25" s="6">
        <v>0.109826291049217</v>
      </c>
      <c r="AC25" s="6">
        <v>0.28024742231710098</v>
      </c>
      <c r="AD25" s="6">
        <v>0.75291595135685696</v>
      </c>
      <c r="AE25" s="6">
        <v>0.76909768906248499</v>
      </c>
      <c r="AF25" s="6">
        <v>0.85851171131554305</v>
      </c>
      <c r="AG25" s="6">
        <v>0.89855893871518899</v>
      </c>
      <c r="AH25" s="6">
        <v>0.88895561709262005</v>
      </c>
      <c r="AK25" s="6">
        <f t="shared" si="22"/>
        <v>0.50452107730303308</v>
      </c>
      <c r="AL25" s="6">
        <f t="shared" si="23"/>
        <v>4.2154105049898576E-2</v>
      </c>
      <c r="AM25" s="6">
        <f t="shared" si="24"/>
        <v>5.2024713322053627E-2</v>
      </c>
      <c r="AN25" s="6">
        <f t="shared" si="25"/>
        <v>9.4894271568243219E-2</v>
      </c>
      <c r="AO25" s="6">
        <f t="shared" si="26"/>
        <v>0.51219429799496419</v>
      </c>
      <c r="AP25" s="6">
        <f t="shared" si="27"/>
        <v>0.70964212702530038</v>
      </c>
      <c r="AQ25" s="6">
        <f t="shared" si="28"/>
        <v>0.60447510157041617</v>
      </c>
      <c r="AR25" s="6">
        <f t="shared" si="29"/>
        <v>0.57805901405377147</v>
      </c>
      <c r="AS25" s="6">
        <f t="shared" si="30"/>
        <v>0.58048102063696405</v>
      </c>
      <c r="AT25" s="6">
        <f t="shared" si="31"/>
        <v>1.0637382930560799</v>
      </c>
      <c r="AU25" s="6">
        <f t="shared" si="32"/>
        <v>5.8457566681099589E-2</v>
      </c>
      <c r="AV25" s="6">
        <f t="shared" si="33"/>
        <v>6.8355516356418192E-2</v>
      </c>
      <c r="AW25" s="6">
        <f t="shared" si="34"/>
        <v>5.7767140835078119E-2</v>
      </c>
      <c r="AX25" s="6">
        <f t="shared" si="35"/>
        <v>1.3071209262522032E-2</v>
      </c>
      <c r="AY25" s="6">
        <f t="shared" si="36"/>
        <v>4.1174461169706758E-2</v>
      </c>
      <c r="AZ25" s="6">
        <f t="shared" si="37"/>
        <v>7.4452938237360822E-2</v>
      </c>
      <c r="BA25" s="6">
        <f t="shared" si="38"/>
        <v>0.48035336452541277</v>
      </c>
      <c r="BB25" s="6">
        <f t="shared" si="39"/>
        <v>0.65470126348805568</v>
      </c>
      <c r="BC25" s="6">
        <f t="shared" si="40"/>
        <v>0.58660228941551851</v>
      </c>
      <c r="BE25">
        <f t="shared" si="21"/>
        <v>27.108479086207588</v>
      </c>
    </row>
    <row r="26" spans="1:57" x14ac:dyDescent="0.25">
      <c r="A26" t="s">
        <v>31</v>
      </c>
      <c r="B26" s="6">
        <v>0.81571354076903402</v>
      </c>
      <c r="C26" s="6">
        <v>0.82349455156402096</v>
      </c>
      <c r="D26" s="6">
        <v>1.0598742778164101</v>
      </c>
      <c r="E26" s="6">
        <v>0.97576593668113498</v>
      </c>
      <c r="F26" s="6">
        <v>1.0009876806364699</v>
      </c>
      <c r="G26" s="6">
        <v>0.98809785423757801</v>
      </c>
      <c r="H26" s="6">
        <v>1.0106613138791001</v>
      </c>
      <c r="I26" s="6">
        <v>1.03303393732606</v>
      </c>
      <c r="J26" s="6">
        <v>0.93656951829617097</v>
      </c>
      <c r="K26" s="6">
        <v>0.97560992777895905</v>
      </c>
      <c r="L26" s="6">
        <v>1.1028931606257599</v>
      </c>
      <c r="M26" s="6">
        <v>1.2772983003892999</v>
      </c>
      <c r="N26" s="6">
        <v>0.90369434532816795</v>
      </c>
      <c r="O26" s="6">
        <v>0.92704768144815797</v>
      </c>
      <c r="P26" s="6">
        <v>0.81868307052456102</v>
      </c>
      <c r="Q26" s="6">
        <v>0.39349056863604098</v>
      </c>
      <c r="R26" s="6">
        <v>0.47955445263655899</v>
      </c>
      <c r="S26" s="6">
        <v>0.64844015542057099</v>
      </c>
      <c r="T26" s="6">
        <v>0.83310709718471598</v>
      </c>
      <c r="U26" s="6">
        <v>0.89508491089688602</v>
      </c>
      <c r="V26" s="6">
        <v>0.896980752217997</v>
      </c>
      <c r="W26" s="6">
        <v>0.93902017483426004</v>
      </c>
      <c r="X26" s="6">
        <v>0.66819562182024295</v>
      </c>
      <c r="Y26" s="6">
        <v>1.1124190805584</v>
      </c>
      <c r="Z26" s="6">
        <v>0.49592366415279598</v>
      </c>
      <c r="AA26" s="6">
        <v>0.50522141563858902</v>
      </c>
      <c r="AB26" s="6">
        <v>0.63643330650952701</v>
      </c>
      <c r="AC26" s="6">
        <v>0.85127064069730796</v>
      </c>
      <c r="AD26" s="6">
        <v>0.96434205038640797</v>
      </c>
      <c r="AE26" s="6">
        <v>0.93724331493316404</v>
      </c>
      <c r="AF26" s="6">
        <v>1.0059848042536499</v>
      </c>
      <c r="AG26" s="6">
        <v>1.02764322188559</v>
      </c>
      <c r="AH26" s="6">
        <v>0.96495288068154195</v>
      </c>
      <c r="AK26" s="6">
        <f t="shared" si="22"/>
        <v>0.86770112813274025</v>
      </c>
      <c r="AL26" s="6">
        <f t="shared" si="23"/>
        <v>0.38395469328033899</v>
      </c>
      <c r="AM26" s="6">
        <f t="shared" si="24"/>
        <v>0.48002809928356105</v>
      </c>
      <c r="AN26" s="6">
        <f t="shared" si="25"/>
        <v>0.64072232617254776</v>
      </c>
      <c r="AO26" s="6">
        <f t="shared" si="26"/>
        <v>0.84198911344270821</v>
      </c>
      <c r="AP26" s="6">
        <f t="shared" si="27"/>
        <v>0.92465308974495575</v>
      </c>
      <c r="AQ26" s="6">
        <f t="shared" si="28"/>
        <v>0.84008483102574649</v>
      </c>
      <c r="AR26" s="6">
        <f t="shared" si="29"/>
        <v>0.91611740495303795</v>
      </c>
      <c r="AS26" s="6">
        <f t="shared" si="30"/>
        <v>0.73694838126562279</v>
      </c>
      <c r="AT26" s="6">
        <f t="shared" si="31"/>
        <v>1.4208910009178721</v>
      </c>
      <c r="AU26" s="6">
        <f t="shared" si="32"/>
        <v>0.44816341100930718</v>
      </c>
      <c r="AV26" s="6">
        <f t="shared" si="33"/>
        <v>0.46836434198571009</v>
      </c>
      <c r="AW26" s="6">
        <f t="shared" si="34"/>
        <v>0.52103717355731871</v>
      </c>
      <c r="AX26" s="6">
        <f t="shared" si="35"/>
        <v>0.33496696847115065</v>
      </c>
      <c r="AY26" s="6">
        <f t="shared" si="36"/>
        <v>0.46245452412747085</v>
      </c>
      <c r="AZ26" s="6">
        <f t="shared" si="37"/>
        <v>0.60774620080215203</v>
      </c>
      <c r="BA26" s="6">
        <f t="shared" si="38"/>
        <v>0.83809308008369299</v>
      </c>
      <c r="BB26" s="6">
        <f t="shared" si="39"/>
        <v>0.91982794169525217</v>
      </c>
      <c r="BC26" s="6">
        <f t="shared" si="40"/>
        <v>0.86554416076865259</v>
      </c>
      <c r="BE26">
        <f t="shared" si="21"/>
        <v>54.077151482879358</v>
      </c>
    </row>
    <row r="27" spans="1:57" x14ac:dyDescent="0.25">
      <c r="A27" t="s">
        <v>32</v>
      </c>
      <c r="B27" s="6">
        <v>0.90437599488778997</v>
      </c>
      <c r="C27" s="6">
        <v>0.90010316426780002</v>
      </c>
      <c r="D27" s="6">
        <v>1.0445796201056401</v>
      </c>
      <c r="E27" s="6">
        <v>0.98047783390489995</v>
      </c>
      <c r="F27" s="6">
        <v>1.04734418054874</v>
      </c>
      <c r="G27" s="6">
        <v>0.95920469837256706</v>
      </c>
      <c r="H27" s="6">
        <v>0.997112368621344</v>
      </c>
      <c r="I27" s="6">
        <v>0.99959906630566397</v>
      </c>
      <c r="J27" s="6">
        <v>0.92753282930143099</v>
      </c>
      <c r="K27" s="6">
        <v>0.99236764987360004</v>
      </c>
      <c r="L27" s="6">
        <v>1.05644249208184</v>
      </c>
      <c r="M27" s="6">
        <v>1.1908601017286899</v>
      </c>
      <c r="N27" s="6">
        <v>0.90034093740954602</v>
      </c>
      <c r="O27" s="6">
        <v>0.92103029341891796</v>
      </c>
      <c r="P27" s="6">
        <v>0.82628029344444298</v>
      </c>
      <c r="Q27" s="6">
        <v>0.41827954137928403</v>
      </c>
      <c r="R27" s="6">
        <v>0.550645117640568</v>
      </c>
      <c r="S27" s="6">
        <v>0.77105267994451698</v>
      </c>
      <c r="T27" s="6">
        <v>0.965081040371079</v>
      </c>
      <c r="U27" s="6">
        <v>0.97002102714375704</v>
      </c>
      <c r="V27" s="6">
        <v>0.96501366468209904</v>
      </c>
      <c r="W27" s="6">
        <v>0.98448470124408005</v>
      </c>
      <c r="X27" s="6">
        <v>0.69273288155616097</v>
      </c>
      <c r="Y27" s="6">
        <v>1.1250528958891499</v>
      </c>
      <c r="Z27" s="6">
        <v>0.56396287096540698</v>
      </c>
      <c r="AA27" s="6">
        <v>0.60172219741404498</v>
      </c>
      <c r="AB27" s="6">
        <v>0.71436911697032601</v>
      </c>
      <c r="AC27" s="6">
        <v>0.93079153398009196</v>
      </c>
      <c r="AD27" s="6">
        <v>1.03807150623375</v>
      </c>
      <c r="AE27" s="6">
        <v>0.98555464198526399</v>
      </c>
      <c r="AF27" s="6">
        <v>1.0415749547955799</v>
      </c>
      <c r="AG27" s="6">
        <v>1.0530062446786601</v>
      </c>
      <c r="AH27" s="6">
        <v>1.00983555644877</v>
      </c>
      <c r="AK27" s="6">
        <f t="shared" si="22"/>
        <v>0.86311555502697301</v>
      </c>
      <c r="AL27" s="6">
        <f t="shared" si="23"/>
        <v>0.41011381869829538</v>
      </c>
      <c r="AM27" s="6">
        <f t="shared" si="24"/>
        <v>0.57671495950842522</v>
      </c>
      <c r="AN27" s="6">
        <f t="shared" si="25"/>
        <v>0.73959735329553988</v>
      </c>
      <c r="AO27" s="6">
        <f t="shared" si="26"/>
        <v>0.96229424207595748</v>
      </c>
      <c r="AP27" s="6">
        <f t="shared" si="27"/>
        <v>0.96963211302976071</v>
      </c>
      <c r="AQ27" s="6">
        <f t="shared" si="28"/>
        <v>0.89508185471712975</v>
      </c>
      <c r="AR27" s="6">
        <f t="shared" si="29"/>
        <v>0.97697076931010096</v>
      </c>
      <c r="AS27" s="6">
        <f t="shared" si="30"/>
        <v>0.73183245173822487</v>
      </c>
      <c r="AT27" s="6">
        <f t="shared" si="31"/>
        <v>1.3397806060487103</v>
      </c>
      <c r="AU27" s="6">
        <f t="shared" si="32"/>
        <v>0.50775885990917335</v>
      </c>
      <c r="AV27" s="6">
        <f t="shared" si="33"/>
        <v>0.55420437204093387</v>
      </c>
      <c r="AW27" s="6">
        <f t="shared" si="34"/>
        <v>0.59026912359788863</v>
      </c>
      <c r="AX27" s="6">
        <f t="shared" si="35"/>
        <v>0.38933105595291312</v>
      </c>
      <c r="AY27" s="6">
        <f t="shared" si="36"/>
        <v>0.57160900666940484</v>
      </c>
      <c r="AZ27" s="6">
        <f t="shared" si="37"/>
        <v>0.75991454793449675</v>
      </c>
      <c r="BA27" s="6">
        <f t="shared" si="38"/>
        <v>1.005204240998578</v>
      </c>
      <c r="BB27" s="6">
        <f t="shared" si="39"/>
        <v>1.0214381990519843</v>
      </c>
      <c r="BC27" s="6">
        <f t="shared" si="40"/>
        <v>0.97450511105491422</v>
      </c>
      <c r="BE27">
        <f t="shared" si="21"/>
        <v>59.357472962637623</v>
      </c>
    </row>
    <row r="28" spans="1:57" x14ac:dyDescent="0.25">
      <c r="A28" t="s">
        <v>33</v>
      </c>
      <c r="B28" s="6">
        <v>0.77847432517853599</v>
      </c>
      <c r="C28" s="6">
        <v>0.82772042849473104</v>
      </c>
      <c r="D28" s="6">
        <v>0.985184291896533</v>
      </c>
      <c r="E28" s="6">
        <v>0.91934498465267001</v>
      </c>
      <c r="F28" s="6">
        <v>1.0029754453305499</v>
      </c>
      <c r="G28" s="6">
        <v>0.94612935451114399</v>
      </c>
      <c r="H28" s="6">
        <v>0.98245364937419</v>
      </c>
      <c r="I28" s="6">
        <v>1.0267180434940499</v>
      </c>
      <c r="J28" s="6">
        <v>0.93711547925210403</v>
      </c>
      <c r="K28" s="6">
        <v>0.99184679573358803</v>
      </c>
      <c r="L28" s="6">
        <v>1.12226579375449</v>
      </c>
      <c r="M28" s="6">
        <v>1.47977140832742</v>
      </c>
      <c r="N28" s="6">
        <v>0.81630466689242998</v>
      </c>
      <c r="O28" s="6">
        <v>0.88100175938400804</v>
      </c>
      <c r="P28" s="6">
        <v>0.61857907129327105</v>
      </c>
      <c r="Q28" s="6">
        <v>0.18443833948587299</v>
      </c>
      <c r="R28" s="6">
        <v>0.22654062458584201</v>
      </c>
      <c r="S28" s="6">
        <v>0.42454953710475402</v>
      </c>
      <c r="T28" s="6">
        <v>0.73140254300119401</v>
      </c>
      <c r="U28" s="6">
        <v>0.88623984675294598</v>
      </c>
      <c r="V28" s="6">
        <v>0.84173156220020195</v>
      </c>
      <c r="W28" s="6">
        <v>0.92413673603458102</v>
      </c>
      <c r="X28" s="6">
        <v>0.442044054776773</v>
      </c>
      <c r="Y28" s="6">
        <v>1.2335225862889401</v>
      </c>
      <c r="Z28" s="6">
        <v>0.32215423972265</v>
      </c>
      <c r="AA28" s="6">
        <v>0.27896749725667103</v>
      </c>
      <c r="AB28" s="6">
        <v>0.34188472005208098</v>
      </c>
      <c r="AC28" s="6">
        <v>0.73680318300230696</v>
      </c>
      <c r="AD28" s="6">
        <v>0.92567124390713795</v>
      </c>
      <c r="AE28" s="6">
        <v>0.90764282765895898</v>
      </c>
      <c r="AF28" s="6">
        <v>0.97963979907041598</v>
      </c>
      <c r="AG28" s="6">
        <v>1.0750180892188901</v>
      </c>
      <c r="AH28" s="6">
        <v>1.0239819394407199</v>
      </c>
      <c r="AK28" s="6">
        <f t="shared" si="22"/>
        <v>0.60941438433407624</v>
      </c>
      <c r="AL28" s="6">
        <f t="shared" si="23"/>
        <v>0.16956246238400385</v>
      </c>
      <c r="AM28" s="6">
        <f t="shared" si="24"/>
        <v>0.22721468382944582</v>
      </c>
      <c r="AN28" s="6">
        <f t="shared" si="25"/>
        <v>0.40167877949892589</v>
      </c>
      <c r="AO28" s="6">
        <f t="shared" si="26"/>
        <v>0.71856909753308595</v>
      </c>
      <c r="AP28" s="6">
        <f t="shared" si="27"/>
        <v>0.90991844152465129</v>
      </c>
      <c r="AQ28" s="6">
        <f t="shared" si="28"/>
        <v>0.78879967631286452</v>
      </c>
      <c r="AR28" s="6">
        <f t="shared" si="29"/>
        <v>0.91660206045559589</v>
      </c>
      <c r="AS28" s="6">
        <f t="shared" si="30"/>
        <v>0.49609092200850841</v>
      </c>
      <c r="AT28" s="6">
        <f t="shared" si="31"/>
        <v>1.8253314547164663</v>
      </c>
      <c r="AU28" s="6">
        <f t="shared" si="32"/>
        <v>0.26297600934478182</v>
      </c>
      <c r="AV28" s="6">
        <f t="shared" si="33"/>
        <v>0.2457708558940806</v>
      </c>
      <c r="AW28" s="6">
        <f t="shared" si="34"/>
        <v>0.21148273261917622</v>
      </c>
      <c r="AX28" s="6">
        <f t="shared" si="35"/>
        <v>0.13589475560085129</v>
      </c>
      <c r="AY28" s="6">
        <f t="shared" si="36"/>
        <v>0.20970214175587634</v>
      </c>
      <c r="AZ28" s="6">
        <f t="shared" si="37"/>
        <v>0.38533934233906109</v>
      </c>
      <c r="BA28" s="6">
        <f t="shared" si="38"/>
        <v>0.71651104026528101</v>
      </c>
      <c r="BB28" s="6">
        <f t="shared" si="39"/>
        <v>0.95272386664599396</v>
      </c>
      <c r="BC28" s="6">
        <f t="shared" si="40"/>
        <v>0.86191791755022973</v>
      </c>
      <c r="BE28">
        <f t="shared" si="21"/>
        <v>44.182002498451823</v>
      </c>
    </row>
    <row r="29" spans="1:57" x14ac:dyDescent="0.25">
      <c r="A29" t="s">
        <v>34</v>
      </c>
      <c r="B29" s="6">
        <v>0.79095053886363798</v>
      </c>
      <c r="C29" s="6">
        <v>0.84319856499857104</v>
      </c>
      <c r="D29" s="6">
        <v>0.98225893208621595</v>
      </c>
      <c r="E29" s="6">
        <v>0.94439631564315996</v>
      </c>
      <c r="F29" s="6">
        <v>1.01890353342672</v>
      </c>
      <c r="G29" s="6">
        <v>0.99699008053021998</v>
      </c>
      <c r="H29" s="6">
        <v>1.03177288732143</v>
      </c>
      <c r="I29" s="6">
        <v>1.0460066296605099</v>
      </c>
      <c r="J29" s="6">
        <v>0.91583487814632902</v>
      </c>
      <c r="K29" s="6">
        <v>0.99652824302034404</v>
      </c>
      <c r="L29" s="6">
        <v>1.0600053225305199</v>
      </c>
      <c r="M29" s="6">
        <v>1.37315407377234</v>
      </c>
      <c r="N29" s="6">
        <v>0.867583899581306</v>
      </c>
      <c r="O29" s="6">
        <v>0.93582930113380003</v>
      </c>
      <c r="P29" s="6">
        <v>0.63934591749572001</v>
      </c>
      <c r="Q29" s="6">
        <v>0.17657064602769801</v>
      </c>
      <c r="R29" s="6">
        <v>0.23005624681720699</v>
      </c>
      <c r="S29" s="6">
        <v>0.43760473171658298</v>
      </c>
      <c r="T29" s="6">
        <v>0.67543745345116701</v>
      </c>
      <c r="U29" s="6">
        <v>0.79639740070180298</v>
      </c>
      <c r="V29" s="6">
        <v>0.75730336959295896</v>
      </c>
      <c r="W29" s="6">
        <v>0.79704904322701997</v>
      </c>
      <c r="X29" s="6">
        <v>0.437006895278996</v>
      </c>
      <c r="Y29" s="6">
        <v>1.0121630623968001</v>
      </c>
      <c r="Z29" s="6">
        <v>0.27106927319597002</v>
      </c>
      <c r="AA29" s="6">
        <v>0.28206140081689801</v>
      </c>
      <c r="AB29" s="6">
        <v>0.36498165648287401</v>
      </c>
      <c r="AC29" s="6">
        <v>0.67007664671409595</v>
      </c>
      <c r="AD29" s="6">
        <v>0.75996990577024204</v>
      </c>
      <c r="AE29" s="6">
        <v>0.76614538978731905</v>
      </c>
      <c r="AF29" s="6">
        <v>0.80076745377833403</v>
      </c>
      <c r="AG29" s="6">
        <v>0.89048609706984205</v>
      </c>
      <c r="AH29" s="6">
        <v>0.825194049316893</v>
      </c>
      <c r="AK29" s="6">
        <f t="shared" si="22"/>
        <v>0.62800323815302783</v>
      </c>
      <c r="AL29" s="6">
        <f t="shared" si="23"/>
        <v>0.16675266755929055</v>
      </c>
      <c r="AM29" s="6">
        <f t="shared" si="24"/>
        <v>0.23440512276894182</v>
      </c>
      <c r="AN29" s="6">
        <f t="shared" si="25"/>
        <v>0.4362875767145214</v>
      </c>
      <c r="AO29" s="6">
        <f t="shared" si="26"/>
        <v>0.69689805155234463</v>
      </c>
      <c r="AP29" s="6">
        <f t="shared" si="27"/>
        <v>0.83303696097848356</v>
      </c>
      <c r="AQ29" s="6">
        <f t="shared" si="28"/>
        <v>0.6935648392109719</v>
      </c>
      <c r="AR29" s="6">
        <f t="shared" si="29"/>
        <v>0.79428188264806843</v>
      </c>
      <c r="AS29" s="6">
        <f t="shared" si="30"/>
        <v>0.4632296349782733</v>
      </c>
      <c r="AT29" s="6">
        <f t="shared" si="31"/>
        <v>1.3898558324520531</v>
      </c>
      <c r="AU29" s="6">
        <f t="shared" si="32"/>
        <v>0.23517533709603006</v>
      </c>
      <c r="AV29" s="6">
        <f t="shared" si="33"/>
        <v>0.26396132360329833</v>
      </c>
      <c r="AW29" s="6">
        <f t="shared" si="34"/>
        <v>0.23334953203315079</v>
      </c>
      <c r="AX29" s="6">
        <f t="shared" si="35"/>
        <v>0.11831586639838149</v>
      </c>
      <c r="AY29" s="6">
        <f t="shared" si="36"/>
        <v>0.17483582421552835</v>
      </c>
      <c r="AZ29" s="6">
        <f t="shared" si="37"/>
        <v>0.33526884775377663</v>
      </c>
      <c r="BA29" s="6">
        <f t="shared" si="38"/>
        <v>0.54086832978661303</v>
      </c>
      <c r="BB29" s="6">
        <f t="shared" si="39"/>
        <v>0.70918081306751568</v>
      </c>
      <c r="BC29" s="6">
        <f t="shared" si="40"/>
        <v>0.62492223411574144</v>
      </c>
      <c r="BE29">
        <f t="shared" si="21"/>
        <v>38.288775660344051</v>
      </c>
    </row>
    <row r="30" spans="1:57" x14ac:dyDescent="0.25">
      <c r="A30" t="s">
        <v>35</v>
      </c>
      <c r="B30" s="6">
        <v>0.80750758975822101</v>
      </c>
      <c r="C30" s="6">
        <v>0.89452767030703895</v>
      </c>
      <c r="D30" s="6">
        <v>1.0288016197518901</v>
      </c>
      <c r="E30" s="6">
        <v>0.93006326884215595</v>
      </c>
      <c r="F30" s="6">
        <v>1.0219904844293399</v>
      </c>
      <c r="G30" s="6">
        <v>0.95889715294959599</v>
      </c>
      <c r="H30" s="6">
        <v>0.956460547673881</v>
      </c>
      <c r="I30" s="6">
        <v>0.96717950224671001</v>
      </c>
      <c r="J30" s="6">
        <v>0.91291554304405098</v>
      </c>
      <c r="K30" s="6">
        <v>1.0496396769040801</v>
      </c>
      <c r="L30" s="6">
        <v>1.1302379860528999</v>
      </c>
      <c r="M30" s="6">
        <v>1.34177895804014</v>
      </c>
      <c r="N30" s="6">
        <v>0.83811789847685303</v>
      </c>
      <c r="O30" s="6">
        <v>0.89729963697251303</v>
      </c>
      <c r="P30" s="6">
        <v>0.58506257312721899</v>
      </c>
      <c r="Q30" s="6">
        <v>8.4779753981231096E-2</v>
      </c>
      <c r="R30" s="6">
        <v>0.10422819369394599</v>
      </c>
      <c r="S30" s="6">
        <v>0.25423683218135701</v>
      </c>
      <c r="T30" s="6">
        <v>0.56036269324812804</v>
      </c>
      <c r="U30" s="6">
        <v>0.71396200087696005</v>
      </c>
      <c r="V30" s="6">
        <v>0.67112595837017397</v>
      </c>
      <c r="W30" s="6">
        <v>0.66544075287483795</v>
      </c>
      <c r="X30" s="6">
        <v>0.24543009035459101</v>
      </c>
      <c r="Y30" s="6">
        <v>0.73164916307011596</v>
      </c>
      <c r="Z30" s="6">
        <v>0.17064763742929501</v>
      </c>
      <c r="AA30" s="6">
        <v>0.15585968942384101</v>
      </c>
      <c r="AB30" s="6">
        <v>0.20143204860116701</v>
      </c>
      <c r="AC30" s="6">
        <v>0.51606802710757904</v>
      </c>
      <c r="AD30" s="6">
        <v>0.76643648549923704</v>
      </c>
      <c r="AE30" s="6">
        <v>0.77837974015413103</v>
      </c>
      <c r="AF30" s="6">
        <v>0.84577546501504797</v>
      </c>
      <c r="AG30" s="6">
        <v>0.95353883125370897</v>
      </c>
      <c r="AH30" s="6">
        <v>0.93848651108307102</v>
      </c>
      <c r="AK30" s="6">
        <f t="shared" si="22"/>
        <v>0.60191332288949151</v>
      </c>
      <c r="AL30" s="6">
        <f t="shared" si="23"/>
        <v>7.8850535119417572E-2</v>
      </c>
      <c r="AM30" s="6">
        <f t="shared" si="24"/>
        <v>0.10652022216447093</v>
      </c>
      <c r="AN30" s="6">
        <f t="shared" si="25"/>
        <v>0.24378697455362747</v>
      </c>
      <c r="AO30" s="6">
        <f t="shared" si="26"/>
        <v>0.53596480848011552</v>
      </c>
      <c r="AP30" s="6">
        <f t="shared" si="27"/>
        <v>0.69052941263124334</v>
      </c>
      <c r="AQ30" s="6">
        <f t="shared" si="28"/>
        <v>0.61268131873646647</v>
      </c>
      <c r="AR30" s="6">
        <f t="shared" si="29"/>
        <v>0.69847301684635277</v>
      </c>
      <c r="AS30" s="6">
        <f t="shared" si="30"/>
        <v>0.27739441103915419</v>
      </c>
      <c r="AT30" s="6">
        <f t="shared" si="31"/>
        <v>0.98171145167516072</v>
      </c>
      <c r="AU30" s="6">
        <f t="shared" si="32"/>
        <v>0.14302283926228071</v>
      </c>
      <c r="AV30" s="6">
        <f t="shared" si="33"/>
        <v>0.13985284273866117</v>
      </c>
      <c r="AW30" s="6">
        <f t="shared" si="34"/>
        <v>0.1178503526648858</v>
      </c>
      <c r="AX30" s="6">
        <f t="shared" si="35"/>
        <v>4.3752120375759852E-2</v>
      </c>
      <c r="AY30" s="6">
        <f t="shared" si="36"/>
        <v>7.9884290464721702E-2</v>
      </c>
      <c r="AZ30" s="6">
        <f t="shared" si="37"/>
        <v>0.1978927993709341</v>
      </c>
      <c r="BA30" s="6">
        <f t="shared" si="38"/>
        <v>0.47394101745902018</v>
      </c>
      <c r="BB30" s="6">
        <f t="shared" si="39"/>
        <v>0.680790491875776</v>
      </c>
      <c r="BC30" s="6">
        <f t="shared" si="40"/>
        <v>0.62984265916810689</v>
      </c>
      <c r="BE30">
        <f t="shared" si="21"/>
        <v>29.338619550062582</v>
      </c>
    </row>
    <row r="31" spans="1:57" x14ac:dyDescent="0.25">
      <c r="A31" t="s">
        <v>36</v>
      </c>
      <c r="B31" s="6">
        <v>0.82064647910164701</v>
      </c>
      <c r="C31" s="6">
        <v>0.82179116307816402</v>
      </c>
      <c r="D31" s="6">
        <v>0.97144119768093495</v>
      </c>
      <c r="E31" s="6">
        <v>0.88434247829642798</v>
      </c>
      <c r="F31" s="6">
        <v>0.97676846840673803</v>
      </c>
      <c r="G31" s="6">
        <v>0.94341818623806595</v>
      </c>
      <c r="H31" s="6">
        <v>0.94440987077816396</v>
      </c>
      <c r="I31" s="6">
        <v>0.96116026613208505</v>
      </c>
      <c r="J31" s="6">
        <v>0.94111976802502795</v>
      </c>
      <c r="K31" s="6">
        <v>1.0451318098840401</v>
      </c>
      <c r="L31" s="6">
        <v>1.15864816641076</v>
      </c>
      <c r="M31" s="6">
        <v>1.5311221459679401</v>
      </c>
      <c r="N31" s="6">
        <v>0.93325368057305702</v>
      </c>
      <c r="O31" s="6">
        <v>0.93666767068152201</v>
      </c>
      <c r="P31" s="6">
        <v>0.63156428438110301</v>
      </c>
      <c r="Q31" s="6">
        <v>0.13954690150429999</v>
      </c>
      <c r="R31" s="6">
        <v>0.17138407579689</v>
      </c>
      <c r="S31" s="6">
        <v>0.32994996742271099</v>
      </c>
      <c r="T31" s="6">
        <v>0.25212298471251199</v>
      </c>
      <c r="U31" s="6">
        <v>0.64915682067812897</v>
      </c>
      <c r="V31" s="6">
        <v>0.68798083833083501</v>
      </c>
      <c r="W31" s="6">
        <v>0.78073749392890102</v>
      </c>
      <c r="X31" s="6">
        <v>0.33348361933738901</v>
      </c>
      <c r="Y31" s="6">
        <v>0.9302090299372</v>
      </c>
      <c r="Z31" s="6">
        <v>0.204427281947968</v>
      </c>
      <c r="AA31" s="6">
        <v>0.237196251532209</v>
      </c>
      <c r="AB31" s="6">
        <v>0.26811626399347199</v>
      </c>
      <c r="AC31" s="6">
        <v>0.57939896271835201</v>
      </c>
      <c r="AD31" s="6">
        <v>0.81108369567014904</v>
      </c>
      <c r="AE31" s="6">
        <v>0.81376524529677796</v>
      </c>
      <c r="AF31" s="6">
        <v>0.88442493821562196</v>
      </c>
      <c r="AG31" s="6">
        <v>0.92621181306830902</v>
      </c>
      <c r="AH31" s="6">
        <v>0.89293180113067305</v>
      </c>
      <c r="AK31" s="6">
        <f t="shared" si="22"/>
        <v>0.61352756483168136</v>
      </c>
      <c r="AL31" s="6">
        <f t="shared" si="23"/>
        <v>0.12340725271490019</v>
      </c>
      <c r="AM31" s="6">
        <f t="shared" si="24"/>
        <v>0.16740256122543254</v>
      </c>
      <c r="AN31" s="6">
        <f t="shared" si="25"/>
        <v>0.31128079981524293</v>
      </c>
      <c r="AO31" s="6">
        <f t="shared" si="26"/>
        <v>0.23810743541254845</v>
      </c>
      <c r="AP31" s="6">
        <f t="shared" si="27"/>
        <v>0.62394374252444862</v>
      </c>
      <c r="AQ31" s="6">
        <f t="shared" si="28"/>
        <v>0.64747236697557975</v>
      </c>
      <c r="AR31" s="6">
        <f t="shared" si="29"/>
        <v>0.81597359007424208</v>
      </c>
      <c r="AS31" s="6">
        <f t="shared" si="30"/>
        <v>0.38639018407328962</v>
      </c>
      <c r="AT31" s="6">
        <f t="shared" si="31"/>
        <v>1.4242636461162015</v>
      </c>
      <c r="AU31" s="6">
        <f t="shared" si="32"/>
        <v>0.19078251328748719</v>
      </c>
      <c r="AV31" s="6">
        <f t="shared" si="33"/>
        <v>0.22217406041706259</v>
      </c>
      <c r="AW31" s="6">
        <f t="shared" si="34"/>
        <v>0.16933265639997203</v>
      </c>
      <c r="AX31" s="6">
        <f t="shared" si="35"/>
        <v>8.0853329982151445E-2</v>
      </c>
      <c r="AY31" s="6">
        <f t="shared" si="36"/>
        <v>0.13900682957635449</v>
      </c>
      <c r="AZ31" s="6">
        <f t="shared" si="37"/>
        <v>0.2685018161754063</v>
      </c>
      <c r="BA31" s="6">
        <f t="shared" si="38"/>
        <v>0.22298385517710162</v>
      </c>
      <c r="BB31" s="6">
        <f t="shared" si="39"/>
        <v>0.60125671584594897</v>
      </c>
      <c r="BC31" s="6">
        <f t="shared" si="40"/>
        <v>0.61431996911414288</v>
      </c>
      <c r="BE31">
        <f t="shared" si="21"/>
        <v>31.443923558956779</v>
      </c>
    </row>
    <row r="32" spans="1:57" x14ac:dyDescent="0.25">
      <c r="A32" t="s">
        <v>37</v>
      </c>
      <c r="B32" s="6">
        <v>0.72778475322580904</v>
      </c>
      <c r="C32" s="6">
        <v>0.80130881514707497</v>
      </c>
      <c r="D32" s="6">
        <v>0.97082184208862599</v>
      </c>
      <c r="E32" s="6">
        <v>0.948368496718758</v>
      </c>
      <c r="F32" s="6">
        <v>0.98711543525394896</v>
      </c>
      <c r="G32" s="6">
        <v>0.954254105650715</v>
      </c>
      <c r="H32" s="6">
        <v>0.95159120241554696</v>
      </c>
      <c r="I32" s="6">
        <v>0.99627608109905497</v>
      </c>
      <c r="J32" s="6">
        <v>0.94446883371025303</v>
      </c>
      <c r="K32" s="6">
        <v>1.04416709806522</v>
      </c>
      <c r="L32" s="6">
        <v>1.1753403298681</v>
      </c>
      <c r="M32" s="6">
        <v>1.4985030067568901</v>
      </c>
      <c r="N32" s="6">
        <v>0.81192074173092699</v>
      </c>
      <c r="O32" s="6">
        <v>0.89229527738900805</v>
      </c>
      <c r="P32" s="6">
        <v>0.57761573240194097</v>
      </c>
      <c r="Q32" s="6">
        <v>0.12879198244783099</v>
      </c>
      <c r="R32" s="6">
        <v>0.16600711681008301</v>
      </c>
      <c r="S32" s="6">
        <v>0.345519484557609</v>
      </c>
      <c r="T32" s="6">
        <v>0.71283816252075904</v>
      </c>
      <c r="U32" s="6">
        <v>0.95043819262364304</v>
      </c>
      <c r="V32" s="6">
        <v>0.82110140628070505</v>
      </c>
      <c r="W32" s="6">
        <v>0.70937361038330404</v>
      </c>
      <c r="X32" s="6">
        <v>0.36224275381314303</v>
      </c>
      <c r="Y32" s="6">
        <v>1.3078319259112099</v>
      </c>
      <c r="Z32" s="6">
        <v>0.222880855227926</v>
      </c>
      <c r="AA32" s="6">
        <v>0.203440939470897</v>
      </c>
      <c r="AB32" s="6">
        <v>0.26413980452006403</v>
      </c>
      <c r="AC32" s="6">
        <v>0.66042202803647199</v>
      </c>
      <c r="AD32" s="6">
        <v>0.92537608624784695</v>
      </c>
      <c r="AE32" s="6">
        <v>0.97464306097402298</v>
      </c>
      <c r="AF32" s="6">
        <v>1.0856718407433601</v>
      </c>
      <c r="AG32" s="6">
        <v>1.1891385964177501</v>
      </c>
      <c r="AH32" s="6">
        <v>1.0789510438913501</v>
      </c>
      <c r="AK32" s="6">
        <f t="shared" si="22"/>
        <v>0.56076196934982314</v>
      </c>
      <c r="AL32" s="6">
        <f t="shared" si="23"/>
        <v>0.12214225878347815</v>
      </c>
      <c r="AM32" s="6">
        <f t="shared" si="24"/>
        <v>0.16386818736523823</v>
      </c>
      <c r="AN32" s="6">
        <f t="shared" si="25"/>
        <v>0.3297133867214172</v>
      </c>
      <c r="AO32" s="6">
        <f t="shared" si="26"/>
        <v>0.67833052420081819</v>
      </c>
      <c r="AP32" s="6">
        <f t="shared" si="27"/>
        <v>0.94689883787395179</v>
      </c>
      <c r="AQ32" s="6">
        <f t="shared" si="28"/>
        <v>0.77550468754778612</v>
      </c>
      <c r="AR32" s="6">
        <f t="shared" si="29"/>
        <v>0.74070458419798257</v>
      </c>
      <c r="AS32" s="6">
        <f t="shared" si="30"/>
        <v>0.42575851775906848</v>
      </c>
      <c r="AT32" s="6">
        <f t="shared" si="31"/>
        <v>1.9597900733106024</v>
      </c>
      <c r="AU32" s="6">
        <f t="shared" si="32"/>
        <v>0.18096158929428102</v>
      </c>
      <c r="AV32" s="6">
        <f t="shared" si="33"/>
        <v>0.18152938951746445</v>
      </c>
      <c r="AW32" s="6">
        <f t="shared" si="34"/>
        <v>0.1525713066443623</v>
      </c>
      <c r="AX32" s="6">
        <f t="shared" si="35"/>
        <v>8.5057062243034248E-2</v>
      </c>
      <c r="AY32" s="6">
        <f t="shared" si="36"/>
        <v>0.15361901604300379</v>
      </c>
      <c r="AZ32" s="6">
        <f t="shared" si="37"/>
        <v>0.33675816805539471</v>
      </c>
      <c r="BA32" s="6">
        <f t="shared" si="38"/>
        <v>0.77390832005602694</v>
      </c>
      <c r="BB32" s="6">
        <f t="shared" si="39"/>
        <v>1.1302027383583022</v>
      </c>
      <c r="BC32" s="6">
        <f t="shared" si="40"/>
        <v>0.88592821944722233</v>
      </c>
      <c r="BE32">
        <f t="shared" si="21"/>
        <v>42.336035347077043</v>
      </c>
    </row>
    <row r="33" spans="1:57" x14ac:dyDescent="0.25">
      <c r="A33" t="s">
        <v>38</v>
      </c>
      <c r="B33" s="6">
        <v>0.91190163535318203</v>
      </c>
      <c r="C33" s="6">
        <v>0.93802572366278603</v>
      </c>
      <c r="D33" s="6">
        <v>1.0486999690054899</v>
      </c>
      <c r="E33" s="6">
        <v>0.95864408451262395</v>
      </c>
      <c r="F33" s="6">
        <v>1.02002813139854</v>
      </c>
      <c r="G33" s="6">
        <v>0.98739976481637204</v>
      </c>
      <c r="H33" s="6">
        <v>1.03115912109462</v>
      </c>
      <c r="I33" s="6">
        <v>0.95644895427454601</v>
      </c>
      <c r="J33" s="6">
        <v>0.94081477614037101</v>
      </c>
      <c r="K33" s="6">
        <v>1.03863799854894</v>
      </c>
      <c r="L33" s="6">
        <v>1.05143372170873</v>
      </c>
      <c r="M33" s="6">
        <v>1.1168061194837999</v>
      </c>
      <c r="N33" s="6">
        <v>0.90031382119442804</v>
      </c>
      <c r="O33" s="6">
        <v>0.90842998824408705</v>
      </c>
      <c r="P33" s="6">
        <v>0.534390679676786</v>
      </c>
      <c r="Q33" s="6">
        <v>8.1960671563902895E-2</v>
      </c>
      <c r="R33" s="6">
        <v>9.7340999428279604E-2</v>
      </c>
      <c r="S33" s="6">
        <v>0.18319055090752101</v>
      </c>
      <c r="T33" s="6">
        <v>0.373197749582239</v>
      </c>
      <c r="U33" s="6">
        <v>0.46390518849824403</v>
      </c>
      <c r="V33" s="6">
        <v>0.51332817843812495</v>
      </c>
      <c r="W33" s="6">
        <v>0.52945929952946502</v>
      </c>
      <c r="X33" s="6">
        <v>0.25392097375154798</v>
      </c>
      <c r="Y33" s="6">
        <v>0.43845490584741198</v>
      </c>
      <c r="Z33" s="6">
        <v>0.14366042807537499</v>
      </c>
      <c r="AA33" s="6">
        <v>0.155758145391585</v>
      </c>
      <c r="AB33" s="6">
        <v>0.21287638522497801</v>
      </c>
      <c r="AC33" s="6">
        <v>0.40734830436812097</v>
      </c>
      <c r="AD33" s="6">
        <v>0.59077769481661302</v>
      </c>
      <c r="AE33" s="6">
        <v>0.66993667698236503</v>
      </c>
      <c r="AF33" s="6">
        <v>0.73603132450251096</v>
      </c>
      <c r="AG33" s="6">
        <v>0.80103363436475705</v>
      </c>
      <c r="AH33" s="6">
        <v>0.818407016104853</v>
      </c>
      <c r="AK33" s="6">
        <f t="shared" si="22"/>
        <v>0.56041548921386819</v>
      </c>
      <c r="AL33" s="6">
        <f t="shared" si="23"/>
        <v>7.8571112957417547E-2</v>
      </c>
      <c r="AM33" s="6">
        <f t="shared" si="24"/>
        <v>9.9290557755294398E-2</v>
      </c>
      <c r="AN33" s="6">
        <f t="shared" si="25"/>
        <v>0.18088230688266788</v>
      </c>
      <c r="AO33" s="6">
        <f t="shared" si="26"/>
        <v>0.38482626345371168</v>
      </c>
      <c r="AP33" s="6">
        <f t="shared" si="27"/>
        <v>0.44370163242168165</v>
      </c>
      <c r="AQ33" s="6">
        <f t="shared" si="28"/>
        <v>0.48294673528380894</v>
      </c>
      <c r="AR33" s="6">
        <f t="shared" si="29"/>
        <v>0.54991654717640726</v>
      </c>
      <c r="AS33" s="6">
        <f t="shared" si="30"/>
        <v>0.26698107445149483</v>
      </c>
      <c r="AT33" s="6">
        <f t="shared" si="31"/>
        <v>0.48966912196808304</v>
      </c>
      <c r="AU33" s="6">
        <f t="shared" si="32"/>
        <v>0.12933946895496815</v>
      </c>
      <c r="AV33" s="6">
        <f t="shared" si="33"/>
        <v>0.14149537018699837</v>
      </c>
      <c r="AW33" s="6">
        <f t="shared" si="34"/>
        <v>0.11375915618751332</v>
      </c>
      <c r="AX33" s="6">
        <f t="shared" si="35"/>
        <v>3.3386540586428315E-2</v>
      </c>
      <c r="AY33" s="6">
        <f t="shared" si="36"/>
        <v>5.7506891253384269E-2</v>
      </c>
      <c r="AZ33" s="6">
        <f t="shared" si="37"/>
        <v>0.1227260689295534</v>
      </c>
      <c r="BA33" s="6">
        <f t="shared" si="38"/>
        <v>0.27468523392637179</v>
      </c>
      <c r="BB33" s="6">
        <f t="shared" si="39"/>
        <v>0.37160365914341609</v>
      </c>
      <c r="BC33" s="6">
        <f t="shared" si="40"/>
        <v>0.42011138279808535</v>
      </c>
      <c r="BE33">
        <f t="shared" si="21"/>
        <v>20.807258454124614</v>
      </c>
    </row>
    <row r="34" spans="1:57" x14ac:dyDescent="0.25">
      <c r="A34" t="s">
        <v>39</v>
      </c>
      <c r="B34" s="6">
        <v>0.90753949848359505</v>
      </c>
      <c r="C34" s="6">
        <v>0.93424941489501501</v>
      </c>
      <c r="D34" s="6">
        <v>1.0922547770536599</v>
      </c>
      <c r="E34" s="6">
        <v>1.0123847967550901</v>
      </c>
      <c r="F34" s="6">
        <v>0.99532214191505297</v>
      </c>
      <c r="G34" s="6">
        <v>0.95699744008252996</v>
      </c>
      <c r="H34" s="6">
        <v>0.97748585743467098</v>
      </c>
      <c r="I34" s="6">
        <v>0.99572168813047401</v>
      </c>
      <c r="J34" s="6">
        <v>0.89123536599803999</v>
      </c>
      <c r="K34" s="6">
        <v>0.97691875768521297</v>
      </c>
      <c r="L34" s="6">
        <v>1.00749809286735</v>
      </c>
      <c r="M34" s="6">
        <v>1.25239216869931</v>
      </c>
      <c r="N34" s="6">
        <v>0.91992215559068402</v>
      </c>
      <c r="O34" s="6">
        <v>0.86828441698544301</v>
      </c>
      <c r="P34" s="6">
        <v>0.71323217301160502</v>
      </c>
      <c r="Q34" s="6">
        <v>0.295611562602001</v>
      </c>
      <c r="R34" s="6">
        <v>0.36070752068622802</v>
      </c>
      <c r="S34" s="6">
        <v>0.59086782857403597</v>
      </c>
      <c r="T34" s="6">
        <v>0.78751717260312504</v>
      </c>
      <c r="U34" s="6">
        <v>0.83196932201088702</v>
      </c>
      <c r="V34" s="6">
        <v>0.816602773978236</v>
      </c>
      <c r="W34" s="6">
        <v>0.86846220851485301</v>
      </c>
      <c r="X34" s="6">
        <v>0.521917786679165</v>
      </c>
      <c r="Y34" s="6">
        <v>0.85756469969355997</v>
      </c>
      <c r="Z34" s="6">
        <v>0.37399516811174</v>
      </c>
      <c r="AA34" s="6">
        <v>0.394115289370635</v>
      </c>
      <c r="AB34" s="6">
        <v>0.46761290339259398</v>
      </c>
      <c r="AC34" s="6">
        <v>0.77895073928792302</v>
      </c>
      <c r="AD34" s="6">
        <v>0.87012359133219597</v>
      </c>
      <c r="AE34" s="6">
        <v>0.83204114220942005</v>
      </c>
      <c r="AF34" s="6">
        <v>0.93649190309824004</v>
      </c>
      <c r="AG34" s="6">
        <v>0.91990226714629997</v>
      </c>
      <c r="AH34" s="6">
        <v>0.86767771661112802</v>
      </c>
      <c r="AK34" s="6">
        <f t="shared" si="22"/>
        <v>0.77903124812028801</v>
      </c>
      <c r="AL34" s="6">
        <f t="shared" si="23"/>
        <v>0.29927265172328138</v>
      </c>
      <c r="AM34" s="6">
        <f t="shared" si="24"/>
        <v>0.35902018209428477</v>
      </c>
      <c r="AN34" s="6">
        <f t="shared" si="25"/>
        <v>0.56545899937247557</v>
      </c>
      <c r="AO34" s="6">
        <f t="shared" si="26"/>
        <v>0.76978689870649342</v>
      </c>
      <c r="AP34" s="6">
        <f t="shared" si="27"/>
        <v>0.82840989778544638</v>
      </c>
      <c r="AQ34" s="6">
        <f t="shared" si="28"/>
        <v>0.7277852721415079</v>
      </c>
      <c r="AR34" s="6">
        <f t="shared" si="29"/>
        <v>0.84841702183888656</v>
      </c>
      <c r="AS34" s="6">
        <f t="shared" si="30"/>
        <v>0.52583117471280716</v>
      </c>
      <c r="AT34" s="6">
        <f t="shared" si="31"/>
        <v>1.0740073140491901</v>
      </c>
      <c r="AU34" s="6">
        <f t="shared" si="32"/>
        <v>0.34404644122985212</v>
      </c>
      <c r="AV34" s="6">
        <f t="shared" si="33"/>
        <v>0.34220416425623096</v>
      </c>
      <c r="AW34" s="6">
        <f t="shared" si="34"/>
        <v>0.33351656721496553</v>
      </c>
      <c r="AX34" s="6">
        <f t="shared" si="35"/>
        <v>0.23026684523088681</v>
      </c>
      <c r="AY34" s="6">
        <f t="shared" si="36"/>
        <v>0.3138601233200331</v>
      </c>
      <c r="AZ34" s="6">
        <f t="shared" si="37"/>
        <v>0.49162634298154068</v>
      </c>
      <c r="BA34" s="6">
        <f t="shared" si="38"/>
        <v>0.73750345569364573</v>
      </c>
      <c r="BB34" s="6">
        <f t="shared" si="39"/>
        <v>0.76533046551398509</v>
      </c>
      <c r="BC34" s="6">
        <f t="shared" si="40"/>
        <v>0.70854803030374891</v>
      </c>
      <c r="BE34">
        <f t="shared" si="21"/>
        <v>44.175692385158193</v>
      </c>
    </row>
    <row r="35" spans="1:57" x14ac:dyDescent="0.25">
      <c r="A35" t="s">
        <v>40</v>
      </c>
      <c r="B35" s="6">
        <v>0.79955058326661999</v>
      </c>
      <c r="C35" s="6">
        <v>0.87437873130261101</v>
      </c>
      <c r="D35" s="6">
        <v>1.01826817845119</v>
      </c>
      <c r="E35" s="6">
        <v>0.94989360684552504</v>
      </c>
      <c r="F35" s="6">
        <v>1.01729854567629</v>
      </c>
      <c r="G35" s="6">
        <v>0.97590047589013895</v>
      </c>
      <c r="H35" s="6">
        <v>0.96640704023604895</v>
      </c>
      <c r="I35" s="6">
        <v>0.97066122830588097</v>
      </c>
      <c r="J35" s="6">
        <v>0.92681034071386603</v>
      </c>
      <c r="K35" s="6">
        <v>0.99163161039487802</v>
      </c>
      <c r="L35" s="6">
        <v>1.1210253289330001</v>
      </c>
      <c r="M35" s="6">
        <v>1.38817432998396</v>
      </c>
      <c r="N35" s="6">
        <v>0.83213004447359995</v>
      </c>
      <c r="O35" s="6">
        <v>0.88351869536795502</v>
      </c>
      <c r="P35" s="6">
        <v>0.53883592486377097</v>
      </c>
      <c r="Q35" s="6">
        <v>7.5602872093671003E-2</v>
      </c>
      <c r="R35" s="6">
        <v>9.4108425933135301E-2</v>
      </c>
      <c r="S35" s="6">
        <v>0.218273368080313</v>
      </c>
      <c r="T35" s="6">
        <v>0.55311214824846899</v>
      </c>
      <c r="U35" s="6">
        <v>0.65443370994956995</v>
      </c>
      <c r="V35" s="6">
        <v>0.61405851995373195</v>
      </c>
      <c r="W35" s="6">
        <v>0.59648860756700295</v>
      </c>
      <c r="X35" s="6">
        <v>0.228985109890183</v>
      </c>
      <c r="Y35" s="6">
        <v>0.64007907198450997</v>
      </c>
      <c r="Z35" s="6">
        <v>0.123661524202225</v>
      </c>
      <c r="AA35" s="6">
        <v>0.13534224419475799</v>
      </c>
      <c r="AB35" s="6">
        <v>0.17579570452329699</v>
      </c>
      <c r="AC35" s="6">
        <v>0.49337311896381603</v>
      </c>
      <c r="AD35" s="6">
        <v>0.73824973526026605</v>
      </c>
      <c r="AE35" s="6">
        <v>0.74157636111579905</v>
      </c>
      <c r="AF35" s="6">
        <v>0.85368968190819605</v>
      </c>
      <c r="AG35" s="6">
        <v>0.98869485994672701</v>
      </c>
      <c r="AH35" s="6">
        <v>0.94261057623877598</v>
      </c>
      <c r="AK35" s="6">
        <f t="shared" si="22"/>
        <v>0.54867947569509434</v>
      </c>
      <c r="AL35" s="6">
        <f t="shared" si="23"/>
        <v>7.1814684860938047E-2</v>
      </c>
      <c r="AM35" s="6">
        <f t="shared" si="24"/>
        <v>9.5736364837663387E-2</v>
      </c>
      <c r="AN35" s="6">
        <f t="shared" si="25"/>
        <v>0.21301308378372091</v>
      </c>
      <c r="AO35" s="6">
        <f t="shared" si="26"/>
        <v>0.53453147410740565</v>
      </c>
      <c r="AP35" s="6">
        <f t="shared" si="27"/>
        <v>0.63523342874442423</v>
      </c>
      <c r="AQ35" s="6">
        <f t="shared" si="28"/>
        <v>0.56911578609657065</v>
      </c>
      <c r="AR35" s="6">
        <f t="shared" si="29"/>
        <v>0.59149695850386552</v>
      </c>
      <c r="AS35" s="6">
        <f t="shared" si="30"/>
        <v>0.25669810813540156</v>
      </c>
      <c r="AT35" s="6">
        <f t="shared" si="31"/>
        <v>0.88854133688885195</v>
      </c>
      <c r="AU35" s="6">
        <f t="shared" si="32"/>
        <v>0.10290246963407064</v>
      </c>
      <c r="AV35" s="6">
        <f t="shared" si="33"/>
        <v>0.11957740301912376</v>
      </c>
      <c r="AW35" s="6">
        <f t="shared" si="34"/>
        <v>9.4725041033888943E-2</v>
      </c>
      <c r="AX35" s="6">
        <f t="shared" si="35"/>
        <v>3.730042480747691E-2</v>
      </c>
      <c r="AY35" s="6">
        <f t="shared" si="36"/>
        <v>6.9475520530897492E-2</v>
      </c>
      <c r="AZ35" s="6">
        <f t="shared" si="37"/>
        <v>0.16186637002948792</v>
      </c>
      <c r="BA35" s="6">
        <f t="shared" si="38"/>
        <v>0.47218613389779446</v>
      </c>
      <c r="BB35" s="6">
        <f t="shared" si="39"/>
        <v>0.64703524520300704</v>
      </c>
      <c r="BC35" s="6">
        <f t="shared" si="40"/>
        <v>0.57881805533791719</v>
      </c>
      <c r="BE35">
        <f t="shared" si="21"/>
        <v>26.754989460590402</v>
      </c>
    </row>
    <row r="36" spans="1:57" x14ac:dyDescent="0.25">
      <c r="A36" t="s">
        <v>41</v>
      </c>
      <c r="B36" s="6">
        <v>0.80778871131060703</v>
      </c>
      <c r="C36" s="6">
        <v>0.80759331953493496</v>
      </c>
      <c r="D36" s="6">
        <v>0.96726270412392301</v>
      </c>
      <c r="E36" s="6">
        <v>0.92694026212991099</v>
      </c>
      <c r="F36" s="6">
        <v>0.98206951722743197</v>
      </c>
      <c r="G36" s="6">
        <v>0.96738064000565205</v>
      </c>
      <c r="H36" s="6">
        <v>0.96686388067836604</v>
      </c>
      <c r="I36" s="6">
        <v>1.00706774493038</v>
      </c>
      <c r="J36" s="6">
        <v>0.93477643940380095</v>
      </c>
      <c r="K36" s="6">
        <v>1.0024107443716801</v>
      </c>
      <c r="L36" s="6">
        <v>1.1365925279686799</v>
      </c>
      <c r="M36" s="6">
        <v>1.4932535083146401</v>
      </c>
      <c r="N36" s="6">
        <v>0.85877647473781304</v>
      </c>
      <c r="O36" s="6">
        <v>0.902579035578436</v>
      </c>
      <c r="P36" s="6">
        <v>0.76599921446207997</v>
      </c>
      <c r="Q36" s="6">
        <v>0.35564575708638402</v>
      </c>
      <c r="R36" s="6">
        <v>0.46678307859249601</v>
      </c>
      <c r="S36" s="6">
        <v>0.69188783568621104</v>
      </c>
      <c r="T36" s="6">
        <v>0.93471367022377405</v>
      </c>
      <c r="U36" s="6">
        <v>0.97894849780735704</v>
      </c>
      <c r="V36" s="6">
        <v>0.91042853977337002</v>
      </c>
      <c r="W36" s="6">
        <v>1.03652127216761</v>
      </c>
      <c r="X36" s="6">
        <v>0.68701039178316903</v>
      </c>
      <c r="Y36" s="6">
        <v>1.39800460578724</v>
      </c>
      <c r="Z36" s="6">
        <v>0.437060749782618</v>
      </c>
      <c r="AA36" s="6">
        <v>0.45102167662972098</v>
      </c>
      <c r="AB36" s="6">
        <v>0.53988705054053898</v>
      </c>
      <c r="AC36" s="6">
        <v>0.91796473057446604</v>
      </c>
      <c r="AD36" s="6">
        <v>1.0619445967965599</v>
      </c>
      <c r="AE36" s="6">
        <v>1.0059806095478001</v>
      </c>
      <c r="AF36" s="6">
        <v>1.0473866210339899</v>
      </c>
      <c r="AG36" s="6">
        <v>1.03116864721931</v>
      </c>
      <c r="AH36" s="6">
        <v>0.97291270531324703</v>
      </c>
      <c r="AK36" s="6">
        <f t="shared" si="22"/>
        <v>0.74092247153739232</v>
      </c>
      <c r="AL36" s="6">
        <f t="shared" si="23"/>
        <v>0.32966237129904347</v>
      </c>
      <c r="AM36" s="6">
        <f t="shared" si="24"/>
        <v>0.458413432643267</v>
      </c>
      <c r="AN36" s="6">
        <f t="shared" si="25"/>
        <v>0.66931889729825222</v>
      </c>
      <c r="AO36" s="6">
        <f t="shared" si="26"/>
        <v>0.90374088651567663</v>
      </c>
      <c r="AP36" s="6">
        <f t="shared" si="27"/>
        <v>0.98586745608983806</v>
      </c>
      <c r="AQ36" s="6">
        <f t="shared" si="28"/>
        <v>0.85104714874095255</v>
      </c>
      <c r="AR36" s="6">
        <f t="shared" si="29"/>
        <v>1.0390200599906148</v>
      </c>
      <c r="AS36" s="6">
        <f t="shared" si="30"/>
        <v>0.78085087793758534</v>
      </c>
      <c r="AT36" s="6">
        <f t="shared" si="31"/>
        <v>2.0875752822318216</v>
      </c>
      <c r="AU36" s="6">
        <f t="shared" si="32"/>
        <v>0.37533748994458205</v>
      </c>
      <c r="AV36" s="6">
        <f t="shared" si="33"/>
        <v>0.40708270991742279</v>
      </c>
      <c r="AW36" s="6">
        <f t="shared" si="34"/>
        <v>0.41355305661230213</v>
      </c>
      <c r="AX36" s="6">
        <f t="shared" si="35"/>
        <v>0.32647026158375447</v>
      </c>
      <c r="AY36" s="6">
        <f t="shared" si="36"/>
        <v>0.49569776818736511</v>
      </c>
      <c r="AZ36" s="6">
        <f t="shared" si="37"/>
        <v>0.69602574668232275</v>
      </c>
      <c r="BA36" s="6">
        <f t="shared" si="38"/>
        <v>0.97900659268995793</v>
      </c>
      <c r="BB36" s="6">
        <f t="shared" si="39"/>
        <v>1.009460998181388</v>
      </c>
      <c r="BC36" s="6">
        <f t="shared" si="40"/>
        <v>0.8857674936252985</v>
      </c>
      <c r="BE36">
        <f t="shared" si="21"/>
        <v>57.739284006835348</v>
      </c>
    </row>
    <row r="37" spans="1:57" x14ac:dyDescent="0.25">
      <c r="A37" t="s">
        <v>42</v>
      </c>
      <c r="B37" s="6">
        <v>0.73909106711627104</v>
      </c>
      <c r="C37" s="6">
        <v>0.76139173030974205</v>
      </c>
      <c r="D37" s="6">
        <v>0.96070094340691004</v>
      </c>
      <c r="E37" s="6">
        <v>0.84656274372356499</v>
      </c>
      <c r="F37" s="6">
        <v>0.97190272065245198</v>
      </c>
      <c r="G37" s="6">
        <v>0.97374258281843795</v>
      </c>
      <c r="H37" s="6">
        <v>0.937550087495713</v>
      </c>
      <c r="I37" s="6">
        <v>1.00400114277851</v>
      </c>
      <c r="J37" s="6">
        <v>0.88350279162498302</v>
      </c>
      <c r="K37" s="6">
        <v>0.974852724664797</v>
      </c>
      <c r="L37" s="6">
        <v>1.1344055650015501</v>
      </c>
      <c r="M37" s="6">
        <v>1.81229590040707</v>
      </c>
      <c r="N37" s="6">
        <v>0.74925654313750001</v>
      </c>
      <c r="O37" s="6">
        <v>0.78408828221239701</v>
      </c>
      <c r="P37" s="6">
        <v>0.53811587730888799</v>
      </c>
      <c r="Q37" s="6">
        <v>7.8881207275473098E-2</v>
      </c>
      <c r="R37" s="6">
        <v>8.9910250208728004E-2</v>
      </c>
      <c r="S37" s="6">
        <v>0.36870384883725099</v>
      </c>
      <c r="T37" s="6">
        <v>0.76055972565906604</v>
      </c>
      <c r="U37" s="6">
        <v>0.92204211270417102</v>
      </c>
      <c r="V37" s="6">
        <v>0.728974692597118</v>
      </c>
      <c r="W37" s="6">
        <v>0.80890869384355202</v>
      </c>
      <c r="X37" s="6">
        <v>0.33626029296472598</v>
      </c>
      <c r="Y37" s="6">
        <v>1.39453393713925</v>
      </c>
      <c r="Z37" s="6">
        <v>0.12598415682269101</v>
      </c>
      <c r="AA37" s="6">
        <v>0.12335163818331001</v>
      </c>
      <c r="AB37" s="6">
        <v>0.148776462933357</v>
      </c>
      <c r="AC37" s="6">
        <v>0.67150680525766804</v>
      </c>
      <c r="AD37" s="6">
        <v>0.94715665196050003</v>
      </c>
      <c r="AE37" s="6">
        <v>0.94032752463482405</v>
      </c>
      <c r="AF37" s="6">
        <v>0.97328158124780595</v>
      </c>
      <c r="AG37" s="6">
        <v>1.07578684812604</v>
      </c>
      <c r="AH37" s="6">
        <v>0.95201481234227203</v>
      </c>
      <c r="AK37" s="6">
        <f t="shared" si="22"/>
        <v>0.5169684309928857</v>
      </c>
      <c r="AL37" s="6">
        <f t="shared" si="23"/>
        <v>6.677789125935174E-2</v>
      </c>
      <c r="AM37" s="6">
        <f t="shared" si="24"/>
        <v>8.7384016792405442E-2</v>
      </c>
      <c r="AN37" s="6">
        <f t="shared" si="25"/>
        <v>0.35902263806188373</v>
      </c>
      <c r="AO37" s="6">
        <f t="shared" si="26"/>
        <v>0.71306283733737286</v>
      </c>
      <c r="AP37" s="6">
        <f t="shared" si="27"/>
        <v>0.92573133484489945</v>
      </c>
      <c r="AQ37" s="6">
        <f t="shared" si="28"/>
        <v>0.64405117593351757</v>
      </c>
      <c r="AR37" s="6">
        <f t="shared" si="29"/>
        <v>0.78856684419842882</v>
      </c>
      <c r="AS37" s="6">
        <f t="shared" si="30"/>
        <v>0.38145554762823675</v>
      </c>
      <c r="AT37" s="6">
        <f t="shared" si="31"/>
        <v>2.5273081372559933</v>
      </c>
      <c r="AU37" s="6">
        <f t="shared" si="32"/>
        <v>9.4394453831062153E-2</v>
      </c>
      <c r="AV37" s="6">
        <f t="shared" si="33"/>
        <v>9.6718574091236659E-2</v>
      </c>
      <c r="AW37" s="6">
        <f t="shared" si="34"/>
        <v>8.0058976874296653E-2</v>
      </c>
      <c r="AX37" s="6">
        <f t="shared" si="35"/>
        <v>5.2969267492420861E-2</v>
      </c>
      <c r="AY37" s="6">
        <f t="shared" si="36"/>
        <v>8.5159091564629669E-2</v>
      </c>
      <c r="AZ37" s="6">
        <f t="shared" si="37"/>
        <v>0.34670237750046456</v>
      </c>
      <c r="BA37" s="6">
        <f t="shared" si="38"/>
        <v>0.7402387724228533</v>
      </c>
      <c r="BB37" s="6">
        <f t="shared" si="39"/>
        <v>0.99192077826549507</v>
      </c>
      <c r="BC37" s="6">
        <f t="shared" si="40"/>
        <v>0.69399470517511075</v>
      </c>
      <c r="BE37">
        <f t="shared" si="21"/>
        <v>40.769943406090178</v>
      </c>
    </row>
    <row r="38" spans="1:57" x14ac:dyDescent="0.25">
      <c r="A38" t="s">
        <v>43</v>
      </c>
      <c r="B38" s="6">
        <v>0.78181123846215905</v>
      </c>
      <c r="C38" s="6">
        <v>0.769753112247194</v>
      </c>
      <c r="D38" s="6">
        <v>0.94055558667987804</v>
      </c>
      <c r="E38" s="6">
        <v>0.92127060453919396</v>
      </c>
      <c r="F38" s="6">
        <v>0.98488326864439202</v>
      </c>
      <c r="G38" s="6">
        <v>0.96008824415988503</v>
      </c>
      <c r="H38" s="6">
        <v>0.97624406381869</v>
      </c>
      <c r="I38" s="6">
        <v>0.99665345034071695</v>
      </c>
      <c r="J38" s="6">
        <v>0.88558906103058499</v>
      </c>
      <c r="K38" s="6">
        <v>0.97433492503000496</v>
      </c>
      <c r="L38" s="6">
        <v>1.1760359723254401</v>
      </c>
      <c r="M38" s="6">
        <v>1.63278047272186</v>
      </c>
      <c r="N38" s="6">
        <v>0.82191198715007796</v>
      </c>
      <c r="O38" s="6">
        <v>0.84266965840486197</v>
      </c>
      <c r="P38" s="6">
        <v>0.55509486093579596</v>
      </c>
      <c r="Q38" s="6">
        <v>0.14743227200196199</v>
      </c>
      <c r="R38" s="6">
        <v>0.20765343556472399</v>
      </c>
      <c r="S38" s="6">
        <v>0.36240580462240002</v>
      </c>
      <c r="T38" s="6">
        <v>0.59368177591335602</v>
      </c>
      <c r="U38" s="6">
        <v>0.70790923729837596</v>
      </c>
      <c r="V38" s="6">
        <v>0.64118405593413197</v>
      </c>
      <c r="W38" s="6">
        <v>0.76219412682408205</v>
      </c>
      <c r="X38" s="6">
        <v>0.33121606644471502</v>
      </c>
      <c r="Y38" s="6">
        <v>0.86938394945250896</v>
      </c>
      <c r="Z38" s="6">
        <v>0.193013487472111</v>
      </c>
      <c r="AA38" s="6">
        <v>0.20495655068839899</v>
      </c>
      <c r="AB38" s="6">
        <v>0.246072961392312</v>
      </c>
      <c r="AC38" s="6">
        <v>0.56794866734510996</v>
      </c>
      <c r="AD38" s="6">
        <v>0.78622034661936702</v>
      </c>
      <c r="AE38" s="6">
        <v>0.74169968749820803</v>
      </c>
      <c r="AF38" s="6">
        <v>0.82614370959289296</v>
      </c>
      <c r="AG38" s="6">
        <v>0.89724724676276402</v>
      </c>
      <c r="AH38" s="6">
        <v>0.79462787142888103</v>
      </c>
      <c r="AK38" s="6">
        <f t="shared" si="22"/>
        <v>0.52209757259045286</v>
      </c>
      <c r="AL38" s="6">
        <f t="shared" si="23"/>
        <v>0.13582501835583441</v>
      </c>
      <c r="AM38" s="6">
        <f t="shared" si="24"/>
        <v>0.204514394364223</v>
      </c>
      <c r="AN38" s="6">
        <f t="shared" si="25"/>
        <v>0.34794155263327037</v>
      </c>
      <c r="AO38" s="6">
        <f t="shared" si="26"/>
        <v>0.57957830953275158</v>
      </c>
      <c r="AP38" s="6">
        <f t="shared" si="27"/>
        <v>0.70554018388149176</v>
      </c>
      <c r="AQ38" s="6">
        <f t="shared" si="28"/>
        <v>0.56782558604249</v>
      </c>
      <c r="AR38" s="6">
        <f t="shared" si="29"/>
        <v>0.74263235741745204</v>
      </c>
      <c r="AS38" s="6">
        <f t="shared" si="30"/>
        <v>0.38952200875111798</v>
      </c>
      <c r="AT38" s="6">
        <f t="shared" si="31"/>
        <v>1.4195131359638653</v>
      </c>
      <c r="AU38" s="6">
        <f t="shared" si="32"/>
        <v>0.15864009903496942</v>
      </c>
      <c r="AV38" s="6">
        <f t="shared" si="33"/>
        <v>0.17271066655643197</v>
      </c>
      <c r="AW38" s="6">
        <f t="shared" si="34"/>
        <v>0.13659383628412491</v>
      </c>
      <c r="AX38" s="6">
        <f t="shared" si="35"/>
        <v>8.373396240717608E-2</v>
      </c>
      <c r="AY38" s="6">
        <f t="shared" si="36"/>
        <v>0.16326135608639969</v>
      </c>
      <c r="AZ38" s="6">
        <f t="shared" si="37"/>
        <v>0.26879627203597073</v>
      </c>
      <c r="BA38" s="6">
        <f t="shared" si="38"/>
        <v>0.49046646467075655</v>
      </c>
      <c r="BB38" s="6">
        <f t="shared" si="39"/>
        <v>0.63516961412389605</v>
      </c>
      <c r="BC38" s="6">
        <f t="shared" si="40"/>
        <v>0.5095027215610759</v>
      </c>
      <c r="BE38">
        <f t="shared" si="21"/>
        <v>32.935460449175004</v>
      </c>
    </row>
    <row r="39" spans="1:57" x14ac:dyDescent="0.25">
      <c r="A39" t="s">
        <v>44</v>
      </c>
      <c r="B39" s="6">
        <v>0.79989276100477102</v>
      </c>
      <c r="C39" s="6">
        <v>0.87571060030871095</v>
      </c>
      <c r="D39" s="6">
        <v>0.99709413969989702</v>
      </c>
      <c r="E39" s="6">
        <v>0.88213353442130704</v>
      </c>
      <c r="F39" s="6">
        <v>1.0329252824727799</v>
      </c>
      <c r="G39" s="6">
        <v>0.93066134239131104</v>
      </c>
      <c r="H39" s="6">
        <v>0.92339761456861402</v>
      </c>
      <c r="I39" s="6">
        <v>0.942486912012934</v>
      </c>
      <c r="J39" s="6">
        <v>0.93776702666479494</v>
      </c>
      <c r="K39" s="6">
        <v>1.0643126295827301</v>
      </c>
      <c r="L39" s="6">
        <v>1.2041085615623699</v>
      </c>
      <c r="M39" s="6">
        <v>1.40950959530978</v>
      </c>
      <c r="N39" s="6">
        <v>0.85168364449663603</v>
      </c>
      <c r="O39" s="6">
        <v>0.941468148610624</v>
      </c>
      <c r="P39" s="6">
        <v>0.56958142398456602</v>
      </c>
      <c r="Q39" s="6">
        <v>5.96002494686892E-2</v>
      </c>
      <c r="R39" s="6">
        <v>7.7167412349782305E-2</v>
      </c>
      <c r="S39" s="6">
        <v>0.23864149641916099</v>
      </c>
      <c r="T39" s="6">
        <v>0.55819011698790799</v>
      </c>
      <c r="U39" s="6">
        <v>0.74817781751960899</v>
      </c>
      <c r="V39" s="6">
        <v>0.65452431422961899</v>
      </c>
      <c r="W39" s="6">
        <v>0.66295650681112095</v>
      </c>
      <c r="X39" s="6">
        <v>0.275018226639065</v>
      </c>
      <c r="Y39" s="6">
        <v>0.74690480520535296</v>
      </c>
      <c r="Z39" s="6">
        <v>0.102535903257599</v>
      </c>
      <c r="AA39" s="6">
        <v>0.114657595367198</v>
      </c>
      <c r="AB39" s="6">
        <v>0.156016408622726</v>
      </c>
      <c r="AC39" s="6">
        <v>0.50913179382014395</v>
      </c>
      <c r="AD39" s="6">
        <v>0.74317362268999398</v>
      </c>
      <c r="AE39" s="6">
        <v>0.77788727533084301</v>
      </c>
      <c r="AF39" s="6">
        <v>0.92867449296492999</v>
      </c>
      <c r="AG39" s="6">
        <v>1.0800563230721301</v>
      </c>
      <c r="AH39" s="6">
        <v>1.05950164804963</v>
      </c>
      <c r="AK39" s="6">
        <f t="shared" si="22"/>
        <v>0.56792629993693311</v>
      </c>
      <c r="AL39" s="6">
        <f t="shared" si="23"/>
        <v>5.2575378716206433E-2</v>
      </c>
      <c r="AM39" s="6">
        <f t="shared" si="24"/>
        <v>7.9708171199092376E-2</v>
      </c>
      <c r="AN39" s="6">
        <f t="shared" si="25"/>
        <v>0.22209441540772762</v>
      </c>
      <c r="AO39" s="6">
        <f t="shared" si="26"/>
        <v>0.51543142250240981</v>
      </c>
      <c r="AP39" s="6">
        <f t="shared" si="27"/>
        <v>0.70514780087063267</v>
      </c>
      <c r="AQ39" s="6">
        <f t="shared" si="28"/>
        <v>0.61379132003492376</v>
      </c>
      <c r="AR39" s="6">
        <f t="shared" si="29"/>
        <v>0.70559298306312523</v>
      </c>
      <c r="AS39" s="6">
        <f t="shared" si="30"/>
        <v>0.33115180128179839</v>
      </c>
      <c r="AT39" s="6">
        <f t="shared" si="31"/>
        <v>1.0527694897199271</v>
      </c>
      <c r="AU39" s="6">
        <f t="shared" si="32"/>
        <v>8.7328151778186411E-2</v>
      </c>
      <c r="AV39" s="6">
        <f t="shared" si="33"/>
        <v>0.10794647403450196</v>
      </c>
      <c r="AW39" s="6">
        <f t="shared" si="34"/>
        <v>8.8864048188290204E-2</v>
      </c>
      <c r="AX39" s="6">
        <f t="shared" si="35"/>
        <v>3.0344381924121814E-2</v>
      </c>
      <c r="AY39" s="6">
        <f t="shared" si="36"/>
        <v>5.7348785389600296E-2</v>
      </c>
      <c r="AZ39" s="6">
        <f t="shared" si="37"/>
        <v>0.18563618343037627</v>
      </c>
      <c r="BA39" s="6">
        <f t="shared" si="38"/>
        <v>0.51837692387178036</v>
      </c>
      <c r="BB39" s="6">
        <f t="shared" si="39"/>
        <v>0.80807418259436004</v>
      </c>
      <c r="BC39" s="6">
        <f t="shared" si="40"/>
        <v>0.69346958961483518</v>
      </c>
      <c r="BE39">
        <f t="shared" si="21"/>
        <v>29.69431121423532</v>
      </c>
    </row>
    <row r="40" spans="1:57" x14ac:dyDescent="0.25">
      <c r="A40" t="s">
        <v>45</v>
      </c>
      <c r="B40" s="6">
        <v>0.858363802729741</v>
      </c>
      <c r="C40" s="6">
        <v>0.86569962163832703</v>
      </c>
      <c r="D40" s="6">
        <v>0.99159172528517703</v>
      </c>
      <c r="E40" s="6">
        <v>0.97909211720591305</v>
      </c>
      <c r="F40" s="6">
        <v>0.99206930064626297</v>
      </c>
      <c r="G40" s="6">
        <v>0.99308385595196302</v>
      </c>
      <c r="H40" s="6">
        <v>1.01205651951134</v>
      </c>
      <c r="I40" s="6">
        <v>1.03926748748091</v>
      </c>
      <c r="J40" s="6">
        <v>0.91497820072710601</v>
      </c>
      <c r="K40" s="6">
        <v>0.98902452786689798</v>
      </c>
      <c r="L40" s="6">
        <v>1.0668010611684899</v>
      </c>
      <c r="M40" s="6">
        <v>1.29797177978788</v>
      </c>
      <c r="N40" s="6">
        <v>0.890681895663191</v>
      </c>
      <c r="O40" s="6">
        <v>0.91993670265330296</v>
      </c>
      <c r="P40" s="6">
        <v>0.76442921378167605</v>
      </c>
      <c r="Q40" s="6">
        <v>0.38547917216611</v>
      </c>
      <c r="R40" s="6">
        <v>0.46071897354056901</v>
      </c>
      <c r="S40" s="6">
        <v>0.51179824793076401</v>
      </c>
      <c r="T40" s="6">
        <v>0.74564782316232903</v>
      </c>
      <c r="U40" s="6">
        <v>0.94959833508277802</v>
      </c>
      <c r="V40" s="6">
        <v>0.82614413127457798</v>
      </c>
      <c r="W40" s="6">
        <v>0.73867363579281897</v>
      </c>
      <c r="X40" s="6">
        <v>0.830764852758197</v>
      </c>
      <c r="Y40" s="6">
        <v>0.88810128200313099</v>
      </c>
      <c r="Z40" s="6">
        <v>0.39129102026524198</v>
      </c>
      <c r="AA40" s="6">
        <v>0.39445212962419302</v>
      </c>
      <c r="AB40" s="6">
        <v>0.49327488118692803</v>
      </c>
      <c r="AC40" s="6">
        <v>0.79874066746070604</v>
      </c>
      <c r="AD40" s="6">
        <v>0.84918414767042205</v>
      </c>
      <c r="AE40" s="6">
        <v>0.88894802270772599</v>
      </c>
      <c r="AF40" s="6">
        <v>0.93289563179262802</v>
      </c>
      <c r="AG40" s="6">
        <v>0.93598397388412002</v>
      </c>
      <c r="AH40" s="6">
        <v>0.89973086956505199</v>
      </c>
      <c r="AK40" s="6">
        <f t="shared" si="22"/>
        <v>0.75800168295216364</v>
      </c>
      <c r="AL40" s="6">
        <f t="shared" si="23"/>
        <v>0.37741961881489933</v>
      </c>
      <c r="AM40" s="6">
        <f t="shared" si="24"/>
        <v>0.45706514987485641</v>
      </c>
      <c r="AN40" s="6">
        <f t="shared" si="25"/>
        <v>0.50825857752454195</v>
      </c>
      <c r="AO40" s="6">
        <f t="shared" si="26"/>
        <v>0.75463774069087386</v>
      </c>
      <c r="AP40" s="6">
        <f t="shared" si="27"/>
        <v>0.98688667581753398</v>
      </c>
      <c r="AQ40" s="6">
        <f t="shared" si="28"/>
        <v>0.75590387077487142</v>
      </c>
      <c r="AR40" s="6">
        <f t="shared" si="29"/>
        <v>0.7305663438877178</v>
      </c>
      <c r="AS40" s="6">
        <f t="shared" si="30"/>
        <v>0.8862608265039289</v>
      </c>
      <c r="AT40" s="6">
        <f t="shared" si="31"/>
        <v>1.1527304016335018</v>
      </c>
      <c r="AU40" s="6">
        <f t="shared" si="32"/>
        <v>0.34851582768582984</v>
      </c>
      <c r="AV40" s="6">
        <f t="shared" si="33"/>
        <v>0.36287099148105334</v>
      </c>
      <c r="AW40" s="6">
        <f t="shared" si="34"/>
        <v>0.37707372960397306</v>
      </c>
      <c r="AX40" s="6">
        <f t="shared" si="35"/>
        <v>0.30789789126815914</v>
      </c>
      <c r="AY40" s="6">
        <f t="shared" si="36"/>
        <v>0.39123524886163985</v>
      </c>
      <c r="AZ40" s="6">
        <f t="shared" si="37"/>
        <v>0.45496204052333117</v>
      </c>
      <c r="BA40" s="6">
        <f t="shared" si="38"/>
        <v>0.6956115970838187</v>
      </c>
      <c r="BB40" s="6">
        <f t="shared" si="39"/>
        <v>0.88880882326452271</v>
      </c>
      <c r="BC40" s="6">
        <f t="shared" si="40"/>
        <v>0.74330737761774046</v>
      </c>
      <c r="BE40">
        <f t="shared" si="21"/>
        <v>47.752057663459823</v>
      </c>
    </row>
    <row r="41" spans="1:57" x14ac:dyDescent="0.25">
      <c r="A41" t="s">
        <v>46</v>
      </c>
      <c r="B41" s="6">
        <v>0.86768415994286996</v>
      </c>
      <c r="C41" s="6">
        <v>0.88236018825083296</v>
      </c>
      <c r="D41" s="6">
        <v>1.0357332685810801</v>
      </c>
      <c r="E41" s="6">
        <v>0.98100862730850402</v>
      </c>
      <c r="F41" s="6">
        <v>1.00564262459843</v>
      </c>
      <c r="G41" s="6">
        <v>0.94094765881039799</v>
      </c>
      <c r="H41" s="6">
        <v>0.98125703448933199</v>
      </c>
      <c r="I41" s="6">
        <v>1.0059465558696501</v>
      </c>
      <c r="J41" s="6">
        <v>0.92608999518666701</v>
      </c>
      <c r="K41" s="6">
        <v>1.0156859931217901</v>
      </c>
      <c r="L41" s="6">
        <v>1.09126633553515</v>
      </c>
      <c r="M41" s="6">
        <v>1.2663775583052801</v>
      </c>
      <c r="N41" s="6">
        <v>0.89373056520654803</v>
      </c>
      <c r="O41" s="6">
        <v>0.90192700271548498</v>
      </c>
      <c r="P41" s="6">
        <v>0.85307765433123905</v>
      </c>
      <c r="Q41" s="6">
        <v>0.51639904259921898</v>
      </c>
      <c r="R41" s="6">
        <v>0.65259270201405095</v>
      </c>
      <c r="S41" s="6">
        <v>0.79407779734171702</v>
      </c>
      <c r="T41" s="6">
        <v>0.92225669169496205</v>
      </c>
      <c r="U41" s="6">
        <v>0.94154902332621404</v>
      </c>
      <c r="V41" s="6">
        <v>0.93718676499542797</v>
      </c>
      <c r="W41" s="6">
        <v>0.99079627063533204</v>
      </c>
      <c r="X41" s="6">
        <v>0.75038769025428698</v>
      </c>
      <c r="Y41" s="6">
        <v>1.2055440603129399</v>
      </c>
      <c r="Z41" s="6">
        <v>0.549820556466035</v>
      </c>
      <c r="AA41" s="6">
        <v>0.57393113771100701</v>
      </c>
      <c r="AB41" s="6">
        <v>0.68546351121836901</v>
      </c>
      <c r="AC41" s="6">
        <v>0.90225830924460504</v>
      </c>
      <c r="AD41" s="6">
        <v>1.00070014509276</v>
      </c>
      <c r="AE41" s="6">
        <v>0.92921463936572002</v>
      </c>
      <c r="AF41" s="6">
        <v>0.96867887860700497</v>
      </c>
      <c r="AG41" s="6">
        <v>0.97501749317116904</v>
      </c>
      <c r="AH41" s="6">
        <v>0.90994470426624896</v>
      </c>
      <c r="AK41" s="6">
        <f t="shared" si="22"/>
        <v>0.88356090727397496</v>
      </c>
      <c r="AL41" s="6">
        <f t="shared" si="23"/>
        <v>0.50659191592368547</v>
      </c>
      <c r="AM41" s="6">
        <f t="shared" si="24"/>
        <v>0.65627503764719131</v>
      </c>
      <c r="AN41" s="6">
        <f t="shared" si="25"/>
        <v>0.74718564432200629</v>
      </c>
      <c r="AO41" s="6">
        <f t="shared" si="26"/>
        <v>0.90497086633054058</v>
      </c>
      <c r="AP41" s="6">
        <f t="shared" si="27"/>
        <v>0.94714799719743781</v>
      </c>
      <c r="AQ41" s="6">
        <f t="shared" si="28"/>
        <v>0.86791928668362395</v>
      </c>
      <c r="AR41" s="6">
        <f t="shared" si="29"/>
        <v>1.0063378941216132</v>
      </c>
      <c r="AS41" s="6">
        <f t="shared" si="30"/>
        <v>0.81887282497448088</v>
      </c>
      <c r="AT41" s="6">
        <f t="shared" si="31"/>
        <v>1.5266739435285341</v>
      </c>
      <c r="AU41" s="6">
        <f t="shared" si="32"/>
        <v>0.49139143669256824</v>
      </c>
      <c r="AV41" s="6">
        <f t="shared" si="33"/>
        <v>0.51764399080077683</v>
      </c>
      <c r="AW41" s="6">
        <f t="shared" si="34"/>
        <v>0.58475360427982126</v>
      </c>
      <c r="AX41" s="6">
        <f t="shared" si="35"/>
        <v>0.46592532707110407</v>
      </c>
      <c r="AY41" s="6">
        <f t="shared" si="36"/>
        <v>0.65304961159193708</v>
      </c>
      <c r="AZ41" s="6">
        <f t="shared" si="37"/>
        <v>0.73786871408520893</v>
      </c>
      <c r="BA41" s="6">
        <f t="shared" si="38"/>
        <v>0.89337057789888219</v>
      </c>
      <c r="BB41" s="6">
        <f t="shared" si="39"/>
        <v>0.91802676842128772</v>
      </c>
      <c r="BC41" s="6">
        <f t="shared" si="40"/>
        <v>0.85278813371600726</v>
      </c>
      <c r="BE41">
        <f t="shared" si="21"/>
        <v>59.92141793024274</v>
      </c>
    </row>
    <row r="42" spans="1:57" x14ac:dyDescent="0.25">
      <c r="A42" t="s">
        <v>47</v>
      </c>
      <c r="B42" s="6">
        <v>0.79299322708622499</v>
      </c>
      <c r="C42" s="6">
        <v>0.78755448692153596</v>
      </c>
      <c r="D42" s="6">
        <v>0.96785226617873199</v>
      </c>
      <c r="E42" s="6">
        <v>0.91822230778721303</v>
      </c>
      <c r="F42" s="6">
        <v>0.97558950328742799</v>
      </c>
      <c r="G42" s="6">
        <v>0.937421244120625</v>
      </c>
      <c r="H42" s="6">
        <v>0.977044604605388</v>
      </c>
      <c r="I42" s="6">
        <v>1.01176854329268</v>
      </c>
      <c r="J42" s="6">
        <v>0.91829940012284506</v>
      </c>
      <c r="K42" s="6">
        <v>1.01560961370126</v>
      </c>
      <c r="L42" s="6">
        <v>1.15860974486209</v>
      </c>
      <c r="M42" s="6">
        <v>1.53903505803399</v>
      </c>
      <c r="N42" s="6">
        <v>0.87753066442357597</v>
      </c>
      <c r="O42" s="6">
        <v>0.86889992119875503</v>
      </c>
      <c r="P42" s="6">
        <v>0.55129122552952603</v>
      </c>
      <c r="Q42" s="6">
        <v>8.0285034769223607E-2</v>
      </c>
      <c r="R42" s="6">
        <v>0.102651661006964</v>
      </c>
      <c r="S42" s="6">
        <v>0.30626358114123398</v>
      </c>
      <c r="T42" s="6">
        <v>0.67716317259163405</v>
      </c>
      <c r="U42" s="6">
        <v>0.83137044395278803</v>
      </c>
      <c r="V42" s="6">
        <v>0.77951998467365102</v>
      </c>
      <c r="W42" s="6">
        <v>0.86816492487176899</v>
      </c>
      <c r="X42" s="6">
        <v>0.30187360301516802</v>
      </c>
      <c r="Y42" s="6">
        <v>1.01078984202871</v>
      </c>
      <c r="Z42" s="6">
        <v>0.123824800107956</v>
      </c>
      <c r="AA42" s="6">
        <v>0.134212367044515</v>
      </c>
      <c r="AB42" s="6">
        <v>0.18865805985998199</v>
      </c>
      <c r="AC42" s="6">
        <v>0.61579629779116196</v>
      </c>
      <c r="AD42" s="6">
        <v>0.84535850281003899</v>
      </c>
      <c r="AE42" s="6">
        <v>0.88148418317773902</v>
      </c>
      <c r="AF42" s="6">
        <v>0.93566965160710103</v>
      </c>
      <c r="AG42" s="6">
        <v>1.03523243754185</v>
      </c>
      <c r="AH42" s="6">
        <v>0.90643087082527596</v>
      </c>
      <c r="AK42" s="6">
        <f t="shared" si="22"/>
        <v>0.53356846195320218</v>
      </c>
      <c r="AL42" s="6">
        <f t="shared" si="23"/>
        <v>7.3719509906573139E-2</v>
      </c>
      <c r="AM42" s="6">
        <f t="shared" si="24"/>
        <v>0.10014588297341345</v>
      </c>
      <c r="AN42" s="6">
        <f t="shared" si="25"/>
        <v>0.28709798726225355</v>
      </c>
      <c r="AO42" s="6">
        <f t="shared" si="26"/>
        <v>0.66161862421812323</v>
      </c>
      <c r="AP42" s="6">
        <f t="shared" si="27"/>
        <v>0.84115446301470098</v>
      </c>
      <c r="AQ42" s="6">
        <f t="shared" si="28"/>
        <v>0.71583273430958305</v>
      </c>
      <c r="AR42" s="6">
        <f t="shared" si="29"/>
        <v>0.88171664397800076</v>
      </c>
      <c r="AS42" s="6">
        <f t="shared" si="30"/>
        <v>0.34975369817000368</v>
      </c>
      <c r="AT42" s="6">
        <f t="shared" si="31"/>
        <v>1.5556410031868233</v>
      </c>
      <c r="AU42" s="6">
        <f t="shared" si="32"/>
        <v>0.10866005911085111</v>
      </c>
      <c r="AV42" s="6">
        <f t="shared" si="33"/>
        <v>0.11661711514887747</v>
      </c>
      <c r="AW42" s="6">
        <f t="shared" si="34"/>
        <v>0.10400553302623215</v>
      </c>
      <c r="AX42" s="6">
        <f t="shared" si="35"/>
        <v>4.9439227178922615E-2</v>
      </c>
      <c r="AY42" s="6">
        <f t="shared" si="36"/>
        <v>8.6777454459810749E-2</v>
      </c>
      <c r="AZ42" s="6">
        <f t="shared" si="37"/>
        <v>0.26996650265936983</v>
      </c>
      <c r="BA42" s="6">
        <f t="shared" si="38"/>
        <v>0.63360102977997346</v>
      </c>
      <c r="BB42" s="6">
        <f t="shared" si="39"/>
        <v>0.8606616511934948</v>
      </c>
      <c r="BC42" s="6">
        <f t="shared" si="40"/>
        <v>0.70658097853344326</v>
      </c>
      <c r="BE42">
        <f t="shared" si="21"/>
        <v>35.746234240254608</v>
      </c>
    </row>
    <row r="43" spans="1:57" x14ac:dyDescent="0.25">
      <c r="A43" t="s">
        <v>48</v>
      </c>
      <c r="B43" s="6">
        <v>0.80678078490501604</v>
      </c>
      <c r="C43" s="6">
        <v>0.87869989816364902</v>
      </c>
      <c r="D43" s="6">
        <v>1.0284824669255499</v>
      </c>
      <c r="E43" s="6">
        <v>0.92492321325458704</v>
      </c>
      <c r="F43" s="6">
        <v>1.0022917966762399</v>
      </c>
      <c r="G43" s="6">
        <v>0.95932925001990799</v>
      </c>
      <c r="H43" s="6">
        <v>0.93014239374795604</v>
      </c>
      <c r="I43" s="6">
        <v>0.92669402804371104</v>
      </c>
      <c r="J43" s="6">
        <v>0.92534966770860405</v>
      </c>
      <c r="K43" s="6">
        <v>1.0598978773660399</v>
      </c>
      <c r="L43" s="6">
        <v>1.1421307540427299</v>
      </c>
      <c r="M43" s="6">
        <v>1.4152778691460099</v>
      </c>
      <c r="N43" s="6">
        <v>0.83240754392034499</v>
      </c>
      <c r="O43" s="6">
        <v>0.90460895644926298</v>
      </c>
      <c r="P43" s="6">
        <v>0.57211089679433602</v>
      </c>
      <c r="Q43" s="6">
        <v>0.10259640292967601</v>
      </c>
      <c r="R43" s="6">
        <v>0.132246441459414</v>
      </c>
      <c r="S43" s="6">
        <v>0.26815200449522297</v>
      </c>
      <c r="T43" s="6">
        <v>0.55086138585462696</v>
      </c>
      <c r="U43" s="6">
        <v>0.68071601401442905</v>
      </c>
      <c r="V43" s="6">
        <v>0.66731008549847703</v>
      </c>
      <c r="W43" s="6">
        <v>0.633471305766516</v>
      </c>
      <c r="X43" s="6">
        <v>0.26887769363520297</v>
      </c>
      <c r="Y43" s="6">
        <v>0.76538088193745102</v>
      </c>
      <c r="Z43" s="6">
        <v>0.15225167910040299</v>
      </c>
      <c r="AA43" s="6">
        <v>0.17504723629564201</v>
      </c>
      <c r="AB43" s="6">
        <v>0.22137333320917299</v>
      </c>
      <c r="AC43" s="6">
        <v>0.52748592110188797</v>
      </c>
      <c r="AD43" s="6">
        <v>0.73852860197826498</v>
      </c>
      <c r="AE43" s="6">
        <v>0.73517644445147101</v>
      </c>
      <c r="AF43" s="6">
        <v>0.79498248463395005</v>
      </c>
      <c r="AG43" s="6">
        <v>0.87546098743939005</v>
      </c>
      <c r="AH43" s="6">
        <v>0.89385379929944098</v>
      </c>
      <c r="AK43" s="6">
        <f t="shared" si="22"/>
        <v>0.58840602649002738</v>
      </c>
      <c r="AL43" s="6">
        <f t="shared" si="23"/>
        <v>9.4893794666078266E-2</v>
      </c>
      <c r="AM43" s="6">
        <f t="shared" si="24"/>
        <v>0.13254952341439524</v>
      </c>
      <c r="AN43" s="6">
        <f t="shared" si="25"/>
        <v>0.25724606136373723</v>
      </c>
      <c r="AO43" s="6">
        <f t="shared" si="26"/>
        <v>0.51237952806213916</v>
      </c>
      <c r="AP43" s="6">
        <f t="shared" si="27"/>
        <v>0.63081546498089047</v>
      </c>
      <c r="AQ43" s="6">
        <f t="shared" si="28"/>
        <v>0.61749516587461584</v>
      </c>
      <c r="AR43" s="6">
        <f t="shared" si="29"/>
        <v>0.67141489235422391</v>
      </c>
      <c r="AS43" s="6">
        <f t="shared" si="30"/>
        <v>0.30709348297684447</v>
      </c>
      <c r="AT43" s="6">
        <f t="shared" si="31"/>
        <v>1.0832266236735295</v>
      </c>
      <c r="AU43" s="6">
        <f t="shared" si="32"/>
        <v>0.12673544625771496</v>
      </c>
      <c r="AV43" s="6">
        <f t="shared" si="33"/>
        <v>0.15834929775472825</v>
      </c>
      <c r="AW43" s="6">
        <f t="shared" si="34"/>
        <v>0.12665009618865133</v>
      </c>
      <c r="AX43" s="6">
        <f t="shared" si="35"/>
        <v>5.4118158101100586E-2</v>
      </c>
      <c r="AY43" s="6">
        <f t="shared" si="36"/>
        <v>9.7667779527621484E-2</v>
      </c>
      <c r="AZ43" s="6">
        <f t="shared" si="37"/>
        <v>0.19713903723733289</v>
      </c>
      <c r="BA43" s="6">
        <f t="shared" si="38"/>
        <v>0.43792515321561243</v>
      </c>
      <c r="BB43" s="6">
        <f t="shared" si="39"/>
        <v>0.59594031379487777</v>
      </c>
      <c r="BC43" s="6">
        <f t="shared" si="40"/>
        <v>0.59647765523364848</v>
      </c>
      <c r="BE43">
        <f t="shared" si="21"/>
        <v>29.146094004671081</v>
      </c>
    </row>
    <row r="44" spans="1:57" x14ac:dyDescent="0.25">
      <c r="A44" t="s">
        <v>49</v>
      </c>
      <c r="B44" s="6">
        <v>0.85374013274499605</v>
      </c>
      <c r="C44" s="6">
        <v>0.94278718092520897</v>
      </c>
      <c r="D44" s="6">
        <v>0.99066895667065502</v>
      </c>
      <c r="E44" s="6">
        <v>0.92198914156213296</v>
      </c>
      <c r="F44" s="6">
        <v>1.04152118059828</v>
      </c>
      <c r="G44" s="6">
        <v>0.99758191616845604</v>
      </c>
      <c r="H44" s="6">
        <v>0.90785931359673899</v>
      </c>
      <c r="I44" s="6">
        <v>0.89197079916368005</v>
      </c>
      <c r="J44" s="6">
        <v>0.88657908406911001</v>
      </c>
      <c r="K44" s="6">
        <v>1.09310300064773</v>
      </c>
      <c r="L44" s="6">
        <v>1.121475642127</v>
      </c>
      <c r="M44" s="6">
        <v>1.3507236517260199</v>
      </c>
      <c r="N44" s="6">
        <v>0.85676696927097296</v>
      </c>
      <c r="O44" s="6">
        <v>0.94614957498811403</v>
      </c>
      <c r="P44" s="6">
        <v>0.59145884519671699</v>
      </c>
      <c r="Q44" s="6">
        <v>9.2512631806537807E-2</v>
      </c>
      <c r="R44" s="6">
        <v>0.112805612785742</v>
      </c>
      <c r="S44" s="6">
        <v>0.22879929860583101</v>
      </c>
      <c r="T44" s="6">
        <v>0.49053985760722801</v>
      </c>
      <c r="U44" s="6">
        <v>0.66725505030561305</v>
      </c>
      <c r="V44" s="6">
        <v>0.63323546163425504</v>
      </c>
      <c r="W44" s="6">
        <v>0.71474901643492805</v>
      </c>
      <c r="X44" s="6">
        <v>0.32827030691450898</v>
      </c>
      <c r="Y44" s="6">
        <v>0.76424337841090795</v>
      </c>
      <c r="Z44" s="6">
        <v>0.16080137743098799</v>
      </c>
      <c r="AA44" s="6">
        <v>0.180917846389992</v>
      </c>
      <c r="AB44" s="6">
        <v>0.233383037412115</v>
      </c>
      <c r="AC44" s="6">
        <v>0.47946092202745699</v>
      </c>
      <c r="AD44" s="6">
        <v>0.69138301200685004</v>
      </c>
      <c r="AE44" s="6">
        <v>0.77010059937105202</v>
      </c>
      <c r="AF44" s="6">
        <v>0.73591950390076499</v>
      </c>
      <c r="AG44" s="6">
        <v>0.85121256383245503</v>
      </c>
      <c r="AH44" s="6">
        <v>0.809405175224439</v>
      </c>
      <c r="AK44" s="6">
        <f t="shared" si="22"/>
        <v>0.58593991708466209</v>
      </c>
      <c r="AL44" s="6">
        <f t="shared" si="23"/>
        <v>8.5295641982963466E-2</v>
      </c>
      <c r="AM44" s="6">
        <f t="shared" si="24"/>
        <v>0.11748943500671843</v>
      </c>
      <c r="AN44" s="6">
        <f t="shared" si="25"/>
        <v>0.22824604272120366</v>
      </c>
      <c r="AO44" s="6">
        <f t="shared" si="26"/>
        <v>0.44534117841914012</v>
      </c>
      <c r="AP44" s="6">
        <f t="shared" si="27"/>
        <v>0.59517202046709916</v>
      </c>
      <c r="AQ44" s="6">
        <f t="shared" si="28"/>
        <v>0.56141331557577789</v>
      </c>
      <c r="AR44" s="6">
        <f t="shared" si="29"/>
        <v>0.78129429457503352</v>
      </c>
      <c r="AS44" s="6">
        <f t="shared" si="30"/>
        <v>0.36814715323817632</v>
      </c>
      <c r="AT44" s="6">
        <f t="shared" si="31"/>
        <v>1.0322816068946121</v>
      </c>
      <c r="AU44" s="6">
        <f t="shared" si="32"/>
        <v>0.13776930879614541</v>
      </c>
      <c r="AV44" s="6">
        <f t="shared" si="33"/>
        <v>0.17117534346965582</v>
      </c>
      <c r="AW44" s="6">
        <f t="shared" si="34"/>
        <v>0.13803646179627174</v>
      </c>
      <c r="AX44" s="6">
        <f t="shared" si="35"/>
        <v>4.4356191745149258E-2</v>
      </c>
      <c r="AY44" s="6">
        <f t="shared" si="36"/>
        <v>7.799188433908473E-2</v>
      </c>
      <c r="AZ44" s="6">
        <f t="shared" si="37"/>
        <v>0.17619847699202676</v>
      </c>
      <c r="BA44" s="6">
        <f t="shared" si="38"/>
        <v>0.36099784865386314</v>
      </c>
      <c r="BB44" s="6">
        <f t="shared" si="39"/>
        <v>0.56797588210079464</v>
      </c>
      <c r="BC44" s="6">
        <f t="shared" si="40"/>
        <v>0.51254405978240269</v>
      </c>
      <c r="BE44">
        <f t="shared" si="21"/>
        <v>27.950664254563122</v>
      </c>
    </row>
    <row r="45" spans="1:57" x14ac:dyDescent="0.25">
      <c r="A45" t="s">
        <v>50</v>
      </c>
      <c r="B45" s="6">
        <v>0.81577761799775905</v>
      </c>
      <c r="C45" s="6">
        <v>0.84302362954770504</v>
      </c>
      <c r="D45" s="6">
        <v>1.02758527842322</v>
      </c>
      <c r="E45" s="6">
        <v>0.92790034391644804</v>
      </c>
      <c r="F45" s="6">
        <v>0.97922988721135695</v>
      </c>
      <c r="G45" s="6">
        <v>0.97098782372909198</v>
      </c>
      <c r="H45" s="6">
        <v>0.98837897769852701</v>
      </c>
      <c r="I45" s="6">
        <v>0.99303213738459795</v>
      </c>
      <c r="J45" s="6">
        <v>0.88580762790561496</v>
      </c>
      <c r="K45" s="6">
        <v>0.96401736484579603</v>
      </c>
      <c r="L45" s="6">
        <v>1.1145767353892599</v>
      </c>
      <c r="M45" s="6">
        <v>1.48968257595062</v>
      </c>
      <c r="N45" s="6">
        <v>0.80155637702345495</v>
      </c>
      <c r="O45" s="6">
        <v>0.87886753928521999</v>
      </c>
      <c r="P45" s="6">
        <v>0.64969217803637003</v>
      </c>
      <c r="Q45" s="6">
        <v>0.24889527211001</v>
      </c>
      <c r="R45" s="6">
        <v>0.28371128960957198</v>
      </c>
      <c r="S45" s="6">
        <v>0.42365544446542203</v>
      </c>
      <c r="T45" s="6">
        <v>0.63646384473471496</v>
      </c>
      <c r="U45" s="6">
        <v>0.77716340946548701</v>
      </c>
      <c r="V45" s="6">
        <v>0.71339256199085399</v>
      </c>
      <c r="W45" s="6">
        <v>0.78734498914601003</v>
      </c>
      <c r="X45" s="6">
        <v>0.42972674754575102</v>
      </c>
      <c r="Y45" s="6">
        <v>0.88355269551558202</v>
      </c>
      <c r="Z45" s="6">
        <v>0.30576997091908198</v>
      </c>
      <c r="AA45" s="6">
        <v>0.34082539004978701</v>
      </c>
      <c r="AB45" s="6">
        <v>0.40336021596230498</v>
      </c>
      <c r="AC45" s="6">
        <v>0.61973977838199401</v>
      </c>
      <c r="AD45" s="6">
        <v>0.78794169564083305</v>
      </c>
      <c r="AE45" s="6">
        <v>0.75617212385312704</v>
      </c>
      <c r="AF45" s="6">
        <v>0.82837628983846601</v>
      </c>
      <c r="AG45" s="6">
        <v>0.85366164353205998</v>
      </c>
      <c r="AH45" s="6">
        <v>0.78033666609515995</v>
      </c>
      <c r="AK45" s="6">
        <f t="shared" si="22"/>
        <v>0.66761411765689149</v>
      </c>
      <c r="AL45" s="6">
        <f t="shared" si="23"/>
        <v>0.23095000859005621</v>
      </c>
      <c r="AM45" s="6">
        <f t="shared" si="24"/>
        <v>0.2778185741249698</v>
      </c>
      <c r="AN45" s="6">
        <f t="shared" si="25"/>
        <v>0.41136427803246134</v>
      </c>
      <c r="AO45" s="6">
        <f t="shared" si="26"/>
        <v>0.62906748420097158</v>
      </c>
      <c r="AP45" s="6">
        <f t="shared" si="27"/>
        <v>0.77174824159861399</v>
      </c>
      <c r="AQ45" s="6">
        <f t="shared" si="28"/>
        <v>0.63192857310262773</v>
      </c>
      <c r="AR45" s="6">
        <f t="shared" si="29"/>
        <v>0.75901424166107845</v>
      </c>
      <c r="AS45" s="6">
        <f t="shared" si="30"/>
        <v>0.47896343538898783</v>
      </c>
      <c r="AT45" s="6">
        <f t="shared" si="31"/>
        <v>1.3162130554437661</v>
      </c>
      <c r="AU45" s="6">
        <f t="shared" si="32"/>
        <v>0.24509187009246652</v>
      </c>
      <c r="AV45" s="6">
        <f t="shared" si="33"/>
        <v>0.29954037187898164</v>
      </c>
      <c r="AW45" s="6">
        <f t="shared" si="34"/>
        <v>0.26205997724177049</v>
      </c>
      <c r="AX45" s="6">
        <f t="shared" si="35"/>
        <v>0.15425030077778371</v>
      </c>
      <c r="AY45" s="6">
        <f t="shared" si="36"/>
        <v>0.22354795460741361</v>
      </c>
      <c r="AZ45" s="6">
        <f t="shared" si="37"/>
        <v>0.32035643722335871</v>
      </c>
      <c r="BA45" s="6">
        <f t="shared" si="38"/>
        <v>0.52723155831766866</v>
      </c>
      <c r="BB45" s="6">
        <f t="shared" si="39"/>
        <v>0.66343459341728694</v>
      </c>
      <c r="BC45" s="6">
        <f t="shared" si="40"/>
        <v>0.55668637344102767</v>
      </c>
      <c r="BE45">
        <f t="shared" si="21"/>
        <v>37.707525787192736</v>
      </c>
    </row>
    <row r="46" spans="1:57" x14ac:dyDescent="0.25">
      <c r="A46" t="s">
        <v>51</v>
      </c>
      <c r="B46" s="6">
        <v>0.81081227925218302</v>
      </c>
      <c r="C46" s="6">
        <v>0.82225658303242299</v>
      </c>
      <c r="D46" s="6">
        <v>1.0082306331150299</v>
      </c>
      <c r="E46" s="6">
        <v>0.902429731203932</v>
      </c>
      <c r="F46" s="6">
        <v>1.0014903719959301</v>
      </c>
      <c r="G46" s="6">
        <v>0.96537836075369698</v>
      </c>
      <c r="H46" s="6">
        <v>0.955967271965659</v>
      </c>
      <c r="I46" s="6">
        <v>1.0089560734536001</v>
      </c>
      <c r="J46" s="6">
        <v>0.92673887106164399</v>
      </c>
      <c r="K46" s="6">
        <v>0.98934218959971498</v>
      </c>
      <c r="L46" s="6">
        <v>1.1339210032789699</v>
      </c>
      <c r="M46" s="6">
        <v>1.47447663128722</v>
      </c>
      <c r="N46" s="6">
        <v>0.83242976660105295</v>
      </c>
      <c r="O46" s="6">
        <v>0.862023418124654</v>
      </c>
      <c r="P46" s="6">
        <v>0.60686666471145501</v>
      </c>
      <c r="Q46" s="6">
        <v>0.16235016005730499</v>
      </c>
      <c r="R46" s="6">
        <v>0.21245752161595799</v>
      </c>
      <c r="S46" s="6">
        <v>0.42175534375198798</v>
      </c>
      <c r="T46" s="6">
        <v>0.76354884713225402</v>
      </c>
      <c r="U46" s="6">
        <v>0.91217084372775203</v>
      </c>
      <c r="V46" s="6">
        <v>0.88156061267554497</v>
      </c>
      <c r="W46" s="6">
        <v>0.92796093871914198</v>
      </c>
      <c r="X46" s="6">
        <v>0.40186104077046297</v>
      </c>
      <c r="Y46" s="6">
        <v>1.23793245488348</v>
      </c>
      <c r="Z46" s="6">
        <v>0.262153104371324</v>
      </c>
      <c r="AA46" s="6">
        <v>0.248974609190525</v>
      </c>
      <c r="AB46" s="6">
        <v>0.31164508133180402</v>
      </c>
      <c r="AC46" s="6">
        <v>0.73291310729273595</v>
      </c>
      <c r="AD46" s="6">
        <v>0.92093640868592896</v>
      </c>
      <c r="AE46" s="6">
        <v>0.90780017603787</v>
      </c>
      <c r="AF46" s="6">
        <v>0.97803351114608605</v>
      </c>
      <c r="AG46" s="6">
        <v>1.0485904958332</v>
      </c>
      <c r="AH46" s="6">
        <v>0.99698048698030906</v>
      </c>
      <c r="AK46" s="6">
        <f t="shared" si="22"/>
        <v>0.61186156157843685</v>
      </c>
      <c r="AL46" s="6">
        <f t="shared" si="23"/>
        <v>0.14650961130142909</v>
      </c>
      <c r="AM46" s="6">
        <f t="shared" si="24"/>
        <v>0.21277416235649912</v>
      </c>
      <c r="AN46" s="6">
        <f t="shared" si="25"/>
        <v>0.40715348239040611</v>
      </c>
      <c r="AO46" s="6">
        <f t="shared" si="26"/>
        <v>0.72992770840554488</v>
      </c>
      <c r="AP46" s="6">
        <f t="shared" si="27"/>
        <v>0.92034031280641015</v>
      </c>
      <c r="AQ46" s="6">
        <f t="shared" si="28"/>
        <v>0.81697648696334579</v>
      </c>
      <c r="AR46" s="6">
        <f t="shared" si="29"/>
        <v>0.91807090697540283</v>
      </c>
      <c r="AS46" s="6">
        <f t="shared" si="30"/>
        <v>0.45567867452917443</v>
      </c>
      <c r="AT46" s="6">
        <f t="shared" si="31"/>
        <v>1.8253024758377121</v>
      </c>
      <c r="AU46" s="6">
        <f t="shared" si="32"/>
        <v>0.21822404748556271</v>
      </c>
      <c r="AV46" s="6">
        <f t="shared" si="33"/>
        <v>0.21462194364066625</v>
      </c>
      <c r="AW46" s="6">
        <f t="shared" si="34"/>
        <v>0.18912701108156205</v>
      </c>
      <c r="AX46" s="6">
        <f t="shared" si="35"/>
        <v>0.11898856027707243</v>
      </c>
      <c r="AY46" s="6">
        <f t="shared" si="36"/>
        <v>0.19565986695531348</v>
      </c>
      <c r="AZ46" s="6">
        <f t="shared" si="37"/>
        <v>0.38286957530296706</v>
      </c>
      <c r="BA46" s="6">
        <f t="shared" si="38"/>
        <v>0.74677635989230451</v>
      </c>
      <c r="BB46" s="6">
        <f t="shared" si="39"/>
        <v>0.95649367730907187</v>
      </c>
      <c r="BC46" s="6">
        <f t="shared" si="40"/>
        <v>0.87889872892792442</v>
      </c>
      <c r="BE46">
        <f t="shared" si="21"/>
        <v>43.785020616067222</v>
      </c>
    </row>
    <row r="47" spans="1:57" x14ac:dyDescent="0.25">
      <c r="A47" t="s">
        <v>52</v>
      </c>
      <c r="B47" s="6">
        <v>0.83877922734022403</v>
      </c>
      <c r="C47" s="6">
        <v>0.85351612740794802</v>
      </c>
      <c r="D47" s="6">
        <v>1.0083198061560401</v>
      </c>
      <c r="E47" s="6">
        <v>0.92979096001175998</v>
      </c>
      <c r="F47" s="6">
        <v>1.02966392839809</v>
      </c>
      <c r="G47" s="6">
        <v>0.97388574311603104</v>
      </c>
      <c r="H47" s="6">
        <v>0.93089196259913898</v>
      </c>
      <c r="I47" s="6">
        <v>0.93852084574844896</v>
      </c>
      <c r="J47" s="6">
        <v>0.98533774828805698</v>
      </c>
      <c r="K47" s="6">
        <v>1.0384992692280299</v>
      </c>
      <c r="L47" s="6">
        <v>1.12103892394009</v>
      </c>
      <c r="M47" s="6">
        <v>1.3517554577661399</v>
      </c>
      <c r="N47" s="6">
        <v>0.84006241222481604</v>
      </c>
      <c r="O47" s="6">
        <v>0.88321774831822297</v>
      </c>
      <c r="P47" s="6">
        <v>0.74570764685939295</v>
      </c>
      <c r="Q47" s="6">
        <v>0.36924333413015198</v>
      </c>
      <c r="R47" s="6">
        <v>0.420042693333399</v>
      </c>
      <c r="S47" s="6">
        <v>0.63064501795126904</v>
      </c>
      <c r="T47" s="6">
        <v>0.85311895592244003</v>
      </c>
      <c r="U47" s="6">
        <v>0.90140260717071696</v>
      </c>
      <c r="V47" s="6">
        <v>0.88208455965246602</v>
      </c>
      <c r="W47" s="6">
        <v>0.99710832218776002</v>
      </c>
      <c r="X47" s="6">
        <v>0.59620876457911098</v>
      </c>
      <c r="Y47" s="6">
        <v>1.03173042152647</v>
      </c>
      <c r="Z47" s="6">
        <v>0.43095498055353398</v>
      </c>
      <c r="AA47" s="6">
        <v>0.42457972373462999</v>
      </c>
      <c r="AB47" s="6">
        <v>0.51202866475876796</v>
      </c>
      <c r="AC47" s="6">
        <v>0.80468951861472504</v>
      </c>
      <c r="AD47" s="6">
        <v>0.91235900269630499</v>
      </c>
      <c r="AE47" s="6">
        <v>0.83539308313874505</v>
      </c>
      <c r="AF47" s="6">
        <v>0.87136302369363405</v>
      </c>
      <c r="AG47" s="6">
        <v>0.88307984920328197</v>
      </c>
      <c r="AH47" s="6">
        <v>0.86896079767787204</v>
      </c>
      <c r="AK47" s="6">
        <f t="shared" si="22"/>
        <v>0.75191178993033991</v>
      </c>
      <c r="AL47" s="6">
        <f t="shared" si="23"/>
        <v>0.34331911411881705</v>
      </c>
      <c r="AM47" s="6">
        <f t="shared" si="24"/>
        <v>0.43250280971258181</v>
      </c>
      <c r="AN47" s="6">
        <f t="shared" si="25"/>
        <v>0.61417619194989437</v>
      </c>
      <c r="AO47" s="6">
        <f t="shared" si="26"/>
        <v>0.79416157920916852</v>
      </c>
      <c r="AP47" s="6">
        <f t="shared" si="27"/>
        <v>0.8459851372417182</v>
      </c>
      <c r="AQ47" s="6">
        <f t="shared" si="28"/>
        <v>0.86915121380762317</v>
      </c>
      <c r="AR47" s="6">
        <f t="shared" si="29"/>
        <v>1.0354962639331757</v>
      </c>
      <c r="AS47" s="6">
        <f t="shared" si="30"/>
        <v>0.66837323188741704</v>
      </c>
      <c r="AT47" s="6">
        <f t="shared" si="31"/>
        <v>1.3946472282417659</v>
      </c>
      <c r="AU47" s="6">
        <f t="shared" si="32"/>
        <v>0.36202908052410043</v>
      </c>
      <c r="AV47" s="6">
        <f t="shared" si="33"/>
        <v>0.37499634757847305</v>
      </c>
      <c r="AW47" s="6">
        <f t="shared" si="34"/>
        <v>0.38182369072181782</v>
      </c>
      <c r="AX47" s="6">
        <f t="shared" si="35"/>
        <v>0.29712624079288807</v>
      </c>
      <c r="AY47" s="6">
        <f t="shared" si="36"/>
        <v>0.38322973277952976</v>
      </c>
      <c r="AZ47" s="6">
        <f t="shared" si="37"/>
        <v>0.52683648591239984</v>
      </c>
      <c r="BA47" s="6">
        <f t="shared" si="38"/>
        <v>0.7433763130029335</v>
      </c>
      <c r="BB47" s="6">
        <f t="shared" si="39"/>
        <v>0.79601047841176198</v>
      </c>
      <c r="BC47" s="6">
        <f t="shared" si="40"/>
        <v>0.76649690257494141</v>
      </c>
      <c r="BE47">
        <f t="shared" si="21"/>
        <v>49.526599329325393</v>
      </c>
    </row>
    <row r="48" spans="1:57" x14ac:dyDescent="0.25">
      <c r="A48" t="s">
        <v>53</v>
      </c>
      <c r="B48" s="6">
        <v>0.80713818336069498</v>
      </c>
      <c r="C48" s="6">
        <v>0.83658316661476395</v>
      </c>
      <c r="D48" s="6">
        <v>0.97932395454810395</v>
      </c>
      <c r="E48" s="6">
        <v>0.93425576166081503</v>
      </c>
      <c r="F48" s="6">
        <v>1.0015395567551399</v>
      </c>
      <c r="G48" s="6">
        <v>0.937792860077034</v>
      </c>
      <c r="H48" s="6">
        <v>0.95916177484492504</v>
      </c>
      <c r="I48" s="6">
        <v>0.98996420024548104</v>
      </c>
      <c r="J48" s="6">
        <v>0.90795895735002996</v>
      </c>
      <c r="K48" s="6">
        <v>0.98718549480148698</v>
      </c>
      <c r="L48" s="6">
        <v>1.1645012175906999</v>
      </c>
      <c r="M48" s="6">
        <v>1.49459487215083</v>
      </c>
      <c r="N48" s="6">
        <v>0.83319756758191499</v>
      </c>
      <c r="O48" s="6">
        <v>0.87535977114531904</v>
      </c>
      <c r="P48" s="6">
        <v>0.70490294351848104</v>
      </c>
      <c r="Q48" s="6">
        <v>0.21556151983636801</v>
      </c>
      <c r="R48" s="6">
        <v>0.26658622667530701</v>
      </c>
      <c r="S48" s="6">
        <v>0.47230233965984703</v>
      </c>
      <c r="T48" s="6">
        <v>0.78004332698122802</v>
      </c>
      <c r="U48" s="6">
        <v>0.81643034361612399</v>
      </c>
      <c r="V48" s="6">
        <v>0.75712805958559504</v>
      </c>
      <c r="W48" s="6">
        <v>0.81884306231665405</v>
      </c>
      <c r="X48" s="6">
        <v>0.52159732321283803</v>
      </c>
      <c r="Y48" s="6">
        <v>1.15619693166085</v>
      </c>
      <c r="Z48" s="6">
        <v>0.27584724822047002</v>
      </c>
      <c r="AA48" s="6">
        <v>0.29971331211351598</v>
      </c>
      <c r="AB48" s="6">
        <v>0.37286303153319</v>
      </c>
      <c r="AC48" s="6">
        <v>0.74053812253362605</v>
      </c>
      <c r="AD48" s="6">
        <v>0.850296218850213</v>
      </c>
      <c r="AE48" s="6">
        <v>0.81150146369623599</v>
      </c>
      <c r="AF48" s="6">
        <v>0.89478958121077301</v>
      </c>
      <c r="AG48" s="6">
        <v>0.96147799624178998</v>
      </c>
      <c r="AH48" s="6">
        <v>0.913980524921846</v>
      </c>
      <c r="AK48" s="6">
        <f t="shared" si="22"/>
        <v>0.69032833821911765</v>
      </c>
      <c r="AL48" s="6">
        <f t="shared" si="23"/>
        <v>0.20138959189948888</v>
      </c>
      <c r="AM48" s="6">
        <f t="shared" si="24"/>
        <v>0.26699665130141226</v>
      </c>
      <c r="AN48" s="6">
        <f t="shared" si="25"/>
        <v>0.44292176193068272</v>
      </c>
      <c r="AO48" s="6">
        <f t="shared" si="26"/>
        <v>0.74818774196325488</v>
      </c>
      <c r="AP48" s="6">
        <f t="shared" si="27"/>
        <v>0.8082368121740795</v>
      </c>
      <c r="AQ48" s="6">
        <f t="shared" si="28"/>
        <v>0.68744120356178817</v>
      </c>
      <c r="AR48" s="6">
        <f t="shared" si="29"/>
        <v>0.808349993637831</v>
      </c>
      <c r="AS48" s="6">
        <f t="shared" si="30"/>
        <v>0.60740071797339967</v>
      </c>
      <c r="AT48" s="6">
        <f t="shared" si="31"/>
        <v>1.7280460052568301</v>
      </c>
      <c r="AU48" s="6">
        <f t="shared" si="32"/>
        <v>0.22983525624146034</v>
      </c>
      <c r="AV48" s="6">
        <f t="shared" si="33"/>
        <v>0.26235697630089294</v>
      </c>
      <c r="AW48" s="6">
        <f t="shared" si="34"/>
        <v>0.26283224845696984</v>
      </c>
      <c r="AX48" s="6">
        <f t="shared" si="35"/>
        <v>0.15963152319011895</v>
      </c>
      <c r="AY48" s="6">
        <f t="shared" si="36"/>
        <v>0.22667726053955933</v>
      </c>
      <c r="AZ48" s="6">
        <f t="shared" si="37"/>
        <v>0.38327403994112269</v>
      </c>
      <c r="BA48" s="6">
        <f t="shared" si="38"/>
        <v>0.69797464187579106</v>
      </c>
      <c r="BB48" s="6">
        <f t="shared" si="39"/>
        <v>0.78497981085102697</v>
      </c>
      <c r="BC48" s="6">
        <f t="shared" si="40"/>
        <v>0.69200030133310086</v>
      </c>
      <c r="BE48">
        <f t="shared" si="21"/>
        <v>42.75544350659171</v>
      </c>
    </row>
    <row r="49" spans="1:57" x14ac:dyDescent="0.25">
      <c r="A49" t="s">
        <v>54</v>
      </c>
      <c r="B49" s="6">
        <v>0.84519826487920202</v>
      </c>
      <c r="C49" s="6">
        <v>0.84406222306585199</v>
      </c>
      <c r="D49" s="6">
        <v>1.02413801946646</v>
      </c>
      <c r="E49" s="6">
        <v>0.94139765165711997</v>
      </c>
      <c r="F49" s="6">
        <v>0.98540694670695705</v>
      </c>
      <c r="G49" s="6">
        <v>0.97894867847283595</v>
      </c>
      <c r="H49" s="6">
        <v>0.99119353163492896</v>
      </c>
      <c r="I49" s="6">
        <v>1.0015154468495899</v>
      </c>
      <c r="J49" s="6">
        <v>0.92819327062283696</v>
      </c>
      <c r="K49" s="6">
        <v>0.98149853392251296</v>
      </c>
      <c r="L49" s="6">
        <v>1.07218659135271</v>
      </c>
      <c r="M49" s="6">
        <v>1.4062608413689901</v>
      </c>
      <c r="N49" s="6">
        <v>0.83350459711408498</v>
      </c>
      <c r="O49" s="6">
        <v>0.85221635534342399</v>
      </c>
      <c r="P49" s="6">
        <v>0.58675942257128599</v>
      </c>
      <c r="Q49" s="6">
        <v>0.17359215394741401</v>
      </c>
      <c r="R49" s="6">
        <v>0.20217910395675001</v>
      </c>
      <c r="S49" s="6">
        <v>0.317771966152331</v>
      </c>
      <c r="T49" s="6">
        <v>0.52967970969522904</v>
      </c>
      <c r="U49" s="6">
        <v>0.68534900094025497</v>
      </c>
      <c r="V49" s="6">
        <v>0.63202216790277799</v>
      </c>
      <c r="W49" s="6">
        <v>0.69163402537723195</v>
      </c>
      <c r="X49" s="6">
        <v>0.33056699627126501</v>
      </c>
      <c r="Y49" s="6">
        <v>0.72622263591828895</v>
      </c>
      <c r="Z49" s="6">
        <v>0.21379694829350801</v>
      </c>
      <c r="AA49" s="6">
        <v>0.21914432548322799</v>
      </c>
      <c r="AB49" s="6">
        <v>0.28005439515715702</v>
      </c>
      <c r="AC49" s="6">
        <v>0.559287407082107</v>
      </c>
      <c r="AD49" s="6">
        <v>0.71413180789947195</v>
      </c>
      <c r="AE49" s="6">
        <v>0.68411840474886398</v>
      </c>
      <c r="AF49" s="6">
        <v>0.77824735706583403</v>
      </c>
      <c r="AG49" s="6">
        <v>0.82980332648239896</v>
      </c>
      <c r="AH49" s="6">
        <v>0.77466679807822503</v>
      </c>
      <c r="AK49" s="6">
        <f t="shared" si="22"/>
        <v>0.60092263293544057</v>
      </c>
      <c r="AL49" s="6">
        <f t="shared" si="23"/>
        <v>0.16341924607219679</v>
      </c>
      <c r="AM49" s="6">
        <f t="shared" si="24"/>
        <v>0.19922869351796949</v>
      </c>
      <c r="AN49" s="6">
        <f t="shared" si="25"/>
        <v>0.31108244632053916</v>
      </c>
      <c r="AO49" s="6">
        <f t="shared" si="26"/>
        <v>0.52501510208817803</v>
      </c>
      <c r="AP49" s="6">
        <f t="shared" si="27"/>
        <v>0.68638761092459943</v>
      </c>
      <c r="AQ49" s="6">
        <f t="shared" si="28"/>
        <v>0.58663872313181531</v>
      </c>
      <c r="AR49" s="6">
        <f t="shared" si="29"/>
        <v>0.67883778191867927</v>
      </c>
      <c r="AS49" s="6">
        <f t="shared" si="30"/>
        <v>0.35442950094579162</v>
      </c>
      <c r="AT49" s="6">
        <f t="shared" si="31"/>
        <v>1.0212584550076589</v>
      </c>
      <c r="AU49" s="6">
        <f t="shared" si="32"/>
        <v>0.17820073925160126</v>
      </c>
      <c r="AV49" s="6">
        <f t="shared" si="33"/>
        <v>0.18675837835750958</v>
      </c>
      <c r="AW49" s="6">
        <f t="shared" si="34"/>
        <v>0.1643245551909642</v>
      </c>
      <c r="AX49" s="6">
        <f t="shared" si="35"/>
        <v>9.7087905671047123E-2</v>
      </c>
      <c r="AY49" s="6">
        <f t="shared" si="36"/>
        <v>0.14438252902812918</v>
      </c>
      <c r="AZ49" s="6">
        <f t="shared" si="37"/>
        <v>0.21739365055804269</v>
      </c>
      <c r="BA49" s="6">
        <f t="shared" si="38"/>
        <v>0.41222183416171021</v>
      </c>
      <c r="BB49" s="6">
        <f t="shared" si="39"/>
        <v>0.5687048807816123</v>
      </c>
      <c r="BC49" s="6">
        <f t="shared" si="40"/>
        <v>0.48960658912370336</v>
      </c>
      <c r="BE49">
        <f t="shared" si="21"/>
        <v>30.343605019948754</v>
      </c>
    </row>
    <row r="50" spans="1:57" x14ac:dyDescent="0.25">
      <c r="A50" t="s">
        <v>55</v>
      </c>
      <c r="B50" s="6">
        <v>0.85457753341611198</v>
      </c>
      <c r="C50" s="6">
        <v>0.89115665575026104</v>
      </c>
      <c r="D50" s="6">
        <v>1.04045831747269</v>
      </c>
      <c r="E50" s="6">
        <v>0.98551362589626801</v>
      </c>
      <c r="F50" s="6">
        <v>1.0017988127994</v>
      </c>
      <c r="G50" s="6">
        <v>0.92898667092521603</v>
      </c>
      <c r="H50" s="6">
        <v>0.96993292053649105</v>
      </c>
      <c r="I50" s="6">
        <v>0.95038807366231004</v>
      </c>
      <c r="J50" s="6">
        <v>0.92894911365069199</v>
      </c>
      <c r="K50" s="6">
        <v>1.0639363625037599</v>
      </c>
      <c r="L50" s="6">
        <v>1.1009640604928601</v>
      </c>
      <c r="M50" s="6">
        <v>1.2833378528939401</v>
      </c>
      <c r="N50" s="6">
        <v>0.90965707449976996</v>
      </c>
      <c r="O50" s="6">
        <v>0.94560514125754203</v>
      </c>
      <c r="P50" s="6">
        <v>0.72312803540025605</v>
      </c>
      <c r="Q50" s="6">
        <v>0.25021070045555799</v>
      </c>
      <c r="R50" s="6">
        <v>0.29611686629546202</v>
      </c>
      <c r="S50" s="6">
        <v>0.42479291750475101</v>
      </c>
      <c r="T50" s="6">
        <v>0.66558987871252995</v>
      </c>
      <c r="U50" s="6">
        <v>0.75749617104899203</v>
      </c>
      <c r="V50" s="6">
        <v>0.75240399289190296</v>
      </c>
      <c r="W50" s="6">
        <v>0.75190742211821604</v>
      </c>
      <c r="X50" s="6">
        <v>0.44064269641070197</v>
      </c>
      <c r="Y50" s="6">
        <v>0.80505551161264199</v>
      </c>
      <c r="Z50" s="6">
        <v>0.33477050469606301</v>
      </c>
      <c r="AA50" s="6">
        <v>0.33521175161308903</v>
      </c>
      <c r="AB50" s="6">
        <v>0.41403928474138901</v>
      </c>
      <c r="AC50" s="6">
        <v>0.62637390966089102</v>
      </c>
      <c r="AD50" s="6">
        <v>0.76879378800102105</v>
      </c>
      <c r="AE50" s="6">
        <v>0.78025450629822901</v>
      </c>
      <c r="AF50" s="6">
        <v>0.84634530196856494</v>
      </c>
      <c r="AG50" s="6">
        <v>0.90297307586532605</v>
      </c>
      <c r="AH50" s="6">
        <v>0.91319524839425703</v>
      </c>
      <c r="AK50" s="6">
        <f t="shared" si="22"/>
        <v>0.75238457902988221</v>
      </c>
      <c r="AL50" s="6">
        <f t="shared" si="23"/>
        <v>0.24658605464400196</v>
      </c>
      <c r="AM50" s="6">
        <f t="shared" si="24"/>
        <v>0.29664952510467252</v>
      </c>
      <c r="AN50" s="6">
        <f t="shared" si="25"/>
        <v>0.39462695826534855</v>
      </c>
      <c r="AO50" s="6">
        <f t="shared" si="26"/>
        <v>0.64557753493917303</v>
      </c>
      <c r="AP50" s="6">
        <f t="shared" si="27"/>
        <v>0.71991532680982728</v>
      </c>
      <c r="AQ50" s="6">
        <f t="shared" si="28"/>
        <v>0.69894502230417477</v>
      </c>
      <c r="AR50" s="6">
        <f t="shared" si="29"/>
        <v>0.79998164762803392</v>
      </c>
      <c r="AS50" s="6">
        <f t="shared" si="30"/>
        <v>0.48513177226684906</v>
      </c>
      <c r="AT50" s="6">
        <f t="shared" si="31"/>
        <v>1.0331582117334004</v>
      </c>
      <c r="AU50" s="6">
        <f t="shared" si="32"/>
        <v>0.30452635793063215</v>
      </c>
      <c r="AV50" s="6">
        <f t="shared" si="33"/>
        <v>0.31697795573528315</v>
      </c>
      <c r="AW50" s="6">
        <f t="shared" si="34"/>
        <v>0.29940341455356784</v>
      </c>
      <c r="AX50" s="6">
        <f t="shared" si="35"/>
        <v>0.15672545468333793</v>
      </c>
      <c r="AY50" s="6">
        <f t="shared" si="36"/>
        <v>0.22765280733028012</v>
      </c>
      <c r="AZ50" s="6">
        <f t="shared" si="37"/>
        <v>0.33144658812665384</v>
      </c>
      <c r="BA50" s="6">
        <f t="shared" si="38"/>
        <v>0.56331886688617672</v>
      </c>
      <c r="BB50" s="6">
        <f t="shared" si="39"/>
        <v>0.68399864752831552</v>
      </c>
      <c r="BC50" s="6">
        <f t="shared" si="40"/>
        <v>0.68709175118175214</v>
      </c>
      <c r="BE50">
        <f t="shared" si="21"/>
        <v>38.57639390672545</v>
      </c>
    </row>
    <row r="51" spans="1:57" x14ac:dyDescent="0.25">
      <c r="A51" t="s">
        <v>56</v>
      </c>
      <c r="B51" s="6">
        <v>0.84393395974101204</v>
      </c>
      <c r="C51" s="6">
        <v>0.86371681874796802</v>
      </c>
      <c r="D51" s="6">
        <v>1.04292799948953</v>
      </c>
      <c r="E51" s="6">
        <v>0.97237850694188899</v>
      </c>
      <c r="F51" s="6">
        <v>0.99181166508727503</v>
      </c>
      <c r="G51" s="6">
        <v>0.98917173671910297</v>
      </c>
      <c r="H51" s="6">
        <v>1.0071370315550701</v>
      </c>
      <c r="I51" s="6">
        <v>1.0282423395950899</v>
      </c>
      <c r="J51" s="6">
        <v>0.98541563117007203</v>
      </c>
      <c r="K51" s="6">
        <v>1.0565475514201901</v>
      </c>
      <c r="L51" s="6">
        <v>1.0547245604174</v>
      </c>
      <c r="M51" s="6">
        <v>1.1639921991154101</v>
      </c>
      <c r="N51" s="6">
        <v>0.92388546123582205</v>
      </c>
      <c r="O51" s="6">
        <v>0.90176884904966004</v>
      </c>
      <c r="P51" s="6">
        <v>0.81783437300862105</v>
      </c>
      <c r="Q51" s="6">
        <v>0.45503313947734497</v>
      </c>
      <c r="R51" s="6">
        <v>0.54450188683137701</v>
      </c>
      <c r="S51" s="6">
        <v>0.65767582566870397</v>
      </c>
      <c r="T51" s="6">
        <v>0.82624693533796401</v>
      </c>
      <c r="U51" s="6">
        <v>0.86750694158561203</v>
      </c>
      <c r="V51" s="6">
        <v>0.845933639505692</v>
      </c>
      <c r="W51" s="6">
        <v>0.81637204101873795</v>
      </c>
      <c r="X51" s="6">
        <v>0.62307164250283797</v>
      </c>
      <c r="Y51" s="6">
        <v>0.82173320227480096</v>
      </c>
      <c r="Z51" s="6">
        <v>0.53686238354870397</v>
      </c>
      <c r="AA51" s="6">
        <v>0.52260684742028496</v>
      </c>
      <c r="AB51" s="6">
        <v>0.63421678116993296</v>
      </c>
      <c r="AC51" s="6">
        <v>0.73136781300412401</v>
      </c>
      <c r="AD51" s="6">
        <v>0.85913698413070005</v>
      </c>
      <c r="AE51" s="6">
        <v>0.783199444326382</v>
      </c>
      <c r="AF51" s="6">
        <v>0.87592160020016196</v>
      </c>
      <c r="AG51" s="6">
        <v>0.86861501443643396</v>
      </c>
      <c r="AH51" s="6">
        <v>0.82419848592241796</v>
      </c>
      <c r="AK51" s="6">
        <f t="shared" si="22"/>
        <v>0.85294236655565525</v>
      </c>
      <c r="AL51" s="6">
        <f t="shared" si="23"/>
        <v>0.44246444477406105</v>
      </c>
      <c r="AM51" s="6">
        <f t="shared" si="24"/>
        <v>0.54004332302139102</v>
      </c>
      <c r="AN51" s="6">
        <f t="shared" si="25"/>
        <v>0.65055433867488188</v>
      </c>
      <c r="AO51" s="6">
        <f t="shared" si="26"/>
        <v>0.832143885787751</v>
      </c>
      <c r="AP51" s="6">
        <f t="shared" si="27"/>
        <v>0.89200736723097074</v>
      </c>
      <c r="AQ51" s="6">
        <f t="shared" si="28"/>
        <v>0.83359623130149763</v>
      </c>
      <c r="AR51" s="6">
        <f t="shared" si="29"/>
        <v>0.86253588098625056</v>
      </c>
      <c r="AS51" s="6">
        <f t="shared" si="30"/>
        <v>0.65716896424735316</v>
      </c>
      <c r="AT51" s="6">
        <f t="shared" si="31"/>
        <v>0.95649103720199369</v>
      </c>
      <c r="AU51" s="6">
        <f t="shared" si="32"/>
        <v>0.4959993508450572</v>
      </c>
      <c r="AV51" s="6">
        <f t="shared" si="33"/>
        <v>0.47127057530366168</v>
      </c>
      <c r="AW51" s="6">
        <f t="shared" si="34"/>
        <v>0.5186842835796579</v>
      </c>
      <c r="AX51" s="6">
        <f t="shared" si="35"/>
        <v>0.33279659206394629</v>
      </c>
      <c r="AY51" s="6">
        <f t="shared" si="36"/>
        <v>0.46780170890578499</v>
      </c>
      <c r="AZ51" s="6">
        <f t="shared" si="37"/>
        <v>0.51509134121062339</v>
      </c>
      <c r="BA51" s="6">
        <f t="shared" si="38"/>
        <v>0.72372753776170917</v>
      </c>
      <c r="BB51" s="6">
        <f t="shared" si="39"/>
        <v>0.7535295545890931</v>
      </c>
      <c r="BC51" s="6">
        <f t="shared" si="40"/>
        <v>0.6972172248714319</v>
      </c>
      <c r="BE51">
        <f t="shared" si="21"/>
        <v>49.984264035651094</v>
      </c>
    </row>
    <row r="52" spans="1:57" x14ac:dyDescent="0.25">
      <c r="A52" t="s">
        <v>57</v>
      </c>
      <c r="B52" s="6">
        <v>0.83028618220710104</v>
      </c>
      <c r="C52" s="6">
        <v>0.82396407043317899</v>
      </c>
      <c r="D52" s="6">
        <v>0.97026901624851503</v>
      </c>
      <c r="E52" s="6">
        <v>0.94348810844028896</v>
      </c>
      <c r="F52" s="6">
        <v>1.0123752305166001</v>
      </c>
      <c r="G52" s="6">
        <v>0.94266759709870496</v>
      </c>
      <c r="H52" s="6">
        <v>0.948417179115293</v>
      </c>
      <c r="I52" s="6">
        <v>1.03953668792322</v>
      </c>
      <c r="J52" s="6">
        <v>0.94539961201710998</v>
      </c>
      <c r="K52" s="6">
        <v>1.0226970129739701</v>
      </c>
      <c r="L52" s="6">
        <v>1.15037295205513</v>
      </c>
      <c r="M52" s="6">
        <v>1.37052635097089</v>
      </c>
      <c r="N52" s="6">
        <v>0.828047518983971</v>
      </c>
      <c r="O52" s="6">
        <v>0.82839939656304296</v>
      </c>
      <c r="P52" s="6">
        <v>0.52462117617525605</v>
      </c>
      <c r="Q52" s="6">
        <v>8.0934725590739401E-2</v>
      </c>
      <c r="R52" s="6">
        <v>0.103482409709</v>
      </c>
      <c r="S52" s="6">
        <v>0.38135131163820501</v>
      </c>
      <c r="T52" s="6">
        <v>0.63369291827049501</v>
      </c>
      <c r="U52" s="6">
        <v>0.76114884788179404</v>
      </c>
      <c r="V52" s="6">
        <v>0.68561454657417398</v>
      </c>
      <c r="W52" s="6">
        <v>0.80821395780587002</v>
      </c>
      <c r="X52" s="6">
        <v>0.25146094561167098</v>
      </c>
      <c r="Y52" s="6">
        <v>0.85972945762007702</v>
      </c>
      <c r="Z52" s="6">
        <v>0.111956224905327</v>
      </c>
      <c r="AA52" s="6">
        <v>0.11671165142534</v>
      </c>
      <c r="AB52" s="6">
        <v>0.153203780755474</v>
      </c>
      <c r="AC52" s="6">
        <v>0.546591973063564</v>
      </c>
      <c r="AD52" s="6">
        <v>0.76602241985890096</v>
      </c>
      <c r="AE52" s="6">
        <v>0.71998485465941697</v>
      </c>
      <c r="AF52" s="6">
        <v>0.80468841777267996</v>
      </c>
      <c r="AG52" s="6">
        <v>0.87235955211939697</v>
      </c>
      <c r="AH52" s="6">
        <v>0.77106413759808801</v>
      </c>
      <c r="AK52" s="6">
        <f t="shared" si="22"/>
        <v>0.50902367251070457</v>
      </c>
      <c r="AL52" s="6">
        <f t="shared" si="23"/>
        <v>7.6360951154740564E-2</v>
      </c>
      <c r="AM52" s="6">
        <f t="shared" si="24"/>
        <v>0.10476302838356212</v>
      </c>
      <c r="AN52" s="6">
        <f t="shared" si="25"/>
        <v>0.35948752459242611</v>
      </c>
      <c r="AO52" s="6">
        <f t="shared" si="26"/>
        <v>0.60100524997144078</v>
      </c>
      <c r="AP52" s="6">
        <f t="shared" si="27"/>
        <v>0.79124215234361495</v>
      </c>
      <c r="AQ52" s="6">
        <f t="shared" si="28"/>
        <v>0.64817972632451082</v>
      </c>
      <c r="AR52" s="6">
        <f t="shared" si="29"/>
        <v>0.82655800049193362</v>
      </c>
      <c r="AS52" s="6">
        <f t="shared" si="30"/>
        <v>0.28927387032987245</v>
      </c>
      <c r="AT52" s="6">
        <f t="shared" si="31"/>
        <v>1.1782818763742267</v>
      </c>
      <c r="AU52" s="6">
        <f t="shared" si="32"/>
        <v>9.2705074267667484E-2</v>
      </c>
      <c r="AV52" s="6">
        <f t="shared" si="33"/>
        <v>9.6683861612627861E-2</v>
      </c>
      <c r="AW52" s="6">
        <f t="shared" si="34"/>
        <v>8.0373947654432829E-2</v>
      </c>
      <c r="AX52" s="6">
        <f t="shared" si="35"/>
        <v>4.4238271350000372E-2</v>
      </c>
      <c r="AY52" s="6">
        <f t="shared" si="36"/>
        <v>7.9269845898118405E-2</v>
      </c>
      <c r="AZ52" s="6">
        <f t="shared" si="37"/>
        <v>0.27456716868401104</v>
      </c>
      <c r="BA52" s="6">
        <f t="shared" si="38"/>
        <v>0.50992535175683684</v>
      </c>
      <c r="BB52" s="6">
        <f t="shared" si="39"/>
        <v>0.66399546803435683</v>
      </c>
      <c r="BC52" s="6">
        <f t="shared" si="40"/>
        <v>0.52865278907891955</v>
      </c>
      <c r="BE52">
        <f t="shared" si="21"/>
        <v>31.018351323256017</v>
      </c>
    </row>
    <row r="53" spans="1:57" x14ac:dyDescent="0.25">
      <c r="A53" t="s">
        <v>58</v>
      </c>
      <c r="B53" s="6">
        <v>0.86770229822217404</v>
      </c>
      <c r="C53" s="6">
        <v>0.88191937367732898</v>
      </c>
      <c r="D53" s="6">
        <v>1.0169408993134099</v>
      </c>
      <c r="E53" s="6">
        <v>0.95647140650154205</v>
      </c>
      <c r="F53" s="6">
        <v>0.96576854784174304</v>
      </c>
      <c r="G53" s="6">
        <v>0.95842777316814398</v>
      </c>
      <c r="H53" s="6">
        <v>0.99808694315400304</v>
      </c>
      <c r="I53" s="6">
        <v>1.00079508844149</v>
      </c>
      <c r="J53" s="6">
        <v>0.93230657576697396</v>
      </c>
      <c r="K53" s="6">
        <v>0.98906107485439798</v>
      </c>
      <c r="L53" s="6">
        <v>1.05005201942082</v>
      </c>
      <c r="M53" s="6">
        <v>1.3824679996379801</v>
      </c>
      <c r="N53" s="6">
        <v>0.84844014597975603</v>
      </c>
      <c r="O53" s="6">
        <v>0.85294096595911695</v>
      </c>
      <c r="P53" s="6">
        <v>0.68106086904485696</v>
      </c>
      <c r="Q53" s="6">
        <v>0.27468977908624898</v>
      </c>
      <c r="R53" s="6">
        <v>0.32873406054244703</v>
      </c>
      <c r="S53" s="6">
        <v>0.50817474892224701</v>
      </c>
      <c r="T53" s="6">
        <v>0.76382285088645396</v>
      </c>
      <c r="U53" s="6">
        <v>0.88063398277029104</v>
      </c>
      <c r="V53" s="6">
        <v>0.81953718640918105</v>
      </c>
      <c r="W53" s="6">
        <v>0.88316688751872896</v>
      </c>
      <c r="X53" s="6">
        <v>0.50449980196561195</v>
      </c>
      <c r="Y53" s="6">
        <v>0.92778159698846496</v>
      </c>
      <c r="Z53" s="6">
        <v>0.32760590350090601</v>
      </c>
      <c r="AA53" s="6">
        <v>0.33044845441996201</v>
      </c>
      <c r="AB53" s="6">
        <v>0.42624204764844797</v>
      </c>
      <c r="AC53" s="6">
        <v>0.75248998648644105</v>
      </c>
      <c r="AD53" s="6">
        <v>0.83464578692212799</v>
      </c>
      <c r="AE53" s="6">
        <v>0.84463328762182399</v>
      </c>
      <c r="AF53" s="6">
        <v>0.88891108592424495</v>
      </c>
      <c r="AG53" s="6">
        <v>0.94962118850716803</v>
      </c>
      <c r="AH53" s="6">
        <v>0.876502596310199</v>
      </c>
      <c r="AK53" s="6">
        <f t="shared" si="22"/>
        <v>0.69259865265364939</v>
      </c>
      <c r="AL53" s="6">
        <f t="shared" si="23"/>
        <v>0.26273291935422244</v>
      </c>
      <c r="AM53" s="6">
        <f t="shared" si="24"/>
        <v>0.31748101627619868</v>
      </c>
      <c r="AN53" s="6">
        <f t="shared" si="25"/>
        <v>0.48704879298982989</v>
      </c>
      <c r="AO53" s="6">
        <f t="shared" si="26"/>
        <v>0.76236161435243677</v>
      </c>
      <c r="AP53" s="6">
        <f t="shared" si="27"/>
        <v>0.88133416467117498</v>
      </c>
      <c r="AQ53" s="6">
        <f t="shared" si="28"/>
        <v>0.7640599079748438</v>
      </c>
      <c r="AR53" s="6">
        <f t="shared" si="29"/>
        <v>0.8735059910450873</v>
      </c>
      <c r="AS53" s="6">
        <f t="shared" si="30"/>
        <v>0.5297510358513946</v>
      </c>
      <c r="AT53" s="6">
        <f t="shared" si="31"/>
        <v>1.2826283684895738</v>
      </c>
      <c r="AU53" s="6">
        <f t="shared" si="32"/>
        <v>0.27795400059013858</v>
      </c>
      <c r="AV53" s="6">
        <f t="shared" si="33"/>
        <v>0.28185302391265965</v>
      </c>
      <c r="AW53" s="6">
        <f t="shared" si="34"/>
        <v>0.29029677939491133</v>
      </c>
      <c r="AX53" s="6">
        <f t="shared" si="35"/>
        <v>0.20670130815257498</v>
      </c>
      <c r="AY53" s="6">
        <f t="shared" si="36"/>
        <v>0.27437649864955715</v>
      </c>
      <c r="AZ53" s="6">
        <f t="shared" si="37"/>
        <v>0.42922130886859244</v>
      </c>
      <c r="BA53" s="6">
        <f t="shared" si="38"/>
        <v>0.67897059983523045</v>
      </c>
      <c r="BB53" s="6">
        <f t="shared" si="39"/>
        <v>0.83626868935812471</v>
      </c>
      <c r="BC53" s="6">
        <f t="shared" si="40"/>
        <v>0.71832647166040275</v>
      </c>
      <c r="BE53">
        <f t="shared" si="21"/>
        <v>43.389884576322416</v>
      </c>
    </row>
    <row r="54" spans="1:57" x14ac:dyDescent="0.25">
      <c r="A54" t="s">
        <v>59</v>
      </c>
      <c r="B54" s="6">
        <v>0.77839562553098995</v>
      </c>
      <c r="C54" s="6">
        <v>0.79192628162018297</v>
      </c>
      <c r="D54" s="6">
        <v>0.91421564191244298</v>
      </c>
      <c r="E54" s="6">
        <v>0.87605083071324397</v>
      </c>
      <c r="F54" s="6">
        <v>1.0242620104775699</v>
      </c>
      <c r="G54" s="6">
        <v>0.97433685693199101</v>
      </c>
      <c r="H54" s="6">
        <v>1.06665631919842</v>
      </c>
      <c r="I54" s="6">
        <v>1.0102429306227201</v>
      </c>
      <c r="J54" s="6">
        <v>0.98942343746665196</v>
      </c>
      <c r="K54" s="6">
        <v>0.95665305195676298</v>
      </c>
      <c r="L54" s="6">
        <v>1.0844259277777299</v>
      </c>
      <c r="M54" s="6">
        <v>1.5334110857912999</v>
      </c>
      <c r="N54" s="6">
        <v>0.77275833766263902</v>
      </c>
      <c r="O54" s="6">
        <v>0.80623731531506704</v>
      </c>
      <c r="P54" s="6">
        <v>0.54299186738328498</v>
      </c>
      <c r="Q54" s="6">
        <v>0.108131929930632</v>
      </c>
      <c r="R54" s="6">
        <v>0.14181598744522</v>
      </c>
      <c r="S54" s="6">
        <v>0.41361909259371199</v>
      </c>
      <c r="T54" s="6">
        <v>0.68034219904785598</v>
      </c>
      <c r="U54" s="6">
        <v>0.76866017218805005</v>
      </c>
      <c r="V54" s="6">
        <v>0.73048653509971895</v>
      </c>
      <c r="W54" s="6">
        <v>0.82010359461700699</v>
      </c>
      <c r="X54" s="6">
        <v>0.34080385005001401</v>
      </c>
      <c r="Y54" s="6">
        <v>1.1392851383073099</v>
      </c>
      <c r="Z54" s="6">
        <v>0.17087952768723799</v>
      </c>
      <c r="AA54" s="6">
        <v>0.18051329552028</v>
      </c>
      <c r="AB54" s="6">
        <v>0.23300871229297601</v>
      </c>
      <c r="AC54" s="6">
        <v>0.72619374938051795</v>
      </c>
      <c r="AD54" s="6">
        <v>0.77276987234859496</v>
      </c>
      <c r="AE54" s="6">
        <v>0.729672811594823</v>
      </c>
      <c r="AF54" s="6">
        <v>0.83427362534375704</v>
      </c>
      <c r="AG54" s="6">
        <v>0.81074860282037897</v>
      </c>
      <c r="AH54" s="6">
        <v>0.74992821306977997</v>
      </c>
      <c r="AK54" s="6">
        <f t="shared" si="22"/>
        <v>0.49641165859304598</v>
      </c>
      <c r="AL54" s="6">
        <f t="shared" si="23"/>
        <v>9.4729067042356452E-2</v>
      </c>
      <c r="AM54" s="6">
        <f t="shared" si="24"/>
        <v>0.14525672841850285</v>
      </c>
      <c r="AN54" s="6">
        <f t="shared" si="25"/>
        <v>0.4030043266448195</v>
      </c>
      <c r="AO54" s="6">
        <f t="shared" si="26"/>
        <v>0.72569130583174479</v>
      </c>
      <c r="AP54" s="6">
        <f t="shared" si="27"/>
        <v>0.77653350500422036</v>
      </c>
      <c r="AQ54" s="6">
        <f t="shared" si="28"/>
        <v>0.72276049858146807</v>
      </c>
      <c r="AR54" s="6">
        <f t="shared" si="29"/>
        <v>0.78455460671107169</v>
      </c>
      <c r="AS54" s="6">
        <f t="shared" si="30"/>
        <v>0.36957653128070878</v>
      </c>
      <c r="AT54" s="6">
        <f t="shared" si="31"/>
        <v>1.7469924609577034</v>
      </c>
      <c r="AU54" s="6">
        <f t="shared" si="32"/>
        <v>0.13204857975616693</v>
      </c>
      <c r="AV54" s="6">
        <f t="shared" si="33"/>
        <v>0.14553655475894586</v>
      </c>
      <c r="AW54" s="6">
        <f t="shared" si="34"/>
        <v>0.12652183580453763</v>
      </c>
      <c r="AX54" s="6">
        <f t="shared" si="35"/>
        <v>7.852473162407711E-2</v>
      </c>
      <c r="AY54" s="6">
        <f t="shared" si="36"/>
        <v>0.10959112251503261</v>
      </c>
      <c r="AZ54" s="6">
        <f t="shared" si="37"/>
        <v>0.30180660622215327</v>
      </c>
      <c r="BA54" s="6">
        <f t="shared" si="38"/>
        <v>0.56759155287399876</v>
      </c>
      <c r="BB54" s="6">
        <f t="shared" si="39"/>
        <v>0.62319016064513355</v>
      </c>
      <c r="BC54" s="6">
        <f t="shared" si="40"/>
        <v>0.54781246193886735</v>
      </c>
      <c r="BE54">
        <f t="shared" si="21"/>
        <v>35.592537180818226</v>
      </c>
    </row>
    <row r="55" spans="1:57" x14ac:dyDescent="0.25">
      <c r="A55" t="s">
        <v>60</v>
      </c>
      <c r="B55" s="6">
        <v>0.80293239372154801</v>
      </c>
      <c r="C55" s="6">
        <v>0.81268410441098904</v>
      </c>
      <c r="D55" s="6">
        <v>0.96964667405620797</v>
      </c>
      <c r="E55" s="6">
        <v>0.92819240059969799</v>
      </c>
      <c r="F55" s="6">
        <v>0.96483976699525198</v>
      </c>
      <c r="G55" s="6">
        <v>0.97027281894295803</v>
      </c>
      <c r="H55" s="6">
        <v>0.96668369017363398</v>
      </c>
      <c r="I55" s="6">
        <v>0.98837521604993595</v>
      </c>
      <c r="J55" s="6">
        <v>0.93866279399567798</v>
      </c>
      <c r="K55" s="6">
        <v>0.97585735921302197</v>
      </c>
      <c r="L55" s="6">
        <v>1.07864462236713</v>
      </c>
      <c r="M55" s="6">
        <v>1.60320815947395</v>
      </c>
      <c r="N55" s="6">
        <v>0.80520817250560595</v>
      </c>
      <c r="O55" s="6">
        <v>0.83389202146130603</v>
      </c>
      <c r="P55" s="6">
        <v>0.60199684722319302</v>
      </c>
      <c r="Q55" s="6">
        <v>0.13241615914520999</v>
      </c>
      <c r="R55" s="6">
        <v>0.176525370936508</v>
      </c>
      <c r="S55" s="6">
        <v>0.47936380169547599</v>
      </c>
      <c r="T55" s="6">
        <v>0.78999232433028699</v>
      </c>
      <c r="U55" s="6">
        <v>0.89880760543071003</v>
      </c>
      <c r="V55" s="6">
        <v>0.73473974057907998</v>
      </c>
      <c r="W55" s="6">
        <v>0.76537313819797004</v>
      </c>
      <c r="X55" s="6">
        <v>0.37144274790979598</v>
      </c>
      <c r="Y55" s="6">
        <v>1.18971405306484</v>
      </c>
      <c r="Z55" s="6">
        <v>0.193697918382296</v>
      </c>
      <c r="AA55" s="6">
        <v>0.19959827091719301</v>
      </c>
      <c r="AB55" s="6">
        <v>0.27814882141344599</v>
      </c>
      <c r="AC55" s="6">
        <v>0.68474909829068598</v>
      </c>
      <c r="AD55" s="6">
        <v>0.82103645245789303</v>
      </c>
      <c r="AE55" s="6">
        <v>0.80782437994013101</v>
      </c>
      <c r="AF55" s="6">
        <v>0.85271183171530596</v>
      </c>
      <c r="AG55" s="6">
        <v>0.94311944265490799</v>
      </c>
      <c r="AH55" s="6">
        <v>0.94589110578528102</v>
      </c>
      <c r="AK55" s="6">
        <f t="shared" si="22"/>
        <v>0.58372424070229223</v>
      </c>
      <c r="AL55" s="6">
        <f t="shared" si="23"/>
        <v>0.12290767263518411</v>
      </c>
      <c r="AM55" s="6">
        <f t="shared" si="24"/>
        <v>0.1703186977631308</v>
      </c>
      <c r="AN55" s="6">
        <f t="shared" si="25"/>
        <v>0.46511366717028263</v>
      </c>
      <c r="AO55" s="6">
        <f t="shared" si="26"/>
        <v>0.76367269529244808</v>
      </c>
      <c r="AP55" s="6">
        <f t="shared" si="27"/>
        <v>0.88835916120490366</v>
      </c>
      <c r="AQ55" s="6">
        <f t="shared" si="28"/>
        <v>0.6896728577516188</v>
      </c>
      <c r="AR55" s="6">
        <f t="shared" si="29"/>
        <v>0.74689500945445431</v>
      </c>
      <c r="AS55" s="6">
        <f t="shared" si="30"/>
        <v>0.40065472255017093</v>
      </c>
      <c r="AT55" s="6">
        <f t="shared" si="31"/>
        <v>1.9073592773143755</v>
      </c>
      <c r="AU55" s="6">
        <f t="shared" si="32"/>
        <v>0.15596714687874857</v>
      </c>
      <c r="AV55" s="6">
        <f t="shared" si="33"/>
        <v>0.16644340561531948</v>
      </c>
      <c r="AW55" s="6">
        <f t="shared" si="34"/>
        <v>0.16744471354974144</v>
      </c>
      <c r="AX55" s="6">
        <f t="shared" si="35"/>
        <v>9.067184557379851E-2</v>
      </c>
      <c r="AY55" s="6">
        <f t="shared" si="36"/>
        <v>0.14493376432252417</v>
      </c>
      <c r="AZ55" s="6">
        <f t="shared" si="37"/>
        <v>0.38724176587039183</v>
      </c>
      <c r="BA55" s="6">
        <f t="shared" si="38"/>
        <v>0.67363580192071104</v>
      </c>
      <c r="BB55" s="6">
        <f t="shared" si="39"/>
        <v>0.84768292788780375</v>
      </c>
      <c r="BC55" s="6">
        <f t="shared" si="40"/>
        <v>0.69498378568073649</v>
      </c>
      <c r="BE55">
        <f t="shared" si="21"/>
        <v>40.270732636554541</v>
      </c>
    </row>
    <row r="56" spans="1:57" x14ac:dyDescent="0.25">
      <c r="A56" t="s">
        <v>61</v>
      </c>
      <c r="B56" s="6">
        <v>0.82558695788188496</v>
      </c>
      <c r="C56" s="6">
        <v>0.90464313992450196</v>
      </c>
      <c r="D56" s="6">
        <v>0.99996101527914305</v>
      </c>
      <c r="E56" s="6">
        <v>0.92897356921793195</v>
      </c>
      <c r="F56" s="6">
        <v>0.97439964196929096</v>
      </c>
      <c r="G56" s="6">
        <v>0.96645894527827403</v>
      </c>
      <c r="H56" s="6">
        <v>0.95975107489234102</v>
      </c>
      <c r="I56" s="6">
        <v>0.98665738711292705</v>
      </c>
      <c r="J56" s="6">
        <v>0.90571441929024898</v>
      </c>
      <c r="K56" s="6">
        <v>1.0367973122315099</v>
      </c>
      <c r="L56" s="6">
        <v>1.1364381157652099</v>
      </c>
      <c r="M56" s="6">
        <v>1.37461842115674</v>
      </c>
      <c r="N56" s="6">
        <v>0.85731115772837196</v>
      </c>
      <c r="O56" s="6">
        <v>0.89335735431210705</v>
      </c>
      <c r="P56" s="6">
        <v>0.689126021792275</v>
      </c>
      <c r="Q56" s="6">
        <v>0.29858853237269001</v>
      </c>
      <c r="R56" s="6">
        <v>0.33859063025132202</v>
      </c>
      <c r="S56" s="6">
        <v>0.41810258326702898</v>
      </c>
      <c r="T56" s="6">
        <v>0.71012408216657696</v>
      </c>
      <c r="U56" s="6">
        <v>0.90984405873945695</v>
      </c>
      <c r="V56" s="6">
        <v>0.83766841310874496</v>
      </c>
      <c r="W56" s="6">
        <v>0.66930110752943195</v>
      </c>
      <c r="X56" s="6">
        <v>0.82973450332968401</v>
      </c>
      <c r="Y56" s="6">
        <v>0.87253573424362196</v>
      </c>
      <c r="Z56" s="6">
        <v>0.334356261813332</v>
      </c>
      <c r="AA56" s="6">
        <v>0.34826636532712901</v>
      </c>
      <c r="AB56" s="6">
        <v>0.44801814142051</v>
      </c>
      <c r="AC56" s="6">
        <v>0.74802452713331002</v>
      </c>
      <c r="AD56" s="6">
        <v>0.899546057466593</v>
      </c>
      <c r="AE56" s="6">
        <v>0.91887249511949998</v>
      </c>
      <c r="AF56" s="6">
        <v>0.96826471017443305</v>
      </c>
      <c r="AG56" s="6">
        <v>1.02978838238727</v>
      </c>
      <c r="AH56" s="6">
        <v>0.99913088231762004</v>
      </c>
      <c r="AK56" s="6">
        <f t="shared" si="22"/>
        <v>0.68909915640668018</v>
      </c>
      <c r="AL56" s="6">
        <f t="shared" si="23"/>
        <v>0.27738085464580187</v>
      </c>
      <c r="AM56" s="6">
        <f t="shared" si="24"/>
        <v>0.32992258889104475</v>
      </c>
      <c r="AN56" s="6">
        <f t="shared" si="25"/>
        <v>0.40407898164237455</v>
      </c>
      <c r="AO56" s="6">
        <f t="shared" si="26"/>
        <v>0.68154235116630935</v>
      </c>
      <c r="AP56" s="6">
        <f t="shared" si="27"/>
        <v>0.89770436167609313</v>
      </c>
      <c r="AQ56" s="6">
        <f t="shared" si="28"/>
        <v>0.75868836033657128</v>
      </c>
      <c r="AR56" s="6">
        <f t="shared" si="29"/>
        <v>0.69392958936008786</v>
      </c>
      <c r="AS56" s="6">
        <f t="shared" si="30"/>
        <v>0.94294191554936835</v>
      </c>
      <c r="AT56" s="6">
        <f t="shared" si="31"/>
        <v>1.1994036934088046</v>
      </c>
      <c r="AU56" s="6">
        <f t="shared" si="32"/>
        <v>0.28664735390891832</v>
      </c>
      <c r="AV56" s="6">
        <f t="shared" si="33"/>
        <v>0.31112631872453772</v>
      </c>
      <c r="AW56" s="6">
        <f t="shared" si="34"/>
        <v>0.30874095948788494</v>
      </c>
      <c r="AX56" s="6">
        <f t="shared" si="35"/>
        <v>0.22335154573551047</v>
      </c>
      <c r="AY56" s="6">
        <f t="shared" si="36"/>
        <v>0.30457786653770569</v>
      </c>
      <c r="AZ56" s="6">
        <f t="shared" si="37"/>
        <v>0.38418296390248341</v>
      </c>
      <c r="BA56" s="6">
        <f t="shared" si="38"/>
        <v>0.6875880886069059</v>
      </c>
      <c r="BB56" s="6">
        <f t="shared" si="39"/>
        <v>0.93694684147397367</v>
      </c>
      <c r="BC56" s="6">
        <f t="shared" si="40"/>
        <v>0.83694038067894094</v>
      </c>
      <c r="BE56">
        <f t="shared" si="21"/>
        <v>44.619176688559996</v>
      </c>
    </row>
    <row r="57" spans="1:57" x14ac:dyDescent="0.25">
      <c r="A57" t="s">
        <v>62</v>
      </c>
      <c r="B57" s="6">
        <v>0.82551914347232402</v>
      </c>
      <c r="C57" s="6">
        <v>0.85361236950702102</v>
      </c>
      <c r="D57" s="6">
        <v>1.01618465266284</v>
      </c>
      <c r="E57" s="6">
        <v>0.95967899353946096</v>
      </c>
      <c r="F57" s="6">
        <v>1.0206059020790901</v>
      </c>
      <c r="G57" s="6">
        <v>1.0034386837094</v>
      </c>
      <c r="H57" s="6">
        <v>1.0440389674263599</v>
      </c>
      <c r="I57" s="6">
        <v>1.0152954943447901</v>
      </c>
      <c r="J57" s="6">
        <v>0.93441517493412496</v>
      </c>
      <c r="K57" s="6">
        <v>0.98394237597523804</v>
      </c>
      <c r="L57" s="6">
        <v>1.04273282739753</v>
      </c>
      <c r="M57" s="6">
        <v>1.30053541495182</v>
      </c>
      <c r="N57" s="6">
        <v>0.80333531771451006</v>
      </c>
      <c r="O57" s="6">
        <v>0.82567613575434595</v>
      </c>
      <c r="P57" s="6">
        <v>0.62481553812419</v>
      </c>
      <c r="Q57" s="6">
        <v>0.19445569009556901</v>
      </c>
      <c r="R57" s="6">
        <v>0.25349367460237499</v>
      </c>
      <c r="S57" s="6">
        <v>0.45887489010600302</v>
      </c>
      <c r="T57" s="6">
        <v>0.73454745027300705</v>
      </c>
      <c r="U57" s="6">
        <v>0.80554903004337697</v>
      </c>
      <c r="V57" s="6">
        <v>0.77121162330691495</v>
      </c>
      <c r="W57" s="6">
        <v>0.82292598313852205</v>
      </c>
      <c r="X57" s="6">
        <v>0.46959779113807798</v>
      </c>
      <c r="Y57" s="6">
        <v>1.0593341584001601</v>
      </c>
      <c r="Z57" s="6">
        <v>0.28153979824751901</v>
      </c>
      <c r="AA57" s="6">
        <v>0.30742492848250702</v>
      </c>
      <c r="AB57" s="6">
        <v>0.36514077026326702</v>
      </c>
      <c r="AC57" s="6">
        <v>0.71127498237254005</v>
      </c>
      <c r="AD57" s="6">
        <v>0.82515314573145404</v>
      </c>
      <c r="AE57" s="6">
        <v>0.82435326964287003</v>
      </c>
      <c r="AF57" s="6">
        <v>0.90665818785753804</v>
      </c>
      <c r="AG57" s="6">
        <v>0.90723019165425101</v>
      </c>
      <c r="AH57" s="6">
        <v>0.84848649563175105</v>
      </c>
      <c r="AK57" s="6">
        <f t="shared" si="22"/>
        <v>0.63492796058707546</v>
      </c>
      <c r="AL57" s="6">
        <f t="shared" si="23"/>
        <v>0.186615040958937</v>
      </c>
      <c r="AM57" s="6">
        <f t="shared" si="24"/>
        <v>0.25871714043890026</v>
      </c>
      <c r="AN57" s="6">
        <f t="shared" si="25"/>
        <v>0.46045281571526325</v>
      </c>
      <c r="AO57" s="6">
        <f t="shared" si="26"/>
        <v>0.76689616150869577</v>
      </c>
      <c r="AP57" s="6">
        <f t="shared" si="27"/>
        <v>0.81787030067685651</v>
      </c>
      <c r="AQ57" s="6">
        <f t="shared" si="28"/>
        <v>0.72063184390356139</v>
      </c>
      <c r="AR57" s="6">
        <f t="shared" si="29"/>
        <v>0.80971174710107607</v>
      </c>
      <c r="AS57" s="6">
        <f t="shared" si="30"/>
        <v>0.48966503249304283</v>
      </c>
      <c r="AT57" s="6">
        <f t="shared" si="31"/>
        <v>1.3777015892675892</v>
      </c>
      <c r="AU57" s="6">
        <f t="shared" si="32"/>
        <v>0.22617086327444974</v>
      </c>
      <c r="AV57" s="6">
        <f t="shared" si="33"/>
        <v>0.25383342698399258</v>
      </c>
      <c r="AW57" s="6">
        <f t="shared" si="34"/>
        <v>0.22814562686312442</v>
      </c>
      <c r="AX57" s="6">
        <f t="shared" si="35"/>
        <v>0.13831146754496595</v>
      </c>
      <c r="AY57" s="6">
        <f t="shared" si="36"/>
        <v>0.20917110302117531</v>
      </c>
      <c r="AZ57" s="6">
        <f t="shared" si="37"/>
        <v>0.37827501601589625</v>
      </c>
      <c r="BA57" s="6">
        <f t="shared" si="38"/>
        <v>0.66598346015989962</v>
      </c>
      <c r="BB57" s="6">
        <f t="shared" si="39"/>
        <v>0.73081840091314887</v>
      </c>
      <c r="BC57" s="6">
        <f t="shared" si="40"/>
        <v>0.65436264765015828</v>
      </c>
      <c r="BE57">
        <f t="shared" si="21"/>
        <v>40.033046580311236</v>
      </c>
    </row>
    <row r="58" spans="1:57" x14ac:dyDescent="0.25">
      <c r="A58" t="s">
        <v>63</v>
      </c>
      <c r="B58" s="6">
        <v>0.81693377759200003</v>
      </c>
      <c r="C58" s="6">
        <v>0.826196906930873</v>
      </c>
      <c r="D58" s="6">
        <v>0.97659419424356797</v>
      </c>
      <c r="E58" s="6">
        <v>0.94824010190302499</v>
      </c>
      <c r="F58" s="6">
        <v>1.00088423829982</v>
      </c>
      <c r="G58" s="6">
        <v>0.93914873293081602</v>
      </c>
      <c r="H58" s="6">
        <v>0.999876821526826</v>
      </c>
      <c r="I58" s="6">
        <v>0.98870259707799801</v>
      </c>
      <c r="J58" s="6">
        <v>0.93440285131693102</v>
      </c>
      <c r="K58" s="6">
        <v>0.98536217617522603</v>
      </c>
      <c r="L58" s="6">
        <v>1.1260145856311801</v>
      </c>
      <c r="M58" s="6">
        <v>1.45764301637174</v>
      </c>
      <c r="N58" s="6">
        <v>0.87729684316998402</v>
      </c>
      <c r="O58" s="6">
        <v>0.90991680326560798</v>
      </c>
      <c r="P58" s="6">
        <v>0.70227986834025002</v>
      </c>
      <c r="Q58" s="6">
        <v>0.33003766101870102</v>
      </c>
      <c r="R58" s="6">
        <v>0.40372364868932897</v>
      </c>
      <c r="S58" s="6">
        <v>0.63160908835598994</v>
      </c>
      <c r="T58" s="6">
        <v>0.81490709262230898</v>
      </c>
      <c r="U58" s="6">
        <v>0.89643996657944303</v>
      </c>
      <c r="V58" s="6">
        <v>0.80933669469078096</v>
      </c>
      <c r="W58" s="6">
        <v>0.93224336301215405</v>
      </c>
      <c r="X58" s="6">
        <v>0.55755111407194202</v>
      </c>
      <c r="Y58" s="6">
        <v>1.3197209894070601</v>
      </c>
      <c r="Z58" s="6">
        <v>0.41783056596298102</v>
      </c>
      <c r="AA58" s="6">
        <v>0.40259240554591802</v>
      </c>
      <c r="AB58" s="6">
        <v>0.51900980581243605</v>
      </c>
      <c r="AC58" s="6">
        <v>0.82124675985211504</v>
      </c>
      <c r="AD58" s="6">
        <v>0.95410084931559802</v>
      </c>
      <c r="AE58" s="6">
        <v>0.88234546230976496</v>
      </c>
      <c r="AF58" s="6">
        <v>0.99463346298755495</v>
      </c>
      <c r="AG58" s="6">
        <v>1.04518598325546</v>
      </c>
      <c r="AH58" s="6">
        <v>0.89992733432048899</v>
      </c>
      <c r="AK58" s="6">
        <f t="shared" si="22"/>
        <v>0.6858424421552255</v>
      </c>
      <c r="AL58" s="6">
        <f t="shared" si="23"/>
        <v>0.3129549453162091</v>
      </c>
      <c r="AM58" s="6">
        <f t="shared" si="24"/>
        <v>0.40408063660204313</v>
      </c>
      <c r="AN58" s="6">
        <f t="shared" si="25"/>
        <v>0.59317487503711575</v>
      </c>
      <c r="AO58" s="6">
        <f t="shared" si="26"/>
        <v>0.8148067136108611</v>
      </c>
      <c r="AP58" s="6">
        <f t="shared" si="27"/>
        <v>0.88631252308160902</v>
      </c>
      <c r="AQ58" s="6">
        <f t="shared" si="28"/>
        <v>0.75624651519448616</v>
      </c>
      <c r="AR58" s="6">
        <f t="shared" si="29"/>
        <v>0.91859734890256728</v>
      </c>
      <c r="AS58" s="6">
        <f t="shared" si="30"/>
        <v>0.62781068667992057</v>
      </c>
      <c r="AT58" s="6">
        <f t="shared" si="31"/>
        <v>1.9236820837684041</v>
      </c>
      <c r="AU58" s="6">
        <f t="shared" si="32"/>
        <v>0.36656143649925099</v>
      </c>
      <c r="AV58" s="6">
        <f t="shared" si="33"/>
        <v>0.36632559467335296</v>
      </c>
      <c r="AW58" s="6">
        <f t="shared" si="34"/>
        <v>0.36449013809325631</v>
      </c>
      <c r="AX58" s="6">
        <f t="shared" si="35"/>
        <v>0.27104235974077889</v>
      </c>
      <c r="AY58" s="6">
        <f t="shared" si="36"/>
        <v>0.38519307610328091</v>
      </c>
      <c r="AZ58" s="6">
        <f t="shared" si="37"/>
        <v>0.55729741306451508</v>
      </c>
      <c r="BA58" s="6">
        <f t="shared" si="38"/>
        <v>0.81053386354804735</v>
      </c>
      <c r="BB58" s="6">
        <f t="shared" si="39"/>
        <v>0.93694648789882684</v>
      </c>
      <c r="BC58" s="6">
        <f t="shared" si="40"/>
        <v>0.72834421422082996</v>
      </c>
      <c r="BE58">
        <f t="shared" si="21"/>
        <v>50.84097341676231</v>
      </c>
    </row>
    <row r="59" spans="1:57" x14ac:dyDescent="0.25">
      <c r="A59" t="s">
        <v>64</v>
      </c>
      <c r="B59" s="6">
        <v>0.84653747203669905</v>
      </c>
      <c r="C59" s="6">
        <v>0.86096619921330098</v>
      </c>
      <c r="D59" s="6">
        <v>1.0330147811175501</v>
      </c>
      <c r="E59" s="6">
        <v>0.98588377264402405</v>
      </c>
      <c r="F59" s="6">
        <v>1.03117484224697</v>
      </c>
      <c r="G59" s="6">
        <v>0.99286047200245597</v>
      </c>
      <c r="H59" s="6">
        <v>0.99614199121829905</v>
      </c>
      <c r="I59" s="6">
        <v>1.0300334586382101</v>
      </c>
      <c r="J59" s="6">
        <v>0.91530025665660197</v>
      </c>
      <c r="K59" s="6">
        <v>0.96825389883969804</v>
      </c>
      <c r="L59" s="6">
        <v>1.0355239233868201</v>
      </c>
      <c r="M59" s="6">
        <v>1.3043089319993699</v>
      </c>
      <c r="N59" s="6">
        <v>0.84872840576527397</v>
      </c>
      <c r="O59" s="6">
        <v>0.85652517646279902</v>
      </c>
      <c r="P59" s="6">
        <v>0.79393741327244605</v>
      </c>
      <c r="Q59" s="6">
        <v>0.52395971412160902</v>
      </c>
      <c r="R59" s="6">
        <v>0.60830570497349601</v>
      </c>
      <c r="S59" s="6">
        <v>0.73338006123793997</v>
      </c>
      <c r="T59" s="6">
        <v>0.89983988940277304</v>
      </c>
      <c r="U59" s="6">
        <v>0.95897708190998798</v>
      </c>
      <c r="V59" s="6">
        <v>0.90835227951135</v>
      </c>
      <c r="W59" s="6">
        <v>0.96017839038424502</v>
      </c>
      <c r="X59" s="6">
        <v>0.69774245370741195</v>
      </c>
      <c r="Y59" s="6">
        <v>1.2146414642651699</v>
      </c>
      <c r="Z59" s="6">
        <v>0.564840105012825</v>
      </c>
      <c r="AA59" s="6">
        <v>0.54793257960571995</v>
      </c>
      <c r="AB59" s="6">
        <v>0.66356595203022695</v>
      </c>
      <c r="AC59" s="6">
        <v>0.87245753312368202</v>
      </c>
      <c r="AD59" s="6">
        <v>0.94497848832003895</v>
      </c>
      <c r="AE59" s="6">
        <v>0.93207329138171202</v>
      </c>
      <c r="AF59" s="6">
        <v>0.95470497706467505</v>
      </c>
      <c r="AG59" s="6">
        <v>0.98422256531347796</v>
      </c>
      <c r="AH59" s="6">
        <v>0.94475112745273604</v>
      </c>
      <c r="AK59" s="6">
        <f t="shared" si="22"/>
        <v>0.82014908319266977</v>
      </c>
      <c r="AL59" s="6">
        <f t="shared" si="23"/>
        <v>0.51656337967169619</v>
      </c>
      <c r="AM59" s="6">
        <f t="shared" si="24"/>
        <v>0.62726953936397656</v>
      </c>
      <c r="AN59" s="6">
        <f t="shared" si="25"/>
        <v>0.72814407375789114</v>
      </c>
      <c r="AO59" s="6">
        <f t="shared" si="26"/>
        <v>0.8963682992073323</v>
      </c>
      <c r="AP59" s="6">
        <f t="shared" si="27"/>
        <v>0.98777848043452299</v>
      </c>
      <c r="AQ59" s="6">
        <f t="shared" si="28"/>
        <v>0.83141507457134811</v>
      </c>
      <c r="AR59" s="6">
        <f t="shared" si="29"/>
        <v>0.92969647007117084</v>
      </c>
      <c r="AS59" s="6">
        <f t="shared" si="30"/>
        <v>0.72252900317664592</v>
      </c>
      <c r="AT59" s="6">
        <f t="shared" si="31"/>
        <v>1.5842677110178547</v>
      </c>
      <c r="AU59" s="6">
        <f t="shared" si="32"/>
        <v>0.47939584183982492</v>
      </c>
      <c r="AV59" s="6">
        <f t="shared" si="33"/>
        <v>0.46931804943650596</v>
      </c>
      <c r="AW59" s="6">
        <f t="shared" si="34"/>
        <v>0.52682983549054641</v>
      </c>
      <c r="AX59" s="6">
        <f t="shared" si="35"/>
        <v>0.45713259963872865</v>
      </c>
      <c r="AY59" s="6">
        <f t="shared" si="36"/>
        <v>0.57483580552230984</v>
      </c>
      <c r="AZ59" s="6">
        <f t="shared" si="37"/>
        <v>0.68356396751176818</v>
      </c>
      <c r="BA59" s="6">
        <f t="shared" si="38"/>
        <v>0.85908162097415419</v>
      </c>
      <c r="BB59" s="6">
        <f t="shared" si="39"/>
        <v>0.9438468836342816</v>
      </c>
      <c r="BC59" s="6">
        <f t="shared" si="40"/>
        <v>0.85816684019261069</v>
      </c>
      <c r="BE59">
        <f t="shared" si="21"/>
        <v>57.985410234823362</v>
      </c>
    </row>
    <row r="60" spans="1:57" x14ac:dyDescent="0.25">
      <c r="A60" t="s">
        <v>65</v>
      </c>
      <c r="B60" s="6">
        <v>0.85381742794890503</v>
      </c>
      <c r="C60" s="6">
        <v>0.84822659834605496</v>
      </c>
      <c r="D60" s="6">
        <v>1.0299351517001201</v>
      </c>
      <c r="E60" s="6">
        <v>0.96384990187628306</v>
      </c>
      <c r="F60" s="6">
        <v>0.97277800284734695</v>
      </c>
      <c r="G60" s="6">
        <v>0.96566280350676803</v>
      </c>
      <c r="H60" s="6">
        <v>1.03900224099489</v>
      </c>
      <c r="I60" s="6">
        <v>0.99960746239673803</v>
      </c>
      <c r="J60" s="6">
        <v>0.95945116181952095</v>
      </c>
      <c r="K60" s="6">
        <v>0.99548672326907095</v>
      </c>
      <c r="L60" s="6">
        <v>1.0696906103402699</v>
      </c>
      <c r="M60" s="6">
        <v>1.3024919149540299</v>
      </c>
      <c r="N60" s="6">
        <v>0.87642415075487501</v>
      </c>
      <c r="O60" s="6">
        <v>0.91533939535455999</v>
      </c>
      <c r="P60" s="6">
        <v>0.85430598744701403</v>
      </c>
      <c r="Q60" s="6">
        <v>0.433682692609626</v>
      </c>
      <c r="R60" s="6">
        <v>0.52691147334431698</v>
      </c>
      <c r="S60" s="6">
        <v>0.77419900111199402</v>
      </c>
      <c r="T60" s="6">
        <v>0.99297368859733104</v>
      </c>
      <c r="U60" s="6">
        <v>1.0545455135720101</v>
      </c>
      <c r="V60" s="6">
        <v>0.92640443451813803</v>
      </c>
      <c r="W60" s="6">
        <v>1.0007280059792001</v>
      </c>
      <c r="X60" s="6">
        <v>0.71538688594562805</v>
      </c>
      <c r="Y60" s="6">
        <v>1.3019944974998601</v>
      </c>
      <c r="Z60" s="6">
        <v>0.52144575508631497</v>
      </c>
      <c r="AA60" s="6">
        <v>0.55319685333931701</v>
      </c>
      <c r="AB60" s="6">
        <v>0.69735303439240304</v>
      </c>
      <c r="AC60" s="6">
        <v>0.913127256805909</v>
      </c>
      <c r="AD60" s="6">
        <v>1.0484025428977399</v>
      </c>
      <c r="AE60" s="6">
        <v>0.96237112098861699</v>
      </c>
      <c r="AF60" s="6">
        <v>1.0187719659948899</v>
      </c>
      <c r="AG60" s="6">
        <v>1.02601838837862</v>
      </c>
      <c r="AH60" s="6">
        <v>1.0012393926826</v>
      </c>
      <c r="AK60" s="6">
        <f t="shared" si="22"/>
        <v>0.87987976677956126</v>
      </c>
      <c r="AL60" s="6">
        <f t="shared" si="23"/>
        <v>0.41800502071723022</v>
      </c>
      <c r="AM60" s="6">
        <f t="shared" si="24"/>
        <v>0.51256789071723774</v>
      </c>
      <c r="AN60" s="6">
        <f t="shared" si="25"/>
        <v>0.74761517788594756</v>
      </c>
      <c r="AO60" s="6">
        <f t="shared" si="26"/>
        <v>1.0317018877015891</v>
      </c>
      <c r="AP60" s="6">
        <f t="shared" si="27"/>
        <v>1.0541315648035818</v>
      </c>
      <c r="AQ60" s="6">
        <f t="shared" si="28"/>
        <v>0.88883981101318388</v>
      </c>
      <c r="AR60" s="6">
        <f t="shared" si="29"/>
        <v>0.99621144355582514</v>
      </c>
      <c r="AS60" s="6">
        <f t="shared" si="30"/>
        <v>0.76524263465660392</v>
      </c>
      <c r="AT60" s="6">
        <f t="shared" si="31"/>
        <v>1.6958373063082026</v>
      </c>
      <c r="AU60" s="6">
        <f t="shared" si="32"/>
        <v>0.45700765306625812</v>
      </c>
      <c r="AV60" s="6">
        <f t="shared" si="33"/>
        <v>0.50636287324765561</v>
      </c>
      <c r="AW60" s="6">
        <f t="shared" si="34"/>
        <v>0.59575287264577337</v>
      </c>
      <c r="AX60" s="6">
        <f t="shared" si="35"/>
        <v>0.39600748742682806</v>
      </c>
      <c r="AY60" s="6">
        <f t="shared" si="36"/>
        <v>0.55241532853617659</v>
      </c>
      <c r="AZ60" s="6">
        <f t="shared" si="37"/>
        <v>0.74506676056841725</v>
      </c>
      <c r="BA60" s="6">
        <f t="shared" si="38"/>
        <v>1.0116137569135006</v>
      </c>
      <c r="BB60" s="6">
        <f t="shared" si="39"/>
        <v>1.081983088307058</v>
      </c>
      <c r="BC60" s="6">
        <f t="shared" si="40"/>
        <v>0.92755261339540795</v>
      </c>
      <c r="BE60">
        <f t="shared" si="21"/>
        <v>61.055179752984152</v>
      </c>
    </row>
    <row r="61" spans="1:57" x14ac:dyDescent="0.25">
      <c r="A61" t="s">
        <v>66</v>
      </c>
      <c r="B61" s="6">
        <v>0.80201057320689595</v>
      </c>
      <c r="C61" s="6">
        <v>0.82203945891994901</v>
      </c>
      <c r="D61" s="6">
        <v>1.0036161502016101</v>
      </c>
      <c r="E61" s="6">
        <v>0.95913067157782605</v>
      </c>
      <c r="F61" s="6">
        <v>1.02406914291083</v>
      </c>
      <c r="G61" s="6">
        <v>1.0209656726699901</v>
      </c>
      <c r="H61" s="6">
        <v>1.0087343241409701</v>
      </c>
      <c r="I61" s="6">
        <v>1.06271083034745</v>
      </c>
      <c r="J61" s="6">
        <v>0.91273151764056704</v>
      </c>
      <c r="K61" s="6">
        <v>0.96704568986235195</v>
      </c>
      <c r="L61" s="6">
        <v>1.03339353229822</v>
      </c>
      <c r="M61" s="6">
        <v>1.38355243622334</v>
      </c>
      <c r="N61" s="6">
        <v>0.75710036767811895</v>
      </c>
      <c r="O61" s="6">
        <v>0.79899370032032002</v>
      </c>
      <c r="P61" s="6">
        <v>0.57855790673028495</v>
      </c>
      <c r="Q61" s="6">
        <v>0.15882731612009099</v>
      </c>
      <c r="R61" s="6">
        <v>0.200077350939351</v>
      </c>
      <c r="S61" s="6">
        <v>0.41759778031758299</v>
      </c>
      <c r="T61" s="6">
        <v>0.72935430395363898</v>
      </c>
      <c r="U61" s="6">
        <v>0.85556641821674795</v>
      </c>
      <c r="V61" s="6">
        <v>0.74806670436261502</v>
      </c>
      <c r="W61" s="6">
        <v>0.73254601346942105</v>
      </c>
      <c r="X61" s="6">
        <v>0.44595141054341503</v>
      </c>
      <c r="Y61" s="6">
        <v>1.16371245320594</v>
      </c>
      <c r="Z61" s="6">
        <v>0.28669239214779701</v>
      </c>
      <c r="AA61" s="6">
        <v>0.30779770765896203</v>
      </c>
      <c r="AB61" s="6">
        <v>0.36731954966700697</v>
      </c>
      <c r="AC61" s="6">
        <v>0.70404067312308904</v>
      </c>
      <c r="AD61" s="6">
        <v>0.80824032186571204</v>
      </c>
      <c r="AE61" s="6">
        <v>0.80365520808801505</v>
      </c>
      <c r="AF61" s="6">
        <v>0.885619084512133</v>
      </c>
      <c r="AG61" s="6">
        <v>0.91831152365851398</v>
      </c>
      <c r="AH61" s="6">
        <v>0.84287607466937597</v>
      </c>
      <c r="AK61" s="6">
        <f t="shared" si="22"/>
        <v>0.58065005902135081</v>
      </c>
      <c r="AL61" s="6">
        <f t="shared" si="23"/>
        <v>0.15233615037516654</v>
      </c>
      <c r="AM61" s="6">
        <f t="shared" si="24"/>
        <v>0.20489304129233052</v>
      </c>
      <c r="AN61" s="6">
        <f t="shared" si="25"/>
        <v>0.42635299868743587</v>
      </c>
      <c r="AO61" s="6">
        <f t="shared" si="26"/>
        <v>0.73572472085798168</v>
      </c>
      <c r="AP61" s="6">
        <f t="shared" si="27"/>
        <v>0.90921969872051389</v>
      </c>
      <c r="AQ61" s="6">
        <f t="shared" si="28"/>
        <v>0.68278405836926703</v>
      </c>
      <c r="AR61" s="6">
        <f t="shared" si="29"/>
        <v>0.70840546495145207</v>
      </c>
      <c r="AS61" s="6">
        <f t="shared" si="30"/>
        <v>0.46084330337483331</v>
      </c>
      <c r="AT61" s="6">
        <f t="shared" si="31"/>
        <v>1.6100571996965178</v>
      </c>
      <c r="AU61" s="6">
        <f t="shared" si="32"/>
        <v>0.21705491550561659</v>
      </c>
      <c r="AV61" s="6">
        <f t="shared" si="33"/>
        <v>0.24592842939254617</v>
      </c>
      <c r="AW61" s="6">
        <f t="shared" si="34"/>
        <v>0.21251562975645449</v>
      </c>
      <c r="AX61" s="6">
        <f t="shared" si="35"/>
        <v>0.11182089055152251</v>
      </c>
      <c r="AY61" s="6">
        <f t="shared" si="36"/>
        <v>0.16171058252126008</v>
      </c>
      <c r="AZ61" s="6">
        <f t="shared" si="37"/>
        <v>0.33560463103822036</v>
      </c>
      <c r="BA61" s="6">
        <f t="shared" si="38"/>
        <v>0.64593009095240572</v>
      </c>
      <c r="BB61" s="6">
        <f t="shared" si="39"/>
        <v>0.78567650110367915</v>
      </c>
      <c r="BC61" s="6">
        <f t="shared" si="40"/>
        <v>0.63052752736401751</v>
      </c>
      <c r="BE61">
        <f t="shared" si="21"/>
        <v>39.272143574130297</v>
      </c>
    </row>
    <row r="62" spans="1:57" x14ac:dyDescent="0.25">
      <c r="A62" t="s">
        <v>67</v>
      </c>
      <c r="B62" s="6">
        <v>0.84216988231714696</v>
      </c>
      <c r="C62" s="6">
        <v>0.85607493742922103</v>
      </c>
      <c r="D62" s="6">
        <v>1.0112826437997899</v>
      </c>
      <c r="E62" s="6">
        <v>0.97740789787903204</v>
      </c>
      <c r="F62" s="6">
        <v>0.99496352320872905</v>
      </c>
      <c r="G62" s="6">
        <v>0.99899902812803798</v>
      </c>
      <c r="H62" s="6">
        <v>1.03028298312778</v>
      </c>
      <c r="I62" s="6">
        <v>1.07688102219528</v>
      </c>
      <c r="J62" s="6">
        <v>0.92374292144700498</v>
      </c>
      <c r="K62" s="6">
        <v>0.94668322334364097</v>
      </c>
      <c r="L62" s="6">
        <v>1.0269006367701099</v>
      </c>
      <c r="M62" s="6">
        <v>1.3146113003542299</v>
      </c>
      <c r="N62" s="6">
        <v>0.89117169183286304</v>
      </c>
      <c r="O62" s="6">
        <v>0.90357024246622797</v>
      </c>
      <c r="P62" s="6">
        <v>0.78817856507963402</v>
      </c>
      <c r="Q62" s="6">
        <v>0.40074940635953199</v>
      </c>
      <c r="R62" s="6">
        <v>0.46842421483093499</v>
      </c>
      <c r="S62" s="6">
        <v>0.60075173031008799</v>
      </c>
      <c r="T62" s="6">
        <v>0.90635005299367899</v>
      </c>
      <c r="U62" s="6">
        <v>0.99447035622441604</v>
      </c>
      <c r="V62" s="6">
        <v>0.904527898507829</v>
      </c>
      <c r="W62" s="6">
        <v>0.92594681912426102</v>
      </c>
      <c r="X62" s="6">
        <v>0.61838933534024298</v>
      </c>
      <c r="Y62" s="6">
        <v>1.0889457936224101</v>
      </c>
      <c r="Z62" s="6">
        <v>0.43124082665158098</v>
      </c>
      <c r="AA62" s="6">
        <v>0.456561802406936</v>
      </c>
      <c r="AB62" s="6">
        <v>0.56649922424334298</v>
      </c>
      <c r="AC62" s="6">
        <v>0.81256202327399196</v>
      </c>
      <c r="AD62" s="6">
        <v>0.93865788406786399</v>
      </c>
      <c r="AE62" s="6">
        <v>0.964262564283906</v>
      </c>
      <c r="AF62" s="6">
        <v>1.02211526900551</v>
      </c>
      <c r="AG62" s="6">
        <v>1.04336358335542</v>
      </c>
      <c r="AH62" s="6">
        <v>0.96139010862736995</v>
      </c>
      <c r="AK62" s="6">
        <f t="shared" si="22"/>
        <v>0.79707130308005714</v>
      </c>
      <c r="AL62" s="6">
        <f t="shared" si="23"/>
        <v>0.39169563484614017</v>
      </c>
      <c r="AM62" s="6">
        <f t="shared" si="24"/>
        <v>0.46606500714446969</v>
      </c>
      <c r="AN62" s="6">
        <f t="shared" si="25"/>
        <v>0.60015039472601506</v>
      </c>
      <c r="AO62" s="6">
        <f t="shared" si="26"/>
        <v>0.93379703635634903</v>
      </c>
      <c r="AP62" s="6">
        <f t="shared" si="27"/>
        <v>1.0709262537538533</v>
      </c>
      <c r="AQ62" s="6">
        <f t="shared" si="28"/>
        <v>0.83555124349794196</v>
      </c>
      <c r="AR62" s="6">
        <f t="shared" si="29"/>
        <v>0.87657831937334674</v>
      </c>
      <c r="AS62" s="6">
        <f t="shared" si="30"/>
        <v>0.63502440223274059</v>
      </c>
      <c r="AT62" s="6">
        <f t="shared" si="31"/>
        <v>1.4315404457692253</v>
      </c>
      <c r="AU62" s="6">
        <f t="shared" si="32"/>
        <v>0.38430961707449185</v>
      </c>
      <c r="AV62" s="6">
        <f t="shared" si="33"/>
        <v>0.41253565850165325</v>
      </c>
      <c r="AW62" s="6">
        <f t="shared" si="34"/>
        <v>0.44650254568284387</v>
      </c>
      <c r="AX62" s="6">
        <f t="shared" si="35"/>
        <v>0.32563374845735249</v>
      </c>
      <c r="AY62" s="6">
        <f t="shared" si="36"/>
        <v>0.43969008233935597</v>
      </c>
      <c r="AZ62" s="6">
        <f t="shared" si="37"/>
        <v>0.57928240396679898</v>
      </c>
      <c r="BA62" s="6">
        <f t="shared" si="38"/>
        <v>0.92639422822879247</v>
      </c>
      <c r="BB62" s="6">
        <f t="shared" si="39"/>
        <v>1.0375941544110476</v>
      </c>
      <c r="BC62" s="6">
        <f t="shared" si="40"/>
        <v>0.86960417460292838</v>
      </c>
      <c r="BE62">
        <f t="shared" si="21"/>
        <v>53.839786616181613</v>
      </c>
    </row>
    <row r="63" spans="1:57" x14ac:dyDescent="0.25">
      <c r="A63" t="s">
        <v>68</v>
      </c>
      <c r="B63" s="6">
        <v>0.78071837352645301</v>
      </c>
      <c r="C63" s="6">
        <v>0.89031100445082101</v>
      </c>
      <c r="D63" s="6">
        <v>0.96130177350531498</v>
      </c>
      <c r="E63" s="6">
        <v>0.96881784025305895</v>
      </c>
      <c r="F63" s="6">
        <v>0.99549826259891605</v>
      </c>
      <c r="G63" s="6">
        <v>0.91511901898680703</v>
      </c>
      <c r="H63" s="6">
        <v>0.95595843812966397</v>
      </c>
      <c r="I63" s="6">
        <v>1.04547558260077</v>
      </c>
      <c r="J63" s="6">
        <v>0.89305744949549304</v>
      </c>
      <c r="K63" s="6">
        <v>1.04641591202146</v>
      </c>
      <c r="L63" s="6">
        <v>1.16760230379288</v>
      </c>
      <c r="M63" s="6">
        <v>1.37972404063836</v>
      </c>
      <c r="N63" s="6">
        <v>0.82384917234892296</v>
      </c>
      <c r="O63" s="6">
        <v>0.90766906855551299</v>
      </c>
      <c r="P63" s="6">
        <v>0.64555627482136202</v>
      </c>
      <c r="Q63" s="6">
        <v>0.22472033729667301</v>
      </c>
      <c r="R63" s="6">
        <v>0.264241983645911</v>
      </c>
      <c r="S63" s="6">
        <v>0.36702075001587198</v>
      </c>
      <c r="T63" s="6">
        <v>0.74793063893962897</v>
      </c>
      <c r="U63" s="6">
        <v>1.0620678730053399</v>
      </c>
      <c r="V63" s="6">
        <v>0.95991955621442104</v>
      </c>
      <c r="W63" s="6">
        <v>0.91540437669500296</v>
      </c>
      <c r="X63" s="6">
        <v>0.43678210478060697</v>
      </c>
      <c r="Y63" s="6">
        <v>0.98330665370616699</v>
      </c>
      <c r="Z63" s="6">
        <v>0.29816155252681698</v>
      </c>
      <c r="AA63" s="6">
        <v>0.29795917129370803</v>
      </c>
      <c r="AB63" s="6">
        <v>0.36666017739612899</v>
      </c>
      <c r="AC63" s="6">
        <v>0.61593188485598205</v>
      </c>
      <c r="AD63" s="6">
        <v>0.93413707451540096</v>
      </c>
      <c r="AE63" s="6">
        <v>1.10299719957451</v>
      </c>
      <c r="AF63" s="6">
        <v>1.2341286248891501</v>
      </c>
      <c r="AG63" s="6">
        <v>1.35617817329783</v>
      </c>
      <c r="AH63" s="6">
        <v>1.17904709898294</v>
      </c>
      <c r="AK63" s="6">
        <f t="shared" si="22"/>
        <v>0.6205743918832598</v>
      </c>
      <c r="AL63" s="6">
        <f t="shared" si="23"/>
        <v>0.21771307184070168</v>
      </c>
      <c r="AM63" s="6">
        <f t="shared" si="24"/>
        <v>0.26305243562519559</v>
      </c>
      <c r="AN63" s="6">
        <f t="shared" si="25"/>
        <v>0.33586766870232693</v>
      </c>
      <c r="AO63" s="6">
        <f t="shared" si="26"/>
        <v>0.71499060543004933</v>
      </c>
      <c r="AP63" s="6">
        <f t="shared" si="27"/>
        <v>1.1103660282918184</v>
      </c>
      <c r="AQ63" s="6">
        <f t="shared" si="28"/>
        <v>0.85726331059369643</v>
      </c>
      <c r="AR63" s="6">
        <f t="shared" si="29"/>
        <v>0.95789370570773769</v>
      </c>
      <c r="AS63" s="6">
        <f t="shared" si="30"/>
        <v>0.50998779179733977</v>
      </c>
      <c r="AT63" s="6">
        <f t="shared" si="31"/>
        <v>1.3566918294380572</v>
      </c>
      <c r="AU63" s="6">
        <f t="shared" si="32"/>
        <v>0.24564014827548808</v>
      </c>
      <c r="AV63" s="6">
        <f t="shared" si="33"/>
        <v>0.2704483234757325</v>
      </c>
      <c r="AW63" s="6">
        <f t="shared" si="34"/>
        <v>0.23669977824518479</v>
      </c>
      <c r="AX63" s="6">
        <f t="shared" si="35"/>
        <v>0.13841242091661185</v>
      </c>
      <c r="AY63" s="6">
        <f t="shared" si="36"/>
        <v>0.24683823356713772</v>
      </c>
      <c r="AZ63" s="6">
        <f t="shared" si="37"/>
        <v>0.40482285945324309</v>
      </c>
      <c r="BA63" s="6">
        <f t="shared" si="38"/>
        <v>0.92304261094702766</v>
      </c>
      <c r="BB63" s="6">
        <f t="shared" si="39"/>
        <v>1.4403532679306934</v>
      </c>
      <c r="BC63" s="6">
        <f t="shared" si="40"/>
        <v>1.1317903680116044</v>
      </c>
      <c r="BE63">
        <f t="shared" si="21"/>
        <v>47.929795400531617</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8B44C-43EF-43E4-A394-7C1FD0BAEE43}">
  <dimension ref="A1:AM63"/>
  <sheetViews>
    <sheetView topLeftCell="Z1" workbookViewId="0">
      <selection activeCell="AK2" sqref="AK2"/>
    </sheetView>
  </sheetViews>
  <sheetFormatPr defaultRowHeight="15" x14ac:dyDescent="0.25"/>
  <cols>
    <col min="2" max="34" width="10.5703125" bestFit="1" customWidth="1"/>
  </cols>
  <sheetData>
    <row r="1" spans="1:39" x14ac:dyDescent="0.25">
      <c r="B1" s="11">
        <v>43466</v>
      </c>
      <c r="C1" s="11">
        <v>43497</v>
      </c>
      <c r="D1" s="11">
        <v>43525</v>
      </c>
      <c r="E1" s="11">
        <v>43556</v>
      </c>
      <c r="F1" s="11">
        <v>43586</v>
      </c>
      <c r="G1" s="11">
        <v>43617</v>
      </c>
      <c r="H1" s="11">
        <v>43647</v>
      </c>
      <c r="I1" s="11">
        <v>43678</v>
      </c>
      <c r="J1" s="11">
        <v>43709</v>
      </c>
      <c r="K1" s="11">
        <v>43739</v>
      </c>
      <c r="L1" s="11">
        <v>43770</v>
      </c>
      <c r="M1" s="11">
        <v>43800</v>
      </c>
      <c r="N1" s="11">
        <v>43831</v>
      </c>
      <c r="O1" s="11">
        <v>43862</v>
      </c>
      <c r="P1" s="27">
        <v>43891</v>
      </c>
      <c r="Q1" s="27">
        <v>43922</v>
      </c>
      <c r="R1" s="27">
        <v>43952</v>
      </c>
      <c r="S1" s="27">
        <v>43983</v>
      </c>
      <c r="T1" s="27">
        <v>44013</v>
      </c>
      <c r="U1" s="27">
        <v>44044</v>
      </c>
      <c r="V1" s="27">
        <v>44075</v>
      </c>
      <c r="W1" s="27">
        <v>44105</v>
      </c>
      <c r="X1" s="27">
        <v>44136</v>
      </c>
      <c r="Y1" s="27">
        <v>44166</v>
      </c>
      <c r="Z1" s="27">
        <v>44197</v>
      </c>
      <c r="AA1" s="27">
        <v>44228</v>
      </c>
      <c r="AB1" s="27">
        <v>44256</v>
      </c>
      <c r="AC1" s="27">
        <v>44287</v>
      </c>
      <c r="AD1" s="27">
        <v>44317</v>
      </c>
      <c r="AE1" s="27">
        <v>44348</v>
      </c>
      <c r="AF1" s="27">
        <v>44378</v>
      </c>
      <c r="AG1" s="27">
        <v>44409</v>
      </c>
      <c r="AH1" s="27">
        <v>44440</v>
      </c>
      <c r="AJ1" t="s">
        <v>140</v>
      </c>
      <c r="AK1" t="s">
        <v>141</v>
      </c>
      <c r="AL1" t="s">
        <v>139</v>
      </c>
      <c r="AM1">
        <f>19*4</f>
        <v>76</v>
      </c>
    </row>
    <row r="2" spans="1:39" x14ac:dyDescent="0.25">
      <c r="A2" t="s">
        <v>7</v>
      </c>
      <c r="B2" s="6">
        <v>0.83237771642273495</v>
      </c>
      <c r="C2" s="6">
        <v>0.87138697927672604</v>
      </c>
      <c r="D2" s="6">
        <v>1.05025626840283</v>
      </c>
      <c r="E2" s="6">
        <v>0.97200713160267804</v>
      </c>
      <c r="F2" s="6">
        <v>1.0178016065944</v>
      </c>
      <c r="G2" s="6">
        <v>0.97223856027517697</v>
      </c>
      <c r="H2" s="6">
        <v>0.96699498644286097</v>
      </c>
      <c r="I2" s="6">
        <v>1.0067289897207501</v>
      </c>
      <c r="J2" s="6">
        <v>0.97463882192889095</v>
      </c>
      <c r="K2" s="6">
        <v>1.0120254077437001</v>
      </c>
      <c r="L2" s="6">
        <v>1.06092531694014</v>
      </c>
      <c r="M2" s="6">
        <v>1.2626182146491201</v>
      </c>
      <c r="N2" s="6">
        <v>0.92543866787562701</v>
      </c>
      <c r="O2" s="6">
        <v>0.96037248691771304</v>
      </c>
      <c r="P2" s="6">
        <v>0.83262731552617397</v>
      </c>
      <c r="Q2" s="6">
        <v>0.390059749034254</v>
      </c>
      <c r="R2" s="6">
        <v>0.48045332778598498</v>
      </c>
      <c r="S2" s="6">
        <v>0.55253217973378799</v>
      </c>
      <c r="T2" s="6">
        <v>0.82236612101862905</v>
      </c>
      <c r="U2" s="6">
        <v>0.77665943670878201</v>
      </c>
      <c r="V2" s="6">
        <v>0.86774740283094298</v>
      </c>
      <c r="W2" s="6">
        <v>0.91357281995165596</v>
      </c>
      <c r="X2" s="6">
        <v>0.92445135148733504</v>
      </c>
      <c r="Y2" s="6">
        <v>1.0139889113540099</v>
      </c>
      <c r="Z2" s="6">
        <v>0.467995360057822</v>
      </c>
      <c r="AA2" s="6">
        <v>0.483370384358493</v>
      </c>
      <c r="AB2" s="6">
        <v>0.62384171808063305</v>
      </c>
      <c r="AC2" s="6">
        <v>0.74606697656144205</v>
      </c>
      <c r="AD2" s="6">
        <v>0.99139899744950799</v>
      </c>
      <c r="AE2" s="6">
        <v>0.93906618579377998</v>
      </c>
      <c r="AF2" s="6">
        <v>0.98025404652336701</v>
      </c>
      <c r="AG2" s="6">
        <v>0.98530611613906505</v>
      </c>
      <c r="AH2" s="6">
        <v>0.97768704148164798</v>
      </c>
      <c r="AJ2" s="17">
        <f>SUM(P2:AH2)-19</f>
        <v>-4.2305545581226838</v>
      </c>
      <c r="AK2" s="17">
        <f>AJ2*4</f>
        <v>-16.922218232490735</v>
      </c>
    </row>
    <row r="3" spans="1:39" x14ac:dyDescent="0.25">
      <c r="A3" t="s">
        <v>8</v>
      </c>
      <c r="B3" s="6">
        <v>0.87251741054966503</v>
      </c>
      <c r="C3" s="6">
        <v>0.87443008155803303</v>
      </c>
      <c r="D3" s="6">
        <v>1.07087326735823</v>
      </c>
      <c r="E3" s="6">
        <v>0.99921877974934803</v>
      </c>
      <c r="F3" s="6">
        <v>1.03027130528489</v>
      </c>
      <c r="G3" s="6">
        <v>0.99015597327238003</v>
      </c>
      <c r="H3" s="6">
        <v>1.0306334559808401</v>
      </c>
      <c r="I3" s="6">
        <v>1.0106829878594199</v>
      </c>
      <c r="J3" s="6">
        <v>0.96640062095030699</v>
      </c>
      <c r="K3" s="6">
        <v>1.00571569082534</v>
      </c>
      <c r="L3" s="6">
        <v>1.0406885598579101</v>
      </c>
      <c r="M3" s="6">
        <v>1.10841186675363</v>
      </c>
      <c r="N3" s="6">
        <v>0.90165495022258602</v>
      </c>
      <c r="O3" s="6">
        <v>0.91285489339601</v>
      </c>
      <c r="P3" s="6">
        <v>0.892955412553331</v>
      </c>
      <c r="Q3" s="6">
        <v>0.50052972287146702</v>
      </c>
      <c r="R3" s="6">
        <v>0.66744917198737697</v>
      </c>
      <c r="S3" s="6">
        <v>0.82341561731868496</v>
      </c>
      <c r="T3" s="6">
        <v>0.960314105278122</v>
      </c>
      <c r="U3" s="6">
        <v>0.98090835000700505</v>
      </c>
      <c r="V3" s="6">
        <v>0.95413786416151103</v>
      </c>
      <c r="W3" s="6">
        <v>0.97868876509737202</v>
      </c>
      <c r="X3" s="6">
        <v>0.76105397774439398</v>
      </c>
      <c r="Y3" s="6">
        <v>0.97756645393840602</v>
      </c>
      <c r="Z3" s="6">
        <v>0.583855529352172</v>
      </c>
      <c r="AA3" s="6">
        <v>0.61270183806697398</v>
      </c>
      <c r="AB3" s="6">
        <v>0.77775321276193699</v>
      </c>
      <c r="AC3" s="6">
        <v>0.90624932760641397</v>
      </c>
      <c r="AD3" s="6">
        <v>1.0322711492630801</v>
      </c>
      <c r="AE3" s="6">
        <v>0.98281763211713402</v>
      </c>
      <c r="AF3" s="6">
        <v>1.0635810729391699</v>
      </c>
      <c r="AG3" s="6">
        <v>1.02252532771412</v>
      </c>
      <c r="AH3" s="6">
        <v>0.97238016426097496</v>
      </c>
      <c r="AJ3" s="17">
        <f t="shared" ref="AJ3:AJ63" si="0">SUM(P3:AH3)-19</f>
        <v>-2.5488453049603521</v>
      </c>
      <c r="AK3" s="17">
        <f t="shared" ref="AK3:AK63" si="1">AJ3*4</f>
        <v>-10.195381219841408</v>
      </c>
    </row>
    <row r="4" spans="1:39" x14ac:dyDescent="0.25">
      <c r="A4" t="s">
        <v>9</v>
      </c>
      <c r="B4" s="6">
        <v>0.85756370434517604</v>
      </c>
      <c r="C4" s="6">
        <v>0.88733649949931603</v>
      </c>
      <c r="D4" s="6">
        <v>1.0435042068982701</v>
      </c>
      <c r="E4" s="6">
        <v>1.0040247630325101</v>
      </c>
      <c r="F4" s="6">
        <v>1.02961168983391</v>
      </c>
      <c r="G4" s="6">
        <v>1.0071280996138801</v>
      </c>
      <c r="H4" s="6">
        <v>1.0096038566271299</v>
      </c>
      <c r="I4" s="6">
        <v>1.0411790342962299</v>
      </c>
      <c r="J4" s="6">
        <v>0.95600177634495898</v>
      </c>
      <c r="K4" s="6">
        <v>1.00377568040889</v>
      </c>
      <c r="L4" s="6">
        <v>1.0319215752839901</v>
      </c>
      <c r="M4" s="6">
        <v>1.12834911381574</v>
      </c>
      <c r="N4" s="6">
        <v>0.94140603767334197</v>
      </c>
      <c r="O4" s="6">
        <v>0.93587040372666996</v>
      </c>
      <c r="P4" s="6">
        <v>0.98359701259071997</v>
      </c>
      <c r="Q4" s="6">
        <v>0.73780677789536997</v>
      </c>
      <c r="R4" s="6">
        <v>0.90352881419100395</v>
      </c>
      <c r="S4" s="6">
        <v>1.03809495805818</v>
      </c>
      <c r="T4" s="6">
        <v>1.13371131405991</v>
      </c>
      <c r="U4" s="6">
        <v>1.13675223575073</v>
      </c>
      <c r="V4" s="6">
        <v>1.09730210908216</v>
      </c>
      <c r="W4" s="6">
        <v>1.1479793034424399</v>
      </c>
      <c r="X4" s="6">
        <v>0.978401292964174</v>
      </c>
      <c r="Y4" s="6">
        <v>1.2327043092171599</v>
      </c>
      <c r="Z4" s="6">
        <v>0.84714316697097403</v>
      </c>
      <c r="AA4" s="6">
        <v>0.85450371385923196</v>
      </c>
      <c r="AB4" s="6">
        <v>1.0275330432031999</v>
      </c>
      <c r="AC4" s="6">
        <v>1.14813252479561</v>
      </c>
      <c r="AD4" s="6">
        <v>1.2231280107745099</v>
      </c>
      <c r="AE4" s="6">
        <v>1.1781305163984199</v>
      </c>
      <c r="AF4" s="6">
        <v>1.2289498544322699</v>
      </c>
      <c r="AG4" s="6">
        <v>1.20806695794506</v>
      </c>
      <c r="AH4" s="6">
        <v>1.18953457118374</v>
      </c>
      <c r="AJ4" s="17">
        <f t="shared" si="0"/>
        <v>1.2950004868148604</v>
      </c>
      <c r="AK4" s="17">
        <f t="shared" si="1"/>
        <v>5.1800019472594414</v>
      </c>
    </row>
    <row r="5" spans="1:39" x14ac:dyDescent="0.25">
      <c r="A5" t="s">
        <v>10</v>
      </c>
      <c r="B5" s="6">
        <v>0.88375331062222995</v>
      </c>
      <c r="C5" s="6">
        <v>0.86596904671466901</v>
      </c>
      <c r="D5" s="6">
        <v>1.05705311227303</v>
      </c>
      <c r="E5" s="6">
        <v>0.99817242169552001</v>
      </c>
      <c r="F5" s="6">
        <v>1.0295913029975201</v>
      </c>
      <c r="G5" s="6">
        <v>0.98815026946186901</v>
      </c>
      <c r="H5" s="6">
        <v>1.0164967779504701</v>
      </c>
      <c r="I5" s="6">
        <v>1.0001266641128299</v>
      </c>
      <c r="J5" s="6">
        <v>0.95285428250964199</v>
      </c>
      <c r="K5" s="6">
        <v>0.99796096663760703</v>
      </c>
      <c r="L5" s="6">
        <v>1.0298493769700301</v>
      </c>
      <c r="M5" s="6">
        <v>1.1800224680545901</v>
      </c>
      <c r="N5" s="6">
        <v>0.902426968456435</v>
      </c>
      <c r="O5" s="6">
        <v>0.92272688995770302</v>
      </c>
      <c r="P5" s="6">
        <v>0.923050495923599</v>
      </c>
      <c r="Q5" s="6">
        <v>0.57633570068893003</v>
      </c>
      <c r="R5" s="6">
        <v>0.74431074605803205</v>
      </c>
      <c r="S5" s="6">
        <v>0.87041530223131303</v>
      </c>
      <c r="T5" s="6">
        <v>1.0170234153347799</v>
      </c>
      <c r="U5" s="6">
        <v>1.0266015716138199</v>
      </c>
      <c r="V5" s="6">
        <v>0.97145749237611301</v>
      </c>
      <c r="W5" s="6">
        <v>1.0938552801520001</v>
      </c>
      <c r="X5" s="6">
        <v>0.95278526277507003</v>
      </c>
      <c r="Y5" s="6">
        <v>1.1084200663763699</v>
      </c>
      <c r="Z5" s="6">
        <v>0.75841349990312901</v>
      </c>
      <c r="AA5" s="6">
        <v>0.69117524711280298</v>
      </c>
      <c r="AB5" s="6">
        <v>0.89286341224370203</v>
      </c>
      <c r="AC5" s="6">
        <v>0.99700009394058597</v>
      </c>
      <c r="AD5" s="6">
        <v>1.0850917085824401</v>
      </c>
      <c r="AE5" s="6">
        <v>1.04554744838172</v>
      </c>
      <c r="AF5" s="6">
        <v>1.04176287483314</v>
      </c>
      <c r="AG5" s="6">
        <v>1.06843217514404</v>
      </c>
      <c r="AH5" s="6">
        <v>1.0391973612060601</v>
      </c>
      <c r="AJ5" s="17">
        <f t="shared" si="0"/>
        <v>-1.0962608451223517</v>
      </c>
      <c r="AK5" s="17">
        <f t="shared" si="1"/>
        <v>-4.3850433804894067</v>
      </c>
    </row>
    <row r="6" spans="1:39" x14ac:dyDescent="0.25">
      <c r="A6" t="s">
        <v>11</v>
      </c>
      <c r="B6" s="6">
        <v>0.846122170833426</v>
      </c>
      <c r="C6" s="6">
        <v>0.88278040538191704</v>
      </c>
      <c r="D6" s="6">
        <v>1.0363495523461901</v>
      </c>
      <c r="E6" s="6">
        <v>1.00083140742282</v>
      </c>
      <c r="F6" s="6">
        <v>1.0195224782988099</v>
      </c>
      <c r="G6" s="6">
        <v>0.97687810807158504</v>
      </c>
      <c r="H6" s="6">
        <v>1.02109350806677</v>
      </c>
      <c r="I6" s="6">
        <v>1.03041792439413</v>
      </c>
      <c r="J6" s="6">
        <v>0.95175751231486805</v>
      </c>
      <c r="K6" s="6">
        <v>1.0085272194777</v>
      </c>
      <c r="L6" s="6">
        <v>1.05043738250102</v>
      </c>
      <c r="M6" s="6">
        <v>1.1752823308907601</v>
      </c>
      <c r="N6" s="6">
        <v>0.93321140434855099</v>
      </c>
      <c r="O6" s="6">
        <v>0.93842325004497695</v>
      </c>
      <c r="P6" s="6">
        <v>0.97383727454888303</v>
      </c>
      <c r="Q6" s="6">
        <v>0.69219398422506695</v>
      </c>
      <c r="R6" s="6">
        <v>0.83984884334024801</v>
      </c>
      <c r="S6" s="6">
        <v>0.95121284842065901</v>
      </c>
      <c r="T6" s="6">
        <v>1.07399769617751</v>
      </c>
      <c r="U6" s="6">
        <v>1.0950894116994701</v>
      </c>
      <c r="V6" s="6">
        <v>1.0429927828836001</v>
      </c>
      <c r="W6" s="6">
        <v>1.06271288979692</v>
      </c>
      <c r="X6" s="6">
        <v>0.93444763901511396</v>
      </c>
      <c r="Y6" s="6">
        <v>1.2325290955764501</v>
      </c>
      <c r="Z6" s="6">
        <v>0.76577373336672105</v>
      </c>
      <c r="AA6" s="6">
        <v>0.77599742104811797</v>
      </c>
      <c r="AB6" s="6">
        <v>0.97219277617953903</v>
      </c>
      <c r="AC6" s="6">
        <v>1.0686418005024101</v>
      </c>
      <c r="AD6" s="6">
        <v>1.13428810420239</v>
      </c>
      <c r="AE6" s="6">
        <v>1.13920770983129</v>
      </c>
      <c r="AF6" s="6">
        <v>1.18430521265111</v>
      </c>
      <c r="AG6" s="6">
        <v>1.1546560633459899</v>
      </c>
      <c r="AH6" s="6">
        <v>1.11372706892955</v>
      </c>
      <c r="AJ6" s="17">
        <f t="shared" si="0"/>
        <v>0.20765235574103613</v>
      </c>
      <c r="AK6" s="17">
        <f t="shared" si="1"/>
        <v>0.83060942296414453</v>
      </c>
    </row>
    <row r="7" spans="1:39" x14ac:dyDescent="0.25">
      <c r="A7" t="s">
        <v>12</v>
      </c>
      <c r="B7" s="6">
        <v>0.84343609381968798</v>
      </c>
      <c r="C7" s="6">
        <v>0.8630019593264</v>
      </c>
      <c r="D7" s="6">
        <v>1.0395321552772601</v>
      </c>
      <c r="E7" s="6">
        <v>0.99097902498345203</v>
      </c>
      <c r="F7" s="6">
        <v>1.02331756110006</v>
      </c>
      <c r="G7" s="6">
        <v>0.98463379190253997</v>
      </c>
      <c r="H7" s="6">
        <v>1.0151514896284199</v>
      </c>
      <c r="I7" s="6">
        <v>1.0085115686024599</v>
      </c>
      <c r="J7" s="6">
        <v>0.95704280903946803</v>
      </c>
      <c r="K7" s="6">
        <v>1.0204812685634801</v>
      </c>
      <c r="L7" s="6">
        <v>1.0580385323967301</v>
      </c>
      <c r="M7" s="6">
        <v>1.1958737453600401</v>
      </c>
      <c r="N7" s="6">
        <v>0.91413015048466395</v>
      </c>
      <c r="O7" s="6">
        <v>0.92922104440865305</v>
      </c>
      <c r="P7" s="6">
        <v>0.86753124041794905</v>
      </c>
      <c r="Q7" s="6">
        <v>0.51613601913128404</v>
      </c>
      <c r="R7" s="6">
        <v>0.62935150854111099</v>
      </c>
      <c r="S7" s="6">
        <v>0.76336154311862303</v>
      </c>
      <c r="T7" s="6">
        <v>0.92602855545698504</v>
      </c>
      <c r="U7" s="6">
        <v>0.96117560365139598</v>
      </c>
      <c r="V7" s="6">
        <v>0.92455606376043498</v>
      </c>
      <c r="W7" s="6">
        <v>0.96690074802658099</v>
      </c>
      <c r="X7" s="6">
        <v>0.73852202371287601</v>
      </c>
      <c r="Y7" s="6">
        <v>1.0323668593277999</v>
      </c>
      <c r="Z7" s="6">
        <v>0.59269211735952998</v>
      </c>
      <c r="AA7" s="6">
        <v>0.613381013754981</v>
      </c>
      <c r="AB7" s="6">
        <v>0.75065587264640499</v>
      </c>
      <c r="AC7" s="6">
        <v>0.90743767083567695</v>
      </c>
      <c r="AD7" s="6">
        <v>1.0259518290104099</v>
      </c>
      <c r="AE7" s="6">
        <v>1.0045542921097199</v>
      </c>
      <c r="AF7" s="6">
        <v>1.0712222213087399</v>
      </c>
      <c r="AG7" s="6">
        <v>1.05427968546314</v>
      </c>
      <c r="AH7" s="6">
        <v>1.04106081329342</v>
      </c>
      <c r="AJ7" s="17">
        <f t="shared" si="0"/>
        <v>-2.6128343190729382</v>
      </c>
      <c r="AK7" s="17">
        <f t="shared" si="1"/>
        <v>-10.451337276291753</v>
      </c>
    </row>
    <row r="8" spans="1:39" x14ac:dyDescent="0.25">
      <c r="A8" t="s">
        <v>13</v>
      </c>
      <c r="B8" s="6">
        <v>0.889601194180348</v>
      </c>
      <c r="C8" s="6">
        <v>0.91416213182241002</v>
      </c>
      <c r="D8" s="6">
        <v>1.05929697157786</v>
      </c>
      <c r="E8" s="6">
        <v>0.98513183061249898</v>
      </c>
      <c r="F8" s="6">
        <v>1.01947194928944</v>
      </c>
      <c r="G8" s="6">
        <v>0.98331620991594804</v>
      </c>
      <c r="H8" s="6">
        <v>1.0268104603288699</v>
      </c>
      <c r="I8" s="6">
        <v>1.00605696229629</v>
      </c>
      <c r="J8" s="6">
        <v>0.95976871662681396</v>
      </c>
      <c r="K8" s="6">
        <v>0.98671085968183703</v>
      </c>
      <c r="L8" s="6">
        <v>1.02296208443616</v>
      </c>
      <c r="M8" s="6">
        <v>1.1467106292315199</v>
      </c>
      <c r="N8" s="6">
        <v>0.95170555771131804</v>
      </c>
      <c r="O8" s="6">
        <v>0.93620020076903099</v>
      </c>
      <c r="P8" s="6">
        <v>0.92099002078038605</v>
      </c>
      <c r="Q8" s="6">
        <v>0.57609151574588002</v>
      </c>
      <c r="R8" s="6">
        <v>0.69409683567635705</v>
      </c>
      <c r="S8" s="6">
        <v>0.93430795042898396</v>
      </c>
      <c r="T8" s="6">
        <v>1.0239966348479299</v>
      </c>
      <c r="U8" s="6">
        <v>1.0353505712980999</v>
      </c>
      <c r="V8" s="6">
        <v>0.99161380928176002</v>
      </c>
      <c r="W8" s="6">
        <v>1.00423981138112</v>
      </c>
      <c r="X8" s="6">
        <v>0.79700246966500699</v>
      </c>
      <c r="Y8" s="6">
        <v>1.1150320081859599</v>
      </c>
      <c r="Z8" s="6">
        <v>0.67178664872263105</v>
      </c>
      <c r="AA8" s="6">
        <v>0.70264048715140603</v>
      </c>
      <c r="AB8" s="6">
        <v>0.85895890945386699</v>
      </c>
      <c r="AC8" s="6">
        <v>1.0354032666526101</v>
      </c>
      <c r="AD8" s="6">
        <v>1.14133779163057</v>
      </c>
      <c r="AE8" s="6">
        <v>1.0715439556150199</v>
      </c>
      <c r="AF8" s="6">
        <v>1.1841295738579101</v>
      </c>
      <c r="AG8" s="6">
        <v>1.1277060875887599</v>
      </c>
      <c r="AH8" s="6">
        <v>1.09036445618179</v>
      </c>
      <c r="AJ8" s="17">
        <f t="shared" si="0"/>
        <v>-1.0234071958539559</v>
      </c>
      <c r="AK8" s="17">
        <f t="shared" si="1"/>
        <v>-4.0936287834158236</v>
      </c>
    </row>
    <row r="9" spans="1:39" x14ac:dyDescent="0.25">
      <c r="A9" t="s">
        <v>14</v>
      </c>
      <c r="B9" s="6">
        <v>0.81150540919018999</v>
      </c>
      <c r="C9" s="6">
        <v>0.83043809454914297</v>
      </c>
      <c r="D9" s="6">
        <v>1.0049216185383101</v>
      </c>
      <c r="E9" s="6">
        <v>1.02491522638458</v>
      </c>
      <c r="F9" s="6">
        <v>1.04228305652012</v>
      </c>
      <c r="G9" s="6">
        <v>0.96409083523986205</v>
      </c>
      <c r="H9" s="6">
        <v>1.0496755027972999</v>
      </c>
      <c r="I9" s="6">
        <v>1.1355866369455101</v>
      </c>
      <c r="J9" s="6">
        <v>0.96713062075748901</v>
      </c>
      <c r="K9" s="6">
        <v>1.046606929622</v>
      </c>
      <c r="L9" s="6">
        <v>1.02307649260255</v>
      </c>
      <c r="M9" s="6">
        <v>1.0997695768529601</v>
      </c>
      <c r="N9" s="6">
        <v>0.86864196001139504</v>
      </c>
      <c r="O9" s="6">
        <v>0.87141367242123902</v>
      </c>
      <c r="P9" s="6">
        <v>0.89299006234737499</v>
      </c>
      <c r="Q9" s="6">
        <v>0.57635574483321395</v>
      </c>
      <c r="R9" s="6">
        <v>0.71405766802558501</v>
      </c>
      <c r="S9" s="6">
        <v>0.85547880166842005</v>
      </c>
      <c r="T9" s="6">
        <v>1.1001054115314299</v>
      </c>
      <c r="U9" s="6">
        <v>1.21804772554881</v>
      </c>
      <c r="V9" s="6">
        <v>1.1141572163398199</v>
      </c>
      <c r="W9" s="6">
        <v>1.0870165968566401</v>
      </c>
      <c r="X9" s="6">
        <v>0.82742262467465</v>
      </c>
      <c r="Y9" s="6">
        <v>1.0858436868210699</v>
      </c>
      <c r="Z9" s="6">
        <v>0.66954346196440995</v>
      </c>
      <c r="AA9" s="6">
        <v>0.68566121701105998</v>
      </c>
      <c r="AB9" s="6">
        <v>0.830909329848038</v>
      </c>
      <c r="AC9" s="6">
        <v>1.0295846902356101</v>
      </c>
      <c r="AD9" s="6">
        <v>1.18062847537783</v>
      </c>
      <c r="AE9" s="6">
        <v>1.2287218810781</v>
      </c>
      <c r="AF9" s="6">
        <v>1.3684817021598701</v>
      </c>
      <c r="AG9" s="6">
        <v>1.3699445198972</v>
      </c>
      <c r="AH9" s="6">
        <v>1.21088210638352</v>
      </c>
      <c r="AJ9" s="17">
        <f t="shared" si="0"/>
        <v>4.5832922602649262E-2</v>
      </c>
      <c r="AK9" s="17">
        <f t="shared" si="1"/>
        <v>0.18333169041059705</v>
      </c>
    </row>
    <row r="10" spans="1:39" x14ac:dyDescent="0.25">
      <c r="A10" t="s">
        <v>15</v>
      </c>
      <c r="B10" s="6">
        <v>0.83805925490538602</v>
      </c>
      <c r="C10" s="6">
        <v>0.841474378945544</v>
      </c>
      <c r="D10" s="6">
        <v>1.04134323172827</v>
      </c>
      <c r="E10" s="6">
        <v>0.99647887826700998</v>
      </c>
      <c r="F10" s="6">
        <v>1.0400337378943001</v>
      </c>
      <c r="G10" s="6">
        <v>1.0159103977275801</v>
      </c>
      <c r="H10" s="6">
        <v>1.04942382917446</v>
      </c>
      <c r="I10" s="6">
        <v>1.09777652650594</v>
      </c>
      <c r="J10" s="6">
        <v>0.969611861093579</v>
      </c>
      <c r="K10" s="6">
        <v>1.0080341411808</v>
      </c>
      <c r="L10" s="6">
        <v>1.0075321277698901</v>
      </c>
      <c r="M10" s="6">
        <v>1.09432163480724</v>
      </c>
      <c r="N10" s="6">
        <v>0.88453857209826403</v>
      </c>
      <c r="O10" s="6">
        <v>0.91716602698928495</v>
      </c>
      <c r="P10" s="6">
        <v>0.85843589786319296</v>
      </c>
      <c r="Q10" s="6">
        <v>0.457530828456297</v>
      </c>
      <c r="R10" s="6">
        <v>0.60294679846187205</v>
      </c>
      <c r="S10" s="6">
        <v>0.77050648272031297</v>
      </c>
      <c r="T10" s="6">
        <v>0.98622414977783701</v>
      </c>
      <c r="U10" s="6">
        <v>1.0778770336190699</v>
      </c>
      <c r="V10" s="6">
        <v>1.0268082568174099</v>
      </c>
      <c r="W10" s="6">
        <v>1.00523275420078</v>
      </c>
      <c r="X10" s="6">
        <v>0.71292816017461902</v>
      </c>
      <c r="Y10" s="6">
        <v>1.03909753670742</v>
      </c>
      <c r="Z10" s="6">
        <v>0.55678939674269601</v>
      </c>
      <c r="AA10" s="6">
        <v>0.57879493658121905</v>
      </c>
      <c r="AB10" s="6">
        <v>0.721756089841608</v>
      </c>
      <c r="AC10" s="6">
        <v>0.90727793517376198</v>
      </c>
      <c r="AD10" s="6">
        <v>1.02380251203733</v>
      </c>
      <c r="AE10" s="6">
        <v>1.0583435120970599</v>
      </c>
      <c r="AF10" s="6">
        <v>1.1548574804359699</v>
      </c>
      <c r="AG10" s="6">
        <v>1.15907174710425</v>
      </c>
      <c r="AH10" s="6">
        <v>1.06962641226399</v>
      </c>
      <c r="AJ10" s="17">
        <f t="shared" si="0"/>
        <v>-2.2320920789233014</v>
      </c>
      <c r="AK10" s="17">
        <f t="shared" si="1"/>
        <v>-8.9283683156932057</v>
      </c>
    </row>
    <row r="11" spans="1:39" x14ac:dyDescent="0.25">
      <c r="A11" t="s">
        <v>16</v>
      </c>
      <c r="B11" s="6">
        <v>0.85178598806668704</v>
      </c>
      <c r="C11" s="6">
        <v>0.85791065265139899</v>
      </c>
      <c r="D11" s="6">
        <v>1.0236053875754301</v>
      </c>
      <c r="E11" s="6">
        <v>1.0083017501062299</v>
      </c>
      <c r="F11" s="6">
        <v>1.0226687325953201</v>
      </c>
      <c r="G11" s="6">
        <v>0.98956629746566005</v>
      </c>
      <c r="H11" s="6">
        <v>1.0298014031384399</v>
      </c>
      <c r="I11" s="6">
        <v>1.04106613252352</v>
      </c>
      <c r="J11" s="6">
        <v>0.95809224327935605</v>
      </c>
      <c r="K11" s="6">
        <v>1.0161834223830699</v>
      </c>
      <c r="L11" s="6">
        <v>1.0395965577283901</v>
      </c>
      <c r="M11" s="6">
        <v>1.1614214324865</v>
      </c>
      <c r="N11" s="6">
        <v>0.95128582209201795</v>
      </c>
      <c r="O11" s="6">
        <v>0.95518663506752799</v>
      </c>
      <c r="P11" s="6">
        <v>0.98037975336285299</v>
      </c>
      <c r="Q11" s="6">
        <v>0.67540717465348399</v>
      </c>
      <c r="R11" s="6">
        <v>0.83048321307937301</v>
      </c>
      <c r="S11" s="6">
        <v>0.96838706705289201</v>
      </c>
      <c r="T11" s="6">
        <v>1.1049274827630999</v>
      </c>
      <c r="U11" s="6">
        <v>1.10773738941526</v>
      </c>
      <c r="V11" s="6">
        <v>1.0604054527975</v>
      </c>
      <c r="W11" s="6">
        <v>1.1096641829446801</v>
      </c>
      <c r="X11" s="6">
        <v>0.90022236427432201</v>
      </c>
      <c r="Y11" s="6">
        <v>1.1747385685120599</v>
      </c>
      <c r="Z11" s="6">
        <v>0.79845404654716701</v>
      </c>
      <c r="AA11" s="6">
        <v>0.78714311683983196</v>
      </c>
      <c r="AB11" s="6">
        <v>0.97655905055259595</v>
      </c>
      <c r="AC11" s="6">
        <v>1.11226022818026</v>
      </c>
      <c r="AD11" s="6">
        <v>1.18929712135206</v>
      </c>
      <c r="AE11" s="6">
        <v>1.1906909721675401</v>
      </c>
      <c r="AF11" s="6">
        <v>1.2331628097496301</v>
      </c>
      <c r="AG11" s="6">
        <v>1.1809002925832599</v>
      </c>
      <c r="AH11" s="6">
        <v>1.1479177520777899</v>
      </c>
      <c r="AJ11" s="17">
        <f t="shared" si="0"/>
        <v>0.52873803890565796</v>
      </c>
      <c r="AK11" s="17">
        <f t="shared" si="1"/>
        <v>2.1149521556226318</v>
      </c>
    </row>
    <row r="12" spans="1:39" x14ac:dyDescent="0.25">
      <c r="A12" t="s">
        <v>17</v>
      </c>
      <c r="B12" s="6">
        <v>0.83250868165327896</v>
      </c>
      <c r="C12" s="6">
        <v>0.88599532658817104</v>
      </c>
      <c r="D12" s="6">
        <v>1.0238180566572199</v>
      </c>
      <c r="E12" s="6">
        <v>1.00613363939944</v>
      </c>
      <c r="F12" s="6">
        <v>1.0378787640386999</v>
      </c>
      <c r="G12" s="6">
        <v>0.99180483209122805</v>
      </c>
      <c r="H12" s="6">
        <v>1.0334660422492301</v>
      </c>
      <c r="I12" s="6">
        <v>1.06581444275898</v>
      </c>
      <c r="J12" s="6">
        <v>0.95477721630478596</v>
      </c>
      <c r="K12" s="6">
        <v>1.0115581185455</v>
      </c>
      <c r="L12" s="6">
        <v>1.01260177138799</v>
      </c>
      <c r="M12" s="6">
        <v>1.1436431083254801</v>
      </c>
      <c r="N12" s="6">
        <v>0.88264382170942901</v>
      </c>
      <c r="O12" s="6">
        <v>0.90499512321416398</v>
      </c>
      <c r="P12" s="6">
        <v>0.81115328614855498</v>
      </c>
      <c r="Q12" s="6">
        <v>0.434024598056445</v>
      </c>
      <c r="R12" s="6">
        <v>0.53650789095880502</v>
      </c>
      <c r="S12" s="6">
        <v>0.66882484071926696</v>
      </c>
      <c r="T12" s="6">
        <v>0.89880058814123298</v>
      </c>
      <c r="U12" s="6">
        <v>1.02659461040704</v>
      </c>
      <c r="V12" s="6">
        <v>0.96633535981188601</v>
      </c>
      <c r="W12" s="6">
        <v>0.97082128334298501</v>
      </c>
      <c r="X12" s="6">
        <v>0.64747575926327905</v>
      </c>
      <c r="Y12" s="6">
        <v>0.95256796752608697</v>
      </c>
      <c r="Z12" s="6">
        <v>0.50584281020712496</v>
      </c>
      <c r="AA12" s="6">
        <v>0.51547368944257599</v>
      </c>
      <c r="AB12" s="6">
        <v>0.64174422427934097</v>
      </c>
      <c r="AC12" s="6">
        <v>0.83761760269496099</v>
      </c>
      <c r="AD12" s="6">
        <v>1.0030838550022201</v>
      </c>
      <c r="AE12" s="6">
        <v>1.0369730049986301</v>
      </c>
      <c r="AF12" s="6">
        <v>1.1156990084020999</v>
      </c>
      <c r="AG12" s="6">
        <v>1.16391873921595</v>
      </c>
      <c r="AH12" s="6">
        <v>1.03952821412029</v>
      </c>
      <c r="AJ12" s="17">
        <f t="shared" si="0"/>
        <v>-3.2270126672612243</v>
      </c>
      <c r="AK12" s="17">
        <f t="shared" si="1"/>
        <v>-12.908050669044897</v>
      </c>
    </row>
    <row r="13" spans="1:39" x14ac:dyDescent="0.25">
      <c r="A13" t="s">
        <v>18</v>
      </c>
      <c r="B13" s="6">
        <v>0.86471428352610702</v>
      </c>
      <c r="C13" s="6">
        <v>0.87357131274324196</v>
      </c>
      <c r="D13" s="6">
        <v>1.0579244128361001</v>
      </c>
      <c r="E13" s="6">
        <v>0.98031802068234497</v>
      </c>
      <c r="F13" s="6">
        <v>1.02231546432562</v>
      </c>
      <c r="G13" s="6">
        <v>0.97673040012008105</v>
      </c>
      <c r="H13" s="6">
        <v>0.99470824357117205</v>
      </c>
      <c r="I13" s="6">
        <v>1.00567619747877</v>
      </c>
      <c r="J13" s="6">
        <v>0.969996194115893</v>
      </c>
      <c r="K13" s="6">
        <v>1.0294438402893</v>
      </c>
      <c r="L13" s="6">
        <v>1.05629012253042</v>
      </c>
      <c r="M13" s="6">
        <v>1.1683115077809501</v>
      </c>
      <c r="N13" s="6">
        <v>0.92349235836681498</v>
      </c>
      <c r="O13" s="6">
        <v>0.94782097504337204</v>
      </c>
      <c r="P13" s="6">
        <v>0.86106766760001396</v>
      </c>
      <c r="Q13" s="6">
        <v>0.48295225176490397</v>
      </c>
      <c r="R13" s="6">
        <v>0.60303173056166304</v>
      </c>
      <c r="S13" s="6">
        <v>0.75181059030304398</v>
      </c>
      <c r="T13" s="6">
        <v>0.91717035951329295</v>
      </c>
      <c r="U13" s="6">
        <v>0.95061738544192997</v>
      </c>
      <c r="V13" s="6">
        <v>0.93290555044884904</v>
      </c>
      <c r="W13" s="6">
        <v>0.99145057148040105</v>
      </c>
      <c r="X13" s="6">
        <v>0.71775746139519603</v>
      </c>
      <c r="Y13" s="6">
        <v>0.99442078979813597</v>
      </c>
      <c r="Z13" s="6">
        <v>0.59105183410704298</v>
      </c>
      <c r="AA13" s="6">
        <v>0.58417044131016704</v>
      </c>
      <c r="AB13" s="6">
        <v>0.72082009706321404</v>
      </c>
      <c r="AC13" s="6">
        <v>0.89665425894253203</v>
      </c>
      <c r="AD13" s="6">
        <v>1.0113943812844399</v>
      </c>
      <c r="AE13" s="6">
        <v>0.98539178777883596</v>
      </c>
      <c r="AF13" s="6">
        <v>1.0286086073732299</v>
      </c>
      <c r="AG13" s="6">
        <v>1.0221651425845899</v>
      </c>
      <c r="AH13" s="6">
        <v>1.01727209111691</v>
      </c>
      <c r="AJ13" s="17">
        <f t="shared" si="0"/>
        <v>-2.9392870001316069</v>
      </c>
      <c r="AK13" s="17">
        <f t="shared" si="1"/>
        <v>-11.757148000526428</v>
      </c>
    </row>
    <row r="14" spans="1:39" x14ac:dyDescent="0.25">
      <c r="A14" t="s">
        <v>19</v>
      </c>
      <c r="B14" s="6">
        <v>0.87488213026834405</v>
      </c>
      <c r="C14" s="6">
        <v>0.90746518329365999</v>
      </c>
      <c r="D14" s="6">
        <v>1.04698430860911</v>
      </c>
      <c r="E14" s="6">
        <v>1.01073364368424</v>
      </c>
      <c r="F14" s="6">
        <v>1.0053851689635001</v>
      </c>
      <c r="G14" s="6">
        <v>1.0175840644760801</v>
      </c>
      <c r="H14" s="6">
        <v>0.98305287821329901</v>
      </c>
      <c r="I14" s="6">
        <v>1.0546643888196801</v>
      </c>
      <c r="J14" s="6">
        <v>0.96967743460945699</v>
      </c>
      <c r="K14" s="6">
        <v>0.993568070636206</v>
      </c>
      <c r="L14" s="6">
        <v>1.04550101584283</v>
      </c>
      <c r="M14" s="6">
        <v>1.0905017125835901</v>
      </c>
      <c r="N14" s="6">
        <v>0.96691255134798604</v>
      </c>
      <c r="O14" s="6">
        <v>0.95502641375631703</v>
      </c>
      <c r="P14" s="6">
        <v>0.900719073234164</v>
      </c>
      <c r="Q14" s="6">
        <v>0.53792551942118605</v>
      </c>
      <c r="R14" s="6">
        <v>0.66033986236393605</v>
      </c>
      <c r="S14" s="6">
        <v>0.83820664356383701</v>
      </c>
      <c r="T14" s="6">
        <v>0.98075247390811404</v>
      </c>
      <c r="U14" s="6">
        <v>1.0334170403007401</v>
      </c>
      <c r="V14" s="6">
        <v>0.99917988663913804</v>
      </c>
      <c r="W14" s="6">
        <v>1.00801385040505</v>
      </c>
      <c r="X14" s="6">
        <v>0.75798509238662304</v>
      </c>
      <c r="Y14" s="6">
        <v>1.05383542362478</v>
      </c>
      <c r="Z14" s="6">
        <v>0.59714855811628098</v>
      </c>
      <c r="AA14" s="6">
        <v>0.64580660463036199</v>
      </c>
      <c r="AB14" s="6">
        <v>0.76277189681382296</v>
      </c>
      <c r="AC14" s="6">
        <v>1.0252637241195099</v>
      </c>
      <c r="AD14" s="6">
        <v>1.1197344356076</v>
      </c>
      <c r="AE14" s="6">
        <v>1.0652776252365099</v>
      </c>
      <c r="AF14" s="6">
        <v>1.1377585993487001</v>
      </c>
      <c r="AG14" s="6">
        <v>1.09376895176915</v>
      </c>
      <c r="AH14" s="6">
        <v>1.08137893297737</v>
      </c>
      <c r="AJ14" s="17">
        <f t="shared" si="0"/>
        <v>-1.7007158055331253</v>
      </c>
      <c r="AK14" s="17">
        <f t="shared" si="1"/>
        <v>-6.8028632221325012</v>
      </c>
    </row>
    <row r="15" spans="1:39" x14ac:dyDescent="0.25">
      <c r="A15" t="s">
        <v>20</v>
      </c>
      <c r="B15" s="6">
        <v>0.87196252502911897</v>
      </c>
      <c r="C15" s="6">
        <v>0.88521752731144698</v>
      </c>
      <c r="D15" s="6">
        <v>1.0269976077374401</v>
      </c>
      <c r="E15" s="6">
        <v>0.96428979106771195</v>
      </c>
      <c r="F15" s="6">
        <v>1.03088556434655</v>
      </c>
      <c r="G15" s="6">
        <v>1.0007045213563099</v>
      </c>
      <c r="H15" s="6">
        <v>0.99139321038369899</v>
      </c>
      <c r="I15" s="6">
        <v>0.98133860582841603</v>
      </c>
      <c r="J15" s="6">
        <v>0.94877278807521803</v>
      </c>
      <c r="K15" s="6">
        <v>1.01198453674782</v>
      </c>
      <c r="L15" s="6">
        <v>1.07134505318772</v>
      </c>
      <c r="M15" s="6">
        <v>1.21510826892855</v>
      </c>
      <c r="N15" s="6">
        <v>0.909881217725512</v>
      </c>
      <c r="O15" s="6">
        <v>0.92700626867365099</v>
      </c>
      <c r="P15" s="6">
        <v>0.79916512944493701</v>
      </c>
      <c r="Q15" s="6">
        <v>0.37038454318900499</v>
      </c>
      <c r="R15" s="6">
        <v>0.446947702003404</v>
      </c>
      <c r="S15" s="6">
        <v>0.60441872574083599</v>
      </c>
      <c r="T15" s="6">
        <v>0.79982960329104302</v>
      </c>
      <c r="U15" s="6">
        <v>0.86098728148443904</v>
      </c>
      <c r="V15" s="6">
        <v>0.84791587309981598</v>
      </c>
      <c r="W15" s="6">
        <v>0.92366610943359695</v>
      </c>
      <c r="X15" s="6">
        <v>0.58017023416024105</v>
      </c>
      <c r="Y15" s="6">
        <v>0.95155267795022203</v>
      </c>
      <c r="Z15" s="6">
        <v>0.43746683924734903</v>
      </c>
      <c r="AA15" s="6">
        <v>0.431295183113657</v>
      </c>
      <c r="AB15" s="6">
        <v>0.56175557742633997</v>
      </c>
      <c r="AC15" s="6">
        <v>0.77301576335364697</v>
      </c>
      <c r="AD15" s="6">
        <v>0.91140125410652095</v>
      </c>
      <c r="AE15" s="6">
        <v>0.95058012911225398</v>
      </c>
      <c r="AF15" s="6">
        <v>0.97302192029604395</v>
      </c>
      <c r="AG15" s="6">
        <v>0.98647516724852702</v>
      </c>
      <c r="AH15" s="6">
        <v>0.91921413556417797</v>
      </c>
      <c r="AJ15" s="17">
        <f t="shared" si="0"/>
        <v>-4.8707361507339453</v>
      </c>
      <c r="AK15" s="17">
        <f t="shared" si="1"/>
        <v>-19.482944602935781</v>
      </c>
    </row>
    <row r="16" spans="1:39" x14ac:dyDescent="0.25">
      <c r="A16" t="s">
        <v>21</v>
      </c>
      <c r="B16" s="6">
        <v>0.84689721573340204</v>
      </c>
      <c r="C16" s="6">
        <v>0.85861440665835198</v>
      </c>
      <c r="D16" s="6">
        <v>1.0189450296467699</v>
      </c>
      <c r="E16" s="6">
        <v>0.98020837319031995</v>
      </c>
      <c r="F16" s="6">
        <v>1.03289971232984</v>
      </c>
      <c r="G16" s="6">
        <v>0.98135544067373204</v>
      </c>
      <c r="H16" s="6">
        <v>0.99853433408869696</v>
      </c>
      <c r="I16" s="6">
        <v>1.01675248238448</v>
      </c>
      <c r="J16" s="6">
        <v>0.94564398413403805</v>
      </c>
      <c r="K16" s="6">
        <v>1.0127533422586099</v>
      </c>
      <c r="L16" s="6">
        <v>1.0831463235736001</v>
      </c>
      <c r="M16" s="6">
        <v>1.2242493553281599</v>
      </c>
      <c r="N16" s="6">
        <v>0.90034300172424797</v>
      </c>
      <c r="O16" s="6">
        <v>0.92170399204558995</v>
      </c>
      <c r="P16" s="6">
        <v>0.83250037382123498</v>
      </c>
      <c r="Q16" s="6">
        <v>0.457262078906156</v>
      </c>
      <c r="R16" s="6">
        <v>0.56779202969154297</v>
      </c>
      <c r="S16" s="6">
        <v>0.64705299427238105</v>
      </c>
      <c r="T16" s="6">
        <v>0.85987942156293995</v>
      </c>
      <c r="U16" s="6">
        <v>0.94563977333665905</v>
      </c>
      <c r="V16" s="6">
        <v>0.89278841761306604</v>
      </c>
      <c r="W16" s="6">
        <v>0.78414403690716905</v>
      </c>
      <c r="X16" s="6">
        <v>0.90230169300990903</v>
      </c>
      <c r="Y16" s="6">
        <v>0.91265720143843998</v>
      </c>
      <c r="Z16" s="6">
        <v>0.50211893529850204</v>
      </c>
      <c r="AA16" s="6">
        <v>0.51383893391454105</v>
      </c>
      <c r="AB16" s="6">
        <v>0.67041287657486803</v>
      </c>
      <c r="AC16" s="6">
        <v>0.86198563195460198</v>
      </c>
      <c r="AD16" s="6">
        <v>0.98441771017075297</v>
      </c>
      <c r="AE16" s="6">
        <v>1.01416256625423</v>
      </c>
      <c r="AF16" s="6">
        <v>1.03389385157726</v>
      </c>
      <c r="AG16" s="6">
        <v>1.0617363206352901</v>
      </c>
      <c r="AH16" s="6">
        <v>1.02962505408672</v>
      </c>
      <c r="AJ16" s="17">
        <f t="shared" si="0"/>
        <v>-3.525790098973733</v>
      </c>
      <c r="AK16" s="17">
        <f t="shared" si="1"/>
        <v>-14.103160395894932</v>
      </c>
    </row>
    <row r="17" spans="1:37" x14ac:dyDescent="0.25">
      <c r="A17" t="s">
        <v>22</v>
      </c>
      <c r="B17" s="6">
        <v>0.86178337358750901</v>
      </c>
      <c r="C17" s="6">
        <v>0.86522798592658301</v>
      </c>
      <c r="D17" s="6">
        <v>1.01837987609389</v>
      </c>
      <c r="E17" s="6">
        <v>0.98960531649796901</v>
      </c>
      <c r="F17" s="6">
        <v>1.0163819734520001</v>
      </c>
      <c r="G17" s="6">
        <v>0.99100543873563696</v>
      </c>
      <c r="H17" s="6">
        <v>1.0433063890331</v>
      </c>
      <c r="I17" s="6">
        <v>1.0338388623354999</v>
      </c>
      <c r="J17" s="6">
        <v>0.97919975355213595</v>
      </c>
      <c r="K17" s="6">
        <v>1.0164431723885401</v>
      </c>
      <c r="L17" s="6">
        <v>1.0576421381610099</v>
      </c>
      <c r="M17" s="6">
        <v>1.12718572023613</v>
      </c>
      <c r="N17" s="6">
        <v>0.91260101452928699</v>
      </c>
      <c r="O17" s="6">
        <v>0.92969641410458304</v>
      </c>
      <c r="P17" s="6">
        <v>0.88407713146670097</v>
      </c>
      <c r="Q17" s="6">
        <v>0.55806841850960898</v>
      </c>
      <c r="R17" s="6">
        <v>0.69324232542501596</v>
      </c>
      <c r="S17" s="6">
        <v>0.80805467464457803</v>
      </c>
      <c r="T17" s="6">
        <v>0.93769244633923698</v>
      </c>
      <c r="U17" s="6">
        <v>0.96623541511331101</v>
      </c>
      <c r="V17" s="6">
        <v>0.94208816542854401</v>
      </c>
      <c r="W17" s="6">
        <v>0.96193282588528795</v>
      </c>
      <c r="X17" s="6">
        <v>0.785469126538064</v>
      </c>
      <c r="Y17" s="6">
        <v>0.91104251956083304</v>
      </c>
      <c r="Z17" s="6">
        <v>0.60436235007140404</v>
      </c>
      <c r="AA17" s="6">
        <v>0.61674893477348602</v>
      </c>
      <c r="AB17" s="6">
        <v>0.77454760505623399</v>
      </c>
      <c r="AC17" s="6">
        <v>0.875668287645886</v>
      </c>
      <c r="AD17" s="6">
        <v>0.96735425609263503</v>
      </c>
      <c r="AE17" s="6">
        <v>0.94990192705333698</v>
      </c>
      <c r="AF17" s="6">
        <v>1.0069510997312401</v>
      </c>
      <c r="AG17" s="6">
        <v>0.97793903323102604</v>
      </c>
      <c r="AH17" s="6">
        <v>0.98164893808623199</v>
      </c>
      <c r="AJ17" s="17">
        <f t="shared" si="0"/>
        <v>-2.7969745193473337</v>
      </c>
      <c r="AK17" s="17">
        <f t="shared" si="1"/>
        <v>-11.187898077389335</v>
      </c>
    </row>
    <row r="18" spans="1:37" x14ac:dyDescent="0.25">
      <c r="A18" t="s">
        <v>23</v>
      </c>
      <c r="B18" s="6">
        <v>0.85096144150977504</v>
      </c>
      <c r="C18" s="6">
        <v>0.89628340934012496</v>
      </c>
      <c r="D18" s="6">
        <v>1.0444910779213199</v>
      </c>
      <c r="E18" s="6">
        <v>0.98124860201533604</v>
      </c>
      <c r="F18" s="6">
        <v>1.0273223950805701</v>
      </c>
      <c r="G18" s="6">
        <v>0.97637270267336895</v>
      </c>
      <c r="H18" s="6">
        <v>0.99055658880814201</v>
      </c>
      <c r="I18" s="6">
        <v>0.99063916171517297</v>
      </c>
      <c r="J18" s="6">
        <v>0.97860167468979198</v>
      </c>
      <c r="K18" s="6">
        <v>1.0293338763833799</v>
      </c>
      <c r="L18" s="6">
        <v>1.06471387161415</v>
      </c>
      <c r="M18" s="6">
        <v>1.16947519824886</v>
      </c>
      <c r="N18" s="6">
        <v>0.92959570725916496</v>
      </c>
      <c r="O18" s="6">
        <v>0.96369289661927904</v>
      </c>
      <c r="P18" s="6">
        <v>0.92800786995945295</v>
      </c>
      <c r="Q18" s="6">
        <v>0.56432686756771699</v>
      </c>
      <c r="R18" s="6">
        <v>0.70877798302870798</v>
      </c>
      <c r="S18" s="6">
        <v>0.84881174692351902</v>
      </c>
      <c r="T18" s="6">
        <v>0.96417321775212494</v>
      </c>
      <c r="U18" s="6">
        <v>0.98782711163160797</v>
      </c>
      <c r="V18" s="6">
        <v>0.96881992313380905</v>
      </c>
      <c r="W18" s="6">
        <v>1.0014079201203001</v>
      </c>
      <c r="X18" s="6">
        <v>0.80239463249256804</v>
      </c>
      <c r="Y18" s="6">
        <v>1.07253350331511</v>
      </c>
      <c r="Z18" s="6">
        <v>0.64511961686638397</v>
      </c>
      <c r="AA18" s="6">
        <v>0.66316412801855995</v>
      </c>
      <c r="AB18" s="6">
        <v>0.83043761584255904</v>
      </c>
      <c r="AC18" s="6">
        <v>0.98524514316592304</v>
      </c>
      <c r="AD18" s="6">
        <v>1.0820320229292699</v>
      </c>
      <c r="AE18" s="6">
        <v>1.02750548771734</v>
      </c>
      <c r="AF18" s="6">
        <v>1.0873483933419601</v>
      </c>
      <c r="AG18" s="6">
        <v>1.05748895359594</v>
      </c>
      <c r="AH18" s="6">
        <v>1.0520130968588499</v>
      </c>
      <c r="AJ18" s="17">
        <f t="shared" si="0"/>
        <v>-1.7225647657382943</v>
      </c>
      <c r="AK18" s="17">
        <f t="shared" si="1"/>
        <v>-6.8902590629531772</v>
      </c>
    </row>
    <row r="19" spans="1:37" x14ac:dyDescent="0.25">
      <c r="A19" t="s">
        <v>24</v>
      </c>
      <c r="B19" s="6">
        <v>0.87836136373568896</v>
      </c>
      <c r="C19" s="6">
        <v>0.88582543898862298</v>
      </c>
      <c r="D19" s="6">
        <v>1.0360975856024299</v>
      </c>
      <c r="E19" s="6">
        <v>1.00595493323712</v>
      </c>
      <c r="F19" s="6">
        <v>1.0112216763939199</v>
      </c>
      <c r="G19" s="6">
        <v>1.0062459807493001</v>
      </c>
      <c r="H19" s="6">
        <v>1.0289902822454899</v>
      </c>
      <c r="I19" s="6">
        <v>1.0318696042123701</v>
      </c>
      <c r="J19" s="6">
        <v>0.97127804340339796</v>
      </c>
      <c r="K19" s="6">
        <v>0.99257182790290399</v>
      </c>
      <c r="L19" s="6">
        <v>1.01338862989297</v>
      </c>
      <c r="M19" s="6">
        <v>1.13819463363579</v>
      </c>
      <c r="N19" s="6">
        <v>0.86984422758102597</v>
      </c>
      <c r="O19" s="6">
        <v>0.88745822242978201</v>
      </c>
      <c r="P19" s="6">
        <v>0.80310806565249504</v>
      </c>
      <c r="Q19" s="6">
        <v>0.42121735627374901</v>
      </c>
      <c r="R19" s="6">
        <v>0.52725487314901298</v>
      </c>
      <c r="S19" s="6">
        <v>0.72729386306146904</v>
      </c>
      <c r="T19" s="6">
        <v>0.87394826429499095</v>
      </c>
      <c r="U19" s="6">
        <v>0.90964057639823004</v>
      </c>
      <c r="V19" s="6">
        <v>0.85983282282734297</v>
      </c>
      <c r="W19" s="6">
        <v>0.922605456439341</v>
      </c>
      <c r="X19" s="6">
        <v>0.68657880895011403</v>
      </c>
      <c r="Y19" s="6">
        <v>0.97611711628509101</v>
      </c>
      <c r="Z19" s="6">
        <v>0.50702818279323103</v>
      </c>
      <c r="AA19" s="6">
        <v>0.52997416991489898</v>
      </c>
      <c r="AB19" s="6">
        <v>0.67033438530301004</v>
      </c>
      <c r="AC19" s="6">
        <v>0.83336635193183795</v>
      </c>
      <c r="AD19" s="6">
        <v>0.96747464433294394</v>
      </c>
      <c r="AE19" s="6">
        <v>0.91074041648594795</v>
      </c>
      <c r="AF19" s="6">
        <v>0.94256722872995302</v>
      </c>
      <c r="AG19" s="6">
        <v>0.93341772322063399</v>
      </c>
      <c r="AH19" s="6">
        <v>0.93936368813499205</v>
      </c>
      <c r="AJ19" s="17">
        <f t="shared" si="0"/>
        <v>-4.0581360058207139</v>
      </c>
      <c r="AK19" s="17">
        <f t="shared" si="1"/>
        <v>-16.232544023282856</v>
      </c>
    </row>
    <row r="20" spans="1:37" x14ac:dyDescent="0.25">
      <c r="A20" t="s">
        <v>25</v>
      </c>
      <c r="B20" s="6">
        <v>0.85206710641944605</v>
      </c>
      <c r="C20" s="6">
        <v>0.86498478930566702</v>
      </c>
      <c r="D20" s="6">
        <v>1.0635809452774001</v>
      </c>
      <c r="E20" s="6">
        <v>0.99454492132521599</v>
      </c>
      <c r="F20" s="6">
        <v>1.03781834701223</v>
      </c>
      <c r="G20" s="6">
        <v>0.97966640289995799</v>
      </c>
      <c r="H20" s="6">
        <v>0.99665736514098902</v>
      </c>
      <c r="I20" s="6">
        <v>0.99763972841395798</v>
      </c>
      <c r="J20" s="6">
        <v>0.96469014157289001</v>
      </c>
      <c r="K20" s="6">
        <v>1.0217435888967501</v>
      </c>
      <c r="L20" s="6">
        <v>1.0478726284873401</v>
      </c>
      <c r="M20" s="6">
        <v>1.1787340352481399</v>
      </c>
      <c r="N20" s="6">
        <v>0.916179912384535</v>
      </c>
      <c r="O20" s="6">
        <v>0.93833877227315698</v>
      </c>
      <c r="P20" s="6">
        <v>0.87713033108111005</v>
      </c>
      <c r="Q20" s="6">
        <v>0.52118617765672604</v>
      </c>
      <c r="R20" s="6">
        <v>0.64943820810903596</v>
      </c>
      <c r="S20" s="6">
        <v>0.79659445451436195</v>
      </c>
      <c r="T20" s="6">
        <v>0.93381092505050001</v>
      </c>
      <c r="U20" s="6">
        <v>0.95983225265814898</v>
      </c>
      <c r="V20" s="6">
        <v>0.92464976247151598</v>
      </c>
      <c r="W20" s="6">
        <v>0.99448487345502801</v>
      </c>
      <c r="X20" s="6">
        <v>0.764461990190482</v>
      </c>
      <c r="Y20" s="6">
        <v>1.0815217034582201</v>
      </c>
      <c r="Z20" s="6">
        <v>0.603839010279134</v>
      </c>
      <c r="AA20" s="6">
        <v>0.63554361397905701</v>
      </c>
      <c r="AB20" s="6">
        <v>0.77609180224310303</v>
      </c>
      <c r="AC20" s="6">
        <v>0.93461463355477503</v>
      </c>
      <c r="AD20" s="6">
        <v>1.02364635912168</v>
      </c>
      <c r="AE20" s="6">
        <v>0.98368441994773104</v>
      </c>
      <c r="AF20" s="6">
        <v>1.0315244258437499</v>
      </c>
      <c r="AG20" s="6">
        <v>1.0267301177911199</v>
      </c>
      <c r="AH20" s="6">
        <v>0.99109502737542399</v>
      </c>
      <c r="AJ20" s="17">
        <f t="shared" si="0"/>
        <v>-2.4901199112191001</v>
      </c>
      <c r="AK20" s="17">
        <f t="shared" si="1"/>
        <v>-9.9604796448764006</v>
      </c>
    </row>
    <row r="21" spans="1:37" x14ac:dyDescent="0.25">
      <c r="A21" t="s">
        <v>26</v>
      </c>
      <c r="B21" s="6">
        <v>0.84099491206408705</v>
      </c>
      <c r="C21" s="6">
        <v>0.88691356330737603</v>
      </c>
      <c r="D21" s="6">
        <v>1.0462816127123</v>
      </c>
      <c r="E21" s="6">
        <v>0.99974573757476604</v>
      </c>
      <c r="F21" s="6">
        <v>1.03559821411659</v>
      </c>
      <c r="G21" s="6">
        <v>0.98395418695538395</v>
      </c>
      <c r="H21" s="6">
        <v>1.0195744260576101</v>
      </c>
      <c r="I21" s="6">
        <v>1.0367989310419401</v>
      </c>
      <c r="J21" s="6">
        <v>0.975647858743249</v>
      </c>
      <c r="K21" s="6">
        <v>1.0004645239672301</v>
      </c>
      <c r="L21" s="6">
        <v>1.0430316306429399</v>
      </c>
      <c r="M21" s="6">
        <v>1.13099440281652</v>
      </c>
      <c r="N21" s="6">
        <v>0.93597543441658104</v>
      </c>
      <c r="O21" s="6">
        <v>0.93873476745165896</v>
      </c>
      <c r="P21" s="6">
        <v>0.91862150176734902</v>
      </c>
      <c r="Q21" s="6">
        <v>0.59104630118238999</v>
      </c>
      <c r="R21" s="6">
        <v>0.74783820788444</v>
      </c>
      <c r="S21" s="6">
        <v>0.93430562263780703</v>
      </c>
      <c r="T21" s="6">
        <v>1.05515341100477</v>
      </c>
      <c r="U21" s="6">
        <v>1.102258829882</v>
      </c>
      <c r="V21" s="6">
        <v>1.0235607791749299</v>
      </c>
      <c r="W21" s="6">
        <v>1.0593790391540501</v>
      </c>
      <c r="X21" s="6">
        <v>0.83265050112073602</v>
      </c>
      <c r="Y21" s="6">
        <v>1.1346775022242701</v>
      </c>
      <c r="Z21" s="6">
        <v>0.72170746423457799</v>
      </c>
      <c r="AA21" s="6">
        <v>0.71521175326976905</v>
      </c>
      <c r="AB21" s="6">
        <v>0.87560344208824004</v>
      </c>
      <c r="AC21" s="6">
        <v>1.0639291612375601</v>
      </c>
      <c r="AD21" s="6">
        <v>1.17753821156497</v>
      </c>
      <c r="AE21" s="6">
        <v>1.12641217327208</v>
      </c>
      <c r="AF21" s="6">
        <v>1.15957956819643</v>
      </c>
      <c r="AG21" s="6">
        <v>1.1651360084814399</v>
      </c>
      <c r="AH21" s="6">
        <v>1.1171358175525501</v>
      </c>
      <c r="AJ21" s="17">
        <f t="shared" si="0"/>
        <v>-0.47825470406964143</v>
      </c>
      <c r="AK21" s="17">
        <f t="shared" si="1"/>
        <v>-1.9130188162785657</v>
      </c>
    </row>
    <row r="22" spans="1:37" x14ac:dyDescent="0.25">
      <c r="A22" t="s">
        <v>27</v>
      </c>
      <c r="B22" s="6">
        <v>0.83945036836973497</v>
      </c>
      <c r="C22" s="6">
        <v>0.86699037947168001</v>
      </c>
      <c r="D22" s="6">
        <v>1.032049779771</v>
      </c>
      <c r="E22" s="6">
        <v>0.98671312448176096</v>
      </c>
      <c r="F22" s="6">
        <v>0.99895523341419001</v>
      </c>
      <c r="G22" s="6">
        <v>0.98611696009610195</v>
      </c>
      <c r="H22" s="6">
        <v>0.98802663238773603</v>
      </c>
      <c r="I22" s="6">
        <v>1.0192844176664799</v>
      </c>
      <c r="J22" s="6">
        <v>1.00289814919278</v>
      </c>
      <c r="K22" s="6">
        <v>1.0070774287675099</v>
      </c>
      <c r="L22" s="6">
        <v>1.0517357956822799</v>
      </c>
      <c r="M22" s="6">
        <v>1.22070173069875</v>
      </c>
      <c r="N22" s="6">
        <v>0.89146247545711299</v>
      </c>
      <c r="O22" s="6">
        <v>0.92755172606665903</v>
      </c>
      <c r="P22" s="6">
        <v>0.89618993278569903</v>
      </c>
      <c r="Q22" s="6">
        <v>0.55581439174417702</v>
      </c>
      <c r="R22" s="6">
        <v>0.68111389680120504</v>
      </c>
      <c r="S22" s="6">
        <v>0.74920642056251896</v>
      </c>
      <c r="T22" s="6">
        <v>0.99035216483002597</v>
      </c>
      <c r="U22" s="6">
        <v>1.02845186788368</v>
      </c>
      <c r="V22" s="6">
        <v>1.01564884092218</v>
      </c>
      <c r="W22" s="6">
        <v>1.0453554097450199</v>
      </c>
      <c r="X22" s="6">
        <v>0.96576807310771295</v>
      </c>
      <c r="Y22" s="6">
        <v>1.12115021682116</v>
      </c>
      <c r="Z22" s="6">
        <v>0.60096908590898901</v>
      </c>
      <c r="AA22" s="6">
        <v>0.64434952984973604</v>
      </c>
      <c r="AB22" s="6">
        <v>0.79433063119340896</v>
      </c>
      <c r="AC22" s="6">
        <v>0.921074636101189</v>
      </c>
      <c r="AD22" s="6">
        <v>1.14035544175851</v>
      </c>
      <c r="AE22" s="6">
        <v>1.06976133150568</v>
      </c>
      <c r="AF22" s="6">
        <v>1.10321260189625</v>
      </c>
      <c r="AG22" s="6">
        <v>1.12282243688132</v>
      </c>
      <c r="AH22" s="6">
        <v>1.0994249945305301</v>
      </c>
      <c r="AJ22" s="17">
        <f t="shared" si="0"/>
        <v>-1.4546480951710095</v>
      </c>
      <c r="AK22" s="17">
        <f t="shared" si="1"/>
        <v>-5.8185923806840378</v>
      </c>
    </row>
    <row r="23" spans="1:37" x14ac:dyDescent="0.25">
      <c r="A23" t="s">
        <v>28</v>
      </c>
      <c r="B23" s="6">
        <v>0.84055519579363203</v>
      </c>
      <c r="C23" s="6">
        <v>0.86892500837528297</v>
      </c>
      <c r="D23" s="6">
        <v>1.0158429287638899</v>
      </c>
      <c r="E23" s="6">
        <v>0.97004681181262298</v>
      </c>
      <c r="F23" s="6">
        <v>0.99965248740757395</v>
      </c>
      <c r="G23" s="6">
        <v>0.97267789108355096</v>
      </c>
      <c r="H23" s="6">
        <v>0.96519323221811404</v>
      </c>
      <c r="I23" s="6">
        <v>1.09071475368574</v>
      </c>
      <c r="J23" s="6">
        <v>0.95760663126522605</v>
      </c>
      <c r="K23" s="6">
        <v>0.99779441937399205</v>
      </c>
      <c r="L23" s="6">
        <v>1.05882260761084</v>
      </c>
      <c r="M23" s="6">
        <v>1.2621680326095399</v>
      </c>
      <c r="N23" s="6">
        <v>0.89270720203863196</v>
      </c>
      <c r="O23" s="6">
        <v>0.91808539811327095</v>
      </c>
      <c r="P23" s="6">
        <v>0.81591725800993697</v>
      </c>
      <c r="Q23" s="6">
        <v>0.42756019134498702</v>
      </c>
      <c r="R23" s="6">
        <v>0.51277722559421601</v>
      </c>
      <c r="S23" s="6">
        <v>0.57609741393108505</v>
      </c>
      <c r="T23" s="6">
        <v>0.81649562293880595</v>
      </c>
      <c r="U23" s="6">
        <v>0.95246070268247596</v>
      </c>
      <c r="V23" s="6">
        <v>0.92595694628925895</v>
      </c>
      <c r="W23" s="6">
        <v>0.87280262368858996</v>
      </c>
      <c r="X23" s="6">
        <v>0.83475213925346503</v>
      </c>
      <c r="Y23" s="6">
        <v>0.94578830150136595</v>
      </c>
      <c r="Z23" s="6">
        <v>0.49951955287511102</v>
      </c>
      <c r="AA23" s="6">
        <v>0.51045900616161</v>
      </c>
      <c r="AB23" s="6">
        <v>0.63797643910169299</v>
      </c>
      <c r="AC23" s="6">
        <v>0.74895378855466099</v>
      </c>
      <c r="AD23" s="6">
        <v>1.01103361539132</v>
      </c>
      <c r="AE23" s="6">
        <v>1.0050005725828599</v>
      </c>
      <c r="AF23" s="6">
        <v>1.05113777049144</v>
      </c>
      <c r="AG23" s="6">
        <v>1.1043022289525599</v>
      </c>
      <c r="AH23" s="6">
        <v>1.0232151130060401</v>
      </c>
      <c r="AJ23" s="17">
        <f t="shared" si="0"/>
        <v>-3.7277934876485155</v>
      </c>
      <c r="AK23" s="17">
        <f t="shared" si="1"/>
        <v>-14.911173950594062</v>
      </c>
    </row>
    <row r="24" spans="1:37" x14ac:dyDescent="0.25">
      <c r="A24" t="s">
        <v>29</v>
      </c>
      <c r="B24" s="6">
        <v>0.85380649720242596</v>
      </c>
      <c r="C24" s="6">
        <v>0.86426723257094795</v>
      </c>
      <c r="D24" s="6">
        <v>1.0221176145170101</v>
      </c>
      <c r="E24" s="6">
        <v>0.96535800770824298</v>
      </c>
      <c r="F24" s="6">
        <v>1.03809404296845</v>
      </c>
      <c r="G24" s="6">
        <v>0.95388512888099897</v>
      </c>
      <c r="H24" s="6">
        <v>0.98511434428134803</v>
      </c>
      <c r="I24" s="6">
        <v>0.99499975628218695</v>
      </c>
      <c r="J24" s="6">
        <v>0.98102350333073496</v>
      </c>
      <c r="K24" s="6">
        <v>1.02453201297021</v>
      </c>
      <c r="L24" s="6">
        <v>1.09157347033522</v>
      </c>
      <c r="M24" s="6">
        <v>1.22522838895223</v>
      </c>
      <c r="N24" s="6">
        <v>0.91677555487348905</v>
      </c>
      <c r="O24" s="6">
        <v>0.91444381774656502</v>
      </c>
      <c r="P24" s="6">
        <v>0.80336834873984397</v>
      </c>
      <c r="Q24" s="6">
        <v>0.34385178581486903</v>
      </c>
      <c r="R24" s="6">
        <v>0.44275377823402301</v>
      </c>
      <c r="S24" s="6">
        <v>0.67034278367353295</v>
      </c>
      <c r="T24" s="6">
        <v>0.89056351395804101</v>
      </c>
      <c r="U24" s="6">
        <v>0.96011533529044102</v>
      </c>
      <c r="V24" s="6">
        <v>0.95266530543842698</v>
      </c>
      <c r="W24" s="6">
        <v>0.95970609357907599</v>
      </c>
      <c r="X24" s="6">
        <v>0.61067760828228701</v>
      </c>
      <c r="Y24" s="6">
        <v>1.0622181987132999</v>
      </c>
      <c r="Z24" s="6">
        <v>0.47534864049016101</v>
      </c>
      <c r="AA24" s="6">
        <v>0.47730054543791101</v>
      </c>
      <c r="AB24" s="6">
        <v>0.60361176332459399</v>
      </c>
      <c r="AC24" s="6">
        <v>0.85304789082674004</v>
      </c>
      <c r="AD24" s="6">
        <v>0.99140197029536803</v>
      </c>
      <c r="AE24" s="6">
        <v>0.97911416447760502</v>
      </c>
      <c r="AF24" s="6">
        <v>1.0121198736858901</v>
      </c>
      <c r="AG24" s="6">
        <v>1.04141095431596</v>
      </c>
      <c r="AH24" s="6">
        <v>1.0115783774312901</v>
      </c>
      <c r="AJ24" s="17">
        <f t="shared" si="0"/>
        <v>-3.8588030679906407</v>
      </c>
      <c r="AK24" s="17">
        <f t="shared" si="1"/>
        <v>-15.435212271962563</v>
      </c>
    </row>
    <row r="25" spans="1:37" x14ac:dyDescent="0.25">
      <c r="A25" t="s">
        <v>30</v>
      </c>
      <c r="B25" s="6">
        <v>0.80780411078383596</v>
      </c>
      <c r="C25" s="6">
        <v>0.844814500232421</v>
      </c>
      <c r="D25" s="6">
        <v>1.0121146858755901</v>
      </c>
      <c r="E25" s="6">
        <v>0.96806875548824201</v>
      </c>
      <c r="F25" s="6">
        <v>1.0088414790853799</v>
      </c>
      <c r="G25" s="6">
        <v>1.00528886976636</v>
      </c>
      <c r="H25" s="6">
        <v>0.98948109598102196</v>
      </c>
      <c r="I25" s="6">
        <v>1.0208818366546899</v>
      </c>
      <c r="J25" s="6">
        <v>0.96723878789100104</v>
      </c>
      <c r="K25" s="6">
        <v>1.01690038884574</v>
      </c>
      <c r="L25" s="6">
        <v>1.08289691749205</v>
      </c>
      <c r="M25" s="6">
        <v>1.27566857190367</v>
      </c>
      <c r="N25" s="6">
        <v>0.88715436805168402</v>
      </c>
      <c r="O25" s="6">
        <v>0.90780404023842898</v>
      </c>
      <c r="P25" s="6">
        <v>0.84210054904783405</v>
      </c>
      <c r="Q25" s="6">
        <v>0.474257363502184</v>
      </c>
      <c r="R25" s="6">
        <v>0.576636155539481</v>
      </c>
      <c r="S25" s="6">
        <v>0.66494109889627895</v>
      </c>
      <c r="T25" s="6">
        <v>0.95470328129467996</v>
      </c>
      <c r="U25" s="6">
        <v>1.01844600407951</v>
      </c>
      <c r="V25" s="6">
        <v>0.97114757985243305</v>
      </c>
      <c r="W25" s="6">
        <v>0.96842810620487496</v>
      </c>
      <c r="X25" s="6">
        <v>0.891483118411319</v>
      </c>
      <c r="Y25" s="6">
        <v>0.99228489960922195</v>
      </c>
      <c r="Z25" s="6">
        <v>0.54570677931685097</v>
      </c>
      <c r="AA25" s="6">
        <v>0.56845345502471401</v>
      </c>
      <c r="AB25" s="6">
        <v>0.71810586960628697</v>
      </c>
      <c r="AC25" s="6">
        <v>0.86393944223305597</v>
      </c>
      <c r="AD25" s="6">
        <v>1.0858471789331201</v>
      </c>
      <c r="AE25" s="6">
        <v>1.0659838661511301</v>
      </c>
      <c r="AF25" s="6">
        <v>1.0895463113133901</v>
      </c>
      <c r="AG25" s="6">
        <v>1.1108344475232299</v>
      </c>
      <c r="AH25" s="6">
        <v>1.0746544026761899</v>
      </c>
      <c r="AJ25" s="17">
        <f t="shared" si="0"/>
        <v>-2.522500090784213</v>
      </c>
      <c r="AK25" s="17">
        <f t="shared" si="1"/>
        <v>-10.090000363136852</v>
      </c>
    </row>
    <row r="26" spans="1:37" x14ac:dyDescent="0.25">
      <c r="A26" t="s">
        <v>31</v>
      </c>
      <c r="B26" s="6">
        <v>0.83691589308149394</v>
      </c>
      <c r="C26" s="6">
        <v>0.83104769248597699</v>
      </c>
      <c r="D26" s="6">
        <v>1.0159426115472801</v>
      </c>
      <c r="E26" s="6">
        <v>0.96893736869666502</v>
      </c>
      <c r="F26" s="6">
        <v>1.0455113817872299</v>
      </c>
      <c r="G26" s="6">
        <v>1.0138552997833099</v>
      </c>
      <c r="H26" s="6">
        <v>1.03765133808982</v>
      </c>
      <c r="I26" s="6">
        <v>1.0947956722710499</v>
      </c>
      <c r="J26" s="6">
        <v>0.94346002091218295</v>
      </c>
      <c r="K26" s="6">
        <v>0.98432048070296396</v>
      </c>
      <c r="L26" s="6">
        <v>1.05942247636355</v>
      </c>
      <c r="M26" s="6">
        <v>1.1681397642784801</v>
      </c>
      <c r="N26" s="6">
        <v>0.88140768815108295</v>
      </c>
      <c r="O26" s="6">
        <v>0.91213514374549898</v>
      </c>
      <c r="P26" s="6">
        <v>0.89222781911818005</v>
      </c>
      <c r="Q26" s="6">
        <v>0.52629770843369605</v>
      </c>
      <c r="R26" s="6">
        <v>0.67860922675819402</v>
      </c>
      <c r="S26" s="6">
        <v>0.78123569719470198</v>
      </c>
      <c r="T26" s="6">
        <v>0.96790300003560903</v>
      </c>
      <c r="U26" s="6">
        <v>1.00245972967772</v>
      </c>
      <c r="V26" s="6">
        <v>0.979797532051214</v>
      </c>
      <c r="W26" s="6">
        <v>1.02194404277276</v>
      </c>
      <c r="X26" s="6">
        <v>0.78928453301235102</v>
      </c>
      <c r="Y26" s="6">
        <v>1.0885999264427799</v>
      </c>
      <c r="Z26" s="6">
        <v>0.62604802034129603</v>
      </c>
      <c r="AA26" s="6">
        <v>0.65396833957915601</v>
      </c>
      <c r="AB26" s="6">
        <v>0.81221312574711602</v>
      </c>
      <c r="AC26" s="6">
        <v>0.94562546960260596</v>
      </c>
      <c r="AD26" s="6">
        <v>1.04339203489931</v>
      </c>
      <c r="AE26" s="6">
        <v>1.0108603021549101</v>
      </c>
      <c r="AF26" s="6">
        <v>1.1590936791515101</v>
      </c>
      <c r="AG26" s="6">
        <v>1.1804451241076299</v>
      </c>
      <c r="AH26" s="6">
        <v>1.0545806766975701</v>
      </c>
      <c r="AJ26" s="17">
        <f t="shared" si="0"/>
        <v>-1.7854140122216897</v>
      </c>
      <c r="AK26" s="17">
        <f t="shared" si="1"/>
        <v>-7.1416560488867589</v>
      </c>
    </row>
    <row r="27" spans="1:37" x14ac:dyDescent="0.25">
      <c r="A27" t="s">
        <v>32</v>
      </c>
      <c r="B27" s="6">
        <v>0.89388818566903505</v>
      </c>
      <c r="C27" s="6">
        <v>0.90774435999034497</v>
      </c>
      <c r="D27" s="6">
        <v>1.06451212463444</v>
      </c>
      <c r="E27" s="6">
        <v>0.96975296632356101</v>
      </c>
      <c r="F27" s="6">
        <v>1.03321290852738</v>
      </c>
      <c r="G27" s="6">
        <v>0.96978972381069195</v>
      </c>
      <c r="H27" s="6">
        <v>1.01481460498297</v>
      </c>
      <c r="I27" s="6">
        <v>1.0130247232570899</v>
      </c>
      <c r="J27" s="6">
        <v>0.97813052683414803</v>
      </c>
      <c r="K27" s="6">
        <v>1.0054288582662401</v>
      </c>
      <c r="L27" s="6">
        <v>1.05598532622316</v>
      </c>
      <c r="M27" s="6">
        <v>1.0937156914809301</v>
      </c>
      <c r="N27" s="6">
        <v>0.93234093694360898</v>
      </c>
      <c r="O27" s="6">
        <v>0.95961005163904001</v>
      </c>
      <c r="P27" s="6">
        <v>0.95394345413422998</v>
      </c>
      <c r="Q27" s="6">
        <v>0.59897435769079899</v>
      </c>
      <c r="R27" s="6">
        <v>0.75307819164745804</v>
      </c>
      <c r="S27" s="6">
        <v>0.92421422865993896</v>
      </c>
      <c r="T27" s="6">
        <v>1.04949048103644</v>
      </c>
      <c r="U27" s="6">
        <v>1.09022259110958</v>
      </c>
      <c r="V27" s="6">
        <v>1.0775511344530699</v>
      </c>
      <c r="W27" s="6">
        <v>1.09599562621149</v>
      </c>
      <c r="X27" s="6">
        <v>0.84015205460404896</v>
      </c>
      <c r="Y27" s="6">
        <v>1.0939312432903601</v>
      </c>
      <c r="Z27" s="6">
        <v>0.73268545601824897</v>
      </c>
      <c r="AA27" s="6">
        <v>0.73570968516782598</v>
      </c>
      <c r="AB27" s="6">
        <v>0.88873192649001898</v>
      </c>
      <c r="AC27" s="6">
        <v>1.0522430682186099</v>
      </c>
      <c r="AD27" s="6">
        <v>1.1428839870896399</v>
      </c>
      <c r="AE27" s="6">
        <v>1.1387203090412801</v>
      </c>
      <c r="AF27" s="6">
        <v>1.20398533706499</v>
      </c>
      <c r="AG27" s="6">
        <v>1.14805030145395</v>
      </c>
      <c r="AH27" s="6">
        <v>1.10900582027493</v>
      </c>
      <c r="AJ27" s="17">
        <f t="shared" si="0"/>
        <v>-0.37043074634309292</v>
      </c>
      <c r="AK27" s="17">
        <f t="shared" si="1"/>
        <v>-1.4817229853723717</v>
      </c>
    </row>
    <row r="28" spans="1:37" x14ac:dyDescent="0.25">
      <c r="A28" t="s">
        <v>33</v>
      </c>
      <c r="B28" s="6">
        <v>0.839521106055233</v>
      </c>
      <c r="C28" s="6">
        <v>0.88715065741055099</v>
      </c>
      <c r="D28" s="6">
        <v>1.0453772262738801</v>
      </c>
      <c r="E28" s="6">
        <v>0.98922364592343803</v>
      </c>
      <c r="F28" s="6">
        <v>1.02579338372776</v>
      </c>
      <c r="G28" s="6">
        <v>0.95836401458362497</v>
      </c>
      <c r="H28" s="6">
        <v>0.98480296696955205</v>
      </c>
      <c r="I28" s="6">
        <v>1.01189510435934</v>
      </c>
      <c r="J28" s="6">
        <v>0.97505776945122802</v>
      </c>
      <c r="K28" s="6">
        <v>1.01267014649821</v>
      </c>
      <c r="L28" s="6">
        <v>1.0668520959961501</v>
      </c>
      <c r="M28" s="6">
        <v>1.2032918827510299</v>
      </c>
      <c r="N28" s="6">
        <v>0.92440937657010602</v>
      </c>
      <c r="O28" s="6">
        <v>0.94144839619468201</v>
      </c>
      <c r="P28" s="6">
        <v>0.89577110849008201</v>
      </c>
      <c r="Q28" s="6">
        <v>0.56066496625498297</v>
      </c>
      <c r="R28" s="6">
        <v>0.70345182736349499</v>
      </c>
      <c r="S28" s="6">
        <v>0.86062783357684203</v>
      </c>
      <c r="T28" s="6">
        <v>1.0267032414756101</v>
      </c>
      <c r="U28" s="6">
        <v>1.0793937662875901</v>
      </c>
      <c r="V28" s="6">
        <v>1.02724020094935</v>
      </c>
      <c r="W28" s="6">
        <v>1.0938854824873101</v>
      </c>
      <c r="X28" s="6">
        <v>0.81108626258128902</v>
      </c>
      <c r="Y28" s="6">
        <v>1.16057097658561</v>
      </c>
      <c r="Z28" s="6">
        <v>0.70136288138555203</v>
      </c>
      <c r="AA28" s="6">
        <v>0.67563088259055404</v>
      </c>
      <c r="AB28" s="6">
        <v>0.81294036120088997</v>
      </c>
      <c r="AC28" s="6">
        <v>1.0259154995655599</v>
      </c>
      <c r="AD28" s="6">
        <v>1.1786301029462101</v>
      </c>
      <c r="AE28" s="6">
        <v>1.1217080839726901</v>
      </c>
      <c r="AF28" s="6">
        <v>1.1877916994122399</v>
      </c>
      <c r="AG28" s="6">
        <v>1.18583576725437</v>
      </c>
      <c r="AH28" s="6">
        <v>1.20251730932076</v>
      </c>
      <c r="AJ28" s="17">
        <f t="shared" si="0"/>
        <v>-0.68827174629900867</v>
      </c>
      <c r="AK28" s="17">
        <f t="shared" si="1"/>
        <v>-2.7530869851960347</v>
      </c>
    </row>
    <row r="29" spans="1:37" x14ac:dyDescent="0.25">
      <c r="A29" t="s">
        <v>34</v>
      </c>
      <c r="B29" s="6">
        <v>0.85950697109257301</v>
      </c>
      <c r="C29" s="6">
        <v>0.88012728647463101</v>
      </c>
      <c r="D29" s="6">
        <v>1.0446031692662401</v>
      </c>
      <c r="E29" s="6">
        <v>0.99521599647941905</v>
      </c>
      <c r="F29" s="6">
        <v>0.99025082867912395</v>
      </c>
      <c r="G29" s="6">
        <v>0.96198170301529895</v>
      </c>
      <c r="H29" s="6">
        <v>0.98742051495098404</v>
      </c>
      <c r="I29" s="6">
        <v>1.04945049328657</v>
      </c>
      <c r="J29" s="6">
        <v>0.96774014400437303</v>
      </c>
      <c r="K29" s="6">
        <v>1.0194254779226299</v>
      </c>
      <c r="L29" s="6">
        <v>1.0737254962862901</v>
      </c>
      <c r="M29" s="6">
        <v>1.17055191854187</v>
      </c>
      <c r="N29" s="6">
        <v>0.93328443712490805</v>
      </c>
      <c r="O29" s="6">
        <v>0.92457271754438297</v>
      </c>
      <c r="P29" s="6">
        <v>0.88766183381057095</v>
      </c>
      <c r="Q29" s="6">
        <v>0.46881627821356298</v>
      </c>
      <c r="R29" s="6">
        <v>0.58849161910429604</v>
      </c>
      <c r="S29" s="6">
        <v>0.82162937986705797</v>
      </c>
      <c r="T29" s="6">
        <v>0.94145066883012796</v>
      </c>
      <c r="U29" s="6">
        <v>0.96015359258561805</v>
      </c>
      <c r="V29" s="6">
        <v>0.95816995903121405</v>
      </c>
      <c r="W29" s="6">
        <v>0.97730739283368795</v>
      </c>
      <c r="X29" s="6">
        <v>0.70405338462821898</v>
      </c>
      <c r="Y29" s="6">
        <v>0.98047917798870399</v>
      </c>
      <c r="Z29" s="6">
        <v>0.53604262850882001</v>
      </c>
      <c r="AA29" s="6">
        <v>0.55786457092016195</v>
      </c>
      <c r="AB29" s="6">
        <v>0.71831785255462199</v>
      </c>
      <c r="AC29" s="6">
        <v>0.921874031355021</v>
      </c>
      <c r="AD29" s="6">
        <v>1.01208499217606</v>
      </c>
      <c r="AE29" s="6">
        <v>1.0110398272769301</v>
      </c>
      <c r="AF29" s="6">
        <v>1.0296209536191401</v>
      </c>
      <c r="AG29" s="6">
        <v>1.0310993770251899</v>
      </c>
      <c r="AH29" s="6">
        <v>0.99705994246485297</v>
      </c>
      <c r="AJ29" s="17">
        <f t="shared" si="0"/>
        <v>-2.8967825372061426</v>
      </c>
      <c r="AK29" s="17">
        <f t="shared" si="1"/>
        <v>-11.587130148824571</v>
      </c>
    </row>
    <row r="30" spans="1:37" x14ac:dyDescent="0.25">
      <c r="A30" t="s">
        <v>35</v>
      </c>
      <c r="B30" s="6">
        <v>0.84076571716642701</v>
      </c>
      <c r="C30" s="6">
        <v>0.87330894031308204</v>
      </c>
      <c r="D30" s="6">
        <v>1.0415866428460201</v>
      </c>
      <c r="E30" s="6">
        <v>0.96332397405748604</v>
      </c>
      <c r="F30" s="6">
        <v>1.0239918228207801</v>
      </c>
      <c r="G30" s="6">
        <v>0.97750947631185903</v>
      </c>
      <c r="H30" s="6">
        <v>1.00494608980337</v>
      </c>
      <c r="I30" s="6">
        <v>1.0059054187257499</v>
      </c>
      <c r="J30" s="6">
        <v>0.94940889098342696</v>
      </c>
      <c r="K30" s="6">
        <v>1.0394926856061</v>
      </c>
      <c r="L30" s="6">
        <v>1.07615213031907</v>
      </c>
      <c r="M30" s="6">
        <v>1.20360821104663</v>
      </c>
      <c r="N30" s="6">
        <v>0.90663177602738798</v>
      </c>
      <c r="O30" s="6">
        <v>0.93720816832024201</v>
      </c>
      <c r="P30" s="6">
        <v>0.84914604951617101</v>
      </c>
      <c r="Q30" s="6">
        <v>0.47594533292750701</v>
      </c>
      <c r="R30" s="6">
        <v>0.57715293167214099</v>
      </c>
      <c r="S30" s="6">
        <v>0.69680322931331395</v>
      </c>
      <c r="T30" s="6">
        <v>0.89215442072477502</v>
      </c>
      <c r="U30" s="6">
        <v>0.95100686610067597</v>
      </c>
      <c r="V30" s="6">
        <v>0.91509019804923897</v>
      </c>
      <c r="W30" s="6">
        <v>0.94508368072683602</v>
      </c>
      <c r="X30" s="6">
        <v>0.69118140944639805</v>
      </c>
      <c r="Y30" s="6">
        <v>1.0026821516461399</v>
      </c>
      <c r="Z30" s="6">
        <v>0.58052339232323502</v>
      </c>
      <c r="AA30" s="6">
        <v>0.57388548269267803</v>
      </c>
      <c r="AB30" s="6">
        <v>0.70745629712646196</v>
      </c>
      <c r="AC30" s="6">
        <v>0.874967699192021</v>
      </c>
      <c r="AD30" s="6">
        <v>1.0237056354730001</v>
      </c>
      <c r="AE30" s="6">
        <v>1.00233225000195</v>
      </c>
      <c r="AF30" s="6">
        <v>1.0688519528532501</v>
      </c>
      <c r="AG30" s="6">
        <v>1.0710705750101801</v>
      </c>
      <c r="AH30" s="6">
        <v>1.04526232026385</v>
      </c>
      <c r="AJ30" s="17">
        <f t="shared" si="0"/>
        <v>-3.0556981249401751</v>
      </c>
      <c r="AK30" s="17">
        <f t="shared" si="1"/>
        <v>-12.2227924997607</v>
      </c>
    </row>
    <row r="31" spans="1:37" x14ac:dyDescent="0.25">
      <c r="A31" t="s">
        <v>36</v>
      </c>
      <c r="B31" s="6">
        <v>0.85796856114365805</v>
      </c>
      <c r="C31" s="6">
        <v>0.86139387614260399</v>
      </c>
      <c r="D31" s="6">
        <v>1.04844627992762</v>
      </c>
      <c r="E31" s="6">
        <v>0.9746981985473</v>
      </c>
      <c r="F31" s="6">
        <v>1.02890597633294</v>
      </c>
      <c r="G31" s="6">
        <v>0.98690968525075295</v>
      </c>
      <c r="H31" s="6">
        <v>0.98241654890791097</v>
      </c>
      <c r="I31" s="6">
        <v>1.00262952734625</v>
      </c>
      <c r="J31" s="6">
        <v>0.97049290039255898</v>
      </c>
      <c r="K31" s="6">
        <v>1.0126767652773701</v>
      </c>
      <c r="L31" s="6">
        <v>1.06800755927172</v>
      </c>
      <c r="M31" s="6">
        <v>1.20545412145931</v>
      </c>
      <c r="N31" s="6">
        <v>0.91445984454840001</v>
      </c>
      <c r="O31" s="6">
        <v>0.92795826933186298</v>
      </c>
      <c r="P31" s="6">
        <v>0.90093073684789404</v>
      </c>
      <c r="Q31" s="6">
        <v>0.54009316086036097</v>
      </c>
      <c r="R31" s="6">
        <v>0.66410021456762702</v>
      </c>
      <c r="S31" s="6">
        <v>0.80241235003473699</v>
      </c>
      <c r="T31" s="6">
        <v>0.72785382220745398</v>
      </c>
      <c r="U31" s="6">
        <v>0.92264277793938898</v>
      </c>
      <c r="V31" s="6">
        <v>0.92126308971048498</v>
      </c>
      <c r="W31" s="6">
        <v>0.98232293689386596</v>
      </c>
      <c r="X31" s="6">
        <v>0.78126654066760604</v>
      </c>
      <c r="Y31" s="6">
        <v>1.06774981648298</v>
      </c>
      <c r="Z31" s="6">
        <v>0.61633784780840795</v>
      </c>
      <c r="AA31" s="6">
        <v>0.62824165678694399</v>
      </c>
      <c r="AB31" s="6">
        <v>0.767620271439862</v>
      </c>
      <c r="AC31" s="6">
        <v>0.91200287775258304</v>
      </c>
      <c r="AD31" s="6">
        <v>1.0191833409990401</v>
      </c>
      <c r="AE31" s="6">
        <v>1.0050941884422899</v>
      </c>
      <c r="AF31" s="6">
        <v>1.0499343424305601</v>
      </c>
      <c r="AG31" s="6">
        <v>1.0359621210526999</v>
      </c>
      <c r="AH31" s="6">
        <v>1.00368520382329</v>
      </c>
      <c r="AJ31" s="17">
        <f t="shared" si="0"/>
        <v>-2.6513027032519254</v>
      </c>
      <c r="AK31" s="17">
        <f t="shared" si="1"/>
        <v>-10.605210813007702</v>
      </c>
    </row>
    <row r="32" spans="1:37" x14ac:dyDescent="0.25">
      <c r="A32" t="s">
        <v>37</v>
      </c>
      <c r="B32" s="6">
        <v>0.80721045089771903</v>
      </c>
      <c r="C32" s="6">
        <v>0.84973499743303404</v>
      </c>
      <c r="D32" s="6">
        <v>1.02250341369835</v>
      </c>
      <c r="E32" s="6">
        <v>0.98335908640779202</v>
      </c>
      <c r="F32" s="6">
        <v>1.0100288809577</v>
      </c>
      <c r="G32" s="6">
        <v>0.97302006433888</v>
      </c>
      <c r="H32" s="6">
        <v>0.98733238689914604</v>
      </c>
      <c r="I32" s="6">
        <v>0.99750735796350198</v>
      </c>
      <c r="J32" s="6">
        <v>0.956463286612389</v>
      </c>
      <c r="K32" s="6">
        <v>1.03070839777751</v>
      </c>
      <c r="L32" s="6">
        <v>1.1013417744744201</v>
      </c>
      <c r="M32" s="6">
        <v>1.2807899025395499</v>
      </c>
      <c r="N32" s="6">
        <v>0.88052787785361297</v>
      </c>
      <c r="O32" s="6">
        <v>0.91835489735533005</v>
      </c>
      <c r="P32" s="6">
        <v>0.83251550383790796</v>
      </c>
      <c r="Q32" s="6">
        <v>0.49374654147252001</v>
      </c>
      <c r="R32" s="6">
        <v>0.59486955045310996</v>
      </c>
      <c r="S32" s="6">
        <v>0.73198505786086998</v>
      </c>
      <c r="T32" s="6">
        <v>0.93983903569309002</v>
      </c>
      <c r="U32" s="6">
        <v>1.05364054563244</v>
      </c>
      <c r="V32" s="6">
        <v>0.97362206885248603</v>
      </c>
      <c r="W32" s="6">
        <v>0.96104157479992602</v>
      </c>
      <c r="X32" s="6">
        <v>0.75316449364805205</v>
      </c>
      <c r="Y32" s="6">
        <v>1.27853980855572</v>
      </c>
      <c r="Z32" s="6">
        <v>0.59416350792783401</v>
      </c>
      <c r="AA32" s="6">
        <v>0.60659427653394704</v>
      </c>
      <c r="AB32" s="6">
        <v>0.74550305710071796</v>
      </c>
      <c r="AC32" s="6">
        <v>0.95451651480017397</v>
      </c>
      <c r="AD32" s="6">
        <v>1.09870690442243</v>
      </c>
      <c r="AE32" s="6">
        <v>1.09922215306383</v>
      </c>
      <c r="AF32" s="6">
        <v>1.1805337946219201</v>
      </c>
      <c r="AG32" s="6">
        <v>1.19622982674361</v>
      </c>
      <c r="AH32" s="6">
        <v>1.1363228935629199</v>
      </c>
      <c r="AJ32" s="17">
        <f t="shared" si="0"/>
        <v>-1.7752428904164965</v>
      </c>
      <c r="AK32" s="17">
        <f t="shared" si="1"/>
        <v>-7.1009715616659861</v>
      </c>
    </row>
    <row r="33" spans="1:37" x14ac:dyDescent="0.25">
      <c r="A33" t="s">
        <v>38</v>
      </c>
      <c r="B33" s="6">
        <v>0.88304342750532505</v>
      </c>
      <c r="C33" s="6">
        <v>0.89302962889243998</v>
      </c>
      <c r="D33" s="6">
        <v>1.0510759436071999</v>
      </c>
      <c r="E33" s="6">
        <v>0.99270490372968501</v>
      </c>
      <c r="F33" s="6">
        <v>1.03629580741665</v>
      </c>
      <c r="G33" s="6">
        <v>1.0167321714565301</v>
      </c>
      <c r="H33" s="6">
        <v>1.0285068828542001</v>
      </c>
      <c r="I33" s="6">
        <v>0.98642935435239698</v>
      </c>
      <c r="J33" s="6">
        <v>0.95938177829334803</v>
      </c>
      <c r="K33" s="6">
        <v>1.0003834681256201</v>
      </c>
      <c r="L33" s="6">
        <v>1.02210375915942</v>
      </c>
      <c r="M33" s="6">
        <v>1.13031287460717</v>
      </c>
      <c r="N33" s="6">
        <v>0.91108193088775002</v>
      </c>
      <c r="O33" s="6">
        <v>0.92125237253521697</v>
      </c>
      <c r="P33" s="6">
        <v>0.86942167187122898</v>
      </c>
      <c r="Q33" s="6">
        <v>0.49321509004022401</v>
      </c>
      <c r="R33" s="6">
        <v>0.60110284768301003</v>
      </c>
      <c r="S33" s="6">
        <v>0.73042674289405995</v>
      </c>
      <c r="T33" s="6">
        <v>0.89153042257515502</v>
      </c>
      <c r="U33" s="6">
        <v>0.90766136380996798</v>
      </c>
      <c r="V33" s="6">
        <v>0.90626125336570196</v>
      </c>
      <c r="W33" s="6">
        <v>0.92797536600975306</v>
      </c>
      <c r="X33" s="6">
        <v>0.69791177371075497</v>
      </c>
      <c r="Y33" s="6">
        <v>0.90505444497853305</v>
      </c>
      <c r="Z33" s="6">
        <v>0.56064666972561406</v>
      </c>
      <c r="AA33" s="6">
        <v>0.57084213113736104</v>
      </c>
      <c r="AB33" s="6">
        <v>0.69926960137486105</v>
      </c>
      <c r="AC33" s="6">
        <v>0.86231249894073403</v>
      </c>
      <c r="AD33" s="6">
        <v>0.97819275889290402</v>
      </c>
      <c r="AE33" s="6">
        <v>0.96856498094047405</v>
      </c>
      <c r="AF33" s="6">
        <v>1.01872871942487</v>
      </c>
      <c r="AG33" s="6">
        <v>0.98437683192403502</v>
      </c>
      <c r="AH33" s="6">
        <v>0.97373468817448805</v>
      </c>
      <c r="AJ33" s="17">
        <f t="shared" si="0"/>
        <v>-3.4527701425262709</v>
      </c>
      <c r="AK33" s="17">
        <f t="shared" si="1"/>
        <v>-13.811080570105084</v>
      </c>
    </row>
    <row r="34" spans="1:37" x14ac:dyDescent="0.25">
      <c r="A34" t="s">
        <v>39</v>
      </c>
      <c r="B34" s="6">
        <v>0.80631953614075902</v>
      </c>
      <c r="C34" s="6">
        <v>0.84039462677473398</v>
      </c>
      <c r="D34" s="6">
        <v>0.97155103528252595</v>
      </c>
      <c r="E34" s="6">
        <v>0.97665959238200395</v>
      </c>
      <c r="F34" s="6">
        <v>1.0290679236259599</v>
      </c>
      <c r="G34" s="6">
        <v>1.0359853572722</v>
      </c>
      <c r="H34" s="6">
        <v>1.08284290766578</v>
      </c>
      <c r="I34" s="6">
        <v>1.1333806324434501</v>
      </c>
      <c r="J34" s="6">
        <v>1.0666231439224201</v>
      </c>
      <c r="K34" s="6">
        <v>1.0332719289149701</v>
      </c>
      <c r="L34" s="6">
        <v>0.94943807808167502</v>
      </c>
      <c r="M34" s="6">
        <v>1.07446523749352</v>
      </c>
      <c r="N34" s="6">
        <v>0.87931313942325295</v>
      </c>
      <c r="O34" s="6">
        <v>0.90451096248639096</v>
      </c>
      <c r="P34" s="6">
        <v>0.78489307232463301</v>
      </c>
      <c r="Q34" s="6">
        <v>0.41369393678216598</v>
      </c>
      <c r="R34" s="6">
        <v>0.53307795832137705</v>
      </c>
      <c r="S34" s="6">
        <v>0.62513941756003699</v>
      </c>
      <c r="T34" s="6">
        <v>0.75676556765465097</v>
      </c>
      <c r="U34" s="6">
        <v>0.82249320256151504</v>
      </c>
      <c r="V34" s="6">
        <v>0.82789196043466495</v>
      </c>
      <c r="W34" s="6">
        <v>0.79767764171733402</v>
      </c>
      <c r="X34" s="6">
        <v>0.58431572101328499</v>
      </c>
      <c r="Y34" s="6">
        <v>0.71915178759688603</v>
      </c>
      <c r="Z34" s="6">
        <v>0.492177999109013</v>
      </c>
      <c r="AA34" s="6">
        <v>0.49279109552936801</v>
      </c>
      <c r="AB34" s="6">
        <v>0.60669653057753903</v>
      </c>
      <c r="AC34" s="6">
        <v>0.70573369018390997</v>
      </c>
      <c r="AD34" s="6">
        <v>0.81153543208263001</v>
      </c>
      <c r="AE34" s="6">
        <v>0.80884884795027601</v>
      </c>
      <c r="AF34" s="6">
        <v>0.92265893341787197</v>
      </c>
      <c r="AG34" s="6">
        <v>1.0200668498962899</v>
      </c>
      <c r="AH34" s="6">
        <v>0.981084001684007</v>
      </c>
      <c r="AJ34" s="17">
        <f t="shared" si="0"/>
        <v>-5.2933063536025458</v>
      </c>
      <c r="AK34" s="17">
        <f t="shared" si="1"/>
        <v>-21.173225414410183</v>
      </c>
    </row>
    <row r="35" spans="1:37" x14ac:dyDescent="0.25">
      <c r="A35" t="s">
        <v>40</v>
      </c>
      <c r="B35" s="6">
        <v>0.85178196744345802</v>
      </c>
      <c r="C35" s="6">
        <v>0.87871334465670603</v>
      </c>
      <c r="D35" s="6">
        <v>1.0376489296628499</v>
      </c>
      <c r="E35" s="6">
        <v>0.98510469360764796</v>
      </c>
      <c r="F35" s="6">
        <v>1.02657417889058</v>
      </c>
      <c r="G35" s="6">
        <v>0.98728541440583495</v>
      </c>
      <c r="H35" s="6">
        <v>1.0086469059587999</v>
      </c>
      <c r="I35" s="6">
        <v>1.01017270401157</v>
      </c>
      <c r="J35" s="6">
        <v>0.95829223847796496</v>
      </c>
      <c r="K35" s="6">
        <v>1.0074638030494001</v>
      </c>
      <c r="L35" s="6">
        <v>1.0481721198854801</v>
      </c>
      <c r="M35" s="6">
        <v>1.2001436999497199</v>
      </c>
      <c r="N35" s="6">
        <v>0.91700203051423101</v>
      </c>
      <c r="O35" s="6">
        <v>0.92681368752525795</v>
      </c>
      <c r="P35" s="6">
        <v>0.87865566181061805</v>
      </c>
      <c r="Q35" s="6">
        <v>0.54582232863537805</v>
      </c>
      <c r="R35" s="6">
        <v>0.66357256205765303</v>
      </c>
      <c r="S35" s="6">
        <v>0.80356367888992097</v>
      </c>
      <c r="T35" s="6">
        <v>0.96810551283305302</v>
      </c>
      <c r="U35" s="6">
        <v>0.98057416754424398</v>
      </c>
      <c r="V35" s="6">
        <v>0.95142538786991604</v>
      </c>
      <c r="W35" s="6">
        <v>0.97942131790348397</v>
      </c>
      <c r="X35" s="6">
        <v>0.76808667682485599</v>
      </c>
      <c r="Y35" s="6">
        <v>1.0716872240414499</v>
      </c>
      <c r="Z35" s="6">
        <v>0.62781934159568797</v>
      </c>
      <c r="AA35" s="6">
        <v>0.63970815171065898</v>
      </c>
      <c r="AB35" s="6">
        <v>0.78267667467421598</v>
      </c>
      <c r="AC35" s="6">
        <v>0.94954900350070204</v>
      </c>
      <c r="AD35" s="6">
        <v>1.0573982011348799</v>
      </c>
      <c r="AE35" s="6">
        <v>1.0310519581371</v>
      </c>
      <c r="AF35" s="6">
        <v>1.0908738853419799</v>
      </c>
      <c r="AG35" s="6">
        <v>1.08065124461986</v>
      </c>
      <c r="AH35" s="6">
        <v>1.06327385363468</v>
      </c>
      <c r="AJ35" s="17">
        <f t="shared" si="0"/>
        <v>-2.0660831672396647</v>
      </c>
      <c r="AK35" s="17">
        <f t="shared" si="1"/>
        <v>-8.2643326689586587</v>
      </c>
    </row>
    <row r="36" spans="1:37" x14ac:dyDescent="0.25">
      <c r="A36" t="s">
        <v>41</v>
      </c>
      <c r="B36" s="6">
        <v>0.86957958652514</v>
      </c>
      <c r="C36" s="6">
        <v>0.91949381385212103</v>
      </c>
      <c r="D36" s="6">
        <v>1.0996683145959201</v>
      </c>
      <c r="E36" s="6">
        <v>1.0057462561077899</v>
      </c>
      <c r="F36" s="6">
        <v>1.0820012475286001</v>
      </c>
      <c r="G36" s="6">
        <v>1.0096356203066299</v>
      </c>
      <c r="H36" s="6">
        <v>1.00100672908693</v>
      </c>
      <c r="I36" s="6">
        <v>1.0039080910256699</v>
      </c>
      <c r="J36" s="6">
        <v>0.94862424211643903</v>
      </c>
      <c r="K36" s="6">
        <v>0.982309087455566</v>
      </c>
      <c r="L36" s="6">
        <v>1.0027363242946501</v>
      </c>
      <c r="M36" s="6">
        <v>1.07529068710455</v>
      </c>
      <c r="N36" s="6">
        <v>0.93206525407160701</v>
      </c>
      <c r="O36" s="6">
        <v>0.90974928830392698</v>
      </c>
      <c r="P36" s="6">
        <v>0.891247520419712</v>
      </c>
      <c r="Q36" s="6">
        <v>0.58687555196517804</v>
      </c>
      <c r="R36" s="6">
        <v>0.72599916016474297</v>
      </c>
      <c r="S36" s="6">
        <v>0.89574001240791101</v>
      </c>
      <c r="T36" s="6">
        <v>0.99524549363876502</v>
      </c>
      <c r="U36" s="6">
        <v>0.989428311029523</v>
      </c>
      <c r="V36" s="6">
        <v>0.97316483825099598</v>
      </c>
      <c r="W36" s="6">
        <v>1.0171340098036501</v>
      </c>
      <c r="X36" s="6">
        <v>0.81923784949794598</v>
      </c>
      <c r="Y36" s="6">
        <v>1.0624748964394199</v>
      </c>
      <c r="Z36" s="6">
        <v>0.66412101034726301</v>
      </c>
      <c r="AA36" s="6">
        <v>0.69750447986127895</v>
      </c>
      <c r="AB36" s="6">
        <v>0.83801584420538</v>
      </c>
      <c r="AC36" s="6">
        <v>0.97968795270700104</v>
      </c>
      <c r="AD36" s="6">
        <v>1.0596465295316899</v>
      </c>
      <c r="AE36" s="6">
        <v>1.02686576924619</v>
      </c>
      <c r="AF36" s="6">
        <v>1.07087955853608</v>
      </c>
      <c r="AG36" s="6">
        <v>1.01361629581547</v>
      </c>
      <c r="AH36" s="6">
        <v>0.988433421605309</v>
      </c>
      <c r="AJ36" s="17">
        <f t="shared" si="0"/>
        <v>-1.704681494526497</v>
      </c>
      <c r="AK36" s="17">
        <f t="shared" si="1"/>
        <v>-6.8187259781059879</v>
      </c>
    </row>
    <row r="37" spans="1:37" x14ac:dyDescent="0.25">
      <c r="A37" t="s">
        <v>42</v>
      </c>
      <c r="B37" s="6">
        <v>0.847052796398858</v>
      </c>
      <c r="C37" s="6">
        <v>0.84894230156281603</v>
      </c>
      <c r="D37" s="6">
        <v>1.03326598584775</v>
      </c>
      <c r="E37" s="6">
        <v>0.98248874144478004</v>
      </c>
      <c r="F37" s="6">
        <v>1.02543254526937</v>
      </c>
      <c r="G37" s="6">
        <v>0.99956759391834205</v>
      </c>
      <c r="H37" s="6">
        <v>1.02154378550866</v>
      </c>
      <c r="I37" s="6">
        <v>1.0315844067564099</v>
      </c>
      <c r="J37" s="6">
        <v>0.94706249760380401</v>
      </c>
      <c r="K37" s="6">
        <v>1.0186767626515101</v>
      </c>
      <c r="L37" s="6">
        <v>1.04349886973116</v>
      </c>
      <c r="M37" s="6">
        <v>1.20088371330652</v>
      </c>
      <c r="N37" s="6">
        <v>0.90867572505907401</v>
      </c>
      <c r="O37" s="6">
        <v>0.91788268490071501</v>
      </c>
      <c r="P37" s="6">
        <v>0.92185847533234999</v>
      </c>
      <c r="Q37" s="6">
        <v>0.63891680921555805</v>
      </c>
      <c r="R37" s="6">
        <v>0.77614375008779701</v>
      </c>
      <c r="S37" s="6">
        <v>0.93093938710003299</v>
      </c>
      <c r="T37" s="6">
        <v>1.0854435275444301</v>
      </c>
      <c r="U37" s="6">
        <v>1.1112259491169101</v>
      </c>
      <c r="V37" s="6">
        <v>1.0376778673445799</v>
      </c>
      <c r="W37" s="6">
        <v>1.08959823777164</v>
      </c>
      <c r="X37" s="6">
        <v>0.90092992726824195</v>
      </c>
      <c r="Y37" s="6">
        <v>1.2185885106776899</v>
      </c>
      <c r="Z37" s="6">
        <v>0.71086195230737403</v>
      </c>
      <c r="AA37" s="6">
        <v>0.72450514037746305</v>
      </c>
      <c r="AB37" s="6">
        <v>0.89760267262645599</v>
      </c>
      <c r="AC37" s="6">
        <v>1.0827942909287001</v>
      </c>
      <c r="AD37" s="6">
        <v>1.16576787297808</v>
      </c>
      <c r="AE37" s="6">
        <v>1.1477298296068099</v>
      </c>
      <c r="AF37" s="6">
        <v>1.18271599829662</v>
      </c>
      <c r="AG37" s="6">
        <v>1.1855566894830201</v>
      </c>
      <c r="AH37" s="6">
        <v>1.1383390690202899</v>
      </c>
      <c r="AJ37" s="17">
        <f t="shared" si="0"/>
        <v>-5.280404291595886E-2</v>
      </c>
      <c r="AK37" s="17">
        <f t="shared" si="1"/>
        <v>-0.21121617166383544</v>
      </c>
    </row>
    <row r="38" spans="1:37" x14ac:dyDescent="0.25">
      <c r="A38" t="s">
        <v>43</v>
      </c>
      <c r="B38" s="6">
        <v>0.83367439916584696</v>
      </c>
      <c r="C38" s="6">
        <v>0.84441807327390805</v>
      </c>
      <c r="D38" s="6">
        <v>1.0399844387921899</v>
      </c>
      <c r="E38" s="6">
        <v>0.99039500900256905</v>
      </c>
      <c r="F38" s="6">
        <v>1.02185545388694</v>
      </c>
      <c r="G38" s="6">
        <v>0.97886592163039399</v>
      </c>
      <c r="H38" s="6">
        <v>1.0265813639214201</v>
      </c>
      <c r="I38" s="6">
        <v>1.01347599968699</v>
      </c>
      <c r="J38" s="6">
        <v>0.95871587202200204</v>
      </c>
      <c r="K38" s="6">
        <v>0.99289242784024101</v>
      </c>
      <c r="L38" s="6">
        <v>1.07632087382034</v>
      </c>
      <c r="M38" s="6">
        <v>1.2228201669571599</v>
      </c>
      <c r="N38" s="6">
        <v>0.89158654714817498</v>
      </c>
      <c r="O38" s="6">
        <v>0.90449620692868304</v>
      </c>
      <c r="P38" s="6">
        <v>0.80251492618325604</v>
      </c>
      <c r="Q38" s="6">
        <v>0.39283412444482602</v>
      </c>
      <c r="R38" s="6">
        <v>0.51875164510944205</v>
      </c>
      <c r="S38" s="6">
        <v>0.71224557090163199</v>
      </c>
      <c r="T38" s="6">
        <v>0.87106830772232802</v>
      </c>
      <c r="U38" s="6">
        <v>0.93084628654100399</v>
      </c>
      <c r="V38" s="6">
        <v>0.89106405733016503</v>
      </c>
      <c r="W38" s="6">
        <v>0.95584199098057498</v>
      </c>
      <c r="X38" s="6">
        <v>0.63885749440709705</v>
      </c>
      <c r="Y38" s="6">
        <v>0.91908140843929997</v>
      </c>
      <c r="Z38" s="6">
        <v>0.47723130513045903</v>
      </c>
      <c r="AA38" s="6">
        <v>0.50539672005902603</v>
      </c>
      <c r="AB38" s="6">
        <v>0.62751304288634002</v>
      </c>
      <c r="AC38" s="6">
        <v>0.83615780678041995</v>
      </c>
      <c r="AD38" s="6">
        <v>0.98012197764306297</v>
      </c>
      <c r="AE38" s="6">
        <v>0.92071916707169399</v>
      </c>
      <c r="AF38" s="6">
        <v>0.99961653604216405</v>
      </c>
      <c r="AG38" s="6">
        <v>1.0002211285810301</v>
      </c>
      <c r="AH38" s="6">
        <v>0.95588597527306995</v>
      </c>
      <c r="AJ38" s="17">
        <f t="shared" si="0"/>
        <v>-4.0640305284731095</v>
      </c>
      <c r="AK38" s="17">
        <f t="shared" si="1"/>
        <v>-16.256122113892438</v>
      </c>
    </row>
    <row r="39" spans="1:37" x14ac:dyDescent="0.25">
      <c r="A39" t="s">
        <v>44</v>
      </c>
      <c r="B39" s="6">
        <v>0.82230836138327401</v>
      </c>
      <c r="C39" s="6">
        <v>0.85381102806165798</v>
      </c>
      <c r="D39" s="6">
        <v>1.0398542752536299</v>
      </c>
      <c r="E39" s="6">
        <v>0.96792975861303798</v>
      </c>
      <c r="F39" s="6">
        <v>1.0225331405164599</v>
      </c>
      <c r="G39" s="6">
        <v>0.98260533485228596</v>
      </c>
      <c r="H39" s="6">
        <v>1.0063289860353</v>
      </c>
      <c r="I39" s="6">
        <v>1.0206510981988901</v>
      </c>
      <c r="J39" s="6">
        <v>0.97203590057872302</v>
      </c>
      <c r="K39" s="6">
        <v>1.0389589227307801</v>
      </c>
      <c r="L39" s="6">
        <v>1.0767703220521401</v>
      </c>
      <c r="M39" s="6">
        <v>1.1962128717238101</v>
      </c>
      <c r="N39" s="6">
        <v>0.89674842102096097</v>
      </c>
      <c r="O39" s="6">
        <v>0.92923358246135002</v>
      </c>
      <c r="P39" s="6">
        <v>0.85236790012636099</v>
      </c>
      <c r="Q39" s="6">
        <v>0.49212445448271502</v>
      </c>
      <c r="R39" s="6">
        <v>0.59721415333090599</v>
      </c>
      <c r="S39" s="6">
        <v>0.78166920145858199</v>
      </c>
      <c r="T39" s="6">
        <v>0.97337980069969299</v>
      </c>
      <c r="U39" s="6">
        <v>1.02215442430498</v>
      </c>
      <c r="V39" s="6">
        <v>0.97310555437920299</v>
      </c>
      <c r="W39" s="6">
        <v>0.99982796003220098</v>
      </c>
      <c r="X39" s="6">
        <v>0.73474110090162204</v>
      </c>
      <c r="Y39" s="6">
        <v>1.0689764542347799</v>
      </c>
      <c r="Z39" s="6">
        <v>0.568845495614414</v>
      </c>
      <c r="AA39" s="6">
        <v>0.58455705328267504</v>
      </c>
      <c r="AB39" s="6">
        <v>0.73264377619785703</v>
      </c>
      <c r="AC39" s="6">
        <v>0.92383435011988502</v>
      </c>
      <c r="AD39" s="6">
        <v>1.06465950159029</v>
      </c>
      <c r="AE39" s="6">
        <v>1.04309811789262</v>
      </c>
      <c r="AF39" s="6">
        <v>1.11617968770544</v>
      </c>
      <c r="AG39" s="6">
        <v>1.1344455204262001</v>
      </c>
      <c r="AH39" s="6">
        <v>1.1096792832775599</v>
      </c>
      <c r="AJ39" s="17">
        <f t="shared" si="0"/>
        <v>-2.2264962099420167</v>
      </c>
      <c r="AK39" s="17">
        <f t="shared" si="1"/>
        <v>-8.9059848397680668</v>
      </c>
    </row>
    <row r="40" spans="1:37" x14ac:dyDescent="0.25">
      <c r="A40" t="s">
        <v>45</v>
      </c>
      <c r="B40" s="6">
        <v>0.88177521374688905</v>
      </c>
      <c r="C40" s="6">
        <v>0.87117533227607602</v>
      </c>
      <c r="D40" s="6">
        <v>1.0407964784995001</v>
      </c>
      <c r="E40" s="6">
        <v>1.02204407880451</v>
      </c>
      <c r="F40" s="6">
        <v>1.0319692138299501</v>
      </c>
      <c r="G40" s="6">
        <v>0.98335038868293201</v>
      </c>
      <c r="H40" s="6">
        <v>1.02941203290145</v>
      </c>
      <c r="I40" s="6">
        <v>1.0350203336661301</v>
      </c>
      <c r="J40" s="6">
        <v>0.938789074118206</v>
      </c>
      <c r="K40" s="6">
        <v>0.99341371266829703</v>
      </c>
      <c r="L40" s="6">
        <v>1.0225789972200801</v>
      </c>
      <c r="M40" s="6">
        <v>1.14967514358598</v>
      </c>
      <c r="N40" s="6">
        <v>0.90179351468912805</v>
      </c>
      <c r="O40" s="6">
        <v>0.92675595350127105</v>
      </c>
      <c r="P40" s="6">
        <v>0.89277109578881797</v>
      </c>
      <c r="Q40" s="6">
        <v>0.57562833097856503</v>
      </c>
      <c r="R40" s="6">
        <v>0.70385842012200095</v>
      </c>
      <c r="S40" s="6">
        <v>0.77649973686566798</v>
      </c>
      <c r="T40" s="6">
        <v>0.96407693962518903</v>
      </c>
      <c r="U40" s="6">
        <v>1.0446131470436</v>
      </c>
      <c r="V40" s="6">
        <v>0.96135283861798104</v>
      </c>
      <c r="W40" s="6">
        <v>0.88571264060323796</v>
      </c>
      <c r="X40" s="6">
        <v>0.94781737471171901</v>
      </c>
      <c r="Y40" s="6">
        <v>1.0008473887737901</v>
      </c>
      <c r="Z40" s="6">
        <v>0.62429766911178797</v>
      </c>
      <c r="AA40" s="6">
        <v>0.62665516512957298</v>
      </c>
      <c r="AB40" s="6">
        <v>0.81095629054368801</v>
      </c>
      <c r="AC40" s="6">
        <v>0.98230584561739898</v>
      </c>
      <c r="AD40" s="6">
        <v>1.0529928499241701</v>
      </c>
      <c r="AE40" s="6">
        <v>1.02712564822024</v>
      </c>
      <c r="AF40" s="6">
        <v>1.1116083493767701</v>
      </c>
      <c r="AG40" s="6">
        <v>1.0819262212732199</v>
      </c>
      <c r="AH40" s="6">
        <v>1.03759901484759</v>
      </c>
      <c r="AJ40" s="17">
        <f t="shared" si="0"/>
        <v>-1.8913550328249933</v>
      </c>
      <c r="AK40" s="17">
        <f t="shared" si="1"/>
        <v>-7.5654201312999731</v>
      </c>
    </row>
    <row r="41" spans="1:37" x14ac:dyDescent="0.25">
      <c r="A41" t="s">
        <v>46</v>
      </c>
      <c r="B41" s="6">
        <v>0.86012198624956304</v>
      </c>
      <c r="C41" s="6">
        <v>0.88684876543737501</v>
      </c>
      <c r="D41" s="6">
        <v>1.0461261328057601</v>
      </c>
      <c r="E41" s="6">
        <v>0.97521437039575298</v>
      </c>
      <c r="F41" s="6">
        <v>1.0082676499457901</v>
      </c>
      <c r="G41" s="6">
        <v>0.97788369609279302</v>
      </c>
      <c r="H41" s="6">
        <v>1.0413957745840801</v>
      </c>
      <c r="I41" s="6">
        <v>1.0094595901074901</v>
      </c>
      <c r="J41" s="6">
        <v>0.98942376440664204</v>
      </c>
      <c r="K41" s="6">
        <v>1.00892410881975</v>
      </c>
      <c r="L41" s="6">
        <v>1.06909301754749</v>
      </c>
      <c r="M41" s="6">
        <v>1.12724114360751</v>
      </c>
      <c r="N41" s="6">
        <v>0.91113153133902502</v>
      </c>
      <c r="O41" s="6">
        <v>0.91442048155111</v>
      </c>
      <c r="P41" s="6">
        <v>0.89539726934862496</v>
      </c>
      <c r="Q41" s="6">
        <v>0.52499136473798202</v>
      </c>
      <c r="R41" s="6">
        <v>0.63962094693231897</v>
      </c>
      <c r="S41" s="6">
        <v>0.81179729478881202</v>
      </c>
      <c r="T41" s="6">
        <v>0.94518829745720601</v>
      </c>
      <c r="U41" s="6">
        <v>0.94197986037164205</v>
      </c>
      <c r="V41" s="6">
        <v>0.94727786189551999</v>
      </c>
      <c r="W41" s="6">
        <v>0.98052959931600303</v>
      </c>
      <c r="X41" s="6">
        <v>0.75607463623161697</v>
      </c>
      <c r="Y41" s="6">
        <v>1.0482704919625601</v>
      </c>
      <c r="Z41" s="6">
        <v>0.60988352736345797</v>
      </c>
      <c r="AA41" s="6">
        <v>0.62182506699350104</v>
      </c>
      <c r="AB41" s="6">
        <v>0.75937550399910403</v>
      </c>
      <c r="AC41" s="6">
        <v>0.89370416777621198</v>
      </c>
      <c r="AD41" s="6">
        <v>1.0077048920128799</v>
      </c>
      <c r="AE41" s="6">
        <v>0.95644930246332904</v>
      </c>
      <c r="AF41" s="6">
        <v>0.99638669457553897</v>
      </c>
      <c r="AG41" s="6">
        <v>0.98400476004914805</v>
      </c>
      <c r="AH41" s="6">
        <v>0.97286076247773001</v>
      </c>
      <c r="AJ41" s="17">
        <f t="shared" si="0"/>
        <v>-2.7066776992468142</v>
      </c>
      <c r="AK41" s="17">
        <f t="shared" si="1"/>
        <v>-10.826710796987257</v>
      </c>
    </row>
    <row r="42" spans="1:37" x14ac:dyDescent="0.25">
      <c r="A42" t="s">
        <v>47</v>
      </c>
      <c r="B42" s="6">
        <v>0.83477130055528903</v>
      </c>
      <c r="C42" s="6">
        <v>0.84730869361573802</v>
      </c>
      <c r="D42" s="6">
        <v>1.0138892756783799</v>
      </c>
      <c r="E42" s="6">
        <v>0.98033706812443699</v>
      </c>
      <c r="F42" s="6">
        <v>1.0277888644366699</v>
      </c>
      <c r="G42" s="6">
        <v>0.97795685967095103</v>
      </c>
      <c r="H42" s="6">
        <v>1.01586396250158</v>
      </c>
      <c r="I42" s="6">
        <v>1.05443462983666</v>
      </c>
      <c r="J42" s="6">
        <v>0.97040459719413996</v>
      </c>
      <c r="K42" s="6">
        <v>1.0268725590272401</v>
      </c>
      <c r="L42" s="6">
        <v>1.04556694847878</v>
      </c>
      <c r="M42" s="6">
        <v>1.20480524088013</v>
      </c>
      <c r="N42" s="6">
        <v>0.91386481286737498</v>
      </c>
      <c r="O42" s="6">
        <v>0.90260068013150496</v>
      </c>
      <c r="P42" s="6">
        <v>0.81075824102307603</v>
      </c>
      <c r="Q42" s="6">
        <v>0.36877547004329903</v>
      </c>
      <c r="R42" s="6">
        <v>0.49542989393551901</v>
      </c>
      <c r="S42" s="6">
        <v>0.66997882292436695</v>
      </c>
      <c r="T42" s="6">
        <v>0.89247843724309495</v>
      </c>
      <c r="U42" s="6">
        <v>0.97276305193245105</v>
      </c>
      <c r="V42" s="6">
        <v>0.92700378270447903</v>
      </c>
      <c r="W42" s="6">
        <v>0.97355447564944897</v>
      </c>
      <c r="X42" s="6">
        <v>0.623854664371435</v>
      </c>
      <c r="Y42" s="6">
        <v>0.97762502783370098</v>
      </c>
      <c r="Z42" s="6">
        <v>0.45025708651817398</v>
      </c>
      <c r="AA42" s="6">
        <v>0.46476346694618698</v>
      </c>
      <c r="AB42" s="6">
        <v>0.59474781533113996</v>
      </c>
      <c r="AC42" s="6">
        <v>0.84640305503303104</v>
      </c>
      <c r="AD42" s="6">
        <v>1.00796927473051</v>
      </c>
      <c r="AE42" s="6">
        <v>1.0026925084280001</v>
      </c>
      <c r="AF42" s="6">
        <v>1.08070971292984</v>
      </c>
      <c r="AG42" s="6">
        <v>1.1059821957435301</v>
      </c>
      <c r="AH42" s="6">
        <v>1.01186117328926</v>
      </c>
      <c r="AJ42" s="17">
        <f t="shared" si="0"/>
        <v>-3.7223918433894578</v>
      </c>
      <c r="AK42" s="17">
        <f t="shared" si="1"/>
        <v>-14.889567373557831</v>
      </c>
    </row>
    <row r="43" spans="1:37" x14ac:dyDescent="0.25">
      <c r="A43" t="s">
        <v>48</v>
      </c>
      <c r="B43" s="6">
        <v>0.86117096509098301</v>
      </c>
      <c r="C43" s="6">
        <v>0.89017918059714696</v>
      </c>
      <c r="D43" s="6">
        <v>1.05964461182976</v>
      </c>
      <c r="E43" s="6">
        <v>0.99040494997533701</v>
      </c>
      <c r="F43" s="6">
        <v>1.03106613700477</v>
      </c>
      <c r="G43" s="6">
        <v>0.98276001122633605</v>
      </c>
      <c r="H43" s="6">
        <v>0.99449713479123103</v>
      </c>
      <c r="I43" s="6">
        <v>0.99517794848568497</v>
      </c>
      <c r="J43" s="6">
        <v>0.96255814632750203</v>
      </c>
      <c r="K43" s="6">
        <v>1.0213205293103</v>
      </c>
      <c r="L43" s="6">
        <v>1.0557765406037201</v>
      </c>
      <c r="M43" s="6">
        <v>1.1554438447572299</v>
      </c>
      <c r="N43" s="6">
        <v>0.91750406634562998</v>
      </c>
      <c r="O43" s="6">
        <v>0.94086939295515803</v>
      </c>
      <c r="P43" s="6">
        <v>0.88313169933134195</v>
      </c>
      <c r="Q43" s="6">
        <v>0.53964394048658304</v>
      </c>
      <c r="R43" s="6">
        <v>0.66768372114343399</v>
      </c>
      <c r="S43" s="6">
        <v>0.81384088185254599</v>
      </c>
      <c r="T43" s="6">
        <v>0.939076267328112</v>
      </c>
      <c r="U43" s="6">
        <v>0.97333428275679201</v>
      </c>
      <c r="V43" s="6">
        <v>0.95942812685338497</v>
      </c>
      <c r="W43" s="6">
        <v>0.96893428584485497</v>
      </c>
      <c r="X43" s="6">
        <v>0.75897431013171501</v>
      </c>
      <c r="Y43" s="6">
        <v>1.0379244612026599</v>
      </c>
      <c r="Z43" s="6">
        <v>0.61335794134035404</v>
      </c>
      <c r="AA43" s="6">
        <v>0.64000963326115301</v>
      </c>
      <c r="AB43" s="6">
        <v>0.787402718313296</v>
      </c>
      <c r="AC43" s="6">
        <v>0.94376141949783998</v>
      </c>
      <c r="AD43" s="6">
        <v>1.0497428381262099</v>
      </c>
      <c r="AE43" s="6">
        <v>1.01532586131555</v>
      </c>
      <c r="AF43" s="6">
        <v>1.0565566110415201</v>
      </c>
      <c r="AG43" s="6">
        <v>1.04341131226329</v>
      </c>
      <c r="AH43" s="6">
        <v>1.03869550529945</v>
      </c>
      <c r="AJ43" s="17">
        <f t="shared" si="0"/>
        <v>-2.2697641826099151</v>
      </c>
      <c r="AK43" s="17">
        <f t="shared" si="1"/>
        <v>-9.0790567304396603</v>
      </c>
    </row>
    <row r="44" spans="1:37" x14ac:dyDescent="0.25">
      <c r="A44" t="s">
        <v>49</v>
      </c>
      <c r="B44" s="6">
        <v>0.86877690132671004</v>
      </c>
      <c r="C44" s="6">
        <v>0.91110485123186402</v>
      </c>
      <c r="D44" s="6">
        <v>1.02720664937395</v>
      </c>
      <c r="E44" s="6">
        <v>0.966882853736304</v>
      </c>
      <c r="F44" s="6">
        <v>1.03629117185959</v>
      </c>
      <c r="G44" s="6">
        <v>0.98969341256838295</v>
      </c>
      <c r="H44" s="6">
        <v>0.99744976211959202</v>
      </c>
      <c r="I44" s="6">
        <v>0.95600063229655396</v>
      </c>
      <c r="J44" s="6">
        <v>0.95364586781017102</v>
      </c>
      <c r="K44" s="6">
        <v>1.0568335294978199</v>
      </c>
      <c r="L44" s="6">
        <v>1.0481796837724799</v>
      </c>
      <c r="M44" s="6">
        <v>1.1879346844065899</v>
      </c>
      <c r="N44" s="6">
        <v>0.88395550293796299</v>
      </c>
      <c r="O44" s="6">
        <v>0.91892514114851898</v>
      </c>
      <c r="P44" s="6">
        <v>0.79946848816972205</v>
      </c>
      <c r="Q44" s="6">
        <v>0.34131243870636702</v>
      </c>
      <c r="R44" s="6">
        <v>0.41882116254428903</v>
      </c>
      <c r="S44" s="6">
        <v>0.56438147969339303</v>
      </c>
      <c r="T44" s="6">
        <v>0.74519749822087</v>
      </c>
      <c r="U44" s="6">
        <v>0.82175542877344898</v>
      </c>
      <c r="V44" s="6">
        <v>0.83821112675033405</v>
      </c>
      <c r="W44" s="6">
        <v>0.873499385169069</v>
      </c>
      <c r="X44" s="6">
        <v>0.54732493056694298</v>
      </c>
      <c r="Y44" s="6">
        <v>0.90448001846669901</v>
      </c>
      <c r="Z44" s="6">
        <v>0.41231899377026898</v>
      </c>
      <c r="AA44" s="6">
        <v>0.43994538722934701</v>
      </c>
      <c r="AB44" s="6">
        <v>0.55581519087657205</v>
      </c>
      <c r="AC44" s="6">
        <v>0.75387674101639002</v>
      </c>
      <c r="AD44" s="6">
        <v>0.92963155600292102</v>
      </c>
      <c r="AE44" s="6">
        <v>0.90352089763564203</v>
      </c>
      <c r="AF44" s="6">
        <v>0.92570412151247305</v>
      </c>
      <c r="AG44" s="6">
        <v>0.95292451386097599</v>
      </c>
      <c r="AH44" s="6">
        <v>0.93423124794270596</v>
      </c>
      <c r="AJ44" s="17">
        <f t="shared" si="0"/>
        <v>-5.3375793930915698</v>
      </c>
      <c r="AK44" s="17">
        <f t="shared" si="1"/>
        <v>-21.350317572366279</v>
      </c>
    </row>
    <row r="45" spans="1:37" x14ac:dyDescent="0.25">
      <c r="A45" t="s">
        <v>50</v>
      </c>
      <c r="B45" s="6">
        <v>0.84923414633419803</v>
      </c>
      <c r="C45" s="6">
        <v>0.88220204947049496</v>
      </c>
      <c r="D45" s="6">
        <v>1.0463914473738301</v>
      </c>
      <c r="E45" s="6">
        <v>0.95636904969018999</v>
      </c>
      <c r="F45" s="6">
        <v>0.99969248470227901</v>
      </c>
      <c r="G45" s="6">
        <v>0.996607637723263</v>
      </c>
      <c r="H45" s="6">
        <v>1.0409291538129299</v>
      </c>
      <c r="I45" s="6">
        <v>1.02986542652062</v>
      </c>
      <c r="J45" s="6">
        <v>0.98439878217523702</v>
      </c>
      <c r="K45" s="6">
        <v>1.0098795706189001</v>
      </c>
      <c r="L45" s="6">
        <v>1.0332371420130499</v>
      </c>
      <c r="M45" s="6">
        <v>1.1711931095650201</v>
      </c>
      <c r="N45" s="6">
        <v>0.91559099585483505</v>
      </c>
      <c r="O45" s="6">
        <v>0.91282137406215202</v>
      </c>
      <c r="P45" s="6">
        <v>0.85622241973364699</v>
      </c>
      <c r="Q45" s="6">
        <v>0.43272183940180298</v>
      </c>
      <c r="R45" s="6">
        <v>0.58852927136685196</v>
      </c>
      <c r="S45" s="6">
        <v>0.81367779454509803</v>
      </c>
      <c r="T45" s="6">
        <v>0.92929339346898099</v>
      </c>
      <c r="U45" s="6">
        <v>0.98003768076169495</v>
      </c>
      <c r="V45" s="6">
        <v>0.983128412847174</v>
      </c>
      <c r="W45" s="6">
        <v>0.98427394646462296</v>
      </c>
      <c r="X45" s="6">
        <v>0.70246894783307501</v>
      </c>
      <c r="Y45" s="6">
        <v>0.91129885501169094</v>
      </c>
      <c r="Z45" s="6">
        <v>0.55921525671449601</v>
      </c>
      <c r="AA45" s="6">
        <v>0.58210653059047202</v>
      </c>
      <c r="AB45" s="6">
        <v>0.72217716431679102</v>
      </c>
      <c r="AC45" s="6">
        <v>0.90066192062613604</v>
      </c>
      <c r="AD45" s="6">
        <v>1.0868794594887601</v>
      </c>
      <c r="AE45" s="6">
        <v>1.01351685792026</v>
      </c>
      <c r="AF45" s="6">
        <v>1.0671757432073701</v>
      </c>
      <c r="AG45" s="6">
        <v>1.0451790094398199</v>
      </c>
      <c r="AH45" s="6">
        <v>0.995258568346578</v>
      </c>
      <c r="AJ45" s="17">
        <f t="shared" si="0"/>
        <v>-2.8461769279146765</v>
      </c>
      <c r="AK45" s="17">
        <f t="shared" si="1"/>
        <v>-11.384707711658706</v>
      </c>
    </row>
    <row r="46" spans="1:37" x14ac:dyDescent="0.25">
      <c r="A46" t="s">
        <v>51</v>
      </c>
      <c r="B46" s="6">
        <v>0.83653632753993401</v>
      </c>
      <c r="C46" s="6">
        <v>0.84852764182630902</v>
      </c>
      <c r="D46" s="6">
        <v>1.0096952974058599</v>
      </c>
      <c r="E46" s="6">
        <v>0.97579069102217098</v>
      </c>
      <c r="F46" s="6">
        <v>1.0261522902622</v>
      </c>
      <c r="G46" s="6">
        <v>0.96682970679187696</v>
      </c>
      <c r="H46" s="6">
        <v>1.02447155190642</v>
      </c>
      <c r="I46" s="6">
        <v>1.0422757667479401</v>
      </c>
      <c r="J46" s="6">
        <v>0.97914971450716903</v>
      </c>
      <c r="K46" s="6">
        <v>1.01730626484386</v>
      </c>
      <c r="L46" s="6">
        <v>1.0832008425947699</v>
      </c>
      <c r="M46" s="6">
        <v>1.19006390455149</v>
      </c>
      <c r="N46" s="6">
        <v>0.90400200256584795</v>
      </c>
      <c r="O46" s="6">
        <v>0.91822487144267495</v>
      </c>
      <c r="P46" s="6">
        <v>0.86943062967284301</v>
      </c>
      <c r="Q46" s="6">
        <v>0.56057526034653504</v>
      </c>
      <c r="R46" s="6">
        <v>0.71381810376704302</v>
      </c>
      <c r="S46" s="6">
        <v>0.84332460887309502</v>
      </c>
      <c r="T46" s="6">
        <v>1.0113243654228501</v>
      </c>
      <c r="U46" s="6">
        <v>1.0484252692010201</v>
      </c>
      <c r="V46" s="6">
        <v>1.0258507819993801</v>
      </c>
      <c r="W46" s="6">
        <v>1.0658335488477899</v>
      </c>
      <c r="X46" s="6">
        <v>0.83904049795222302</v>
      </c>
      <c r="Y46" s="6">
        <v>1.1399441010225999</v>
      </c>
      <c r="Z46" s="6">
        <v>0.65045294827366495</v>
      </c>
      <c r="AA46" s="6">
        <v>0.67841905292093296</v>
      </c>
      <c r="AB46" s="6">
        <v>0.84274687370423795</v>
      </c>
      <c r="AC46" s="6">
        <v>0.99624351838793301</v>
      </c>
      <c r="AD46" s="6">
        <v>1.0788371044732299</v>
      </c>
      <c r="AE46" s="6">
        <v>1.0537658762364801</v>
      </c>
      <c r="AF46" s="6">
        <v>1.12475117223846</v>
      </c>
      <c r="AG46" s="6">
        <v>1.118482450635</v>
      </c>
      <c r="AH46" s="6">
        <v>1.0765892124111001</v>
      </c>
      <c r="AJ46" s="17">
        <f t="shared" si="0"/>
        <v>-1.2621446236135796</v>
      </c>
      <c r="AK46" s="17">
        <f t="shared" si="1"/>
        <v>-5.0485784944543184</v>
      </c>
    </row>
    <row r="47" spans="1:37" x14ac:dyDescent="0.25">
      <c r="A47" t="s">
        <v>52</v>
      </c>
      <c r="B47" s="6">
        <v>0.85214150896526197</v>
      </c>
      <c r="C47" s="6">
        <v>0.86999923793852196</v>
      </c>
      <c r="D47" s="6">
        <v>1.0444144531530299</v>
      </c>
      <c r="E47" s="6">
        <v>1.00009671187244</v>
      </c>
      <c r="F47" s="6">
        <v>1.0351064990291501</v>
      </c>
      <c r="G47" s="6">
        <v>1.0056804657781799</v>
      </c>
      <c r="H47" s="6">
        <v>1.0298866704860601</v>
      </c>
      <c r="I47" s="6">
        <v>1.0398305047940299</v>
      </c>
      <c r="J47" s="6">
        <v>0.96081756797282203</v>
      </c>
      <c r="K47" s="6">
        <v>0.99578197590983597</v>
      </c>
      <c r="L47" s="6">
        <v>1.0431374110893701</v>
      </c>
      <c r="M47" s="6">
        <v>1.12310699301129</v>
      </c>
      <c r="N47" s="6">
        <v>0.903398838034013</v>
      </c>
      <c r="O47" s="6">
        <v>0.92041048678522397</v>
      </c>
      <c r="P47" s="6">
        <v>0.89342259032273497</v>
      </c>
      <c r="Q47" s="6">
        <v>0.54969268205798105</v>
      </c>
      <c r="R47" s="6">
        <v>0.68889904132658997</v>
      </c>
      <c r="S47" s="6">
        <v>0.81795670970375201</v>
      </c>
      <c r="T47" s="6">
        <v>0.99319886667348001</v>
      </c>
      <c r="U47" s="6">
        <v>1.04156345803879</v>
      </c>
      <c r="V47" s="6">
        <v>0.98195603334888104</v>
      </c>
      <c r="W47" s="6">
        <v>1.01872507561213</v>
      </c>
      <c r="X47" s="6">
        <v>0.78026656204914402</v>
      </c>
      <c r="Y47" s="6">
        <v>0.98826704574353696</v>
      </c>
      <c r="Z47" s="6">
        <v>0.62288385127817703</v>
      </c>
      <c r="AA47" s="6">
        <v>0.64305758079828301</v>
      </c>
      <c r="AB47" s="6">
        <v>0.803009509904269</v>
      </c>
      <c r="AC47" s="6">
        <v>0.93069272405776404</v>
      </c>
      <c r="AD47" s="6">
        <v>1.03758597274766</v>
      </c>
      <c r="AE47" s="6">
        <v>1.0183564851689599</v>
      </c>
      <c r="AF47" s="6">
        <v>1.08989142371132</v>
      </c>
      <c r="AG47" s="6">
        <v>1.0837388800583101</v>
      </c>
      <c r="AH47" s="6">
        <v>1.0212057552565601</v>
      </c>
      <c r="AJ47" s="17">
        <f t="shared" si="0"/>
        <v>-1.9956297521416779</v>
      </c>
      <c r="AK47" s="17">
        <f t="shared" si="1"/>
        <v>-7.9825190085667117</v>
      </c>
    </row>
    <row r="48" spans="1:37" x14ac:dyDescent="0.25">
      <c r="A48" t="s">
        <v>53</v>
      </c>
      <c r="B48" s="6">
        <v>0.86692425674821205</v>
      </c>
      <c r="C48" s="6">
        <v>0.89687799747650698</v>
      </c>
      <c r="D48" s="6">
        <v>1.0594730999398601</v>
      </c>
      <c r="E48" s="6">
        <v>0.99969703294912704</v>
      </c>
      <c r="F48" s="6">
        <v>1.0378529520772</v>
      </c>
      <c r="G48" s="6">
        <v>0.98799714972711405</v>
      </c>
      <c r="H48" s="6">
        <v>1.0074072214920899</v>
      </c>
      <c r="I48" s="6">
        <v>1.0053898778519399</v>
      </c>
      <c r="J48" s="6">
        <v>0.96094692358659595</v>
      </c>
      <c r="K48" s="6">
        <v>0.99663925491821104</v>
      </c>
      <c r="L48" s="6">
        <v>1.04061542783442</v>
      </c>
      <c r="M48" s="6">
        <v>1.1401788053987201</v>
      </c>
      <c r="N48" s="6">
        <v>0.92961528042379304</v>
      </c>
      <c r="O48" s="6">
        <v>0.93337849065999801</v>
      </c>
      <c r="P48" s="6">
        <v>0.93168667891444001</v>
      </c>
      <c r="Q48" s="6">
        <v>0.58249365721840296</v>
      </c>
      <c r="R48" s="6">
        <v>0.72852731260784898</v>
      </c>
      <c r="S48" s="6">
        <v>0.91233568142005295</v>
      </c>
      <c r="T48" s="6">
        <v>1.0614148732526301</v>
      </c>
      <c r="U48" s="6">
        <v>1.0545234637711201</v>
      </c>
      <c r="V48" s="6">
        <v>1.0344333735145399</v>
      </c>
      <c r="W48" s="6">
        <v>1.04165259281272</v>
      </c>
      <c r="X48" s="6">
        <v>0.82764635043590595</v>
      </c>
      <c r="Y48" s="6">
        <v>1.09967172054885</v>
      </c>
      <c r="Z48" s="6">
        <v>0.68088367363233704</v>
      </c>
      <c r="AA48" s="6">
        <v>0.69561544168032496</v>
      </c>
      <c r="AB48" s="6">
        <v>0.86546945082455295</v>
      </c>
      <c r="AC48" s="6">
        <v>1.04223277215021</v>
      </c>
      <c r="AD48" s="6">
        <v>1.1378184639887201</v>
      </c>
      <c r="AE48" s="6">
        <v>1.1027409552376599</v>
      </c>
      <c r="AF48" s="6">
        <v>1.1464005545510301</v>
      </c>
      <c r="AG48" s="6">
        <v>1.11092044889269</v>
      </c>
      <c r="AH48" s="6">
        <v>1.0858643798071499</v>
      </c>
      <c r="AJ48" s="17">
        <f t="shared" si="0"/>
        <v>-0.85766815473881408</v>
      </c>
      <c r="AK48" s="17">
        <f t="shared" si="1"/>
        <v>-3.4306726189552563</v>
      </c>
    </row>
    <row r="49" spans="1:37" x14ac:dyDescent="0.25">
      <c r="A49" t="s">
        <v>54</v>
      </c>
      <c r="B49" s="6">
        <v>0.86829924400776304</v>
      </c>
      <c r="C49" s="6">
        <v>0.88298327739151605</v>
      </c>
      <c r="D49" s="6">
        <v>1.0783686599912401</v>
      </c>
      <c r="E49" s="6">
        <v>0.99544112713649302</v>
      </c>
      <c r="F49" s="6">
        <v>1.0141693426750999</v>
      </c>
      <c r="G49" s="6">
        <v>0.99866573953481796</v>
      </c>
      <c r="H49" s="6">
        <v>1.02302457778615</v>
      </c>
      <c r="I49" s="6">
        <v>1.0069068308901901</v>
      </c>
      <c r="J49" s="6">
        <v>0.94351925460141295</v>
      </c>
      <c r="K49" s="6">
        <v>0.99099629905808695</v>
      </c>
      <c r="L49" s="6">
        <v>1.0390614243060099</v>
      </c>
      <c r="M49" s="6">
        <v>1.1585642226212201</v>
      </c>
      <c r="N49" s="6">
        <v>0.90001648466319395</v>
      </c>
      <c r="O49" s="6">
        <v>0.90455588313753998</v>
      </c>
      <c r="P49" s="6">
        <v>0.83288255574535897</v>
      </c>
      <c r="Q49" s="6">
        <v>0.44859173723749701</v>
      </c>
      <c r="R49" s="6">
        <v>0.56524286438511595</v>
      </c>
      <c r="S49" s="6">
        <v>0.69862359481470904</v>
      </c>
      <c r="T49" s="6">
        <v>0.85381080204036597</v>
      </c>
      <c r="U49" s="6">
        <v>0.88578579984155703</v>
      </c>
      <c r="V49" s="6">
        <v>0.88715230983344995</v>
      </c>
      <c r="W49" s="6">
        <v>0.92239210975449104</v>
      </c>
      <c r="X49" s="6">
        <v>0.67294647129062402</v>
      </c>
      <c r="Y49" s="6">
        <v>0.88209497341342502</v>
      </c>
      <c r="Z49" s="6">
        <v>0.53396221087634699</v>
      </c>
      <c r="AA49" s="6">
        <v>0.56496645625766595</v>
      </c>
      <c r="AB49" s="6">
        <v>0.68561515889062197</v>
      </c>
      <c r="AC49" s="6">
        <v>0.84287153059819198</v>
      </c>
      <c r="AD49" s="6">
        <v>0.94247260013172496</v>
      </c>
      <c r="AE49" s="6">
        <v>0.911620317760927</v>
      </c>
      <c r="AF49" s="6">
        <v>0.98902987835901202</v>
      </c>
      <c r="AG49" s="6">
        <v>0.97050636372455501</v>
      </c>
      <c r="AH49" s="6">
        <v>0.93062495247708199</v>
      </c>
      <c r="AJ49" s="17">
        <f t="shared" si="0"/>
        <v>-3.9788073125672785</v>
      </c>
      <c r="AK49" s="17">
        <f t="shared" si="1"/>
        <v>-15.915229250269114</v>
      </c>
    </row>
    <row r="50" spans="1:37" x14ac:dyDescent="0.25">
      <c r="A50" t="s">
        <v>55</v>
      </c>
      <c r="B50" s="6">
        <v>0.85251981914123398</v>
      </c>
      <c r="C50" s="6">
        <v>0.87329666932134398</v>
      </c>
      <c r="D50" s="6">
        <v>1.0399064113532901</v>
      </c>
      <c r="E50" s="6">
        <v>0.98886501572714003</v>
      </c>
      <c r="F50" s="6">
        <v>1.0227797004832699</v>
      </c>
      <c r="G50" s="6">
        <v>0.97433246907212601</v>
      </c>
      <c r="H50" s="6">
        <v>1.0004666820648001</v>
      </c>
      <c r="I50" s="6">
        <v>0.99901225577474295</v>
      </c>
      <c r="J50" s="6">
        <v>0.95120899665799197</v>
      </c>
      <c r="K50" s="6">
        <v>1.0275382162664799</v>
      </c>
      <c r="L50" s="6">
        <v>1.05547553020652</v>
      </c>
      <c r="M50" s="6">
        <v>1.2145982339310499</v>
      </c>
      <c r="N50" s="6">
        <v>0.91130418643241595</v>
      </c>
      <c r="O50" s="6">
        <v>0.93540929128916805</v>
      </c>
      <c r="P50" s="6">
        <v>0.86563775488674699</v>
      </c>
      <c r="Q50" s="6">
        <v>0.52474316307659197</v>
      </c>
      <c r="R50" s="6">
        <v>0.64516052664458901</v>
      </c>
      <c r="S50" s="6">
        <v>0.81248086366791605</v>
      </c>
      <c r="T50" s="6">
        <v>0.97715240905422596</v>
      </c>
      <c r="U50" s="6">
        <v>1.0062571811122101</v>
      </c>
      <c r="V50" s="6">
        <v>0.97227740458469902</v>
      </c>
      <c r="W50" s="6">
        <v>0.99876890307741595</v>
      </c>
      <c r="X50" s="6">
        <v>0.76278445909007198</v>
      </c>
      <c r="Y50" s="6">
        <v>1.10192071783825</v>
      </c>
      <c r="Z50" s="6">
        <v>0.62815716939515698</v>
      </c>
      <c r="AA50" s="6">
        <v>0.62470401287975597</v>
      </c>
      <c r="AB50" s="6">
        <v>0.76309158057091697</v>
      </c>
      <c r="AC50" s="6">
        <v>0.95578504237717399</v>
      </c>
      <c r="AD50" s="6">
        <v>1.0667628792219801</v>
      </c>
      <c r="AE50" s="6">
        <v>1.0401694335945499</v>
      </c>
      <c r="AF50" s="6">
        <v>1.0807098872900101</v>
      </c>
      <c r="AG50" s="6">
        <v>1.0853999157681999</v>
      </c>
      <c r="AH50" s="6">
        <v>1.0536220265598899</v>
      </c>
      <c r="AJ50" s="17">
        <f t="shared" si="0"/>
        <v>-2.0344146693096512</v>
      </c>
      <c r="AK50" s="17">
        <f t="shared" si="1"/>
        <v>-8.1376586772386048</v>
      </c>
    </row>
    <row r="51" spans="1:37" x14ac:dyDescent="0.25">
      <c r="A51" t="s">
        <v>56</v>
      </c>
      <c r="B51" s="6">
        <v>0.86058904372013501</v>
      </c>
      <c r="C51" s="6">
        <v>0.86563733546583799</v>
      </c>
      <c r="D51" s="6">
        <v>1.0634667230133199</v>
      </c>
      <c r="E51" s="6">
        <v>1.0163144614208199</v>
      </c>
      <c r="F51" s="6">
        <v>1.0329011629194</v>
      </c>
      <c r="G51" s="6">
        <v>1.00735930872399</v>
      </c>
      <c r="H51" s="6">
        <v>1.04085507423785</v>
      </c>
      <c r="I51" s="6">
        <v>1.0087994831031299</v>
      </c>
      <c r="J51" s="6">
        <v>0.98142178558678295</v>
      </c>
      <c r="K51" s="6">
        <v>1.00810851531535</v>
      </c>
      <c r="L51" s="6">
        <v>1.03227929721765</v>
      </c>
      <c r="M51" s="6">
        <v>1.0822678092757301</v>
      </c>
      <c r="N51" s="6">
        <v>0.91431113825232702</v>
      </c>
      <c r="O51" s="6">
        <v>0.92108987625992</v>
      </c>
      <c r="P51" s="6">
        <v>0.91450684152964601</v>
      </c>
      <c r="Q51" s="6">
        <v>0.53687829749108196</v>
      </c>
      <c r="R51" s="6">
        <v>0.68555220928356098</v>
      </c>
      <c r="S51" s="6">
        <v>0.87732933710599004</v>
      </c>
      <c r="T51" s="6">
        <v>0.97244939924598905</v>
      </c>
      <c r="U51" s="6">
        <v>0.97813911557741096</v>
      </c>
      <c r="V51" s="6">
        <v>0.95912341065808504</v>
      </c>
      <c r="W51" s="6">
        <v>0.98003805881350503</v>
      </c>
      <c r="X51" s="6">
        <v>0.77069106594292702</v>
      </c>
      <c r="Y51" s="6">
        <v>0.90743472026252203</v>
      </c>
      <c r="Z51" s="6">
        <v>0.63969470169325005</v>
      </c>
      <c r="AA51" s="6">
        <v>0.63949566645647204</v>
      </c>
      <c r="AB51" s="6">
        <v>0.78383208517168701</v>
      </c>
      <c r="AC51" s="6">
        <v>0.92504688079604203</v>
      </c>
      <c r="AD51" s="6">
        <v>1.03717853477697</v>
      </c>
      <c r="AE51" s="6">
        <v>0.94066676508275404</v>
      </c>
      <c r="AF51" s="6">
        <v>1.0642764173565</v>
      </c>
      <c r="AG51" s="6">
        <v>0.98486120861569404</v>
      </c>
      <c r="AH51" s="6">
        <v>0.99013662257349999</v>
      </c>
      <c r="AJ51" s="17">
        <f t="shared" si="0"/>
        <v>-2.4126686615664141</v>
      </c>
      <c r="AK51" s="17">
        <f t="shared" si="1"/>
        <v>-9.6506746462656565</v>
      </c>
    </row>
    <row r="52" spans="1:37" x14ac:dyDescent="0.25">
      <c r="A52" t="s">
        <v>57</v>
      </c>
      <c r="B52" s="6">
        <v>0.85998300209332801</v>
      </c>
      <c r="C52" s="6">
        <v>0.86408982903015696</v>
      </c>
      <c r="D52" s="6">
        <v>1.0260788715509701</v>
      </c>
      <c r="E52" s="6">
        <v>0.98304276422798098</v>
      </c>
      <c r="F52" s="6">
        <v>1.0301307560534401</v>
      </c>
      <c r="G52" s="6">
        <v>0.98092005141443395</v>
      </c>
      <c r="H52" s="6">
        <v>1.00345480940467</v>
      </c>
      <c r="I52" s="6">
        <v>1.0151209584688401</v>
      </c>
      <c r="J52" s="6">
        <v>0.99050632538314498</v>
      </c>
      <c r="K52" s="6">
        <v>1.0020360748807</v>
      </c>
      <c r="L52" s="6">
        <v>1.0759388152070699</v>
      </c>
      <c r="M52" s="6">
        <v>1.16869774228527</v>
      </c>
      <c r="N52" s="6">
        <v>0.90225535882974806</v>
      </c>
      <c r="O52" s="6">
        <v>0.90295999013963602</v>
      </c>
      <c r="P52" s="6">
        <v>0.84305952992477495</v>
      </c>
      <c r="Q52" s="6">
        <v>0.45095285032826299</v>
      </c>
      <c r="R52" s="6">
        <v>0.56463691909559799</v>
      </c>
      <c r="S52" s="6">
        <v>0.74145640333611595</v>
      </c>
      <c r="T52" s="6">
        <v>0.91171844082686704</v>
      </c>
      <c r="U52" s="6">
        <v>0.94986197441453002</v>
      </c>
      <c r="V52" s="6">
        <v>0.915565766197182</v>
      </c>
      <c r="W52" s="6">
        <v>0.96765501548391797</v>
      </c>
      <c r="X52" s="6">
        <v>0.686805480565016</v>
      </c>
      <c r="Y52" s="6">
        <v>0.99256758587536498</v>
      </c>
      <c r="Z52" s="6">
        <v>0.53262869712176197</v>
      </c>
      <c r="AA52" s="6">
        <v>0.55275907867358098</v>
      </c>
      <c r="AB52" s="6">
        <v>0.68830340883209995</v>
      </c>
      <c r="AC52" s="6">
        <v>0.88228812580051896</v>
      </c>
      <c r="AD52" s="6">
        <v>1.01077504607557</v>
      </c>
      <c r="AE52" s="6">
        <v>0.94355488528839404</v>
      </c>
      <c r="AF52" s="6">
        <v>1.02661223283862</v>
      </c>
      <c r="AG52" s="6">
        <v>1.0247323681223801</v>
      </c>
      <c r="AH52" s="6">
        <v>0.99308220610188103</v>
      </c>
      <c r="AJ52" s="17">
        <f t="shared" si="0"/>
        <v>-3.3209839850975609</v>
      </c>
      <c r="AK52" s="17">
        <f t="shared" si="1"/>
        <v>-13.283935940390244</v>
      </c>
    </row>
    <row r="53" spans="1:37" x14ac:dyDescent="0.25">
      <c r="A53" t="s">
        <v>58</v>
      </c>
      <c r="B53" s="6">
        <v>0.86783382960831601</v>
      </c>
      <c r="C53" s="6">
        <v>0.883183920008621</v>
      </c>
      <c r="D53" s="6">
        <v>1.0746063660048899</v>
      </c>
      <c r="E53" s="6">
        <v>1.00640840354338</v>
      </c>
      <c r="F53" s="6">
        <v>1.0313115960953401</v>
      </c>
      <c r="G53" s="6">
        <v>1.02293043773569</v>
      </c>
      <c r="H53" s="6">
        <v>1.01424018394294</v>
      </c>
      <c r="I53" s="6">
        <v>1.0357506836810799</v>
      </c>
      <c r="J53" s="6">
        <v>0.95517210848692202</v>
      </c>
      <c r="K53" s="6">
        <v>0.98920371359148596</v>
      </c>
      <c r="L53" s="6">
        <v>1.0078339624203601</v>
      </c>
      <c r="M53" s="6">
        <v>1.1115247948809901</v>
      </c>
      <c r="N53" s="6">
        <v>0.91554837771271902</v>
      </c>
      <c r="O53" s="6">
        <v>0.91212409840591102</v>
      </c>
      <c r="P53" s="6">
        <v>0.92088367414935501</v>
      </c>
      <c r="Q53" s="6">
        <v>0.58032485661059596</v>
      </c>
      <c r="R53" s="6">
        <v>0.72976478228962804</v>
      </c>
      <c r="S53" s="6">
        <v>0.87645270934518105</v>
      </c>
      <c r="T53" s="6">
        <v>1.03306098574575</v>
      </c>
      <c r="U53" s="6">
        <v>1.0378477213889601</v>
      </c>
      <c r="V53" s="6">
        <v>1.0145917787806</v>
      </c>
      <c r="W53" s="6">
        <v>1.01260028176101</v>
      </c>
      <c r="X53" s="6">
        <v>0.83088171864166604</v>
      </c>
      <c r="Y53" s="6">
        <v>0.99867189227995301</v>
      </c>
      <c r="Z53" s="6">
        <v>0.65158418572175403</v>
      </c>
      <c r="AA53" s="6">
        <v>0.657729701063964</v>
      </c>
      <c r="AB53" s="6">
        <v>0.85099996792646404</v>
      </c>
      <c r="AC53" s="6">
        <v>0.98882249248070497</v>
      </c>
      <c r="AD53" s="6">
        <v>1.0939364543708101</v>
      </c>
      <c r="AE53" s="6">
        <v>1.0791518910795099</v>
      </c>
      <c r="AF53" s="6">
        <v>1.1085008286139599</v>
      </c>
      <c r="AG53" s="6">
        <v>1.1046751752983599</v>
      </c>
      <c r="AH53" s="6">
        <v>1.08093891940177</v>
      </c>
      <c r="AJ53" s="17">
        <f t="shared" si="0"/>
        <v>-1.3485799830500014</v>
      </c>
      <c r="AK53" s="17">
        <f t="shared" si="1"/>
        <v>-5.3943199322000055</v>
      </c>
    </row>
    <row r="54" spans="1:37" x14ac:dyDescent="0.25">
      <c r="A54" t="s">
        <v>59</v>
      </c>
      <c r="B54" s="6">
        <v>0.86718911368109097</v>
      </c>
      <c r="C54" s="6">
        <v>0.87650490556336602</v>
      </c>
      <c r="D54" s="6">
        <v>1.06229148126628</v>
      </c>
      <c r="E54" s="6">
        <v>0.98208172574126695</v>
      </c>
      <c r="F54" s="6">
        <v>1.0310789909370801</v>
      </c>
      <c r="G54" s="6">
        <v>0.98425283936815899</v>
      </c>
      <c r="H54" s="6">
        <v>1.00167836107159</v>
      </c>
      <c r="I54" s="6">
        <v>1.0134736370186801</v>
      </c>
      <c r="J54" s="6">
        <v>0.966563163101268</v>
      </c>
      <c r="K54" s="6">
        <v>1.0041333672080399</v>
      </c>
      <c r="L54" s="6">
        <v>1.0401675311782399</v>
      </c>
      <c r="M54" s="6">
        <v>1.17058488386494</v>
      </c>
      <c r="N54" s="6">
        <v>0.90404260927314495</v>
      </c>
      <c r="O54" s="6">
        <v>0.91515285200654894</v>
      </c>
      <c r="P54" s="6">
        <v>0.89835999908763198</v>
      </c>
      <c r="Q54" s="6">
        <v>0.563412031405784</v>
      </c>
      <c r="R54" s="6">
        <v>0.71647448636715705</v>
      </c>
      <c r="S54" s="6">
        <v>0.85450730708229194</v>
      </c>
      <c r="T54" s="6">
        <v>1.0145910079918501</v>
      </c>
      <c r="U54" s="6">
        <v>1.02713861746764</v>
      </c>
      <c r="V54" s="6">
        <v>0.98550241729257504</v>
      </c>
      <c r="W54" s="6">
        <v>1.04307077398589</v>
      </c>
      <c r="X54" s="6">
        <v>0.79871492854172599</v>
      </c>
      <c r="Y54" s="6">
        <v>1.0662291302465301</v>
      </c>
      <c r="Z54" s="6">
        <v>0.65317658974327797</v>
      </c>
      <c r="AA54" s="6">
        <v>0.67682696931285802</v>
      </c>
      <c r="AB54" s="6">
        <v>0.854166383266317</v>
      </c>
      <c r="AC54" s="6">
        <v>0.99856801011798202</v>
      </c>
      <c r="AD54" s="6">
        <v>1.09073266578145</v>
      </c>
      <c r="AE54" s="6">
        <v>1.0710384756862099</v>
      </c>
      <c r="AF54" s="6">
        <v>1.12131995261441</v>
      </c>
      <c r="AG54" s="6">
        <v>1.0871917928499399</v>
      </c>
      <c r="AH54" s="6">
        <v>1.0722261467305301</v>
      </c>
      <c r="AJ54" s="17">
        <f t="shared" si="0"/>
        <v>-1.4067523144279477</v>
      </c>
      <c r="AK54" s="17">
        <f t="shared" si="1"/>
        <v>-5.6270092577117907</v>
      </c>
    </row>
    <row r="55" spans="1:37" x14ac:dyDescent="0.25">
      <c r="A55" t="s">
        <v>60</v>
      </c>
      <c r="B55" s="6">
        <v>0.84767336552997696</v>
      </c>
      <c r="C55" s="6">
        <v>0.86920988408926003</v>
      </c>
      <c r="D55" s="6">
        <v>1.02968507262889</v>
      </c>
      <c r="E55" s="6">
        <v>0.99010375292924602</v>
      </c>
      <c r="F55" s="6">
        <v>0.99739490518298402</v>
      </c>
      <c r="G55" s="6">
        <v>0.97311078819015095</v>
      </c>
      <c r="H55" s="6">
        <v>1.00299595813062</v>
      </c>
      <c r="I55" s="6">
        <v>1.0356251112049699</v>
      </c>
      <c r="J55" s="6">
        <v>0.953542096949338</v>
      </c>
      <c r="K55" s="6">
        <v>1.0173617642678601</v>
      </c>
      <c r="L55" s="6">
        <v>1.0598419814928299</v>
      </c>
      <c r="M55" s="6">
        <v>1.22345531940387</v>
      </c>
      <c r="N55" s="6">
        <v>0.91101766490261504</v>
      </c>
      <c r="O55" s="6">
        <v>0.94250147532682904</v>
      </c>
      <c r="P55" s="6">
        <v>0.97673883464279698</v>
      </c>
      <c r="Q55" s="6">
        <v>0.71854073096983795</v>
      </c>
      <c r="R55" s="6">
        <v>0.87799381275365396</v>
      </c>
      <c r="S55" s="6">
        <v>0.97496732582185897</v>
      </c>
      <c r="T55" s="6">
        <v>1.1111033766107199</v>
      </c>
      <c r="U55" s="6">
        <v>1.1372799604402599</v>
      </c>
      <c r="V55" s="6">
        <v>1.07274873447886</v>
      </c>
      <c r="W55" s="6">
        <v>1.1316102234595999</v>
      </c>
      <c r="X55" s="6">
        <v>0.96398377638008603</v>
      </c>
      <c r="Y55" s="6">
        <v>1.2389651733971301</v>
      </c>
      <c r="Z55" s="6">
        <v>0.78169652057250205</v>
      </c>
      <c r="AA55" s="6">
        <v>0.79343187117839298</v>
      </c>
      <c r="AB55" s="6">
        <v>0.98327816175474603</v>
      </c>
      <c r="AC55" s="6">
        <v>1.1013882019032299</v>
      </c>
      <c r="AD55" s="6">
        <v>1.1865791496709801</v>
      </c>
      <c r="AE55" s="6">
        <v>1.14676677982016</v>
      </c>
      <c r="AF55" s="6">
        <v>1.1846008521036799</v>
      </c>
      <c r="AG55" s="6">
        <v>1.19906896029807</v>
      </c>
      <c r="AH55" s="6">
        <v>1.1658751903972999</v>
      </c>
      <c r="AJ55" s="17">
        <f t="shared" si="0"/>
        <v>0.74661763665386971</v>
      </c>
      <c r="AK55" s="17">
        <f t="shared" si="1"/>
        <v>2.9864705466154788</v>
      </c>
    </row>
    <row r="56" spans="1:37" x14ac:dyDescent="0.25">
      <c r="A56" t="s">
        <v>61</v>
      </c>
      <c r="B56" s="6">
        <v>0.84312827366890197</v>
      </c>
      <c r="C56" s="6">
        <v>0.875776555699324</v>
      </c>
      <c r="D56" s="6">
        <v>1.0171205789754301</v>
      </c>
      <c r="E56" s="6">
        <v>0.99797928042263795</v>
      </c>
      <c r="F56" s="6">
        <v>1.02778162319877</v>
      </c>
      <c r="G56" s="6">
        <v>0.97002822295812996</v>
      </c>
      <c r="H56" s="6">
        <v>1.01311338239888</v>
      </c>
      <c r="I56" s="6">
        <v>1.0438866165596199</v>
      </c>
      <c r="J56" s="6">
        <v>0.94610313120422895</v>
      </c>
      <c r="K56" s="6">
        <v>1.0295557533372699</v>
      </c>
      <c r="L56" s="6">
        <v>1.0776186901175</v>
      </c>
      <c r="M56" s="6">
        <v>1.1579078914593099</v>
      </c>
      <c r="N56" s="6">
        <v>0.90614705350924796</v>
      </c>
      <c r="O56" s="6">
        <v>0.93672059856726098</v>
      </c>
      <c r="P56" s="6">
        <v>0.91161005350744795</v>
      </c>
      <c r="Q56" s="6">
        <v>0.56801718368551601</v>
      </c>
      <c r="R56" s="6">
        <v>0.68603545521283105</v>
      </c>
      <c r="S56" s="6">
        <v>0.77816704737640696</v>
      </c>
      <c r="T56" s="6">
        <v>1.0240753052500999</v>
      </c>
      <c r="U56" s="6">
        <v>1.12982167744781</v>
      </c>
      <c r="V56" s="6">
        <v>1.0723470475179999</v>
      </c>
      <c r="W56" s="6">
        <v>0.93583706952846402</v>
      </c>
      <c r="X56" s="6">
        <v>0.96884789852171804</v>
      </c>
      <c r="Y56" s="6">
        <v>1.01353052834468</v>
      </c>
      <c r="Z56" s="6">
        <v>0.62634308766338398</v>
      </c>
      <c r="AA56" s="6">
        <v>0.63467520976720504</v>
      </c>
      <c r="AB56" s="6">
        <v>0.82815961385285697</v>
      </c>
      <c r="AC56" s="6">
        <v>1.04280759451961</v>
      </c>
      <c r="AD56" s="6">
        <v>1.14795068705418</v>
      </c>
      <c r="AE56" s="6">
        <v>1.1470495347502401</v>
      </c>
      <c r="AF56" s="6">
        <v>1.2338321061075901</v>
      </c>
      <c r="AG56" s="6">
        <v>1.21816845919104</v>
      </c>
      <c r="AH56" s="6">
        <v>1.1594827632117599</v>
      </c>
      <c r="AJ56" s="17">
        <f t="shared" si="0"/>
        <v>-0.87324167748915826</v>
      </c>
      <c r="AK56" s="17">
        <f t="shared" si="1"/>
        <v>-3.4929667099566331</v>
      </c>
    </row>
    <row r="57" spans="1:37" x14ac:dyDescent="0.25">
      <c r="A57" t="s">
        <v>62</v>
      </c>
      <c r="B57" s="6">
        <v>0.83748812754658197</v>
      </c>
      <c r="C57" s="6">
        <v>0.85005624808084401</v>
      </c>
      <c r="D57" s="6">
        <v>1.05410771372599</v>
      </c>
      <c r="E57" s="6">
        <v>0.99094899938621905</v>
      </c>
      <c r="F57" s="6">
        <v>1.0259474825974999</v>
      </c>
      <c r="G57" s="6">
        <v>1.00283041286872</v>
      </c>
      <c r="H57" s="6">
        <v>1.03488818503804</v>
      </c>
      <c r="I57" s="6">
        <v>1.0588694272604</v>
      </c>
      <c r="J57" s="6">
        <v>0.93697402589377798</v>
      </c>
      <c r="K57" s="6">
        <v>1.00994770435005</v>
      </c>
      <c r="L57" s="6">
        <v>1.05952251742528</v>
      </c>
      <c r="M57" s="6">
        <v>1.1384191558265999</v>
      </c>
      <c r="N57" s="6">
        <v>0.90489978508738</v>
      </c>
      <c r="O57" s="6">
        <v>0.91469036967333905</v>
      </c>
      <c r="P57" s="6">
        <v>0.85330351737534205</v>
      </c>
      <c r="Q57" s="6">
        <v>0.45815387144751801</v>
      </c>
      <c r="R57" s="6">
        <v>0.59083409549982002</v>
      </c>
      <c r="S57" s="6">
        <v>0.80242980229476102</v>
      </c>
      <c r="T57" s="6">
        <v>0.90994228367569896</v>
      </c>
      <c r="U57" s="6">
        <v>0.93252174783501895</v>
      </c>
      <c r="V57" s="6">
        <v>0.92795488909092505</v>
      </c>
      <c r="W57" s="6">
        <v>0.95121402979681002</v>
      </c>
      <c r="X57" s="6">
        <v>0.71981580086479402</v>
      </c>
      <c r="Y57" s="6">
        <v>1.01508162218762</v>
      </c>
      <c r="Z57" s="6">
        <v>0.541276461756793</v>
      </c>
      <c r="AA57" s="6">
        <v>0.55599979882063899</v>
      </c>
      <c r="AB57" s="6">
        <v>0.68194558100027503</v>
      </c>
      <c r="AC57" s="6">
        <v>0.90202425806020903</v>
      </c>
      <c r="AD57" s="6">
        <v>1.0171591587333899</v>
      </c>
      <c r="AE57" s="6">
        <v>0.95515047341439296</v>
      </c>
      <c r="AF57" s="6">
        <v>1.0414156104973</v>
      </c>
      <c r="AG57" s="6">
        <v>0.98540836484918104</v>
      </c>
      <c r="AH57" s="6">
        <v>0.98594475064404397</v>
      </c>
      <c r="AJ57" s="17">
        <f t="shared" si="0"/>
        <v>-3.1724238821554671</v>
      </c>
      <c r="AK57" s="17">
        <f t="shared" si="1"/>
        <v>-12.689695528621868</v>
      </c>
    </row>
    <row r="58" spans="1:37" x14ac:dyDescent="0.25">
      <c r="A58" t="s">
        <v>63</v>
      </c>
      <c r="B58" s="6">
        <v>0.82692752098188504</v>
      </c>
      <c r="C58" s="6">
        <v>0.86726404346359998</v>
      </c>
      <c r="D58" s="6">
        <v>1.02047789885813</v>
      </c>
      <c r="E58" s="6">
        <v>0.97832934793972703</v>
      </c>
      <c r="F58" s="6">
        <v>1.0265219523386699</v>
      </c>
      <c r="G58" s="6">
        <v>0.97667223051602603</v>
      </c>
      <c r="H58" s="6">
        <v>1.02670800878869</v>
      </c>
      <c r="I58" s="6">
        <v>1.03153235613697</v>
      </c>
      <c r="J58" s="6">
        <v>0.95788018103599004</v>
      </c>
      <c r="K58" s="6">
        <v>0.99115563948705399</v>
      </c>
      <c r="L58" s="6">
        <v>1.0588475665872701</v>
      </c>
      <c r="M58" s="6">
        <v>1.2376832538659801</v>
      </c>
      <c r="N58" s="6">
        <v>0.89671102779790102</v>
      </c>
      <c r="O58" s="6">
        <v>0.91801254175160796</v>
      </c>
      <c r="P58" s="6">
        <v>0.86105325833350399</v>
      </c>
      <c r="Q58" s="6">
        <v>0.53950654220588101</v>
      </c>
      <c r="R58" s="6">
        <v>0.683867142736029</v>
      </c>
      <c r="S58" s="6">
        <v>0.82290187199456799</v>
      </c>
      <c r="T58" s="6">
        <v>0.95513673078809602</v>
      </c>
      <c r="U58" s="6">
        <v>1.00331824294561</v>
      </c>
      <c r="V58" s="6">
        <v>0.96029725636284102</v>
      </c>
      <c r="W58" s="6">
        <v>1.0145483481697</v>
      </c>
      <c r="X58" s="6">
        <v>0.76335275116586598</v>
      </c>
      <c r="Y58" s="6">
        <v>1.18673249426102</v>
      </c>
      <c r="Z58" s="6">
        <v>0.62274263103435401</v>
      </c>
      <c r="AA58" s="6">
        <v>0.63063492481569505</v>
      </c>
      <c r="AB58" s="6">
        <v>0.77847672129497403</v>
      </c>
      <c r="AC58" s="6">
        <v>0.95021758273529799</v>
      </c>
      <c r="AD58" s="6">
        <v>1.0647873733256801</v>
      </c>
      <c r="AE58" s="6">
        <v>1.00851075630863</v>
      </c>
      <c r="AF58" s="6">
        <v>1.08675658385135</v>
      </c>
      <c r="AG58" s="6">
        <v>1.0983404473419101</v>
      </c>
      <c r="AH58" s="6">
        <v>1.00389653940874</v>
      </c>
      <c r="AJ58" s="17">
        <f t="shared" si="0"/>
        <v>-1.9649218009202549</v>
      </c>
      <c r="AK58" s="17">
        <f t="shared" si="1"/>
        <v>-7.8596872036810197</v>
      </c>
    </row>
    <row r="59" spans="1:37" x14ac:dyDescent="0.25">
      <c r="A59" t="s">
        <v>64</v>
      </c>
      <c r="B59" s="6">
        <v>0.86265955951037199</v>
      </c>
      <c r="C59" s="6">
        <v>0.88968323144342698</v>
      </c>
      <c r="D59" s="6">
        <v>1.0374154720058399</v>
      </c>
      <c r="E59" s="6">
        <v>1.00279657121999</v>
      </c>
      <c r="F59" s="6">
        <v>1.0241629668536201</v>
      </c>
      <c r="G59" s="6">
        <v>0.99192272281245297</v>
      </c>
      <c r="H59" s="6">
        <v>1.0097608326127301</v>
      </c>
      <c r="I59" s="6">
        <v>1.0589369123794501</v>
      </c>
      <c r="J59" s="6">
        <v>0.95487217671358204</v>
      </c>
      <c r="K59" s="6">
        <v>1.03596236762972</v>
      </c>
      <c r="L59" s="6">
        <v>1.0322031326691199</v>
      </c>
      <c r="M59" s="6">
        <v>1.0996240541497</v>
      </c>
      <c r="N59" s="6">
        <v>0.92928236778082196</v>
      </c>
      <c r="O59" s="6">
        <v>0.98112091044449301</v>
      </c>
      <c r="P59" s="6">
        <v>0.93926721337199204</v>
      </c>
      <c r="Q59" s="6">
        <v>0.59797929973789998</v>
      </c>
      <c r="R59" s="6">
        <v>0.75334479199038296</v>
      </c>
      <c r="S59" s="6">
        <v>0.94062395496579798</v>
      </c>
      <c r="T59" s="6">
        <v>1.04671203622972</v>
      </c>
      <c r="U59" s="6">
        <v>1.0736568533077799</v>
      </c>
      <c r="V59" s="6">
        <v>1.0446990961946601</v>
      </c>
      <c r="W59" s="6">
        <v>1.0677133582543501</v>
      </c>
      <c r="X59" s="6">
        <v>0.81309607592703803</v>
      </c>
      <c r="Y59" s="6">
        <v>1.10306478183294</v>
      </c>
      <c r="Z59" s="6">
        <v>0.70168216170757403</v>
      </c>
      <c r="AA59" s="6">
        <v>0.70371644196505001</v>
      </c>
      <c r="AB59" s="6">
        <v>0.87569713848486497</v>
      </c>
      <c r="AC59" s="6">
        <v>1.0553778424884299</v>
      </c>
      <c r="AD59" s="6">
        <v>1.1607267477913401</v>
      </c>
      <c r="AE59" s="6">
        <v>1.1448478109162801</v>
      </c>
      <c r="AF59" s="6">
        <v>1.1400733675648</v>
      </c>
      <c r="AG59" s="6">
        <v>1.1518310934716001</v>
      </c>
      <c r="AH59" s="6">
        <v>1.09891471903209</v>
      </c>
      <c r="AJ59" s="17">
        <f t="shared" si="0"/>
        <v>-0.5869752147654097</v>
      </c>
      <c r="AK59" s="17">
        <f t="shared" si="1"/>
        <v>-2.3479008590616388</v>
      </c>
    </row>
    <row r="60" spans="1:37" x14ac:dyDescent="0.25">
      <c r="A60" t="s">
        <v>65</v>
      </c>
      <c r="B60" s="6">
        <v>0.86848840903043301</v>
      </c>
      <c r="C60" s="6">
        <v>0.88662393445999099</v>
      </c>
      <c r="D60" s="6">
        <v>1.0557075484201299</v>
      </c>
      <c r="E60" s="6">
        <v>0.98822334133724599</v>
      </c>
      <c r="F60" s="6">
        <v>1.01850811756933</v>
      </c>
      <c r="G60" s="6">
        <v>0.94472289935417597</v>
      </c>
      <c r="H60" s="6">
        <v>1.0207383203834299</v>
      </c>
      <c r="I60" s="6">
        <v>1.01966574920007</v>
      </c>
      <c r="J60" s="6">
        <v>0.97173512799168205</v>
      </c>
      <c r="K60" s="6">
        <v>1.0295808977248999</v>
      </c>
      <c r="L60" s="6">
        <v>1.0654146199121399</v>
      </c>
      <c r="M60" s="6">
        <v>1.13059103461649</v>
      </c>
      <c r="N60" s="6">
        <v>0.91560646653977895</v>
      </c>
      <c r="O60" s="6">
        <v>0.93667790440755905</v>
      </c>
      <c r="P60" s="6">
        <v>0.85297159147983403</v>
      </c>
      <c r="Q60" s="6">
        <v>0.45751236151889402</v>
      </c>
      <c r="R60" s="6">
        <v>0.58830482085135904</v>
      </c>
      <c r="S60" s="6">
        <v>0.89946731572851002</v>
      </c>
      <c r="T60" s="6">
        <v>1.06414505044762</v>
      </c>
      <c r="U60" s="6">
        <v>1.07550041630295</v>
      </c>
      <c r="V60" s="6">
        <v>0.99829276146366996</v>
      </c>
      <c r="W60" s="6">
        <v>1.0324509894170399</v>
      </c>
      <c r="X60" s="6">
        <v>0.72929634079439598</v>
      </c>
      <c r="Y60" s="6">
        <v>1.13056182570671</v>
      </c>
      <c r="Z60" s="6">
        <v>0.53879687526987596</v>
      </c>
      <c r="AA60" s="6">
        <v>0.58374354810983697</v>
      </c>
      <c r="AB60" s="6">
        <v>0.72998890270240002</v>
      </c>
      <c r="AC60" s="6">
        <v>0.97265964682249395</v>
      </c>
      <c r="AD60" s="6">
        <v>1.101389416562</v>
      </c>
      <c r="AE60" s="6">
        <v>1.0366080746027</v>
      </c>
      <c r="AF60" s="6">
        <v>1.05464839368968</v>
      </c>
      <c r="AG60" s="6">
        <v>1.0897242039755699</v>
      </c>
      <c r="AH60" s="6">
        <v>1.0166383111866999</v>
      </c>
      <c r="AJ60" s="17">
        <f t="shared" si="0"/>
        <v>-2.04729915336776</v>
      </c>
      <c r="AK60" s="17">
        <f t="shared" si="1"/>
        <v>-8.1891966134710401</v>
      </c>
    </row>
    <row r="61" spans="1:37" x14ac:dyDescent="0.25">
      <c r="A61" t="s">
        <v>66</v>
      </c>
      <c r="B61" s="6">
        <v>0.84445058137117801</v>
      </c>
      <c r="C61" s="6">
        <v>0.86449235055934504</v>
      </c>
      <c r="D61" s="6">
        <v>1.0278905421399001</v>
      </c>
      <c r="E61" s="6">
        <v>0.981076898777266</v>
      </c>
      <c r="F61" s="6">
        <v>1.0118545307048401</v>
      </c>
      <c r="G61" s="6">
        <v>1.00713716981697</v>
      </c>
      <c r="H61" s="6">
        <v>1.02752744212616</v>
      </c>
      <c r="I61" s="6">
        <v>1.03475166734075</v>
      </c>
      <c r="J61" s="6">
        <v>0.96103728581477399</v>
      </c>
      <c r="K61" s="6">
        <v>1.0053076450523999</v>
      </c>
      <c r="L61" s="6">
        <v>1.0498951210433201</v>
      </c>
      <c r="M61" s="6">
        <v>1.1845787652530999</v>
      </c>
      <c r="N61" s="6">
        <v>0.91512473223818502</v>
      </c>
      <c r="O61" s="6">
        <v>0.92601053180753501</v>
      </c>
      <c r="P61" s="6">
        <v>0.956835971537222</v>
      </c>
      <c r="Q61" s="6">
        <v>0.72001550911881396</v>
      </c>
      <c r="R61" s="6">
        <v>0.866036005105284</v>
      </c>
      <c r="S61" s="6">
        <v>0.96656201813931997</v>
      </c>
      <c r="T61" s="6">
        <v>1.0586469820886399</v>
      </c>
      <c r="U61" s="6">
        <v>1.06634924393379</v>
      </c>
      <c r="V61" s="6">
        <v>1.0251889513377299</v>
      </c>
      <c r="W61" s="6">
        <v>1.07331484512043</v>
      </c>
      <c r="X61" s="6">
        <v>0.93460825935333502</v>
      </c>
      <c r="Y61" s="6">
        <v>1.20506101694781</v>
      </c>
      <c r="Z61" s="6">
        <v>0.79188634565899896</v>
      </c>
      <c r="AA61" s="6">
        <v>0.81896153506444902</v>
      </c>
      <c r="AB61" s="6">
        <v>0.98817920579038498</v>
      </c>
      <c r="AC61" s="6">
        <v>1.0893704628274901</v>
      </c>
      <c r="AD61" s="6">
        <v>1.15124545495804</v>
      </c>
      <c r="AE61" s="6">
        <v>1.1075386989926801</v>
      </c>
      <c r="AF61" s="6">
        <v>1.1536722436073701</v>
      </c>
      <c r="AG61" s="6">
        <v>1.13170037892634</v>
      </c>
      <c r="AH61" s="6">
        <v>1.12577996269007</v>
      </c>
      <c r="AJ61" s="17">
        <f t="shared" si="0"/>
        <v>0.23095309119819873</v>
      </c>
      <c r="AK61" s="17">
        <f t="shared" si="1"/>
        <v>0.92381236479279494</v>
      </c>
    </row>
    <row r="62" spans="1:37" x14ac:dyDescent="0.25">
      <c r="A62" t="s">
        <v>67</v>
      </c>
      <c r="B62" s="6">
        <v>0.839780783653158</v>
      </c>
      <c r="C62" s="6">
        <v>0.841809938746646</v>
      </c>
      <c r="D62" s="6">
        <v>1.05133305183661</v>
      </c>
      <c r="E62" s="6">
        <v>0.99547894048487695</v>
      </c>
      <c r="F62" s="6">
        <v>1.0335598966897399</v>
      </c>
      <c r="G62" s="6">
        <v>1.01165103644522</v>
      </c>
      <c r="H62" s="6">
        <v>1.05054343104651</v>
      </c>
      <c r="I62" s="6">
        <v>1.0563899929599601</v>
      </c>
      <c r="J62" s="6">
        <v>0.95888317894526698</v>
      </c>
      <c r="K62" s="6">
        <v>0.99237220246506996</v>
      </c>
      <c r="L62" s="6">
        <v>1.01577625563975</v>
      </c>
      <c r="M62" s="6">
        <v>1.1524212910872</v>
      </c>
      <c r="N62" s="6">
        <v>0.91814956165532502</v>
      </c>
      <c r="O62" s="6">
        <v>0.92885651454299001</v>
      </c>
      <c r="P62" s="6">
        <v>0.92998887941892705</v>
      </c>
      <c r="Q62" s="6">
        <v>0.53965377567385897</v>
      </c>
      <c r="R62" s="6">
        <v>0.67867709667972298</v>
      </c>
      <c r="S62" s="6">
        <v>0.80435910359797602</v>
      </c>
      <c r="T62" s="6">
        <v>1.0131732613475699</v>
      </c>
      <c r="U62" s="6">
        <v>1.03970879429616</v>
      </c>
      <c r="V62" s="6">
        <v>1.0297067964339901</v>
      </c>
      <c r="W62" s="6">
        <v>1.01629627135015</v>
      </c>
      <c r="X62" s="6">
        <v>0.79725960069326096</v>
      </c>
      <c r="Y62" s="6">
        <v>1.04639496159821</v>
      </c>
      <c r="Z62" s="6">
        <v>0.61559891944517098</v>
      </c>
      <c r="AA62" s="6">
        <v>0.63813700113745697</v>
      </c>
      <c r="AB62" s="6">
        <v>0.81288584116237905</v>
      </c>
      <c r="AC62" s="6">
        <v>0.98214701931818205</v>
      </c>
      <c r="AD62" s="6">
        <v>1.07366022159358</v>
      </c>
      <c r="AE62" s="6">
        <v>1.0681385528442899</v>
      </c>
      <c r="AF62" s="6">
        <v>1.1210503527375999</v>
      </c>
      <c r="AG62" s="6">
        <v>1.08642993457376</v>
      </c>
      <c r="AH62" s="6">
        <v>1.06955267676206</v>
      </c>
      <c r="AJ62" s="17">
        <f t="shared" si="0"/>
        <v>-1.6371809393356962</v>
      </c>
      <c r="AK62" s="17">
        <f t="shared" si="1"/>
        <v>-6.5487237573427848</v>
      </c>
    </row>
    <row r="63" spans="1:37" x14ac:dyDescent="0.25">
      <c r="A63" t="s">
        <v>68</v>
      </c>
      <c r="B63" s="6">
        <v>0.83635190400366599</v>
      </c>
      <c r="C63" s="6">
        <v>0.86861424927344699</v>
      </c>
      <c r="D63" s="6">
        <v>1.01505898703049</v>
      </c>
      <c r="E63" s="6">
        <v>0.97734468742082503</v>
      </c>
      <c r="F63" s="6">
        <v>1.01868324442585</v>
      </c>
      <c r="G63" s="6">
        <v>0.95544519884971901</v>
      </c>
      <c r="H63" s="6">
        <v>0.98748679619779201</v>
      </c>
      <c r="I63" s="6">
        <v>1.04071726228705</v>
      </c>
      <c r="J63" s="6">
        <v>0.94142277995468804</v>
      </c>
      <c r="K63" s="6">
        <v>1.03413276723584</v>
      </c>
      <c r="L63" s="6">
        <v>1.08738120313869</v>
      </c>
      <c r="M63" s="6">
        <v>1.23736092018194</v>
      </c>
      <c r="N63" s="6">
        <v>0.85567258312267303</v>
      </c>
      <c r="O63" s="6">
        <v>0.90465642744850505</v>
      </c>
      <c r="P63" s="6">
        <v>0.75935256547839403</v>
      </c>
      <c r="Q63" s="6">
        <v>0.36179392356747497</v>
      </c>
      <c r="R63" s="6">
        <v>0.466262631087901</v>
      </c>
      <c r="S63" s="6">
        <v>0.63254656938615095</v>
      </c>
      <c r="T63" s="6">
        <v>0.88988508138700195</v>
      </c>
      <c r="U63" s="6">
        <v>1.02422792648199</v>
      </c>
      <c r="V63" s="6">
        <v>0.95393889940461596</v>
      </c>
      <c r="W63" s="6">
        <v>0.98836973632904301</v>
      </c>
      <c r="X63" s="6">
        <v>0.61195562228066802</v>
      </c>
      <c r="Y63" s="6">
        <v>1.0458991438638101</v>
      </c>
      <c r="Z63" s="6">
        <v>0.46381461968681398</v>
      </c>
      <c r="AA63" s="6">
        <v>0.462656625138128</v>
      </c>
      <c r="AB63" s="6">
        <v>0.58809195605768405</v>
      </c>
      <c r="AC63" s="6">
        <v>0.79705176776682796</v>
      </c>
      <c r="AD63" s="6">
        <v>1.01470906698233</v>
      </c>
      <c r="AE63" s="6">
        <v>1.0562093423064201</v>
      </c>
      <c r="AF63" s="6">
        <v>1.1398945487777401</v>
      </c>
      <c r="AG63" s="6">
        <v>1.1730935566344001</v>
      </c>
      <c r="AH63" s="6">
        <v>1.0609959118381</v>
      </c>
      <c r="AJ63" s="17">
        <f t="shared" si="0"/>
        <v>-3.5092505055445038</v>
      </c>
      <c r="AK63" s="17">
        <f t="shared" si="1"/>
        <v>-14.037002022178015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46</vt:i4>
      </vt:variant>
    </vt:vector>
  </HeadingPairs>
  <TitlesOfParts>
    <vt:vector size="46" baseType="lpstr">
      <vt:lpstr>How to read</vt:lpstr>
      <vt:lpstr>overall city offline</vt:lpstr>
      <vt:lpstr>city centre offline</vt:lpstr>
      <vt:lpstr>GR recovery by sector &gt;&gt;</vt:lpstr>
      <vt:lpstr>Fashion&gt;&gt;</vt:lpstr>
      <vt:lpstr>Fashion offline city centre</vt:lpstr>
      <vt:lpstr>Fashion offline outside centre</vt:lpstr>
      <vt:lpstr>Food&gt;&gt;</vt:lpstr>
      <vt:lpstr>Food offline city centre</vt:lpstr>
      <vt:lpstr>Food offline outside centre</vt:lpstr>
      <vt:lpstr>Groceries&gt;&gt;</vt:lpstr>
      <vt:lpstr>Groceries offline city centre</vt:lpstr>
      <vt:lpstr>Grocerie offline outside centre</vt:lpstr>
      <vt:lpstr>Retail&gt;&gt;</vt:lpstr>
      <vt:lpstr>Retail offline city cent</vt:lpstr>
      <vt:lpstr>Retail offline outside centre</vt:lpstr>
      <vt:lpstr>Entertainment&gt;&gt;</vt:lpstr>
      <vt:lpstr>Ent offline city cent</vt:lpstr>
      <vt:lpstr>Ent offline outside cent</vt:lpstr>
      <vt:lpstr>All sales by area&gt;&gt;</vt:lpstr>
      <vt:lpstr>City centre recovery </vt:lpstr>
      <vt:lpstr>Outside city centre recovery</vt:lpstr>
      <vt:lpstr>All sales by area summary</vt:lpstr>
      <vt:lpstr>Offline sales by area &gt;</vt:lpstr>
      <vt:lpstr>City centre recovery offlin</vt:lpstr>
      <vt:lpstr>Out centre recovery offline</vt:lpstr>
      <vt:lpstr>Offline sales by area summa</vt:lpstr>
      <vt:lpstr>all sales summary</vt:lpstr>
      <vt:lpstr>Offline sales by area summary</vt:lpstr>
      <vt:lpstr>CC and outside recovery &gt;&gt;</vt:lpstr>
      <vt:lpstr>Calcs VQ&gt;&gt;&gt;</vt:lpstr>
      <vt:lpstr>Pivot sector CC offline</vt:lpstr>
      <vt:lpstr>Pre-Covid make up of sales CCof</vt:lpstr>
      <vt:lpstr>Pre Covid fashion and foodCCof </vt:lpstr>
      <vt:lpstr>Overall sales (all sales)</vt:lpstr>
      <vt:lpstr>Overall city offline (analysis)</vt:lpstr>
      <vt:lpstr>City centre offline (analysis)</vt:lpstr>
      <vt:lpstr>City centre vs local centre off</vt:lpstr>
      <vt:lpstr>Chart CC overall time series</vt:lpstr>
      <vt:lpstr>Link with online (residents)</vt:lpstr>
      <vt:lpstr>Share city centre spend offline</vt:lpstr>
      <vt:lpstr>Charts</vt:lpstr>
      <vt:lpstr>CC share tops bottoms</vt:lpstr>
      <vt:lpstr>Share coming from elsewhere </vt:lpstr>
      <vt:lpstr>Lost weeks of sales CC</vt:lpstr>
      <vt:lpstr>Lost week of sales ROC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rabinowi</dc:creator>
  <cp:lastModifiedBy>Guilherme Rodrigues</cp:lastModifiedBy>
  <dcterms:created xsi:type="dcterms:W3CDTF">2021-10-22T19:13:17Z</dcterms:created>
  <dcterms:modified xsi:type="dcterms:W3CDTF">2021-11-04T16:42:49Z</dcterms:modified>
</cp:coreProperties>
</file>